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24226"/>
  <mc:AlternateContent xmlns:mc="http://schemas.openxmlformats.org/markup-compatibility/2006">
    <mc:Choice Requires="x15">
      <x15ac:absPath xmlns:x15ac="http://schemas.microsoft.com/office/spreadsheetml/2010/11/ac" url="C:\Users\nicola.lefler\Desktop\"/>
    </mc:Choice>
  </mc:AlternateContent>
  <xr:revisionPtr revIDLastSave="0" documentId="8_{75427C59-0A38-4638-AF31-E01787CB7434}" xr6:coauthVersionLast="47" xr6:coauthVersionMax="47" xr10:uidLastSave="{00000000-0000-0000-0000-000000000000}"/>
  <bookViews>
    <workbookView xWindow="1140" yWindow="1140" windowWidth="14400" windowHeight="8520" tabRatio="591" firstSheet="1" activeTab="1" xr2:uid="{00000000-000D-0000-FFFF-FFFF00000000}"/>
  </bookViews>
  <sheets>
    <sheet name="NOTES" sheetId="10" r:id="rId1"/>
    <sheet name="Expenditures_PSU" sheetId="25" r:id="rId2"/>
    <sheet name="Expenditures_PRC" sheetId="17" r:id="rId3"/>
    <sheet name="Expenditures_Object" sheetId="19" r:id="rId4"/>
    <sheet name="Data Tables" sheetId="1" state="hidden" r:id="rId5"/>
    <sheet name="Chart Data" sheetId="20" state="hidden" r:id="rId6"/>
    <sheet name="Allotment Data" sheetId="24" state="hidden" r:id="rId7"/>
  </sheets>
  <definedNames>
    <definedName name="_xlnm._FilterDatabase" localSheetId="6" hidden="1">'Allotment Data'!$A$1:$B$8243</definedName>
    <definedName name="_xlnm._FilterDatabase" localSheetId="4" hidden="1">'Data Tables'!$E$3:$AF$18032</definedName>
    <definedName name="_xlnm._FilterDatabase" localSheetId="2" hidden="1">Expenditures_PRC!$A$376:$I$414</definedName>
    <definedName name="_xlnm._FilterDatabase" localSheetId="1" hidden="1">Expenditures_PSU!$A$63:$K$433</definedName>
    <definedName name="Covid_Allotment_PRC">'Allotment Data'!$A$6:$B$10473</definedName>
    <definedName name="Covid_Allotment_PSU">'Allotment Data'!$D$6:$E$10792</definedName>
    <definedName name="Date">'Data Tables'!$AE$2</definedName>
    <definedName name="FY">'Data Tables'!$AE$3</definedName>
    <definedName name="FY20_AllotVsExpend">'Data Tables'!$I$4:$K$534</definedName>
    <definedName name="FY20_ExpendByObj">'Data Tables'!$S$4:$T$3791</definedName>
    <definedName name="FY20_PSU_Expenditures">'Data Tables'!$AB$4:$AC$824</definedName>
    <definedName name="FY21_AllotVsExpend">'Data Tables'!$E$4:$G$3851</definedName>
    <definedName name="FY21_ExpendByObj">'Data Tables'!$P$4:$Q$18032</definedName>
    <definedName name="FY21_PSU_Expenditures">'Data Tables'!$Y$4:$Z$4173</definedName>
    <definedName name="FY22_AllotVsExpend">'Data Tables'!$A$4:$C$3660</definedName>
    <definedName name="FY22_ExpendByObj">'Data Tables'!$M$4:$N$24103</definedName>
    <definedName name="FY22_PSU_Expenditures">'Data Tables'!$V$4:$W$3958</definedName>
    <definedName name="PRC_Selector">Expenditures_PSU!$A$60</definedName>
    <definedName name="_xlnm.Print_Area" localSheetId="5">'Chart Data'!$A$1:$B$11</definedName>
    <definedName name="_xlnm.Print_Area" localSheetId="3">Expenditures_Object!$C$374:$I$566</definedName>
    <definedName name="_xlnm.Print_Area" localSheetId="2">Expenditures_PRC!$A$373:$H$462</definedName>
    <definedName name="_xlnm.Print_Area" localSheetId="1">Expenditures_PSU!$A$60:$K$469</definedName>
    <definedName name="_xlnm.Print_Area" localSheetId="0">NOTES!$A$1:$C$25</definedName>
    <definedName name="_xlnm.Print_Titles" localSheetId="3">Expenditures_Object!$374:$378</definedName>
    <definedName name="_xlnm.Print_Titles" localSheetId="2">Expenditures_PRC!$373:$375</definedName>
    <definedName name="_xlnm.Print_Titles" localSheetId="1">Expenditures_PSU!$60:$63</definedName>
    <definedName name="PSU_Selector">Expenditures_PRC!$A$373</definedName>
    <definedName name="PSUType">Expenditures_PSU!$C$63:$C$433</definedName>
    <definedName name="YTD_CRF">Expenditures_PRC!$F$377:$F$392</definedName>
    <definedName name="YTD_ESSERI">Expenditures_PRC!$F$397:$F$402</definedName>
    <definedName name="YTD_ESSERII">Expenditures_PRC!$F$405:$F$412</definedName>
    <definedName name="YTD_ESSERIII">Expenditures_PRC!$F$413:$F$430</definedName>
    <definedName name="YTD_GEER">Expenditures_PRC!$F$403:$F$404</definedName>
    <definedName name="YTD_SFRF">Expenditures_PRC!$F$393:$F$395</definedName>
    <definedName name="YTD_StateCovid19">Expenditures_PRC!$F$396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3" i="17" l="1"/>
  <c r="C394" i="17"/>
  <c r="C395" i="17"/>
  <c r="E514" i="19" l="1"/>
  <c r="F514" i="19"/>
  <c r="G514" i="19"/>
  <c r="H514" i="19" s="1"/>
  <c r="C420" i="17"/>
  <c r="D420" i="17"/>
  <c r="E420" i="17"/>
  <c r="G420" i="17"/>
  <c r="C421" i="17"/>
  <c r="D421" i="17"/>
  <c r="E421" i="17"/>
  <c r="G421" i="17"/>
  <c r="F420" i="17" l="1"/>
  <c r="H420" i="17" s="1"/>
  <c r="I420" i="17" s="1"/>
  <c r="F421" i="17"/>
  <c r="H421" i="17" s="1"/>
  <c r="I421" i="17" s="1"/>
  <c r="G515" i="19" l="1"/>
  <c r="G516" i="19"/>
  <c r="F515" i="19"/>
  <c r="F516" i="19"/>
  <c r="E515" i="19"/>
  <c r="E516" i="19"/>
  <c r="G533" i="19"/>
  <c r="F533" i="19"/>
  <c r="E533" i="19"/>
  <c r="B533" i="19"/>
  <c r="I415" i="25"/>
  <c r="I416" i="25"/>
  <c r="I417" i="25"/>
  <c r="G415" i="25"/>
  <c r="G416" i="25"/>
  <c r="G417" i="25"/>
  <c r="F415" i="25"/>
  <c r="F416" i="25"/>
  <c r="F417" i="25"/>
  <c r="E415" i="25"/>
  <c r="E416" i="25"/>
  <c r="E417" i="25"/>
  <c r="G393" i="17"/>
  <c r="G394" i="17"/>
  <c r="G395" i="17"/>
  <c r="E393" i="17"/>
  <c r="F393" i="17" s="1"/>
  <c r="E394" i="17"/>
  <c r="E395" i="17"/>
  <c r="D393" i="17"/>
  <c r="D394" i="17"/>
  <c r="D395" i="17"/>
  <c r="H515" i="19" l="1"/>
  <c r="H516" i="19"/>
  <c r="F395" i="17"/>
  <c r="H395" i="17" s="1"/>
  <c r="I395" i="17" s="1"/>
  <c r="H416" i="25"/>
  <c r="J416" i="25" s="1"/>
  <c r="K416" i="25" s="1"/>
  <c r="H415" i="25"/>
  <c r="J415" i="25" s="1"/>
  <c r="K415" i="25" s="1"/>
  <c r="H417" i="25"/>
  <c r="J417" i="25" s="1"/>
  <c r="K417" i="25" s="1"/>
  <c r="H533" i="19"/>
  <c r="H393" i="17"/>
  <c r="I393" i="17" s="1"/>
  <c r="G422" i="17" l="1"/>
  <c r="G423" i="17"/>
  <c r="G424" i="17"/>
  <c r="G425" i="17"/>
  <c r="G426" i="17"/>
  <c r="G427" i="17"/>
  <c r="G428" i="17"/>
  <c r="G429" i="17"/>
  <c r="G430" i="17"/>
  <c r="E422" i="17"/>
  <c r="E423" i="17"/>
  <c r="E424" i="17"/>
  <c r="E425" i="17"/>
  <c r="E426" i="17"/>
  <c r="E427" i="17"/>
  <c r="E428" i="17"/>
  <c r="E429" i="17"/>
  <c r="E430" i="17"/>
  <c r="D422" i="17"/>
  <c r="D423" i="17"/>
  <c r="D424" i="17"/>
  <c r="D425" i="17"/>
  <c r="D426" i="17"/>
  <c r="D427" i="17"/>
  <c r="D428" i="17"/>
  <c r="D429" i="17"/>
  <c r="D430" i="17"/>
  <c r="C422" i="17"/>
  <c r="C423" i="17"/>
  <c r="C424" i="17"/>
  <c r="C425" i="17"/>
  <c r="C426" i="17"/>
  <c r="C427" i="17"/>
  <c r="C428" i="17"/>
  <c r="C429" i="17"/>
  <c r="C430" i="17"/>
  <c r="F427" i="17" l="1"/>
  <c r="H427" i="17" s="1"/>
  <c r="I427" i="17" s="1"/>
  <c r="F424" i="17"/>
  <c r="H424" i="17" s="1"/>
  <c r="I424" i="17" s="1"/>
  <c r="F429" i="17"/>
  <c r="H429" i="17" s="1"/>
  <c r="I429" i="17" s="1"/>
  <c r="F425" i="17"/>
  <c r="H425" i="17" s="1"/>
  <c r="I425" i="17" s="1"/>
  <c r="F423" i="17"/>
  <c r="H423" i="17" s="1"/>
  <c r="I423" i="17" s="1"/>
  <c r="F430" i="17"/>
  <c r="H430" i="17" s="1"/>
  <c r="I430" i="17" s="1"/>
  <c r="F422" i="17"/>
  <c r="H422" i="17" s="1"/>
  <c r="I422" i="17" s="1"/>
  <c r="F428" i="17"/>
  <c r="H428" i="17" s="1"/>
  <c r="I428" i="17" s="1"/>
  <c r="F426" i="17"/>
  <c r="H426" i="17" s="1"/>
  <c r="I426" i="17" s="1"/>
  <c r="I407" i="25"/>
  <c r="I408" i="25"/>
  <c r="I409" i="25"/>
  <c r="I410" i="25"/>
  <c r="I411" i="25"/>
  <c r="I412" i="25"/>
  <c r="I413" i="25"/>
  <c r="I414" i="25"/>
  <c r="I418" i="25"/>
  <c r="I419" i="25"/>
  <c r="I420" i="25"/>
  <c r="I421" i="25"/>
  <c r="I422" i="25"/>
  <c r="I423" i="25"/>
  <c r="I424" i="25"/>
  <c r="I425" i="25"/>
  <c r="I426" i="25"/>
  <c r="I427" i="25"/>
  <c r="I428" i="25"/>
  <c r="I429" i="25"/>
  <c r="I430" i="25"/>
  <c r="I431" i="25"/>
  <c r="I432" i="25"/>
  <c r="I433" i="25"/>
  <c r="G407" i="25"/>
  <c r="G408" i="25"/>
  <c r="G409" i="25"/>
  <c r="G410" i="25"/>
  <c r="G411" i="25"/>
  <c r="G412" i="25"/>
  <c r="G413" i="25"/>
  <c r="G414" i="25"/>
  <c r="G418" i="25"/>
  <c r="G419" i="25"/>
  <c r="G420" i="25"/>
  <c r="G421" i="25"/>
  <c r="G422" i="25"/>
  <c r="G423" i="25"/>
  <c r="G424" i="25"/>
  <c r="G425" i="25"/>
  <c r="G426" i="25"/>
  <c r="G427" i="25"/>
  <c r="G428" i="25"/>
  <c r="G429" i="25"/>
  <c r="G430" i="25"/>
  <c r="G431" i="25"/>
  <c r="G432" i="25"/>
  <c r="G433" i="25"/>
  <c r="F407" i="25"/>
  <c r="F408" i="25"/>
  <c r="F409" i="25"/>
  <c r="F410" i="25"/>
  <c r="F411" i="25"/>
  <c r="F412" i="25"/>
  <c r="F413" i="25"/>
  <c r="F414" i="25"/>
  <c r="F418" i="25"/>
  <c r="F419" i="25"/>
  <c r="F420" i="25"/>
  <c r="F421" i="25"/>
  <c r="F422" i="25"/>
  <c r="F423" i="25"/>
  <c r="F424" i="25"/>
  <c r="F425" i="25"/>
  <c r="F426" i="25"/>
  <c r="F427" i="25"/>
  <c r="F428" i="25"/>
  <c r="F429" i="25"/>
  <c r="F430" i="25"/>
  <c r="F431" i="25"/>
  <c r="F432" i="25"/>
  <c r="F433" i="25"/>
  <c r="E407" i="25"/>
  <c r="E408" i="25"/>
  <c r="E409" i="25"/>
  <c r="E410" i="25"/>
  <c r="E411" i="25"/>
  <c r="E412" i="25"/>
  <c r="E413" i="25"/>
  <c r="E414" i="25"/>
  <c r="E418" i="25"/>
  <c r="E419" i="25"/>
  <c r="E420" i="25"/>
  <c r="E421" i="25"/>
  <c r="E422" i="25"/>
  <c r="E423" i="25"/>
  <c r="E424" i="25"/>
  <c r="E425" i="25"/>
  <c r="E426" i="25"/>
  <c r="E427" i="25"/>
  <c r="E428" i="25"/>
  <c r="E429" i="25"/>
  <c r="E430" i="25"/>
  <c r="E431" i="25"/>
  <c r="E432" i="25"/>
  <c r="E433" i="25"/>
  <c r="H429" i="25" l="1"/>
  <c r="J429" i="25" s="1"/>
  <c r="K429" i="25" s="1"/>
  <c r="H423" i="25"/>
  <c r="J423" i="25" s="1"/>
  <c r="K423" i="25" s="1"/>
  <c r="H427" i="25"/>
  <c r="J427" i="25" s="1"/>
  <c r="K427" i="25" s="1"/>
  <c r="H426" i="25"/>
  <c r="J426" i="25" s="1"/>
  <c r="K426" i="25" s="1"/>
  <c r="H428" i="25"/>
  <c r="J428" i="25" s="1"/>
  <c r="K428" i="25" s="1"/>
  <c r="H432" i="25"/>
  <c r="J432" i="25" s="1"/>
  <c r="K432" i="25" s="1"/>
  <c r="H431" i="25"/>
  <c r="J431" i="25" s="1"/>
  <c r="K431" i="25" s="1"/>
  <c r="H419" i="25"/>
  <c r="J419" i="25" s="1"/>
  <c r="K419" i="25" s="1"/>
  <c r="H408" i="25"/>
  <c r="J408" i="25" s="1"/>
  <c r="K408" i="25" s="1"/>
  <c r="H433" i="25"/>
  <c r="J433" i="25" s="1"/>
  <c r="K433" i="25" s="1"/>
  <c r="H421" i="25"/>
  <c r="J421" i="25" s="1"/>
  <c r="K421" i="25" s="1"/>
  <c r="H420" i="25"/>
  <c r="J420" i="25" s="1"/>
  <c r="K420" i="25" s="1"/>
  <c r="H430" i="25"/>
  <c r="J430" i="25" s="1"/>
  <c r="K430" i="25" s="1"/>
  <c r="H418" i="25"/>
  <c r="J418" i="25" s="1"/>
  <c r="K418" i="25" s="1"/>
  <c r="H414" i="25"/>
  <c r="J414" i="25" s="1"/>
  <c r="K414" i="25" s="1"/>
  <c r="H413" i="25"/>
  <c r="J413" i="25" s="1"/>
  <c r="K413" i="25" s="1"/>
  <c r="H412" i="25"/>
  <c r="J412" i="25" s="1"/>
  <c r="K412" i="25" s="1"/>
  <c r="H411" i="25"/>
  <c r="J411" i="25" s="1"/>
  <c r="K411" i="25" s="1"/>
  <c r="H425" i="25"/>
  <c r="J425" i="25" s="1"/>
  <c r="K425" i="25" s="1"/>
  <c r="H410" i="25"/>
  <c r="J410" i="25" s="1"/>
  <c r="K410" i="25" s="1"/>
  <c r="H424" i="25"/>
  <c r="J424" i="25" s="1"/>
  <c r="H409" i="25"/>
  <c r="J409" i="25" s="1"/>
  <c r="K409" i="25" s="1"/>
  <c r="H422" i="25"/>
  <c r="J422" i="25" s="1"/>
  <c r="K422" i="25" s="1"/>
  <c r="H407" i="25"/>
  <c r="J407" i="25" s="1"/>
  <c r="K407" i="25" s="1"/>
  <c r="K424" i="25" l="1"/>
  <c r="F394" i="17"/>
  <c r="H394" i="17" s="1"/>
  <c r="I394" i="17" s="1"/>
  <c r="I406" i="25"/>
  <c r="G406" i="25"/>
  <c r="F406" i="25"/>
  <c r="E406" i="25"/>
  <c r="I398" i="25"/>
  <c r="G398" i="25"/>
  <c r="F398" i="25"/>
  <c r="E398" i="25"/>
  <c r="C19" i="20" l="1"/>
  <c r="H406" i="25"/>
  <c r="J406" i="25" s="1"/>
  <c r="K406" i="25" s="1"/>
  <c r="H398" i="25"/>
  <c r="J398" i="25" s="1"/>
  <c r="K398" i="25" s="1"/>
  <c r="B33" i="20" l="1"/>
  <c r="G415" i="17"/>
  <c r="G416" i="17"/>
  <c r="E415" i="17"/>
  <c r="E416" i="17"/>
  <c r="D415" i="17"/>
  <c r="D416" i="17"/>
  <c r="C416" i="17"/>
  <c r="C415" i="17"/>
  <c r="F416" i="17" l="1"/>
  <c r="H416" i="17" s="1"/>
  <c r="I416" i="17" s="1"/>
  <c r="F415" i="17"/>
  <c r="H415" i="17" s="1"/>
  <c r="I415" i="17" s="1"/>
  <c r="G513" i="19"/>
  <c r="F513" i="19"/>
  <c r="E513" i="19"/>
  <c r="G408" i="17"/>
  <c r="G409" i="17"/>
  <c r="G410" i="17"/>
  <c r="G411" i="17"/>
  <c r="G412" i="17"/>
  <c r="G413" i="17"/>
  <c r="G414" i="17"/>
  <c r="G417" i="17"/>
  <c r="G418" i="17"/>
  <c r="G419" i="17"/>
  <c r="E408" i="17"/>
  <c r="E409" i="17"/>
  <c r="E410" i="17"/>
  <c r="E411" i="17"/>
  <c r="E412" i="17"/>
  <c r="E413" i="17"/>
  <c r="E414" i="17"/>
  <c r="E417" i="17"/>
  <c r="E418" i="17"/>
  <c r="E419" i="17"/>
  <c r="D408" i="17"/>
  <c r="D409" i="17"/>
  <c r="D410" i="17"/>
  <c r="D411" i="17"/>
  <c r="D412" i="17"/>
  <c r="D413" i="17"/>
  <c r="D414" i="17"/>
  <c r="D417" i="17"/>
  <c r="D418" i="17"/>
  <c r="D419" i="17"/>
  <c r="C408" i="17"/>
  <c r="C409" i="17"/>
  <c r="C410" i="17"/>
  <c r="C411" i="17"/>
  <c r="C412" i="17"/>
  <c r="C413" i="17"/>
  <c r="C414" i="17"/>
  <c r="C417" i="17"/>
  <c r="C418" i="17"/>
  <c r="C419" i="17"/>
  <c r="H513" i="19" l="1"/>
  <c r="F414" i="17"/>
  <c r="H414" i="17" s="1"/>
  <c r="I414" i="17" s="1"/>
  <c r="F413" i="17"/>
  <c r="H413" i="17" s="1"/>
  <c r="I413" i="17" s="1"/>
  <c r="F412" i="17"/>
  <c r="H412" i="17" s="1"/>
  <c r="I412" i="17" s="1"/>
  <c r="F411" i="17"/>
  <c r="H411" i="17" s="1"/>
  <c r="I411" i="17" s="1"/>
  <c r="F410" i="17"/>
  <c r="H410" i="17" s="1"/>
  <c r="I410" i="17" s="1"/>
  <c r="F419" i="17"/>
  <c r="H419" i="17" s="1"/>
  <c r="I419" i="17" s="1"/>
  <c r="F409" i="17"/>
  <c r="H409" i="17" s="1"/>
  <c r="I409" i="17" s="1"/>
  <c r="F418" i="17"/>
  <c r="H418" i="17" s="1"/>
  <c r="I418" i="17" s="1"/>
  <c r="F408" i="17"/>
  <c r="H408" i="17" s="1"/>
  <c r="I408" i="17" s="1"/>
  <c r="F417" i="17"/>
  <c r="H417" i="17" s="1"/>
  <c r="I417" i="17" s="1"/>
  <c r="G534" i="19"/>
  <c r="F534" i="19"/>
  <c r="E534" i="19"/>
  <c r="B534" i="19"/>
  <c r="H534" i="19" l="1"/>
  <c r="G407" i="17"/>
  <c r="G406" i="17"/>
  <c r="G405" i="17"/>
  <c r="G404" i="17"/>
  <c r="G403" i="17"/>
  <c r="G402" i="17"/>
  <c r="G401" i="17"/>
  <c r="G400" i="17"/>
  <c r="G399" i="17"/>
  <c r="G398" i="17"/>
  <c r="G397" i="17"/>
  <c r="G396" i="17"/>
  <c r="G392" i="17"/>
  <c r="G391" i="17"/>
  <c r="G390" i="17"/>
  <c r="G389" i="17"/>
  <c r="G388" i="17"/>
  <c r="G387" i="17"/>
  <c r="G386" i="17"/>
  <c r="G385" i="17"/>
  <c r="G384" i="17"/>
  <c r="G383" i="17"/>
  <c r="G382" i="17"/>
  <c r="G381" i="17"/>
  <c r="G380" i="17"/>
  <c r="G379" i="17"/>
  <c r="G378" i="17"/>
  <c r="G377" i="17"/>
  <c r="E377" i="17"/>
  <c r="E407" i="17"/>
  <c r="E406" i="17"/>
  <c r="E405" i="17"/>
  <c r="E404" i="17"/>
  <c r="E403" i="17"/>
  <c r="E402" i="17"/>
  <c r="E401" i="17"/>
  <c r="E400" i="17"/>
  <c r="E399" i="17"/>
  <c r="E398" i="17"/>
  <c r="E397" i="17"/>
  <c r="E396" i="17"/>
  <c r="E392" i="17"/>
  <c r="E391" i="17"/>
  <c r="E390" i="17"/>
  <c r="E389" i="17"/>
  <c r="E388" i="17"/>
  <c r="E387" i="17"/>
  <c r="E386" i="17"/>
  <c r="E385" i="17"/>
  <c r="E384" i="17"/>
  <c r="E383" i="17"/>
  <c r="E382" i="17"/>
  <c r="E381" i="17"/>
  <c r="E380" i="17"/>
  <c r="E379" i="17"/>
  <c r="E378" i="17"/>
  <c r="D377" i="17"/>
  <c r="D407" i="17"/>
  <c r="D406" i="17"/>
  <c r="D405" i="17"/>
  <c r="D404" i="17"/>
  <c r="D403" i="17"/>
  <c r="D402" i="17"/>
  <c r="D401" i="17"/>
  <c r="D400" i="17"/>
  <c r="D399" i="17"/>
  <c r="D398" i="17"/>
  <c r="D397" i="17"/>
  <c r="D396" i="17"/>
  <c r="D392" i="17"/>
  <c r="D391" i="17"/>
  <c r="D390" i="17"/>
  <c r="D389" i="17"/>
  <c r="D388" i="17"/>
  <c r="D387" i="17"/>
  <c r="D386" i="17"/>
  <c r="D385" i="17"/>
  <c r="D384" i="17"/>
  <c r="D383" i="17"/>
  <c r="D382" i="17"/>
  <c r="D381" i="17"/>
  <c r="D380" i="17"/>
  <c r="D379" i="17"/>
  <c r="D378" i="17"/>
  <c r="C407" i="17"/>
  <c r="C406" i="17"/>
  <c r="C405" i="17"/>
  <c r="C404" i="17"/>
  <c r="C403" i="17"/>
  <c r="C402" i="17"/>
  <c r="C401" i="17"/>
  <c r="C400" i="17"/>
  <c r="C399" i="17"/>
  <c r="C398" i="17"/>
  <c r="C397" i="17"/>
  <c r="C396" i="17"/>
  <c r="C392" i="17"/>
  <c r="C391" i="17"/>
  <c r="C390" i="17"/>
  <c r="C389" i="17"/>
  <c r="C388" i="17"/>
  <c r="C387" i="17"/>
  <c r="C386" i="17"/>
  <c r="C385" i="17"/>
  <c r="C384" i="17"/>
  <c r="C383" i="17"/>
  <c r="C382" i="17"/>
  <c r="C381" i="17"/>
  <c r="C380" i="17"/>
  <c r="C379" i="17"/>
  <c r="C378" i="17"/>
  <c r="C377" i="17"/>
  <c r="I405" i="25"/>
  <c r="I404" i="25"/>
  <c r="I403" i="25"/>
  <c r="I402" i="25"/>
  <c r="I401" i="25"/>
  <c r="I400" i="25"/>
  <c r="I399" i="25"/>
  <c r="I397" i="25"/>
  <c r="I396" i="25"/>
  <c r="I393" i="25"/>
  <c r="I395" i="25"/>
  <c r="I394" i="25"/>
  <c r="I392" i="25"/>
  <c r="I391" i="25"/>
  <c r="I390" i="25"/>
  <c r="I389" i="25"/>
  <c r="I388" i="25"/>
  <c r="I387" i="25"/>
  <c r="I386" i="25"/>
  <c r="I385" i="25"/>
  <c r="I384" i="25"/>
  <c r="I383" i="25"/>
  <c r="I382" i="25"/>
  <c r="I381" i="25"/>
  <c r="I380" i="25"/>
  <c r="I379" i="25"/>
  <c r="I378" i="25"/>
  <c r="I377" i="25"/>
  <c r="I376" i="25"/>
  <c r="I375" i="25"/>
  <c r="I374" i="25"/>
  <c r="I373" i="25"/>
  <c r="I372" i="25"/>
  <c r="I371" i="25"/>
  <c r="I370" i="25"/>
  <c r="I369" i="25"/>
  <c r="I368" i="25"/>
  <c r="I367" i="25"/>
  <c r="I366" i="25"/>
  <c r="I365" i="25"/>
  <c r="I364" i="25"/>
  <c r="I363" i="25"/>
  <c r="I362" i="25"/>
  <c r="I361" i="25"/>
  <c r="I360" i="25"/>
  <c r="I359" i="25"/>
  <c r="I358" i="25"/>
  <c r="I357" i="25"/>
  <c r="I356" i="25"/>
  <c r="I355" i="25"/>
  <c r="I354" i="25"/>
  <c r="I353" i="25"/>
  <c r="I352" i="25"/>
  <c r="I351" i="25"/>
  <c r="I350" i="25"/>
  <c r="I349" i="25"/>
  <c r="I348" i="25"/>
  <c r="I347" i="25"/>
  <c r="I346" i="25"/>
  <c r="I345" i="25"/>
  <c r="I344" i="25"/>
  <c r="I343" i="25"/>
  <c r="I342" i="25"/>
  <c r="I341" i="25"/>
  <c r="I340" i="25"/>
  <c r="I339" i="25"/>
  <c r="I338" i="25"/>
  <c r="I337" i="25"/>
  <c r="I336" i="25"/>
  <c r="I335" i="25"/>
  <c r="I334" i="25"/>
  <c r="I333" i="25"/>
  <c r="I332" i="25"/>
  <c r="I331" i="25"/>
  <c r="I330" i="25"/>
  <c r="I329" i="25"/>
  <c r="I328" i="25"/>
  <c r="I327" i="25"/>
  <c r="I326" i="25"/>
  <c r="I325" i="25"/>
  <c r="I324" i="25"/>
  <c r="I323" i="25"/>
  <c r="I322" i="25"/>
  <c r="I321" i="25"/>
  <c r="I320" i="25"/>
  <c r="I319" i="25"/>
  <c r="I318" i="25"/>
  <c r="I317" i="25"/>
  <c r="I316" i="25"/>
  <c r="I315" i="25"/>
  <c r="I314" i="25"/>
  <c r="I313" i="25"/>
  <c r="I312" i="25"/>
  <c r="I311" i="25"/>
  <c r="I310" i="25"/>
  <c r="I309" i="25"/>
  <c r="I308" i="25"/>
  <c r="I307" i="25"/>
  <c r="I306" i="25"/>
  <c r="I305" i="25"/>
  <c r="I304" i="25"/>
  <c r="I303" i="25"/>
  <c r="I302" i="25"/>
  <c r="I301" i="25"/>
  <c r="I300" i="25"/>
  <c r="I299" i="25"/>
  <c r="I298" i="25"/>
  <c r="I297" i="25"/>
  <c r="I296" i="25"/>
  <c r="I295" i="25"/>
  <c r="I294" i="25"/>
  <c r="I293" i="25"/>
  <c r="I292" i="25"/>
  <c r="I291" i="25"/>
  <c r="I290" i="25"/>
  <c r="I289" i="25"/>
  <c r="I288" i="25"/>
  <c r="I287" i="25"/>
  <c r="I286" i="25"/>
  <c r="I285" i="25"/>
  <c r="I284" i="25"/>
  <c r="I283" i="25"/>
  <c r="I282" i="25"/>
  <c r="I281" i="25"/>
  <c r="I280" i="25"/>
  <c r="I279" i="25"/>
  <c r="I278" i="25"/>
  <c r="I277" i="25"/>
  <c r="I276" i="25"/>
  <c r="I275" i="25"/>
  <c r="I274" i="25"/>
  <c r="I273" i="25"/>
  <c r="I272" i="25"/>
  <c r="I271" i="25"/>
  <c r="I270" i="25"/>
  <c r="I269" i="25"/>
  <c r="I268" i="25"/>
  <c r="I267" i="25"/>
  <c r="I266" i="25"/>
  <c r="I265" i="25"/>
  <c r="I264" i="25"/>
  <c r="I263" i="25"/>
  <c r="I262" i="25"/>
  <c r="I261" i="25"/>
  <c r="I260" i="25"/>
  <c r="I259" i="25"/>
  <c r="I258" i="25"/>
  <c r="I257" i="25"/>
  <c r="I256" i="25"/>
  <c r="I255" i="25"/>
  <c r="I254" i="25"/>
  <c r="I253" i="25"/>
  <c r="I252" i="25"/>
  <c r="I251" i="25"/>
  <c r="I250" i="25"/>
  <c r="I249" i="25"/>
  <c r="I248" i="25"/>
  <c r="I247" i="25"/>
  <c r="I246" i="25"/>
  <c r="I245" i="25"/>
  <c r="I244" i="25"/>
  <c r="I243" i="25"/>
  <c r="I242" i="25"/>
  <c r="I241" i="25"/>
  <c r="I240" i="25"/>
  <c r="I239" i="25"/>
  <c r="I238" i="25"/>
  <c r="I237" i="25"/>
  <c r="I236" i="25"/>
  <c r="I235" i="25"/>
  <c r="I234" i="25"/>
  <c r="I233" i="25"/>
  <c r="I232" i="25"/>
  <c r="I231" i="25"/>
  <c r="I230" i="25"/>
  <c r="I229" i="25"/>
  <c r="I228" i="25"/>
  <c r="I227" i="25"/>
  <c r="I226" i="25"/>
  <c r="I225" i="25"/>
  <c r="I224" i="25"/>
  <c r="I223" i="25"/>
  <c r="I222" i="25"/>
  <c r="I221" i="25"/>
  <c r="I220" i="25"/>
  <c r="I219" i="25"/>
  <c r="I218" i="25"/>
  <c r="I217" i="25"/>
  <c r="I216" i="25"/>
  <c r="I215" i="25"/>
  <c r="I214" i="25"/>
  <c r="I213" i="25"/>
  <c r="I212" i="25"/>
  <c r="I211" i="25"/>
  <c r="I210" i="25"/>
  <c r="I209" i="25"/>
  <c r="I208" i="25"/>
  <c r="I207" i="25"/>
  <c r="I206" i="25"/>
  <c r="I205" i="25"/>
  <c r="I204" i="25"/>
  <c r="I203" i="25"/>
  <c r="I202" i="25"/>
  <c r="I201" i="25"/>
  <c r="I200" i="25"/>
  <c r="I199" i="25"/>
  <c r="I198" i="25"/>
  <c r="I197" i="25"/>
  <c r="I196" i="25"/>
  <c r="I195" i="25"/>
  <c r="I194" i="25"/>
  <c r="I193" i="25"/>
  <c r="I192" i="25"/>
  <c r="I191" i="25"/>
  <c r="I190" i="25"/>
  <c r="I189" i="25"/>
  <c r="I188" i="25"/>
  <c r="I187" i="25"/>
  <c r="I186" i="25"/>
  <c r="I185" i="25"/>
  <c r="I184" i="25"/>
  <c r="I183" i="25"/>
  <c r="I182" i="25"/>
  <c r="I181" i="25"/>
  <c r="I180" i="25"/>
  <c r="I179" i="25"/>
  <c r="I178" i="25"/>
  <c r="I177" i="25"/>
  <c r="I176" i="25"/>
  <c r="I175" i="25"/>
  <c r="I174" i="25"/>
  <c r="I173" i="25"/>
  <c r="I172" i="25"/>
  <c r="I171" i="25"/>
  <c r="I170" i="25"/>
  <c r="I169" i="25"/>
  <c r="I168" i="25"/>
  <c r="I167" i="25"/>
  <c r="I166" i="25"/>
  <c r="I165" i="25"/>
  <c r="I164" i="25"/>
  <c r="I163" i="25"/>
  <c r="I162" i="25"/>
  <c r="I161" i="25"/>
  <c r="I160" i="25"/>
  <c r="I159" i="25"/>
  <c r="I158" i="25"/>
  <c r="I157" i="25"/>
  <c r="I156" i="25"/>
  <c r="I155" i="25"/>
  <c r="I154" i="25"/>
  <c r="I153" i="25"/>
  <c r="I152" i="25"/>
  <c r="I151" i="25"/>
  <c r="I150" i="25"/>
  <c r="I149" i="25"/>
  <c r="I148" i="25"/>
  <c r="I147" i="25"/>
  <c r="I146" i="25"/>
  <c r="I145" i="25"/>
  <c r="I144" i="25"/>
  <c r="I143" i="25"/>
  <c r="I142" i="25"/>
  <c r="I141" i="25"/>
  <c r="I140" i="25"/>
  <c r="I139" i="25"/>
  <c r="I138" i="25"/>
  <c r="I137" i="25"/>
  <c r="I136" i="25"/>
  <c r="I135" i="25"/>
  <c r="I134" i="25"/>
  <c r="I133" i="25"/>
  <c r="I132" i="25"/>
  <c r="I131" i="25"/>
  <c r="I130" i="25"/>
  <c r="I129" i="25"/>
  <c r="I128" i="25"/>
  <c r="I127" i="25"/>
  <c r="I126" i="25"/>
  <c r="I125" i="25"/>
  <c r="I124" i="25"/>
  <c r="I123" i="25"/>
  <c r="I122" i="25"/>
  <c r="I121" i="25"/>
  <c r="I120" i="25"/>
  <c r="I119" i="25"/>
  <c r="I118" i="25"/>
  <c r="I117" i="25"/>
  <c r="I116" i="25"/>
  <c r="I115" i="25"/>
  <c r="I114" i="25"/>
  <c r="I113" i="25"/>
  <c r="I112" i="25"/>
  <c r="I111" i="25"/>
  <c r="I110" i="25"/>
  <c r="I109" i="25"/>
  <c r="I108" i="25"/>
  <c r="I107" i="25"/>
  <c r="I106" i="25"/>
  <c r="I105" i="25"/>
  <c r="I104" i="25"/>
  <c r="I103" i="25"/>
  <c r="I102" i="25"/>
  <c r="I101" i="25"/>
  <c r="I100" i="25"/>
  <c r="I99" i="25"/>
  <c r="I98" i="25"/>
  <c r="I97" i="25"/>
  <c r="I96" i="25"/>
  <c r="I95" i="25"/>
  <c r="I94" i="25"/>
  <c r="I93" i="25"/>
  <c r="I92" i="25"/>
  <c r="I91" i="25"/>
  <c r="I90" i="25"/>
  <c r="I89" i="25"/>
  <c r="I88" i="25"/>
  <c r="I87" i="25"/>
  <c r="I86" i="25"/>
  <c r="I85" i="25"/>
  <c r="I84" i="25"/>
  <c r="I83" i="25"/>
  <c r="I82" i="25"/>
  <c r="I81" i="25"/>
  <c r="I80" i="25"/>
  <c r="I79" i="25"/>
  <c r="I78" i="25"/>
  <c r="I77" i="25"/>
  <c r="I76" i="25"/>
  <c r="I75" i="25"/>
  <c r="I74" i="25"/>
  <c r="I73" i="25"/>
  <c r="I72" i="25"/>
  <c r="I71" i="25"/>
  <c r="I70" i="25"/>
  <c r="I69" i="25"/>
  <c r="I68" i="25"/>
  <c r="I67" i="25"/>
  <c r="I66" i="25"/>
  <c r="I65" i="25"/>
  <c r="I64" i="25"/>
  <c r="G405" i="25"/>
  <c r="G404" i="25"/>
  <c r="G403" i="25"/>
  <c r="G402" i="25"/>
  <c r="G401" i="25"/>
  <c r="G400" i="25"/>
  <c r="G399" i="25"/>
  <c r="G397" i="25"/>
  <c r="G396" i="25"/>
  <c r="G393" i="25"/>
  <c r="G395" i="25"/>
  <c r="G394"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8"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3"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G69" i="25"/>
  <c r="G68" i="25"/>
  <c r="G67" i="25"/>
  <c r="G66" i="25"/>
  <c r="G65" i="25"/>
  <c r="G64" i="25"/>
  <c r="F405" i="25"/>
  <c r="F404" i="25"/>
  <c r="F403" i="25"/>
  <c r="F402" i="25"/>
  <c r="F401" i="25"/>
  <c r="F400" i="25"/>
  <c r="F399" i="25"/>
  <c r="F397" i="25"/>
  <c r="F396" i="25"/>
  <c r="F393" i="25"/>
  <c r="F395" i="25"/>
  <c r="F394"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E405" i="25"/>
  <c r="E404" i="25"/>
  <c r="E403" i="25"/>
  <c r="E402" i="25"/>
  <c r="E401" i="25"/>
  <c r="E400" i="25"/>
  <c r="E399" i="25"/>
  <c r="E397" i="25"/>
  <c r="E396" i="25"/>
  <c r="E393" i="25"/>
  <c r="E395" i="25"/>
  <c r="E394" i="25"/>
  <c r="E392" i="25"/>
  <c r="E391" i="25"/>
  <c r="E390" i="25"/>
  <c r="E389" i="25"/>
  <c r="E388" i="25"/>
  <c r="E387" i="25"/>
  <c r="E386" i="25"/>
  <c r="E385" i="25"/>
  <c r="E384" i="25"/>
  <c r="E383" i="25"/>
  <c r="E382" i="25"/>
  <c r="E381" i="25"/>
  <c r="E380" i="25"/>
  <c r="E379" i="25"/>
  <c r="E378" i="25"/>
  <c r="E377" i="25"/>
  <c r="E376" i="25"/>
  <c r="E375" i="25"/>
  <c r="E374" i="25"/>
  <c r="E373" i="25"/>
  <c r="E372" i="25"/>
  <c r="E371" i="25"/>
  <c r="E370" i="25"/>
  <c r="E369" i="25"/>
  <c r="E368" i="25"/>
  <c r="E367" i="25"/>
  <c r="E366" i="25"/>
  <c r="E365" i="25"/>
  <c r="E364" i="25"/>
  <c r="E363" i="25"/>
  <c r="E362" i="25"/>
  <c r="E361" i="25"/>
  <c r="E360" i="25"/>
  <c r="E359" i="25"/>
  <c r="E358" i="25"/>
  <c r="E357" i="25"/>
  <c r="E356" i="25"/>
  <c r="E355" i="25"/>
  <c r="E354" i="25"/>
  <c r="E353" i="25"/>
  <c r="E352" i="25"/>
  <c r="E351" i="25"/>
  <c r="E350" i="25"/>
  <c r="E349" i="25"/>
  <c r="E348" i="25"/>
  <c r="E347" i="25"/>
  <c r="E346" i="25"/>
  <c r="E345" i="25"/>
  <c r="E344" i="25"/>
  <c r="E343" i="25"/>
  <c r="E342" i="25"/>
  <c r="E341" i="25"/>
  <c r="E340" i="25"/>
  <c r="E339" i="25"/>
  <c r="E338" i="25"/>
  <c r="E337" i="25"/>
  <c r="E336" i="25"/>
  <c r="E335" i="25"/>
  <c r="E334" i="25"/>
  <c r="E333" i="25"/>
  <c r="E332" i="25"/>
  <c r="E331" i="25"/>
  <c r="E330" i="25"/>
  <c r="E329" i="25"/>
  <c r="E328" i="25"/>
  <c r="E327" i="25"/>
  <c r="E326" i="25"/>
  <c r="E325" i="25"/>
  <c r="E324" i="25"/>
  <c r="E323" i="25"/>
  <c r="E322" i="25"/>
  <c r="E321" i="25"/>
  <c r="E320" i="25"/>
  <c r="E319" i="25"/>
  <c r="E318" i="25"/>
  <c r="E317" i="25"/>
  <c r="E316" i="25"/>
  <c r="E315" i="25"/>
  <c r="E314" i="25"/>
  <c r="E313" i="25"/>
  <c r="E312" i="25"/>
  <c r="E311" i="25"/>
  <c r="E310" i="25"/>
  <c r="E309" i="25"/>
  <c r="E308" i="25"/>
  <c r="E307" i="25"/>
  <c r="E306" i="25"/>
  <c r="E305" i="25"/>
  <c r="E304" i="25"/>
  <c r="E303" i="25"/>
  <c r="E302" i="25"/>
  <c r="E301" i="25"/>
  <c r="E300" i="25"/>
  <c r="E299" i="25"/>
  <c r="E298" i="25"/>
  <c r="E297" i="25"/>
  <c r="E296" i="25"/>
  <c r="E295" i="25"/>
  <c r="E294" i="25"/>
  <c r="E293" i="25"/>
  <c r="E292" i="25"/>
  <c r="E291" i="25"/>
  <c r="E290" i="25"/>
  <c r="E289" i="25"/>
  <c r="E288" i="25"/>
  <c r="E287" i="25"/>
  <c r="E286" i="25"/>
  <c r="E285" i="25"/>
  <c r="E284" i="25"/>
  <c r="E283" i="25"/>
  <c r="E282" i="25"/>
  <c r="E281" i="25"/>
  <c r="E280" i="25"/>
  <c r="E279" i="25"/>
  <c r="E278" i="25"/>
  <c r="E277" i="25"/>
  <c r="E276" i="25"/>
  <c r="E275" i="25"/>
  <c r="E274" i="25"/>
  <c r="E273" i="25"/>
  <c r="E272" i="25"/>
  <c r="E271" i="25"/>
  <c r="E270" i="25"/>
  <c r="E269" i="25"/>
  <c r="E268" i="25"/>
  <c r="E267" i="25"/>
  <c r="E266" i="25"/>
  <c r="E265" i="25"/>
  <c r="E264" i="25"/>
  <c r="E263" i="25"/>
  <c r="E262" i="25"/>
  <c r="E261" i="25"/>
  <c r="E260" i="25"/>
  <c r="E259" i="25"/>
  <c r="E258" i="25"/>
  <c r="E257" i="25"/>
  <c r="E256" i="25"/>
  <c r="E255" i="25"/>
  <c r="E254" i="25"/>
  <c r="E253" i="25"/>
  <c r="E252" i="25"/>
  <c r="E251" i="25"/>
  <c r="E250" i="25"/>
  <c r="E249" i="25"/>
  <c r="E248" i="25"/>
  <c r="E247" i="25"/>
  <c r="E246" i="25"/>
  <c r="E245" i="25"/>
  <c r="E244" i="25"/>
  <c r="E243" i="25"/>
  <c r="E242" i="25"/>
  <c r="E241" i="25"/>
  <c r="E240" i="25"/>
  <c r="E239" i="25"/>
  <c r="E238" i="25"/>
  <c r="E237" i="25"/>
  <c r="E236" i="25"/>
  <c r="E235" i="25"/>
  <c r="E234" i="25"/>
  <c r="E233" i="25"/>
  <c r="E232" i="25"/>
  <c r="E231" i="25"/>
  <c r="E230" i="25"/>
  <c r="E229" i="25"/>
  <c r="E228" i="25"/>
  <c r="E227" i="25"/>
  <c r="E226" i="25"/>
  <c r="E225" i="25"/>
  <c r="E224" i="25"/>
  <c r="E223" i="25"/>
  <c r="E222" i="25"/>
  <c r="E221" i="25"/>
  <c r="E220" i="25"/>
  <c r="E219" i="25"/>
  <c r="E218" i="25"/>
  <c r="E217" i="25"/>
  <c r="E216" i="25"/>
  <c r="E215" i="25"/>
  <c r="E214" i="25"/>
  <c r="E213" i="25"/>
  <c r="E212" i="25"/>
  <c r="E211" i="25"/>
  <c r="E210" i="25"/>
  <c r="E209" i="25"/>
  <c r="E208" i="25"/>
  <c r="E207" i="25"/>
  <c r="E206" i="25"/>
  <c r="E205" i="25"/>
  <c r="E204" i="25"/>
  <c r="E203" i="25"/>
  <c r="E202" i="25"/>
  <c r="E201" i="25"/>
  <c r="E200" i="25"/>
  <c r="E199" i="25"/>
  <c r="E198" i="25"/>
  <c r="E197" i="25"/>
  <c r="E196" i="25"/>
  <c r="E195" i="25"/>
  <c r="E194" i="25"/>
  <c r="E193" i="25"/>
  <c r="E192" i="25"/>
  <c r="E191" i="25"/>
  <c r="E190" i="25"/>
  <c r="E189" i="25"/>
  <c r="E188" i="25"/>
  <c r="E187" i="25"/>
  <c r="E186" i="25"/>
  <c r="E185" i="25"/>
  <c r="E184" i="25"/>
  <c r="E183" i="25"/>
  <c r="E182" i="25"/>
  <c r="E181" i="25"/>
  <c r="E180" i="25"/>
  <c r="E179" i="25"/>
  <c r="E178" i="25"/>
  <c r="E177" i="25"/>
  <c r="E176" i="25"/>
  <c r="E175" i="25"/>
  <c r="E174" i="25"/>
  <c r="E173" i="25"/>
  <c r="E172" i="25"/>
  <c r="E171" i="25"/>
  <c r="E170" i="25"/>
  <c r="E169" i="25"/>
  <c r="E168" i="25"/>
  <c r="E167" i="25"/>
  <c r="E166" i="25"/>
  <c r="E165" i="25"/>
  <c r="E164" i="25"/>
  <c r="E163" i="25"/>
  <c r="E162" i="25"/>
  <c r="E161" i="25"/>
  <c r="E160" i="25"/>
  <c r="E159" i="25"/>
  <c r="E158" i="25"/>
  <c r="E157" i="25"/>
  <c r="E156" i="25"/>
  <c r="E155" i="25"/>
  <c r="E154" i="25"/>
  <c r="E153" i="25"/>
  <c r="E152" i="25"/>
  <c r="E151" i="25"/>
  <c r="E150" i="25"/>
  <c r="E149" i="25"/>
  <c r="E148" i="25"/>
  <c r="E147" i="25"/>
  <c r="E146" i="25"/>
  <c r="E145" i="25"/>
  <c r="E144" i="25"/>
  <c r="E143" i="25"/>
  <c r="E142" i="25"/>
  <c r="E141" i="25"/>
  <c r="E140" i="25"/>
  <c r="E139" i="25"/>
  <c r="E138" i="25"/>
  <c r="E137" i="25"/>
  <c r="E136" i="25"/>
  <c r="E135" i="25"/>
  <c r="E134" i="25"/>
  <c r="E133" i="25"/>
  <c r="E132" i="25"/>
  <c r="E131" i="25"/>
  <c r="E130" i="25"/>
  <c r="E129" i="25"/>
  <c r="E128" i="25"/>
  <c r="E127" i="25"/>
  <c r="E126" i="25"/>
  <c r="E125" i="25"/>
  <c r="E124" i="25"/>
  <c r="E123" i="25"/>
  <c r="E122" i="25"/>
  <c r="E121" i="25"/>
  <c r="E120" i="25"/>
  <c r="E119" i="25"/>
  <c r="E118" i="25"/>
  <c r="E117" i="25"/>
  <c r="E116" i="25"/>
  <c r="E115" i="25"/>
  <c r="E114" i="25"/>
  <c r="E113" i="25"/>
  <c r="E112" i="25"/>
  <c r="E111" i="25"/>
  <c r="E110" i="25"/>
  <c r="E109" i="25"/>
  <c r="E108" i="25"/>
  <c r="E107" i="25"/>
  <c r="E106" i="25"/>
  <c r="E105" i="25"/>
  <c r="E104" i="25"/>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E69" i="25"/>
  <c r="E68" i="25"/>
  <c r="E67" i="25"/>
  <c r="E66" i="25"/>
  <c r="E65" i="25"/>
  <c r="E64" i="25"/>
  <c r="G381" i="19"/>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58" i="19"/>
  <c r="G446" i="19"/>
  <c r="G447" i="19"/>
  <c r="G448" i="19"/>
  <c r="G449" i="19"/>
  <c r="G450" i="19"/>
  <c r="G451" i="19"/>
  <c r="G452" i="19"/>
  <c r="G453" i="19"/>
  <c r="G454" i="19"/>
  <c r="G455" i="19"/>
  <c r="G456" i="19"/>
  <c r="G457" i="19"/>
  <c r="G462"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92" i="19"/>
  <c r="G493" i="19"/>
  <c r="G494" i="19"/>
  <c r="G495" i="19"/>
  <c r="G496" i="19"/>
  <c r="G497" i="19"/>
  <c r="G498" i="19"/>
  <c r="G499" i="19"/>
  <c r="G500" i="19"/>
  <c r="G501" i="19"/>
  <c r="G502" i="19"/>
  <c r="G503" i="19"/>
  <c r="G504" i="19"/>
  <c r="G505" i="19"/>
  <c r="G506" i="19"/>
  <c r="G507" i="19"/>
  <c r="G508" i="19"/>
  <c r="G512" i="19"/>
  <c r="G517" i="19"/>
  <c r="G518" i="19"/>
  <c r="G519" i="19"/>
  <c r="G520" i="19"/>
  <c r="G521" i="19"/>
  <c r="G522" i="19"/>
  <c r="G526" i="19"/>
  <c r="G527" i="19"/>
  <c r="G528" i="19"/>
  <c r="G529" i="19"/>
  <c r="G530" i="19"/>
  <c r="G531" i="19"/>
  <c r="G532" i="19"/>
  <c r="G535" i="19"/>
  <c r="G525" i="19"/>
  <c r="G511" i="19"/>
  <c r="G491" i="19"/>
  <c r="G461" i="19"/>
  <c r="G445" i="19"/>
  <c r="G380" i="19"/>
  <c r="G378" i="19"/>
  <c r="E376" i="17"/>
  <c r="G63" i="25"/>
  <c r="B40" i="25"/>
  <c r="F512" i="19"/>
  <c r="E512" i="19"/>
  <c r="B56" i="20"/>
  <c r="B58" i="20" s="1"/>
  <c r="C58" i="20"/>
  <c r="B43" i="20"/>
  <c r="B45" i="20" s="1"/>
  <c r="F401" i="19"/>
  <c r="E401" i="19"/>
  <c r="B401" i="19"/>
  <c r="A61" i="25"/>
  <c r="B39" i="25"/>
  <c r="B38" i="25"/>
  <c r="B35" i="25"/>
  <c r="B33" i="25"/>
  <c r="B32" i="25"/>
  <c r="B31" i="25"/>
  <c r="B30" i="25"/>
  <c r="B29" i="25"/>
  <c r="B28" i="25"/>
  <c r="B27" i="25"/>
  <c r="B26" i="25"/>
  <c r="B25" i="25"/>
  <c r="B24" i="25"/>
  <c r="B23" i="25"/>
  <c r="B22" i="25"/>
  <c r="B18" i="25"/>
  <c r="B17" i="25"/>
  <c r="B16" i="25"/>
  <c r="B15" i="25"/>
  <c r="B14" i="25"/>
  <c r="B13" i="25"/>
  <c r="B12" i="25"/>
  <c r="B11" i="25"/>
  <c r="B10" i="25"/>
  <c r="B9" i="25"/>
  <c r="B8" i="25"/>
  <c r="B7" i="25"/>
  <c r="B6" i="25"/>
  <c r="B5" i="25"/>
  <c r="B4" i="25"/>
  <c r="B3" i="25"/>
  <c r="B2" i="25"/>
  <c r="F453" i="19"/>
  <c r="E453" i="19"/>
  <c r="B453" i="19"/>
  <c r="C31" i="20"/>
  <c r="B29" i="20"/>
  <c r="B31" i="20" s="1"/>
  <c r="B15" i="20"/>
  <c r="B17" i="20" s="1"/>
  <c r="F485" i="19"/>
  <c r="E485" i="19"/>
  <c r="B485" i="19"/>
  <c r="F477" i="19"/>
  <c r="E477" i="19"/>
  <c r="B477" i="19"/>
  <c r="F532" i="19"/>
  <c r="E532" i="19"/>
  <c r="B532" i="19"/>
  <c r="C376" i="19"/>
  <c r="A374" i="17"/>
  <c r="E380" i="19"/>
  <c r="E526" i="19"/>
  <c r="E527" i="19"/>
  <c r="E528" i="19"/>
  <c r="E529" i="19"/>
  <c r="E530" i="19"/>
  <c r="E531" i="19"/>
  <c r="E535" i="19"/>
  <c r="E525" i="19"/>
  <c r="E517" i="19"/>
  <c r="E518" i="19"/>
  <c r="E519" i="19"/>
  <c r="E520" i="19"/>
  <c r="E521" i="19"/>
  <c r="E522" i="19"/>
  <c r="E511" i="19"/>
  <c r="E492" i="19"/>
  <c r="E493" i="19"/>
  <c r="E494" i="19"/>
  <c r="E495" i="19"/>
  <c r="E496" i="19"/>
  <c r="E497" i="19"/>
  <c r="E498" i="19"/>
  <c r="E499" i="19"/>
  <c r="E500" i="19"/>
  <c r="E501" i="19"/>
  <c r="E502" i="19"/>
  <c r="E503" i="19"/>
  <c r="E504" i="19"/>
  <c r="E505" i="19"/>
  <c r="E506" i="19"/>
  <c r="E507" i="19"/>
  <c r="E508" i="19"/>
  <c r="E491" i="19"/>
  <c r="E462" i="19"/>
  <c r="E463" i="19"/>
  <c r="E464" i="19"/>
  <c r="E465" i="19"/>
  <c r="E466" i="19"/>
  <c r="E467" i="19"/>
  <c r="E468" i="19"/>
  <c r="E469" i="19"/>
  <c r="E470" i="19"/>
  <c r="E471" i="19"/>
  <c r="E472" i="19"/>
  <c r="E473" i="19"/>
  <c r="E474" i="19"/>
  <c r="E475" i="19"/>
  <c r="E476" i="19"/>
  <c r="E478" i="19"/>
  <c r="E479" i="19"/>
  <c r="E480" i="19"/>
  <c r="E481" i="19"/>
  <c r="E482" i="19"/>
  <c r="E483" i="19"/>
  <c r="E484" i="19"/>
  <c r="E486" i="19"/>
  <c r="E487" i="19"/>
  <c r="E488" i="19"/>
  <c r="E461" i="19"/>
  <c r="E381" i="19"/>
  <c r="E382" i="19"/>
  <c r="E383" i="19"/>
  <c r="E384" i="19"/>
  <c r="E385" i="19"/>
  <c r="E386" i="19"/>
  <c r="E387" i="19"/>
  <c r="E388" i="19"/>
  <c r="E389" i="19"/>
  <c r="E390" i="19"/>
  <c r="E391" i="19"/>
  <c r="E392" i="19"/>
  <c r="E393" i="19"/>
  <c r="E394" i="19"/>
  <c r="E395" i="19"/>
  <c r="E396" i="19"/>
  <c r="E397" i="19"/>
  <c r="E398" i="19"/>
  <c r="E399" i="19"/>
  <c r="E400"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5" i="19"/>
  <c r="E446" i="19"/>
  <c r="E447" i="19"/>
  <c r="E448" i="19"/>
  <c r="E449" i="19"/>
  <c r="E450" i="19"/>
  <c r="E451" i="19"/>
  <c r="E452" i="19"/>
  <c r="E454" i="19"/>
  <c r="E455" i="19"/>
  <c r="E456" i="19"/>
  <c r="E457" i="19"/>
  <c r="E458" i="19"/>
  <c r="F518" i="19"/>
  <c r="B518" i="19"/>
  <c r="B502" i="19"/>
  <c r="F502" i="19"/>
  <c r="F438" i="19"/>
  <c r="B438" i="19"/>
  <c r="F395" i="19"/>
  <c r="B395" i="19"/>
  <c r="B519" i="19"/>
  <c r="B517" i="19"/>
  <c r="B503" i="19"/>
  <c r="B494" i="19"/>
  <c r="B474" i="19"/>
  <c r="B466" i="19"/>
  <c r="B452" i="19"/>
  <c r="B451" i="19"/>
  <c r="B428" i="19"/>
  <c r="B380" i="19"/>
  <c r="F503" i="19"/>
  <c r="F428" i="19"/>
  <c r="F385" i="19"/>
  <c r="F380" i="19"/>
  <c r="B381" i="19"/>
  <c r="F381" i="19"/>
  <c r="F382" i="19"/>
  <c r="F383" i="19"/>
  <c r="F384" i="19"/>
  <c r="F386" i="19"/>
  <c r="H386" i="19" s="1"/>
  <c r="F387" i="19"/>
  <c r="F388" i="19"/>
  <c r="F389" i="19"/>
  <c r="F390" i="19"/>
  <c r="F391" i="19"/>
  <c r="F392" i="19"/>
  <c r="H392" i="19" s="1"/>
  <c r="F393" i="19"/>
  <c r="F394" i="19"/>
  <c r="H394" i="19" s="1"/>
  <c r="F396" i="19"/>
  <c r="F397" i="19"/>
  <c r="F398" i="19"/>
  <c r="F399" i="19"/>
  <c r="F400" i="19"/>
  <c r="F402" i="19"/>
  <c r="F403" i="19"/>
  <c r="F404" i="19"/>
  <c r="F405" i="19"/>
  <c r="F406" i="19"/>
  <c r="F407" i="19"/>
  <c r="F408" i="19"/>
  <c r="F409" i="19"/>
  <c r="F410" i="19"/>
  <c r="F411" i="19"/>
  <c r="F412" i="19"/>
  <c r="F413" i="19"/>
  <c r="F414" i="19"/>
  <c r="F415" i="19"/>
  <c r="F416" i="19"/>
  <c r="F417" i="19"/>
  <c r="F418" i="19"/>
  <c r="F419" i="19"/>
  <c r="F420" i="19"/>
  <c r="F421" i="19"/>
  <c r="F422" i="19"/>
  <c r="F423" i="19"/>
  <c r="F424" i="19"/>
  <c r="F425" i="19"/>
  <c r="F426" i="19"/>
  <c r="F427" i="19"/>
  <c r="F429" i="19"/>
  <c r="F430" i="19"/>
  <c r="F431" i="19"/>
  <c r="F432" i="19"/>
  <c r="F433" i="19"/>
  <c r="F434" i="19"/>
  <c r="F435" i="19"/>
  <c r="F436" i="19"/>
  <c r="F437" i="19"/>
  <c r="F439" i="19"/>
  <c r="F440" i="19"/>
  <c r="F441" i="19"/>
  <c r="F442" i="19"/>
  <c r="B2" i="20"/>
  <c r="F482" i="19"/>
  <c r="F492" i="19"/>
  <c r="B492" i="19"/>
  <c r="F517" i="19"/>
  <c r="F519" i="19"/>
  <c r="F494" i="19"/>
  <c r="F474" i="19"/>
  <c r="F466" i="19"/>
  <c r="F452" i="19"/>
  <c r="F451" i="19"/>
  <c r="B397" i="19"/>
  <c r="B396" i="19"/>
  <c r="B398" i="19"/>
  <c r="B399" i="19"/>
  <c r="B430" i="19"/>
  <c r="B1" i="20"/>
  <c r="F526" i="19"/>
  <c r="B526" i="19"/>
  <c r="F450" i="19"/>
  <c r="F449" i="19"/>
  <c r="B450" i="19"/>
  <c r="B449" i="19"/>
  <c r="B394" i="19"/>
  <c r="F535" i="19"/>
  <c r="B535" i="19"/>
  <c r="F531" i="19"/>
  <c r="B531" i="19"/>
  <c r="F530" i="19"/>
  <c r="B530" i="19"/>
  <c r="F529" i="19"/>
  <c r="B529" i="19"/>
  <c r="F528" i="19"/>
  <c r="B528" i="19"/>
  <c r="F527" i="19"/>
  <c r="B527" i="19"/>
  <c r="F525" i="19"/>
  <c r="B525" i="19"/>
  <c r="F522" i="19"/>
  <c r="B522" i="19"/>
  <c r="F521" i="19"/>
  <c r="B521" i="19"/>
  <c r="F520" i="19"/>
  <c r="B520" i="19"/>
  <c r="F511" i="19"/>
  <c r="B511" i="19"/>
  <c r="F508" i="19"/>
  <c r="B508" i="19"/>
  <c r="F507" i="19"/>
  <c r="B507" i="19"/>
  <c r="F506" i="19"/>
  <c r="B506" i="19"/>
  <c r="F505" i="19"/>
  <c r="B505" i="19"/>
  <c r="F504" i="19"/>
  <c r="B504" i="19"/>
  <c r="F501" i="19"/>
  <c r="B501" i="19"/>
  <c r="F500" i="19"/>
  <c r="B500" i="19"/>
  <c r="F499" i="19"/>
  <c r="B499" i="19"/>
  <c r="F498" i="19"/>
  <c r="B498" i="19"/>
  <c r="F497" i="19"/>
  <c r="B497" i="19"/>
  <c r="F496" i="19"/>
  <c r="B496" i="19"/>
  <c r="F495" i="19"/>
  <c r="B495" i="19"/>
  <c r="F493" i="19"/>
  <c r="B493" i="19"/>
  <c r="F491" i="19"/>
  <c r="B491" i="19"/>
  <c r="F488" i="19"/>
  <c r="B488" i="19"/>
  <c r="F487" i="19"/>
  <c r="B487" i="19"/>
  <c r="F486" i="19"/>
  <c r="B486" i="19"/>
  <c r="F484" i="19"/>
  <c r="B484" i="19"/>
  <c r="F483" i="19"/>
  <c r="B483" i="19"/>
  <c r="B482" i="19"/>
  <c r="F481" i="19"/>
  <c r="B481" i="19"/>
  <c r="F480" i="19"/>
  <c r="B480" i="19"/>
  <c r="F479" i="19"/>
  <c r="B479" i="19"/>
  <c r="F478" i="19"/>
  <c r="B478" i="19"/>
  <c r="F476" i="19"/>
  <c r="B476" i="19"/>
  <c r="F475" i="19"/>
  <c r="B475" i="19"/>
  <c r="F473" i="19"/>
  <c r="B473" i="19"/>
  <c r="F472" i="19"/>
  <c r="B472" i="19"/>
  <c r="F471" i="19"/>
  <c r="B471" i="19"/>
  <c r="F470" i="19"/>
  <c r="B470" i="19"/>
  <c r="F469" i="19"/>
  <c r="B469" i="19"/>
  <c r="F468" i="19"/>
  <c r="B468" i="19"/>
  <c r="F467" i="19"/>
  <c r="B467" i="19"/>
  <c r="F465" i="19"/>
  <c r="B465" i="19"/>
  <c r="F464" i="19"/>
  <c r="B464" i="19"/>
  <c r="F463" i="19"/>
  <c r="B463" i="19"/>
  <c r="F462" i="19"/>
  <c r="B462" i="19"/>
  <c r="F461" i="19"/>
  <c r="B461" i="19"/>
  <c r="F458" i="19"/>
  <c r="B458" i="19"/>
  <c r="F457" i="19"/>
  <c r="B457" i="19"/>
  <c r="F456" i="19"/>
  <c r="B456" i="19"/>
  <c r="F455" i="19"/>
  <c r="B455" i="19"/>
  <c r="F454" i="19"/>
  <c r="B454" i="19"/>
  <c r="F448" i="19"/>
  <c r="B448" i="19"/>
  <c r="F447" i="19"/>
  <c r="B447" i="19"/>
  <c r="F446" i="19"/>
  <c r="B446" i="19"/>
  <c r="F445" i="19"/>
  <c r="B445" i="19"/>
  <c r="B442" i="19"/>
  <c r="B441" i="19"/>
  <c r="B440" i="19"/>
  <c r="B439" i="19"/>
  <c r="B437" i="19"/>
  <c r="B436" i="19"/>
  <c r="B435" i="19"/>
  <c r="B434" i="19"/>
  <c r="B433" i="19"/>
  <c r="B432" i="19"/>
  <c r="B431" i="19"/>
  <c r="B429" i="19"/>
  <c r="B427" i="19"/>
  <c r="B426" i="19"/>
  <c r="B425" i="19"/>
  <c r="B424" i="19"/>
  <c r="B423" i="19"/>
  <c r="B422" i="19"/>
  <c r="B421" i="19"/>
  <c r="B420" i="19"/>
  <c r="B419" i="19"/>
  <c r="B418" i="19"/>
  <c r="B417" i="19"/>
  <c r="B416" i="19"/>
  <c r="B415" i="19"/>
  <c r="B414" i="19"/>
  <c r="B413" i="19"/>
  <c r="B412" i="19"/>
  <c r="B411" i="19"/>
  <c r="B410" i="19"/>
  <c r="B409" i="19"/>
  <c r="B408" i="19"/>
  <c r="B407" i="19"/>
  <c r="B406" i="19"/>
  <c r="B405" i="19"/>
  <c r="B404" i="19"/>
  <c r="B403" i="19"/>
  <c r="B402" i="19"/>
  <c r="B400" i="19"/>
  <c r="B393" i="19"/>
  <c r="B392" i="19"/>
  <c r="B391" i="19"/>
  <c r="B390" i="19"/>
  <c r="B389" i="19"/>
  <c r="B388" i="19"/>
  <c r="B387" i="19"/>
  <c r="B386" i="19"/>
  <c r="B385" i="19"/>
  <c r="B384" i="19"/>
  <c r="B383" i="19"/>
  <c r="B382" i="19"/>
  <c r="H389" i="19"/>
  <c r="H402" i="19" l="1"/>
  <c r="E432" i="17"/>
  <c r="D432" i="17"/>
  <c r="C432" i="17"/>
  <c r="I438" i="25"/>
  <c r="G432" i="17"/>
  <c r="E437" i="25"/>
  <c r="G436" i="25"/>
  <c r="F437" i="25"/>
  <c r="C48" i="20" s="1"/>
  <c r="F435" i="25"/>
  <c r="F436" i="25"/>
  <c r="E436" i="25"/>
  <c r="E438" i="25"/>
  <c r="E435" i="25"/>
  <c r="G435" i="25"/>
  <c r="G437" i="25"/>
  <c r="I437" i="25"/>
  <c r="I435" i="25"/>
  <c r="I436" i="25"/>
  <c r="H381" i="19"/>
  <c r="H507" i="19"/>
  <c r="H384" i="19"/>
  <c r="H432" i="19"/>
  <c r="H473" i="19"/>
  <c r="F401" i="17"/>
  <c r="H401" i="17" s="1"/>
  <c r="I401" i="17" s="1"/>
  <c r="F402" i="17"/>
  <c r="H402" i="17" s="1"/>
  <c r="I402" i="17" s="1"/>
  <c r="F390" i="17"/>
  <c r="H390" i="17" s="1"/>
  <c r="I390" i="17" s="1"/>
  <c r="H413" i="19"/>
  <c r="H405" i="19"/>
  <c r="H396" i="19"/>
  <c r="H504" i="19"/>
  <c r="H485" i="19"/>
  <c r="H477" i="19"/>
  <c r="H423" i="19"/>
  <c r="H415" i="19"/>
  <c r="H407" i="19"/>
  <c r="H399" i="19"/>
  <c r="H391" i="19"/>
  <c r="H383" i="19"/>
  <c r="F443" i="19"/>
  <c r="H529" i="19"/>
  <c r="H518" i="19"/>
  <c r="H503" i="19"/>
  <c r="H484" i="19"/>
  <c r="H414" i="19"/>
  <c r="H406" i="19"/>
  <c r="H390" i="19"/>
  <c r="H382" i="19"/>
  <c r="H494" i="19"/>
  <c r="H467" i="19"/>
  <c r="H410" i="19"/>
  <c r="H512" i="19"/>
  <c r="H474" i="19"/>
  <c r="H526" i="19"/>
  <c r="H453" i="19"/>
  <c r="H535" i="19"/>
  <c r="H480" i="19"/>
  <c r="H532" i="19"/>
  <c r="H506" i="19"/>
  <c r="H498" i="19"/>
  <c r="H401" i="19"/>
  <c r="H393" i="19"/>
  <c r="H531" i="19"/>
  <c r="H486" i="19"/>
  <c r="H424" i="19"/>
  <c r="H400" i="19"/>
  <c r="H464" i="19"/>
  <c r="H495" i="19"/>
  <c r="H395" i="19"/>
  <c r="H387" i="19"/>
  <c r="H492" i="19"/>
  <c r="H441" i="19"/>
  <c r="H417" i="19"/>
  <c r="H416" i="19"/>
  <c r="H408" i="19"/>
  <c r="H412" i="19"/>
  <c r="H404" i="19"/>
  <c r="H411" i="19"/>
  <c r="H502" i="19"/>
  <c r="H476" i="19"/>
  <c r="H519" i="19"/>
  <c r="H483" i="19"/>
  <c r="H475" i="19"/>
  <c r="G523" i="19"/>
  <c r="G536" i="19"/>
  <c r="H482" i="19"/>
  <c r="H501" i="19"/>
  <c r="H466" i="19"/>
  <c r="H493" i="19"/>
  <c r="H471" i="19"/>
  <c r="H481" i="19"/>
  <c r="G459" i="19"/>
  <c r="H499" i="19"/>
  <c r="H505" i="19"/>
  <c r="H511" i="19"/>
  <c r="H488" i="19"/>
  <c r="H468" i="19"/>
  <c r="H472" i="19"/>
  <c r="H478" i="19"/>
  <c r="H525" i="19"/>
  <c r="G489" i="19"/>
  <c r="G509" i="19"/>
  <c r="H517" i="19"/>
  <c r="H491" i="19"/>
  <c r="H528" i="19"/>
  <c r="H508" i="19"/>
  <c r="H522" i="19"/>
  <c r="G443" i="19"/>
  <c r="H463" i="19"/>
  <c r="H530" i="19"/>
  <c r="H469" i="19"/>
  <c r="H496" i="19"/>
  <c r="H500" i="19"/>
  <c r="H450" i="19"/>
  <c r="H520" i="19"/>
  <c r="H451" i="19"/>
  <c r="H487" i="19"/>
  <c r="H461" i="19"/>
  <c r="H465" i="19"/>
  <c r="H497" i="19"/>
  <c r="H521" i="19"/>
  <c r="E489" i="19"/>
  <c r="E509" i="19"/>
  <c r="E523" i="19"/>
  <c r="E536" i="19"/>
  <c r="H409" i="19"/>
  <c r="H398" i="19"/>
  <c r="H479" i="19"/>
  <c r="H437" i="19"/>
  <c r="H470" i="19"/>
  <c r="H527" i="19"/>
  <c r="H462" i="19"/>
  <c r="H429" i="19"/>
  <c r="H388" i="19"/>
  <c r="H455" i="19"/>
  <c r="H446" i="19"/>
  <c r="H436" i="19"/>
  <c r="H428" i="19"/>
  <c r="H420" i="19"/>
  <c r="H435" i="19"/>
  <c r="H427" i="19"/>
  <c r="H419" i="19"/>
  <c r="H403" i="19"/>
  <c r="H442" i="19"/>
  <c r="H426" i="19"/>
  <c r="H385" i="19"/>
  <c r="H380" i="19"/>
  <c r="H425" i="19"/>
  <c r="H458" i="19"/>
  <c r="H439" i="19"/>
  <c r="F523" i="19"/>
  <c r="F536" i="19"/>
  <c r="F509" i="19"/>
  <c r="H438" i="19"/>
  <c r="H430" i="19"/>
  <c r="H422" i="19"/>
  <c r="F405" i="17"/>
  <c r="H405" i="17" s="1"/>
  <c r="I405" i="17" s="1"/>
  <c r="H445" i="19"/>
  <c r="H421" i="19"/>
  <c r="H447" i="19"/>
  <c r="H456" i="19"/>
  <c r="E459" i="19"/>
  <c r="H452" i="19"/>
  <c r="H433" i="19"/>
  <c r="B3" i="20"/>
  <c r="E443" i="19"/>
  <c r="H454" i="19"/>
  <c r="H449" i="19"/>
  <c r="H440" i="19"/>
  <c r="H431" i="19"/>
  <c r="H397" i="19"/>
  <c r="H418" i="19"/>
  <c r="H448" i="19"/>
  <c r="H457" i="19"/>
  <c r="H434" i="19"/>
  <c r="F459" i="19"/>
  <c r="F378" i="17"/>
  <c r="H378" i="17" s="1"/>
  <c r="I378" i="17" s="1"/>
  <c r="F399" i="17"/>
  <c r="H399" i="17" s="1"/>
  <c r="I399" i="17" s="1"/>
  <c r="F391" i="17"/>
  <c r="H391" i="17" s="1"/>
  <c r="I391" i="17" s="1"/>
  <c r="F384" i="17"/>
  <c r="H384" i="17" s="1"/>
  <c r="I384" i="17" s="1"/>
  <c r="H322" i="25"/>
  <c r="J322" i="25" s="1"/>
  <c r="K322" i="25" s="1"/>
  <c r="H211" i="25"/>
  <c r="J211" i="25" s="1"/>
  <c r="K211" i="25" s="1"/>
  <c r="F386" i="17"/>
  <c r="H386" i="17" s="1"/>
  <c r="I386" i="17" s="1"/>
  <c r="F397" i="17"/>
  <c r="H397" i="17" s="1"/>
  <c r="I397" i="17" s="1"/>
  <c r="F383" i="17"/>
  <c r="H383" i="17" s="1"/>
  <c r="I383" i="17" s="1"/>
  <c r="F387" i="17"/>
  <c r="H387" i="17" s="1"/>
  <c r="I387" i="17" s="1"/>
  <c r="F398" i="17"/>
  <c r="H398" i="17" s="1"/>
  <c r="I398" i="17" s="1"/>
  <c r="F406" i="17"/>
  <c r="H406" i="17" s="1"/>
  <c r="I406" i="17" s="1"/>
  <c r="F380" i="17"/>
  <c r="H380" i="17" s="1"/>
  <c r="I380" i="17" s="1"/>
  <c r="F392" i="17"/>
  <c r="H392" i="17" s="1"/>
  <c r="I392" i="17" s="1"/>
  <c r="F407" i="17"/>
  <c r="H407" i="17" s="1"/>
  <c r="I407" i="17" s="1"/>
  <c r="F381" i="17"/>
  <c r="H381" i="17" s="1"/>
  <c r="I381" i="17" s="1"/>
  <c r="F385" i="17"/>
  <c r="H385" i="17" s="1"/>
  <c r="I385" i="17" s="1"/>
  <c r="F403" i="17"/>
  <c r="H403" i="17" s="1"/>
  <c r="I403" i="17" s="1"/>
  <c r="F400" i="17"/>
  <c r="H400" i="17" s="1"/>
  <c r="I400" i="17" s="1"/>
  <c r="F382" i="17"/>
  <c r="H382" i="17" s="1"/>
  <c r="I382" i="17" s="1"/>
  <c r="F379" i="17"/>
  <c r="H379" i="17" s="1"/>
  <c r="I379" i="17" s="1"/>
  <c r="F388" i="17"/>
  <c r="H388" i="17" s="1"/>
  <c r="I388" i="17" s="1"/>
  <c r="F396" i="17"/>
  <c r="H396" i="17" s="1"/>
  <c r="I396" i="17" s="1"/>
  <c r="H83" i="25"/>
  <c r="J83" i="25" s="1"/>
  <c r="K83" i="25" s="1"/>
  <c r="H115" i="25"/>
  <c r="J115" i="25" s="1"/>
  <c r="K115" i="25" s="1"/>
  <c r="H150" i="25"/>
  <c r="J150" i="25" s="1"/>
  <c r="K150" i="25" s="1"/>
  <c r="H162" i="25"/>
  <c r="J162" i="25" s="1"/>
  <c r="K162" i="25" s="1"/>
  <c r="H202" i="25"/>
  <c r="J202" i="25" s="1"/>
  <c r="K202" i="25" s="1"/>
  <c r="H210" i="25"/>
  <c r="J210" i="25" s="1"/>
  <c r="K210" i="25" s="1"/>
  <c r="H214" i="25"/>
  <c r="J214" i="25" s="1"/>
  <c r="K214" i="25" s="1"/>
  <c r="H286" i="25"/>
  <c r="J286" i="25" s="1"/>
  <c r="K286" i="25" s="1"/>
  <c r="H294" i="25"/>
  <c r="J294" i="25" s="1"/>
  <c r="K294" i="25" s="1"/>
  <c r="H321" i="25"/>
  <c r="J321" i="25" s="1"/>
  <c r="K321" i="25" s="1"/>
  <c r="H341" i="25"/>
  <c r="J341" i="25" s="1"/>
  <c r="K341" i="25" s="1"/>
  <c r="H353" i="25"/>
  <c r="J353" i="25" s="1"/>
  <c r="K353" i="25" s="1"/>
  <c r="H357" i="25"/>
  <c r="J357" i="25" s="1"/>
  <c r="K357" i="25" s="1"/>
  <c r="H361" i="25"/>
  <c r="J361" i="25" s="1"/>
  <c r="K361" i="25" s="1"/>
  <c r="H373" i="25"/>
  <c r="J373" i="25" s="1"/>
  <c r="K373" i="25" s="1"/>
  <c r="H371" i="25"/>
  <c r="J371" i="25" s="1"/>
  <c r="K371" i="25" s="1"/>
  <c r="H145" i="25"/>
  <c r="J145" i="25" s="1"/>
  <c r="K145" i="25" s="1"/>
  <c r="H261" i="25"/>
  <c r="J261" i="25" s="1"/>
  <c r="K261" i="25" s="1"/>
  <c r="H285" i="25"/>
  <c r="J285" i="25" s="1"/>
  <c r="K285" i="25" s="1"/>
  <c r="H289" i="25"/>
  <c r="J289" i="25" s="1"/>
  <c r="K289" i="25" s="1"/>
  <c r="H396" i="25"/>
  <c r="H391" i="25"/>
  <c r="J391" i="25" s="1"/>
  <c r="K391" i="25" s="1"/>
  <c r="H134" i="25"/>
  <c r="J134" i="25" s="1"/>
  <c r="K134" i="25" s="1"/>
  <c r="F377" i="17"/>
  <c r="F389" i="17"/>
  <c r="H389" i="17" s="1"/>
  <c r="I389" i="17" s="1"/>
  <c r="F404" i="17"/>
  <c r="H404" i="17" s="1"/>
  <c r="I404" i="17" s="1"/>
  <c r="H90" i="25"/>
  <c r="J90" i="25" s="1"/>
  <c r="K90" i="25" s="1"/>
  <c r="H129" i="25"/>
  <c r="J129" i="25" s="1"/>
  <c r="K129" i="25" s="1"/>
  <c r="H237" i="25"/>
  <c r="J237" i="25" s="1"/>
  <c r="K237" i="25" s="1"/>
  <c r="H269" i="25"/>
  <c r="J269" i="25" s="1"/>
  <c r="K269" i="25" s="1"/>
  <c r="H336" i="25"/>
  <c r="J336" i="25" s="1"/>
  <c r="K336" i="25" s="1"/>
  <c r="H368" i="25"/>
  <c r="J368" i="25" s="1"/>
  <c r="K368" i="25" s="1"/>
  <c r="H384" i="25"/>
  <c r="J384" i="25" s="1"/>
  <c r="K384" i="25" s="1"/>
  <c r="H388" i="25"/>
  <c r="J388" i="25" s="1"/>
  <c r="K388" i="25" s="1"/>
  <c r="H401" i="25"/>
  <c r="J401" i="25" s="1"/>
  <c r="K401" i="25" s="1"/>
  <c r="H405" i="25"/>
  <c r="J405" i="25" s="1"/>
  <c r="K405" i="25" s="1"/>
  <c r="H149" i="25"/>
  <c r="J149" i="25" s="1"/>
  <c r="K149" i="25" s="1"/>
  <c r="H197" i="25"/>
  <c r="J197" i="25" s="1"/>
  <c r="K197" i="25" s="1"/>
  <c r="H297" i="25"/>
  <c r="J297" i="25" s="1"/>
  <c r="K297" i="25" s="1"/>
  <c r="H379" i="25"/>
  <c r="J379" i="25" s="1"/>
  <c r="K379" i="25" s="1"/>
  <c r="H312" i="25"/>
  <c r="J312" i="25" s="1"/>
  <c r="K312" i="25" s="1"/>
  <c r="H344" i="25"/>
  <c r="J344" i="25" s="1"/>
  <c r="K344" i="25" s="1"/>
  <c r="H310" i="25"/>
  <c r="J310" i="25" s="1"/>
  <c r="K310" i="25" s="1"/>
  <c r="H354" i="25"/>
  <c r="J354" i="25" s="1"/>
  <c r="K354" i="25" s="1"/>
  <c r="H362" i="25"/>
  <c r="J362" i="25" s="1"/>
  <c r="K362" i="25" s="1"/>
  <c r="H390" i="25"/>
  <c r="J390" i="25" s="1"/>
  <c r="K390" i="25" s="1"/>
  <c r="H244" i="25"/>
  <c r="J244" i="25" s="1"/>
  <c r="K244" i="25" s="1"/>
  <c r="H343" i="25"/>
  <c r="J343" i="25" s="1"/>
  <c r="K343" i="25" s="1"/>
  <c r="H200" i="25"/>
  <c r="J200" i="25" s="1"/>
  <c r="K200" i="25" s="1"/>
  <c r="H284" i="25"/>
  <c r="J284" i="25" s="1"/>
  <c r="K284" i="25" s="1"/>
  <c r="H335" i="25"/>
  <c r="J335" i="25" s="1"/>
  <c r="K335" i="25" s="1"/>
  <c r="H367" i="25"/>
  <c r="J367" i="25" s="1"/>
  <c r="K367" i="25" s="1"/>
  <c r="H199" i="25"/>
  <c r="J199" i="25" s="1"/>
  <c r="K199" i="25" s="1"/>
  <c r="H223" i="25"/>
  <c r="J223" i="25" s="1"/>
  <c r="K223" i="25" s="1"/>
  <c r="H271" i="25"/>
  <c r="J271" i="25" s="1"/>
  <c r="K271" i="25" s="1"/>
  <c r="H334" i="25"/>
  <c r="J334" i="25" s="1"/>
  <c r="K334" i="25" s="1"/>
  <c r="H370" i="25"/>
  <c r="J370" i="25" s="1"/>
  <c r="K370" i="25" s="1"/>
  <c r="H378" i="25"/>
  <c r="J378" i="25" s="1"/>
  <c r="K378" i="25" s="1"/>
  <c r="H386" i="25"/>
  <c r="J386" i="25" s="1"/>
  <c r="K386" i="25" s="1"/>
  <c r="H67" i="25"/>
  <c r="H71" i="25"/>
  <c r="J71" i="25" s="1"/>
  <c r="K71" i="25" s="1"/>
  <c r="H75" i="25"/>
  <c r="J75" i="25" s="1"/>
  <c r="K75" i="25" s="1"/>
  <c r="H79" i="25"/>
  <c r="J79" i="25" s="1"/>
  <c r="K79" i="25" s="1"/>
  <c r="H87" i="25"/>
  <c r="J87" i="25" s="1"/>
  <c r="K87" i="25" s="1"/>
  <c r="H91" i="25"/>
  <c r="J91" i="25" s="1"/>
  <c r="K91" i="25" s="1"/>
  <c r="H95" i="25"/>
  <c r="J95" i="25" s="1"/>
  <c r="K95" i="25" s="1"/>
  <c r="H99" i="25"/>
  <c r="J99" i="25" s="1"/>
  <c r="K99" i="25" s="1"/>
  <c r="H103" i="25"/>
  <c r="J103" i="25" s="1"/>
  <c r="K103" i="25" s="1"/>
  <c r="H119" i="25"/>
  <c r="J119" i="25" s="1"/>
  <c r="K119" i="25" s="1"/>
  <c r="H146" i="25"/>
  <c r="J146" i="25" s="1"/>
  <c r="K146" i="25" s="1"/>
  <c r="H154" i="25"/>
  <c r="J154" i="25" s="1"/>
  <c r="K154" i="25" s="1"/>
  <c r="H158" i="25"/>
  <c r="J158" i="25" s="1"/>
  <c r="K158" i="25" s="1"/>
  <c r="H170" i="25"/>
  <c r="J170" i="25" s="1"/>
  <c r="K170" i="25" s="1"/>
  <c r="H174" i="25"/>
  <c r="J174" i="25" s="1"/>
  <c r="K174" i="25" s="1"/>
  <c r="H178" i="25"/>
  <c r="J178" i="25" s="1"/>
  <c r="K178" i="25" s="1"/>
  <c r="H182" i="25"/>
  <c r="J182" i="25" s="1"/>
  <c r="K182" i="25" s="1"/>
  <c r="H186" i="25"/>
  <c r="J186" i="25" s="1"/>
  <c r="K186" i="25" s="1"/>
  <c r="H190" i="25"/>
  <c r="J190" i="25" s="1"/>
  <c r="K190" i="25" s="1"/>
  <c r="H194" i="25"/>
  <c r="J194" i="25" s="1"/>
  <c r="K194" i="25" s="1"/>
  <c r="H198" i="25"/>
  <c r="J198" i="25" s="1"/>
  <c r="K198" i="25" s="1"/>
  <c r="H206" i="25"/>
  <c r="J206" i="25" s="1"/>
  <c r="K206" i="25" s="1"/>
  <c r="H218" i="25"/>
  <c r="J218" i="25" s="1"/>
  <c r="K218" i="25" s="1"/>
  <c r="H222" i="25"/>
  <c r="J222" i="25" s="1"/>
  <c r="K222" i="25" s="1"/>
  <c r="H226" i="25"/>
  <c r="J226" i="25" s="1"/>
  <c r="K226" i="25" s="1"/>
  <c r="H230" i="25"/>
  <c r="J230" i="25" s="1"/>
  <c r="K230" i="25" s="1"/>
  <c r="H234" i="25"/>
  <c r="J234" i="25" s="1"/>
  <c r="K234" i="25" s="1"/>
  <c r="H238" i="25"/>
  <c r="J238" i="25" s="1"/>
  <c r="K238" i="25" s="1"/>
  <c r="H242" i="25"/>
  <c r="J242" i="25" s="1"/>
  <c r="K242" i="25" s="1"/>
  <c r="H246" i="25"/>
  <c r="J246" i="25" s="1"/>
  <c r="K246" i="25" s="1"/>
  <c r="H250" i="25"/>
  <c r="J250" i="25" s="1"/>
  <c r="K250" i="25" s="1"/>
  <c r="H254" i="25"/>
  <c r="J254" i="25" s="1"/>
  <c r="K254" i="25" s="1"/>
  <c r="H258" i="25"/>
  <c r="J258" i="25" s="1"/>
  <c r="K258" i="25" s="1"/>
  <c r="H262" i="25"/>
  <c r="J262" i="25" s="1"/>
  <c r="K262" i="25" s="1"/>
  <c r="H266" i="25"/>
  <c r="J266" i="25" s="1"/>
  <c r="K266" i="25" s="1"/>
  <c r="H270" i="25"/>
  <c r="J270" i="25" s="1"/>
  <c r="K270" i="25" s="1"/>
  <c r="H274" i="25"/>
  <c r="J274" i="25" s="1"/>
  <c r="K274" i="25" s="1"/>
  <c r="H278" i="25"/>
  <c r="J278" i="25" s="1"/>
  <c r="K278" i="25" s="1"/>
  <c r="H282" i="25"/>
  <c r="J282" i="25" s="1"/>
  <c r="K282" i="25" s="1"/>
  <c r="H290" i="25"/>
  <c r="J290" i="25" s="1"/>
  <c r="K290" i="25" s="1"/>
  <c r="H298" i="25"/>
  <c r="J298" i="25" s="1"/>
  <c r="K298" i="25" s="1"/>
  <c r="H302" i="25"/>
  <c r="J302" i="25" s="1"/>
  <c r="K302" i="25" s="1"/>
  <c r="H305" i="25"/>
  <c r="J305" i="25" s="1"/>
  <c r="K305" i="25" s="1"/>
  <c r="H309" i="25"/>
  <c r="J309" i="25" s="1"/>
  <c r="K309" i="25" s="1"/>
  <c r="H313" i="25"/>
  <c r="J313" i="25" s="1"/>
  <c r="K313" i="25" s="1"/>
  <c r="H317" i="25"/>
  <c r="J317" i="25" s="1"/>
  <c r="K317" i="25" s="1"/>
  <c r="H325" i="25"/>
  <c r="J325" i="25" s="1"/>
  <c r="K325" i="25" s="1"/>
  <c r="H329" i="25"/>
  <c r="J329" i="25" s="1"/>
  <c r="K329" i="25" s="1"/>
  <c r="H333" i="25"/>
  <c r="J333" i="25" s="1"/>
  <c r="K333" i="25" s="1"/>
  <c r="H337" i="25"/>
  <c r="J337" i="25" s="1"/>
  <c r="K337" i="25" s="1"/>
  <c r="H345" i="25"/>
  <c r="J345" i="25" s="1"/>
  <c r="K345" i="25" s="1"/>
  <c r="H349" i="25"/>
  <c r="J349" i="25" s="1"/>
  <c r="K349" i="25" s="1"/>
  <c r="H365" i="25"/>
  <c r="J365" i="25" s="1"/>
  <c r="K365" i="25" s="1"/>
  <c r="H369" i="25"/>
  <c r="J369" i="25" s="1"/>
  <c r="K369" i="25" s="1"/>
  <c r="H377" i="25"/>
  <c r="J377" i="25" s="1"/>
  <c r="K377" i="25" s="1"/>
  <c r="H381" i="25"/>
  <c r="J381" i="25" s="1"/>
  <c r="K381" i="25" s="1"/>
  <c r="H385" i="25"/>
  <c r="J385" i="25" s="1"/>
  <c r="K385" i="25" s="1"/>
  <c r="H389" i="25"/>
  <c r="J389" i="25" s="1"/>
  <c r="K389" i="25" s="1"/>
  <c r="H394" i="25"/>
  <c r="J394" i="25" s="1"/>
  <c r="K394" i="25" s="1"/>
  <c r="H397" i="25"/>
  <c r="J397" i="25" s="1"/>
  <c r="K397" i="25" s="1"/>
  <c r="H402" i="25"/>
  <c r="J402" i="25" s="1"/>
  <c r="K402" i="25" s="1"/>
  <c r="H148" i="25"/>
  <c r="J148" i="25" s="1"/>
  <c r="K148" i="25" s="1"/>
  <c r="H168" i="25"/>
  <c r="J168" i="25" s="1"/>
  <c r="K168" i="25" s="1"/>
  <c r="H264" i="25"/>
  <c r="J264" i="25" s="1"/>
  <c r="K264" i="25" s="1"/>
  <c r="H85" i="25"/>
  <c r="J85" i="25" s="1"/>
  <c r="K85" i="25" s="1"/>
  <c r="H351" i="25"/>
  <c r="J351" i="25" s="1"/>
  <c r="K351" i="25" s="1"/>
  <c r="H100" i="25"/>
  <c r="J100" i="25" s="1"/>
  <c r="K100" i="25" s="1"/>
  <c r="H147" i="25"/>
  <c r="J147" i="25" s="1"/>
  <c r="K147" i="25" s="1"/>
  <c r="H159" i="25"/>
  <c r="J159" i="25" s="1"/>
  <c r="K159" i="25" s="1"/>
  <c r="H167" i="25"/>
  <c r="J167" i="25" s="1"/>
  <c r="K167" i="25" s="1"/>
  <c r="H187" i="25"/>
  <c r="J187" i="25" s="1"/>
  <c r="K187" i="25" s="1"/>
  <c r="H207" i="25"/>
  <c r="J207" i="25" s="1"/>
  <c r="K207" i="25" s="1"/>
  <c r="H219" i="25"/>
  <c r="J219" i="25" s="1"/>
  <c r="K219" i="25" s="1"/>
  <c r="H243" i="25"/>
  <c r="J243" i="25" s="1"/>
  <c r="K243" i="25" s="1"/>
  <c r="H247" i="25"/>
  <c r="J247" i="25" s="1"/>
  <c r="K247" i="25" s="1"/>
  <c r="H263" i="25"/>
  <c r="J263" i="25" s="1"/>
  <c r="K263" i="25" s="1"/>
  <c r="H279" i="25"/>
  <c r="J279" i="25" s="1"/>
  <c r="K279" i="25" s="1"/>
  <c r="H306" i="25"/>
  <c r="J306" i="25" s="1"/>
  <c r="K306" i="25" s="1"/>
  <c r="H314" i="25"/>
  <c r="J314" i="25" s="1"/>
  <c r="K314" i="25" s="1"/>
  <c r="H318" i="25"/>
  <c r="J318" i="25" s="1"/>
  <c r="K318" i="25" s="1"/>
  <c r="H330" i="25"/>
  <c r="J330" i="25" s="1"/>
  <c r="K330" i="25" s="1"/>
  <c r="H338" i="25"/>
  <c r="J338" i="25" s="1"/>
  <c r="K338" i="25" s="1"/>
  <c r="H342" i="25"/>
  <c r="J342" i="25" s="1"/>
  <c r="K342" i="25" s="1"/>
  <c r="H346" i="25"/>
  <c r="J346" i="25" s="1"/>
  <c r="K346" i="25" s="1"/>
  <c r="H366" i="25"/>
  <c r="J366" i="25" s="1"/>
  <c r="K366" i="25" s="1"/>
  <c r="H374" i="25"/>
  <c r="J374" i="25" s="1"/>
  <c r="K374" i="25" s="1"/>
  <c r="H380" i="25"/>
  <c r="J380" i="25" s="1"/>
  <c r="K380" i="25" s="1"/>
  <c r="H382" i="25"/>
  <c r="J382" i="25" s="1"/>
  <c r="K382" i="25" s="1"/>
  <c r="H108" i="25"/>
  <c r="J108" i="25" s="1"/>
  <c r="K108" i="25" s="1"/>
  <c r="H73" i="25"/>
  <c r="J73" i="25" s="1"/>
  <c r="K73" i="25" s="1"/>
  <c r="H101" i="25"/>
  <c r="J101" i="25" s="1"/>
  <c r="K101" i="25" s="1"/>
  <c r="H109" i="25"/>
  <c r="J109" i="25" s="1"/>
  <c r="K109" i="25" s="1"/>
  <c r="H128" i="25"/>
  <c r="J128" i="25" s="1"/>
  <c r="K128" i="25" s="1"/>
  <c r="H136" i="25"/>
  <c r="J136" i="25" s="1"/>
  <c r="K136" i="25" s="1"/>
  <c r="H156" i="25"/>
  <c r="J156" i="25" s="1"/>
  <c r="K156" i="25" s="1"/>
  <c r="H176" i="25"/>
  <c r="J176" i="25" s="1"/>
  <c r="K176" i="25" s="1"/>
  <c r="H188" i="25"/>
  <c r="J188" i="25" s="1"/>
  <c r="K188" i="25" s="1"/>
  <c r="H315" i="25"/>
  <c r="J315" i="25" s="1"/>
  <c r="K315" i="25" s="1"/>
  <c r="H359" i="25"/>
  <c r="J359" i="25" s="1"/>
  <c r="K359" i="25" s="1"/>
  <c r="H375" i="25"/>
  <c r="J375" i="25" s="1"/>
  <c r="K375" i="25" s="1"/>
  <c r="H383" i="25"/>
  <c r="J383" i="25" s="1"/>
  <c r="K383" i="25" s="1"/>
  <c r="H323" i="25"/>
  <c r="J323" i="25" s="1"/>
  <c r="K323" i="25" s="1"/>
  <c r="H331" i="25"/>
  <c r="J331" i="25" s="1"/>
  <c r="K331" i="25" s="1"/>
  <c r="H339" i="25"/>
  <c r="J339" i="25" s="1"/>
  <c r="K339" i="25" s="1"/>
  <c r="H363" i="25"/>
  <c r="J363" i="25" s="1"/>
  <c r="K363" i="25" s="1"/>
  <c r="H387" i="25"/>
  <c r="J387" i="25" s="1"/>
  <c r="K387" i="25" s="1"/>
  <c r="H393" i="25"/>
  <c r="J393" i="25" s="1"/>
  <c r="K393" i="25" s="1"/>
  <c r="H400" i="25"/>
  <c r="J400" i="25" s="1"/>
  <c r="K400" i="25" s="1"/>
  <c r="H404" i="25"/>
  <c r="J404" i="25" s="1"/>
  <c r="K404" i="25" s="1"/>
  <c r="H116" i="25"/>
  <c r="J116" i="25" s="1"/>
  <c r="K116" i="25" s="1"/>
  <c r="H65" i="25"/>
  <c r="J65" i="25" s="1"/>
  <c r="K65" i="25" s="1"/>
  <c r="H77" i="25"/>
  <c r="J77" i="25" s="1"/>
  <c r="K77" i="25" s="1"/>
  <c r="H117" i="25"/>
  <c r="J117" i="25" s="1"/>
  <c r="K117" i="25" s="1"/>
  <c r="H66" i="25"/>
  <c r="H70" i="25"/>
  <c r="J70" i="25" s="1"/>
  <c r="K70" i="25" s="1"/>
  <c r="H82" i="25"/>
  <c r="J82" i="25" s="1"/>
  <c r="K82" i="25" s="1"/>
  <c r="H86" i="25"/>
  <c r="J86" i="25" s="1"/>
  <c r="K86" i="25" s="1"/>
  <c r="H98" i="25"/>
  <c r="J98" i="25" s="1"/>
  <c r="K98" i="25" s="1"/>
  <c r="H102" i="25"/>
  <c r="J102" i="25" s="1"/>
  <c r="K102" i="25" s="1"/>
  <c r="H106" i="25"/>
  <c r="J106" i="25" s="1"/>
  <c r="K106" i="25" s="1"/>
  <c r="H122" i="25"/>
  <c r="J122" i="25" s="1"/>
  <c r="K122" i="25" s="1"/>
  <c r="H141" i="25"/>
  <c r="J141" i="25" s="1"/>
  <c r="K141" i="25" s="1"/>
  <c r="H157" i="25"/>
  <c r="J157" i="25" s="1"/>
  <c r="K157" i="25" s="1"/>
  <c r="H161" i="25"/>
  <c r="J161" i="25" s="1"/>
  <c r="K161" i="25" s="1"/>
  <c r="H185" i="25"/>
  <c r="J185" i="25" s="1"/>
  <c r="K185" i="25" s="1"/>
  <c r="H189" i="25"/>
  <c r="J189" i="25" s="1"/>
  <c r="K189" i="25" s="1"/>
  <c r="H201" i="25"/>
  <c r="J201" i="25" s="1"/>
  <c r="K201" i="25" s="1"/>
  <c r="H205" i="25"/>
  <c r="J205" i="25" s="1"/>
  <c r="K205" i="25" s="1"/>
  <c r="H209" i="25"/>
  <c r="J209" i="25" s="1"/>
  <c r="K209" i="25" s="1"/>
  <c r="H213" i="25"/>
  <c r="J213" i="25" s="1"/>
  <c r="K213" i="25" s="1"/>
  <c r="H221" i="25"/>
  <c r="J221" i="25" s="1"/>
  <c r="K221" i="25" s="1"/>
  <c r="H229" i="25"/>
  <c r="J229" i="25" s="1"/>
  <c r="K229" i="25" s="1"/>
  <c r="H241" i="25"/>
  <c r="J241" i="25" s="1"/>
  <c r="K241" i="25" s="1"/>
  <c r="H245" i="25"/>
  <c r="J245" i="25" s="1"/>
  <c r="K245" i="25" s="1"/>
  <c r="H249" i="25"/>
  <c r="J249" i="25" s="1"/>
  <c r="K249" i="25" s="1"/>
  <c r="H253" i="25"/>
  <c r="J253" i="25" s="1"/>
  <c r="K253" i="25" s="1"/>
  <c r="H277" i="25"/>
  <c r="J277" i="25" s="1"/>
  <c r="K277" i="25" s="1"/>
  <c r="H281" i="25"/>
  <c r="J281" i="25" s="1"/>
  <c r="K281" i="25" s="1"/>
  <c r="H301" i="25"/>
  <c r="J301" i="25" s="1"/>
  <c r="K301" i="25" s="1"/>
  <c r="H308" i="25"/>
  <c r="J308" i="25" s="1"/>
  <c r="K308" i="25" s="1"/>
  <c r="H316" i="25"/>
  <c r="J316" i="25" s="1"/>
  <c r="K316" i="25" s="1"/>
  <c r="H348" i="25"/>
  <c r="J348" i="25" s="1"/>
  <c r="K348" i="25" s="1"/>
  <c r="H352" i="25"/>
  <c r="J352" i="25" s="1"/>
  <c r="K352" i="25" s="1"/>
  <c r="H360" i="25"/>
  <c r="J360" i="25" s="1"/>
  <c r="K360" i="25" s="1"/>
  <c r="H111" i="25"/>
  <c r="J111" i="25" s="1"/>
  <c r="K111" i="25" s="1"/>
  <c r="H123" i="25"/>
  <c r="J123" i="25" s="1"/>
  <c r="K123" i="25" s="1"/>
  <c r="H130" i="25"/>
  <c r="J130" i="25" s="1"/>
  <c r="K130" i="25" s="1"/>
  <c r="H142" i="25"/>
  <c r="J142" i="25" s="1"/>
  <c r="K142" i="25" s="1"/>
  <c r="H166" i="25"/>
  <c r="J166" i="25" s="1"/>
  <c r="K166" i="25" s="1"/>
  <c r="H192" i="25"/>
  <c r="J192" i="25" s="1"/>
  <c r="K192" i="25" s="1"/>
  <c r="H196" i="25"/>
  <c r="J196" i="25" s="1"/>
  <c r="K196" i="25" s="1"/>
  <c r="H220" i="25"/>
  <c r="J220" i="25" s="1"/>
  <c r="K220" i="25" s="1"/>
  <c r="H228" i="25"/>
  <c r="J228" i="25" s="1"/>
  <c r="K228" i="25" s="1"/>
  <c r="H232" i="25"/>
  <c r="J232" i="25" s="1"/>
  <c r="K232" i="25" s="1"/>
  <c r="H252" i="25"/>
  <c r="J252" i="25" s="1"/>
  <c r="K252" i="25" s="1"/>
  <c r="H256" i="25"/>
  <c r="J256" i="25" s="1"/>
  <c r="K256" i="25" s="1"/>
  <c r="H276" i="25"/>
  <c r="J276" i="25" s="1"/>
  <c r="K276" i="25" s="1"/>
  <c r="H280" i="25"/>
  <c r="J280" i="25" s="1"/>
  <c r="K280" i="25" s="1"/>
  <c r="H296" i="25"/>
  <c r="J296" i="25" s="1"/>
  <c r="K296" i="25" s="1"/>
  <c r="H319" i="25"/>
  <c r="J319" i="25" s="1"/>
  <c r="K319" i="25" s="1"/>
  <c r="H327" i="25"/>
  <c r="J327" i="25" s="1"/>
  <c r="K327" i="25" s="1"/>
  <c r="H347" i="25"/>
  <c r="J347" i="25" s="1"/>
  <c r="K347" i="25" s="1"/>
  <c r="H355" i="25"/>
  <c r="J355" i="25" s="1"/>
  <c r="K355" i="25" s="1"/>
  <c r="H193" i="25"/>
  <c r="J193" i="25" s="1"/>
  <c r="K193" i="25" s="1"/>
  <c r="H217" i="25"/>
  <c r="J217" i="25" s="1"/>
  <c r="K217" i="25" s="1"/>
  <c r="H225" i="25"/>
  <c r="J225" i="25" s="1"/>
  <c r="K225" i="25" s="1"/>
  <c r="H233" i="25"/>
  <c r="J233" i="25" s="1"/>
  <c r="K233" i="25" s="1"/>
  <c r="H257" i="25"/>
  <c r="J257" i="25" s="1"/>
  <c r="K257" i="25" s="1"/>
  <c r="H265" i="25"/>
  <c r="J265" i="25" s="1"/>
  <c r="K265" i="25" s="1"/>
  <c r="H273" i="25"/>
  <c r="J273" i="25" s="1"/>
  <c r="K273" i="25" s="1"/>
  <c r="H293" i="25"/>
  <c r="J293" i="25" s="1"/>
  <c r="K293" i="25" s="1"/>
  <c r="H304" i="25"/>
  <c r="J304" i="25" s="1"/>
  <c r="K304" i="25" s="1"/>
  <c r="H320" i="25"/>
  <c r="J320" i="25" s="1"/>
  <c r="K320" i="25" s="1"/>
  <c r="H324" i="25"/>
  <c r="J324" i="25" s="1"/>
  <c r="K324" i="25" s="1"/>
  <c r="H328" i="25"/>
  <c r="J328" i="25" s="1"/>
  <c r="K328" i="25" s="1"/>
  <c r="H332" i="25"/>
  <c r="J332" i="25" s="1"/>
  <c r="K332" i="25" s="1"/>
  <c r="H340" i="25"/>
  <c r="J340" i="25" s="1"/>
  <c r="K340" i="25" s="1"/>
  <c r="H364" i="25"/>
  <c r="J364" i="25" s="1"/>
  <c r="K364" i="25" s="1"/>
  <c r="H376" i="25"/>
  <c r="J376" i="25" s="1"/>
  <c r="K376" i="25" s="1"/>
  <c r="H392" i="25"/>
  <c r="J392" i="25" s="1"/>
  <c r="K392" i="25" s="1"/>
  <c r="H171" i="25"/>
  <c r="J171" i="25" s="1"/>
  <c r="K171" i="25" s="1"/>
  <c r="H179" i="25"/>
  <c r="J179" i="25" s="1"/>
  <c r="K179" i="25" s="1"/>
  <c r="H231" i="25"/>
  <c r="J231" i="25" s="1"/>
  <c r="K231" i="25" s="1"/>
  <c r="H299" i="25"/>
  <c r="J299" i="25" s="1"/>
  <c r="K299" i="25" s="1"/>
  <c r="H326" i="25"/>
  <c r="J326" i="25" s="1"/>
  <c r="K326" i="25" s="1"/>
  <c r="H350" i="25"/>
  <c r="J350" i="25" s="1"/>
  <c r="K350" i="25" s="1"/>
  <c r="H358" i="25"/>
  <c r="J358" i="25" s="1"/>
  <c r="K358" i="25" s="1"/>
  <c r="H395" i="25"/>
  <c r="J395" i="25" s="1"/>
  <c r="K395" i="25" s="1"/>
  <c r="H74" i="25"/>
  <c r="J74" i="25" s="1"/>
  <c r="K74" i="25" s="1"/>
  <c r="H78" i="25"/>
  <c r="J78" i="25" s="1"/>
  <c r="K78" i="25" s="1"/>
  <c r="H94" i="25"/>
  <c r="J94" i="25" s="1"/>
  <c r="K94" i="25" s="1"/>
  <c r="H110" i="25"/>
  <c r="J110" i="25" s="1"/>
  <c r="K110" i="25" s="1"/>
  <c r="H114" i="25"/>
  <c r="J114" i="25" s="1"/>
  <c r="K114" i="25" s="1"/>
  <c r="H133" i="25"/>
  <c r="J133" i="25" s="1"/>
  <c r="K133" i="25" s="1"/>
  <c r="H153" i="25"/>
  <c r="J153" i="25" s="1"/>
  <c r="K153" i="25" s="1"/>
  <c r="H165" i="25"/>
  <c r="J165" i="25" s="1"/>
  <c r="K165" i="25" s="1"/>
  <c r="H169" i="25"/>
  <c r="J169" i="25" s="1"/>
  <c r="K169" i="25" s="1"/>
  <c r="H177" i="25"/>
  <c r="J177" i="25" s="1"/>
  <c r="K177" i="25" s="1"/>
  <c r="H181" i="25"/>
  <c r="J181" i="25" s="1"/>
  <c r="K181" i="25" s="1"/>
  <c r="H372" i="25"/>
  <c r="J372" i="25" s="1"/>
  <c r="K372" i="25" s="1"/>
  <c r="G438" i="25"/>
  <c r="H69" i="25"/>
  <c r="J69" i="25" s="1"/>
  <c r="K69" i="25" s="1"/>
  <c r="H81" i="25"/>
  <c r="J81" i="25" s="1"/>
  <c r="K81" i="25" s="1"/>
  <c r="H89" i="25"/>
  <c r="J89" i="25" s="1"/>
  <c r="K89" i="25" s="1"/>
  <c r="H97" i="25"/>
  <c r="J97" i="25" s="1"/>
  <c r="K97" i="25" s="1"/>
  <c r="H105" i="25"/>
  <c r="J105" i="25" s="1"/>
  <c r="K105" i="25" s="1"/>
  <c r="H113" i="25"/>
  <c r="J113" i="25" s="1"/>
  <c r="K113" i="25" s="1"/>
  <c r="H121" i="25"/>
  <c r="J121" i="25" s="1"/>
  <c r="K121" i="25" s="1"/>
  <c r="H132" i="25"/>
  <c r="J132" i="25" s="1"/>
  <c r="K132" i="25" s="1"/>
  <c r="H140" i="25"/>
  <c r="J140" i="25" s="1"/>
  <c r="K140" i="25" s="1"/>
  <c r="H144" i="25"/>
  <c r="J144" i="25" s="1"/>
  <c r="K144" i="25" s="1"/>
  <c r="H152" i="25"/>
  <c r="J152" i="25" s="1"/>
  <c r="K152" i="25" s="1"/>
  <c r="H160" i="25"/>
  <c r="J160" i="25" s="1"/>
  <c r="K160" i="25" s="1"/>
  <c r="H164" i="25"/>
  <c r="J164" i="25" s="1"/>
  <c r="K164" i="25" s="1"/>
  <c r="H172" i="25"/>
  <c r="J172" i="25" s="1"/>
  <c r="K172" i="25" s="1"/>
  <c r="H180" i="25"/>
  <c r="J180" i="25" s="1"/>
  <c r="K180" i="25" s="1"/>
  <c r="H184" i="25"/>
  <c r="J184" i="25" s="1"/>
  <c r="K184" i="25" s="1"/>
  <c r="H204" i="25"/>
  <c r="J204" i="25" s="1"/>
  <c r="K204" i="25" s="1"/>
  <c r="H212" i="25"/>
  <c r="J212" i="25" s="1"/>
  <c r="K212" i="25" s="1"/>
  <c r="H216" i="25"/>
  <c r="J216" i="25" s="1"/>
  <c r="K216" i="25" s="1"/>
  <c r="H224" i="25"/>
  <c r="J224" i="25" s="1"/>
  <c r="K224" i="25" s="1"/>
  <c r="H248" i="25"/>
  <c r="J248" i="25" s="1"/>
  <c r="K248" i="25" s="1"/>
  <c r="H260" i="25"/>
  <c r="J260" i="25" s="1"/>
  <c r="K260" i="25" s="1"/>
  <c r="H268" i="25"/>
  <c r="J268" i="25" s="1"/>
  <c r="K268" i="25" s="1"/>
  <c r="H272" i="25"/>
  <c r="J272" i="25" s="1"/>
  <c r="K272" i="25" s="1"/>
  <c r="H292" i="25"/>
  <c r="J292" i="25" s="1"/>
  <c r="K292" i="25" s="1"/>
  <c r="H300" i="25"/>
  <c r="J300" i="25" s="1"/>
  <c r="K300" i="25" s="1"/>
  <c r="H303" i="25"/>
  <c r="J303" i="25" s="1"/>
  <c r="K303" i="25" s="1"/>
  <c r="H307" i="25"/>
  <c r="J307" i="25" s="1"/>
  <c r="K307" i="25" s="1"/>
  <c r="H311" i="25"/>
  <c r="J311" i="25" s="1"/>
  <c r="K311" i="25" s="1"/>
  <c r="H68" i="25"/>
  <c r="J68" i="25" s="1"/>
  <c r="K68" i="25" s="1"/>
  <c r="H76" i="25"/>
  <c r="J76" i="25" s="1"/>
  <c r="K76" i="25" s="1"/>
  <c r="H84" i="25"/>
  <c r="J84" i="25" s="1"/>
  <c r="K84" i="25" s="1"/>
  <c r="H88" i="25"/>
  <c r="J88" i="25" s="1"/>
  <c r="K88" i="25" s="1"/>
  <c r="H92" i="25"/>
  <c r="J92" i="25" s="1"/>
  <c r="K92" i="25" s="1"/>
  <c r="H104" i="25"/>
  <c r="J104" i="25" s="1"/>
  <c r="K104" i="25" s="1"/>
  <c r="H112" i="25"/>
  <c r="J112" i="25" s="1"/>
  <c r="K112" i="25" s="1"/>
  <c r="H120" i="25"/>
  <c r="J120" i="25" s="1"/>
  <c r="K120" i="25" s="1"/>
  <c r="H127" i="25"/>
  <c r="J127" i="25" s="1"/>
  <c r="K127" i="25" s="1"/>
  <c r="H131" i="25"/>
  <c r="J131" i="25" s="1"/>
  <c r="K131" i="25" s="1"/>
  <c r="H135" i="25"/>
  <c r="J135" i="25" s="1"/>
  <c r="K135" i="25" s="1"/>
  <c r="H139" i="25"/>
  <c r="J139" i="25" s="1"/>
  <c r="K139" i="25" s="1"/>
  <c r="H151" i="25"/>
  <c r="J151" i="25" s="1"/>
  <c r="K151" i="25" s="1"/>
  <c r="H155" i="25"/>
  <c r="J155" i="25" s="1"/>
  <c r="K155" i="25" s="1"/>
  <c r="H163" i="25"/>
  <c r="J163" i="25" s="1"/>
  <c r="K163" i="25" s="1"/>
  <c r="H175" i="25"/>
  <c r="J175" i="25" s="1"/>
  <c r="K175" i="25" s="1"/>
  <c r="H191" i="25"/>
  <c r="J191" i="25" s="1"/>
  <c r="K191" i="25" s="1"/>
  <c r="H195" i="25"/>
  <c r="J195" i="25" s="1"/>
  <c r="K195" i="25" s="1"/>
  <c r="H203" i="25"/>
  <c r="J203" i="25" s="1"/>
  <c r="K203" i="25" s="1"/>
  <c r="H215" i="25"/>
  <c r="J215" i="25" s="1"/>
  <c r="K215" i="25" s="1"/>
  <c r="H227" i="25"/>
  <c r="J227" i="25" s="1"/>
  <c r="K227" i="25" s="1"/>
  <c r="H235" i="25"/>
  <c r="J235" i="25" s="1"/>
  <c r="K235" i="25" s="1"/>
  <c r="H239" i="25"/>
  <c r="J239" i="25" s="1"/>
  <c r="K239" i="25" s="1"/>
  <c r="H251" i="25"/>
  <c r="J251" i="25" s="1"/>
  <c r="K251" i="25" s="1"/>
  <c r="H259" i="25"/>
  <c r="J259" i="25" s="1"/>
  <c r="K259" i="25" s="1"/>
  <c r="H275" i="25"/>
  <c r="J275" i="25" s="1"/>
  <c r="K275" i="25" s="1"/>
  <c r="H283" i="25"/>
  <c r="J283" i="25" s="1"/>
  <c r="K283" i="25" s="1"/>
  <c r="H291" i="25"/>
  <c r="J291" i="25" s="1"/>
  <c r="K291" i="25" s="1"/>
  <c r="H295" i="25"/>
  <c r="J295" i="25" s="1"/>
  <c r="K295" i="25" s="1"/>
  <c r="F438" i="25"/>
  <c r="H64" i="25"/>
  <c r="J64" i="25" s="1"/>
  <c r="K64" i="25" s="1"/>
  <c r="H240" i="25"/>
  <c r="J240" i="25" s="1"/>
  <c r="K240" i="25" s="1"/>
  <c r="H208" i="25"/>
  <c r="J208" i="25" s="1"/>
  <c r="K208" i="25" s="1"/>
  <c r="H183" i="25"/>
  <c r="J183" i="25" s="1"/>
  <c r="K183" i="25" s="1"/>
  <c r="H399" i="25"/>
  <c r="J399" i="25" s="1"/>
  <c r="K399" i="25" s="1"/>
  <c r="H143" i="25"/>
  <c r="J143" i="25" s="1"/>
  <c r="K143" i="25" s="1"/>
  <c r="H72" i="25"/>
  <c r="J72" i="25" s="1"/>
  <c r="K72" i="25" s="1"/>
  <c r="H267" i="25"/>
  <c r="J267" i="25" s="1"/>
  <c r="K267" i="25" s="1"/>
  <c r="H107" i="25"/>
  <c r="J107" i="25" s="1"/>
  <c r="K107" i="25" s="1"/>
  <c r="H96" i="25"/>
  <c r="J96" i="25" s="1"/>
  <c r="K96" i="25" s="1"/>
  <c r="F489" i="19"/>
  <c r="H356" i="25"/>
  <c r="J356" i="25" s="1"/>
  <c r="K356" i="25" s="1"/>
  <c r="H288" i="25"/>
  <c r="J288" i="25" s="1"/>
  <c r="K288" i="25" s="1"/>
  <c r="H236" i="25"/>
  <c r="J236" i="25" s="1"/>
  <c r="K236" i="25" s="1"/>
  <c r="H173" i="25"/>
  <c r="J173" i="25" s="1"/>
  <c r="K173" i="25" s="1"/>
  <c r="H124" i="25"/>
  <c r="J124" i="25" s="1"/>
  <c r="K124" i="25" s="1"/>
  <c r="H93" i="25"/>
  <c r="H138" i="25"/>
  <c r="J138" i="25" s="1"/>
  <c r="K138" i="25" s="1"/>
  <c r="H126" i="25"/>
  <c r="J126" i="25" s="1"/>
  <c r="K126" i="25" s="1"/>
  <c r="H118" i="25"/>
  <c r="J118" i="25" s="1"/>
  <c r="K118" i="25" s="1"/>
  <c r="H80" i="25"/>
  <c r="H403" i="25"/>
  <c r="H287" i="25"/>
  <c r="J287" i="25" s="1"/>
  <c r="K287" i="25" s="1"/>
  <c r="H255" i="25"/>
  <c r="J255" i="25" s="1"/>
  <c r="K255" i="25" s="1"/>
  <c r="H137" i="25"/>
  <c r="J137" i="25" s="1"/>
  <c r="K137" i="25" s="1"/>
  <c r="H125" i="25"/>
  <c r="J125" i="25" s="1"/>
  <c r="K125" i="25" s="1"/>
  <c r="G439" i="25" l="1"/>
  <c r="F432" i="17"/>
  <c r="J66" i="25"/>
  <c r="K66" i="25" s="1"/>
  <c r="H435" i="25"/>
  <c r="J67" i="25"/>
  <c r="K67" i="25" s="1"/>
  <c r="H436" i="25"/>
  <c r="J396" i="25"/>
  <c r="K396" i="25" s="1"/>
  <c r="H437" i="25"/>
  <c r="B61" i="20" s="1"/>
  <c r="H377" i="17"/>
  <c r="C24" i="20"/>
  <c r="F538" i="19"/>
  <c r="G538" i="19"/>
  <c r="H509" i="19"/>
  <c r="H523" i="19"/>
  <c r="H536" i="19"/>
  <c r="H489" i="19"/>
  <c r="H443" i="19"/>
  <c r="H459" i="19"/>
  <c r="E538" i="19"/>
  <c r="F439" i="25"/>
  <c r="C23" i="20"/>
  <c r="C18" i="20"/>
  <c r="C20" i="20"/>
  <c r="B34" i="20"/>
  <c r="B37" i="20"/>
  <c r="C21" i="20"/>
  <c r="B35" i="20"/>
  <c r="B32" i="20"/>
  <c r="B36" i="20"/>
  <c r="B38" i="20"/>
  <c r="C22" i="20"/>
  <c r="E439" i="25"/>
  <c r="I439" i="25"/>
  <c r="J80" i="25"/>
  <c r="H438" i="25"/>
  <c r="J93" i="25"/>
  <c r="J403" i="25"/>
  <c r="H439" i="25" l="1"/>
  <c r="J435" i="25"/>
  <c r="K435" i="25" s="1"/>
  <c r="J437" i="25"/>
  <c r="K437" i="25" s="1"/>
  <c r="I377" i="17"/>
  <c r="H432" i="17"/>
  <c r="I432" i="17" s="1"/>
  <c r="J436" i="25"/>
  <c r="K436" i="25" s="1"/>
  <c r="H538" i="19"/>
  <c r="I514" i="19" s="1"/>
  <c r="C25" i="20"/>
  <c r="B19" i="20" s="1"/>
  <c r="B39" i="20"/>
  <c r="K403" i="25"/>
  <c r="K93" i="25"/>
  <c r="C46" i="20"/>
  <c r="B59" i="20"/>
  <c r="B60" i="20"/>
  <c r="C47" i="20"/>
  <c r="K80" i="25"/>
  <c r="J438" i="25"/>
  <c r="K438" i="25" s="1"/>
  <c r="I515" i="19" l="1"/>
  <c r="I516" i="19"/>
  <c r="I513" i="19"/>
  <c r="I533" i="19"/>
  <c r="B24" i="20"/>
  <c r="I467" i="19"/>
  <c r="I534" i="19"/>
  <c r="I498" i="19"/>
  <c r="I530" i="19"/>
  <c r="I415" i="19"/>
  <c r="I450" i="19"/>
  <c r="I475" i="19"/>
  <c r="I466" i="19"/>
  <c r="I440" i="19"/>
  <c r="I470" i="19"/>
  <c r="I455" i="19"/>
  <c r="I417" i="19"/>
  <c r="I527" i="19"/>
  <c r="I494" i="19"/>
  <c r="I390" i="19"/>
  <c r="I439" i="19"/>
  <c r="I521" i="19"/>
  <c r="I409" i="19"/>
  <c r="I478" i="19"/>
  <c r="I435" i="19"/>
  <c r="I453" i="19"/>
  <c r="I528" i="19"/>
  <c r="I476" i="19"/>
  <c r="I508" i="19"/>
  <c r="I505" i="19"/>
  <c r="I488" i="19"/>
  <c r="I486" i="19"/>
  <c r="I388" i="19"/>
  <c r="I423" i="19"/>
  <c r="I474" i="19"/>
  <c r="I427" i="19"/>
  <c r="I493" i="19"/>
  <c r="I420" i="19"/>
  <c r="I431" i="19"/>
  <c r="I381" i="19"/>
  <c r="I473" i="19"/>
  <c r="I532" i="19"/>
  <c r="I531" i="19"/>
  <c r="I414" i="19"/>
  <c r="I462" i="19"/>
  <c r="I449" i="19"/>
  <c r="I434" i="19"/>
  <c r="I404" i="19"/>
  <c r="I403" i="19"/>
  <c r="I385" i="19"/>
  <c r="I529" i="19"/>
  <c r="I501" i="19"/>
  <c r="I387" i="19"/>
  <c r="I484" i="19"/>
  <c r="I525" i="19"/>
  <c r="I456" i="19"/>
  <c r="I413" i="19"/>
  <c r="I421" i="19"/>
  <c r="I464" i="19"/>
  <c r="I458" i="19"/>
  <c r="I430" i="19"/>
  <c r="I438" i="19"/>
  <c r="I428" i="19"/>
  <c r="I425" i="19"/>
  <c r="I526" i="19"/>
  <c r="I520" i="19"/>
  <c r="I398" i="19"/>
  <c r="I399" i="19"/>
  <c r="I445" i="19"/>
  <c r="I383" i="19"/>
  <c r="I400" i="19"/>
  <c r="I507" i="19"/>
  <c r="I479" i="19"/>
  <c r="I441" i="19"/>
  <c r="I384" i="19"/>
  <c r="I389" i="19"/>
  <c r="I471" i="19"/>
  <c r="I457" i="19"/>
  <c r="I492" i="19"/>
  <c r="I416" i="19"/>
  <c r="I402" i="19"/>
  <c r="I495" i="19"/>
  <c r="I401" i="19"/>
  <c r="I410" i="19"/>
  <c r="I472" i="19"/>
  <c r="I502" i="19"/>
  <c r="I499" i="19"/>
  <c r="I454" i="19"/>
  <c r="I422" i="19"/>
  <c r="I382" i="19"/>
  <c r="I480" i="19"/>
  <c r="I433" i="19"/>
  <c r="I481" i="19"/>
  <c r="I518" i="19"/>
  <c r="I504" i="19"/>
  <c r="I487" i="19"/>
  <c r="I396" i="19"/>
  <c r="I411" i="19"/>
  <c r="I535" i="19"/>
  <c r="I395" i="19"/>
  <c r="I418" i="19"/>
  <c r="I393" i="19"/>
  <c r="I465" i="19"/>
  <c r="I407" i="19"/>
  <c r="I448" i="19"/>
  <c r="I477" i="19"/>
  <c r="I452" i="19"/>
  <c r="I463" i="19"/>
  <c r="I380" i="19"/>
  <c r="I482" i="19"/>
  <c r="I485" i="19"/>
  <c r="I446" i="19"/>
  <c r="I451" i="19"/>
  <c r="I461" i="19"/>
  <c r="I496" i="19"/>
  <c r="I426" i="19"/>
  <c r="I432" i="19"/>
  <c r="I469" i="19"/>
  <c r="I397" i="19"/>
  <c r="I386" i="19"/>
  <c r="I429" i="19"/>
  <c r="I391" i="19"/>
  <c r="I511" i="19"/>
  <c r="I491" i="19"/>
  <c r="I500" i="19"/>
  <c r="I503" i="19"/>
  <c r="I437" i="19"/>
  <c r="I405" i="19"/>
  <c r="I522" i="19"/>
  <c r="I519" i="19"/>
  <c r="I424" i="19"/>
  <c r="I394" i="19"/>
  <c r="I497" i="19"/>
  <c r="I517" i="19"/>
  <c r="I436" i="19"/>
  <c r="I392" i="19"/>
  <c r="I412" i="19"/>
  <c r="I406" i="19"/>
  <c r="I506" i="19"/>
  <c r="I408" i="19"/>
  <c r="I512" i="19"/>
  <c r="I419" i="19"/>
  <c r="I442" i="19"/>
  <c r="I483" i="19"/>
  <c r="I468" i="19"/>
  <c r="I447" i="19"/>
  <c r="B22" i="20"/>
  <c r="B21" i="20"/>
  <c r="B18" i="20"/>
  <c r="B20" i="20"/>
  <c r="B23" i="20"/>
  <c r="C52" i="20"/>
  <c r="B47" i="20" s="1"/>
  <c r="J439" i="25"/>
  <c r="B65" i="20"/>
  <c r="C65" i="20" s="1"/>
  <c r="I523" i="19" l="1"/>
  <c r="B8" i="20" s="1"/>
  <c r="I509" i="19"/>
  <c r="B7" i="20" s="1"/>
  <c r="I536" i="19"/>
  <c r="B9" i="20" s="1"/>
  <c r="I443" i="19"/>
  <c r="B4" i="20" s="1"/>
  <c r="I489" i="19"/>
  <c r="B6" i="20" s="1"/>
  <c r="I459" i="19"/>
  <c r="B5" i="20" s="1"/>
  <c r="B25" i="20"/>
  <c r="D52" i="20"/>
  <c r="B48" i="20"/>
  <c r="B46" i="20"/>
  <c r="B10" i="20" l="1"/>
  <c r="I538" i="19"/>
  <c r="B52" i="20"/>
</calcChain>
</file>

<file path=xl/sharedStrings.xml><?xml version="1.0" encoding="utf-8"?>
<sst xmlns="http://schemas.openxmlformats.org/spreadsheetml/2006/main" count="86381" uniqueCount="58829">
  <si>
    <t>PRC</t>
  </si>
  <si>
    <t>Superintendent</t>
  </si>
  <si>
    <t>Longevity Pay</t>
  </si>
  <si>
    <t>Overtime Pay</t>
  </si>
  <si>
    <t>Subtotal:</t>
  </si>
  <si>
    <t>Grand Total:</t>
  </si>
  <si>
    <t>422</t>
  </si>
  <si>
    <t>Key</t>
  </si>
  <si>
    <t>182</t>
  </si>
  <si>
    <t>Finance Officer</t>
  </si>
  <si>
    <t>Assistant Superintendent</t>
  </si>
  <si>
    <t>111</t>
  </si>
  <si>
    <t>421</t>
  </si>
  <si>
    <t>Contracted Services</t>
  </si>
  <si>
    <t>Purchase of Vehicles</t>
  </si>
  <si>
    <t>Teacher</t>
  </si>
  <si>
    <t>132</t>
  </si>
  <si>
    <t>181</t>
  </si>
  <si>
    <t>Salary</t>
  </si>
  <si>
    <t>Employee Benefits</t>
  </si>
  <si>
    <t>Purchased Services</t>
  </si>
  <si>
    <t>Supplies &amp; Materials</t>
  </si>
  <si>
    <t>Capital Outlay</t>
  </si>
  <si>
    <t>Other</t>
  </si>
  <si>
    <t>PRC Description</t>
  </si>
  <si>
    <t>PRC List</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</si>
  <si>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</si>
  <si>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</si>
  <si>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</si>
  <si>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</si>
  <si>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</si>
  <si>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</si>
  <si>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</si>
  <si>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</si>
  <si>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</si>
  <si>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</si>
  <si>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</si>
  <si>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</si>
  <si>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</si>
  <si>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</si>
  <si>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</si>
  <si>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</si>
  <si>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</si>
  <si>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</si>
  <si>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</si>
  <si>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</si>
  <si>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</si>
  <si>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</si>
  <si>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</si>
  <si>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134</t>
  </si>
  <si>
    <t>135</t>
  </si>
  <si>
    <t>141</t>
  </si>
  <si>
    <t>Teacher Assistant - Other</t>
  </si>
  <si>
    <t>142</t>
  </si>
  <si>
    <t>Teacher Assistant - NCLB</t>
  </si>
  <si>
    <t>143</t>
  </si>
  <si>
    <t>144</t>
  </si>
  <si>
    <t>145</t>
  </si>
  <si>
    <t>Therapist</t>
  </si>
  <si>
    <t>146</t>
  </si>
  <si>
    <t>Specialist (School-Based)</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</si>
  <si>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</si>
  <si>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</si>
  <si>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</si>
  <si>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</si>
  <si>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</si>
  <si>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</si>
  <si>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</si>
  <si>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</si>
  <si>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</si>
  <si>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</si>
  <si>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</si>
  <si>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</si>
  <si>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</si>
  <si>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</si>
  <si>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</si>
  <si>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</si>
  <si>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</si>
  <si>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</si>
  <si>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</si>
  <si>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</si>
  <si>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</si>
  <si>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</si>
  <si>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</si>
  <si>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</si>
  <si>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</si>
  <si>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</si>
  <si>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</si>
  <si>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</si>
  <si>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</si>
  <si>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</si>
  <si>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</si>
  <si>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</si>
  <si>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</si>
  <si>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</si>
  <si>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</si>
  <si>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</si>
  <si>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</si>
  <si>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</si>
  <si>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194</t>
  </si>
  <si>
    <t>State-Designated Stipend</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</si>
  <si>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</si>
  <si>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</si>
  <si>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</si>
  <si>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</si>
  <si>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</si>
  <si>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</si>
  <si>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</si>
  <si>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</si>
  <si>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</si>
  <si>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</si>
  <si>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</si>
  <si>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</si>
  <si>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</si>
  <si>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</si>
  <si>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</si>
  <si>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</si>
  <si>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</si>
  <si>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</si>
  <si>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Advertising Cost</t>
  </si>
  <si>
    <t>314</t>
  </si>
  <si>
    <t>Printing and Binding Fees</t>
  </si>
  <si>
    <t>315</t>
  </si>
  <si>
    <t>Reproduction Costs</t>
  </si>
  <si>
    <t>317</t>
  </si>
  <si>
    <t>318</t>
  </si>
  <si>
    <t>319</t>
  </si>
  <si>
    <t>321</t>
  </si>
  <si>
    <t>322</t>
  </si>
  <si>
    <t>Public Utilities - Natural Gas</t>
  </si>
  <si>
    <t>323</t>
  </si>
  <si>
    <t>Public Utilities - Water/Sewer</t>
  </si>
  <si>
    <t>324</t>
  </si>
  <si>
    <t>Waste Management</t>
  </si>
  <si>
    <t>326</t>
  </si>
  <si>
    <t>327</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</si>
  <si>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</si>
  <si>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</si>
  <si>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</si>
  <si>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</si>
  <si>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</si>
  <si>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</si>
  <si>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</si>
  <si>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</si>
  <si>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</si>
  <si>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</si>
  <si>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</si>
  <si>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</si>
  <si>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</si>
  <si>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</si>
  <si>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</si>
  <si>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</si>
  <si>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</si>
  <si>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</si>
  <si>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</si>
  <si>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</si>
  <si>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</si>
  <si>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</si>
  <si>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</si>
  <si>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</si>
  <si>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</si>
  <si>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</si>
  <si>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</si>
  <si>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</si>
  <si>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</si>
  <si>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</si>
  <si>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</si>
  <si>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</si>
  <si>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</si>
  <si>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</si>
  <si>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</si>
  <si>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</si>
  <si>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</si>
  <si>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</si>
  <si>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Sales and Use Tax Refund</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</si>
  <si>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</si>
  <si>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</si>
  <si>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</si>
  <si>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</si>
  <si>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</si>
  <si>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</si>
  <si>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</si>
  <si>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</si>
  <si>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</si>
  <si>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</si>
  <si>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</si>
  <si>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</si>
  <si>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</si>
  <si>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</si>
  <si>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</si>
  <si>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</si>
  <si>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</si>
  <si>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</si>
  <si>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</si>
  <si>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</si>
  <si>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</si>
  <si>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</si>
  <si>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ExpendituresByObject</t>
  </si>
  <si>
    <t>127</t>
  </si>
  <si>
    <t>Master Teacher</t>
  </si>
  <si>
    <t>232</t>
  </si>
  <si>
    <t>233</t>
  </si>
  <si>
    <t>Certification/Licensing Fees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</si>
  <si>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</si>
  <si>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</si>
  <si>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</si>
  <si>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</si>
  <si>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</si>
  <si>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</si>
  <si>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</si>
  <si>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</si>
  <si>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</si>
  <si>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</si>
  <si>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</si>
  <si>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Object Codes</t>
  </si>
  <si>
    <t>Expenditure Reports</t>
  </si>
  <si>
    <t>Worksheet Tab</t>
  </si>
  <si>
    <t>Click the colored tabs on the bottom of the page</t>
  </si>
  <si>
    <t>Definitions and Acronyms</t>
  </si>
  <si>
    <t xml:space="preserve">     2. Click the arrow on the right and then </t>
  </si>
  <si>
    <t>Key (LEA-PRC-OBJ)</t>
  </si>
  <si>
    <t>YTDExpenditures</t>
  </si>
  <si>
    <t>Key (PRC-LEA)</t>
  </si>
  <si>
    <t>180</t>
  </si>
  <si>
    <t>Bonus Pay (Not Subject to Retirement)</t>
  </si>
  <si>
    <t>YTDAllotment</t>
  </si>
  <si>
    <t>(used in formulas)</t>
  </si>
  <si>
    <t>129_1</t>
  </si>
  <si>
    <t>129_2</t>
  </si>
  <si>
    <t>Above the Scale Salary (SBA)</t>
  </si>
  <si>
    <t>Above the Scale Salary (Other than SBA)</t>
  </si>
  <si>
    <t>234</t>
  </si>
  <si>
    <t>235</t>
  </si>
  <si>
    <t>Employer's Life Insurance Cost</t>
  </si>
  <si>
    <t>316</t>
  </si>
  <si>
    <t>325</t>
  </si>
  <si>
    <t>415</t>
  </si>
  <si>
    <t>522</t>
  </si>
  <si>
    <t>General Contract</t>
  </si>
  <si>
    <t>529</t>
  </si>
  <si>
    <t>Miscellaneous Contracts &amp; Other</t>
  </si>
  <si>
    <t>Other Textbooks</t>
  </si>
  <si>
    <t>178</t>
  </si>
  <si>
    <t>Day Care/Before/After School Care Staff</t>
  </si>
  <si>
    <t>Commercial Driver's License Medical Exam Expenses</t>
  </si>
  <si>
    <t>Community College/University Textbooks</t>
  </si>
  <si>
    <t>453</t>
  </si>
  <si>
    <t>Food Processing Supplies</t>
  </si>
  <si>
    <t>Principal/Headmaster</t>
  </si>
  <si>
    <t>Instructional Support I - Regular Teacher Pay Scale</t>
  </si>
  <si>
    <t>Instructional Support II - Advanced Pay Scale</t>
  </si>
  <si>
    <t>Tutor (Within the instructional day)</t>
  </si>
  <si>
    <t>Monitor</t>
  </si>
  <si>
    <t>Bonus Pay (Subject to Retirement)</t>
  </si>
  <si>
    <t>Short Term Disability Pay - Beyond Six Months</t>
  </si>
  <si>
    <t>Mentor Pay Stipend</t>
  </si>
  <si>
    <t>Employer's Dental Insurance Cost</t>
  </si>
  <si>
    <t>Furniture and Equipment - Inventoried</t>
  </si>
  <si>
    <t>Computer Equipment - Inventoried</t>
  </si>
  <si>
    <t>Employer's Workers' Comp Insurance Cost</t>
  </si>
  <si>
    <t>Employer's Unemployment Insurance Cost</t>
  </si>
  <si>
    <t>Purchase of Furniture &amp; Equipment - Capitalized</t>
  </si>
  <si>
    <t xml:space="preserve">Purchase of Computer Hardware - Capitalized </t>
  </si>
  <si>
    <t>124-ALL</t>
  </si>
  <si>
    <t>125-ALL</t>
  </si>
  <si>
    <t>126-ALL</t>
  </si>
  <si>
    <t>128-ALL</t>
  </si>
  <si>
    <t>128</t>
  </si>
  <si>
    <t>Associate and Deputy Superintendent</t>
  </si>
  <si>
    <t>Interpreter, Braillist, Translator, Education Interpreter</t>
  </si>
  <si>
    <t>Teacher Assistant Salary When Substituting (Staff Development Absence)</t>
  </si>
  <si>
    <t>Teacher Assistant Salary When Substituting (Regular Teacher Absence)</t>
  </si>
  <si>
    <t>Salary Differential</t>
  </si>
  <si>
    <t>195</t>
  </si>
  <si>
    <t>Planning Period Stipend</t>
  </si>
  <si>
    <t>Employer's Retirement Cost - Regular</t>
  </si>
  <si>
    <t>312</t>
  </si>
  <si>
    <t>Workshop Expenses</t>
  </si>
  <si>
    <t>313</t>
  </si>
  <si>
    <t>Other Insurance and Judgments</t>
  </si>
  <si>
    <t>Library Books (Regular and Replacement)</t>
  </si>
  <si>
    <t>452</t>
  </si>
  <si>
    <t>USDA Commodity Foods</t>
  </si>
  <si>
    <t>532</t>
  </si>
  <si>
    <t>Improvements to Existing Sites</t>
  </si>
  <si>
    <t>Re-employed Retired Teacher - Exempt from the Earnings Cap</t>
  </si>
  <si>
    <t>Substitute Teacher - Regular Teacher Absence</t>
  </si>
  <si>
    <t>Substitute Teacher - Staff Development Absence</t>
  </si>
  <si>
    <t>Substitute Teacher - Full-Time Non-Certified</t>
  </si>
  <si>
    <t>Substitute - Non-Teaching</t>
  </si>
  <si>
    <t xml:space="preserve">Supplement/Supplementary Pay </t>
  </si>
  <si>
    <t xml:space="preserve">Contracted Repairs and Maintenance – Land and Buildings </t>
  </si>
  <si>
    <t xml:space="preserve">Contracted Repairs and Maintenance - Equipment </t>
  </si>
  <si>
    <t xml:space="preserve">Repair Parts, Materials, and Related Labor, Grease, and Anti-Freeze </t>
  </si>
  <si>
    <t>Employer's Social Security Cost- Regular</t>
  </si>
  <si>
    <t>Other Professional/Technical Contract Services</t>
  </si>
  <si>
    <t>CRF - School Health Support Personnel</t>
  </si>
  <si>
    <t>CRF - Remote Instruction</t>
  </si>
  <si>
    <t>CRF - Student Computers and Devices</t>
  </si>
  <si>
    <t>CRF - Personnel Computers and Devices</t>
  </si>
  <si>
    <t>CRF - Connectivity School Buses</t>
  </si>
  <si>
    <t>CRF - Connectivity Student Mobile Internet Access</t>
  </si>
  <si>
    <t>129</t>
  </si>
  <si>
    <t>CRF - Learning Management System</t>
  </si>
  <si>
    <t>CRF - Exceptional Children Extended School Year Grant</t>
  </si>
  <si>
    <t>CRF - Low Wealth Counties Supplemental Funding</t>
  </si>
  <si>
    <t>CRF - Direct Appropriations</t>
  </si>
  <si>
    <t>136</t>
  </si>
  <si>
    <t>137</t>
  </si>
  <si>
    <t>CRF - Personal Protective Equipment (PPE)</t>
  </si>
  <si>
    <t>138</t>
  </si>
  <si>
    <t>CRF - Gaggle Safety Equipment</t>
  </si>
  <si>
    <t>PRC 122 - CRF-School Health Support Personnel</t>
  </si>
  <si>
    <t>PRC 123 - CRF-Remote Instruction</t>
  </si>
  <si>
    <t>PRC 124 - CRF-Student Computers and Devices</t>
  </si>
  <si>
    <t>PRC 125 - CRF-School Nutrition</t>
  </si>
  <si>
    <t>PRC 126 - CRF-Personnel Computers and Devices</t>
  </si>
  <si>
    <t>PRC 128 - CRF-Connectivity Student Mobile Internet Access</t>
  </si>
  <si>
    <t>PRC 132 - CRF-Exceptional Children Extended School Year Grant</t>
  </si>
  <si>
    <t>PRC 134 - CRF-Low Wealth Counties Supplemental Funding</t>
  </si>
  <si>
    <t>PRC 135 - CRF-Cybersecurity</t>
  </si>
  <si>
    <t>PRC 136 - CRF-Direct Appropriations</t>
  </si>
  <si>
    <t>PRC 137 - CRF-Personal Protective Equipment (PPE)</t>
  </si>
  <si>
    <t>PRC 138 - CRF-Gaggle Safety Equipment</t>
  </si>
  <si>
    <t>Allotment Vs Expenditures FY2020</t>
  </si>
  <si>
    <t>LEA PRC Object Code Detail FY2020</t>
  </si>
  <si>
    <t>121-ALL</t>
  </si>
  <si>
    <t>121-00A</t>
  </si>
  <si>
    <t>121-120</t>
  </si>
  <si>
    <t>124-00A</t>
  </si>
  <si>
    <t>124-010</t>
  </si>
  <si>
    <t>124-090</t>
  </si>
  <si>
    <t>124-130</t>
  </si>
  <si>
    <t>124-20A</t>
  </si>
  <si>
    <t>124-270</t>
  </si>
  <si>
    <t>124-29A</t>
  </si>
  <si>
    <t>124-300</t>
  </si>
  <si>
    <t>124-32M</t>
  </si>
  <si>
    <t>124-39A</t>
  </si>
  <si>
    <t>124-61T</t>
  </si>
  <si>
    <t>124-65B</t>
  </si>
  <si>
    <t>124-65D</t>
  </si>
  <si>
    <t>124-65F</t>
  </si>
  <si>
    <t>124-84B</t>
  </si>
  <si>
    <t>124-900</t>
  </si>
  <si>
    <t>124-90B</t>
  </si>
  <si>
    <t>124-910</t>
  </si>
  <si>
    <t>124-97D</t>
  </si>
  <si>
    <t>125-010</t>
  </si>
  <si>
    <t>125-020</t>
  </si>
  <si>
    <t>125-050</t>
  </si>
  <si>
    <t>125-06B</t>
  </si>
  <si>
    <t>125-070</t>
  </si>
  <si>
    <t>125-080</t>
  </si>
  <si>
    <t>125-090</t>
  </si>
  <si>
    <t>125-100</t>
  </si>
  <si>
    <t>125-111</t>
  </si>
  <si>
    <t>125-120</t>
  </si>
  <si>
    <t>125-130</t>
  </si>
  <si>
    <t>125-140</t>
  </si>
  <si>
    <t>125-160</t>
  </si>
  <si>
    <t>125-170</t>
  </si>
  <si>
    <t>125-180</t>
  </si>
  <si>
    <t>125-181</t>
  </si>
  <si>
    <t>125-182</t>
  </si>
  <si>
    <t>125-190</t>
  </si>
  <si>
    <t>125-200</t>
  </si>
  <si>
    <t>125-220</t>
  </si>
  <si>
    <t>125-230</t>
  </si>
  <si>
    <t>125-240</t>
  </si>
  <si>
    <t>125-250</t>
  </si>
  <si>
    <t>125-260</t>
  </si>
  <si>
    <t>125-26C</t>
  </si>
  <si>
    <t>125-270</t>
  </si>
  <si>
    <t>125-280</t>
  </si>
  <si>
    <t>125-290</t>
  </si>
  <si>
    <t>125-291</t>
  </si>
  <si>
    <t>125-300</t>
  </si>
  <si>
    <t>125-320</t>
  </si>
  <si>
    <t>125-330</t>
  </si>
  <si>
    <t>125-340</t>
  </si>
  <si>
    <t>125-34B</t>
  </si>
  <si>
    <t>125-34D</t>
  </si>
  <si>
    <t>125-350</t>
  </si>
  <si>
    <t>125-370</t>
  </si>
  <si>
    <t>125-380</t>
  </si>
  <si>
    <t>125-390</t>
  </si>
  <si>
    <t>125-400</t>
  </si>
  <si>
    <t>125-410</t>
  </si>
  <si>
    <t>125-41F</t>
  </si>
  <si>
    <t>125-420</t>
  </si>
  <si>
    <t>125-421</t>
  </si>
  <si>
    <t>125-422</t>
  </si>
  <si>
    <t>125-42A</t>
  </si>
  <si>
    <t>125-430</t>
  </si>
  <si>
    <t>125-450</t>
  </si>
  <si>
    <t>125-470</t>
  </si>
  <si>
    <t>125-480</t>
  </si>
  <si>
    <t>125-490</t>
  </si>
  <si>
    <t>125-491</t>
  </si>
  <si>
    <t>125-49D</t>
  </si>
  <si>
    <t>125-500</t>
  </si>
  <si>
    <t>125-510</t>
  </si>
  <si>
    <t>125-520</t>
  </si>
  <si>
    <t>125-530</t>
  </si>
  <si>
    <t>125-540</t>
  </si>
  <si>
    <t>125-54A</t>
  </si>
  <si>
    <t>125-550</t>
  </si>
  <si>
    <t>125-560</t>
  </si>
  <si>
    <t>125-570</t>
  </si>
  <si>
    <t>125-580</t>
  </si>
  <si>
    <t>125-590</t>
  </si>
  <si>
    <t>125-600</t>
  </si>
  <si>
    <t>125-60N</t>
  </si>
  <si>
    <t>125-610</t>
  </si>
  <si>
    <t>125-61Q</t>
  </si>
  <si>
    <t>125-61U</t>
  </si>
  <si>
    <t>125-620</t>
  </si>
  <si>
    <t>125-630</t>
  </si>
  <si>
    <t>125-640</t>
  </si>
  <si>
    <t>125-64A</t>
  </si>
  <si>
    <t>125-650</t>
  </si>
  <si>
    <t>125-65G</t>
  </si>
  <si>
    <t>125-660</t>
  </si>
  <si>
    <t>125-66A</t>
  </si>
  <si>
    <t>125-670</t>
  </si>
  <si>
    <t>125-67B</t>
  </si>
  <si>
    <t>125-680</t>
  </si>
  <si>
    <t>125-681</t>
  </si>
  <si>
    <t>125-690</t>
  </si>
  <si>
    <t>125-69A</t>
  </si>
  <si>
    <t>125-700</t>
  </si>
  <si>
    <t>125-710</t>
  </si>
  <si>
    <t>125-720</t>
  </si>
  <si>
    <t>125-730</t>
  </si>
  <si>
    <t>125-740</t>
  </si>
  <si>
    <t>125-750</t>
  </si>
  <si>
    <t>125-770</t>
  </si>
  <si>
    <t>125-790</t>
  </si>
  <si>
    <t>125-800</t>
  </si>
  <si>
    <t>125-810</t>
  </si>
  <si>
    <t>125-830</t>
  </si>
  <si>
    <t>125-840</t>
  </si>
  <si>
    <t>125-850</t>
  </si>
  <si>
    <t>125-861</t>
  </si>
  <si>
    <t>125-870</t>
  </si>
  <si>
    <t>125-880</t>
  </si>
  <si>
    <t>125-890</t>
  </si>
  <si>
    <t>125-900</t>
  </si>
  <si>
    <t>125-910</t>
  </si>
  <si>
    <t>125-920</t>
  </si>
  <si>
    <t>125-92L</t>
  </si>
  <si>
    <t>125-930</t>
  </si>
  <si>
    <t>125-93A</t>
  </si>
  <si>
    <t>125-940</t>
  </si>
  <si>
    <t>125-950</t>
  </si>
  <si>
    <t>125-960</t>
  </si>
  <si>
    <t>125-970</t>
  </si>
  <si>
    <t>125-97D</t>
  </si>
  <si>
    <t>125-980</t>
  </si>
  <si>
    <t>125-990</t>
  </si>
  <si>
    <t>125-995</t>
  </si>
  <si>
    <t>126-00A</t>
  </si>
  <si>
    <t>126-090</t>
  </si>
  <si>
    <t>126-11K</t>
  </si>
  <si>
    <t>126-130</t>
  </si>
  <si>
    <t>126-20A</t>
  </si>
  <si>
    <t>126-270</t>
  </si>
  <si>
    <t>126-29A</t>
  </si>
  <si>
    <t>126-32M</t>
  </si>
  <si>
    <t>126-61P</t>
  </si>
  <si>
    <t>126-61T</t>
  </si>
  <si>
    <t>126-65B</t>
  </si>
  <si>
    <t>126-900</t>
  </si>
  <si>
    <t>126-97D</t>
  </si>
  <si>
    <t>126-995</t>
  </si>
  <si>
    <t>128-130</t>
  </si>
  <si>
    <t>128-20A</t>
  </si>
  <si>
    <t>128-270</t>
  </si>
  <si>
    <t>128-32M</t>
  </si>
  <si>
    <t>128-550</t>
  </si>
  <si>
    <t>128-61T</t>
  </si>
  <si>
    <t>128-620</t>
  </si>
  <si>
    <t>128-910</t>
  </si>
  <si>
    <t>128-97D</t>
  </si>
  <si>
    <t>128-990</t>
  </si>
  <si>
    <t>121-00B</t>
  </si>
  <si>
    <t>121-010</t>
  </si>
  <si>
    <t>121-01C</t>
  </si>
  <si>
    <t>121-01D</t>
  </si>
  <si>
    <t>121-020</t>
  </si>
  <si>
    <t>121-030</t>
  </si>
  <si>
    <t>121-040</t>
  </si>
  <si>
    <t>121-050</t>
  </si>
  <si>
    <t>121-060</t>
  </si>
  <si>
    <t>121-06B</t>
  </si>
  <si>
    <t>121-070</t>
  </si>
  <si>
    <t>121-07A</t>
  </si>
  <si>
    <t>121-080</t>
  </si>
  <si>
    <t>121-08A</t>
  </si>
  <si>
    <t>121-090</t>
  </si>
  <si>
    <t>121-09B</t>
  </si>
  <si>
    <t>121-100</t>
  </si>
  <si>
    <t>121-10A</t>
  </si>
  <si>
    <t>121-10B</t>
  </si>
  <si>
    <t>121-110</t>
  </si>
  <si>
    <t>121-111</t>
  </si>
  <si>
    <t>121-11A</t>
  </si>
  <si>
    <t>121-11B</t>
  </si>
  <si>
    <t>121-11C</t>
  </si>
  <si>
    <t>121-11K</t>
  </si>
  <si>
    <t>121-12A</t>
  </si>
  <si>
    <t>121-130</t>
  </si>
  <si>
    <t>121-132</t>
  </si>
  <si>
    <t>121-13A</t>
  </si>
  <si>
    <t>121-13C</t>
  </si>
  <si>
    <t>121-140</t>
  </si>
  <si>
    <t>121-150</t>
  </si>
  <si>
    <t>121-160</t>
  </si>
  <si>
    <t>121-16B</t>
  </si>
  <si>
    <t>121-170</t>
  </si>
  <si>
    <t>121-180</t>
  </si>
  <si>
    <t>121-181</t>
  </si>
  <si>
    <t>121-182</t>
  </si>
  <si>
    <t>121-190</t>
  </si>
  <si>
    <t>121-19A</t>
  </si>
  <si>
    <t>121-19B</t>
  </si>
  <si>
    <t>121-19C</t>
  </si>
  <si>
    <t>121-200</t>
  </si>
  <si>
    <t>121-20A</t>
  </si>
  <si>
    <t>121-210</t>
  </si>
  <si>
    <t>121-220</t>
  </si>
  <si>
    <t>121-230</t>
  </si>
  <si>
    <t>121-23A</t>
  </si>
  <si>
    <t>121-240</t>
  </si>
  <si>
    <t>121-241</t>
  </si>
  <si>
    <t>121-24N</t>
  </si>
  <si>
    <t>121-250</t>
  </si>
  <si>
    <t>121-260</t>
  </si>
  <si>
    <t>121-26B</t>
  </si>
  <si>
    <t>121-26C</t>
  </si>
  <si>
    <t>121-270</t>
  </si>
  <si>
    <t>121-27A</t>
  </si>
  <si>
    <t>121-280</t>
  </si>
  <si>
    <t>121-290</t>
  </si>
  <si>
    <t>121-291</t>
  </si>
  <si>
    <t>121-292</t>
  </si>
  <si>
    <t>121-295</t>
  </si>
  <si>
    <t>121-300</t>
  </si>
  <si>
    <t>121-310</t>
  </si>
  <si>
    <t>121-320</t>
  </si>
  <si>
    <t>121-32A</t>
  </si>
  <si>
    <t>121-32B</t>
  </si>
  <si>
    <t>121-32C</t>
  </si>
  <si>
    <t>121-32D</t>
  </si>
  <si>
    <t>121-32H</t>
  </si>
  <si>
    <t>121-32K</t>
  </si>
  <si>
    <t>121-32L</t>
  </si>
  <si>
    <t>121-32M</t>
  </si>
  <si>
    <t>121-32P</t>
  </si>
  <si>
    <t>121-32Q</t>
  </si>
  <si>
    <t>121-32R</t>
  </si>
  <si>
    <t>121-330</t>
  </si>
  <si>
    <t>121-33A</t>
  </si>
  <si>
    <t>121-340</t>
  </si>
  <si>
    <t>121-34B</t>
  </si>
  <si>
    <t>121-34D</t>
  </si>
  <si>
    <t>121-34F</t>
  </si>
  <si>
    <t>121-34G</t>
  </si>
  <si>
    <t>121-34H</t>
  </si>
  <si>
    <t>121-350</t>
  </si>
  <si>
    <t>121-35A</t>
  </si>
  <si>
    <t>121-360</t>
  </si>
  <si>
    <t>121-36B</t>
  </si>
  <si>
    <t>121-36C</t>
  </si>
  <si>
    <t>121-36F</t>
  </si>
  <si>
    <t>121-36G</t>
  </si>
  <si>
    <t>121-370</t>
  </si>
  <si>
    <t>121-380</t>
  </si>
  <si>
    <t>121-390</t>
  </si>
  <si>
    <t>121-39A</t>
  </si>
  <si>
    <t>121-400</t>
  </si>
  <si>
    <t>121-410</t>
  </si>
  <si>
    <t>121-41B</t>
  </si>
  <si>
    <t>121-41C</t>
  </si>
  <si>
    <t>121-41D</t>
  </si>
  <si>
    <t>121-41F</t>
  </si>
  <si>
    <t>121-41G</t>
  </si>
  <si>
    <t>121-41H</t>
  </si>
  <si>
    <t>121-41J</t>
  </si>
  <si>
    <t>121-41L</t>
  </si>
  <si>
    <t>121-41M</t>
  </si>
  <si>
    <t>121-41N</t>
  </si>
  <si>
    <t>121-420</t>
  </si>
  <si>
    <t>121-421</t>
  </si>
  <si>
    <t>121-422</t>
  </si>
  <si>
    <t>121-42A</t>
  </si>
  <si>
    <t>121-42B</t>
  </si>
  <si>
    <t>121-430</t>
  </si>
  <si>
    <t>121-43C</t>
  </si>
  <si>
    <t>121-440</t>
  </si>
  <si>
    <t>121-44A</t>
  </si>
  <si>
    <t>121-450</t>
  </si>
  <si>
    <t>121-45A</t>
  </si>
  <si>
    <t>121-45B</t>
  </si>
  <si>
    <t>121-460</t>
  </si>
  <si>
    <t>121-470</t>
  </si>
  <si>
    <t>121-480</t>
  </si>
  <si>
    <t>121-490</t>
  </si>
  <si>
    <t>121-491</t>
  </si>
  <si>
    <t>121-49B</t>
  </si>
  <si>
    <t>121-49D</t>
  </si>
  <si>
    <t>121-49E</t>
  </si>
  <si>
    <t>121-500</t>
  </si>
  <si>
    <t>121-50A</t>
  </si>
  <si>
    <t>121-510</t>
  </si>
  <si>
    <t>121-51A</t>
  </si>
  <si>
    <t>121-51B</t>
  </si>
  <si>
    <t>121-520</t>
  </si>
  <si>
    <t>121-530</t>
  </si>
  <si>
    <t>121-540</t>
  </si>
  <si>
    <t>121-54A</t>
  </si>
  <si>
    <t>121-550</t>
  </si>
  <si>
    <t>121-55A</t>
  </si>
  <si>
    <t>121-560</t>
  </si>
  <si>
    <t>121-570</t>
  </si>
  <si>
    <t>121-580</t>
  </si>
  <si>
    <t>121-590</t>
  </si>
  <si>
    <t>121-600</t>
  </si>
  <si>
    <t>121-60B</t>
  </si>
  <si>
    <t>121-60D</t>
  </si>
  <si>
    <t>121-60G</t>
  </si>
  <si>
    <t>121-60I</t>
  </si>
  <si>
    <t>121-60J</t>
  </si>
  <si>
    <t>121-60L</t>
  </si>
  <si>
    <t>121-60M</t>
  </si>
  <si>
    <t>121-60N</t>
  </si>
  <si>
    <t>121-60P</t>
  </si>
  <si>
    <t>121-60Q</t>
  </si>
  <si>
    <t>121-60S</t>
  </si>
  <si>
    <t>121-60Y</t>
  </si>
  <si>
    <t>121-610</t>
  </si>
  <si>
    <t>121-61J</t>
  </si>
  <si>
    <t>121-61K</t>
  </si>
  <si>
    <t>121-61M</t>
  </si>
  <si>
    <t>121-61N</t>
  </si>
  <si>
    <t>121-61P</t>
  </si>
  <si>
    <t>121-61Q</t>
  </si>
  <si>
    <t>121-61R</t>
  </si>
  <si>
    <t>121-61S</t>
  </si>
  <si>
    <t>121-61T</t>
  </si>
  <si>
    <t>121-61V</t>
  </si>
  <si>
    <t>121-61W</t>
  </si>
  <si>
    <t>121-620</t>
  </si>
  <si>
    <t>121-62A</t>
  </si>
  <si>
    <t>121-62J</t>
  </si>
  <si>
    <t>121-630</t>
  </si>
  <si>
    <t>121-63A</t>
  </si>
  <si>
    <t>121-63B</t>
  </si>
  <si>
    <t>121-63C</t>
  </si>
  <si>
    <t>121-640</t>
  </si>
  <si>
    <t>121-64A</t>
  </si>
  <si>
    <t>121-650</t>
  </si>
  <si>
    <t>121-65A</t>
  </si>
  <si>
    <t>121-65B</t>
  </si>
  <si>
    <t>121-65C</t>
  </si>
  <si>
    <t>121-65D</t>
  </si>
  <si>
    <t>121-65F</t>
  </si>
  <si>
    <t>121-660</t>
  </si>
  <si>
    <t>121-66A</t>
  </si>
  <si>
    <t>121-670</t>
  </si>
  <si>
    <t>121-67B</t>
  </si>
  <si>
    <t>121-680</t>
  </si>
  <si>
    <t>121-681</t>
  </si>
  <si>
    <t>121-68A</t>
  </si>
  <si>
    <t>121-68C</t>
  </si>
  <si>
    <t>121-690</t>
  </si>
  <si>
    <t>121-700</t>
  </si>
  <si>
    <t>121-710</t>
  </si>
  <si>
    <t>121-720</t>
  </si>
  <si>
    <t>121-730</t>
  </si>
  <si>
    <t>121-73A</t>
  </si>
  <si>
    <t>121-740</t>
  </si>
  <si>
    <t>121-74C</t>
  </si>
  <si>
    <t>121-750</t>
  </si>
  <si>
    <t>121-760</t>
  </si>
  <si>
    <t>121-761</t>
  </si>
  <si>
    <t>121-76A</t>
  </si>
  <si>
    <t>121-770</t>
  </si>
  <si>
    <t>121-780</t>
  </si>
  <si>
    <t>121-78B</t>
  </si>
  <si>
    <t>121-790</t>
  </si>
  <si>
    <t>121-800</t>
  </si>
  <si>
    <t>121-80B</t>
  </si>
  <si>
    <t>121-810</t>
  </si>
  <si>
    <t>121-81A</t>
  </si>
  <si>
    <t>121-81B</t>
  </si>
  <si>
    <t>121-820</t>
  </si>
  <si>
    <t>121-821</t>
  </si>
  <si>
    <t>121-830</t>
  </si>
  <si>
    <t>121-840</t>
  </si>
  <si>
    <t>121-850</t>
  </si>
  <si>
    <t>121-860</t>
  </si>
  <si>
    <t>121-861</t>
  </si>
  <si>
    <t>121-862</t>
  </si>
  <si>
    <t>121-86T</t>
  </si>
  <si>
    <t>121-870</t>
  </si>
  <si>
    <t>121-87A</t>
  </si>
  <si>
    <t>121-880</t>
  </si>
  <si>
    <t>121-88A</t>
  </si>
  <si>
    <t>121-890</t>
  </si>
  <si>
    <t>121-900</t>
  </si>
  <si>
    <t>121-90A</t>
  </si>
  <si>
    <t>121-90B</t>
  </si>
  <si>
    <t>121-90D</t>
  </si>
  <si>
    <t>121-910</t>
  </si>
  <si>
    <t>121-91A</t>
  </si>
  <si>
    <t>121-91B</t>
  </si>
  <si>
    <t>121-920</t>
  </si>
  <si>
    <t>121-92B</t>
  </si>
  <si>
    <t>121-92D</t>
  </si>
  <si>
    <t>121-92E</t>
  </si>
  <si>
    <t>121-92F</t>
  </si>
  <si>
    <t>121-92G</t>
  </si>
  <si>
    <t>121-92L</t>
  </si>
  <si>
    <t>121-92M</t>
  </si>
  <si>
    <t>121-92N</t>
  </si>
  <si>
    <t>121-92S</t>
  </si>
  <si>
    <t>121-92T</t>
  </si>
  <si>
    <t>121-92V</t>
  </si>
  <si>
    <t>121-92Y</t>
  </si>
  <si>
    <t>121-930</t>
  </si>
  <si>
    <t>121-93A</t>
  </si>
  <si>
    <t>121-93J</t>
  </si>
  <si>
    <t>121-93M</t>
  </si>
  <si>
    <t>121-93N</t>
  </si>
  <si>
    <t>121-93P</t>
  </si>
  <si>
    <t>121-93Q</t>
  </si>
  <si>
    <t>121-93R</t>
  </si>
  <si>
    <t>121-950</t>
  </si>
  <si>
    <t>121-95A</t>
  </si>
  <si>
    <t>121-960</t>
  </si>
  <si>
    <t>121-96C</t>
  </si>
  <si>
    <t>121-96F</t>
  </si>
  <si>
    <t>121-970</t>
  </si>
  <si>
    <t>121-97D</t>
  </si>
  <si>
    <t>121-980</t>
  </si>
  <si>
    <t>121-98A</t>
  </si>
  <si>
    <t>121-98B</t>
  </si>
  <si>
    <t>121-990</t>
  </si>
  <si>
    <t>121-995</t>
  </si>
  <si>
    <t>122-01C</t>
  </si>
  <si>
    <t>122-01F</t>
  </si>
  <si>
    <t>122-06B</t>
  </si>
  <si>
    <t>122-070</t>
  </si>
  <si>
    <t>122-080</t>
  </si>
  <si>
    <t>122-08A</t>
  </si>
  <si>
    <t>122-090</t>
  </si>
  <si>
    <t>122-100</t>
  </si>
  <si>
    <t>122-110</t>
  </si>
  <si>
    <t>122-111</t>
  </si>
  <si>
    <t>122-11B</t>
  </si>
  <si>
    <t>122-11D</t>
  </si>
  <si>
    <t>122-11K</t>
  </si>
  <si>
    <t>122-120</t>
  </si>
  <si>
    <t>122-12A</t>
  </si>
  <si>
    <t>122-130</t>
  </si>
  <si>
    <t>122-132</t>
  </si>
  <si>
    <t>122-140</t>
  </si>
  <si>
    <t>122-160</t>
  </si>
  <si>
    <t>122-16B</t>
  </si>
  <si>
    <t>122-170</t>
  </si>
  <si>
    <t>122-180</t>
  </si>
  <si>
    <t>122-190</t>
  </si>
  <si>
    <t>122-19C</t>
  </si>
  <si>
    <t>122-20A</t>
  </si>
  <si>
    <t>122-220</t>
  </si>
  <si>
    <t>122-230</t>
  </si>
  <si>
    <t>122-23A</t>
  </si>
  <si>
    <t>122-240</t>
  </si>
  <si>
    <t>122-241</t>
  </si>
  <si>
    <t>122-250</t>
  </si>
  <si>
    <t>122-290</t>
  </si>
  <si>
    <t>122-291</t>
  </si>
  <si>
    <t>122-292</t>
  </si>
  <si>
    <t>122-295</t>
  </si>
  <si>
    <t>122-320</t>
  </si>
  <si>
    <t>122-32A</t>
  </si>
  <si>
    <t>122-32B</t>
  </si>
  <si>
    <t>122-32D</t>
  </si>
  <si>
    <t>122-32L</t>
  </si>
  <si>
    <t>122-32P</t>
  </si>
  <si>
    <t>122-32Q</t>
  </si>
  <si>
    <t>122-32R</t>
  </si>
  <si>
    <t>122-330</t>
  </si>
  <si>
    <t>122-340</t>
  </si>
  <si>
    <t>122-34D</t>
  </si>
  <si>
    <t>122-350</t>
  </si>
  <si>
    <t>122-36G</t>
  </si>
  <si>
    <t>122-370</t>
  </si>
  <si>
    <t>122-390</t>
  </si>
  <si>
    <t>122-39B</t>
  </si>
  <si>
    <t>122-400</t>
  </si>
  <si>
    <t>122-41F</t>
  </si>
  <si>
    <t>122-41H</t>
  </si>
  <si>
    <t>122-41Q</t>
  </si>
  <si>
    <t>122-420</t>
  </si>
  <si>
    <t>122-422</t>
  </si>
  <si>
    <t>122-430</t>
  </si>
  <si>
    <t>122-440</t>
  </si>
  <si>
    <t>122-450</t>
  </si>
  <si>
    <t>122-45A</t>
  </si>
  <si>
    <t>122-470</t>
  </si>
  <si>
    <t>122-490</t>
  </si>
  <si>
    <t>122-491</t>
  </si>
  <si>
    <t>122-49B</t>
  </si>
  <si>
    <t>122-49D</t>
  </si>
  <si>
    <t>122-49E</t>
  </si>
  <si>
    <t>122-500</t>
  </si>
  <si>
    <t>122-530</t>
  </si>
  <si>
    <t>122-53B</t>
  </si>
  <si>
    <t>122-540</t>
  </si>
  <si>
    <t>122-550</t>
  </si>
  <si>
    <t>122-55A</t>
  </si>
  <si>
    <t>122-560</t>
  </si>
  <si>
    <t>122-580</t>
  </si>
  <si>
    <t>122-590</t>
  </si>
  <si>
    <t>122-600</t>
  </si>
  <si>
    <t>122-60F</t>
  </si>
  <si>
    <t>122-60G</t>
  </si>
  <si>
    <t>122-60I</t>
  </si>
  <si>
    <t>122-60J</t>
  </si>
  <si>
    <t>122-60K</t>
  </si>
  <si>
    <t>122-60N</t>
  </si>
  <si>
    <t>122-60Q</t>
  </si>
  <si>
    <t>122-60S</t>
  </si>
  <si>
    <t>122-60Y</t>
  </si>
  <si>
    <t>122-60Z</t>
  </si>
  <si>
    <t>122-610</t>
  </si>
  <si>
    <t>122-61J</t>
  </si>
  <si>
    <t>122-61P</t>
  </si>
  <si>
    <t>122-61Q</t>
  </si>
  <si>
    <t>122-61S</t>
  </si>
  <si>
    <t>122-61T</t>
  </si>
  <si>
    <t>122-61V</t>
  </si>
  <si>
    <t>122-620</t>
  </si>
  <si>
    <t>122-62A</t>
  </si>
  <si>
    <t>122-62K</t>
  </si>
  <si>
    <t>122-630</t>
  </si>
  <si>
    <t>122-640</t>
  </si>
  <si>
    <t>122-650</t>
  </si>
  <si>
    <t>122-65A</t>
  </si>
  <si>
    <t>122-65H</t>
  </si>
  <si>
    <t>122-65Z</t>
  </si>
  <si>
    <t>122-660</t>
  </si>
  <si>
    <t>122-670</t>
  </si>
  <si>
    <t>122-680</t>
  </si>
  <si>
    <t>122-681</t>
  </si>
  <si>
    <t>122-68C</t>
  </si>
  <si>
    <t>122-69A</t>
  </si>
  <si>
    <t>122-700</t>
  </si>
  <si>
    <t>122-710</t>
  </si>
  <si>
    <t>122-730</t>
  </si>
  <si>
    <t>122-740</t>
  </si>
  <si>
    <t>122-750</t>
  </si>
  <si>
    <t>122-760</t>
  </si>
  <si>
    <t>122-770</t>
  </si>
  <si>
    <t>122-780</t>
  </si>
  <si>
    <t>122-80B</t>
  </si>
  <si>
    <t>122-810</t>
  </si>
  <si>
    <t>122-81B</t>
  </si>
  <si>
    <t>122-820</t>
  </si>
  <si>
    <t>122-840</t>
  </si>
  <si>
    <t>122-84B</t>
  </si>
  <si>
    <t>122-850</t>
  </si>
  <si>
    <t>122-860</t>
  </si>
  <si>
    <t>122-861</t>
  </si>
  <si>
    <t>122-862</t>
  </si>
  <si>
    <t>122-87A</t>
  </si>
  <si>
    <t>122-880</t>
  </si>
  <si>
    <t>122-88A</t>
  </si>
  <si>
    <t>122-890</t>
  </si>
  <si>
    <t>122-900</t>
  </si>
  <si>
    <t>122-90A</t>
  </si>
  <si>
    <t>122-90B</t>
  </si>
  <si>
    <t>122-910</t>
  </si>
  <si>
    <t>122-91A</t>
  </si>
  <si>
    <t>122-920</t>
  </si>
  <si>
    <t>122-92L</t>
  </si>
  <si>
    <t>122-92P</t>
  </si>
  <si>
    <t>122-92S</t>
  </si>
  <si>
    <t>122-92U</t>
  </si>
  <si>
    <t>122-93N</t>
  </si>
  <si>
    <t>122-93Q</t>
  </si>
  <si>
    <t>122-940</t>
  </si>
  <si>
    <t>122-94Z</t>
  </si>
  <si>
    <t>122-950</t>
  </si>
  <si>
    <t>122-960</t>
  </si>
  <si>
    <t>122-97D</t>
  </si>
  <si>
    <t>122-98A</t>
  </si>
  <si>
    <t>122-990</t>
  </si>
  <si>
    <t>122-995</t>
  </si>
  <si>
    <t>123-00A</t>
  </si>
  <si>
    <t>123-00B</t>
  </si>
  <si>
    <t>123-010</t>
  </si>
  <si>
    <t>123-01B</t>
  </si>
  <si>
    <t>123-01C</t>
  </si>
  <si>
    <t>123-01D</t>
  </si>
  <si>
    <t>123-01F</t>
  </si>
  <si>
    <t>123-020</t>
  </si>
  <si>
    <t>123-030</t>
  </si>
  <si>
    <t>123-050</t>
  </si>
  <si>
    <t>123-060</t>
  </si>
  <si>
    <t>123-06B</t>
  </si>
  <si>
    <t>123-070</t>
  </si>
  <si>
    <t>123-07A</t>
  </si>
  <si>
    <t>123-08A</t>
  </si>
  <si>
    <t>123-090</t>
  </si>
  <si>
    <t>123-09B</t>
  </si>
  <si>
    <t>123-100</t>
  </si>
  <si>
    <t>123-10A</t>
  </si>
  <si>
    <t>123-10B</t>
  </si>
  <si>
    <t>123-110</t>
  </si>
  <si>
    <t>123-111</t>
  </si>
  <si>
    <t>123-11B</t>
  </si>
  <si>
    <t>123-11D</t>
  </si>
  <si>
    <t>123-11K</t>
  </si>
  <si>
    <t>123-120</t>
  </si>
  <si>
    <t>123-12A</t>
  </si>
  <si>
    <t>123-130</t>
  </si>
  <si>
    <t>123-132</t>
  </si>
  <si>
    <t>123-13A</t>
  </si>
  <si>
    <t>123-13C</t>
  </si>
  <si>
    <t>123-140</t>
  </si>
  <si>
    <t>123-150</t>
  </si>
  <si>
    <t>123-160</t>
  </si>
  <si>
    <t>123-16B</t>
  </si>
  <si>
    <t>123-170</t>
  </si>
  <si>
    <t>123-180</t>
  </si>
  <si>
    <t>123-181</t>
  </si>
  <si>
    <t>123-182</t>
  </si>
  <si>
    <t>123-190</t>
  </si>
  <si>
    <t>123-19A</t>
  </si>
  <si>
    <t>123-19B</t>
  </si>
  <si>
    <t>123-19C</t>
  </si>
  <si>
    <t>123-200</t>
  </si>
  <si>
    <t>123-20A</t>
  </si>
  <si>
    <t>123-220</t>
  </si>
  <si>
    <t>123-230</t>
  </si>
  <si>
    <t>123-23A</t>
  </si>
  <si>
    <t>123-241</t>
  </si>
  <si>
    <t>123-24B</t>
  </si>
  <si>
    <t>123-24N</t>
  </si>
  <si>
    <t>123-250</t>
  </si>
  <si>
    <t>123-260</t>
  </si>
  <si>
    <t>123-27A</t>
  </si>
  <si>
    <t>123-280</t>
  </si>
  <si>
    <t>123-291</t>
  </si>
  <si>
    <t>123-292</t>
  </si>
  <si>
    <t>123-295</t>
  </si>
  <si>
    <t>123-29A</t>
  </si>
  <si>
    <t>123-310</t>
  </si>
  <si>
    <t>123-320</t>
  </si>
  <si>
    <t>123-32A</t>
  </si>
  <si>
    <t>123-32B</t>
  </si>
  <si>
    <t>123-32C</t>
  </si>
  <si>
    <t>123-32D</t>
  </si>
  <si>
    <t>123-32K</t>
  </si>
  <si>
    <t>123-32L</t>
  </si>
  <si>
    <t>123-32P</t>
  </si>
  <si>
    <t>123-32Q</t>
  </si>
  <si>
    <t>123-32R</t>
  </si>
  <si>
    <t>123-32T</t>
  </si>
  <si>
    <t>123-33A</t>
  </si>
  <si>
    <t>123-340</t>
  </si>
  <si>
    <t>123-34G</t>
  </si>
  <si>
    <t>123-34H</t>
  </si>
  <si>
    <t>123-350</t>
  </si>
  <si>
    <t>123-35B</t>
  </si>
  <si>
    <t>123-360</t>
  </si>
  <si>
    <t>123-36C</t>
  </si>
  <si>
    <t>123-36G</t>
  </si>
  <si>
    <t>123-370</t>
  </si>
  <si>
    <t>123-390</t>
  </si>
  <si>
    <t>123-39B</t>
  </si>
  <si>
    <t>123-400</t>
  </si>
  <si>
    <t>123-410</t>
  </si>
  <si>
    <t>123-41C</t>
  </si>
  <si>
    <t>123-41D</t>
  </si>
  <si>
    <t>123-41G</t>
  </si>
  <si>
    <t>123-41K</t>
  </si>
  <si>
    <t>123-41M</t>
  </si>
  <si>
    <t>123-41N</t>
  </si>
  <si>
    <t>123-41Q</t>
  </si>
  <si>
    <t>123-420</t>
  </si>
  <si>
    <t>123-422</t>
  </si>
  <si>
    <t>123-42B</t>
  </si>
  <si>
    <t>123-430</t>
  </si>
  <si>
    <t>123-43C</t>
  </si>
  <si>
    <t>123-440</t>
  </si>
  <si>
    <t>123-44A</t>
  </si>
  <si>
    <t>123-450</t>
  </si>
  <si>
    <t>123-45A</t>
  </si>
  <si>
    <t>123-45B</t>
  </si>
  <si>
    <t>123-460</t>
  </si>
  <si>
    <t>123-470</t>
  </si>
  <si>
    <t>123-490</t>
  </si>
  <si>
    <t>123-491</t>
  </si>
  <si>
    <t>123-49B</t>
  </si>
  <si>
    <t>123-500</t>
  </si>
  <si>
    <t>123-50A</t>
  </si>
  <si>
    <t>123-510</t>
  </si>
  <si>
    <t>123-51A</t>
  </si>
  <si>
    <t>123-520</t>
  </si>
  <si>
    <t>123-530</t>
  </si>
  <si>
    <t>123-53B</t>
  </si>
  <si>
    <t>123-53C</t>
  </si>
  <si>
    <t>123-54A</t>
  </si>
  <si>
    <t>123-550</t>
  </si>
  <si>
    <t>123-560</t>
  </si>
  <si>
    <t>123-580</t>
  </si>
  <si>
    <t>123-58B</t>
  </si>
  <si>
    <t>123-590</t>
  </si>
  <si>
    <t>123-600</t>
  </si>
  <si>
    <t>123-60D</t>
  </si>
  <si>
    <t>123-60F</t>
  </si>
  <si>
    <t>123-60G</t>
  </si>
  <si>
    <t>123-60I</t>
  </si>
  <si>
    <t>123-60J</t>
  </si>
  <si>
    <t>123-60K</t>
  </si>
  <si>
    <t>123-60L</t>
  </si>
  <si>
    <t>123-60N</t>
  </si>
  <si>
    <t>123-60P</t>
  </si>
  <si>
    <t>123-60Q</t>
  </si>
  <si>
    <t>123-60S</t>
  </si>
  <si>
    <t>123-60Y</t>
  </si>
  <si>
    <t>123-610</t>
  </si>
  <si>
    <t>123-61J</t>
  </si>
  <si>
    <t>123-61K</t>
  </si>
  <si>
    <t>123-61M</t>
  </si>
  <si>
    <t>123-61N</t>
  </si>
  <si>
    <t>123-61Q</t>
  </si>
  <si>
    <t>123-61S</t>
  </si>
  <si>
    <t>123-61T</t>
  </si>
  <si>
    <t>123-61U</t>
  </si>
  <si>
    <t>123-61V</t>
  </si>
  <si>
    <t>123-61W</t>
  </si>
  <si>
    <t>123-61X</t>
  </si>
  <si>
    <t>123-620</t>
  </si>
  <si>
    <t>123-62A</t>
  </si>
  <si>
    <t>123-62J</t>
  </si>
  <si>
    <t>123-62K</t>
  </si>
  <si>
    <t>123-630</t>
  </si>
  <si>
    <t>123-63A</t>
  </si>
  <si>
    <t>123-63B</t>
  </si>
  <si>
    <t>123-63C</t>
  </si>
  <si>
    <t>123-640</t>
  </si>
  <si>
    <t>123-650</t>
  </si>
  <si>
    <t>123-65A</t>
  </si>
  <si>
    <t>123-65C</t>
  </si>
  <si>
    <t>123-65D</t>
  </si>
  <si>
    <t>123-65H</t>
  </si>
  <si>
    <t>123-660</t>
  </si>
  <si>
    <t>123-670</t>
  </si>
  <si>
    <t>123-680</t>
  </si>
  <si>
    <t>123-681</t>
  </si>
  <si>
    <t>123-68A</t>
  </si>
  <si>
    <t>123-68C</t>
  </si>
  <si>
    <t>123-690</t>
  </si>
  <si>
    <t>123-69A</t>
  </si>
  <si>
    <t>123-700</t>
  </si>
  <si>
    <t>123-70A</t>
  </si>
  <si>
    <t>123-710</t>
  </si>
  <si>
    <t>123-720</t>
  </si>
  <si>
    <t>123-73A</t>
  </si>
  <si>
    <t>123-73B</t>
  </si>
  <si>
    <t>123-740</t>
  </si>
  <si>
    <t>123-750</t>
  </si>
  <si>
    <t>123-760</t>
  </si>
  <si>
    <t>123-761</t>
  </si>
  <si>
    <t>123-770</t>
  </si>
  <si>
    <t>123-780</t>
  </si>
  <si>
    <t>123-78B</t>
  </si>
  <si>
    <t>123-790</t>
  </si>
  <si>
    <t>123-79A</t>
  </si>
  <si>
    <t>123-800</t>
  </si>
  <si>
    <t>123-810</t>
  </si>
  <si>
    <t>123-81B</t>
  </si>
  <si>
    <t>123-820</t>
  </si>
  <si>
    <t>123-821</t>
  </si>
  <si>
    <t>123-840</t>
  </si>
  <si>
    <t>123-850</t>
  </si>
  <si>
    <t>123-860</t>
  </si>
  <si>
    <t>123-861</t>
  </si>
  <si>
    <t>123-862</t>
  </si>
  <si>
    <t>123-870</t>
  </si>
  <si>
    <t>123-87A</t>
  </si>
  <si>
    <t>123-880</t>
  </si>
  <si>
    <t>123-88A</t>
  </si>
  <si>
    <t>123-890</t>
  </si>
  <si>
    <t>123-900</t>
  </si>
  <si>
    <t>123-90A</t>
  </si>
  <si>
    <t>123-90B</t>
  </si>
  <si>
    <t>123-90D</t>
  </si>
  <si>
    <t>123-910</t>
  </si>
  <si>
    <t>123-91A</t>
  </si>
  <si>
    <t>123-91B</t>
  </si>
  <si>
    <t>123-920</t>
  </si>
  <si>
    <t>123-92B</t>
  </si>
  <si>
    <t>123-92E</t>
  </si>
  <si>
    <t>123-92F</t>
  </si>
  <si>
    <t>123-92G</t>
  </si>
  <si>
    <t>123-92K</t>
  </si>
  <si>
    <t>123-92L</t>
  </si>
  <si>
    <t>123-92N</t>
  </si>
  <si>
    <t>123-92P</t>
  </si>
  <si>
    <t>123-92R</t>
  </si>
  <si>
    <t>123-92S</t>
  </si>
  <si>
    <t>123-92U</t>
  </si>
  <si>
    <t>123-92W</t>
  </si>
  <si>
    <t>123-930</t>
  </si>
  <si>
    <t>123-93J</t>
  </si>
  <si>
    <t>123-93N</t>
  </si>
  <si>
    <t>123-93Q</t>
  </si>
  <si>
    <t>123-940</t>
  </si>
  <si>
    <t>123-94A</t>
  </si>
  <si>
    <t>123-950</t>
  </si>
  <si>
    <t>123-95A</t>
  </si>
  <si>
    <t>123-960</t>
  </si>
  <si>
    <t>123-96C</t>
  </si>
  <si>
    <t>123-96F</t>
  </si>
  <si>
    <t>123-970</t>
  </si>
  <si>
    <t>123-97D</t>
  </si>
  <si>
    <t>123-980</t>
  </si>
  <si>
    <t>123-98A</t>
  </si>
  <si>
    <t>123-98B</t>
  </si>
  <si>
    <t>123-990</t>
  </si>
  <si>
    <t>123-995</t>
  </si>
  <si>
    <t>124-00B</t>
  </si>
  <si>
    <t>124-01B</t>
  </si>
  <si>
    <t>124-01C</t>
  </si>
  <si>
    <t>124-01D</t>
  </si>
  <si>
    <t>124-01F</t>
  </si>
  <si>
    <t>124-020</t>
  </si>
  <si>
    <t>124-030</t>
  </si>
  <si>
    <t>124-040</t>
  </si>
  <si>
    <t>124-050</t>
  </si>
  <si>
    <t>124-060</t>
  </si>
  <si>
    <t>124-06B</t>
  </si>
  <si>
    <t>124-070</t>
  </si>
  <si>
    <t>124-07A</t>
  </si>
  <si>
    <t>124-080</t>
  </si>
  <si>
    <t>124-08A</t>
  </si>
  <si>
    <t>124-09B</t>
  </si>
  <si>
    <t>124-100</t>
  </si>
  <si>
    <t>124-10A</t>
  </si>
  <si>
    <t>124-10B</t>
  </si>
  <si>
    <t>124-110</t>
  </si>
  <si>
    <t>124-111</t>
  </si>
  <si>
    <t>124-11A</t>
  </si>
  <si>
    <t>124-11B</t>
  </si>
  <si>
    <t>124-11C</t>
  </si>
  <si>
    <t>124-11D</t>
  </si>
  <si>
    <t>124-11K</t>
  </si>
  <si>
    <t>124-120</t>
  </si>
  <si>
    <t>124-12A</t>
  </si>
  <si>
    <t>124-132</t>
  </si>
  <si>
    <t>124-13A</t>
  </si>
  <si>
    <t>124-13C</t>
  </si>
  <si>
    <t>124-140</t>
  </si>
  <si>
    <t>124-150</t>
  </si>
  <si>
    <t>124-160</t>
  </si>
  <si>
    <t>124-16B</t>
  </si>
  <si>
    <t>124-170</t>
  </si>
  <si>
    <t>124-180</t>
  </si>
  <si>
    <t>124-181</t>
  </si>
  <si>
    <t>124-182</t>
  </si>
  <si>
    <t>124-190</t>
  </si>
  <si>
    <t>124-19A</t>
  </si>
  <si>
    <t>124-19B</t>
  </si>
  <si>
    <t>124-19C</t>
  </si>
  <si>
    <t>124-200</t>
  </si>
  <si>
    <t>124-210</t>
  </si>
  <si>
    <t>124-220</t>
  </si>
  <si>
    <t>124-230</t>
  </si>
  <si>
    <t>124-23A</t>
  </si>
  <si>
    <t>124-240</t>
  </si>
  <si>
    <t>124-241</t>
  </si>
  <si>
    <t>124-24B</t>
  </si>
  <si>
    <t>124-24N</t>
  </si>
  <si>
    <t>124-250</t>
  </si>
  <si>
    <t>124-260</t>
  </si>
  <si>
    <t>124-26B</t>
  </si>
  <si>
    <t>124-26C</t>
  </si>
  <si>
    <t>124-27A</t>
  </si>
  <si>
    <t>124-280</t>
  </si>
  <si>
    <t>124-290</t>
  </si>
  <si>
    <t>124-291</t>
  </si>
  <si>
    <t>124-292</t>
  </si>
  <si>
    <t>124-295</t>
  </si>
  <si>
    <t>124-310</t>
  </si>
  <si>
    <t>124-320</t>
  </si>
  <si>
    <t>124-32A</t>
  </si>
  <si>
    <t>124-32B</t>
  </si>
  <si>
    <t>124-32C</t>
  </si>
  <si>
    <t>124-32D</t>
  </si>
  <si>
    <t>124-32H</t>
  </si>
  <si>
    <t>124-32K</t>
  </si>
  <si>
    <t>124-32L</t>
  </si>
  <si>
    <t>124-32N</t>
  </si>
  <si>
    <t>124-32P</t>
  </si>
  <si>
    <t>124-32Q</t>
  </si>
  <si>
    <t>124-32R</t>
  </si>
  <si>
    <t>124-32T</t>
  </si>
  <si>
    <t>124-330</t>
  </si>
  <si>
    <t>124-33A</t>
  </si>
  <si>
    <t>124-340</t>
  </si>
  <si>
    <t>124-34B</t>
  </si>
  <si>
    <t>124-34D</t>
  </si>
  <si>
    <t>124-34F</t>
  </si>
  <si>
    <t>124-34G</t>
  </si>
  <si>
    <t>124-34H</t>
  </si>
  <si>
    <t>124-350</t>
  </si>
  <si>
    <t>124-35A</t>
  </si>
  <si>
    <t>124-35B</t>
  </si>
  <si>
    <t>124-360</t>
  </si>
  <si>
    <t>124-36B</t>
  </si>
  <si>
    <t>124-36C</t>
  </si>
  <si>
    <t>124-36F</t>
  </si>
  <si>
    <t>124-36G</t>
  </si>
  <si>
    <t>124-380</t>
  </si>
  <si>
    <t>124-390</t>
  </si>
  <si>
    <t>124-39B</t>
  </si>
  <si>
    <t>124-400</t>
  </si>
  <si>
    <t>124-410</t>
  </si>
  <si>
    <t>124-41B</t>
  </si>
  <si>
    <t>124-41C</t>
  </si>
  <si>
    <t>124-41D</t>
  </si>
  <si>
    <t>124-41F</t>
  </si>
  <si>
    <t>124-41G</t>
  </si>
  <si>
    <t>124-41H</t>
  </si>
  <si>
    <t>124-41J</t>
  </si>
  <si>
    <t>124-41K</t>
  </si>
  <si>
    <t>124-41L</t>
  </si>
  <si>
    <t>124-41M</t>
  </si>
  <si>
    <t>124-41Q</t>
  </si>
  <si>
    <t>124-420</t>
  </si>
  <si>
    <t>124-421</t>
  </si>
  <si>
    <t>124-422</t>
  </si>
  <si>
    <t>124-42B</t>
  </si>
  <si>
    <t>124-430</t>
  </si>
  <si>
    <t>124-43D</t>
  </si>
  <si>
    <t>124-440</t>
  </si>
  <si>
    <t>124-44A</t>
  </si>
  <si>
    <t>124-450</t>
  </si>
  <si>
    <t>124-45A</t>
  </si>
  <si>
    <t>124-45B</t>
  </si>
  <si>
    <t>124-460</t>
  </si>
  <si>
    <t>124-470</t>
  </si>
  <si>
    <t>124-480</t>
  </si>
  <si>
    <t>124-490</t>
  </si>
  <si>
    <t>124-491</t>
  </si>
  <si>
    <t>124-49B</t>
  </si>
  <si>
    <t>124-49D</t>
  </si>
  <si>
    <t>124-49E</t>
  </si>
  <si>
    <t>124-500</t>
  </si>
  <si>
    <t>124-50A</t>
  </si>
  <si>
    <t>124-510</t>
  </si>
  <si>
    <t>124-51A</t>
  </si>
  <si>
    <t>124-51B</t>
  </si>
  <si>
    <t>124-520</t>
  </si>
  <si>
    <t>124-530</t>
  </si>
  <si>
    <t>124-53B</t>
  </si>
  <si>
    <t>124-53C</t>
  </si>
  <si>
    <t>124-540</t>
  </si>
  <si>
    <t>124-54A</t>
  </si>
  <si>
    <t>124-550</t>
  </si>
  <si>
    <t>124-55A</t>
  </si>
  <si>
    <t>124-560</t>
  </si>
  <si>
    <t>124-570</t>
  </si>
  <si>
    <t>124-580</t>
  </si>
  <si>
    <t>124-58B</t>
  </si>
  <si>
    <t>124-590</t>
  </si>
  <si>
    <t>124-600</t>
  </si>
  <si>
    <t>124-60B</t>
  </si>
  <si>
    <t>124-60D</t>
  </si>
  <si>
    <t>124-60F</t>
  </si>
  <si>
    <t>124-60G</t>
  </si>
  <si>
    <t>124-60I</t>
  </si>
  <si>
    <t>124-60J</t>
  </si>
  <si>
    <t>124-60K</t>
  </si>
  <si>
    <t>124-60L</t>
  </si>
  <si>
    <t>124-60M</t>
  </si>
  <si>
    <t>124-60N</t>
  </si>
  <si>
    <t>124-60P</t>
  </si>
  <si>
    <t>124-60Q</t>
  </si>
  <si>
    <t>124-60S</t>
  </si>
  <si>
    <t>124-60U</t>
  </si>
  <si>
    <t>124-60Y</t>
  </si>
  <si>
    <t>124-610</t>
  </si>
  <si>
    <t>124-61J</t>
  </si>
  <si>
    <t>124-61K</t>
  </si>
  <si>
    <t>124-61M</t>
  </si>
  <si>
    <t>124-61P</t>
  </si>
  <si>
    <t>124-61Q</t>
  </si>
  <si>
    <t>124-61R</t>
  </si>
  <si>
    <t>124-61S</t>
  </si>
  <si>
    <t>124-61U</t>
  </si>
  <si>
    <t>124-61V</t>
  </si>
  <si>
    <t>124-61W</t>
  </si>
  <si>
    <t>124-61X</t>
  </si>
  <si>
    <t>124-620</t>
  </si>
  <si>
    <t>124-62A</t>
  </si>
  <si>
    <t>124-62J</t>
  </si>
  <si>
    <t>124-62K</t>
  </si>
  <si>
    <t>124-630</t>
  </si>
  <si>
    <t>124-63A</t>
  </si>
  <si>
    <t>124-63B</t>
  </si>
  <si>
    <t>124-63C</t>
  </si>
  <si>
    <t>124-640</t>
  </si>
  <si>
    <t>124-64A</t>
  </si>
  <si>
    <t>124-650</t>
  </si>
  <si>
    <t>124-65A</t>
  </si>
  <si>
    <t>124-65C</t>
  </si>
  <si>
    <t>124-65G</t>
  </si>
  <si>
    <t>124-65H</t>
  </si>
  <si>
    <t>124-660</t>
  </si>
  <si>
    <t>124-670</t>
  </si>
  <si>
    <t>124-67B</t>
  </si>
  <si>
    <t>124-681</t>
  </si>
  <si>
    <t>124-68A</t>
  </si>
  <si>
    <t>124-68C</t>
  </si>
  <si>
    <t>124-690</t>
  </si>
  <si>
    <t>124-69A</t>
  </si>
  <si>
    <t>124-700</t>
  </si>
  <si>
    <t>124-70A</t>
  </si>
  <si>
    <t>124-710</t>
  </si>
  <si>
    <t>124-720</t>
  </si>
  <si>
    <t>124-730</t>
  </si>
  <si>
    <t>124-73A</t>
  </si>
  <si>
    <t>124-73B</t>
  </si>
  <si>
    <t>124-740</t>
  </si>
  <si>
    <t>124-74C</t>
  </si>
  <si>
    <t>124-750</t>
  </si>
  <si>
    <t>124-760</t>
  </si>
  <si>
    <t>124-761</t>
  </si>
  <si>
    <t>124-76A</t>
  </si>
  <si>
    <t>124-770</t>
  </si>
  <si>
    <t>124-780</t>
  </si>
  <si>
    <t>124-78A</t>
  </si>
  <si>
    <t>124-78B</t>
  </si>
  <si>
    <t>124-790</t>
  </si>
  <si>
    <t>124-79A</t>
  </si>
  <si>
    <t>124-800</t>
  </si>
  <si>
    <t>124-810</t>
  </si>
  <si>
    <t>124-81A</t>
  </si>
  <si>
    <t>124-81B</t>
  </si>
  <si>
    <t>124-820</t>
  </si>
  <si>
    <t>124-821</t>
  </si>
  <si>
    <t>124-830</t>
  </si>
  <si>
    <t>124-840</t>
  </si>
  <si>
    <t>124-850</t>
  </si>
  <si>
    <t>124-860</t>
  </si>
  <si>
    <t>124-861</t>
  </si>
  <si>
    <t>124-862</t>
  </si>
  <si>
    <t>124-86T</t>
  </si>
  <si>
    <t>124-870</t>
  </si>
  <si>
    <t>124-87A</t>
  </si>
  <si>
    <t>124-880</t>
  </si>
  <si>
    <t>124-88A</t>
  </si>
  <si>
    <t>124-890</t>
  </si>
  <si>
    <t>124-90A</t>
  </si>
  <si>
    <t>124-90D</t>
  </si>
  <si>
    <t>124-90F</t>
  </si>
  <si>
    <t>124-91A</t>
  </si>
  <si>
    <t>124-91B</t>
  </si>
  <si>
    <t>124-920</t>
  </si>
  <si>
    <t>124-92B</t>
  </si>
  <si>
    <t>124-92D</t>
  </si>
  <si>
    <t>124-92E</t>
  </si>
  <si>
    <t>124-92F</t>
  </si>
  <si>
    <t>124-92G</t>
  </si>
  <si>
    <t>124-92K</t>
  </si>
  <si>
    <t>124-92L</t>
  </si>
  <si>
    <t>124-92M</t>
  </si>
  <si>
    <t>124-92N</t>
  </si>
  <si>
    <t>124-92P</t>
  </si>
  <si>
    <t>124-92R</t>
  </si>
  <si>
    <t>124-92S</t>
  </si>
  <si>
    <t>124-92T</t>
  </si>
  <si>
    <t>124-92U</t>
  </si>
  <si>
    <t>124-92V</t>
  </si>
  <si>
    <t>124-92W</t>
  </si>
  <si>
    <t>124-92Y</t>
  </si>
  <si>
    <t>124-930</t>
  </si>
  <si>
    <t>124-93A</t>
  </si>
  <si>
    <t>124-93J</t>
  </si>
  <si>
    <t>124-93L</t>
  </si>
  <si>
    <t>124-93M</t>
  </si>
  <si>
    <t>124-93N</t>
  </si>
  <si>
    <t>124-93P</t>
  </si>
  <si>
    <t>124-93Q</t>
  </si>
  <si>
    <t>124-93R</t>
  </si>
  <si>
    <t>124-940</t>
  </si>
  <si>
    <t>124-94A</t>
  </si>
  <si>
    <t>124-94Z</t>
  </si>
  <si>
    <t>124-950</t>
  </si>
  <si>
    <t>124-95A</t>
  </si>
  <si>
    <t>124-96C</t>
  </si>
  <si>
    <t>124-96F</t>
  </si>
  <si>
    <t>124-970</t>
  </si>
  <si>
    <t>124-980</t>
  </si>
  <si>
    <t>124-98A</t>
  </si>
  <si>
    <t>124-98B</t>
  </si>
  <si>
    <t>124-990</t>
  </si>
  <si>
    <t>124-995</t>
  </si>
  <si>
    <t>125-030</t>
  </si>
  <si>
    <t>125-040</t>
  </si>
  <si>
    <t>125-060</t>
  </si>
  <si>
    <t>125-110</t>
  </si>
  <si>
    <t>125-132</t>
  </si>
  <si>
    <t>125-13C</t>
  </si>
  <si>
    <t>125-150</t>
  </si>
  <si>
    <t>125-20A</t>
  </si>
  <si>
    <t>125-210</t>
  </si>
  <si>
    <t>125-241</t>
  </si>
  <si>
    <t>125-292</t>
  </si>
  <si>
    <t>125-310</t>
  </si>
  <si>
    <t>125-32A</t>
  </si>
  <si>
    <t>125-32B</t>
  </si>
  <si>
    <t>125-32K</t>
  </si>
  <si>
    <t>125-32M</t>
  </si>
  <si>
    <t>125-32S</t>
  </si>
  <si>
    <t>125-360</t>
  </si>
  <si>
    <t>125-440</t>
  </si>
  <si>
    <t>125-460</t>
  </si>
  <si>
    <t>125-60B</t>
  </si>
  <si>
    <t>125-61T</t>
  </si>
  <si>
    <t>125-73A</t>
  </si>
  <si>
    <t>125-760</t>
  </si>
  <si>
    <t>125-761</t>
  </si>
  <si>
    <t>125-780</t>
  </si>
  <si>
    <t>125-820</t>
  </si>
  <si>
    <t>125-860</t>
  </si>
  <si>
    <t>125-862</t>
  </si>
  <si>
    <t>125-91B</t>
  </si>
  <si>
    <t>125-92W</t>
  </si>
  <si>
    <t>125-96C</t>
  </si>
  <si>
    <t>125-98A</t>
  </si>
  <si>
    <t>126-00B</t>
  </si>
  <si>
    <t>126-010</t>
  </si>
  <si>
    <t>126-01B</t>
  </si>
  <si>
    <t>126-01C</t>
  </si>
  <si>
    <t>126-01D</t>
  </si>
  <si>
    <t>126-01F</t>
  </si>
  <si>
    <t>126-020</t>
  </si>
  <si>
    <t>126-030</t>
  </si>
  <si>
    <t>126-040</t>
  </si>
  <si>
    <t>126-050</t>
  </si>
  <si>
    <t>126-060</t>
  </si>
  <si>
    <t>126-06B</t>
  </si>
  <si>
    <t>126-070</t>
  </si>
  <si>
    <t>126-07A</t>
  </si>
  <si>
    <t>126-080</t>
  </si>
  <si>
    <t>126-08A</t>
  </si>
  <si>
    <t>126-09B</t>
  </si>
  <si>
    <t>126-100</t>
  </si>
  <si>
    <t>126-10A</t>
  </si>
  <si>
    <t>126-10B</t>
  </si>
  <si>
    <t>126-110</t>
  </si>
  <si>
    <t>126-111</t>
  </si>
  <si>
    <t>126-11A</t>
  </si>
  <si>
    <t>126-11B</t>
  </si>
  <si>
    <t>126-11C</t>
  </si>
  <si>
    <t>126-11D</t>
  </si>
  <si>
    <t>126-120</t>
  </si>
  <si>
    <t>126-12A</t>
  </si>
  <si>
    <t>126-132</t>
  </si>
  <si>
    <t>126-13A</t>
  </si>
  <si>
    <t>126-13C</t>
  </si>
  <si>
    <t>126-140</t>
  </si>
  <si>
    <t>126-150</t>
  </si>
  <si>
    <t>126-160</t>
  </si>
  <si>
    <t>126-16B</t>
  </si>
  <si>
    <t>126-170</t>
  </si>
  <si>
    <t>126-180</t>
  </si>
  <si>
    <t>126-181</t>
  </si>
  <si>
    <t>126-182</t>
  </si>
  <si>
    <t>126-190</t>
  </si>
  <si>
    <t>126-19A</t>
  </si>
  <si>
    <t>126-19B</t>
  </si>
  <si>
    <t>126-19C</t>
  </si>
  <si>
    <t>126-200</t>
  </si>
  <si>
    <t>126-210</t>
  </si>
  <si>
    <t>126-220</t>
  </si>
  <si>
    <t>126-230</t>
  </si>
  <si>
    <t>126-23A</t>
  </si>
  <si>
    <t>126-240</t>
  </si>
  <si>
    <t>126-241</t>
  </si>
  <si>
    <t>126-24B</t>
  </si>
  <si>
    <t>126-24N</t>
  </si>
  <si>
    <t>126-250</t>
  </si>
  <si>
    <t>126-260</t>
  </si>
  <si>
    <t>126-26B</t>
  </si>
  <si>
    <t>126-26C</t>
  </si>
  <si>
    <t>126-27A</t>
  </si>
  <si>
    <t>126-280</t>
  </si>
  <si>
    <t>126-291</t>
  </si>
  <si>
    <t>126-292</t>
  </si>
  <si>
    <t>126-295</t>
  </si>
  <si>
    <t>126-300</t>
  </si>
  <si>
    <t>126-310</t>
  </si>
  <si>
    <t>126-320</t>
  </si>
  <si>
    <t>126-32A</t>
  </si>
  <si>
    <t>126-32B</t>
  </si>
  <si>
    <t>126-32C</t>
  </si>
  <si>
    <t>126-32D</t>
  </si>
  <si>
    <t>126-32H</t>
  </si>
  <si>
    <t>126-32K</t>
  </si>
  <si>
    <t>126-32L</t>
  </si>
  <si>
    <t>126-32N</t>
  </si>
  <si>
    <t>126-32Q</t>
  </si>
  <si>
    <t>126-32R</t>
  </si>
  <si>
    <t>126-32T</t>
  </si>
  <si>
    <t>126-330</t>
  </si>
  <si>
    <t>126-33A</t>
  </si>
  <si>
    <t>126-340</t>
  </si>
  <si>
    <t>126-34B</t>
  </si>
  <si>
    <t>126-34D</t>
  </si>
  <si>
    <t>126-34F</t>
  </si>
  <si>
    <t>126-34G</t>
  </si>
  <si>
    <t>126-34H</t>
  </si>
  <si>
    <t>126-350</t>
  </si>
  <si>
    <t>126-35A</t>
  </si>
  <si>
    <t>126-35B</t>
  </si>
  <si>
    <t>126-360</t>
  </si>
  <si>
    <t>126-36B</t>
  </si>
  <si>
    <t>126-36F</t>
  </si>
  <si>
    <t>126-36G</t>
  </si>
  <si>
    <t>126-370</t>
  </si>
  <si>
    <t>126-380</t>
  </si>
  <si>
    <t>126-390</t>
  </si>
  <si>
    <t>126-39A</t>
  </si>
  <si>
    <t>126-39B</t>
  </si>
  <si>
    <t>126-400</t>
  </si>
  <si>
    <t>126-410</t>
  </si>
  <si>
    <t>126-41B</t>
  </si>
  <si>
    <t>126-41C</t>
  </si>
  <si>
    <t>126-41D</t>
  </si>
  <si>
    <t>126-41F</t>
  </si>
  <si>
    <t>126-41G</t>
  </si>
  <si>
    <t>126-41J</t>
  </si>
  <si>
    <t>126-41K</t>
  </si>
  <si>
    <t>126-41L</t>
  </si>
  <si>
    <t>126-41M</t>
  </si>
  <si>
    <t>126-41N</t>
  </si>
  <si>
    <t>126-41Q</t>
  </si>
  <si>
    <t>126-420</t>
  </si>
  <si>
    <t>126-421</t>
  </si>
  <si>
    <t>126-422</t>
  </si>
  <si>
    <t>126-42B</t>
  </si>
  <si>
    <t>126-430</t>
  </si>
  <si>
    <t>126-43C</t>
  </si>
  <si>
    <t>126-440</t>
  </si>
  <si>
    <t>126-44A</t>
  </si>
  <si>
    <t>126-450</t>
  </si>
  <si>
    <t>126-45A</t>
  </si>
  <si>
    <t>126-45B</t>
  </si>
  <si>
    <t>126-460</t>
  </si>
  <si>
    <t>126-470</t>
  </si>
  <si>
    <t>126-480</t>
  </si>
  <si>
    <t>126-490</t>
  </si>
  <si>
    <t>126-491</t>
  </si>
  <si>
    <t>126-49B</t>
  </si>
  <si>
    <t>126-49D</t>
  </si>
  <si>
    <t>126-49E</t>
  </si>
  <si>
    <t>126-500</t>
  </si>
  <si>
    <t>126-50A</t>
  </si>
  <si>
    <t>126-510</t>
  </si>
  <si>
    <t>126-51A</t>
  </si>
  <si>
    <t>126-51B</t>
  </si>
  <si>
    <t>126-520</t>
  </si>
  <si>
    <t>126-530</t>
  </si>
  <si>
    <t>126-53B</t>
  </si>
  <si>
    <t>126-540</t>
  </si>
  <si>
    <t>126-54A</t>
  </si>
  <si>
    <t>126-550</t>
  </si>
  <si>
    <t>126-55A</t>
  </si>
  <si>
    <t>126-560</t>
  </si>
  <si>
    <t>126-580</t>
  </si>
  <si>
    <t>126-58B</t>
  </si>
  <si>
    <t>126-590</t>
  </si>
  <si>
    <t>126-600</t>
  </si>
  <si>
    <t>126-60B</t>
  </si>
  <si>
    <t>126-60D</t>
  </si>
  <si>
    <t>126-60F</t>
  </si>
  <si>
    <t>126-60G</t>
  </si>
  <si>
    <t>126-60I</t>
  </si>
  <si>
    <t>126-60J</t>
  </si>
  <si>
    <t>126-60K</t>
  </si>
  <si>
    <t>126-60L</t>
  </si>
  <si>
    <t>126-60M</t>
  </si>
  <si>
    <t>126-60N</t>
  </si>
  <si>
    <t>126-60Q</t>
  </si>
  <si>
    <t>126-60S</t>
  </si>
  <si>
    <t>126-60Y</t>
  </si>
  <si>
    <t>126-610</t>
  </si>
  <si>
    <t>126-61J</t>
  </si>
  <si>
    <t>126-61K</t>
  </si>
  <si>
    <t>126-61M</t>
  </si>
  <si>
    <t>126-61N</t>
  </si>
  <si>
    <t>126-61R</t>
  </si>
  <si>
    <t>126-61S</t>
  </si>
  <si>
    <t>126-61U</t>
  </si>
  <si>
    <t>126-61X</t>
  </si>
  <si>
    <t>126-620</t>
  </si>
  <si>
    <t>126-62A</t>
  </si>
  <si>
    <t>126-62K</t>
  </si>
  <si>
    <t>126-630</t>
  </si>
  <si>
    <t>126-63A</t>
  </si>
  <si>
    <t>126-63B</t>
  </si>
  <si>
    <t>126-63C</t>
  </si>
  <si>
    <t>126-640</t>
  </si>
  <si>
    <t>126-64A</t>
  </si>
  <si>
    <t>126-650</t>
  </si>
  <si>
    <t>126-65A</t>
  </si>
  <si>
    <t>126-65C</t>
  </si>
  <si>
    <t>126-65D</t>
  </si>
  <si>
    <t>126-65F</t>
  </si>
  <si>
    <t>126-65G</t>
  </si>
  <si>
    <t>126-65H</t>
  </si>
  <si>
    <t>126-660</t>
  </si>
  <si>
    <t>126-670</t>
  </si>
  <si>
    <t>126-67B</t>
  </si>
  <si>
    <t>126-680</t>
  </si>
  <si>
    <t>126-681</t>
  </si>
  <si>
    <t>126-68A</t>
  </si>
  <si>
    <t>126-68C</t>
  </si>
  <si>
    <t>126-690</t>
  </si>
  <si>
    <t>126-69A</t>
  </si>
  <si>
    <t>126-700</t>
  </si>
  <si>
    <t>126-70A</t>
  </si>
  <si>
    <t>126-710</t>
  </si>
  <si>
    <t>126-720</t>
  </si>
  <si>
    <t>126-730</t>
  </si>
  <si>
    <t>126-73A</t>
  </si>
  <si>
    <t>126-73B</t>
  </si>
  <si>
    <t>126-740</t>
  </si>
  <si>
    <t>126-74C</t>
  </si>
  <si>
    <t>126-750</t>
  </si>
  <si>
    <t>126-760</t>
  </si>
  <si>
    <t>126-761</t>
  </si>
  <si>
    <t>126-76A</t>
  </si>
  <si>
    <t>126-770</t>
  </si>
  <si>
    <t>126-780</t>
  </si>
  <si>
    <t>126-78A</t>
  </si>
  <si>
    <t>126-78B</t>
  </si>
  <si>
    <t>126-79A</t>
  </si>
  <si>
    <t>126-800</t>
  </si>
  <si>
    <t>126-810</t>
  </si>
  <si>
    <t>126-81A</t>
  </si>
  <si>
    <t>126-820</t>
  </si>
  <si>
    <t>126-821</t>
  </si>
  <si>
    <t>126-830</t>
  </si>
  <si>
    <t>126-840</t>
  </si>
  <si>
    <t>126-84B</t>
  </si>
  <si>
    <t>126-850</t>
  </si>
  <si>
    <t>126-860</t>
  </si>
  <si>
    <t>126-862</t>
  </si>
  <si>
    <t>126-86T</t>
  </si>
  <si>
    <t>126-870</t>
  </si>
  <si>
    <t>126-87A</t>
  </si>
  <si>
    <t>126-880</t>
  </si>
  <si>
    <t>126-88A</t>
  </si>
  <si>
    <t>126-890</t>
  </si>
  <si>
    <t>126-90A</t>
  </si>
  <si>
    <t>126-90B</t>
  </si>
  <si>
    <t>126-90D</t>
  </si>
  <si>
    <t>126-90F</t>
  </si>
  <si>
    <t>126-91A</t>
  </si>
  <si>
    <t>126-91B</t>
  </si>
  <si>
    <t>126-920</t>
  </si>
  <si>
    <t>126-92B</t>
  </si>
  <si>
    <t>126-92D</t>
  </si>
  <si>
    <t>126-92E</t>
  </si>
  <si>
    <t>126-92F</t>
  </si>
  <si>
    <t>126-92G</t>
  </si>
  <si>
    <t>126-92K</t>
  </si>
  <si>
    <t>126-92L</t>
  </si>
  <si>
    <t>126-92M</t>
  </si>
  <si>
    <t>126-92N</t>
  </si>
  <si>
    <t>126-92P</t>
  </si>
  <si>
    <t>126-92R</t>
  </si>
  <si>
    <t>126-92S</t>
  </si>
  <si>
    <t>126-92T</t>
  </si>
  <si>
    <t>126-92U</t>
  </si>
  <si>
    <t>126-92V</t>
  </si>
  <si>
    <t>126-92Y</t>
  </si>
  <si>
    <t>126-930</t>
  </si>
  <si>
    <t>126-93A</t>
  </si>
  <si>
    <t>126-93J</t>
  </si>
  <si>
    <t>126-93M</t>
  </si>
  <si>
    <t>126-93N</t>
  </si>
  <si>
    <t>126-93P</t>
  </si>
  <si>
    <t>126-93Q</t>
  </si>
  <si>
    <t>126-93R</t>
  </si>
  <si>
    <t>126-940</t>
  </si>
  <si>
    <t>126-94A</t>
  </si>
  <si>
    <t>126-950</t>
  </si>
  <si>
    <t>126-95A</t>
  </si>
  <si>
    <t>126-96C</t>
  </si>
  <si>
    <t>126-96F</t>
  </si>
  <si>
    <t>126-970</t>
  </si>
  <si>
    <t>126-980</t>
  </si>
  <si>
    <t>126-98A</t>
  </si>
  <si>
    <t>126-98B</t>
  </si>
  <si>
    <t>126-990</t>
  </si>
  <si>
    <t>127-030</t>
  </si>
  <si>
    <t>127-080</t>
  </si>
  <si>
    <t>127-08A</t>
  </si>
  <si>
    <t>127-120</t>
  </si>
  <si>
    <t>127-130</t>
  </si>
  <si>
    <t>127-190</t>
  </si>
  <si>
    <t>127-250</t>
  </si>
  <si>
    <t>127-260</t>
  </si>
  <si>
    <t>127-310</t>
  </si>
  <si>
    <t>127-320</t>
  </si>
  <si>
    <t>127-340</t>
  </si>
  <si>
    <t>127-420</t>
  </si>
  <si>
    <t>127-450</t>
  </si>
  <si>
    <t>127-480</t>
  </si>
  <si>
    <t>127-490</t>
  </si>
  <si>
    <t>127-520</t>
  </si>
  <si>
    <t>127-530</t>
  </si>
  <si>
    <t>127-53B</t>
  </si>
  <si>
    <t>127-60Q</t>
  </si>
  <si>
    <t>127-660</t>
  </si>
  <si>
    <t>127-670</t>
  </si>
  <si>
    <t>127-70A</t>
  </si>
  <si>
    <t>127-720</t>
  </si>
  <si>
    <t>127-78A</t>
  </si>
  <si>
    <t>127-78B</t>
  </si>
  <si>
    <t>127-820</t>
  </si>
  <si>
    <t>127-900</t>
  </si>
  <si>
    <t>127-90F</t>
  </si>
  <si>
    <t>127-92L</t>
  </si>
  <si>
    <t>127-96C</t>
  </si>
  <si>
    <t>127-970</t>
  </si>
  <si>
    <t>128-010</t>
  </si>
  <si>
    <t>128-01B</t>
  </si>
  <si>
    <t>128-020</t>
  </si>
  <si>
    <t>128-030</t>
  </si>
  <si>
    <t>128-040</t>
  </si>
  <si>
    <t>128-050</t>
  </si>
  <si>
    <t>128-060</t>
  </si>
  <si>
    <t>128-06B</t>
  </si>
  <si>
    <t>128-070</t>
  </si>
  <si>
    <t>128-080</t>
  </si>
  <si>
    <t>128-08A</t>
  </si>
  <si>
    <t>128-100</t>
  </si>
  <si>
    <t>128-10A</t>
  </si>
  <si>
    <t>128-110</t>
  </si>
  <si>
    <t>128-11A</t>
  </si>
  <si>
    <t>128-11B</t>
  </si>
  <si>
    <t>128-11C</t>
  </si>
  <si>
    <t>128-11D</t>
  </si>
  <si>
    <t>128-11K</t>
  </si>
  <si>
    <t>128-120</t>
  </si>
  <si>
    <t>128-12A</t>
  </si>
  <si>
    <t>128-13A</t>
  </si>
  <si>
    <t>128-13C</t>
  </si>
  <si>
    <t>128-140</t>
  </si>
  <si>
    <t>128-160</t>
  </si>
  <si>
    <t>128-170</t>
  </si>
  <si>
    <t>128-180</t>
  </si>
  <si>
    <t>128-182</t>
  </si>
  <si>
    <t>128-190</t>
  </si>
  <si>
    <t>128-19B</t>
  </si>
  <si>
    <t>128-200</t>
  </si>
  <si>
    <t>128-220</t>
  </si>
  <si>
    <t>128-230</t>
  </si>
  <si>
    <t>128-23A</t>
  </si>
  <si>
    <t>128-240</t>
  </si>
  <si>
    <t>128-24B</t>
  </si>
  <si>
    <t>128-24N</t>
  </si>
  <si>
    <t>128-250</t>
  </si>
  <si>
    <t>128-260</t>
  </si>
  <si>
    <t>128-290</t>
  </si>
  <si>
    <t>128-291</t>
  </si>
  <si>
    <t>128-292</t>
  </si>
  <si>
    <t>128-295</t>
  </si>
  <si>
    <t>128-300</t>
  </si>
  <si>
    <t>128-310</t>
  </si>
  <si>
    <t>128-320</t>
  </si>
  <si>
    <t>128-32A</t>
  </si>
  <si>
    <t>128-32B</t>
  </si>
  <si>
    <t>128-32C</t>
  </si>
  <si>
    <t>128-32D</t>
  </si>
  <si>
    <t>128-32K</t>
  </si>
  <si>
    <t>128-32L</t>
  </si>
  <si>
    <t>128-32N</t>
  </si>
  <si>
    <t>128-32Q</t>
  </si>
  <si>
    <t>128-33A</t>
  </si>
  <si>
    <t>128-340</t>
  </si>
  <si>
    <t>128-34B</t>
  </si>
  <si>
    <t>128-34D</t>
  </si>
  <si>
    <t>128-350</t>
  </si>
  <si>
    <t>128-35A</t>
  </si>
  <si>
    <t>128-360</t>
  </si>
  <si>
    <t>128-36B</t>
  </si>
  <si>
    <t>128-36F</t>
  </si>
  <si>
    <t>128-36G</t>
  </si>
  <si>
    <t>128-370</t>
  </si>
  <si>
    <t>128-390</t>
  </si>
  <si>
    <t>128-39A</t>
  </si>
  <si>
    <t>128-400</t>
  </si>
  <si>
    <t>128-410</t>
  </si>
  <si>
    <t>128-41F</t>
  </si>
  <si>
    <t>128-41G</t>
  </si>
  <si>
    <t>128-41K</t>
  </si>
  <si>
    <t>128-41M</t>
  </si>
  <si>
    <t>128-41N</t>
  </si>
  <si>
    <t>128-41Q</t>
  </si>
  <si>
    <t>128-420</t>
  </si>
  <si>
    <t>128-422</t>
  </si>
  <si>
    <t>128-42B</t>
  </si>
  <si>
    <t>128-430</t>
  </si>
  <si>
    <t>128-440</t>
  </si>
  <si>
    <t>128-450</t>
  </si>
  <si>
    <t>128-470</t>
  </si>
  <si>
    <t>128-480</t>
  </si>
  <si>
    <t>128-490</t>
  </si>
  <si>
    <t>128-491</t>
  </si>
  <si>
    <t>128-49E</t>
  </si>
  <si>
    <t>128-500</t>
  </si>
  <si>
    <t>128-50A</t>
  </si>
  <si>
    <t>128-510</t>
  </si>
  <si>
    <t>128-520</t>
  </si>
  <si>
    <t>128-530</t>
  </si>
  <si>
    <t>128-53B</t>
  </si>
  <si>
    <t>128-540</t>
  </si>
  <si>
    <t>128-54A</t>
  </si>
  <si>
    <t>128-55A</t>
  </si>
  <si>
    <t>128-580</t>
  </si>
  <si>
    <t>128-58B</t>
  </si>
  <si>
    <t>128-600</t>
  </si>
  <si>
    <t>128-60B</t>
  </si>
  <si>
    <t>128-60G</t>
  </si>
  <si>
    <t>128-60I</t>
  </si>
  <si>
    <t>128-60J</t>
  </si>
  <si>
    <t>128-60L</t>
  </si>
  <si>
    <t>128-60N</t>
  </si>
  <si>
    <t>128-60Q</t>
  </si>
  <si>
    <t>128-60Y</t>
  </si>
  <si>
    <t>128-610</t>
  </si>
  <si>
    <t>128-61K</t>
  </si>
  <si>
    <t>128-61N</t>
  </si>
  <si>
    <t>128-61P</t>
  </si>
  <si>
    <t>128-61U</t>
  </si>
  <si>
    <t>128-62K</t>
  </si>
  <si>
    <t>128-630</t>
  </si>
  <si>
    <t>128-640</t>
  </si>
  <si>
    <t>128-650</t>
  </si>
  <si>
    <t>128-65A</t>
  </si>
  <si>
    <t>128-65G</t>
  </si>
  <si>
    <t>128-65H</t>
  </si>
  <si>
    <t>128-660</t>
  </si>
  <si>
    <t>128-670</t>
  </si>
  <si>
    <t>128-67B</t>
  </si>
  <si>
    <t>128-680</t>
  </si>
  <si>
    <t>128-681</t>
  </si>
  <si>
    <t>128-68A</t>
  </si>
  <si>
    <t>128-68C</t>
  </si>
  <si>
    <t>128-690</t>
  </si>
  <si>
    <t>128-700</t>
  </si>
  <si>
    <t>128-70A</t>
  </si>
  <si>
    <t>128-710</t>
  </si>
  <si>
    <t>128-720</t>
  </si>
  <si>
    <t>128-730</t>
  </si>
  <si>
    <t>128-73B</t>
  </si>
  <si>
    <t>128-740</t>
  </si>
  <si>
    <t>128-760</t>
  </si>
  <si>
    <t>128-761</t>
  </si>
  <si>
    <t>128-770</t>
  </si>
  <si>
    <t>128-780</t>
  </si>
  <si>
    <t>128-78A</t>
  </si>
  <si>
    <t>128-78B</t>
  </si>
  <si>
    <t>128-800</t>
  </si>
  <si>
    <t>128-810</t>
  </si>
  <si>
    <t>128-81A</t>
  </si>
  <si>
    <t>128-820</t>
  </si>
  <si>
    <t>128-821</t>
  </si>
  <si>
    <t>128-830</t>
  </si>
  <si>
    <t>128-840</t>
  </si>
  <si>
    <t>128-850</t>
  </si>
  <si>
    <t>128-860</t>
  </si>
  <si>
    <t>128-862</t>
  </si>
  <si>
    <t>128-870</t>
  </si>
  <si>
    <t>128-880</t>
  </si>
  <si>
    <t>128-88A</t>
  </si>
  <si>
    <t>128-890</t>
  </si>
  <si>
    <t>128-900</t>
  </si>
  <si>
    <t>128-90B</t>
  </si>
  <si>
    <t>128-91A</t>
  </si>
  <si>
    <t>128-91B</t>
  </si>
  <si>
    <t>128-920</t>
  </si>
  <si>
    <t>128-92E</t>
  </si>
  <si>
    <t>128-92G</t>
  </si>
  <si>
    <t>128-92K</t>
  </si>
  <si>
    <t>128-92L</t>
  </si>
  <si>
    <t>128-92P</t>
  </si>
  <si>
    <t>128-92T</t>
  </si>
  <si>
    <t>128-92U</t>
  </si>
  <si>
    <t>128-92W</t>
  </si>
  <si>
    <t>128-92Y</t>
  </si>
  <si>
    <t>128-930</t>
  </si>
  <si>
    <t>128-93A</t>
  </si>
  <si>
    <t>128-93N</t>
  </si>
  <si>
    <t>128-940</t>
  </si>
  <si>
    <t>128-94Z</t>
  </si>
  <si>
    <t>128-950</t>
  </si>
  <si>
    <t>128-960</t>
  </si>
  <si>
    <t>128-970</t>
  </si>
  <si>
    <t>128-980</t>
  </si>
  <si>
    <t>128-98A</t>
  </si>
  <si>
    <t>128-98B</t>
  </si>
  <si>
    <t>128-995</t>
  </si>
  <si>
    <t>129-01B</t>
  </si>
  <si>
    <t>129-01C</t>
  </si>
  <si>
    <t>129-08A</t>
  </si>
  <si>
    <t>129-090</t>
  </si>
  <si>
    <t>129-100</t>
  </si>
  <si>
    <t>129-11D</t>
  </si>
  <si>
    <t>129-130</t>
  </si>
  <si>
    <t>129-190</t>
  </si>
  <si>
    <t>129-260</t>
  </si>
  <si>
    <t>129-26B</t>
  </si>
  <si>
    <t>129-280</t>
  </si>
  <si>
    <t>129-290</t>
  </si>
  <si>
    <t>129-291</t>
  </si>
  <si>
    <t>129-29A</t>
  </si>
  <si>
    <t>129-300</t>
  </si>
  <si>
    <t>129-310</t>
  </si>
  <si>
    <t>129-320</t>
  </si>
  <si>
    <t>129-32L</t>
  </si>
  <si>
    <t>129-32M</t>
  </si>
  <si>
    <t>129-32R</t>
  </si>
  <si>
    <t>129-340</t>
  </si>
  <si>
    <t>129-34B</t>
  </si>
  <si>
    <t>129-360</t>
  </si>
  <si>
    <t>129-390</t>
  </si>
  <si>
    <t>129-39B</t>
  </si>
  <si>
    <t>129-410</t>
  </si>
  <si>
    <t>129-41K</t>
  </si>
  <si>
    <t>129-41M</t>
  </si>
  <si>
    <t>129-420</t>
  </si>
  <si>
    <t>129-43D</t>
  </si>
  <si>
    <t>129-44A</t>
  </si>
  <si>
    <t>129-49B</t>
  </si>
  <si>
    <t>129-510</t>
  </si>
  <si>
    <t>129-53B</t>
  </si>
  <si>
    <t>129-55A</t>
  </si>
  <si>
    <t>129-590</t>
  </si>
  <si>
    <t>129-60B</t>
  </si>
  <si>
    <t>129-60N</t>
  </si>
  <si>
    <t>129-60Q</t>
  </si>
  <si>
    <t>129-60S</t>
  </si>
  <si>
    <t>129-61U</t>
  </si>
  <si>
    <t>129-630</t>
  </si>
  <si>
    <t>129-650</t>
  </si>
  <si>
    <t>129-65G</t>
  </si>
  <si>
    <t>129-67B</t>
  </si>
  <si>
    <t>129-68A</t>
  </si>
  <si>
    <t>129-70A</t>
  </si>
  <si>
    <t>129-76A</t>
  </si>
  <si>
    <t>129-770</t>
  </si>
  <si>
    <t>129-79A</t>
  </si>
  <si>
    <t>129-80B</t>
  </si>
  <si>
    <t>129-81B</t>
  </si>
  <si>
    <t>129-840</t>
  </si>
  <si>
    <t>129-86T</t>
  </si>
  <si>
    <t>129-900</t>
  </si>
  <si>
    <t>129-90A</t>
  </si>
  <si>
    <t>129-90D</t>
  </si>
  <si>
    <t>129-91B</t>
  </si>
  <si>
    <t>129-92L</t>
  </si>
  <si>
    <t>129-94A</t>
  </si>
  <si>
    <t>129-960</t>
  </si>
  <si>
    <t>129-98A</t>
  </si>
  <si>
    <t>132-00A</t>
  </si>
  <si>
    <t>132-00B</t>
  </si>
  <si>
    <t>132-010</t>
  </si>
  <si>
    <t>132-01C</t>
  </si>
  <si>
    <t>132-020</t>
  </si>
  <si>
    <t>132-030</t>
  </si>
  <si>
    <t>132-040</t>
  </si>
  <si>
    <t>132-050</t>
  </si>
  <si>
    <t>132-060</t>
  </si>
  <si>
    <t>132-070</t>
  </si>
  <si>
    <t>132-07A</t>
  </si>
  <si>
    <t>132-080</t>
  </si>
  <si>
    <t>132-090</t>
  </si>
  <si>
    <t>132-09B</t>
  </si>
  <si>
    <t>132-100</t>
  </si>
  <si>
    <t>132-110</t>
  </si>
  <si>
    <t>132-111</t>
  </si>
  <si>
    <t>132-11A</t>
  </si>
  <si>
    <t>132-11B</t>
  </si>
  <si>
    <t>132-11C</t>
  </si>
  <si>
    <t>132-11D</t>
  </si>
  <si>
    <t>132-11K</t>
  </si>
  <si>
    <t>132-120</t>
  </si>
  <si>
    <t>132-12A</t>
  </si>
  <si>
    <t>132-130</t>
  </si>
  <si>
    <t>132-132</t>
  </si>
  <si>
    <t>132-13A</t>
  </si>
  <si>
    <t>132-13C</t>
  </si>
  <si>
    <t>132-140</t>
  </si>
  <si>
    <t>132-150</t>
  </si>
  <si>
    <t>132-160</t>
  </si>
  <si>
    <t>132-16B</t>
  </si>
  <si>
    <t>132-170</t>
  </si>
  <si>
    <t>132-180</t>
  </si>
  <si>
    <t>132-181</t>
  </si>
  <si>
    <t>132-182</t>
  </si>
  <si>
    <t>132-190</t>
  </si>
  <si>
    <t>132-19B</t>
  </si>
  <si>
    <t>132-200</t>
  </si>
  <si>
    <t>132-20A</t>
  </si>
  <si>
    <t>132-210</t>
  </si>
  <si>
    <t>132-220</t>
  </si>
  <si>
    <t>132-230</t>
  </si>
  <si>
    <t>132-23A</t>
  </si>
  <si>
    <t>132-240</t>
  </si>
  <si>
    <t>132-241</t>
  </si>
  <si>
    <t>132-24B</t>
  </si>
  <si>
    <t>132-250</t>
  </si>
  <si>
    <t>132-260</t>
  </si>
  <si>
    <t>132-26C</t>
  </si>
  <si>
    <t>132-270</t>
  </si>
  <si>
    <t>132-280</t>
  </si>
  <si>
    <t>132-290</t>
  </si>
  <si>
    <t>132-291</t>
  </si>
  <si>
    <t>132-292</t>
  </si>
  <si>
    <t>132-295</t>
  </si>
  <si>
    <t>132-29A</t>
  </si>
  <si>
    <t>132-300</t>
  </si>
  <si>
    <t>132-310</t>
  </si>
  <si>
    <t>132-320</t>
  </si>
  <si>
    <t>132-32H</t>
  </si>
  <si>
    <t>132-32L</t>
  </si>
  <si>
    <t>132-32M</t>
  </si>
  <si>
    <t>132-32R</t>
  </si>
  <si>
    <t>132-330</t>
  </si>
  <si>
    <t>132-340</t>
  </si>
  <si>
    <t>132-34D</t>
  </si>
  <si>
    <t>132-34F</t>
  </si>
  <si>
    <t>132-34G</t>
  </si>
  <si>
    <t>132-350</t>
  </si>
  <si>
    <t>132-35A</t>
  </si>
  <si>
    <t>132-360</t>
  </si>
  <si>
    <t>132-36B</t>
  </si>
  <si>
    <t>132-36C</t>
  </si>
  <si>
    <t>132-36G</t>
  </si>
  <si>
    <t>132-370</t>
  </si>
  <si>
    <t>132-380</t>
  </si>
  <si>
    <t>132-390</t>
  </si>
  <si>
    <t>132-39A</t>
  </si>
  <si>
    <t>132-400</t>
  </si>
  <si>
    <t>132-410</t>
  </si>
  <si>
    <t>132-41B</t>
  </si>
  <si>
    <t>132-41F</t>
  </si>
  <si>
    <t>132-41H</t>
  </si>
  <si>
    <t>132-41J</t>
  </si>
  <si>
    <t>132-41K</t>
  </si>
  <si>
    <t>132-41L</t>
  </si>
  <si>
    <t>132-41M</t>
  </si>
  <si>
    <t>132-41N</t>
  </si>
  <si>
    <t>132-420</t>
  </si>
  <si>
    <t>132-421</t>
  </si>
  <si>
    <t>132-422</t>
  </si>
  <si>
    <t>132-42B</t>
  </si>
  <si>
    <t>132-430</t>
  </si>
  <si>
    <t>132-440</t>
  </si>
  <si>
    <t>132-450</t>
  </si>
  <si>
    <t>132-45A</t>
  </si>
  <si>
    <t>132-45B</t>
  </si>
  <si>
    <t>132-460</t>
  </si>
  <si>
    <t>132-470</t>
  </si>
  <si>
    <t>132-480</t>
  </si>
  <si>
    <t>132-490</t>
  </si>
  <si>
    <t>132-491</t>
  </si>
  <si>
    <t>132-49D</t>
  </si>
  <si>
    <t>132-500</t>
  </si>
  <si>
    <t>132-50Z</t>
  </si>
  <si>
    <t>132-510</t>
  </si>
  <si>
    <t>132-51A</t>
  </si>
  <si>
    <t>132-51B</t>
  </si>
  <si>
    <t>132-520</t>
  </si>
  <si>
    <t>132-530</t>
  </si>
  <si>
    <t>132-540</t>
  </si>
  <si>
    <t>132-550</t>
  </si>
  <si>
    <t>132-55A</t>
  </si>
  <si>
    <t>132-560</t>
  </si>
  <si>
    <t>132-570</t>
  </si>
  <si>
    <t>132-580</t>
  </si>
  <si>
    <t>132-58B</t>
  </si>
  <si>
    <t>132-590</t>
  </si>
  <si>
    <t>132-600</t>
  </si>
  <si>
    <t>132-60B</t>
  </si>
  <si>
    <t>132-60D</t>
  </si>
  <si>
    <t>132-60G</t>
  </si>
  <si>
    <t>132-60I</t>
  </si>
  <si>
    <t>132-60J</t>
  </si>
  <si>
    <t>132-60K</t>
  </si>
  <si>
    <t>132-60M</t>
  </si>
  <si>
    <t>132-60S</t>
  </si>
  <si>
    <t>132-60Y</t>
  </si>
  <si>
    <t>132-610</t>
  </si>
  <si>
    <t>132-61J</t>
  </si>
  <si>
    <t>132-61M</t>
  </si>
  <si>
    <t>132-61N</t>
  </si>
  <si>
    <t>132-61P</t>
  </si>
  <si>
    <t>132-61Q</t>
  </si>
  <si>
    <t>132-61R</t>
  </si>
  <si>
    <t>132-61S</t>
  </si>
  <si>
    <t>132-61W</t>
  </si>
  <si>
    <t>132-620</t>
  </si>
  <si>
    <t>132-630</t>
  </si>
  <si>
    <t>132-63B</t>
  </si>
  <si>
    <t>132-63C</t>
  </si>
  <si>
    <t>132-640</t>
  </si>
  <si>
    <t>132-64A</t>
  </si>
  <si>
    <t>132-650</t>
  </si>
  <si>
    <t>132-65A</t>
  </si>
  <si>
    <t>132-65D</t>
  </si>
  <si>
    <t>132-65Z</t>
  </si>
  <si>
    <t>132-660</t>
  </si>
  <si>
    <t>132-670</t>
  </si>
  <si>
    <t>132-680</t>
  </si>
  <si>
    <t>132-681</t>
  </si>
  <si>
    <t>132-68A</t>
  </si>
  <si>
    <t>132-68C</t>
  </si>
  <si>
    <t>132-690</t>
  </si>
  <si>
    <t>132-700</t>
  </si>
  <si>
    <t>132-70A</t>
  </si>
  <si>
    <t>132-710</t>
  </si>
  <si>
    <t>132-720</t>
  </si>
  <si>
    <t>132-730</t>
  </si>
  <si>
    <t>132-740</t>
  </si>
  <si>
    <t>132-74C</t>
  </si>
  <si>
    <t>132-74Z</t>
  </si>
  <si>
    <t>132-750</t>
  </si>
  <si>
    <t>132-760</t>
  </si>
  <si>
    <t>132-761</t>
  </si>
  <si>
    <t>132-770</t>
  </si>
  <si>
    <t>132-780</t>
  </si>
  <si>
    <t>132-78B</t>
  </si>
  <si>
    <t>132-790</t>
  </si>
  <si>
    <t>132-79Z</t>
  </si>
  <si>
    <t>132-800</t>
  </si>
  <si>
    <t>132-810</t>
  </si>
  <si>
    <t>132-81A</t>
  </si>
  <si>
    <t>132-81B</t>
  </si>
  <si>
    <t>132-820</t>
  </si>
  <si>
    <t>132-821</t>
  </si>
  <si>
    <t>132-830</t>
  </si>
  <si>
    <t>132-840</t>
  </si>
  <si>
    <t>132-84B</t>
  </si>
  <si>
    <t>132-850</t>
  </si>
  <si>
    <t>132-860</t>
  </si>
  <si>
    <t>132-861</t>
  </si>
  <si>
    <t>132-862</t>
  </si>
  <si>
    <t>132-870</t>
  </si>
  <si>
    <t>132-880</t>
  </si>
  <si>
    <t>132-88A</t>
  </si>
  <si>
    <t>132-890</t>
  </si>
  <si>
    <t>132-900</t>
  </si>
  <si>
    <t>132-90A</t>
  </si>
  <si>
    <t>132-90B</t>
  </si>
  <si>
    <t>132-910</t>
  </si>
  <si>
    <t>132-91A</t>
  </si>
  <si>
    <t>132-920</t>
  </si>
  <si>
    <t>132-92B</t>
  </si>
  <si>
    <t>132-92E</t>
  </si>
  <si>
    <t>132-92G</t>
  </si>
  <si>
    <t>132-92M</t>
  </si>
  <si>
    <t>132-92T</t>
  </si>
  <si>
    <t>132-92V</t>
  </si>
  <si>
    <t>132-92W</t>
  </si>
  <si>
    <t>132-930</t>
  </si>
  <si>
    <t>132-93A</t>
  </si>
  <si>
    <t>132-93M</t>
  </si>
  <si>
    <t>132-93P</t>
  </si>
  <si>
    <t>132-93R</t>
  </si>
  <si>
    <t>132-940</t>
  </si>
  <si>
    <t>132-94A</t>
  </si>
  <si>
    <t>132-950</t>
  </si>
  <si>
    <t>132-95A</t>
  </si>
  <si>
    <t>132-960</t>
  </si>
  <si>
    <t>132-96F</t>
  </si>
  <si>
    <t>132-970</t>
  </si>
  <si>
    <t>132-97D</t>
  </si>
  <si>
    <t>132-980</t>
  </si>
  <si>
    <t>132-990</t>
  </si>
  <si>
    <t>132-995</t>
  </si>
  <si>
    <t>134-010</t>
  </si>
  <si>
    <t>134-01C</t>
  </si>
  <si>
    <t>134-01D</t>
  </si>
  <si>
    <t>134-01F</t>
  </si>
  <si>
    <t>134-020</t>
  </si>
  <si>
    <t>134-040</t>
  </si>
  <si>
    <t>134-080</t>
  </si>
  <si>
    <t>134-08A</t>
  </si>
  <si>
    <t>134-090</t>
  </si>
  <si>
    <t>134-09B</t>
  </si>
  <si>
    <t>134-120</t>
  </si>
  <si>
    <t>134-12A</t>
  </si>
  <si>
    <t>134-132</t>
  </si>
  <si>
    <t>134-140</t>
  </si>
  <si>
    <t>134-150</t>
  </si>
  <si>
    <t>134-170</t>
  </si>
  <si>
    <t>134-20A</t>
  </si>
  <si>
    <t>134-210</t>
  </si>
  <si>
    <t>134-230</t>
  </si>
  <si>
    <t>134-23A</t>
  </si>
  <si>
    <t>134-240</t>
  </si>
  <si>
    <t>134-241</t>
  </si>
  <si>
    <t>134-24B</t>
  </si>
  <si>
    <t>134-24N</t>
  </si>
  <si>
    <t>134-250</t>
  </si>
  <si>
    <t>134-260</t>
  </si>
  <si>
    <t>134-26B</t>
  </si>
  <si>
    <t>134-290</t>
  </si>
  <si>
    <t>134-291</t>
  </si>
  <si>
    <t>134-292</t>
  </si>
  <si>
    <t>134-295</t>
  </si>
  <si>
    <t>134-29A</t>
  </si>
  <si>
    <t>134-300</t>
  </si>
  <si>
    <t>134-310</t>
  </si>
  <si>
    <t>134-330</t>
  </si>
  <si>
    <t>134-33A</t>
  </si>
  <si>
    <t>134-350</t>
  </si>
  <si>
    <t>134-35A</t>
  </si>
  <si>
    <t>134-35B</t>
  </si>
  <si>
    <t>134-360</t>
  </si>
  <si>
    <t>134-36B</t>
  </si>
  <si>
    <t>134-36C</t>
  </si>
  <si>
    <t>134-36G</t>
  </si>
  <si>
    <t>134-370</t>
  </si>
  <si>
    <t>134-380</t>
  </si>
  <si>
    <t>134-390</t>
  </si>
  <si>
    <t>134-39A</t>
  </si>
  <si>
    <t>134-39B</t>
  </si>
  <si>
    <t>134-400</t>
  </si>
  <si>
    <t>134-420</t>
  </si>
  <si>
    <t>134-421</t>
  </si>
  <si>
    <t>134-422</t>
  </si>
  <si>
    <t>134-42B</t>
  </si>
  <si>
    <t>134-430</t>
  </si>
  <si>
    <t>134-43C</t>
  </si>
  <si>
    <t>134-43D</t>
  </si>
  <si>
    <t>134-460</t>
  </si>
  <si>
    <t>134-470</t>
  </si>
  <si>
    <t>134-510</t>
  </si>
  <si>
    <t>134-51A</t>
  </si>
  <si>
    <t>134-51B</t>
  </si>
  <si>
    <t>134-520</t>
  </si>
  <si>
    <t>134-530</t>
  </si>
  <si>
    <t>134-53B</t>
  </si>
  <si>
    <t>134-53C</t>
  </si>
  <si>
    <t>134-540</t>
  </si>
  <si>
    <t>134-54A</t>
  </si>
  <si>
    <t>134-580</t>
  </si>
  <si>
    <t>134-58B</t>
  </si>
  <si>
    <t>134-590</t>
  </si>
  <si>
    <t>134-610</t>
  </si>
  <si>
    <t>134-620</t>
  </si>
  <si>
    <t>134-62A</t>
  </si>
  <si>
    <t>134-640</t>
  </si>
  <si>
    <t>134-64A</t>
  </si>
  <si>
    <t>134-660</t>
  </si>
  <si>
    <t>134-670</t>
  </si>
  <si>
    <t>134-69A</t>
  </si>
  <si>
    <t>134-700</t>
  </si>
  <si>
    <t>134-70A</t>
  </si>
  <si>
    <t>134-710</t>
  </si>
  <si>
    <t>134-720</t>
  </si>
  <si>
    <t>134-730</t>
  </si>
  <si>
    <t>134-73A</t>
  </si>
  <si>
    <t>134-73B</t>
  </si>
  <si>
    <t>134-740</t>
  </si>
  <si>
    <t>134-74C</t>
  </si>
  <si>
    <t>134-74Z</t>
  </si>
  <si>
    <t>134-760</t>
  </si>
  <si>
    <t>134-761</t>
  </si>
  <si>
    <t>134-76A</t>
  </si>
  <si>
    <t>134-770</t>
  </si>
  <si>
    <t>134-780</t>
  </si>
  <si>
    <t>134-78A</t>
  </si>
  <si>
    <t>134-78B</t>
  </si>
  <si>
    <t>134-79A</t>
  </si>
  <si>
    <t>134-79Z</t>
  </si>
  <si>
    <t>134-800</t>
  </si>
  <si>
    <t>134-80B</t>
  </si>
  <si>
    <t>134-810</t>
  </si>
  <si>
    <t>134-81A</t>
  </si>
  <si>
    <t>134-81B</t>
  </si>
  <si>
    <t>134-820</t>
  </si>
  <si>
    <t>134-821</t>
  </si>
  <si>
    <t>134-830</t>
  </si>
  <si>
    <t>134-840</t>
  </si>
  <si>
    <t>134-84B</t>
  </si>
  <si>
    <t>134-850</t>
  </si>
  <si>
    <t>134-860</t>
  </si>
  <si>
    <t>134-861</t>
  </si>
  <si>
    <t>134-862</t>
  </si>
  <si>
    <t>134-86T</t>
  </si>
  <si>
    <t>134-870</t>
  </si>
  <si>
    <t>134-87A</t>
  </si>
  <si>
    <t>134-890</t>
  </si>
  <si>
    <t>134-910</t>
  </si>
  <si>
    <t>134-91A</t>
  </si>
  <si>
    <t>134-91B</t>
  </si>
  <si>
    <t>134-930</t>
  </si>
  <si>
    <t>134-940</t>
  </si>
  <si>
    <t>134-94A</t>
  </si>
  <si>
    <t>134-960</t>
  </si>
  <si>
    <t>134-96C</t>
  </si>
  <si>
    <t>134-96F</t>
  </si>
  <si>
    <t>134-970</t>
  </si>
  <si>
    <t>134-97D</t>
  </si>
  <si>
    <t>134-980</t>
  </si>
  <si>
    <t>134-98A</t>
  </si>
  <si>
    <t>134-98B</t>
  </si>
  <si>
    <t>134-990</t>
  </si>
  <si>
    <t>135-00A</t>
  </si>
  <si>
    <t>135-010</t>
  </si>
  <si>
    <t>135-01B</t>
  </si>
  <si>
    <t>135-01C</t>
  </si>
  <si>
    <t>135-01D</t>
  </si>
  <si>
    <t>135-01F</t>
  </si>
  <si>
    <t>135-020</t>
  </si>
  <si>
    <t>135-030</t>
  </si>
  <si>
    <t>135-040</t>
  </si>
  <si>
    <t>135-050</t>
  </si>
  <si>
    <t>135-060</t>
  </si>
  <si>
    <t>135-06B</t>
  </si>
  <si>
    <t>135-070</t>
  </si>
  <si>
    <t>135-07A</t>
  </si>
  <si>
    <t>135-080</t>
  </si>
  <si>
    <t>135-08A</t>
  </si>
  <si>
    <t>135-090</t>
  </si>
  <si>
    <t>135-100</t>
  </si>
  <si>
    <t>135-10A</t>
  </si>
  <si>
    <t>135-10B</t>
  </si>
  <si>
    <t>135-110</t>
  </si>
  <si>
    <t>135-111</t>
  </si>
  <si>
    <t>135-11A</t>
  </si>
  <si>
    <t>135-11B</t>
  </si>
  <si>
    <t>135-11D</t>
  </si>
  <si>
    <t>135-11K</t>
  </si>
  <si>
    <t>135-120</t>
  </si>
  <si>
    <t>135-12A</t>
  </si>
  <si>
    <t>135-130</t>
  </si>
  <si>
    <t>135-132</t>
  </si>
  <si>
    <t>135-13A</t>
  </si>
  <si>
    <t>135-13C</t>
  </si>
  <si>
    <t>135-140</t>
  </si>
  <si>
    <t>135-150</t>
  </si>
  <si>
    <t>135-160</t>
  </si>
  <si>
    <t>135-16B</t>
  </si>
  <si>
    <t>135-170</t>
  </si>
  <si>
    <t>135-180</t>
  </si>
  <si>
    <t>135-181</t>
  </si>
  <si>
    <t>135-182</t>
  </si>
  <si>
    <t>135-190</t>
  </si>
  <si>
    <t>135-19C</t>
  </si>
  <si>
    <t>135-200</t>
  </si>
  <si>
    <t>135-20A</t>
  </si>
  <si>
    <t>135-210</t>
  </si>
  <si>
    <t>135-220</t>
  </si>
  <si>
    <t>135-230</t>
  </si>
  <si>
    <t>135-23A</t>
  </si>
  <si>
    <t>135-240</t>
  </si>
  <si>
    <t>135-241</t>
  </si>
  <si>
    <t>135-24B</t>
  </si>
  <si>
    <t>135-24N</t>
  </si>
  <si>
    <t>135-250</t>
  </si>
  <si>
    <t>135-260</t>
  </si>
  <si>
    <t>135-26B</t>
  </si>
  <si>
    <t>135-26C</t>
  </si>
  <si>
    <t>135-270</t>
  </si>
  <si>
    <t>135-27A</t>
  </si>
  <si>
    <t>135-280</t>
  </si>
  <si>
    <t>135-290</t>
  </si>
  <si>
    <t>135-291</t>
  </si>
  <si>
    <t>135-292</t>
  </si>
  <si>
    <t>135-29A</t>
  </si>
  <si>
    <t>135-300</t>
  </si>
  <si>
    <t>135-310</t>
  </si>
  <si>
    <t>135-320</t>
  </si>
  <si>
    <t>135-32A</t>
  </si>
  <si>
    <t>135-32D</t>
  </si>
  <si>
    <t>135-32H</t>
  </si>
  <si>
    <t>135-32L</t>
  </si>
  <si>
    <t>135-32M</t>
  </si>
  <si>
    <t>135-32N</t>
  </si>
  <si>
    <t>135-32S</t>
  </si>
  <si>
    <t>135-32T</t>
  </si>
  <si>
    <t>135-330</t>
  </si>
  <si>
    <t>135-340</t>
  </si>
  <si>
    <t>135-34F</t>
  </si>
  <si>
    <t>135-34H</t>
  </si>
  <si>
    <t>135-350</t>
  </si>
  <si>
    <t>135-35A</t>
  </si>
  <si>
    <t>135-360</t>
  </si>
  <si>
    <t>135-36B</t>
  </si>
  <si>
    <t>135-36G</t>
  </si>
  <si>
    <t>135-370</t>
  </si>
  <si>
    <t>135-380</t>
  </si>
  <si>
    <t>135-390</t>
  </si>
  <si>
    <t>135-39A</t>
  </si>
  <si>
    <t>135-39B</t>
  </si>
  <si>
    <t>135-400</t>
  </si>
  <si>
    <t>135-410</t>
  </si>
  <si>
    <t>135-41B</t>
  </si>
  <si>
    <t>135-41F</t>
  </si>
  <si>
    <t>135-41G</t>
  </si>
  <si>
    <t>135-41J</t>
  </si>
  <si>
    <t>135-41K</t>
  </si>
  <si>
    <t>135-41L</t>
  </si>
  <si>
    <t>135-41M</t>
  </si>
  <si>
    <t>135-41N</t>
  </si>
  <si>
    <t>135-420</t>
  </si>
  <si>
    <t>135-421</t>
  </si>
  <si>
    <t>135-42A</t>
  </si>
  <si>
    <t>135-430</t>
  </si>
  <si>
    <t>135-43D</t>
  </si>
  <si>
    <t>135-440</t>
  </si>
  <si>
    <t>135-450</t>
  </si>
  <si>
    <t>135-45A</t>
  </si>
  <si>
    <t>135-45B</t>
  </si>
  <si>
    <t>135-460</t>
  </si>
  <si>
    <t>135-470</t>
  </si>
  <si>
    <t>135-480</t>
  </si>
  <si>
    <t>135-490</t>
  </si>
  <si>
    <t>135-491</t>
  </si>
  <si>
    <t>135-49B</t>
  </si>
  <si>
    <t>135-49D</t>
  </si>
  <si>
    <t>135-49E</t>
  </si>
  <si>
    <t>135-500</t>
  </si>
  <si>
    <t>135-50A</t>
  </si>
  <si>
    <t>135-510</t>
  </si>
  <si>
    <t>135-51B</t>
  </si>
  <si>
    <t>135-520</t>
  </si>
  <si>
    <t>135-530</t>
  </si>
  <si>
    <t>135-53B</t>
  </si>
  <si>
    <t>135-550</t>
  </si>
  <si>
    <t>135-55A</t>
  </si>
  <si>
    <t>135-560</t>
  </si>
  <si>
    <t>135-570</t>
  </si>
  <si>
    <t>135-58B</t>
  </si>
  <si>
    <t>135-590</t>
  </si>
  <si>
    <t>135-600</t>
  </si>
  <si>
    <t>135-60D</t>
  </si>
  <si>
    <t>135-60F</t>
  </si>
  <si>
    <t>135-60G</t>
  </si>
  <si>
    <t>135-60I</t>
  </si>
  <si>
    <t>135-60K</t>
  </si>
  <si>
    <t>135-60L</t>
  </si>
  <si>
    <t>135-60N</t>
  </si>
  <si>
    <t>135-60Q</t>
  </si>
  <si>
    <t>135-610</t>
  </si>
  <si>
    <t>135-61K</t>
  </si>
  <si>
    <t>135-61M</t>
  </si>
  <si>
    <t>135-61P</t>
  </si>
  <si>
    <t>135-61Q</t>
  </si>
  <si>
    <t>135-61R</t>
  </si>
  <si>
    <t>135-61U</t>
  </si>
  <si>
    <t>135-620</t>
  </si>
  <si>
    <t>135-62A</t>
  </si>
  <si>
    <t>135-62K</t>
  </si>
  <si>
    <t>135-630</t>
  </si>
  <si>
    <t>135-640</t>
  </si>
  <si>
    <t>135-650</t>
  </si>
  <si>
    <t>135-65C</t>
  </si>
  <si>
    <t>135-65G</t>
  </si>
  <si>
    <t>135-65H</t>
  </si>
  <si>
    <t>135-660</t>
  </si>
  <si>
    <t>135-66A</t>
  </si>
  <si>
    <t>135-670</t>
  </si>
  <si>
    <t>135-67B</t>
  </si>
  <si>
    <t>135-68C</t>
  </si>
  <si>
    <t>135-690</t>
  </si>
  <si>
    <t>135-69A</t>
  </si>
  <si>
    <t>135-700</t>
  </si>
  <si>
    <t>135-710</t>
  </si>
  <si>
    <t>135-720</t>
  </si>
  <si>
    <t>135-730</t>
  </si>
  <si>
    <t>135-73B</t>
  </si>
  <si>
    <t>135-740</t>
  </si>
  <si>
    <t>135-74C</t>
  </si>
  <si>
    <t>135-750</t>
  </si>
  <si>
    <t>135-760</t>
  </si>
  <si>
    <t>135-761</t>
  </si>
  <si>
    <t>135-780</t>
  </si>
  <si>
    <t>135-78A</t>
  </si>
  <si>
    <t>135-78B</t>
  </si>
  <si>
    <t>135-790</t>
  </si>
  <si>
    <t>135-79A</t>
  </si>
  <si>
    <t>135-800</t>
  </si>
  <si>
    <t>135-810</t>
  </si>
  <si>
    <t>135-81A</t>
  </si>
  <si>
    <t>135-81B</t>
  </si>
  <si>
    <t>135-820</t>
  </si>
  <si>
    <t>135-821</t>
  </si>
  <si>
    <t>135-830</t>
  </si>
  <si>
    <t>135-840</t>
  </si>
  <si>
    <t>135-84B</t>
  </si>
  <si>
    <t>135-850</t>
  </si>
  <si>
    <t>135-860</t>
  </si>
  <si>
    <t>135-861</t>
  </si>
  <si>
    <t>135-862</t>
  </si>
  <si>
    <t>135-870</t>
  </si>
  <si>
    <t>135-87A</t>
  </si>
  <si>
    <t>135-880</t>
  </si>
  <si>
    <t>135-88A</t>
  </si>
  <si>
    <t>135-890</t>
  </si>
  <si>
    <t>135-900</t>
  </si>
  <si>
    <t>135-90A</t>
  </si>
  <si>
    <t>135-90D</t>
  </si>
  <si>
    <t>135-910</t>
  </si>
  <si>
    <t>135-91A</t>
  </si>
  <si>
    <t>135-91B</t>
  </si>
  <si>
    <t>135-920</t>
  </si>
  <si>
    <t>135-92L</t>
  </si>
  <si>
    <t>135-92M</t>
  </si>
  <si>
    <t>135-92R</t>
  </si>
  <si>
    <t>135-92T</t>
  </si>
  <si>
    <t>135-92V</t>
  </si>
  <si>
    <t>135-92W</t>
  </si>
  <si>
    <t>135-930</t>
  </si>
  <si>
    <t>135-93M</t>
  </si>
  <si>
    <t>135-93N</t>
  </si>
  <si>
    <t>135-93P</t>
  </si>
  <si>
    <t>135-940</t>
  </si>
  <si>
    <t>135-94A</t>
  </si>
  <si>
    <t>135-94Z</t>
  </si>
  <si>
    <t>135-950</t>
  </si>
  <si>
    <t>135-960</t>
  </si>
  <si>
    <t>135-96C</t>
  </si>
  <si>
    <t>135-970</t>
  </si>
  <si>
    <t>135-97D</t>
  </si>
  <si>
    <t>135-980</t>
  </si>
  <si>
    <t>135-98A</t>
  </si>
  <si>
    <t>135-990</t>
  </si>
  <si>
    <t>135-995</t>
  </si>
  <si>
    <t>136-010</t>
  </si>
  <si>
    <t>136-080</t>
  </si>
  <si>
    <t>136-08A</t>
  </si>
  <si>
    <t>136-150</t>
  </si>
  <si>
    <t>136-210</t>
  </si>
  <si>
    <t>136-720</t>
  </si>
  <si>
    <t>136-862</t>
  </si>
  <si>
    <t>136-890</t>
  </si>
  <si>
    <t>136-940</t>
  </si>
  <si>
    <t>137-00A</t>
  </si>
  <si>
    <t>137-00B</t>
  </si>
  <si>
    <t>137-010</t>
  </si>
  <si>
    <t>137-01B</t>
  </si>
  <si>
    <t>137-01C</t>
  </si>
  <si>
    <t>137-01D</t>
  </si>
  <si>
    <t>137-01F</t>
  </si>
  <si>
    <t>137-020</t>
  </si>
  <si>
    <t>137-030</t>
  </si>
  <si>
    <t>137-040</t>
  </si>
  <si>
    <t>137-050</t>
  </si>
  <si>
    <t>137-060</t>
  </si>
  <si>
    <t>137-06B</t>
  </si>
  <si>
    <t>137-070</t>
  </si>
  <si>
    <t>137-07A</t>
  </si>
  <si>
    <t>137-080</t>
  </si>
  <si>
    <t>137-08A</t>
  </si>
  <si>
    <t>137-090</t>
  </si>
  <si>
    <t>137-09B</t>
  </si>
  <si>
    <t>137-100</t>
  </si>
  <si>
    <t>137-10A</t>
  </si>
  <si>
    <t>137-10B</t>
  </si>
  <si>
    <t>137-110</t>
  </si>
  <si>
    <t>137-111</t>
  </si>
  <si>
    <t>137-11A</t>
  </si>
  <si>
    <t>137-11B</t>
  </si>
  <si>
    <t>137-11C</t>
  </si>
  <si>
    <t>137-11D</t>
  </si>
  <si>
    <t>137-11K</t>
  </si>
  <si>
    <t>137-120</t>
  </si>
  <si>
    <t>137-12A</t>
  </si>
  <si>
    <t>137-130</t>
  </si>
  <si>
    <t>137-132</t>
  </si>
  <si>
    <t>137-13A</t>
  </si>
  <si>
    <t>137-13C</t>
  </si>
  <si>
    <t>137-140</t>
  </si>
  <si>
    <t>137-150</t>
  </si>
  <si>
    <t>137-160</t>
  </si>
  <si>
    <t>137-16B</t>
  </si>
  <si>
    <t>137-170</t>
  </si>
  <si>
    <t>137-180</t>
  </si>
  <si>
    <t>137-181</t>
  </si>
  <si>
    <t>137-182</t>
  </si>
  <si>
    <t>137-190</t>
  </si>
  <si>
    <t>137-19A</t>
  </si>
  <si>
    <t>137-19B</t>
  </si>
  <si>
    <t>137-19C</t>
  </si>
  <si>
    <t>137-20A</t>
  </si>
  <si>
    <t>137-220</t>
  </si>
  <si>
    <t>137-230</t>
  </si>
  <si>
    <t>137-23A</t>
  </si>
  <si>
    <t>137-240</t>
  </si>
  <si>
    <t>137-241</t>
  </si>
  <si>
    <t>137-24B</t>
  </si>
  <si>
    <t>137-24N</t>
  </si>
  <si>
    <t>137-250</t>
  </si>
  <si>
    <t>137-260</t>
  </si>
  <si>
    <t>137-26B</t>
  </si>
  <si>
    <t>137-26C</t>
  </si>
  <si>
    <t>137-27A</t>
  </si>
  <si>
    <t>137-280</t>
  </si>
  <si>
    <t>137-290</t>
  </si>
  <si>
    <t>137-291</t>
  </si>
  <si>
    <t>137-292</t>
  </si>
  <si>
    <t>137-295</t>
  </si>
  <si>
    <t>137-29A</t>
  </si>
  <si>
    <t>137-300</t>
  </si>
  <si>
    <t>137-310</t>
  </si>
  <si>
    <t>137-320</t>
  </si>
  <si>
    <t>137-32A</t>
  </si>
  <si>
    <t>137-32B</t>
  </si>
  <si>
    <t>137-32C</t>
  </si>
  <si>
    <t>137-32D</t>
  </si>
  <si>
    <t>137-32H</t>
  </si>
  <si>
    <t>137-32K</t>
  </si>
  <si>
    <t>137-32L</t>
  </si>
  <si>
    <t>137-32M</t>
  </si>
  <si>
    <t>137-32N</t>
  </si>
  <si>
    <t>137-32P</t>
  </si>
  <si>
    <t>137-32Q</t>
  </si>
  <si>
    <t>137-32R</t>
  </si>
  <si>
    <t>137-330</t>
  </si>
  <si>
    <t>137-33A</t>
  </si>
  <si>
    <t>137-340</t>
  </si>
  <si>
    <t>137-34B</t>
  </si>
  <si>
    <t>137-34D</t>
  </si>
  <si>
    <t>137-34F</t>
  </si>
  <si>
    <t>137-34G</t>
  </si>
  <si>
    <t>137-34H</t>
  </si>
  <si>
    <t>137-34Z</t>
  </si>
  <si>
    <t>137-350</t>
  </si>
  <si>
    <t>137-35A</t>
  </si>
  <si>
    <t>137-35B</t>
  </si>
  <si>
    <t>137-360</t>
  </si>
  <si>
    <t>137-36B</t>
  </si>
  <si>
    <t>137-36F</t>
  </si>
  <si>
    <t>137-36G</t>
  </si>
  <si>
    <t>137-370</t>
  </si>
  <si>
    <t>137-380</t>
  </si>
  <si>
    <t>137-390</t>
  </si>
  <si>
    <t>137-39A</t>
  </si>
  <si>
    <t>137-39B</t>
  </si>
  <si>
    <t>137-400</t>
  </si>
  <si>
    <t>137-410</t>
  </si>
  <si>
    <t>137-41B</t>
  </si>
  <si>
    <t>137-41C</t>
  </si>
  <si>
    <t>137-41D</t>
  </si>
  <si>
    <t>137-41F</t>
  </si>
  <si>
    <t>137-41G</t>
  </si>
  <si>
    <t>137-41H</t>
  </si>
  <si>
    <t>137-41J</t>
  </si>
  <si>
    <t>137-41K</t>
  </si>
  <si>
    <t>137-41L</t>
  </si>
  <si>
    <t>137-41M</t>
  </si>
  <si>
    <t>137-41N</t>
  </si>
  <si>
    <t>137-41Q</t>
  </si>
  <si>
    <t>137-422</t>
  </si>
  <si>
    <t>137-42B</t>
  </si>
  <si>
    <t>137-430</t>
  </si>
  <si>
    <t>137-43C</t>
  </si>
  <si>
    <t>137-43D</t>
  </si>
  <si>
    <t>137-440</t>
  </si>
  <si>
    <t>137-44A</t>
  </si>
  <si>
    <t>137-450</t>
  </si>
  <si>
    <t>137-45A</t>
  </si>
  <si>
    <t>137-45B</t>
  </si>
  <si>
    <t>137-460</t>
  </si>
  <si>
    <t>137-470</t>
  </si>
  <si>
    <t>137-480</t>
  </si>
  <si>
    <t>137-490</t>
  </si>
  <si>
    <t>137-491</t>
  </si>
  <si>
    <t>137-49B</t>
  </si>
  <si>
    <t>137-49D</t>
  </si>
  <si>
    <t>137-49E</t>
  </si>
  <si>
    <t>137-500</t>
  </si>
  <si>
    <t>137-50A</t>
  </si>
  <si>
    <t>137-50Z</t>
  </si>
  <si>
    <t>137-510</t>
  </si>
  <si>
    <t>137-51A</t>
  </si>
  <si>
    <t>137-51B</t>
  </si>
  <si>
    <t>137-520</t>
  </si>
  <si>
    <t>137-530</t>
  </si>
  <si>
    <t>137-53B</t>
  </si>
  <si>
    <t>137-540</t>
  </si>
  <si>
    <t>137-54A</t>
  </si>
  <si>
    <t>137-550</t>
  </si>
  <si>
    <t>137-55A</t>
  </si>
  <si>
    <t>137-560</t>
  </si>
  <si>
    <t>137-570</t>
  </si>
  <si>
    <t>137-580</t>
  </si>
  <si>
    <t>137-58B</t>
  </si>
  <si>
    <t>137-590</t>
  </si>
  <si>
    <t>137-600</t>
  </si>
  <si>
    <t>137-60B</t>
  </si>
  <si>
    <t>137-60D</t>
  </si>
  <si>
    <t>137-60F</t>
  </si>
  <si>
    <t>137-60G</t>
  </si>
  <si>
    <t>137-60I</t>
  </si>
  <si>
    <t>137-60J</t>
  </si>
  <si>
    <t>137-60K</t>
  </si>
  <si>
    <t>137-60L</t>
  </si>
  <si>
    <t>137-60M</t>
  </si>
  <si>
    <t>137-60N</t>
  </si>
  <si>
    <t>137-60P</t>
  </si>
  <si>
    <t>137-60Q</t>
  </si>
  <si>
    <t>137-60S</t>
  </si>
  <si>
    <t>137-60Y</t>
  </si>
  <si>
    <t>137-60Z</t>
  </si>
  <si>
    <t>137-610</t>
  </si>
  <si>
    <t>137-61J</t>
  </si>
  <si>
    <t>137-61K</t>
  </si>
  <si>
    <t>137-61M</t>
  </si>
  <si>
    <t>137-61N</t>
  </si>
  <si>
    <t>137-61P</t>
  </si>
  <si>
    <t>137-61R</t>
  </si>
  <si>
    <t>137-61S</t>
  </si>
  <si>
    <t>137-61T</t>
  </si>
  <si>
    <t>137-61U</t>
  </si>
  <si>
    <t>137-61W</t>
  </si>
  <si>
    <t>137-61X</t>
  </si>
  <si>
    <t>137-620</t>
  </si>
  <si>
    <t>137-62A</t>
  </si>
  <si>
    <t>137-62K</t>
  </si>
  <si>
    <t>137-630</t>
  </si>
  <si>
    <t>137-63A</t>
  </si>
  <si>
    <t>137-63B</t>
  </si>
  <si>
    <t>137-63C</t>
  </si>
  <si>
    <t>137-640</t>
  </si>
  <si>
    <t>137-64A</t>
  </si>
  <si>
    <t>137-650</t>
  </si>
  <si>
    <t>137-65A</t>
  </si>
  <si>
    <t>137-65C</t>
  </si>
  <si>
    <t>137-65F</t>
  </si>
  <si>
    <t>137-65G</t>
  </si>
  <si>
    <t>137-65H</t>
  </si>
  <si>
    <t>137-65Z</t>
  </si>
  <si>
    <t>137-660</t>
  </si>
  <si>
    <t>137-670</t>
  </si>
  <si>
    <t>137-67B</t>
  </si>
  <si>
    <t>137-680</t>
  </si>
  <si>
    <t>137-681</t>
  </si>
  <si>
    <t>137-68A</t>
  </si>
  <si>
    <t>137-68C</t>
  </si>
  <si>
    <t>137-690</t>
  </si>
  <si>
    <t>137-69A</t>
  </si>
  <si>
    <t>137-700</t>
  </si>
  <si>
    <t>137-70A</t>
  </si>
  <si>
    <t>137-710</t>
  </si>
  <si>
    <t>137-720</t>
  </si>
  <si>
    <t>137-730</t>
  </si>
  <si>
    <t>137-73A</t>
  </si>
  <si>
    <t>137-73B</t>
  </si>
  <si>
    <t>137-740</t>
  </si>
  <si>
    <t>137-74C</t>
  </si>
  <si>
    <t>137-74Z</t>
  </si>
  <si>
    <t>137-750</t>
  </si>
  <si>
    <t>137-760</t>
  </si>
  <si>
    <t>137-76A</t>
  </si>
  <si>
    <t>137-770</t>
  </si>
  <si>
    <t>137-780</t>
  </si>
  <si>
    <t>137-78A</t>
  </si>
  <si>
    <t>137-78B</t>
  </si>
  <si>
    <t>137-79A</t>
  </si>
  <si>
    <t>137-79Z</t>
  </si>
  <si>
    <t>137-800</t>
  </si>
  <si>
    <t>137-810</t>
  </si>
  <si>
    <t>137-81A</t>
  </si>
  <si>
    <t>137-81B</t>
  </si>
  <si>
    <t>137-820</t>
  </si>
  <si>
    <t>137-821</t>
  </si>
  <si>
    <t>137-840</t>
  </si>
  <si>
    <t>137-84B</t>
  </si>
  <si>
    <t>137-850</t>
  </si>
  <si>
    <t>137-860</t>
  </si>
  <si>
    <t>137-862</t>
  </si>
  <si>
    <t>137-86T</t>
  </si>
  <si>
    <t>137-870</t>
  </si>
  <si>
    <t>137-87A</t>
  </si>
  <si>
    <t>137-880</t>
  </si>
  <si>
    <t>137-88A</t>
  </si>
  <si>
    <t>137-890</t>
  </si>
  <si>
    <t>137-900</t>
  </si>
  <si>
    <t>137-90A</t>
  </si>
  <si>
    <t>137-90B</t>
  </si>
  <si>
    <t>137-90D</t>
  </si>
  <si>
    <t>137-90F</t>
  </si>
  <si>
    <t>137-910</t>
  </si>
  <si>
    <t>137-91A</t>
  </si>
  <si>
    <t>137-91B</t>
  </si>
  <si>
    <t>137-920</t>
  </si>
  <si>
    <t>137-92B</t>
  </si>
  <si>
    <t>137-92D</t>
  </si>
  <si>
    <t>137-92E</t>
  </si>
  <si>
    <t>137-92F</t>
  </si>
  <si>
    <t>137-92G</t>
  </si>
  <si>
    <t>137-92K</t>
  </si>
  <si>
    <t>137-92L</t>
  </si>
  <si>
    <t>137-92M</t>
  </si>
  <si>
    <t>137-92N</t>
  </si>
  <si>
    <t>137-92P</t>
  </si>
  <si>
    <t>137-92R</t>
  </si>
  <si>
    <t>137-92S</t>
  </si>
  <si>
    <t>137-92T</t>
  </si>
  <si>
    <t>137-92U</t>
  </si>
  <si>
    <t>137-92V</t>
  </si>
  <si>
    <t>137-92W</t>
  </si>
  <si>
    <t>137-92Y</t>
  </si>
  <si>
    <t>137-93A</t>
  </si>
  <si>
    <t>137-93J</t>
  </si>
  <si>
    <t>137-93M</t>
  </si>
  <si>
    <t>137-93N</t>
  </si>
  <si>
    <t>137-93P</t>
  </si>
  <si>
    <t>137-93Q</t>
  </si>
  <si>
    <t>137-93R</t>
  </si>
  <si>
    <t>137-940</t>
  </si>
  <si>
    <t>137-94A</t>
  </si>
  <si>
    <t>137-94Z</t>
  </si>
  <si>
    <t>137-950</t>
  </si>
  <si>
    <t>137-95A</t>
  </si>
  <si>
    <t>137-960</t>
  </si>
  <si>
    <t>137-96C</t>
  </si>
  <si>
    <t>137-96F</t>
  </si>
  <si>
    <t>137-970</t>
  </si>
  <si>
    <t>137-97D</t>
  </si>
  <si>
    <t>137-980</t>
  </si>
  <si>
    <t>137-98A</t>
  </si>
  <si>
    <t>137-98B</t>
  </si>
  <si>
    <t>137-990</t>
  </si>
  <si>
    <t>137-995</t>
  </si>
  <si>
    <t>138-030</t>
  </si>
  <si>
    <t>138-040</t>
  </si>
  <si>
    <t>138-070</t>
  </si>
  <si>
    <t>138-08A</t>
  </si>
  <si>
    <t>138-090</t>
  </si>
  <si>
    <t>138-100</t>
  </si>
  <si>
    <t>138-111</t>
  </si>
  <si>
    <t>138-11D</t>
  </si>
  <si>
    <t>138-120</t>
  </si>
  <si>
    <t>138-130</t>
  </si>
  <si>
    <t>138-132</t>
  </si>
  <si>
    <t>138-230</t>
  </si>
  <si>
    <t>138-292</t>
  </si>
  <si>
    <t>138-310</t>
  </si>
  <si>
    <t>138-320</t>
  </si>
  <si>
    <t>138-32A</t>
  </si>
  <si>
    <t>138-32L</t>
  </si>
  <si>
    <t>138-32M</t>
  </si>
  <si>
    <t>138-32Q</t>
  </si>
  <si>
    <t>138-390</t>
  </si>
  <si>
    <t>138-400</t>
  </si>
  <si>
    <t>138-420</t>
  </si>
  <si>
    <t>138-421</t>
  </si>
  <si>
    <t>138-422</t>
  </si>
  <si>
    <t>138-43D</t>
  </si>
  <si>
    <t>138-460</t>
  </si>
  <si>
    <t>138-470</t>
  </si>
  <si>
    <t>138-500</t>
  </si>
  <si>
    <t>138-580</t>
  </si>
  <si>
    <t>138-58B</t>
  </si>
  <si>
    <t>138-60D</t>
  </si>
  <si>
    <t>138-60F</t>
  </si>
  <si>
    <t>138-61W</t>
  </si>
  <si>
    <t>138-650</t>
  </si>
  <si>
    <t>138-660</t>
  </si>
  <si>
    <t>138-70A</t>
  </si>
  <si>
    <t>138-740</t>
  </si>
  <si>
    <t>138-750</t>
  </si>
  <si>
    <t>138-761</t>
  </si>
  <si>
    <t>138-790</t>
  </si>
  <si>
    <t>138-800</t>
  </si>
  <si>
    <t>138-840</t>
  </si>
  <si>
    <t>138-861</t>
  </si>
  <si>
    <t>138-910</t>
  </si>
  <si>
    <t>138-920</t>
  </si>
  <si>
    <t>138-92B</t>
  </si>
  <si>
    <t>138-92L</t>
  </si>
  <si>
    <t>138-930</t>
  </si>
  <si>
    <t>138-93A</t>
  </si>
  <si>
    <t>138-960</t>
  </si>
  <si>
    <t>138-98A</t>
  </si>
  <si>
    <t>122-ALL</t>
  </si>
  <si>
    <t>123-ALL</t>
  </si>
  <si>
    <t>127-ALL</t>
  </si>
  <si>
    <t>129-ALL</t>
  </si>
  <si>
    <t>132-ALL</t>
  </si>
  <si>
    <t>134-ALL</t>
  </si>
  <si>
    <t>135-ALL</t>
  </si>
  <si>
    <t>136-ALL</t>
  </si>
  <si>
    <t>137-ALL</t>
  </si>
  <si>
    <t>138-ALL</t>
  </si>
  <si>
    <t>PSU</t>
  </si>
  <si>
    <t>Each PSU is listed by a 3 digit number.  City School districts are listed under the county in which they are located</t>
  </si>
  <si>
    <t>PSU 00A - North Carolina Cyber Academy</t>
  </si>
  <si>
    <t>PSU 00B - NC Virtual Academy</t>
  </si>
  <si>
    <t>PSU 010 - Alamance-Burlington Schools</t>
  </si>
  <si>
    <t>PSU 01B - River Mill Academy</t>
  </si>
  <si>
    <t>PSU 01C - Clover Garden</t>
  </si>
  <si>
    <t>PSU 01D - The Hawbridge School</t>
  </si>
  <si>
    <t>PSU 01F - Alamance Community School</t>
  </si>
  <si>
    <t>PSU 020 - Alexander County Schools</t>
  </si>
  <si>
    <t>PSU 030 - Alleghany County Schools</t>
  </si>
  <si>
    <t>PSU 040 - Anson County Schools</t>
  </si>
  <si>
    <t>PSU 050 - Ashe County Schools</t>
  </si>
  <si>
    <t>PSU 060 - Avery County Schools</t>
  </si>
  <si>
    <t>PSU 06A - Grandfather Academy</t>
  </si>
  <si>
    <t>PSU 06B - Marjorie Williams Academy</t>
  </si>
  <si>
    <t>PSU 070 - Beaufort County Schools</t>
  </si>
  <si>
    <t>PSU 07A - Washington Montessori</t>
  </si>
  <si>
    <t>PSU 080 - Bertie County Schools</t>
  </si>
  <si>
    <t>PSU 08A - Three Rivers Academy</t>
  </si>
  <si>
    <t>PSU 090 - Bladen County Schools</t>
  </si>
  <si>
    <t>PSU 09B - Emereau: Bladen</t>
  </si>
  <si>
    <t>PSU 100 - Brunswick County Schools</t>
  </si>
  <si>
    <t>PSU 10A - Charter Day School</t>
  </si>
  <si>
    <t>PSU 10B - South Brunswick Charter School</t>
  </si>
  <si>
    <t>PSU 110 - Buncombe County Schools</t>
  </si>
  <si>
    <t>PSU 111 - Asheville City Schools</t>
  </si>
  <si>
    <t>PSU 11A - Evergreen Community Charter</t>
  </si>
  <si>
    <t>PSU 11B - ArtSpace Charter</t>
  </si>
  <si>
    <t>PSU 11C - Invest Collegiate - Imagine</t>
  </si>
  <si>
    <t>PSU 11D - The Franklin School of Innovation</t>
  </si>
  <si>
    <t>PSU 11K - Francine Delany New School</t>
  </si>
  <si>
    <t>PSU 120 - Burke County Schools</t>
  </si>
  <si>
    <t>PSU 12A - The New Dimensions School</t>
  </si>
  <si>
    <t>PSU 130 - Cabarrus County Schools</t>
  </si>
  <si>
    <t>PSU 132 - Kannapolis City Schools</t>
  </si>
  <si>
    <t>PSU 13A - Carolina International School</t>
  </si>
  <si>
    <t>PSU 13B - Cabarrus Charter Academy</t>
  </si>
  <si>
    <t>PSU 13C - A.C.E. Academy</t>
  </si>
  <si>
    <t>PSU 13D - Concord Lake STEAM Academy</t>
  </si>
  <si>
    <t>PSU 140 - Caldwell County Schools</t>
  </si>
  <si>
    <t>PSU 150 - Camden County Schools</t>
  </si>
  <si>
    <t>PSU 160 - Carteret County Schools</t>
  </si>
  <si>
    <t>PSU 16B - Tiller School</t>
  </si>
  <si>
    <t>PSU 170 - Caswell County Schools</t>
  </si>
  <si>
    <t>PSU 180 - Catawba County Schools</t>
  </si>
  <si>
    <t>PSU 181 - Hickory City Schools</t>
  </si>
  <si>
    <t>PSU 182 - Newton-Conover City Schools</t>
  </si>
  <si>
    <t>PSU 190 - Chatham County Schools</t>
  </si>
  <si>
    <t>PSU 19A - Chatham Charter</t>
  </si>
  <si>
    <t>PSU 19B - Woods Charter School</t>
  </si>
  <si>
    <t>PSU 19C - Willow Oak Montessori</t>
  </si>
  <si>
    <t>PSU 200 - Cherokee County Schools</t>
  </si>
  <si>
    <t>PSU 210 - Edenton-Chowan County Schools</t>
  </si>
  <si>
    <t>PSU 220 - Clay County Schools</t>
  </si>
  <si>
    <t>PSU 230 - Cleveland County Schools</t>
  </si>
  <si>
    <t>PSU 23A - Pinnacle Classical Academy</t>
  </si>
  <si>
    <t>PSU 240 - Columbus County Schools</t>
  </si>
  <si>
    <t>PSU 241 - Whiteville City Schools</t>
  </si>
  <si>
    <t>PSU 24B - Thomas Academy</t>
  </si>
  <si>
    <t>PSU 24N - Columbus Charter School</t>
  </si>
  <si>
    <t>PSU 250 - Craven County Schools</t>
  </si>
  <si>
    <t>PSU 260 - Cumberland County Schools</t>
  </si>
  <si>
    <t>PSU 26B - Alpha Academy</t>
  </si>
  <si>
    <t>PSU 26C - The Capitol Encore Academy</t>
  </si>
  <si>
    <t>PSU 270 - Currituck County Schools</t>
  </si>
  <si>
    <t>PSU 27A - Water's Edge Village School</t>
  </si>
  <si>
    <t>PSU 280 - Dare County Schools</t>
  </si>
  <si>
    <t>PSU 290 - Davidson County Schools</t>
  </si>
  <si>
    <t>PSU 291 - Lexington City Schools</t>
  </si>
  <si>
    <t>PSU 292 - Thomasville City Schools</t>
  </si>
  <si>
    <t>PSU 295 - Innovative School District</t>
  </si>
  <si>
    <t>PSU 29A - Davidson Charter Academy</t>
  </si>
  <si>
    <t>PSU 300 - Davie County Schools</t>
  </si>
  <si>
    <t>PSU 310 - Duplin County Schools</t>
  </si>
  <si>
    <t>PSU 320 - Durham County Schools</t>
  </si>
  <si>
    <t>PSU 32A - Maureen Joy Charter</t>
  </si>
  <si>
    <t>PSU 32B - Healthy Start Academy</t>
  </si>
  <si>
    <t>PSU 32C - Carter Community Charter</t>
  </si>
  <si>
    <t>PSU 32D - Kestrel Heights School</t>
  </si>
  <si>
    <t>PSU 32H - Research Triangle Charter</t>
  </si>
  <si>
    <t>PSU 32K - Central Park School For Children</t>
  </si>
  <si>
    <t>PSU 32L - Voyager Academy</t>
  </si>
  <si>
    <t>PSU 32M - Global Scholars Academy</t>
  </si>
  <si>
    <t>PSU 32N - Research Triangle High School</t>
  </si>
  <si>
    <t>PSU 32P - The Institute for the Development of You</t>
  </si>
  <si>
    <t>PSU 32Q - Reaching All Minds Academy</t>
  </si>
  <si>
    <t>PSU 32R - Excelsior Classical Academy</t>
  </si>
  <si>
    <t>PSU 32S - KIPP Durham College Preparatory</t>
  </si>
  <si>
    <t>PSU 32T - Discovery Charter School</t>
  </si>
  <si>
    <t>PSU 330 - Edgecombe County Schools</t>
  </si>
  <si>
    <t>PSU 33A - North East Carolina Preparatory School</t>
  </si>
  <si>
    <t>PSU 340 - Winston-Salem/Forsyth County Schools</t>
  </si>
  <si>
    <t>PSU 34B - Quality Education Academy</t>
  </si>
  <si>
    <t>PSU 34D - Carter G Woodson School</t>
  </si>
  <si>
    <t>PSU 34F - Forsyth Academy</t>
  </si>
  <si>
    <t>PSU 34G - Arts Based School</t>
  </si>
  <si>
    <t>PSU 34K - B.L.U.E.-G.R.E.E.N. Academy</t>
  </si>
  <si>
    <t>PSU 34Z - Appalachian State U Academy Middle Fork</t>
  </si>
  <si>
    <t>PSU 350 - Franklin County Schools</t>
  </si>
  <si>
    <t>PSU 35A - Crosscreek Charter School</t>
  </si>
  <si>
    <t>PSU 35B - Youngsville Academy</t>
  </si>
  <si>
    <t>PSU 360 - Gaston County Schools</t>
  </si>
  <si>
    <t>PSU 36B - Piedmont Community Charter</t>
  </si>
  <si>
    <t>PSU 36C - Mountain Island Charter</t>
  </si>
  <si>
    <t>PSU 36F - Ridgeview Charter School</t>
  </si>
  <si>
    <t>PSU 36G - TeamCFA - Community Public Charter</t>
  </si>
  <si>
    <t>PSU 370 - Gates County Schools</t>
  </si>
  <si>
    <t>PSU 380 - Graham County Schools</t>
  </si>
  <si>
    <t>PSU 390 - Granville County Schools</t>
  </si>
  <si>
    <t>PSU 39A - Falls Lake Academy</t>
  </si>
  <si>
    <t>PSU 39B - Oxford Preparatory School</t>
  </si>
  <si>
    <t>PSU 400 - Greene County Schools</t>
  </si>
  <si>
    <t>PSU 410 - Guilford County Schools</t>
  </si>
  <si>
    <t>PSU 41B - Greensboro Academy</t>
  </si>
  <si>
    <t>PSU 41C - Guilford Preparatory Academy</t>
  </si>
  <si>
    <t>PSU 41D - Phoenix Academy Inc</t>
  </si>
  <si>
    <t>PSU 41F - Triad Math and Science Academy</t>
  </si>
  <si>
    <t>PSU 41G - Cornerstone Charter Academy</t>
  </si>
  <si>
    <t>PSU 41J - Summerfield Charter Academy</t>
  </si>
  <si>
    <t>PSU 41K - Piedmont Classical High School</t>
  </si>
  <si>
    <t>PSU 41L - Gate City Charter Academy</t>
  </si>
  <si>
    <t>PSU 41M - Next Generation Academy</t>
  </si>
  <si>
    <t>PSU 41N - The Experiential School of Greensboro</t>
  </si>
  <si>
    <t>PSU 41Q - Revolution Academy</t>
  </si>
  <si>
    <t>PSU 420 - Halifax County Schools</t>
  </si>
  <si>
    <t>PSU 421 - Roanoke Rapids City Schools</t>
  </si>
  <si>
    <t>PSU 422 - Weldon City Schools</t>
  </si>
  <si>
    <t>PSU 42A - KIPP Halifax College Preparatory</t>
  </si>
  <si>
    <t>PSU 42B - Hobgood Charter School</t>
  </si>
  <si>
    <t>PSU 430 - Harnett County Schools</t>
  </si>
  <si>
    <t>PSU 43C - Anderson Creek Academy</t>
  </si>
  <si>
    <t>PSU 43D - Achievement Charter Academy</t>
  </si>
  <si>
    <t>PSU 440 - Haywood County Schools</t>
  </si>
  <si>
    <t>PSU 44A - Shining Rock Classical Academy: CFA</t>
  </si>
  <si>
    <t>PSU 450 - Henderson County Schools</t>
  </si>
  <si>
    <t>PSU 45A - The Mountain Community Sch</t>
  </si>
  <si>
    <t>PSU 460 - Hertford County Schools</t>
  </si>
  <si>
    <t>PSU 470 - Hoke County Schools</t>
  </si>
  <si>
    <t>PSU 480 - Hyde County Schools</t>
  </si>
  <si>
    <t>PSU 490 - Iredell-Statesville Schools</t>
  </si>
  <si>
    <t>PSU 491 - Mooresville City Schools</t>
  </si>
  <si>
    <t>PSU 49B - American Renaissance School</t>
  </si>
  <si>
    <t>PSU 49D - Success Charter School</t>
  </si>
  <si>
    <t>PSU 49E - Pine Lake Preparatory</t>
  </si>
  <si>
    <t>PSU 49F - Langtree Charter Academy</t>
  </si>
  <si>
    <t>PSU 49G - Iredell Charter Academy</t>
  </si>
  <si>
    <t>PSU 500 - Jackson County Schools</t>
  </si>
  <si>
    <t>PSU 50A - Summit Charter</t>
  </si>
  <si>
    <t>PSU 50Z - Catamount School</t>
  </si>
  <si>
    <t>PSU 510 - Johnston County Schools</t>
  </si>
  <si>
    <t>PSU 51A - Neuse Charter School</t>
  </si>
  <si>
    <t>PSU 51B - Johnston Charter Academy</t>
  </si>
  <si>
    <t>PSU 520 - Jones County Schools</t>
  </si>
  <si>
    <t>PSU 530 - Lee County Schools</t>
  </si>
  <si>
    <t>PSU 53C - MINA Charter School of Lee County</t>
  </si>
  <si>
    <t>PSU 540 - Lenoir County Schools</t>
  </si>
  <si>
    <t>PSU 54A - Children's Village Academy</t>
  </si>
  <si>
    <t>PSU 550 - Lincoln County Schools</t>
  </si>
  <si>
    <t>PSU 55A - Lincoln Charter School</t>
  </si>
  <si>
    <t>PSU 55B - West Lake Preparatory Academy</t>
  </si>
  <si>
    <t>PSU 560 - Macon County Schools</t>
  </si>
  <si>
    <t>PSU 570 - Madison County Schools</t>
  </si>
  <si>
    <t>PSU 580 - Martin County Schools</t>
  </si>
  <si>
    <t>PSU 58B - Bear Grass Charter School</t>
  </si>
  <si>
    <t>PSU 590 - McDowell County Schools</t>
  </si>
  <si>
    <t>PSU 600 - Charlotte-Mecklenburg County Schools</t>
  </si>
  <si>
    <t>PSU 60B - Sugar Creek Charter</t>
  </si>
  <si>
    <t>PSU 60D - Lake Norman Charter</t>
  </si>
  <si>
    <t>PSU 60F - Metrolina Regional Scholars Academy</t>
  </si>
  <si>
    <t>PSU 60G - Queen's Grant Community School</t>
  </si>
  <si>
    <t>PSU 60I - Community School of Davidson</t>
  </si>
  <si>
    <t>PSU 60J - Socrates Academy</t>
  </si>
  <si>
    <t>PSU 60K - Charlotte Secondary School</t>
  </si>
  <si>
    <t>PSU 60L - KIPP: Charlotte</t>
  </si>
  <si>
    <t>PSU 60M - Corvian Community School</t>
  </si>
  <si>
    <t>PSU 60N - Aristotle Preparatory Academy</t>
  </si>
  <si>
    <t>PSU 60P - Eastside STREAM Academy</t>
  </si>
  <si>
    <t>PSU 60Q - Invest Collegiate</t>
  </si>
  <si>
    <t>PSU 60S - Bradford Preparatory School</t>
  </si>
  <si>
    <t>PSU 60U - Commonwealth High School</t>
  </si>
  <si>
    <t>PSU 60Y - Pioneer Springs Community School</t>
  </si>
  <si>
    <t>PSU 60Z - Niner University Elementary School</t>
  </si>
  <si>
    <t>PSU 610 - Mitchell County Schools</t>
  </si>
  <si>
    <t>PSU 61J - Lakeside Charter Acad  fka Thunderbird</t>
  </si>
  <si>
    <t>PSU 61K - United Community School</t>
  </si>
  <si>
    <t>PSU 61L - Stewart Creek High School</t>
  </si>
  <si>
    <t>PSU 61M - Charlotte Lab School</t>
  </si>
  <si>
    <t>PSU 61N - Queen City STEM School</t>
  </si>
  <si>
    <t>PSU 61P - VERITAS Community School</t>
  </si>
  <si>
    <t>PSU 61Q - Mallard Creek STEM Academy</t>
  </si>
  <si>
    <t>PSU 61R - Matthews Charter Academy</t>
  </si>
  <si>
    <t>PSU 61S - Unity Classical Charter School</t>
  </si>
  <si>
    <t>PSU 61T - Movement Charter School</t>
  </si>
  <si>
    <t>PSU 61V - Bonnie Cone Classical Academy</t>
  </si>
  <si>
    <t>PSU 61W - East Voyager Academy</t>
  </si>
  <si>
    <t>PSU 61X - Mountain Island Day Community Charter Sc</t>
  </si>
  <si>
    <t>PSU 61Y - Steele Creek Preparatory Academy</t>
  </si>
  <si>
    <t>PSU 620 - Montgomery County Schools</t>
  </si>
  <si>
    <t>PSU 62A - Tillery Charter Academy</t>
  </si>
  <si>
    <t>PSU 62J - Southwest Charlotte STEM Academy</t>
  </si>
  <si>
    <t>PSU 62K - Movement School Eastland</t>
  </si>
  <si>
    <t>PSU 630 - Moore County Schools</t>
  </si>
  <si>
    <t>PSU 63A - The Academy of Moore County</t>
  </si>
  <si>
    <t>PSU 63B - Sandhills Theatre Arts Renaiss</t>
  </si>
  <si>
    <t>PSU 63C - Moore Montessori Community School</t>
  </si>
  <si>
    <t>PSU 640 - Nash County Public Schools</t>
  </si>
  <si>
    <t>PSU 64A - Rocky Mount Preparatory</t>
  </si>
  <si>
    <t>PSU 650 - New Hanover County Schools</t>
  </si>
  <si>
    <t>PSU 65A - Cape Fear Center for Inquiry</t>
  </si>
  <si>
    <t>PSU 65B - Wilmington Preparatory Academy</t>
  </si>
  <si>
    <t>PSU 65C - Douglass Academy</t>
  </si>
  <si>
    <t>PSU 65D - Island Montessori Charter</t>
  </si>
  <si>
    <t>PSU 65F - Coastal Preparatory Academy</t>
  </si>
  <si>
    <t>PSU 65H - Wilmington School of the Arts</t>
  </si>
  <si>
    <t>PSU 65Z - D.C. Virgo Preparatory Academy</t>
  </si>
  <si>
    <t>PSU 660 - Northampton County Schools</t>
  </si>
  <si>
    <t>PSU 66A - Gaston College Preparatory</t>
  </si>
  <si>
    <t>PSU 670 - Onslow County Schools</t>
  </si>
  <si>
    <t>PSU 67B - Z.E.C.A. School of Arts and Technology</t>
  </si>
  <si>
    <t>PSU 680 - Orange County Schools</t>
  </si>
  <si>
    <t>PSU 681 - Chapel-Hill/Carrboro City Schools</t>
  </si>
  <si>
    <t>PSU 68A - Eno River Academy</t>
  </si>
  <si>
    <t>PSU 68C - The Expedition School</t>
  </si>
  <si>
    <t>PSU 690 - Pamlico County Schools</t>
  </si>
  <si>
    <t>PSU 69A - Arapahoe Charter School</t>
  </si>
  <si>
    <t>PSU 700 - Elizabeth City/Pasquotank County Schools</t>
  </si>
  <si>
    <t>PSU 70A - Northeast Academy of Aerospace &amp; AdvTech</t>
  </si>
  <si>
    <t>PSU 710 - Pender County Schools</t>
  </si>
  <si>
    <t>PSU 720 - Perquimans County Schools</t>
  </si>
  <si>
    <t>PSU 730 - Person County Schools</t>
  </si>
  <si>
    <t>PSU 73A - Bethel Hill Charter</t>
  </si>
  <si>
    <t>PSU 73B - Roxboro Community School</t>
  </si>
  <si>
    <t>PSU 740 - Pitt County Schools</t>
  </si>
  <si>
    <t>PSU 74B - Ignite Innovation Academy - Pitt</t>
  </si>
  <si>
    <t>PSU 74C - Winterville Charter Academy</t>
  </si>
  <si>
    <t>PSU 74Z - East Carolina Community School</t>
  </si>
  <si>
    <t>PSU 750 - Polk County Schools</t>
  </si>
  <si>
    <t>PSU 760 - Randolph County Schools</t>
  </si>
  <si>
    <t>PSU 761 - Asheboro City Schools</t>
  </si>
  <si>
    <t>PSU 76A - Uwharrie Charter Academy</t>
  </si>
  <si>
    <t>PSU 770 - Richmond County Schools</t>
  </si>
  <si>
    <t>PSU 780 - Robeson County Schools</t>
  </si>
  <si>
    <t>PSU 78A - CIS Academy</t>
  </si>
  <si>
    <t>PSU 78B - Southeastern Academy</t>
  </si>
  <si>
    <t>PSU 790 - Rockingham County Schools</t>
  </si>
  <si>
    <t>PSU 79A - Bethany Community School</t>
  </si>
  <si>
    <t>PSU 79Z - Moss Street Partnership School</t>
  </si>
  <si>
    <t>PSU 800 - Rowan-Salisbury County Schools</t>
  </si>
  <si>
    <t>PSU 80B - Essie Mae Kiser Foxx Charter School</t>
  </si>
  <si>
    <t>PSU 810 - Rutherford County Schools</t>
  </si>
  <si>
    <t>PSU 81A - Thomas Jefferson Classical Academy</t>
  </si>
  <si>
    <t>PSU 81B - Lake Lure Classical Academy</t>
  </si>
  <si>
    <t>PSU 820 - Sampson County Schools</t>
  </si>
  <si>
    <t>PSU 821 - Clinton City Schools</t>
  </si>
  <si>
    <t>PSU 830 - Scotland County Schools</t>
  </si>
  <si>
    <t>PSU 840 - Stanly County Schools</t>
  </si>
  <si>
    <t>PSU 84B - Gray Stone Day School</t>
  </si>
  <si>
    <t>PSU 850 - Stokes County Schools</t>
  </si>
  <si>
    <t>PSU 860 - Surry County Schools</t>
  </si>
  <si>
    <t>PSU 861 - Elkin City Schools</t>
  </si>
  <si>
    <t>PSU 862 - Mount Airy City Schools</t>
  </si>
  <si>
    <t>PSU 86T - Millennium Charter Academy</t>
  </si>
  <si>
    <t>PSU 870 - Swain County Schools</t>
  </si>
  <si>
    <t>PSU 87A - Mountain Discovery Charter School</t>
  </si>
  <si>
    <t>PSU 880 - Transylvania County Schools</t>
  </si>
  <si>
    <t>PSU 88A - Brevard Academy</t>
  </si>
  <si>
    <t>PSU 890 - Tyrrell County Schools</t>
  </si>
  <si>
    <t>PSU 900 - Union County Schools</t>
  </si>
  <si>
    <t>PSU 90A - Union Academy Charter School</t>
  </si>
  <si>
    <t>PSU 90B - Union Day School</t>
  </si>
  <si>
    <t>PSU 90C - Union Preparatory Academy at Indian Trai</t>
  </si>
  <si>
    <t>PSU 90D - Monroe Charter Academy</t>
  </si>
  <si>
    <t>PSU 90F - Apprentice Academy HS of NC</t>
  </si>
  <si>
    <t>PSU 910 - Vance County Schools</t>
  </si>
  <si>
    <t>PSU 91A - Vance Charter School</t>
  </si>
  <si>
    <t>PSU 91B - Henderson Collegiate</t>
  </si>
  <si>
    <t>PSU 920 - Wake County Schools</t>
  </si>
  <si>
    <t>PSU 92B - The Exploris School</t>
  </si>
  <si>
    <t>PSU 92D - Magellan Charter</t>
  </si>
  <si>
    <t>PSU 92E - Sterling Montessori Academy</t>
  </si>
  <si>
    <t>PSU 92F - Franklin Academy</t>
  </si>
  <si>
    <t>PSU 92G - East Wake Academy</t>
  </si>
  <si>
    <t>PSU 92K - Raleigh Charter High School</t>
  </si>
  <si>
    <t>PSU 92L - Torchlight Academy</t>
  </si>
  <si>
    <t>PSU 92M - PreEminent Charter School</t>
  </si>
  <si>
    <t>PSU 92N - Quest Academy</t>
  </si>
  <si>
    <t>PSU 92P - Southern Wake Academy</t>
  </si>
  <si>
    <t>PSU 92R - Casa Esperanza Montessori</t>
  </si>
  <si>
    <t>PSU 92S - Endeavor Charter</t>
  </si>
  <si>
    <t>PSU 92T - Triangle Math and Science Academy</t>
  </si>
  <si>
    <t>PSU 92V - Wake Forest Charter Academy</t>
  </si>
  <si>
    <t>PSU 92W - Cardinal Charter</t>
  </si>
  <si>
    <t>PSU 92Y - Envision Science Academy</t>
  </si>
  <si>
    <t>PSU 930 - Warren County Schools</t>
  </si>
  <si>
    <t>PSU 93A - Haliwa-Saponi Tribal School</t>
  </si>
  <si>
    <t>PSU 93J - PAVE Southeast Raleigh Charter School</t>
  </si>
  <si>
    <t>PSU 93L - Central Wake Charter High School</t>
  </si>
  <si>
    <t>PSU 93M - Peak Charter Academy</t>
  </si>
  <si>
    <t>PSU 93N - Pine Springs Preparatory Academy: CFA</t>
  </si>
  <si>
    <t>PSU 93P - Rolesville Charter Academy</t>
  </si>
  <si>
    <t>PSU 93Q - Carolina Charter Academy: CFA</t>
  </si>
  <si>
    <t>PSU 93R - Raleigh Oak Charter School</t>
  </si>
  <si>
    <t>PSU 93T - Cardinal Charter Acad at Wendell Falls</t>
  </si>
  <si>
    <t>PSU 93V - Doral Academy North Carolina</t>
  </si>
  <si>
    <t>PSU 940 - Washington County Schools</t>
  </si>
  <si>
    <t>PSU 94A - Pocosin Innovative Charter</t>
  </si>
  <si>
    <t>PSU 94Z - Northeast Regional School - Biotech/Agri</t>
  </si>
  <si>
    <t>PSU 950 - Watauga County Schools</t>
  </si>
  <si>
    <t>PSU 95A - Two Rivers Community School</t>
  </si>
  <si>
    <t>PSU 960 - Wayne County Schools</t>
  </si>
  <si>
    <t>PSU 96C - Dillard Academy</t>
  </si>
  <si>
    <t>PSU 96F - Wayne Preparatory</t>
  </si>
  <si>
    <t>PSU 970 - Wilkes County Schools</t>
  </si>
  <si>
    <t>PSU 97D - Bridges Academy</t>
  </si>
  <si>
    <t>PSU 980 - Wilson County Schools</t>
  </si>
  <si>
    <t>PSU 98A - Sallie B Howard School</t>
  </si>
  <si>
    <t>PSU 990 - Yadkin County Schools</t>
  </si>
  <si>
    <t>PSU 995 - Yancey County Schools</t>
  </si>
  <si>
    <t>PSU 98B - Wilson Preparatory Academy</t>
  </si>
  <si>
    <t xml:space="preserve">     3. Scroll down or up to select PSU of your choice</t>
  </si>
  <si>
    <t xml:space="preserve">     3. Scroll down or up to select PSU (or PRC) of your choice</t>
  </si>
  <si>
    <t>PSU List</t>
  </si>
  <si>
    <t>PRC 169 - GEER-Specialized Instructional Support Personnel for COVID-19 Response</t>
  </si>
  <si>
    <t>PRC 170 - GEER-Supplemental Instructional Services</t>
  </si>
  <si>
    <t>PRC 171 - ESSER II-Supplemental-K12 Emergency Relief Fund</t>
  </si>
  <si>
    <t>168</t>
  </si>
  <si>
    <t>169</t>
  </si>
  <si>
    <t>GEER - Specialized Instructional Support Personnel for Covid-19 Response</t>
  </si>
  <si>
    <t>170</t>
  </si>
  <si>
    <t>GEER - Supplemental Instructional Services</t>
  </si>
  <si>
    <t>ESSER II - Supplemental-K12 Emergency Relief Fund</t>
  </si>
  <si>
    <t>392</t>
  </si>
  <si>
    <t>Indirect Costs</t>
  </si>
  <si>
    <t>329</t>
  </si>
  <si>
    <t>Other Property Services</t>
  </si>
  <si>
    <t>163-00A</t>
  </si>
  <si>
    <t>163-01C</t>
  </si>
  <si>
    <t>163-030</t>
  </si>
  <si>
    <t>163-06B</t>
  </si>
  <si>
    <t>163-070</t>
  </si>
  <si>
    <t>163-080</t>
  </si>
  <si>
    <t>163-090</t>
  </si>
  <si>
    <t>163-111</t>
  </si>
  <si>
    <t>163-12A</t>
  </si>
  <si>
    <t>163-130</t>
  </si>
  <si>
    <t>163-13A</t>
  </si>
  <si>
    <t>163-140</t>
  </si>
  <si>
    <t>163-160</t>
  </si>
  <si>
    <t>163-220</t>
  </si>
  <si>
    <t>163-260</t>
  </si>
  <si>
    <t>163-270</t>
  </si>
  <si>
    <t>163-292</t>
  </si>
  <si>
    <t>163-32N</t>
  </si>
  <si>
    <t>163-32T</t>
  </si>
  <si>
    <t>163-330</t>
  </si>
  <si>
    <t>163-340</t>
  </si>
  <si>
    <t>163-35A</t>
  </si>
  <si>
    <t>163-36F</t>
  </si>
  <si>
    <t>163-380</t>
  </si>
  <si>
    <t>163-400</t>
  </si>
  <si>
    <t>163-41C</t>
  </si>
  <si>
    <t>163-421</t>
  </si>
  <si>
    <t>163-42A</t>
  </si>
  <si>
    <t>163-470</t>
  </si>
  <si>
    <t>163-491</t>
  </si>
  <si>
    <t>163-49B</t>
  </si>
  <si>
    <t>163-500</t>
  </si>
  <si>
    <t>163-53B</t>
  </si>
  <si>
    <t>163-540</t>
  </si>
  <si>
    <t>163-54A</t>
  </si>
  <si>
    <t>163-550</t>
  </si>
  <si>
    <t>163-560</t>
  </si>
  <si>
    <t>163-570</t>
  </si>
  <si>
    <t>163-58B</t>
  </si>
  <si>
    <t>163-590</t>
  </si>
  <si>
    <t>163-600</t>
  </si>
  <si>
    <t>163-60B</t>
  </si>
  <si>
    <t>163-60N</t>
  </si>
  <si>
    <t>163-60P</t>
  </si>
  <si>
    <t>163-60S</t>
  </si>
  <si>
    <t>163-610</t>
  </si>
  <si>
    <t>163-61P</t>
  </si>
  <si>
    <t>163-61Q</t>
  </si>
  <si>
    <t>163-620</t>
  </si>
  <si>
    <t>163-63B</t>
  </si>
  <si>
    <t>163-64A</t>
  </si>
  <si>
    <t>163-660</t>
  </si>
  <si>
    <t>163-730</t>
  </si>
  <si>
    <t>163-761</t>
  </si>
  <si>
    <t>163-79Z</t>
  </si>
  <si>
    <t>163-81A</t>
  </si>
  <si>
    <t>163-820</t>
  </si>
  <si>
    <t>163-830</t>
  </si>
  <si>
    <t>163-840</t>
  </si>
  <si>
    <t>163-862</t>
  </si>
  <si>
    <t>163-870</t>
  </si>
  <si>
    <t>163-900</t>
  </si>
  <si>
    <t>163-90D</t>
  </si>
  <si>
    <t>163-910</t>
  </si>
  <si>
    <t>163-930</t>
  </si>
  <si>
    <t>163-93Q</t>
  </si>
  <si>
    <t>163-940</t>
  </si>
  <si>
    <t>163-960</t>
  </si>
  <si>
    <t>163-970</t>
  </si>
  <si>
    <t>163-97D</t>
  </si>
  <si>
    <t>163-980</t>
  </si>
  <si>
    <t>163-990</t>
  </si>
  <si>
    <t>163-ALL</t>
  </si>
  <si>
    <t>163-00B</t>
  </si>
  <si>
    <t>163-010</t>
  </si>
  <si>
    <t>163-020</t>
  </si>
  <si>
    <t>163-040</t>
  </si>
  <si>
    <t>163-050</t>
  </si>
  <si>
    <t>163-060</t>
  </si>
  <si>
    <t>163-08A</t>
  </si>
  <si>
    <t>163-09A</t>
  </si>
  <si>
    <t>163-09B</t>
  </si>
  <si>
    <t>163-100</t>
  </si>
  <si>
    <t>163-10A</t>
  </si>
  <si>
    <t>163-10B</t>
  </si>
  <si>
    <t>163-110</t>
  </si>
  <si>
    <t>163-11B</t>
  </si>
  <si>
    <t>163-11C</t>
  </si>
  <si>
    <t>163-11D</t>
  </si>
  <si>
    <t>163-120</t>
  </si>
  <si>
    <t>163-132</t>
  </si>
  <si>
    <t>163-13B</t>
  </si>
  <si>
    <t>163-13C</t>
  </si>
  <si>
    <t>163-13D</t>
  </si>
  <si>
    <t>163-150</t>
  </si>
  <si>
    <t>163-16B</t>
  </si>
  <si>
    <t>163-170</t>
  </si>
  <si>
    <t>163-180</t>
  </si>
  <si>
    <t>163-181</t>
  </si>
  <si>
    <t>163-182</t>
  </si>
  <si>
    <t>163-190</t>
  </si>
  <si>
    <t>163-200</t>
  </si>
  <si>
    <t>163-20A</t>
  </si>
  <si>
    <t>163-210</t>
  </si>
  <si>
    <t>163-230</t>
  </si>
  <si>
    <t>163-240</t>
  </si>
  <si>
    <t>163-241</t>
  </si>
  <si>
    <t>163-24B</t>
  </si>
  <si>
    <t>163-24N</t>
  </si>
  <si>
    <t>163-250</t>
  </si>
  <si>
    <t>163-26B</t>
  </si>
  <si>
    <t>163-280</t>
  </si>
  <si>
    <t>163-290</t>
  </si>
  <si>
    <t>163-291</t>
  </si>
  <si>
    <t>163-295</t>
  </si>
  <si>
    <t>163-29A</t>
  </si>
  <si>
    <t>163-300</t>
  </si>
  <si>
    <t>163-310</t>
  </si>
  <si>
    <t>163-320</t>
  </si>
  <si>
    <t>163-32A</t>
  </si>
  <si>
    <t>163-32B</t>
  </si>
  <si>
    <t>163-32C</t>
  </si>
  <si>
    <t>163-32H</t>
  </si>
  <si>
    <t>163-32K</t>
  </si>
  <si>
    <t>163-32L</t>
  </si>
  <si>
    <t>163-32M</t>
  </si>
  <si>
    <t>163-32S</t>
  </si>
  <si>
    <t>163-33A</t>
  </si>
  <si>
    <t>163-34B</t>
  </si>
  <si>
    <t>163-34D</t>
  </si>
  <si>
    <t>163-34F</t>
  </si>
  <si>
    <t>163-34Z</t>
  </si>
  <si>
    <t>163-350</t>
  </si>
  <si>
    <t>163-360</t>
  </si>
  <si>
    <t>163-36B</t>
  </si>
  <si>
    <t>163-370</t>
  </si>
  <si>
    <t>163-390</t>
  </si>
  <si>
    <t>163-39A</t>
  </si>
  <si>
    <t>163-410</t>
  </si>
  <si>
    <t>163-41B</t>
  </si>
  <si>
    <t>163-41D</t>
  </si>
  <si>
    <t>163-41F</t>
  </si>
  <si>
    <t>163-41H</t>
  </si>
  <si>
    <t>163-41J</t>
  </si>
  <si>
    <t>163-41K</t>
  </si>
  <si>
    <t>163-41L</t>
  </si>
  <si>
    <t>163-41M</t>
  </si>
  <si>
    <t>163-420</t>
  </si>
  <si>
    <t>163-422</t>
  </si>
  <si>
    <t>163-42B</t>
  </si>
  <si>
    <t>163-430</t>
  </si>
  <si>
    <t>163-440</t>
  </si>
  <si>
    <t>163-44A</t>
  </si>
  <si>
    <t>163-450</t>
  </si>
  <si>
    <t>163-45B</t>
  </si>
  <si>
    <t>163-460</t>
  </si>
  <si>
    <t>163-480</t>
  </si>
  <si>
    <t>163-490</t>
  </si>
  <si>
    <t>163-49D</t>
  </si>
  <si>
    <t>163-49F</t>
  </si>
  <si>
    <t>163-510</t>
  </si>
  <si>
    <t>163-51A</t>
  </si>
  <si>
    <t>163-51B</t>
  </si>
  <si>
    <t>163-520</t>
  </si>
  <si>
    <t>163-530</t>
  </si>
  <si>
    <t>163-55A</t>
  </si>
  <si>
    <t>163-580</t>
  </si>
  <si>
    <t>163-60G</t>
  </si>
  <si>
    <t>163-60J</t>
  </si>
  <si>
    <t>163-60K</t>
  </si>
  <si>
    <t>163-60L</t>
  </si>
  <si>
    <t>163-60Q</t>
  </si>
  <si>
    <t>163-60U</t>
  </si>
  <si>
    <t>163-60Y</t>
  </si>
  <si>
    <t>163-61K</t>
  </si>
  <si>
    <t>163-61L</t>
  </si>
  <si>
    <t>163-61M</t>
  </si>
  <si>
    <t>163-61N</t>
  </si>
  <si>
    <t>163-61R</t>
  </si>
  <si>
    <t>163-61T</t>
  </si>
  <si>
    <t>163-61U</t>
  </si>
  <si>
    <t>163-61V</t>
  </si>
  <si>
    <t>163-61W</t>
  </si>
  <si>
    <t>163-62A</t>
  </si>
  <si>
    <t>163-630</t>
  </si>
  <si>
    <t>163-640</t>
  </si>
  <si>
    <t>163-650</t>
  </si>
  <si>
    <t>163-65A</t>
  </si>
  <si>
    <t>163-65B</t>
  </si>
  <si>
    <t>163-65C</t>
  </si>
  <si>
    <t>163-65Z</t>
  </si>
  <si>
    <t>163-66A</t>
  </si>
  <si>
    <t>163-670</t>
  </si>
  <si>
    <t>163-67B</t>
  </si>
  <si>
    <t>163-680</t>
  </si>
  <si>
    <t>163-681</t>
  </si>
  <si>
    <t>163-690</t>
  </si>
  <si>
    <t>163-69A</t>
  </si>
  <si>
    <t>163-700</t>
  </si>
  <si>
    <t>163-70A</t>
  </si>
  <si>
    <t>163-710</t>
  </si>
  <si>
    <t>163-720</t>
  </si>
  <si>
    <t>163-73A</t>
  </si>
  <si>
    <t>163-740</t>
  </si>
  <si>
    <t>163-74Z</t>
  </si>
  <si>
    <t>163-750</t>
  </si>
  <si>
    <t>163-760</t>
  </si>
  <si>
    <t>163-770</t>
  </si>
  <si>
    <t>163-780</t>
  </si>
  <si>
    <t>163-78A</t>
  </si>
  <si>
    <t>163-790</t>
  </si>
  <si>
    <t>163-800</t>
  </si>
  <si>
    <t>163-80B</t>
  </si>
  <si>
    <t>163-810</t>
  </si>
  <si>
    <t>163-81B</t>
  </si>
  <si>
    <t>163-821</t>
  </si>
  <si>
    <t>163-850</t>
  </si>
  <si>
    <t>163-860</t>
  </si>
  <si>
    <t>163-861</t>
  </si>
  <si>
    <t>163-87A</t>
  </si>
  <si>
    <t>163-880</t>
  </si>
  <si>
    <t>163-88A</t>
  </si>
  <si>
    <t>163-890</t>
  </si>
  <si>
    <t>163-90C</t>
  </si>
  <si>
    <t>163-90F</t>
  </si>
  <si>
    <t>163-91A</t>
  </si>
  <si>
    <t>163-91B</t>
  </si>
  <si>
    <t>163-920</t>
  </si>
  <si>
    <t>163-92G</t>
  </si>
  <si>
    <t>163-92M</t>
  </si>
  <si>
    <t>163-92R</t>
  </si>
  <si>
    <t>163-92V</t>
  </si>
  <si>
    <t>163-92W</t>
  </si>
  <si>
    <t>163-93J</t>
  </si>
  <si>
    <t>163-93L</t>
  </si>
  <si>
    <t>163-93P</t>
  </si>
  <si>
    <t>163-950</t>
  </si>
  <si>
    <t>163-95A</t>
  </si>
  <si>
    <t>163-96C</t>
  </si>
  <si>
    <t>163-96F</t>
  </si>
  <si>
    <t>163-98A</t>
  </si>
  <si>
    <t>163-98B</t>
  </si>
  <si>
    <t>163-995</t>
  </si>
  <si>
    <t>164-23A</t>
  </si>
  <si>
    <t>164-32L</t>
  </si>
  <si>
    <t>164-34H</t>
  </si>
  <si>
    <t>164-36G</t>
  </si>
  <si>
    <t>164-39A</t>
  </si>
  <si>
    <t>164-39B</t>
  </si>
  <si>
    <t>164-45A</t>
  </si>
  <si>
    <t>164-49E</t>
  </si>
  <si>
    <t>164-50A</t>
  </si>
  <si>
    <t>164-60G</t>
  </si>
  <si>
    <t>164-60I</t>
  </si>
  <si>
    <t>164-60S</t>
  </si>
  <si>
    <t>164-60Y</t>
  </si>
  <si>
    <t>164-61J</t>
  </si>
  <si>
    <t>164-61S</t>
  </si>
  <si>
    <t>164-63A</t>
  </si>
  <si>
    <t>164-63C</t>
  </si>
  <si>
    <t>164-65D</t>
  </si>
  <si>
    <t>164-65F</t>
  </si>
  <si>
    <t>164-68C</t>
  </si>
  <si>
    <t>164-73B</t>
  </si>
  <si>
    <t>164-84B</t>
  </si>
  <si>
    <t>164-86T</t>
  </si>
  <si>
    <t>164-90A</t>
  </si>
  <si>
    <t>164-90B</t>
  </si>
  <si>
    <t>164-90F</t>
  </si>
  <si>
    <t>164-92B</t>
  </si>
  <si>
    <t>164-92E</t>
  </si>
  <si>
    <t>164-92F</t>
  </si>
  <si>
    <t>164-92G</t>
  </si>
  <si>
    <t>164-92N</t>
  </si>
  <si>
    <t>164-92P</t>
  </si>
  <si>
    <t>164-92S</t>
  </si>
  <si>
    <t>164-92T</t>
  </si>
  <si>
    <t>164-92U</t>
  </si>
  <si>
    <t>164-92Y</t>
  </si>
  <si>
    <t>164-93N</t>
  </si>
  <si>
    <t>165-00B</t>
  </si>
  <si>
    <t>165-01F</t>
  </si>
  <si>
    <t>165-10A</t>
  </si>
  <si>
    <t>165-10B</t>
  </si>
  <si>
    <t>165-110</t>
  </si>
  <si>
    <t>165-11A</t>
  </si>
  <si>
    <t>165-11B</t>
  </si>
  <si>
    <t>165-130</t>
  </si>
  <si>
    <t>165-140</t>
  </si>
  <si>
    <t>165-182</t>
  </si>
  <si>
    <t>165-19A</t>
  </si>
  <si>
    <t>165-20A</t>
  </si>
  <si>
    <t>165-220</t>
  </si>
  <si>
    <t>165-23A</t>
  </si>
  <si>
    <t>165-241</t>
  </si>
  <si>
    <t>165-24N</t>
  </si>
  <si>
    <t>165-250</t>
  </si>
  <si>
    <t>165-260</t>
  </si>
  <si>
    <t>165-26C</t>
  </si>
  <si>
    <t>165-270</t>
  </si>
  <si>
    <t>165-292</t>
  </si>
  <si>
    <t>165-310</t>
  </si>
  <si>
    <t>165-320</t>
  </si>
  <si>
    <t>165-32C</t>
  </si>
  <si>
    <t>165-32L</t>
  </si>
  <si>
    <t>165-32N</t>
  </si>
  <si>
    <t>165-32S</t>
  </si>
  <si>
    <t>165-340</t>
  </si>
  <si>
    <t>165-36B</t>
  </si>
  <si>
    <t>165-400</t>
  </si>
  <si>
    <t>165-42A</t>
  </si>
  <si>
    <t>165-450</t>
  </si>
  <si>
    <t>165-45B</t>
  </si>
  <si>
    <t>165-460</t>
  </si>
  <si>
    <t>165-49B</t>
  </si>
  <si>
    <t>165-53B</t>
  </si>
  <si>
    <t>165-54A</t>
  </si>
  <si>
    <t>165-550</t>
  </si>
  <si>
    <t>165-560</t>
  </si>
  <si>
    <t>165-590</t>
  </si>
  <si>
    <t>165-60I</t>
  </si>
  <si>
    <t>165-60N</t>
  </si>
  <si>
    <t>165-60Y</t>
  </si>
  <si>
    <t>165-65C</t>
  </si>
  <si>
    <t>165-65G</t>
  </si>
  <si>
    <t>165-66A</t>
  </si>
  <si>
    <t>165-680</t>
  </si>
  <si>
    <t>165-68C</t>
  </si>
  <si>
    <t>165-70A</t>
  </si>
  <si>
    <t>165-720</t>
  </si>
  <si>
    <t>165-73A</t>
  </si>
  <si>
    <t>165-770</t>
  </si>
  <si>
    <t>165-84B</t>
  </si>
  <si>
    <t>165-862</t>
  </si>
  <si>
    <t>165-86T</t>
  </si>
  <si>
    <t>165-890</t>
  </si>
  <si>
    <t>165-900</t>
  </si>
  <si>
    <t>165-90A</t>
  </si>
  <si>
    <t>165-90F</t>
  </si>
  <si>
    <t>165-910</t>
  </si>
  <si>
    <t>165-92B</t>
  </si>
  <si>
    <t>165-92S</t>
  </si>
  <si>
    <t>165-93N</t>
  </si>
  <si>
    <t>165-960</t>
  </si>
  <si>
    <t>165-970</t>
  </si>
  <si>
    <t>166-130</t>
  </si>
  <si>
    <t>166-182</t>
  </si>
  <si>
    <t>166-270</t>
  </si>
  <si>
    <t>166-370</t>
  </si>
  <si>
    <t>166-400</t>
  </si>
  <si>
    <t>166-490</t>
  </si>
  <si>
    <t>166-530</t>
  </si>
  <si>
    <t>166-560</t>
  </si>
  <si>
    <t>166-590</t>
  </si>
  <si>
    <t>166-630</t>
  </si>
  <si>
    <t>166-700</t>
  </si>
  <si>
    <t>166-750</t>
  </si>
  <si>
    <t>166-810</t>
  </si>
  <si>
    <t>166-840</t>
  </si>
  <si>
    <t>166-850</t>
  </si>
  <si>
    <t>166-890</t>
  </si>
  <si>
    <t>167-020</t>
  </si>
  <si>
    <t>167-23A</t>
  </si>
  <si>
    <t>167-450</t>
  </si>
  <si>
    <t>167-830</t>
  </si>
  <si>
    <t>167-861</t>
  </si>
  <si>
    <t>167-92B</t>
  </si>
  <si>
    <t>168-130</t>
  </si>
  <si>
    <t>168-13C</t>
  </si>
  <si>
    <t>168-241</t>
  </si>
  <si>
    <t>168-340</t>
  </si>
  <si>
    <t>168-390</t>
  </si>
  <si>
    <t>168-450</t>
  </si>
  <si>
    <t>168-54A</t>
  </si>
  <si>
    <t>168-650</t>
  </si>
  <si>
    <t>168-870</t>
  </si>
  <si>
    <t>168-920</t>
  </si>
  <si>
    <t>169-020</t>
  </si>
  <si>
    <t>169-11B</t>
  </si>
  <si>
    <t>169-11D</t>
  </si>
  <si>
    <t>169-130</t>
  </si>
  <si>
    <t>169-182</t>
  </si>
  <si>
    <t>169-23A</t>
  </si>
  <si>
    <t>169-290</t>
  </si>
  <si>
    <t>169-300</t>
  </si>
  <si>
    <t>169-340</t>
  </si>
  <si>
    <t>169-380</t>
  </si>
  <si>
    <t>169-520</t>
  </si>
  <si>
    <t>169-550</t>
  </si>
  <si>
    <t>169-600</t>
  </si>
  <si>
    <t>169-60I</t>
  </si>
  <si>
    <t>169-680</t>
  </si>
  <si>
    <t>169-700</t>
  </si>
  <si>
    <t>169-720</t>
  </si>
  <si>
    <t>169-730</t>
  </si>
  <si>
    <t>169-740</t>
  </si>
  <si>
    <t>169-810</t>
  </si>
  <si>
    <t>169-821</t>
  </si>
  <si>
    <t>169-862</t>
  </si>
  <si>
    <t>169-880</t>
  </si>
  <si>
    <t>169-920</t>
  </si>
  <si>
    <t>169-940</t>
  </si>
  <si>
    <t>169-950</t>
  </si>
  <si>
    <t>169-960</t>
  </si>
  <si>
    <t>169-970</t>
  </si>
  <si>
    <t>170-100</t>
  </si>
  <si>
    <t>170-11D</t>
  </si>
  <si>
    <t>170-130</t>
  </si>
  <si>
    <t>170-170</t>
  </si>
  <si>
    <t>170-180</t>
  </si>
  <si>
    <t>170-181</t>
  </si>
  <si>
    <t>170-182</t>
  </si>
  <si>
    <t>170-23A</t>
  </si>
  <si>
    <t>170-24B</t>
  </si>
  <si>
    <t>170-291</t>
  </si>
  <si>
    <t>170-340</t>
  </si>
  <si>
    <t>170-550</t>
  </si>
  <si>
    <t>170-590</t>
  </si>
  <si>
    <t>170-60I</t>
  </si>
  <si>
    <t>170-720</t>
  </si>
  <si>
    <t>170-730</t>
  </si>
  <si>
    <t>170-810</t>
  </si>
  <si>
    <t>170-821</t>
  </si>
  <si>
    <t>170-840</t>
  </si>
  <si>
    <t>170-862</t>
  </si>
  <si>
    <t>170-870</t>
  </si>
  <si>
    <t>170-900</t>
  </si>
  <si>
    <t>170-920</t>
  </si>
  <si>
    <t>170-960</t>
  </si>
  <si>
    <t>164-ALL</t>
  </si>
  <si>
    <t>165-ALL</t>
  </si>
  <si>
    <t>166-ALL</t>
  </si>
  <si>
    <t>167-ALL</t>
  </si>
  <si>
    <t>168-ALL</t>
  </si>
  <si>
    <t>169-ALL</t>
  </si>
  <si>
    <t>170-ALL</t>
  </si>
  <si>
    <t>345</t>
  </si>
  <si>
    <t>Security Monitoring</t>
  </si>
  <si>
    <t>CRF (PRC 121 - 138)</t>
  </si>
  <si>
    <t>GEER (PRC 169 - 170)</t>
  </si>
  <si>
    <t>Expenditures by PRC</t>
  </si>
  <si>
    <t>FY 2020
YTD Expenditures</t>
  </si>
  <si>
    <t xml:space="preserve">Note:  </t>
  </si>
  <si>
    <t xml:space="preserve">     </t>
  </si>
  <si>
    <t>https://www.dpi.nc.gov/districts-schools/district-operations/financial-and-business-services/school-district-finance-operations/chart-accounts</t>
  </si>
  <si>
    <t>FY 2020 
YTD Expenditures</t>
  </si>
  <si>
    <t>Object Category   /   Object Code Description</t>
  </si>
  <si>
    <t>Total 
Expenditures</t>
  </si>
  <si>
    <t>154</t>
  </si>
  <si>
    <t>State Covid-19 Supplemental Funds</t>
  </si>
  <si>
    <t>PRC 154 - State Covid-19 Supplemental Funds</t>
  </si>
  <si>
    <t>154-360</t>
  </si>
  <si>
    <t>154-530</t>
  </si>
  <si>
    <t>154-660</t>
  </si>
  <si>
    <t>154-74Z</t>
  </si>
  <si>
    <t>154-880</t>
  </si>
  <si>
    <t>154-ALL</t>
  </si>
  <si>
    <t>154-010</t>
  </si>
  <si>
    <t>154-01B</t>
  </si>
  <si>
    <t>154-01C</t>
  </si>
  <si>
    <t>154-01D</t>
  </si>
  <si>
    <t>154-020</t>
  </si>
  <si>
    <t>154-030</t>
  </si>
  <si>
    <t>154-040</t>
  </si>
  <si>
    <t>154-050</t>
  </si>
  <si>
    <t>154-060</t>
  </si>
  <si>
    <t>154-06A</t>
  </si>
  <si>
    <t>154-070</t>
  </si>
  <si>
    <t>154-080</t>
  </si>
  <si>
    <t>154-08A</t>
  </si>
  <si>
    <t>154-090</t>
  </si>
  <si>
    <t>154-09A</t>
  </si>
  <si>
    <t>154-09B</t>
  </si>
  <si>
    <t>154-100</t>
  </si>
  <si>
    <t>154-10A</t>
  </si>
  <si>
    <t>154-10B</t>
  </si>
  <si>
    <t>154-110</t>
  </si>
  <si>
    <t>154-111</t>
  </si>
  <si>
    <t>154-11A</t>
  </si>
  <si>
    <t>154-11B</t>
  </si>
  <si>
    <t>154-11C</t>
  </si>
  <si>
    <t>154-11D</t>
  </si>
  <si>
    <t>154-11K</t>
  </si>
  <si>
    <t>154-120</t>
  </si>
  <si>
    <t>154-12A</t>
  </si>
  <si>
    <t>154-130</t>
  </si>
  <si>
    <t>154-132</t>
  </si>
  <si>
    <t>154-13A</t>
  </si>
  <si>
    <t>154-13C</t>
  </si>
  <si>
    <t>154-140</t>
  </si>
  <si>
    <t>154-150</t>
  </si>
  <si>
    <t>154-160</t>
  </si>
  <si>
    <t>154-16B</t>
  </si>
  <si>
    <t>154-170</t>
  </si>
  <si>
    <t>154-180</t>
  </si>
  <si>
    <t>154-181</t>
  </si>
  <si>
    <t>154-182</t>
  </si>
  <si>
    <t>154-190</t>
  </si>
  <si>
    <t>154-19A</t>
  </si>
  <si>
    <t>154-19B</t>
  </si>
  <si>
    <t>154-19C</t>
  </si>
  <si>
    <t>154-200</t>
  </si>
  <si>
    <t>154-20A</t>
  </si>
  <si>
    <t>154-210</t>
  </si>
  <si>
    <t>154-220</t>
  </si>
  <si>
    <t>154-230</t>
  </si>
  <si>
    <t>154-23A</t>
  </si>
  <si>
    <t>154-240</t>
  </si>
  <si>
    <t>154-241</t>
  </si>
  <si>
    <t>154-24B</t>
  </si>
  <si>
    <t>154-24N</t>
  </si>
  <si>
    <t>154-250</t>
  </si>
  <si>
    <t>154-260</t>
  </si>
  <si>
    <t>154-26B</t>
  </si>
  <si>
    <t>154-26C</t>
  </si>
  <si>
    <t>154-270</t>
  </si>
  <si>
    <t>154-27A</t>
  </si>
  <si>
    <t>154-280</t>
  </si>
  <si>
    <t>154-290</t>
  </si>
  <si>
    <t>154-291</t>
  </si>
  <si>
    <t>154-292</t>
  </si>
  <si>
    <t>154-295</t>
  </si>
  <si>
    <t>154-29A</t>
  </si>
  <si>
    <t>154-300</t>
  </si>
  <si>
    <t>154-310</t>
  </si>
  <si>
    <t>154-320</t>
  </si>
  <si>
    <t>154-32A</t>
  </si>
  <si>
    <t>154-32B</t>
  </si>
  <si>
    <t>154-32C</t>
  </si>
  <si>
    <t>154-32D</t>
  </si>
  <si>
    <t>154-32H</t>
  </si>
  <si>
    <t>154-32K</t>
  </si>
  <si>
    <t>154-32L</t>
  </si>
  <si>
    <t>154-32M</t>
  </si>
  <si>
    <t>154-32N</t>
  </si>
  <si>
    <t>154-32P</t>
  </si>
  <si>
    <t>154-32Q</t>
  </si>
  <si>
    <t>154-32R</t>
  </si>
  <si>
    <t>154-32S</t>
  </si>
  <si>
    <t>154-32T</t>
  </si>
  <si>
    <t>154-330</t>
  </si>
  <si>
    <t>154-33A</t>
  </si>
  <si>
    <t>154-340</t>
  </si>
  <si>
    <t>154-34B</t>
  </si>
  <si>
    <t>154-34D</t>
  </si>
  <si>
    <t>154-34F</t>
  </si>
  <si>
    <t>154-34G</t>
  </si>
  <si>
    <t>154-34Z</t>
  </si>
  <si>
    <t>154-350</t>
  </si>
  <si>
    <t>154-35A</t>
  </si>
  <si>
    <t>154-35B</t>
  </si>
  <si>
    <t>154-36B</t>
  </si>
  <si>
    <t>154-36C</t>
  </si>
  <si>
    <t>154-36F</t>
  </si>
  <si>
    <t>154-36G</t>
  </si>
  <si>
    <t>154-370</t>
  </si>
  <si>
    <t>154-380</t>
  </si>
  <si>
    <t>154-390</t>
  </si>
  <si>
    <t>154-39A</t>
  </si>
  <si>
    <t>154-39B</t>
  </si>
  <si>
    <t>154-400</t>
  </si>
  <si>
    <t>154-410</t>
  </si>
  <si>
    <t>154-41B</t>
  </si>
  <si>
    <t>154-41C</t>
  </si>
  <si>
    <t>154-41D</t>
  </si>
  <si>
    <t>154-41F</t>
  </si>
  <si>
    <t>154-41G</t>
  </si>
  <si>
    <t>154-41H</t>
  </si>
  <si>
    <t>154-41J</t>
  </si>
  <si>
    <t>154-41K</t>
  </si>
  <si>
    <t>154-41L</t>
  </si>
  <si>
    <t>154-41M</t>
  </si>
  <si>
    <t>154-41N</t>
  </si>
  <si>
    <t>154-420</t>
  </si>
  <si>
    <t>154-421</t>
  </si>
  <si>
    <t>154-422</t>
  </si>
  <si>
    <t>154-42A</t>
  </si>
  <si>
    <t>154-42B</t>
  </si>
  <si>
    <t>154-430</t>
  </si>
  <si>
    <t>154-43C</t>
  </si>
  <si>
    <t>154-440</t>
  </si>
  <si>
    <t>154-44A</t>
  </si>
  <si>
    <t>154-450</t>
  </si>
  <si>
    <t>154-45A</t>
  </si>
  <si>
    <t>154-45B</t>
  </si>
  <si>
    <t>154-470</t>
  </si>
  <si>
    <t>154-480</t>
  </si>
  <si>
    <t>154-490</t>
  </si>
  <si>
    <t>154-491</t>
  </si>
  <si>
    <t>154-49B</t>
  </si>
  <si>
    <t>154-49D</t>
  </si>
  <si>
    <t>154-49E</t>
  </si>
  <si>
    <t>154-500</t>
  </si>
  <si>
    <t>154-50A</t>
  </si>
  <si>
    <t>154-510</t>
  </si>
  <si>
    <t>154-51A</t>
  </si>
  <si>
    <t>154-51B</t>
  </si>
  <si>
    <t>154-520</t>
  </si>
  <si>
    <t>154-53B</t>
  </si>
  <si>
    <t>154-540</t>
  </si>
  <si>
    <t>154-54A</t>
  </si>
  <si>
    <t>154-550</t>
  </si>
  <si>
    <t>154-55A</t>
  </si>
  <si>
    <t>154-560</t>
  </si>
  <si>
    <t>154-570</t>
  </si>
  <si>
    <t>154-580</t>
  </si>
  <si>
    <t>154-58B</t>
  </si>
  <si>
    <t>154-590</t>
  </si>
  <si>
    <t>154-600</t>
  </si>
  <si>
    <t>154-60B</t>
  </si>
  <si>
    <t>154-60D</t>
  </si>
  <si>
    <t>154-60F</t>
  </si>
  <si>
    <t>154-60G</t>
  </si>
  <si>
    <t>154-60I</t>
  </si>
  <si>
    <t>154-60J</t>
  </si>
  <si>
    <t>154-60K</t>
  </si>
  <si>
    <t>154-60L</t>
  </si>
  <si>
    <t>154-60M</t>
  </si>
  <si>
    <t>154-60N</t>
  </si>
  <si>
    <t>154-60P</t>
  </si>
  <si>
    <t>154-60Q</t>
  </si>
  <si>
    <t>154-60S</t>
  </si>
  <si>
    <t>154-60Y</t>
  </si>
  <si>
    <t>154-610</t>
  </si>
  <si>
    <t>154-61J</t>
  </si>
  <si>
    <t>154-61K</t>
  </si>
  <si>
    <t>154-61M</t>
  </si>
  <si>
    <t>154-61N</t>
  </si>
  <si>
    <t>154-61P</t>
  </si>
  <si>
    <t>154-61Q</t>
  </si>
  <si>
    <t>154-61R</t>
  </si>
  <si>
    <t>154-61S</t>
  </si>
  <si>
    <t>154-61T</t>
  </si>
  <si>
    <t>154-61U</t>
  </si>
  <si>
    <t>154-61V</t>
  </si>
  <si>
    <t>154-61W</t>
  </si>
  <si>
    <t>154-61X</t>
  </si>
  <si>
    <t>154-620</t>
  </si>
  <si>
    <t>154-62A</t>
  </si>
  <si>
    <t>154-62J</t>
  </si>
  <si>
    <t>154-630</t>
  </si>
  <si>
    <t>154-63A</t>
  </si>
  <si>
    <t>154-63B</t>
  </si>
  <si>
    <t>154-63C</t>
  </si>
  <si>
    <t>154-640</t>
  </si>
  <si>
    <t>154-64A</t>
  </si>
  <si>
    <t>154-650</t>
  </si>
  <si>
    <t>154-65A</t>
  </si>
  <si>
    <t>154-65B</t>
  </si>
  <si>
    <t>154-65C</t>
  </si>
  <si>
    <t>154-65D</t>
  </si>
  <si>
    <t>154-65F</t>
  </si>
  <si>
    <t>154-65G</t>
  </si>
  <si>
    <t>154-65Z</t>
  </si>
  <si>
    <t>154-66A</t>
  </si>
  <si>
    <t>154-670</t>
  </si>
  <si>
    <t>154-67B</t>
  </si>
  <si>
    <t>154-680</t>
  </si>
  <si>
    <t>154-681</t>
  </si>
  <si>
    <t>154-68A</t>
  </si>
  <si>
    <t>154-68C</t>
  </si>
  <si>
    <t>154-690</t>
  </si>
  <si>
    <t>154-69A</t>
  </si>
  <si>
    <t>154-700</t>
  </si>
  <si>
    <t>154-70A</t>
  </si>
  <si>
    <t>154-710</t>
  </si>
  <si>
    <t>154-720</t>
  </si>
  <si>
    <t>154-730</t>
  </si>
  <si>
    <t>154-73A</t>
  </si>
  <si>
    <t>154-73B</t>
  </si>
  <si>
    <t>154-740</t>
  </si>
  <si>
    <t>154-74C</t>
  </si>
  <si>
    <t>154-750</t>
  </si>
  <si>
    <t>154-760</t>
  </si>
  <si>
    <t>154-761</t>
  </si>
  <si>
    <t>154-76A</t>
  </si>
  <si>
    <t>154-770</t>
  </si>
  <si>
    <t>154-780</t>
  </si>
  <si>
    <t>154-78A</t>
  </si>
  <si>
    <t>154-78B</t>
  </si>
  <si>
    <t>154-790</t>
  </si>
  <si>
    <t>154-79A</t>
  </si>
  <si>
    <t>154-79Z</t>
  </si>
  <si>
    <t>154-800</t>
  </si>
  <si>
    <t>154-810</t>
  </si>
  <si>
    <t>154-81A</t>
  </si>
  <si>
    <t>154-81B</t>
  </si>
  <si>
    <t>154-820</t>
  </si>
  <si>
    <t>154-821</t>
  </si>
  <si>
    <t>154-830</t>
  </si>
  <si>
    <t>154-840</t>
  </si>
  <si>
    <t>154-84B</t>
  </si>
  <si>
    <t>154-850</t>
  </si>
  <si>
    <t>154-860</t>
  </si>
  <si>
    <t>154-861</t>
  </si>
  <si>
    <t>154-862</t>
  </si>
  <si>
    <t>154-86T</t>
  </si>
  <si>
    <t>154-870</t>
  </si>
  <si>
    <t>154-87A</t>
  </si>
  <si>
    <t>154-88A</t>
  </si>
  <si>
    <t>154-890</t>
  </si>
  <si>
    <t>154-900</t>
  </si>
  <si>
    <t>154-90A</t>
  </si>
  <si>
    <t>154-90B</t>
  </si>
  <si>
    <t>154-90D</t>
  </si>
  <si>
    <t>154-90F</t>
  </si>
  <si>
    <t>154-910</t>
  </si>
  <si>
    <t>154-91A</t>
  </si>
  <si>
    <t>154-91B</t>
  </si>
  <si>
    <t>154-920</t>
  </si>
  <si>
    <t>154-92B</t>
  </si>
  <si>
    <t>154-92D</t>
  </si>
  <si>
    <t>154-92E</t>
  </si>
  <si>
    <t>154-92F</t>
  </si>
  <si>
    <t>154-92G</t>
  </si>
  <si>
    <t>154-92L</t>
  </si>
  <si>
    <t>154-92M</t>
  </si>
  <si>
    <t>154-92N</t>
  </si>
  <si>
    <t>154-92P</t>
  </si>
  <si>
    <t>154-92R</t>
  </si>
  <si>
    <t>154-92S</t>
  </si>
  <si>
    <t>154-92T</t>
  </si>
  <si>
    <t>154-92U</t>
  </si>
  <si>
    <t>154-92V</t>
  </si>
  <si>
    <t>154-92Y</t>
  </si>
  <si>
    <t>154-930</t>
  </si>
  <si>
    <t>154-93A</t>
  </si>
  <si>
    <t>154-93J</t>
  </si>
  <si>
    <t>154-93M</t>
  </si>
  <si>
    <t>154-93N</t>
  </si>
  <si>
    <t>154-93P</t>
  </si>
  <si>
    <t>154-93Q</t>
  </si>
  <si>
    <t>154-93R</t>
  </si>
  <si>
    <t>154-940</t>
  </si>
  <si>
    <t>154-94A</t>
  </si>
  <si>
    <t>154-94Z</t>
  </si>
  <si>
    <t>154-950</t>
  </si>
  <si>
    <t>154-95A</t>
  </si>
  <si>
    <t>154-960</t>
  </si>
  <si>
    <t>154-96C</t>
  </si>
  <si>
    <t>154-96F</t>
  </si>
  <si>
    <t>154-970</t>
  </si>
  <si>
    <t>154-97D</t>
  </si>
  <si>
    <t>154-980</t>
  </si>
  <si>
    <t>154-98A</t>
  </si>
  <si>
    <t>154-98B</t>
  </si>
  <si>
    <t>154-990</t>
  </si>
  <si>
    <t>154-995</t>
  </si>
  <si>
    <t>State Covid-19 Funds PRC 154</t>
  </si>
  <si>
    <t>133-ALL</t>
  </si>
  <si>
    <t>121-940</t>
  </si>
  <si>
    <t>121-13B</t>
  </si>
  <si>
    <t>121-13D</t>
  </si>
  <si>
    <t>121-49F</t>
  </si>
  <si>
    <t>121-49G</t>
  </si>
  <si>
    <t>121-55B</t>
  </si>
  <si>
    <t>121-61X</t>
  </si>
  <si>
    <t>121-61Y</t>
  </si>
  <si>
    <t>121-69A</t>
  </si>
  <si>
    <t>121-90C</t>
  </si>
  <si>
    <t>121-92W</t>
  </si>
  <si>
    <t>121-94A</t>
  </si>
  <si>
    <t>122-010</t>
  </si>
  <si>
    <t>122-020</t>
  </si>
  <si>
    <t>122-030</t>
  </si>
  <si>
    <t>122-040</t>
  </si>
  <si>
    <t>122-050</t>
  </si>
  <si>
    <t>122-060</t>
  </si>
  <si>
    <t>122-150</t>
  </si>
  <si>
    <t>122-181</t>
  </si>
  <si>
    <t>122-182</t>
  </si>
  <si>
    <t>122-200</t>
  </si>
  <si>
    <t>122-210</t>
  </si>
  <si>
    <t>122-260</t>
  </si>
  <si>
    <t>122-270</t>
  </si>
  <si>
    <t>122-280</t>
  </si>
  <si>
    <t>122-300</t>
  </si>
  <si>
    <t>122-310</t>
  </si>
  <si>
    <t>122-360</t>
  </si>
  <si>
    <t>122-380</t>
  </si>
  <si>
    <t>122-410</t>
  </si>
  <si>
    <t>122-421</t>
  </si>
  <si>
    <t>122-460</t>
  </si>
  <si>
    <t>122-480</t>
  </si>
  <si>
    <t>122-510</t>
  </si>
  <si>
    <t>122-520</t>
  </si>
  <si>
    <t>122-570</t>
  </si>
  <si>
    <t>122-690</t>
  </si>
  <si>
    <t>122-720</t>
  </si>
  <si>
    <t>122-761</t>
  </si>
  <si>
    <t>122-790</t>
  </si>
  <si>
    <t>122-800</t>
  </si>
  <si>
    <t>122-821</t>
  </si>
  <si>
    <t>122-830</t>
  </si>
  <si>
    <t>122-870</t>
  </si>
  <si>
    <t>122-930</t>
  </si>
  <si>
    <t>122-970</t>
  </si>
  <si>
    <t>122-980</t>
  </si>
  <si>
    <t>122-00B</t>
  </si>
  <si>
    <t>122-01B</t>
  </si>
  <si>
    <t>122-01D</t>
  </si>
  <si>
    <t>122-07A</t>
  </si>
  <si>
    <t>122-09A</t>
  </si>
  <si>
    <t>122-09B</t>
  </si>
  <si>
    <t>122-10A</t>
  </si>
  <si>
    <t>122-10B</t>
  </si>
  <si>
    <t>122-11A</t>
  </si>
  <si>
    <t>122-11C</t>
  </si>
  <si>
    <t>122-13A</t>
  </si>
  <si>
    <t>122-13B</t>
  </si>
  <si>
    <t>122-13C</t>
  </si>
  <si>
    <t>122-13D</t>
  </si>
  <si>
    <t>122-19A</t>
  </si>
  <si>
    <t>122-19B</t>
  </si>
  <si>
    <t>122-24B</t>
  </si>
  <si>
    <t>122-24N</t>
  </si>
  <si>
    <t>122-26B</t>
  </si>
  <si>
    <t>122-26C</t>
  </si>
  <si>
    <t>122-27A</t>
  </si>
  <si>
    <t>122-29A</t>
  </si>
  <si>
    <t>122-32C</t>
  </si>
  <si>
    <t>122-32H</t>
  </si>
  <si>
    <t>122-32K</t>
  </si>
  <si>
    <t>122-32M</t>
  </si>
  <si>
    <t>122-32N</t>
  </si>
  <si>
    <t>122-32S</t>
  </si>
  <si>
    <t>122-32T</t>
  </si>
  <si>
    <t>122-33A</t>
  </si>
  <si>
    <t>122-34B</t>
  </si>
  <si>
    <t>122-34F</t>
  </si>
  <si>
    <t>122-34G</t>
  </si>
  <si>
    <t>122-34H</t>
  </si>
  <si>
    <t>122-35A</t>
  </si>
  <si>
    <t>122-35B</t>
  </si>
  <si>
    <t>122-36B</t>
  </si>
  <si>
    <t>122-36C</t>
  </si>
  <si>
    <t>122-36F</t>
  </si>
  <si>
    <t>122-39A</t>
  </si>
  <si>
    <t>122-41B</t>
  </si>
  <si>
    <t>122-41C</t>
  </si>
  <si>
    <t>122-41D</t>
  </si>
  <si>
    <t>122-41G</t>
  </si>
  <si>
    <t>122-41J</t>
  </si>
  <si>
    <t>122-41K</t>
  </si>
  <si>
    <t>122-41L</t>
  </si>
  <si>
    <t>122-41M</t>
  </si>
  <si>
    <t>122-41N</t>
  </si>
  <si>
    <t>122-42A</t>
  </si>
  <si>
    <t>122-42B</t>
  </si>
  <si>
    <t>122-43C</t>
  </si>
  <si>
    <t>122-43D</t>
  </si>
  <si>
    <t>122-44A</t>
  </si>
  <si>
    <t>122-45B</t>
  </si>
  <si>
    <t>122-49F</t>
  </si>
  <si>
    <t>122-49G</t>
  </si>
  <si>
    <t>122-50A</t>
  </si>
  <si>
    <t>122-51A</t>
  </si>
  <si>
    <t>122-51B</t>
  </si>
  <si>
    <t>122-53C</t>
  </si>
  <si>
    <t>122-54A</t>
  </si>
  <si>
    <t>122-55B</t>
  </si>
  <si>
    <t>122-58B</t>
  </si>
  <si>
    <t>122-60B</t>
  </si>
  <si>
    <t>122-60D</t>
  </si>
  <si>
    <t>122-60L</t>
  </si>
  <si>
    <t>122-60M</t>
  </si>
  <si>
    <t>122-60P</t>
  </si>
  <si>
    <t>122-60U</t>
  </si>
  <si>
    <t>122-61K</t>
  </si>
  <si>
    <t>122-61L</t>
  </si>
  <si>
    <t>122-61M</t>
  </si>
  <si>
    <t>122-61N</t>
  </si>
  <si>
    <t>122-61R</t>
  </si>
  <si>
    <t>122-61U</t>
  </si>
  <si>
    <t>122-61W</t>
  </si>
  <si>
    <t>122-61X</t>
  </si>
  <si>
    <t>122-61Y</t>
  </si>
  <si>
    <t>122-62J</t>
  </si>
  <si>
    <t>122-63A</t>
  </si>
  <si>
    <t>122-63B</t>
  </si>
  <si>
    <t>122-63C</t>
  </si>
  <si>
    <t>122-64A</t>
  </si>
  <si>
    <t>122-65B</t>
  </si>
  <si>
    <t>122-65C</t>
  </si>
  <si>
    <t>122-65D</t>
  </si>
  <si>
    <t>122-65F</t>
  </si>
  <si>
    <t>122-65G</t>
  </si>
  <si>
    <t>122-66A</t>
  </si>
  <si>
    <t>122-67B</t>
  </si>
  <si>
    <t>122-68A</t>
  </si>
  <si>
    <t>122-70A</t>
  </si>
  <si>
    <t>122-73A</t>
  </si>
  <si>
    <t>122-73B</t>
  </si>
  <si>
    <t>122-74C</t>
  </si>
  <si>
    <t>122-76A</t>
  </si>
  <si>
    <t>122-78A</t>
  </si>
  <si>
    <t>122-78B</t>
  </si>
  <si>
    <t>122-79A</t>
  </si>
  <si>
    <t>122-81A</t>
  </si>
  <si>
    <t>122-86T</t>
  </si>
  <si>
    <t>122-90C</t>
  </si>
  <si>
    <t>122-90D</t>
  </si>
  <si>
    <t>122-90F</t>
  </si>
  <si>
    <t>122-91B</t>
  </si>
  <si>
    <t>122-92B</t>
  </si>
  <si>
    <t>122-92D</t>
  </si>
  <si>
    <t>122-92E</t>
  </si>
  <si>
    <t>122-92F</t>
  </si>
  <si>
    <t>122-92G</t>
  </si>
  <si>
    <t>122-92K</t>
  </si>
  <si>
    <t>122-92M</t>
  </si>
  <si>
    <t>122-92N</t>
  </si>
  <si>
    <t>122-92R</t>
  </si>
  <si>
    <t>122-92T</t>
  </si>
  <si>
    <t>122-92V</t>
  </si>
  <si>
    <t>122-92W</t>
  </si>
  <si>
    <t>122-92Y</t>
  </si>
  <si>
    <t>122-93A</t>
  </si>
  <si>
    <t>122-93J</t>
  </si>
  <si>
    <t>122-93L</t>
  </si>
  <si>
    <t>122-93M</t>
  </si>
  <si>
    <t>122-93P</t>
  </si>
  <si>
    <t>122-93R</t>
  </si>
  <si>
    <t>122-93T</t>
  </si>
  <si>
    <t>122-94A</t>
  </si>
  <si>
    <t>122-95A</t>
  </si>
  <si>
    <t>122-96C</t>
  </si>
  <si>
    <t>122-96F</t>
  </si>
  <si>
    <t>122-98B</t>
  </si>
  <si>
    <t>122-34Z</t>
  </si>
  <si>
    <t>122-50Z</t>
  </si>
  <si>
    <t>122-74Z</t>
  </si>
  <si>
    <t>122-79Z</t>
  </si>
  <si>
    <t>123-040</t>
  </si>
  <si>
    <t>123-080</t>
  </si>
  <si>
    <t>123-210</t>
  </si>
  <si>
    <t>123-240</t>
  </si>
  <si>
    <t>123-270</t>
  </si>
  <si>
    <t>123-290</t>
  </si>
  <si>
    <t>123-300</t>
  </si>
  <si>
    <t>123-330</t>
  </si>
  <si>
    <t>123-380</t>
  </si>
  <si>
    <t>123-421</t>
  </si>
  <si>
    <t>123-480</t>
  </si>
  <si>
    <t>123-540</t>
  </si>
  <si>
    <t>123-570</t>
  </si>
  <si>
    <t>123-730</t>
  </si>
  <si>
    <t>123-830</t>
  </si>
  <si>
    <t>123-09A</t>
  </si>
  <si>
    <t>123-11A</t>
  </si>
  <si>
    <t>123-11C</t>
  </si>
  <si>
    <t>123-13B</t>
  </si>
  <si>
    <t>123-13D</t>
  </si>
  <si>
    <t>123-26B</t>
  </si>
  <si>
    <t>123-26C</t>
  </si>
  <si>
    <t>123-32H</t>
  </si>
  <si>
    <t>123-32M</t>
  </si>
  <si>
    <t>123-32N</t>
  </si>
  <si>
    <t>123-32S</t>
  </si>
  <si>
    <t>123-34B</t>
  </si>
  <si>
    <t>123-34D</t>
  </si>
  <si>
    <t>123-34F</t>
  </si>
  <si>
    <t>123-35A</t>
  </si>
  <si>
    <t>123-36B</t>
  </si>
  <si>
    <t>123-36F</t>
  </si>
  <si>
    <t>123-39A</t>
  </si>
  <si>
    <t>123-41B</t>
  </si>
  <si>
    <t>123-41F</t>
  </si>
  <si>
    <t>123-41H</t>
  </si>
  <si>
    <t>123-41J</t>
  </si>
  <si>
    <t>123-41L</t>
  </si>
  <si>
    <t>123-42A</t>
  </si>
  <si>
    <t>123-43D</t>
  </si>
  <si>
    <t>123-49D</t>
  </si>
  <si>
    <t>123-49E</t>
  </si>
  <si>
    <t>123-49F</t>
  </si>
  <si>
    <t>123-49G</t>
  </si>
  <si>
    <t>123-51B</t>
  </si>
  <si>
    <t>123-55A</t>
  </si>
  <si>
    <t>123-55B</t>
  </si>
  <si>
    <t>123-60B</t>
  </si>
  <si>
    <t>123-60M</t>
  </si>
  <si>
    <t>123-60U</t>
  </si>
  <si>
    <t>123-61L</t>
  </si>
  <si>
    <t>123-61P</t>
  </si>
  <si>
    <t>123-61R</t>
  </si>
  <si>
    <t>123-61Y</t>
  </si>
  <si>
    <t>123-64A</t>
  </si>
  <si>
    <t>123-65B</t>
  </si>
  <si>
    <t>123-65F</t>
  </si>
  <si>
    <t>123-65G</t>
  </si>
  <si>
    <t>123-66A</t>
  </si>
  <si>
    <t>123-67B</t>
  </si>
  <si>
    <t>123-74C</t>
  </si>
  <si>
    <t>123-76A</t>
  </si>
  <si>
    <t>123-78A</t>
  </si>
  <si>
    <t>123-80B</t>
  </si>
  <si>
    <t>123-81A</t>
  </si>
  <si>
    <t>123-84B</t>
  </si>
  <si>
    <t>123-86T</t>
  </si>
  <si>
    <t>123-90C</t>
  </si>
  <si>
    <t>123-90F</t>
  </si>
  <si>
    <t>123-92D</t>
  </si>
  <si>
    <t>123-92M</t>
  </si>
  <si>
    <t>123-92T</t>
  </si>
  <si>
    <t>123-92V</t>
  </si>
  <si>
    <t>123-92Y</t>
  </si>
  <si>
    <t>123-93A</t>
  </si>
  <si>
    <t>123-93L</t>
  </si>
  <si>
    <t>123-93M</t>
  </si>
  <si>
    <t>123-93P</t>
  </si>
  <si>
    <t>123-93R</t>
  </si>
  <si>
    <t>123-93T</t>
  </si>
  <si>
    <t>123-94Z</t>
  </si>
  <si>
    <t>124-370</t>
  </si>
  <si>
    <t>124-680</t>
  </si>
  <si>
    <t>124-960</t>
  </si>
  <si>
    <t>124-09A</t>
  </si>
  <si>
    <t>124-13B</t>
  </si>
  <si>
    <t>124-13D</t>
  </si>
  <si>
    <t>124-32S</t>
  </si>
  <si>
    <t>124-41N</t>
  </si>
  <si>
    <t>124-42A</t>
  </si>
  <si>
    <t>124-43C</t>
  </si>
  <si>
    <t>124-49F</t>
  </si>
  <si>
    <t>124-49G</t>
  </si>
  <si>
    <t>124-55B</t>
  </si>
  <si>
    <t>124-61L</t>
  </si>
  <si>
    <t>124-61N</t>
  </si>
  <si>
    <t>124-61Y</t>
  </si>
  <si>
    <t>124-66A</t>
  </si>
  <si>
    <t>124-80B</t>
  </si>
  <si>
    <t>124-90C</t>
  </si>
  <si>
    <t>124-93T</t>
  </si>
  <si>
    <t>125-821</t>
  </si>
  <si>
    <t>125-13B</t>
  </si>
  <si>
    <t>125-13D</t>
  </si>
  <si>
    <t>125-24N</t>
  </si>
  <si>
    <t>125-32C</t>
  </si>
  <si>
    <t>125-32H</t>
  </si>
  <si>
    <t>125-33A</t>
  </si>
  <si>
    <t>125-34F</t>
  </si>
  <si>
    <t>125-36C</t>
  </si>
  <si>
    <t>125-41C</t>
  </si>
  <si>
    <t>125-41J</t>
  </si>
  <si>
    <t>125-41L</t>
  </si>
  <si>
    <t>125-49F</t>
  </si>
  <si>
    <t>125-49G</t>
  </si>
  <si>
    <t>125-51B</t>
  </si>
  <si>
    <t>125-60G</t>
  </si>
  <si>
    <t>125-60L</t>
  </si>
  <si>
    <t>125-60P</t>
  </si>
  <si>
    <t>125-61R</t>
  </si>
  <si>
    <t>125-61Y</t>
  </si>
  <si>
    <t>125-65C</t>
  </si>
  <si>
    <t>125-74C</t>
  </si>
  <si>
    <t>125-78A</t>
  </si>
  <si>
    <t>125-90C</t>
  </si>
  <si>
    <t>125-92M</t>
  </si>
  <si>
    <t>125-92V</t>
  </si>
  <si>
    <t>125-93J</t>
  </si>
  <si>
    <t>125-93M</t>
  </si>
  <si>
    <t>125-93P</t>
  </si>
  <si>
    <t>126-290</t>
  </si>
  <si>
    <t>126-570</t>
  </si>
  <si>
    <t>126-790</t>
  </si>
  <si>
    <t>126-861</t>
  </si>
  <si>
    <t>126-910</t>
  </si>
  <si>
    <t>126-960</t>
  </si>
  <si>
    <t>126-09A</t>
  </si>
  <si>
    <t>126-13B</t>
  </si>
  <si>
    <t>126-13D</t>
  </si>
  <si>
    <t>126-32P</t>
  </si>
  <si>
    <t>126-32S</t>
  </si>
  <si>
    <t>126-34K</t>
  </si>
  <si>
    <t>126-36C</t>
  </si>
  <si>
    <t>126-41H</t>
  </si>
  <si>
    <t>126-42A</t>
  </si>
  <si>
    <t>126-43D</t>
  </si>
  <si>
    <t>126-49F</t>
  </si>
  <si>
    <t>126-49G</t>
  </si>
  <si>
    <t>126-53C</t>
  </si>
  <si>
    <t>126-55B</t>
  </si>
  <si>
    <t>126-60P</t>
  </si>
  <si>
    <t>126-60U</t>
  </si>
  <si>
    <t>126-61L</t>
  </si>
  <si>
    <t>126-61Q</t>
  </si>
  <si>
    <t>126-61V</t>
  </si>
  <si>
    <t>126-61W</t>
  </si>
  <si>
    <t>126-61Y</t>
  </si>
  <si>
    <t>126-62J</t>
  </si>
  <si>
    <t>126-66A</t>
  </si>
  <si>
    <t>126-80B</t>
  </si>
  <si>
    <t>126-81B</t>
  </si>
  <si>
    <t>126-90C</t>
  </si>
  <si>
    <t>126-92W</t>
  </si>
  <si>
    <t>126-93L</t>
  </si>
  <si>
    <t>126-93T</t>
  </si>
  <si>
    <t>126-94Z</t>
  </si>
  <si>
    <t>127-010</t>
  </si>
  <si>
    <t>127-050</t>
  </si>
  <si>
    <t>127-070</t>
  </si>
  <si>
    <t>127-110</t>
  </si>
  <si>
    <t>127-160</t>
  </si>
  <si>
    <t>127-200</t>
  </si>
  <si>
    <t>127-240</t>
  </si>
  <si>
    <t>127-291</t>
  </si>
  <si>
    <t>127-300</t>
  </si>
  <si>
    <t>127-350</t>
  </si>
  <si>
    <t>127-360</t>
  </si>
  <si>
    <t>127-380</t>
  </si>
  <si>
    <t>127-422</t>
  </si>
  <si>
    <t>127-460</t>
  </si>
  <si>
    <t>127-470</t>
  </si>
  <si>
    <t>127-510</t>
  </si>
  <si>
    <t>127-640</t>
  </si>
  <si>
    <t>127-681</t>
  </si>
  <si>
    <t>127-690</t>
  </si>
  <si>
    <t>127-700</t>
  </si>
  <si>
    <t>127-730</t>
  </si>
  <si>
    <t>127-750</t>
  </si>
  <si>
    <t>127-790</t>
  </si>
  <si>
    <t>127-800</t>
  </si>
  <si>
    <t>127-840</t>
  </si>
  <si>
    <t>127-870</t>
  </si>
  <si>
    <t>127-880</t>
  </si>
  <si>
    <t>127-910</t>
  </si>
  <si>
    <t>127-940</t>
  </si>
  <si>
    <t>127-960</t>
  </si>
  <si>
    <t>127-995</t>
  </si>
  <si>
    <t>127-01C</t>
  </si>
  <si>
    <t>127-01F</t>
  </si>
  <si>
    <t>127-09A</t>
  </si>
  <si>
    <t>127-10A</t>
  </si>
  <si>
    <t>127-10B</t>
  </si>
  <si>
    <t>127-11D</t>
  </si>
  <si>
    <t>127-13C</t>
  </si>
  <si>
    <t>127-16B</t>
  </si>
  <si>
    <t>127-24N</t>
  </si>
  <si>
    <t>127-32B</t>
  </si>
  <si>
    <t>127-32L</t>
  </si>
  <si>
    <t>127-32P</t>
  </si>
  <si>
    <t>127-32Q</t>
  </si>
  <si>
    <t>127-32R</t>
  </si>
  <si>
    <t>127-32S</t>
  </si>
  <si>
    <t>127-33A</t>
  </si>
  <si>
    <t>127-36F</t>
  </si>
  <si>
    <t>127-36G</t>
  </si>
  <si>
    <t>127-41M</t>
  </si>
  <si>
    <t>127-42A</t>
  </si>
  <si>
    <t>127-42B</t>
  </si>
  <si>
    <t>127-43D</t>
  </si>
  <si>
    <t>127-53C</t>
  </si>
  <si>
    <t>127-54A</t>
  </si>
  <si>
    <t>127-55A</t>
  </si>
  <si>
    <t>127-58B</t>
  </si>
  <si>
    <t>127-60I</t>
  </si>
  <si>
    <t>127-60N</t>
  </si>
  <si>
    <t>127-60P</t>
  </si>
  <si>
    <t>127-61S</t>
  </si>
  <si>
    <t>127-61U</t>
  </si>
  <si>
    <t>127-61X</t>
  </si>
  <si>
    <t>127-62A</t>
  </si>
  <si>
    <t>127-62J</t>
  </si>
  <si>
    <t>127-63B</t>
  </si>
  <si>
    <t>127-64A</t>
  </si>
  <si>
    <t>127-65C</t>
  </si>
  <si>
    <t>127-65G</t>
  </si>
  <si>
    <t>127-66A</t>
  </si>
  <si>
    <t>127-76A</t>
  </si>
  <si>
    <t>127-79A</t>
  </si>
  <si>
    <t>127-80B</t>
  </si>
  <si>
    <t>127-81B</t>
  </si>
  <si>
    <t>127-88A</t>
  </si>
  <si>
    <t>127-93A</t>
  </si>
  <si>
    <t>127-93J</t>
  </si>
  <si>
    <t>127-94A</t>
  </si>
  <si>
    <t>127-98A</t>
  </si>
  <si>
    <t>128-090</t>
  </si>
  <si>
    <t>128-111</t>
  </si>
  <si>
    <t>128-132</t>
  </si>
  <si>
    <t>128-150</t>
  </si>
  <si>
    <t>128-181</t>
  </si>
  <si>
    <t>128-210</t>
  </si>
  <si>
    <t>128-241</t>
  </si>
  <si>
    <t>128-280</t>
  </si>
  <si>
    <t>128-330</t>
  </si>
  <si>
    <t>128-380</t>
  </si>
  <si>
    <t>128-421</t>
  </si>
  <si>
    <t>128-460</t>
  </si>
  <si>
    <t>128-560</t>
  </si>
  <si>
    <t>128-570</t>
  </si>
  <si>
    <t>128-590</t>
  </si>
  <si>
    <t>128-750</t>
  </si>
  <si>
    <t>128-790</t>
  </si>
  <si>
    <t>128-861</t>
  </si>
  <si>
    <t>128-01C</t>
  </si>
  <si>
    <t>128-01D</t>
  </si>
  <si>
    <t>128-01F</t>
  </si>
  <si>
    <t>128-07A</t>
  </si>
  <si>
    <t>128-09A</t>
  </si>
  <si>
    <t>128-09B</t>
  </si>
  <si>
    <t>128-10B</t>
  </si>
  <si>
    <t>128-13B</t>
  </si>
  <si>
    <t>128-13D</t>
  </si>
  <si>
    <t>128-16B</t>
  </si>
  <si>
    <t>128-19A</t>
  </si>
  <si>
    <t>128-19C</t>
  </si>
  <si>
    <t>128-26B</t>
  </si>
  <si>
    <t>128-26C</t>
  </si>
  <si>
    <t>128-27A</t>
  </si>
  <si>
    <t>128-29A</t>
  </si>
  <si>
    <t>128-32H</t>
  </si>
  <si>
    <t>128-32P</t>
  </si>
  <si>
    <t>128-32R</t>
  </si>
  <si>
    <t>128-32S</t>
  </si>
  <si>
    <t>128-32T</t>
  </si>
  <si>
    <t>128-34F</t>
  </si>
  <si>
    <t>128-34G</t>
  </si>
  <si>
    <t>128-34H</t>
  </si>
  <si>
    <t>128-34K</t>
  </si>
  <si>
    <t>128-35B</t>
  </si>
  <si>
    <t>128-36C</t>
  </si>
  <si>
    <t>128-39B</t>
  </si>
  <si>
    <t>128-41B</t>
  </si>
  <si>
    <t>128-41C</t>
  </si>
  <si>
    <t>128-41D</t>
  </si>
  <si>
    <t>128-41H</t>
  </si>
  <si>
    <t>128-41J</t>
  </si>
  <si>
    <t>128-41L</t>
  </si>
  <si>
    <t>128-42A</t>
  </si>
  <si>
    <t>128-43C</t>
  </si>
  <si>
    <t>128-43D</t>
  </si>
  <si>
    <t>128-44A</t>
  </si>
  <si>
    <t>128-45A</t>
  </si>
  <si>
    <t>128-45B</t>
  </si>
  <si>
    <t>128-49B</t>
  </si>
  <si>
    <t>128-49D</t>
  </si>
  <si>
    <t>128-49F</t>
  </si>
  <si>
    <t>128-49G</t>
  </si>
  <si>
    <t>128-51A</t>
  </si>
  <si>
    <t>128-51B</t>
  </si>
  <si>
    <t>128-53C</t>
  </si>
  <si>
    <t>128-55B</t>
  </si>
  <si>
    <t>128-60D</t>
  </si>
  <si>
    <t>128-60F</t>
  </si>
  <si>
    <t>128-60K</t>
  </si>
  <si>
    <t>128-60M</t>
  </si>
  <si>
    <t>128-60P</t>
  </si>
  <si>
    <t>128-60S</t>
  </si>
  <si>
    <t>128-60U</t>
  </si>
  <si>
    <t>128-61J</t>
  </si>
  <si>
    <t>128-61L</t>
  </si>
  <si>
    <t>128-61M</t>
  </si>
  <si>
    <t>128-61Q</t>
  </si>
  <si>
    <t>128-61R</t>
  </si>
  <si>
    <t>128-61S</t>
  </si>
  <si>
    <t>128-61V</t>
  </si>
  <si>
    <t>128-61W</t>
  </si>
  <si>
    <t>128-61X</t>
  </si>
  <si>
    <t>128-61Y</t>
  </si>
  <si>
    <t>128-62A</t>
  </si>
  <si>
    <t>128-62J</t>
  </si>
  <si>
    <t>128-63A</t>
  </si>
  <si>
    <t>128-63B</t>
  </si>
  <si>
    <t>128-63C</t>
  </si>
  <si>
    <t>128-64A</t>
  </si>
  <si>
    <t>128-65B</t>
  </si>
  <si>
    <t>128-65C</t>
  </si>
  <si>
    <t>128-65D</t>
  </si>
  <si>
    <t>128-65F</t>
  </si>
  <si>
    <t>128-66A</t>
  </si>
  <si>
    <t>128-69A</t>
  </si>
  <si>
    <t>128-73A</t>
  </si>
  <si>
    <t>128-74C</t>
  </si>
  <si>
    <t>128-76A</t>
  </si>
  <si>
    <t>128-79A</t>
  </si>
  <si>
    <t>128-80B</t>
  </si>
  <si>
    <t>128-81B</t>
  </si>
  <si>
    <t>128-84B</t>
  </si>
  <si>
    <t>128-86T</t>
  </si>
  <si>
    <t>128-87A</t>
  </si>
  <si>
    <t>128-90A</t>
  </si>
  <si>
    <t>128-90C</t>
  </si>
  <si>
    <t>128-90D</t>
  </si>
  <si>
    <t>128-90F</t>
  </si>
  <si>
    <t>128-92B</t>
  </si>
  <si>
    <t>128-92D</t>
  </si>
  <si>
    <t>128-92F</t>
  </si>
  <si>
    <t>128-92M</t>
  </si>
  <si>
    <t>128-92N</t>
  </si>
  <si>
    <t>128-92R</t>
  </si>
  <si>
    <t>128-92S</t>
  </si>
  <si>
    <t>128-92V</t>
  </si>
  <si>
    <t>128-93J</t>
  </si>
  <si>
    <t>128-93L</t>
  </si>
  <si>
    <t>128-93M</t>
  </si>
  <si>
    <t>128-93P</t>
  </si>
  <si>
    <t>128-93Q</t>
  </si>
  <si>
    <t>128-93R</t>
  </si>
  <si>
    <t>128-93T</t>
  </si>
  <si>
    <t>128-94A</t>
  </si>
  <si>
    <t>128-95A</t>
  </si>
  <si>
    <t>128-96C</t>
  </si>
  <si>
    <t>128-96F</t>
  </si>
  <si>
    <t>129-181</t>
  </si>
  <si>
    <t>129-470</t>
  </si>
  <si>
    <t>129-750</t>
  </si>
  <si>
    <t>129-860</t>
  </si>
  <si>
    <t>129-09A</t>
  </si>
  <si>
    <t>129-23A</t>
  </si>
  <si>
    <t>129-32A</t>
  </si>
  <si>
    <t>129-34D</t>
  </si>
  <si>
    <t>129-34H</t>
  </si>
  <si>
    <t>129-42B</t>
  </si>
  <si>
    <t>129-60P</t>
  </si>
  <si>
    <t>129-61V</t>
  </si>
  <si>
    <t>129-62J</t>
  </si>
  <si>
    <t>129-62K</t>
  </si>
  <si>
    <t>129-63A</t>
  </si>
  <si>
    <t>129-72A</t>
  </si>
  <si>
    <t>129-78A</t>
  </si>
  <si>
    <t>129-98B</t>
  </si>
  <si>
    <t>132-09A</t>
  </si>
  <si>
    <t>132-13B</t>
  </si>
  <si>
    <t>132-13D</t>
  </si>
  <si>
    <t>132-19C</t>
  </si>
  <si>
    <t>132-27A</t>
  </si>
  <si>
    <t>132-32C</t>
  </si>
  <si>
    <t>132-32D</t>
  </si>
  <si>
    <t>132-32P</t>
  </si>
  <si>
    <t>132-32S</t>
  </si>
  <si>
    <t>132-33A</t>
  </si>
  <si>
    <t>132-34H</t>
  </si>
  <si>
    <t>132-41C</t>
  </si>
  <si>
    <t>132-42A</t>
  </si>
  <si>
    <t>132-43C</t>
  </si>
  <si>
    <t>132-49B</t>
  </si>
  <si>
    <t>132-49F</t>
  </si>
  <si>
    <t>132-49G</t>
  </si>
  <si>
    <t>132-55B</t>
  </si>
  <si>
    <t>132-60L</t>
  </si>
  <si>
    <t>132-61V</t>
  </si>
  <si>
    <t>132-61Y</t>
  </si>
  <si>
    <t>132-66A</t>
  </si>
  <si>
    <t>132-90C</t>
  </si>
  <si>
    <t>132-90F</t>
  </si>
  <si>
    <t>132-96C</t>
  </si>
  <si>
    <t>132-34Z</t>
  </si>
  <si>
    <t>133-A05</t>
  </si>
  <si>
    <t>133-A07</t>
  </si>
  <si>
    <t>133-A39</t>
  </si>
  <si>
    <t>133-A43</t>
  </si>
  <si>
    <t>133-B90</t>
  </si>
  <si>
    <t>133-B95</t>
  </si>
  <si>
    <t>133-C10</t>
  </si>
  <si>
    <t>133-C18</t>
  </si>
  <si>
    <t>133-C33</t>
  </si>
  <si>
    <t>133-C41</t>
  </si>
  <si>
    <t>133-C50</t>
  </si>
  <si>
    <t>133-C62</t>
  </si>
  <si>
    <t>133-C63</t>
  </si>
  <si>
    <t>133-C68</t>
  </si>
  <si>
    <t>133-E07</t>
  </si>
  <si>
    <t>133-E09</t>
  </si>
  <si>
    <t>133-E10</t>
  </si>
  <si>
    <t>133-E11</t>
  </si>
  <si>
    <t>133-E12</t>
  </si>
  <si>
    <t>133-E13</t>
  </si>
  <si>
    <t>133-E14</t>
  </si>
  <si>
    <t>133-E15</t>
  </si>
  <si>
    <t>133-E16</t>
  </si>
  <si>
    <t>133-E17</t>
  </si>
  <si>
    <t>133-E18</t>
  </si>
  <si>
    <t>133-E19</t>
  </si>
  <si>
    <t>134-070</t>
  </si>
  <si>
    <t>134-200</t>
  </si>
  <si>
    <t>134-570</t>
  </si>
  <si>
    <t>134-690</t>
  </si>
  <si>
    <t>134-790</t>
  </si>
  <si>
    <t>134-01B</t>
  </si>
  <si>
    <t>134-07A</t>
  </si>
  <si>
    <t>134-09A</t>
  </si>
  <si>
    <t>134-26C</t>
  </si>
  <si>
    <t>134-36F</t>
  </si>
  <si>
    <t>134-42A</t>
  </si>
  <si>
    <t>134-66A</t>
  </si>
  <si>
    <t>134-67B</t>
  </si>
  <si>
    <t>134-93A</t>
  </si>
  <si>
    <t>135-422</t>
  </si>
  <si>
    <t>135-540</t>
  </si>
  <si>
    <t>135-580</t>
  </si>
  <si>
    <t>135-680</t>
  </si>
  <si>
    <t>135-681</t>
  </si>
  <si>
    <t>135-770</t>
  </si>
  <si>
    <t>135-00B</t>
  </si>
  <si>
    <t>135-09A</t>
  </si>
  <si>
    <t>135-09B</t>
  </si>
  <si>
    <t>135-11C</t>
  </si>
  <si>
    <t>135-13B</t>
  </si>
  <si>
    <t>135-13D</t>
  </si>
  <si>
    <t>135-19A</t>
  </si>
  <si>
    <t>135-19B</t>
  </si>
  <si>
    <t>135-32B</t>
  </si>
  <si>
    <t>135-32C</t>
  </si>
  <si>
    <t>135-32K</t>
  </si>
  <si>
    <t>135-32P</t>
  </si>
  <si>
    <t>135-32Q</t>
  </si>
  <si>
    <t>135-32R</t>
  </si>
  <si>
    <t>135-33A</t>
  </si>
  <si>
    <t>135-34B</t>
  </si>
  <si>
    <t>135-34D</t>
  </si>
  <si>
    <t>135-34G</t>
  </si>
  <si>
    <t>135-35B</t>
  </si>
  <si>
    <t>135-36C</t>
  </si>
  <si>
    <t>135-36F</t>
  </si>
  <si>
    <t>135-41C</t>
  </si>
  <si>
    <t>135-41D</t>
  </si>
  <si>
    <t>135-41H</t>
  </si>
  <si>
    <t>135-41Q</t>
  </si>
  <si>
    <t>135-42B</t>
  </si>
  <si>
    <t>135-43C</t>
  </si>
  <si>
    <t>135-44A</t>
  </si>
  <si>
    <t>135-49F</t>
  </si>
  <si>
    <t>135-49G</t>
  </si>
  <si>
    <t>135-51A</t>
  </si>
  <si>
    <t>135-53C</t>
  </si>
  <si>
    <t>135-54A</t>
  </si>
  <si>
    <t>135-55B</t>
  </si>
  <si>
    <t>135-60B</t>
  </si>
  <si>
    <t>135-60J</t>
  </si>
  <si>
    <t>135-60M</t>
  </si>
  <si>
    <t>135-60P</t>
  </si>
  <si>
    <t>135-60S</t>
  </si>
  <si>
    <t>135-60U</t>
  </si>
  <si>
    <t>135-60Y</t>
  </si>
  <si>
    <t>135-61J</t>
  </si>
  <si>
    <t>135-61L</t>
  </si>
  <si>
    <t>135-61N</t>
  </si>
  <si>
    <t>135-61S</t>
  </si>
  <si>
    <t>135-61T</t>
  </si>
  <si>
    <t>135-61V</t>
  </si>
  <si>
    <t>135-61W</t>
  </si>
  <si>
    <t>135-61X</t>
  </si>
  <si>
    <t>135-61Y</t>
  </si>
  <si>
    <t>135-62J</t>
  </si>
  <si>
    <t>135-63A</t>
  </si>
  <si>
    <t>135-63B</t>
  </si>
  <si>
    <t>135-63C</t>
  </si>
  <si>
    <t>135-64A</t>
  </si>
  <si>
    <t>135-65A</t>
  </si>
  <si>
    <t>135-65B</t>
  </si>
  <si>
    <t>135-65D</t>
  </si>
  <si>
    <t>135-65F</t>
  </si>
  <si>
    <t>135-68A</t>
  </si>
  <si>
    <t>135-70A</t>
  </si>
  <si>
    <t>135-73A</t>
  </si>
  <si>
    <t>135-76A</t>
  </si>
  <si>
    <t>135-80B</t>
  </si>
  <si>
    <t>135-86T</t>
  </si>
  <si>
    <t>135-90B</t>
  </si>
  <si>
    <t>135-90C</t>
  </si>
  <si>
    <t>135-90F</t>
  </si>
  <si>
    <t>135-92B</t>
  </si>
  <si>
    <t>135-92D</t>
  </si>
  <si>
    <t>135-92E</t>
  </si>
  <si>
    <t>135-92F</t>
  </si>
  <si>
    <t>135-92G</t>
  </si>
  <si>
    <t>135-92K</t>
  </si>
  <si>
    <t>135-92N</t>
  </si>
  <si>
    <t>135-92P</t>
  </si>
  <si>
    <t>135-92S</t>
  </si>
  <si>
    <t>135-92U</t>
  </si>
  <si>
    <t>135-92Y</t>
  </si>
  <si>
    <t>135-93A</t>
  </si>
  <si>
    <t>135-93J</t>
  </si>
  <si>
    <t>135-93L</t>
  </si>
  <si>
    <t>135-93Q</t>
  </si>
  <si>
    <t>135-93R</t>
  </si>
  <si>
    <t>135-93T</t>
  </si>
  <si>
    <t>135-95A</t>
  </si>
  <si>
    <t>135-96F</t>
  </si>
  <si>
    <t>135-98B</t>
  </si>
  <si>
    <t>135-295</t>
  </si>
  <si>
    <t>136-94A</t>
  </si>
  <si>
    <t>136-C67</t>
  </si>
  <si>
    <t>137-200</t>
  </si>
  <si>
    <t>137-210</t>
  </si>
  <si>
    <t>137-270</t>
  </si>
  <si>
    <t>137-420</t>
  </si>
  <si>
    <t>137-421</t>
  </si>
  <si>
    <t>137-761</t>
  </si>
  <si>
    <t>137-790</t>
  </si>
  <si>
    <t>137-830</t>
  </si>
  <si>
    <t>137-861</t>
  </si>
  <si>
    <t>137-930</t>
  </si>
  <si>
    <t>137-09A</t>
  </si>
  <si>
    <t>137-13B</t>
  </si>
  <si>
    <t>137-13D</t>
  </si>
  <si>
    <t>137-32S</t>
  </si>
  <si>
    <t>137-32T</t>
  </si>
  <si>
    <t>137-36C</t>
  </si>
  <si>
    <t>137-42A</t>
  </si>
  <si>
    <t>137-49F</t>
  </si>
  <si>
    <t>137-49G</t>
  </si>
  <si>
    <t>137-53C</t>
  </si>
  <si>
    <t>137-55B</t>
  </si>
  <si>
    <t>137-60U</t>
  </si>
  <si>
    <t>137-61L</t>
  </si>
  <si>
    <t>137-61Q</t>
  </si>
  <si>
    <t>137-61V</t>
  </si>
  <si>
    <t>137-61Y</t>
  </si>
  <si>
    <t>137-62J</t>
  </si>
  <si>
    <t>137-65B</t>
  </si>
  <si>
    <t>137-65D</t>
  </si>
  <si>
    <t>137-66A</t>
  </si>
  <si>
    <t>137-80B</t>
  </si>
  <si>
    <t>137-90C</t>
  </si>
  <si>
    <t>137-93L</t>
  </si>
  <si>
    <t>137-93T</t>
  </si>
  <si>
    <t>138-340</t>
  </si>
  <si>
    <t>138-520</t>
  </si>
  <si>
    <t>138-940</t>
  </si>
  <si>
    <t>138-32C</t>
  </si>
  <si>
    <t>163-01F</t>
  </si>
  <si>
    <t>163-11A</t>
  </si>
  <si>
    <t>163-11K</t>
  </si>
  <si>
    <t>163-26C</t>
  </si>
  <si>
    <t>163-32P</t>
  </si>
  <si>
    <t>163-32Q</t>
  </si>
  <si>
    <t>163-34G</t>
  </si>
  <si>
    <t>163-34K</t>
  </si>
  <si>
    <t>163-36C</t>
  </si>
  <si>
    <t>163-43D</t>
  </si>
  <si>
    <t>163-49G</t>
  </si>
  <si>
    <t>163-53C</t>
  </si>
  <si>
    <t>163-60M</t>
  </si>
  <si>
    <t>163-61X</t>
  </si>
  <si>
    <t>163-61Y</t>
  </si>
  <si>
    <t>163-62J</t>
  </si>
  <si>
    <t>163-62K</t>
  </si>
  <si>
    <t>163-65G</t>
  </si>
  <si>
    <t>163-65H</t>
  </si>
  <si>
    <t>163-74C</t>
  </si>
  <si>
    <t>163-76A</t>
  </si>
  <si>
    <t>163-92L</t>
  </si>
  <si>
    <t>163-93A</t>
  </si>
  <si>
    <t>163-93T</t>
  </si>
  <si>
    <t>163-94A</t>
  </si>
  <si>
    <t>163-50Z</t>
  </si>
  <si>
    <t>163-60Z</t>
  </si>
  <si>
    <t>164-01D</t>
  </si>
  <si>
    <t>164-19A</t>
  </si>
  <si>
    <t>164-19B</t>
  </si>
  <si>
    <t>164-19C</t>
  </si>
  <si>
    <t>164-32D</t>
  </si>
  <si>
    <t>164-32N</t>
  </si>
  <si>
    <t>164-32R</t>
  </si>
  <si>
    <t>164-36C</t>
  </si>
  <si>
    <t>164-41B</t>
  </si>
  <si>
    <t>164-41J</t>
  </si>
  <si>
    <t>164-43C</t>
  </si>
  <si>
    <t>164-49F</t>
  </si>
  <si>
    <t>164-51B</t>
  </si>
  <si>
    <t>164-53B</t>
  </si>
  <si>
    <t>164-55A</t>
  </si>
  <si>
    <t>164-55B</t>
  </si>
  <si>
    <t>164-60D</t>
  </si>
  <si>
    <t>164-60F</t>
  </si>
  <si>
    <t>164-60J</t>
  </si>
  <si>
    <t>164-60M</t>
  </si>
  <si>
    <t>164-61M</t>
  </si>
  <si>
    <t>164-61Q</t>
  </si>
  <si>
    <t>164-61X</t>
  </si>
  <si>
    <t>164-70A</t>
  </si>
  <si>
    <t>164-79A</t>
  </si>
  <si>
    <t>164-92D</t>
  </si>
  <si>
    <t>164-92R</t>
  </si>
  <si>
    <t>164-92V</t>
  </si>
  <si>
    <t>164-92W</t>
  </si>
  <si>
    <t>164-93M</t>
  </si>
  <si>
    <t>164-93P</t>
  </si>
  <si>
    <t>164-93R</t>
  </si>
  <si>
    <t>164-98B</t>
  </si>
  <si>
    <t>164-94Z</t>
  </si>
  <si>
    <t>164-50Z</t>
  </si>
  <si>
    <t>165-010</t>
  </si>
  <si>
    <t>165-020</t>
  </si>
  <si>
    <t>165-040</t>
  </si>
  <si>
    <t>165-050</t>
  </si>
  <si>
    <t>165-060</t>
  </si>
  <si>
    <t>165-070</t>
  </si>
  <si>
    <t>165-080</t>
  </si>
  <si>
    <t>165-090</t>
  </si>
  <si>
    <t>165-100</t>
  </si>
  <si>
    <t>165-111</t>
  </si>
  <si>
    <t>165-120</t>
  </si>
  <si>
    <t>165-150</t>
  </si>
  <si>
    <t>165-160</t>
  </si>
  <si>
    <t>165-170</t>
  </si>
  <si>
    <t>165-180</t>
  </si>
  <si>
    <t>165-181</t>
  </si>
  <si>
    <t>165-190</t>
  </si>
  <si>
    <t>165-200</t>
  </si>
  <si>
    <t>165-210</t>
  </si>
  <si>
    <t>165-230</t>
  </si>
  <si>
    <t>165-240</t>
  </si>
  <si>
    <t>165-280</t>
  </si>
  <si>
    <t>165-290</t>
  </si>
  <si>
    <t>165-291</t>
  </si>
  <si>
    <t>165-300</t>
  </si>
  <si>
    <t>165-330</t>
  </si>
  <si>
    <t>165-350</t>
  </si>
  <si>
    <t>165-360</t>
  </si>
  <si>
    <t>165-380</t>
  </si>
  <si>
    <t>165-390</t>
  </si>
  <si>
    <t>165-410</t>
  </si>
  <si>
    <t>165-420</t>
  </si>
  <si>
    <t>165-421</t>
  </si>
  <si>
    <t>165-422</t>
  </si>
  <si>
    <t>165-430</t>
  </si>
  <si>
    <t>165-440</t>
  </si>
  <si>
    <t>165-470</t>
  </si>
  <si>
    <t>165-480</t>
  </si>
  <si>
    <t>165-490</t>
  </si>
  <si>
    <t>165-491</t>
  </si>
  <si>
    <t>165-500</t>
  </si>
  <si>
    <t>165-510</t>
  </si>
  <si>
    <t>165-520</t>
  </si>
  <si>
    <t>165-530</t>
  </si>
  <si>
    <t>165-540</t>
  </si>
  <si>
    <t>165-570</t>
  </si>
  <si>
    <t>165-580</t>
  </si>
  <si>
    <t>165-600</t>
  </si>
  <si>
    <t>165-610</t>
  </si>
  <si>
    <t>165-620</t>
  </si>
  <si>
    <t>165-630</t>
  </si>
  <si>
    <t>165-640</t>
  </si>
  <si>
    <t>165-650</t>
  </si>
  <si>
    <t>165-660</t>
  </si>
  <si>
    <t>165-670</t>
  </si>
  <si>
    <t>165-681</t>
  </si>
  <si>
    <t>165-700</t>
  </si>
  <si>
    <t>165-710</t>
  </si>
  <si>
    <t>165-730</t>
  </si>
  <si>
    <t>165-740</t>
  </si>
  <si>
    <t>165-750</t>
  </si>
  <si>
    <t>165-760</t>
  </si>
  <si>
    <t>165-761</t>
  </si>
  <si>
    <t>165-790</t>
  </si>
  <si>
    <t>165-800</t>
  </si>
  <si>
    <t>165-810</t>
  </si>
  <si>
    <t>165-820</t>
  </si>
  <si>
    <t>165-821</t>
  </si>
  <si>
    <t>165-830</t>
  </si>
  <si>
    <t>165-840</t>
  </si>
  <si>
    <t>165-850</t>
  </si>
  <si>
    <t>165-860</t>
  </si>
  <si>
    <t>165-861</t>
  </si>
  <si>
    <t>165-870</t>
  </si>
  <si>
    <t>165-920</t>
  </si>
  <si>
    <t>165-930</t>
  </si>
  <si>
    <t>165-940</t>
  </si>
  <si>
    <t>165-950</t>
  </si>
  <si>
    <t>165-980</t>
  </si>
  <si>
    <t>165-990</t>
  </si>
  <si>
    <t>165-995</t>
  </si>
  <si>
    <t>165-00A</t>
  </si>
  <si>
    <t>165-01C</t>
  </si>
  <si>
    <t>165-01D</t>
  </si>
  <si>
    <t>165-08A</t>
  </si>
  <si>
    <t>165-09A</t>
  </si>
  <si>
    <t>165-09B</t>
  </si>
  <si>
    <t>165-11C</t>
  </si>
  <si>
    <t>165-11D</t>
  </si>
  <si>
    <t>165-11K</t>
  </si>
  <si>
    <t>165-12A</t>
  </si>
  <si>
    <t>165-13A</t>
  </si>
  <si>
    <t>165-13B</t>
  </si>
  <si>
    <t>165-13C</t>
  </si>
  <si>
    <t>165-13D</t>
  </si>
  <si>
    <t>165-16B</t>
  </si>
  <si>
    <t>165-19B</t>
  </si>
  <si>
    <t>165-19C</t>
  </si>
  <si>
    <t>165-24B</t>
  </si>
  <si>
    <t>165-26B</t>
  </si>
  <si>
    <t>165-29A</t>
  </si>
  <si>
    <t>165-32A</t>
  </si>
  <si>
    <t>165-32B</t>
  </si>
  <si>
    <t>165-32D</t>
  </si>
  <si>
    <t>165-32H</t>
  </si>
  <si>
    <t>165-32K</t>
  </si>
  <si>
    <t>165-32M</t>
  </si>
  <si>
    <t>165-32P</t>
  </si>
  <si>
    <t>165-32Q</t>
  </si>
  <si>
    <t>165-32R</t>
  </si>
  <si>
    <t>165-32T</t>
  </si>
  <si>
    <t>165-34D</t>
  </si>
  <si>
    <t>165-34F</t>
  </si>
  <si>
    <t>165-34G</t>
  </si>
  <si>
    <t>165-34H</t>
  </si>
  <si>
    <t>165-35A</t>
  </si>
  <si>
    <t>165-35B</t>
  </si>
  <si>
    <t>165-36C</t>
  </si>
  <si>
    <t>165-36F</t>
  </si>
  <si>
    <t>165-36G</t>
  </si>
  <si>
    <t>165-39A</t>
  </si>
  <si>
    <t>165-39B</t>
  </si>
  <si>
    <t>165-41B</t>
  </si>
  <si>
    <t>165-41C</t>
  </si>
  <si>
    <t>165-41D</t>
  </si>
  <si>
    <t>165-41F</t>
  </si>
  <si>
    <t>165-41G</t>
  </si>
  <si>
    <t>165-41H</t>
  </si>
  <si>
    <t>165-41J</t>
  </si>
  <si>
    <t>165-41K</t>
  </si>
  <si>
    <t>165-41L</t>
  </si>
  <si>
    <t>165-41M</t>
  </si>
  <si>
    <t>165-41Q</t>
  </si>
  <si>
    <t>165-42B</t>
  </si>
  <si>
    <t>165-43C</t>
  </si>
  <si>
    <t>165-43D</t>
  </si>
  <si>
    <t>165-44A</t>
  </si>
  <si>
    <t>165-45A</t>
  </si>
  <si>
    <t>165-49D</t>
  </si>
  <si>
    <t>165-49E</t>
  </si>
  <si>
    <t>165-49F</t>
  </si>
  <si>
    <t>165-49G</t>
  </si>
  <si>
    <t>165-50A</t>
  </si>
  <si>
    <t>165-51A</t>
  </si>
  <si>
    <t>165-51B</t>
  </si>
  <si>
    <t>165-53C</t>
  </si>
  <si>
    <t>165-55A</t>
  </si>
  <si>
    <t>165-55B</t>
  </si>
  <si>
    <t>165-58B</t>
  </si>
  <si>
    <t>165-60B</t>
  </si>
  <si>
    <t>165-60D</t>
  </si>
  <si>
    <t>165-60F</t>
  </si>
  <si>
    <t>165-60G</t>
  </si>
  <si>
    <t>165-60J</t>
  </si>
  <si>
    <t>165-60L</t>
  </si>
  <si>
    <t>165-60M</t>
  </si>
  <si>
    <t>165-60P</t>
  </si>
  <si>
    <t>165-60Q</t>
  </si>
  <si>
    <t>165-60S</t>
  </si>
  <si>
    <t>165-61J</t>
  </si>
  <si>
    <t>165-61K</t>
  </si>
  <si>
    <t>165-61M</t>
  </si>
  <si>
    <t>165-61N</t>
  </si>
  <si>
    <t>165-61P</t>
  </si>
  <si>
    <t>165-61Q</t>
  </si>
  <si>
    <t>165-61R</t>
  </si>
  <si>
    <t>165-61S</t>
  </si>
  <si>
    <t>165-61T</t>
  </si>
  <si>
    <t>165-61U</t>
  </si>
  <si>
    <t>165-61V</t>
  </si>
  <si>
    <t>165-61W</t>
  </si>
  <si>
    <t>165-61X</t>
  </si>
  <si>
    <t>165-61Y</t>
  </si>
  <si>
    <t>165-62A</t>
  </si>
  <si>
    <t>165-62J</t>
  </si>
  <si>
    <t>165-62K</t>
  </si>
  <si>
    <t>165-63A</t>
  </si>
  <si>
    <t>165-63C</t>
  </si>
  <si>
    <t>165-64A</t>
  </si>
  <si>
    <t>165-65A</t>
  </si>
  <si>
    <t>165-65B</t>
  </si>
  <si>
    <t>165-65D</t>
  </si>
  <si>
    <t>165-65F</t>
  </si>
  <si>
    <t>165-65H</t>
  </si>
  <si>
    <t>165-68A</t>
  </si>
  <si>
    <t>165-69A</t>
  </si>
  <si>
    <t>165-73B</t>
  </si>
  <si>
    <t>165-74C</t>
  </si>
  <si>
    <t>165-76A</t>
  </si>
  <si>
    <t>165-79A</t>
  </si>
  <si>
    <t>165-80B</t>
  </si>
  <si>
    <t>165-81B</t>
  </si>
  <si>
    <t>165-88A</t>
  </si>
  <si>
    <t>165-90B</t>
  </si>
  <si>
    <t>165-90C</t>
  </si>
  <si>
    <t>165-90D</t>
  </si>
  <si>
    <t>165-91B</t>
  </si>
  <si>
    <t>165-92D</t>
  </si>
  <si>
    <t>165-92E</t>
  </si>
  <si>
    <t>165-92G</t>
  </si>
  <si>
    <t>165-92K</t>
  </si>
  <si>
    <t>165-92L</t>
  </si>
  <si>
    <t>165-92M</t>
  </si>
  <si>
    <t>165-92N</t>
  </si>
  <si>
    <t>165-92P</t>
  </si>
  <si>
    <t>165-92R</t>
  </si>
  <si>
    <t>165-92T</t>
  </si>
  <si>
    <t>165-92U</t>
  </si>
  <si>
    <t>165-92V</t>
  </si>
  <si>
    <t>165-92W</t>
  </si>
  <si>
    <t>165-92Y</t>
  </si>
  <si>
    <t>165-93A</t>
  </si>
  <si>
    <t>165-93J</t>
  </si>
  <si>
    <t>165-93M</t>
  </si>
  <si>
    <t>165-93P</t>
  </si>
  <si>
    <t>165-93Q</t>
  </si>
  <si>
    <t>165-93R</t>
  </si>
  <si>
    <t>165-93T</t>
  </si>
  <si>
    <t>165-94A</t>
  </si>
  <si>
    <t>165-95A</t>
  </si>
  <si>
    <t>165-96C</t>
  </si>
  <si>
    <t>165-96F</t>
  </si>
  <si>
    <t>165-97D</t>
  </si>
  <si>
    <t>165-98A</t>
  </si>
  <si>
    <t>165-98B</t>
  </si>
  <si>
    <t>165-94Z</t>
  </si>
  <si>
    <t>165-34Z</t>
  </si>
  <si>
    <t>165-60Z</t>
  </si>
  <si>
    <t>165-65Z</t>
  </si>
  <si>
    <t>165-74Z</t>
  </si>
  <si>
    <t>165-79Z</t>
  </si>
  <si>
    <t>165-295</t>
  </si>
  <si>
    <t>166-010</t>
  </si>
  <si>
    <t>166-020</t>
  </si>
  <si>
    <t>166-030</t>
  </si>
  <si>
    <t>166-040</t>
  </si>
  <si>
    <t>166-050</t>
  </si>
  <si>
    <t>166-070</t>
  </si>
  <si>
    <t>166-110</t>
  </si>
  <si>
    <t>166-111</t>
  </si>
  <si>
    <t>166-120</t>
  </si>
  <si>
    <t>166-140</t>
  </si>
  <si>
    <t>166-150</t>
  </si>
  <si>
    <t>166-160</t>
  </si>
  <si>
    <t>166-170</t>
  </si>
  <si>
    <t>166-180</t>
  </si>
  <si>
    <t>166-181</t>
  </si>
  <si>
    <t>166-190</t>
  </si>
  <si>
    <t>166-200</t>
  </si>
  <si>
    <t>166-230</t>
  </si>
  <si>
    <t>166-250</t>
  </si>
  <si>
    <t>166-260</t>
  </si>
  <si>
    <t>166-280</t>
  </si>
  <si>
    <t>166-290</t>
  </si>
  <si>
    <t>166-291</t>
  </si>
  <si>
    <t>166-292</t>
  </si>
  <si>
    <t>166-300</t>
  </si>
  <si>
    <t>166-310</t>
  </si>
  <si>
    <t>166-320</t>
  </si>
  <si>
    <t>166-340</t>
  </si>
  <si>
    <t>166-350</t>
  </si>
  <si>
    <t>166-360</t>
  </si>
  <si>
    <t>166-390</t>
  </si>
  <si>
    <t>166-410</t>
  </si>
  <si>
    <t>166-422</t>
  </si>
  <si>
    <t>166-460</t>
  </si>
  <si>
    <t>166-470</t>
  </si>
  <si>
    <t>166-480</t>
  </si>
  <si>
    <t>166-491</t>
  </si>
  <si>
    <t>166-500</t>
  </si>
  <si>
    <t>166-510</t>
  </si>
  <si>
    <t>166-540</t>
  </si>
  <si>
    <t>166-550</t>
  </si>
  <si>
    <t>166-570</t>
  </si>
  <si>
    <t>166-600</t>
  </si>
  <si>
    <t>166-620</t>
  </si>
  <si>
    <t>166-640</t>
  </si>
  <si>
    <t>166-650</t>
  </si>
  <si>
    <t>166-660</t>
  </si>
  <si>
    <t>166-680</t>
  </si>
  <si>
    <t>166-681</t>
  </si>
  <si>
    <t>166-710</t>
  </si>
  <si>
    <t>166-720</t>
  </si>
  <si>
    <t>166-740</t>
  </si>
  <si>
    <t>166-760</t>
  </si>
  <si>
    <t>166-761</t>
  </si>
  <si>
    <t>166-770</t>
  </si>
  <si>
    <t>166-780</t>
  </si>
  <si>
    <t>166-790</t>
  </si>
  <si>
    <t>166-800</t>
  </si>
  <si>
    <t>166-820</t>
  </si>
  <si>
    <t>166-830</t>
  </si>
  <si>
    <t>166-861</t>
  </si>
  <si>
    <t>166-900</t>
  </si>
  <si>
    <t>166-910</t>
  </si>
  <si>
    <t>166-920</t>
  </si>
  <si>
    <t>166-930</t>
  </si>
  <si>
    <t>166-940</t>
  </si>
  <si>
    <t>166-950</t>
  </si>
  <si>
    <t>166-960</t>
  </si>
  <si>
    <t>166-970</t>
  </si>
  <si>
    <t>166-980</t>
  </si>
  <si>
    <t>166-990</t>
  </si>
  <si>
    <t>166-01C</t>
  </si>
  <si>
    <t>166-09B</t>
  </si>
  <si>
    <t>166-11D</t>
  </si>
  <si>
    <t>166-29A</t>
  </si>
  <si>
    <t>166-32L</t>
  </si>
  <si>
    <t>166-32M</t>
  </si>
  <si>
    <t>166-32R</t>
  </si>
  <si>
    <t>166-34H</t>
  </si>
  <si>
    <t>166-41M</t>
  </si>
  <si>
    <t>166-49B</t>
  </si>
  <si>
    <t>166-49E</t>
  </si>
  <si>
    <t>166-51A</t>
  </si>
  <si>
    <t>166-53B</t>
  </si>
  <si>
    <t>166-54A</t>
  </si>
  <si>
    <t>166-55A</t>
  </si>
  <si>
    <t>166-60B</t>
  </si>
  <si>
    <t>166-60Q</t>
  </si>
  <si>
    <t>166-60S</t>
  </si>
  <si>
    <t>166-65G</t>
  </si>
  <si>
    <t>166-70A</t>
  </si>
  <si>
    <t>166-73B</t>
  </si>
  <si>
    <t>166-81B</t>
  </si>
  <si>
    <t>166-84B</t>
  </si>
  <si>
    <t>166-90A</t>
  </si>
  <si>
    <t>166-90B</t>
  </si>
  <si>
    <t>166-91B</t>
  </si>
  <si>
    <t>166-92K</t>
  </si>
  <si>
    <t>166-94A</t>
  </si>
  <si>
    <t>166-96C</t>
  </si>
  <si>
    <t>166-96F</t>
  </si>
  <si>
    <t>169-010</t>
  </si>
  <si>
    <t>169-030</t>
  </si>
  <si>
    <t>169-040</t>
  </si>
  <si>
    <t>169-050</t>
  </si>
  <si>
    <t>169-060</t>
  </si>
  <si>
    <t>169-070</t>
  </si>
  <si>
    <t>169-080</t>
  </si>
  <si>
    <t>169-090</t>
  </si>
  <si>
    <t>169-100</t>
  </si>
  <si>
    <t>169-110</t>
  </si>
  <si>
    <t>169-111</t>
  </si>
  <si>
    <t>169-120</t>
  </si>
  <si>
    <t>169-140</t>
  </si>
  <si>
    <t>169-150</t>
  </si>
  <si>
    <t>169-160</t>
  </si>
  <si>
    <t>169-170</t>
  </si>
  <si>
    <t>169-180</t>
  </si>
  <si>
    <t>169-181</t>
  </si>
  <si>
    <t>169-190</t>
  </si>
  <si>
    <t>169-200</t>
  </si>
  <si>
    <t>169-210</t>
  </si>
  <si>
    <t>169-220</t>
  </si>
  <si>
    <t>169-230</t>
  </si>
  <si>
    <t>169-240</t>
  </si>
  <si>
    <t>169-241</t>
  </si>
  <si>
    <t>169-250</t>
  </si>
  <si>
    <t>169-260</t>
  </si>
  <si>
    <t>169-270</t>
  </si>
  <si>
    <t>169-280</t>
  </si>
  <si>
    <t>169-291</t>
  </si>
  <si>
    <t>169-292</t>
  </si>
  <si>
    <t>169-310</t>
  </si>
  <si>
    <t>169-320</t>
  </si>
  <si>
    <t>169-330</t>
  </si>
  <si>
    <t>169-350</t>
  </si>
  <si>
    <t>169-360</t>
  </si>
  <si>
    <t>169-370</t>
  </si>
  <si>
    <t>169-390</t>
  </si>
  <si>
    <t>169-400</t>
  </si>
  <si>
    <t>169-410</t>
  </si>
  <si>
    <t>169-420</t>
  </si>
  <si>
    <t>169-421</t>
  </si>
  <si>
    <t>169-422</t>
  </si>
  <si>
    <t>169-430</t>
  </si>
  <si>
    <t>169-440</t>
  </si>
  <si>
    <t>169-450</t>
  </si>
  <si>
    <t>169-460</t>
  </si>
  <si>
    <t>169-470</t>
  </si>
  <si>
    <t>169-480</t>
  </si>
  <si>
    <t>169-490</t>
  </si>
  <si>
    <t>169-491</t>
  </si>
  <si>
    <t>169-500</t>
  </si>
  <si>
    <t>169-510</t>
  </si>
  <si>
    <t>169-530</t>
  </si>
  <si>
    <t>169-540</t>
  </si>
  <si>
    <t>169-560</t>
  </si>
  <si>
    <t>169-570</t>
  </si>
  <si>
    <t>169-580</t>
  </si>
  <si>
    <t>169-590</t>
  </si>
  <si>
    <t>169-610</t>
  </si>
  <si>
    <t>169-620</t>
  </si>
  <si>
    <t>169-630</t>
  </si>
  <si>
    <t>169-640</t>
  </si>
  <si>
    <t>169-650</t>
  </si>
  <si>
    <t>169-660</t>
  </si>
  <si>
    <t>169-670</t>
  </si>
  <si>
    <t>169-681</t>
  </si>
  <si>
    <t>169-690</t>
  </si>
  <si>
    <t>169-710</t>
  </si>
  <si>
    <t>169-750</t>
  </si>
  <si>
    <t>169-760</t>
  </si>
  <si>
    <t>169-761</t>
  </si>
  <si>
    <t>169-770</t>
  </si>
  <si>
    <t>169-780</t>
  </si>
  <si>
    <t>169-790</t>
  </si>
  <si>
    <t>169-800</t>
  </si>
  <si>
    <t>169-820</t>
  </si>
  <si>
    <t>169-830</t>
  </si>
  <si>
    <t>169-840</t>
  </si>
  <si>
    <t>169-850</t>
  </si>
  <si>
    <t>169-860</t>
  </si>
  <si>
    <t>169-861</t>
  </si>
  <si>
    <t>169-870</t>
  </si>
  <si>
    <t>169-890</t>
  </si>
  <si>
    <t>169-900</t>
  </si>
  <si>
    <t>169-910</t>
  </si>
  <si>
    <t>169-930</t>
  </si>
  <si>
    <t>169-980</t>
  </si>
  <si>
    <t>169-990</t>
  </si>
  <si>
    <t>169-995</t>
  </si>
  <si>
    <t>169-00A</t>
  </si>
  <si>
    <t>169-01C</t>
  </si>
  <si>
    <t>169-01F</t>
  </si>
  <si>
    <t>169-08A</t>
  </si>
  <si>
    <t>169-09A</t>
  </si>
  <si>
    <t>169-09B</t>
  </si>
  <si>
    <t>169-10A</t>
  </si>
  <si>
    <t>169-10B</t>
  </si>
  <si>
    <t>169-11A</t>
  </si>
  <si>
    <t>169-11C</t>
  </si>
  <si>
    <t>169-11K</t>
  </si>
  <si>
    <t>169-12A</t>
  </si>
  <si>
    <t>169-13A</t>
  </si>
  <si>
    <t>169-13B</t>
  </si>
  <si>
    <t>169-13C</t>
  </si>
  <si>
    <t>169-13D</t>
  </si>
  <si>
    <t>169-16B</t>
  </si>
  <si>
    <t>169-19A</t>
  </si>
  <si>
    <t>169-19B</t>
  </si>
  <si>
    <t>169-20A</t>
  </si>
  <si>
    <t>169-24B</t>
  </si>
  <si>
    <t>169-24N</t>
  </si>
  <si>
    <t>169-26B</t>
  </si>
  <si>
    <t>169-26C</t>
  </si>
  <si>
    <t>169-27A</t>
  </si>
  <si>
    <t>169-29A</t>
  </si>
  <si>
    <t>169-32A</t>
  </si>
  <si>
    <t>169-32B</t>
  </si>
  <si>
    <t>169-32C</t>
  </si>
  <si>
    <t>169-32D</t>
  </si>
  <si>
    <t>169-32H</t>
  </si>
  <si>
    <t>169-32K</t>
  </si>
  <si>
    <t>169-32L</t>
  </si>
  <si>
    <t>169-32M</t>
  </si>
  <si>
    <t>169-32N</t>
  </si>
  <si>
    <t>169-32Q</t>
  </si>
  <si>
    <t>169-32S</t>
  </si>
  <si>
    <t>169-32T</t>
  </si>
  <si>
    <t>169-33A</t>
  </si>
  <si>
    <t>169-34B</t>
  </si>
  <si>
    <t>169-34D</t>
  </si>
  <si>
    <t>169-34F</t>
  </si>
  <si>
    <t>169-34G</t>
  </si>
  <si>
    <t>169-34H</t>
  </si>
  <si>
    <t>169-36B</t>
  </si>
  <si>
    <t>169-36C</t>
  </si>
  <si>
    <t>169-36F</t>
  </si>
  <si>
    <t>169-36G</t>
  </si>
  <si>
    <t>169-39B</t>
  </si>
  <si>
    <t>169-41B</t>
  </si>
  <si>
    <t>169-41C</t>
  </si>
  <si>
    <t>169-41D</t>
  </si>
  <si>
    <t>169-41F</t>
  </si>
  <si>
    <t>169-41G</t>
  </si>
  <si>
    <t>169-41H</t>
  </si>
  <si>
    <t>169-41J</t>
  </si>
  <si>
    <t>169-41K</t>
  </si>
  <si>
    <t>169-41L</t>
  </si>
  <si>
    <t>169-41M</t>
  </si>
  <si>
    <t>169-42A</t>
  </si>
  <si>
    <t>169-43C</t>
  </si>
  <si>
    <t>169-43D</t>
  </si>
  <si>
    <t>169-44A</t>
  </si>
  <si>
    <t>169-45A</t>
  </si>
  <si>
    <t>169-45B</t>
  </si>
  <si>
    <t>169-49B</t>
  </si>
  <si>
    <t>169-49D</t>
  </si>
  <si>
    <t>169-49E</t>
  </si>
  <si>
    <t>169-49F</t>
  </si>
  <si>
    <t>169-49G</t>
  </si>
  <si>
    <t>169-50A</t>
  </si>
  <si>
    <t>169-51A</t>
  </si>
  <si>
    <t>169-51B</t>
  </si>
  <si>
    <t>169-53B</t>
  </si>
  <si>
    <t>169-53C</t>
  </si>
  <si>
    <t>169-54A</t>
  </si>
  <si>
    <t>169-55A</t>
  </si>
  <si>
    <t>169-55B</t>
  </si>
  <si>
    <t>169-58B</t>
  </si>
  <si>
    <t>169-60B</t>
  </si>
  <si>
    <t>169-60D</t>
  </si>
  <si>
    <t>169-60F</t>
  </si>
  <si>
    <t>169-60G</t>
  </si>
  <si>
    <t>169-60J</t>
  </si>
  <si>
    <t>169-60L</t>
  </si>
  <si>
    <t>169-60N</t>
  </si>
  <si>
    <t>169-60P</t>
  </si>
  <si>
    <t>169-60Q</t>
  </si>
  <si>
    <t>169-60S</t>
  </si>
  <si>
    <t>169-60U</t>
  </si>
  <si>
    <t>169-60Y</t>
  </si>
  <si>
    <t>169-61J</t>
  </si>
  <si>
    <t>169-61K</t>
  </si>
  <si>
    <t>169-61L</t>
  </si>
  <si>
    <t>169-61M</t>
  </si>
  <si>
    <t>169-61N</t>
  </si>
  <si>
    <t>169-61P</t>
  </si>
  <si>
    <t>169-61Q</t>
  </si>
  <si>
    <t>169-61R</t>
  </si>
  <si>
    <t>169-61S</t>
  </si>
  <si>
    <t>169-61T</t>
  </si>
  <si>
    <t>169-61U</t>
  </si>
  <si>
    <t>169-61V</t>
  </si>
  <si>
    <t>169-61W</t>
  </si>
  <si>
    <t>169-61X</t>
  </si>
  <si>
    <t>169-61Y</t>
  </si>
  <si>
    <t>169-62A</t>
  </si>
  <si>
    <t>169-62J</t>
  </si>
  <si>
    <t>169-62K</t>
  </si>
  <si>
    <t>169-63A</t>
  </si>
  <si>
    <t>169-63B</t>
  </si>
  <si>
    <t>169-63C</t>
  </si>
  <si>
    <t>169-64A</t>
  </si>
  <si>
    <t>169-65A</t>
  </si>
  <si>
    <t>169-65B</t>
  </si>
  <si>
    <t>169-65C</t>
  </si>
  <si>
    <t>169-65D</t>
  </si>
  <si>
    <t>169-65F</t>
  </si>
  <si>
    <t>169-65G</t>
  </si>
  <si>
    <t>169-65H</t>
  </si>
  <si>
    <t>169-66A</t>
  </si>
  <si>
    <t>169-67B</t>
  </si>
  <si>
    <t>169-68C</t>
  </si>
  <si>
    <t>169-69A</t>
  </si>
  <si>
    <t>169-73B</t>
  </si>
  <si>
    <t>169-74C</t>
  </si>
  <si>
    <t>169-76A</t>
  </si>
  <si>
    <t>169-80B</t>
  </si>
  <si>
    <t>169-81A</t>
  </si>
  <si>
    <t>169-81B</t>
  </si>
  <si>
    <t>169-84B</t>
  </si>
  <si>
    <t>169-88A</t>
  </si>
  <si>
    <t>169-90A</t>
  </si>
  <si>
    <t>169-90B</t>
  </si>
  <si>
    <t>169-90C</t>
  </si>
  <si>
    <t>169-90D</t>
  </si>
  <si>
    <t>169-90F</t>
  </si>
  <si>
    <t>169-91B</t>
  </si>
  <si>
    <t>169-92B</t>
  </si>
  <si>
    <t>169-92D</t>
  </si>
  <si>
    <t>169-92E</t>
  </si>
  <si>
    <t>169-92G</t>
  </si>
  <si>
    <t>169-92L</t>
  </si>
  <si>
    <t>169-92M</t>
  </si>
  <si>
    <t>169-92P</t>
  </si>
  <si>
    <t>169-92R</t>
  </si>
  <si>
    <t>169-92S</t>
  </si>
  <si>
    <t>169-92T</t>
  </si>
  <si>
    <t>169-92U</t>
  </si>
  <si>
    <t>169-92V</t>
  </si>
  <si>
    <t>169-92W</t>
  </si>
  <si>
    <t>169-92Y</t>
  </si>
  <si>
    <t>169-93A</t>
  </si>
  <si>
    <t>169-93J</t>
  </si>
  <si>
    <t>169-93L</t>
  </si>
  <si>
    <t>169-93M</t>
  </si>
  <si>
    <t>169-93N</t>
  </si>
  <si>
    <t>169-93P</t>
  </si>
  <si>
    <t>169-93Q</t>
  </si>
  <si>
    <t>169-93R</t>
  </si>
  <si>
    <t>169-93T</t>
  </si>
  <si>
    <t>169-94A</t>
  </si>
  <si>
    <t>169-95A</t>
  </si>
  <si>
    <t>169-96C</t>
  </si>
  <si>
    <t>169-96F</t>
  </si>
  <si>
    <t>169-98A</t>
  </si>
  <si>
    <t>169-98B</t>
  </si>
  <si>
    <t>169-94Z</t>
  </si>
  <si>
    <t>169-34Z</t>
  </si>
  <si>
    <t>169-60Z</t>
  </si>
  <si>
    <t>169-65Z</t>
  </si>
  <si>
    <t>169-74Z</t>
  </si>
  <si>
    <t>169-79Z</t>
  </si>
  <si>
    <t>169-295</t>
  </si>
  <si>
    <t>170-010</t>
  </si>
  <si>
    <t>170-020</t>
  </si>
  <si>
    <t>170-030</t>
  </si>
  <si>
    <t>170-040</t>
  </si>
  <si>
    <t>170-050</t>
  </si>
  <si>
    <t>170-060</t>
  </si>
  <si>
    <t>170-070</t>
  </si>
  <si>
    <t>170-080</t>
  </si>
  <si>
    <t>170-090</t>
  </si>
  <si>
    <t>170-110</t>
  </si>
  <si>
    <t>170-111</t>
  </si>
  <si>
    <t>170-120</t>
  </si>
  <si>
    <t>170-140</t>
  </si>
  <si>
    <t>170-150</t>
  </si>
  <si>
    <t>170-160</t>
  </si>
  <si>
    <t>170-190</t>
  </si>
  <si>
    <t>170-200</t>
  </si>
  <si>
    <t>170-210</t>
  </si>
  <si>
    <t>170-220</t>
  </si>
  <si>
    <t>170-230</t>
  </si>
  <si>
    <t>170-240</t>
  </si>
  <si>
    <t>170-241</t>
  </si>
  <si>
    <t>170-250</t>
  </si>
  <si>
    <t>170-260</t>
  </si>
  <si>
    <t>170-270</t>
  </si>
  <si>
    <t>170-280</t>
  </si>
  <si>
    <t>170-290</t>
  </si>
  <si>
    <t>170-292</t>
  </si>
  <si>
    <t>170-300</t>
  </si>
  <si>
    <t>170-310</t>
  </si>
  <si>
    <t>170-320</t>
  </si>
  <si>
    <t>170-330</t>
  </si>
  <si>
    <t>170-350</t>
  </si>
  <si>
    <t>170-360</t>
  </si>
  <si>
    <t>170-370</t>
  </si>
  <si>
    <t>170-380</t>
  </si>
  <si>
    <t>170-390</t>
  </si>
  <si>
    <t>170-400</t>
  </si>
  <si>
    <t>170-410</t>
  </si>
  <si>
    <t>170-420</t>
  </si>
  <si>
    <t>170-421</t>
  </si>
  <si>
    <t>170-422</t>
  </si>
  <si>
    <t>170-430</t>
  </si>
  <si>
    <t>170-440</t>
  </si>
  <si>
    <t>170-450</t>
  </si>
  <si>
    <t>170-460</t>
  </si>
  <si>
    <t>170-470</t>
  </si>
  <si>
    <t>170-480</t>
  </si>
  <si>
    <t>170-490</t>
  </si>
  <si>
    <t>170-491</t>
  </si>
  <si>
    <t>170-500</t>
  </si>
  <si>
    <t>170-510</t>
  </si>
  <si>
    <t>170-520</t>
  </si>
  <si>
    <t>170-530</t>
  </si>
  <si>
    <t>170-540</t>
  </si>
  <si>
    <t>170-560</t>
  </si>
  <si>
    <t>170-570</t>
  </si>
  <si>
    <t>170-580</t>
  </si>
  <si>
    <t>170-600</t>
  </si>
  <si>
    <t>170-610</t>
  </si>
  <si>
    <t>170-620</t>
  </si>
  <si>
    <t>170-630</t>
  </si>
  <si>
    <t>170-640</t>
  </si>
  <si>
    <t>170-650</t>
  </si>
  <si>
    <t>170-660</t>
  </si>
  <si>
    <t>170-670</t>
  </si>
  <si>
    <t>170-680</t>
  </si>
  <si>
    <t>170-681</t>
  </si>
  <si>
    <t>170-690</t>
  </si>
  <si>
    <t>170-700</t>
  </si>
  <si>
    <t>170-710</t>
  </si>
  <si>
    <t>170-740</t>
  </si>
  <si>
    <t>170-750</t>
  </si>
  <si>
    <t>170-760</t>
  </si>
  <si>
    <t>170-761</t>
  </si>
  <si>
    <t>170-770</t>
  </si>
  <si>
    <t>170-780</t>
  </si>
  <si>
    <t>170-790</t>
  </si>
  <si>
    <t>170-800</t>
  </si>
  <si>
    <t>170-820</t>
  </si>
  <si>
    <t>170-830</t>
  </si>
  <si>
    <t>170-850</t>
  </si>
  <si>
    <t>170-860</t>
  </si>
  <si>
    <t>170-861</t>
  </si>
  <si>
    <t>170-880</t>
  </si>
  <si>
    <t>170-890</t>
  </si>
  <si>
    <t>170-910</t>
  </si>
  <si>
    <t>170-930</t>
  </si>
  <si>
    <t>170-940</t>
  </si>
  <si>
    <t>170-950</t>
  </si>
  <si>
    <t>170-970</t>
  </si>
  <si>
    <t>170-980</t>
  </si>
  <si>
    <t>170-990</t>
  </si>
  <si>
    <t>170-995</t>
  </si>
  <si>
    <t>170-00A</t>
  </si>
  <si>
    <t>170-01B</t>
  </si>
  <si>
    <t>170-01C</t>
  </si>
  <si>
    <t>170-01F</t>
  </si>
  <si>
    <t>170-08A</t>
  </si>
  <si>
    <t>170-09A</t>
  </si>
  <si>
    <t>170-09B</t>
  </si>
  <si>
    <t>170-10A</t>
  </si>
  <si>
    <t>170-10B</t>
  </si>
  <si>
    <t>170-11A</t>
  </si>
  <si>
    <t>170-11B</t>
  </si>
  <si>
    <t>170-11C</t>
  </si>
  <si>
    <t>170-11K</t>
  </si>
  <si>
    <t>170-12A</t>
  </si>
  <si>
    <t>170-13A</t>
  </si>
  <si>
    <t>170-13B</t>
  </si>
  <si>
    <t>170-13C</t>
  </si>
  <si>
    <t>170-13D</t>
  </si>
  <si>
    <t>170-16B</t>
  </si>
  <si>
    <t>170-19A</t>
  </si>
  <si>
    <t>170-19B</t>
  </si>
  <si>
    <t>170-20A</t>
  </si>
  <si>
    <t>170-24N</t>
  </si>
  <si>
    <t>170-26B</t>
  </si>
  <si>
    <t>170-26C</t>
  </si>
  <si>
    <t>170-29A</t>
  </si>
  <si>
    <t>170-32A</t>
  </si>
  <si>
    <t>170-32B</t>
  </si>
  <si>
    <t>170-32C</t>
  </si>
  <si>
    <t>170-32D</t>
  </si>
  <si>
    <t>170-32H</t>
  </si>
  <si>
    <t>170-32K</t>
  </si>
  <si>
    <t>170-32L</t>
  </si>
  <si>
    <t>170-32M</t>
  </si>
  <si>
    <t>170-32N</t>
  </si>
  <si>
    <t>170-32Q</t>
  </si>
  <si>
    <t>170-32S</t>
  </si>
  <si>
    <t>170-32T</t>
  </si>
  <si>
    <t>170-33A</t>
  </si>
  <si>
    <t>170-34B</t>
  </si>
  <si>
    <t>170-34D</t>
  </si>
  <si>
    <t>170-34F</t>
  </si>
  <si>
    <t>170-34G</t>
  </si>
  <si>
    <t>170-34H</t>
  </si>
  <si>
    <t>170-36B</t>
  </si>
  <si>
    <t>170-36C</t>
  </si>
  <si>
    <t>170-36F</t>
  </si>
  <si>
    <t>170-36G</t>
  </si>
  <si>
    <t>170-39B</t>
  </si>
  <si>
    <t>170-41B</t>
  </si>
  <si>
    <t>170-41C</t>
  </si>
  <si>
    <t>170-41D</t>
  </si>
  <si>
    <t>170-41F</t>
  </si>
  <si>
    <t>170-41G</t>
  </si>
  <si>
    <t>170-41H</t>
  </si>
  <si>
    <t>170-41J</t>
  </si>
  <si>
    <t>170-41K</t>
  </si>
  <si>
    <t>170-41L</t>
  </si>
  <si>
    <t>170-41M</t>
  </si>
  <si>
    <t>170-42A</t>
  </si>
  <si>
    <t>170-42B</t>
  </si>
  <si>
    <t>170-43C</t>
  </si>
  <si>
    <t>170-43D</t>
  </si>
  <si>
    <t>170-44A</t>
  </si>
  <si>
    <t>170-45A</t>
  </si>
  <si>
    <t>170-45B</t>
  </si>
  <si>
    <t>170-49B</t>
  </si>
  <si>
    <t>170-49D</t>
  </si>
  <si>
    <t>170-49E</t>
  </si>
  <si>
    <t>170-49F</t>
  </si>
  <si>
    <t>170-49G</t>
  </si>
  <si>
    <t>170-50A</t>
  </si>
  <si>
    <t>170-51A</t>
  </si>
  <si>
    <t>170-51B</t>
  </si>
  <si>
    <t>170-53B</t>
  </si>
  <si>
    <t>170-53C</t>
  </si>
  <si>
    <t>170-54A</t>
  </si>
  <si>
    <t>170-55A</t>
  </si>
  <si>
    <t>170-55B</t>
  </si>
  <si>
    <t>170-58B</t>
  </si>
  <si>
    <t>170-60B</t>
  </si>
  <si>
    <t>170-60D</t>
  </si>
  <si>
    <t>170-60F</t>
  </si>
  <si>
    <t>170-60G</t>
  </si>
  <si>
    <t>170-60J</t>
  </si>
  <si>
    <t>170-60K</t>
  </si>
  <si>
    <t>170-60L</t>
  </si>
  <si>
    <t>170-60N</t>
  </si>
  <si>
    <t>170-60P</t>
  </si>
  <si>
    <t>170-60Q</t>
  </si>
  <si>
    <t>170-60S</t>
  </si>
  <si>
    <t>170-60U</t>
  </si>
  <si>
    <t>170-60Y</t>
  </si>
  <si>
    <t>170-61J</t>
  </si>
  <si>
    <t>170-61K</t>
  </si>
  <si>
    <t>170-61L</t>
  </si>
  <si>
    <t>170-61M</t>
  </si>
  <si>
    <t>170-61N</t>
  </si>
  <si>
    <t>170-61P</t>
  </si>
  <si>
    <t>170-61Q</t>
  </si>
  <si>
    <t>170-61R</t>
  </si>
  <si>
    <t>170-61S</t>
  </si>
  <si>
    <t>170-61T</t>
  </si>
  <si>
    <t>170-61U</t>
  </si>
  <si>
    <t>170-61V</t>
  </si>
  <si>
    <t>170-61W</t>
  </si>
  <si>
    <t>170-61X</t>
  </si>
  <si>
    <t>170-61Y</t>
  </si>
  <si>
    <t>170-62A</t>
  </si>
  <si>
    <t>170-62J</t>
  </si>
  <si>
    <t>170-62K</t>
  </si>
  <si>
    <t>170-63A</t>
  </si>
  <si>
    <t>170-63B</t>
  </si>
  <si>
    <t>170-63C</t>
  </si>
  <si>
    <t>170-64A</t>
  </si>
  <si>
    <t>170-65A</t>
  </si>
  <si>
    <t>170-65B</t>
  </si>
  <si>
    <t>170-65C</t>
  </si>
  <si>
    <t>170-65D</t>
  </si>
  <si>
    <t>170-65F</t>
  </si>
  <si>
    <t>170-65G</t>
  </si>
  <si>
    <t>170-65H</t>
  </si>
  <si>
    <t>170-66A</t>
  </si>
  <si>
    <t>170-67B</t>
  </si>
  <si>
    <t>170-68C</t>
  </si>
  <si>
    <t>170-69A</t>
  </si>
  <si>
    <t>170-73A</t>
  </si>
  <si>
    <t>170-73B</t>
  </si>
  <si>
    <t>170-74C</t>
  </si>
  <si>
    <t>170-76A</t>
  </si>
  <si>
    <t>170-79A</t>
  </si>
  <si>
    <t>170-80B</t>
  </si>
  <si>
    <t>170-81A</t>
  </si>
  <si>
    <t>170-81B</t>
  </si>
  <si>
    <t>170-84B</t>
  </si>
  <si>
    <t>170-86T</t>
  </si>
  <si>
    <t>170-88A</t>
  </si>
  <si>
    <t>170-90A</t>
  </si>
  <si>
    <t>170-90B</t>
  </si>
  <si>
    <t>170-90C</t>
  </si>
  <si>
    <t>170-90D</t>
  </si>
  <si>
    <t>170-90F</t>
  </si>
  <si>
    <t>170-91B</t>
  </si>
  <si>
    <t>170-92B</t>
  </si>
  <si>
    <t>170-92D</t>
  </si>
  <si>
    <t>170-92E</t>
  </si>
  <si>
    <t>170-92G</t>
  </si>
  <si>
    <t>170-92L</t>
  </si>
  <si>
    <t>170-92M</t>
  </si>
  <si>
    <t>170-92N</t>
  </si>
  <si>
    <t>170-92P</t>
  </si>
  <si>
    <t>170-92R</t>
  </si>
  <si>
    <t>170-92S</t>
  </si>
  <si>
    <t>170-92T</t>
  </si>
  <si>
    <t>170-92U</t>
  </si>
  <si>
    <t>170-92V</t>
  </si>
  <si>
    <t>170-92W</t>
  </si>
  <si>
    <t>170-92Y</t>
  </si>
  <si>
    <t>170-93A</t>
  </si>
  <si>
    <t>170-93J</t>
  </si>
  <si>
    <t>170-93L</t>
  </si>
  <si>
    <t>170-93M</t>
  </si>
  <si>
    <t>170-93N</t>
  </si>
  <si>
    <t>170-93P</t>
  </si>
  <si>
    <t>170-93Q</t>
  </si>
  <si>
    <t>170-93R</t>
  </si>
  <si>
    <t>170-93T</t>
  </si>
  <si>
    <t>170-94A</t>
  </si>
  <si>
    <t>170-95A</t>
  </si>
  <si>
    <t>170-96C</t>
  </si>
  <si>
    <t>170-96F</t>
  </si>
  <si>
    <t>170-98A</t>
  </si>
  <si>
    <t>170-98B</t>
  </si>
  <si>
    <t>170-94Z</t>
  </si>
  <si>
    <t>170-34Z</t>
  </si>
  <si>
    <t>170-60Z</t>
  </si>
  <si>
    <t>170-65Z</t>
  </si>
  <si>
    <t>170-74Z</t>
  </si>
  <si>
    <t>170-79Z</t>
  </si>
  <si>
    <t>170-295</t>
  </si>
  <si>
    <t>PSU A05 - CIS of Brunswick County</t>
  </si>
  <si>
    <t>PSU A07 - YMCA of Northwest North Carolina</t>
  </si>
  <si>
    <t>PSU A39 - Communities In Schools of Cape Fear</t>
  </si>
  <si>
    <t>PSU A43 - RAM Organization</t>
  </si>
  <si>
    <t>PSU B90 - The Family Institute for Health &amp; Human Services dba Project Cares</t>
  </si>
  <si>
    <t>PSU B95 - FBC-W CSA dba Charlotte Community Services Association</t>
  </si>
  <si>
    <t>PSU C10 - Kinetic Minds</t>
  </si>
  <si>
    <t>PSU C18 - Student U</t>
  </si>
  <si>
    <t>PSU C33 - Wilson Youth United, Inc. dba the SPOT</t>
  </si>
  <si>
    <t>PSU C41 - United Way of Pitt County</t>
  </si>
  <si>
    <t>PSU C50 - Boys &amp; Girls Club of Cabarrus County</t>
  </si>
  <si>
    <t>PSU C62 - Communities In Schools of Montgomery County</t>
  </si>
  <si>
    <t>PSU C63 - CIS Rowan</t>
  </si>
  <si>
    <t>PSU C68 - Book Harvest</t>
  </si>
  <si>
    <t>PSU E07 - Boys &amp; Girls Clubs of Greater High Point</t>
  </si>
  <si>
    <t>PSU E09 - Abundant Life Community Services</t>
  </si>
  <si>
    <t>PSU E10 - Alliance for Children &amp; Youth/Communities In Schools</t>
  </si>
  <si>
    <t>PSU E11 - Children First/Communities in Schools of Buncombe County</t>
  </si>
  <si>
    <t>PSU E12 - CIS of Lincoln County</t>
  </si>
  <si>
    <t>PSU E13 - Communities In Schools of Robeson County</t>
  </si>
  <si>
    <t>PSU E14 - East Durham Children's Initiative</t>
  </si>
  <si>
    <t>PSU E15 - Jehovah Rapha International, Inc.</t>
  </si>
  <si>
    <t>PSU E16 - Math &amp; Esther Christian, Inc.</t>
  </si>
  <si>
    <t xml:space="preserve">PSU E17 - MeckEd </t>
  </si>
  <si>
    <t>PSU E18 - Piedmont Conservation Council, Inc.</t>
  </si>
  <si>
    <t>PSU E19 - Reeves Community Center Foundation</t>
  </si>
  <si>
    <t>PSU C67 - Communities in Schools</t>
  </si>
  <si>
    <t>166-132</t>
  </si>
  <si>
    <t>167-32M</t>
  </si>
  <si>
    <t>167-340</t>
  </si>
  <si>
    <t>167-360</t>
  </si>
  <si>
    <t>167-36B</t>
  </si>
  <si>
    <t>167-370</t>
  </si>
  <si>
    <t>167-45B</t>
  </si>
  <si>
    <t>167-590</t>
  </si>
  <si>
    <t>167-60B</t>
  </si>
  <si>
    <t>167-65D</t>
  </si>
  <si>
    <t>167-700</t>
  </si>
  <si>
    <t>167-750</t>
  </si>
  <si>
    <t>167-760</t>
  </si>
  <si>
    <t>167-950</t>
  </si>
  <si>
    <t>167-960</t>
  </si>
  <si>
    <t>167-96C</t>
  </si>
  <si>
    <t>167-980</t>
  </si>
  <si>
    <t>168-050</t>
  </si>
  <si>
    <t>168-640</t>
  </si>
  <si>
    <t>168-850</t>
  </si>
  <si>
    <t>154-460</t>
  </si>
  <si>
    <t>154-80B</t>
  </si>
  <si>
    <t>167-010</t>
  </si>
  <si>
    <t>167-030</t>
  </si>
  <si>
    <t>167-040</t>
  </si>
  <si>
    <t>167-050</t>
  </si>
  <si>
    <t>167-060</t>
  </si>
  <si>
    <t>167-070</t>
  </si>
  <si>
    <t>167-080</t>
  </si>
  <si>
    <t>167-090</t>
  </si>
  <si>
    <t>167-100</t>
  </si>
  <si>
    <t>167-110</t>
  </si>
  <si>
    <t>167-111</t>
  </si>
  <si>
    <t>167-120</t>
  </si>
  <si>
    <t>167-130</t>
  </si>
  <si>
    <t>167-132</t>
  </si>
  <si>
    <t>167-140</t>
  </si>
  <si>
    <t>167-150</t>
  </si>
  <si>
    <t>167-160</t>
  </si>
  <si>
    <t>167-170</t>
  </si>
  <si>
    <t>167-180</t>
  </si>
  <si>
    <t>167-181</t>
  </si>
  <si>
    <t>167-182</t>
  </si>
  <si>
    <t>167-190</t>
  </si>
  <si>
    <t>167-200</t>
  </si>
  <si>
    <t>167-230</t>
  </si>
  <si>
    <t>167-240</t>
  </si>
  <si>
    <t>167-250</t>
  </si>
  <si>
    <t>167-260</t>
  </si>
  <si>
    <t>167-270</t>
  </si>
  <si>
    <t>167-291</t>
  </si>
  <si>
    <t>167-292</t>
  </si>
  <si>
    <t>167-300</t>
  </si>
  <si>
    <t>167-310</t>
  </si>
  <si>
    <t>167-320</t>
  </si>
  <si>
    <t>167-330</t>
  </si>
  <si>
    <t>167-390</t>
  </si>
  <si>
    <t>167-400</t>
  </si>
  <si>
    <t>167-410</t>
  </si>
  <si>
    <t>167-422</t>
  </si>
  <si>
    <t>167-430</t>
  </si>
  <si>
    <t>167-440</t>
  </si>
  <si>
    <t>167-460</t>
  </si>
  <si>
    <t>167-470</t>
  </si>
  <si>
    <t>167-480</t>
  </si>
  <si>
    <t>167-490</t>
  </si>
  <si>
    <t>167-491</t>
  </si>
  <si>
    <t>167-500</t>
  </si>
  <si>
    <t>167-510</t>
  </si>
  <si>
    <t>167-520</t>
  </si>
  <si>
    <t>167-530</t>
  </si>
  <si>
    <t>167-540</t>
  </si>
  <si>
    <t>167-550</t>
  </si>
  <si>
    <t>167-560</t>
  </si>
  <si>
    <t>167-570</t>
  </si>
  <si>
    <t>167-580</t>
  </si>
  <si>
    <t>167-600</t>
  </si>
  <si>
    <t>167-610</t>
  </si>
  <si>
    <t>167-630</t>
  </si>
  <si>
    <t>167-640</t>
  </si>
  <si>
    <t>167-660</t>
  </si>
  <si>
    <t>167-670</t>
  </si>
  <si>
    <t>167-680</t>
  </si>
  <si>
    <t>167-681</t>
  </si>
  <si>
    <t>167-690</t>
  </si>
  <si>
    <t>167-720</t>
  </si>
  <si>
    <t>167-740</t>
  </si>
  <si>
    <t>167-761</t>
  </si>
  <si>
    <t>167-770</t>
  </si>
  <si>
    <t>167-780</t>
  </si>
  <si>
    <t>167-790</t>
  </si>
  <si>
    <t>167-800</t>
  </si>
  <si>
    <t>167-810</t>
  </si>
  <si>
    <t>167-820</t>
  </si>
  <si>
    <t>167-840</t>
  </si>
  <si>
    <t>167-850</t>
  </si>
  <si>
    <t>167-860</t>
  </si>
  <si>
    <t>167-862</t>
  </si>
  <si>
    <t>167-870</t>
  </si>
  <si>
    <t>167-880</t>
  </si>
  <si>
    <t>167-890</t>
  </si>
  <si>
    <t>167-900</t>
  </si>
  <si>
    <t>167-910</t>
  </si>
  <si>
    <t>167-920</t>
  </si>
  <si>
    <t>167-930</t>
  </si>
  <si>
    <t>167-940</t>
  </si>
  <si>
    <t>167-970</t>
  </si>
  <si>
    <t>167-990</t>
  </si>
  <si>
    <t>167-995</t>
  </si>
  <si>
    <t>167-00A</t>
  </si>
  <si>
    <t>167-09B</t>
  </si>
  <si>
    <t>167-10A</t>
  </si>
  <si>
    <t>167-10B</t>
  </si>
  <si>
    <t>167-11A</t>
  </si>
  <si>
    <t>167-11C</t>
  </si>
  <si>
    <t>167-11D</t>
  </si>
  <si>
    <t>167-11K</t>
  </si>
  <si>
    <t>167-12A</t>
  </si>
  <si>
    <t>167-13C</t>
  </si>
  <si>
    <t>167-19A</t>
  </si>
  <si>
    <t>167-19B</t>
  </si>
  <si>
    <t>167-20A</t>
  </si>
  <si>
    <t>167-24B</t>
  </si>
  <si>
    <t>167-24N</t>
  </si>
  <si>
    <t>167-29A</t>
  </si>
  <si>
    <t>167-32A</t>
  </si>
  <si>
    <t>167-32C</t>
  </si>
  <si>
    <t>167-32D</t>
  </si>
  <si>
    <t>167-32K</t>
  </si>
  <si>
    <t>167-32L</t>
  </si>
  <si>
    <t>167-32P</t>
  </si>
  <si>
    <t>167-32Q</t>
  </si>
  <si>
    <t>167-32R</t>
  </si>
  <si>
    <t>167-32S</t>
  </si>
  <si>
    <t>167-33A</t>
  </si>
  <si>
    <t>167-34G</t>
  </si>
  <si>
    <t>167-34Z</t>
  </si>
  <si>
    <t>167-36C</t>
  </si>
  <si>
    <t>167-36F</t>
  </si>
  <si>
    <t>167-39A</t>
  </si>
  <si>
    <t>167-41D</t>
  </si>
  <si>
    <t>167-41M</t>
  </si>
  <si>
    <t>167-42A</t>
  </si>
  <si>
    <t>167-44A</t>
  </si>
  <si>
    <t>167-45A</t>
  </si>
  <si>
    <t>167-49B</t>
  </si>
  <si>
    <t>167-49E</t>
  </si>
  <si>
    <t>167-50Z</t>
  </si>
  <si>
    <t>167-51A</t>
  </si>
  <si>
    <t>167-55A</t>
  </si>
  <si>
    <t>167-58B</t>
  </si>
  <si>
    <t>167-60D</t>
  </si>
  <si>
    <t>167-60F</t>
  </si>
  <si>
    <t>167-60I</t>
  </si>
  <si>
    <t>167-60J</t>
  </si>
  <si>
    <t>167-60M</t>
  </si>
  <si>
    <t>167-60Q</t>
  </si>
  <si>
    <t>167-60S</t>
  </si>
  <si>
    <t>167-60Y</t>
  </si>
  <si>
    <t>167-61J</t>
  </si>
  <si>
    <t>167-61K</t>
  </si>
  <si>
    <t>167-61M</t>
  </si>
  <si>
    <t>167-61P</t>
  </si>
  <si>
    <t>167-61Q</t>
  </si>
  <si>
    <t>167-61S</t>
  </si>
  <si>
    <t>167-61U</t>
  </si>
  <si>
    <t>167-61V</t>
  </si>
  <si>
    <t>167-61W</t>
  </si>
  <si>
    <t>167-62A</t>
  </si>
  <si>
    <t>167-62J</t>
  </si>
  <si>
    <t>167-63C</t>
  </si>
  <si>
    <t>167-64A</t>
  </si>
  <si>
    <t>167-65A</t>
  </si>
  <si>
    <t>167-65G</t>
  </si>
  <si>
    <t>167-66A</t>
  </si>
  <si>
    <t>167-68A</t>
  </si>
  <si>
    <t>167-68C</t>
  </si>
  <si>
    <t>167-70A</t>
  </si>
  <si>
    <t>167-73B</t>
  </si>
  <si>
    <t>167-79A</t>
  </si>
  <si>
    <t>167-79Z</t>
  </si>
  <si>
    <t>167-80B</t>
  </si>
  <si>
    <t>167-81A</t>
  </si>
  <si>
    <t>167-81B</t>
  </si>
  <si>
    <t>167-84B</t>
  </si>
  <si>
    <t>167-87A</t>
  </si>
  <si>
    <t>167-88A</t>
  </si>
  <si>
    <t>167-90A</t>
  </si>
  <si>
    <t>167-90B</t>
  </si>
  <si>
    <t>167-90F</t>
  </si>
  <si>
    <t>167-91A</t>
  </si>
  <si>
    <t>167-92E</t>
  </si>
  <si>
    <t>167-92G</t>
  </si>
  <si>
    <t>167-92P</t>
  </si>
  <si>
    <t>167-93A</t>
  </si>
  <si>
    <t>167-93Q</t>
  </si>
  <si>
    <t>167-93R</t>
  </si>
  <si>
    <t>167-94A</t>
  </si>
  <si>
    <t>167-95A</t>
  </si>
  <si>
    <t>167-96F</t>
  </si>
  <si>
    <t>167-98A</t>
  </si>
  <si>
    <t>Total 
Allotment</t>
  </si>
  <si>
    <t>%
Remaining</t>
  </si>
  <si>
    <t>$
Balance</t>
  </si>
  <si>
    <t>Total Expenditures</t>
  </si>
  <si>
    <t>https://www.dpi.nc.gov/districts-schools/district-operations/financial-and-business-services/covid-funds</t>
  </si>
  <si>
    <t>Bonus Leave Payoff</t>
  </si>
  <si>
    <t>Rentals/Leases</t>
  </si>
  <si>
    <t>Annual Leave Payoff</t>
  </si>
  <si>
    <t>(Report Notes)</t>
  </si>
  <si>
    <t>Covid Expenditures "by PSU by PRC" and Covid Expenditures "by PSU by Object Code"</t>
  </si>
  <si>
    <t>Program Report Code is a group of expenditures.  For description of each PRC , see Program Report Code Summary document on our website.  Note that this report includes only expenditures in State and Federal Covid PRCs.</t>
  </si>
  <si>
    <t>CRF - Summer Learning Program</t>
  </si>
  <si>
    <t>PSU ALL - Total Covid Expenditures (All Districts)</t>
  </si>
  <si>
    <t>For descriptions of each PRC, refer to "Covid Allotment Policy Manual" on Financial and Business Services website at</t>
  </si>
  <si>
    <t xml:space="preserve">     1. Click on the yellow (or blue) cell on the left and then </t>
  </si>
  <si>
    <t>PSU ALL - Sum of all Covid Expenditures (All Districts)</t>
  </si>
  <si>
    <t>PRC ALL - Sum of all Covid Expenditures (All Programs)</t>
  </si>
  <si>
    <t>CRF - Cybersecurity</t>
  </si>
  <si>
    <t>154-06B</t>
  </si>
  <si>
    <t>154-07A</t>
  </si>
  <si>
    <t>154-13B</t>
  </si>
  <si>
    <t>154-13D</t>
  </si>
  <si>
    <t>154-34H</t>
  </si>
  <si>
    <t>154-34K</t>
  </si>
  <si>
    <t>154-49F</t>
  </si>
  <si>
    <t>154-49G</t>
  </si>
  <si>
    <t>154-50Z</t>
  </si>
  <si>
    <t>154-55B</t>
  </si>
  <si>
    <t>154-60U</t>
  </si>
  <si>
    <t>154-61L</t>
  </si>
  <si>
    <t>154-61Y</t>
  </si>
  <si>
    <t>154-74B</t>
  </si>
  <si>
    <t>154-90C</t>
  </si>
  <si>
    <t>154-92K</t>
  </si>
  <si>
    <t>154-92W</t>
  </si>
  <si>
    <t>154-93L</t>
  </si>
  <si>
    <t>165-132</t>
  </si>
  <si>
    <t>169-132</t>
  </si>
  <si>
    <t>170-132</t>
  </si>
  <si>
    <t>171-010</t>
  </si>
  <si>
    <t>171-01B</t>
  </si>
  <si>
    <t>171-01C</t>
  </si>
  <si>
    <t>171-01D</t>
  </si>
  <si>
    <t>171-01F</t>
  </si>
  <si>
    <t>171-020</t>
  </si>
  <si>
    <t>171-030</t>
  </si>
  <si>
    <t>171-040</t>
  </si>
  <si>
    <t>171-050</t>
  </si>
  <si>
    <t>171-060</t>
  </si>
  <si>
    <t>171-06B</t>
  </si>
  <si>
    <t>171-070</t>
  </si>
  <si>
    <t>171-07A</t>
  </si>
  <si>
    <t>171-080</t>
  </si>
  <si>
    <t>171-08A</t>
  </si>
  <si>
    <t>171-090</t>
  </si>
  <si>
    <t>171-09A</t>
  </si>
  <si>
    <t>171-09B</t>
  </si>
  <si>
    <t>171-100</t>
  </si>
  <si>
    <t>171-10A</t>
  </si>
  <si>
    <t>171-10B</t>
  </si>
  <si>
    <t>171-110</t>
  </si>
  <si>
    <t>171-11A</t>
  </si>
  <si>
    <t>171-11B</t>
  </si>
  <si>
    <t>171-11C</t>
  </si>
  <si>
    <t>171-11D</t>
  </si>
  <si>
    <t>171-111</t>
  </si>
  <si>
    <t>171-11K</t>
  </si>
  <si>
    <t>171-120</t>
  </si>
  <si>
    <t>171-12A</t>
  </si>
  <si>
    <t>171-130</t>
  </si>
  <si>
    <t>171-13A</t>
  </si>
  <si>
    <t>171-13B</t>
  </si>
  <si>
    <t>171-13C</t>
  </si>
  <si>
    <t>171-13D</t>
  </si>
  <si>
    <t>171-132</t>
  </si>
  <si>
    <t>171-140</t>
  </si>
  <si>
    <t>171-150</t>
  </si>
  <si>
    <t>171-160</t>
  </si>
  <si>
    <t>171-16B</t>
  </si>
  <si>
    <t>171-170</t>
  </si>
  <si>
    <t>171-180</t>
  </si>
  <si>
    <t>171-181</t>
  </si>
  <si>
    <t>171-182</t>
  </si>
  <si>
    <t>171-190</t>
  </si>
  <si>
    <t>171-19A</t>
  </si>
  <si>
    <t>171-19B</t>
  </si>
  <si>
    <t>171-19C</t>
  </si>
  <si>
    <t>171-200</t>
  </si>
  <si>
    <t>171-20A</t>
  </si>
  <si>
    <t>171-210</t>
  </si>
  <si>
    <t>171-220</t>
  </si>
  <si>
    <t>171-230</t>
  </si>
  <si>
    <t>171-23A</t>
  </si>
  <si>
    <t>171-240</t>
  </si>
  <si>
    <t>171-24B</t>
  </si>
  <si>
    <t>171-241</t>
  </si>
  <si>
    <t>171-24N</t>
  </si>
  <si>
    <t>171-250</t>
  </si>
  <si>
    <t>171-260</t>
  </si>
  <si>
    <t>171-26B</t>
  </si>
  <si>
    <t>171-26C</t>
  </si>
  <si>
    <t>171-270</t>
  </si>
  <si>
    <t>171-27A</t>
  </si>
  <si>
    <t>171-280</t>
  </si>
  <si>
    <t>171-290</t>
  </si>
  <si>
    <t>171-29A</t>
  </si>
  <si>
    <t>171-291</t>
  </si>
  <si>
    <t>171-292</t>
  </si>
  <si>
    <t>171-300</t>
  </si>
  <si>
    <t>171-310</t>
  </si>
  <si>
    <t>171-320</t>
  </si>
  <si>
    <t>171-00A</t>
  </si>
  <si>
    <t>171-00B</t>
  </si>
  <si>
    <t>171-32A</t>
  </si>
  <si>
    <t>171-32B</t>
  </si>
  <si>
    <t>171-32C</t>
  </si>
  <si>
    <t>171-32D</t>
  </si>
  <si>
    <t>171-32H</t>
  </si>
  <si>
    <t>171-32K</t>
  </si>
  <si>
    <t>171-32L</t>
  </si>
  <si>
    <t>171-32M</t>
  </si>
  <si>
    <t>171-32N</t>
  </si>
  <si>
    <t>171-32P</t>
  </si>
  <si>
    <t>171-32Q</t>
  </si>
  <si>
    <t>171-32R</t>
  </si>
  <si>
    <t>171-32S</t>
  </si>
  <si>
    <t>171-32T</t>
  </si>
  <si>
    <t>171-330</t>
  </si>
  <si>
    <t>171-33A</t>
  </si>
  <si>
    <t>171-340</t>
  </si>
  <si>
    <t>171-34B</t>
  </si>
  <si>
    <t>171-34D</t>
  </si>
  <si>
    <t>171-34F</t>
  </si>
  <si>
    <t>171-34G</t>
  </si>
  <si>
    <t>171-34H</t>
  </si>
  <si>
    <t>171-34Z</t>
  </si>
  <si>
    <t>171-350</t>
  </si>
  <si>
    <t>171-35A</t>
  </si>
  <si>
    <t>171-35B</t>
  </si>
  <si>
    <t>171-360</t>
  </si>
  <si>
    <t>171-36B</t>
  </si>
  <si>
    <t>171-36C</t>
  </si>
  <si>
    <t>171-36F</t>
  </si>
  <si>
    <t>171-36G</t>
  </si>
  <si>
    <t>171-370</t>
  </si>
  <si>
    <t>171-380</t>
  </si>
  <si>
    <t>171-390</t>
  </si>
  <si>
    <t>171-39A</t>
  </si>
  <si>
    <t>171-39B</t>
  </si>
  <si>
    <t>171-400</t>
  </si>
  <si>
    <t>171-410</t>
  </si>
  <si>
    <t>171-41B</t>
  </si>
  <si>
    <t>171-41C</t>
  </si>
  <si>
    <t>171-41D</t>
  </si>
  <si>
    <t>171-41F</t>
  </si>
  <si>
    <t>171-41G</t>
  </si>
  <si>
    <t>171-41H</t>
  </si>
  <si>
    <t>171-41J</t>
  </si>
  <si>
    <t>171-41K</t>
  </si>
  <si>
    <t>171-41L</t>
  </si>
  <si>
    <t>171-41M</t>
  </si>
  <si>
    <t>171-41N</t>
  </si>
  <si>
    <t>171-41Q</t>
  </si>
  <si>
    <t>171-41R</t>
  </si>
  <si>
    <t>171-420</t>
  </si>
  <si>
    <t>171-42A</t>
  </si>
  <si>
    <t>171-42B</t>
  </si>
  <si>
    <t>171-421</t>
  </si>
  <si>
    <t>171-422</t>
  </si>
  <si>
    <t>171-430</t>
  </si>
  <si>
    <t>171-43C</t>
  </si>
  <si>
    <t>171-43D</t>
  </si>
  <si>
    <t>171-440</t>
  </si>
  <si>
    <t>171-44A</t>
  </si>
  <si>
    <t>171-450</t>
  </si>
  <si>
    <t>171-45A</t>
  </si>
  <si>
    <t>171-45B</t>
  </si>
  <si>
    <t>171-460</t>
  </si>
  <si>
    <t>171-470</t>
  </si>
  <si>
    <t>171-480</t>
  </si>
  <si>
    <t>171-490</t>
  </si>
  <si>
    <t>171-49B</t>
  </si>
  <si>
    <t>171-49D</t>
  </si>
  <si>
    <t>171-49E</t>
  </si>
  <si>
    <t>171-49F</t>
  </si>
  <si>
    <t>171-49G</t>
  </si>
  <si>
    <t>171-491</t>
  </si>
  <si>
    <t>171-500</t>
  </si>
  <si>
    <t>171-50A</t>
  </si>
  <si>
    <t>171-50Z</t>
  </si>
  <si>
    <t>171-510</t>
  </si>
  <si>
    <t>171-51A</t>
  </si>
  <si>
    <t>171-51B</t>
  </si>
  <si>
    <t>171-520</t>
  </si>
  <si>
    <t>171-530</t>
  </si>
  <si>
    <t>171-53B</t>
  </si>
  <si>
    <t>171-53C</t>
  </si>
  <si>
    <t>171-540</t>
  </si>
  <si>
    <t>171-54A</t>
  </si>
  <si>
    <t>171-550</t>
  </si>
  <si>
    <t>171-55A</t>
  </si>
  <si>
    <t>171-55B</t>
  </si>
  <si>
    <t>171-560</t>
  </si>
  <si>
    <t>171-570</t>
  </si>
  <si>
    <t>171-580</t>
  </si>
  <si>
    <t>171-58B</t>
  </si>
  <si>
    <t>171-590</t>
  </si>
  <si>
    <t>171-600</t>
  </si>
  <si>
    <t>171-60B</t>
  </si>
  <si>
    <t>171-60D</t>
  </si>
  <si>
    <t>171-60F</t>
  </si>
  <si>
    <t>171-60G</t>
  </si>
  <si>
    <t>171-60I</t>
  </si>
  <si>
    <t>171-60J</t>
  </si>
  <si>
    <t>171-60K</t>
  </si>
  <si>
    <t>171-60L</t>
  </si>
  <si>
    <t>171-60M</t>
  </si>
  <si>
    <t>171-60N</t>
  </si>
  <si>
    <t>171-60P</t>
  </si>
  <si>
    <t>171-60Q</t>
  </si>
  <si>
    <t>171-60S</t>
  </si>
  <si>
    <t>171-60U</t>
  </si>
  <si>
    <t>171-60Y</t>
  </si>
  <si>
    <t>171-60Z</t>
  </si>
  <si>
    <t>171-61J</t>
  </si>
  <si>
    <t>171-61K</t>
  </si>
  <si>
    <t>171-61L</t>
  </si>
  <si>
    <t>171-61M</t>
  </si>
  <si>
    <t>171-61N</t>
  </si>
  <si>
    <t>171-61P</t>
  </si>
  <si>
    <t>171-61Q</t>
  </si>
  <si>
    <t>171-61R</t>
  </si>
  <si>
    <t>171-61S</t>
  </si>
  <si>
    <t>171-61T</t>
  </si>
  <si>
    <t>171-61U</t>
  </si>
  <si>
    <t>171-61V</t>
  </si>
  <si>
    <t>171-61W</t>
  </si>
  <si>
    <t>171-61X</t>
  </si>
  <si>
    <t>171-61Y</t>
  </si>
  <si>
    <t>171-62J</t>
  </si>
  <si>
    <t>171-62K</t>
  </si>
  <si>
    <t>171-610</t>
  </si>
  <si>
    <t>171-620</t>
  </si>
  <si>
    <t>171-62A</t>
  </si>
  <si>
    <t>171-630</t>
  </si>
  <si>
    <t>171-63A</t>
  </si>
  <si>
    <t>171-63B</t>
  </si>
  <si>
    <t>171-63C</t>
  </si>
  <si>
    <t>171-640</t>
  </si>
  <si>
    <t>171-64A</t>
  </si>
  <si>
    <t>171-650</t>
  </si>
  <si>
    <t>171-65A</t>
  </si>
  <si>
    <t>171-65B</t>
  </si>
  <si>
    <t>171-65C</t>
  </si>
  <si>
    <t>171-65D</t>
  </si>
  <si>
    <t>171-65F</t>
  </si>
  <si>
    <t>171-65G</t>
  </si>
  <si>
    <t>171-65H</t>
  </si>
  <si>
    <t>171-65Z</t>
  </si>
  <si>
    <t>171-660</t>
  </si>
  <si>
    <t>171-66A</t>
  </si>
  <si>
    <t>171-670</t>
  </si>
  <si>
    <t>171-67B</t>
  </si>
  <si>
    <t>171-680</t>
  </si>
  <si>
    <t>171-68A</t>
  </si>
  <si>
    <t>171-68C</t>
  </si>
  <si>
    <t>171-681</t>
  </si>
  <si>
    <t>171-690</t>
  </si>
  <si>
    <t>171-69A</t>
  </si>
  <si>
    <t>171-700</t>
  </si>
  <si>
    <t>171-70A</t>
  </si>
  <si>
    <t>171-710</t>
  </si>
  <si>
    <t>171-720</t>
  </si>
  <si>
    <t>171-730</t>
  </si>
  <si>
    <t>171-73A</t>
  </si>
  <si>
    <t>171-73B</t>
  </si>
  <si>
    <t>171-740</t>
  </si>
  <si>
    <t>171-74C</t>
  </si>
  <si>
    <t>171-74Z</t>
  </si>
  <si>
    <t>171-750</t>
  </si>
  <si>
    <t>171-760</t>
  </si>
  <si>
    <t>171-76A</t>
  </si>
  <si>
    <t>171-761</t>
  </si>
  <si>
    <t>171-770</t>
  </si>
  <si>
    <t>171-780</t>
  </si>
  <si>
    <t>171-78A</t>
  </si>
  <si>
    <t>171-78B</t>
  </si>
  <si>
    <t>171-295</t>
  </si>
  <si>
    <t>171-790</t>
  </si>
  <si>
    <t>171-79A</t>
  </si>
  <si>
    <t>171-79Z</t>
  </si>
  <si>
    <t>171-800</t>
  </si>
  <si>
    <t>171-80B</t>
  </si>
  <si>
    <t>171-810</t>
  </si>
  <si>
    <t>171-81A</t>
  </si>
  <si>
    <t>171-81B</t>
  </si>
  <si>
    <t>171-820</t>
  </si>
  <si>
    <t>171-821</t>
  </si>
  <si>
    <t>171-830</t>
  </si>
  <si>
    <t>171-840</t>
  </si>
  <si>
    <t>171-84B</t>
  </si>
  <si>
    <t>171-850</t>
  </si>
  <si>
    <t>171-860</t>
  </si>
  <si>
    <t>171-861</t>
  </si>
  <si>
    <t>171-862</t>
  </si>
  <si>
    <t>171-86T</t>
  </si>
  <si>
    <t>171-870</t>
  </si>
  <si>
    <t>171-87A</t>
  </si>
  <si>
    <t>171-880</t>
  </si>
  <si>
    <t>171-88A</t>
  </si>
  <si>
    <t>171-890</t>
  </si>
  <si>
    <t>171-900</t>
  </si>
  <si>
    <t>171-90A</t>
  </si>
  <si>
    <t>171-90B</t>
  </si>
  <si>
    <t>171-90C</t>
  </si>
  <si>
    <t>171-90D</t>
  </si>
  <si>
    <t>171-90F</t>
  </si>
  <si>
    <t>171-910</t>
  </si>
  <si>
    <t>171-91A</t>
  </si>
  <si>
    <t>171-91B</t>
  </si>
  <si>
    <t>171-920</t>
  </si>
  <si>
    <t>171-92B</t>
  </si>
  <si>
    <t>171-92D</t>
  </si>
  <si>
    <t>171-92E</t>
  </si>
  <si>
    <t>171-92F</t>
  </si>
  <si>
    <t>171-92G</t>
  </si>
  <si>
    <t>171-92K</t>
  </si>
  <si>
    <t>171-92L</t>
  </si>
  <si>
    <t>171-92M</t>
  </si>
  <si>
    <t>171-92N</t>
  </si>
  <si>
    <t>171-92P</t>
  </si>
  <si>
    <t>171-92R</t>
  </si>
  <si>
    <t>171-92S</t>
  </si>
  <si>
    <t>171-92T</t>
  </si>
  <si>
    <t>171-92U</t>
  </si>
  <si>
    <t>171-92V</t>
  </si>
  <si>
    <t>171-92W</t>
  </si>
  <si>
    <t>171-92Y</t>
  </si>
  <si>
    <t>171-93J</t>
  </si>
  <si>
    <t>171-93L</t>
  </si>
  <si>
    <t>171-93M</t>
  </si>
  <si>
    <t>171-93N</t>
  </si>
  <si>
    <t>171-93P</t>
  </si>
  <si>
    <t>171-93Q</t>
  </si>
  <si>
    <t>171-93R</t>
  </si>
  <si>
    <t>171-93T</t>
  </si>
  <si>
    <t>171-930</t>
  </si>
  <si>
    <t>171-93A</t>
  </si>
  <si>
    <t>171-940</t>
  </si>
  <si>
    <t>171-94A</t>
  </si>
  <si>
    <t>171-950</t>
  </si>
  <si>
    <t>171-95A</t>
  </si>
  <si>
    <t>171-960</t>
  </si>
  <si>
    <t>171-96C</t>
  </si>
  <si>
    <t>171-96F</t>
  </si>
  <si>
    <t>171-970</t>
  </si>
  <si>
    <t>171-97D</t>
  </si>
  <si>
    <t>171-980</t>
  </si>
  <si>
    <t>171-98A</t>
  </si>
  <si>
    <t>171-98B</t>
  </si>
  <si>
    <t>171-990</t>
  </si>
  <si>
    <t>171-995</t>
  </si>
  <si>
    <t>171-94Z</t>
  </si>
  <si>
    <t>172-01B</t>
  </si>
  <si>
    <t>172-01D</t>
  </si>
  <si>
    <t>172-07A</t>
  </si>
  <si>
    <t>172-11C</t>
  </si>
  <si>
    <t>172-19A</t>
  </si>
  <si>
    <t>172-19B</t>
  </si>
  <si>
    <t>172-19C</t>
  </si>
  <si>
    <t>172-27A</t>
  </si>
  <si>
    <t>172-32L</t>
  </si>
  <si>
    <t>172-32N</t>
  </si>
  <si>
    <t>172-32R</t>
  </si>
  <si>
    <t>172-34G</t>
  </si>
  <si>
    <t>172-34H</t>
  </si>
  <si>
    <t>172-35B</t>
  </si>
  <si>
    <t>172-36C</t>
  </si>
  <si>
    <t>172-36G</t>
  </si>
  <si>
    <t>172-39A</t>
  </si>
  <si>
    <t>172-39B</t>
  </si>
  <si>
    <t>172-41B</t>
  </si>
  <si>
    <t>172-41G</t>
  </si>
  <si>
    <t>172-41J</t>
  </si>
  <si>
    <t>172-41N</t>
  </si>
  <si>
    <t>172-41Q</t>
  </si>
  <si>
    <t>172-43C</t>
  </si>
  <si>
    <t>172-45A</t>
  </si>
  <si>
    <t>172-45B</t>
  </si>
  <si>
    <t>172-49E</t>
  </si>
  <si>
    <t>172-49F</t>
  </si>
  <si>
    <t>172-50A</t>
  </si>
  <si>
    <t>172-50Z</t>
  </si>
  <si>
    <t>172-51B</t>
  </si>
  <si>
    <t>172-53B</t>
  </si>
  <si>
    <t>172-55A</t>
  </si>
  <si>
    <t>172-55B</t>
  </si>
  <si>
    <t>172-60D</t>
  </si>
  <si>
    <t>172-60F</t>
  </si>
  <si>
    <t>172-60G</t>
  </si>
  <si>
    <t>172-60I</t>
  </si>
  <si>
    <t>172-60J</t>
  </si>
  <si>
    <t>172-60M</t>
  </si>
  <si>
    <t>172-60S</t>
  </si>
  <si>
    <t>172-60Y</t>
  </si>
  <si>
    <t>172-61J</t>
  </si>
  <si>
    <t>172-61M</t>
  </si>
  <si>
    <t>172-61S</t>
  </si>
  <si>
    <t>172-61X</t>
  </si>
  <si>
    <t>172-63A</t>
  </si>
  <si>
    <t>172-63C</t>
  </si>
  <si>
    <t>172-65D</t>
  </si>
  <si>
    <t>172-65F</t>
  </si>
  <si>
    <t>172-68A</t>
  </si>
  <si>
    <t>172-68C</t>
  </si>
  <si>
    <t>172-70A</t>
  </si>
  <si>
    <t>172-73B</t>
  </si>
  <si>
    <t>172-78B</t>
  </si>
  <si>
    <t>172-79A</t>
  </si>
  <si>
    <t>172-84B</t>
  </si>
  <si>
    <t>172-86T</t>
  </si>
  <si>
    <t>172-90A</t>
  </si>
  <si>
    <t>172-90B</t>
  </si>
  <si>
    <t>172-92B</t>
  </si>
  <si>
    <t>172-92D</t>
  </si>
  <si>
    <t>172-92E</t>
  </si>
  <si>
    <t>172-92F</t>
  </si>
  <si>
    <t>172-92G</t>
  </si>
  <si>
    <t>172-92K</t>
  </si>
  <si>
    <t>172-92N</t>
  </si>
  <si>
    <t>172-92P</t>
  </si>
  <si>
    <t>172-92R</t>
  </si>
  <si>
    <t>172-92S</t>
  </si>
  <si>
    <t>172-92T</t>
  </si>
  <si>
    <t>172-92U</t>
  </si>
  <si>
    <t>172-92V</t>
  </si>
  <si>
    <t>172-92W</t>
  </si>
  <si>
    <t>172-92Y</t>
  </si>
  <si>
    <t>172-93M</t>
  </si>
  <si>
    <t>172-93N</t>
  </si>
  <si>
    <t>172-93P</t>
  </si>
  <si>
    <t>172-93R</t>
  </si>
  <si>
    <t>172-98B</t>
  </si>
  <si>
    <t>181-010</t>
  </si>
  <si>
    <t>181-01B</t>
  </si>
  <si>
    <t>181-01C</t>
  </si>
  <si>
    <t>181-01D</t>
  </si>
  <si>
    <t>181-01F</t>
  </si>
  <si>
    <t>181-020</t>
  </si>
  <si>
    <t>181-030</t>
  </si>
  <si>
    <t>181-040</t>
  </si>
  <si>
    <t>181-050</t>
  </si>
  <si>
    <t>181-060</t>
  </si>
  <si>
    <t>181-06B</t>
  </si>
  <si>
    <t>181-070</t>
  </si>
  <si>
    <t>181-07A</t>
  </si>
  <si>
    <t>181-080</t>
  </si>
  <si>
    <t>181-08A</t>
  </si>
  <si>
    <t>181-090</t>
  </si>
  <si>
    <t>181-09A</t>
  </si>
  <si>
    <t>181-09B</t>
  </si>
  <si>
    <t>181-100</t>
  </si>
  <si>
    <t>181-10A</t>
  </si>
  <si>
    <t>181-10B</t>
  </si>
  <si>
    <t>181-110</t>
  </si>
  <si>
    <t>181-11A</t>
  </si>
  <si>
    <t>181-11B</t>
  </si>
  <si>
    <t>181-11C</t>
  </si>
  <si>
    <t>181-11D</t>
  </si>
  <si>
    <t>181-111</t>
  </si>
  <si>
    <t>181-11K</t>
  </si>
  <si>
    <t>181-120</t>
  </si>
  <si>
    <t>181-12A</t>
  </si>
  <si>
    <t>181-130</t>
  </si>
  <si>
    <t>181-13A</t>
  </si>
  <si>
    <t>181-13B</t>
  </si>
  <si>
    <t>181-13C</t>
  </si>
  <si>
    <t>181-13D</t>
  </si>
  <si>
    <t>181-132</t>
  </si>
  <si>
    <t>181-140</t>
  </si>
  <si>
    <t>181-150</t>
  </si>
  <si>
    <t>181-160</t>
  </si>
  <si>
    <t>181-16B</t>
  </si>
  <si>
    <t>181-170</t>
  </si>
  <si>
    <t>181-180</t>
  </si>
  <si>
    <t>181-181</t>
  </si>
  <si>
    <t>181-182</t>
  </si>
  <si>
    <t>181-190</t>
  </si>
  <si>
    <t>181-19A</t>
  </si>
  <si>
    <t>181-19B</t>
  </si>
  <si>
    <t>181-19C</t>
  </si>
  <si>
    <t>181-200</t>
  </si>
  <si>
    <t>181-20A</t>
  </si>
  <si>
    <t>181-210</t>
  </si>
  <si>
    <t>181-220</t>
  </si>
  <si>
    <t>181-230</t>
  </si>
  <si>
    <t>181-23A</t>
  </si>
  <si>
    <t>181-240</t>
  </si>
  <si>
    <t>181-24B</t>
  </si>
  <si>
    <t>181-241</t>
  </si>
  <si>
    <t>181-24N</t>
  </si>
  <si>
    <t>181-250</t>
  </si>
  <si>
    <t>181-260</t>
  </si>
  <si>
    <t>181-26B</t>
  </si>
  <si>
    <t>181-26C</t>
  </si>
  <si>
    <t>181-270</t>
  </si>
  <si>
    <t>181-27A</t>
  </si>
  <si>
    <t>181-280</t>
  </si>
  <si>
    <t>181-290</t>
  </si>
  <si>
    <t>181-29A</t>
  </si>
  <si>
    <t>181-291</t>
  </si>
  <si>
    <t>181-292</t>
  </si>
  <si>
    <t>181-300</t>
  </si>
  <si>
    <t>181-310</t>
  </si>
  <si>
    <t>181-320</t>
  </si>
  <si>
    <t>181-00A</t>
  </si>
  <si>
    <t>181-00B</t>
  </si>
  <si>
    <t>181-32A</t>
  </si>
  <si>
    <t>181-32B</t>
  </si>
  <si>
    <t>181-32C</t>
  </si>
  <si>
    <t>181-32D</t>
  </si>
  <si>
    <t>181-32H</t>
  </si>
  <si>
    <t>181-32K</t>
  </si>
  <si>
    <t>181-32L</t>
  </si>
  <si>
    <t>181-32M</t>
  </si>
  <si>
    <t>181-32N</t>
  </si>
  <si>
    <t>181-32P</t>
  </si>
  <si>
    <t>181-32Q</t>
  </si>
  <si>
    <t>181-32R</t>
  </si>
  <si>
    <t>181-32S</t>
  </si>
  <si>
    <t>181-32T</t>
  </si>
  <si>
    <t>181-330</t>
  </si>
  <si>
    <t>181-33A</t>
  </si>
  <si>
    <t>181-340</t>
  </si>
  <si>
    <t>181-34B</t>
  </si>
  <si>
    <t>181-34D</t>
  </si>
  <si>
    <t>181-34F</t>
  </si>
  <si>
    <t>181-34G</t>
  </si>
  <si>
    <t>181-34H</t>
  </si>
  <si>
    <t>181-34Z</t>
  </si>
  <si>
    <t>181-350</t>
  </si>
  <si>
    <t>181-35A</t>
  </si>
  <si>
    <t>181-35B</t>
  </si>
  <si>
    <t>181-360</t>
  </si>
  <si>
    <t>181-36B</t>
  </si>
  <si>
    <t>181-36C</t>
  </si>
  <si>
    <t>181-36F</t>
  </si>
  <si>
    <t>181-36G</t>
  </si>
  <si>
    <t>181-370</t>
  </si>
  <si>
    <t>181-380</t>
  </si>
  <si>
    <t>181-390</t>
  </si>
  <si>
    <t>181-39A</t>
  </si>
  <si>
    <t>181-39B</t>
  </si>
  <si>
    <t>181-400</t>
  </si>
  <si>
    <t>181-410</t>
  </si>
  <si>
    <t>181-41B</t>
  </si>
  <si>
    <t>181-41C</t>
  </si>
  <si>
    <t>181-41D</t>
  </si>
  <si>
    <t>181-41F</t>
  </si>
  <si>
    <t>181-41G</t>
  </si>
  <si>
    <t>181-41H</t>
  </si>
  <si>
    <t>181-41J</t>
  </si>
  <si>
    <t>181-41K</t>
  </si>
  <si>
    <t>181-41L</t>
  </si>
  <si>
    <t>181-41M</t>
  </si>
  <si>
    <t>181-41N</t>
  </si>
  <si>
    <t>181-41Q</t>
  </si>
  <si>
    <t>181-41R</t>
  </si>
  <si>
    <t>181-420</t>
  </si>
  <si>
    <t>181-42A</t>
  </si>
  <si>
    <t>181-42B</t>
  </si>
  <si>
    <t>181-421</t>
  </si>
  <si>
    <t>181-422</t>
  </si>
  <si>
    <t>181-430</t>
  </si>
  <si>
    <t>181-43C</t>
  </si>
  <si>
    <t>181-43D</t>
  </si>
  <si>
    <t>181-440</t>
  </si>
  <si>
    <t>181-44A</t>
  </si>
  <si>
    <t>181-450</t>
  </si>
  <si>
    <t>181-45A</t>
  </si>
  <si>
    <t>181-45B</t>
  </si>
  <si>
    <t>181-460</t>
  </si>
  <si>
    <t>181-470</t>
  </si>
  <si>
    <t>181-480</t>
  </si>
  <si>
    <t>181-490</t>
  </si>
  <si>
    <t>181-49B</t>
  </si>
  <si>
    <t>181-49D</t>
  </si>
  <si>
    <t>181-49E</t>
  </si>
  <si>
    <t>181-49F</t>
  </si>
  <si>
    <t>181-49G</t>
  </si>
  <si>
    <t>181-491</t>
  </si>
  <si>
    <t>181-500</t>
  </si>
  <si>
    <t>181-50A</t>
  </si>
  <si>
    <t>181-50Z</t>
  </si>
  <si>
    <t>181-510</t>
  </si>
  <si>
    <t>181-51A</t>
  </si>
  <si>
    <t>181-51B</t>
  </si>
  <si>
    <t>181-520</t>
  </si>
  <si>
    <t>181-530</t>
  </si>
  <si>
    <t>181-53B</t>
  </si>
  <si>
    <t>181-53C</t>
  </si>
  <si>
    <t>181-540</t>
  </si>
  <si>
    <t>181-54A</t>
  </si>
  <si>
    <t>181-550</t>
  </si>
  <si>
    <t>181-55A</t>
  </si>
  <si>
    <t>181-55B</t>
  </si>
  <si>
    <t>181-560</t>
  </si>
  <si>
    <t>181-570</t>
  </si>
  <si>
    <t>181-580</t>
  </si>
  <si>
    <t>181-58B</t>
  </si>
  <si>
    <t>181-590</t>
  </si>
  <si>
    <t>181-600</t>
  </si>
  <si>
    <t>181-60B</t>
  </si>
  <si>
    <t>181-60D</t>
  </si>
  <si>
    <t>181-60F</t>
  </si>
  <si>
    <t>181-60G</t>
  </si>
  <si>
    <t>181-60I</t>
  </si>
  <si>
    <t>181-60J</t>
  </si>
  <si>
    <t>181-60K</t>
  </si>
  <si>
    <t>181-60L</t>
  </si>
  <si>
    <t>181-60M</t>
  </si>
  <si>
    <t>181-60N</t>
  </si>
  <si>
    <t>181-60P</t>
  </si>
  <si>
    <t>181-60Q</t>
  </si>
  <si>
    <t>181-60S</t>
  </si>
  <si>
    <t>181-60U</t>
  </si>
  <si>
    <t>181-60Y</t>
  </si>
  <si>
    <t>181-60Z</t>
  </si>
  <si>
    <t>181-61J</t>
  </si>
  <si>
    <t>181-61K</t>
  </si>
  <si>
    <t>181-61L</t>
  </si>
  <si>
    <t>181-61M</t>
  </si>
  <si>
    <t>181-61N</t>
  </si>
  <si>
    <t>181-61P</t>
  </si>
  <si>
    <t>181-61Q</t>
  </si>
  <si>
    <t>181-61R</t>
  </si>
  <si>
    <t>181-61S</t>
  </si>
  <si>
    <t>181-61T</t>
  </si>
  <si>
    <t>181-61U</t>
  </si>
  <si>
    <t>181-61V</t>
  </si>
  <si>
    <t>181-61W</t>
  </si>
  <si>
    <t>181-61X</t>
  </si>
  <si>
    <t>181-61Y</t>
  </si>
  <si>
    <t>181-62J</t>
  </si>
  <si>
    <t>181-62K</t>
  </si>
  <si>
    <t>181-610</t>
  </si>
  <si>
    <t>181-620</t>
  </si>
  <si>
    <t>181-62A</t>
  </si>
  <si>
    <t>181-630</t>
  </si>
  <si>
    <t>181-63A</t>
  </si>
  <si>
    <t>181-63B</t>
  </si>
  <si>
    <t>181-63C</t>
  </si>
  <si>
    <t>181-640</t>
  </si>
  <si>
    <t>181-64A</t>
  </si>
  <si>
    <t>181-650</t>
  </si>
  <si>
    <t>181-65A</t>
  </si>
  <si>
    <t>181-65B</t>
  </si>
  <si>
    <t>181-65C</t>
  </si>
  <si>
    <t>181-65D</t>
  </si>
  <si>
    <t>181-65F</t>
  </si>
  <si>
    <t>181-65G</t>
  </si>
  <si>
    <t>181-65H</t>
  </si>
  <si>
    <t>181-65Z</t>
  </si>
  <si>
    <t>181-660</t>
  </si>
  <si>
    <t>181-66A</t>
  </si>
  <si>
    <t>181-670</t>
  </si>
  <si>
    <t>181-67B</t>
  </si>
  <si>
    <t>181-680</t>
  </si>
  <si>
    <t>181-68A</t>
  </si>
  <si>
    <t>181-68C</t>
  </si>
  <si>
    <t>181-681</t>
  </si>
  <si>
    <t>181-690</t>
  </si>
  <si>
    <t>181-69A</t>
  </si>
  <si>
    <t>181-700</t>
  </si>
  <si>
    <t>181-70A</t>
  </si>
  <si>
    <t>181-710</t>
  </si>
  <si>
    <t>181-720</t>
  </si>
  <si>
    <t>181-730</t>
  </si>
  <si>
    <t>181-73A</t>
  </si>
  <si>
    <t>181-73B</t>
  </si>
  <si>
    <t>181-740</t>
  </si>
  <si>
    <t>181-74C</t>
  </si>
  <si>
    <t>181-74Z</t>
  </si>
  <si>
    <t>181-750</t>
  </si>
  <si>
    <t>181-760</t>
  </si>
  <si>
    <t>181-76A</t>
  </si>
  <si>
    <t>181-761</t>
  </si>
  <si>
    <t>181-770</t>
  </si>
  <si>
    <t>181-780</t>
  </si>
  <si>
    <t>181-78A</t>
  </si>
  <si>
    <t>181-78B</t>
  </si>
  <si>
    <t>181-295</t>
  </si>
  <si>
    <t>181-790</t>
  </si>
  <si>
    <t>181-79A</t>
  </si>
  <si>
    <t>181-79Z</t>
  </si>
  <si>
    <t>181-800</t>
  </si>
  <si>
    <t>181-80B</t>
  </si>
  <si>
    <t>181-810</t>
  </si>
  <si>
    <t>181-81A</t>
  </si>
  <si>
    <t>181-81B</t>
  </si>
  <si>
    <t>181-820</t>
  </si>
  <si>
    <t>181-821</t>
  </si>
  <si>
    <t>181-830</t>
  </si>
  <si>
    <t>181-840</t>
  </si>
  <si>
    <t>181-84B</t>
  </si>
  <si>
    <t>181-850</t>
  </si>
  <si>
    <t>181-860</t>
  </si>
  <si>
    <t>181-861</t>
  </si>
  <si>
    <t>181-862</t>
  </si>
  <si>
    <t>181-86T</t>
  </si>
  <si>
    <t>181-870</t>
  </si>
  <si>
    <t>181-87A</t>
  </si>
  <si>
    <t>181-880</t>
  </si>
  <si>
    <t>181-88A</t>
  </si>
  <si>
    <t>181-890</t>
  </si>
  <si>
    <t>181-900</t>
  </si>
  <si>
    <t>181-90A</t>
  </si>
  <si>
    <t>181-90B</t>
  </si>
  <si>
    <t>181-90C</t>
  </si>
  <si>
    <t>181-90D</t>
  </si>
  <si>
    <t>181-90F</t>
  </si>
  <si>
    <t>181-910</t>
  </si>
  <si>
    <t>181-91A</t>
  </si>
  <si>
    <t>181-91B</t>
  </si>
  <si>
    <t>181-920</t>
  </si>
  <si>
    <t>181-92B</t>
  </si>
  <si>
    <t>181-92D</t>
  </si>
  <si>
    <t>181-92E</t>
  </si>
  <si>
    <t>181-92F</t>
  </si>
  <si>
    <t>181-92G</t>
  </si>
  <si>
    <t>181-92K</t>
  </si>
  <si>
    <t>181-92L</t>
  </si>
  <si>
    <t>181-92M</t>
  </si>
  <si>
    <t>181-92N</t>
  </si>
  <si>
    <t>181-92P</t>
  </si>
  <si>
    <t>181-92R</t>
  </si>
  <si>
    <t>181-92S</t>
  </si>
  <si>
    <t>181-92T</t>
  </si>
  <si>
    <t>181-92U</t>
  </si>
  <si>
    <t>181-92V</t>
  </si>
  <si>
    <t>181-92W</t>
  </si>
  <si>
    <t>181-92Y</t>
  </si>
  <si>
    <t>181-93J</t>
  </si>
  <si>
    <t>181-93L</t>
  </si>
  <si>
    <t>181-93M</t>
  </si>
  <si>
    <t>181-93N</t>
  </si>
  <si>
    <t>181-93P</t>
  </si>
  <si>
    <t>181-93Q</t>
  </si>
  <si>
    <t>181-93R</t>
  </si>
  <si>
    <t>181-93T</t>
  </si>
  <si>
    <t>181-930</t>
  </si>
  <si>
    <t>181-93A</t>
  </si>
  <si>
    <t>181-940</t>
  </si>
  <si>
    <t>181-94A</t>
  </si>
  <si>
    <t>181-950</t>
  </si>
  <si>
    <t>181-95A</t>
  </si>
  <si>
    <t>181-960</t>
  </si>
  <si>
    <t>181-96C</t>
  </si>
  <si>
    <t>181-96F</t>
  </si>
  <si>
    <t>181-970</t>
  </si>
  <si>
    <t>181-97D</t>
  </si>
  <si>
    <t>181-980</t>
  </si>
  <si>
    <t>181-98A</t>
  </si>
  <si>
    <t>181-98B</t>
  </si>
  <si>
    <t>181-990</t>
  </si>
  <si>
    <t>181-995</t>
  </si>
  <si>
    <t>181-94Z</t>
  </si>
  <si>
    <t>171-ALL</t>
  </si>
  <si>
    <t>172-ALL</t>
  </si>
  <si>
    <t>181-ALL</t>
  </si>
  <si>
    <t>ESSER II - Public School Unit Supplemental Funding</t>
  </si>
  <si>
    <t>ESSER II - Supplemental Contracted Instructional Support Funding</t>
  </si>
  <si>
    <t>ESSER II - Extended Learning and Integrated Student Support Grant (ELISS)</t>
  </si>
  <si>
    <t>CRF - Extended Learning and Integrated Student Support (ELISS)</t>
  </si>
  <si>
    <t>ESSER III - K-12 Emergency Relief Fund</t>
  </si>
  <si>
    <t>PRC 172 - ESSER II-Public School Unit Supplemental Funding</t>
  </si>
  <si>
    <t>PRC 173 - ESSERII-Supplemental Contracted Instructional Support Funding</t>
  </si>
  <si>
    <t>PRC 175 - ESSER II-Extended Learning and Integrated Student Support Grant (ELISS)</t>
  </si>
  <si>
    <t>PRC 181 - ESSER III-K-12 Emergency Relief Fund</t>
  </si>
  <si>
    <t xml:space="preserve">Notes  </t>
  </si>
  <si>
    <t xml:space="preserve">     1. Select (click) on the green cell on the left and then </t>
  </si>
  <si>
    <t>CRF - School Nutrition</t>
  </si>
  <si>
    <t>ESSER II - Competency-based assessment</t>
  </si>
  <si>
    <t xml:space="preserve">Request tracking #3661 </t>
  </si>
  <si>
    <t>Report Description</t>
  </si>
  <si>
    <t>ESSER II (PRC 171-179)</t>
  </si>
  <si>
    <t>%
Total</t>
  </si>
  <si>
    <t>239</t>
  </si>
  <si>
    <t>Other Insurance Cost</t>
  </si>
  <si>
    <t>ESSER I - CARES Act-K12 Emergency Relief</t>
  </si>
  <si>
    <t>ESSER I - Public School Unit Supplemental Funding</t>
  </si>
  <si>
    <t>ESSER I - Digital Curricula</t>
  </si>
  <si>
    <t>ESSER I - Learning Management System</t>
  </si>
  <si>
    <t>ESSER I - Exceptional Children Grants</t>
  </si>
  <si>
    <t>ESSER I - Innovative Childcare &amp; Remote Extended Support (ICARES)</t>
  </si>
  <si>
    <t>ESSER I (PRC 163 - 168)</t>
  </si>
  <si>
    <t>PRC 164 - ESSER I-Public School Unit Supplemental Funding</t>
  </si>
  <si>
    <t>PRC 165 - ESSER I-Digital Curricula</t>
  </si>
  <si>
    <t>PRC 166 - ESSER I-Learning Management System</t>
  </si>
  <si>
    <t>PRC 167 - ESSER I-Exceptional Children Grants</t>
  </si>
  <si>
    <t>PRC 168 - ESSER I-Innovative Childcare &amp; Remote Extended Support (ICARES)</t>
  </si>
  <si>
    <t>PRC 163 - ESSER I-CARES Act-K12 Emergency Relief</t>
  </si>
  <si>
    <t>Data as of Date
(used in formulas):</t>
  </si>
  <si>
    <t xml:space="preserve">NOTE: DATA IN THIS FILE INCLUDE ONLY COVID RELATED PRCs IN STATE AND FEDERAL FUNDS
</t>
  </si>
  <si>
    <t>CALC</t>
  </si>
  <si>
    <t>ALL</t>
  </si>
  <si>
    <t>All Covid PRCs (State and Federal)</t>
  </si>
  <si>
    <t>PSU Name</t>
  </si>
  <si>
    <t>PSU Type</t>
  </si>
  <si>
    <t>PSU
Status</t>
  </si>
  <si>
    <t>00A</t>
  </si>
  <si>
    <t>North Carolina Cyber Academy</t>
  </si>
  <si>
    <t>CS VPS</t>
  </si>
  <si>
    <t>Open</t>
  </si>
  <si>
    <t>00B</t>
  </si>
  <si>
    <t>NC Virtual Academy</t>
  </si>
  <si>
    <t>010</t>
  </si>
  <si>
    <t>Alamance-Burlington Schools</t>
  </si>
  <si>
    <t>LEA</t>
  </si>
  <si>
    <t>01B</t>
  </si>
  <si>
    <t>River Mill Academy</t>
  </si>
  <si>
    <t>CS</t>
  </si>
  <si>
    <t>01C</t>
  </si>
  <si>
    <t>Clover Garden</t>
  </si>
  <si>
    <t>01D</t>
  </si>
  <si>
    <t>The Hawbridge School</t>
  </si>
  <si>
    <t>01F</t>
  </si>
  <si>
    <t>Alamance Community School</t>
  </si>
  <si>
    <t>New</t>
  </si>
  <si>
    <t>020</t>
  </si>
  <si>
    <t>Alexander County Schools</t>
  </si>
  <si>
    <t>030</t>
  </si>
  <si>
    <t>Alleghany County Schools</t>
  </si>
  <si>
    <t>040</t>
  </si>
  <si>
    <t>Anson County Schools</t>
  </si>
  <si>
    <t>050</t>
  </si>
  <si>
    <t>Ashe County Schools</t>
  </si>
  <si>
    <t>060</t>
  </si>
  <si>
    <t>Avery County Schools</t>
  </si>
  <si>
    <t>06A</t>
  </si>
  <si>
    <t>Grandfather Academy</t>
  </si>
  <si>
    <t>Closed</t>
  </si>
  <si>
    <t>06B</t>
  </si>
  <si>
    <t>Marjorie Williams Academy</t>
  </si>
  <si>
    <t>070</t>
  </si>
  <si>
    <t>Beaufort County Schools</t>
  </si>
  <si>
    <t>07A</t>
  </si>
  <si>
    <t>Washington Montessori</t>
  </si>
  <si>
    <t>080</t>
  </si>
  <si>
    <t>Bertie County Schools</t>
  </si>
  <si>
    <t>08A</t>
  </si>
  <si>
    <t>Three Rivers Academy</t>
  </si>
  <si>
    <t>090</t>
  </si>
  <si>
    <t>Bladen County Schools</t>
  </si>
  <si>
    <t>09A</t>
  </si>
  <si>
    <t>09B</t>
  </si>
  <si>
    <t>Emereau: Bladen</t>
  </si>
  <si>
    <t>100</t>
  </si>
  <si>
    <t>Brunswick County Schools</t>
  </si>
  <si>
    <t>10A</t>
  </si>
  <si>
    <t>Charter Day School</t>
  </si>
  <si>
    <t>10B</t>
  </si>
  <si>
    <t>South Brunswick Charter School</t>
  </si>
  <si>
    <t>110</t>
  </si>
  <si>
    <t>Buncombe County Schools</t>
  </si>
  <si>
    <t>Asheville City Schools</t>
  </si>
  <si>
    <t>11A</t>
  </si>
  <si>
    <t>Evergreen Community Charter</t>
  </si>
  <si>
    <t>11B</t>
  </si>
  <si>
    <t>ArtSpace Charter</t>
  </si>
  <si>
    <t>11C</t>
  </si>
  <si>
    <t>Invest Collegiate - Imagine</t>
  </si>
  <si>
    <t>11D</t>
  </si>
  <si>
    <t>The Franklin School of Innovation</t>
  </si>
  <si>
    <t>11K</t>
  </si>
  <si>
    <t>Francine Delany New School</t>
  </si>
  <si>
    <t>120</t>
  </si>
  <si>
    <t>Burke County Schools</t>
  </si>
  <si>
    <t>12A</t>
  </si>
  <si>
    <t>The New Dimensions School</t>
  </si>
  <si>
    <t>130</t>
  </si>
  <si>
    <t>Cabarrus County Schools</t>
  </si>
  <si>
    <t>Kannapolis City Schools</t>
  </si>
  <si>
    <t>13A</t>
  </si>
  <si>
    <t>Carolina International School</t>
  </si>
  <si>
    <t>13B</t>
  </si>
  <si>
    <t>Cabarrus Charter Academy</t>
  </si>
  <si>
    <t>13C</t>
  </si>
  <si>
    <t>A.C.E. Academy</t>
  </si>
  <si>
    <t>13D</t>
  </si>
  <si>
    <t>Concord Lake STEAM Academy</t>
  </si>
  <si>
    <t>140</t>
  </si>
  <si>
    <t>Caldwell County Schools</t>
  </si>
  <si>
    <t>150</t>
  </si>
  <si>
    <t>Camden County Schools</t>
  </si>
  <si>
    <t>160</t>
  </si>
  <si>
    <t>Carteret County Schools</t>
  </si>
  <si>
    <t>16B</t>
  </si>
  <si>
    <t>Tiller School</t>
  </si>
  <si>
    <t>Caswell County Schools</t>
  </si>
  <si>
    <t>Catawba County Schools</t>
  </si>
  <si>
    <t>Hickory City Schools</t>
  </si>
  <si>
    <t>Newton-Conover City Schools</t>
  </si>
  <si>
    <t>190</t>
  </si>
  <si>
    <t>Chatham County Schools</t>
  </si>
  <si>
    <t>19A</t>
  </si>
  <si>
    <t>Chatham Charter</t>
  </si>
  <si>
    <t>19B</t>
  </si>
  <si>
    <t>Woods Charter School</t>
  </si>
  <si>
    <t>19C</t>
  </si>
  <si>
    <t>Willow Oak Montessori</t>
  </si>
  <si>
    <t>200</t>
  </si>
  <si>
    <t>Cherokee County Schools</t>
  </si>
  <si>
    <t>20A</t>
  </si>
  <si>
    <t>210</t>
  </si>
  <si>
    <t>Edenton-Chowan County Schools</t>
  </si>
  <si>
    <t>220</t>
  </si>
  <si>
    <t>Clay County Schools</t>
  </si>
  <si>
    <t>230</t>
  </si>
  <si>
    <t>Cleveland County Schools</t>
  </si>
  <si>
    <t>23A</t>
  </si>
  <si>
    <t>Pinnacle Classical Academy</t>
  </si>
  <si>
    <t>240</t>
  </si>
  <si>
    <t>Columbus County Schools</t>
  </si>
  <si>
    <t>241</t>
  </si>
  <si>
    <t>Whiteville City Schools</t>
  </si>
  <si>
    <t>24B</t>
  </si>
  <si>
    <t>Thomas Academy</t>
  </si>
  <si>
    <t>24N</t>
  </si>
  <si>
    <t>Columbus Charter School</t>
  </si>
  <si>
    <t>250</t>
  </si>
  <si>
    <t>Craven County Schools</t>
  </si>
  <si>
    <t>260</t>
  </si>
  <si>
    <t>Cumberland County Schools</t>
  </si>
  <si>
    <t>26B</t>
  </si>
  <si>
    <t>Alpha Academy</t>
  </si>
  <si>
    <t>26C</t>
  </si>
  <si>
    <t>The Capitol Encore Academy</t>
  </si>
  <si>
    <t>270</t>
  </si>
  <si>
    <t>Currituck County Schools</t>
  </si>
  <si>
    <t>27A</t>
  </si>
  <si>
    <t>Water's Edge Village School</t>
  </si>
  <si>
    <t>280</t>
  </si>
  <si>
    <t>Dare County Schools</t>
  </si>
  <si>
    <t>290</t>
  </si>
  <si>
    <t>Davidson County Schools</t>
  </si>
  <si>
    <t>291</t>
  </si>
  <si>
    <t>Lexington City Schools</t>
  </si>
  <si>
    <t>292</t>
  </si>
  <si>
    <t>Thomasville City Schools</t>
  </si>
  <si>
    <t>295</t>
  </si>
  <si>
    <t>Innovative School District</t>
  </si>
  <si>
    <t>ISD</t>
  </si>
  <si>
    <t>29A</t>
  </si>
  <si>
    <t>Davidson Charter Academy</t>
  </si>
  <si>
    <t>300</t>
  </si>
  <si>
    <t>Davie County Schools</t>
  </si>
  <si>
    <t>310</t>
  </si>
  <si>
    <t>Duplin County Schools</t>
  </si>
  <si>
    <t>320</t>
  </si>
  <si>
    <t>Durham County Schools</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</si>
  <si>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</si>
  <si>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</si>
  <si>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</si>
  <si>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</si>
  <si>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</si>
  <si>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</si>
  <si>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</si>
  <si>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</si>
  <si>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</si>
  <si>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</si>
  <si>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</si>
  <si>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</si>
  <si>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</si>
  <si>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</si>
  <si>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</si>
  <si>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</si>
  <si>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</si>
  <si>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</si>
  <si>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</si>
  <si>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</si>
  <si>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</si>
  <si>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</si>
  <si>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</si>
  <si>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</si>
  <si>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</si>
  <si>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</si>
  <si>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32T</t>
  </si>
  <si>
    <t>Discovery Charter School</t>
  </si>
  <si>
    <t>330</t>
  </si>
  <si>
    <t>Edgecombe County Schools</t>
  </si>
  <si>
    <t>33A</t>
  </si>
  <si>
    <t>North East Carolina Preparatory School</t>
  </si>
  <si>
    <t>340</t>
  </si>
  <si>
    <t>Winston-Salem/Forsyth County Schools</t>
  </si>
  <si>
    <t>34B</t>
  </si>
  <si>
    <t>Quality Education Academy</t>
  </si>
  <si>
    <t>34D</t>
  </si>
  <si>
    <t>Carter G Woodson School</t>
  </si>
  <si>
    <t>34F</t>
  </si>
  <si>
    <t>Forsyth Academy</t>
  </si>
  <si>
    <t>34G</t>
  </si>
  <si>
    <t>Arts Based School</t>
  </si>
  <si>
    <t>34H</t>
  </si>
  <si>
    <t>34K</t>
  </si>
  <si>
    <t>B.L.U.E.-G.R.E.E.N. Academy</t>
  </si>
  <si>
    <t>34Z</t>
  </si>
  <si>
    <t>Appalachian State U Academy Middle Fork</t>
  </si>
  <si>
    <t>Lab School</t>
  </si>
  <si>
    <t>350</t>
  </si>
  <si>
    <t>Franklin County Schools</t>
  </si>
  <si>
    <t>35A</t>
  </si>
  <si>
    <t>Crosscreek Charter School</t>
  </si>
  <si>
    <t>35B</t>
  </si>
  <si>
    <t>Youngsville Academy</t>
  </si>
  <si>
    <t>360</t>
  </si>
  <si>
    <t>Gaston County Schools</t>
  </si>
  <si>
    <t>36B</t>
  </si>
  <si>
    <t>Piedmont Community Charter</t>
  </si>
  <si>
    <t>36C</t>
  </si>
  <si>
    <t>Mountain Island Charter</t>
  </si>
  <si>
    <t>36F</t>
  </si>
  <si>
    <t>Ridgeview Charter School</t>
  </si>
  <si>
    <t>36G</t>
  </si>
  <si>
    <t>TeamCFA - Community Public Charter</t>
  </si>
  <si>
    <t>370</t>
  </si>
  <si>
    <t>Gates County Schools</t>
  </si>
  <si>
    <t>380</t>
  </si>
  <si>
    <t>Graham County Schools</t>
  </si>
  <si>
    <t>390</t>
  </si>
  <si>
    <t>Granville County Schools</t>
  </si>
  <si>
    <t>39A</t>
  </si>
  <si>
    <t>Falls Lake Academy</t>
  </si>
  <si>
    <t>39B</t>
  </si>
  <si>
    <t>Oxford Preparatory School</t>
  </si>
  <si>
    <t>400</t>
  </si>
  <si>
    <t>Greene County Schools</t>
  </si>
  <si>
    <t>410</t>
  </si>
  <si>
    <t>Guilford County Schools</t>
  </si>
  <si>
    <t>41B</t>
  </si>
  <si>
    <t>Greensboro Academy</t>
  </si>
  <si>
    <t>41C</t>
  </si>
  <si>
    <t>Guilford Preparatory Academy</t>
  </si>
  <si>
    <t>41D</t>
  </si>
  <si>
    <t>Phoenix Academy Inc</t>
  </si>
  <si>
    <t>41F</t>
  </si>
  <si>
    <t>Triad Math and Science Academy</t>
  </si>
  <si>
    <t>41G</t>
  </si>
  <si>
    <t>Cornerstone Charter Academy</t>
  </si>
  <si>
    <t>41H</t>
  </si>
  <si>
    <t>41J</t>
  </si>
  <si>
    <t>Summerfield Charter Academy</t>
  </si>
  <si>
    <t>41K</t>
  </si>
  <si>
    <t>Piedmont Classical High School</t>
  </si>
  <si>
    <t>41L</t>
  </si>
  <si>
    <t>Gate City Charter Academy</t>
  </si>
  <si>
    <t>41M</t>
  </si>
  <si>
    <t>Next Generation Academy</t>
  </si>
  <si>
    <t>41N</t>
  </si>
  <si>
    <t>The Experiential School of Greensboro</t>
  </si>
  <si>
    <t>41Q</t>
  </si>
  <si>
    <t>Revolution Academy</t>
  </si>
  <si>
    <t>420</t>
  </si>
  <si>
    <t>Halifax County Schools</t>
  </si>
  <si>
    <t>Roanoke Rapids City Schools</t>
  </si>
  <si>
    <t>Weldon City Schools</t>
  </si>
  <si>
    <t>42A</t>
  </si>
  <si>
    <t>KIPP Halifax College Preparatory</t>
  </si>
  <si>
    <t>42B</t>
  </si>
  <si>
    <t>Hobgood Charter School</t>
  </si>
  <si>
    <t>430</t>
  </si>
  <si>
    <t>Harnett County Schools</t>
  </si>
  <si>
    <t>43C</t>
  </si>
  <si>
    <t>Anderson Creek Academy</t>
  </si>
  <si>
    <t>43D</t>
  </si>
  <si>
    <t>Achievement Charter Academy</t>
  </si>
  <si>
    <t>440</t>
  </si>
  <si>
    <t>Haywood County Schools</t>
  </si>
  <si>
    <t>44A</t>
  </si>
  <si>
    <t>Shining Rock Classical Academy: CFA</t>
  </si>
  <si>
    <t>450</t>
  </si>
  <si>
    <t>Henderson County Schools</t>
  </si>
  <si>
    <t>45A</t>
  </si>
  <si>
    <t>The Mountain Community Sch</t>
  </si>
  <si>
    <t>45B</t>
  </si>
  <si>
    <t>460</t>
  </si>
  <si>
    <t>Hertford County Schools</t>
  </si>
  <si>
    <t>470</t>
  </si>
  <si>
    <t>Hoke County Schools</t>
  </si>
  <si>
    <t>480</t>
  </si>
  <si>
    <t>Hyde County Schools</t>
  </si>
  <si>
    <t>490</t>
  </si>
  <si>
    <t>Iredell-Statesville Schools</t>
  </si>
  <si>
    <t>491</t>
  </si>
  <si>
    <t>Mooresville City Schools</t>
  </si>
  <si>
    <t>49B</t>
  </si>
  <si>
    <t>American Renaissance School</t>
  </si>
  <si>
    <t>49D</t>
  </si>
  <si>
    <t>Success Charter School</t>
  </si>
  <si>
    <t>49E</t>
  </si>
  <si>
    <t>Pine Lake Preparatory</t>
  </si>
  <si>
    <t>49F</t>
  </si>
  <si>
    <t>Langtree Charter Academy</t>
  </si>
  <si>
    <t>49G</t>
  </si>
  <si>
    <t>Iredell Charter Academy</t>
  </si>
  <si>
    <t>500</t>
  </si>
  <si>
    <t>Jackson County Schools</t>
  </si>
  <si>
    <t>50A</t>
  </si>
  <si>
    <t>Summit Charter</t>
  </si>
  <si>
    <t>50Z</t>
  </si>
  <si>
    <t>Catamount School</t>
  </si>
  <si>
    <t>510</t>
  </si>
  <si>
    <t>Johnston County Schools</t>
  </si>
  <si>
    <t>51A</t>
  </si>
  <si>
    <t>Neuse Charter School</t>
  </si>
  <si>
    <t>51B</t>
  </si>
  <si>
    <t>Johnston Charter Academy</t>
  </si>
  <si>
    <t>520</t>
  </si>
  <si>
    <t>Jones County Schools</t>
  </si>
  <si>
    <t>530</t>
  </si>
  <si>
    <t>Lee County Schools</t>
  </si>
  <si>
    <t>53B</t>
  </si>
  <si>
    <t>53C</t>
  </si>
  <si>
    <t>MINA Charter School of Lee County</t>
  </si>
  <si>
    <t>540</t>
  </si>
  <si>
    <t>Lenoir County Schools</t>
  </si>
  <si>
    <t>54A</t>
  </si>
  <si>
    <t>Children's Village Academy</t>
  </si>
  <si>
    <t>550</t>
  </si>
  <si>
    <t>Lincoln County Schools</t>
  </si>
  <si>
    <t>55A</t>
  </si>
  <si>
    <t>Lincoln Charter School</t>
  </si>
  <si>
    <t>55B</t>
  </si>
  <si>
    <t>West Lake Preparatory Academy</t>
  </si>
  <si>
    <t>560</t>
  </si>
  <si>
    <t>Macon County Schools</t>
  </si>
  <si>
    <t>570</t>
  </si>
  <si>
    <t>Madison County Schools</t>
  </si>
  <si>
    <t>580</t>
  </si>
  <si>
    <t>Martin County Schools</t>
  </si>
  <si>
    <t>58B</t>
  </si>
  <si>
    <t>Bear Grass Charter School</t>
  </si>
  <si>
    <t>590</t>
  </si>
  <si>
    <t>McDowell County Schools</t>
  </si>
  <si>
    <t>600</t>
  </si>
  <si>
    <t>Charlotte-Mecklenburg County Schools</t>
  </si>
  <si>
    <t>60B</t>
  </si>
  <si>
    <t>Sugar Creek Charter</t>
  </si>
  <si>
    <t>60D</t>
  </si>
  <si>
    <t>Lake Norman Charter</t>
  </si>
  <si>
    <t>60F</t>
  </si>
  <si>
    <t>Metrolina Regional Scholars Academy</t>
  </si>
  <si>
    <t>60G</t>
  </si>
  <si>
    <t>Queen's Grant Community School</t>
  </si>
  <si>
    <t>60I</t>
  </si>
  <si>
    <t>Community School of Davidson</t>
  </si>
  <si>
    <t>60J</t>
  </si>
  <si>
    <t>Socrates Academy</t>
  </si>
  <si>
    <t>60K</t>
  </si>
  <si>
    <t>Charlotte Secondary School</t>
  </si>
  <si>
    <t>60L</t>
  </si>
  <si>
    <t>KIPP: Charlotte</t>
  </si>
  <si>
    <t>60M</t>
  </si>
  <si>
    <t>Corvian Community School</t>
  </si>
  <si>
    <t>60N</t>
  </si>
  <si>
    <t>Aristotle Preparatory Academy</t>
  </si>
  <si>
    <t>60P</t>
  </si>
  <si>
    <t>Eastside STREAM Academy</t>
  </si>
  <si>
    <t>60Q</t>
  </si>
  <si>
    <t>Invest Collegiate</t>
  </si>
  <si>
    <t>60S</t>
  </si>
  <si>
    <t>Bradford Preparatory School</t>
  </si>
  <si>
    <t>60U</t>
  </si>
  <si>
    <t>Commonwealth High School</t>
  </si>
  <si>
    <t>60Y</t>
  </si>
  <si>
    <t>Pioneer Springs Community School</t>
  </si>
  <si>
    <t>60Z</t>
  </si>
  <si>
    <t>Niner University Elementary School</t>
  </si>
  <si>
    <t>610</t>
  </si>
  <si>
    <t>Mitchell County Schools</t>
  </si>
  <si>
    <t>61J</t>
  </si>
  <si>
    <t>Lakeside Charter Acad  fka Thunderbird</t>
  </si>
  <si>
    <t>61K</t>
  </si>
  <si>
    <t>United Community School</t>
  </si>
  <si>
    <t>61L</t>
  </si>
  <si>
    <t>Stewart Creek High School</t>
  </si>
  <si>
    <t>61M</t>
  </si>
  <si>
    <t>Charlotte Lab School</t>
  </si>
  <si>
    <t>61N</t>
  </si>
  <si>
    <t>Queen City STEM School</t>
  </si>
  <si>
    <t>61P</t>
  </si>
  <si>
    <t>VERITAS Community School</t>
  </si>
  <si>
    <t>61Q</t>
  </si>
  <si>
    <t>Mallard Creek STEM Academy</t>
  </si>
  <si>
    <t>61R</t>
  </si>
  <si>
    <t>Matthews Charter Academy</t>
  </si>
  <si>
    <t>61S</t>
  </si>
  <si>
    <t>Unity Classical Charter School</t>
  </si>
  <si>
    <t>61T</t>
  </si>
  <si>
    <t>Movement Charter School</t>
  </si>
  <si>
    <t>61U</t>
  </si>
  <si>
    <t>61V</t>
  </si>
  <si>
    <t>Bonnie Cone Classical Academy</t>
  </si>
  <si>
    <t>61W</t>
  </si>
  <si>
    <t>East Voyager Academy</t>
  </si>
  <si>
    <t>61X</t>
  </si>
  <si>
    <t>Mountain Island Day Community Charter Sc</t>
  </si>
  <si>
    <t>61Y</t>
  </si>
  <si>
    <t>Steele Creek Preparatory Academy</t>
  </si>
  <si>
    <t>620</t>
  </si>
  <si>
    <t>Montgomery County Schools</t>
  </si>
  <si>
    <t>62A</t>
  </si>
  <si>
    <t>Tillery Charter Academy</t>
  </si>
  <si>
    <t>62J</t>
  </si>
  <si>
    <t>Southwest Charlotte STEM Academy</t>
  </si>
  <si>
    <t>62K</t>
  </si>
  <si>
    <t>Movement School Eastland</t>
  </si>
  <si>
    <t>630</t>
  </si>
  <si>
    <t>Moore County Schools</t>
  </si>
  <si>
    <t>63A</t>
  </si>
  <si>
    <t>The Academy of Moore County</t>
  </si>
  <si>
    <t>63B</t>
  </si>
  <si>
    <t>Sandhills Theatre Arts Renaiss</t>
  </si>
  <si>
    <t>63C</t>
  </si>
  <si>
    <t>Moore Montessori Community School</t>
  </si>
  <si>
    <t>640</t>
  </si>
  <si>
    <t>Nash County Public Schools</t>
  </si>
  <si>
    <t>64A</t>
  </si>
  <si>
    <t>Rocky Mount Preparatory</t>
  </si>
  <si>
    <t>650</t>
  </si>
  <si>
    <t>New Hanover County Schools</t>
  </si>
  <si>
    <t>65A</t>
  </si>
  <si>
    <t>Cape Fear Center for Inquiry</t>
  </si>
  <si>
    <t>65B</t>
  </si>
  <si>
    <t>Wilmington Preparatory Academy</t>
  </si>
  <si>
    <t>65C</t>
  </si>
  <si>
    <t>Douglass Academy</t>
  </si>
  <si>
    <t>65D</t>
  </si>
  <si>
    <t>Island Montessori Charter</t>
  </si>
  <si>
    <t>65F</t>
  </si>
  <si>
    <t>Coastal Preparatory Academy</t>
  </si>
  <si>
    <t>65G</t>
  </si>
  <si>
    <t>65H</t>
  </si>
  <si>
    <t>Wilmington School of the Arts</t>
  </si>
  <si>
    <t>65Z</t>
  </si>
  <si>
    <t>D.C. Virgo Preparatory Academy</t>
  </si>
  <si>
    <t>660</t>
  </si>
  <si>
    <t>Northampton County Schools</t>
  </si>
  <si>
    <t>66A</t>
  </si>
  <si>
    <t>Gaston College Preparatory</t>
  </si>
  <si>
    <t>670</t>
  </si>
  <si>
    <t>Onslow County Schools</t>
  </si>
  <si>
    <t>67B</t>
  </si>
  <si>
    <t>Z.E.C.A. School of Arts and Technology</t>
  </si>
  <si>
    <t>680</t>
  </si>
  <si>
    <t>Orange County Schools</t>
  </si>
  <si>
    <t>681</t>
  </si>
  <si>
    <t>Chapel-Hill/Carrboro City Schools</t>
  </si>
  <si>
    <t>68A</t>
  </si>
  <si>
    <t>Eno River Academy</t>
  </si>
  <si>
    <t>68C</t>
  </si>
  <si>
    <t>The Expedition School</t>
  </si>
  <si>
    <t>690</t>
  </si>
  <si>
    <t>Pamlico County Schools</t>
  </si>
  <si>
    <t>69A</t>
  </si>
  <si>
    <t>Arapahoe Charter School</t>
  </si>
  <si>
    <t>700</t>
  </si>
  <si>
    <t>Elizabeth City/Pasquotank County Schools</t>
  </si>
  <si>
    <t>70A</t>
  </si>
  <si>
    <t>Northeast Academy of Aerospace &amp; AdvTech</t>
  </si>
  <si>
    <t>710</t>
  </si>
  <si>
    <t>Pender County Schools</t>
  </si>
  <si>
    <t>720</t>
  </si>
  <si>
    <t>Perquimans County Schools</t>
  </si>
  <si>
    <t>730</t>
  </si>
  <si>
    <t>Person County Schools</t>
  </si>
  <si>
    <t>73A</t>
  </si>
  <si>
    <t>Bethel Hill Charter</t>
  </si>
  <si>
    <t>73B</t>
  </si>
  <si>
    <t>Roxboro Community School</t>
  </si>
  <si>
    <t>740</t>
  </si>
  <si>
    <t>Pitt County Schools</t>
  </si>
  <si>
    <t>74B</t>
  </si>
  <si>
    <t>Ignite Innovation Academy - Pitt</t>
  </si>
  <si>
    <t>74C</t>
  </si>
  <si>
    <t>Winterville Charter Academy</t>
  </si>
  <si>
    <t>74Z</t>
  </si>
  <si>
    <t>East Carolina Community School</t>
  </si>
  <si>
    <t>750</t>
  </si>
  <si>
    <t>Polk County Schools</t>
  </si>
  <si>
    <t>760</t>
  </si>
  <si>
    <t>Randolph County Schools</t>
  </si>
  <si>
    <t>761</t>
  </si>
  <si>
    <t>Asheboro City Schools</t>
  </si>
  <si>
    <t>76A</t>
  </si>
  <si>
    <t>Uwharrie Charter Academy</t>
  </si>
  <si>
    <t>770</t>
  </si>
  <si>
    <t>Richmond County Schools</t>
  </si>
  <si>
    <t>780</t>
  </si>
  <si>
    <t>Robeson County Schools</t>
  </si>
  <si>
    <t>78A</t>
  </si>
  <si>
    <t>CIS Academy</t>
  </si>
  <si>
    <t>78B</t>
  </si>
  <si>
    <t>Southeastern Academy</t>
  </si>
  <si>
    <t>790</t>
  </si>
  <si>
    <t>Rockingham County Schools</t>
  </si>
  <si>
    <t>79A</t>
  </si>
  <si>
    <t>Bethany Community School</t>
  </si>
  <si>
    <t>79Z</t>
  </si>
  <si>
    <t>Moss Street Partnership School</t>
  </si>
  <si>
    <t>800</t>
  </si>
  <si>
    <t>Rowan-Salisbury County Schools</t>
  </si>
  <si>
    <t>80B</t>
  </si>
  <si>
    <t>Essie Mae Kiser Foxx Charter School</t>
  </si>
  <si>
    <t>810</t>
  </si>
  <si>
    <t>Rutherford County Schools</t>
  </si>
  <si>
    <t>81A</t>
  </si>
  <si>
    <t>Thomas Jefferson Classical Academy</t>
  </si>
  <si>
    <t>81B</t>
  </si>
  <si>
    <t>Lake Lure Classical Academy</t>
  </si>
  <si>
    <t>820</t>
  </si>
  <si>
    <t>Sampson County Schools</t>
  </si>
  <si>
    <t>821</t>
  </si>
  <si>
    <t>Clinton City Schools</t>
  </si>
  <si>
    <t>830</t>
  </si>
  <si>
    <t>Scotland County Schools</t>
  </si>
  <si>
    <t>840</t>
  </si>
  <si>
    <t>Stanly County Schools</t>
  </si>
  <si>
    <t>84B</t>
  </si>
  <si>
    <t>Gray Stone Day School</t>
  </si>
  <si>
    <t>850</t>
  </si>
  <si>
    <t>Stokes County Schools</t>
  </si>
  <si>
    <t>860</t>
  </si>
  <si>
    <t>Surry County Schools</t>
  </si>
  <si>
    <t>861</t>
  </si>
  <si>
    <t>Elkin City Schools</t>
  </si>
  <si>
    <t>862</t>
  </si>
  <si>
    <t>Mount Airy City Schools</t>
  </si>
  <si>
    <t>86T</t>
  </si>
  <si>
    <t>Millennium Charter Academy</t>
  </si>
  <si>
    <t>870</t>
  </si>
  <si>
    <t>Swain County Schools</t>
  </si>
  <si>
    <t>87A</t>
  </si>
  <si>
    <t>Mountain Discovery Charter School</t>
  </si>
  <si>
    <t>880</t>
  </si>
  <si>
    <t>Transylvania County Schools</t>
  </si>
  <si>
    <t>88A</t>
  </si>
  <si>
    <t>Brevard Academy</t>
  </si>
  <si>
    <t>890</t>
  </si>
  <si>
    <t>Tyrrell County Schools</t>
  </si>
  <si>
    <t>900</t>
  </si>
  <si>
    <t>Union County Schools</t>
  </si>
  <si>
    <t>90A</t>
  </si>
  <si>
    <t>Union Academy Charter School</t>
  </si>
  <si>
    <t>90B</t>
  </si>
  <si>
    <t>Union Day School</t>
  </si>
  <si>
    <t>90C</t>
  </si>
  <si>
    <t>Union Preparatory Academy at Indian Trai</t>
  </si>
  <si>
    <t>90D</t>
  </si>
  <si>
    <t>Monroe Charter Academy</t>
  </si>
  <si>
    <t>90F</t>
  </si>
  <si>
    <t>Apprentice Academy HS of NC</t>
  </si>
  <si>
    <t>910</t>
  </si>
  <si>
    <t>Vance County Schools</t>
  </si>
  <si>
    <t>91A</t>
  </si>
  <si>
    <t>Vance Charter School</t>
  </si>
  <si>
    <t>91B</t>
  </si>
  <si>
    <t>Henderson Collegiate</t>
  </si>
  <si>
    <t>920</t>
  </si>
  <si>
    <t>Wake County Schools</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</si>
  <si>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</si>
  <si>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</si>
  <si>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</si>
  <si>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</si>
  <si>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</si>
  <si>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</si>
  <si>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</si>
  <si>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</si>
  <si>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</si>
  <si>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</si>
  <si>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</si>
  <si>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</si>
  <si>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</si>
  <si>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</si>
  <si>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</si>
  <si>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</si>
  <si>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</si>
  <si>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</si>
  <si>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</si>
  <si>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</si>
  <si>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</si>
  <si>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</si>
  <si>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</si>
  <si>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</si>
  <si>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</si>
  <si>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</si>
  <si>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</si>
  <si>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92V</t>
  </si>
  <si>
    <t>Wake Forest Charter Academy</t>
  </si>
  <si>
    <t>92W</t>
  </si>
  <si>
    <t>Cardinal Charter</t>
  </si>
  <si>
    <t>92Y</t>
  </si>
  <si>
    <t>Envision Science Academy</t>
  </si>
  <si>
    <t>930</t>
  </si>
  <si>
    <t>Warren County Schools</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</si>
  <si>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</si>
  <si>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</si>
  <si>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</si>
  <si>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</si>
  <si>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</si>
  <si>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</si>
  <si>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</si>
  <si>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</si>
  <si>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</si>
  <si>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</si>
  <si>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</si>
  <si>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</si>
  <si>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93Q</t>
  </si>
  <si>
    <t>Carolina Charter Academy: CFA</t>
  </si>
  <si>
    <t>93R</t>
  </si>
  <si>
    <t>Raleigh Oak Charter School</t>
  </si>
  <si>
    <t>93T</t>
  </si>
  <si>
    <t>Cardinal Charter Acad at Wendell Falls</t>
  </si>
  <si>
    <t>93V</t>
  </si>
  <si>
    <t>Doral Academy North Carolina</t>
  </si>
  <si>
    <t>940</t>
  </si>
  <si>
    <t>Washington County Schools</t>
  </si>
  <si>
    <t>94A</t>
  </si>
  <si>
    <t>Pocosin Innovative Charter</t>
  </si>
  <si>
    <t>94Z</t>
  </si>
  <si>
    <t>Northeast Regional School - Biotech/Agri</t>
  </si>
  <si>
    <t>Regional School</t>
  </si>
  <si>
    <t>950</t>
  </si>
  <si>
    <t>Watauga County Schools</t>
  </si>
  <si>
    <t>95A</t>
  </si>
  <si>
    <t>Two Rivers Community School</t>
  </si>
  <si>
    <t>960</t>
  </si>
  <si>
    <t>Wayne County Schools</t>
  </si>
  <si>
    <t>96C</t>
  </si>
  <si>
    <t>Dillard Academy</t>
  </si>
  <si>
    <t>96F</t>
  </si>
  <si>
    <t>Wayne Preparatory</t>
  </si>
  <si>
    <t>970</t>
  </si>
  <si>
    <t>Wilkes County Schools</t>
  </si>
  <si>
    <t>97D</t>
  </si>
  <si>
    <t>Bridges Academy</t>
  </si>
  <si>
    <t>980</t>
  </si>
  <si>
    <t>Wilson County Schools</t>
  </si>
  <si>
    <t>98A</t>
  </si>
  <si>
    <t>Sallie B Howard School</t>
  </si>
  <si>
    <t>990</t>
  </si>
  <si>
    <t>Yadkin County Schools</t>
  </si>
  <si>
    <t>995</t>
  </si>
  <si>
    <t>Yancey County Schools</t>
  </si>
  <si>
    <t>98B</t>
  </si>
  <si>
    <t>Wilson Preparatory Academy</t>
  </si>
  <si>
    <t>A05</t>
  </si>
  <si>
    <t>CIS of Brunswick County</t>
  </si>
  <si>
    <t>Non Unit</t>
  </si>
  <si>
    <t>A07</t>
  </si>
  <si>
    <t>YMCA of Northwest North Carolina</t>
  </si>
  <si>
    <t>A39</t>
  </si>
  <si>
    <t>Communities In Schools of Cape Fear</t>
  </si>
  <si>
    <t>A43</t>
  </si>
  <si>
    <t>RAM Organization</t>
  </si>
  <si>
    <t>B90</t>
  </si>
  <si>
    <t>The Family Institute for Health &amp; Human Services dba Project Cares</t>
  </si>
  <si>
    <t>B95</t>
  </si>
  <si>
    <t>FBC-W CSA dba Charlotte Community Services Association</t>
  </si>
  <si>
    <t>C10</t>
  </si>
  <si>
    <t>Kinetic Minds</t>
  </si>
  <si>
    <t>C18</t>
  </si>
  <si>
    <t>Student U</t>
  </si>
  <si>
    <t>C33</t>
  </si>
  <si>
    <t>Wilson Youth United, Inc. dba the SPOT</t>
  </si>
  <si>
    <t>C41</t>
  </si>
  <si>
    <t>United Way of Pitt County</t>
  </si>
  <si>
    <t>C50</t>
  </si>
  <si>
    <t>Boys &amp; Girls Club of Cabarrus County</t>
  </si>
  <si>
    <t>C62</t>
  </si>
  <si>
    <t>Communities In Schools of Montgomery County</t>
  </si>
  <si>
    <t>C63</t>
  </si>
  <si>
    <t>CIS Rowan</t>
  </si>
  <si>
    <t>C68</t>
  </si>
  <si>
    <t>Book Harvest</t>
  </si>
  <si>
    <t>E07</t>
  </si>
  <si>
    <t>Boys &amp; Girls Clubs of Greater High Point</t>
  </si>
  <si>
    <t>E09</t>
  </si>
  <si>
    <t>Abundant Life Community Services</t>
  </si>
  <si>
    <t>E10</t>
  </si>
  <si>
    <t>Alliance for Children &amp; Youth/Communities In Schools</t>
  </si>
  <si>
    <t>E11</t>
  </si>
  <si>
    <t>Children First/Communities in Schools of Buncombe County</t>
  </si>
  <si>
    <t>E12</t>
  </si>
  <si>
    <t>CIS of Lincoln County</t>
  </si>
  <si>
    <t>E13</t>
  </si>
  <si>
    <t>Communities In Schools of Robeson County</t>
  </si>
  <si>
    <t>E14</t>
  </si>
  <si>
    <t>East Durham Children's Initiative</t>
  </si>
  <si>
    <t>E15</t>
  </si>
  <si>
    <t>Jehovah Rapha International, Inc.</t>
  </si>
  <si>
    <t>E16</t>
  </si>
  <si>
    <t>Math &amp; Esther Christian, Inc.</t>
  </si>
  <si>
    <t>E17</t>
  </si>
  <si>
    <t xml:space="preserve">MeckEd </t>
  </si>
  <si>
    <t>E18</t>
  </si>
  <si>
    <t>Piedmont Conservation Council, Inc.</t>
  </si>
  <si>
    <t>E19</t>
  </si>
  <si>
    <t>Reeves Community Center Foundation</t>
  </si>
  <si>
    <t>C67</t>
  </si>
  <si>
    <t>Communities in Schools</t>
  </si>
  <si>
    <t xml:space="preserve">     3. Scroll down or up to select PRC of your choice</t>
  </si>
  <si>
    <t>LEA PRC Expenditures FY2020</t>
  </si>
  <si>
    <t>00A-121</t>
  </si>
  <si>
    <t>00B-121</t>
  </si>
  <si>
    <t>010-121</t>
  </si>
  <si>
    <t>01C-121</t>
  </si>
  <si>
    <t>01D-121</t>
  </si>
  <si>
    <t>020-121</t>
  </si>
  <si>
    <t>030-121</t>
  </si>
  <si>
    <t>040-121</t>
  </si>
  <si>
    <t>050-121</t>
  </si>
  <si>
    <t>060-121</t>
  </si>
  <si>
    <t>06B-121</t>
  </si>
  <si>
    <t>070-121</t>
  </si>
  <si>
    <t>07A-121</t>
  </si>
  <si>
    <t>080-121</t>
  </si>
  <si>
    <t>08A-121</t>
  </si>
  <si>
    <t>090-121</t>
  </si>
  <si>
    <t>09B-121</t>
  </si>
  <si>
    <t>100-121</t>
  </si>
  <si>
    <t>10A-121</t>
  </si>
  <si>
    <t>10B-121</t>
  </si>
  <si>
    <t>110-121</t>
  </si>
  <si>
    <t>111-121</t>
  </si>
  <si>
    <t>11A-121</t>
  </si>
  <si>
    <t>11B-121</t>
  </si>
  <si>
    <t>11C-121</t>
  </si>
  <si>
    <t>11K-121</t>
  </si>
  <si>
    <t>120-121</t>
  </si>
  <si>
    <t>12A-121</t>
  </si>
  <si>
    <t>130-121</t>
  </si>
  <si>
    <t>132-121</t>
  </si>
  <si>
    <t>13A-121</t>
  </si>
  <si>
    <t>13B-121</t>
  </si>
  <si>
    <t>13C-121</t>
  </si>
  <si>
    <t>13D-121</t>
  </si>
  <si>
    <t>140-121</t>
  </si>
  <si>
    <t>150-121</t>
  </si>
  <si>
    <t>160-121</t>
  </si>
  <si>
    <t>16B-121</t>
  </si>
  <si>
    <t>170-121</t>
  </si>
  <si>
    <t>180-121</t>
  </si>
  <si>
    <t>181-121</t>
  </si>
  <si>
    <t>182-121</t>
  </si>
  <si>
    <t>190-121</t>
  </si>
  <si>
    <t>19A-121</t>
  </si>
  <si>
    <t>19B-121</t>
  </si>
  <si>
    <t>19C-121</t>
  </si>
  <si>
    <t>200-121</t>
  </si>
  <si>
    <t>20A-121</t>
  </si>
  <si>
    <t>210-121</t>
  </si>
  <si>
    <t>220-121</t>
  </si>
  <si>
    <t>230-121</t>
  </si>
  <si>
    <t>23A-121</t>
  </si>
  <si>
    <t>240-121</t>
  </si>
  <si>
    <t>241-121</t>
  </si>
  <si>
    <t>24N-121</t>
  </si>
  <si>
    <t>250-121</t>
  </si>
  <si>
    <t>260-121</t>
  </si>
  <si>
    <t>26B-121</t>
  </si>
  <si>
    <t>26C-121</t>
  </si>
  <si>
    <t>270-121</t>
  </si>
  <si>
    <t>27A-121</t>
  </si>
  <si>
    <t>280-121</t>
  </si>
  <si>
    <t>290-121</t>
  </si>
  <si>
    <t>291-121</t>
  </si>
  <si>
    <t>292-121</t>
  </si>
  <si>
    <t>295-121</t>
  </si>
  <si>
    <t>300-121</t>
  </si>
  <si>
    <t>310-121</t>
  </si>
  <si>
    <t>320-121</t>
  </si>
  <si>
    <t>32A-121</t>
  </si>
  <si>
    <t>32B-121</t>
  </si>
  <si>
    <t>32C-121</t>
  </si>
  <si>
    <t>32D-121</t>
  </si>
  <si>
    <t>32H-121</t>
  </si>
  <si>
    <t>32K-121</t>
  </si>
  <si>
    <t>32L-121</t>
  </si>
  <si>
    <t>32M-121</t>
  </si>
  <si>
    <t>32P-121</t>
  </si>
  <si>
    <t>32Q-121</t>
  </si>
  <si>
    <t>32R-121</t>
  </si>
  <si>
    <t>330-121</t>
  </si>
  <si>
    <t>33A-121</t>
  </si>
  <si>
    <t>340-121</t>
  </si>
  <si>
    <t>34B-121</t>
  </si>
  <si>
    <t>34D-121</t>
  </si>
  <si>
    <t>34F-121</t>
  </si>
  <si>
    <t>34G-121</t>
  </si>
  <si>
    <t>34H-121</t>
  </si>
  <si>
    <t>350-121</t>
  </si>
  <si>
    <t>35A-121</t>
  </si>
  <si>
    <t>360-121</t>
  </si>
  <si>
    <t>36B-121</t>
  </si>
  <si>
    <t>36C-121</t>
  </si>
  <si>
    <t>36F-121</t>
  </si>
  <si>
    <t>36G-121</t>
  </si>
  <si>
    <t>370-121</t>
  </si>
  <si>
    <t>380-121</t>
  </si>
  <si>
    <t>390-121</t>
  </si>
  <si>
    <t>39A-121</t>
  </si>
  <si>
    <t>400-121</t>
  </si>
  <si>
    <t>410-121</t>
  </si>
  <si>
    <t>41B-121</t>
  </si>
  <si>
    <t>41C-121</t>
  </si>
  <si>
    <t>41D-121</t>
  </si>
  <si>
    <t>41F-121</t>
  </si>
  <si>
    <t>41G-121</t>
  </si>
  <si>
    <t>41H-121</t>
  </si>
  <si>
    <t>41J-121</t>
  </si>
  <si>
    <t>41L-121</t>
  </si>
  <si>
    <t>41M-121</t>
  </si>
  <si>
    <t>41N-121</t>
  </si>
  <si>
    <t>420-121</t>
  </si>
  <si>
    <t>421-121</t>
  </si>
  <si>
    <t>422-121</t>
  </si>
  <si>
    <t>42A-121</t>
  </si>
  <si>
    <t>42B-121</t>
  </si>
  <si>
    <t>430-121</t>
  </si>
  <si>
    <t>43C-121</t>
  </si>
  <si>
    <t>440-121</t>
  </si>
  <si>
    <t>44A-121</t>
  </si>
  <si>
    <t>450-121</t>
  </si>
  <si>
    <t>45A-121</t>
  </si>
  <si>
    <t>45B-121</t>
  </si>
  <si>
    <t>460-121</t>
  </si>
  <si>
    <t>470-121</t>
  </si>
  <si>
    <t>480-121</t>
  </si>
  <si>
    <t>490-121</t>
  </si>
  <si>
    <t>491-121</t>
  </si>
  <si>
    <t>49B-121</t>
  </si>
  <si>
    <t>49D-121</t>
  </si>
  <si>
    <t>49E-121</t>
  </si>
  <si>
    <t>49F-121</t>
  </si>
  <si>
    <t>49G-121</t>
  </si>
  <si>
    <t>500-121</t>
  </si>
  <si>
    <t>50A-121</t>
  </si>
  <si>
    <t>510-121</t>
  </si>
  <si>
    <t>51A-121</t>
  </si>
  <si>
    <t>51B-121</t>
  </si>
  <si>
    <t>520-121</t>
  </si>
  <si>
    <t>530-121</t>
  </si>
  <si>
    <t>540-121</t>
  </si>
  <si>
    <t>54A-121</t>
  </si>
  <si>
    <t>550-121</t>
  </si>
  <si>
    <t>55A-121</t>
  </si>
  <si>
    <t>55B-121</t>
  </si>
  <si>
    <t>560-121</t>
  </si>
  <si>
    <t>570-121</t>
  </si>
  <si>
    <t>580-121</t>
  </si>
  <si>
    <t>590-121</t>
  </si>
  <si>
    <t>600-121</t>
  </si>
  <si>
    <t>60B-121</t>
  </si>
  <si>
    <t>60D-121</t>
  </si>
  <si>
    <t>60G-121</t>
  </si>
  <si>
    <t>60I-121</t>
  </si>
  <si>
    <t>60J-121</t>
  </si>
  <si>
    <t>60L-121</t>
  </si>
  <si>
    <t>60M-121</t>
  </si>
  <si>
    <t>60N-121</t>
  </si>
  <si>
    <t>60P-121</t>
  </si>
  <si>
    <t>60Q-121</t>
  </si>
  <si>
    <t>60S-121</t>
  </si>
  <si>
    <t>60Y-121</t>
  </si>
  <si>
    <t>610-121</t>
  </si>
  <si>
    <t>61J-121</t>
  </si>
  <si>
    <t>61K-121</t>
  </si>
  <si>
    <t>61M-121</t>
  </si>
  <si>
    <t>61N-121</t>
  </si>
  <si>
    <t>61P-121</t>
  </si>
  <si>
    <t>61Q-121</t>
  </si>
  <si>
    <t>61R-121</t>
  </si>
  <si>
    <t>61S-121</t>
  </si>
  <si>
    <t>61T-121</t>
  </si>
  <si>
    <t>61V-121</t>
  </si>
  <si>
    <t>61W-121</t>
  </si>
  <si>
    <t>620-121</t>
  </si>
  <si>
    <t>62A-121</t>
  </si>
  <si>
    <t>62J-121</t>
  </si>
  <si>
    <t>630-121</t>
  </si>
  <si>
    <t>63A-121</t>
  </si>
  <si>
    <t>63B-121</t>
  </si>
  <si>
    <t>63C-121</t>
  </si>
  <si>
    <t>640-121</t>
  </si>
  <si>
    <t>64A-121</t>
  </si>
  <si>
    <t>650-121</t>
  </si>
  <si>
    <t>65A-121</t>
  </si>
  <si>
    <t>65B-121</t>
  </si>
  <si>
    <t>65C-121</t>
  </si>
  <si>
    <t>65D-121</t>
  </si>
  <si>
    <t>65F-121</t>
  </si>
  <si>
    <t>660-121</t>
  </si>
  <si>
    <t>66A-121</t>
  </si>
  <si>
    <t>670-121</t>
  </si>
  <si>
    <t>67B-121</t>
  </si>
  <si>
    <t>680-121</t>
  </si>
  <si>
    <t>681-121</t>
  </si>
  <si>
    <t>68A-121</t>
  </si>
  <si>
    <t>68C-121</t>
  </si>
  <si>
    <t>690-121</t>
  </si>
  <si>
    <t>700-121</t>
  </si>
  <si>
    <t>710-121</t>
  </si>
  <si>
    <t>720-121</t>
  </si>
  <si>
    <t>730-121</t>
  </si>
  <si>
    <t>73A-121</t>
  </si>
  <si>
    <t>740-121</t>
  </si>
  <si>
    <t>74C-121</t>
  </si>
  <si>
    <t>750-121</t>
  </si>
  <si>
    <t>760-121</t>
  </si>
  <si>
    <t>761-121</t>
  </si>
  <si>
    <t>76A-121</t>
  </si>
  <si>
    <t>770-121</t>
  </si>
  <si>
    <t>780-121</t>
  </si>
  <si>
    <t>78B-121</t>
  </si>
  <si>
    <t>790-121</t>
  </si>
  <si>
    <t>800-121</t>
  </si>
  <si>
    <t>80B-121</t>
  </si>
  <si>
    <t>810-121</t>
  </si>
  <si>
    <t>81A-121</t>
  </si>
  <si>
    <t>81B-121</t>
  </si>
  <si>
    <t>820-121</t>
  </si>
  <si>
    <t>821-121</t>
  </si>
  <si>
    <t>830-121</t>
  </si>
  <si>
    <t>840-121</t>
  </si>
  <si>
    <t>850-121</t>
  </si>
  <si>
    <t>860-121</t>
  </si>
  <si>
    <t>861-121</t>
  </si>
  <si>
    <t>862-121</t>
  </si>
  <si>
    <t>86T-121</t>
  </si>
  <si>
    <t>870-121</t>
  </si>
  <si>
    <t>87A-121</t>
  </si>
  <si>
    <t>880-121</t>
  </si>
  <si>
    <t>88A-121</t>
  </si>
  <si>
    <t>890-121</t>
  </si>
  <si>
    <t>900-121</t>
  </si>
  <si>
    <t>90A-121</t>
  </si>
  <si>
    <t>90B-121</t>
  </si>
  <si>
    <t>90C-121</t>
  </si>
  <si>
    <t>90D-121</t>
  </si>
  <si>
    <t>910-121</t>
  </si>
  <si>
    <t>91A-121</t>
  </si>
  <si>
    <t>91B-121</t>
  </si>
  <si>
    <t>920-121</t>
  </si>
  <si>
    <t>92B-121</t>
  </si>
  <si>
    <t>92D-121</t>
  </si>
  <si>
    <t>92E-121</t>
  </si>
  <si>
    <t>92F-121</t>
  </si>
  <si>
    <t>92G-121</t>
  </si>
  <si>
    <t>92L-121</t>
  </si>
  <si>
    <t>92M-121</t>
  </si>
  <si>
    <t>92N-121</t>
  </si>
  <si>
    <t>92S-121</t>
  </si>
  <si>
    <t>92T-121</t>
  </si>
  <si>
    <t>92V-121</t>
  </si>
  <si>
    <t>92Y-121</t>
  </si>
  <si>
    <t>930-121</t>
  </si>
  <si>
    <t>93A-121</t>
  </si>
  <si>
    <t>93J-121</t>
  </si>
  <si>
    <t>93M-121</t>
  </si>
  <si>
    <t>93N-121</t>
  </si>
  <si>
    <t>93P-121</t>
  </si>
  <si>
    <t>93Q-121</t>
  </si>
  <si>
    <t>93R-121</t>
  </si>
  <si>
    <t>950-121</t>
  </si>
  <si>
    <t>95A-121</t>
  </si>
  <si>
    <t>960-121</t>
  </si>
  <si>
    <t>96C-121</t>
  </si>
  <si>
    <t>96F-121</t>
  </si>
  <si>
    <t>970-121</t>
  </si>
  <si>
    <t>97D-121</t>
  </si>
  <si>
    <t>980-121</t>
  </si>
  <si>
    <t>98A-121</t>
  </si>
  <si>
    <t>98B-121</t>
  </si>
  <si>
    <t>990-121</t>
  </si>
  <si>
    <t>995-121</t>
  </si>
  <si>
    <t>01C-122</t>
  </si>
  <si>
    <t>01F-122</t>
  </si>
  <si>
    <t>06B-122</t>
  </si>
  <si>
    <t>070-122</t>
  </si>
  <si>
    <t>080-122</t>
  </si>
  <si>
    <t>08A-122</t>
  </si>
  <si>
    <t>090-122</t>
  </si>
  <si>
    <t>100-122</t>
  </si>
  <si>
    <t>110-122</t>
  </si>
  <si>
    <t>111-122</t>
  </si>
  <si>
    <t>11B-122</t>
  </si>
  <si>
    <t>11D-122</t>
  </si>
  <si>
    <t>11K-122</t>
  </si>
  <si>
    <t>120-122</t>
  </si>
  <si>
    <t>12A-122</t>
  </si>
  <si>
    <t>130-122</t>
  </si>
  <si>
    <t>132-122</t>
  </si>
  <si>
    <t>13B-122</t>
  </si>
  <si>
    <t>13D-122</t>
  </si>
  <si>
    <t>140-122</t>
  </si>
  <si>
    <t>160-122</t>
  </si>
  <si>
    <t>16B-122</t>
  </si>
  <si>
    <t>170-122</t>
  </si>
  <si>
    <t>180-122</t>
  </si>
  <si>
    <t>190-122</t>
  </si>
  <si>
    <t>19C-122</t>
  </si>
  <si>
    <t>20A-122</t>
  </si>
  <si>
    <t>220-122</t>
  </si>
  <si>
    <t>230-122</t>
  </si>
  <si>
    <t>23A-122</t>
  </si>
  <si>
    <t>240-122</t>
  </si>
  <si>
    <t>241-122</t>
  </si>
  <si>
    <t>250-122</t>
  </si>
  <si>
    <t>290-122</t>
  </si>
  <si>
    <t>291-122</t>
  </si>
  <si>
    <t>292-122</t>
  </si>
  <si>
    <t>295-122</t>
  </si>
  <si>
    <t>320-122</t>
  </si>
  <si>
    <t>32A-122</t>
  </si>
  <si>
    <t>32B-122</t>
  </si>
  <si>
    <t>32D-122</t>
  </si>
  <si>
    <t>32L-122</t>
  </si>
  <si>
    <t>32P-122</t>
  </si>
  <si>
    <t>32Q-122</t>
  </si>
  <si>
    <t>32R-122</t>
  </si>
  <si>
    <t>330-122</t>
  </si>
  <si>
    <t>340-122</t>
  </si>
  <si>
    <t>34D-122</t>
  </si>
  <si>
    <t>350-122</t>
  </si>
  <si>
    <t>36G-122</t>
  </si>
  <si>
    <t>370-122</t>
  </si>
  <si>
    <t>390-122</t>
  </si>
  <si>
    <t>39B-122</t>
  </si>
  <si>
    <t>400-122</t>
  </si>
  <si>
    <t>41F-122</t>
  </si>
  <si>
    <t>41H-122</t>
  </si>
  <si>
    <t>41Q-122</t>
  </si>
  <si>
    <t>420-122</t>
  </si>
  <si>
    <t>422-122</t>
  </si>
  <si>
    <t>430-122</t>
  </si>
  <si>
    <t>440-122</t>
  </si>
  <si>
    <t>450-122</t>
  </si>
  <si>
    <t>45A-122</t>
  </si>
  <si>
    <t>470-122</t>
  </si>
  <si>
    <t>490-122</t>
  </si>
  <si>
    <t>491-122</t>
  </si>
  <si>
    <t>49B-122</t>
  </si>
  <si>
    <t>49D-122</t>
  </si>
  <si>
    <t>49E-122</t>
  </si>
  <si>
    <t>49F-122</t>
  </si>
  <si>
    <t>500-122</t>
  </si>
  <si>
    <t>530-122</t>
  </si>
  <si>
    <t>53B-122</t>
  </si>
  <si>
    <t>53C-122</t>
  </si>
  <si>
    <t>540-122</t>
  </si>
  <si>
    <t>550-122</t>
  </si>
  <si>
    <t>55A-122</t>
  </si>
  <si>
    <t>560-122</t>
  </si>
  <si>
    <t>580-122</t>
  </si>
  <si>
    <t>590-122</t>
  </si>
  <si>
    <t>600-122</t>
  </si>
  <si>
    <t>60F-122</t>
  </si>
  <si>
    <t>60G-122</t>
  </si>
  <si>
    <t>60I-122</t>
  </si>
  <si>
    <t>60J-122</t>
  </si>
  <si>
    <t>60K-122</t>
  </si>
  <si>
    <t>60N-122</t>
  </si>
  <si>
    <t>60Q-122</t>
  </si>
  <si>
    <t>60S-122</t>
  </si>
  <si>
    <t>60Y-122</t>
  </si>
  <si>
    <t>60Z-122</t>
  </si>
  <si>
    <t>610-122</t>
  </si>
  <si>
    <t>61J-122</t>
  </si>
  <si>
    <t>61P-122</t>
  </si>
  <si>
    <t>61Q-122</t>
  </si>
  <si>
    <t>61S-122</t>
  </si>
  <si>
    <t>61T-122</t>
  </si>
  <si>
    <t>61V-122</t>
  </si>
  <si>
    <t>620-122</t>
  </si>
  <si>
    <t>62A-122</t>
  </si>
  <si>
    <t>62K-122</t>
  </si>
  <si>
    <t>630-122</t>
  </si>
  <si>
    <t>640-122</t>
  </si>
  <si>
    <t>650-122</t>
  </si>
  <si>
    <t>65A-122</t>
  </si>
  <si>
    <t>65H-122</t>
  </si>
  <si>
    <t>65Z-122</t>
  </si>
  <si>
    <t>660-122</t>
  </si>
  <si>
    <t>670-122</t>
  </si>
  <si>
    <t>680-122</t>
  </si>
  <si>
    <t>681-122</t>
  </si>
  <si>
    <t>68C-122</t>
  </si>
  <si>
    <t>69A-122</t>
  </si>
  <si>
    <t>700-122</t>
  </si>
  <si>
    <t>710-122</t>
  </si>
  <si>
    <t>730-122</t>
  </si>
  <si>
    <t>740-122</t>
  </si>
  <si>
    <t>750-122</t>
  </si>
  <si>
    <t>760-122</t>
  </si>
  <si>
    <t>770-122</t>
  </si>
  <si>
    <t>780-122</t>
  </si>
  <si>
    <t>80B-122</t>
  </si>
  <si>
    <t>810-122</t>
  </si>
  <si>
    <t>81B-122</t>
  </si>
  <si>
    <t>820-122</t>
  </si>
  <si>
    <t>840-122</t>
  </si>
  <si>
    <t>84B-122</t>
  </si>
  <si>
    <t>850-122</t>
  </si>
  <si>
    <t>860-122</t>
  </si>
  <si>
    <t>861-122</t>
  </si>
  <si>
    <t>862-122</t>
  </si>
  <si>
    <t>87A-122</t>
  </si>
  <si>
    <t>880-122</t>
  </si>
  <si>
    <t>88A-122</t>
  </si>
  <si>
    <t>890-122</t>
  </si>
  <si>
    <t>900-122</t>
  </si>
  <si>
    <t>90A-122</t>
  </si>
  <si>
    <t>90B-122</t>
  </si>
  <si>
    <t>910-122</t>
  </si>
  <si>
    <t>91A-122</t>
  </si>
  <si>
    <t>920-122</t>
  </si>
  <si>
    <t>92L-122</t>
  </si>
  <si>
    <t>92P-122</t>
  </si>
  <si>
    <t>92S-122</t>
  </si>
  <si>
    <t>92U-122</t>
  </si>
  <si>
    <t>93N-122</t>
  </si>
  <si>
    <t>93Q-122</t>
  </si>
  <si>
    <t>940-122</t>
  </si>
  <si>
    <t>94Z-122</t>
  </si>
  <si>
    <t>950-122</t>
  </si>
  <si>
    <t>960-122</t>
  </si>
  <si>
    <t>97D-122</t>
  </si>
  <si>
    <t>98A-122</t>
  </si>
  <si>
    <t>990-122</t>
  </si>
  <si>
    <t>995-122</t>
  </si>
  <si>
    <t>00A-123</t>
  </si>
  <si>
    <t>00B-123</t>
  </si>
  <si>
    <t>010-123</t>
  </si>
  <si>
    <t>01B-123</t>
  </si>
  <si>
    <t>01C-123</t>
  </si>
  <si>
    <t>01D-123</t>
  </si>
  <si>
    <t>01F-123</t>
  </si>
  <si>
    <t>020-123</t>
  </si>
  <si>
    <t>030-123</t>
  </si>
  <si>
    <t>050-123</t>
  </si>
  <si>
    <t>060-123</t>
  </si>
  <si>
    <t>06B-123</t>
  </si>
  <si>
    <t>070-123</t>
  </si>
  <si>
    <t>07A-123</t>
  </si>
  <si>
    <t>08A-123</t>
  </si>
  <si>
    <t>090-123</t>
  </si>
  <si>
    <t>09B-123</t>
  </si>
  <si>
    <t>100-123</t>
  </si>
  <si>
    <t>10A-123</t>
  </si>
  <si>
    <t>10B-123</t>
  </si>
  <si>
    <t>110-123</t>
  </si>
  <si>
    <t>111-123</t>
  </si>
  <si>
    <t>11B-123</t>
  </si>
  <si>
    <t>11D-123</t>
  </si>
  <si>
    <t>11K-123</t>
  </si>
  <si>
    <t>120-123</t>
  </si>
  <si>
    <t>12A-123</t>
  </si>
  <si>
    <t>130-123</t>
  </si>
  <si>
    <t>132-123</t>
  </si>
  <si>
    <t>13A-123</t>
  </si>
  <si>
    <t>13B-123</t>
  </si>
  <si>
    <t>13C-123</t>
  </si>
  <si>
    <t>140-123</t>
  </si>
  <si>
    <t>150-123</t>
  </si>
  <si>
    <t>160-123</t>
  </si>
  <si>
    <t>16B-123</t>
  </si>
  <si>
    <t>170-123</t>
  </si>
  <si>
    <t>180-123</t>
  </si>
  <si>
    <t>181-123</t>
  </si>
  <si>
    <t>182-123</t>
  </si>
  <si>
    <t>190-123</t>
  </si>
  <si>
    <t>19A-123</t>
  </si>
  <si>
    <t>19B-123</t>
  </si>
  <si>
    <t>19C-123</t>
  </si>
  <si>
    <t>200-123</t>
  </si>
  <si>
    <t>20A-123</t>
  </si>
  <si>
    <t>220-123</t>
  </si>
  <si>
    <t>230-123</t>
  </si>
  <si>
    <t>23A-123</t>
  </si>
  <si>
    <t>241-123</t>
  </si>
  <si>
    <t>24B-123</t>
  </si>
  <si>
    <t>24N-123</t>
  </si>
  <si>
    <t>250-123</t>
  </si>
  <si>
    <t>260-123</t>
  </si>
  <si>
    <t>27A-123</t>
  </si>
  <si>
    <t>280-123</t>
  </si>
  <si>
    <t>291-123</t>
  </si>
  <si>
    <t>292-123</t>
  </si>
  <si>
    <t>295-123</t>
  </si>
  <si>
    <t>29A-123</t>
  </si>
  <si>
    <t>310-123</t>
  </si>
  <si>
    <t>320-123</t>
  </si>
  <si>
    <t>32A-123</t>
  </si>
  <si>
    <t>32B-123</t>
  </si>
  <si>
    <t>32C-123</t>
  </si>
  <si>
    <t>32D-123</t>
  </si>
  <si>
    <t>32K-123</t>
  </si>
  <si>
    <t>32L-123</t>
  </si>
  <si>
    <t>32P-123</t>
  </si>
  <si>
    <t>32Q-123</t>
  </si>
  <si>
    <t>32R-123</t>
  </si>
  <si>
    <t>32T-123</t>
  </si>
  <si>
    <t>33A-123</t>
  </si>
  <si>
    <t>340-123</t>
  </si>
  <si>
    <t>34G-123</t>
  </si>
  <si>
    <t>34H-123</t>
  </si>
  <si>
    <t>350-123</t>
  </si>
  <si>
    <t>35B-123</t>
  </si>
  <si>
    <t>360-123</t>
  </si>
  <si>
    <t>36C-123</t>
  </si>
  <si>
    <t>36G-123</t>
  </si>
  <si>
    <t>370-123</t>
  </si>
  <si>
    <t>390-123</t>
  </si>
  <si>
    <t>39B-123</t>
  </si>
  <si>
    <t>400-123</t>
  </si>
  <si>
    <t>410-123</t>
  </si>
  <si>
    <t>41C-123</t>
  </si>
  <si>
    <t>41D-123</t>
  </si>
  <si>
    <t>41G-123</t>
  </si>
  <si>
    <t>41K-123</t>
  </si>
  <si>
    <t>41M-123</t>
  </si>
  <si>
    <t>41N-123</t>
  </si>
  <si>
    <t>41Q-123</t>
  </si>
  <si>
    <t>420-123</t>
  </si>
  <si>
    <t>422-123</t>
  </si>
  <si>
    <t>42B-123</t>
  </si>
  <si>
    <t>430-123</t>
  </si>
  <si>
    <t>43C-123</t>
  </si>
  <si>
    <t>440-123</t>
  </si>
  <si>
    <t>44A-123</t>
  </si>
  <si>
    <t>450-123</t>
  </si>
  <si>
    <t>45A-123</t>
  </si>
  <si>
    <t>45B-123</t>
  </si>
  <si>
    <t>460-123</t>
  </si>
  <si>
    <t>470-123</t>
  </si>
  <si>
    <t>490-123</t>
  </si>
  <si>
    <t>491-123</t>
  </si>
  <si>
    <t>49B-123</t>
  </si>
  <si>
    <t>49G-123</t>
  </si>
  <si>
    <t>500-123</t>
  </si>
  <si>
    <t>50A-123</t>
  </si>
  <si>
    <t>510-123</t>
  </si>
  <si>
    <t>51A-123</t>
  </si>
  <si>
    <t>520-123</t>
  </si>
  <si>
    <t>530-123</t>
  </si>
  <si>
    <t>53B-123</t>
  </si>
  <si>
    <t>53C-123</t>
  </si>
  <si>
    <t>54A-123</t>
  </si>
  <si>
    <t>550-123</t>
  </si>
  <si>
    <t>55B-123</t>
  </si>
  <si>
    <t>560-123</t>
  </si>
  <si>
    <t>580-123</t>
  </si>
  <si>
    <t>58B-123</t>
  </si>
  <si>
    <t>590-123</t>
  </si>
  <si>
    <t>600-123</t>
  </si>
  <si>
    <t>60D-123</t>
  </si>
  <si>
    <t>60F-123</t>
  </si>
  <si>
    <t>60G-123</t>
  </si>
  <si>
    <t>60I-123</t>
  </si>
  <si>
    <t>60J-123</t>
  </si>
  <si>
    <t>60K-123</t>
  </si>
  <si>
    <t>60L-123</t>
  </si>
  <si>
    <t>60N-123</t>
  </si>
  <si>
    <t>60P-123</t>
  </si>
  <si>
    <t>60Q-123</t>
  </si>
  <si>
    <t>60S-123</t>
  </si>
  <si>
    <t>60Y-123</t>
  </si>
  <si>
    <t>610-123</t>
  </si>
  <si>
    <t>61J-123</t>
  </si>
  <si>
    <t>61K-123</t>
  </si>
  <si>
    <t>61M-123</t>
  </si>
  <si>
    <t>61N-123</t>
  </si>
  <si>
    <t>61Q-123</t>
  </si>
  <si>
    <t>61S-123</t>
  </si>
  <si>
    <t>61T-123</t>
  </si>
  <si>
    <t>61U-123</t>
  </si>
  <si>
    <t>61V-123</t>
  </si>
  <si>
    <t>61W-123</t>
  </si>
  <si>
    <t>61X-123</t>
  </si>
  <si>
    <t>61Y-123</t>
  </si>
  <si>
    <t>620-123</t>
  </si>
  <si>
    <t>62A-123</t>
  </si>
  <si>
    <t>62J-123</t>
  </si>
  <si>
    <t>62K-123</t>
  </si>
  <si>
    <t>630-123</t>
  </si>
  <si>
    <t>63A-123</t>
  </si>
  <si>
    <t>63B-123</t>
  </si>
  <si>
    <t>63C-123</t>
  </si>
  <si>
    <t>640-123</t>
  </si>
  <si>
    <t>650-123</t>
  </si>
  <si>
    <t>65A-123</t>
  </si>
  <si>
    <t>65C-123</t>
  </si>
  <si>
    <t>65D-123</t>
  </si>
  <si>
    <t>65H-123</t>
  </si>
  <si>
    <t>660-123</t>
  </si>
  <si>
    <t>670-123</t>
  </si>
  <si>
    <t>680-123</t>
  </si>
  <si>
    <t>681-123</t>
  </si>
  <si>
    <t>68A-123</t>
  </si>
  <si>
    <t>68C-123</t>
  </si>
  <si>
    <t>690-123</t>
  </si>
  <si>
    <t>69A-123</t>
  </si>
  <si>
    <t>700-123</t>
  </si>
  <si>
    <t>70A-123</t>
  </si>
  <si>
    <t>710-123</t>
  </si>
  <si>
    <t>720-123</t>
  </si>
  <si>
    <t>73A-123</t>
  </si>
  <si>
    <t>73B-123</t>
  </si>
  <si>
    <t>740-123</t>
  </si>
  <si>
    <t>750-123</t>
  </si>
  <si>
    <t>760-123</t>
  </si>
  <si>
    <t>761-123</t>
  </si>
  <si>
    <t>770-123</t>
  </si>
  <si>
    <t>780-123</t>
  </si>
  <si>
    <t>78B-123</t>
  </si>
  <si>
    <t>790-123</t>
  </si>
  <si>
    <t>79A-123</t>
  </si>
  <si>
    <t>800-123</t>
  </si>
  <si>
    <t>810-123</t>
  </si>
  <si>
    <t>81B-123</t>
  </si>
  <si>
    <t>820-123</t>
  </si>
  <si>
    <t>821-123</t>
  </si>
  <si>
    <t>840-123</t>
  </si>
  <si>
    <t>850-123</t>
  </si>
  <si>
    <t>860-123</t>
  </si>
  <si>
    <t>861-123</t>
  </si>
  <si>
    <t>862-123</t>
  </si>
  <si>
    <t>870-123</t>
  </si>
  <si>
    <t>87A-123</t>
  </si>
  <si>
    <t>880-123</t>
  </si>
  <si>
    <t>88A-123</t>
  </si>
  <si>
    <t>890-123</t>
  </si>
  <si>
    <t>900-123</t>
  </si>
  <si>
    <t>90A-123</t>
  </si>
  <si>
    <t>90B-123</t>
  </si>
  <si>
    <t>90D-123</t>
  </si>
  <si>
    <t>910-123</t>
  </si>
  <si>
    <t>91A-123</t>
  </si>
  <si>
    <t>91B-123</t>
  </si>
  <si>
    <t>920-123</t>
  </si>
  <si>
    <t>92B-123</t>
  </si>
  <si>
    <t>92E-123</t>
  </si>
  <si>
    <t>92F-123</t>
  </si>
  <si>
    <t>92G-123</t>
  </si>
  <si>
    <t>92K-123</t>
  </si>
  <si>
    <t>92L-123</t>
  </si>
  <si>
    <t>92N-123</t>
  </si>
  <si>
    <t>92P-123</t>
  </si>
  <si>
    <t>92R-123</t>
  </si>
  <si>
    <t>92S-123</t>
  </si>
  <si>
    <t>92U-123</t>
  </si>
  <si>
    <t>930-123</t>
  </si>
  <si>
    <t>93J-123</t>
  </si>
  <si>
    <t>93N-123</t>
  </si>
  <si>
    <t>93Q-123</t>
  </si>
  <si>
    <t>93T-123</t>
  </si>
  <si>
    <t>940-123</t>
  </si>
  <si>
    <t>94A-123</t>
  </si>
  <si>
    <t>950-123</t>
  </si>
  <si>
    <t>95A-123</t>
  </si>
  <si>
    <t>960-123</t>
  </si>
  <si>
    <t>96C-123</t>
  </si>
  <si>
    <t>96F-123</t>
  </si>
  <si>
    <t>970-123</t>
  </si>
  <si>
    <t>97D-123</t>
  </si>
  <si>
    <t>980-123</t>
  </si>
  <si>
    <t>98A-123</t>
  </si>
  <si>
    <t>98B-123</t>
  </si>
  <si>
    <t>990-123</t>
  </si>
  <si>
    <t>995-123</t>
  </si>
  <si>
    <t>00A-124</t>
  </si>
  <si>
    <t>00B-124</t>
  </si>
  <si>
    <t>010-124</t>
  </si>
  <si>
    <t>01B-124</t>
  </si>
  <si>
    <t>01C-124</t>
  </si>
  <si>
    <t>01D-124</t>
  </si>
  <si>
    <t>01F-124</t>
  </si>
  <si>
    <t>030-124</t>
  </si>
  <si>
    <t>040-124</t>
  </si>
  <si>
    <t>050-124</t>
  </si>
  <si>
    <t>060-124</t>
  </si>
  <si>
    <t>06B-124</t>
  </si>
  <si>
    <t>070-124</t>
  </si>
  <si>
    <t>07A-124</t>
  </si>
  <si>
    <t>080-124</t>
  </si>
  <si>
    <t>08A-124</t>
  </si>
  <si>
    <t>09B-124</t>
  </si>
  <si>
    <t>100-124</t>
  </si>
  <si>
    <t>10A-124</t>
  </si>
  <si>
    <t>10B-124</t>
  </si>
  <si>
    <t>110-124</t>
  </si>
  <si>
    <t>111-124</t>
  </si>
  <si>
    <t>11A-124</t>
  </si>
  <si>
    <t>11B-124</t>
  </si>
  <si>
    <t>11C-124</t>
  </si>
  <si>
    <t>11D-124</t>
  </si>
  <si>
    <t>11K-124</t>
  </si>
  <si>
    <t>120-124</t>
  </si>
  <si>
    <t>12A-124</t>
  </si>
  <si>
    <t>130-124</t>
  </si>
  <si>
    <t>132-124</t>
  </si>
  <si>
    <t>13A-124</t>
  </si>
  <si>
    <t>13B-124</t>
  </si>
  <si>
    <t>13C-124</t>
  </si>
  <si>
    <t>13D-124</t>
  </si>
  <si>
    <t>140-124</t>
  </si>
  <si>
    <t>150-124</t>
  </si>
  <si>
    <t>160-124</t>
  </si>
  <si>
    <t>16B-124</t>
  </si>
  <si>
    <t>170-124</t>
  </si>
  <si>
    <t>180-124</t>
  </si>
  <si>
    <t>181-124</t>
  </si>
  <si>
    <t>182-124</t>
  </si>
  <si>
    <t>190-124</t>
  </si>
  <si>
    <t>19A-124</t>
  </si>
  <si>
    <t>19B-124</t>
  </si>
  <si>
    <t>19C-124</t>
  </si>
  <si>
    <t>200-124</t>
  </si>
  <si>
    <t>210-124</t>
  </si>
  <si>
    <t>220-124</t>
  </si>
  <si>
    <t>230-124</t>
  </si>
  <si>
    <t>23A-124</t>
  </si>
  <si>
    <t>240-124</t>
  </si>
  <si>
    <t>241-124</t>
  </si>
  <si>
    <t>24B-124</t>
  </si>
  <si>
    <t>24N-124</t>
  </si>
  <si>
    <t>250-124</t>
  </si>
  <si>
    <t>260-124</t>
  </si>
  <si>
    <t>26B-124</t>
  </si>
  <si>
    <t>26C-124</t>
  </si>
  <si>
    <t>270-124</t>
  </si>
  <si>
    <t>27A-124</t>
  </si>
  <si>
    <t>280-124</t>
  </si>
  <si>
    <t>290-124</t>
  </si>
  <si>
    <t>291-124</t>
  </si>
  <si>
    <t>292-124</t>
  </si>
  <si>
    <t>295-124</t>
  </si>
  <si>
    <t>300-124</t>
  </si>
  <si>
    <t>310-124</t>
  </si>
  <si>
    <t>320-124</t>
  </si>
  <si>
    <t>32A-124</t>
  </si>
  <si>
    <t>32B-124</t>
  </si>
  <si>
    <t>32C-124</t>
  </si>
  <si>
    <t>32D-124</t>
  </si>
  <si>
    <t>32H-124</t>
  </si>
  <si>
    <t>32K-124</t>
  </si>
  <si>
    <t>32L-124</t>
  </si>
  <si>
    <t>32M-124</t>
  </si>
  <si>
    <t>32N-124</t>
  </si>
  <si>
    <t>32P-124</t>
  </si>
  <si>
    <t>32Q-124</t>
  </si>
  <si>
    <t>32R-124</t>
  </si>
  <si>
    <t>32T-124</t>
  </si>
  <si>
    <t>330-124</t>
  </si>
  <si>
    <t>33A-124</t>
  </si>
  <si>
    <t>340-124</t>
  </si>
  <si>
    <t>34B-124</t>
  </si>
  <si>
    <t>34D-124</t>
  </si>
  <si>
    <t>34F-124</t>
  </si>
  <si>
    <t>34G-124</t>
  </si>
  <si>
    <t>34H-124</t>
  </si>
  <si>
    <t>350-124</t>
  </si>
  <si>
    <t>35A-124</t>
  </si>
  <si>
    <t>35B-124</t>
  </si>
  <si>
    <t>360-124</t>
  </si>
  <si>
    <t>36B-124</t>
  </si>
  <si>
    <t>36C-124</t>
  </si>
  <si>
    <t>36F-124</t>
  </si>
  <si>
    <t>36G-124</t>
  </si>
  <si>
    <t>380-124</t>
  </si>
  <si>
    <t>390-124</t>
  </si>
  <si>
    <t>39A-124</t>
  </si>
  <si>
    <t>39B-124</t>
  </si>
  <si>
    <t>400-124</t>
  </si>
  <si>
    <t>410-124</t>
  </si>
  <si>
    <t>41B-124</t>
  </si>
  <si>
    <t>41C-124</t>
  </si>
  <si>
    <t>41D-124</t>
  </si>
  <si>
    <t>41F-124</t>
  </si>
  <si>
    <t>41G-124</t>
  </si>
  <si>
    <t>41H-124</t>
  </si>
  <si>
    <t>41J-124</t>
  </si>
  <si>
    <t>41K-124</t>
  </si>
  <si>
    <t>41L-124</t>
  </si>
  <si>
    <t>41M-124</t>
  </si>
  <si>
    <t>41Q-124</t>
  </si>
  <si>
    <t>420-124</t>
  </si>
  <si>
    <t>421-124</t>
  </si>
  <si>
    <t>422-124</t>
  </si>
  <si>
    <t>42B-124</t>
  </si>
  <si>
    <t>430-124</t>
  </si>
  <si>
    <t>43D-124</t>
  </si>
  <si>
    <t>440-124</t>
  </si>
  <si>
    <t>44A-124</t>
  </si>
  <si>
    <t>450-124</t>
  </si>
  <si>
    <t>45A-124</t>
  </si>
  <si>
    <t>45B-124</t>
  </si>
  <si>
    <t>460-124</t>
  </si>
  <si>
    <t>470-124</t>
  </si>
  <si>
    <t>480-124</t>
  </si>
  <si>
    <t>490-124</t>
  </si>
  <si>
    <t>491-124</t>
  </si>
  <si>
    <t>49B-124</t>
  </si>
  <si>
    <t>49D-124</t>
  </si>
  <si>
    <t>49E-124</t>
  </si>
  <si>
    <t>49F-124</t>
  </si>
  <si>
    <t>49G-124</t>
  </si>
  <si>
    <t>500-124</t>
  </si>
  <si>
    <t>50A-124</t>
  </si>
  <si>
    <t>510-124</t>
  </si>
  <si>
    <t>51A-124</t>
  </si>
  <si>
    <t>51B-124</t>
  </si>
  <si>
    <t>520-124</t>
  </si>
  <si>
    <t>530-124</t>
  </si>
  <si>
    <t>53B-124</t>
  </si>
  <si>
    <t>53C-124</t>
  </si>
  <si>
    <t>540-124</t>
  </si>
  <si>
    <t>54A-124</t>
  </si>
  <si>
    <t>550-124</t>
  </si>
  <si>
    <t>55A-124</t>
  </si>
  <si>
    <t>55B-124</t>
  </si>
  <si>
    <t>560-124</t>
  </si>
  <si>
    <t>570-124</t>
  </si>
  <si>
    <t>580-124</t>
  </si>
  <si>
    <t>58B-124</t>
  </si>
  <si>
    <t>590-124</t>
  </si>
  <si>
    <t>600-124</t>
  </si>
  <si>
    <t>60B-124</t>
  </si>
  <si>
    <t>60D-124</t>
  </si>
  <si>
    <t>60F-124</t>
  </si>
  <si>
    <t>60G-124</t>
  </si>
  <si>
    <t>60I-124</t>
  </si>
  <si>
    <t>60J-124</t>
  </si>
  <si>
    <t>60K-124</t>
  </si>
  <si>
    <t>60L-124</t>
  </si>
  <si>
    <t>60M-124</t>
  </si>
  <si>
    <t>60N-124</t>
  </si>
  <si>
    <t>60P-124</t>
  </si>
  <si>
    <t>60Q-124</t>
  </si>
  <si>
    <t>60S-124</t>
  </si>
  <si>
    <t>60U-124</t>
  </si>
  <si>
    <t>60Y-124</t>
  </si>
  <si>
    <t>610-124</t>
  </si>
  <si>
    <t>61J-124</t>
  </si>
  <si>
    <t>61K-124</t>
  </si>
  <si>
    <t>61M-124</t>
  </si>
  <si>
    <t>61P-124</t>
  </si>
  <si>
    <t>61Q-124</t>
  </si>
  <si>
    <t>61R-124</t>
  </si>
  <si>
    <t>61S-124</t>
  </si>
  <si>
    <t>61T-124</t>
  </si>
  <si>
    <t>61U-124</t>
  </si>
  <si>
    <t>61V-124</t>
  </si>
  <si>
    <t>61W-124</t>
  </si>
  <si>
    <t>61X-124</t>
  </si>
  <si>
    <t>61Y-124</t>
  </si>
  <si>
    <t>620-124</t>
  </si>
  <si>
    <t>62A-124</t>
  </si>
  <si>
    <t>62J-124</t>
  </si>
  <si>
    <t>62K-124</t>
  </si>
  <si>
    <t>630-124</t>
  </si>
  <si>
    <t>63A-124</t>
  </si>
  <si>
    <t>63B-124</t>
  </si>
  <si>
    <t>63C-124</t>
  </si>
  <si>
    <t>640-124</t>
  </si>
  <si>
    <t>64A-124</t>
  </si>
  <si>
    <t>650-124</t>
  </si>
  <si>
    <t>65A-124</t>
  </si>
  <si>
    <t>65C-124</t>
  </si>
  <si>
    <t>65F-124</t>
  </si>
  <si>
    <t>65G-124</t>
  </si>
  <si>
    <t>65H-124</t>
  </si>
  <si>
    <t>660-124</t>
  </si>
  <si>
    <t>670-124</t>
  </si>
  <si>
    <t>67B-124</t>
  </si>
  <si>
    <t>681-124</t>
  </si>
  <si>
    <t>68A-124</t>
  </si>
  <si>
    <t>68C-124</t>
  </si>
  <si>
    <t>690-124</t>
  </si>
  <si>
    <t>69A-124</t>
  </si>
  <si>
    <t>700-124</t>
  </si>
  <si>
    <t>70A-124</t>
  </si>
  <si>
    <t>710-124</t>
  </si>
  <si>
    <t>720-124</t>
  </si>
  <si>
    <t>730-124</t>
  </si>
  <si>
    <t>73A-124</t>
  </si>
  <si>
    <t>73B-124</t>
  </si>
  <si>
    <t>740-124</t>
  </si>
  <si>
    <t>74C-124</t>
  </si>
  <si>
    <t>750-124</t>
  </si>
  <si>
    <t>760-124</t>
  </si>
  <si>
    <t>761-124</t>
  </si>
  <si>
    <t>76A-124</t>
  </si>
  <si>
    <t>770-124</t>
  </si>
  <si>
    <t>780-124</t>
  </si>
  <si>
    <t>78A-124</t>
  </si>
  <si>
    <t>78B-124</t>
  </si>
  <si>
    <t>790-124</t>
  </si>
  <si>
    <t>79A-124</t>
  </si>
  <si>
    <t>800-124</t>
  </si>
  <si>
    <t>810-124</t>
  </si>
  <si>
    <t>81A-124</t>
  </si>
  <si>
    <t>81B-124</t>
  </si>
  <si>
    <t>820-124</t>
  </si>
  <si>
    <t>821-124</t>
  </si>
  <si>
    <t>830-124</t>
  </si>
  <si>
    <t>840-124</t>
  </si>
  <si>
    <t>850-124</t>
  </si>
  <si>
    <t>860-124</t>
  </si>
  <si>
    <t>861-124</t>
  </si>
  <si>
    <t>862-124</t>
  </si>
  <si>
    <t>86T-124</t>
  </si>
  <si>
    <t>870-124</t>
  </si>
  <si>
    <t>87A-124</t>
  </si>
  <si>
    <t>880-124</t>
  </si>
  <si>
    <t>88A-124</t>
  </si>
  <si>
    <t>890-124</t>
  </si>
  <si>
    <t>900-124</t>
  </si>
  <si>
    <t>90A-124</t>
  </si>
  <si>
    <t>90B-124</t>
  </si>
  <si>
    <t>90D-124</t>
  </si>
  <si>
    <t>90F-124</t>
  </si>
  <si>
    <t>910-124</t>
  </si>
  <si>
    <t>91A-124</t>
  </si>
  <si>
    <t>91B-124</t>
  </si>
  <si>
    <t>920-124</t>
  </si>
  <si>
    <t>92B-124</t>
  </si>
  <si>
    <t>92D-124</t>
  </si>
  <si>
    <t>92E-124</t>
  </si>
  <si>
    <t>92F-124</t>
  </si>
  <si>
    <t>92G-124</t>
  </si>
  <si>
    <t>92K-124</t>
  </si>
  <si>
    <t>92L-124</t>
  </si>
  <si>
    <t>92M-124</t>
  </si>
  <si>
    <t>92N-124</t>
  </si>
  <si>
    <t>92P-124</t>
  </si>
  <si>
    <t>92R-124</t>
  </si>
  <si>
    <t>92S-124</t>
  </si>
  <si>
    <t>92T-124</t>
  </si>
  <si>
    <t>92U-124</t>
  </si>
  <si>
    <t>92V-124</t>
  </si>
  <si>
    <t>92Y-124</t>
  </si>
  <si>
    <t>930-124</t>
  </si>
  <si>
    <t>93A-124</t>
  </si>
  <si>
    <t>93J-124</t>
  </si>
  <si>
    <t>93L-124</t>
  </si>
  <si>
    <t>93M-124</t>
  </si>
  <si>
    <t>93N-124</t>
  </si>
  <si>
    <t>93P-124</t>
  </si>
  <si>
    <t>93Q-124</t>
  </si>
  <si>
    <t>93R-124</t>
  </si>
  <si>
    <t>93T-124</t>
  </si>
  <si>
    <t>940-124</t>
  </si>
  <si>
    <t>94A-124</t>
  </si>
  <si>
    <t>94Z-124</t>
  </si>
  <si>
    <t>950-124</t>
  </si>
  <si>
    <t>95A-124</t>
  </si>
  <si>
    <t>96C-124</t>
  </si>
  <si>
    <t>96F-124</t>
  </si>
  <si>
    <t>970-124</t>
  </si>
  <si>
    <t>980-124</t>
  </si>
  <si>
    <t>98A-124</t>
  </si>
  <si>
    <t>98B-124</t>
  </si>
  <si>
    <t>990-124</t>
  </si>
  <si>
    <t>995-124</t>
  </si>
  <si>
    <t>010-125</t>
  </si>
  <si>
    <t>020-125</t>
  </si>
  <si>
    <t>030-125</t>
  </si>
  <si>
    <t>040-125</t>
  </si>
  <si>
    <t>060-125</t>
  </si>
  <si>
    <t>080-125</t>
  </si>
  <si>
    <t>090-125</t>
  </si>
  <si>
    <t>100-125</t>
  </si>
  <si>
    <t>110-125</t>
  </si>
  <si>
    <t>111-125</t>
  </si>
  <si>
    <t>120-125</t>
  </si>
  <si>
    <t>130-125</t>
  </si>
  <si>
    <t>132-125</t>
  </si>
  <si>
    <t>13B-125</t>
  </si>
  <si>
    <t>13C-125</t>
  </si>
  <si>
    <t>13D-125</t>
  </si>
  <si>
    <t>140-125</t>
  </si>
  <si>
    <t>150-125</t>
  </si>
  <si>
    <t>170-125</t>
  </si>
  <si>
    <t>180-125</t>
  </si>
  <si>
    <t>181-125</t>
  </si>
  <si>
    <t>182-125</t>
  </si>
  <si>
    <t>190-125</t>
  </si>
  <si>
    <t>200-125</t>
  </si>
  <si>
    <t>20A-125</t>
  </si>
  <si>
    <t>210-125</t>
  </si>
  <si>
    <t>220-125</t>
  </si>
  <si>
    <t>240-125</t>
  </si>
  <si>
    <t>241-125</t>
  </si>
  <si>
    <t>250-125</t>
  </si>
  <si>
    <t>260-125</t>
  </si>
  <si>
    <t>280-125</t>
  </si>
  <si>
    <t>290-125</t>
  </si>
  <si>
    <t>291-125</t>
  </si>
  <si>
    <t>292-125</t>
  </si>
  <si>
    <t>300-125</t>
  </si>
  <si>
    <t>310-125</t>
  </si>
  <si>
    <t>320-125</t>
  </si>
  <si>
    <t>32A-125</t>
  </si>
  <si>
    <t>32B-125</t>
  </si>
  <si>
    <t>32K-125</t>
  </si>
  <si>
    <t>32M-125</t>
  </si>
  <si>
    <t>32S-125</t>
  </si>
  <si>
    <t>330-125</t>
  </si>
  <si>
    <t>340-125</t>
  </si>
  <si>
    <t>360-125</t>
  </si>
  <si>
    <t>380-125</t>
  </si>
  <si>
    <t>390-125</t>
  </si>
  <si>
    <t>421-125</t>
  </si>
  <si>
    <t>422-125</t>
  </si>
  <si>
    <t>42A-125</t>
  </si>
  <si>
    <t>430-125</t>
  </si>
  <si>
    <t>440-125</t>
  </si>
  <si>
    <t>460-125</t>
  </si>
  <si>
    <t>470-125</t>
  </si>
  <si>
    <t>490-125</t>
  </si>
  <si>
    <t>491-125</t>
  </si>
  <si>
    <t>49F-125</t>
  </si>
  <si>
    <t>49G-125</t>
  </si>
  <si>
    <t>500-125</t>
  </si>
  <si>
    <t>510-125</t>
  </si>
  <si>
    <t>520-125</t>
  </si>
  <si>
    <t>530-125</t>
  </si>
  <si>
    <t>540-125</t>
  </si>
  <si>
    <t>550-125</t>
  </si>
  <si>
    <t>560-125</t>
  </si>
  <si>
    <t>570-125</t>
  </si>
  <si>
    <t>580-125</t>
  </si>
  <si>
    <t>600-125</t>
  </si>
  <si>
    <t>60B-125</t>
  </si>
  <si>
    <t>610-125</t>
  </si>
  <si>
    <t>61T-125</t>
  </si>
  <si>
    <t>61Y-125</t>
  </si>
  <si>
    <t>620-125</t>
  </si>
  <si>
    <t>630-125</t>
  </si>
  <si>
    <t>64A-125</t>
  </si>
  <si>
    <t>650-125</t>
  </si>
  <si>
    <t>66A-125</t>
  </si>
  <si>
    <t>670-125</t>
  </si>
  <si>
    <t>67B-125</t>
  </si>
  <si>
    <t>680-125</t>
  </si>
  <si>
    <t>681-125</t>
  </si>
  <si>
    <t>690-125</t>
  </si>
  <si>
    <t>69A-125</t>
  </si>
  <si>
    <t>700-125</t>
  </si>
  <si>
    <t>710-125</t>
  </si>
  <si>
    <t>720-125</t>
  </si>
  <si>
    <t>730-125</t>
  </si>
  <si>
    <t>73A-125</t>
  </si>
  <si>
    <t>740-125</t>
  </si>
  <si>
    <t>750-125</t>
  </si>
  <si>
    <t>760-125</t>
  </si>
  <si>
    <t>761-125</t>
  </si>
  <si>
    <t>770-125</t>
  </si>
  <si>
    <t>780-125</t>
  </si>
  <si>
    <t>790-125</t>
  </si>
  <si>
    <t>800-125</t>
  </si>
  <si>
    <t>810-125</t>
  </si>
  <si>
    <t>820-125</t>
  </si>
  <si>
    <t>840-125</t>
  </si>
  <si>
    <t>850-125</t>
  </si>
  <si>
    <t>860-125</t>
  </si>
  <si>
    <t>861-125</t>
  </si>
  <si>
    <t>862-125</t>
  </si>
  <si>
    <t>870-125</t>
  </si>
  <si>
    <t>890-125</t>
  </si>
  <si>
    <t>900-125</t>
  </si>
  <si>
    <t>90C-125</t>
  </si>
  <si>
    <t>910-125</t>
  </si>
  <si>
    <t>91B-125</t>
  </si>
  <si>
    <t>920-125</t>
  </si>
  <si>
    <t>93A-125</t>
  </si>
  <si>
    <t>940-125</t>
  </si>
  <si>
    <t>950-125</t>
  </si>
  <si>
    <t>960-125</t>
  </si>
  <si>
    <t>96C-125</t>
  </si>
  <si>
    <t>970-125</t>
  </si>
  <si>
    <t>980-125</t>
  </si>
  <si>
    <t>98A-125</t>
  </si>
  <si>
    <t>990-125</t>
  </si>
  <si>
    <t>995-125</t>
  </si>
  <si>
    <t>00B-126</t>
  </si>
  <si>
    <t>010-126</t>
  </si>
  <si>
    <t>01B-126</t>
  </si>
  <si>
    <t>01C-126</t>
  </si>
  <si>
    <t>01D-126</t>
  </si>
  <si>
    <t>01F-126</t>
  </si>
  <si>
    <t>020-126</t>
  </si>
  <si>
    <t>030-126</t>
  </si>
  <si>
    <t>040-126</t>
  </si>
  <si>
    <t>050-126</t>
  </si>
  <si>
    <t>060-126</t>
  </si>
  <si>
    <t>06B-126</t>
  </si>
  <si>
    <t>070-126</t>
  </si>
  <si>
    <t>07A-126</t>
  </si>
  <si>
    <t>080-126</t>
  </si>
  <si>
    <t>08A-126</t>
  </si>
  <si>
    <t>09B-126</t>
  </si>
  <si>
    <t>100-126</t>
  </si>
  <si>
    <t>10A-126</t>
  </si>
  <si>
    <t>10B-126</t>
  </si>
  <si>
    <t>110-126</t>
  </si>
  <si>
    <t>111-126</t>
  </si>
  <si>
    <t>11A-126</t>
  </si>
  <si>
    <t>11B-126</t>
  </si>
  <si>
    <t>11C-126</t>
  </si>
  <si>
    <t>11D-126</t>
  </si>
  <si>
    <t>120-126</t>
  </si>
  <si>
    <t>12A-126</t>
  </si>
  <si>
    <t>130-126</t>
  </si>
  <si>
    <t>132-126</t>
  </si>
  <si>
    <t>13A-126</t>
  </si>
  <si>
    <t>13B-126</t>
  </si>
  <si>
    <t>13C-126</t>
  </si>
  <si>
    <t>13D-126</t>
  </si>
  <si>
    <t>140-126</t>
  </si>
  <si>
    <t>150-126</t>
  </si>
  <si>
    <t>160-126</t>
  </si>
  <si>
    <t>16B-126</t>
  </si>
  <si>
    <t>170-126</t>
  </si>
  <si>
    <t>180-126</t>
  </si>
  <si>
    <t>181-126</t>
  </si>
  <si>
    <t>182-126</t>
  </si>
  <si>
    <t>190-126</t>
  </si>
  <si>
    <t>19A-126</t>
  </si>
  <si>
    <t>19B-126</t>
  </si>
  <si>
    <t>19C-126</t>
  </si>
  <si>
    <t>200-126</t>
  </si>
  <si>
    <t>210-126</t>
  </si>
  <si>
    <t>220-126</t>
  </si>
  <si>
    <t>230-126</t>
  </si>
  <si>
    <t>23A-126</t>
  </si>
  <si>
    <t>240-126</t>
  </si>
  <si>
    <t>241-126</t>
  </si>
  <si>
    <t>24B-126</t>
  </si>
  <si>
    <t>24N-126</t>
  </si>
  <si>
    <t>250-126</t>
  </si>
  <si>
    <t>260-126</t>
  </si>
  <si>
    <t>26B-126</t>
  </si>
  <si>
    <t>26C-126</t>
  </si>
  <si>
    <t>27A-126</t>
  </si>
  <si>
    <t>280-126</t>
  </si>
  <si>
    <t>291-126</t>
  </si>
  <si>
    <t>292-126</t>
  </si>
  <si>
    <t>295-126</t>
  </si>
  <si>
    <t>300-126</t>
  </si>
  <si>
    <t>310-126</t>
  </si>
  <si>
    <t>320-126</t>
  </si>
  <si>
    <t>32A-126</t>
  </si>
  <si>
    <t>32B-126</t>
  </si>
  <si>
    <t>32C-126</t>
  </si>
  <si>
    <t>32D-126</t>
  </si>
  <si>
    <t>32H-126</t>
  </si>
  <si>
    <t>32K-126</t>
  </si>
  <si>
    <t>32L-126</t>
  </si>
  <si>
    <t>32N-126</t>
  </si>
  <si>
    <t>32Q-126</t>
  </si>
  <si>
    <t>32R-126</t>
  </si>
  <si>
    <t>32T-126</t>
  </si>
  <si>
    <t>330-126</t>
  </si>
  <si>
    <t>33A-126</t>
  </si>
  <si>
    <t>340-126</t>
  </si>
  <si>
    <t>34B-126</t>
  </si>
  <si>
    <t>34D-126</t>
  </si>
  <si>
    <t>34F-126</t>
  </si>
  <si>
    <t>34G-126</t>
  </si>
  <si>
    <t>34H-126</t>
  </si>
  <si>
    <t>350-126</t>
  </si>
  <si>
    <t>35A-126</t>
  </si>
  <si>
    <t>35B-126</t>
  </si>
  <si>
    <t>360-126</t>
  </si>
  <si>
    <t>36B-126</t>
  </si>
  <si>
    <t>36F-126</t>
  </si>
  <si>
    <t>36G-126</t>
  </si>
  <si>
    <t>370-126</t>
  </si>
  <si>
    <t>380-126</t>
  </si>
  <si>
    <t>390-126</t>
  </si>
  <si>
    <t>39A-126</t>
  </si>
  <si>
    <t>39B-126</t>
  </si>
  <si>
    <t>400-126</t>
  </si>
  <si>
    <t>410-126</t>
  </si>
  <si>
    <t>41B-126</t>
  </si>
  <si>
    <t>41C-126</t>
  </si>
  <si>
    <t>41D-126</t>
  </si>
  <si>
    <t>41F-126</t>
  </si>
  <si>
    <t>41G-126</t>
  </si>
  <si>
    <t>41J-126</t>
  </si>
  <si>
    <t>41K-126</t>
  </si>
  <si>
    <t>41L-126</t>
  </si>
  <si>
    <t>41M-126</t>
  </si>
  <si>
    <t>41N-126</t>
  </si>
  <si>
    <t>41Q-126</t>
  </si>
  <si>
    <t>420-126</t>
  </si>
  <si>
    <t>421-126</t>
  </si>
  <si>
    <t>422-126</t>
  </si>
  <si>
    <t>42B-126</t>
  </si>
  <si>
    <t>430-126</t>
  </si>
  <si>
    <t>43C-126</t>
  </si>
  <si>
    <t>440-126</t>
  </si>
  <si>
    <t>44A-126</t>
  </si>
  <si>
    <t>450-126</t>
  </si>
  <si>
    <t>45A-126</t>
  </si>
  <si>
    <t>45B-126</t>
  </si>
  <si>
    <t>460-126</t>
  </si>
  <si>
    <t>470-126</t>
  </si>
  <si>
    <t>480-126</t>
  </si>
  <si>
    <t>490-126</t>
  </si>
  <si>
    <t>491-126</t>
  </si>
  <si>
    <t>49B-126</t>
  </si>
  <si>
    <t>49D-126</t>
  </si>
  <si>
    <t>49E-126</t>
  </si>
  <si>
    <t>49G-126</t>
  </si>
  <si>
    <t>500-126</t>
  </si>
  <si>
    <t>50A-126</t>
  </si>
  <si>
    <t>510-126</t>
  </si>
  <si>
    <t>51A-126</t>
  </si>
  <si>
    <t>51B-126</t>
  </si>
  <si>
    <t>520-126</t>
  </si>
  <si>
    <t>530-126</t>
  </si>
  <si>
    <t>53B-126</t>
  </si>
  <si>
    <t>53C-126</t>
  </si>
  <si>
    <t>540-126</t>
  </si>
  <si>
    <t>54A-126</t>
  </si>
  <si>
    <t>550-126</t>
  </si>
  <si>
    <t>55A-126</t>
  </si>
  <si>
    <t>55B-126</t>
  </si>
  <si>
    <t>560-126</t>
  </si>
  <si>
    <t>580-126</t>
  </si>
  <si>
    <t>58B-126</t>
  </si>
  <si>
    <t>590-126</t>
  </si>
  <si>
    <t>600-126</t>
  </si>
  <si>
    <t>60B-126</t>
  </si>
  <si>
    <t>60D-126</t>
  </si>
  <si>
    <t>60F-126</t>
  </si>
  <si>
    <t>60G-126</t>
  </si>
  <si>
    <t>60I-126</t>
  </si>
  <si>
    <t>60J-126</t>
  </si>
  <si>
    <t>60K-126</t>
  </si>
  <si>
    <t>60L-126</t>
  </si>
  <si>
    <t>60M-126</t>
  </si>
  <si>
    <t>60N-126</t>
  </si>
  <si>
    <t>60Q-126</t>
  </si>
  <si>
    <t>60S-126</t>
  </si>
  <si>
    <t>60Y-126</t>
  </si>
  <si>
    <t>610-126</t>
  </si>
  <si>
    <t>61J-126</t>
  </si>
  <si>
    <t>61K-126</t>
  </si>
  <si>
    <t>61M-126</t>
  </si>
  <si>
    <t>61N-126</t>
  </si>
  <si>
    <t>61R-126</t>
  </si>
  <si>
    <t>61S-126</t>
  </si>
  <si>
    <t>61U-126</t>
  </si>
  <si>
    <t>61X-126</t>
  </si>
  <si>
    <t>61Y-126</t>
  </si>
  <si>
    <t>620-126</t>
  </si>
  <si>
    <t>62A-126</t>
  </si>
  <si>
    <t>62K-126</t>
  </si>
  <si>
    <t>630-126</t>
  </si>
  <si>
    <t>63A-126</t>
  </si>
  <si>
    <t>63B-126</t>
  </si>
  <si>
    <t>63C-126</t>
  </si>
  <si>
    <t>640-126</t>
  </si>
  <si>
    <t>64A-126</t>
  </si>
  <si>
    <t>650-126</t>
  </si>
  <si>
    <t>65A-126</t>
  </si>
  <si>
    <t>65C-126</t>
  </si>
  <si>
    <t>65D-126</t>
  </si>
  <si>
    <t>65F-126</t>
  </si>
  <si>
    <t>65G-126</t>
  </si>
  <si>
    <t>65H-126</t>
  </si>
  <si>
    <t>660-126</t>
  </si>
  <si>
    <t>670-126</t>
  </si>
  <si>
    <t>67B-126</t>
  </si>
  <si>
    <t>680-126</t>
  </si>
  <si>
    <t>681-126</t>
  </si>
  <si>
    <t>68A-126</t>
  </si>
  <si>
    <t>68C-126</t>
  </si>
  <si>
    <t>690-126</t>
  </si>
  <si>
    <t>69A-126</t>
  </si>
  <si>
    <t>700-126</t>
  </si>
  <si>
    <t>70A-126</t>
  </si>
  <si>
    <t>710-126</t>
  </si>
  <si>
    <t>720-126</t>
  </si>
  <si>
    <t>730-126</t>
  </si>
  <si>
    <t>73A-126</t>
  </si>
  <si>
    <t>73B-126</t>
  </si>
  <si>
    <t>740-126</t>
  </si>
  <si>
    <t>74C-126</t>
  </si>
  <si>
    <t>750-126</t>
  </si>
  <si>
    <t>760-126</t>
  </si>
  <si>
    <t>761-126</t>
  </si>
  <si>
    <t>76A-126</t>
  </si>
  <si>
    <t>770-126</t>
  </si>
  <si>
    <t>780-126</t>
  </si>
  <si>
    <t>78A-126</t>
  </si>
  <si>
    <t>78B-126</t>
  </si>
  <si>
    <t>79A-126</t>
  </si>
  <si>
    <t>800-126</t>
  </si>
  <si>
    <t>810-126</t>
  </si>
  <si>
    <t>81A-126</t>
  </si>
  <si>
    <t>820-126</t>
  </si>
  <si>
    <t>821-126</t>
  </si>
  <si>
    <t>830-126</t>
  </si>
  <si>
    <t>840-126</t>
  </si>
  <si>
    <t>84B-126</t>
  </si>
  <si>
    <t>850-126</t>
  </si>
  <si>
    <t>860-126</t>
  </si>
  <si>
    <t>862-126</t>
  </si>
  <si>
    <t>86T-126</t>
  </si>
  <si>
    <t>870-126</t>
  </si>
  <si>
    <t>87A-126</t>
  </si>
  <si>
    <t>880-126</t>
  </si>
  <si>
    <t>88A-126</t>
  </si>
  <si>
    <t>890-126</t>
  </si>
  <si>
    <t>900-126</t>
  </si>
  <si>
    <t>90A-126</t>
  </si>
  <si>
    <t>90B-126</t>
  </si>
  <si>
    <t>90C-126</t>
  </si>
  <si>
    <t>90D-126</t>
  </si>
  <si>
    <t>90F-126</t>
  </si>
  <si>
    <t>91A-126</t>
  </si>
  <si>
    <t>91B-126</t>
  </si>
  <si>
    <t>920-126</t>
  </si>
  <si>
    <t>92B-126</t>
  </si>
  <si>
    <t>92D-126</t>
  </si>
  <si>
    <t>92E-126</t>
  </si>
  <si>
    <t>92F-126</t>
  </si>
  <si>
    <t>92G-126</t>
  </si>
  <si>
    <t>92K-126</t>
  </si>
  <si>
    <t>92L-126</t>
  </si>
  <si>
    <t>92M-126</t>
  </si>
  <si>
    <t>92N-126</t>
  </si>
  <si>
    <t>92P-126</t>
  </si>
  <si>
    <t>92R-126</t>
  </si>
  <si>
    <t>92S-126</t>
  </si>
  <si>
    <t>92T-126</t>
  </si>
  <si>
    <t>92U-126</t>
  </si>
  <si>
    <t>92V-126</t>
  </si>
  <si>
    <t>92Y-126</t>
  </si>
  <si>
    <t>930-126</t>
  </si>
  <si>
    <t>93A-126</t>
  </si>
  <si>
    <t>93J-126</t>
  </si>
  <si>
    <t>93M-126</t>
  </si>
  <si>
    <t>93N-126</t>
  </si>
  <si>
    <t>93P-126</t>
  </si>
  <si>
    <t>93Q-126</t>
  </si>
  <si>
    <t>93R-126</t>
  </si>
  <si>
    <t>940-126</t>
  </si>
  <si>
    <t>94A-126</t>
  </si>
  <si>
    <t>950-126</t>
  </si>
  <si>
    <t>95A-126</t>
  </si>
  <si>
    <t>96C-126</t>
  </si>
  <si>
    <t>96F-126</t>
  </si>
  <si>
    <t>970-126</t>
  </si>
  <si>
    <t>980-126</t>
  </si>
  <si>
    <t>98A-126</t>
  </si>
  <si>
    <t>98B-126</t>
  </si>
  <si>
    <t>990-126</t>
  </si>
  <si>
    <t>030-127</t>
  </si>
  <si>
    <t>080-127</t>
  </si>
  <si>
    <t>08A-127</t>
  </si>
  <si>
    <t>120-127</t>
  </si>
  <si>
    <t>130-127</t>
  </si>
  <si>
    <t>190-127</t>
  </si>
  <si>
    <t>250-127</t>
  </si>
  <si>
    <t>260-127</t>
  </si>
  <si>
    <t>310-127</t>
  </si>
  <si>
    <t>320-127</t>
  </si>
  <si>
    <t>340-127</t>
  </si>
  <si>
    <t>420-127</t>
  </si>
  <si>
    <t>450-127</t>
  </si>
  <si>
    <t>480-127</t>
  </si>
  <si>
    <t>490-127</t>
  </si>
  <si>
    <t>520-127</t>
  </si>
  <si>
    <t>530-127</t>
  </si>
  <si>
    <t>53B-127</t>
  </si>
  <si>
    <t>53C-127</t>
  </si>
  <si>
    <t>60Q-127</t>
  </si>
  <si>
    <t>660-127</t>
  </si>
  <si>
    <t>670-127</t>
  </si>
  <si>
    <t>70A-127</t>
  </si>
  <si>
    <t>720-127</t>
  </si>
  <si>
    <t>78A-127</t>
  </si>
  <si>
    <t>78B-127</t>
  </si>
  <si>
    <t>80B-127</t>
  </si>
  <si>
    <t>820-127</t>
  </si>
  <si>
    <t>900-127</t>
  </si>
  <si>
    <t>90F-127</t>
  </si>
  <si>
    <t>92L-127</t>
  </si>
  <si>
    <t>96C-127</t>
  </si>
  <si>
    <t>970-127</t>
  </si>
  <si>
    <t>010-128</t>
  </si>
  <si>
    <t>01B-128</t>
  </si>
  <si>
    <t>020-128</t>
  </si>
  <si>
    <t>030-128</t>
  </si>
  <si>
    <t>040-128</t>
  </si>
  <si>
    <t>050-128</t>
  </si>
  <si>
    <t>060-128</t>
  </si>
  <si>
    <t>06B-128</t>
  </si>
  <si>
    <t>070-128</t>
  </si>
  <si>
    <t>080-128</t>
  </si>
  <si>
    <t>08A-128</t>
  </si>
  <si>
    <t>100-128</t>
  </si>
  <si>
    <t>10A-128</t>
  </si>
  <si>
    <t>110-128</t>
  </si>
  <si>
    <t>11A-128</t>
  </si>
  <si>
    <t>11B-128</t>
  </si>
  <si>
    <t>11C-128</t>
  </si>
  <si>
    <t>11D-128</t>
  </si>
  <si>
    <t>11K-128</t>
  </si>
  <si>
    <t>120-128</t>
  </si>
  <si>
    <t>12A-128</t>
  </si>
  <si>
    <t>130-128</t>
  </si>
  <si>
    <t>13A-128</t>
  </si>
  <si>
    <t>13B-128</t>
  </si>
  <si>
    <t>13C-128</t>
  </si>
  <si>
    <t>13D-128</t>
  </si>
  <si>
    <t>140-128</t>
  </si>
  <si>
    <t>160-128</t>
  </si>
  <si>
    <t>170-128</t>
  </si>
  <si>
    <t>180-128</t>
  </si>
  <si>
    <t>182-128</t>
  </si>
  <si>
    <t>190-128</t>
  </si>
  <si>
    <t>19B-128</t>
  </si>
  <si>
    <t>200-128</t>
  </si>
  <si>
    <t>20A-128</t>
  </si>
  <si>
    <t>220-128</t>
  </si>
  <si>
    <t>230-128</t>
  </si>
  <si>
    <t>23A-128</t>
  </si>
  <si>
    <t>240-128</t>
  </si>
  <si>
    <t>24B-128</t>
  </si>
  <si>
    <t>24N-128</t>
  </si>
  <si>
    <t>250-128</t>
  </si>
  <si>
    <t>260-128</t>
  </si>
  <si>
    <t>270-128</t>
  </si>
  <si>
    <t>290-128</t>
  </si>
  <si>
    <t>291-128</t>
  </si>
  <si>
    <t>292-128</t>
  </si>
  <si>
    <t>295-128</t>
  </si>
  <si>
    <t>300-128</t>
  </si>
  <si>
    <t>310-128</t>
  </si>
  <si>
    <t>320-128</t>
  </si>
  <si>
    <t>32A-128</t>
  </si>
  <si>
    <t>32B-128</t>
  </si>
  <si>
    <t>32C-128</t>
  </si>
  <si>
    <t>32D-128</t>
  </si>
  <si>
    <t>32K-128</t>
  </si>
  <si>
    <t>32L-128</t>
  </si>
  <si>
    <t>32N-128</t>
  </si>
  <si>
    <t>32Q-128</t>
  </si>
  <si>
    <t>33A-128</t>
  </si>
  <si>
    <t>340-128</t>
  </si>
  <si>
    <t>34B-128</t>
  </si>
  <si>
    <t>34D-128</t>
  </si>
  <si>
    <t>350-128</t>
  </si>
  <si>
    <t>35A-128</t>
  </si>
  <si>
    <t>360-128</t>
  </si>
  <si>
    <t>36B-128</t>
  </si>
  <si>
    <t>36F-128</t>
  </si>
  <si>
    <t>36G-128</t>
  </si>
  <si>
    <t>370-128</t>
  </si>
  <si>
    <t>390-128</t>
  </si>
  <si>
    <t>39A-128</t>
  </si>
  <si>
    <t>400-128</t>
  </si>
  <si>
    <t>410-128</t>
  </si>
  <si>
    <t>41F-128</t>
  </si>
  <si>
    <t>41G-128</t>
  </si>
  <si>
    <t>41K-128</t>
  </si>
  <si>
    <t>41M-128</t>
  </si>
  <si>
    <t>41N-128</t>
  </si>
  <si>
    <t>41Q-128</t>
  </si>
  <si>
    <t>420-128</t>
  </si>
  <si>
    <t>422-128</t>
  </si>
  <si>
    <t>42B-128</t>
  </si>
  <si>
    <t>430-128</t>
  </si>
  <si>
    <t>440-128</t>
  </si>
  <si>
    <t>450-128</t>
  </si>
  <si>
    <t>470-128</t>
  </si>
  <si>
    <t>480-128</t>
  </si>
  <si>
    <t>490-128</t>
  </si>
  <si>
    <t>491-128</t>
  </si>
  <si>
    <t>49E-128</t>
  </si>
  <si>
    <t>49G-128</t>
  </si>
  <si>
    <t>500-128</t>
  </si>
  <si>
    <t>50A-128</t>
  </si>
  <si>
    <t>510-128</t>
  </si>
  <si>
    <t>520-128</t>
  </si>
  <si>
    <t>530-128</t>
  </si>
  <si>
    <t>53B-128</t>
  </si>
  <si>
    <t>53C-128</t>
  </si>
  <si>
    <t>540-128</t>
  </si>
  <si>
    <t>54A-128</t>
  </si>
  <si>
    <t>550-128</t>
  </si>
  <si>
    <t>55A-128</t>
  </si>
  <si>
    <t>580-128</t>
  </si>
  <si>
    <t>58B-128</t>
  </si>
  <si>
    <t>600-128</t>
  </si>
  <si>
    <t>60B-128</t>
  </si>
  <si>
    <t>60G-128</t>
  </si>
  <si>
    <t>60I-128</t>
  </si>
  <si>
    <t>60J-128</t>
  </si>
  <si>
    <t>60L-128</t>
  </si>
  <si>
    <t>60N-128</t>
  </si>
  <si>
    <t>60Q-128</t>
  </si>
  <si>
    <t>60Y-128</t>
  </si>
  <si>
    <t>610-128</t>
  </si>
  <si>
    <t>61K-128</t>
  </si>
  <si>
    <t>61N-128</t>
  </si>
  <si>
    <t>61P-128</t>
  </si>
  <si>
    <t>61T-128</t>
  </si>
  <si>
    <t>61U-128</t>
  </si>
  <si>
    <t>620-128</t>
  </si>
  <si>
    <t>62A-128</t>
  </si>
  <si>
    <t>62K-128</t>
  </si>
  <si>
    <t>630-128</t>
  </si>
  <si>
    <t>640-128</t>
  </si>
  <si>
    <t>650-128</t>
  </si>
  <si>
    <t>65A-128</t>
  </si>
  <si>
    <t>65G-128</t>
  </si>
  <si>
    <t>65H-128</t>
  </si>
  <si>
    <t>660-128</t>
  </si>
  <si>
    <t>670-128</t>
  </si>
  <si>
    <t>67B-128</t>
  </si>
  <si>
    <t>680-128</t>
  </si>
  <si>
    <t>681-128</t>
  </si>
  <si>
    <t>68A-128</t>
  </si>
  <si>
    <t>68C-128</t>
  </si>
  <si>
    <t>690-128</t>
  </si>
  <si>
    <t>700-128</t>
  </si>
  <si>
    <t>70A-128</t>
  </si>
  <si>
    <t>710-128</t>
  </si>
  <si>
    <t>720-128</t>
  </si>
  <si>
    <t>730-128</t>
  </si>
  <si>
    <t>73B-128</t>
  </si>
  <si>
    <t>740-128</t>
  </si>
  <si>
    <t>760-128</t>
  </si>
  <si>
    <t>761-128</t>
  </si>
  <si>
    <t>770-128</t>
  </si>
  <si>
    <t>780-128</t>
  </si>
  <si>
    <t>78A-128</t>
  </si>
  <si>
    <t>78B-128</t>
  </si>
  <si>
    <t>800-128</t>
  </si>
  <si>
    <t>810-128</t>
  </si>
  <si>
    <t>81A-128</t>
  </si>
  <si>
    <t>820-128</t>
  </si>
  <si>
    <t>821-128</t>
  </si>
  <si>
    <t>830-128</t>
  </si>
  <si>
    <t>840-128</t>
  </si>
  <si>
    <t>850-128</t>
  </si>
  <si>
    <t>860-128</t>
  </si>
  <si>
    <t>862-128</t>
  </si>
  <si>
    <t>870-128</t>
  </si>
  <si>
    <t>880-128</t>
  </si>
  <si>
    <t>88A-128</t>
  </si>
  <si>
    <t>890-128</t>
  </si>
  <si>
    <t>900-128</t>
  </si>
  <si>
    <t>90B-128</t>
  </si>
  <si>
    <t>90C-128</t>
  </si>
  <si>
    <t>910-128</t>
  </si>
  <si>
    <t>91A-128</t>
  </si>
  <si>
    <t>91B-128</t>
  </si>
  <si>
    <t>920-128</t>
  </si>
  <si>
    <t>92E-128</t>
  </si>
  <si>
    <t>92G-128</t>
  </si>
  <si>
    <t>92K-128</t>
  </si>
  <si>
    <t>92L-128</t>
  </si>
  <si>
    <t>92P-128</t>
  </si>
  <si>
    <t>92T-128</t>
  </si>
  <si>
    <t>92U-128</t>
  </si>
  <si>
    <t>92Y-128</t>
  </si>
  <si>
    <t>930-128</t>
  </si>
  <si>
    <t>93A-128</t>
  </si>
  <si>
    <t>93N-128</t>
  </si>
  <si>
    <t>940-128</t>
  </si>
  <si>
    <t>94Z-128</t>
  </si>
  <si>
    <t>950-128</t>
  </si>
  <si>
    <t>960-128</t>
  </si>
  <si>
    <t>970-128</t>
  </si>
  <si>
    <t>97D-128</t>
  </si>
  <si>
    <t>980-128</t>
  </si>
  <si>
    <t>98A-128</t>
  </si>
  <si>
    <t>98B-128</t>
  </si>
  <si>
    <t>990-128</t>
  </si>
  <si>
    <t>995-128</t>
  </si>
  <si>
    <t>01B-129</t>
  </si>
  <si>
    <t>01C-129</t>
  </si>
  <si>
    <t>08A-129</t>
  </si>
  <si>
    <t>090-129</t>
  </si>
  <si>
    <t>100-129</t>
  </si>
  <si>
    <t>11D-129</t>
  </si>
  <si>
    <t>130-129</t>
  </si>
  <si>
    <t>190-129</t>
  </si>
  <si>
    <t>260-129</t>
  </si>
  <si>
    <t>26B-129</t>
  </si>
  <si>
    <t>280-129</t>
  </si>
  <si>
    <t>290-129</t>
  </si>
  <si>
    <t>291-129</t>
  </si>
  <si>
    <t>29A-129</t>
  </si>
  <si>
    <t>300-129</t>
  </si>
  <si>
    <t>310-129</t>
  </si>
  <si>
    <t>320-129</t>
  </si>
  <si>
    <t>32L-129</t>
  </si>
  <si>
    <t>32M-129</t>
  </si>
  <si>
    <t>32R-129</t>
  </si>
  <si>
    <t>340-129</t>
  </si>
  <si>
    <t>34B-129</t>
  </si>
  <si>
    <t>360-129</t>
  </si>
  <si>
    <t>390-129</t>
  </si>
  <si>
    <t>39B-129</t>
  </si>
  <si>
    <t>410-129</t>
  </si>
  <si>
    <t>41K-129</t>
  </si>
  <si>
    <t>41M-129</t>
  </si>
  <si>
    <t>420-129</t>
  </si>
  <si>
    <t>43D-129</t>
  </si>
  <si>
    <t>44A-129</t>
  </si>
  <si>
    <t>49B-129</t>
  </si>
  <si>
    <t>510-129</t>
  </si>
  <si>
    <t>53B-129</t>
  </si>
  <si>
    <t>55A-129</t>
  </si>
  <si>
    <t>590-129</t>
  </si>
  <si>
    <t>60B-129</t>
  </si>
  <si>
    <t>60N-129</t>
  </si>
  <si>
    <t>60Q-129</t>
  </si>
  <si>
    <t>60S-129</t>
  </si>
  <si>
    <t>61U-129</t>
  </si>
  <si>
    <t>630-129</t>
  </si>
  <si>
    <t>650-129</t>
  </si>
  <si>
    <t>65G-129</t>
  </si>
  <si>
    <t>67B-129</t>
  </si>
  <si>
    <t>68A-129</t>
  </si>
  <si>
    <t>70A-129</t>
  </si>
  <si>
    <t>76A-129</t>
  </si>
  <si>
    <t>770-129</t>
  </si>
  <si>
    <t>79A-129</t>
  </si>
  <si>
    <t>80B-129</t>
  </si>
  <si>
    <t>81B-129</t>
  </si>
  <si>
    <t>840-129</t>
  </si>
  <si>
    <t>86T-129</t>
  </si>
  <si>
    <t>900-129</t>
  </si>
  <si>
    <t>90A-129</t>
  </si>
  <si>
    <t>90D-129</t>
  </si>
  <si>
    <t>91B-129</t>
  </si>
  <si>
    <t>92L-129</t>
  </si>
  <si>
    <t>94A-129</t>
  </si>
  <si>
    <t>960-129</t>
  </si>
  <si>
    <t>98A-129</t>
  </si>
  <si>
    <t>00A-132</t>
  </si>
  <si>
    <t>00B-132</t>
  </si>
  <si>
    <t>010-132</t>
  </si>
  <si>
    <t>01C-132</t>
  </si>
  <si>
    <t>020-132</t>
  </si>
  <si>
    <t>030-132</t>
  </si>
  <si>
    <t>040-132</t>
  </si>
  <si>
    <t>050-132</t>
  </si>
  <si>
    <t>060-132</t>
  </si>
  <si>
    <t>070-132</t>
  </si>
  <si>
    <t>07A-132</t>
  </si>
  <si>
    <t>080-132</t>
  </si>
  <si>
    <t>090-132</t>
  </si>
  <si>
    <t>09B-132</t>
  </si>
  <si>
    <t>100-132</t>
  </si>
  <si>
    <t>110-132</t>
  </si>
  <si>
    <t>111-132</t>
  </si>
  <si>
    <t>11A-132</t>
  </si>
  <si>
    <t>11B-132</t>
  </si>
  <si>
    <t>11C-132</t>
  </si>
  <si>
    <t>11D-132</t>
  </si>
  <si>
    <t>11K-132</t>
  </si>
  <si>
    <t>120-132</t>
  </si>
  <si>
    <t>12A-132</t>
  </si>
  <si>
    <t>130-132</t>
  </si>
  <si>
    <t>13A-132</t>
  </si>
  <si>
    <t>13B-132</t>
  </si>
  <si>
    <t>13C-132</t>
  </si>
  <si>
    <t>13D-132</t>
  </si>
  <si>
    <t>140-132</t>
  </si>
  <si>
    <t>150-132</t>
  </si>
  <si>
    <t>160-132</t>
  </si>
  <si>
    <t>16B-132</t>
  </si>
  <si>
    <t>180-132</t>
  </si>
  <si>
    <t>182-132</t>
  </si>
  <si>
    <t>190-132</t>
  </si>
  <si>
    <t>19B-132</t>
  </si>
  <si>
    <t>200-132</t>
  </si>
  <si>
    <t>20A-132</t>
  </si>
  <si>
    <t>210-132</t>
  </si>
  <si>
    <t>220-132</t>
  </si>
  <si>
    <t>230-132</t>
  </si>
  <si>
    <t>23A-132</t>
  </si>
  <si>
    <t>240-132</t>
  </si>
  <si>
    <t>241-132</t>
  </si>
  <si>
    <t>24B-132</t>
  </si>
  <si>
    <t>250-132</t>
  </si>
  <si>
    <t>260-132</t>
  </si>
  <si>
    <t>26C-132</t>
  </si>
  <si>
    <t>270-132</t>
  </si>
  <si>
    <t>280-132</t>
  </si>
  <si>
    <t>290-132</t>
  </si>
  <si>
    <t>291-132</t>
  </si>
  <si>
    <t>292-132</t>
  </si>
  <si>
    <t>295-132</t>
  </si>
  <si>
    <t>29A-132</t>
  </si>
  <si>
    <t>300-132</t>
  </si>
  <si>
    <t>310-132</t>
  </si>
  <si>
    <t>320-132</t>
  </si>
  <si>
    <t>32H-132</t>
  </si>
  <si>
    <t>32L-132</t>
  </si>
  <si>
    <t>32M-132</t>
  </si>
  <si>
    <t>32R-132</t>
  </si>
  <si>
    <t>330-132</t>
  </si>
  <si>
    <t>340-132</t>
  </si>
  <si>
    <t>34D-132</t>
  </si>
  <si>
    <t>34F-132</t>
  </si>
  <si>
    <t>34G-132</t>
  </si>
  <si>
    <t>350-132</t>
  </si>
  <si>
    <t>35A-132</t>
  </si>
  <si>
    <t>360-132</t>
  </si>
  <si>
    <t>36B-132</t>
  </si>
  <si>
    <t>36C-132</t>
  </si>
  <si>
    <t>36G-132</t>
  </si>
  <si>
    <t>370-132</t>
  </si>
  <si>
    <t>380-132</t>
  </si>
  <si>
    <t>390-132</t>
  </si>
  <si>
    <t>39A-132</t>
  </si>
  <si>
    <t>400-132</t>
  </si>
  <si>
    <t>410-132</t>
  </si>
  <si>
    <t>41B-132</t>
  </si>
  <si>
    <t>41F-132</t>
  </si>
  <si>
    <t>41H-132</t>
  </si>
  <si>
    <t>41J-132</t>
  </si>
  <si>
    <t>41K-132</t>
  </si>
  <si>
    <t>41L-132</t>
  </si>
  <si>
    <t>41M-132</t>
  </si>
  <si>
    <t>41N-132</t>
  </si>
  <si>
    <t>420-132</t>
  </si>
  <si>
    <t>421-132</t>
  </si>
  <si>
    <t>422-132</t>
  </si>
  <si>
    <t>42B-132</t>
  </si>
  <si>
    <t>430-132</t>
  </si>
  <si>
    <t>440-132</t>
  </si>
  <si>
    <t>450-132</t>
  </si>
  <si>
    <t>45A-132</t>
  </si>
  <si>
    <t>45B-132</t>
  </si>
  <si>
    <t>460-132</t>
  </si>
  <si>
    <t>470-132</t>
  </si>
  <si>
    <t>480-132</t>
  </si>
  <si>
    <t>490-132</t>
  </si>
  <si>
    <t>491-132</t>
  </si>
  <si>
    <t>49D-132</t>
  </si>
  <si>
    <t>49F-132</t>
  </si>
  <si>
    <t>49G-132</t>
  </si>
  <si>
    <t>500-132</t>
  </si>
  <si>
    <t>50Z-132</t>
  </si>
  <si>
    <t>510-132</t>
  </si>
  <si>
    <t>51A-132</t>
  </si>
  <si>
    <t>51B-132</t>
  </si>
  <si>
    <t>520-132</t>
  </si>
  <si>
    <t>530-132</t>
  </si>
  <si>
    <t>540-132</t>
  </si>
  <si>
    <t>550-132</t>
  </si>
  <si>
    <t>55A-132</t>
  </si>
  <si>
    <t>55B-132</t>
  </si>
  <si>
    <t>560-132</t>
  </si>
  <si>
    <t>570-132</t>
  </si>
  <si>
    <t>580-132</t>
  </si>
  <si>
    <t>58B-132</t>
  </si>
  <si>
    <t>590-132</t>
  </si>
  <si>
    <t>600-132</t>
  </si>
  <si>
    <t>60B-132</t>
  </si>
  <si>
    <t>60D-132</t>
  </si>
  <si>
    <t>60G-132</t>
  </si>
  <si>
    <t>60I-132</t>
  </si>
  <si>
    <t>60J-132</t>
  </si>
  <si>
    <t>60K-132</t>
  </si>
  <si>
    <t>60M-132</t>
  </si>
  <si>
    <t>60S-132</t>
  </si>
  <si>
    <t>60Y-132</t>
  </si>
  <si>
    <t>610-132</t>
  </si>
  <si>
    <t>61J-132</t>
  </si>
  <si>
    <t>61M-132</t>
  </si>
  <si>
    <t>61N-132</t>
  </si>
  <si>
    <t>61P-132</t>
  </si>
  <si>
    <t>61Q-132</t>
  </si>
  <si>
    <t>61R-132</t>
  </si>
  <si>
    <t>61S-132</t>
  </si>
  <si>
    <t>61W-132</t>
  </si>
  <si>
    <t>61Y-132</t>
  </si>
  <si>
    <t>620-132</t>
  </si>
  <si>
    <t>630-132</t>
  </si>
  <si>
    <t>63B-132</t>
  </si>
  <si>
    <t>63C-132</t>
  </si>
  <si>
    <t>640-132</t>
  </si>
  <si>
    <t>64A-132</t>
  </si>
  <si>
    <t>650-132</t>
  </si>
  <si>
    <t>65A-132</t>
  </si>
  <si>
    <t>65D-132</t>
  </si>
  <si>
    <t>65Z-132</t>
  </si>
  <si>
    <t>660-132</t>
  </si>
  <si>
    <t>670-132</t>
  </si>
  <si>
    <t>680-132</t>
  </si>
  <si>
    <t>681-132</t>
  </si>
  <si>
    <t>68A-132</t>
  </si>
  <si>
    <t>68C-132</t>
  </si>
  <si>
    <t>690-132</t>
  </si>
  <si>
    <t>700-132</t>
  </si>
  <si>
    <t>70A-132</t>
  </si>
  <si>
    <t>710-132</t>
  </si>
  <si>
    <t>720-132</t>
  </si>
  <si>
    <t>730-132</t>
  </si>
  <si>
    <t>740-132</t>
  </si>
  <si>
    <t>74C-132</t>
  </si>
  <si>
    <t>74Z-132</t>
  </si>
  <si>
    <t>750-132</t>
  </si>
  <si>
    <t>760-132</t>
  </si>
  <si>
    <t>761-132</t>
  </si>
  <si>
    <t>770-132</t>
  </si>
  <si>
    <t>780-132</t>
  </si>
  <si>
    <t>78B-132</t>
  </si>
  <si>
    <t>790-132</t>
  </si>
  <si>
    <t>79Z-132</t>
  </si>
  <si>
    <t>800-132</t>
  </si>
  <si>
    <t>810-132</t>
  </si>
  <si>
    <t>81A-132</t>
  </si>
  <si>
    <t>81B-132</t>
  </si>
  <si>
    <t>820-132</t>
  </si>
  <si>
    <t>821-132</t>
  </si>
  <si>
    <t>830-132</t>
  </si>
  <si>
    <t>840-132</t>
  </si>
  <si>
    <t>84B-132</t>
  </si>
  <si>
    <t>850-132</t>
  </si>
  <si>
    <t>860-132</t>
  </si>
  <si>
    <t>861-132</t>
  </si>
  <si>
    <t>862-132</t>
  </si>
  <si>
    <t>870-132</t>
  </si>
  <si>
    <t>880-132</t>
  </si>
  <si>
    <t>88A-132</t>
  </si>
  <si>
    <t>890-132</t>
  </si>
  <si>
    <t>900-132</t>
  </si>
  <si>
    <t>90A-132</t>
  </si>
  <si>
    <t>90B-132</t>
  </si>
  <si>
    <t>90C-132</t>
  </si>
  <si>
    <t>910-132</t>
  </si>
  <si>
    <t>91A-132</t>
  </si>
  <si>
    <t>920-132</t>
  </si>
  <si>
    <t>92B-132</t>
  </si>
  <si>
    <t>92E-132</t>
  </si>
  <si>
    <t>92G-132</t>
  </si>
  <si>
    <t>92M-132</t>
  </si>
  <si>
    <t>92T-132</t>
  </si>
  <si>
    <t>92V-132</t>
  </si>
  <si>
    <t>930-132</t>
  </si>
  <si>
    <t>93A-132</t>
  </si>
  <si>
    <t>93M-132</t>
  </si>
  <si>
    <t>93P-132</t>
  </si>
  <si>
    <t>93R-132</t>
  </si>
  <si>
    <t>940-132</t>
  </si>
  <si>
    <t>94A-132</t>
  </si>
  <si>
    <t>950-132</t>
  </si>
  <si>
    <t>95A-132</t>
  </si>
  <si>
    <t>960-132</t>
  </si>
  <si>
    <t>96F-132</t>
  </si>
  <si>
    <t>970-132</t>
  </si>
  <si>
    <t>97D-132</t>
  </si>
  <si>
    <t>980-132</t>
  </si>
  <si>
    <t>990-132</t>
  </si>
  <si>
    <t>995-132</t>
  </si>
  <si>
    <t>A05-133</t>
  </si>
  <si>
    <t>A07-133</t>
  </si>
  <si>
    <t>A39-133</t>
  </si>
  <si>
    <t>A43-133</t>
  </si>
  <si>
    <t>B90-133</t>
  </si>
  <si>
    <t>B95-133</t>
  </si>
  <si>
    <t>C10-133</t>
  </si>
  <si>
    <t>C18-133</t>
  </si>
  <si>
    <t>C33-133</t>
  </si>
  <si>
    <t>C41-133</t>
  </si>
  <si>
    <t>C50-133</t>
  </si>
  <si>
    <t>C62-133</t>
  </si>
  <si>
    <t>C63-133</t>
  </si>
  <si>
    <t>C68-133</t>
  </si>
  <si>
    <t>E07-133</t>
  </si>
  <si>
    <t>E09-133</t>
  </si>
  <si>
    <t>E10-133</t>
  </si>
  <si>
    <t>E11-133</t>
  </si>
  <si>
    <t>E12-133</t>
  </si>
  <si>
    <t>E13-133</t>
  </si>
  <si>
    <t>E14-133</t>
  </si>
  <si>
    <t>E15-133</t>
  </si>
  <si>
    <t>E16-133</t>
  </si>
  <si>
    <t>E17-133</t>
  </si>
  <si>
    <t>E18-133</t>
  </si>
  <si>
    <t>E19-133</t>
  </si>
  <si>
    <t>010-134</t>
  </si>
  <si>
    <t>01C-134</t>
  </si>
  <si>
    <t>01D-134</t>
  </si>
  <si>
    <t>01F-134</t>
  </si>
  <si>
    <t>020-134</t>
  </si>
  <si>
    <t>040-134</t>
  </si>
  <si>
    <t>080-134</t>
  </si>
  <si>
    <t>08A-134</t>
  </si>
  <si>
    <t>090-134</t>
  </si>
  <si>
    <t>09B-134</t>
  </si>
  <si>
    <t>120-134</t>
  </si>
  <si>
    <t>12A-134</t>
  </si>
  <si>
    <t>132-134</t>
  </si>
  <si>
    <t>140-134</t>
  </si>
  <si>
    <t>150-134</t>
  </si>
  <si>
    <t>170-134</t>
  </si>
  <si>
    <t>20A-134</t>
  </si>
  <si>
    <t>210-134</t>
  </si>
  <si>
    <t>230-134</t>
  </si>
  <si>
    <t>23A-134</t>
  </si>
  <si>
    <t>240-134</t>
  </si>
  <si>
    <t>241-134</t>
  </si>
  <si>
    <t>24B-134</t>
  </si>
  <si>
    <t>24N-134</t>
  </si>
  <si>
    <t>250-134</t>
  </si>
  <si>
    <t>260-134</t>
  </si>
  <si>
    <t>26B-134</t>
  </si>
  <si>
    <t>290-134</t>
  </si>
  <si>
    <t>291-134</t>
  </si>
  <si>
    <t>292-134</t>
  </si>
  <si>
    <t>295-134</t>
  </si>
  <si>
    <t>29A-134</t>
  </si>
  <si>
    <t>300-134</t>
  </si>
  <si>
    <t>310-134</t>
  </si>
  <si>
    <t>330-134</t>
  </si>
  <si>
    <t>33A-134</t>
  </si>
  <si>
    <t>350-134</t>
  </si>
  <si>
    <t>35A-134</t>
  </si>
  <si>
    <t>35B-134</t>
  </si>
  <si>
    <t>360-134</t>
  </si>
  <si>
    <t>36B-134</t>
  </si>
  <si>
    <t>36C-134</t>
  </si>
  <si>
    <t>36G-134</t>
  </si>
  <si>
    <t>370-134</t>
  </si>
  <si>
    <t>380-134</t>
  </si>
  <si>
    <t>390-134</t>
  </si>
  <si>
    <t>39A-134</t>
  </si>
  <si>
    <t>39B-134</t>
  </si>
  <si>
    <t>400-134</t>
  </si>
  <si>
    <t>420-134</t>
  </si>
  <si>
    <t>421-134</t>
  </si>
  <si>
    <t>422-134</t>
  </si>
  <si>
    <t>42B-134</t>
  </si>
  <si>
    <t>430-134</t>
  </si>
  <si>
    <t>43C-134</t>
  </si>
  <si>
    <t>43D-134</t>
  </si>
  <si>
    <t>460-134</t>
  </si>
  <si>
    <t>470-134</t>
  </si>
  <si>
    <t>510-134</t>
  </si>
  <si>
    <t>51A-134</t>
  </si>
  <si>
    <t>51B-134</t>
  </si>
  <si>
    <t>520-134</t>
  </si>
  <si>
    <t>530-134</t>
  </si>
  <si>
    <t>53B-134</t>
  </si>
  <si>
    <t>53C-134</t>
  </si>
  <si>
    <t>540-134</t>
  </si>
  <si>
    <t>54A-134</t>
  </si>
  <si>
    <t>580-134</t>
  </si>
  <si>
    <t>58B-134</t>
  </si>
  <si>
    <t>590-134</t>
  </si>
  <si>
    <t>610-134</t>
  </si>
  <si>
    <t>620-134</t>
  </si>
  <si>
    <t>62A-134</t>
  </si>
  <si>
    <t>640-134</t>
  </si>
  <si>
    <t>64A-134</t>
  </si>
  <si>
    <t>660-134</t>
  </si>
  <si>
    <t>670-134</t>
  </si>
  <si>
    <t>69A-134</t>
  </si>
  <si>
    <t>700-134</t>
  </si>
  <si>
    <t>70A-134</t>
  </si>
  <si>
    <t>710-134</t>
  </si>
  <si>
    <t>720-134</t>
  </si>
  <si>
    <t>730-134</t>
  </si>
  <si>
    <t>73A-134</t>
  </si>
  <si>
    <t>73B-134</t>
  </si>
  <si>
    <t>740-134</t>
  </si>
  <si>
    <t>74C-134</t>
  </si>
  <si>
    <t>74Z-134</t>
  </si>
  <si>
    <t>760-134</t>
  </si>
  <si>
    <t>761-134</t>
  </si>
  <si>
    <t>76A-134</t>
  </si>
  <si>
    <t>770-134</t>
  </si>
  <si>
    <t>780-134</t>
  </si>
  <si>
    <t>78A-134</t>
  </si>
  <si>
    <t>78B-134</t>
  </si>
  <si>
    <t>79A-134</t>
  </si>
  <si>
    <t>79Z-134</t>
  </si>
  <si>
    <t>800-134</t>
  </si>
  <si>
    <t>80B-134</t>
  </si>
  <si>
    <t>810-134</t>
  </si>
  <si>
    <t>81A-134</t>
  </si>
  <si>
    <t>81B-134</t>
  </si>
  <si>
    <t>820-134</t>
  </si>
  <si>
    <t>821-134</t>
  </si>
  <si>
    <t>830-134</t>
  </si>
  <si>
    <t>840-134</t>
  </si>
  <si>
    <t>84B-134</t>
  </si>
  <si>
    <t>850-134</t>
  </si>
  <si>
    <t>860-134</t>
  </si>
  <si>
    <t>861-134</t>
  </si>
  <si>
    <t>862-134</t>
  </si>
  <si>
    <t>86T-134</t>
  </si>
  <si>
    <t>870-134</t>
  </si>
  <si>
    <t>87A-134</t>
  </si>
  <si>
    <t>890-134</t>
  </si>
  <si>
    <t>910-134</t>
  </si>
  <si>
    <t>91A-134</t>
  </si>
  <si>
    <t>91B-134</t>
  </si>
  <si>
    <t>930-134</t>
  </si>
  <si>
    <t>940-134</t>
  </si>
  <si>
    <t>94A-134</t>
  </si>
  <si>
    <t>960-134</t>
  </si>
  <si>
    <t>96C-134</t>
  </si>
  <si>
    <t>96F-134</t>
  </si>
  <si>
    <t>970-134</t>
  </si>
  <si>
    <t>97D-134</t>
  </si>
  <si>
    <t>980-134</t>
  </si>
  <si>
    <t>98A-134</t>
  </si>
  <si>
    <t>98B-134</t>
  </si>
  <si>
    <t>990-134</t>
  </si>
  <si>
    <t>00A-135</t>
  </si>
  <si>
    <t>010-135</t>
  </si>
  <si>
    <t>01B-135</t>
  </si>
  <si>
    <t>01C-135</t>
  </si>
  <si>
    <t>01D-135</t>
  </si>
  <si>
    <t>01F-135</t>
  </si>
  <si>
    <t>020-135</t>
  </si>
  <si>
    <t>030-135</t>
  </si>
  <si>
    <t>040-135</t>
  </si>
  <si>
    <t>050-135</t>
  </si>
  <si>
    <t>060-135</t>
  </si>
  <si>
    <t>06B-135</t>
  </si>
  <si>
    <t>070-135</t>
  </si>
  <si>
    <t>07A-135</t>
  </si>
  <si>
    <t>080-135</t>
  </si>
  <si>
    <t>08A-135</t>
  </si>
  <si>
    <t>090-135</t>
  </si>
  <si>
    <t>100-135</t>
  </si>
  <si>
    <t>10A-135</t>
  </si>
  <si>
    <t>10B-135</t>
  </si>
  <si>
    <t>110-135</t>
  </si>
  <si>
    <t>111-135</t>
  </si>
  <si>
    <t>11A-135</t>
  </si>
  <si>
    <t>11B-135</t>
  </si>
  <si>
    <t>11D-135</t>
  </si>
  <si>
    <t>11K-135</t>
  </si>
  <si>
    <t>120-135</t>
  </si>
  <si>
    <t>12A-135</t>
  </si>
  <si>
    <t>130-135</t>
  </si>
  <si>
    <t>132-135</t>
  </si>
  <si>
    <t>13A-135</t>
  </si>
  <si>
    <t>13B-135</t>
  </si>
  <si>
    <t>13C-135</t>
  </si>
  <si>
    <t>140-135</t>
  </si>
  <si>
    <t>150-135</t>
  </si>
  <si>
    <t>160-135</t>
  </si>
  <si>
    <t>16B-135</t>
  </si>
  <si>
    <t>170-135</t>
  </si>
  <si>
    <t>180-135</t>
  </si>
  <si>
    <t>181-135</t>
  </si>
  <si>
    <t>182-135</t>
  </si>
  <si>
    <t>190-135</t>
  </si>
  <si>
    <t>19C-135</t>
  </si>
  <si>
    <t>200-135</t>
  </si>
  <si>
    <t>20A-135</t>
  </si>
  <si>
    <t>210-135</t>
  </si>
  <si>
    <t>220-135</t>
  </si>
  <si>
    <t>230-135</t>
  </si>
  <si>
    <t>23A-135</t>
  </si>
  <si>
    <t>240-135</t>
  </si>
  <si>
    <t>241-135</t>
  </si>
  <si>
    <t>24B-135</t>
  </si>
  <si>
    <t>24N-135</t>
  </si>
  <si>
    <t>250-135</t>
  </si>
  <si>
    <t>260-135</t>
  </si>
  <si>
    <t>26B-135</t>
  </si>
  <si>
    <t>26C-135</t>
  </si>
  <si>
    <t>270-135</t>
  </si>
  <si>
    <t>27A-135</t>
  </si>
  <si>
    <t>280-135</t>
  </si>
  <si>
    <t>290-135</t>
  </si>
  <si>
    <t>291-135</t>
  </si>
  <si>
    <t>292-135</t>
  </si>
  <si>
    <t>29A-135</t>
  </si>
  <si>
    <t>300-135</t>
  </si>
  <si>
    <t>310-135</t>
  </si>
  <si>
    <t>320-135</t>
  </si>
  <si>
    <t>32A-135</t>
  </si>
  <si>
    <t>32D-135</t>
  </si>
  <si>
    <t>32H-135</t>
  </si>
  <si>
    <t>32L-135</t>
  </si>
  <si>
    <t>32M-135</t>
  </si>
  <si>
    <t>32N-135</t>
  </si>
  <si>
    <t>32S-135</t>
  </si>
  <si>
    <t>32T-135</t>
  </si>
  <si>
    <t>330-135</t>
  </si>
  <si>
    <t>340-135</t>
  </si>
  <si>
    <t>34F-135</t>
  </si>
  <si>
    <t>34H-135</t>
  </si>
  <si>
    <t>350-135</t>
  </si>
  <si>
    <t>35A-135</t>
  </si>
  <si>
    <t>360-135</t>
  </si>
  <si>
    <t>36B-135</t>
  </si>
  <si>
    <t>36G-135</t>
  </si>
  <si>
    <t>370-135</t>
  </si>
  <si>
    <t>380-135</t>
  </si>
  <si>
    <t>390-135</t>
  </si>
  <si>
    <t>39A-135</t>
  </si>
  <si>
    <t>39B-135</t>
  </si>
  <si>
    <t>400-135</t>
  </si>
  <si>
    <t>410-135</t>
  </si>
  <si>
    <t>41B-135</t>
  </si>
  <si>
    <t>41F-135</t>
  </si>
  <si>
    <t>41G-135</t>
  </si>
  <si>
    <t>41J-135</t>
  </si>
  <si>
    <t>41K-135</t>
  </si>
  <si>
    <t>41L-135</t>
  </si>
  <si>
    <t>41M-135</t>
  </si>
  <si>
    <t>41N-135</t>
  </si>
  <si>
    <t>420-135</t>
  </si>
  <si>
    <t>421-135</t>
  </si>
  <si>
    <t>42A-135</t>
  </si>
  <si>
    <t>430-135</t>
  </si>
  <si>
    <t>43D-135</t>
  </si>
  <si>
    <t>440-135</t>
  </si>
  <si>
    <t>450-135</t>
  </si>
  <si>
    <t>45A-135</t>
  </si>
  <si>
    <t>45B-135</t>
  </si>
  <si>
    <t>460-135</t>
  </si>
  <si>
    <t>470-135</t>
  </si>
  <si>
    <t>480-135</t>
  </si>
  <si>
    <t>490-135</t>
  </si>
  <si>
    <t>491-135</t>
  </si>
  <si>
    <t>49B-135</t>
  </si>
  <si>
    <t>49D-135</t>
  </si>
  <si>
    <t>49E-135</t>
  </si>
  <si>
    <t>49F-135</t>
  </si>
  <si>
    <t>500-135</t>
  </si>
  <si>
    <t>50A-135</t>
  </si>
  <si>
    <t>510-135</t>
  </si>
  <si>
    <t>51B-135</t>
  </si>
  <si>
    <t>520-135</t>
  </si>
  <si>
    <t>530-135</t>
  </si>
  <si>
    <t>53B-135</t>
  </si>
  <si>
    <t>53C-135</t>
  </si>
  <si>
    <t>550-135</t>
  </si>
  <si>
    <t>55A-135</t>
  </si>
  <si>
    <t>560-135</t>
  </si>
  <si>
    <t>570-135</t>
  </si>
  <si>
    <t>58B-135</t>
  </si>
  <si>
    <t>590-135</t>
  </si>
  <si>
    <t>600-135</t>
  </si>
  <si>
    <t>60D-135</t>
  </si>
  <si>
    <t>60F-135</t>
  </si>
  <si>
    <t>60G-135</t>
  </si>
  <si>
    <t>60I-135</t>
  </si>
  <si>
    <t>60K-135</t>
  </si>
  <si>
    <t>60L-135</t>
  </si>
  <si>
    <t>60N-135</t>
  </si>
  <si>
    <t>60Q-135</t>
  </si>
  <si>
    <t>610-135</t>
  </si>
  <si>
    <t>61K-135</t>
  </si>
  <si>
    <t>61M-135</t>
  </si>
  <si>
    <t>61P-135</t>
  </si>
  <si>
    <t>61Q-135</t>
  </si>
  <si>
    <t>61R-135</t>
  </si>
  <si>
    <t>61T-135</t>
  </si>
  <si>
    <t>61U-135</t>
  </si>
  <si>
    <t>620-135</t>
  </si>
  <si>
    <t>62A-135</t>
  </si>
  <si>
    <t>62K-135</t>
  </si>
  <si>
    <t>630-135</t>
  </si>
  <si>
    <t>640-135</t>
  </si>
  <si>
    <t>650-135</t>
  </si>
  <si>
    <t>65C-135</t>
  </si>
  <si>
    <t>65G-135</t>
  </si>
  <si>
    <t>65H-135</t>
  </si>
  <si>
    <t>660-135</t>
  </si>
  <si>
    <t>66A-135</t>
  </si>
  <si>
    <t>670-135</t>
  </si>
  <si>
    <t>67B-135</t>
  </si>
  <si>
    <t>68C-135</t>
  </si>
  <si>
    <t>690-135</t>
  </si>
  <si>
    <t>69A-135</t>
  </si>
  <si>
    <t>700-135</t>
  </si>
  <si>
    <t>710-135</t>
  </si>
  <si>
    <t>720-135</t>
  </si>
  <si>
    <t>730-135</t>
  </si>
  <si>
    <t>73B-135</t>
  </si>
  <si>
    <t>740-135</t>
  </si>
  <si>
    <t>74C-135</t>
  </si>
  <si>
    <t>750-135</t>
  </si>
  <si>
    <t>760-135</t>
  </si>
  <si>
    <t>761-135</t>
  </si>
  <si>
    <t>780-135</t>
  </si>
  <si>
    <t>78A-135</t>
  </si>
  <si>
    <t>78B-135</t>
  </si>
  <si>
    <t>790-135</t>
  </si>
  <si>
    <t>79A-135</t>
  </si>
  <si>
    <t>800-135</t>
  </si>
  <si>
    <t>810-135</t>
  </si>
  <si>
    <t>81A-135</t>
  </si>
  <si>
    <t>81B-135</t>
  </si>
  <si>
    <t>820-135</t>
  </si>
  <si>
    <t>821-135</t>
  </si>
  <si>
    <t>830-135</t>
  </si>
  <si>
    <t>840-135</t>
  </si>
  <si>
    <t>84B-135</t>
  </si>
  <si>
    <t>850-135</t>
  </si>
  <si>
    <t>860-135</t>
  </si>
  <si>
    <t>861-135</t>
  </si>
  <si>
    <t>862-135</t>
  </si>
  <si>
    <t>870-135</t>
  </si>
  <si>
    <t>87A-135</t>
  </si>
  <si>
    <t>880-135</t>
  </si>
  <si>
    <t>88A-135</t>
  </si>
  <si>
    <t>890-135</t>
  </si>
  <si>
    <t>900-135</t>
  </si>
  <si>
    <t>90A-135</t>
  </si>
  <si>
    <t>90C-135</t>
  </si>
  <si>
    <t>90D-135</t>
  </si>
  <si>
    <t>910-135</t>
  </si>
  <si>
    <t>91A-135</t>
  </si>
  <si>
    <t>91B-135</t>
  </si>
  <si>
    <t>920-135</t>
  </si>
  <si>
    <t>92L-135</t>
  </si>
  <si>
    <t>92M-135</t>
  </si>
  <si>
    <t>92R-135</t>
  </si>
  <si>
    <t>92T-135</t>
  </si>
  <si>
    <t>92V-135</t>
  </si>
  <si>
    <t>930-135</t>
  </si>
  <si>
    <t>93M-135</t>
  </si>
  <si>
    <t>93N-135</t>
  </si>
  <si>
    <t>93P-135</t>
  </si>
  <si>
    <t>93T-135</t>
  </si>
  <si>
    <t>940-135</t>
  </si>
  <si>
    <t>94A-135</t>
  </si>
  <si>
    <t>94Z-135</t>
  </si>
  <si>
    <t>950-135</t>
  </si>
  <si>
    <t>960-135</t>
  </si>
  <si>
    <t>96C-135</t>
  </si>
  <si>
    <t>970-135</t>
  </si>
  <si>
    <t>97D-135</t>
  </si>
  <si>
    <t>980-135</t>
  </si>
  <si>
    <t>98A-135</t>
  </si>
  <si>
    <t>990-135</t>
  </si>
  <si>
    <t>995-135</t>
  </si>
  <si>
    <t>010-136</t>
  </si>
  <si>
    <t>080-136</t>
  </si>
  <si>
    <t>08A-136</t>
  </si>
  <si>
    <t>150-136</t>
  </si>
  <si>
    <t>210-136</t>
  </si>
  <si>
    <t>720-136</t>
  </si>
  <si>
    <t>862-136</t>
  </si>
  <si>
    <t>890-136</t>
  </si>
  <si>
    <t>940-136</t>
  </si>
  <si>
    <t>C67-136</t>
  </si>
  <si>
    <t>00A-137</t>
  </si>
  <si>
    <t>00B-137</t>
  </si>
  <si>
    <t>010-137</t>
  </si>
  <si>
    <t>01B-137</t>
  </si>
  <si>
    <t>01C-137</t>
  </si>
  <si>
    <t>01D-137</t>
  </si>
  <si>
    <t>01F-137</t>
  </si>
  <si>
    <t>020-137</t>
  </si>
  <si>
    <t>030-137</t>
  </si>
  <si>
    <t>040-137</t>
  </si>
  <si>
    <t>050-137</t>
  </si>
  <si>
    <t>060-137</t>
  </si>
  <si>
    <t>06B-137</t>
  </si>
  <si>
    <t>070-137</t>
  </si>
  <si>
    <t>07A-137</t>
  </si>
  <si>
    <t>080-137</t>
  </si>
  <si>
    <t>08A-137</t>
  </si>
  <si>
    <t>090-137</t>
  </si>
  <si>
    <t>09B-137</t>
  </si>
  <si>
    <t>100-137</t>
  </si>
  <si>
    <t>10A-137</t>
  </si>
  <si>
    <t>10B-137</t>
  </si>
  <si>
    <t>110-137</t>
  </si>
  <si>
    <t>111-137</t>
  </si>
  <si>
    <t>11A-137</t>
  </si>
  <si>
    <t>11B-137</t>
  </si>
  <si>
    <t>11C-137</t>
  </si>
  <si>
    <t>11D-137</t>
  </si>
  <si>
    <t>11K-137</t>
  </si>
  <si>
    <t>120-137</t>
  </si>
  <si>
    <t>12A-137</t>
  </si>
  <si>
    <t>130-137</t>
  </si>
  <si>
    <t>132-137</t>
  </si>
  <si>
    <t>13A-137</t>
  </si>
  <si>
    <t>13B-137</t>
  </si>
  <si>
    <t>13C-137</t>
  </si>
  <si>
    <t>13D-137</t>
  </si>
  <si>
    <t>140-137</t>
  </si>
  <si>
    <t>150-137</t>
  </si>
  <si>
    <t>160-137</t>
  </si>
  <si>
    <t>16B-137</t>
  </si>
  <si>
    <t>170-137</t>
  </si>
  <si>
    <t>180-137</t>
  </si>
  <si>
    <t>181-137</t>
  </si>
  <si>
    <t>182-137</t>
  </si>
  <si>
    <t>190-137</t>
  </si>
  <si>
    <t>19A-137</t>
  </si>
  <si>
    <t>19B-137</t>
  </si>
  <si>
    <t>19C-137</t>
  </si>
  <si>
    <t>20A-137</t>
  </si>
  <si>
    <t>220-137</t>
  </si>
  <si>
    <t>230-137</t>
  </si>
  <si>
    <t>23A-137</t>
  </si>
  <si>
    <t>240-137</t>
  </si>
  <si>
    <t>241-137</t>
  </si>
  <si>
    <t>24B-137</t>
  </si>
  <si>
    <t>24N-137</t>
  </si>
  <si>
    <t>250-137</t>
  </si>
  <si>
    <t>260-137</t>
  </si>
  <si>
    <t>26B-137</t>
  </si>
  <si>
    <t>26C-137</t>
  </si>
  <si>
    <t>27A-137</t>
  </si>
  <si>
    <t>280-137</t>
  </si>
  <si>
    <t>290-137</t>
  </si>
  <si>
    <t>291-137</t>
  </si>
  <si>
    <t>292-137</t>
  </si>
  <si>
    <t>295-137</t>
  </si>
  <si>
    <t>29A-137</t>
  </si>
  <si>
    <t>300-137</t>
  </si>
  <si>
    <t>310-137</t>
  </si>
  <si>
    <t>320-137</t>
  </si>
  <si>
    <t>32A-137</t>
  </si>
  <si>
    <t>32B-137</t>
  </si>
  <si>
    <t>32C-137</t>
  </si>
  <si>
    <t>32D-137</t>
  </si>
  <si>
    <t>32H-137</t>
  </si>
  <si>
    <t>32K-137</t>
  </si>
  <si>
    <t>32L-137</t>
  </si>
  <si>
    <t>32M-137</t>
  </si>
  <si>
    <t>32N-137</t>
  </si>
  <si>
    <t>32P-137</t>
  </si>
  <si>
    <t>32Q-137</t>
  </si>
  <si>
    <t>32R-137</t>
  </si>
  <si>
    <t>330-137</t>
  </si>
  <si>
    <t>33A-137</t>
  </si>
  <si>
    <t>340-137</t>
  </si>
  <si>
    <t>34B-137</t>
  </si>
  <si>
    <t>34D-137</t>
  </si>
  <si>
    <t>34F-137</t>
  </si>
  <si>
    <t>34G-137</t>
  </si>
  <si>
    <t>34H-137</t>
  </si>
  <si>
    <t>34Z-137</t>
  </si>
  <si>
    <t>350-137</t>
  </si>
  <si>
    <t>35A-137</t>
  </si>
  <si>
    <t>35B-137</t>
  </si>
  <si>
    <t>360-137</t>
  </si>
  <si>
    <t>36B-137</t>
  </si>
  <si>
    <t>36F-137</t>
  </si>
  <si>
    <t>36G-137</t>
  </si>
  <si>
    <t>370-137</t>
  </si>
  <si>
    <t>380-137</t>
  </si>
  <si>
    <t>390-137</t>
  </si>
  <si>
    <t>39A-137</t>
  </si>
  <si>
    <t>39B-137</t>
  </si>
  <si>
    <t>400-137</t>
  </si>
  <si>
    <t>410-137</t>
  </si>
  <si>
    <t>41B-137</t>
  </si>
  <si>
    <t>41C-137</t>
  </si>
  <si>
    <t>41D-137</t>
  </si>
  <si>
    <t>41F-137</t>
  </si>
  <si>
    <t>41G-137</t>
  </si>
  <si>
    <t>41H-137</t>
  </si>
  <si>
    <t>41J-137</t>
  </si>
  <si>
    <t>41K-137</t>
  </si>
  <si>
    <t>41L-137</t>
  </si>
  <si>
    <t>41M-137</t>
  </si>
  <si>
    <t>41N-137</t>
  </si>
  <si>
    <t>41Q-137</t>
  </si>
  <si>
    <t>422-137</t>
  </si>
  <si>
    <t>42B-137</t>
  </si>
  <si>
    <t>430-137</t>
  </si>
  <si>
    <t>43C-137</t>
  </si>
  <si>
    <t>43D-137</t>
  </si>
  <si>
    <t>440-137</t>
  </si>
  <si>
    <t>44A-137</t>
  </si>
  <si>
    <t>450-137</t>
  </si>
  <si>
    <t>45A-137</t>
  </si>
  <si>
    <t>45B-137</t>
  </si>
  <si>
    <t>460-137</t>
  </si>
  <si>
    <t>470-137</t>
  </si>
  <si>
    <t>480-137</t>
  </si>
  <si>
    <t>490-137</t>
  </si>
  <si>
    <t>491-137</t>
  </si>
  <si>
    <t>49B-137</t>
  </si>
  <si>
    <t>49D-137</t>
  </si>
  <si>
    <t>49E-137</t>
  </si>
  <si>
    <t>49F-137</t>
  </si>
  <si>
    <t>49G-137</t>
  </si>
  <si>
    <t>500-137</t>
  </si>
  <si>
    <t>50A-137</t>
  </si>
  <si>
    <t>50Z-137</t>
  </si>
  <si>
    <t>510-137</t>
  </si>
  <si>
    <t>51A-137</t>
  </si>
  <si>
    <t>51B-137</t>
  </si>
  <si>
    <t>520-137</t>
  </si>
  <si>
    <t>530-137</t>
  </si>
  <si>
    <t>53B-137</t>
  </si>
  <si>
    <t>53C-137</t>
  </si>
  <si>
    <t>540-137</t>
  </si>
  <si>
    <t>54A-137</t>
  </si>
  <si>
    <t>550-137</t>
  </si>
  <si>
    <t>55A-137</t>
  </si>
  <si>
    <t>55B-137</t>
  </si>
  <si>
    <t>560-137</t>
  </si>
  <si>
    <t>570-137</t>
  </si>
  <si>
    <t>580-137</t>
  </si>
  <si>
    <t>58B-137</t>
  </si>
  <si>
    <t>590-137</t>
  </si>
  <si>
    <t>600-137</t>
  </si>
  <si>
    <t>60B-137</t>
  </si>
  <si>
    <t>60D-137</t>
  </si>
  <si>
    <t>60F-137</t>
  </si>
  <si>
    <t>60G-137</t>
  </si>
  <si>
    <t>60I-137</t>
  </si>
  <si>
    <t>60J-137</t>
  </si>
  <si>
    <t>60K-137</t>
  </si>
  <si>
    <t>60L-137</t>
  </si>
  <si>
    <t>60M-137</t>
  </si>
  <si>
    <t>60N-137</t>
  </si>
  <si>
    <t>60P-137</t>
  </si>
  <si>
    <t>60Q-137</t>
  </si>
  <si>
    <t>60S-137</t>
  </si>
  <si>
    <t>60Y-137</t>
  </si>
  <si>
    <t>60Z-137</t>
  </si>
  <si>
    <t>610-137</t>
  </si>
  <si>
    <t>61J-137</t>
  </si>
  <si>
    <t>61K-137</t>
  </si>
  <si>
    <t>61M-137</t>
  </si>
  <si>
    <t>61N-137</t>
  </si>
  <si>
    <t>61P-137</t>
  </si>
  <si>
    <t>61R-137</t>
  </si>
  <si>
    <t>61S-137</t>
  </si>
  <si>
    <t>61T-137</t>
  </si>
  <si>
    <t>61U-137</t>
  </si>
  <si>
    <t>61W-137</t>
  </si>
  <si>
    <t>61X-137</t>
  </si>
  <si>
    <t>61Y-137</t>
  </si>
  <si>
    <t>620-137</t>
  </si>
  <si>
    <t>62A-137</t>
  </si>
  <si>
    <t>62K-137</t>
  </si>
  <si>
    <t>630-137</t>
  </si>
  <si>
    <t>63A-137</t>
  </si>
  <si>
    <t>63B-137</t>
  </si>
  <si>
    <t>63C-137</t>
  </si>
  <si>
    <t>640-137</t>
  </si>
  <si>
    <t>64A-137</t>
  </si>
  <si>
    <t>650-137</t>
  </si>
  <si>
    <t>65A-137</t>
  </si>
  <si>
    <t>65C-137</t>
  </si>
  <si>
    <t>65F-137</t>
  </si>
  <si>
    <t>65G-137</t>
  </si>
  <si>
    <t>65H-137</t>
  </si>
  <si>
    <t>65Z-137</t>
  </si>
  <si>
    <t>660-137</t>
  </si>
  <si>
    <t>670-137</t>
  </si>
  <si>
    <t>67B-137</t>
  </si>
  <si>
    <t>680-137</t>
  </si>
  <si>
    <t>681-137</t>
  </si>
  <si>
    <t>68A-137</t>
  </si>
  <si>
    <t>68C-137</t>
  </si>
  <si>
    <t>690-137</t>
  </si>
  <si>
    <t>69A-137</t>
  </si>
  <si>
    <t>700-137</t>
  </si>
  <si>
    <t>70A-137</t>
  </si>
  <si>
    <t>710-137</t>
  </si>
  <si>
    <t>720-137</t>
  </si>
  <si>
    <t>730-137</t>
  </si>
  <si>
    <t>73A-137</t>
  </si>
  <si>
    <t>73B-137</t>
  </si>
  <si>
    <t>740-137</t>
  </si>
  <si>
    <t>74C-137</t>
  </si>
  <si>
    <t>74Z-137</t>
  </si>
  <si>
    <t>750-137</t>
  </si>
  <si>
    <t>760-137</t>
  </si>
  <si>
    <t>76A-137</t>
  </si>
  <si>
    <t>770-137</t>
  </si>
  <si>
    <t>780-137</t>
  </si>
  <si>
    <t>78A-137</t>
  </si>
  <si>
    <t>78B-137</t>
  </si>
  <si>
    <t>79A-137</t>
  </si>
  <si>
    <t>79Z-137</t>
  </si>
  <si>
    <t>800-137</t>
  </si>
  <si>
    <t>80B-137</t>
  </si>
  <si>
    <t>810-137</t>
  </si>
  <si>
    <t>81A-137</t>
  </si>
  <si>
    <t>81B-137</t>
  </si>
  <si>
    <t>820-137</t>
  </si>
  <si>
    <t>821-137</t>
  </si>
  <si>
    <t>840-137</t>
  </si>
  <si>
    <t>84B-137</t>
  </si>
  <si>
    <t>850-137</t>
  </si>
  <si>
    <t>860-137</t>
  </si>
  <si>
    <t>862-137</t>
  </si>
  <si>
    <t>86T-137</t>
  </si>
  <si>
    <t>870-137</t>
  </si>
  <si>
    <t>87A-137</t>
  </si>
  <si>
    <t>880-137</t>
  </si>
  <si>
    <t>88A-137</t>
  </si>
  <si>
    <t>890-137</t>
  </si>
  <si>
    <t>900-137</t>
  </si>
  <si>
    <t>90A-137</t>
  </si>
  <si>
    <t>90B-137</t>
  </si>
  <si>
    <t>90C-137</t>
  </si>
  <si>
    <t>90D-137</t>
  </si>
  <si>
    <t>90F-137</t>
  </si>
  <si>
    <t>910-137</t>
  </si>
  <si>
    <t>91A-137</t>
  </si>
  <si>
    <t>91B-137</t>
  </si>
  <si>
    <t>920-137</t>
  </si>
  <si>
    <t>92B-137</t>
  </si>
  <si>
    <t>92D-137</t>
  </si>
  <si>
    <t>92E-137</t>
  </si>
  <si>
    <t>92F-137</t>
  </si>
  <si>
    <t>92G-137</t>
  </si>
  <si>
    <t>92K-137</t>
  </si>
  <si>
    <t>92L-137</t>
  </si>
  <si>
    <t>92M-137</t>
  </si>
  <si>
    <t>92N-137</t>
  </si>
  <si>
    <t>92P-137</t>
  </si>
  <si>
    <t>92R-137</t>
  </si>
  <si>
    <t>92S-137</t>
  </si>
  <si>
    <t>92T-137</t>
  </si>
  <si>
    <t>92U-137</t>
  </si>
  <si>
    <t>92V-137</t>
  </si>
  <si>
    <t>92Y-137</t>
  </si>
  <si>
    <t>93A-137</t>
  </si>
  <si>
    <t>93J-137</t>
  </si>
  <si>
    <t>93M-137</t>
  </si>
  <si>
    <t>93N-137</t>
  </si>
  <si>
    <t>93P-137</t>
  </si>
  <si>
    <t>93Q-137</t>
  </si>
  <si>
    <t>93R-137</t>
  </si>
  <si>
    <t>93T-137</t>
  </si>
  <si>
    <t>940-137</t>
  </si>
  <si>
    <t>94A-137</t>
  </si>
  <si>
    <t>94Z-137</t>
  </si>
  <si>
    <t>950-137</t>
  </si>
  <si>
    <t>95A-137</t>
  </si>
  <si>
    <t>960-137</t>
  </si>
  <si>
    <t>96C-137</t>
  </si>
  <si>
    <t>96F-137</t>
  </si>
  <si>
    <t>970-137</t>
  </si>
  <si>
    <t>97D-137</t>
  </si>
  <si>
    <t>980-137</t>
  </si>
  <si>
    <t>98A-137</t>
  </si>
  <si>
    <t>98B-137</t>
  </si>
  <si>
    <t>990-137</t>
  </si>
  <si>
    <t>995-137</t>
  </si>
  <si>
    <t>030-138</t>
  </si>
  <si>
    <t>040-138</t>
  </si>
  <si>
    <t>070-138</t>
  </si>
  <si>
    <t>08A-138</t>
  </si>
  <si>
    <t>090-138</t>
  </si>
  <si>
    <t>100-138</t>
  </si>
  <si>
    <t>111-138</t>
  </si>
  <si>
    <t>11D-138</t>
  </si>
  <si>
    <t>120-138</t>
  </si>
  <si>
    <t>130-138</t>
  </si>
  <si>
    <t>132-138</t>
  </si>
  <si>
    <t>230-138</t>
  </si>
  <si>
    <t>292-138</t>
  </si>
  <si>
    <t>310-138</t>
  </si>
  <si>
    <t>320-138</t>
  </si>
  <si>
    <t>32A-138</t>
  </si>
  <si>
    <t>32L-138</t>
  </si>
  <si>
    <t>32M-138</t>
  </si>
  <si>
    <t>32Q-138</t>
  </si>
  <si>
    <t>390-138</t>
  </si>
  <si>
    <t>400-138</t>
  </si>
  <si>
    <t>420-138</t>
  </si>
  <si>
    <t>421-138</t>
  </si>
  <si>
    <t>422-138</t>
  </si>
  <si>
    <t>43D-138</t>
  </si>
  <si>
    <t>460-138</t>
  </si>
  <si>
    <t>470-138</t>
  </si>
  <si>
    <t>500-138</t>
  </si>
  <si>
    <t>580-138</t>
  </si>
  <si>
    <t>58B-138</t>
  </si>
  <si>
    <t>60D-138</t>
  </si>
  <si>
    <t>60F-138</t>
  </si>
  <si>
    <t>61W-138</t>
  </si>
  <si>
    <t>650-138</t>
  </si>
  <si>
    <t>660-138</t>
  </si>
  <si>
    <t>70A-138</t>
  </si>
  <si>
    <t>740-138</t>
  </si>
  <si>
    <t>750-138</t>
  </si>
  <si>
    <t>761-138</t>
  </si>
  <si>
    <t>790-138</t>
  </si>
  <si>
    <t>800-138</t>
  </si>
  <si>
    <t>840-138</t>
  </si>
  <si>
    <t>861-138</t>
  </si>
  <si>
    <t>910-138</t>
  </si>
  <si>
    <t>920-138</t>
  </si>
  <si>
    <t>92B-138</t>
  </si>
  <si>
    <t>92L-138</t>
  </si>
  <si>
    <t>930-138</t>
  </si>
  <si>
    <t>93A-138</t>
  </si>
  <si>
    <t>960-138</t>
  </si>
  <si>
    <t>98A-138</t>
  </si>
  <si>
    <t>00A-163</t>
  </si>
  <si>
    <t>00B-163</t>
  </si>
  <si>
    <t>010-163</t>
  </si>
  <si>
    <t>01C-163</t>
  </si>
  <si>
    <t>020-163</t>
  </si>
  <si>
    <t>030-163</t>
  </si>
  <si>
    <t>040-163</t>
  </si>
  <si>
    <t>050-163</t>
  </si>
  <si>
    <t>060-163</t>
  </si>
  <si>
    <t>06B-163</t>
  </si>
  <si>
    <t>070-163</t>
  </si>
  <si>
    <t>080-163</t>
  </si>
  <si>
    <t>08A-163</t>
  </si>
  <si>
    <t>090-163</t>
  </si>
  <si>
    <t>09A-163</t>
  </si>
  <si>
    <t>09B-163</t>
  </si>
  <si>
    <t>100-163</t>
  </si>
  <si>
    <t>10A-163</t>
  </si>
  <si>
    <t>10B-163</t>
  </si>
  <si>
    <t>110-163</t>
  </si>
  <si>
    <t>111-163</t>
  </si>
  <si>
    <t>11B-163</t>
  </si>
  <si>
    <t>11C-163</t>
  </si>
  <si>
    <t>11D-163</t>
  </si>
  <si>
    <t>11K-163</t>
  </si>
  <si>
    <t>120-163</t>
  </si>
  <si>
    <t>130-163</t>
  </si>
  <si>
    <t>132-163</t>
  </si>
  <si>
    <t>13A-163</t>
  </si>
  <si>
    <t>13B-163</t>
  </si>
  <si>
    <t>13C-163</t>
  </si>
  <si>
    <t>13D-163</t>
  </si>
  <si>
    <t>140-163</t>
  </si>
  <si>
    <t>150-163</t>
  </si>
  <si>
    <t>160-163</t>
  </si>
  <si>
    <t>16B-163</t>
  </si>
  <si>
    <t>170-163</t>
  </si>
  <si>
    <t>180-163</t>
  </si>
  <si>
    <t>181-163</t>
  </si>
  <si>
    <t>182-163</t>
  </si>
  <si>
    <t>190-163</t>
  </si>
  <si>
    <t>200-163</t>
  </si>
  <si>
    <t>20A-163</t>
  </si>
  <si>
    <t>210-163</t>
  </si>
  <si>
    <t>220-163</t>
  </si>
  <si>
    <t>230-163</t>
  </si>
  <si>
    <t>240-163</t>
  </si>
  <si>
    <t>241-163</t>
  </si>
  <si>
    <t>24B-163</t>
  </si>
  <si>
    <t>24N-163</t>
  </si>
  <si>
    <t>250-163</t>
  </si>
  <si>
    <t>260-163</t>
  </si>
  <si>
    <t>26B-163</t>
  </si>
  <si>
    <t>270-163</t>
  </si>
  <si>
    <t>280-163</t>
  </si>
  <si>
    <t>290-163</t>
  </si>
  <si>
    <t>291-163</t>
  </si>
  <si>
    <t>292-163</t>
  </si>
  <si>
    <t>295-163</t>
  </si>
  <si>
    <t>29A-163</t>
  </si>
  <si>
    <t>300-163</t>
  </si>
  <si>
    <t>310-163</t>
  </si>
  <si>
    <t>320-163</t>
  </si>
  <si>
    <t>32A-163</t>
  </si>
  <si>
    <t>32B-163</t>
  </si>
  <si>
    <t>32C-163</t>
  </si>
  <si>
    <t>32H-163</t>
  </si>
  <si>
    <t>32K-163</t>
  </si>
  <si>
    <t>32L-163</t>
  </si>
  <si>
    <t>32M-163</t>
  </si>
  <si>
    <t>32P-163</t>
  </si>
  <si>
    <t>32S-163</t>
  </si>
  <si>
    <t>32T-163</t>
  </si>
  <si>
    <t>330-163</t>
  </si>
  <si>
    <t>33A-163</t>
  </si>
  <si>
    <t>340-163</t>
  </si>
  <si>
    <t>34B-163</t>
  </si>
  <si>
    <t>34D-163</t>
  </si>
  <si>
    <t>34F-163</t>
  </si>
  <si>
    <t>34Z-163</t>
  </si>
  <si>
    <t>350-163</t>
  </si>
  <si>
    <t>35A-163</t>
  </si>
  <si>
    <t>360-163</t>
  </si>
  <si>
    <t>36B-163</t>
  </si>
  <si>
    <t>370-163</t>
  </si>
  <si>
    <t>380-163</t>
  </si>
  <si>
    <t>390-163</t>
  </si>
  <si>
    <t>39A-163</t>
  </si>
  <si>
    <t>400-163</t>
  </si>
  <si>
    <t>410-163</t>
  </si>
  <si>
    <t>41B-163</t>
  </si>
  <si>
    <t>41C-163</t>
  </si>
  <si>
    <t>41D-163</t>
  </si>
  <si>
    <t>41F-163</t>
  </si>
  <si>
    <t>41H-163</t>
  </si>
  <si>
    <t>41J-163</t>
  </si>
  <si>
    <t>41K-163</t>
  </si>
  <si>
    <t>41L-163</t>
  </si>
  <si>
    <t>41M-163</t>
  </si>
  <si>
    <t>420-163</t>
  </si>
  <si>
    <t>421-163</t>
  </si>
  <si>
    <t>422-163</t>
  </si>
  <si>
    <t>42A-163</t>
  </si>
  <si>
    <t>42B-163</t>
  </si>
  <si>
    <t>430-163</t>
  </si>
  <si>
    <t>440-163</t>
  </si>
  <si>
    <t>44A-163</t>
  </si>
  <si>
    <t>450-163</t>
  </si>
  <si>
    <t>45B-163</t>
  </si>
  <si>
    <t>460-163</t>
  </si>
  <si>
    <t>470-163</t>
  </si>
  <si>
    <t>480-163</t>
  </si>
  <si>
    <t>490-163</t>
  </si>
  <si>
    <t>491-163</t>
  </si>
  <si>
    <t>49B-163</t>
  </si>
  <si>
    <t>49D-163</t>
  </si>
  <si>
    <t>49F-163</t>
  </si>
  <si>
    <t>49G-163</t>
  </si>
  <si>
    <t>500-163</t>
  </si>
  <si>
    <t>510-163</t>
  </si>
  <si>
    <t>51A-163</t>
  </si>
  <si>
    <t>51B-163</t>
  </si>
  <si>
    <t>520-163</t>
  </si>
  <si>
    <t>530-163</t>
  </si>
  <si>
    <t>53B-163</t>
  </si>
  <si>
    <t>540-163</t>
  </si>
  <si>
    <t>54A-163</t>
  </si>
  <si>
    <t>550-163</t>
  </si>
  <si>
    <t>55A-163</t>
  </si>
  <si>
    <t>560-163</t>
  </si>
  <si>
    <t>570-163</t>
  </si>
  <si>
    <t>580-163</t>
  </si>
  <si>
    <t>58B-163</t>
  </si>
  <si>
    <t>590-163</t>
  </si>
  <si>
    <t>600-163</t>
  </si>
  <si>
    <t>60B-163</t>
  </si>
  <si>
    <t>60G-163</t>
  </si>
  <si>
    <t>60J-163</t>
  </si>
  <si>
    <t>60K-163</t>
  </si>
  <si>
    <t>60L-163</t>
  </si>
  <si>
    <t>60N-163</t>
  </si>
  <si>
    <t>60P-163</t>
  </si>
  <si>
    <t>60Q-163</t>
  </si>
  <si>
    <t>60S-163</t>
  </si>
  <si>
    <t>60U-163</t>
  </si>
  <si>
    <t>60Y-163</t>
  </si>
  <si>
    <t>610-163</t>
  </si>
  <si>
    <t>61K-163</t>
  </si>
  <si>
    <t>61L-163</t>
  </si>
  <si>
    <t>61M-163</t>
  </si>
  <si>
    <t>61N-163</t>
  </si>
  <si>
    <t>61P-163</t>
  </si>
  <si>
    <t>61R-163</t>
  </si>
  <si>
    <t>61T-163</t>
  </si>
  <si>
    <t>61U-163</t>
  </si>
  <si>
    <t>61V-163</t>
  </si>
  <si>
    <t>61W-163</t>
  </si>
  <si>
    <t>620-163</t>
  </si>
  <si>
    <t>62A-163</t>
  </si>
  <si>
    <t>630-163</t>
  </si>
  <si>
    <t>63B-163</t>
  </si>
  <si>
    <t>640-163</t>
  </si>
  <si>
    <t>64A-163</t>
  </si>
  <si>
    <t>650-163</t>
  </si>
  <si>
    <t>65A-163</t>
  </si>
  <si>
    <t>65B-163</t>
  </si>
  <si>
    <t>65C-163</t>
  </si>
  <si>
    <t>65Z-163</t>
  </si>
  <si>
    <t>660-163</t>
  </si>
  <si>
    <t>66A-163</t>
  </si>
  <si>
    <t>670-163</t>
  </si>
  <si>
    <t>67B-163</t>
  </si>
  <si>
    <t>680-163</t>
  </si>
  <si>
    <t>681-163</t>
  </si>
  <si>
    <t>690-163</t>
  </si>
  <si>
    <t>69A-163</t>
  </si>
  <si>
    <t>700-163</t>
  </si>
  <si>
    <t>70A-163</t>
  </si>
  <si>
    <t>710-163</t>
  </si>
  <si>
    <t>720-163</t>
  </si>
  <si>
    <t>730-163</t>
  </si>
  <si>
    <t>73A-163</t>
  </si>
  <si>
    <t>740-163</t>
  </si>
  <si>
    <t>74Z-163</t>
  </si>
  <si>
    <t>750-163</t>
  </si>
  <si>
    <t>760-163</t>
  </si>
  <si>
    <t>761-163</t>
  </si>
  <si>
    <t>76A-163</t>
  </si>
  <si>
    <t>770-163</t>
  </si>
  <si>
    <t>780-163</t>
  </si>
  <si>
    <t>78A-163</t>
  </si>
  <si>
    <t>790-163</t>
  </si>
  <si>
    <t>79Z-163</t>
  </si>
  <si>
    <t>800-163</t>
  </si>
  <si>
    <t>80B-163</t>
  </si>
  <si>
    <t>810-163</t>
  </si>
  <si>
    <t>81A-163</t>
  </si>
  <si>
    <t>81B-163</t>
  </si>
  <si>
    <t>820-163</t>
  </si>
  <si>
    <t>821-163</t>
  </si>
  <si>
    <t>830-163</t>
  </si>
  <si>
    <t>840-163</t>
  </si>
  <si>
    <t>850-163</t>
  </si>
  <si>
    <t>860-163</t>
  </si>
  <si>
    <t>861-163</t>
  </si>
  <si>
    <t>862-163</t>
  </si>
  <si>
    <t>870-163</t>
  </si>
  <si>
    <t>87A-163</t>
  </si>
  <si>
    <t>880-163</t>
  </si>
  <si>
    <t>88A-163</t>
  </si>
  <si>
    <t>890-163</t>
  </si>
  <si>
    <t>900-163</t>
  </si>
  <si>
    <t>90C-163</t>
  </si>
  <si>
    <t>90D-163</t>
  </si>
  <si>
    <t>90F-163</t>
  </si>
  <si>
    <t>910-163</t>
  </si>
  <si>
    <t>91A-163</t>
  </si>
  <si>
    <t>91B-163</t>
  </si>
  <si>
    <t>920-163</t>
  </si>
  <si>
    <t>92G-163</t>
  </si>
  <si>
    <t>92M-163</t>
  </si>
  <si>
    <t>92R-163</t>
  </si>
  <si>
    <t>92V-163</t>
  </si>
  <si>
    <t>92W-163</t>
  </si>
  <si>
    <t>930-163</t>
  </si>
  <si>
    <t>93J-163</t>
  </si>
  <si>
    <t>93L-163</t>
  </si>
  <si>
    <t>93P-163</t>
  </si>
  <si>
    <t>940-163</t>
  </si>
  <si>
    <t>950-163</t>
  </si>
  <si>
    <t>95A-163</t>
  </si>
  <si>
    <t>960-163</t>
  </si>
  <si>
    <t>96C-163</t>
  </si>
  <si>
    <t>96F-163</t>
  </si>
  <si>
    <t>970-163</t>
  </si>
  <si>
    <t>980-163</t>
  </si>
  <si>
    <t>98A-163</t>
  </si>
  <si>
    <t>98B-163</t>
  </si>
  <si>
    <t>990-163</t>
  </si>
  <si>
    <t>995-163</t>
  </si>
  <si>
    <t>19A-164</t>
  </si>
  <si>
    <t>19B-164</t>
  </si>
  <si>
    <t>23A-164</t>
  </si>
  <si>
    <t>32L-164</t>
  </si>
  <si>
    <t>34H-164</t>
  </si>
  <si>
    <t>36G-164</t>
  </si>
  <si>
    <t>39A-164</t>
  </si>
  <si>
    <t>39B-164</t>
  </si>
  <si>
    <t>45A-164</t>
  </si>
  <si>
    <t>49E-164</t>
  </si>
  <si>
    <t>50A-164</t>
  </si>
  <si>
    <t>60D-164</t>
  </si>
  <si>
    <t>60F-164</t>
  </si>
  <si>
    <t>60G-164</t>
  </si>
  <si>
    <t>60I-164</t>
  </si>
  <si>
    <t>60J-164</t>
  </si>
  <si>
    <t>60S-164</t>
  </si>
  <si>
    <t>60Y-164</t>
  </si>
  <si>
    <t>61J-164</t>
  </si>
  <si>
    <t>61M-164</t>
  </si>
  <si>
    <t>61S-164</t>
  </si>
  <si>
    <t>63A-164</t>
  </si>
  <si>
    <t>63C-164</t>
  </si>
  <si>
    <t>65D-164</t>
  </si>
  <si>
    <t>65F-164</t>
  </si>
  <si>
    <t>68C-164</t>
  </si>
  <si>
    <t>73B-164</t>
  </si>
  <si>
    <t>84B-164</t>
  </si>
  <si>
    <t>86T-164</t>
  </si>
  <si>
    <t>90A-164</t>
  </si>
  <si>
    <t>90B-164</t>
  </si>
  <si>
    <t>90F-164</t>
  </si>
  <si>
    <t>92B-164</t>
  </si>
  <si>
    <t>92D-164</t>
  </si>
  <si>
    <t>92E-164</t>
  </si>
  <si>
    <t>92F-164</t>
  </si>
  <si>
    <t>92G-164</t>
  </si>
  <si>
    <t>92N-164</t>
  </si>
  <si>
    <t>92P-164</t>
  </si>
  <si>
    <t>92S-164</t>
  </si>
  <si>
    <t>92T-164</t>
  </si>
  <si>
    <t>92U-164</t>
  </si>
  <si>
    <t>92Y-164</t>
  </si>
  <si>
    <t>93N-164</t>
  </si>
  <si>
    <t>00B-165</t>
  </si>
  <si>
    <t>010-165</t>
  </si>
  <si>
    <t>01F-165</t>
  </si>
  <si>
    <t>070-165</t>
  </si>
  <si>
    <t>10A-165</t>
  </si>
  <si>
    <t>10B-165</t>
  </si>
  <si>
    <t>110-165</t>
  </si>
  <si>
    <t>11A-165</t>
  </si>
  <si>
    <t>11B-165</t>
  </si>
  <si>
    <t>130-165</t>
  </si>
  <si>
    <t>13B-165</t>
  </si>
  <si>
    <t>13C-165</t>
  </si>
  <si>
    <t>140-165</t>
  </si>
  <si>
    <t>182-165</t>
  </si>
  <si>
    <t>19A-165</t>
  </si>
  <si>
    <t>20A-165</t>
  </si>
  <si>
    <t>220-165</t>
  </si>
  <si>
    <t>23A-165</t>
  </si>
  <si>
    <t>241-165</t>
  </si>
  <si>
    <t>24N-165</t>
  </si>
  <si>
    <t>250-165</t>
  </si>
  <si>
    <t>260-165</t>
  </si>
  <si>
    <t>26C-165</t>
  </si>
  <si>
    <t>270-165</t>
  </si>
  <si>
    <t>291-165</t>
  </si>
  <si>
    <t>292-165</t>
  </si>
  <si>
    <t>310-165</t>
  </si>
  <si>
    <t>320-165</t>
  </si>
  <si>
    <t>32C-165</t>
  </si>
  <si>
    <t>32L-165</t>
  </si>
  <si>
    <t>32N-165</t>
  </si>
  <si>
    <t>32S-165</t>
  </si>
  <si>
    <t>330-165</t>
  </si>
  <si>
    <t>340-165</t>
  </si>
  <si>
    <t>36B-165</t>
  </si>
  <si>
    <t>36C-165</t>
  </si>
  <si>
    <t>390-165</t>
  </si>
  <si>
    <t>400-165</t>
  </si>
  <si>
    <t>410-165</t>
  </si>
  <si>
    <t>41D-165</t>
  </si>
  <si>
    <t>422-165</t>
  </si>
  <si>
    <t>42A-165</t>
  </si>
  <si>
    <t>450-165</t>
  </si>
  <si>
    <t>45B-165</t>
  </si>
  <si>
    <t>460-165</t>
  </si>
  <si>
    <t>49B-165</t>
  </si>
  <si>
    <t>49G-165</t>
  </si>
  <si>
    <t>53B-165</t>
  </si>
  <si>
    <t>53C-165</t>
  </si>
  <si>
    <t>54A-165</t>
  </si>
  <si>
    <t>550-165</t>
  </si>
  <si>
    <t>55B-165</t>
  </si>
  <si>
    <t>560-165</t>
  </si>
  <si>
    <t>590-165</t>
  </si>
  <si>
    <t>60I-165</t>
  </si>
  <si>
    <t>60J-165</t>
  </si>
  <si>
    <t>60N-165</t>
  </si>
  <si>
    <t>60S-165</t>
  </si>
  <si>
    <t>60Y-165</t>
  </si>
  <si>
    <t>61T-165</t>
  </si>
  <si>
    <t>61Y-165</t>
  </si>
  <si>
    <t>63A-165</t>
  </si>
  <si>
    <t>650-165</t>
  </si>
  <si>
    <t>65C-165</t>
  </si>
  <si>
    <t>65G-165</t>
  </si>
  <si>
    <t>65H-165</t>
  </si>
  <si>
    <t>66A-165</t>
  </si>
  <si>
    <t>670-165</t>
  </si>
  <si>
    <t>680-165</t>
  </si>
  <si>
    <t>68C-165</t>
  </si>
  <si>
    <t>69A-165</t>
  </si>
  <si>
    <t>70A-165</t>
  </si>
  <si>
    <t>720-165</t>
  </si>
  <si>
    <t>73A-165</t>
  </si>
  <si>
    <t>740-165</t>
  </si>
  <si>
    <t>770-165</t>
  </si>
  <si>
    <t>84B-165</t>
  </si>
  <si>
    <t>862-165</t>
  </si>
  <si>
    <t>86T-165</t>
  </si>
  <si>
    <t>890-165</t>
  </si>
  <si>
    <t>900-165</t>
  </si>
  <si>
    <t>90A-165</t>
  </si>
  <si>
    <t>90B-165</t>
  </si>
  <si>
    <t>90F-165</t>
  </si>
  <si>
    <t>910-165</t>
  </si>
  <si>
    <t>92B-165</t>
  </si>
  <si>
    <t>92D-165</t>
  </si>
  <si>
    <t>92G-165</t>
  </si>
  <si>
    <t>92N-165</t>
  </si>
  <si>
    <t>92S-165</t>
  </si>
  <si>
    <t>92T-165</t>
  </si>
  <si>
    <t>93J-165</t>
  </si>
  <si>
    <t>93N-165</t>
  </si>
  <si>
    <t>93T-165</t>
  </si>
  <si>
    <t>940-165</t>
  </si>
  <si>
    <t>95A-165</t>
  </si>
  <si>
    <t>960-165</t>
  </si>
  <si>
    <t>970-165</t>
  </si>
  <si>
    <t>97D-165</t>
  </si>
  <si>
    <t>110-166</t>
  </si>
  <si>
    <t>130-166</t>
  </si>
  <si>
    <t>132-166</t>
  </si>
  <si>
    <t>182-166</t>
  </si>
  <si>
    <t>270-166</t>
  </si>
  <si>
    <t>370-166</t>
  </si>
  <si>
    <t>400-166</t>
  </si>
  <si>
    <t>410-166</t>
  </si>
  <si>
    <t>490-166</t>
  </si>
  <si>
    <t>530-166</t>
  </si>
  <si>
    <t>560-166</t>
  </si>
  <si>
    <t>590-166</t>
  </si>
  <si>
    <t>630-166</t>
  </si>
  <si>
    <t>700-166</t>
  </si>
  <si>
    <t>750-166</t>
  </si>
  <si>
    <t>810-166</t>
  </si>
  <si>
    <t>840-166</t>
  </si>
  <si>
    <t>850-166</t>
  </si>
  <si>
    <t>890-166</t>
  </si>
  <si>
    <t>020-167</t>
  </si>
  <si>
    <t>23A-167</t>
  </si>
  <si>
    <t>32M-167</t>
  </si>
  <si>
    <t>340-167</t>
  </si>
  <si>
    <t>360-167</t>
  </si>
  <si>
    <t>36B-167</t>
  </si>
  <si>
    <t>370-167</t>
  </si>
  <si>
    <t>450-167</t>
  </si>
  <si>
    <t>45B-167</t>
  </si>
  <si>
    <t>590-167</t>
  </si>
  <si>
    <t>60B-167</t>
  </si>
  <si>
    <t>65D-167</t>
  </si>
  <si>
    <t>700-167</t>
  </si>
  <si>
    <t>750-167</t>
  </si>
  <si>
    <t>760-167</t>
  </si>
  <si>
    <t>830-167</t>
  </si>
  <si>
    <t>861-167</t>
  </si>
  <si>
    <t>92B-167</t>
  </si>
  <si>
    <t>950-167</t>
  </si>
  <si>
    <t>960-167</t>
  </si>
  <si>
    <t>96C-167</t>
  </si>
  <si>
    <t>980-167</t>
  </si>
  <si>
    <t>050-168</t>
  </si>
  <si>
    <t>130-168</t>
  </si>
  <si>
    <t>13C-168</t>
  </si>
  <si>
    <t>241-168</t>
  </si>
  <si>
    <t>340-168</t>
  </si>
  <si>
    <t>390-168</t>
  </si>
  <si>
    <t>450-168</t>
  </si>
  <si>
    <t>54A-168</t>
  </si>
  <si>
    <t>640-168</t>
  </si>
  <si>
    <t>650-168</t>
  </si>
  <si>
    <t>850-168</t>
  </si>
  <si>
    <t>870-168</t>
  </si>
  <si>
    <t>920-168</t>
  </si>
  <si>
    <t>020-169</t>
  </si>
  <si>
    <t>050-169</t>
  </si>
  <si>
    <t>070-169</t>
  </si>
  <si>
    <t>100-169</t>
  </si>
  <si>
    <t>11B-169</t>
  </si>
  <si>
    <t>11D-169</t>
  </si>
  <si>
    <t>130-169</t>
  </si>
  <si>
    <t>182-169</t>
  </si>
  <si>
    <t>23A-169</t>
  </si>
  <si>
    <t>250-169</t>
  </si>
  <si>
    <t>290-169</t>
  </si>
  <si>
    <t>291-169</t>
  </si>
  <si>
    <t>292-169</t>
  </si>
  <si>
    <t>300-169</t>
  </si>
  <si>
    <t>32T-169</t>
  </si>
  <si>
    <t>340-169</t>
  </si>
  <si>
    <t>350-169</t>
  </si>
  <si>
    <t>360-169</t>
  </si>
  <si>
    <t>370-169</t>
  </si>
  <si>
    <t>380-169</t>
  </si>
  <si>
    <t>390-169</t>
  </si>
  <si>
    <t>400-169</t>
  </si>
  <si>
    <t>422-169</t>
  </si>
  <si>
    <t>450-169</t>
  </si>
  <si>
    <t>45B-169</t>
  </si>
  <si>
    <t>49F-169</t>
  </si>
  <si>
    <t>520-169</t>
  </si>
  <si>
    <t>53B-169</t>
  </si>
  <si>
    <t>550-169</t>
  </si>
  <si>
    <t>590-169</t>
  </si>
  <si>
    <t>600-169</t>
  </si>
  <si>
    <t>60I-169</t>
  </si>
  <si>
    <t>610-169</t>
  </si>
  <si>
    <t>620-169</t>
  </si>
  <si>
    <t>630-169</t>
  </si>
  <si>
    <t>650-169</t>
  </si>
  <si>
    <t>65A-169</t>
  </si>
  <si>
    <t>680-169</t>
  </si>
  <si>
    <t>700-169</t>
  </si>
  <si>
    <t>720-169</t>
  </si>
  <si>
    <t>730-169</t>
  </si>
  <si>
    <t>740-169</t>
  </si>
  <si>
    <t>810-169</t>
  </si>
  <si>
    <t>81A-169</t>
  </si>
  <si>
    <t>820-169</t>
  </si>
  <si>
    <t>821-169</t>
  </si>
  <si>
    <t>840-169</t>
  </si>
  <si>
    <t>850-169</t>
  </si>
  <si>
    <t>860-169</t>
  </si>
  <si>
    <t>862-169</t>
  </si>
  <si>
    <t>880-169</t>
  </si>
  <si>
    <t>890-169</t>
  </si>
  <si>
    <t>90F-169</t>
  </si>
  <si>
    <t>920-169</t>
  </si>
  <si>
    <t>92G-169</t>
  </si>
  <si>
    <t>93N-169</t>
  </si>
  <si>
    <t>940-169</t>
  </si>
  <si>
    <t>950-169</t>
  </si>
  <si>
    <t>960-169</t>
  </si>
  <si>
    <t>970-169</t>
  </si>
  <si>
    <t>100-170</t>
  </si>
  <si>
    <t>11D-170</t>
  </si>
  <si>
    <t>11K-170</t>
  </si>
  <si>
    <t>130-170</t>
  </si>
  <si>
    <t>180-170</t>
  </si>
  <si>
    <t>182-170</t>
  </si>
  <si>
    <t>210-170</t>
  </si>
  <si>
    <t>23A-170</t>
  </si>
  <si>
    <t>241-170</t>
  </si>
  <si>
    <t>24B-170</t>
  </si>
  <si>
    <t>250-170</t>
  </si>
  <si>
    <t>260-170</t>
  </si>
  <si>
    <t>291-170</t>
  </si>
  <si>
    <t>340-170</t>
  </si>
  <si>
    <t>360-170</t>
  </si>
  <si>
    <t>370-170</t>
  </si>
  <si>
    <t>400-170</t>
  </si>
  <si>
    <t>422-170</t>
  </si>
  <si>
    <t>53B-170</t>
  </si>
  <si>
    <t>550-170</t>
  </si>
  <si>
    <t>590-170</t>
  </si>
  <si>
    <t>60I-170</t>
  </si>
  <si>
    <t>60P-170</t>
  </si>
  <si>
    <t>700-170</t>
  </si>
  <si>
    <t>720-170</t>
  </si>
  <si>
    <t>730-170</t>
  </si>
  <si>
    <t>740-170</t>
  </si>
  <si>
    <t>810-170</t>
  </si>
  <si>
    <t>81A-170</t>
  </si>
  <si>
    <t>820-170</t>
  </si>
  <si>
    <t>821-170</t>
  </si>
  <si>
    <t>840-170</t>
  </si>
  <si>
    <t>862-170</t>
  </si>
  <si>
    <t>870-170</t>
  </si>
  <si>
    <t>88A-170</t>
  </si>
  <si>
    <t>900-170</t>
  </si>
  <si>
    <t>90F-170</t>
  </si>
  <si>
    <t>910-170</t>
  </si>
  <si>
    <t>920-170</t>
  </si>
  <si>
    <t>92G-170</t>
  </si>
  <si>
    <t>93N-170</t>
  </si>
  <si>
    <t>960-170</t>
  </si>
  <si>
    <t>995-170</t>
  </si>
  <si>
    <t>00A-ALL</t>
  </si>
  <si>
    <t>00B-ALL</t>
  </si>
  <si>
    <t>010-ALL</t>
  </si>
  <si>
    <t>01B-ALL</t>
  </si>
  <si>
    <t>01C-ALL</t>
  </si>
  <si>
    <t>01D-ALL</t>
  </si>
  <si>
    <t>01F-ALL</t>
  </si>
  <si>
    <t>020-ALL</t>
  </si>
  <si>
    <t>030-ALL</t>
  </si>
  <si>
    <t>040-ALL</t>
  </si>
  <si>
    <t>050-ALL</t>
  </si>
  <si>
    <t>060-ALL</t>
  </si>
  <si>
    <t>06B-ALL</t>
  </si>
  <si>
    <t>070-ALL</t>
  </si>
  <si>
    <t>07A-ALL</t>
  </si>
  <si>
    <t>080-ALL</t>
  </si>
  <si>
    <t>08A-ALL</t>
  </si>
  <si>
    <t>090-ALL</t>
  </si>
  <si>
    <t>09A-ALL</t>
  </si>
  <si>
    <t>09B-ALL</t>
  </si>
  <si>
    <t>100-ALL</t>
  </si>
  <si>
    <t>10A-ALL</t>
  </si>
  <si>
    <t>10B-ALL</t>
  </si>
  <si>
    <t>110-ALL</t>
  </si>
  <si>
    <t>111-ALL</t>
  </si>
  <si>
    <t>11A-ALL</t>
  </si>
  <si>
    <t>11B-ALL</t>
  </si>
  <si>
    <t>11C-ALL</t>
  </si>
  <si>
    <t>11D-ALL</t>
  </si>
  <si>
    <t>11K-ALL</t>
  </si>
  <si>
    <t>120-ALL</t>
  </si>
  <si>
    <t>12A-ALL</t>
  </si>
  <si>
    <t>130-ALL</t>
  </si>
  <si>
    <t>13A-ALL</t>
  </si>
  <si>
    <t>13B-ALL</t>
  </si>
  <si>
    <t>13C-ALL</t>
  </si>
  <si>
    <t>13D-ALL</t>
  </si>
  <si>
    <t>140-ALL</t>
  </si>
  <si>
    <t>150-ALL</t>
  </si>
  <si>
    <t>160-ALL</t>
  </si>
  <si>
    <t>16B-ALL</t>
  </si>
  <si>
    <t>180-ALL</t>
  </si>
  <si>
    <t>182-ALL</t>
  </si>
  <si>
    <t>190-ALL</t>
  </si>
  <si>
    <t>19A-ALL</t>
  </si>
  <si>
    <t>19B-ALL</t>
  </si>
  <si>
    <t>19C-ALL</t>
  </si>
  <si>
    <t>200-ALL</t>
  </si>
  <si>
    <t>20A-ALL</t>
  </si>
  <si>
    <t>210-ALL</t>
  </si>
  <si>
    <t>220-ALL</t>
  </si>
  <si>
    <t>230-ALL</t>
  </si>
  <si>
    <t>23A-ALL</t>
  </si>
  <si>
    <t>240-ALL</t>
  </si>
  <si>
    <t>241-ALL</t>
  </si>
  <si>
    <t>24B-ALL</t>
  </si>
  <si>
    <t>24N-ALL</t>
  </si>
  <si>
    <t>250-ALL</t>
  </si>
  <si>
    <t>260-ALL</t>
  </si>
  <si>
    <t>26B-ALL</t>
  </si>
  <si>
    <t>26C-ALL</t>
  </si>
  <si>
    <t>270-ALL</t>
  </si>
  <si>
    <t>27A-ALL</t>
  </si>
  <si>
    <t>280-ALL</t>
  </si>
  <si>
    <t>290-ALL</t>
  </si>
  <si>
    <t>291-ALL</t>
  </si>
  <si>
    <t>292-ALL</t>
  </si>
  <si>
    <t>295-ALL</t>
  </si>
  <si>
    <t>29A-ALL</t>
  </si>
  <si>
    <t>300-ALL</t>
  </si>
  <si>
    <t>310-ALL</t>
  </si>
  <si>
    <t>320-ALL</t>
  </si>
  <si>
    <t>32A-ALL</t>
  </si>
  <si>
    <t>32B-ALL</t>
  </si>
  <si>
    <t>32C-ALL</t>
  </si>
  <si>
    <t>32D-ALL</t>
  </si>
  <si>
    <t>32H-ALL</t>
  </si>
  <si>
    <t>32K-ALL</t>
  </si>
  <si>
    <t>32L-ALL</t>
  </si>
  <si>
    <t>32M-ALL</t>
  </si>
  <si>
    <t>32N-ALL</t>
  </si>
  <si>
    <t>32P-ALL</t>
  </si>
  <si>
    <t>32Q-ALL</t>
  </si>
  <si>
    <t>32R-ALL</t>
  </si>
  <si>
    <t>32S-ALL</t>
  </si>
  <si>
    <t>32T-ALL</t>
  </si>
  <si>
    <t>330-ALL</t>
  </si>
  <si>
    <t>33A-ALL</t>
  </si>
  <si>
    <t>340-ALL</t>
  </si>
  <si>
    <t>34B-ALL</t>
  </si>
  <si>
    <t>34D-ALL</t>
  </si>
  <si>
    <t>34F-ALL</t>
  </si>
  <si>
    <t>34G-ALL</t>
  </si>
  <si>
    <t>34H-ALL</t>
  </si>
  <si>
    <t>34Z-ALL</t>
  </si>
  <si>
    <t>350-ALL</t>
  </si>
  <si>
    <t>35A-ALL</t>
  </si>
  <si>
    <t>35B-ALL</t>
  </si>
  <si>
    <t>360-ALL</t>
  </si>
  <si>
    <t>36B-ALL</t>
  </si>
  <si>
    <t>36C-ALL</t>
  </si>
  <si>
    <t>36F-ALL</t>
  </si>
  <si>
    <t>36G-ALL</t>
  </si>
  <si>
    <t>370-ALL</t>
  </si>
  <si>
    <t>380-ALL</t>
  </si>
  <si>
    <t>390-ALL</t>
  </si>
  <si>
    <t>39A-ALL</t>
  </si>
  <si>
    <t>39B-ALL</t>
  </si>
  <si>
    <t>400-ALL</t>
  </si>
  <si>
    <t>410-ALL</t>
  </si>
  <si>
    <t>41B-ALL</t>
  </si>
  <si>
    <t>41C-ALL</t>
  </si>
  <si>
    <t>41D-ALL</t>
  </si>
  <si>
    <t>41F-ALL</t>
  </si>
  <si>
    <t>41G-ALL</t>
  </si>
  <si>
    <t>41H-ALL</t>
  </si>
  <si>
    <t>41J-ALL</t>
  </si>
  <si>
    <t>41K-ALL</t>
  </si>
  <si>
    <t>41L-ALL</t>
  </si>
  <si>
    <t>41M-ALL</t>
  </si>
  <si>
    <t>41N-ALL</t>
  </si>
  <si>
    <t>41Q-ALL</t>
  </si>
  <si>
    <t>420-ALL</t>
  </si>
  <si>
    <t>421-ALL</t>
  </si>
  <si>
    <t>422-ALL</t>
  </si>
  <si>
    <t>42A-ALL</t>
  </si>
  <si>
    <t>42B-ALL</t>
  </si>
  <si>
    <t>430-ALL</t>
  </si>
  <si>
    <t>43C-ALL</t>
  </si>
  <si>
    <t>43D-ALL</t>
  </si>
  <si>
    <t>440-ALL</t>
  </si>
  <si>
    <t>44A-ALL</t>
  </si>
  <si>
    <t>450-ALL</t>
  </si>
  <si>
    <t>45A-ALL</t>
  </si>
  <si>
    <t>45B-ALL</t>
  </si>
  <si>
    <t>460-ALL</t>
  </si>
  <si>
    <t>470-ALL</t>
  </si>
  <si>
    <t>480-ALL</t>
  </si>
  <si>
    <t>490-ALL</t>
  </si>
  <si>
    <t>491-ALL</t>
  </si>
  <si>
    <t>49B-ALL</t>
  </si>
  <si>
    <t>49D-ALL</t>
  </si>
  <si>
    <t>49E-ALL</t>
  </si>
  <si>
    <t>49F-ALL</t>
  </si>
  <si>
    <t>49G-ALL</t>
  </si>
  <si>
    <t>500-ALL</t>
  </si>
  <si>
    <t>50A-ALL</t>
  </si>
  <si>
    <t>50Z-ALL</t>
  </si>
  <si>
    <t>510-ALL</t>
  </si>
  <si>
    <t>51A-ALL</t>
  </si>
  <si>
    <t>51B-ALL</t>
  </si>
  <si>
    <t>520-ALL</t>
  </si>
  <si>
    <t>530-ALL</t>
  </si>
  <si>
    <t>53B-ALL</t>
  </si>
  <si>
    <t>53C-ALL</t>
  </si>
  <si>
    <t>540-ALL</t>
  </si>
  <si>
    <t>54A-ALL</t>
  </si>
  <si>
    <t>550-ALL</t>
  </si>
  <si>
    <t>55A-ALL</t>
  </si>
  <si>
    <t>55B-ALL</t>
  </si>
  <si>
    <t>560-ALL</t>
  </si>
  <si>
    <t>570-ALL</t>
  </si>
  <si>
    <t>580-ALL</t>
  </si>
  <si>
    <t>58B-ALL</t>
  </si>
  <si>
    <t>590-ALL</t>
  </si>
  <si>
    <t>600-ALL</t>
  </si>
  <si>
    <t>60B-ALL</t>
  </si>
  <si>
    <t>60D-ALL</t>
  </si>
  <si>
    <t>60F-ALL</t>
  </si>
  <si>
    <t>60G-ALL</t>
  </si>
  <si>
    <t>60I-ALL</t>
  </si>
  <si>
    <t>60J-ALL</t>
  </si>
  <si>
    <t>60K-ALL</t>
  </si>
  <si>
    <t>60L-ALL</t>
  </si>
  <si>
    <t>60M-ALL</t>
  </si>
  <si>
    <t>60N-ALL</t>
  </si>
  <si>
    <t>60P-ALL</t>
  </si>
  <si>
    <t>60Q-ALL</t>
  </si>
  <si>
    <t>60S-ALL</t>
  </si>
  <si>
    <t>60U-ALL</t>
  </si>
  <si>
    <t>60Y-ALL</t>
  </si>
  <si>
    <t>60Z-ALL</t>
  </si>
  <si>
    <t>610-ALL</t>
  </si>
  <si>
    <t>61J-ALL</t>
  </si>
  <si>
    <t>61K-ALL</t>
  </si>
  <si>
    <t>61L-ALL</t>
  </si>
  <si>
    <t>61M-ALL</t>
  </si>
  <si>
    <t>61N-ALL</t>
  </si>
  <si>
    <t>61P-ALL</t>
  </si>
  <si>
    <t>61Q-ALL</t>
  </si>
  <si>
    <t>61R-ALL</t>
  </si>
  <si>
    <t>61S-ALL</t>
  </si>
  <si>
    <t>61T-ALL</t>
  </si>
  <si>
    <t>61U-ALL</t>
  </si>
  <si>
    <t>61V-ALL</t>
  </si>
  <si>
    <t>61W-ALL</t>
  </si>
  <si>
    <t>61X-ALL</t>
  </si>
  <si>
    <t>61Y-ALL</t>
  </si>
  <si>
    <t>620-ALL</t>
  </si>
  <si>
    <t>62A-ALL</t>
  </si>
  <si>
    <t>62J-ALL</t>
  </si>
  <si>
    <t>62K-ALL</t>
  </si>
  <si>
    <t>630-ALL</t>
  </si>
  <si>
    <t>63A-ALL</t>
  </si>
  <si>
    <t>63B-ALL</t>
  </si>
  <si>
    <t>63C-ALL</t>
  </si>
  <si>
    <t>640-ALL</t>
  </si>
  <si>
    <t>64A-ALL</t>
  </si>
  <si>
    <t>650-ALL</t>
  </si>
  <si>
    <t>65A-ALL</t>
  </si>
  <si>
    <t>65B-ALL</t>
  </si>
  <si>
    <t>65C-ALL</t>
  </si>
  <si>
    <t>65D-ALL</t>
  </si>
  <si>
    <t>65F-ALL</t>
  </si>
  <si>
    <t>65G-ALL</t>
  </si>
  <si>
    <t>65H-ALL</t>
  </si>
  <si>
    <t>65Z-ALL</t>
  </si>
  <si>
    <t>660-ALL</t>
  </si>
  <si>
    <t>66A-ALL</t>
  </si>
  <si>
    <t>670-ALL</t>
  </si>
  <si>
    <t>67B-ALL</t>
  </si>
  <si>
    <t>680-ALL</t>
  </si>
  <si>
    <t>681-ALL</t>
  </si>
  <si>
    <t>68A-ALL</t>
  </si>
  <si>
    <t>68C-ALL</t>
  </si>
  <si>
    <t>690-ALL</t>
  </si>
  <si>
    <t>69A-ALL</t>
  </si>
  <si>
    <t>700-ALL</t>
  </si>
  <si>
    <t>70A-ALL</t>
  </si>
  <si>
    <t>710-ALL</t>
  </si>
  <si>
    <t>720-ALL</t>
  </si>
  <si>
    <t>730-ALL</t>
  </si>
  <si>
    <t>73A-ALL</t>
  </si>
  <si>
    <t>73B-ALL</t>
  </si>
  <si>
    <t>740-ALL</t>
  </si>
  <si>
    <t>74C-ALL</t>
  </si>
  <si>
    <t>74Z-ALL</t>
  </si>
  <si>
    <t>750-ALL</t>
  </si>
  <si>
    <t>760-ALL</t>
  </si>
  <si>
    <t>761-ALL</t>
  </si>
  <si>
    <t>76A-ALL</t>
  </si>
  <si>
    <t>770-ALL</t>
  </si>
  <si>
    <t>780-ALL</t>
  </si>
  <si>
    <t>78A-ALL</t>
  </si>
  <si>
    <t>78B-ALL</t>
  </si>
  <si>
    <t>790-ALL</t>
  </si>
  <si>
    <t>79A-ALL</t>
  </si>
  <si>
    <t>79Z-ALL</t>
  </si>
  <si>
    <t>800-ALL</t>
  </si>
  <si>
    <t>80B-ALL</t>
  </si>
  <si>
    <t>810-ALL</t>
  </si>
  <si>
    <t>81A-ALL</t>
  </si>
  <si>
    <t>81B-ALL</t>
  </si>
  <si>
    <t>820-ALL</t>
  </si>
  <si>
    <t>821-ALL</t>
  </si>
  <si>
    <t>830-ALL</t>
  </si>
  <si>
    <t>840-ALL</t>
  </si>
  <si>
    <t>84B-ALL</t>
  </si>
  <si>
    <t>850-ALL</t>
  </si>
  <si>
    <t>860-ALL</t>
  </si>
  <si>
    <t>861-ALL</t>
  </si>
  <si>
    <t>862-ALL</t>
  </si>
  <si>
    <t>86T-ALL</t>
  </si>
  <si>
    <t>870-ALL</t>
  </si>
  <si>
    <t>87A-ALL</t>
  </si>
  <si>
    <t>880-ALL</t>
  </si>
  <si>
    <t>88A-ALL</t>
  </si>
  <si>
    <t>890-ALL</t>
  </si>
  <si>
    <t>900-ALL</t>
  </si>
  <si>
    <t>90A-ALL</t>
  </si>
  <si>
    <t>90B-ALL</t>
  </si>
  <si>
    <t>90C-ALL</t>
  </si>
  <si>
    <t>90D-ALL</t>
  </si>
  <si>
    <t>90F-ALL</t>
  </si>
  <si>
    <t>910-ALL</t>
  </si>
  <si>
    <t>91A-ALL</t>
  </si>
  <si>
    <t>91B-ALL</t>
  </si>
  <si>
    <t>920-ALL</t>
  </si>
  <si>
    <t>92B-ALL</t>
  </si>
  <si>
    <t>92D-ALL</t>
  </si>
  <si>
    <t>92E-ALL</t>
  </si>
  <si>
    <t>92F-ALL</t>
  </si>
  <si>
    <t>92G-ALL</t>
  </si>
  <si>
    <t>92K-ALL</t>
  </si>
  <si>
    <t>92L-ALL</t>
  </si>
  <si>
    <t>92M-ALL</t>
  </si>
  <si>
    <t>92N-ALL</t>
  </si>
  <si>
    <t>92P-ALL</t>
  </si>
  <si>
    <t>92R-ALL</t>
  </si>
  <si>
    <t>92S-ALL</t>
  </si>
  <si>
    <t>92T-ALL</t>
  </si>
  <si>
    <t>92U-ALL</t>
  </si>
  <si>
    <t>92V-ALL</t>
  </si>
  <si>
    <t>92W-ALL</t>
  </si>
  <si>
    <t>92Y-ALL</t>
  </si>
  <si>
    <t>930-ALL</t>
  </si>
  <si>
    <t>93A-ALL</t>
  </si>
  <si>
    <t>93J-ALL</t>
  </si>
  <si>
    <t>93L-ALL</t>
  </si>
  <si>
    <t>93M-ALL</t>
  </si>
  <si>
    <t>93N-ALL</t>
  </si>
  <si>
    <t>93P-ALL</t>
  </si>
  <si>
    <t>93Q-ALL</t>
  </si>
  <si>
    <t>93R-ALL</t>
  </si>
  <si>
    <t>93T-ALL</t>
  </si>
  <si>
    <t>940-ALL</t>
  </si>
  <si>
    <t>94A-ALL</t>
  </si>
  <si>
    <t>94Z-ALL</t>
  </si>
  <si>
    <t>950-ALL</t>
  </si>
  <si>
    <t>95A-ALL</t>
  </si>
  <si>
    <t>960-ALL</t>
  </si>
  <si>
    <t>96C-ALL</t>
  </si>
  <si>
    <t>96F-ALL</t>
  </si>
  <si>
    <t>970-ALL</t>
  </si>
  <si>
    <t>97D-ALL</t>
  </si>
  <si>
    <t>980-ALL</t>
  </si>
  <si>
    <t>98A-ALL</t>
  </si>
  <si>
    <t>98B-ALL</t>
  </si>
  <si>
    <t>990-ALL</t>
  </si>
  <si>
    <t>995-ALL</t>
  </si>
  <si>
    <t>A05-ALL</t>
  </si>
  <si>
    <t>A07-ALL</t>
  </si>
  <si>
    <t>A39-ALL</t>
  </si>
  <si>
    <t>A43-ALL</t>
  </si>
  <si>
    <t>B90-ALL</t>
  </si>
  <si>
    <t>B95-ALL</t>
  </si>
  <si>
    <t>C10-ALL</t>
  </si>
  <si>
    <t>C18-ALL</t>
  </si>
  <si>
    <t>C33-ALL</t>
  </si>
  <si>
    <t>C41-ALL</t>
  </si>
  <si>
    <t>C50-ALL</t>
  </si>
  <si>
    <t>C62-ALL</t>
  </si>
  <si>
    <t>C63-ALL</t>
  </si>
  <si>
    <t>C67-ALL</t>
  </si>
  <si>
    <t>C68-ALL</t>
  </si>
  <si>
    <t>E07-ALL</t>
  </si>
  <si>
    <t>E09-ALL</t>
  </si>
  <si>
    <t>E10-ALL</t>
  </si>
  <si>
    <t>E11-ALL</t>
  </si>
  <si>
    <t>E12-ALL</t>
  </si>
  <si>
    <t>E13-ALL</t>
  </si>
  <si>
    <t>E14-ALL</t>
  </si>
  <si>
    <t>E15-ALL</t>
  </si>
  <si>
    <t>E16-ALL</t>
  </si>
  <si>
    <t>E17-ALL</t>
  </si>
  <si>
    <t>E18-ALL</t>
  </si>
  <si>
    <t>E19-ALL</t>
  </si>
  <si>
    <t>090-124</t>
  </si>
  <si>
    <t>20A-124</t>
  </si>
  <si>
    <t>29A-124</t>
  </si>
  <si>
    <t>65B-124</t>
  </si>
  <si>
    <t>65D-124</t>
  </si>
  <si>
    <t>84B-124</t>
  </si>
  <si>
    <t>97D-124</t>
  </si>
  <si>
    <t>050-125</t>
  </si>
  <si>
    <t>06B-125</t>
  </si>
  <si>
    <t>070-125</t>
  </si>
  <si>
    <t>160-125</t>
  </si>
  <si>
    <t>230-125</t>
  </si>
  <si>
    <t>26C-125</t>
  </si>
  <si>
    <t>270-125</t>
  </si>
  <si>
    <t>34B-125</t>
  </si>
  <si>
    <t>34D-125</t>
  </si>
  <si>
    <t>350-125</t>
  </si>
  <si>
    <t>370-125</t>
  </si>
  <si>
    <t>400-125</t>
  </si>
  <si>
    <t>410-125</t>
  </si>
  <si>
    <t>41F-125</t>
  </si>
  <si>
    <t>420-125</t>
  </si>
  <si>
    <t>450-125</t>
  </si>
  <si>
    <t>480-125</t>
  </si>
  <si>
    <t>49D-125</t>
  </si>
  <si>
    <t>54A-125</t>
  </si>
  <si>
    <t>590-125</t>
  </si>
  <si>
    <t>60N-125</t>
  </si>
  <si>
    <t>61Q-125</t>
  </si>
  <si>
    <t>61U-125</t>
  </si>
  <si>
    <t>640-125</t>
  </si>
  <si>
    <t>65G-125</t>
  </si>
  <si>
    <t>660-125</t>
  </si>
  <si>
    <t>830-125</t>
  </si>
  <si>
    <t>880-125</t>
  </si>
  <si>
    <t>92L-125</t>
  </si>
  <si>
    <t>930-125</t>
  </si>
  <si>
    <t>97D-125</t>
  </si>
  <si>
    <t>00A-126</t>
  </si>
  <si>
    <t>090-126</t>
  </si>
  <si>
    <t>11K-126</t>
  </si>
  <si>
    <t>20A-126</t>
  </si>
  <si>
    <t>270-126</t>
  </si>
  <si>
    <t>29A-126</t>
  </si>
  <si>
    <t>32M-126</t>
  </si>
  <si>
    <t>61P-126</t>
  </si>
  <si>
    <t>61T-126</t>
  </si>
  <si>
    <t>65B-126</t>
  </si>
  <si>
    <t>97D-126</t>
  </si>
  <si>
    <t>995-126</t>
  </si>
  <si>
    <t>32M-128</t>
  </si>
  <si>
    <t>010-154</t>
  </si>
  <si>
    <t>01B-154</t>
  </si>
  <si>
    <t>01C-154</t>
  </si>
  <si>
    <t>01D-154</t>
  </si>
  <si>
    <t>020-154</t>
  </si>
  <si>
    <t>030-154</t>
  </si>
  <si>
    <t>040-154</t>
  </si>
  <si>
    <t>050-154</t>
  </si>
  <si>
    <t>060-154</t>
  </si>
  <si>
    <t>06A-154</t>
  </si>
  <si>
    <t>070-154</t>
  </si>
  <si>
    <t>080-154</t>
  </si>
  <si>
    <t>08A-154</t>
  </si>
  <si>
    <t>090-154</t>
  </si>
  <si>
    <t>09A-154</t>
  </si>
  <si>
    <t>09B-154</t>
  </si>
  <si>
    <t>100-154</t>
  </si>
  <si>
    <t>10A-154</t>
  </si>
  <si>
    <t>10B-154</t>
  </si>
  <si>
    <t>110-154</t>
  </si>
  <si>
    <t>111-154</t>
  </si>
  <si>
    <t>11A-154</t>
  </si>
  <si>
    <t>11B-154</t>
  </si>
  <si>
    <t>11C-154</t>
  </si>
  <si>
    <t>11D-154</t>
  </si>
  <si>
    <t>11K-154</t>
  </si>
  <si>
    <t>120-154</t>
  </si>
  <si>
    <t>12A-154</t>
  </si>
  <si>
    <t>130-154</t>
  </si>
  <si>
    <t>132-154</t>
  </si>
  <si>
    <t>13A-154</t>
  </si>
  <si>
    <t>13C-154</t>
  </si>
  <si>
    <t>140-154</t>
  </si>
  <si>
    <t>150-154</t>
  </si>
  <si>
    <t>160-154</t>
  </si>
  <si>
    <t>16B-154</t>
  </si>
  <si>
    <t>170-154</t>
  </si>
  <si>
    <t>180-154</t>
  </si>
  <si>
    <t>181-154</t>
  </si>
  <si>
    <t>182-154</t>
  </si>
  <si>
    <t>190-154</t>
  </si>
  <si>
    <t>19A-154</t>
  </si>
  <si>
    <t>19B-154</t>
  </si>
  <si>
    <t>19C-154</t>
  </si>
  <si>
    <t>200-154</t>
  </si>
  <si>
    <t>20A-154</t>
  </si>
  <si>
    <t>210-154</t>
  </si>
  <si>
    <t>220-154</t>
  </si>
  <si>
    <t>230-154</t>
  </si>
  <si>
    <t>23A-154</t>
  </si>
  <si>
    <t>240-154</t>
  </si>
  <si>
    <t>241-154</t>
  </si>
  <si>
    <t>24B-154</t>
  </si>
  <si>
    <t>24N-154</t>
  </si>
  <si>
    <t>250-154</t>
  </si>
  <si>
    <t>260-154</t>
  </si>
  <si>
    <t>26B-154</t>
  </si>
  <si>
    <t>26C-154</t>
  </si>
  <si>
    <t>270-154</t>
  </si>
  <si>
    <t>27A-154</t>
  </si>
  <si>
    <t>280-154</t>
  </si>
  <si>
    <t>290-154</t>
  </si>
  <si>
    <t>291-154</t>
  </si>
  <si>
    <t>292-154</t>
  </si>
  <si>
    <t>295-154</t>
  </si>
  <si>
    <t>29A-154</t>
  </si>
  <si>
    <t>300-154</t>
  </si>
  <si>
    <t>310-154</t>
  </si>
  <si>
    <t>320-154</t>
  </si>
  <si>
    <t>32A-154</t>
  </si>
  <si>
    <t>32B-154</t>
  </si>
  <si>
    <t>32C-154</t>
  </si>
  <si>
    <t>32D-154</t>
  </si>
  <si>
    <t>32H-154</t>
  </si>
  <si>
    <t>32K-154</t>
  </si>
  <si>
    <t>32L-154</t>
  </si>
  <si>
    <t>32M-154</t>
  </si>
  <si>
    <t>32N-154</t>
  </si>
  <si>
    <t>32P-154</t>
  </si>
  <si>
    <t>32Q-154</t>
  </si>
  <si>
    <t>32R-154</t>
  </si>
  <si>
    <t>32S-154</t>
  </si>
  <si>
    <t>32T-154</t>
  </si>
  <si>
    <t>330-154</t>
  </si>
  <si>
    <t>33A-154</t>
  </si>
  <si>
    <t>340-154</t>
  </si>
  <si>
    <t>34B-154</t>
  </si>
  <si>
    <t>34D-154</t>
  </si>
  <si>
    <t>34F-154</t>
  </si>
  <si>
    <t>34G-154</t>
  </si>
  <si>
    <t>34Z-154</t>
  </si>
  <si>
    <t>350-154</t>
  </si>
  <si>
    <t>35A-154</t>
  </si>
  <si>
    <t>35B-154</t>
  </si>
  <si>
    <t>360-154</t>
  </si>
  <si>
    <t>36B-154</t>
  </si>
  <si>
    <t>36C-154</t>
  </si>
  <si>
    <t>36F-154</t>
  </si>
  <si>
    <t>36G-154</t>
  </si>
  <si>
    <t>370-154</t>
  </si>
  <si>
    <t>380-154</t>
  </si>
  <si>
    <t>390-154</t>
  </si>
  <si>
    <t>39A-154</t>
  </si>
  <si>
    <t>39B-154</t>
  </si>
  <si>
    <t>400-154</t>
  </si>
  <si>
    <t>410-154</t>
  </si>
  <si>
    <t>41B-154</t>
  </si>
  <si>
    <t>41C-154</t>
  </si>
  <si>
    <t>41D-154</t>
  </si>
  <si>
    <t>41F-154</t>
  </si>
  <si>
    <t>41G-154</t>
  </si>
  <si>
    <t>41H-154</t>
  </si>
  <si>
    <t>41J-154</t>
  </si>
  <si>
    <t>41K-154</t>
  </si>
  <si>
    <t>41L-154</t>
  </si>
  <si>
    <t>41M-154</t>
  </si>
  <si>
    <t>41N-154</t>
  </si>
  <si>
    <t>420-154</t>
  </si>
  <si>
    <t>421-154</t>
  </si>
  <si>
    <t>422-154</t>
  </si>
  <si>
    <t>42A-154</t>
  </si>
  <si>
    <t>42B-154</t>
  </si>
  <si>
    <t>430-154</t>
  </si>
  <si>
    <t>43C-154</t>
  </si>
  <si>
    <t>440-154</t>
  </si>
  <si>
    <t>44A-154</t>
  </si>
  <si>
    <t>450-154</t>
  </si>
  <si>
    <t>45A-154</t>
  </si>
  <si>
    <t>45B-154</t>
  </si>
  <si>
    <t>470-154</t>
  </si>
  <si>
    <t>480-154</t>
  </si>
  <si>
    <t>490-154</t>
  </si>
  <si>
    <t>491-154</t>
  </si>
  <si>
    <t>49B-154</t>
  </si>
  <si>
    <t>49D-154</t>
  </si>
  <si>
    <t>49E-154</t>
  </si>
  <si>
    <t>500-154</t>
  </si>
  <si>
    <t>50A-154</t>
  </si>
  <si>
    <t>510-154</t>
  </si>
  <si>
    <t>51A-154</t>
  </si>
  <si>
    <t>51B-154</t>
  </si>
  <si>
    <t>520-154</t>
  </si>
  <si>
    <t>530-154</t>
  </si>
  <si>
    <t>53B-154</t>
  </si>
  <si>
    <t>540-154</t>
  </si>
  <si>
    <t>54A-154</t>
  </si>
  <si>
    <t>550-154</t>
  </si>
  <si>
    <t>55A-154</t>
  </si>
  <si>
    <t>560-154</t>
  </si>
  <si>
    <t>570-154</t>
  </si>
  <si>
    <t>580-154</t>
  </si>
  <si>
    <t>58B-154</t>
  </si>
  <si>
    <t>590-154</t>
  </si>
  <si>
    <t>600-154</t>
  </si>
  <si>
    <t>60B-154</t>
  </si>
  <si>
    <t>60D-154</t>
  </si>
  <si>
    <t>60F-154</t>
  </si>
  <si>
    <t>60G-154</t>
  </si>
  <si>
    <t>60I-154</t>
  </si>
  <si>
    <t>60J-154</t>
  </si>
  <si>
    <t>60K-154</t>
  </si>
  <si>
    <t>60L-154</t>
  </si>
  <si>
    <t>60M-154</t>
  </si>
  <si>
    <t>60N-154</t>
  </si>
  <si>
    <t>60P-154</t>
  </si>
  <si>
    <t>60Q-154</t>
  </si>
  <si>
    <t>60S-154</t>
  </si>
  <si>
    <t>60Y-154</t>
  </si>
  <si>
    <t>610-154</t>
  </si>
  <si>
    <t>61J-154</t>
  </si>
  <si>
    <t>61K-154</t>
  </si>
  <si>
    <t>61M-154</t>
  </si>
  <si>
    <t>61N-154</t>
  </si>
  <si>
    <t>61P-154</t>
  </si>
  <si>
    <t>61Q-154</t>
  </si>
  <si>
    <t>61R-154</t>
  </si>
  <si>
    <t>61S-154</t>
  </si>
  <si>
    <t>61T-154</t>
  </si>
  <si>
    <t>61U-154</t>
  </si>
  <si>
    <t>61V-154</t>
  </si>
  <si>
    <t>61W-154</t>
  </si>
  <si>
    <t>61X-154</t>
  </si>
  <si>
    <t>620-154</t>
  </si>
  <si>
    <t>62A-154</t>
  </si>
  <si>
    <t>62J-154</t>
  </si>
  <si>
    <t>630-154</t>
  </si>
  <si>
    <t>63A-154</t>
  </si>
  <si>
    <t>63B-154</t>
  </si>
  <si>
    <t>63C-154</t>
  </si>
  <si>
    <t>640-154</t>
  </si>
  <si>
    <t>64A-154</t>
  </si>
  <si>
    <t>650-154</t>
  </si>
  <si>
    <t>65A-154</t>
  </si>
  <si>
    <t>65B-154</t>
  </si>
  <si>
    <t>65C-154</t>
  </si>
  <si>
    <t>65D-154</t>
  </si>
  <si>
    <t>65F-154</t>
  </si>
  <si>
    <t>65G-154</t>
  </si>
  <si>
    <t>65Z-154</t>
  </si>
  <si>
    <t>660-154</t>
  </si>
  <si>
    <t>66A-154</t>
  </si>
  <si>
    <t>670-154</t>
  </si>
  <si>
    <t>67B-154</t>
  </si>
  <si>
    <t>680-154</t>
  </si>
  <si>
    <t>681-154</t>
  </si>
  <si>
    <t>68A-154</t>
  </si>
  <si>
    <t>68C-154</t>
  </si>
  <si>
    <t>690-154</t>
  </si>
  <si>
    <t>69A-154</t>
  </si>
  <si>
    <t>700-154</t>
  </si>
  <si>
    <t>70A-154</t>
  </si>
  <si>
    <t>710-154</t>
  </si>
  <si>
    <t>720-154</t>
  </si>
  <si>
    <t>730-154</t>
  </si>
  <si>
    <t>73A-154</t>
  </si>
  <si>
    <t>73B-154</t>
  </si>
  <si>
    <t>740-154</t>
  </si>
  <si>
    <t>74C-154</t>
  </si>
  <si>
    <t>74Z-154</t>
  </si>
  <si>
    <t>750-154</t>
  </si>
  <si>
    <t>760-154</t>
  </si>
  <si>
    <t>761-154</t>
  </si>
  <si>
    <t>76A-154</t>
  </si>
  <si>
    <t>770-154</t>
  </si>
  <si>
    <t>780-154</t>
  </si>
  <si>
    <t>78A-154</t>
  </si>
  <si>
    <t>78B-154</t>
  </si>
  <si>
    <t>790-154</t>
  </si>
  <si>
    <t>79A-154</t>
  </si>
  <si>
    <t>79Z-154</t>
  </si>
  <si>
    <t>800-154</t>
  </si>
  <si>
    <t>810-154</t>
  </si>
  <si>
    <t>81A-154</t>
  </si>
  <si>
    <t>81B-154</t>
  </si>
  <si>
    <t>820-154</t>
  </si>
  <si>
    <t>821-154</t>
  </si>
  <si>
    <t>830-154</t>
  </si>
  <si>
    <t>840-154</t>
  </si>
  <si>
    <t>84B-154</t>
  </si>
  <si>
    <t>850-154</t>
  </si>
  <si>
    <t>860-154</t>
  </si>
  <si>
    <t>861-154</t>
  </si>
  <si>
    <t>862-154</t>
  </si>
  <si>
    <t>86T-154</t>
  </si>
  <si>
    <t>870-154</t>
  </si>
  <si>
    <t>87A-154</t>
  </si>
  <si>
    <t>880-154</t>
  </si>
  <si>
    <t>88A-154</t>
  </si>
  <si>
    <t>890-154</t>
  </si>
  <si>
    <t>900-154</t>
  </si>
  <si>
    <t>90A-154</t>
  </si>
  <si>
    <t>90B-154</t>
  </si>
  <si>
    <t>90D-154</t>
  </si>
  <si>
    <t>90F-154</t>
  </si>
  <si>
    <t>910-154</t>
  </si>
  <si>
    <t>91A-154</t>
  </si>
  <si>
    <t>91B-154</t>
  </si>
  <si>
    <t>920-154</t>
  </si>
  <si>
    <t>92B-154</t>
  </si>
  <si>
    <t>92D-154</t>
  </si>
  <si>
    <t>92E-154</t>
  </si>
  <si>
    <t>92F-154</t>
  </si>
  <si>
    <t>92G-154</t>
  </si>
  <si>
    <t>92L-154</t>
  </si>
  <si>
    <t>92M-154</t>
  </si>
  <si>
    <t>92N-154</t>
  </si>
  <si>
    <t>92P-154</t>
  </si>
  <si>
    <t>92R-154</t>
  </si>
  <si>
    <t>92S-154</t>
  </si>
  <si>
    <t>92T-154</t>
  </si>
  <si>
    <t>92U-154</t>
  </si>
  <si>
    <t>92V-154</t>
  </si>
  <si>
    <t>92Y-154</t>
  </si>
  <si>
    <t>930-154</t>
  </si>
  <si>
    <t>93A-154</t>
  </si>
  <si>
    <t>93J-154</t>
  </si>
  <si>
    <t>93M-154</t>
  </si>
  <si>
    <t>93N-154</t>
  </si>
  <si>
    <t>93P-154</t>
  </si>
  <si>
    <t>93Q-154</t>
  </si>
  <si>
    <t>93R-154</t>
  </si>
  <si>
    <t>940-154</t>
  </si>
  <si>
    <t>94A-154</t>
  </si>
  <si>
    <t>94Z-154</t>
  </si>
  <si>
    <t>950-154</t>
  </si>
  <si>
    <t>95A-154</t>
  </si>
  <si>
    <t>960-154</t>
  </si>
  <si>
    <t>96C-154</t>
  </si>
  <si>
    <t>96F-154</t>
  </si>
  <si>
    <t>970-154</t>
  </si>
  <si>
    <t>97D-154</t>
  </si>
  <si>
    <t>980-154</t>
  </si>
  <si>
    <t>98A-154</t>
  </si>
  <si>
    <t>98B-154</t>
  </si>
  <si>
    <t>990-154</t>
  </si>
  <si>
    <t>995-154</t>
  </si>
  <si>
    <t>12A-163</t>
  </si>
  <si>
    <t>32N-163</t>
  </si>
  <si>
    <t>36F-163</t>
  </si>
  <si>
    <t>61Q-163</t>
  </si>
  <si>
    <t>93Q-163</t>
  </si>
  <si>
    <t>97D-163</t>
  </si>
  <si>
    <t>06A-ALL</t>
  </si>
  <si>
    <t>Key (LEA-PRC)</t>
  </si>
  <si>
    <t>61X-121</t>
  </si>
  <si>
    <t>61Y-121</t>
  </si>
  <si>
    <t>69A-121</t>
  </si>
  <si>
    <t>92W-121</t>
  </si>
  <si>
    <t>940-121</t>
  </si>
  <si>
    <t>94A-121</t>
  </si>
  <si>
    <t>00B-122</t>
  </si>
  <si>
    <t>010-122</t>
  </si>
  <si>
    <t>01B-122</t>
  </si>
  <si>
    <t>01D-122</t>
  </si>
  <si>
    <t>020-122</t>
  </si>
  <si>
    <t>030-122</t>
  </si>
  <si>
    <t>040-122</t>
  </si>
  <si>
    <t>050-122</t>
  </si>
  <si>
    <t>060-122</t>
  </si>
  <si>
    <t>07A-122</t>
  </si>
  <si>
    <t>09A-122</t>
  </si>
  <si>
    <t>09B-122</t>
  </si>
  <si>
    <t>10A-122</t>
  </si>
  <si>
    <t>10B-122</t>
  </si>
  <si>
    <t>11A-122</t>
  </si>
  <si>
    <t>11C-122</t>
  </si>
  <si>
    <t>13A-122</t>
  </si>
  <si>
    <t>13C-122</t>
  </si>
  <si>
    <t>150-122</t>
  </si>
  <si>
    <t>181-122</t>
  </si>
  <si>
    <t>182-122</t>
  </si>
  <si>
    <t>19A-122</t>
  </si>
  <si>
    <t>19B-122</t>
  </si>
  <si>
    <t>200-122</t>
  </si>
  <si>
    <t>210-122</t>
  </si>
  <si>
    <t>24B-122</t>
  </si>
  <si>
    <t>24N-122</t>
  </si>
  <si>
    <t>260-122</t>
  </si>
  <si>
    <t>26B-122</t>
  </si>
  <si>
    <t>26C-122</t>
  </si>
  <si>
    <t>270-122</t>
  </si>
  <si>
    <t>27A-122</t>
  </si>
  <si>
    <t>280-122</t>
  </si>
  <si>
    <t>29A-122</t>
  </si>
  <si>
    <t>300-122</t>
  </si>
  <si>
    <t>310-122</t>
  </si>
  <si>
    <t>32C-122</t>
  </si>
  <si>
    <t>32H-122</t>
  </si>
  <si>
    <t>32K-122</t>
  </si>
  <si>
    <t>32M-122</t>
  </si>
  <si>
    <t>32N-122</t>
  </si>
  <si>
    <t>32S-122</t>
  </si>
  <si>
    <t>32T-122</t>
  </si>
  <si>
    <t>33A-122</t>
  </si>
  <si>
    <t>34B-122</t>
  </si>
  <si>
    <t>34F-122</t>
  </si>
  <si>
    <t>34G-122</t>
  </si>
  <si>
    <t>34H-122</t>
  </si>
  <si>
    <t>34Z-122</t>
  </si>
  <si>
    <t>35A-122</t>
  </si>
  <si>
    <t>35B-122</t>
  </si>
  <si>
    <t>360-122</t>
  </si>
  <si>
    <t>36B-122</t>
  </si>
  <si>
    <t>36C-122</t>
  </si>
  <si>
    <t>36F-122</t>
  </si>
  <si>
    <t>380-122</t>
  </si>
  <si>
    <t>39A-122</t>
  </si>
  <si>
    <t>410-122</t>
  </si>
  <si>
    <t>41B-122</t>
  </si>
  <si>
    <t>41C-122</t>
  </si>
  <si>
    <t>41D-122</t>
  </si>
  <si>
    <t>41G-122</t>
  </si>
  <si>
    <t>41J-122</t>
  </si>
  <si>
    <t>41K-122</t>
  </si>
  <si>
    <t>41L-122</t>
  </si>
  <si>
    <t>41M-122</t>
  </si>
  <si>
    <t>41N-122</t>
  </si>
  <si>
    <t>421-122</t>
  </si>
  <si>
    <t>42A-122</t>
  </si>
  <si>
    <t>42B-122</t>
  </si>
  <si>
    <t>43C-122</t>
  </si>
  <si>
    <t>43D-122</t>
  </si>
  <si>
    <t>44A-122</t>
  </si>
  <si>
    <t>45B-122</t>
  </si>
  <si>
    <t>460-122</t>
  </si>
  <si>
    <t>480-122</t>
  </si>
  <si>
    <t>49G-122</t>
  </si>
  <si>
    <t>50A-122</t>
  </si>
  <si>
    <t>50Z-122</t>
  </si>
  <si>
    <t>510-122</t>
  </si>
  <si>
    <t>51A-122</t>
  </si>
  <si>
    <t>51B-122</t>
  </si>
  <si>
    <t>520-122</t>
  </si>
  <si>
    <t>54A-122</t>
  </si>
  <si>
    <t>55B-122</t>
  </si>
  <si>
    <t>570-122</t>
  </si>
  <si>
    <t>58B-122</t>
  </si>
  <si>
    <t>60B-122</t>
  </si>
  <si>
    <t>60D-122</t>
  </si>
  <si>
    <t>60L-122</t>
  </si>
  <si>
    <t>60M-122</t>
  </si>
  <si>
    <t>60P-122</t>
  </si>
  <si>
    <t>60U-122</t>
  </si>
  <si>
    <t>61K-122</t>
  </si>
  <si>
    <t>61L-122</t>
  </si>
  <si>
    <t>61M-122</t>
  </si>
  <si>
    <t>61N-122</t>
  </si>
  <si>
    <t>61R-122</t>
  </si>
  <si>
    <t>61U-122</t>
  </si>
  <si>
    <t>61W-122</t>
  </si>
  <si>
    <t>61X-122</t>
  </si>
  <si>
    <t>61Y-122</t>
  </si>
  <si>
    <t>62J-122</t>
  </si>
  <si>
    <t>63A-122</t>
  </si>
  <si>
    <t>63B-122</t>
  </si>
  <si>
    <t>63C-122</t>
  </si>
  <si>
    <t>64A-122</t>
  </si>
  <si>
    <t>65B-122</t>
  </si>
  <si>
    <t>65C-122</t>
  </si>
  <si>
    <t>65D-122</t>
  </si>
  <si>
    <t>65F-122</t>
  </si>
  <si>
    <t>65G-122</t>
  </si>
  <si>
    <t>66A-122</t>
  </si>
  <si>
    <t>67B-122</t>
  </si>
  <si>
    <t>68A-122</t>
  </si>
  <si>
    <t>690-122</t>
  </si>
  <si>
    <t>70A-122</t>
  </si>
  <si>
    <t>720-122</t>
  </si>
  <si>
    <t>73A-122</t>
  </si>
  <si>
    <t>73B-122</t>
  </si>
  <si>
    <t>74C-122</t>
  </si>
  <si>
    <t>74Z-122</t>
  </si>
  <si>
    <t>761-122</t>
  </si>
  <si>
    <t>76A-122</t>
  </si>
  <si>
    <t>78A-122</t>
  </si>
  <si>
    <t>78B-122</t>
  </si>
  <si>
    <t>790-122</t>
  </si>
  <si>
    <t>79A-122</t>
  </si>
  <si>
    <t>79Z-122</t>
  </si>
  <si>
    <t>800-122</t>
  </si>
  <si>
    <t>81A-122</t>
  </si>
  <si>
    <t>821-122</t>
  </si>
  <si>
    <t>830-122</t>
  </si>
  <si>
    <t>86T-122</t>
  </si>
  <si>
    <t>870-122</t>
  </si>
  <si>
    <t>90C-122</t>
  </si>
  <si>
    <t>90D-122</t>
  </si>
  <si>
    <t>90F-122</t>
  </si>
  <si>
    <t>91B-122</t>
  </si>
  <si>
    <t>92B-122</t>
  </si>
  <si>
    <t>92D-122</t>
  </si>
  <si>
    <t>92E-122</t>
  </si>
  <si>
    <t>92F-122</t>
  </si>
  <si>
    <t>92G-122</t>
  </si>
  <si>
    <t>92K-122</t>
  </si>
  <si>
    <t>92M-122</t>
  </si>
  <si>
    <t>92N-122</t>
  </si>
  <si>
    <t>92R-122</t>
  </si>
  <si>
    <t>92T-122</t>
  </si>
  <si>
    <t>92V-122</t>
  </si>
  <si>
    <t>92W-122</t>
  </si>
  <si>
    <t>92Y-122</t>
  </si>
  <si>
    <t>930-122</t>
  </si>
  <si>
    <t>93A-122</t>
  </si>
  <si>
    <t>93J-122</t>
  </si>
  <si>
    <t>93L-122</t>
  </si>
  <si>
    <t>93M-122</t>
  </si>
  <si>
    <t>93P-122</t>
  </si>
  <si>
    <t>93R-122</t>
  </si>
  <si>
    <t>93T-122</t>
  </si>
  <si>
    <t>94A-122</t>
  </si>
  <si>
    <t>95A-122</t>
  </si>
  <si>
    <t>96C-122</t>
  </si>
  <si>
    <t>96F-122</t>
  </si>
  <si>
    <t>970-122</t>
  </si>
  <si>
    <t>980-122</t>
  </si>
  <si>
    <t>98B-122</t>
  </si>
  <si>
    <t>040-123</t>
  </si>
  <si>
    <t>080-123</t>
  </si>
  <si>
    <t>09A-123</t>
  </si>
  <si>
    <t>11A-123</t>
  </si>
  <si>
    <t>11C-123</t>
  </si>
  <si>
    <t>13D-123</t>
  </si>
  <si>
    <t>210-123</t>
  </si>
  <si>
    <t>240-123</t>
  </si>
  <si>
    <t>26B-123</t>
  </si>
  <si>
    <t>26C-123</t>
  </si>
  <si>
    <t>270-123</t>
  </si>
  <si>
    <t>290-123</t>
  </si>
  <si>
    <t>300-123</t>
  </si>
  <si>
    <t>32H-123</t>
  </si>
  <si>
    <t>32M-123</t>
  </si>
  <si>
    <t>32N-123</t>
  </si>
  <si>
    <t>32S-123</t>
  </si>
  <si>
    <t>330-123</t>
  </si>
  <si>
    <t>34B-123</t>
  </si>
  <si>
    <t>34D-123</t>
  </si>
  <si>
    <t>34F-123</t>
  </si>
  <si>
    <t>35A-123</t>
  </si>
  <si>
    <t>36B-123</t>
  </si>
  <si>
    <t>36F-123</t>
  </si>
  <si>
    <t>380-123</t>
  </si>
  <si>
    <t>39A-123</t>
  </si>
  <si>
    <t>41B-123</t>
  </si>
  <si>
    <t>41F-123</t>
  </si>
  <si>
    <t>41H-123</t>
  </si>
  <si>
    <t>41J-123</t>
  </si>
  <si>
    <t>41L-123</t>
  </si>
  <si>
    <t>421-123</t>
  </si>
  <si>
    <t>42A-123</t>
  </si>
  <si>
    <t>43D-123</t>
  </si>
  <si>
    <t>480-123</t>
  </si>
  <si>
    <t>49D-123</t>
  </si>
  <si>
    <t>49E-123</t>
  </si>
  <si>
    <t>49F-123</t>
  </si>
  <si>
    <t>51B-123</t>
  </si>
  <si>
    <t>540-123</t>
  </si>
  <si>
    <t>55A-123</t>
  </si>
  <si>
    <t>570-123</t>
  </si>
  <si>
    <t>60B-123</t>
  </si>
  <si>
    <t>60M-123</t>
  </si>
  <si>
    <t>60U-123</t>
  </si>
  <si>
    <t>61L-123</t>
  </si>
  <si>
    <t>61P-123</t>
  </si>
  <si>
    <t>61R-123</t>
  </si>
  <si>
    <t>64A-123</t>
  </si>
  <si>
    <t>65B-123</t>
  </si>
  <si>
    <t>65F-123</t>
  </si>
  <si>
    <t>65G-123</t>
  </si>
  <si>
    <t>66A-123</t>
  </si>
  <si>
    <t>67B-123</t>
  </si>
  <si>
    <t>730-123</t>
  </si>
  <si>
    <t>74C-123</t>
  </si>
  <si>
    <t>76A-123</t>
  </si>
  <si>
    <t>78A-123</t>
  </si>
  <si>
    <t>80B-123</t>
  </si>
  <si>
    <t>81A-123</t>
  </si>
  <si>
    <t>830-123</t>
  </si>
  <si>
    <t>84B-123</t>
  </si>
  <si>
    <t>86T-123</t>
  </si>
  <si>
    <t>90C-123</t>
  </si>
  <si>
    <t>90F-123</t>
  </si>
  <si>
    <t>92D-123</t>
  </si>
  <si>
    <t>92M-123</t>
  </si>
  <si>
    <t>92T-123</t>
  </si>
  <si>
    <t>92V-123</t>
  </si>
  <si>
    <t>92W-123</t>
  </si>
  <si>
    <t>92Y-123</t>
  </si>
  <si>
    <t>93A-123</t>
  </si>
  <si>
    <t>93L-123</t>
  </si>
  <si>
    <t>93M-123</t>
  </si>
  <si>
    <t>93P-123</t>
  </si>
  <si>
    <t>93R-123</t>
  </si>
  <si>
    <t>94Z-123</t>
  </si>
  <si>
    <t>020-124</t>
  </si>
  <si>
    <t>09A-124</t>
  </si>
  <si>
    <t>32S-124</t>
  </si>
  <si>
    <t>370-124</t>
  </si>
  <si>
    <t>41N-124</t>
  </si>
  <si>
    <t>42A-124</t>
  </si>
  <si>
    <t>43C-124</t>
  </si>
  <si>
    <t>61L-124</t>
  </si>
  <si>
    <t>61N-124</t>
  </si>
  <si>
    <t>66A-124</t>
  </si>
  <si>
    <t>680-124</t>
  </si>
  <si>
    <t>80B-124</t>
  </si>
  <si>
    <t>90C-124</t>
  </si>
  <si>
    <t>92W-124</t>
  </si>
  <si>
    <t>960-124</t>
  </si>
  <si>
    <t>24N-125</t>
  </si>
  <si>
    <t>32C-125</t>
  </si>
  <si>
    <t>32H-125</t>
  </si>
  <si>
    <t>33A-125</t>
  </si>
  <si>
    <t>34F-125</t>
  </si>
  <si>
    <t>36C-125</t>
  </si>
  <si>
    <t>41C-125</t>
  </si>
  <si>
    <t>41J-125</t>
  </si>
  <si>
    <t>41L-125</t>
  </si>
  <si>
    <t>51B-125</t>
  </si>
  <si>
    <t>60G-125</t>
  </si>
  <si>
    <t>60L-125</t>
  </si>
  <si>
    <t>60P-125</t>
  </si>
  <si>
    <t>61R-125</t>
  </si>
  <si>
    <t>65C-125</t>
  </si>
  <si>
    <t>74C-125</t>
  </si>
  <si>
    <t>78A-125</t>
  </si>
  <si>
    <t>821-125</t>
  </si>
  <si>
    <t>92M-125</t>
  </si>
  <si>
    <t>92V-125</t>
  </si>
  <si>
    <t>92W-125</t>
  </si>
  <si>
    <t>93J-125</t>
  </si>
  <si>
    <t>93M-125</t>
  </si>
  <si>
    <t>93P-125</t>
  </si>
  <si>
    <t>09A-126</t>
  </si>
  <si>
    <t>290-126</t>
  </si>
  <si>
    <t>32P-126</t>
  </si>
  <si>
    <t>32S-126</t>
  </si>
  <si>
    <t>34K-126</t>
  </si>
  <si>
    <t>36C-126</t>
  </si>
  <si>
    <t>41H-126</t>
  </si>
  <si>
    <t>42A-126</t>
  </si>
  <si>
    <t>43D-126</t>
  </si>
  <si>
    <t>49F-126</t>
  </si>
  <si>
    <t>570-126</t>
  </si>
  <si>
    <t>60P-126</t>
  </si>
  <si>
    <t>60U-126</t>
  </si>
  <si>
    <t>61L-126</t>
  </si>
  <si>
    <t>61Q-126</t>
  </si>
  <si>
    <t>61V-126</t>
  </si>
  <si>
    <t>61W-126</t>
  </si>
  <si>
    <t>62J-126</t>
  </si>
  <si>
    <t>66A-126</t>
  </si>
  <si>
    <t>790-126</t>
  </si>
  <si>
    <t>80B-126</t>
  </si>
  <si>
    <t>81B-126</t>
  </si>
  <si>
    <t>861-126</t>
  </si>
  <si>
    <t>910-126</t>
  </si>
  <si>
    <t>92W-126</t>
  </si>
  <si>
    <t>93L-126</t>
  </si>
  <si>
    <t>93T-126</t>
  </si>
  <si>
    <t>94Z-126</t>
  </si>
  <si>
    <t>960-126</t>
  </si>
  <si>
    <t>010-127</t>
  </si>
  <si>
    <t>01C-127</t>
  </si>
  <si>
    <t>01F-127</t>
  </si>
  <si>
    <t>050-127</t>
  </si>
  <si>
    <t>070-127</t>
  </si>
  <si>
    <t>09A-127</t>
  </si>
  <si>
    <t>10A-127</t>
  </si>
  <si>
    <t>10B-127</t>
  </si>
  <si>
    <t>110-127</t>
  </si>
  <si>
    <t>11D-127</t>
  </si>
  <si>
    <t>13C-127</t>
  </si>
  <si>
    <t>160-127</t>
  </si>
  <si>
    <t>16B-127</t>
  </si>
  <si>
    <t>200-127</t>
  </si>
  <si>
    <t>240-127</t>
  </si>
  <si>
    <t>24N-127</t>
  </si>
  <si>
    <t>291-127</t>
  </si>
  <si>
    <t>300-127</t>
  </si>
  <si>
    <t>32B-127</t>
  </si>
  <si>
    <t>32L-127</t>
  </si>
  <si>
    <t>32P-127</t>
  </si>
  <si>
    <t>32Q-127</t>
  </si>
  <si>
    <t>32R-127</t>
  </si>
  <si>
    <t>32S-127</t>
  </si>
  <si>
    <t>33A-127</t>
  </si>
  <si>
    <t>350-127</t>
  </si>
  <si>
    <t>360-127</t>
  </si>
  <si>
    <t>36F-127</t>
  </si>
  <si>
    <t>36G-127</t>
  </si>
  <si>
    <t>380-127</t>
  </si>
  <si>
    <t>41M-127</t>
  </si>
  <si>
    <t>422-127</t>
  </si>
  <si>
    <t>42A-127</t>
  </si>
  <si>
    <t>42B-127</t>
  </si>
  <si>
    <t>43D-127</t>
  </si>
  <si>
    <t>460-127</t>
  </si>
  <si>
    <t>470-127</t>
  </si>
  <si>
    <t>510-127</t>
  </si>
  <si>
    <t>54A-127</t>
  </si>
  <si>
    <t>55A-127</t>
  </si>
  <si>
    <t>58B-127</t>
  </si>
  <si>
    <t>60I-127</t>
  </si>
  <si>
    <t>60N-127</t>
  </si>
  <si>
    <t>60P-127</t>
  </si>
  <si>
    <t>61S-127</t>
  </si>
  <si>
    <t>61U-127</t>
  </si>
  <si>
    <t>61X-127</t>
  </si>
  <si>
    <t>62A-127</t>
  </si>
  <si>
    <t>62J-127</t>
  </si>
  <si>
    <t>63B-127</t>
  </si>
  <si>
    <t>640-127</t>
  </si>
  <si>
    <t>64A-127</t>
  </si>
  <si>
    <t>65C-127</t>
  </si>
  <si>
    <t>65G-127</t>
  </si>
  <si>
    <t>66A-127</t>
  </si>
  <si>
    <t>681-127</t>
  </si>
  <si>
    <t>690-127</t>
  </si>
  <si>
    <t>700-127</t>
  </si>
  <si>
    <t>730-127</t>
  </si>
  <si>
    <t>750-127</t>
  </si>
  <si>
    <t>76A-127</t>
  </si>
  <si>
    <t>790-127</t>
  </si>
  <si>
    <t>79A-127</t>
  </si>
  <si>
    <t>800-127</t>
  </si>
  <si>
    <t>81B-127</t>
  </si>
  <si>
    <t>840-127</t>
  </si>
  <si>
    <t>870-127</t>
  </si>
  <si>
    <t>880-127</t>
  </si>
  <si>
    <t>88A-127</t>
  </si>
  <si>
    <t>910-127</t>
  </si>
  <si>
    <t>93A-127</t>
  </si>
  <si>
    <t>93J-127</t>
  </si>
  <si>
    <t>940-127</t>
  </si>
  <si>
    <t>94A-127</t>
  </si>
  <si>
    <t>960-127</t>
  </si>
  <si>
    <t>98A-127</t>
  </si>
  <si>
    <t>995-127</t>
  </si>
  <si>
    <t>01C-128</t>
  </si>
  <si>
    <t>01D-128</t>
  </si>
  <si>
    <t>01F-128</t>
  </si>
  <si>
    <t>07A-128</t>
  </si>
  <si>
    <t>090-128</t>
  </si>
  <si>
    <t>09A-128</t>
  </si>
  <si>
    <t>09B-128</t>
  </si>
  <si>
    <t>10B-128</t>
  </si>
  <si>
    <t>111-128</t>
  </si>
  <si>
    <t>132-128</t>
  </si>
  <si>
    <t>150-128</t>
  </si>
  <si>
    <t>16B-128</t>
  </si>
  <si>
    <t>181-128</t>
  </si>
  <si>
    <t>19A-128</t>
  </si>
  <si>
    <t>19C-128</t>
  </si>
  <si>
    <t>210-128</t>
  </si>
  <si>
    <t>241-128</t>
  </si>
  <si>
    <t>26B-128</t>
  </si>
  <si>
    <t>26C-128</t>
  </si>
  <si>
    <t>27A-128</t>
  </si>
  <si>
    <t>280-128</t>
  </si>
  <si>
    <t>29A-128</t>
  </si>
  <si>
    <t>32H-128</t>
  </si>
  <si>
    <t>32P-128</t>
  </si>
  <si>
    <t>32R-128</t>
  </si>
  <si>
    <t>32S-128</t>
  </si>
  <si>
    <t>32T-128</t>
  </si>
  <si>
    <t>330-128</t>
  </si>
  <si>
    <t>34F-128</t>
  </si>
  <si>
    <t>34G-128</t>
  </si>
  <si>
    <t>34H-128</t>
  </si>
  <si>
    <t>34K-128</t>
  </si>
  <si>
    <t>35B-128</t>
  </si>
  <si>
    <t>36C-128</t>
  </si>
  <si>
    <t>380-128</t>
  </si>
  <si>
    <t>39B-128</t>
  </si>
  <si>
    <t>41B-128</t>
  </si>
  <si>
    <t>41C-128</t>
  </si>
  <si>
    <t>41D-128</t>
  </si>
  <si>
    <t>41H-128</t>
  </si>
  <si>
    <t>41J-128</t>
  </si>
  <si>
    <t>41L-128</t>
  </si>
  <si>
    <t>421-128</t>
  </si>
  <si>
    <t>42A-128</t>
  </si>
  <si>
    <t>43C-128</t>
  </si>
  <si>
    <t>43D-128</t>
  </si>
  <si>
    <t>44A-128</t>
  </si>
  <si>
    <t>45A-128</t>
  </si>
  <si>
    <t>45B-128</t>
  </si>
  <si>
    <t>460-128</t>
  </si>
  <si>
    <t>49B-128</t>
  </si>
  <si>
    <t>49D-128</t>
  </si>
  <si>
    <t>49F-128</t>
  </si>
  <si>
    <t>51A-128</t>
  </si>
  <si>
    <t>51B-128</t>
  </si>
  <si>
    <t>55B-128</t>
  </si>
  <si>
    <t>560-128</t>
  </si>
  <si>
    <t>570-128</t>
  </si>
  <si>
    <t>590-128</t>
  </si>
  <si>
    <t>60D-128</t>
  </si>
  <si>
    <t>60F-128</t>
  </si>
  <si>
    <t>60K-128</t>
  </si>
  <si>
    <t>60M-128</t>
  </si>
  <si>
    <t>60P-128</t>
  </si>
  <si>
    <t>60S-128</t>
  </si>
  <si>
    <t>60U-128</t>
  </si>
  <si>
    <t>61J-128</t>
  </si>
  <si>
    <t>61L-128</t>
  </si>
  <si>
    <t>61M-128</t>
  </si>
  <si>
    <t>61Q-128</t>
  </si>
  <si>
    <t>61R-128</t>
  </si>
  <si>
    <t>61S-128</t>
  </si>
  <si>
    <t>61V-128</t>
  </si>
  <si>
    <t>61W-128</t>
  </si>
  <si>
    <t>61X-128</t>
  </si>
  <si>
    <t>61Y-128</t>
  </si>
  <si>
    <t>62J-128</t>
  </si>
  <si>
    <t>63A-128</t>
  </si>
  <si>
    <t>63B-128</t>
  </si>
  <si>
    <t>63C-128</t>
  </si>
  <si>
    <t>64A-128</t>
  </si>
  <si>
    <t>65B-128</t>
  </si>
  <si>
    <t>65C-128</t>
  </si>
  <si>
    <t>65D-128</t>
  </si>
  <si>
    <t>65F-128</t>
  </si>
  <si>
    <t>66A-128</t>
  </si>
  <si>
    <t>69A-128</t>
  </si>
  <si>
    <t>73A-128</t>
  </si>
  <si>
    <t>74C-128</t>
  </si>
  <si>
    <t>750-128</t>
  </si>
  <si>
    <t>76A-128</t>
  </si>
  <si>
    <t>790-128</t>
  </si>
  <si>
    <t>79A-128</t>
  </si>
  <si>
    <t>80B-128</t>
  </si>
  <si>
    <t>81B-128</t>
  </si>
  <si>
    <t>84B-128</t>
  </si>
  <si>
    <t>861-128</t>
  </si>
  <si>
    <t>86T-128</t>
  </si>
  <si>
    <t>87A-128</t>
  </si>
  <si>
    <t>90A-128</t>
  </si>
  <si>
    <t>90D-128</t>
  </si>
  <si>
    <t>90F-128</t>
  </si>
  <si>
    <t>92B-128</t>
  </si>
  <si>
    <t>92D-128</t>
  </si>
  <si>
    <t>92F-128</t>
  </si>
  <si>
    <t>92M-128</t>
  </si>
  <si>
    <t>92N-128</t>
  </si>
  <si>
    <t>92R-128</t>
  </si>
  <si>
    <t>92S-128</t>
  </si>
  <si>
    <t>92V-128</t>
  </si>
  <si>
    <t>92W-128</t>
  </si>
  <si>
    <t>93J-128</t>
  </si>
  <si>
    <t>93L-128</t>
  </si>
  <si>
    <t>93M-128</t>
  </si>
  <si>
    <t>93P-128</t>
  </si>
  <si>
    <t>93Q-128</t>
  </si>
  <si>
    <t>93R-128</t>
  </si>
  <si>
    <t>93T-128</t>
  </si>
  <si>
    <t>94A-128</t>
  </si>
  <si>
    <t>95A-128</t>
  </si>
  <si>
    <t>96C-128</t>
  </si>
  <si>
    <t>96F-128</t>
  </si>
  <si>
    <t>09A-129</t>
  </si>
  <si>
    <t>181-129</t>
  </si>
  <si>
    <t>23A-129</t>
  </si>
  <si>
    <t>32A-129</t>
  </si>
  <si>
    <t>34D-129</t>
  </si>
  <si>
    <t>34H-129</t>
  </si>
  <si>
    <t>42B-129</t>
  </si>
  <si>
    <t>470-129</t>
  </si>
  <si>
    <t>60P-129</t>
  </si>
  <si>
    <t>61V-129</t>
  </si>
  <si>
    <t>62J-129</t>
  </si>
  <si>
    <t>62K-129</t>
  </si>
  <si>
    <t>63A-129</t>
  </si>
  <si>
    <t>72A-129</t>
  </si>
  <si>
    <t>750-129</t>
  </si>
  <si>
    <t>78A-129</t>
  </si>
  <si>
    <t>860-129</t>
  </si>
  <si>
    <t>98B-129</t>
  </si>
  <si>
    <t>09A-132</t>
  </si>
  <si>
    <t>19C-132</t>
  </si>
  <si>
    <t>27A-132</t>
  </si>
  <si>
    <t>32C-132</t>
  </si>
  <si>
    <t>32D-132</t>
  </si>
  <si>
    <t>32P-132</t>
  </si>
  <si>
    <t>32S-132</t>
  </si>
  <si>
    <t>33A-132</t>
  </si>
  <si>
    <t>34H-132</t>
  </si>
  <si>
    <t>34Z-132</t>
  </si>
  <si>
    <t>41C-132</t>
  </si>
  <si>
    <t>42A-132</t>
  </si>
  <si>
    <t>43C-132</t>
  </si>
  <si>
    <t>49B-132</t>
  </si>
  <si>
    <t>60L-132</t>
  </si>
  <si>
    <t>61V-132</t>
  </si>
  <si>
    <t>66A-132</t>
  </si>
  <si>
    <t>90F-132</t>
  </si>
  <si>
    <t>92W-132</t>
  </si>
  <si>
    <t>96C-132</t>
  </si>
  <si>
    <t>01B-134</t>
  </si>
  <si>
    <t>070-134</t>
  </si>
  <si>
    <t>07A-134</t>
  </si>
  <si>
    <t>09A-134</t>
  </si>
  <si>
    <t>200-134</t>
  </si>
  <si>
    <t>26C-134</t>
  </si>
  <si>
    <t>36F-134</t>
  </si>
  <si>
    <t>42A-134</t>
  </si>
  <si>
    <t>570-134</t>
  </si>
  <si>
    <t>66A-134</t>
  </si>
  <si>
    <t>67B-134</t>
  </si>
  <si>
    <t>690-134</t>
  </si>
  <si>
    <t>790-134</t>
  </si>
  <si>
    <t>93A-134</t>
  </si>
  <si>
    <t>00B-135</t>
  </si>
  <si>
    <t>09A-135</t>
  </si>
  <si>
    <t>09B-135</t>
  </si>
  <si>
    <t>11C-135</t>
  </si>
  <si>
    <t>13D-135</t>
  </si>
  <si>
    <t>19A-135</t>
  </si>
  <si>
    <t>19B-135</t>
  </si>
  <si>
    <t>295-135</t>
  </si>
  <si>
    <t>32B-135</t>
  </si>
  <si>
    <t>32C-135</t>
  </si>
  <si>
    <t>32K-135</t>
  </si>
  <si>
    <t>32P-135</t>
  </si>
  <si>
    <t>32Q-135</t>
  </si>
  <si>
    <t>32R-135</t>
  </si>
  <si>
    <t>33A-135</t>
  </si>
  <si>
    <t>34B-135</t>
  </si>
  <si>
    <t>34D-135</t>
  </si>
  <si>
    <t>34G-135</t>
  </si>
  <si>
    <t>35B-135</t>
  </si>
  <si>
    <t>36C-135</t>
  </si>
  <si>
    <t>36F-135</t>
  </si>
  <si>
    <t>41C-135</t>
  </si>
  <si>
    <t>41D-135</t>
  </si>
  <si>
    <t>41H-135</t>
  </si>
  <si>
    <t>41Q-135</t>
  </si>
  <si>
    <t>422-135</t>
  </si>
  <si>
    <t>42B-135</t>
  </si>
  <si>
    <t>43C-135</t>
  </si>
  <si>
    <t>44A-135</t>
  </si>
  <si>
    <t>49G-135</t>
  </si>
  <si>
    <t>51A-135</t>
  </si>
  <si>
    <t>540-135</t>
  </si>
  <si>
    <t>54A-135</t>
  </si>
  <si>
    <t>55B-135</t>
  </si>
  <si>
    <t>580-135</t>
  </si>
  <si>
    <t>60B-135</t>
  </si>
  <si>
    <t>60J-135</t>
  </si>
  <si>
    <t>60M-135</t>
  </si>
  <si>
    <t>60P-135</t>
  </si>
  <si>
    <t>60S-135</t>
  </si>
  <si>
    <t>60U-135</t>
  </si>
  <si>
    <t>60Y-135</t>
  </si>
  <si>
    <t>61J-135</t>
  </si>
  <si>
    <t>61L-135</t>
  </si>
  <si>
    <t>61N-135</t>
  </si>
  <si>
    <t>61S-135</t>
  </si>
  <si>
    <t>61V-135</t>
  </si>
  <si>
    <t>61W-135</t>
  </si>
  <si>
    <t>61X-135</t>
  </si>
  <si>
    <t>61Y-135</t>
  </si>
  <si>
    <t>62J-135</t>
  </si>
  <si>
    <t>63A-135</t>
  </si>
  <si>
    <t>63B-135</t>
  </si>
  <si>
    <t>63C-135</t>
  </si>
  <si>
    <t>64A-135</t>
  </si>
  <si>
    <t>65A-135</t>
  </si>
  <si>
    <t>65B-135</t>
  </si>
  <si>
    <t>65D-135</t>
  </si>
  <si>
    <t>65F-135</t>
  </si>
  <si>
    <t>680-135</t>
  </si>
  <si>
    <t>681-135</t>
  </si>
  <si>
    <t>68A-135</t>
  </si>
  <si>
    <t>70A-135</t>
  </si>
  <si>
    <t>73A-135</t>
  </si>
  <si>
    <t>76A-135</t>
  </si>
  <si>
    <t>770-135</t>
  </si>
  <si>
    <t>80B-135</t>
  </si>
  <si>
    <t>86T-135</t>
  </si>
  <si>
    <t>90B-135</t>
  </si>
  <si>
    <t>90F-135</t>
  </si>
  <si>
    <t>92B-135</t>
  </si>
  <si>
    <t>92D-135</t>
  </si>
  <si>
    <t>92E-135</t>
  </si>
  <si>
    <t>92F-135</t>
  </si>
  <si>
    <t>92G-135</t>
  </si>
  <si>
    <t>92K-135</t>
  </si>
  <si>
    <t>92N-135</t>
  </si>
  <si>
    <t>92P-135</t>
  </si>
  <si>
    <t>92S-135</t>
  </si>
  <si>
    <t>92U-135</t>
  </si>
  <si>
    <t>92W-135</t>
  </si>
  <si>
    <t>92Y-135</t>
  </si>
  <si>
    <t>93A-135</t>
  </si>
  <si>
    <t>93J-135</t>
  </si>
  <si>
    <t>93L-135</t>
  </si>
  <si>
    <t>93Q-135</t>
  </si>
  <si>
    <t>93R-135</t>
  </si>
  <si>
    <t>95A-135</t>
  </si>
  <si>
    <t>96F-135</t>
  </si>
  <si>
    <t>98B-135</t>
  </si>
  <si>
    <t>94A-136</t>
  </si>
  <si>
    <t>09A-137</t>
  </si>
  <si>
    <t>200-137</t>
  </si>
  <si>
    <t>210-137</t>
  </si>
  <si>
    <t>270-137</t>
  </si>
  <si>
    <t>32S-137</t>
  </si>
  <si>
    <t>32T-137</t>
  </si>
  <si>
    <t>36C-137</t>
  </si>
  <si>
    <t>420-137</t>
  </si>
  <si>
    <t>421-137</t>
  </si>
  <si>
    <t>42A-137</t>
  </si>
  <si>
    <t>60U-137</t>
  </si>
  <si>
    <t>61L-137</t>
  </si>
  <si>
    <t>61Q-137</t>
  </si>
  <si>
    <t>61V-137</t>
  </si>
  <si>
    <t>62J-137</t>
  </si>
  <si>
    <t>65B-137</t>
  </si>
  <si>
    <t>65D-137</t>
  </si>
  <si>
    <t>66A-137</t>
  </si>
  <si>
    <t>761-137</t>
  </si>
  <si>
    <t>790-137</t>
  </si>
  <si>
    <t>830-137</t>
  </si>
  <si>
    <t>861-137</t>
  </si>
  <si>
    <t>92W-137</t>
  </si>
  <si>
    <t>930-137</t>
  </si>
  <si>
    <t>93L-137</t>
  </si>
  <si>
    <t>32C-138</t>
  </si>
  <si>
    <t>340-138</t>
  </si>
  <si>
    <t>520-138</t>
  </si>
  <si>
    <t>940-138</t>
  </si>
  <si>
    <t>06B-154</t>
  </si>
  <si>
    <t>07A-154</t>
  </si>
  <si>
    <t>13B-154</t>
  </si>
  <si>
    <t>13D-154</t>
  </si>
  <si>
    <t>34H-154</t>
  </si>
  <si>
    <t>34K-154</t>
  </si>
  <si>
    <t>460-154</t>
  </si>
  <si>
    <t>49F-154</t>
  </si>
  <si>
    <t>49G-154</t>
  </si>
  <si>
    <t>50Z-154</t>
  </si>
  <si>
    <t>55B-154</t>
  </si>
  <si>
    <t>60U-154</t>
  </si>
  <si>
    <t>61L-154</t>
  </si>
  <si>
    <t>61Y-154</t>
  </si>
  <si>
    <t>74B-154</t>
  </si>
  <si>
    <t>80B-154</t>
  </si>
  <si>
    <t>90C-154</t>
  </si>
  <si>
    <t>92K-154</t>
  </si>
  <si>
    <t>92W-154</t>
  </si>
  <si>
    <t>93L-154</t>
  </si>
  <si>
    <t>34G-163</t>
  </si>
  <si>
    <t>34K-163</t>
  </si>
  <si>
    <t>36C-163</t>
  </si>
  <si>
    <t>50Z-163</t>
  </si>
  <si>
    <t>61X-163</t>
  </si>
  <si>
    <t>61Y-163</t>
  </si>
  <si>
    <t>62J-163</t>
  </si>
  <si>
    <t>65G-163</t>
  </si>
  <si>
    <t>94A-163</t>
  </si>
  <si>
    <t>01F-163</t>
  </si>
  <si>
    <t>11A-163</t>
  </si>
  <si>
    <t>26C-163</t>
  </si>
  <si>
    <t>32Q-163</t>
  </si>
  <si>
    <t>43D-163</t>
  </si>
  <si>
    <t>53C-163</t>
  </si>
  <si>
    <t>60M-163</t>
  </si>
  <si>
    <t>60Z-163</t>
  </si>
  <si>
    <t>62K-163</t>
  </si>
  <si>
    <t>65H-163</t>
  </si>
  <si>
    <t>74C-163</t>
  </si>
  <si>
    <t>92L-163</t>
  </si>
  <si>
    <t>93A-163</t>
  </si>
  <si>
    <t>93T-163</t>
  </si>
  <si>
    <t>01D-164</t>
  </si>
  <si>
    <t>19C-164</t>
  </si>
  <si>
    <t>32D-164</t>
  </si>
  <si>
    <t>32N-164</t>
  </si>
  <si>
    <t>32R-164</t>
  </si>
  <si>
    <t>36C-164</t>
  </si>
  <si>
    <t>41B-164</t>
  </si>
  <si>
    <t>41J-164</t>
  </si>
  <si>
    <t>43C-164</t>
  </si>
  <si>
    <t>49F-164</t>
  </si>
  <si>
    <t>50Z-164</t>
  </si>
  <si>
    <t>51B-164</t>
  </si>
  <si>
    <t>53B-164</t>
  </si>
  <si>
    <t>55A-164</t>
  </si>
  <si>
    <t>55B-164</t>
  </si>
  <si>
    <t>60M-164</t>
  </si>
  <si>
    <t>61Q-164</t>
  </si>
  <si>
    <t>61X-164</t>
  </si>
  <si>
    <t>70A-164</t>
  </si>
  <si>
    <t>79A-164</t>
  </si>
  <si>
    <t>92R-164</t>
  </si>
  <si>
    <t>92V-164</t>
  </si>
  <si>
    <t>92W-164</t>
  </si>
  <si>
    <t>93M-164</t>
  </si>
  <si>
    <t>93P-164</t>
  </si>
  <si>
    <t>93R-164</t>
  </si>
  <si>
    <t>94Z-164</t>
  </si>
  <si>
    <t>98B-164</t>
  </si>
  <si>
    <t>00A-165</t>
  </si>
  <si>
    <t>01C-165</t>
  </si>
  <si>
    <t>01D-165</t>
  </si>
  <si>
    <t>020-165</t>
  </si>
  <si>
    <t>040-165</t>
  </si>
  <si>
    <t>050-165</t>
  </si>
  <si>
    <t>060-165</t>
  </si>
  <si>
    <t>080-165</t>
  </si>
  <si>
    <t>08A-165</t>
  </si>
  <si>
    <t>090-165</t>
  </si>
  <si>
    <t>09A-165</t>
  </si>
  <si>
    <t>09B-165</t>
  </si>
  <si>
    <t>100-165</t>
  </si>
  <si>
    <t>111-165</t>
  </si>
  <si>
    <t>11C-165</t>
  </si>
  <si>
    <t>11D-165</t>
  </si>
  <si>
    <t>11K-165</t>
  </si>
  <si>
    <t>120-165</t>
  </si>
  <si>
    <t>12A-165</t>
  </si>
  <si>
    <t>132-165</t>
  </si>
  <si>
    <t>13A-165</t>
  </si>
  <si>
    <t>13D-165</t>
  </si>
  <si>
    <t>150-165</t>
  </si>
  <si>
    <t>160-165</t>
  </si>
  <si>
    <t>16B-165</t>
  </si>
  <si>
    <t>170-165</t>
  </si>
  <si>
    <t>180-165</t>
  </si>
  <si>
    <t>181-165</t>
  </si>
  <si>
    <t>190-165</t>
  </si>
  <si>
    <t>19B-165</t>
  </si>
  <si>
    <t>19C-165</t>
  </si>
  <si>
    <t>200-165</t>
  </si>
  <si>
    <t>210-165</t>
  </si>
  <si>
    <t>230-165</t>
  </si>
  <si>
    <t>240-165</t>
  </si>
  <si>
    <t>24B-165</t>
  </si>
  <si>
    <t>26B-165</t>
  </si>
  <si>
    <t>280-165</t>
  </si>
  <si>
    <t>290-165</t>
  </si>
  <si>
    <t>295-165</t>
  </si>
  <si>
    <t>29A-165</t>
  </si>
  <si>
    <t>300-165</t>
  </si>
  <si>
    <t>32A-165</t>
  </si>
  <si>
    <t>32B-165</t>
  </si>
  <si>
    <t>32D-165</t>
  </si>
  <si>
    <t>32H-165</t>
  </si>
  <si>
    <t>32K-165</t>
  </si>
  <si>
    <t>32M-165</t>
  </si>
  <si>
    <t>32P-165</t>
  </si>
  <si>
    <t>32Q-165</t>
  </si>
  <si>
    <t>32R-165</t>
  </si>
  <si>
    <t>32T-165</t>
  </si>
  <si>
    <t>34D-165</t>
  </si>
  <si>
    <t>34F-165</t>
  </si>
  <si>
    <t>34G-165</t>
  </si>
  <si>
    <t>34H-165</t>
  </si>
  <si>
    <t>34Z-165</t>
  </si>
  <si>
    <t>350-165</t>
  </si>
  <si>
    <t>35A-165</t>
  </si>
  <si>
    <t>35B-165</t>
  </si>
  <si>
    <t>360-165</t>
  </si>
  <si>
    <t>36F-165</t>
  </si>
  <si>
    <t>36G-165</t>
  </si>
  <si>
    <t>380-165</t>
  </si>
  <si>
    <t>39A-165</t>
  </si>
  <si>
    <t>39B-165</t>
  </si>
  <si>
    <t>41B-165</t>
  </si>
  <si>
    <t>41C-165</t>
  </si>
  <si>
    <t>41F-165</t>
  </si>
  <si>
    <t>41G-165</t>
  </si>
  <si>
    <t>41H-165</t>
  </si>
  <si>
    <t>41J-165</t>
  </si>
  <si>
    <t>41K-165</t>
  </si>
  <si>
    <t>41L-165</t>
  </si>
  <si>
    <t>41M-165</t>
  </si>
  <si>
    <t>41Q-165</t>
  </si>
  <si>
    <t>420-165</t>
  </si>
  <si>
    <t>421-165</t>
  </si>
  <si>
    <t>42B-165</t>
  </si>
  <si>
    <t>430-165</t>
  </si>
  <si>
    <t>43C-165</t>
  </si>
  <si>
    <t>43D-165</t>
  </si>
  <si>
    <t>440-165</t>
  </si>
  <si>
    <t>44A-165</t>
  </si>
  <si>
    <t>45A-165</t>
  </si>
  <si>
    <t>470-165</t>
  </si>
  <si>
    <t>480-165</t>
  </si>
  <si>
    <t>490-165</t>
  </si>
  <si>
    <t>491-165</t>
  </si>
  <si>
    <t>49D-165</t>
  </si>
  <si>
    <t>49E-165</t>
  </si>
  <si>
    <t>49F-165</t>
  </si>
  <si>
    <t>500-165</t>
  </si>
  <si>
    <t>50A-165</t>
  </si>
  <si>
    <t>510-165</t>
  </si>
  <si>
    <t>51A-165</t>
  </si>
  <si>
    <t>51B-165</t>
  </si>
  <si>
    <t>520-165</t>
  </si>
  <si>
    <t>530-165</t>
  </si>
  <si>
    <t>540-165</t>
  </si>
  <si>
    <t>55A-165</t>
  </si>
  <si>
    <t>570-165</t>
  </si>
  <si>
    <t>580-165</t>
  </si>
  <si>
    <t>58B-165</t>
  </si>
  <si>
    <t>600-165</t>
  </si>
  <si>
    <t>60B-165</t>
  </si>
  <si>
    <t>60D-165</t>
  </si>
  <si>
    <t>60F-165</t>
  </si>
  <si>
    <t>60G-165</t>
  </si>
  <si>
    <t>60L-165</t>
  </si>
  <si>
    <t>60M-165</t>
  </si>
  <si>
    <t>60P-165</t>
  </si>
  <si>
    <t>60Q-165</t>
  </si>
  <si>
    <t>60Z-165</t>
  </si>
  <si>
    <t>610-165</t>
  </si>
  <si>
    <t>61J-165</t>
  </si>
  <si>
    <t>61K-165</t>
  </si>
  <si>
    <t>61M-165</t>
  </si>
  <si>
    <t>61N-165</t>
  </si>
  <si>
    <t>61P-165</t>
  </si>
  <si>
    <t>61Q-165</t>
  </si>
  <si>
    <t>61R-165</t>
  </si>
  <si>
    <t>61S-165</t>
  </si>
  <si>
    <t>61U-165</t>
  </si>
  <si>
    <t>61V-165</t>
  </si>
  <si>
    <t>61W-165</t>
  </si>
  <si>
    <t>61X-165</t>
  </si>
  <si>
    <t>620-165</t>
  </si>
  <si>
    <t>62A-165</t>
  </si>
  <si>
    <t>62J-165</t>
  </si>
  <si>
    <t>62K-165</t>
  </si>
  <si>
    <t>630-165</t>
  </si>
  <si>
    <t>63C-165</t>
  </si>
  <si>
    <t>640-165</t>
  </si>
  <si>
    <t>64A-165</t>
  </si>
  <si>
    <t>65A-165</t>
  </si>
  <si>
    <t>65B-165</t>
  </si>
  <si>
    <t>65D-165</t>
  </si>
  <si>
    <t>65F-165</t>
  </si>
  <si>
    <t>65Z-165</t>
  </si>
  <si>
    <t>660-165</t>
  </si>
  <si>
    <t>681-165</t>
  </si>
  <si>
    <t>68A-165</t>
  </si>
  <si>
    <t>700-165</t>
  </si>
  <si>
    <t>710-165</t>
  </si>
  <si>
    <t>730-165</t>
  </si>
  <si>
    <t>73B-165</t>
  </si>
  <si>
    <t>74C-165</t>
  </si>
  <si>
    <t>74Z-165</t>
  </si>
  <si>
    <t>750-165</t>
  </si>
  <si>
    <t>760-165</t>
  </si>
  <si>
    <t>761-165</t>
  </si>
  <si>
    <t>76A-165</t>
  </si>
  <si>
    <t>790-165</t>
  </si>
  <si>
    <t>79A-165</t>
  </si>
  <si>
    <t>79Z-165</t>
  </si>
  <si>
    <t>800-165</t>
  </si>
  <si>
    <t>80B-165</t>
  </si>
  <si>
    <t>810-165</t>
  </si>
  <si>
    <t>81B-165</t>
  </si>
  <si>
    <t>820-165</t>
  </si>
  <si>
    <t>821-165</t>
  </si>
  <si>
    <t>830-165</t>
  </si>
  <si>
    <t>840-165</t>
  </si>
  <si>
    <t>850-165</t>
  </si>
  <si>
    <t>860-165</t>
  </si>
  <si>
    <t>861-165</t>
  </si>
  <si>
    <t>870-165</t>
  </si>
  <si>
    <t>88A-165</t>
  </si>
  <si>
    <t>90C-165</t>
  </si>
  <si>
    <t>90D-165</t>
  </si>
  <si>
    <t>91B-165</t>
  </si>
  <si>
    <t>920-165</t>
  </si>
  <si>
    <t>92E-165</t>
  </si>
  <si>
    <t>92K-165</t>
  </si>
  <si>
    <t>92L-165</t>
  </si>
  <si>
    <t>92M-165</t>
  </si>
  <si>
    <t>92P-165</t>
  </si>
  <si>
    <t>92R-165</t>
  </si>
  <si>
    <t>92U-165</t>
  </si>
  <si>
    <t>92V-165</t>
  </si>
  <si>
    <t>92W-165</t>
  </si>
  <si>
    <t>92Y-165</t>
  </si>
  <si>
    <t>930-165</t>
  </si>
  <si>
    <t>93A-165</t>
  </si>
  <si>
    <t>93M-165</t>
  </si>
  <si>
    <t>93P-165</t>
  </si>
  <si>
    <t>93Q-165</t>
  </si>
  <si>
    <t>93R-165</t>
  </si>
  <si>
    <t>94A-165</t>
  </si>
  <si>
    <t>94Z-165</t>
  </si>
  <si>
    <t>950-165</t>
  </si>
  <si>
    <t>96C-165</t>
  </si>
  <si>
    <t>96F-165</t>
  </si>
  <si>
    <t>980-165</t>
  </si>
  <si>
    <t>98A-165</t>
  </si>
  <si>
    <t>98B-165</t>
  </si>
  <si>
    <t>990-165</t>
  </si>
  <si>
    <t>995-165</t>
  </si>
  <si>
    <t>010-166</t>
  </si>
  <si>
    <t>01C-166</t>
  </si>
  <si>
    <t>020-166</t>
  </si>
  <si>
    <t>030-166</t>
  </si>
  <si>
    <t>040-166</t>
  </si>
  <si>
    <t>050-166</t>
  </si>
  <si>
    <t>070-166</t>
  </si>
  <si>
    <t>09B-166</t>
  </si>
  <si>
    <t>111-166</t>
  </si>
  <si>
    <t>11D-166</t>
  </si>
  <si>
    <t>120-166</t>
  </si>
  <si>
    <t>140-166</t>
  </si>
  <si>
    <t>150-166</t>
  </si>
  <si>
    <t>160-166</t>
  </si>
  <si>
    <t>170-166</t>
  </si>
  <si>
    <t>180-166</t>
  </si>
  <si>
    <t>181-166</t>
  </si>
  <si>
    <t>190-166</t>
  </si>
  <si>
    <t>200-166</t>
  </si>
  <si>
    <t>230-166</t>
  </si>
  <si>
    <t>250-166</t>
  </si>
  <si>
    <t>260-166</t>
  </si>
  <si>
    <t>280-166</t>
  </si>
  <si>
    <t>290-166</t>
  </si>
  <si>
    <t>291-166</t>
  </si>
  <si>
    <t>292-166</t>
  </si>
  <si>
    <t>29A-166</t>
  </si>
  <si>
    <t>300-166</t>
  </si>
  <si>
    <t>310-166</t>
  </si>
  <si>
    <t>320-166</t>
  </si>
  <si>
    <t>32L-166</t>
  </si>
  <si>
    <t>32M-166</t>
  </si>
  <si>
    <t>32R-166</t>
  </si>
  <si>
    <t>340-166</t>
  </si>
  <si>
    <t>34H-166</t>
  </si>
  <si>
    <t>350-166</t>
  </si>
  <si>
    <t>360-166</t>
  </si>
  <si>
    <t>390-166</t>
  </si>
  <si>
    <t>41M-166</t>
  </si>
  <si>
    <t>422-166</t>
  </si>
  <si>
    <t>460-166</t>
  </si>
  <si>
    <t>470-166</t>
  </si>
  <si>
    <t>480-166</t>
  </si>
  <si>
    <t>491-166</t>
  </si>
  <si>
    <t>49B-166</t>
  </si>
  <si>
    <t>49E-166</t>
  </si>
  <si>
    <t>500-166</t>
  </si>
  <si>
    <t>510-166</t>
  </si>
  <si>
    <t>51A-166</t>
  </si>
  <si>
    <t>53B-166</t>
  </si>
  <si>
    <t>540-166</t>
  </si>
  <si>
    <t>54A-166</t>
  </si>
  <si>
    <t>550-166</t>
  </si>
  <si>
    <t>55A-166</t>
  </si>
  <si>
    <t>570-166</t>
  </si>
  <si>
    <t>600-166</t>
  </si>
  <si>
    <t>60B-166</t>
  </si>
  <si>
    <t>60Q-166</t>
  </si>
  <si>
    <t>60S-166</t>
  </si>
  <si>
    <t>620-166</t>
  </si>
  <si>
    <t>640-166</t>
  </si>
  <si>
    <t>650-166</t>
  </si>
  <si>
    <t>65G-166</t>
  </si>
  <si>
    <t>660-166</t>
  </si>
  <si>
    <t>680-166</t>
  </si>
  <si>
    <t>681-166</t>
  </si>
  <si>
    <t>70A-166</t>
  </si>
  <si>
    <t>710-166</t>
  </si>
  <si>
    <t>720-166</t>
  </si>
  <si>
    <t>73B-166</t>
  </si>
  <si>
    <t>740-166</t>
  </si>
  <si>
    <t>760-166</t>
  </si>
  <si>
    <t>761-166</t>
  </si>
  <si>
    <t>770-166</t>
  </si>
  <si>
    <t>780-166</t>
  </si>
  <si>
    <t>790-166</t>
  </si>
  <si>
    <t>800-166</t>
  </si>
  <si>
    <t>81B-166</t>
  </si>
  <si>
    <t>820-166</t>
  </si>
  <si>
    <t>830-166</t>
  </si>
  <si>
    <t>84B-166</t>
  </si>
  <si>
    <t>861-166</t>
  </si>
  <si>
    <t>900-166</t>
  </si>
  <si>
    <t>90A-166</t>
  </si>
  <si>
    <t>90B-166</t>
  </si>
  <si>
    <t>910-166</t>
  </si>
  <si>
    <t>91B-166</t>
  </si>
  <si>
    <t>920-166</t>
  </si>
  <si>
    <t>92K-166</t>
  </si>
  <si>
    <t>930-166</t>
  </si>
  <si>
    <t>940-166</t>
  </si>
  <si>
    <t>94A-166</t>
  </si>
  <si>
    <t>950-166</t>
  </si>
  <si>
    <t>960-166</t>
  </si>
  <si>
    <t>96C-166</t>
  </si>
  <si>
    <t>96F-166</t>
  </si>
  <si>
    <t>970-166</t>
  </si>
  <si>
    <t>980-166</t>
  </si>
  <si>
    <t>990-166</t>
  </si>
  <si>
    <t>00A-167</t>
  </si>
  <si>
    <t>010-167</t>
  </si>
  <si>
    <t>030-167</t>
  </si>
  <si>
    <t>040-167</t>
  </si>
  <si>
    <t>050-167</t>
  </si>
  <si>
    <t>060-167</t>
  </si>
  <si>
    <t>070-167</t>
  </si>
  <si>
    <t>080-167</t>
  </si>
  <si>
    <t>090-167</t>
  </si>
  <si>
    <t>09B-167</t>
  </si>
  <si>
    <t>100-167</t>
  </si>
  <si>
    <t>10A-167</t>
  </si>
  <si>
    <t>10B-167</t>
  </si>
  <si>
    <t>110-167</t>
  </si>
  <si>
    <t>111-167</t>
  </si>
  <si>
    <t>11A-167</t>
  </si>
  <si>
    <t>11C-167</t>
  </si>
  <si>
    <t>11D-167</t>
  </si>
  <si>
    <t>11K-167</t>
  </si>
  <si>
    <t>120-167</t>
  </si>
  <si>
    <t>12A-167</t>
  </si>
  <si>
    <t>130-167</t>
  </si>
  <si>
    <t>132-167</t>
  </si>
  <si>
    <t>13C-167</t>
  </si>
  <si>
    <t>140-167</t>
  </si>
  <si>
    <t>150-167</t>
  </si>
  <si>
    <t>160-167</t>
  </si>
  <si>
    <t>170-167</t>
  </si>
  <si>
    <t>180-167</t>
  </si>
  <si>
    <t>181-167</t>
  </si>
  <si>
    <t>182-167</t>
  </si>
  <si>
    <t>190-167</t>
  </si>
  <si>
    <t>19A-167</t>
  </si>
  <si>
    <t>19B-167</t>
  </si>
  <si>
    <t>200-167</t>
  </si>
  <si>
    <t>20A-167</t>
  </si>
  <si>
    <t>230-167</t>
  </si>
  <si>
    <t>240-167</t>
  </si>
  <si>
    <t>24B-167</t>
  </si>
  <si>
    <t>24N-167</t>
  </si>
  <si>
    <t>250-167</t>
  </si>
  <si>
    <t>260-167</t>
  </si>
  <si>
    <t>270-167</t>
  </si>
  <si>
    <t>291-167</t>
  </si>
  <si>
    <t>292-167</t>
  </si>
  <si>
    <t>29A-167</t>
  </si>
  <si>
    <t>300-167</t>
  </si>
  <si>
    <t>310-167</t>
  </si>
  <si>
    <t>320-167</t>
  </si>
  <si>
    <t>32A-167</t>
  </si>
  <si>
    <t>32C-167</t>
  </si>
  <si>
    <t>32D-167</t>
  </si>
  <si>
    <t>32K-167</t>
  </si>
  <si>
    <t>32L-167</t>
  </si>
  <si>
    <t>32P-167</t>
  </si>
  <si>
    <t>32Q-167</t>
  </si>
  <si>
    <t>32R-167</t>
  </si>
  <si>
    <t>32S-167</t>
  </si>
  <si>
    <t>330-167</t>
  </si>
  <si>
    <t>33A-167</t>
  </si>
  <si>
    <t>34G-167</t>
  </si>
  <si>
    <t>34Z-167</t>
  </si>
  <si>
    <t>36C-167</t>
  </si>
  <si>
    <t>36F-167</t>
  </si>
  <si>
    <t>390-167</t>
  </si>
  <si>
    <t>39A-167</t>
  </si>
  <si>
    <t>400-167</t>
  </si>
  <si>
    <t>410-167</t>
  </si>
  <si>
    <t>41D-167</t>
  </si>
  <si>
    <t>41M-167</t>
  </si>
  <si>
    <t>422-167</t>
  </si>
  <si>
    <t>42A-167</t>
  </si>
  <si>
    <t>430-167</t>
  </si>
  <si>
    <t>440-167</t>
  </si>
  <si>
    <t>44A-167</t>
  </si>
  <si>
    <t>45A-167</t>
  </si>
  <si>
    <t>460-167</t>
  </si>
  <si>
    <t>470-167</t>
  </si>
  <si>
    <t>480-167</t>
  </si>
  <si>
    <t>490-167</t>
  </si>
  <si>
    <t>491-167</t>
  </si>
  <si>
    <t>49B-167</t>
  </si>
  <si>
    <t>49E-167</t>
  </si>
  <si>
    <t>500-167</t>
  </si>
  <si>
    <t>50Z-167</t>
  </si>
  <si>
    <t>510-167</t>
  </si>
  <si>
    <t>51A-167</t>
  </si>
  <si>
    <t>520-167</t>
  </si>
  <si>
    <t>530-167</t>
  </si>
  <si>
    <t>540-167</t>
  </si>
  <si>
    <t>550-167</t>
  </si>
  <si>
    <t>55A-167</t>
  </si>
  <si>
    <t>560-167</t>
  </si>
  <si>
    <t>570-167</t>
  </si>
  <si>
    <t>580-167</t>
  </si>
  <si>
    <t>58B-167</t>
  </si>
  <si>
    <t>600-167</t>
  </si>
  <si>
    <t>60D-167</t>
  </si>
  <si>
    <t>60F-167</t>
  </si>
  <si>
    <t>60I-167</t>
  </si>
  <si>
    <t>60J-167</t>
  </si>
  <si>
    <t>60M-167</t>
  </si>
  <si>
    <t>60Q-167</t>
  </si>
  <si>
    <t>60S-167</t>
  </si>
  <si>
    <t>60Y-167</t>
  </si>
  <si>
    <t>610-167</t>
  </si>
  <si>
    <t>61J-167</t>
  </si>
  <si>
    <t>61K-167</t>
  </si>
  <si>
    <t>61M-167</t>
  </si>
  <si>
    <t>61P-167</t>
  </si>
  <si>
    <t>61Q-167</t>
  </si>
  <si>
    <t>61S-167</t>
  </si>
  <si>
    <t>61U-167</t>
  </si>
  <si>
    <t>61V-167</t>
  </si>
  <si>
    <t>61W-167</t>
  </si>
  <si>
    <t>62A-167</t>
  </si>
  <si>
    <t>62J-167</t>
  </si>
  <si>
    <t>630-167</t>
  </si>
  <si>
    <t>63C-167</t>
  </si>
  <si>
    <t>640-167</t>
  </si>
  <si>
    <t>64A-167</t>
  </si>
  <si>
    <t>65A-167</t>
  </si>
  <si>
    <t>65G-167</t>
  </si>
  <si>
    <t>660-167</t>
  </si>
  <si>
    <t>66A-167</t>
  </si>
  <si>
    <t>670-167</t>
  </si>
  <si>
    <t>680-167</t>
  </si>
  <si>
    <t>681-167</t>
  </si>
  <si>
    <t>68A-167</t>
  </si>
  <si>
    <t>68C-167</t>
  </si>
  <si>
    <t>690-167</t>
  </si>
  <si>
    <t>70A-167</t>
  </si>
  <si>
    <t>720-167</t>
  </si>
  <si>
    <t>73B-167</t>
  </si>
  <si>
    <t>740-167</t>
  </si>
  <si>
    <t>761-167</t>
  </si>
  <si>
    <t>770-167</t>
  </si>
  <si>
    <t>780-167</t>
  </si>
  <si>
    <t>790-167</t>
  </si>
  <si>
    <t>79A-167</t>
  </si>
  <si>
    <t>79Z-167</t>
  </si>
  <si>
    <t>800-167</t>
  </si>
  <si>
    <t>80B-167</t>
  </si>
  <si>
    <t>810-167</t>
  </si>
  <si>
    <t>81A-167</t>
  </si>
  <si>
    <t>81B-167</t>
  </si>
  <si>
    <t>820-167</t>
  </si>
  <si>
    <t>840-167</t>
  </si>
  <si>
    <t>84B-167</t>
  </si>
  <si>
    <t>850-167</t>
  </si>
  <si>
    <t>860-167</t>
  </si>
  <si>
    <t>862-167</t>
  </si>
  <si>
    <t>870-167</t>
  </si>
  <si>
    <t>87A-167</t>
  </si>
  <si>
    <t>880-167</t>
  </si>
  <si>
    <t>88A-167</t>
  </si>
  <si>
    <t>890-167</t>
  </si>
  <si>
    <t>900-167</t>
  </si>
  <si>
    <t>90A-167</t>
  </si>
  <si>
    <t>90B-167</t>
  </si>
  <si>
    <t>90F-167</t>
  </si>
  <si>
    <t>910-167</t>
  </si>
  <si>
    <t>91A-167</t>
  </si>
  <si>
    <t>920-167</t>
  </si>
  <si>
    <t>92E-167</t>
  </si>
  <si>
    <t>92G-167</t>
  </si>
  <si>
    <t>92P-167</t>
  </si>
  <si>
    <t>930-167</t>
  </si>
  <si>
    <t>93A-167</t>
  </si>
  <si>
    <t>93Q-167</t>
  </si>
  <si>
    <t>93R-167</t>
  </si>
  <si>
    <t>940-167</t>
  </si>
  <si>
    <t>94A-167</t>
  </si>
  <si>
    <t>95A-167</t>
  </si>
  <si>
    <t>96F-167</t>
  </si>
  <si>
    <t>970-167</t>
  </si>
  <si>
    <t>98A-167</t>
  </si>
  <si>
    <t>990-167</t>
  </si>
  <si>
    <t>995-167</t>
  </si>
  <si>
    <t>00A-169</t>
  </si>
  <si>
    <t>010-169</t>
  </si>
  <si>
    <t>01C-169</t>
  </si>
  <si>
    <t>01F-169</t>
  </si>
  <si>
    <t>030-169</t>
  </si>
  <si>
    <t>040-169</t>
  </si>
  <si>
    <t>060-169</t>
  </si>
  <si>
    <t>080-169</t>
  </si>
  <si>
    <t>08A-169</t>
  </si>
  <si>
    <t>09A-169</t>
  </si>
  <si>
    <t>09B-169</t>
  </si>
  <si>
    <t>10A-169</t>
  </si>
  <si>
    <t>10B-169</t>
  </si>
  <si>
    <t>110-169</t>
  </si>
  <si>
    <t>111-169</t>
  </si>
  <si>
    <t>11A-169</t>
  </si>
  <si>
    <t>11C-169</t>
  </si>
  <si>
    <t>11K-169</t>
  </si>
  <si>
    <t>120-169</t>
  </si>
  <si>
    <t>12A-169</t>
  </si>
  <si>
    <t>132-169</t>
  </si>
  <si>
    <t>13A-169</t>
  </si>
  <si>
    <t>13B-169</t>
  </si>
  <si>
    <t>13C-169</t>
  </si>
  <si>
    <t>13D-169</t>
  </si>
  <si>
    <t>140-169</t>
  </si>
  <si>
    <t>150-169</t>
  </si>
  <si>
    <t>160-169</t>
  </si>
  <si>
    <t>16B-169</t>
  </si>
  <si>
    <t>170-169</t>
  </si>
  <si>
    <t>180-169</t>
  </si>
  <si>
    <t>181-169</t>
  </si>
  <si>
    <t>190-169</t>
  </si>
  <si>
    <t>19A-169</t>
  </si>
  <si>
    <t>19B-169</t>
  </si>
  <si>
    <t>200-169</t>
  </si>
  <si>
    <t>20A-169</t>
  </si>
  <si>
    <t>210-169</t>
  </si>
  <si>
    <t>220-169</t>
  </si>
  <si>
    <t>230-169</t>
  </si>
  <si>
    <t>240-169</t>
  </si>
  <si>
    <t>241-169</t>
  </si>
  <si>
    <t>24B-169</t>
  </si>
  <si>
    <t>24N-169</t>
  </si>
  <si>
    <t>260-169</t>
  </si>
  <si>
    <t>26B-169</t>
  </si>
  <si>
    <t>26C-169</t>
  </si>
  <si>
    <t>270-169</t>
  </si>
  <si>
    <t>27A-169</t>
  </si>
  <si>
    <t>280-169</t>
  </si>
  <si>
    <t>295-169</t>
  </si>
  <si>
    <t>29A-169</t>
  </si>
  <si>
    <t>310-169</t>
  </si>
  <si>
    <t>320-169</t>
  </si>
  <si>
    <t>32A-169</t>
  </si>
  <si>
    <t>32B-169</t>
  </si>
  <si>
    <t>32C-169</t>
  </si>
  <si>
    <t>32D-169</t>
  </si>
  <si>
    <t>32H-169</t>
  </si>
  <si>
    <t>32K-169</t>
  </si>
  <si>
    <t>32L-169</t>
  </si>
  <si>
    <t>32M-169</t>
  </si>
  <si>
    <t>32N-169</t>
  </si>
  <si>
    <t>32Q-169</t>
  </si>
  <si>
    <t>32S-169</t>
  </si>
  <si>
    <t>330-169</t>
  </si>
  <si>
    <t>33A-169</t>
  </si>
  <si>
    <t>34B-169</t>
  </si>
  <si>
    <t>34D-169</t>
  </si>
  <si>
    <t>34F-169</t>
  </si>
  <si>
    <t>34G-169</t>
  </si>
  <si>
    <t>34H-169</t>
  </si>
  <si>
    <t>34Z-169</t>
  </si>
  <si>
    <t>36B-169</t>
  </si>
  <si>
    <t>36C-169</t>
  </si>
  <si>
    <t>36F-169</t>
  </si>
  <si>
    <t>36G-169</t>
  </si>
  <si>
    <t>39B-169</t>
  </si>
  <si>
    <t>410-169</t>
  </si>
  <si>
    <t>41B-169</t>
  </si>
  <si>
    <t>41C-169</t>
  </si>
  <si>
    <t>41D-169</t>
  </si>
  <si>
    <t>41F-169</t>
  </si>
  <si>
    <t>41G-169</t>
  </si>
  <si>
    <t>41H-169</t>
  </si>
  <si>
    <t>41J-169</t>
  </si>
  <si>
    <t>41K-169</t>
  </si>
  <si>
    <t>41L-169</t>
  </si>
  <si>
    <t>41M-169</t>
  </si>
  <si>
    <t>420-169</t>
  </si>
  <si>
    <t>421-169</t>
  </si>
  <si>
    <t>42A-169</t>
  </si>
  <si>
    <t>430-169</t>
  </si>
  <si>
    <t>43C-169</t>
  </si>
  <si>
    <t>43D-169</t>
  </si>
  <si>
    <t>440-169</t>
  </si>
  <si>
    <t>44A-169</t>
  </si>
  <si>
    <t>45A-169</t>
  </si>
  <si>
    <t>460-169</t>
  </si>
  <si>
    <t>470-169</t>
  </si>
  <si>
    <t>480-169</t>
  </si>
  <si>
    <t>490-169</t>
  </si>
  <si>
    <t>491-169</t>
  </si>
  <si>
    <t>49B-169</t>
  </si>
  <si>
    <t>49E-169</t>
  </si>
  <si>
    <t>49G-169</t>
  </si>
  <si>
    <t>500-169</t>
  </si>
  <si>
    <t>50A-169</t>
  </si>
  <si>
    <t>510-169</t>
  </si>
  <si>
    <t>51A-169</t>
  </si>
  <si>
    <t>51B-169</t>
  </si>
  <si>
    <t>530-169</t>
  </si>
  <si>
    <t>53C-169</t>
  </si>
  <si>
    <t>540-169</t>
  </si>
  <si>
    <t>54A-169</t>
  </si>
  <si>
    <t>55A-169</t>
  </si>
  <si>
    <t>55B-169</t>
  </si>
  <si>
    <t>560-169</t>
  </si>
  <si>
    <t>570-169</t>
  </si>
  <si>
    <t>580-169</t>
  </si>
  <si>
    <t>58B-169</t>
  </si>
  <si>
    <t>60B-169</t>
  </si>
  <si>
    <t>60D-169</t>
  </si>
  <si>
    <t>60F-169</t>
  </si>
  <si>
    <t>60G-169</t>
  </si>
  <si>
    <t>60J-169</t>
  </si>
  <si>
    <t>60L-169</t>
  </si>
  <si>
    <t>60N-169</t>
  </si>
  <si>
    <t>60P-169</t>
  </si>
  <si>
    <t>60Q-169</t>
  </si>
  <si>
    <t>60S-169</t>
  </si>
  <si>
    <t>60U-169</t>
  </si>
  <si>
    <t>60Y-169</t>
  </si>
  <si>
    <t>60Z-169</t>
  </si>
  <si>
    <t>61J-169</t>
  </si>
  <si>
    <t>61K-169</t>
  </si>
  <si>
    <t>61L-169</t>
  </si>
  <si>
    <t>61M-169</t>
  </si>
  <si>
    <t>61N-169</t>
  </si>
  <si>
    <t>61P-169</t>
  </si>
  <si>
    <t>61Q-169</t>
  </si>
  <si>
    <t>61R-169</t>
  </si>
  <si>
    <t>61S-169</t>
  </si>
  <si>
    <t>61T-169</t>
  </si>
  <si>
    <t>61U-169</t>
  </si>
  <si>
    <t>61V-169</t>
  </si>
  <si>
    <t>61W-169</t>
  </si>
  <si>
    <t>61X-169</t>
  </si>
  <si>
    <t>61Y-169</t>
  </si>
  <si>
    <t>62A-169</t>
  </si>
  <si>
    <t>62J-169</t>
  </si>
  <si>
    <t>62K-169</t>
  </si>
  <si>
    <t>63A-169</t>
  </si>
  <si>
    <t>63B-169</t>
  </si>
  <si>
    <t>63C-169</t>
  </si>
  <si>
    <t>640-169</t>
  </si>
  <si>
    <t>64A-169</t>
  </si>
  <si>
    <t>65B-169</t>
  </si>
  <si>
    <t>65C-169</t>
  </si>
  <si>
    <t>65D-169</t>
  </si>
  <si>
    <t>65F-169</t>
  </si>
  <si>
    <t>65G-169</t>
  </si>
  <si>
    <t>65H-169</t>
  </si>
  <si>
    <t>65Z-169</t>
  </si>
  <si>
    <t>66A-169</t>
  </si>
  <si>
    <t>670-169</t>
  </si>
  <si>
    <t>67B-169</t>
  </si>
  <si>
    <t>68C-169</t>
  </si>
  <si>
    <t>690-169</t>
  </si>
  <si>
    <t>69A-169</t>
  </si>
  <si>
    <t>710-169</t>
  </si>
  <si>
    <t>73B-169</t>
  </si>
  <si>
    <t>74C-169</t>
  </si>
  <si>
    <t>74Z-169</t>
  </si>
  <si>
    <t>750-169</t>
  </si>
  <si>
    <t>760-169</t>
  </si>
  <si>
    <t>761-169</t>
  </si>
  <si>
    <t>76A-169</t>
  </si>
  <si>
    <t>770-169</t>
  </si>
  <si>
    <t>780-169</t>
  </si>
  <si>
    <t>79Z-169</t>
  </si>
  <si>
    <t>80B-169</t>
  </si>
  <si>
    <t>81B-169</t>
  </si>
  <si>
    <t>830-169</t>
  </si>
  <si>
    <t>84B-169</t>
  </si>
  <si>
    <t>861-169</t>
  </si>
  <si>
    <t>870-169</t>
  </si>
  <si>
    <t>88A-169</t>
  </si>
  <si>
    <t>900-169</t>
  </si>
  <si>
    <t>90A-169</t>
  </si>
  <si>
    <t>90B-169</t>
  </si>
  <si>
    <t>90C-169</t>
  </si>
  <si>
    <t>90D-169</t>
  </si>
  <si>
    <t>910-169</t>
  </si>
  <si>
    <t>91B-169</t>
  </si>
  <si>
    <t>92B-169</t>
  </si>
  <si>
    <t>92D-169</t>
  </si>
  <si>
    <t>92E-169</t>
  </si>
  <si>
    <t>92L-169</t>
  </si>
  <si>
    <t>92M-169</t>
  </si>
  <si>
    <t>92P-169</t>
  </si>
  <si>
    <t>92R-169</t>
  </si>
  <si>
    <t>92S-169</t>
  </si>
  <si>
    <t>92T-169</t>
  </si>
  <si>
    <t>92U-169</t>
  </si>
  <si>
    <t>92V-169</t>
  </si>
  <si>
    <t>92W-169</t>
  </si>
  <si>
    <t>92Y-169</t>
  </si>
  <si>
    <t>93A-169</t>
  </si>
  <si>
    <t>93J-169</t>
  </si>
  <si>
    <t>93L-169</t>
  </si>
  <si>
    <t>93M-169</t>
  </si>
  <si>
    <t>93P-169</t>
  </si>
  <si>
    <t>93Q-169</t>
  </si>
  <si>
    <t>93R-169</t>
  </si>
  <si>
    <t>93T-169</t>
  </si>
  <si>
    <t>94A-169</t>
  </si>
  <si>
    <t>94Z-169</t>
  </si>
  <si>
    <t>95A-169</t>
  </si>
  <si>
    <t>96C-169</t>
  </si>
  <si>
    <t>96F-169</t>
  </si>
  <si>
    <t>980-169</t>
  </si>
  <si>
    <t>98A-169</t>
  </si>
  <si>
    <t>98B-169</t>
  </si>
  <si>
    <t>990-169</t>
  </si>
  <si>
    <t>995-169</t>
  </si>
  <si>
    <t>090-169</t>
  </si>
  <si>
    <t>660-169</t>
  </si>
  <si>
    <t>681-169</t>
  </si>
  <si>
    <t>790-169</t>
  </si>
  <si>
    <t>800-169</t>
  </si>
  <si>
    <t>930-169</t>
  </si>
  <si>
    <t>49D-169</t>
  </si>
  <si>
    <t>00A-170</t>
  </si>
  <si>
    <t>010-170</t>
  </si>
  <si>
    <t>01B-170</t>
  </si>
  <si>
    <t>01C-170</t>
  </si>
  <si>
    <t>01F-170</t>
  </si>
  <si>
    <t>020-170</t>
  </si>
  <si>
    <t>030-170</t>
  </si>
  <si>
    <t>040-170</t>
  </si>
  <si>
    <t>050-170</t>
  </si>
  <si>
    <t>060-170</t>
  </si>
  <si>
    <t>070-170</t>
  </si>
  <si>
    <t>080-170</t>
  </si>
  <si>
    <t>08A-170</t>
  </si>
  <si>
    <t>09A-170</t>
  </si>
  <si>
    <t>09B-170</t>
  </si>
  <si>
    <t>10A-170</t>
  </si>
  <si>
    <t>10B-170</t>
  </si>
  <si>
    <t>110-170</t>
  </si>
  <si>
    <t>111-170</t>
  </si>
  <si>
    <t>11A-170</t>
  </si>
  <si>
    <t>11B-170</t>
  </si>
  <si>
    <t>11C-170</t>
  </si>
  <si>
    <t>120-170</t>
  </si>
  <si>
    <t>12A-170</t>
  </si>
  <si>
    <t>13A-170</t>
  </si>
  <si>
    <t>13B-170</t>
  </si>
  <si>
    <t>13C-170</t>
  </si>
  <si>
    <t>13D-170</t>
  </si>
  <si>
    <t>140-170</t>
  </si>
  <si>
    <t>150-170</t>
  </si>
  <si>
    <t>160-170</t>
  </si>
  <si>
    <t>16B-170</t>
  </si>
  <si>
    <t>190-170</t>
  </si>
  <si>
    <t>19A-170</t>
  </si>
  <si>
    <t>19B-170</t>
  </si>
  <si>
    <t>200-170</t>
  </si>
  <si>
    <t>20A-170</t>
  </si>
  <si>
    <t>220-170</t>
  </si>
  <si>
    <t>230-170</t>
  </si>
  <si>
    <t>240-170</t>
  </si>
  <si>
    <t>24N-170</t>
  </si>
  <si>
    <t>26B-170</t>
  </si>
  <si>
    <t>26C-170</t>
  </si>
  <si>
    <t>270-170</t>
  </si>
  <si>
    <t>280-170</t>
  </si>
  <si>
    <t>290-170</t>
  </si>
  <si>
    <t>292-170</t>
  </si>
  <si>
    <t>295-170</t>
  </si>
  <si>
    <t>29A-170</t>
  </si>
  <si>
    <t>300-170</t>
  </si>
  <si>
    <t>310-170</t>
  </si>
  <si>
    <t>320-170</t>
  </si>
  <si>
    <t>32A-170</t>
  </si>
  <si>
    <t>32B-170</t>
  </si>
  <si>
    <t>32C-170</t>
  </si>
  <si>
    <t>32D-170</t>
  </si>
  <si>
    <t>32H-170</t>
  </si>
  <si>
    <t>32K-170</t>
  </si>
  <si>
    <t>32L-170</t>
  </si>
  <si>
    <t>32M-170</t>
  </si>
  <si>
    <t>32N-170</t>
  </si>
  <si>
    <t>32Q-170</t>
  </si>
  <si>
    <t>32S-170</t>
  </si>
  <si>
    <t>32T-170</t>
  </si>
  <si>
    <t>330-170</t>
  </si>
  <si>
    <t>33A-170</t>
  </si>
  <si>
    <t>34B-170</t>
  </si>
  <si>
    <t>34D-170</t>
  </si>
  <si>
    <t>34F-170</t>
  </si>
  <si>
    <t>34G-170</t>
  </si>
  <si>
    <t>34H-170</t>
  </si>
  <si>
    <t>34Z-170</t>
  </si>
  <si>
    <t>350-170</t>
  </si>
  <si>
    <t>36B-170</t>
  </si>
  <si>
    <t>36C-170</t>
  </si>
  <si>
    <t>36F-170</t>
  </si>
  <si>
    <t>36G-170</t>
  </si>
  <si>
    <t>380-170</t>
  </si>
  <si>
    <t>390-170</t>
  </si>
  <si>
    <t>39B-170</t>
  </si>
  <si>
    <t>410-170</t>
  </si>
  <si>
    <t>41B-170</t>
  </si>
  <si>
    <t>41C-170</t>
  </si>
  <si>
    <t>41D-170</t>
  </si>
  <si>
    <t>41F-170</t>
  </si>
  <si>
    <t>41G-170</t>
  </si>
  <si>
    <t>41H-170</t>
  </si>
  <si>
    <t>41J-170</t>
  </si>
  <si>
    <t>41K-170</t>
  </si>
  <si>
    <t>41L-170</t>
  </si>
  <si>
    <t>41M-170</t>
  </si>
  <si>
    <t>420-170</t>
  </si>
  <si>
    <t>421-170</t>
  </si>
  <si>
    <t>42A-170</t>
  </si>
  <si>
    <t>42B-170</t>
  </si>
  <si>
    <t>430-170</t>
  </si>
  <si>
    <t>43C-170</t>
  </si>
  <si>
    <t>43D-170</t>
  </si>
  <si>
    <t>440-170</t>
  </si>
  <si>
    <t>44A-170</t>
  </si>
  <si>
    <t>450-170</t>
  </si>
  <si>
    <t>45A-170</t>
  </si>
  <si>
    <t>45B-170</t>
  </si>
  <si>
    <t>460-170</t>
  </si>
  <si>
    <t>470-170</t>
  </si>
  <si>
    <t>480-170</t>
  </si>
  <si>
    <t>490-170</t>
  </si>
  <si>
    <t>491-170</t>
  </si>
  <si>
    <t>49B-170</t>
  </si>
  <si>
    <t>49E-170</t>
  </si>
  <si>
    <t>49F-170</t>
  </si>
  <si>
    <t>49G-170</t>
  </si>
  <si>
    <t>500-170</t>
  </si>
  <si>
    <t>50A-170</t>
  </si>
  <si>
    <t>510-170</t>
  </si>
  <si>
    <t>51A-170</t>
  </si>
  <si>
    <t>51B-170</t>
  </si>
  <si>
    <t>520-170</t>
  </si>
  <si>
    <t>530-170</t>
  </si>
  <si>
    <t>53C-170</t>
  </si>
  <si>
    <t>540-170</t>
  </si>
  <si>
    <t>54A-170</t>
  </si>
  <si>
    <t>55A-170</t>
  </si>
  <si>
    <t>55B-170</t>
  </si>
  <si>
    <t>560-170</t>
  </si>
  <si>
    <t>570-170</t>
  </si>
  <si>
    <t>580-170</t>
  </si>
  <si>
    <t>58B-170</t>
  </si>
  <si>
    <t>600-170</t>
  </si>
  <si>
    <t>60B-170</t>
  </si>
  <si>
    <t>60D-170</t>
  </si>
  <si>
    <t>60F-170</t>
  </si>
  <si>
    <t>60G-170</t>
  </si>
  <si>
    <t>60J-170</t>
  </si>
  <si>
    <t>60K-170</t>
  </si>
  <si>
    <t>60L-170</t>
  </si>
  <si>
    <t>60N-170</t>
  </si>
  <si>
    <t>60Q-170</t>
  </si>
  <si>
    <t>60S-170</t>
  </si>
  <si>
    <t>60U-170</t>
  </si>
  <si>
    <t>60Y-170</t>
  </si>
  <si>
    <t>60Z-170</t>
  </si>
  <si>
    <t>610-170</t>
  </si>
  <si>
    <t>61J-170</t>
  </si>
  <si>
    <t>61K-170</t>
  </si>
  <si>
    <t>61L-170</t>
  </si>
  <si>
    <t>61M-170</t>
  </si>
  <si>
    <t>61N-170</t>
  </si>
  <si>
    <t>61P-170</t>
  </si>
  <si>
    <t>61Q-170</t>
  </si>
  <si>
    <t>61R-170</t>
  </si>
  <si>
    <t>61S-170</t>
  </si>
  <si>
    <t>61T-170</t>
  </si>
  <si>
    <t>61U-170</t>
  </si>
  <si>
    <t>61V-170</t>
  </si>
  <si>
    <t>61W-170</t>
  </si>
  <si>
    <t>61X-170</t>
  </si>
  <si>
    <t>61Y-170</t>
  </si>
  <si>
    <t>620-170</t>
  </si>
  <si>
    <t>62A-170</t>
  </si>
  <si>
    <t>62J-170</t>
  </si>
  <si>
    <t>62K-170</t>
  </si>
  <si>
    <t>630-170</t>
  </si>
  <si>
    <t>63A-170</t>
  </si>
  <si>
    <t>63B-170</t>
  </si>
  <si>
    <t>63C-170</t>
  </si>
  <si>
    <t>640-170</t>
  </si>
  <si>
    <t>64A-170</t>
  </si>
  <si>
    <t>650-170</t>
  </si>
  <si>
    <t>65A-170</t>
  </si>
  <si>
    <t>65B-170</t>
  </si>
  <si>
    <t>65C-170</t>
  </si>
  <si>
    <t>65D-170</t>
  </si>
  <si>
    <t>65F-170</t>
  </si>
  <si>
    <t>65G-170</t>
  </si>
  <si>
    <t>65H-170</t>
  </si>
  <si>
    <t>65Z-170</t>
  </si>
  <si>
    <t>66A-170</t>
  </si>
  <si>
    <t>670-170</t>
  </si>
  <si>
    <t>67B-170</t>
  </si>
  <si>
    <t>680-170</t>
  </si>
  <si>
    <t>68C-170</t>
  </si>
  <si>
    <t>690-170</t>
  </si>
  <si>
    <t>69A-170</t>
  </si>
  <si>
    <t>710-170</t>
  </si>
  <si>
    <t>73A-170</t>
  </si>
  <si>
    <t>73B-170</t>
  </si>
  <si>
    <t>74C-170</t>
  </si>
  <si>
    <t>74Z-170</t>
  </si>
  <si>
    <t>750-170</t>
  </si>
  <si>
    <t>760-170</t>
  </si>
  <si>
    <t>761-170</t>
  </si>
  <si>
    <t>76A-170</t>
  </si>
  <si>
    <t>770-170</t>
  </si>
  <si>
    <t>780-170</t>
  </si>
  <si>
    <t>79A-170</t>
  </si>
  <si>
    <t>79Z-170</t>
  </si>
  <si>
    <t>80B-170</t>
  </si>
  <si>
    <t>81B-170</t>
  </si>
  <si>
    <t>830-170</t>
  </si>
  <si>
    <t>84B-170</t>
  </si>
  <si>
    <t>850-170</t>
  </si>
  <si>
    <t>860-170</t>
  </si>
  <si>
    <t>861-170</t>
  </si>
  <si>
    <t>86T-170</t>
  </si>
  <si>
    <t>880-170</t>
  </si>
  <si>
    <t>890-170</t>
  </si>
  <si>
    <t>90A-170</t>
  </si>
  <si>
    <t>90B-170</t>
  </si>
  <si>
    <t>90C-170</t>
  </si>
  <si>
    <t>90D-170</t>
  </si>
  <si>
    <t>91B-170</t>
  </si>
  <si>
    <t>92B-170</t>
  </si>
  <si>
    <t>92D-170</t>
  </si>
  <si>
    <t>92E-170</t>
  </si>
  <si>
    <t>92L-170</t>
  </si>
  <si>
    <t>92M-170</t>
  </si>
  <si>
    <t>92N-170</t>
  </si>
  <si>
    <t>92P-170</t>
  </si>
  <si>
    <t>92R-170</t>
  </si>
  <si>
    <t>92S-170</t>
  </si>
  <si>
    <t>92T-170</t>
  </si>
  <si>
    <t>92U-170</t>
  </si>
  <si>
    <t>92V-170</t>
  </si>
  <si>
    <t>92W-170</t>
  </si>
  <si>
    <t>92Y-170</t>
  </si>
  <si>
    <t>93A-170</t>
  </si>
  <si>
    <t>93J-170</t>
  </si>
  <si>
    <t>93L-170</t>
  </si>
  <si>
    <t>93M-170</t>
  </si>
  <si>
    <t>93P-170</t>
  </si>
  <si>
    <t>93Q-170</t>
  </si>
  <si>
    <t>93R-170</t>
  </si>
  <si>
    <t>93T-170</t>
  </si>
  <si>
    <t>940-170</t>
  </si>
  <si>
    <t>94A-170</t>
  </si>
  <si>
    <t>94Z-170</t>
  </si>
  <si>
    <t>950-170</t>
  </si>
  <si>
    <t>95A-170</t>
  </si>
  <si>
    <t>96C-170</t>
  </si>
  <si>
    <t>96F-170</t>
  </si>
  <si>
    <t>970-170</t>
  </si>
  <si>
    <t>980-170</t>
  </si>
  <si>
    <t>98A-170</t>
  </si>
  <si>
    <t>98B-170</t>
  </si>
  <si>
    <t>990-170</t>
  </si>
  <si>
    <t>090-170</t>
  </si>
  <si>
    <t>660-170</t>
  </si>
  <si>
    <t>681-170</t>
  </si>
  <si>
    <t>790-170</t>
  </si>
  <si>
    <t>800-170</t>
  </si>
  <si>
    <t>930-170</t>
  </si>
  <si>
    <t>49D-170</t>
  </si>
  <si>
    <t>010-171</t>
  </si>
  <si>
    <t>01B-171</t>
  </si>
  <si>
    <t>01C-171</t>
  </si>
  <si>
    <t>01D-171</t>
  </si>
  <si>
    <t>01F-171</t>
  </si>
  <si>
    <t>020-171</t>
  </si>
  <si>
    <t>030-171</t>
  </si>
  <si>
    <t>040-171</t>
  </si>
  <si>
    <t>050-171</t>
  </si>
  <si>
    <t>060-171</t>
  </si>
  <si>
    <t>06B-171</t>
  </si>
  <si>
    <t>070-171</t>
  </si>
  <si>
    <t>07A-171</t>
  </si>
  <si>
    <t>080-171</t>
  </si>
  <si>
    <t>08A-171</t>
  </si>
  <si>
    <t>090-171</t>
  </si>
  <si>
    <t>09A-171</t>
  </si>
  <si>
    <t>09B-171</t>
  </si>
  <si>
    <t>100-171</t>
  </si>
  <si>
    <t>10A-171</t>
  </si>
  <si>
    <t>10B-171</t>
  </si>
  <si>
    <t>110-171</t>
  </si>
  <si>
    <t>11A-171</t>
  </si>
  <si>
    <t>11B-171</t>
  </si>
  <si>
    <t>11C-171</t>
  </si>
  <si>
    <t>11D-171</t>
  </si>
  <si>
    <t>111-171</t>
  </si>
  <si>
    <t>11K-171</t>
  </si>
  <si>
    <t>120-171</t>
  </si>
  <si>
    <t>12A-171</t>
  </si>
  <si>
    <t>130-171</t>
  </si>
  <si>
    <t>13A-171</t>
  </si>
  <si>
    <t>13B-171</t>
  </si>
  <si>
    <t>13C-171</t>
  </si>
  <si>
    <t>13D-171</t>
  </si>
  <si>
    <t>132-171</t>
  </si>
  <si>
    <t>140-171</t>
  </si>
  <si>
    <t>150-171</t>
  </si>
  <si>
    <t>160-171</t>
  </si>
  <si>
    <t>16B-171</t>
  </si>
  <si>
    <t>170-171</t>
  </si>
  <si>
    <t>180-171</t>
  </si>
  <si>
    <t>181-171</t>
  </si>
  <si>
    <t>182-171</t>
  </si>
  <si>
    <t>190-171</t>
  </si>
  <si>
    <t>19A-171</t>
  </si>
  <si>
    <t>19B-171</t>
  </si>
  <si>
    <t>19C-171</t>
  </si>
  <si>
    <t>200-171</t>
  </si>
  <si>
    <t>20A-171</t>
  </si>
  <si>
    <t>210-171</t>
  </si>
  <si>
    <t>220-171</t>
  </si>
  <si>
    <t>230-171</t>
  </si>
  <si>
    <t>23A-171</t>
  </si>
  <si>
    <t>240-171</t>
  </si>
  <si>
    <t>24B-171</t>
  </si>
  <si>
    <t>241-171</t>
  </si>
  <si>
    <t>24N-171</t>
  </si>
  <si>
    <t>250-171</t>
  </si>
  <si>
    <t>260-171</t>
  </si>
  <si>
    <t>26B-171</t>
  </si>
  <si>
    <t>26C-171</t>
  </si>
  <si>
    <t>270-171</t>
  </si>
  <si>
    <t>27A-171</t>
  </si>
  <si>
    <t>280-171</t>
  </si>
  <si>
    <t>290-171</t>
  </si>
  <si>
    <t>29A-171</t>
  </si>
  <si>
    <t>291-171</t>
  </si>
  <si>
    <t>292-171</t>
  </si>
  <si>
    <t>300-171</t>
  </si>
  <si>
    <t>310-171</t>
  </si>
  <si>
    <t>320-171</t>
  </si>
  <si>
    <t>00A-171</t>
  </si>
  <si>
    <t>00B-171</t>
  </si>
  <si>
    <t>32A-171</t>
  </si>
  <si>
    <t>32B-171</t>
  </si>
  <si>
    <t>32C-171</t>
  </si>
  <si>
    <t>32D-171</t>
  </si>
  <si>
    <t>32H-171</t>
  </si>
  <si>
    <t>32K-171</t>
  </si>
  <si>
    <t>32L-171</t>
  </si>
  <si>
    <t>32M-171</t>
  </si>
  <si>
    <t>32N-171</t>
  </si>
  <si>
    <t>32P-171</t>
  </si>
  <si>
    <t>32Q-171</t>
  </si>
  <si>
    <t>32R-171</t>
  </si>
  <si>
    <t>32S-171</t>
  </si>
  <si>
    <t>32T-171</t>
  </si>
  <si>
    <t>330-171</t>
  </si>
  <si>
    <t>33A-171</t>
  </si>
  <si>
    <t>340-171</t>
  </si>
  <si>
    <t>34B-171</t>
  </si>
  <si>
    <t>34D-171</t>
  </si>
  <si>
    <t>34F-171</t>
  </si>
  <si>
    <t>34G-171</t>
  </si>
  <si>
    <t>34H-171</t>
  </si>
  <si>
    <t>34Z-171</t>
  </si>
  <si>
    <t>350-171</t>
  </si>
  <si>
    <t>35A-171</t>
  </si>
  <si>
    <t>35B-171</t>
  </si>
  <si>
    <t>360-171</t>
  </si>
  <si>
    <t>36B-171</t>
  </si>
  <si>
    <t>36C-171</t>
  </si>
  <si>
    <t>36F-171</t>
  </si>
  <si>
    <t>36G-171</t>
  </si>
  <si>
    <t>370-171</t>
  </si>
  <si>
    <t>380-171</t>
  </si>
  <si>
    <t>390-171</t>
  </si>
  <si>
    <t>39A-171</t>
  </si>
  <si>
    <t>39B-171</t>
  </si>
  <si>
    <t>400-171</t>
  </si>
  <si>
    <t>410-171</t>
  </si>
  <si>
    <t>41B-171</t>
  </si>
  <si>
    <t>41C-171</t>
  </si>
  <si>
    <t>41D-171</t>
  </si>
  <si>
    <t>41F-171</t>
  </si>
  <si>
    <t>41G-171</t>
  </si>
  <si>
    <t>41H-171</t>
  </si>
  <si>
    <t>41J-171</t>
  </si>
  <si>
    <t>41K-171</t>
  </si>
  <si>
    <t>41L-171</t>
  </si>
  <si>
    <t>41M-171</t>
  </si>
  <si>
    <t>41N-171</t>
  </si>
  <si>
    <t>41Q-171</t>
  </si>
  <si>
    <t>41R-171</t>
  </si>
  <si>
    <t>420-171</t>
  </si>
  <si>
    <t>42A-171</t>
  </si>
  <si>
    <t>42B-171</t>
  </si>
  <si>
    <t>421-171</t>
  </si>
  <si>
    <t>422-171</t>
  </si>
  <si>
    <t>430-171</t>
  </si>
  <si>
    <t>43C-171</t>
  </si>
  <si>
    <t>43D-171</t>
  </si>
  <si>
    <t>440-171</t>
  </si>
  <si>
    <t>44A-171</t>
  </si>
  <si>
    <t>450-171</t>
  </si>
  <si>
    <t>45A-171</t>
  </si>
  <si>
    <t>45B-171</t>
  </si>
  <si>
    <t>460-171</t>
  </si>
  <si>
    <t>470-171</t>
  </si>
  <si>
    <t>480-171</t>
  </si>
  <si>
    <t>490-171</t>
  </si>
  <si>
    <t>49B-171</t>
  </si>
  <si>
    <t>49D-171</t>
  </si>
  <si>
    <t>49E-171</t>
  </si>
  <si>
    <t>49F-171</t>
  </si>
  <si>
    <t>49G-171</t>
  </si>
  <si>
    <t>491-171</t>
  </si>
  <si>
    <t>500-171</t>
  </si>
  <si>
    <t>50A-171</t>
  </si>
  <si>
    <t>50Z-171</t>
  </si>
  <si>
    <t>510-171</t>
  </si>
  <si>
    <t>51A-171</t>
  </si>
  <si>
    <t>51B-171</t>
  </si>
  <si>
    <t>520-171</t>
  </si>
  <si>
    <t>530-171</t>
  </si>
  <si>
    <t>53B-171</t>
  </si>
  <si>
    <t>53C-171</t>
  </si>
  <si>
    <t>540-171</t>
  </si>
  <si>
    <t>54A-171</t>
  </si>
  <si>
    <t>550-171</t>
  </si>
  <si>
    <t>55A-171</t>
  </si>
  <si>
    <t>55B-171</t>
  </si>
  <si>
    <t>560-171</t>
  </si>
  <si>
    <t>570-171</t>
  </si>
  <si>
    <t>580-171</t>
  </si>
  <si>
    <t>58B-171</t>
  </si>
  <si>
    <t>590-171</t>
  </si>
  <si>
    <t>600-171</t>
  </si>
  <si>
    <t>60B-171</t>
  </si>
  <si>
    <t>60D-171</t>
  </si>
  <si>
    <t>60F-171</t>
  </si>
  <si>
    <t>60G-171</t>
  </si>
  <si>
    <t>60I-171</t>
  </si>
  <si>
    <t>60J-171</t>
  </si>
  <si>
    <t>60K-171</t>
  </si>
  <si>
    <t>60L-171</t>
  </si>
  <si>
    <t>60M-171</t>
  </si>
  <si>
    <t>60N-171</t>
  </si>
  <si>
    <t>60P-171</t>
  </si>
  <si>
    <t>60Q-171</t>
  </si>
  <si>
    <t>60S-171</t>
  </si>
  <si>
    <t>60U-171</t>
  </si>
  <si>
    <t>60Y-171</t>
  </si>
  <si>
    <t>60Z-171</t>
  </si>
  <si>
    <t>61J-171</t>
  </si>
  <si>
    <t>61K-171</t>
  </si>
  <si>
    <t>61L-171</t>
  </si>
  <si>
    <t>61M-171</t>
  </si>
  <si>
    <t>61N-171</t>
  </si>
  <si>
    <t>61P-171</t>
  </si>
  <si>
    <t>61Q-171</t>
  </si>
  <si>
    <t>61R-171</t>
  </si>
  <si>
    <t>61S-171</t>
  </si>
  <si>
    <t>61T-171</t>
  </si>
  <si>
    <t>61U-171</t>
  </si>
  <si>
    <t>61V-171</t>
  </si>
  <si>
    <t>61W-171</t>
  </si>
  <si>
    <t>61X-171</t>
  </si>
  <si>
    <t>61Y-171</t>
  </si>
  <si>
    <t>62J-171</t>
  </si>
  <si>
    <t>62K-171</t>
  </si>
  <si>
    <t>610-171</t>
  </si>
  <si>
    <t>620-171</t>
  </si>
  <si>
    <t>62A-171</t>
  </si>
  <si>
    <t>630-171</t>
  </si>
  <si>
    <t>63A-171</t>
  </si>
  <si>
    <t>63B-171</t>
  </si>
  <si>
    <t>63C-171</t>
  </si>
  <si>
    <t>640-171</t>
  </si>
  <si>
    <t>64A-171</t>
  </si>
  <si>
    <t>650-171</t>
  </si>
  <si>
    <t>65A-171</t>
  </si>
  <si>
    <t>65B-171</t>
  </si>
  <si>
    <t>65C-171</t>
  </si>
  <si>
    <t>65D-171</t>
  </si>
  <si>
    <t>65F-171</t>
  </si>
  <si>
    <t>65G-171</t>
  </si>
  <si>
    <t>65H-171</t>
  </si>
  <si>
    <t>65Z-171</t>
  </si>
  <si>
    <t>660-171</t>
  </si>
  <si>
    <t>66A-171</t>
  </si>
  <si>
    <t>670-171</t>
  </si>
  <si>
    <t>67B-171</t>
  </si>
  <si>
    <t>680-171</t>
  </si>
  <si>
    <t>68A-171</t>
  </si>
  <si>
    <t>68C-171</t>
  </si>
  <si>
    <t>681-171</t>
  </si>
  <si>
    <t>690-171</t>
  </si>
  <si>
    <t>69A-171</t>
  </si>
  <si>
    <t>700-171</t>
  </si>
  <si>
    <t>70A-171</t>
  </si>
  <si>
    <t>710-171</t>
  </si>
  <si>
    <t>720-171</t>
  </si>
  <si>
    <t>730-171</t>
  </si>
  <si>
    <t>73A-171</t>
  </si>
  <si>
    <t>73B-171</t>
  </si>
  <si>
    <t>740-171</t>
  </si>
  <si>
    <t>74C-171</t>
  </si>
  <si>
    <t>74Z-171</t>
  </si>
  <si>
    <t>750-171</t>
  </si>
  <si>
    <t>760-171</t>
  </si>
  <si>
    <t>76A-171</t>
  </si>
  <si>
    <t>761-171</t>
  </si>
  <si>
    <t>770-171</t>
  </si>
  <si>
    <t>780-171</t>
  </si>
  <si>
    <t>78A-171</t>
  </si>
  <si>
    <t>78B-171</t>
  </si>
  <si>
    <t>295-171</t>
  </si>
  <si>
    <t>790-171</t>
  </si>
  <si>
    <t>79A-171</t>
  </si>
  <si>
    <t>79Z-171</t>
  </si>
  <si>
    <t>800-171</t>
  </si>
  <si>
    <t>80B-171</t>
  </si>
  <si>
    <t>810-171</t>
  </si>
  <si>
    <t>81A-171</t>
  </si>
  <si>
    <t>81B-171</t>
  </si>
  <si>
    <t>820-171</t>
  </si>
  <si>
    <t>821-171</t>
  </si>
  <si>
    <t>830-171</t>
  </si>
  <si>
    <t>840-171</t>
  </si>
  <si>
    <t>84B-171</t>
  </si>
  <si>
    <t>850-171</t>
  </si>
  <si>
    <t>860-171</t>
  </si>
  <si>
    <t>861-171</t>
  </si>
  <si>
    <t>862-171</t>
  </si>
  <si>
    <t>86T-171</t>
  </si>
  <si>
    <t>870-171</t>
  </si>
  <si>
    <t>87A-171</t>
  </si>
  <si>
    <t>880-171</t>
  </si>
  <si>
    <t>88A-171</t>
  </si>
  <si>
    <t>890-171</t>
  </si>
  <si>
    <t>900-171</t>
  </si>
  <si>
    <t>90A-171</t>
  </si>
  <si>
    <t>90B-171</t>
  </si>
  <si>
    <t>90C-171</t>
  </si>
  <si>
    <t>90D-171</t>
  </si>
  <si>
    <t>90F-171</t>
  </si>
  <si>
    <t>910-171</t>
  </si>
  <si>
    <t>91A-171</t>
  </si>
  <si>
    <t>91B-171</t>
  </si>
  <si>
    <t>920-171</t>
  </si>
  <si>
    <t>92B-171</t>
  </si>
  <si>
    <t>92D-171</t>
  </si>
  <si>
    <t>92E-171</t>
  </si>
  <si>
    <t>92F-171</t>
  </si>
  <si>
    <t>92G-171</t>
  </si>
  <si>
    <t>92K-171</t>
  </si>
  <si>
    <t>92L-171</t>
  </si>
  <si>
    <t>92M-171</t>
  </si>
  <si>
    <t>92N-171</t>
  </si>
  <si>
    <t>92P-171</t>
  </si>
  <si>
    <t>92R-171</t>
  </si>
  <si>
    <t>92S-171</t>
  </si>
  <si>
    <t>92T-171</t>
  </si>
  <si>
    <t>92U-171</t>
  </si>
  <si>
    <t>92V-171</t>
  </si>
  <si>
    <t>92W-171</t>
  </si>
  <si>
    <t>92Y-171</t>
  </si>
  <si>
    <t>93J-171</t>
  </si>
  <si>
    <t>93L-171</t>
  </si>
  <si>
    <t>93M-171</t>
  </si>
  <si>
    <t>93N-171</t>
  </si>
  <si>
    <t>93P-171</t>
  </si>
  <si>
    <t>93Q-171</t>
  </si>
  <si>
    <t>93R-171</t>
  </si>
  <si>
    <t>93T-171</t>
  </si>
  <si>
    <t>930-171</t>
  </si>
  <si>
    <t>93A-171</t>
  </si>
  <si>
    <t>940-171</t>
  </si>
  <si>
    <t>94A-171</t>
  </si>
  <si>
    <t>950-171</t>
  </si>
  <si>
    <t>95A-171</t>
  </si>
  <si>
    <t>960-171</t>
  </si>
  <si>
    <t>96C-171</t>
  </si>
  <si>
    <t>96F-171</t>
  </si>
  <si>
    <t>970-171</t>
  </si>
  <si>
    <t>97D-171</t>
  </si>
  <si>
    <t>980-171</t>
  </si>
  <si>
    <t>98A-171</t>
  </si>
  <si>
    <t>98B-171</t>
  </si>
  <si>
    <t>990-171</t>
  </si>
  <si>
    <t>995-171</t>
  </si>
  <si>
    <t>94Z-171</t>
  </si>
  <si>
    <t>01B-172</t>
  </si>
  <si>
    <t>01D-172</t>
  </si>
  <si>
    <t>07A-172</t>
  </si>
  <si>
    <t>11C-172</t>
  </si>
  <si>
    <t>19A-172</t>
  </si>
  <si>
    <t>19B-172</t>
  </si>
  <si>
    <t>19C-172</t>
  </si>
  <si>
    <t>27A-172</t>
  </si>
  <si>
    <t>32L-172</t>
  </si>
  <si>
    <t>32N-172</t>
  </si>
  <si>
    <t>32R-172</t>
  </si>
  <si>
    <t>34G-172</t>
  </si>
  <si>
    <t>34H-172</t>
  </si>
  <si>
    <t>35B-172</t>
  </si>
  <si>
    <t>36C-172</t>
  </si>
  <si>
    <t>36G-172</t>
  </si>
  <si>
    <t>39A-172</t>
  </si>
  <si>
    <t>39B-172</t>
  </si>
  <si>
    <t>41B-172</t>
  </si>
  <si>
    <t>41G-172</t>
  </si>
  <si>
    <t>41J-172</t>
  </si>
  <si>
    <t>41N-172</t>
  </si>
  <si>
    <t>41Q-172</t>
  </si>
  <si>
    <t>43C-172</t>
  </si>
  <si>
    <t>45A-172</t>
  </si>
  <si>
    <t>45B-172</t>
  </si>
  <si>
    <t>49E-172</t>
  </si>
  <si>
    <t>49F-172</t>
  </si>
  <si>
    <t>50A-172</t>
  </si>
  <si>
    <t>50Z-172</t>
  </si>
  <si>
    <t>51B-172</t>
  </si>
  <si>
    <t>53B-172</t>
  </si>
  <si>
    <t>55A-172</t>
  </si>
  <si>
    <t>55B-172</t>
  </si>
  <si>
    <t>60D-172</t>
  </si>
  <si>
    <t>60F-172</t>
  </si>
  <si>
    <t>60G-172</t>
  </si>
  <si>
    <t>60I-172</t>
  </si>
  <si>
    <t>60J-172</t>
  </si>
  <si>
    <t>60M-172</t>
  </si>
  <si>
    <t>60S-172</t>
  </si>
  <si>
    <t>60Y-172</t>
  </si>
  <si>
    <t>61J-172</t>
  </si>
  <si>
    <t>61M-172</t>
  </si>
  <si>
    <t>61S-172</t>
  </si>
  <si>
    <t>61X-172</t>
  </si>
  <si>
    <t>63A-172</t>
  </si>
  <si>
    <t>63C-172</t>
  </si>
  <si>
    <t>65D-172</t>
  </si>
  <si>
    <t>65F-172</t>
  </si>
  <si>
    <t>68A-172</t>
  </si>
  <si>
    <t>68C-172</t>
  </si>
  <si>
    <t>70A-172</t>
  </si>
  <si>
    <t>73B-172</t>
  </si>
  <si>
    <t>78B-172</t>
  </si>
  <si>
    <t>79A-172</t>
  </si>
  <si>
    <t>84B-172</t>
  </si>
  <si>
    <t>86T-172</t>
  </si>
  <si>
    <t>90A-172</t>
  </si>
  <si>
    <t>90B-172</t>
  </si>
  <si>
    <t>92B-172</t>
  </si>
  <si>
    <t>92D-172</t>
  </si>
  <si>
    <t>92E-172</t>
  </si>
  <si>
    <t>92F-172</t>
  </si>
  <si>
    <t>92G-172</t>
  </si>
  <si>
    <t>92K-172</t>
  </si>
  <si>
    <t>92N-172</t>
  </si>
  <si>
    <t>92P-172</t>
  </si>
  <si>
    <t>92R-172</t>
  </si>
  <si>
    <t>92S-172</t>
  </si>
  <si>
    <t>92T-172</t>
  </si>
  <si>
    <t>92U-172</t>
  </si>
  <si>
    <t>92V-172</t>
  </si>
  <si>
    <t>92W-172</t>
  </si>
  <si>
    <t>92Y-172</t>
  </si>
  <si>
    <t>93M-172</t>
  </si>
  <si>
    <t>93N-172</t>
  </si>
  <si>
    <t>93P-172</t>
  </si>
  <si>
    <t>93R-172</t>
  </si>
  <si>
    <t>98B-172</t>
  </si>
  <si>
    <t>010-181</t>
  </si>
  <si>
    <t>01B-181</t>
  </si>
  <si>
    <t>01C-181</t>
  </si>
  <si>
    <t>01D-181</t>
  </si>
  <si>
    <t>01F-181</t>
  </si>
  <si>
    <t>020-181</t>
  </si>
  <si>
    <t>030-181</t>
  </si>
  <si>
    <t>040-181</t>
  </si>
  <si>
    <t>050-181</t>
  </si>
  <si>
    <t>060-181</t>
  </si>
  <si>
    <t>06B-181</t>
  </si>
  <si>
    <t>070-181</t>
  </si>
  <si>
    <t>07A-181</t>
  </si>
  <si>
    <t>080-181</t>
  </si>
  <si>
    <t>08A-181</t>
  </si>
  <si>
    <t>090-181</t>
  </si>
  <si>
    <t>09A-181</t>
  </si>
  <si>
    <t>09B-181</t>
  </si>
  <si>
    <t>100-181</t>
  </si>
  <si>
    <t>10A-181</t>
  </si>
  <si>
    <t>10B-181</t>
  </si>
  <si>
    <t>110-181</t>
  </si>
  <si>
    <t>11A-181</t>
  </si>
  <si>
    <t>11B-181</t>
  </si>
  <si>
    <t>11C-181</t>
  </si>
  <si>
    <t>11D-181</t>
  </si>
  <si>
    <t>111-181</t>
  </si>
  <si>
    <t>11K-181</t>
  </si>
  <si>
    <t>120-181</t>
  </si>
  <si>
    <t>12A-181</t>
  </si>
  <si>
    <t>130-181</t>
  </si>
  <si>
    <t>13A-181</t>
  </si>
  <si>
    <t>13B-181</t>
  </si>
  <si>
    <t>13C-181</t>
  </si>
  <si>
    <t>13D-181</t>
  </si>
  <si>
    <t>140-181</t>
  </si>
  <si>
    <t>150-181</t>
  </si>
  <si>
    <t>160-181</t>
  </si>
  <si>
    <t>16B-181</t>
  </si>
  <si>
    <t>180-181</t>
  </si>
  <si>
    <t>182-181</t>
  </si>
  <si>
    <t>190-181</t>
  </si>
  <si>
    <t>19A-181</t>
  </si>
  <si>
    <t>19B-181</t>
  </si>
  <si>
    <t>19C-181</t>
  </si>
  <si>
    <t>200-181</t>
  </si>
  <si>
    <t>20A-181</t>
  </si>
  <si>
    <t>210-181</t>
  </si>
  <si>
    <t>220-181</t>
  </si>
  <si>
    <t>230-181</t>
  </si>
  <si>
    <t>23A-181</t>
  </si>
  <si>
    <t>240-181</t>
  </si>
  <si>
    <t>24B-181</t>
  </si>
  <si>
    <t>241-181</t>
  </si>
  <si>
    <t>24N-181</t>
  </si>
  <si>
    <t>250-181</t>
  </si>
  <si>
    <t>260-181</t>
  </si>
  <si>
    <t>26B-181</t>
  </si>
  <si>
    <t>26C-181</t>
  </si>
  <si>
    <t>270-181</t>
  </si>
  <si>
    <t>27A-181</t>
  </si>
  <si>
    <t>280-181</t>
  </si>
  <si>
    <t>290-181</t>
  </si>
  <si>
    <t>29A-181</t>
  </si>
  <si>
    <t>291-181</t>
  </si>
  <si>
    <t>292-181</t>
  </si>
  <si>
    <t>300-181</t>
  </si>
  <si>
    <t>310-181</t>
  </si>
  <si>
    <t>320-181</t>
  </si>
  <si>
    <t>00A-181</t>
  </si>
  <si>
    <t>00B-181</t>
  </si>
  <si>
    <t>32A-181</t>
  </si>
  <si>
    <t>32B-181</t>
  </si>
  <si>
    <t>32C-181</t>
  </si>
  <si>
    <t>32D-181</t>
  </si>
  <si>
    <t>32H-181</t>
  </si>
  <si>
    <t>32K-181</t>
  </si>
  <si>
    <t>32L-181</t>
  </si>
  <si>
    <t>32M-181</t>
  </si>
  <si>
    <t>32N-181</t>
  </si>
  <si>
    <t>32P-181</t>
  </si>
  <si>
    <t>32Q-181</t>
  </si>
  <si>
    <t>32R-181</t>
  </si>
  <si>
    <t>32S-181</t>
  </si>
  <si>
    <t>32T-181</t>
  </si>
  <si>
    <t>330-181</t>
  </si>
  <si>
    <t>33A-181</t>
  </si>
  <si>
    <t>340-181</t>
  </si>
  <si>
    <t>34B-181</t>
  </si>
  <si>
    <t>34D-181</t>
  </si>
  <si>
    <t>34F-181</t>
  </si>
  <si>
    <t>34G-181</t>
  </si>
  <si>
    <t>34H-181</t>
  </si>
  <si>
    <t>34Z-181</t>
  </si>
  <si>
    <t>350-181</t>
  </si>
  <si>
    <t>35A-181</t>
  </si>
  <si>
    <t>35B-181</t>
  </si>
  <si>
    <t>360-181</t>
  </si>
  <si>
    <t>36B-181</t>
  </si>
  <si>
    <t>36C-181</t>
  </si>
  <si>
    <t>36F-181</t>
  </si>
  <si>
    <t>36G-181</t>
  </si>
  <si>
    <t>370-181</t>
  </si>
  <si>
    <t>380-181</t>
  </si>
  <si>
    <t>390-181</t>
  </si>
  <si>
    <t>39A-181</t>
  </si>
  <si>
    <t>39B-181</t>
  </si>
  <si>
    <t>400-181</t>
  </si>
  <si>
    <t>410-181</t>
  </si>
  <si>
    <t>41B-181</t>
  </si>
  <si>
    <t>41C-181</t>
  </si>
  <si>
    <t>41D-181</t>
  </si>
  <si>
    <t>41F-181</t>
  </si>
  <si>
    <t>41G-181</t>
  </si>
  <si>
    <t>41H-181</t>
  </si>
  <si>
    <t>41J-181</t>
  </si>
  <si>
    <t>41K-181</t>
  </si>
  <si>
    <t>41L-181</t>
  </si>
  <si>
    <t>41M-181</t>
  </si>
  <si>
    <t>41N-181</t>
  </si>
  <si>
    <t>41Q-181</t>
  </si>
  <si>
    <t>41R-181</t>
  </si>
  <si>
    <t>420-181</t>
  </si>
  <si>
    <t>42A-181</t>
  </si>
  <si>
    <t>42B-181</t>
  </si>
  <si>
    <t>421-181</t>
  </si>
  <si>
    <t>422-181</t>
  </si>
  <si>
    <t>430-181</t>
  </si>
  <si>
    <t>43C-181</t>
  </si>
  <si>
    <t>43D-181</t>
  </si>
  <si>
    <t>440-181</t>
  </si>
  <si>
    <t>44A-181</t>
  </si>
  <si>
    <t>450-181</t>
  </si>
  <si>
    <t>45A-181</t>
  </si>
  <si>
    <t>45B-181</t>
  </si>
  <si>
    <t>460-181</t>
  </si>
  <si>
    <t>470-181</t>
  </si>
  <si>
    <t>480-181</t>
  </si>
  <si>
    <t>490-181</t>
  </si>
  <si>
    <t>49B-181</t>
  </si>
  <si>
    <t>49D-181</t>
  </si>
  <si>
    <t>49E-181</t>
  </si>
  <si>
    <t>49F-181</t>
  </si>
  <si>
    <t>49G-181</t>
  </si>
  <si>
    <t>491-181</t>
  </si>
  <si>
    <t>500-181</t>
  </si>
  <si>
    <t>50A-181</t>
  </si>
  <si>
    <t>50Z-181</t>
  </si>
  <si>
    <t>510-181</t>
  </si>
  <si>
    <t>51A-181</t>
  </si>
  <si>
    <t>51B-181</t>
  </si>
  <si>
    <t>520-181</t>
  </si>
  <si>
    <t>530-181</t>
  </si>
  <si>
    <t>53B-181</t>
  </si>
  <si>
    <t>53C-181</t>
  </si>
  <si>
    <t>540-181</t>
  </si>
  <si>
    <t>54A-181</t>
  </si>
  <si>
    <t>550-181</t>
  </si>
  <si>
    <t>55A-181</t>
  </si>
  <si>
    <t>55B-181</t>
  </si>
  <si>
    <t>560-181</t>
  </si>
  <si>
    <t>570-181</t>
  </si>
  <si>
    <t>580-181</t>
  </si>
  <si>
    <t>58B-181</t>
  </si>
  <si>
    <t>590-181</t>
  </si>
  <si>
    <t>600-181</t>
  </si>
  <si>
    <t>60B-181</t>
  </si>
  <si>
    <t>60D-181</t>
  </si>
  <si>
    <t>60F-181</t>
  </si>
  <si>
    <t>60G-181</t>
  </si>
  <si>
    <t>60I-181</t>
  </si>
  <si>
    <t>60J-181</t>
  </si>
  <si>
    <t>60K-181</t>
  </si>
  <si>
    <t>60L-181</t>
  </si>
  <si>
    <t>60M-181</t>
  </si>
  <si>
    <t>60N-181</t>
  </si>
  <si>
    <t>60P-181</t>
  </si>
  <si>
    <t>60Q-181</t>
  </si>
  <si>
    <t>60S-181</t>
  </si>
  <si>
    <t>60U-181</t>
  </si>
  <si>
    <t>60Y-181</t>
  </si>
  <si>
    <t>60Z-181</t>
  </si>
  <si>
    <t>61J-181</t>
  </si>
  <si>
    <t>61K-181</t>
  </si>
  <si>
    <t>61L-181</t>
  </si>
  <si>
    <t>61M-181</t>
  </si>
  <si>
    <t>61N-181</t>
  </si>
  <si>
    <t>61P-181</t>
  </si>
  <si>
    <t>61Q-181</t>
  </si>
  <si>
    <t>61R-181</t>
  </si>
  <si>
    <t>61S-181</t>
  </si>
  <si>
    <t>61T-181</t>
  </si>
  <si>
    <t>61U-181</t>
  </si>
  <si>
    <t>61V-181</t>
  </si>
  <si>
    <t>61W-181</t>
  </si>
  <si>
    <t>61X-181</t>
  </si>
  <si>
    <t>61Y-181</t>
  </si>
  <si>
    <t>62J-181</t>
  </si>
  <si>
    <t>62K-181</t>
  </si>
  <si>
    <t>610-181</t>
  </si>
  <si>
    <t>620-181</t>
  </si>
  <si>
    <t>62A-181</t>
  </si>
  <si>
    <t>630-181</t>
  </si>
  <si>
    <t>63A-181</t>
  </si>
  <si>
    <t>63B-181</t>
  </si>
  <si>
    <t>63C-181</t>
  </si>
  <si>
    <t>640-181</t>
  </si>
  <si>
    <t>64A-181</t>
  </si>
  <si>
    <t>650-181</t>
  </si>
  <si>
    <t>65A-181</t>
  </si>
  <si>
    <t>65B-181</t>
  </si>
  <si>
    <t>65C-181</t>
  </si>
  <si>
    <t>65D-181</t>
  </si>
  <si>
    <t>65F-181</t>
  </si>
  <si>
    <t>65G-181</t>
  </si>
  <si>
    <t>65H-181</t>
  </si>
  <si>
    <t>65Z-181</t>
  </si>
  <si>
    <t>660-181</t>
  </si>
  <si>
    <t>66A-181</t>
  </si>
  <si>
    <t>670-181</t>
  </si>
  <si>
    <t>67B-181</t>
  </si>
  <si>
    <t>680-181</t>
  </si>
  <si>
    <t>68A-181</t>
  </si>
  <si>
    <t>68C-181</t>
  </si>
  <si>
    <t>681-181</t>
  </si>
  <si>
    <t>690-181</t>
  </si>
  <si>
    <t>69A-181</t>
  </si>
  <si>
    <t>700-181</t>
  </si>
  <si>
    <t>70A-181</t>
  </si>
  <si>
    <t>710-181</t>
  </si>
  <si>
    <t>720-181</t>
  </si>
  <si>
    <t>730-181</t>
  </si>
  <si>
    <t>73A-181</t>
  </si>
  <si>
    <t>73B-181</t>
  </si>
  <si>
    <t>740-181</t>
  </si>
  <si>
    <t>74C-181</t>
  </si>
  <si>
    <t>74Z-181</t>
  </si>
  <si>
    <t>750-181</t>
  </si>
  <si>
    <t>760-181</t>
  </si>
  <si>
    <t>76A-181</t>
  </si>
  <si>
    <t>761-181</t>
  </si>
  <si>
    <t>770-181</t>
  </si>
  <si>
    <t>780-181</t>
  </si>
  <si>
    <t>78A-181</t>
  </si>
  <si>
    <t>78B-181</t>
  </si>
  <si>
    <t>295-181</t>
  </si>
  <si>
    <t>790-181</t>
  </si>
  <si>
    <t>79A-181</t>
  </si>
  <si>
    <t>79Z-181</t>
  </si>
  <si>
    <t>800-181</t>
  </si>
  <si>
    <t>80B-181</t>
  </si>
  <si>
    <t>810-181</t>
  </si>
  <si>
    <t>81A-181</t>
  </si>
  <si>
    <t>81B-181</t>
  </si>
  <si>
    <t>820-181</t>
  </si>
  <si>
    <t>821-181</t>
  </si>
  <si>
    <t>830-181</t>
  </si>
  <si>
    <t>840-181</t>
  </si>
  <si>
    <t>84B-181</t>
  </si>
  <si>
    <t>850-181</t>
  </si>
  <si>
    <t>860-181</t>
  </si>
  <si>
    <t>861-181</t>
  </si>
  <si>
    <t>862-181</t>
  </si>
  <si>
    <t>86T-181</t>
  </si>
  <si>
    <t>870-181</t>
  </si>
  <si>
    <t>87A-181</t>
  </si>
  <si>
    <t>880-181</t>
  </si>
  <si>
    <t>88A-181</t>
  </si>
  <si>
    <t>890-181</t>
  </si>
  <si>
    <t>900-181</t>
  </si>
  <si>
    <t>90A-181</t>
  </si>
  <si>
    <t>90B-181</t>
  </si>
  <si>
    <t>90C-181</t>
  </si>
  <si>
    <t>90D-181</t>
  </si>
  <si>
    <t>90F-181</t>
  </si>
  <si>
    <t>910-181</t>
  </si>
  <si>
    <t>91A-181</t>
  </si>
  <si>
    <t>91B-181</t>
  </si>
  <si>
    <t>920-181</t>
  </si>
  <si>
    <t>92B-181</t>
  </si>
  <si>
    <t>92D-181</t>
  </si>
  <si>
    <t>92E-181</t>
  </si>
  <si>
    <t>92F-181</t>
  </si>
  <si>
    <t>92G-181</t>
  </si>
  <si>
    <t>92K-181</t>
  </si>
  <si>
    <t>92L-181</t>
  </si>
  <si>
    <t>92M-181</t>
  </si>
  <si>
    <t>92N-181</t>
  </si>
  <si>
    <t>92P-181</t>
  </si>
  <si>
    <t>92R-181</t>
  </si>
  <si>
    <t>92S-181</t>
  </si>
  <si>
    <t>92T-181</t>
  </si>
  <si>
    <t>92U-181</t>
  </si>
  <si>
    <t>92V-181</t>
  </si>
  <si>
    <t>92W-181</t>
  </si>
  <si>
    <t>92Y-181</t>
  </si>
  <si>
    <t>93J-181</t>
  </si>
  <si>
    <t>93L-181</t>
  </si>
  <si>
    <t>93M-181</t>
  </si>
  <si>
    <t>93N-181</t>
  </si>
  <si>
    <t>93P-181</t>
  </si>
  <si>
    <t>93Q-181</t>
  </si>
  <si>
    <t>93R-181</t>
  </si>
  <si>
    <t>93T-181</t>
  </si>
  <si>
    <t>930-181</t>
  </si>
  <si>
    <t>93A-181</t>
  </si>
  <si>
    <t>940-181</t>
  </si>
  <si>
    <t>94A-181</t>
  </si>
  <si>
    <t>950-181</t>
  </si>
  <si>
    <t>95A-181</t>
  </si>
  <si>
    <t>960-181</t>
  </si>
  <si>
    <t>96C-181</t>
  </si>
  <si>
    <t>96F-181</t>
  </si>
  <si>
    <t>970-181</t>
  </si>
  <si>
    <t>97D-181</t>
  </si>
  <si>
    <t>980-181</t>
  </si>
  <si>
    <t>98A-181</t>
  </si>
  <si>
    <t>98B-181</t>
  </si>
  <si>
    <t>990-181</t>
  </si>
  <si>
    <t>995-181</t>
  </si>
  <si>
    <t>94Z-181</t>
  </si>
  <si>
    <t>34K-ALL</t>
  </si>
  <si>
    <t>41R-ALL</t>
  </si>
  <si>
    <t>72A-ALL</t>
  </si>
  <si>
    <t>74B-ALL</t>
  </si>
  <si>
    <t>Expenditures_PRC</t>
  </si>
  <si>
    <t>Expenditures_PSU</t>
  </si>
  <si>
    <t>97D-169</t>
  </si>
  <si>
    <t>92K-169</t>
  </si>
  <si>
    <t>41N-169</t>
  </si>
  <si>
    <t>32R-169</t>
  </si>
  <si>
    <t>32P-169</t>
  </si>
  <si>
    <t>32P-170</t>
  </si>
  <si>
    <t>32R-170</t>
  </si>
  <si>
    <t>39A-170</t>
  </si>
  <si>
    <t>41N-170</t>
  </si>
  <si>
    <t>92K-170</t>
  </si>
  <si>
    <t>97D-170</t>
  </si>
  <si>
    <t>Teacher Mentor</t>
  </si>
  <si>
    <t>Expenditures_Object</t>
  </si>
  <si>
    <t>Object Code</t>
  </si>
  <si>
    <t xml:space="preserve">Subtotal LEA + ISD   </t>
  </si>
  <si>
    <t xml:space="preserve">Subtotal Charters, CS VPS, Lab &amp; Regional Schools   </t>
  </si>
  <si>
    <t xml:space="preserve">Subtotal Non Units   </t>
  </si>
  <si>
    <t xml:space="preserve">Grand Total (all PSU)   </t>
  </si>
  <si>
    <t>Expenditures by PSU Type</t>
  </si>
  <si>
    <t xml:space="preserve">LEA and ISD   </t>
  </si>
  <si>
    <t>CS, CS VPS, Lab and Regional</t>
  </si>
  <si>
    <t xml:space="preserve">Non Units   </t>
  </si>
  <si>
    <t>Tab: Expenditures_PRC</t>
  </si>
  <si>
    <t>Tab: Expenditures_Object</t>
  </si>
  <si>
    <t>Account code that provides a description of the type of expenditure.  For more details of each object code, see NC Chart of Accounts on our website (URL is referenced under the table in tab "Expenditures_Object").</t>
  </si>
  <si>
    <t>Provides Covid expenditures by Program Report Code (PRC) and total Covid expenditures for each PSU</t>
  </si>
  <si>
    <t>Provides Covid expenditures for each PSU and total Covid expenditures for ALL PSUs by Program Report Code (PRC).</t>
  </si>
  <si>
    <t>Provides Covid expenditures by object code for each PSU and each PRC</t>
  </si>
  <si>
    <t>178-010</t>
  </si>
  <si>
    <t>178-020</t>
  </si>
  <si>
    <t>178-030</t>
  </si>
  <si>
    <t>178-040</t>
  </si>
  <si>
    <t>178-050</t>
  </si>
  <si>
    <t>178-060</t>
  </si>
  <si>
    <t>178-070</t>
  </si>
  <si>
    <t>178-080</t>
  </si>
  <si>
    <t>178-090</t>
  </si>
  <si>
    <t>178-100</t>
  </si>
  <si>
    <t>178-110</t>
  </si>
  <si>
    <t>178-111</t>
  </si>
  <si>
    <t>178-120</t>
  </si>
  <si>
    <t>178-130</t>
  </si>
  <si>
    <t>178-132</t>
  </si>
  <si>
    <t>178-140</t>
  </si>
  <si>
    <t>178-150</t>
  </si>
  <si>
    <t>178-160</t>
  </si>
  <si>
    <t>178-170</t>
  </si>
  <si>
    <t>178-180</t>
  </si>
  <si>
    <t>178-181</t>
  </si>
  <si>
    <t>178-182</t>
  </si>
  <si>
    <t>178-190</t>
  </si>
  <si>
    <t>178-200</t>
  </si>
  <si>
    <t>178-210</t>
  </si>
  <si>
    <t>178-220</t>
  </si>
  <si>
    <t>178-230</t>
  </si>
  <si>
    <t>178-240</t>
  </si>
  <si>
    <t>178-241</t>
  </si>
  <si>
    <t>178-250</t>
  </si>
  <si>
    <t>178-260</t>
  </si>
  <si>
    <t>178-270</t>
  </si>
  <si>
    <t>178-280</t>
  </si>
  <si>
    <t>178-290</t>
  </si>
  <si>
    <t>178-291</t>
  </si>
  <si>
    <t>178-292</t>
  </si>
  <si>
    <t>178-300</t>
  </si>
  <si>
    <t>178-310</t>
  </si>
  <si>
    <t>178-320</t>
  </si>
  <si>
    <t>178-330</t>
  </si>
  <si>
    <t>178-340</t>
  </si>
  <si>
    <t>178-350</t>
  </si>
  <si>
    <t>178-360</t>
  </si>
  <si>
    <t>178-370</t>
  </si>
  <si>
    <t>178-380</t>
  </si>
  <si>
    <t>178-390</t>
  </si>
  <si>
    <t>178-400</t>
  </si>
  <si>
    <t>178-410</t>
  </si>
  <si>
    <t>178-420</t>
  </si>
  <si>
    <t>178-421</t>
  </si>
  <si>
    <t>178-422</t>
  </si>
  <si>
    <t>178-430</t>
  </si>
  <si>
    <t>178-440</t>
  </si>
  <si>
    <t>178-450</t>
  </si>
  <si>
    <t>178-460</t>
  </si>
  <si>
    <t>178-470</t>
  </si>
  <si>
    <t>178-480</t>
  </si>
  <si>
    <t>178-490</t>
  </si>
  <si>
    <t>178-491</t>
  </si>
  <si>
    <t>178-500</t>
  </si>
  <si>
    <t>178-510</t>
  </si>
  <si>
    <t>178-520</t>
  </si>
  <si>
    <t>178-530</t>
  </si>
  <si>
    <t>178-540</t>
  </si>
  <si>
    <t>178-550</t>
  </si>
  <si>
    <t>178-560</t>
  </si>
  <si>
    <t>178-570</t>
  </si>
  <si>
    <t>178-580</t>
  </si>
  <si>
    <t>178-590</t>
  </si>
  <si>
    <t>178-600</t>
  </si>
  <si>
    <t>178-610</t>
  </si>
  <si>
    <t>178-620</t>
  </si>
  <si>
    <t>178-630</t>
  </si>
  <si>
    <t>178-640</t>
  </si>
  <si>
    <t>178-650</t>
  </si>
  <si>
    <t>178-660</t>
  </si>
  <si>
    <t>178-670</t>
  </si>
  <si>
    <t>178-680</t>
  </si>
  <si>
    <t>178-681</t>
  </si>
  <si>
    <t>178-690</t>
  </si>
  <si>
    <t>178-700</t>
  </si>
  <si>
    <t>178-710</t>
  </si>
  <si>
    <t>178-720</t>
  </si>
  <si>
    <t>178-730</t>
  </si>
  <si>
    <t>178-740</t>
  </si>
  <si>
    <t>178-750</t>
  </si>
  <si>
    <t>178-760</t>
  </si>
  <si>
    <t>178-761</t>
  </si>
  <si>
    <t>178-770</t>
  </si>
  <si>
    <t>178-780</t>
  </si>
  <si>
    <t>178-790</t>
  </si>
  <si>
    <t>178-800</t>
  </si>
  <si>
    <t>178-810</t>
  </si>
  <si>
    <t>178-820</t>
  </si>
  <si>
    <t>178-821</t>
  </si>
  <si>
    <t>178-830</t>
  </si>
  <si>
    <t>178-840</t>
  </si>
  <si>
    <t>178-850</t>
  </si>
  <si>
    <t>178-860</t>
  </si>
  <si>
    <t>178-861</t>
  </si>
  <si>
    <t>178-862</t>
  </si>
  <si>
    <t>178-870</t>
  </si>
  <si>
    <t>178-880</t>
  </si>
  <si>
    <t>178-890</t>
  </si>
  <si>
    <t>178-900</t>
  </si>
  <si>
    <t>178-910</t>
  </si>
  <si>
    <t>178-920</t>
  </si>
  <si>
    <t>178-930</t>
  </si>
  <si>
    <t>178-940</t>
  </si>
  <si>
    <t>178-950</t>
  </si>
  <si>
    <t>178-960</t>
  </si>
  <si>
    <t>178-970</t>
  </si>
  <si>
    <t>178-980</t>
  </si>
  <si>
    <t>178-990</t>
  </si>
  <si>
    <t>178-995</t>
  </si>
  <si>
    <t>178-ALL</t>
  </si>
  <si>
    <t>010-178</t>
  </si>
  <si>
    <t>020-178</t>
  </si>
  <si>
    <t>030-178</t>
  </si>
  <si>
    <t>040-178</t>
  </si>
  <si>
    <t>050-178</t>
  </si>
  <si>
    <t>060-178</t>
  </si>
  <si>
    <t>070-178</t>
  </si>
  <si>
    <t>080-178</t>
  </si>
  <si>
    <t>090-178</t>
  </si>
  <si>
    <t>100-178</t>
  </si>
  <si>
    <t>110-178</t>
  </si>
  <si>
    <t>111-178</t>
  </si>
  <si>
    <t>120-178</t>
  </si>
  <si>
    <t>130-178</t>
  </si>
  <si>
    <t>132-178</t>
  </si>
  <si>
    <t>140-178</t>
  </si>
  <si>
    <t>150-178</t>
  </si>
  <si>
    <t>160-178</t>
  </si>
  <si>
    <t>170-178</t>
  </si>
  <si>
    <t>180-178</t>
  </si>
  <si>
    <t>181-178</t>
  </si>
  <si>
    <t>182-178</t>
  </si>
  <si>
    <t>190-178</t>
  </si>
  <si>
    <t>200-178</t>
  </si>
  <si>
    <t>210-178</t>
  </si>
  <si>
    <t>220-178</t>
  </si>
  <si>
    <t>230-178</t>
  </si>
  <si>
    <t>240-178</t>
  </si>
  <si>
    <t>241-178</t>
  </si>
  <si>
    <t>250-178</t>
  </si>
  <si>
    <t>260-178</t>
  </si>
  <si>
    <t>270-178</t>
  </si>
  <si>
    <t>280-178</t>
  </si>
  <si>
    <t>290-178</t>
  </si>
  <si>
    <t>291-178</t>
  </si>
  <si>
    <t>292-178</t>
  </si>
  <si>
    <t>300-178</t>
  </si>
  <si>
    <t>310-178</t>
  </si>
  <si>
    <t>320-178</t>
  </si>
  <si>
    <t>330-178</t>
  </si>
  <si>
    <t>340-178</t>
  </si>
  <si>
    <t>350-178</t>
  </si>
  <si>
    <t>360-178</t>
  </si>
  <si>
    <t>370-178</t>
  </si>
  <si>
    <t>380-178</t>
  </si>
  <si>
    <t>390-178</t>
  </si>
  <si>
    <t>400-178</t>
  </si>
  <si>
    <t>410-178</t>
  </si>
  <si>
    <t>420-178</t>
  </si>
  <si>
    <t>421-178</t>
  </si>
  <si>
    <t>422-178</t>
  </si>
  <si>
    <t>430-178</t>
  </si>
  <si>
    <t>440-178</t>
  </si>
  <si>
    <t>450-178</t>
  </si>
  <si>
    <t>460-178</t>
  </si>
  <si>
    <t>470-178</t>
  </si>
  <si>
    <t>480-178</t>
  </si>
  <si>
    <t>490-178</t>
  </si>
  <si>
    <t>491-178</t>
  </si>
  <si>
    <t>500-178</t>
  </si>
  <si>
    <t>510-178</t>
  </si>
  <si>
    <t>520-178</t>
  </si>
  <si>
    <t>530-178</t>
  </si>
  <si>
    <t>540-178</t>
  </si>
  <si>
    <t>550-178</t>
  </si>
  <si>
    <t>560-178</t>
  </si>
  <si>
    <t>570-178</t>
  </si>
  <si>
    <t>580-178</t>
  </si>
  <si>
    <t>590-178</t>
  </si>
  <si>
    <t>600-178</t>
  </si>
  <si>
    <t>610-178</t>
  </si>
  <si>
    <t>620-178</t>
  </si>
  <si>
    <t>630-178</t>
  </si>
  <si>
    <t>640-178</t>
  </si>
  <si>
    <t>650-178</t>
  </si>
  <si>
    <t>660-178</t>
  </si>
  <si>
    <t>670-178</t>
  </si>
  <si>
    <t>680-178</t>
  </si>
  <si>
    <t>681-178</t>
  </si>
  <si>
    <t>690-178</t>
  </si>
  <si>
    <t>700-178</t>
  </si>
  <si>
    <t>710-178</t>
  </si>
  <si>
    <t>720-178</t>
  </si>
  <si>
    <t>730-178</t>
  </si>
  <si>
    <t>740-178</t>
  </si>
  <si>
    <t>750-178</t>
  </si>
  <si>
    <t>760-178</t>
  </si>
  <si>
    <t>761-178</t>
  </si>
  <si>
    <t>770-178</t>
  </si>
  <si>
    <t>780-178</t>
  </si>
  <si>
    <t>790-178</t>
  </si>
  <si>
    <t>800-178</t>
  </si>
  <si>
    <t>810-178</t>
  </si>
  <si>
    <t>820-178</t>
  </si>
  <si>
    <t>821-178</t>
  </si>
  <si>
    <t>830-178</t>
  </si>
  <si>
    <t>840-178</t>
  </si>
  <si>
    <t>850-178</t>
  </si>
  <si>
    <t>860-178</t>
  </si>
  <si>
    <t>861-178</t>
  </si>
  <si>
    <t>862-178</t>
  </si>
  <si>
    <t>870-178</t>
  </si>
  <si>
    <t>880-178</t>
  </si>
  <si>
    <t>890-178</t>
  </si>
  <si>
    <t>900-178</t>
  </si>
  <si>
    <t>910-178</t>
  </si>
  <si>
    <t>920-178</t>
  </si>
  <si>
    <t>930-178</t>
  </si>
  <si>
    <t>940-178</t>
  </si>
  <si>
    <t>950-178</t>
  </si>
  <si>
    <t>960-178</t>
  </si>
  <si>
    <t>970-178</t>
  </si>
  <si>
    <t>980-178</t>
  </si>
  <si>
    <t>990-178</t>
  </si>
  <si>
    <t>995-178</t>
  </si>
  <si>
    <t>Paul R Brown Leadership Academy</t>
  </si>
  <si>
    <t>The Learning Center</t>
  </si>
  <si>
    <t>NC Leadership Charter Academy</t>
  </si>
  <si>
    <t>The College Preparatory and Leadership A</t>
  </si>
  <si>
    <t>FernLeaf Community Charter School</t>
  </si>
  <si>
    <t>Ascend Leadership Academy: Lee County</t>
  </si>
  <si>
    <t>UpROAR Leadership Academy</t>
  </si>
  <si>
    <t>Girls Leadership Academy of Wilmington</t>
  </si>
  <si>
    <t>Longleaf School of the Arts</t>
  </si>
  <si>
    <t>PSU 09A - Paul R Brown Leadership Academy</t>
  </si>
  <si>
    <t>PSU 34H - NC Leadership Charter Academy</t>
  </si>
  <si>
    <t>PSU 41H - The College Preparatory and Leadership A</t>
  </si>
  <si>
    <t>PSU 45B - FernLeaf Community Charter School</t>
  </si>
  <si>
    <t>PSU 53B - Ascend Leadership Academy: Lee County</t>
  </si>
  <si>
    <t>PSU 61U - UpROAR Leadership Academy</t>
  </si>
  <si>
    <t>PSU 65G - Girls Leadership Academy of Wilmington</t>
  </si>
  <si>
    <t>PSU 92U - Longleaf School of the Arts</t>
  </si>
  <si>
    <t>PSU 20A - The Learning Center</t>
  </si>
  <si>
    <t>PRC 121 - CRF-Summer Learning Program</t>
  </si>
  <si>
    <t>PRC 127 - CRF-Connectivity School Buses</t>
  </si>
  <si>
    <t>PRC 129 - CRF-Learning Management System</t>
  </si>
  <si>
    <t>PRC 133 - CRF-Extended Learning and Integrated Student Support (ELISS)</t>
  </si>
  <si>
    <t>PRC 178 - ESSER II-Competency-based assessment</t>
  </si>
  <si>
    <t>Tab: Expenditures_PSU</t>
  </si>
  <si>
    <t>169-32P</t>
  </si>
  <si>
    <t>169-32R</t>
  </si>
  <si>
    <t>169-97D</t>
  </si>
  <si>
    <t>169-41N</t>
  </si>
  <si>
    <t>169-92K</t>
  </si>
  <si>
    <t>170-32P</t>
  </si>
  <si>
    <t>170-32R</t>
  </si>
  <si>
    <t>170-39A</t>
  </si>
  <si>
    <t>170-97D</t>
  </si>
  <si>
    <t>170-41N</t>
  </si>
  <si>
    <t>170-92K</t>
  </si>
  <si>
    <t>523</t>
  </si>
  <si>
    <t>HVAC Contract</t>
  </si>
  <si>
    <t>ESSER III - K-12 Public School Unit Supplemental Funding</t>
  </si>
  <si>
    <t>PRC 182 - ESSER III-K-12 Public School Unit Supplemental Funding</t>
  </si>
  <si>
    <t>167-00B</t>
  </si>
  <si>
    <t>00B-167</t>
  </si>
  <si>
    <t>169-00B</t>
  </si>
  <si>
    <t>00B-169</t>
  </si>
  <si>
    <t>170-00B</t>
  </si>
  <si>
    <t>00B-170</t>
  </si>
  <si>
    <t>173-010</t>
  </si>
  <si>
    <t>173-020</t>
  </si>
  <si>
    <t>173-030</t>
  </si>
  <si>
    <t>173-040</t>
  </si>
  <si>
    <t>173-050</t>
  </si>
  <si>
    <t>173-060</t>
  </si>
  <si>
    <t>173-070</t>
  </si>
  <si>
    <t>173-080</t>
  </si>
  <si>
    <t>173-090</t>
  </si>
  <si>
    <t>173-100</t>
  </si>
  <si>
    <t>173-110</t>
  </si>
  <si>
    <t>173-111</t>
  </si>
  <si>
    <t>173-120</t>
  </si>
  <si>
    <t>173-130</t>
  </si>
  <si>
    <t>173-132</t>
  </si>
  <si>
    <t>173-140</t>
  </si>
  <si>
    <t>173-150</t>
  </si>
  <si>
    <t>173-160</t>
  </si>
  <si>
    <t>173-170</t>
  </si>
  <si>
    <t>173-180</t>
  </si>
  <si>
    <t>173-181</t>
  </si>
  <si>
    <t>173-182</t>
  </si>
  <si>
    <t>173-190</t>
  </si>
  <si>
    <t>173-200</t>
  </si>
  <si>
    <t>173-210</t>
  </si>
  <si>
    <t>173-220</t>
  </si>
  <si>
    <t>173-230</t>
  </si>
  <si>
    <t>173-240</t>
  </si>
  <si>
    <t>173-241</t>
  </si>
  <si>
    <t>173-250</t>
  </si>
  <si>
    <t>173-260</t>
  </si>
  <si>
    <t>173-270</t>
  </si>
  <si>
    <t>173-280</t>
  </si>
  <si>
    <t>173-290</t>
  </si>
  <si>
    <t>173-291</t>
  </si>
  <si>
    <t>173-292</t>
  </si>
  <si>
    <t>173-300</t>
  </si>
  <si>
    <t>173-310</t>
  </si>
  <si>
    <t>173-320</t>
  </si>
  <si>
    <t>173-330</t>
  </si>
  <si>
    <t>173-340</t>
  </si>
  <si>
    <t>173-350</t>
  </si>
  <si>
    <t>173-360</t>
  </si>
  <si>
    <t>173-370</t>
  </si>
  <si>
    <t>173-380</t>
  </si>
  <si>
    <t>173-390</t>
  </si>
  <si>
    <t>173-400</t>
  </si>
  <si>
    <t>173-410</t>
  </si>
  <si>
    <t>173-420</t>
  </si>
  <si>
    <t>173-421</t>
  </si>
  <si>
    <t>173-422</t>
  </si>
  <si>
    <t>173-430</t>
  </si>
  <si>
    <t>173-440</t>
  </si>
  <si>
    <t>173-450</t>
  </si>
  <si>
    <t>173-460</t>
  </si>
  <si>
    <t>173-470</t>
  </si>
  <si>
    <t>173-480</t>
  </si>
  <si>
    <t>173-490</t>
  </si>
  <si>
    <t>173-491</t>
  </si>
  <si>
    <t>173-500</t>
  </si>
  <si>
    <t>173-510</t>
  </si>
  <si>
    <t>173-520</t>
  </si>
  <si>
    <t>173-530</t>
  </si>
  <si>
    <t>173-540</t>
  </si>
  <si>
    <t>173-550</t>
  </si>
  <si>
    <t>173-560</t>
  </si>
  <si>
    <t>173-570</t>
  </si>
  <si>
    <t>173-580</t>
  </si>
  <si>
    <t>173-590</t>
  </si>
  <si>
    <t>173-600</t>
  </si>
  <si>
    <t>173-610</t>
  </si>
  <si>
    <t>173-620</t>
  </si>
  <si>
    <t>173-630</t>
  </si>
  <si>
    <t>173-640</t>
  </si>
  <si>
    <t>173-650</t>
  </si>
  <si>
    <t>173-660</t>
  </si>
  <si>
    <t>173-670</t>
  </si>
  <si>
    <t>173-680</t>
  </si>
  <si>
    <t>173-681</t>
  </si>
  <si>
    <t>173-690</t>
  </si>
  <si>
    <t>173-700</t>
  </si>
  <si>
    <t>173-710</t>
  </si>
  <si>
    <t>173-720</t>
  </si>
  <si>
    <t>173-730</t>
  </si>
  <si>
    <t>173-740</t>
  </si>
  <si>
    <t>173-750</t>
  </si>
  <si>
    <t>173-760</t>
  </si>
  <si>
    <t>173-761</t>
  </si>
  <si>
    <t>173-770</t>
  </si>
  <si>
    <t>173-780</t>
  </si>
  <si>
    <t>173-790</t>
  </si>
  <si>
    <t>173-800</t>
  </si>
  <si>
    <t>173-810</t>
  </si>
  <si>
    <t>173-820</t>
  </si>
  <si>
    <t>173-821</t>
  </si>
  <si>
    <t>173-830</t>
  </si>
  <si>
    <t>173-840</t>
  </si>
  <si>
    <t>173-850</t>
  </si>
  <si>
    <t>173-860</t>
  </si>
  <si>
    <t>173-861</t>
  </si>
  <si>
    <t>173-862</t>
  </si>
  <si>
    <t>173-870</t>
  </si>
  <si>
    <t>173-880</t>
  </si>
  <si>
    <t>173-890</t>
  </si>
  <si>
    <t>173-900</t>
  </si>
  <si>
    <t>173-910</t>
  </si>
  <si>
    <t>173-920</t>
  </si>
  <si>
    <t>173-930</t>
  </si>
  <si>
    <t>173-940</t>
  </si>
  <si>
    <t>173-950</t>
  </si>
  <si>
    <t>173-960</t>
  </si>
  <si>
    <t>173-970</t>
  </si>
  <si>
    <t>173-980</t>
  </si>
  <si>
    <t>173-990</t>
  </si>
  <si>
    <t>173-995</t>
  </si>
  <si>
    <t>173-00A</t>
  </si>
  <si>
    <t>173-00B</t>
  </si>
  <si>
    <t>173-01B</t>
  </si>
  <si>
    <t>173-01C</t>
  </si>
  <si>
    <t>173-01D</t>
  </si>
  <si>
    <t>173-01F</t>
  </si>
  <si>
    <t>173-06B</t>
  </si>
  <si>
    <t>173-07A</t>
  </si>
  <si>
    <t>173-08A</t>
  </si>
  <si>
    <t>173-09A</t>
  </si>
  <si>
    <t>173-09B</t>
  </si>
  <si>
    <t>173-10A</t>
  </si>
  <si>
    <t>173-10B</t>
  </si>
  <si>
    <t>173-11A</t>
  </si>
  <si>
    <t>173-11B</t>
  </si>
  <si>
    <t>173-11C</t>
  </si>
  <si>
    <t>173-11D</t>
  </si>
  <si>
    <t>173-11K</t>
  </si>
  <si>
    <t>173-12A</t>
  </si>
  <si>
    <t>173-13A</t>
  </si>
  <si>
    <t>173-13B</t>
  </si>
  <si>
    <t>173-13C</t>
  </si>
  <si>
    <t>173-13D</t>
  </si>
  <si>
    <t>173-16B</t>
  </si>
  <si>
    <t>173-19A</t>
  </si>
  <si>
    <t>173-19B</t>
  </si>
  <si>
    <t>173-19C</t>
  </si>
  <si>
    <t>173-20A</t>
  </si>
  <si>
    <t>173-23A</t>
  </si>
  <si>
    <t>173-24B</t>
  </si>
  <si>
    <t>173-24N</t>
  </si>
  <si>
    <t>173-26B</t>
  </si>
  <si>
    <t>173-26C</t>
  </si>
  <si>
    <t>173-27A</t>
  </si>
  <si>
    <t>173-29A</t>
  </si>
  <si>
    <t>173-32A</t>
  </si>
  <si>
    <t>173-32B</t>
  </si>
  <si>
    <t>173-32C</t>
  </si>
  <si>
    <t>173-32D</t>
  </si>
  <si>
    <t>173-32H</t>
  </si>
  <si>
    <t>173-32K</t>
  </si>
  <si>
    <t>173-32L</t>
  </si>
  <si>
    <t>173-32M</t>
  </si>
  <si>
    <t>173-32N</t>
  </si>
  <si>
    <t>173-32P</t>
  </si>
  <si>
    <t>173-32Q</t>
  </si>
  <si>
    <t>173-32R</t>
  </si>
  <si>
    <t>173-32S</t>
  </si>
  <si>
    <t>173-32T</t>
  </si>
  <si>
    <t>173-33A</t>
  </si>
  <si>
    <t>173-34B</t>
  </si>
  <si>
    <t>173-34D</t>
  </si>
  <si>
    <t>173-34F</t>
  </si>
  <si>
    <t>173-34G</t>
  </si>
  <si>
    <t>173-34H</t>
  </si>
  <si>
    <t>173-35A</t>
  </si>
  <si>
    <t>173-35B</t>
  </si>
  <si>
    <t>173-36B</t>
  </si>
  <si>
    <t>173-36C</t>
  </si>
  <si>
    <t>173-36F</t>
  </si>
  <si>
    <t>173-36G</t>
  </si>
  <si>
    <t>173-39A</t>
  </si>
  <si>
    <t>173-39B</t>
  </si>
  <si>
    <t>173-41B</t>
  </si>
  <si>
    <t>173-41C</t>
  </si>
  <si>
    <t>173-41D</t>
  </si>
  <si>
    <t>173-41F</t>
  </si>
  <si>
    <t>173-41G</t>
  </si>
  <si>
    <t>173-41H</t>
  </si>
  <si>
    <t>173-41J</t>
  </si>
  <si>
    <t>173-41K</t>
  </si>
  <si>
    <t>173-41L</t>
  </si>
  <si>
    <t>173-41M</t>
  </si>
  <si>
    <t>173-41N</t>
  </si>
  <si>
    <t>173-41Q</t>
  </si>
  <si>
    <t>173-42A</t>
  </si>
  <si>
    <t>173-42B</t>
  </si>
  <si>
    <t>173-43C</t>
  </si>
  <si>
    <t>173-43D</t>
  </si>
  <si>
    <t>173-44A</t>
  </si>
  <si>
    <t>173-45A</t>
  </si>
  <si>
    <t>173-45B</t>
  </si>
  <si>
    <t>173-49B</t>
  </si>
  <si>
    <t>173-49D</t>
  </si>
  <si>
    <t>173-49E</t>
  </si>
  <si>
    <t>173-49F</t>
  </si>
  <si>
    <t>173-49G</t>
  </si>
  <si>
    <t>173-50A</t>
  </si>
  <si>
    <t>173-51A</t>
  </si>
  <si>
    <t>173-51B</t>
  </si>
  <si>
    <t>173-53B</t>
  </si>
  <si>
    <t>173-53C</t>
  </si>
  <si>
    <t>173-54A</t>
  </si>
  <si>
    <t>173-55A</t>
  </si>
  <si>
    <t>173-55B</t>
  </si>
  <si>
    <t>173-58B</t>
  </si>
  <si>
    <t>173-60B</t>
  </si>
  <si>
    <t>173-60D</t>
  </si>
  <si>
    <t>173-60F</t>
  </si>
  <si>
    <t>173-60G</t>
  </si>
  <si>
    <t>173-60I</t>
  </si>
  <si>
    <t>173-60J</t>
  </si>
  <si>
    <t>173-60K</t>
  </si>
  <si>
    <t>173-60L</t>
  </si>
  <si>
    <t>173-60M</t>
  </si>
  <si>
    <t>173-60N</t>
  </si>
  <si>
    <t>173-60P</t>
  </si>
  <si>
    <t>173-60Q</t>
  </si>
  <si>
    <t>173-60S</t>
  </si>
  <si>
    <t>173-60U</t>
  </si>
  <si>
    <t>173-60Y</t>
  </si>
  <si>
    <t>173-61J</t>
  </si>
  <si>
    <t>173-61K</t>
  </si>
  <si>
    <t>173-61L</t>
  </si>
  <si>
    <t>173-61M</t>
  </si>
  <si>
    <t>173-61N</t>
  </si>
  <si>
    <t>173-61P</t>
  </si>
  <si>
    <t>173-61Q</t>
  </si>
  <si>
    <t>173-61R</t>
  </si>
  <si>
    <t>173-61S</t>
  </si>
  <si>
    <t>173-61T</t>
  </si>
  <si>
    <t>173-61U</t>
  </si>
  <si>
    <t>173-61V</t>
  </si>
  <si>
    <t>173-61W</t>
  </si>
  <si>
    <t>173-61X</t>
  </si>
  <si>
    <t>173-61Y</t>
  </si>
  <si>
    <t>173-62A</t>
  </si>
  <si>
    <t>173-62K</t>
  </si>
  <si>
    <t>173-62J</t>
  </si>
  <si>
    <t>173-63A</t>
  </si>
  <si>
    <t>173-63B</t>
  </si>
  <si>
    <t>173-63C</t>
  </si>
  <si>
    <t>173-64A</t>
  </si>
  <si>
    <t>173-65A</t>
  </si>
  <si>
    <t>173-65B</t>
  </si>
  <si>
    <t>173-65C</t>
  </si>
  <si>
    <t>173-65D</t>
  </si>
  <si>
    <t>173-65F</t>
  </si>
  <si>
    <t>173-65G</t>
  </si>
  <si>
    <t>173-65H</t>
  </si>
  <si>
    <t>173-66A</t>
  </si>
  <si>
    <t>173-67B</t>
  </si>
  <si>
    <t>173-68A</t>
  </si>
  <si>
    <t>173-68C</t>
  </si>
  <si>
    <t>173-69A</t>
  </si>
  <si>
    <t>173-70A</t>
  </si>
  <si>
    <t>173-73A</t>
  </si>
  <si>
    <t>173-73B</t>
  </si>
  <si>
    <t>173-74C</t>
  </si>
  <si>
    <t>173-76A</t>
  </si>
  <si>
    <t>173-78A</t>
  </si>
  <si>
    <t>173-78B</t>
  </si>
  <si>
    <t>173-79A</t>
  </si>
  <si>
    <t>173-81A</t>
  </si>
  <si>
    <t>173-81B</t>
  </si>
  <si>
    <t>173-84B</t>
  </si>
  <si>
    <t>173-86T</t>
  </si>
  <si>
    <t>173-87A</t>
  </si>
  <si>
    <t>173-88A</t>
  </si>
  <si>
    <t>173-90A</t>
  </si>
  <si>
    <t>173-90B</t>
  </si>
  <si>
    <t>173-90C</t>
  </si>
  <si>
    <t>173-90D</t>
  </si>
  <si>
    <t>173-90F</t>
  </si>
  <si>
    <t>173-91A</t>
  </si>
  <si>
    <t>173-91B</t>
  </si>
  <si>
    <t>173-92B</t>
  </si>
  <si>
    <t>173-92D</t>
  </si>
  <si>
    <t>173-92E</t>
  </si>
  <si>
    <t>173-92F</t>
  </si>
  <si>
    <t>173-92G</t>
  </si>
  <si>
    <t>173-92K</t>
  </si>
  <si>
    <t>173-92L</t>
  </si>
  <si>
    <t>173-92M</t>
  </si>
  <si>
    <t>173-92N</t>
  </si>
  <si>
    <t>173-92P</t>
  </si>
  <si>
    <t>173-92R</t>
  </si>
  <si>
    <t>173-92S</t>
  </si>
  <si>
    <t>173-92T</t>
  </si>
  <si>
    <t>173-92U</t>
  </si>
  <si>
    <t>173-92V</t>
  </si>
  <si>
    <t>173-92W</t>
  </si>
  <si>
    <t>173-92Y</t>
  </si>
  <si>
    <t>173-93A</t>
  </si>
  <si>
    <t>173-93J</t>
  </si>
  <si>
    <t>173-93L</t>
  </si>
  <si>
    <t>173-93M</t>
  </si>
  <si>
    <t>173-93N</t>
  </si>
  <si>
    <t>173-93P</t>
  </si>
  <si>
    <t>173-93Q</t>
  </si>
  <si>
    <t>173-93R</t>
  </si>
  <si>
    <t>173-93T</t>
  </si>
  <si>
    <t>173-94A</t>
  </si>
  <si>
    <t>173-95A</t>
  </si>
  <si>
    <t>173-96C</t>
  </si>
  <si>
    <t>173-96F</t>
  </si>
  <si>
    <t>173-98A</t>
  </si>
  <si>
    <t>173-98B</t>
  </si>
  <si>
    <t>173-94Z</t>
  </si>
  <si>
    <t>173-34Z</t>
  </si>
  <si>
    <t>173-50Z</t>
  </si>
  <si>
    <t>173-60Z</t>
  </si>
  <si>
    <t>173-65Z</t>
  </si>
  <si>
    <t>173-74Z</t>
  </si>
  <si>
    <t>173-79Z</t>
  </si>
  <si>
    <t>173-295</t>
  </si>
  <si>
    <t>010-173</t>
  </si>
  <si>
    <t>020-173</t>
  </si>
  <si>
    <t>030-173</t>
  </si>
  <si>
    <t>040-173</t>
  </si>
  <si>
    <t>050-173</t>
  </si>
  <si>
    <t>060-173</t>
  </si>
  <si>
    <t>070-173</t>
  </si>
  <si>
    <t>080-173</t>
  </si>
  <si>
    <t>090-173</t>
  </si>
  <si>
    <t>100-173</t>
  </si>
  <si>
    <t>110-173</t>
  </si>
  <si>
    <t>111-173</t>
  </si>
  <si>
    <t>120-173</t>
  </si>
  <si>
    <t>130-173</t>
  </si>
  <si>
    <t>132-173</t>
  </si>
  <si>
    <t>140-173</t>
  </si>
  <si>
    <t>150-173</t>
  </si>
  <si>
    <t>160-173</t>
  </si>
  <si>
    <t>170-173</t>
  </si>
  <si>
    <t>180-173</t>
  </si>
  <si>
    <t>181-173</t>
  </si>
  <si>
    <t>182-173</t>
  </si>
  <si>
    <t>190-173</t>
  </si>
  <si>
    <t>200-173</t>
  </si>
  <si>
    <t>210-173</t>
  </si>
  <si>
    <t>220-173</t>
  </si>
  <si>
    <t>230-173</t>
  </si>
  <si>
    <t>240-173</t>
  </si>
  <si>
    <t>241-173</t>
  </si>
  <si>
    <t>250-173</t>
  </si>
  <si>
    <t>260-173</t>
  </si>
  <si>
    <t>270-173</t>
  </si>
  <si>
    <t>280-173</t>
  </si>
  <si>
    <t>290-173</t>
  </si>
  <si>
    <t>291-173</t>
  </si>
  <si>
    <t>292-173</t>
  </si>
  <si>
    <t>300-173</t>
  </si>
  <si>
    <t>310-173</t>
  </si>
  <si>
    <t>320-173</t>
  </si>
  <si>
    <t>330-173</t>
  </si>
  <si>
    <t>340-173</t>
  </si>
  <si>
    <t>350-173</t>
  </si>
  <si>
    <t>360-173</t>
  </si>
  <si>
    <t>370-173</t>
  </si>
  <si>
    <t>380-173</t>
  </si>
  <si>
    <t>390-173</t>
  </si>
  <si>
    <t>400-173</t>
  </si>
  <si>
    <t>410-173</t>
  </si>
  <si>
    <t>420-173</t>
  </si>
  <si>
    <t>421-173</t>
  </si>
  <si>
    <t>422-173</t>
  </si>
  <si>
    <t>430-173</t>
  </si>
  <si>
    <t>440-173</t>
  </si>
  <si>
    <t>450-173</t>
  </si>
  <si>
    <t>460-173</t>
  </si>
  <si>
    <t>470-173</t>
  </si>
  <si>
    <t>480-173</t>
  </si>
  <si>
    <t>490-173</t>
  </si>
  <si>
    <t>491-173</t>
  </si>
  <si>
    <t>500-173</t>
  </si>
  <si>
    <t>510-173</t>
  </si>
  <si>
    <t>520-173</t>
  </si>
  <si>
    <t>530-173</t>
  </si>
  <si>
    <t>540-173</t>
  </si>
  <si>
    <t>550-173</t>
  </si>
  <si>
    <t>560-173</t>
  </si>
  <si>
    <t>570-173</t>
  </si>
  <si>
    <t>580-173</t>
  </si>
  <si>
    <t>590-173</t>
  </si>
  <si>
    <t>600-173</t>
  </si>
  <si>
    <t>610-173</t>
  </si>
  <si>
    <t>620-173</t>
  </si>
  <si>
    <t>630-173</t>
  </si>
  <si>
    <t>640-173</t>
  </si>
  <si>
    <t>650-173</t>
  </si>
  <si>
    <t>660-173</t>
  </si>
  <si>
    <t>670-173</t>
  </si>
  <si>
    <t>680-173</t>
  </si>
  <si>
    <t>681-173</t>
  </si>
  <si>
    <t>690-173</t>
  </si>
  <si>
    <t>700-173</t>
  </si>
  <si>
    <t>710-173</t>
  </si>
  <si>
    <t>720-173</t>
  </si>
  <si>
    <t>730-173</t>
  </si>
  <si>
    <t>740-173</t>
  </si>
  <si>
    <t>750-173</t>
  </si>
  <si>
    <t>760-173</t>
  </si>
  <si>
    <t>761-173</t>
  </si>
  <si>
    <t>770-173</t>
  </si>
  <si>
    <t>780-173</t>
  </si>
  <si>
    <t>790-173</t>
  </si>
  <si>
    <t>800-173</t>
  </si>
  <si>
    <t>810-173</t>
  </si>
  <si>
    <t>820-173</t>
  </si>
  <si>
    <t>821-173</t>
  </si>
  <si>
    <t>830-173</t>
  </si>
  <si>
    <t>840-173</t>
  </si>
  <si>
    <t>850-173</t>
  </si>
  <si>
    <t>860-173</t>
  </si>
  <si>
    <t>861-173</t>
  </si>
  <si>
    <t>862-173</t>
  </si>
  <si>
    <t>870-173</t>
  </si>
  <si>
    <t>880-173</t>
  </si>
  <si>
    <t>890-173</t>
  </si>
  <si>
    <t>900-173</t>
  </si>
  <si>
    <t>910-173</t>
  </si>
  <si>
    <t>920-173</t>
  </si>
  <si>
    <t>930-173</t>
  </si>
  <si>
    <t>940-173</t>
  </si>
  <si>
    <t>950-173</t>
  </si>
  <si>
    <t>960-173</t>
  </si>
  <si>
    <t>970-173</t>
  </si>
  <si>
    <t>980-173</t>
  </si>
  <si>
    <t>990-173</t>
  </si>
  <si>
    <t>995-173</t>
  </si>
  <si>
    <t>00A-173</t>
  </si>
  <si>
    <t>00B-173</t>
  </si>
  <si>
    <t>01B-173</t>
  </si>
  <si>
    <t>01C-173</t>
  </si>
  <si>
    <t>01D-173</t>
  </si>
  <si>
    <t>01F-173</t>
  </si>
  <si>
    <t>06B-173</t>
  </si>
  <si>
    <t>07A-173</t>
  </si>
  <si>
    <t>08A-173</t>
  </si>
  <si>
    <t>09A-173</t>
  </si>
  <si>
    <t>09B-173</t>
  </si>
  <si>
    <t>10A-173</t>
  </si>
  <si>
    <t>10B-173</t>
  </si>
  <si>
    <t>11A-173</t>
  </si>
  <si>
    <t>11B-173</t>
  </si>
  <si>
    <t>11C-173</t>
  </si>
  <si>
    <t>11D-173</t>
  </si>
  <si>
    <t>11K-173</t>
  </si>
  <si>
    <t>12A-173</t>
  </si>
  <si>
    <t>13A-173</t>
  </si>
  <si>
    <t>13B-173</t>
  </si>
  <si>
    <t>13C-173</t>
  </si>
  <si>
    <t>13D-173</t>
  </si>
  <si>
    <t>16B-173</t>
  </si>
  <si>
    <t>19A-173</t>
  </si>
  <si>
    <t>19B-173</t>
  </si>
  <si>
    <t>19C-173</t>
  </si>
  <si>
    <t>20A-173</t>
  </si>
  <si>
    <t>23A-173</t>
  </si>
  <si>
    <t>24B-173</t>
  </si>
  <si>
    <t>24N-173</t>
  </si>
  <si>
    <t>26B-173</t>
  </si>
  <si>
    <t>26C-173</t>
  </si>
  <si>
    <t>27A-173</t>
  </si>
  <si>
    <t>29A-173</t>
  </si>
  <si>
    <t>32A-173</t>
  </si>
  <si>
    <t>32B-173</t>
  </si>
  <si>
    <t>32C-173</t>
  </si>
  <si>
    <t>32D-173</t>
  </si>
  <si>
    <t>32H-173</t>
  </si>
  <si>
    <t>32K-173</t>
  </si>
  <si>
    <t>32L-173</t>
  </si>
  <si>
    <t>32M-173</t>
  </si>
  <si>
    <t>32N-173</t>
  </si>
  <si>
    <t>32P-173</t>
  </si>
  <si>
    <t>32Q-173</t>
  </si>
  <si>
    <t>32R-173</t>
  </si>
  <si>
    <t>32S-173</t>
  </si>
  <si>
    <t>32T-173</t>
  </si>
  <si>
    <t>33A-173</t>
  </si>
  <si>
    <t>34B-173</t>
  </si>
  <si>
    <t>34D-173</t>
  </si>
  <si>
    <t>34F-173</t>
  </si>
  <si>
    <t>34G-173</t>
  </si>
  <si>
    <t>34H-173</t>
  </si>
  <si>
    <t>35A-173</t>
  </si>
  <si>
    <t>35B-173</t>
  </si>
  <si>
    <t>36B-173</t>
  </si>
  <si>
    <t>36C-173</t>
  </si>
  <si>
    <t>36F-173</t>
  </si>
  <si>
    <t>36G-173</t>
  </si>
  <si>
    <t>39A-173</t>
  </si>
  <si>
    <t>39B-173</t>
  </si>
  <si>
    <t>41B-173</t>
  </si>
  <si>
    <t>41C-173</t>
  </si>
  <si>
    <t>41D-173</t>
  </si>
  <si>
    <t>41F-173</t>
  </si>
  <si>
    <t>41G-173</t>
  </si>
  <si>
    <t>41H-173</t>
  </si>
  <si>
    <t>41J-173</t>
  </si>
  <si>
    <t>41K-173</t>
  </si>
  <si>
    <t>41L-173</t>
  </si>
  <si>
    <t>41M-173</t>
  </si>
  <si>
    <t>41N-173</t>
  </si>
  <si>
    <t>41Q-173</t>
  </si>
  <si>
    <t>42A-173</t>
  </si>
  <si>
    <t>42B-173</t>
  </si>
  <si>
    <t>43C-173</t>
  </si>
  <si>
    <t>43D-173</t>
  </si>
  <si>
    <t>44A-173</t>
  </si>
  <si>
    <t>45A-173</t>
  </si>
  <si>
    <t>45B-173</t>
  </si>
  <si>
    <t>49B-173</t>
  </si>
  <si>
    <t>49D-173</t>
  </si>
  <si>
    <t>49E-173</t>
  </si>
  <si>
    <t>49F-173</t>
  </si>
  <si>
    <t>49G-173</t>
  </si>
  <si>
    <t>50A-173</t>
  </si>
  <si>
    <t>51A-173</t>
  </si>
  <si>
    <t>51B-173</t>
  </si>
  <si>
    <t>53B-173</t>
  </si>
  <si>
    <t>53C-173</t>
  </si>
  <si>
    <t>54A-173</t>
  </si>
  <si>
    <t>55A-173</t>
  </si>
  <si>
    <t>55B-173</t>
  </si>
  <si>
    <t>58B-173</t>
  </si>
  <si>
    <t>60B-173</t>
  </si>
  <si>
    <t>60D-173</t>
  </si>
  <si>
    <t>60F-173</t>
  </si>
  <si>
    <t>60G-173</t>
  </si>
  <si>
    <t>60I-173</t>
  </si>
  <si>
    <t>60J-173</t>
  </si>
  <si>
    <t>60K-173</t>
  </si>
  <si>
    <t>60L-173</t>
  </si>
  <si>
    <t>60M-173</t>
  </si>
  <si>
    <t>60N-173</t>
  </si>
  <si>
    <t>60P-173</t>
  </si>
  <si>
    <t>60Q-173</t>
  </si>
  <si>
    <t>60S-173</t>
  </si>
  <si>
    <t>60U-173</t>
  </si>
  <si>
    <t>60Y-173</t>
  </si>
  <si>
    <t>61J-173</t>
  </si>
  <si>
    <t>61K-173</t>
  </si>
  <si>
    <t>61L-173</t>
  </si>
  <si>
    <t>61M-173</t>
  </si>
  <si>
    <t>61N-173</t>
  </si>
  <si>
    <t>61P-173</t>
  </si>
  <si>
    <t>61Q-173</t>
  </si>
  <si>
    <t>61R-173</t>
  </si>
  <si>
    <t>61S-173</t>
  </si>
  <si>
    <t>61T-173</t>
  </si>
  <si>
    <t>61U-173</t>
  </si>
  <si>
    <t>61V-173</t>
  </si>
  <si>
    <t>61W-173</t>
  </si>
  <si>
    <t>61X-173</t>
  </si>
  <si>
    <t>61Y-173</t>
  </si>
  <si>
    <t>62A-173</t>
  </si>
  <si>
    <t>62K-173</t>
  </si>
  <si>
    <t>62J-173</t>
  </si>
  <si>
    <t>63A-173</t>
  </si>
  <si>
    <t>63B-173</t>
  </si>
  <si>
    <t>63C-173</t>
  </si>
  <si>
    <t>64A-173</t>
  </si>
  <si>
    <t>65A-173</t>
  </si>
  <si>
    <t>65B-173</t>
  </si>
  <si>
    <t>65C-173</t>
  </si>
  <si>
    <t>65D-173</t>
  </si>
  <si>
    <t>65F-173</t>
  </si>
  <si>
    <t>65G-173</t>
  </si>
  <si>
    <t>65H-173</t>
  </si>
  <si>
    <t>66A-173</t>
  </si>
  <si>
    <t>67B-173</t>
  </si>
  <si>
    <t>68A-173</t>
  </si>
  <si>
    <t>68C-173</t>
  </si>
  <si>
    <t>69A-173</t>
  </si>
  <si>
    <t>70A-173</t>
  </si>
  <si>
    <t>73A-173</t>
  </si>
  <si>
    <t>73B-173</t>
  </si>
  <si>
    <t>74C-173</t>
  </si>
  <si>
    <t>76A-173</t>
  </si>
  <si>
    <t>78A-173</t>
  </si>
  <si>
    <t>78B-173</t>
  </si>
  <si>
    <t>79A-173</t>
  </si>
  <si>
    <t>81A-173</t>
  </si>
  <si>
    <t>81B-173</t>
  </si>
  <si>
    <t>84B-173</t>
  </si>
  <si>
    <t>86T-173</t>
  </si>
  <si>
    <t>87A-173</t>
  </si>
  <si>
    <t>88A-173</t>
  </si>
  <si>
    <t>90A-173</t>
  </si>
  <si>
    <t>90B-173</t>
  </si>
  <si>
    <t>90C-173</t>
  </si>
  <si>
    <t>90D-173</t>
  </si>
  <si>
    <t>90F-173</t>
  </si>
  <si>
    <t>91A-173</t>
  </si>
  <si>
    <t>91B-173</t>
  </si>
  <si>
    <t>92B-173</t>
  </si>
  <si>
    <t>92D-173</t>
  </si>
  <si>
    <t>92E-173</t>
  </si>
  <si>
    <t>92F-173</t>
  </si>
  <si>
    <t>92G-173</t>
  </si>
  <si>
    <t>92K-173</t>
  </si>
  <si>
    <t>92L-173</t>
  </si>
  <si>
    <t>92M-173</t>
  </si>
  <si>
    <t>92N-173</t>
  </si>
  <si>
    <t>92P-173</t>
  </si>
  <si>
    <t>92R-173</t>
  </si>
  <si>
    <t>92S-173</t>
  </si>
  <si>
    <t>92T-173</t>
  </si>
  <si>
    <t>92U-173</t>
  </si>
  <si>
    <t>92V-173</t>
  </si>
  <si>
    <t>92W-173</t>
  </si>
  <si>
    <t>92Y-173</t>
  </si>
  <si>
    <t>93A-173</t>
  </si>
  <si>
    <t>93J-173</t>
  </si>
  <si>
    <t>93L-173</t>
  </si>
  <si>
    <t>93M-173</t>
  </si>
  <si>
    <t>93N-173</t>
  </si>
  <si>
    <t>93P-173</t>
  </si>
  <si>
    <t>93Q-173</t>
  </si>
  <si>
    <t>93R-173</t>
  </si>
  <si>
    <t>93T-173</t>
  </si>
  <si>
    <t>94A-173</t>
  </si>
  <si>
    <t>95A-173</t>
  </si>
  <si>
    <t>96C-173</t>
  </si>
  <si>
    <t>96F-173</t>
  </si>
  <si>
    <t>98A-173</t>
  </si>
  <si>
    <t>98B-173</t>
  </si>
  <si>
    <t>94Z-173</t>
  </si>
  <si>
    <t>34Z-173</t>
  </si>
  <si>
    <t>50Z-173</t>
  </si>
  <si>
    <t>60Z-173</t>
  </si>
  <si>
    <t>65Z-173</t>
  </si>
  <si>
    <t>74Z-173</t>
  </si>
  <si>
    <t>79Z-173</t>
  </si>
  <si>
    <t>295-173</t>
  </si>
  <si>
    <t>173-ALL</t>
  </si>
  <si>
    <t>182-01B</t>
  </si>
  <si>
    <t>182-01D</t>
  </si>
  <si>
    <t>182-07A</t>
  </si>
  <si>
    <t>182-11C</t>
  </si>
  <si>
    <t>182-19A</t>
  </si>
  <si>
    <t>182-19B</t>
  </si>
  <si>
    <t>182-19C</t>
  </si>
  <si>
    <t>182-27A</t>
  </si>
  <si>
    <t>182-32L</t>
  </si>
  <si>
    <t>182-32N</t>
  </si>
  <si>
    <t>182-32R</t>
  </si>
  <si>
    <t>182-34G</t>
  </si>
  <si>
    <t>182-34H</t>
  </si>
  <si>
    <t>182-35B</t>
  </si>
  <si>
    <t>182-36C</t>
  </si>
  <si>
    <t>182-36G</t>
  </si>
  <si>
    <t>182-39A</t>
  </si>
  <si>
    <t>182-39B</t>
  </si>
  <si>
    <t>182-41B</t>
  </si>
  <si>
    <t>182-41G</t>
  </si>
  <si>
    <t>182-41J</t>
  </si>
  <si>
    <t>182-41N</t>
  </si>
  <si>
    <t>182-41Q</t>
  </si>
  <si>
    <t>182-43C</t>
  </si>
  <si>
    <t>182-45A</t>
  </si>
  <si>
    <t>182-45B</t>
  </si>
  <si>
    <t>182-49E</t>
  </si>
  <si>
    <t>182-49F</t>
  </si>
  <si>
    <t>182-50A</t>
  </si>
  <si>
    <t>182-50Z</t>
  </si>
  <si>
    <t>182-51B</t>
  </si>
  <si>
    <t>182-53B</t>
  </si>
  <si>
    <t>182-55A</t>
  </si>
  <si>
    <t>182-55B</t>
  </si>
  <si>
    <t>182-60D</t>
  </si>
  <si>
    <t>182-60F</t>
  </si>
  <si>
    <t>182-60G</t>
  </si>
  <si>
    <t>182-60I</t>
  </si>
  <si>
    <t>182-60J</t>
  </si>
  <si>
    <t>182-60M</t>
  </si>
  <si>
    <t>182-60S</t>
  </si>
  <si>
    <t>182-60Y</t>
  </si>
  <si>
    <t>182-61J</t>
  </si>
  <si>
    <t>182-61M</t>
  </si>
  <si>
    <t>182-61S</t>
  </si>
  <si>
    <t>182-61X</t>
  </si>
  <si>
    <t>182-63A</t>
  </si>
  <si>
    <t>182-63C</t>
  </si>
  <si>
    <t>182-65D</t>
  </si>
  <si>
    <t>182-65F</t>
  </si>
  <si>
    <t>182-68A</t>
  </si>
  <si>
    <t>182-68C</t>
  </si>
  <si>
    <t>182-70A</t>
  </si>
  <si>
    <t>182-73B</t>
  </si>
  <si>
    <t>182-78B</t>
  </si>
  <si>
    <t>182-79A</t>
  </si>
  <si>
    <t>182-84B</t>
  </si>
  <si>
    <t>182-86T</t>
  </si>
  <si>
    <t>182-90A</t>
  </si>
  <si>
    <t>182-90B</t>
  </si>
  <si>
    <t>182-92B</t>
  </si>
  <si>
    <t>182-92D</t>
  </si>
  <si>
    <t>182-92E</t>
  </si>
  <si>
    <t>182-92F</t>
  </si>
  <si>
    <t>182-92G</t>
  </si>
  <si>
    <t>182-92K</t>
  </si>
  <si>
    <t>182-92N</t>
  </si>
  <si>
    <t>182-92P</t>
  </si>
  <si>
    <t>182-92R</t>
  </si>
  <si>
    <t>182-92S</t>
  </si>
  <si>
    <t>182-92T</t>
  </si>
  <si>
    <t>182-92U</t>
  </si>
  <si>
    <t>182-92V</t>
  </si>
  <si>
    <t>182-92W</t>
  </si>
  <si>
    <t>182-92Y</t>
  </si>
  <si>
    <t>182-93M</t>
  </si>
  <si>
    <t>182-93N</t>
  </si>
  <si>
    <t>182-93P</t>
  </si>
  <si>
    <t>182-93R</t>
  </si>
  <si>
    <t>182-98B</t>
  </si>
  <si>
    <t>01B-182</t>
  </si>
  <si>
    <t>01D-182</t>
  </si>
  <si>
    <t>07A-182</t>
  </si>
  <si>
    <t>11C-182</t>
  </si>
  <si>
    <t>19A-182</t>
  </si>
  <si>
    <t>19B-182</t>
  </si>
  <si>
    <t>19C-182</t>
  </si>
  <si>
    <t>27A-182</t>
  </si>
  <si>
    <t>32L-182</t>
  </si>
  <si>
    <t>32N-182</t>
  </si>
  <si>
    <t>32R-182</t>
  </si>
  <si>
    <t>34G-182</t>
  </si>
  <si>
    <t>34H-182</t>
  </si>
  <si>
    <t>35B-182</t>
  </si>
  <si>
    <t>36C-182</t>
  </si>
  <si>
    <t>36G-182</t>
  </si>
  <si>
    <t>39A-182</t>
  </si>
  <si>
    <t>39B-182</t>
  </si>
  <si>
    <t>41B-182</t>
  </si>
  <si>
    <t>41G-182</t>
  </si>
  <si>
    <t>41J-182</t>
  </si>
  <si>
    <t>41N-182</t>
  </si>
  <si>
    <t>41Q-182</t>
  </si>
  <si>
    <t>43C-182</t>
  </si>
  <si>
    <t>45A-182</t>
  </si>
  <si>
    <t>45B-182</t>
  </si>
  <si>
    <t>49E-182</t>
  </si>
  <si>
    <t>49F-182</t>
  </si>
  <si>
    <t>50A-182</t>
  </si>
  <si>
    <t>50Z-182</t>
  </si>
  <si>
    <t>51B-182</t>
  </si>
  <si>
    <t>53B-182</t>
  </si>
  <si>
    <t>55A-182</t>
  </si>
  <si>
    <t>55B-182</t>
  </si>
  <si>
    <t>60D-182</t>
  </si>
  <si>
    <t>60F-182</t>
  </si>
  <si>
    <t>60G-182</t>
  </si>
  <si>
    <t>60I-182</t>
  </si>
  <si>
    <t>60J-182</t>
  </si>
  <si>
    <t>60M-182</t>
  </si>
  <si>
    <t>60S-182</t>
  </si>
  <si>
    <t>60Y-182</t>
  </si>
  <si>
    <t>61J-182</t>
  </si>
  <si>
    <t>61M-182</t>
  </si>
  <si>
    <t>61S-182</t>
  </si>
  <si>
    <t>61X-182</t>
  </si>
  <si>
    <t>63A-182</t>
  </si>
  <si>
    <t>63C-182</t>
  </si>
  <si>
    <t>65D-182</t>
  </si>
  <si>
    <t>65F-182</t>
  </si>
  <si>
    <t>68A-182</t>
  </si>
  <si>
    <t>68C-182</t>
  </si>
  <si>
    <t>70A-182</t>
  </si>
  <si>
    <t>73B-182</t>
  </si>
  <si>
    <t>78B-182</t>
  </si>
  <si>
    <t>79A-182</t>
  </si>
  <si>
    <t>84B-182</t>
  </si>
  <si>
    <t>86T-182</t>
  </si>
  <si>
    <t>90A-182</t>
  </si>
  <si>
    <t>90B-182</t>
  </si>
  <si>
    <t>92B-182</t>
  </si>
  <si>
    <t>92D-182</t>
  </si>
  <si>
    <t>92E-182</t>
  </si>
  <si>
    <t>92F-182</t>
  </si>
  <si>
    <t>92G-182</t>
  </si>
  <si>
    <t>92K-182</t>
  </si>
  <si>
    <t>92N-182</t>
  </si>
  <si>
    <t>92P-182</t>
  </si>
  <si>
    <t>92R-182</t>
  </si>
  <si>
    <t>92S-182</t>
  </si>
  <si>
    <t>92T-182</t>
  </si>
  <si>
    <t>92U-182</t>
  </si>
  <si>
    <t>92V-182</t>
  </si>
  <si>
    <t>92W-182</t>
  </si>
  <si>
    <t>92Y-182</t>
  </si>
  <si>
    <t>93M-182</t>
  </si>
  <si>
    <t>93N-182</t>
  </si>
  <si>
    <t>93P-182</t>
  </si>
  <si>
    <t>93R-182</t>
  </si>
  <si>
    <t>98B-182</t>
  </si>
  <si>
    <t>FY 2021
YTD Expenditures</t>
  </si>
  <si>
    <t>Allotment Vs Expenditures as of FY21</t>
  </si>
  <si>
    <t>LEA PRC Object Code Detail FY2021</t>
  </si>
  <si>
    <t>LEA PRC Expenditures FY2021</t>
  </si>
  <si>
    <t>FY 2021 
YTD Expenditures</t>
  </si>
  <si>
    <t>This file provides information on Covid related expenditures for each PSU (Public School Unit). Expenditures in this file are for state and federal funds only - report does not include local expenditures. This report covers school years 2019-2020 and 2020-2021 and 2021-2022 Year to Date (YTD).</t>
  </si>
  <si>
    <t>11F</t>
  </si>
  <si>
    <t>Asheville PEAK Academy</t>
  </si>
  <si>
    <t>41R</t>
  </si>
  <si>
    <t>Summit Creek Academy</t>
  </si>
  <si>
    <t>62L</t>
  </si>
  <si>
    <t>Telra Institute</t>
  </si>
  <si>
    <t>78C</t>
  </si>
  <si>
    <t>Old Main Stream</t>
  </si>
  <si>
    <t>80C</t>
  </si>
  <si>
    <t>Faith Academy Charter</t>
  </si>
  <si>
    <t>PSU 80C - Faith Academy Charter</t>
  </si>
  <si>
    <t>PSU 78C - Old Main Stream</t>
  </si>
  <si>
    <t>PSU 62L - Telra Institute</t>
  </si>
  <si>
    <t>PSU 41R - Summit Creek Academy</t>
  </si>
  <si>
    <t>PSU 11F - Asheville PEAK Academy</t>
  </si>
  <si>
    <t>For descriptions of individual PRC and Object codes, refer to NC Chart of Accounts and Covid Allotment Policy Manual at</t>
  </si>
  <si>
    <t>FY2020, FY2021 and FY2022</t>
  </si>
  <si>
    <t>No revisions or additions to allocations in July</t>
  </si>
  <si>
    <t>00A-124-462</t>
  </si>
  <si>
    <t>00A-126-462</t>
  </si>
  <si>
    <t>00A-163-413</t>
  </si>
  <si>
    <t>00A-ALL-413</t>
  </si>
  <si>
    <t>00A-ALL-462</t>
  </si>
  <si>
    <t>010-124-418</t>
  </si>
  <si>
    <t>010-125-171</t>
  </si>
  <si>
    <t>010-125-187</t>
  </si>
  <si>
    <t>010-125-211</t>
  </si>
  <si>
    <t>010-125-221</t>
  </si>
  <si>
    <t>010-125-231</t>
  </si>
  <si>
    <t>010-ALL-171</t>
  </si>
  <si>
    <t>010-ALL-187</t>
  </si>
  <si>
    <t>010-ALL-211</t>
  </si>
  <si>
    <t>010-ALL-221</t>
  </si>
  <si>
    <t>010-ALL-231</t>
  </si>
  <si>
    <t>010-ALL-418</t>
  </si>
  <si>
    <t>01C-163-411</t>
  </si>
  <si>
    <t>01C-163-462</t>
  </si>
  <si>
    <t>01C-ALL-411</t>
  </si>
  <si>
    <t>01C-ALL-462</t>
  </si>
  <si>
    <t>020-125-113</t>
  </si>
  <si>
    <t>020-125-211</t>
  </si>
  <si>
    <t>020-125-221</t>
  </si>
  <si>
    <t>020-125-231</t>
  </si>
  <si>
    <t>020-125-422</t>
  </si>
  <si>
    <t>020-125-423</t>
  </si>
  <si>
    <t>020-125-424</t>
  </si>
  <si>
    <t>020-125-451</t>
  </si>
  <si>
    <t>020-ALL-113</t>
  </si>
  <si>
    <t>020-ALL-211</t>
  </si>
  <si>
    <t>020-ALL-221</t>
  </si>
  <si>
    <t>020-ALL-231</t>
  </si>
  <si>
    <t>020-ALL-422</t>
  </si>
  <si>
    <t>020-ALL-423</t>
  </si>
  <si>
    <t>020-ALL-424</t>
  </si>
  <si>
    <t>020-ALL-451</t>
  </si>
  <si>
    <t>030-163-411</t>
  </si>
  <si>
    <t>030-ALL-411</t>
  </si>
  <si>
    <t>050-125-171</t>
  </si>
  <si>
    <t>050-125-174</t>
  </si>
  <si>
    <t>050-125-175</t>
  </si>
  <si>
    <t>050-125-176</t>
  </si>
  <si>
    <t>050-125-211</t>
  </si>
  <si>
    <t>050-125-221</t>
  </si>
  <si>
    <t>050-125-231</t>
  </si>
  <si>
    <t>050-125-411</t>
  </si>
  <si>
    <t>050-ALL-171</t>
  </si>
  <si>
    <t>050-ALL-174</t>
  </si>
  <si>
    <t>050-ALL-175</t>
  </si>
  <si>
    <t>050-ALL-176</t>
  </si>
  <si>
    <t>050-ALL-211</t>
  </si>
  <si>
    <t>050-ALL-221</t>
  </si>
  <si>
    <t>050-ALL-231</t>
  </si>
  <si>
    <t>050-ALL-411</t>
  </si>
  <si>
    <t>06B-125-451</t>
  </si>
  <si>
    <t>06B-163-121</t>
  </si>
  <si>
    <t>06B-163-173</t>
  </si>
  <si>
    <t>06B-163-211</t>
  </si>
  <si>
    <t>06B-163-411</t>
  </si>
  <si>
    <t>06B-163-418</t>
  </si>
  <si>
    <t>06B-ALL-121</t>
  </si>
  <si>
    <t>06B-ALL-173</t>
  </si>
  <si>
    <t>06B-ALL-211</t>
  </si>
  <si>
    <t>06B-ALL-411</t>
  </si>
  <si>
    <t>06B-ALL-418</t>
  </si>
  <si>
    <t>06B-ALL-451</t>
  </si>
  <si>
    <t>070-125-174</t>
  </si>
  <si>
    <t>070-125-176</t>
  </si>
  <si>
    <t>070-125-211</t>
  </si>
  <si>
    <t>070-125-221</t>
  </si>
  <si>
    <t>070-125-231</t>
  </si>
  <si>
    <t>070-125-451</t>
  </si>
  <si>
    <t>070-163-114</t>
  </si>
  <si>
    <t>070-163-135</t>
  </si>
  <si>
    <t>070-163-211</t>
  </si>
  <si>
    <t>070-163-221</t>
  </si>
  <si>
    <t>070-163-392</t>
  </si>
  <si>
    <t>070-163-462</t>
  </si>
  <si>
    <t>070-ALL-114</t>
  </si>
  <si>
    <t>070-ALL-135</t>
  </si>
  <si>
    <t>070-ALL-174</t>
  </si>
  <si>
    <t>070-ALL-176</t>
  </si>
  <si>
    <t>070-ALL-211</t>
  </si>
  <si>
    <t>070-ALL-221</t>
  </si>
  <si>
    <t>070-ALL-231</t>
  </si>
  <si>
    <t>070-ALL-392</t>
  </si>
  <si>
    <t>070-ALL-451</t>
  </si>
  <si>
    <t>070-ALL-462</t>
  </si>
  <si>
    <t>080-125-411</t>
  </si>
  <si>
    <t>080-125-462</t>
  </si>
  <si>
    <t>080-163-311</t>
  </si>
  <si>
    <t>080-163-411</t>
  </si>
  <si>
    <t>080-ALL-311</t>
  </si>
  <si>
    <t>080-ALL-411</t>
  </si>
  <si>
    <t>080-ALL-462</t>
  </si>
  <si>
    <t>090-124-462</t>
  </si>
  <si>
    <t>090-125-187</t>
  </si>
  <si>
    <t>090-125-211</t>
  </si>
  <si>
    <t>090-125-221</t>
  </si>
  <si>
    <t>090-125-411</t>
  </si>
  <si>
    <t>090-125-462</t>
  </si>
  <si>
    <t>090-125-541</t>
  </si>
  <si>
    <t>090-126-462</t>
  </si>
  <si>
    <t>090-163-342</t>
  </si>
  <si>
    <t>090-163-372</t>
  </si>
  <si>
    <t>090-163-392</t>
  </si>
  <si>
    <t>090-163-411</t>
  </si>
  <si>
    <t>090-163-418</t>
  </si>
  <si>
    <t>090-163-462</t>
  </si>
  <si>
    <t>090-ALL-187</t>
  </si>
  <si>
    <t>090-ALL-211</t>
  </si>
  <si>
    <t>090-ALL-221</t>
  </si>
  <si>
    <t>090-ALL-342</t>
  </si>
  <si>
    <t>090-ALL-372</t>
  </si>
  <si>
    <t>090-ALL-392</t>
  </si>
  <si>
    <t>090-ALL-411</t>
  </si>
  <si>
    <t>090-ALL-418</t>
  </si>
  <si>
    <t>090-ALL-462</t>
  </si>
  <si>
    <t>090-ALL-541</t>
  </si>
  <si>
    <t>100-125-171</t>
  </si>
  <si>
    <t>100-125-211</t>
  </si>
  <si>
    <t>100-125-221</t>
  </si>
  <si>
    <t>100-125-231</t>
  </si>
  <si>
    <t>100-125-234</t>
  </si>
  <si>
    <t>100-125-235</t>
  </si>
  <si>
    <t>100-ALL-171</t>
  </si>
  <si>
    <t>100-ALL-211</t>
  </si>
  <si>
    <t>100-ALL-221</t>
  </si>
  <si>
    <t>100-ALL-231</t>
  </si>
  <si>
    <t>100-ALL-234</t>
  </si>
  <si>
    <t>100-ALL-235</t>
  </si>
  <si>
    <t>111-125-151</t>
  </si>
  <si>
    <t>111-125-171</t>
  </si>
  <si>
    <t>111-125-174</t>
  </si>
  <si>
    <t>111-125-176</t>
  </si>
  <si>
    <t>111-125-199</t>
  </si>
  <si>
    <t>111-125-211</t>
  </si>
  <si>
    <t>111-125-221</t>
  </si>
  <si>
    <t>111-125-231</t>
  </si>
  <si>
    <t>111-125-411</t>
  </si>
  <si>
    <t>111-163-141</t>
  </si>
  <si>
    <t>111-163-191</t>
  </si>
  <si>
    <t>111-163-192</t>
  </si>
  <si>
    <t>111-163-211</t>
  </si>
  <si>
    <t>111-163-221</t>
  </si>
  <si>
    <t>111-163-392</t>
  </si>
  <si>
    <t>111-163-411</t>
  </si>
  <si>
    <t>111-ALL-141</t>
  </si>
  <si>
    <t>111-ALL-151</t>
  </si>
  <si>
    <t>111-ALL-171</t>
  </si>
  <si>
    <t>111-ALL-174</t>
  </si>
  <si>
    <t>111-ALL-176</t>
  </si>
  <si>
    <t>111-ALL-191</t>
  </si>
  <si>
    <t>111-ALL-192</t>
  </si>
  <si>
    <t>111-ALL-199</t>
  </si>
  <si>
    <t>111-ALL-211</t>
  </si>
  <si>
    <t>111-ALL-221</t>
  </si>
  <si>
    <t>111-ALL-231</t>
  </si>
  <si>
    <t>111-ALL-392</t>
  </si>
  <si>
    <t>111-ALL-411</t>
  </si>
  <si>
    <t>11K-126-462</t>
  </si>
  <si>
    <t>11K-ALL-462</t>
  </si>
  <si>
    <t>120-125-311</t>
  </si>
  <si>
    <t>120-125-411</t>
  </si>
  <si>
    <t>120-ALL-311</t>
  </si>
  <si>
    <t>120-ALL-411</t>
  </si>
  <si>
    <t>12A-163-418</t>
  </si>
  <si>
    <t>12A-163-462</t>
  </si>
  <si>
    <t>12A-ALL-418</t>
  </si>
  <si>
    <t>12A-ALL-462</t>
  </si>
  <si>
    <t>130-124-462</t>
  </si>
  <si>
    <t>130-125-171</t>
  </si>
  <si>
    <t>130-125-211</t>
  </si>
  <si>
    <t>130-125-221</t>
  </si>
  <si>
    <t>130-125-231</t>
  </si>
  <si>
    <t>130-125-411</t>
  </si>
  <si>
    <t>130-125-422</t>
  </si>
  <si>
    <t>130-125-423</t>
  </si>
  <si>
    <t>130-125-424</t>
  </si>
  <si>
    <t>130-125-461</t>
  </si>
  <si>
    <t>130-125-462</t>
  </si>
  <si>
    <t>130-126-462</t>
  </si>
  <si>
    <t>130-128-462</t>
  </si>
  <si>
    <t>130-163-392</t>
  </si>
  <si>
    <t>130-ALL-171</t>
  </si>
  <si>
    <t>130-ALL-211</t>
  </si>
  <si>
    <t>130-ALL-221</t>
  </si>
  <si>
    <t>130-ALL-231</t>
  </si>
  <si>
    <t>130-ALL-392</t>
  </si>
  <si>
    <t>130-ALL-411</t>
  </si>
  <si>
    <t>130-ALL-422</t>
  </si>
  <si>
    <t>130-ALL-423</t>
  </si>
  <si>
    <t>130-ALL-424</t>
  </si>
  <si>
    <t>130-ALL-461</t>
  </si>
  <si>
    <t>130-ALL-462</t>
  </si>
  <si>
    <t>13A-163-411</t>
  </si>
  <si>
    <t>13A-163-462</t>
  </si>
  <si>
    <t>13A-ALL-411</t>
  </si>
  <si>
    <t>13A-ALL-462</t>
  </si>
  <si>
    <t>140-125-171</t>
  </si>
  <si>
    <t>140-125-211</t>
  </si>
  <si>
    <t>140-125-221</t>
  </si>
  <si>
    <t>140-125-422</t>
  </si>
  <si>
    <t>140-125-423</t>
  </si>
  <si>
    <t>140-163-392</t>
  </si>
  <si>
    <t>140-163-411</t>
  </si>
  <si>
    <t>140-ALL-171</t>
  </si>
  <si>
    <t>140-ALL-211</t>
  </si>
  <si>
    <t>140-ALL-221</t>
  </si>
  <si>
    <t>140-ALL-392</t>
  </si>
  <si>
    <t>140-ALL-411</t>
  </si>
  <si>
    <t>140-ALL-422</t>
  </si>
  <si>
    <t>140-ALL-423</t>
  </si>
  <si>
    <t>160-125-174</t>
  </si>
  <si>
    <t>160-125-176</t>
  </si>
  <si>
    <t>160-125-211</t>
  </si>
  <si>
    <t>160-125-221</t>
  </si>
  <si>
    <t>160-125-451</t>
  </si>
  <si>
    <t>160-163-192</t>
  </si>
  <si>
    <t>160-163-211</t>
  </si>
  <si>
    <t>160-163-221</t>
  </si>
  <si>
    <t>160-163-392</t>
  </si>
  <si>
    <t>160-ALL-174</t>
  </si>
  <si>
    <t>160-ALL-176</t>
  </si>
  <si>
    <t>160-ALL-192</t>
  </si>
  <si>
    <t>160-ALL-211</t>
  </si>
  <si>
    <t>160-ALL-221</t>
  </si>
  <si>
    <t>160-ALL-392</t>
  </si>
  <si>
    <t>160-ALL-451</t>
  </si>
  <si>
    <t>170-125-187</t>
  </si>
  <si>
    <t>170-125-211</t>
  </si>
  <si>
    <t>170-125-221</t>
  </si>
  <si>
    <t>170-125-411</t>
  </si>
  <si>
    <t>170-ALL-187</t>
  </si>
  <si>
    <t>170-ALL-211</t>
  </si>
  <si>
    <t>170-ALL-221</t>
  </si>
  <si>
    <t>170-ALL-411</t>
  </si>
  <si>
    <t>180-125-171</t>
  </si>
  <si>
    <t>180-125-187</t>
  </si>
  <si>
    <t>180-125-211</t>
  </si>
  <si>
    <t>180-125-311</t>
  </si>
  <si>
    <t>180-125-411</t>
  </si>
  <si>
    <t>180-125-423</t>
  </si>
  <si>
    <t>180-ALL-171</t>
  </si>
  <si>
    <t>180-ALL-187</t>
  </si>
  <si>
    <t>180-ALL-211</t>
  </si>
  <si>
    <t>180-ALL-311</t>
  </si>
  <si>
    <t>180-ALL-411</t>
  </si>
  <si>
    <t>180-ALL-423</t>
  </si>
  <si>
    <t>181-125-171</t>
  </si>
  <si>
    <t>181-125-187</t>
  </si>
  <si>
    <t>181-125-211</t>
  </si>
  <si>
    <t>181-125-221</t>
  </si>
  <si>
    <t>181-125-231</t>
  </si>
  <si>
    <t>181-125-411</t>
  </si>
  <si>
    <t>181-ALL-171</t>
  </si>
  <si>
    <t>181-ALL-187</t>
  </si>
  <si>
    <t>181-ALL-211</t>
  </si>
  <si>
    <t>181-ALL-221</t>
  </si>
  <si>
    <t>181-ALL-231</t>
  </si>
  <si>
    <t>181-ALL-411</t>
  </si>
  <si>
    <t>182-125-174</t>
  </si>
  <si>
    <t>182-125-187</t>
  </si>
  <si>
    <t>182-125-211</t>
  </si>
  <si>
    <t>182-125-411</t>
  </si>
  <si>
    <t>182-ALL-174</t>
  </si>
  <si>
    <t>182-ALL-187</t>
  </si>
  <si>
    <t>182-ALL-211</t>
  </si>
  <si>
    <t>182-ALL-411</t>
  </si>
  <si>
    <t>190-125-211</t>
  </si>
  <si>
    <t>190-125-411</t>
  </si>
  <si>
    <t>190-125-462</t>
  </si>
  <si>
    <t>190-ALL-211</t>
  </si>
  <si>
    <t>190-ALL-411</t>
  </si>
  <si>
    <t>190-ALL-462</t>
  </si>
  <si>
    <t>200-125-171</t>
  </si>
  <si>
    <t>200-125-211</t>
  </si>
  <si>
    <t>200-125-221</t>
  </si>
  <si>
    <t>200-125-423</t>
  </si>
  <si>
    <t>200-ALL-171</t>
  </si>
  <si>
    <t>200-ALL-211</t>
  </si>
  <si>
    <t>200-ALL-221</t>
  </si>
  <si>
    <t>200-ALL-423</t>
  </si>
  <si>
    <t>20A-124-462</t>
  </si>
  <si>
    <t>20A-126-462</t>
  </si>
  <si>
    <t>20A-128-462</t>
  </si>
  <si>
    <t>20A-ALL-462</t>
  </si>
  <si>
    <t>220-125-171</t>
  </si>
  <si>
    <t>220-125-174</t>
  </si>
  <si>
    <t>220-125-199</t>
  </si>
  <si>
    <t>220-125-211</t>
  </si>
  <si>
    <t>220-125-221</t>
  </si>
  <si>
    <t>220-125-411</t>
  </si>
  <si>
    <t>220-125-423</t>
  </si>
  <si>
    <t>220-125-461</t>
  </si>
  <si>
    <t>220-163-392</t>
  </si>
  <si>
    <t>220-163-411</t>
  </si>
  <si>
    <t>220-ALL-171</t>
  </si>
  <si>
    <t>220-ALL-174</t>
  </si>
  <si>
    <t>220-ALL-199</t>
  </si>
  <si>
    <t>220-ALL-211</t>
  </si>
  <si>
    <t>220-ALL-221</t>
  </si>
  <si>
    <t>220-ALL-392</t>
  </si>
  <si>
    <t>220-ALL-411</t>
  </si>
  <si>
    <t>220-ALL-423</t>
  </si>
  <si>
    <t>220-ALL-461</t>
  </si>
  <si>
    <t>230-125-151</t>
  </si>
  <si>
    <t>230-125-174</t>
  </si>
  <si>
    <t>230-125-176</t>
  </si>
  <si>
    <t>230-125-184</t>
  </si>
  <si>
    <t>230-125-187</t>
  </si>
  <si>
    <t>230-125-211</t>
  </si>
  <si>
    <t>230-125-221</t>
  </si>
  <si>
    <t>230-125-411</t>
  </si>
  <si>
    <t>230-125-461</t>
  </si>
  <si>
    <t>230-125-462</t>
  </si>
  <si>
    <t>230-ALL-151</t>
  </si>
  <si>
    <t>230-ALL-174</t>
  </si>
  <si>
    <t>230-ALL-176</t>
  </si>
  <si>
    <t>230-ALL-184</t>
  </si>
  <si>
    <t>230-ALL-187</t>
  </si>
  <si>
    <t>230-ALL-211</t>
  </si>
  <si>
    <t>230-ALL-221</t>
  </si>
  <si>
    <t>230-ALL-411</t>
  </si>
  <si>
    <t>230-ALL-461</t>
  </si>
  <si>
    <t>230-ALL-462</t>
  </si>
  <si>
    <t>240-125-151</t>
  </si>
  <si>
    <t>240-125-165</t>
  </si>
  <si>
    <t>240-125-174</t>
  </si>
  <si>
    <t>240-125-176</t>
  </si>
  <si>
    <t>240-125-187</t>
  </si>
  <si>
    <t>240-125-211</t>
  </si>
  <si>
    <t>240-125-221</t>
  </si>
  <si>
    <t>240-125-231</t>
  </si>
  <si>
    <t>240-125-411</t>
  </si>
  <si>
    <t>240-ALL-151</t>
  </si>
  <si>
    <t>240-ALL-165</t>
  </si>
  <si>
    <t>240-ALL-174</t>
  </si>
  <si>
    <t>240-ALL-176</t>
  </si>
  <si>
    <t>240-ALL-187</t>
  </si>
  <si>
    <t>240-ALL-211</t>
  </si>
  <si>
    <t>240-ALL-221</t>
  </si>
  <si>
    <t>240-ALL-231</t>
  </si>
  <si>
    <t>240-ALL-411</t>
  </si>
  <si>
    <t>250-125-113</t>
  </si>
  <si>
    <t>250-125-151</t>
  </si>
  <si>
    <t>250-125-174</t>
  </si>
  <si>
    <t>250-125-175</t>
  </si>
  <si>
    <t>250-125-176</t>
  </si>
  <si>
    <t>250-125-211</t>
  </si>
  <si>
    <t>250-125-221</t>
  </si>
  <si>
    <t>250-125-231</t>
  </si>
  <si>
    <t>250-125-311</t>
  </si>
  <si>
    <t>250-125-332</t>
  </si>
  <si>
    <t>250-125-418</t>
  </si>
  <si>
    <t>250-125-451</t>
  </si>
  <si>
    <t>250-125-541</t>
  </si>
  <si>
    <t>250-ALL-113</t>
  </si>
  <si>
    <t>250-ALL-151</t>
  </si>
  <si>
    <t>250-ALL-174</t>
  </si>
  <si>
    <t>250-ALL-175</t>
  </si>
  <si>
    <t>250-ALL-176</t>
  </si>
  <si>
    <t>250-ALL-211</t>
  </si>
  <si>
    <t>250-ALL-221</t>
  </si>
  <si>
    <t>250-ALL-231</t>
  </si>
  <si>
    <t>250-ALL-311</t>
  </si>
  <si>
    <t>250-ALL-332</t>
  </si>
  <si>
    <t>250-ALL-418</t>
  </si>
  <si>
    <t>250-ALL-451</t>
  </si>
  <si>
    <t>250-ALL-541</t>
  </si>
  <si>
    <t>260-125-171</t>
  </si>
  <si>
    <t>260-125-173</t>
  </si>
  <si>
    <t>260-125-211</t>
  </si>
  <si>
    <t>260-125-221</t>
  </si>
  <si>
    <t>260-125-423</t>
  </si>
  <si>
    <t>260-163-312</t>
  </si>
  <si>
    <t>260-163-392</t>
  </si>
  <si>
    <t>260-ALL-171</t>
  </si>
  <si>
    <t>260-ALL-173</t>
  </si>
  <si>
    <t>260-ALL-211</t>
  </si>
  <si>
    <t>260-ALL-221</t>
  </si>
  <si>
    <t>260-ALL-312</t>
  </si>
  <si>
    <t>260-ALL-392</t>
  </si>
  <si>
    <t>260-ALL-423</t>
  </si>
  <si>
    <t>26C-125-151</t>
  </si>
  <si>
    <t>26C-125-174</t>
  </si>
  <si>
    <t>26C-125-211</t>
  </si>
  <si>
    <t>26C-ALL-151</t>
  </si>
  <si>
    <t>26C-ALL-174</t>
  </si>
  <si>
    <t>26C-ALL-211</t>
  </si>
  <si>
    <t>270-124-462</t>
  </si>
  <si>
    <t>270-125-187</t>
  </si>
  <si>
    <t>270-125-211</t>
  </si>
  <si>
    <t>270-125-423</t>
  </si>
  <si>
    <t>270-125-461</t>
  </si>
  <si>
    <t>270-125-462</t>
  </si>
  <si>
    <t>270-126-462</t>
  </si>
  <si>
    <t>270-128-462</t>
  </si>
  <si>
    <t>270-163-392</t>
  </si>
  <si>
    <t>270-163-411</t>
  </si>
  <si>
    <t>270-ALL-187</t>
  </si>
  <si>
    <t>270-ALL-211</t>
  </si>
  <si>
    <t>270-ALL-392</t>
  </si>
  <si>
    <t>270-ALL-411</t>
  </si>
  <si>
    <t>270-ALL-423</t>
  </si>
  <si>
    <t>270-ALL-461</t>
  </si>
  <si>
    <t>270-ALL-462</t>
  </si>
  <si>
    <t>280-125-171</t>
  </si>
  <si>
    <t>280-125-174</t>
  </si>
  <si>
    <t>280-125-211</t>
  </si>
  <si>
    <t>280-125-221</t>
  </si>
  <si>
    <t>280-125-411</t>
  </si>
  <si>
    <t>280-125-451</t>
  </si>
  <si>
    <t>280-125-453</t>
  </si>
  <si>
    <t>280-ALL-171</t>
  </si>
  <si>
    <t>280-ALL-174</t>
  </si>
  <si>
    <t>280-ALL-211</t>
  </si>
  <si>
    <t>280-ALL-221</t>
  </si>
  <si>
    <t>280-ALL-411</t>
  </si>
  <si>
    <t>280-ALL-451</t>
  </si>
  <si>
    <t>280-ALL-453</t>
  </si>
  <si>
    <t>290-125-171</t>
  </si>
  <si>
    <t>290-125-174</t>
  </si>
  <si>
    <t>290-125-211</t>
  </si>
  <si>
    <t>290-ALL-171</t>
  </si>
  <si>
    <t>290-ALL-174</t>
  </si>
  <si>
    <t>290-ALL-211</t>
  </si>
  <si>
    <t>291-125-171</t>
  </si>
  <si>
    <t>291-125-172</t>
  </si>
  <si>
    <t>291-125-176</t>
  </si>
  <si>
    <t>291-125-211</t>
  </si>
  <si>
    <t>291-ALL-171</t>
  </si>
  <si>
    <t>291-ALL-172</t>
  </si>
  <si>
    <t>291-ALL-176</t>
  </si>
  <si>
    <t>291-ALL-211</t>
  </si>
  <si>
    <t>292-163-121</t>
  </si>
  <si>
    <t>292-163-131</t>
  </si>
  <si>
    <t>292-163-135</t>
  </si>
  <si>
    <t>292-163-142</t>
  </si>
  <si>
    <t>292-163-173</t>
  </si>
  <si>
    <t>292-163-211</t>
  </si>
  <si>
    <t>292-163-221</t>
  </si>
  <si>
    <t>292-163-231</t>
  </si>
  <si>
    <t>292-163-312</t>
  </si>
  <si>
    <t>292-163-315</t>
  </si>
  <si>
    <t>292-163-318</t>
  </si>
  <si>
    <t>292-163-344</t>
  </si>
  <si>
    <t>292-163-392</t>
  </si>
  <si>
    <t>292-163-411</t>
  </si>
  <si>
    <t>292-163-422</t>
  </si>
  <si>
    <t>292-ALL-121</t>
  </si>
  <si>
    <t>292-ALL-131</t>
  </si>
  <si>
    <t>292-ALL-135</t>
  </si>
  <si>
    <t>292-ALL-142</t>
  </si>
  <si>
    <t>292-ALL-173</t>
  </si>
  <si>
    <t>292-ALL-211</t>
  </si>
  <si>
    <t>292-ALL-221</t>
  </si>
  <si>
    <t>292-ALL-231</t>
  </si>
  <si>
    <t>292-ALL-312</t>
  </si>
  <si>
    <t>292-ALL-315</t>
  </si>
  <si>
    <t>292-ALL-318</t>
  </si>
  <si>
    <t>292-ALL-344</t>
  </si>
  <si>
    <t>292-ALL-392</t>
  </si>
  <si>
    <t>292-ALL-411</t>
  </si>
  <si>
    <t>292-ALL-422</t>
  </si>
  <si>
    <t>29A-124-462</t>
  </si>
  <si>
    <t>29A-126-462</t>
  </si>
  <si>
    <t>29A-ALL-462</t>
  </si>
  <si>
    <t>300-124-462</t>
  </si>
  <si>
    <t>300-125-332</t>
  </si>
  <si>
    <t>300-ALL-332</t>
  </si>
  <si>
    <t>300-ALL-462</t>
  </si>
  <si>
    <t>320-125-171</t>
  </si>
  <si>
    <t>320-125-174</t>
  </si>
  <si>
    <t>320-125-176</t>
  </si>
  <si>
    <t>320-125-211</t>
  </si>
  <si>
    <t>320-125-221</t>
  </si>
  <si>
    <t>320-125-231</t>
  </si>
  <si>
    <t>320-ALL-171</t>
  </si>
  <si>
    <t>320-ALL-174</t>
  </si>
  <si>
    <t>320-ALL-176</t>
  </si>
  <si>
    <t>320-ALL-211</t>
  </si>
  <si>
    <t>320-ALL-221</t>
  </si>
  <si>
    <t>320-ALL-231</t>
  </si>
  <si>
    <t>32M-124-462</t>
  </si>
  <si>
    <t>32M-126-462</t>
  </si>
  <si>
    <t>32M-128-462</t>
  </si>
  <si>
    <t>32M-ALL-462</t>
  </si>
  <si>
    <t>32N-163-343</t>
  </si>
  <si>
    <t>32N-163-418</t>
  </si>
  <si>
    <t>32N-163-462</t>
  </si>
  <si>
    <t>32N-ALL-343</t>
  </si>
  <si>
    <t>32N-ALL-418</t>
  </si>
  <si>
    <t>32N-ALL-462</t>
  </si>
  <si>
    <t>32T-163-418</t>
  </si>
  <si>
    <t>32T-ALL-418</t>
  </si>
  <si>
    <t>330-125-171</t>
  </si>
  <si>
    <t>330-125-175</t>
  </si>
  <si>
    <t>330-125-187</t>
  </si>
  <si>
    <t>330-125-211</t>
  </si>
  <si>
    <t>330-125-221</t>
  </si>
  <si>
    <t>330-125-422</t>
  </si>
  <si>
    <t>330-125-423</t>
  </si>
  <si>
    <t>330-125-424</t>
  </si>
  <si>
    <t>330-125-451</t>
  </si>
  <si>
    <t>330-163-392</t>
  </si>
  <si>
    <t>330-163-411</t>
  </si>
  <si>
    <t>330-ALL-171</t>
  </si>
  <si>
    <t>330-ALL-175</t>
  </si>
  <si>
    <t>330-ALL-187</t>
  </si>
  <si>
    <t>330-ALL-211</t>
  </si>
  <si>
    <t>330-ALL-221</t>
  </si>
  <si>
    <t>330-ALL-392</t>
  </si>
  <si>
    <t>330-ALL-411</t>
  </si>
  <si>
    <t>330-ALL-422</t>
  </si>
  <si>
    <t>330-ALL-423</t>
  </si>
  <si>
    <t>330-ALL-424</t>
  </si>
  <si>
    <t>330-ALL-451</t>
  </si>
  <si>
    <t>340-125-174</t>
  </si>
  <si>
    <t>340-125-187</t>
  </si>
  <si>
    <t>340-125-211</t>
  </si>
  <si>
    <t>340-125-221</t>
  </si>
  <si>
    <t>340-ALL-174</t>
  </si>
  <si>
    <t>340-ALL-187</t>
  </si>
  <si>
    <t>340-ALL-211</t>
  </si>
  <si>
    <t>340-ALL-221</t>
  </si>
  <si>
    <t>34B-125-411</t>
  </si>
  <si>
    <t>34B-ALL-411</t>
  </si>
  <si>
    <t>34D-125-151</t>
  </si>
  <si>
    <t>34D-125-152</t>
  </si>
  <si>
    <t>34D-125-211</t>
  </si>
  <si>
    <t>34D-125-319</t>
  </si>
  <si>
    <t>34D-ALL-151</t>
  </si>
  <si>
    <t>34D-ALL-152</t>
  </si>
  <si>
    <t>34D-ALL-211</t>
  </si>
  <si>
    <t>34D-ALL-319</t>
  </si>
  <si>
    <t>350-125-151</t>
  </si>
  <si>
    <t>350-125-174</t>
  </si>
  <si>
    <t>350-125-176</t>
  </si>
  <si>
    <t>350-125-211</t>
  </si>
  <si>
    <t>350-125-221</t>
  </si>
  <si>
    <t>350-125-231</t>
  </si>
  <si>
    <t>350-ALL-151</t>
  </si>
  <si>
    <t>350-ALL-174</t>
  </si>
  <si>
    <t>350-ALL-176</t>
  </si>
  <si>
    <t>350-ALL-211</t>
  </si>
  <si>
    <t>350-ALL-221</t>
  </si>
  <si>
    <t>350-ALL-231</t>
  </si>
  <si>
    <t>35A-163-411</t>
  </si>
  <si>
    <t>35A-ALL-411</t>
  </si>
  <si>
    <t>36F-163-462</t>
  </si>
  <si>
    <t>36F-ALL-462</t>
  </si>
  <si>
    <t>370-125-171</t>
  </si>
  <si>
    <t>370-125-211</t>
  </si>
  <si>
    <t>370-125-461</t>
  </si>
  <si>
    <t>370-ALL-171</t>
  </si>
  <si>
    <t>370-ALL-211</t>
  </si>
  <si>
    <t>370-ALL-461</t>
  </si>
  <si>
    <t>380-125-171</t>
  </si>
  <si>
    <t>380-125-174</t>
  </si>
  <si>
    <t>380-125-211</t>
  </si>
  <si>
    <t>380-125-221</t>
  </si>
  <si>
    <t>380-125-231</t>
  </si>
  <si>
    <t>380-125-411</t>
  </si>
  <si>
    <t>380-163-461</t>
  </si>
  <si>
    <t>380-ALL-171</t>
  </si>
  <si>
    <t>380-ALL-174</t>
  </si>
  <si>
    <t>380-ALL-211</t>
  </si>
  <si>
    <t>380-ALL-221</t>
  </si>
  <si>
    <t>380-ALL-231</t>
  </si>
  <si>
    <t>380-ALL-411</t>
  </si>
  <si>
    <t>380-ALL-461</t>
  </si>
  <si>
    <t>390-125-187</t>
  </si>
  <si>
    <t>390-125-211</t>
  </si>
  <si>
    <t>390-125-221</t>
  </si>
  <si>
    <t>390-ALL-187</t>
  </si>
  <si>
    <t>390-ALL-211</t>
  </si>
  <si>
    <t>390-ALL-221</t>
  </si>
  <si>
    <t>39A-124-462</t>
  </si>
  <si>
    <t>39A-ALL-462</t>
  </si>
  <si>
    <t>400-125-151</t>
  </si>
  <si>
    <t>400-125-171</t>
  </si>
  <si>
    <t>400-125-174</t>
  </si>
  <si>
    <t>400-125-176</t>
  </si>
  <si>
    <t>400-125-211</t>
  </si>
  <si>
    <t>400-125-221</t>
  </si>
  <si>
    <t>400-125-231</t>
  </si>
  <si>
    <t>400-125-411</t>
  </si>
  <si>
    <t>400-125-422</t>
  </si>
  <si>
    <t>400-125-423</t>
  </si>
  <si>
    <t>400-125-424</t>
  </si>
  <si>
    <t>400-163-311</t>
  </si>
  <si>
    <t>400-ALL-151</t>
  </si>
  <si>
    <t>400-ALL-171</t>
  </si>
  <si>
    <t>400-ALL-174</t>
  </si>
  <si>
    <t>400-ALL-176</t>
  </si>
  <si>
    <t>400-ALL-211</t>
  </si>
  <si>
    <t>400-ALL-221</t>
  </si>
  <si>
    <t>400-ALL-231</t>
  </si>
  <si>
    <t>400-ALL-311</t>
  </si>
  <si>
    <t>400-ALL-411</t>
  </si>
  <si>
    <t>400-ALL-422</t>
  </si>
  <si>
    <t>400-ALL-423</t>
  </si>
  <si>
    <t>400-ALL-424</t>
  </si>
  <si>
    <t>410-125-171</t>
  </si>
  <si>
    <t>410-125-174</t>
  </si>
  <si>
    <t>410-125-175</t>
  </si>
  <si>
    <t>410-125-176</t>
  </si>
  <si>
    <t>410-125-187</t>
  </si>
  <si>
    <t>410-125-211</t>
  </si>
  <si>
    <t>410-125-221</t>
  </si>
  <si>
    <t>410-125-231</t>
  </si>
  <si>
    <t>410-125-411</t>
  </si>
  <si>
    <t>410-125-423</t>
  </si>
  <si>
    <t>410-125-461</t>
  </si>
  <si>
    <t>410-ALL-171</t>
  </si>
  <si>
    <t>410-ALL-174</t>
  </si>
  <si>
    <t>410-ALL-175</t>
  </si>
  <si>
    <t>410-ALL-176</t>
  </si>
  <si>
    <t>410-ALL-187</t>
  </si>
  <si>
    <t>410-ALL-211</t>
  </si>
  <si>
    <t>410-ALL-221</t>
  </si>
  <si>
    <t>410-ALL-231</t>
  </si>
  <si>
    <t>410-ALL-411</t>
  </si>
  <si>
    <t>410-ALL-423</t>
  </si>
  <si>
    <t>410-ALL-461</t>
  </si>
  <si>
    <t>41C-163-462</t>
  </si>
  <si>
    <t>41C-ALL-462</t>
  </si>
  <si>
    <t>41F-125-187</t>
  </si>
  <si>
    <t>41F-ALL-187</t>
  </si>
  <si>
    <t>420-125-411</t>
  </si>
  <si>
    <t>420-125-541</t>
  </si>
  <si>
    <t>420-ALL-411</t>
  </si>
  <si>
    <t>420-ALL-541</t>
  </si>
  <si>
    <t>421-125-187</t>
  </si>
  <si>
    <t>421-125-211</t>
  </si>
  <si>
    <t>421-125-221</t>
  </si>
  <si>
    <t>421-125-411</t>
  </si>
  <si>
    <t>421-125-462</t>
  </si>
  <si>
    <t>421-163-411</t>
  </si>
  <si>
    <t>421-163-418</t>
  </si>
  <si>
    <t>421-ALL-187</t>
  </si>
  <si>
    <t>421-ALL-211</t>
  </si>
  <si>
    <t>421-ALL-221</t>
  </si>
  <si>
    <t>421-ALL-411</t>
  </si>
  <si>
    <t>421-ALL-418</t>
  </si>
  <si>
    <t>421-ALL-462</t>
  </si>
  <si>
    <t>422-125-174</t>
  </si>
  <si>
    <t>422-125-211</t>
  </si>
  <si>
    <t>422-125-221</t>
  </si>
  <si>
    <t>422-125-411</t>
  </si>
  <si>
    <t>422-ALL-174</t>
  </si>
  <si>
    <t>422-ALL-211</t>
  </si>
  <si>
    <t>422-ALL-221</t>
  </si>
  <si>
    <t>422-ALL-411</t>
  </si>
  <si>
    <t>42A-125-171</t>
  </si>
  <si>
    <t>42A-125-231</t>
  </si>
  <si>
    <t>42A-125-423</t>
  </si>
  <si>
    <t>42A-163-411</t>
  </si>
  <si>
    <t>42A-ALL-171</t>
  </si>
  <si>
    <t>42A-ALL-231</t>
  </si>
  <si>
    <t>42A-ALL-411</t>
  </si>
  <si>
    <t>42A-ALL-423</t>
  </si>
  <si>
    <t>430-125-151</t>
  </si>
  <si>
    <t>430-125-171</t>
  </si>
  <si>
    <t>430-125-174</t>
  </si>
  <si>
    <t>430-125-176</t>
  </si>
  <si>
    <t>430-125-187</t>
  </si>
  <si>
    <t>430-125-211</t>
  </si>
  <si>
    <t>430-125-221</t>
  </si>
  <si>
    <t>430-125-231</t>
  </si>
  <si>
    <t>430-ALL-151</t>
  </si>
  <si>
    <t>430-ALL-171</t>
  </si>
  <si>
    <t>430-ALL-174</t>
  </si>
  <si>
    <t>430-ALL-176</t>
  </si>
  <si>
    <t>430-ALL-187</t>
  </si>
  <si>
    <t>430-ALL-211</t>
  </si>
  <si>
    <t>430-ALL-221</t>
  </si>
  <si>
    <t>430-ALL-231</t>
  </si>
  <si>
    <t>450-125-174</t>
  </si>
  <si>
    <t>450-125-176</t>
  </si>
  <si>
    <t>450-125-187</t>
  </si>
  <si>
    <t>450-125-211</t>
  </si>
  <si>
    <t>450-125-221</t>
  </si>
  <si>
    <t>450-125-392</t>
  </si>
  <si>
    <t>450-ALL-174</t>
  </si>
  <si>
    <t>450-ALL-176</t>
  </si>
  <si>
    <t>450-ALL-187</t>
  </si>
  <si>
    <t>450-ALL-211</t>
  </si>
  <si>
    <t>450-ALL-221</t>
  </si>
  <si>
    <t>450-ALL-392</t>
  </si>
  <si>
    <t>470-125-171</t>
  </si>
  <si>
    <t>470-125-174</t>
  </si>
  <si>
    <t>470-125-187</t>
  </si>
  <si>
    <t>470-125-211</t>
  </si>
  <si>
    <t>470-125-221</t>
  </si>
  <si>
    <t>470-163-325</t>
  </si>
  <si>
    <t>470-163-392</t>
  </si>
  <si>
    <t>470-163-411</t>
  </si>
  <si>
    <t>470-163-461</t>
  </si>
  <si>
    <t>470-ALL-171</t>
  </si>
  <si>
    <t>470-ALL-174</t>
  </si>
  <si>
    <t>470-ALL-187</t>
  </si>
  <si>
    <t>470-ALL-211</t>
  </si>
  <si>
    <t>470-ALL-221</t>
  </si>
  <si>
    <t>470-ALL-325</t>
  </si>
  <si>
    <t>470-ALL-392</t>
  </si>
  <si>
    <t>470-ALL-411</t>
  </si>
  <si>
    <t>470-ALL-461</t>
  </si>
  <si>
    <t>480-125-153</t>
  </si>
  <si>
    <t>480-125-175</t>
  </si>
  <si>
    <t>480-125-187</t>
  </si>
  <si>
    <t>480-125-211</t>
  </si>
  <si>
    <t>480-125-221</t>
  </si>
  <si>
    <t>480-125-231</t>
  </si>
  <si>
    <t>480-125-423</t>
  </si>
  <si>
    <t>480-ALL-153</t>
  </si>
  <si>
    <t>480-ALL-175</t>
  </si>
  <si>
    <t>480-ALL-187</t>
  </si>
  <si>
    <t>480-ALL-211</t>
  </si>
  <si>
    <t>480-ALL-221</t>
  </si>
  <si>
    <t>480-ALL-231</t>
  </si>
  <si>
    <t>480-ALL-423</t>
  </si>
  <si>
    <t>490-125-171</t>
  </si>
  <si>
    <t>490-125-187</t>
  </si>
  <si>
    <t>490-125-211</t>
  </si>
  <si>
    <t>490-125-221</t>
  </si>
  <si>
    <t>490-125-231</t>
  </si>
  <si>
    <t>490-125-332</t>
  </si>
  <si>
    <t>490-125-422</t>
  </si>
  <si>
    <t>490-125-423</t>
  </si>
  <si>
    <t>490-125-424</t>
  </si>
  <si>
    <t>490-ALL-171</t>
  </si>
  <si>
    <t>490-ALL-187</t>
  </si>
  <si>
    <t>490-ALL-211</t>
  </si>
  <si>
    <t>490-ALL-221</t>
  </si>
  <si>
    <t>490-ALL-231</t>
  </si>
  <si>
    <t>490-ALL-332</t>
  </si>
  <si>
    <t>490-ALL-422</t>
  </si>
  <si>
    <t>490-ALL-423</t>
  </si>
  <si>
    <t>490-ALL-424</t>
  </si>
  <si>
    <t>491-125-187</t>
  </si>
  <si>
    <t>491-125-211</t>
  </si>
  <si>
    <t>491-163-192</t>
  </si>
  <si>
    <t>491-163-211</t>
  </si>
  <si>
    <t>491-163-221</t>
  </si>
  <si>
    <t>491-163-392</t>
  </si>
  <si>
    <t>491-ALL-187</t>
  </si>
  <si>
    <t>491-ALL-192</t>
  </si>
  <si>
    <t>491-ALL-211</t>
  </si>
  <si>
    <t>491-ALL-221</t>
  </si>
  <si>
    <t>491-ALL-392</t>
  </si>
  <si>
    <t>49B-163-143</t>
  </si>
  <si>
    <t>49B-163-211</t>
  </si>
  <si>
    <t>49B-163-221</t>
  </si>
  <si>
    <t>49B-ALL-143</t>
  </si>
  <si>
    <t>49B-ALL-211</t>
  </si>
  <si>
    <t>49B-ALL-221</t>
  </si>
  <si>
    <t>49D-125-187</t>
  </si>
  <si>
    <t>49D-125-211</t>
  </si>
  <si>
    <t>49D-125-221</t>
  </si>
  <si>
    <t>49D-125-411</t>
  </si>
  <si>
    <t>49D-ALL-187</t>
  </si>
  <si>
    <t>49D-ALL-211</t>
  </si>
  <si>
    <t>49D-ALL-221</t>
  </si>
  <si>
    <t>49D-ALL-411</t>
  </si>
  <si>
    <t>500-125-175</t>
  </si>
  <si>
    <t>500-125-411</t>
  </si>
  <si>
    <t>500-125-422</t>
  </si>
  <si>
    <t>500-125-423</t>
  </si>
  <si>
    <t>500-125-461</t>
  </si>
  <si>
    <t>500-125-462</t>
  </si>
  <si>
    <t>500-125-541</t>
  </si>
  <si>
    <t>500-163-181</t>
  </si>
  <si>
    <t>500-163-211</t>
  </si>
  <si>
    <t>500-163-221</t>
  </si>
  <si>
    <t>500-163-418</t>
  </si>
  <si>
    <t>500-ALL-175</t>
  </si>
  <si>
    <t>500-ALL-181</t>
  </si>
  <si>
    <t>500-ALL-211</t>
  </si>
  <si>
    <t>500-ALL-221</t>
  </si>
  <si>
    <t>500-ALL-411</t>
  </si>
  <si>
    <t>500-ALL-418</t>
  </si>
  <si>
    <t>500-ALL-422</t>
  </si>
  <si>
    <t>500-ALL-423</t>
  </si>
  <si>
    <t>500-ALL-461</t>
  </si>
  <si>
    <t>500-ALL-462</t>
  </si>
  <si>
    <t>500-ALL-541</t>
  </si>
  <si>
    <t>510-125-174</t>
  </si>
  <si>
    <t>510-125-411</t>
  </si>
  <si>
    <t>510-125-461</t>
  </si>
  <si>
    <t>510-125-462</t>
  </si>
  <si>
    <t>510-ALL-174</t>
  </si>
  <si>
    <t>510-ALL-411</t>
  </si>
  <si>
    <t>510-ALL-461</t>
  </si>
  <si>
    <t>510-ALL-462</t>
  </si>
  <si>
    <t>520-125-171</t>
  </si>
  <si>
    <t>520-125-174</t>
  </si>
  <si>
    <t>520-125-176</t>
  </si>
  <si>
    <t>520-125-187</t>
  </si>
  <si>
    <t>520-125-211</t>
  </si>
  <si>
    <t>520-125-221</t>
  </si>
  <si>
    <t>520-125-231</t>
  </si>
  <si>
    <t>520-125-411</t>
  </si>
  <si>
    <t>520-ALL-171</t>
  </si>
  <si>
    <t>520-ALL-174</t>
  </si>
  <si>
    <t>520-ALL-176</t>
  </si>
  <si>
    <t>520-ALL-187</t>
  </si>
  <si>
    <t>520-ALL-211</t>
  </si>
  <si>
    <t>520-ALL-221</t>
  </si>
  <si>
    <t>520-ALL-231</t>
  </si>
  <si>
    <t>520-ALL-411</t>
  </si>
  <si>
    <t>530-125-151</t>
  </si>
  <si>
    <t>530-125-171</t>
  </si>
  <si>
    <t>530-125-174</t>
  </si>
  <si>
    <t>530-125-176</t>
  </si>
  <si>
    <t>530-125-211</t>
  </si>
  <si>
    <t>530-125-221</t>
  </si>
  <si>
    <t>530-125-231</t>
  </si>
  <si>
    <t>530-125-411</t>
  </si>
  <si>
    <t>530-ALL-151</t>
  </si>
  <si>
    <t>530-ALL-171</t>
  </si>
  <si>
    <t>530-ALL-174</t>
  </si>
  <si>
    <t>530-ALL-176</t>
  </si>
  <si>
    <t>530-ALL-211</t>
  </si>
  <si>
    <t>530-ALL-221</t>
  </si>
  <si>
    <t>530-ALL-231</t>
  </si>
  <si>
    <t>530-ALL-411</t>
  </si>
  <si>
    <t>53B-163-542</t>
  </si>
  <si>
    <t>53B-ALL-542</t>
  </si>
  <si>
    <t>540-125-174</t>
  </si>
  <si>
    <t>540-125-211</t>
  </si>
  <si>
    <t>540-125-221</t>
  </si>
  <si>
    <t>540-125-231</t>
  </si>
  <si>
    <t>540-163-191</t>
  </si>
  <si>
    <t>540-163-211</t>
  </si>
  <si>
    <t>540-163-221</t>
  </si>
  <si>
    <t>540-ALL-174</t>
  </si>
  <si>
    <t>540-ALL-191</t>
  </si>
  <si>
    <t>540-ALL-211</t>
  </si>
  <si>
    <t>540-ALL-221</t>
  </si>
  <si>
    <t>540-ALL-231</t>
  </si>
  <si>
    <t>54A-125-171</t>
  </si>
  <si>
    <t>54A-125-174</t>
  </si>
  <si>
    <t>54A-125-176</t>
  </si>
  <si>
    <t>54A-125-211</t>
  </si>
  <si>
    <t>54A-125-221</t>
  </si>
  <si>
    <t>54A-125-231</t>
  </si>
  <si>
    <t>54A-163-411</t>
  </si>
  <si>
    <t>54A-ALL-171</t>
  </si>
  <si>
    <t>54A-ALL-174</t>
  </si>
  <si>
    <t>54A-ALL-176</t>
  </si>
  <si>
    <t>54A-ALL-211</t>
  </si>
  <si>
    <t>54A-ALL-221</t>
  </si>
  <si>
    <t>54A-ALL-231</t>
  </si>
  <si>
    <t>54A-ALL-411</t>
  </si>
  <si>
    <t>550-125-171</t>
  </si>
  <si>
    <t>550-125-175</t>
  </si>
  <si>
    <t>550-125-187</t>
  </si>
  <si>
    <t>550-125-211</t>
  </si>
  <si>
    <t>550-125-221</t>
  </si>
  <si>
    <t>550-128-462</t>
  </si>
  <si>
    <t>550-163-173</t>
  </si>
  <si>
    <t>550-163-211</t>
  </si>
  <si>
    <t>550-163-221</t>
  </si>
  <si>
    <t>550-163-392</t>
  </si>
  <si>
    <t>550-ALL-171</t>
  </si>
  <si>
    <t>550-ALL-173</t>
  </si>
  <si>
    <t>550-ALL-175</t>
  </si>
  <si>
    <t>550-ALL-187</t>
  </si>
  <si>
    <t>550-ALL-211</t>
  </si>
  <si>
    <t>550-ALL-221</t>
  </si>
  <si>
    <t>550-ALL-392</t>
  </si>
  <si>
    <t>550-ALL-462</t>
  </si>
  <si>
    <t>560-125-171</t>
  </si>
  <si>
    <t>560-125-187</t>
  </si>
  <si>
    <t>560-125-211</t>
  </si>
  <si>
    <t>560-125-221</t>
  </si>
  <si>
    <t>560-163-392</t>
  </si>
  <si>
    <t>560-163-411</t>
  </si>
  <si>
    <t>560-ALL-171</t>
  </si>
  <si>
    <t>560-ALL-187</t>
  </si>
  <si>
    <t>560-ALL-211</t>
  </si>
  <si>
    <t>560-ALL-221</t>
  </si>
  <si>
    <t>560-ALL-392</t>
  </si>
  <si>
    <t>560-ALL-411</t>
  </si>
  <si>
    <t>570-125-171</t>
  </si>
  <si>
    <t>570-125-174</t>
  </si>
  <si>
    <t>570-125-211</t>
  </si>
  <si>
    <t>570-125-221</t>
  </si>
  <si>
    <t>570-125-231</t>
  </si>
  <si>
    <t>570-125-411</t>
  </si>
  <si>
    <t>570-163-411</t>
  </si>
  <si>
    <t>570-ALL-171</t>
  </si>
  <si>
    <t>570-ALL-174</t>
  </si>
  <si>
    <t>570-ALL-211</t>
  </si>
  <si>
    <t>570-ALL-221</t>
  </si>
  <si>
    <t>570-ALL-231</t>
  </si>
  <si>
    <t>570-ALL-411</t>
  </si>
  <si>
    <t>580-125-187</t>
  </si>
  <si>
    <t>580-125-211</t>
  </si>
  <si>
    <t>580-ALL-187</t>
  </si>
  <si>
    <t>580-ALL-211</t>
  </si>
  <si>
    <t>58B-163-462</t>
  </si>
  <si>
    <t>58B-ALL-462</t>
  </si>
  <si>
    <t>590-125-113</t>
  </si>
  <si>
    <t>590-125-151</t>
  </si>
  <si>
    <t>590-125-171</t>
  </si>
  <si>
    <t>590-125-174</t>
  </si>
  <si>
    <t>590-125-176</t>
  </si>
  <si>
    <t>590-125-187</t>
  </si>
  <si>
    <t>590-125-211</t>
  </si>
  <si>
    <t>590-125-221</t>
  </si>
  <si>
    <t>590-163-392</t>
  </si>
  <si>
    <t>590-163-411</t>
  </si>
  <si>
    <t>590-ALL-113</t>
  </si>
  <si>
    <t>590-ALL-151</t>
  </si>
  <si>
    <t>590-ALL-171</t>
  </si>
  <si>
    <t>590-ALL-174</t>
  </si>
  <si>
    <t>590-ALL-176</t>
  </si>
  <si>
    <t>590-ALL-187</t>
  </si>
  <si>
    <t>590-ALL-211</t>
  </si>
  <si>
    <t>590-ALL-221</t>
  </si>
  <si>
    <t>590-ALL-392</t>
  </si>
  <si>
    <t>590-ALL-411</t>
  </si>
  <si>
    <t>600-125-149</t>
  </si>
  <si>
    <t>600-125-165</t>
  </si>
  <si>
    <t>600-125-173</t>
  </si>
  <si>
    <t>600-125-176</t>
  </si>
  <si>
    <t>600-125-211</t>
  </si>
  <si>
    <t>600-125-221</t>
  </si>
  <si>
    <t>600-ALL-149</t>
  </si>
  <si>
    <t>600-ALL-165</t>
  </si>
  <si>
    <t>600-ALL-173</t>
  </si>
  <si>
    <t>600-ALL-176</t>
  </si>
  <si>
    <t>600-ALL-211</t>
  </si>
  <si>
    <t>600-ALL-221</t>
  </si>
  <si>
    <t>60B-163-311</t>
  </si>
  <si>
    <t>60B-ALL-311</t>
  </si>
  <si>
    <t>60N-125-411</t>
  </si>
  <si>
    <t>60N-163-311</t>
  </si>
  <si>
    <t>60N-163-342</t>
  </si>
  <si>
    <t>60N-163-343</t>
  </si>
  <si>
    <t>60N-163-411</t>
  </si>
  <si>
    <t>60N-ALL-311</t>
  </si>
  <si>
    <t>60N-ALL-342</t>
  </si>
  <si>
    <t>60N-ALL-343</t>
  </si>
  <si>
    <t>60N-ALL-411</t>
  </si>
  <si>
    <t>60P-163-418</t>
  </si>
  <si>
    <t>60P-ALL-418</t>
  </si>
  <si>
    <t>60S-163-418</t>
  </si>
  <si>
    <t>60S-ALL-418</t>
  </si>
  <si>
    <t>610-125-171</t>
  </si>
  <si>
    <t>610-125-211</t>
  </si>
  <si>
    <t>610-163-311</t>
  </si>
  <si>
    <t>610-ALL-171</t>
  </si>
  <si>
    <t>610-ALL-211</t>
  </si>
  <si>
    <t>610-ALL-311</t>
  </si>
  <si>
    <t>61P-126-462</t>
  </si>
  <si>
    <t>61P-163-411</t>
  </si>
  <si>
    <t>61P-ALL-411</t>
  </si>
  <si>
    <t>61P-ALL-462</t>
  </si>
  <si>
    <t>61Q-125-411</t>
  </si>
  <si>
    <t>61Q-163-462</t>
  </si>
  <si>
    <t>61Q-ALL-411</t>
  </si>
  <si>
    <t>61Q-ALL-462</t>
  </si>
  <si>
    <t>61T-124-462</t>
  </si>
  <si>
    <t>61T-126-462</t>
  </si>
  <si>
    <t>61T-128-462</t>
  </si>
  <si>
    <t>61T-ALL-462</t>
  </si>
  <si>
    <t>61U-125-151</t>
  </si>
  <si>
    <t>61U-125-171</t>
  </si>
  <si>
    <t>61U-125-174</t>
  </si>
  <si>
    <t>61U-ALL-151</t>
  </si>
  <si>
    <t>61U-ALL-171</t>
  </si>
  <si>
    <t>61U-ALL-174</t>
  </si>
  <si>
    <t>620-125-151</t>
  </si>
  <si>
    <t>620-125-171</t>
  </si>
  <si>
    <t>620-125-174</t>
  </si>
  <si>
    <t>620-125-176</t>
  </si>
  <si>
    <t>620-125-211</t>
  </si>
  <si>
    <t>620-125-221</t>
  </si>
  <si>
    <t>620-125-231</t>
  </si>
  <si>
    <t>620-128-462</t>
  </si>
  <si>
    <t>620-163-418</t>
  </si>
  <si>
    <t>620-ALL-151</t>
  </si>
  <si>
    <t>620-ALL-171</t>
  </si>
  <si>
    <t>620-ALL-174</t>
  </si>
  <si>
    <t>620-ALL-176</t>
  </si>
  <si>
    <t>620-ALL-211</t>
  </si>
  <si>
    <t>620-ALL-221</t>
  </si>
  <si>
    <t>620-ALL-231</t>
  </si>
  <si>
    <t>620-ALL-418</t>
  </si>
  <si>
    <t>620-ALL-462</t>
  </si>
  <si>
    <t>630-125-174</t>
  </si>
  <si>
    <t>630-125-176</t>
  </si>
  <si>
    <t>630-125-187</t>
  </si>
  <si>
    <t>630-125-211</t>
  </si>
  <si>
    <t>630-125-221</t>
  </si>
  <si>
    <t>630-125-231</t>
  </si>
  <si>
    <t>630-ALL-174</t>
  </si>
  <si>
    <t>630-ALL-176</t>
  </si>
  <si>
    <t>630-ALL-187</t>
  </si>
  <si>
    <t>630-ALL-211</t>
  </si>
  <si>
    <t>630-ALL-221</t>
  </si>
  <si>
    <t>630-ALL-231</t>
  </si>
  <si>
    <t>63B-163-462</t>
  </si>
  <si>
    <t>63B-ALL-462</t>
  </si>
  <si>
    <t>640-125-151</t>
  </si>
  <si>
    <t>640-125-165</t>
  </si>
  <si>
    <t>640-125-171</t>
  </si>
  <si>
    <t>640-125-174</t>
  </si>
  <si>
    <t>640-125-176</t>
  </si>
  <si>
    <t>640-125-211</t>
  </si>
  <si>
    <t>640-125-221</t>
  </si>
  <si>
    <t>640-125-231</t>
  </si>
  <si>
    <t>640-ALL-151</t>
  </si>
  <si>
    <t>640-ALL-165</t>
  </si>
  <si>
    <t>640-ALL-171</t>
  </si>
  <si>
    <t>640-ALL-174</t>
  </si>
  <si>
    <t>640-ALL-176</t>
  </si>
  <si>
    <t>640-ALL-211</t>
  </si>
  <si>
    <t>640-ALL-221</t>
  </si>
  <si>
    <t>640-ALL-231</t>
  </si>
  <si>
    <t>64A-125-171</t>
  </si>
  <si>
    <t>64A-125-211</t>
  </si>
  <si>
    <t>64A-125-231</t>
  </si>
  <si>
    <t>64A-125-451</t>
  </si>
  <si>
    <t>64A-163-411</t>
  </si>
  <si>
    <t>64A-ALL-171</t>
  </si>
  <si>
    <t>64A-ALL-211</t>
  </si>
  <si>
    <t>64A-ALL-231</t>
  </si>
  <si>
    <t>64A-ALL-411</t>
  </si>
  <si>
    <t>64A-ALL-451</t>
  </si>
  <si>
    <t>650-125-171</t>
  </si>
  <si>
    <t>650-125-175</t>
  </si>
  <si>
    <t>650-125-187</t>
  </si>
  <si>
    <t>650-125-211</t>
  </si>
  <si>
    <t>650-125-221</t>
  </si>
  <si>
    <t>650-125-422</t>
  </si>
  <si>
    <t>650-125-423</t>
  </si>
  <si>
    <t>650-125-424</t>
  </si>
  <si>
    <t>650-ALL-171</t>
  </si>
  <si>
    <t>650-ALL-175</t>
  </si>
  <si>
    <t>650-ALL-187</t>
  </si>
  <si>
    <t>650-ALL-211</t>
  </si>
  <si>
    <t>650-ALL-221</t>
  </si>
  <si>
    <t>650-ALL-422</t>
  </si>
  <si>
    <t>650-ALL-423</t>
  </si>
  <si>
    <t>650-ALL-424</t>
  </si>
  <si>
    <t>65B-124-462</t>
  </si>
  <si>
    <t>65B-126-462</t>
  </si>
  <si>
    <t>65B-ALL-462</t>
  </si>
  <si>
    <t>65D-124-462</t>
  </si>
  <si>
    <t>65D-ALL-462</t>
  </si>
  <si>
    <t>65F-124-462</t>
  </si>
  <si>
    <t>65F-ALL-462</t>
  </si>
  <si>
    <t>65G-125-171</t>
  </si>
  <si>
    <t>65G-ALL-171</t>
  </si>
  <si>
    <t>660-125-174</t>
  </si>
  <si>
    <t>660-125-211</t>
  </si>
  <si>
    <t>660-125-411</t>
  </si>
  <si>
    <t>660-163-311</t>
  </si>
  <si>
    <t>660-ALL-174</t>
  </si>
  <si>
    <t>660-ALL-211</t>
  </si>
  <si>
    <t>660-ALL-311</t>
  </si>
  <si>
    <t>660-ALL-411</t>
  </si>
  <si>
    <t>66A-125-171</t>
  </si>
  <si>
    <t>66A-125-221</t>
  </si>
  <si>
    <t>66A-125-231</t>
  </si>
  <si>
    <t>66A-125-423</t>
  </si>
  <si>
    <t>66A-ALL-171</t>
  </si>
  <si>
    <t>66A-ALL-221</t>
  </si>
  <si>
    <t>66A-ALL-231</t>
  </si>
  <si>
    <t>66A-ALL-423</t>
  </si>
  <si>
    <t>670-125-171</t>
  </si>
  <si>
    <t>670-125-175</t>
  </si>
  <si>
    <t>670-125-187</t>
  </si>
  <si>
    <t>670-125-211</t>
  </si>
  <si>
    <t>670-125-221</t>
  </si>
  <si>
    <t>670-125-231</t>
  </si>
  <si>
    <t>670-125-411</t>
  </si>
  <si>
    <t>670-125-422</t>
  </si>
  <si>
    <t>670-125-423</t>
  </si>
  <si>
    <t>670-125-424</t>
  </si>
  <si>
    <t>670-125-451</t>
  </si>
  <si>
    <t>670-ALL-171</t>
  </si>
  <si>
    <t>670-ALL-175</t>
  </si>
  <si>
    <t>670-ALL-187</t>
  </si>
  <si>
    <t>670-ALL-211</t>
  </si>
  <si>
    <t>670-ALL-221</t>
  </si>
  <si>
    <t>670-ALL-231</t>
  </si>
  <si>
    <t>670-ALL-411</t>
  </si>
  <si>
    <t>670-ALL-422</t>
  </si>
  <si>
    <t>670-ALL-423</t>
  </si>
  <si>
    <t>670-ALL-424</t>
  </si>
  <si>
    <t>670-ALL-451</t>
  </si>
  <si>
    <t>67B-125-171</t>
  </si>
  <si>
    <t>67B-125-174</t>
  </si>
  <si>
    <t>67B-125-211</t>
  </si>
  <si>
    <t>67B-125-461</t>
  </si>
  <si>
    <t>67B-ALL-171</t>
  </si>
  <si>
    <t>67B-ALL-174</t>
  </si>
  <si>
    <t>67B-ALL-211</t>
  </si>
  <si>
    <t>67B-ALL-461</t>
  </si>
  <si>
    <t>680-125-174</t>
  </si>
  <si>
    <t>680-125-176</t>
  </si>
  <si>
    <t>680-125-211</t>
  </si>
  <si>
    <t>680-125-221</t>
  </si>
  <si>
    <t>680-125-423</t>
  </si>
  <si>
    <t>680-ALL-174</t>
  </si>
  <si>
    <t>680-ALL-176</t>
  </si>
  <si>
    <t>680-ALL-211</t>
  </si>
  <si>
    <t>680-ALL-221</t>
  </si>
  <si>
    <t>680-ALL-423</t>
  </si>
  <si>
    <t>681-125-171</t>
  </si>
  <si>
    <t>681-ALL-171</t>
  </si>
  <si>
    <t>690-125-171</t>
  </si>
  <si>
    <t>690-125-211</t>
  </si>
  <si>
    <t>690-125-221</t>
  </si>
  <si>
    <t>690-125-231</t>
  </si>
  <si>
    <t>690-125-411</t>
  </si>
  <si>
    <t>690-ALL-171</t>
  </si>
  <si>
    <t>690-ALL-211</t>
  </si>
  <si>
    <t>690-ALL-221</t>
  </si>
  <si>
    <t>690-ALL-231</t>
  </si>
  <si>
    <t>690-ALL-411</t>
  </si>
  <si>
    <t>69A-125-175</t>
  </si>
  <si>
    <t>69A-125-176</t>
  </si>
  <si>
    <t>69A-125-199</t>
  </si>
  <si>
    <t>69A-125-211</t>
  </si>
  <si>
    <t>69A-125-221</t>
  </si>
  <si>
    <t>69A-125-231</t>
  </si>
  <si>
    <t>69A-125-423</t>
  </si>
  <si>
    <t>69A-ALL-175</t>
  </si>
  <si>
    <t>69A-ALL-176</t>
  </si>
  <si>
    <t>69A-ALL-199</t>
  </si>
  <si>
    <t>69A-ALL-211</t>
  </si>
  <si>
    <t>69A-ALL-221</t>
  </si>
  <si>
    <t>69A-ALL-231</t>
  </si>
  <si>
    <t>69A-ALL-423</t>
  </si>
  <si>
    <t>700-125-541</t>
  </si>
  <si>
    <t>700-ALL-541</t>
  </si>
  <si>
    <t>710-125-171</t>
  </si>
  <si>
    <t>710-125-174</t>
  </si>
  <si>
    <t>710-125-211</t>
  </si>
  <si>
    <t>710-125-221</t>
  </si>
  <si>
    <t>710-ALL-171</t>
  </si>
  <si>
    <t>710-ALL-174</t>
  </si>
  <si>
    <t>710-ALL-211</t>
  </si>
  <si>
    <t>710-ALL-221</t>
  </si>
  <si>
    <t>720-125-175</t>
  </si>
  <si>
    <t>720-125-422</t>
  </si>
  <si>
    <t>720-125-423</t>
  </si>
  <si>
    <t>720-125-424</t>
  </si>
  <si>
    <t>720-ALL-175</t>
  </si>
  <si>
    <t>720-ALL-422</t>
  </si>
  <si>
    <t>720-ALL-423</t>
  </si>
  <si>
    <t>720-ALL-424</t>
  </si>
  <si>
    <t>730-125-171</t>
  </si>
  <si>
    <t>730-125-174</t>
  </si>
  <si>
    <t>730-125-211</t>
  </si>
  <si>
    <t>730-125-221</t>
  </si>
  <si>
    <t>730-125-231</t>
  </si>
  <si>
    <t>730-163-146</t>
  </si>
  <si>
    <t>730-163-211</t>
  </si>
  <si>
    <t>730-163-221</t>
  </si>
  <si>
    <t>730-ALL-146</t>
  </si>
  <si>
    <t>730-ALL-171</t>
  </si>
  <si>
    <t>730-ALL-174</t>
  </si>
  <si>
    <t>730-ALL-211</t>
  </si>
  <si>
    <t>730-ALL-221</t>
  </si>
  <si>
    <t>730-ALL-231</t>
  </si>
  <si>
    <t>740-125-174</t>
  </si>
  <si>
    <t>740-125-176</t>
  </si>
  <si>
    <t>740-125-199</t>
  </si>
  <si>
    <t>740-125-211</t>
  </si>
  <si>
    <t>740-125-221</t>
  </si>
  <si>
    <t>740-125-231</t>
  </si>
  <si>
    <t>740-125-411</t>
  </si>
  <si>
    <t>740-125-461</t>
  </si>
  <si>
    <t>740-ALL-174</t>
  </si>
  <si>
    <t>740-ALL-176</t>
  </si>
  <si>
    <t>740-ALL-199</t>
  </si>
  <si>
    <t>740-ALL-211</t>
  </si>
  <si>
    <t>740-ALL-221</t>
  </si>
  <si>
    <t>740-ALL-231</t>
  </si>
  <si>
    <t>740-ALL-411</t>
  </si>
  <si>
    <t>740-ALL-461</t>
  </si>
  <si>
    <t>750-125-151</t>
  </si>
  <si>
    <t>750-125-174</t>
  </si>
  <si>
    <t>750-125-175</t>
  </si>
  <si>
    <t>750-125-187</t>
  </si>
  <si>
    <t>750-125-211</t>
  </si>
  <si>
    <t>750-125-221</t>
  </si>
  <si>
    <t>750-125-231</t>
  </si>
  <si>
    <t>750-125-332</t>
  </si>
  <si>
    <t>750-125-423</t>
  </si>
  <si>
    <t>750-ALL-151</t>
  </si>
  <si>
    <t>750-ALL-174</t>
  </si>
  <si>
    <t>750-ALL-175</t>
  </si>
  <si>
    <t>750-ALL-187</t>
  </si>
  <si>
    <t>750-ALL-211</t>
  </si>
  <si>
    <t>750-ALL-221</t>
  </si>
  <si>
    <t>750-ALL-231</t>
  </si>
  <si>
    <t>750-ALL-332</t>
  </si>
  <si>
    <t>750-ALL-423</t>
  </si>
  <si>
    <t>761-163-462</t>
  </si>
  <si>
    <t>761-ALL-462</t>
  </si>
  <si>
    <t>770-125-187</t>
  </si>
  <si>
    <t>770-125-211</t>
  </si>
  <si>
    <t>770-125-221</t>
  </si>
  <si>
    <t>770-125-411</t>
  </si>
  <si>
    <t>770-125-423</t>
  </si>
  <si>
    <t>770-125-462</t>
  </si>
  <si>
    <t>770-ALL-187</t>
  </si>
  <si>
    <t>770-ALL-211</t>
  </si>
  <si>
    <t>770-ALL-221</t>
  </si>
  <si>
    <t>770-ALL-411</t>
  </si>
  <si>
    <t>770-ALL-423</t>
  </si>
  <si>
    <t>770-ALL-462</t>
  </si>
  <si>
    <t>790-125-187</t>
  </si>
  <si>
    <t>790-125-211</t>
  </si>
  <si>
    <t>790-125-221</t>
  </si>
  <si>
    <t>790-125-411</t>
  </si>
  <si>
    <t>790-125-461</t>
  </si>
  <si>
    <t>790-ALL-187</t>
  </si>
  <si>
    <t>790-ALL-211</t>
  </si>
  <si>
    <t>790-ALL-221</t>
  </si>
  <si>
    <t>790-ALL-411</t>
  </si>
  <si>
    <t>790-ALL-461</t>
  </si>
  <si>
    <t>79Z-163-411</t>
  </si>
  <si>
    <t>79Z-ALL-411</t>
  </si>
  <si>
    <t>800-125-174</t>
  </si>
  <si>
    <t>800-125-211</t>
  </si>
  <si>
    <t>800-125-221</t>
  </si>
  <si>
    <t>800-ALL-174</t>
  </si>
  <si>
    <t>800-ALL-211</t>
  </si>
  <si>
    <t>800-ALL-221</t>
  </si>
  <si>
    <t>80B-124-418</t>
  </si>
  <si>
    <t>80B-126-418</t>
  </si>
  <si>
    <t>80B-128-418</t>
  </si>
  <si>
    <t>80B-ALL-418</t>
  </si>
  <si>
    <t>810-125-171</t>
  </si>
  <si>
    <t>810-125-211</t>
  </si>
  <si>
    <t>810-125-221</t>
  </si>
  <si>
    <t>810-125-423</t>
  </si>
  <si>
    <t>810-ALL-171</t>
  </si>
  <si>
    <t>810-ALL-211</t>
  </si>
  <si>
    <t>810-ALL-221</t>
  </si>
  <si>
    <t>810-ALL-423</t>
  </si>
  <si>
    <t>81A-163-121</t>
  </si>
  <si>
    <t>81A-163-181</t>
  </si>
  <si>
    <t>81A-ALL-121</t>
  </si>
  <si>
    <t>81A-ALL-181</t>
  </si>
  <si>
    <t>820-163-462</t>
  </si>
  <si>
    <t>820-ALL-462</t>
  </si>
  <si>
    <t>830-125-171</t>
  </si>
  <si>
    <t>830-125-211</t>
  </si>
  <si>
    <t>830-125-221</t>
  </si>
  <si>
    <t>830-163-171</t>
  </si>
  <si>
    <t>830-163-173</t>
  </si>
  <si>
    <t>830-163-311</t>
  </si>
  <si>
    <t>830-163-312</t>
  </si>
  <si>
    <t>830-163-392</t>
  </si>
  <si>
    <t>830-163-411</t>
  </si>
  <si>
    <t>830-163-418</t>
  </si>
  <si>
    <t>830-163-462</t>
  </si>
  <si>
    <t>830-ALL-171</t>
  </si>
  <si>
    <t>830-ALL-173</t>
  </si>
  <si>
    <t>830-ALL-211</t>
  </si>
  <si>
    <t>830-ALL-221</t>
  </si>
  <si>
    <t>830-ALL-311</t>
  </si>
  <si>
    <t>830-ALL-312</t>
  </si>
  <si>
    <t>830-ALL-392</t>
  </si>
  <si>
    <t>830-ALL-411</t>
  </si>
  <si>
    <t>830-ALL-418</t>
  </si>
  <si>
    <t>830-ALL-462</t>
  </si>
  <si>
    <t>840-125-171</t>
  </si>
  <si>
    <t>840-125-211</t>
  </si>
  <si>
    <t>840-125-221</t>
  </si>
  <si>
    <t>840-163-312</t>
  </si>
  <si>
    <t>840-163-392</t>
  </si>
  <si>
    <t>840-163-411</t>
  </si>
  <si>
    <t>840-163-423</t>
  </si>
  <si>
    <t>840-ALL-171</t>
  </si>
  <si>
    <t>840-ALL-211</t>
  </si>
  <si>
    <t>840-ALL-221</t>
  </si>
  <si>
    <t>840-ALL-312</t>
  </si>
  <si>
    <t>840-ALL-392</t>
  </si>
  <si>
    <t>840-ALL-411</t>
  </si>
  <si>
    <t>840-ALL-423</t>
  </si>
  <si>
    <t>84B-124-462</t>
  </si>
  <si>
    <t>84B-ALL-462</t>
  </si>
  <si>
    <t>850-125-113</t>
  </si>
  <si>
    <t>850-125-151</t>
  </si>
  <si>
    <t>850-125-174</t>
  </si>
  <si>
    <t>850-125-176</t>
  </si>
  <si>
    <t>850-125-187</t>
  </si>
  <si>
    <t>850-125-211</t>
  </si>
  <si>
    <t>850-125-221</t>
  </si>
  <si>
    <t>850-125-231</t>
  </si>
  <si>
    <t>850-ALL-113</t>
  </si>
  <si>
    <t>850-ALL-151</t>
  </si>
  <si>
    <t>850-ALL-174</t>
  </si>
  <si>
    <t>850-ALL-176</t>
  </si>
  <si>
    <t>850-ALL-187</t>
  </si>
  <si>
    <t>850-ALL-211</t>
  </si>
  <si>
    <t>850-ALL-221</t>
  </si>
  <si>
    <t>850-ALL-231</t>
  </si>
  <si>
    <t>861-125-171</t>
  </si>
  <si>
    <t>861-125-211</t>
  </si>
  <si>
    <t>861-125-221</t>
  </si>
  <si>
    <t>861-ALL-171</t>
  </si>
  <si>
    <t>861-ALL-211</t>
  </si>
  <si>
    <t>861-ALL-221</t>
  </si>
  <si>
    <t>862-163-198</t>
  </si>
  <si>
    <t>862-163-211</t>
  </si>
  <si>
    <t>862-163-221</t>
  </si>
  <si>
    <t>862-163-411</t>
  </si>
  <si>
    <t>862-ALL-198</t>
  </si>
  <si>
    <t>862-ALL-211</t>
  </si>
  <si>
    <t>862-ALL-221</t>
  </si>
  <si>
    <t>862-ALL-411</t>
  </si>
  <si>
    <t>870-125-171</t>
  </si>
  <si>
    <t>870-125-174</t>
  </si>
  <si>
    <t>870-125-187</t>
  </si>
  <si>
    <t>870-125-211</t>
  </si>
  <si>
    <t>870-125-221</t>
  </si>
  <si>
    <t>870-163-411</t>
  </si>
  <si>
    <t>870-ALL-171</t>
  </si>
  <si>
    <t>870-ALL-174</t>
  </si>
  <si>
    <t>870-ALL-187</t>
  </si>
  <si>
    <t>870-ALL-211</t>
  </si>
  <si>
    <t>870-ALL-221</t>
  </si>
  <si>
    <t>870-ALL-411</t>
  </si>
  <si>
    <t>880-125-171</t>
  </si>
  <si>
    <t>880-125-174</t>
  </si>
  <si>
    <t>880-125-176</t>
  </si>
  <si>
    <t>880-125-187</t>
  </si>
  <si>
    <t>880-125-211</t>
  </si>
  <si>
    <t>880-125-221</t>
  </si>
  <si>
    <t>880-125-231</t>
  </si>
  <si>
    <t>880-ALL-171</t>
  </si>
  <si>
    <t>880-ALL-174</t>
  </si>
  <si>
    <t>880-ALL-176</t>
  </si>
  <si>
    <t>880-ALL-187</t>
  </si>
  <si>
    <t>880-ALL-211</t>
  </si>
  <si>
    <t>880-ALL-221</t>
  </si>
  <si>
    <t>880-ALL-231</t>
  </si>
  <si>
    <t>890-125-171</t>
  </si>
  <si>
    <t>890-125-174</t>
  </si>
  <si>
    <t>890-125-187</t>
  </si>
  <si>
    <t>890-125-211</t>
  </si>
  <si>
    <t>890-125-221</t>
  </si>
  <si>
    <t>890-125-411</t>
  </si>
  <si>
    <t>890-125-422</t>
  </si>
  <si>
    <t>890-125-423</t>
  </si>
  <si>
    <t>890-125-424</t>
  </si>
  <si>
    <t>890-ALL-171</t>
  </si>
  <si>
    <t>890-ALL-174</t>
  </si>
  <si>
    <t>890-ALL-187</t>
  </si>
  <si>
    <t>890-ALL-211</t>
  </si>
  <si>
    <t>890-ALL-221</t>
  </si>
  <si>
    <t>890-ALL-411</t>
  </si>
  <si>
    <t>890-ALL-422</t>
  </si>
  <si>
    <t>890-ALL-423</t>
  </si>
  <si>
    <t>890-ALL-424</t>
  </si>
  <si>
    <t>900-125-171</t>
  </si>
  <si>
    <t>900-125-174</t>
  </si>
  <si>
    <t>900-125-176</t>
  </si>
  <si>
    <t>900-125-211</t>
  </si>
  <si>
    <t>900-125-221</t>
  </si>
  <si>
    <t>900-125-392</t>
  </si>
  <si>
    <t>900-125-422</t>
  </si>
  <si>
    <t>900-163-311</t>
  </si>
  <si>
    <t>900-ALL-171</t>
  </si>
  <si>
    <t>900-ALL-174</t>
  </si>
  <si>
    <t>900-ALL-176</t>
  </si>
  <si>
    <t>900-ALL-211</t>
  </si>
  <si>
    <t>900-ALL-221</t>
  </si>
  <si>
    <t>900-ALL-311</t>
  </si>
  <si>
    <t>900-ALL-392</t>
  </si>
  <si>
    <t>900-ALL-422</t>
  </si>
  <si>
    <t>90B-124-462</t>
  </si>
  <si>
    <t>90B-ALL-462</t>
  </si>
  <si>
    <t>90D-163-462</t>
  </si>
  <si>
    <t>90D-ALL-462</t>
  </si>
  <si>
    <t>910-124-462</t>
  </si>
  <si>
    <t>910-125-171</t>
  </si>
  <si>
    <t>910-125-175</t>
  </si>
  <si>
    <t>910-125-187</t>
  </si>
  <si>
    <t>910-125-211</t>
  </si>
  <si>
    <t>910-125-221</t>
  </si>
  <si>
    <t>910-125-231</t>
  </si>
  <si>
    <t>910-125-422</t>
  </si>
  <si>
    <t>910-125-423</t>
  </si>
  <si>
    <t>910-125-424</t>
  </si>
  <si>
    <t>910-125-461</t>
  </si>
  <si>
    <t>910-125-462</t>
  </si>
  <si>
    <t>910-125-541</t>
  </si>
  <si>
    <t>910-128-462</t>
  </si>
  <si>
    <t>910-163-411</t>
  </si>
  <si>
    <t>910-ALL-171</t>
  </si>
  <si>
    <t>910-ALL-175</t>
  </si>
  <si>
    <t>910-ALL-187</t>
  </si>
  <si>
    <t>910-ALL-211</t>
  </si>
  <si>
    <t>910-ALL-221</t>
  </si>
  <si>
    <t>910-ALL-231</t>
  </si>
  <si>
    <t>910-ALL-411</t>
  </si>
  <si>
    <t>910-ALL-422</t>
  </si>
  <si>
    <t>910-ALL-423</t>
  </si>
  <si>
    <t>910-ALL-424</t>
  </si>
  <si>
    <t>910-ALL-461</t>
  </si>
  <si>
    <t>910-ALL-462</t>
  </si>
  <si>
    <t>910-ALL-541</t>
  </si>
  <si>
    <t>920-125-153</t>
  </si>
  <si>
    <t>920-125-171</t>
  </si>
  <si>
    <t>920-125-174</t>
  </si>
  <si>
    <t>920-125-176</t>
  </si>
  <si>
    <t>920-125-184</t>
  </si>
  <si>
    <t>920-125-187</t>
  </si>
  <si>
    <t>920-125-199</t>
  </si>
  <si>
    <t>920-125-211</t>
  </si>
  <si>
    <t>920-125-221</t>
  </si>
  <si>
    <t>920-125-231</t>
  </si>
  <si>
    <t>920-125-311</t>
  </si>
  <si>
    <t>920-125-314</t>
  </si>
  <si>
    <t>920-125-332</t>
  </si>
  <si>
    <t>920-125-411</t>
  </si>
  <si>
    <t>920-125-423</t>
  </si>
  <si>
    <t>920-125-451</t>
  </si>
  <si>
    <t>920-125-453</t>
  </si>
  <si>
    <t>920-ALL-153</t>
  </si>
  <si>
    <t>920-ALL-171</t>
  </si>
  <si>
    <t>920-ALL-174</t>
  </si>
  <si>
    <t>920-ALL-176</t>
  </si>
  <si>
    <t>920-ALL-184</t>
  </si>
  <si>
    <t>920-ALL-187</t>
  </si>
  <si>
    <t>920-ALL-199</t>
  </si>
  <si>
    <t>920-ALL-211</t>
  </si>
  <si>
    <t>920-ALL-221</t>
  </si>
  <si>
    <t>920-ALL-231</t>
  </si>
  <si>
    <t>920-ALL-311</t>
  </si>
  <si>
    <t>920-ALL-314</t>
  </si>
  <si>
    <t>920-ALL-332</t>
  </si>
  <si>
    <t>920-ALL-411</t>
  </si>
  <si>
    <t>920-ALL-423</t>
  </si>
  <si>
    <t>920-ALL-451</t>
  </si>
  <si>
    <t>920-ALL-453</t>
  </si>
  <si>
    <t>92L-125-151</t>
  </si>
  <si>
    <t>92L-125-174</t>
  </si>
  <si>
    <t>92L-125-176</t>
  </si>
  <si>
    <t>92L-125-211</t>
  </si>
  <si>
    <t>92L-125-411</t>
  </si>
  <si>
    <t>92L-125-422</t>
  </si>
  <si>
    <t>92L-125-423</t>
  </si>
  <si>
    <t>92L-ALL-151</t>
  </si>
  <si>
    <t>92L-ALL-174</t>
  </si>
  <si>
    <t>92L-ALL-176</t>
  </si>
  <si>
    <t>92L-ALL-211</t>
  </si>
  <si>
    <t>92L-ALL-411</t>
  </si>
  <si>
    <t>92L-ALL-422</t>
  </si>
  <si>
    <t>92L-ALL-423</t>
  </si>
  <si>
    <t>930-125-171</t>
  </si>
  <si>
    <t>930-125-187</t>
  </si>
  <si>
    <t>930-125-327</t>
  </si>
  <si>
    <t>930-125-411</t>
  </si>
  <si>
    <t>930-163-411</t>
  </si>
  <si>
    <t>930-ALL-171</t>
  </si>
  <si>
    <t>930-ALL-187</t>
  </si>
  <si>
    <t>930-ALL-327</t>
  </si>
  <si>
    <t>930-ALL-411</t>
  </si>
  <si>
    <t>93A-125-411</t>
  </si>
  <si>
    <t>93A-125-461</t>
  </si>
  <si>
    <t>93A-ALL-411</t>
  </si>
  <si>
    <t>93A-ALL-461</t>
  </si>
  <si>
    <t>93Q-163-462</t>
  </si>
  <si>
    <t>93Q-ALL-462</t>
  </si>
  <si>
    <t>940-125-174</t>
  </si>
  <si>
    <t>940-125-176</t>
  </si>
  <si>
    <t>940-125-211</t>
  </si>
  <si>
    <t>940-125-221</t>
  </si>
  <si>
    <t>940-125-231</t>
  </si>
  <si>
    <t>940-163-312</t>
  </si>
  <si>
    <t>940-163-392</t>
  </si>
  <si>
    <t>940-163-411</t>
  </si>
  <si>
    <t>940-ALL-174</t>
  </si>
  <si>
    <t>940-ALL-176</t>
  </si>
  <si>
    <t>940-ALL-211</t>
  </si>
  <si>
    <t>940-ALL-221</t>
  </si>
  <si>
    <t>940-ALL-231</t>
  </si>
  <si>
    <t>940-ALL-312</t>
  </si>
  <si>
    <t>940-ALL-392</t>
  </si>
  <si>
    <t>940-ALL-411</t>
  </si>
  <si>
    <t>950-125-187</t>
  </si>
  <si>
    <t>950-125-211</t>
  </si>
  <si>
    <t>950-125-221</t>
  </si>
  <si>
    <t>950-ALL-187</t>
  </si>
  <si>
    <t>950-ALL-211</t>
  </si>
  <si>
    <t>950-ALL-221</t>
  </si>
  <si>
    <t>960-125-151</t>
  </si>
  <si>
    <t>960-125-174</t>
  </si>
  <si>
    <t>960-125-176</t>
  </si>
  <si>
    <t>960-125-211</t>
  </si>
  <si>
    <t>960-125-221</t>
  </si>
  <si>
    <t>960-125-231</t>
  </si>
  <si>
    <t>960-125-411</t>
  </si>
  <si>
    <t>960-163-411</t>
  </si>
  <si>
    <t>960-163-462</t>
  </si>
  <si>
    <t>960-ALL-151</t>
  </si>
  <si>
    <t>960-ALL-174</t>
  </si>
  <si>
    <t>960-ALL-176</t>
  </si>
  <si>
    <t>960-ALL-211</t>
  </si>
  <si>
    <t>960-ALL-221</t>
  </si>
  <si>
    <t>960-ALL-231</t>
  </si>
  <si>
    <t>960-ALL-411</t>
  </si>
  <si>
    <t>960-ALL-462</t>
  </si>
  <si>
    <t>970-125-187</t>
  </si>
  <si>
    <t>970-125-211</t>
  </si>
  <si>
    <t>970-125-221</t>
  </si>
  <si>
    <t>970-125-461</t>
  </si>
  <si>
    <t>970-163-411</t>
  </si>
  <si>
    <t>970-163-462</t>
  </si>
  <si>
    <t>970-ALL-187</t>
  </si>
  <si>
    <t>970-ALL-211</t>
  </si>
  <si>
    <t>970-ALL-221</t>
  </si>
  <si>
    <t>970-ALL-411</t>
  </si>
  <si>
    <t>970-ALL-461</t>
  </si>
  <si>
    <t>970-ALL-462</t>
  </si>
  <si>
    <t>97D-124-418</t>
  </si>
  <si>
    <t>97D-125-411</t>
  </si>
  <si>
    <t>97D-126-418</t>
  </si>
  <si>
    <t>97D-128-418</t>
  </si>
  <si>
    <t>97D-163-121</t>
  </si>
  <si>
    <t>97D-163-211</t>
  </si>
  <si>
    <t>97D-163-221</t>
  </si>
  <si>
    <t>97D-163-231</t>
  </si>
  <si>
    <t>97D-ALL-121</t>
  </si>
  <si>
    <t>97D-ALL-211</t>
  </si>
  <si>
    <t>97D-ALL-221</t>
  </si>
  <si>
    <t>97D-ALL-231</t>
  </si>
  <si>
    <t>97D-ALL-411</t>
  </si>
  <si>
    <t>97D-ALL-418</t>
  </si>
  <si>
    <t>980-125-411</t>
  </si>
  <si>
    <t>980-125-461</t>
  </si>
  <si>
    <t>980-163-312</t>
  </si>
  <si>
    <t>980-163-411</t>
  </si>
  <si>
    <t>980-ALL-312</t>
  </si>
  <si>
    <t>980-ALL-411</t>
  </si>
  <si>
    <t>980-ALL-461</t>
  </si>
  <si>
    <t>990-125-171</t>
  </si>
  <si>
    <t>990-125-187</t>
  </si>
  <si>
    <t>990-125-211</t>
  </si>
  <si>
    <t>990-125-221</t>
  </si>
  <si>
    <t>990-128-462</t>
  </si>
  <si>
    <t>990-163-135</t>
  </si>
  <si>
    <t>990-163-211</t>
  </si>
  <si>
    <t>990-163-221</t>
  </si>
  <si>
    <t>990-163-392</t>
  </si>
  <si>
    <t>990-163-411</t>
  </si>
  <si>
    <t>990-ALL-135</t>
  </si>
  <si>
    <t>990-ALL-171</t>
  </si>
  <si>
    <t>990-ALL-187</t>
  </si>
  <si>
    <t>990-ALL-211</t>
  </si>
  <si>
    <t>990-ALL-221</t>
  </si>
  <si>
    <t>990-ALL-392</t>
  </si>
  <si>
    <t>990-ALL-411</t>
  </si>
  <si>
    <t>990-ALL-462</t>
  </si>
  <si>
    <t>995-125-174</t>
  </si>
  <si>
    <t>995-125-176</t>
  </si>
  <si>
    <t>995-125-187</t>
  </si>
  <si>
    <t>995-125-211</t>
  </si>
  <si>
    <t>995-125-221</t>
  </si>
  <si>
    <t>995-125-461</t>
  </si>
  <si>
    <t>995-126-462</t>
  </si>
  <si>
    <t>995-ALL-174</t>
  </si>
  <si>
    <t>995-ALL-176</t>
  </si>
  <si>
    <t>995-ALL-187</t>
  </si>
  <si>
    <t>995-ALL-211</t>
  </si>
  <si>
    <t>995-ALL-221</t>
  </si>
  <si>
    <t>995-ALL-461</t>
  </si>
  <si>
    <t>995-ALL-462</t>
  </si>
  <si>
    <t>ALL-124-418</t>
  </si>
  <si>
    <t>ALL-124-462</t>
  </si>
  <si>
    <t>ALL-125-113</t>
  </si>
  <si>
    <t>ALL-125-149</t>
  </si>
  <si>
    <t>ALL-125-151</t>
  </si>
  <si>
    <t>ALL-125-152</t>
  </si>
  <si>
    <t>ALL-125-153</t>
  </si>
  <si>
    <t>ALL-125-165</t>
  </si>
  <si>
    <t>ALL-125-171</t>
  </si>
  <si>
    <t>ALL-125-172</t>
  </si>
  <si>
    <t>ALL-125-173</t>
  </si>
  <si>
    <t>ALL-125-174</t>
  </si>
  <si>
    <t>ALL-125-175</t>
  </si>
  <si>
    <t>ALL-125-176</t>
  </si>
  <si>
    <t>ALL-125-184</t>
  </si>
  <si>
    <t>ALL-125-187</t>
  </si>
  <si>
    <t>ALL-125-199</t>
  </si>
  <si>
    <t>ALL-125-211</t>
  </si>
  <si>
    <t>ALL-125-221</t>
  </si>
  <si>
    <t>ALL-125-231</t>
  </si>
  <si>
    <t>ALL-125-234</t>
  </si>
  <si>
    <t>ALL-125-235</t>
  </si>
  <si>
    <t>ALL-125-311</t>
  </si>
  <si>
    <t>ALL-125-314</t>
  </si>
  <si>
    <t>ALL-125-319</t>
  </si>
  <si>
    <t>ALL-125-327</t>
  </si>
  <si>
    <t>ALL-125-332</t>
  </si>
  <si>
    <t>ALL-125-392</t>
  </si>
  <si>
    <t>ALL-125-411</t>
  </si>
  <si>
    <t>ALL-125-418</t>
  </si>
  <si>
    <t>ALL-125-422</t>
  </si>
  <si>
    <t>ALL-125-423</t>
  </si>
  <si>
    <t>ALL-125-424</t>
  </si>
  <si>
    <t>ALL-125-451</t>
  </si>
  <si>
    <t>ALL-125-453</t>
  </si>
  <si>
    <t>ALL-125-461</t>
  </si>
  <si>
    <t>ALL-125-462</t>
  </si>
  <si>
    <t>ALL-125-541</t>
  </si>
  <si>
    <t>ALL-126-418</t>
  </si>
  <si>
    <t>ALL-126-462</t>
  </si>
  <si>
    <t>ALL-128-418</t>
  </si>
  <si>
    <t>ALL-128-462</t>
  </si>
  <si>
    <t>ALL-163-114</t>
  </si>
  <si>
    <t>ALL-163-121</t>
  </si>
  <si>
    <t>ALL-163-131</t>
  </si>
  <si>
    <t>ALL-163-135</t>
  </si>
  <si>
    <t>ALL-163-141</t>
  </si>
  <si>
    <t>ALL-163-142</t>
  </si>
  <si>
    <t>ALL-163-143</t>
  </si>
  <si>
    <t>ALL-163-146</t>
  </si>
  <si>
    <t>ALL-163-171</t>
  </si>
  <si>
    <t>ALL-163-173</t>
  </si>
  <si>
    <t>ALL-163-181</t>
  </si>
  <si>
    <t>ALL-163-191</t>
  </si>
  <si>
    <t>ALL-163-192</t>
  </si>
  <si>
    <t>ALL-163-198</t>
  </si>
  <si>
    <t>ALL-163-211</t>
  </si>
  <si>
    <t>ALL-163-221</t>
  </si>
  <si>
    <t>ALL-163-231</t>
  </si>
  <si>
    <t>ALL-163-311</t>
  </si>
  <si>
    <t>ALL-163-312</t>
  </si>
  <si>
    <t>ALL-163-315</t>
  </si>
  <si>
    <t>ALL-163-318</t>
  </si>
  <si>
    <t>ALL-163-325</t>
  </si>
  <si>
    <t>ALL-163-342</t>
  </si>
  <si>
    <t>ALL-163-343</t>
  </si>
  <si>
    <t>ALL-163-344</t>
  </si>
  <si>
    <t>ALL-163-372</t>
  </si>
  <si>
    <t>ALL-163-392</t>
  </si>
  <si>
    <t>ALL-163-411</t>
  </si>
  <si>
    <t>ALL-163-413</t>
  </si>
  <si>
    <t>ALL-163-418</t>
  </si>
  <si>
    <t>ALL-163-422</t>
  </si>
  <si>
    <t>ALL-163-423</t>
  </si>
  <si>
    <t>ALL-163-461</t>
  </si>
  <si>
    <t>ALL-163-462</t>
  </si>
  <si>
    <t>ALL-163-542</t>
  </si>
  <si>
    <t>ALL-ALL-113</t>
  </si>
  <si>
    <t>ALL-ALL-114</t>
  </si>
  <si>
    <t>ALL-ALL-121</t>
  </si>
  <si>
    <t>ALL-ALL-131</t>
  </si>
  <si>
    <t>ALL-ALL-135</t>
  </si>
  <si>
    <t>ALL-ALL-141</t>
  </si>
  <si>
    <t>ALL-ALL-142</t>
  </si>
  <si>
    <t>ALL-ALL-143</t>
  </si>
  <si>
    <t>ALL-ALL-146</t>
  </si>
  <si>
    <t>ALL-ALL-149</t>
  </si>
  <si>
    <t>ALL-ALL-151</t>
  </si>
  <si>
    <t>ALL-ALL-152</t>
  </si>
  <si>
    <t>ALL-ALL-153</t>
  </si>
  <si>
    <t>ALL-ALL-165</t>
  </si>
  <si>
    <t>ALL-ALL-171</t>
  </si>
  <si>
    <t>ALL-ALL-172</t>
  </si>
  <si>
    <t>ALL-ALL-173</t>
  </si>
  <si>
    <t>ALL-ALL-174</t>
  </si>
  <si>
    <t>ALL-ALL-175</t>
  </si>
  <si>
    <t>ALL-ALL-176</t>
  </si>
  <si>
    <t>ALL-ALL-181</t>
  </si>
  <si>
    <t>ALL-ALL-184</t>
  </si>
  <si>
    <t>ALL-ALL-187</t>
  </si>
  <si>
    <t>ALL-ALL-191</t>
  </si>
  <si>
    <t>ALL-ALL-192</t>
  </si>
  <si>
    <t>ALL-ALL-198</t>
  </si>
  <si>
    <t>ALL-ALL-199</t>
  </si>
  <si>
    <t>ALL-ALL-211</t>
  </si>
  <si>
    <t>ALL-ALL-221</t>
  </si>
  <si>
    <t>ALL-ALL-231</t>
  </si>
  <si>
    <t>ALL-ALL-234</t>
  </si>
  <si>
    <t>ALL-ALL-235</t>
  </si>
  <si>
    <t>ALL-ALL-311</t>
  </si>
  <si>
    <t>ALL-ALL-312</t>
  </si>
  <si>
    <t>ALL-ALL-314</t>
  </si>
  <si>
    <t>ALL-ALL-315</t>
  </si>
  <si>
    <t>ALL-ALL-318</t>
  </si>
  <si>
    <t>ALL-ALL-319</t>
  </si>
  <si>
    <t>ALL-ALL-325</t>
  </si>
  <si>
    <t>ALL-ALL-327</t>
  </si>
  <si>
    <t>ALL-ALL-332</t>
  </si>
  <si>
    <t>ALL-ALL-342</t>
  </si>
  <si>
    <t>ALL-ALL-343</t>
  </si>
  <si>
    <t>ALL-ALL-344</t>
  </si>
  <si>
    <t>ALL-ALL-372</t>
  </si>
  <si>
    <t>ALL-ALL-392</t>
  </si>
  <si>
    <t>ALL-ALL-411</t>
  </si>
  <si>
    <t>ALL-ALL-413</t>
  </si>
  <si>
    <t>ALL-ALL-418</t>
  </si>
  <si>
    <t>ALL-ALL-422</t>
  </si>
  <si>
    <t>ALL-ALL-423</t>
  </si>
  <si>
    <t>ALL-ALL-424</t>
  </si>
  <si>
    <t>ALL-ALL-451</t>
  </si>
  <si>
    <t>ALL-ALL-453</t>
  </si>
  <si>
    <t>ALL-ALL-461</t>
  </si>
  <si>
    <t>ALL-ALL-462</t>
  </si>
  <si>
    <t>ALL-ALL-541</t>
  </si>
  <si>
    <t>ALL-ALL-542</t>
  </si>
  <si>
    <t>00A-121-121</t>
  </si>
  <si>
    <t>00A-121-211</t>
  </si>
  <si>
    <t>00A-121-311</t>
  </si>
  <si>
    <t>00A-121-411</t>
  </si>
  <si>
    <t>00A-121-462</t>
  </si>
  <si>
    <t>00A-123-411</t>
  </si>
  <si>
    <t>00A-132-121</t>
  </si>
  <si>
    <t>00A-132-211</t>
  </si>
  <si>
    <t>00A-132-411</t>
  </si>
  <si>
    <t>00A-135-311</t>
  </si>
  <si>
    <t>00A-137-411</t>
  </si>
  <si>
    <t>00A-163-418</t>
  </si>
  <si>
    <t>00A-163-462</t>
  </si>
  <si>
    <t>00A-ALL-121</t>
  </si>
  <si>
    <t>00A-ALL-211</t>
  </si>
  <si>
    <t>00A-ALL-311</t>
  </si>
  <si>
    <t>00A-ALL-411</t>
  </si>
  <si>
    <t>00A-ALL-418</t>
  </si>
  <si>
    <t>00B-121-311</t>
  </si>
  <si>
    <t>00B-123-411</t>
  </si>
  <si>
    <t>00B-124-418</t>
  </si>
  <si>
    <t>00B-124-462</t>
  </si>
  <si>
    <t>00B-126-418</t>
  </si>
  <si>
    <t>00B-126-462</t>
  </si>
  <si>
    <t>00B-132-121</t>
  </si>
  <si>
    <t>00B-132-211</t>
  </si>
  <si>
    <t>00B-132-221</t>
  </si>
  <si>
    <t>00B-132-231</t>
  </si>
  <si>
    <t>00B-132-311</t>
  </si>
  <si>
    <t>00B-137-411</t>
  </si>
  <si>
    <t>00B-163-311</t>
  </si>
  <si>
    <t>00B-165-418</t>
  </si>
  <si>
    <t>00B-ALL-121</t>
  </si>
  <si>
    <t>00B-ALL-211</t>
  </si>
  <si>
    <t>00B-ALL-221</t>
  </si>
  <si>
    <t>00B-ALL-231</t>
  </si>
  <si>
    <t>00B-ALL-311</t>
  </si>
  <si>
    <t>00B-ALL-411</t>
  </si>
  <si>
    <t>00B-ALL-418</t>
  </si>
  <si>
    <t>00B-ALL-462</t>
  </si>
  <si>
    <t>010-121-198</t>
  </si>
  <si>
    <t>010-121-211</t>
  </si>
  <si>
    <t>010-121-221</t>
  </si>
  <si>
    <t>010-121-314</t>
  </si>
  <si>
    <t>010-121-411</t>
  </si>
  <si>
    <t>010-123-411</t>
  </si>
  <si>
    <t>010-124-462</t>
  </si>
  <si>
    <t>010-125-411</t>
  </si>
  <si>
    <t>010-125-423</t>
  </si>
  <si>
    <t>010-126-462</t>
  </si>
  <si>
    <t>010-128-462</t>
  </si>
  <si>
    <t>010-132-192</t>
  </si>
  <si>
    <t>010-132-211</t>
  </si>
  <si>
    <t>010-132-221</t>
  </si>
  <si>
    <t>010-132-411</t>
  </si>
  <si>
    <t>010-134-311</t>
  </si>
  <si>
    <t>010-134-411</t>
  </si>
  <si>
    <t>010-134-418</t>
  </si>
  <si>
    <t>010-135-418</t>
  </si>
  <si>
    <t>010-135-542</t>
  </si>
  <si>
    <t>010-136-311</t>
  </si>
  <si>
    <t>010-136-314</t>
  </si>
  <si>
    <t>010-136-411</t>
  </si>
  <si>
    <t>010-136-418</t>
  </si>
  <si>
    <t>010-136-462</t>
  </si>
  <si>
    <t>010-137-411</t>
  </si>
  <si>
    <t>010-163-131</t>
  </si>
  <si>
    <t>010-163-135</t>
  </si>
  <si>
    <t>010-163-146</t>
  </si>
  <si>
    <t>010-163-152</t>
  </si>
  <si>
    <t>010-163-178</t>
  </si>
  <si>
    <t>010-163-181</t>
  </si>
  <si>
    <t>010-163-184</t>
  </si>
  <si>
    <t>010-163-187</t>
  </si>
  <si>
    <t>010-163-192</t>
  </si>
  <si>
    <t>010-163-199</t>
  </si>
  <si>
    <t>010-163-211</t>
  </si>
  <si>
    <t>010-163-221</t>
  </si>
  <si>
    <t>010-163-231</t>
  </si>
  <si>
    <t>010-163-311</t>
  </si>
  <si>
    <t>010-163-314</t>
  </si>
  <si>
    <t>010-163-392</t>
  </si>
  <si>
    <t>010-163-411</t>
  </si>
  <si>
    <t>010-163-461</t>
  </si>
  <si>
    <t>010-165-392</t>
  </si>
  <si>
    <t>010-165-418</t>
  </si>
  <si>
    <t>010-167-192</t>
  </si>
  <si>
    <t>010-167-211</t>
  </si>
  <si>
    <t>010-167-221</t>
  </si>
  <si>
    <t>010-167-392</t>
  </si>
  <si>
    <t>010-170-198</t>
  </si>
  <si>
    <t>010-170-211</t>
  </si>
  <si>
    <t>010-170-221</t>
  </si>
  <si>
    <t>010-170-332</t>
  </si>
  <si>
    <t>010-170-392</t>
  </si>
  <si>
    <t>010-171-126</t>
  </si>
  <si>
    <t>010-171-151</t>
  </si>
  <si>
    <t>010-171-211</t>
  </si>
  <si>
    <t>010-171-392</t>
  </si>
  <si>
    <t>010-171-411</t>
  </si>
  <si>
    <t>010-171-418</t>
  </si>
  <si>
    <t>010-181-343</t>
  </si>
  <si>
    <t>010-181-411</t>
  </si>
  <si>
    <t>010-ALL-126</t>
  </si>
  <si>
    <t>010-ALL-131</t>
  </si>
  <si>
    <t>010-ALL-135</t>
  </si>
  <si>
    <t>010-ALL-146</t>
  </si>
  <si>
    <t>010-ALL-151</t>
  </si>
  <si>
    <t>010-ALL-152</t>
  </si>
  <si>
    <t>010-ALL-178</t>
  </si>
  <si>
    <t>010-ALL-181</t>
  </si>
  <si>
    <t>010-ALL-184</t>
  </si>
  <si>
    <t>010-ALL-192</t>
  </si>
  <si>
    <t>010-ALL-198</t>
  </si>
  <si>
    <t>010-ALL-199</t>
  </si>
  <si>
    <t>010-ALL-311</t>
  </si>
  <si>
    <t>010-ALL-314</t>
  </si>
  <si>
    <t>010-ALL-332</t>
  </si>
  <si>
    <t>010-ALL-343</t>
  </si>
  <si>
    <t>010-ALL-392</t>
  </si>
  <si>
    <t>010-ALL-411</t>
  </si>
  <si>
    <t>010-ALL-423</t>
  </si>
  <si>
    <t>010-ALL-461</t>
  </si>
  <si>
    <t>010-ALL-462</t>
  </si>
  <si>
    <t>010-ALL-542</t>
  </si>
  <si>
    <t>01B-123-411</t>
  </si>
  <si>
    <t>01B-124-462</t>
  </si>
  <si>
    <t>01B-126-462</t>
  </si>
  <si>
    <t>01B-128-462</t>
  </si>
  <si>
    <t>01B-129-418</t>
  </si>
  <si>
    <t>01B-135-311</t>
  </si>
  <si>
    <t>01B-137-411</t>
  </si>
  <si>
    <t>01B-172-462</t>
  </si>
  <si>
    <t>01B-ALL-311</t>
  </si>
  <si>
    <t>01B-ALL-411</t>
  </si>
  <si>
    <t>01B-ALL-418</t>
  </si>
  <si>
    <t>01B-ALL-462</t>
  </si>
  <si>
    <t>01C-121-121</t>
  </si>
  <si>
    <t>01C-121-211</t>
  </si>
  <si>
    <t>01C-121-411</t>
  </si>
  <si>
    <t>01C-121-462</t>
  </si>
  <si>
    <t>01C-122-311</t>
  </si>
  <si>
    <t>01C-123-411</t>
  </si>
  <si>
    <t>01C-124-462</t>
  </si>
  <si>
    <t>01C-126-462</t>
  </si>
  <si>
    <t>01C-129-418</t>
  </si>
  <si>
    <t>01C-132-311</t>
  </si>
  <si>
    <t>01C-134-315</t>
  </si>
  <si>
    <t>01C-134-411</t>
  </si>
  <si>
    <t>01C-134-413</t>
  </si>
  <si>
    <t>01C-134-418</t>
  </si>
  <si>
    <t>01C-135-311</t>
  </si>
  <si>
    <t>01C-137-411</t>
  </si>
  <si>
    <t>01C-ALL-121</t>
  </si>
  <si>
    <t>01C-ALL-211</t>
  </si>
  <si>
    <t>01C-ALL-311</t>
  </si>
  <si>
    <t>01C-ALL-315</t>
  </si>
  <si>
    <t>01C-ALL-413</t>
  </si>
  <si>
    <t>01C-ALL-418</t>
  </si>
  <si>
    <t>01D-121-121</t>
  </si>
  <si>
    <t>01D-121-211</t>
  </si>
  <si>
    <t>01D-121-221</t>
  </si>
  <si>
    <t>01D-121-411</t>
  </si>
  <si>
    <t>01D-123-411</t>
  </si>
  <si>
    <t>01D-124-418</t>
  </si>
  <si>
    <t>01D-124-462</t>
  </si>
  <si>
    <t>01D-126-418</t>
  </si>
  <si>
    <t>01D-126-462</t>
  </si>
  <si>
    <t>01D-134-411</t>
  </si>
  <si>
    <t>01D-134-462</t>
  </si>
  <si>
    <t>01D-135-418</t>
  </si>
  <si>
    <t>01D-137-411</t>
  </si>
  <si>
    <t>01D-137-461</t>
  </si>
  <si>
    <t>01D-164-462</t>
  </si>
  <si>
    <t>01D-165-418</t>
  </si>
  <si>
    <t>01D-ALL-121</t>
  </si>
  <si>
    <t>01D-ALL-211</t>
  </si>
  <si>
    <t>01D-ALL-221</t>
  </si>
  <si>
    <t>01D-ALL-411</t>
  </si>
  <si>
    <t>01D-ALL-418</t>
  </si>
  <si>
    <t>01D-ALL-461</t>
  </si>
  <si>
    <t>01D-ALL-462</t>
  </si>
  <si>
    <t>01F-122-317</t>
  </si>
  <si>
    <t>01F-123-411</t>
  </si>
  <si>
    <t>01F-124-418</t>
  </si>
  <si>
    <t>01F-124-462</t>
  </si>
  <si>
    <t>01F-126-418</t>
  </si>
  <si>
    <t>01F-134-151</t>
  </si>
  <si>
    <t>01F-134-211</t>
  </si>
  <si>
    <t>01F-134-311</t>
  </si>
  <si>
    <t>01F-134-411</t>
  </si>
  <si>
    <t>01F-134-418</t>
  </si>
  <si>
    <t>01F-135-418</t>
  </si>
  <si>
    <t>01F-135-542</t>
  </si>
  <si>
    <t>01F-137-411</t>
  </si>
  <si>
    <t>01F-165-418</t>
  </si>
  <si>
    <t>01F-169-131</t>
  </si>
  <si>
    <t>01F-170-121</t>
  </si>
  <si>
    <t>01F-171-141</t>
  </si>
  <si>
    <t>01F-171-211</t>
  </si>
  <si>
    <t>01F-171-233</t>
  </si>
  <si>
    <t>01F-ALL-121</t>
  </si>
  <si>
    <t>01F-ALL-131</t>
  </si>
  <si>
    <t>01F-ALL-141</t>
  </si>
  <si>
    <t>01F-ALL-151</t>
  </si>
  <si>
    <t>01F-ALL-211</t>
  </si>
  <si>
    <t>01F-ALL-233</t>
  </si>
  <si>
    <t>01F-ALL-311</t>
  </si>
  <si>
    <t>01F-ALL-317</t>
  </si>
  <si>
    <t>01F-ALL-411</t>
  </si>
  <si>
    <t>01F-ALL-418</t>
  </si>
  <si>
    <t>01F-ALL-462</t>
  </si>
  <si>
    <t>01F-ALL-542</t>
  </si>
  <si>
    <t>020-121-196</t>
  </si>
  <si>
    <t>020-121-211</t>
  </si>
  <si>
    <t>020-121-221</t>
  </si>
  <si>
    <t>020-121-312</t>
  </si>
  <si>
    <t>020-121-462</t>
  </si>
  <si>
    <t>020-123-315</t>
  </si>
  <si>
    <t>020-125-411</t>
  </si>
  <si>
    <t>020-125-462</t>
  </si>
  <si>
    <t>020-126-462</t>
  </si>
  <si>
    <t>020-128-462</t>
  </si>
  <si>
    <t>020-132-121</t>
  </si>
  <si>
    <t>020-132-142</t>
  </si>
  <si>
    <t>020-132-162</t>
  </si>
  <si>
    <t>020-132-192</t>
  </si>
  <si>
    <t>020-132-211</t>
  </si>
  <si>
    <t>020-132-221</t>
  </si>
  <si>
    <t>020-132-231</t>
  </si>
  <si>
    <t>020-132-311</t>
  </si>
  <si>
    <t>020-132-332</t>
  </si>
  <si>
    <t>020-132-411</t>
  </si>
  <si>
    <t>020-132-462</t>
  </si>
  <si>
    <t>020-134-121</t>
  </si>
  <si>
    <t>020-134-167</t>
  </si>
  <si>
    <t>020-134-198</t>
  </si>
  <si>
    <t>020-134-211</t>
  </si>
  <si>
    <t>020-134-221</t>
  </si>
  <si>
    <t>020-134-231</t>
  </si>
  <si>
    <t>020-134-311</t>
  </si>
  <si>
    <t>020-134-462</t>
  </si>
  <si>
    <t>020-135-311</t>
  </si>
  <si>
    <t>020-137-311</t>
  </si>
  <si>
    <t>020-137-411</t>
  </si>
  <si>
    <t>020-137-461</t>
  </si>
  <si>
    <t>020-163-133</t>
  </si>
  <si>
    <t>020-163-135</t>
  </si>
  <si>
    <t>020-163-142</t>
  </si>
  <si>
    <t>020-163-146</t>
  </si>
  <si>
    <t>020-163-152</t>
  </si>
  <si>
    <t>020-163-162</t>
  </si>
  <si>
    <t>020-163-167</t>
  </si>
  <si>
    <t>020-163-187</t>
  </si>
  <si>
    <t>020-163-192</t>
  </si>
  <si>
    <t>020-163-199</t>
  </si>
  <si>
    <t>020-163-211</t>
  </si>
  <si>
    <t>020-163-221</t>
  </si>
  <si>
    <t>020-163-231</t>
  </si>
  <si>
    <t>020-163-311</t>
  </si>
  <si>
    <t>020-163-392</t>
  </si>
  <si>
    <t>020-163-411</t>
  </si>
  <si>
    <t>020-163-418</t>
  </si>
  <si>
    <t>020-163-462</t>
  </si>
  <si>
    <t>020-163-542</t>
  </si>
  <si>
    <t>020-166-418</t>
  </si>
  <si>
    <t>020-167-142</t>
  </si>
  <si>
    <t>020-167-211</t>
  </si>
  <si>
    <t>020-167-392</t>
  </si>
  <si>
    <t>020-169-131</t>
  </si>
  <si>
    <t>020-169-211</t>
  </si>
  <si>
    <t>020-169-221</t>
  </si>
  <si>
    <t>020-169-231</t>
  </si>
  <si>
    <t>020-169-392</t>
  </si>
  <si>
    <t>020-170-392</t>
  </si>
  <si>
    <t>020-170-418</t>
  </si>
  <si>
    <t>020-171-126</t>
  </si>
  <si>
    <t>020-171-127</t>
  </si>
  <si>
    <t>020-171-131</t>
  </si>
  <si>
    <t>020-171-142</t>
  </si>
  <si>
    <t>020-171-146</t>
  </si>
  <si>
    <t>020-171-171</t>
  </si>
  <si>
    <t>020-171-211</t>
  </si>
  <si>
    <t>020-171-332</t>
  </si>
  <si>
    <t>020-171-392</t>
  </si>
  <si>
    <t>020-ALL-121</t>
  </si>
  <si>
    <t>020-ALL-126</t>
  </si>
  <si>
    <t>020-ALL-127</t>
  </si>
  <si>
    <t>020-ALL-131</t>
  </si>
  <si>
    <t>020-ALL-133</t>
  </si>
  <si>
    <t>020-ALL-135</t>
  </si>
  <si>
    <t>020-ALL-142</t>
  </si>
  <si>
    <t>020-ALL-146</t>
  </si>
  <si>
    <t>020-ALL-152</t>
  </si>
  <si>
    <t>020-ALL-162</t>
  </si>
  <si>
    <t>020-ALL-167</t>
  </si>
  <si>
    <t>020-ALL-171</t>
  </si>
  <si>
    <t>020-ALL-187</t>
  </si>
  <si>
    <t>020-ALL-192</t>
  </si>
  <si>
    <t>020-ALL-196</t>
  </si>
  <si>
    <t>020-ALL-198</t>
  </si>
  <si>
    <t>020-ALL-199</t>
  </si>
  <si>
    <t>020-ALL-311</t>
  </si>
  <si>
    <t>020-ALL-312</t>
  </si>
  <si>
    <t>020-ALL-315</t>
  </si>
  <si>
    <t>020-ALL-332</t>
  </si>
  <si>
    <t>020-ALL-392</t>
  </si>
  <si>
    <t>020-ALL-411</t>
  </si>
  <si>
    <t>020-ALL-418</t>
  </si>
  <si>
    <t>020-ALL-461</t>
  </si>
  <si>
    <t>020-ALL-462</t>
  </si>
  <si>
    <t>020-ALL-542</t>
  </si>
  <si>
    <t>030-121-121</t>
  </si>
  <si>
    <t>030-121-131</t>
  </si>
  <si>
    <t>030-121-171</t>
  </si>
  <si>
    <t>030-121-211</t>
  </si>
  <si>
    <t>030-121-221</t>
  </si>
  <si>
    <t>030-121-331</t>
  </si>
  <si>
    <t>030-121-411</t>
  </si>
  <si>
    <t>030-123-315</t>
  </si>
  <si>
    <t>030-123-342</t>
  </si>
  <si>
    <t>030-124-462</t>
  </si>
  <si>
    <t>030-125-171</t>
  </si>
  <si>
    <t>030-125-174</t>
  </si>
  <si>
    <t>030-125-199</t>
  </si>
  <si>
    <t>030-125-211</t>
  </si>
  <si>
    <t>030-125-221</t>
  </si>
  <si>
    <t>030-125-418</t>
  </si>
  <si>
    <t>030-125-461</t>
  </si>
  <si>
    <t>030-126-462</t>
  </si>
  <si>
    <t>030-127-462</t>
  </si>
  <si>
    <t>030-128-462</t>
  </si>
  <si>
    <t>030-132-192</t>
  </si>
  <si>
    <t>030-132-211</t>
  </si>
  <si>
    <t>030-132-221</t>
  </si>
  <si>
    <t>030-132-332</t>
  </si>
  <si>
    <t>030-132-411</t>
  </si>
  <si>
    <t>030-132-418</t>
  </si>
  <si>
    <t>030-135-418</t>
  </si>
  <si>
    <t>030-137-411</t>
  </si>
  <si>
    <t>030-137-461</t>
  </si>
  <si>
    <t>030-138-418</t>
  </si>
  <si>
    <t>030-163-121</t>
  </si>
  <si>
    <t>030-163-126</t>
  </si>
  <si>
    <t>030-163-162</t>
  </si>
  <si>
    <t>030-163-167</t>
  </si>
  <si>
    <t>030-163-211</t>
  </si>
  <si>
    <t>030-163-221</t>
  </si>
  <si>
    <t>030-163-418</t>
  </si>
  <si>
    <t>030-163-472</t>
  </si>
  <si>
    <t>030-167-192</t>
  </si>
  <si>
    <t>030-167-211</t>
  </si>
  <si>
    <t>030-167-221</t>
  </si>
  <si>
    <t>030-ALL-121</t>
  </si>
  <si>
    <t>030-ALL-126</t>
  </si>
  <si>
    <t>030-ALL-131</t>
  </si>
  <si>
    <t>030-ALL-162</t>
  </si>
  <si>
    <t>030-ALL-167</t>
  </si>
  <si>
    <t>030-ALL-171</t>
  </si>
  <si>
    <t>030-ALL-174</t>
  </si>
  <si>
    <t>030-ALL-192</t>
  </si>
  <si>
    <t>030-ALL-199</t>
  </si>
  <si>
    <t>030-ALL-211</t>
  </si>
  <si>
    <t>030-ALL-221</t>
  </si>
  <si>
    <t>030-ALL-315</t>
  </si>
  <si>
    <t>030-ALL-331</t>
  </si>
  <si>
    <t>030-ALL-332</t>
  </si>
  <si>
    <t>030-ALL-342</t>
  </si>
  <si>
    <t>030-ALL-418</t>
  </si>
  <si>
    <t>030-ALL-461</t>
  </si>
  <si>
    <t>030-ALL-462</t>
  </si>
  <si>
    <t>030-ALL-472</t>
  </si>
  <si>
    <t>040-121-121</t>
  </si>
  <si>
    <t>040-121-135</t>
  </si>
  <si>
    <t>040-121-211</t>
  </si>
  <si>
    <t>040-121-221</t>
  </si>
  <si>
    <t>040-121-312</t>
  </si>
  <si>
    <t>040-121-342</t>
  </si>
  <si>
    <t>040-121-411</t>
  </si>
  <si>
    <t>040-121-418</t>
  </si>
  <si>
    <t>040-124-462</t>
  </si>
  <si>
    <t>040-125-175</t>
  </si>
  <si>
    <t>040-125-422</t>
  </si>
  <si>
    <t>040-125-423</t>
  </si>
  <si>
    <t>040-125-424</t>
  </si>
  <si>
    <t>040-126-462</t>
  </si>
  <si>
    <t>040-128-462</t>
  </si>
  <si>
    <t>040-132-311</t>
  </si>
  <si>
    <t>040-132-411</t>
  </si>
  <si>
    <t>040-134-311</t>
  </si>
  <si>
    <t>040-134-411</t>
  </si>
  <si>
    <t>040-134-418</t>
  </si>
  <si>
    <t>040-134-461</t>
  </si>
  <si>
    <t>040-134-462</t>
  </si>
  <si>
    <t>040-135-418</t>
  </si>
  <si>
    <t>040-137-411</t>
  </si>
  <si>
    <t>040-138-418</t>
  </si>
  <si>
    <t>040-163-131</t>
  </si>
  <si>
    <t>040-163-146</t>
  </si>
  <si>
    <t>040-163-181</t>
  </si>
  <si>
    <t>040-163-211</t>
  </si>
  <si>
    <t>040-163-221</t>
  </si>
  <si>
    <t>040-163-231</t>
  </si>
  <si>
    <t>040-163-232</t>
  </si>
  <si>
    <t>040-163-392</t>
  </si>
  <si>
    <t>040-163-411</t>
  </si>
  <si>
    <t>040-163-422</t>
  </si>
  <si>
    <t>040-163-461</t>
  </si>
  <si>
    <t>040-165-418</t>
  </si>
  <si>
    <t>040-170-392</t>
  </si>
  <si>
    <t>040-170-411</t>
  </si>
  <si>
    <t>040-171-116</t>
  </si>
  <si>
    <t>040-171-121</t>
  </si>
  <si>
    <t>040-171-126</t>
  </si>
  <si>
    <t>040-171-131</t>
  </si>
  <si>
    <t>040-171-135</t>
  </si>
  <si>
    <t>040-171-142</t>
  </si>
  <si>
    <t>040-171-191</t>
  </si>
  <si>
    <t>040-171-211</t>
  </si>
  <si>
    <t>040-171-221</t>
  </si>
  <si>
    <t>040-171-232</t>
  </si>
  <si>
    <t>040-171-392</t>
  </si>
  <si>
    <t>040-171-411</t>
  </si>
  <si>
    <t>040-ALL-116</t>
  </si>
  <si>
    <t>040-ALL-121</t>
  </si>
  <si>
    <t>040-ALL-126</t>
  </si>
  <si>
    <t>040-ALL-131</t>
  </si>
  <si>
    <t>040-ALL-135</t>
  </si>
  <si>
    <t>040-ALL-142</t>
  </si>
  <si>
    <t>040-ALL-146</t>
  </si>
  <si>
    <t>040-ALL-175</t>
  </si>
  <si>
    <t>040-ALL-181</t>
  </si>
  <si>
    <t>040-ALL-191</t>
  </si>
  <si>
    <t>040-ALL-211</t>
  </si>
  <si>
    <t>040-ALL-221</t>
  </si>
  <si>
    <t>040-ALL-231</t>
  </si>
  <si>
    <t>040-ALL-232</t>
  </si>
  <si>
    <t>040-ALL-311</t>
  </si>
  <si>
    <t>040-ALL-312</t>
  </si>
  <si>
    <t>040-ALL-342</t>
  </si>
  <si>
    <t>040-ALL-392</t>
  </si>
  <si>
    <t>040-ALL-411</t>
  </si>
  <si>
    <t>040-ALL-418</t>
  </si>
  <si>
    <t>040-ALL-422</t>
  </si>
  <si>
    <t>040-ALL-423</t>
  </si>
  <si>
    <t>040-ALL-424</t>
  </si>
  <si>
    <t>040-ALL-461</t>
  </si>
  <si>
    <t>040-ALL-462</t>
  </si>
  <si>
    <t>050-121-121</t>
  </si>
  <si>
    <t>050-121-198</t>
  </si>
  <si>
    <t>050-121-211</t>
  </si>
  <si>
    <t>050-121-221</t>
  </si>
  <si>
    <t>050-121-411</t>
  </si>
  <si>
    <t>050-123-315</t>
  </si>
  <si>
    <t>050-124-418</t>
  </si>
  <si>
    <t>050-124-422</t>
  </si>
  <si>
    <t>050-124-462</t>
  </si>
  <si>
    <t>050-126-418</t>
  </si>
  <si>
    <t>050-126-462</t>
  </si>
  <si>
    <t>050-128-418</t>
  </si>
  <si>
    <t>050-132-318</t>
  </si>
  <si>
    <t>050-132-411</t>
  </si>
  <si>
    <t>050-132-418</t>
  </si>
  <si>
    <t>050-135-311</t>
  </si>
  <si>
    <t>050-135-418</t>
  </si>
  <si>
    <t>050-137-411</t>
  </si>
  <si>
    <t>050-163-126</t>
  </si>
  <si>
    <t>050-163-143</t>
  </si>
  <si>
    <t>050-163-173</t>
  </si>
  <si>
    <t>050-163-198</t>
  </si>
  <si>
    <t>050-163-211</t>
  </si>
  <si>
    <t>050-163-221</t>
  </si>
  <si>
    <t>050-163-392</t>
  </si>
  <si>
    <t>050-163-411</t>
  </si>
  <si>
    <t>050-163-418</t>
  </si>
  <si>
    <t>050-163-462</t>
  </si>
  <si>
    <t>050-168-171</t>
  </si>
  <si>
    <t>050-168-211</t>
  </si>
  <si>
    <t>050-168-221</t>
  </si>
  <si>
    <t>050-168-311</t>
  </si>
  <si>
    <t>050-169-146</t>
  </si>
  <si>
    <t>050-169-211</t>
  </si>
  <si>
    <t>050-169-311</t>
  </si>
  <si>
    <t>050-169-392</t>
  </si>
  <si>
    <t>050-170-143</t>
  </si>
  <si>
    <t>050-170-211</t>
  </si>
  <si>
    <t>050-170-392</t>
  </si>
  <si>
    <t>050-171-143</t>
  </si>
  <si>
    <t>050-171-211</t>
  </si>
  <si>
    <t>050-171-221</t>
  </si>
  <si>
    <t>050-171-392</t>
  </si>
  <si>
    <t>050-ALL-121</t>
  </si>
  <si>
    <t>050-ALL-126</t>
  </si>
  <si>
    <t>050-ALL-143</t>
  </si>
  <si>
    <t>050-ALL-146</t>
  </si>
  <si>
    <t>050-ALL-173</t>
  </si>
  <si>
    <t>050-ALL-198</t>
  </si>
  <si>
    <t>050-ALL-311</t>
  </si>
  <si>
    <t>050-ALL-315</t>
  </si>
  <si>
    <t>050-ALL-318</t>
  </si>
  <si>
    <t>050-ALL-392</t>
  </si>
  <si>
    <t>050-ALL-418</t>
  </si>
  <si>
    <t>050-ALL-422</t>
  </si>
  <si>
    <t>050-ALL-462</t>
  </si>
  <si>
    <t>060-121-144</t>
  </si>
  <si>
    <t>060-121-146</t>
  </si>
  <si>
    <t>060-121-151</t>
  </si>
  <si>
    <t>060-121-198</t>
  </si>
  <si>
    <t>060-121-211</t>
  </si>
  <si>
    <t>060-121-221</t>
  </si>
  <si>
    <t>060-121-312</t>
  </si>
  <si>
    <t>060-121-411</t>
  </si>
  <si>
    <t>060-121-418</t>
  </si>
  <si>
    <t>060-123-411</t>
  </si>
  <si>
    <t>060-124-462</t>
  </si>
  <si>
    <t>060-125-151</t>
  </si>
  <si>
    <t>060-125-174</t>
  </si>
  <si>
    <t>060-125-176</t>
  </si>
  <si>
    <t>060-125-211</t>
  </si>
  <si>
    <t>060-125-221</t>
  </si>
  <si>
    <t>060-125-411</t>
  </si>
  <si>
    <t>060-125-461</t>
  </si>
  <si>
    <t>060-125-551</t>
  </si>
  <si>
    <t>060-126-462</t>
  </si>
  <si>
    <t>060-128-462</t>
  </si>
  <si>
    <t>060-132-311</t>
  </si>
  <si>
    <t>060-132-411</t>
  </si>
  <si>
    <t>060-132-462</t>
  </si>
  <si>
    <t>060-135-418</t>
  </si>
  <si>
    <t>060-137-411</t>
  </si>
  <si>
    <t>060-163-113</t>
  </si>
  <si>
    <t>060-163-121</t>
  </si>
  <si>
    <t>060-163-143</t>
  </si>
  <si>
    <t>060-163-147</t>
  </si>
  <si>
    <t>060-163-151</t>
  </si>
  <si>
    <t>060-163-162</t>
  </si>
  <si>
    <t>060-163-173</t>
  </si>
  <si>
    <t>060-163-192</t>
  </si>
  <si>
    <t>060-163-199</t>
  </si>
  <si>
    <t>060-163-211</t>
  </si>
  <si>
    <t>060-163-221</t>
  </si>
  <si>
    <t>060-163-231</t>
  </si>
  <si>
    <t>060-163-232</t>
  </si>
  <si>
    <t>060-163-392</t>
  </si>
  <si>
    <t>060-171-126</t>
  </si>
  <si>
    <t>060-171-131</t>
  </si>
  <si>
    <t>060-171-142</t>
  </si>
  <si>
    <t>060-171-143</t>
  </si>
  <si>
    <t>060-171-147</t>
  </si>
  <si>
    <t>060-171-162</t>
  </si>
  <si>
    <t>060-171-171</t>
  </si>
  <si>
    <t>060-171-174</t>
  </si>
  <si>
    <t>060-171-176</t>
  </si>
  <si>
    <t>060-171-196</t>
  </si>
  <si>
    <t>060-171-211</t>
  </si>
  <si>
    <t>060-171-221</t>
  </si>
  <si>
    <t>060-171-232</t>
  </si>
  <si>
    <t>060-171-392</t>
  </si>
  <si>
    <t>060-181-312</t>
  </si>
  <si>
    <t>060-181-392</t>
  </si>
  <si>
    <t>060-ALL-113</t>
  </si>
  <si>
    <t>060-ALL-121</t>
  </si>
  <si>
    <t>060-ALL-126</t>
  </si>
  <si>
    <t>060-ALL-131</t>
  </si>
  <si>
    <t>060-ALL-142</t>
  </si>
  <si>
    <t>060-ALL-143</t>
  </si>
  <si>
    <t>060-ALL-144</t>
  </si>
  <si>
    <t>060-ALL-146</t>
  </si>
  <si>
    <t>060-ALL-147</t>
  </si>
  <si>
    <t>060-ALL-151</t>
  </si>
  <si>
    <t>060-ALL-162</t>
  </si>
  <si>
    <t>060-ALL-171</t>
  </si>
  <si>
    <t>060-ALL-173</t>
  </si>
  <si>
    <t>060-ALL-174</t>
  </si>
  <si>
    <t>060-ALL-176</t>
  </si>
  <si>
    <t>060-ALL-192</t>
  </si>
  <si>
    <t>060-ALL-196</t>
  </si>
  <si>
    <t>060-ALL-198</t>
  </si>
  <si>
    <t>060-ALL-199</t>
  </si>
  <si>
    <t>060-ALL-211</t>
  </si>
  <si>
    <t>060-ALL-221</t>
  </si>
  <si>
    <t>060-ALL-231</t>
  </si>
  <si>
    <t>060-ALL-232</t>
  </si>
  <si>
    <t>060-ALL-311</t>
  </si>
  <si>
    <t>060-ALL-312</t>
  </si>
  <si>
    <t>060-ALL-392</t>
  </si>
  <si>
    <t>060-ALL-411</t>
  </si>
  <si>
    <t>060-ALL-418</t>
  </si>
  <si>
    <t>060-ALL-461</t>
  </si>
  <si>
    <t>060-ALL-462</t>
  </si>
  <si>
    <t>060-ALL-551</t>
  </si>
  <si>
    <t>06B-121-121</t>
  </si>
  <si>
    <t>06B-121-198</t>
  </si>
  <si>
    <t>06B-121-211</t>
  </si>
  <si>
    <t>06B-121-411</t>
  </si>
  <si>
    <t>06B-122-317</t>
  </si>
  <si>
    <t>06B-123-411</t>
  </si>
  <si>
    <t>06B-124-418</t>
  </si>
  <si>
    <t>06B-126-418</t>
  </si>
  <si>
    <t>06B-128-418</t>
  </si>
  <si>
    <t>06B-135-311</t>
  </si>
  <si>
    <t>06B-137-411</t>
  </si>
  <si>
    <t>06B-163-148</t>
  </si>
  <si>
    <t>06B-163-181</t>
  </si>
  <si>
    <t>06B-163-221</t>
  </si>
  <si>
    <t>06B-163-231</t>
  </si>
  <si>
    <t>06B-163-312</t>
  </si>
  <si>
    <t>06B-163-361</t>
  </si>
  <si>
    <t>06B-163-461</t>
  </si>
  <si>
    <t>06B-171-311</t>
  </si>
  <si>
    <t>06B-171-325</t>
  </si>
  <si>
    <t>06B-ALL-148</t>
  </si>
  <si>
    <t>06B-ALL-181</t>
  </si>
  <si>
    <t>06B-ALL-198</t>
  </si>
  <si>
    <t>06B-ALL-221</t>
  </si>
  <si>
    <t>06B-ALL-231</t>
  </si>
  <si>
    <t>06B-ALL-311</t>
  </si>
  <si>
    <t>06B-ALL-312</t>
  </si>
  <si>
    <t>06B-ALL-317</t>
  </si>
  <si>
    <t>06B-ALL-325</t>
  </si>
  <si>
    <t>06B-ALL-361</t>
  </si>
  <si>
    <t>06B-ALL-461</t>
  </si>
  <si>
    <t>070-121-198</t>
  </si>
  <si>
    <t>070-121-211</t>
  </si>
  <si>
    <t>070-121-221</t>
  </si>
  <si>
    <t>070-121-312</t>
  </si>
  <si>
    <t>070-121-411</t>
  </si>
  <si>
    <t>070-121-418</t>
  </si>
  <si>
    <t>070-122-311</t>
  </si>
  <si>
    <t>070-122-317</t>
  </si>
  <si>
    <t>070-123-411</t>
  </si>
  <si>
    <t>070-124-462</t>
  </si>
  <si>
    <t>070-126-462</t>
  </si>
  <si>
    <t>070-126-471</t>
  </si>
  <si>
    <t>070-128-462</t>
  </si>
  <si>
    <t>070-132-121</t>
  </si>
  <si>
    <t>070-132-211</t>
  </si>
  <si>
    <t>070-132-221</t>
  </si>
  <si>
    <t>070-132-231</t>
  </si>
  <si>
    <t>070-132-311</t>
  </si>
  <si>
    <t>070-132-318</t>
  </si>
  <si>
    <t>070-132-332</t>
  </si>
  <si>
    <t>070-132-411</t>
  </si>
  <si>
    <t>070-135-418</t>
  </si>
  <si>
    <t>070-137-411</t>
  </si>
  <si>
    <t>070-138-311</t>
  </si>
  <si>
    <t>070-163-116</t>
  </si>
  <si>
    <t>070-163-311</t>
  </si>
  <si>
    <t>070-163-411</t>
  </si>
  <si>
    <t>070-163-472</t>
  </si>
  <si>
    <t>070-165-392</t>
  </si>
  <si>
    <t>070-165-418</t>
  </si>
  <si>
    <t>070-167-126</t>
  </si>
  <si>
    <t>070-167-211</t>
  </si>
  <si>
    <t>070-167-221</t>
  </si>
  <si>
    <t>070-169-131</t>
  </si>
  <si>
    <t>070-169-211</t>
  </si>
  <si>
    <t>070-169-221</t>
  </si>
  <si>
    <t>070-169-231</t>
  </si>
  <si>
    <t>070-169-392</t>
  </si>
  <si>
    <t>070-171-113</t>
  </si>
  <si>
    <t>070-171-126</t>
  </si>
  <si>
    <t>070-171-131</t>
  </si>
  <si>
    <t>070-171-142</t>
  </si>
  <si>
    <t>070-171-181</t>
  </si>
  <si>
    <t>070-171-211</t>
  </si>
  <si>
    <t>070-171-221</t>
  </si>
  <si>
    <t>070-171-392</t>
  </si>
  <si>
    <t>070-ALL-113</t>
  </si>
  <si>
    <t>070-ALL-116</t>
  </si>
  <si>
    <t>070-ALL-121</t>
  </si>
  <si>
    <t>070-ALL-126</t>
  </si>
  <si>
    <t>070-ALL-131</t>
  </si>
  <si>
    <t>070-ALL-142</t>
  </si>
  <si>
    <t>070-ALL-181</t>
  </si>
  <si>
    <t>070-ALL-198</t>
  </si>
  <si>
    <t>070-ALL-311</t>
  </si>
  <si>
    <t>070-ALL-312</t>
  </si>
  <si>
    <t>070-ALL-317</t>
  </si>
  <si>
    <t>070-ALL-318</t>
  </si>
  <si>
    <t>070-ALL-332</t>
  </si>
  <si>
    <t>070-ALL-411</t>
  </si>
  <si>
    <t>070-ALL-418</t>
  </si>
  <si>
    <t>070-ALL-471</t>
  </si>
  <si>
    <t>070-ALL-472</t>
  </si>
  <si>
    <t>07A-121-131</t>
  </si>
  <si>
    <t>07A-121-135</t>
  </si>
  <si>
    <t>07A-121-191</t>
  </si>
  <si>
    <t>07A-121-211</t>
  </si>
  <si>
    <t>07A-121-311</t>
  </si>
  <si>
    <t>07A-121-411</t>
  </si>
  <si>
    <t>07A-123-411</t>
  </si>
  <si>
    <t>07A-124-462</t>
  </si>
  <si>
    <t>07A-126-462</t>
  </si>
  <si>
    <t>07A-132-121</t>
  </si>
  <si>
    <t>07A-132-211</t>
  </si>
  <si>
    <t>07A-132-311</t>
  </si>
  <si>
    <t>07A-132-411</t>
  </si>
  <si>
    <t>07A-135-311</t>
  </si>
  <si>
    <t>07A-137-411</t>
  </si>
  <si>
    <t>07A-ALL-121</t>
  </si>
  <si>
    <t>07A-ALL-131</t>
  </si>
  <si>
    <t>07A-ALL-135</t>
  </si>
  <si>
    <t>07A-ALL-191</t>
  </si>
  <si>
    <t>07A-ALL-211</t>
  </si>
  <si>
    <t>07A-ALL-311</t>
  </si>
  <si>
    <t>07A-ALL-411</t>
  </si>
  <si>
    <t>07A-ALL-462</t>
  </si>
  <si>
    <t>080-121-191</t>
  </si>
  <si>
    <t>080-121-211</t>
  </si>
  <si>
    <t>080-121-221</t>
  </si>
  <si>
    <t>080-121-312</t>
  </si>
  <si>
    <t>080-121-411</t>
  </si>
  <si>
    <t>080-122-311</t>
  </si>
  <si>
    <t>080-124-418</t>
  </si>
  <si>
    <t>080-124-462</t>
  </si>
  <si>
    <t>080-125-171</t>
  </si>
  <si>
    <t>080-125-211</t>
  </si>
  <si>
    <t>080-125-422</t>
  </si>
  <si>
    <t>080-126-462</t>
  </si>
  <si>
    <t>080-127-462</t>
  </si>
  <si>
    <t>080-128-462</t>
  </si>
  <si>
    <t>080-132-192</t>
  </si>
  <si>
    <t>080-132-211</t>
  </si>
  <si>
    <t>080-132-221</t>
  </si>
  <si>
    <t>080-132-311</t>
  </si>
  <si>
    <t>080-132-332</t>
  </si>
  <si>
    <t>080-132-411</t>
  </si>
  <si>
    <t>080-134-411</t>
  </si>
  <si>
    <t>080-134-462</t>
  </si>
  <si>
    <t>080-135-311</t>
  </si>
  <si>
    <t>080-136-462</t>
  </si>
  <si>
    <t>080-137-411</t>
  </si>
  <si>
    <t>080-163-181</t>
  </si>
  <si>
    <t>080-163-191</t>
  </si>
  <si>
    <t>080-163-211</t>
  </si>
  <si>
    <t>080-163-221</t>
  </si>
  <si>
    <t>080-163-392</t>
  </si>
  <si>
    <t>080-163-413</t>
  </si>
  <si>
    <t>080-163-418</t>
  </si>
  <si>
    <t>080-163-462</t>
  </si>
  <si>
    <t>080-171-181</t>
  </si>
  <si>
    <t>080-171-211</t>
  </si>
  <si>
    <t>080-171-221</t>
  </si>
  <si>
    <t>080-171-392</t>
  </si>
  <si>
    <t>080-ALL-171</t>
  </si>
  <si>
    <t>080-ALL-181</t>
  </si>
  <si>
    <t>080-ALL-191</t>
  </si>
  <si>
    <t>080-ALL-192</t>
  </si>
  <si>
    <t>080-ALL-211</t>
  </si>
  <si>
    <t>080-ALL-221</t>
  </si>
  <si>
    <t>080-ALL-312</t>
  </si>
  <si>
    <t>080-ALL-332</t>
  </si>
  <si>
    <t>080-ALL-392</t>
  </si>
  <si>
    <t>080-ALL-413</t>
  </si>
  <si>
    <t>080-ALL-418</t>
  </si>
  <si>
    <t>080-ALL-422</t>
  </si>
  <si>
    <t>08A-121-121</t>
  </si>
  <si>
    <t>08A-121-312</t>
  </si>
  <si>
    <t>08A-121-411</t>
  </si>
  <si>
    <t>08A-122-311</t>
  </si>
  <si>
    <t>08A-123-411</t>
  </si>
  <si>
    <t>08A-124-462</t>
  </si>
  <si>
    <t>08A-126-462</t>
  </si>
  <si>
    <t>08A-127-462</t>
  </si>
  <si>
    <t>08A-128-418</t>
  </si>
  <si>
    <t>08A-129-418</t>
  </si>
  <si>
    <t>08A-134-121</t>
  </si>
  <si>
    <t>08A-135-418</t>
  </si>
  <si>
    <t>08A-136-315</t>
  </si>
  <si>
    <t>08A-136-343</t>
  </si>
  <si>
    <t>08A-137-411</t>
  </si>
  <si>
    <t>08A-138-418</t>
  </si>
  <si>
    <t>08A-163-311</t>
  </si>
  <si>
    <t>08A-163-343</t>
  </si>
  <si>
    <t>08A-163-418</t>
  </si>
  <si>
    <t>08A-163-462</t>
  </si>
  <si>
    <t>08A-165-418</t>
  </si>
  <si>
    <t>08A-169-311</t>
  </si>
  <si>
    <t>08A-170-311</t>
  </si>
  <si>
    <t>08A-ALL-121</t>
  </si>
  <si>
    <t>08A-ALL-311</t>
  </si>
  <si>
    <t>08A-ALL-312</t>
  </si>
  <si>
    <t>08A-ALL-315</t>
  </si>
  <si>
    <t>08A-ALL-343</t>
  </si>
  <si>
    <t>08A-ALL-411</t>
  </si>
  <si>
    <t>08A-ALL-418</t>
  </si>
  <si>
    <t>08A-ALL-462</t>
  </si>
  <si>
    <t>090-121-121</t>
  </si>
  <si>
    <t>090-121-131</t>
  </si>
  <si>
    <t>090-121-196</t>
  </si>
  <si>
    <t>090-121-198</t>
  </si>
  <si>
    <t>090-121-211</t>
  </si>
  <si>
    <t>090-121-221</t>
  </si>
  <si>
    <t>090-121-312</t>
  </si>
  <si>
    <t>090-121-411</t>
  </si>
  <si>
    <t>090-121-418</t>
  </si>
  <si>
    <t>090-122-311</t>
  </si>
  <si>
    <t>090-122-317</t>
  </si>
  <si>
    <t>090-123-315</t>
  </si>
  <si>
    <t>090-125-418</t>
  </si>
  <si>
    <t>090-129-418</t>
  </si>
  <si>
    <t>090-132-121</t>
  </si>
  <si>
    <t>090-132-143</t>
  </si>
  <si>
    <t>090-132-211</t>
  </si>
  <si>
    <t>090-132-221</t>
  </si>
  <si>
    <t>090-132-231</t>
  </si>
  <si>
    <t>090-132-311</t>
  </si>
  <si>
    <t>090-132-317</t>
  </si>
  <si>
    <t>090-132-332</t>
  </si>
  <si>
    <t>090-134-151</t>
  </si>
  <si>
    <t>090-134-211</t>
  </si>
  <si>
    <t>090-134-221</t>
  </si>
  <si>
    <t>090-134-231</t>
  </si>
  <si>
    <t>090-135-418</t>
  </si>
  <si>
    <t>090-137-411</t>
  </si>
  <si>
    <t>090-138-418</t>
  </si>
  <si>
    <t>090-163-114</t>
  </si>
  <si>
    <t>090-163-135</t>
  </si>
  <si>
    <t>090-163-162</t>
  </si>
  <si>
    <t>090-163-173</t>
  </si>
  <si>
    <t>090-163-181</t>
  </si>
  <si>
    <t>090-163-192</t>
  </si>
  <si>
    <t>090-163-199</t>
  </si>
  <si>
    <t>090-163-211</t>
  </si>
  <si>
    <t>090-163-221</t>
  </si>
  <si>
    <t>090-163-231</t>
  </si>
  <si>
    <t>090-163-311</t>
  </si>
  <si>
    <t>090-163-461</t>
  </si>
  <si>
    <t>090-169-311</t>
  </si>
  <si>
    <t>090-171-162</t>
  </si>
  <si>
    <t>090-171-211</t>
  </si>
  <si>
    <t>090-171-341</t>
  </si>
  <si>
    <t>090-171-344</t>
  </si>
  <si>
    <t>090-171-392</t>
  </si>
  <si>
    <t>090-171-411</t>
  </si>
  <si>
    <t>090-171-462</t>
  </si>
  <si>
    <t>090-181-126</t>
  </si>
  <si>
    <t>090-181-142</t>
  </si>
  <si>
    <t>090-181-151</t>
  </si>
  <si>
    <t>090-181-171</t>
  </si>
  <si>
    <t>090-181-173</t>
  </si>
  <si>
    <t>090-181-174</t>
  </si>
  <si>
    <t>090-181-176</t>
  </si>
  <si>
    <t>090-181-211</t>
  </si>
  <si>
    <t>090-181-392</t>
  </si>
  <si>
    <t>090-181-411</t>
  </si>
  <si>
    <t>090-181-462</t>
  </si>
  <si>
    <t>090-ALL-114</t>
  </si>
  <si>
    <t>090-ALL-121</t>
  </si>
  <si>
    <t>090-ALL-126</t>
  </si>
  <si>
    <t>090-ALL-131</t>
  </si>
  <si>
    <t>090-ALL-135</t>
  </si>
  <si>
    <t>090-ALL-142</t>
  </si>
  <si>
    <t>090-ALL-143</t>
  </si>
  <si>
    <t>090-ALL-151</t>
  </si>
  <si>
    <t>090-ALL-162</t>
  </si>
  <si>
    <t>090-ALL-171</t>
  </si>
  <si>
    <t>090-ALL-173</t>
  </si>
  <si>
    <t>090-ALL-174</t>
  </si>
  <si>
    <t>090-ALL-176</t>
  </si>
  <si>
    <t>090-ALL-181</t>
  </si>
  <si>
    <t>090-ALL-192</t>
  </si>
  <si>
    <t>090-ALL-196</t>
  </si>
  <si>
    <t>090-ALL-198</t>
  </si>
  <si>
    <t>090-ALL-199</t>
  </si>
  <si>
    <t>090-ALL-231</t>
  </si>
  <si>
    <t>090-ALL-311</t>
  </si>
  <si>
    <t>090-ALL-312</t>
  </si>
  <si>
    <t>090-ALL-315</t>
  </si>
  <si>
    <t>090-ALL-317</t>
  </si>
  <si>
    <t>090-ALL-332</t>
  </si>
  <si>
    <t>090-ALL-341</t>
  </si>
  <si>
    <t>090-ALL-344</t>
  </si>
  <si>
    <t>090-ALL-461</t>
  </si>
  <si>
    <t>09A-163-411</t>
  </si>
  <si>
    <t>09A-163-462</t>
  </si>
  <si>
    <t>09A-171-131</t>
  </si>
  <si>
    <t>09A-171-211</t>
  </si>
  <si>
    <t>09A-ALL-131</t>
  </si>
  <si>
    <t>09A-ALL-211</t>
  </si>
  <si>
    <t>09A-ALL-411</t>
  </si>
  <si>
    <t>09A-ALL-462</t>
  </si>
  <si>
    <t>09B-121-121</t>
  </si>
  <si>
    <t>09B-121-411</t>
  </si>
  <si>
    <t>09B-123-315</t>
  </si>
  <si>
    <t>09B-124-462</t>
  </si>
  <si>
    <t>09B-126-462</t>
  </si>
  <si>
    <t>09B-132-411</t>
  </si>
  <si>
    <t>09B-134-462</t>
  </si>
  <si>
    <t>09B-137-411</t>
  </si>
  <si>
    <t>09B-163-411</t>
  </si>
  <si>
    <t>09B-163-418</t>
  </si>
  <si>
    <t>09B-163-542</t>
  </si>
  <si>
    <t>09B-167-462</t>
  </si>
  <si>
    <t>09B-ALL-121</t>
  </si>
  <si>
    <t>09B-ALL-315</t>
  </si>
  <si>
    <t>09B-ALL-411</t>
  </si>
  <si>
    <t>09B-ALL-418</t>
  </si>
  <si>
    <t>09B-ALL-462</t>
  </si>
  <si>
    <t>09B-ALL-542</t>
  </si>
  <si>
    <t>100-121-116</t>
  </si>
  <si>
    <t>100-121-121</t>
  </si>
  <si>
    <t>100-121-131</t>
  </si>
  <si>
    <t>100-121-135</t>
  </si>
  <si>
    <t>100-121-211</t>
  </si>
  <si>
    <t>100-121-221</t>
  </si>
  <si>
    <t>100-121-331</t>
  </si>
  <si>
    <t>100-121-342</t>
  </si>
  <si>
    <t>100-121-411</t>
  </si>
  <si>
    <t>100-122-311</t>
  </si>
  <si>
    <t>100-123-411</t>
  </si>
  <si>
    <t>100-124-462</t>
  </si>
  <si>
    <t>100-125-174</t>
  </si>
  <si>
    <t>100-125-411</t>
  </si>
  <si>
    <t>100-125-451</t>
  </si>
  <si>
    <t>100-125-453</t>
  </si>
  <si>
    <t>100-126-462</t>
  </si>
  <si>
    <t>100-128-462</t>
  </si>
  <si>
    <t>100-129-418</t>
  </si>
  <si>
    <t>100-132-121</t>
  </si>
  <si>
    <t>100-132-131</t>
  </si>
  <si>
    <t>100-132-132</t>
  </si>
  <si>
    <t>100-132-133</t>
  </si>
  <si>
    <t>100-132-142</t>
  </si>
  <si>
    <t>100-132-145</t>
  </si>
  <si>
    <t>100-132-146</t>
  </si>
  <si>
    <t>100-132-198</t>
  </si>
  <si>
    <t>100-132-211</t>
  </si>
  <si>
    <t>100-132-221</t>
  </si>
  <si>
    <t>100-132-411</t>
  </si>
  <si>
    <t>100-135-418</t>
  </si>
  <si>
    <t>100-137-411</t>
  </si>
  <si>
    <t>100-137-461</t>
  </si>
  <si>
    <t>100-138-418</t>
  </si>
  <si>
    <t>100-163-162</t>
  </si>
  <si>
    <t>100-163-173</t>
  </si>
  <si>
    <t>100-163-211</t>
  </si>
  <si>
    <t>100-163-221</t>
  </si>
  <si>
    <t>100-163-231</t>
  </si>
  <si>
    <t>100-163-311</t>
  </si>
  <si>
    <t>100-163-325</t>
  </si>
  <si>
    <t>100-163-327</t>
  </si>
  <si>
    <t>100-163-331</t>
  </si>
  <si>
    <t>100-163-342</t>
  </si>
  <si>
    <t>100-163-344</t>
  </si>
  <si>
    <t>100-163-392</t>
  </si>
  <si>
    <t>100-163-411</t>
  </si>
  <si>
    <t>100-163-418</t>
  </si>
  <si>
    <t>100-163-461</t>
  </si>
  <si>
    <t>100-163-462</t>
  </si>
  <si>
    <t>100-167-121</t>
  </si>
  <si>
    <t>100-167-142</t>
  </si>
  <si>
    <t>100-167-211</t>
  </si>
  <si>
    <t>100-167-221</t>
  </si>
  <si>
    <t>100-169-131</t>
  </si>
  <si>
    <t>100-169-181</t>
  </si>
  <si>
    <t>100-169-211</t>
  </si>
  <si>
    <t>100-169-392</t>
  </si>
  <si>
    <t>100-170-198</t>
  </si>
  <si>
    <t>100-170-211</t>
  </si>
  <si>
    <t>100-170-221</t>
  </si>
  <si>
    <t>100-170-392</t>
  </si>
  <si>
    <t>100-171-116</t>
  </si>
  <si>
    <t>100-171-126</t>
  </si>
  <si>
    <t>100-171-131</t>
  </si>
  <si>
    <t>100-171-132</t>
  </si>
  <si>
    <t>100-171-133</t>
  </si>
  <si>
    <t>100-171-135</t>
  </si>
  <si>
    <t>100-171-142</t>
  </si>
  <si>
    <t>100-171-145</t>
  </si>
  <si>
    <t>100-171-146</t>
  </si>
  <si>
    <t>100-171-151</t>
  </si>
  <si>
    <t>100-171-171</t>
  </si>
  <si>
    <t>100-171-211</t>
  </si>
  <si>
    <t>100-171-392</t>
  </si>
  <si>
    <t>100-171-411</t>
  </si>
  <si>
    <t>100-181-392</t>
  </si>
  <si>
    <t>100-181-418</t>
  </si>
  <si>
    <t>100-ALL-116</t>
  </si>
  <si>
    <t>100-ALL-121</t>
  </si>
  <si>
    <t>100-ALL-126</t>
  </si>
  <si>
    <t>100-ALL-131</t>
  </si>
  <si>
    <t>100-ALL-132</t>
  </si>
  <si>
    <t>100-ALL-133</t>
  </si>
  <si>
    <t>100-ALL-135</t>
  </si>
  <si>
    <t>100-ALL-142</t>
  </si>
  <si>
    <t>100-ALL-145</t>
  </si>
  <si>
    <t>100-ALL-146</t>
  </si>
  <si>
    <t>100-ALL-151</t>
  </si>
  <si>
    <t>100-ALL-162</t>
  </si>
  <si>
    <t>100-ALL-173</t>
  </si>
  <si>
    <t>100-ALL-174</t>
  </si>
  <si>
    <t>100-ALL-181</t>
  </si>
  <si>
    <t>100-ALL-198</t>
  </si>
  <si>
    <t>100-ALL-311</t>
  </si>
  <si>
    <t>100-ALL-325</t>
  </si>
  <si>
    <t>100-ALL-327</t>
  </si>
  <si>
    <t>100-ALL-331</t>
  </si>
  <si>
    <t>100-ALL-342</t>
  </si>
  <si>
    <t>100-ALL-344</t>
  </si>
  <si>
    <t>100-ALL-392</t>
  </si>
  <si>
    <t>100-ALL-411</t>
  </si>
  <si>
    <t>100-ALL-418</t>
  </si>
  <si>
    <t>100-ALL-451</t>
  </si>
  <si>
    <t>100-ALL-453</t>
  </si>
  <si>
    <t>100-ALL-461</t>
  </si>
  <si>
    <t>100-ALL-462</t>
  </si>
  <si>
    <t>10A-121-121</t>
  </si>
  <si>
    <t>10A-121-198</t>
  </si>
  <si>
    <t>10A-121-211</t>
  </si>
  <si>
    <t>10A-121-229</t>
  </si>
  <si>
    <t>10A-121-231</t>
  </si>
  <si>
    <t>10A-121-411</t>
  </si>
  <si>
    <t>10A-121-459</t>
  </si>
  <si>
    <t>10A-123-411</t>
  </si>
  <si>
    <t>10A-124-418</t>
  </si>
  <si>
    <t>10A-124-462</t>
  </si>
  <si>
    <t>10A-126-418</t>
  </si>
  <si>
    <t>10A-126-462</t>
  </si>
  <si>
    <t>10A-128-418</t>
  </si>
  <si>
    <t>10A-135-418</t>
  </si>
  <si>
    <t>10A-137-411</t>
  </si>
  <si>
    <t>10A-163-143</t>
  </si>
  <si>
    <t>10A-163-462</t>
  </si>
  <si>
    <t>10A-165-418</t>
  </si>
  <si>
    <t>10A-167-411</t>
  </si>
  <si>
    <t>10A-169-311</t>
  </si>
  <si>
    <t>10A-171-462</t>
  </si>
  <si>
    <t>10A-ALL-121</t>
  </si>
  <si>
    <t>10A-ALL-143</t>
  </si>
  <si>
    <t>10A-ALL-198</t>
  </si>
  <si>
    <t>10A-ALL-211</t>
  </si>
  <si>
    <t>10A-ALL-229</t>
  </si>
  <si>
    <t>10A-ALL-231</t>
  </si>
  <si>
    <t>10A-ALL-311</t>
  </si>
  <si>
    <t>10A-ALL-411</t>
  </si>
  <si>
    <t>10A-ALL-418</t>
  </si>
  <si>
    <t>10A-ALL-459</t>
  </si>
  <si>
    <t>10A-ALL-462</t>
  </si>
  <si>
    <t>10B-121-121</t>
  </si>
  <si>
    <t>10B-121-198</t>
  </si>
  <si>
    <t>10B-121-211</t>
  </si>
  <si>
    <t>10B-121-229</t>
  </si>
  <si>
    <t>10B-121-231</t>
  </si>
  <si>
    <t>10B-121-411</t>
  </si>
  <si>
    <t>10B-121-459</t>
  </si>
  <si>
    <t>10B-123-411</t>
  </si>
  <si>
    <t>10B-124-418</t>
  </si>
  <si>
    <t>10B-124-462</t>
  </si>
  <si>
    <t>10B-126-418</t>
  </si>
  <si>
    <t>10B-126-462</t>
  </si>
  <si>
    <t>10B-135-418</t>
  </si>
  <si>
    <t>10B-137-411</t>
  </si>
  <si>
    <t>10B-163-462</t>
  </si>
  <si>
    <t>10B-165-418</t>
  </si>
  <si>
    <t>10B-169-311</t>
  </si>
  <si>
    <t>10B-171-462</t>
  </si>
  <si>
    <t>10B-ALL-121</t>
  </si>
  <si>
    <t>10B-ALL-198</t>
  </si>
  <si>
    <t>10B-ALL-211</t>
  </si>
  <si>
    <t>10B-ALL-229</t>
  </si>
  <si>
    <t>10B-ALL-231</t>
  </si>
  <si>
    <t>10B-ALL-311</t>
  </si>
  <si>
    <t>10B-ALL-411</t>
  </si>
  <si>
    <t>10B-ALL-418</t>
  </si>
  <si>
    <t>10B-ALL-459</t>
  </si>
  <si>
    <t>10B-ALL-462</t>
  </si>
  <si>
    <t>110-121-135</t>
  </si>
  <si>
    <t>110-121-144</t>
  </si>
  <si>
    <t>110-121-147</t>
  </si>
  <si>
    <t>110-121-171</t>
  </si>
  <si>
    <t>110-121-191</t>
  </si>
  <si>
    <t>110-121-198</t>
  </si>
  <si>
    <t>110-121-211</t>
  </si>
  <si>
    <t>110-121-221</t>
  </si>
  <si>
    <t>110-121-231</t>
  </si>
  <si>
    <t>110-121-311</t>
  </si>
  <si>
    <t>110-121-331</t>
  </si>
  <si>
    <t>110-121-332</t>
  </si>
  <si>
    <t>110-121-342</t>
  </si>
  <si>
    <t>110-121-411</t>
  </si>
  <si>
    <t>110-121-418</t>
  </si>
  <si>
    <t>110-122-311</t>
  </si>
  <si>
    <t>110-123-411</t>
  </si>
  <si>
    <t>110-124-418</t>
  </si>
  <si>
    <t>110-124-422</t>
  </si>
  <si>
    <t>110-124-462</t>
  </si>
  <si>
    <t>110-125-174</t>
  </si>
  <si>
    <t>110-125-199</t>
  </si>
  <si>
    <t>110-125-211</t>
  </si>
  <si>
    <t>110-125-221</t>
  </si>
  <si>
    <t>110-125-231</t>
  </si>
  <si>
    <t>110-125-314</t>
  </si>
  <si>
    <t>110-125-411</t>
  </si>
  <si>
    <t>110-125-462</t>
  </si>
  <si>
    <t>110-125-541</t>
  </si>
  <si>
    <t>110-126-418</t>
  </si>
  <si>
    <t>110-126-462</t>
  </si>
  <si>
    <t>110-128-462</t>
  </si>
  <si>
    <t>110-132-121</t>
  </si>
  <si>
    <t>110-132-131</t>
  </si>
  <si>
    <t>110-132-132</t>
  </si>
  <si>
    <t>110-132-142</t>
  </si>
  <si>
    <t>110-132-192</t>
  </si>
  <si>
    <t>110-132-198</t>
  </si>
  <si>
    <t>110-132-211</t>
  </si>
  <si>
    <t>110-132-221</t>
  </si>
  <si>
    <t>110-132-231</t>
  </si>
  <si>
    <t>110-132-311</t>
  </si>
  <si>
    <t>110-132-411</t>
  </si>
  <si>
    <t>110-132-462</t>
  </si>
  <si>
    <t>110-132-541</t>
  </si>
  <si>
    <t>110-135-418</t>
  </si>
  <si>
    <t>110-137-411</t>
  </si>
  <si>
    <t>110-163-116</t>
  </si>
  <si>
    <t>110-163-121</t>
  </si>
  <si>
    <t>110-163-131</t>
  </si>
  <si>
    <t>110-163-141</t>
  </si>
  <si>
    <t>110-163-142</t>
  </si>
  <si>
    <t>110-163-151</t>
  </si>
  <si>
    <t>110-163-152</t>
  </si>
  <si>
    <t>110-163-175</t>
  </si>
  <si>
    <t>110-163-181</t>
  </si>
  <si>
    <t>110-163-184</t>
  </si>
  <si>
    <t>110-163-192</t>
  </si>
  <si>
    <t>110-163-199</t>
  </si>
  <si>
    <t>110-163-211</t>
  </si>
  <si>
    <t>110-163-221</t>
  </si>
  <si>
    <t>110-163-231</t>
  </si>
  <si>
    <t>110-163-232</t>
  </si>
  <si>
    <t>110-163-311</t>
  </si>
  <si>
    <t>110-163-325</t>
  </si>
  <si>
    <t>110-163-344</t>
  </si>
  <si>
    <t>110-163-392</t>
  </si>
  <si>
    <t>110-163-411</t>
  </si>
  <si>
    <t>110-163-418</t>
  </si>
  <si>
    <t>110-163-422</t>
  </si>
  <si>
    <t>110-163-461</t>
  </si>
  <si>
    <t>110-163-462</t>
  </si>
  <si>
    <t>110-163-541</t>
  </si>
  <si>
    <t>110-165-411</t>
  </si>
  <si>
    <t>110-166-418</t>
  </si>
  <si>
    <t>110-170-171</t>
  </si>
  <si>
    <t>110-170-172</t>
  </si>
  <si>
    <t>110-170-198</t>
  </si>
  <si>
    <t>110-170-211</t>
  </si>
  <si>
    <t>110-170-221</t>
  </si>
  <si>
    <t>110-170-232</t>
  </si>
  <si>
    <t>110-170-392</t>
  </si>
  <si>
    <t>110-170-411</t>
  </si>
  <si>
    <t>110-171-126</t>
  </si>
  <si>
    <t>110-171-131</t>
  </si>
  <si>
    <t>110-171-132</t>
  </si>
  <si>
    <t>110-171-133</t>
  </si>
  <si>
    <t>110-171-135</t>
  </si>
  <si>
    <t>110-171-142</t>
  </si>
  <si>
    <t>110-171-144</t>
  </si>
  <si>
    <t>110-171-145</t>
  </si>
  <si>
    <t>110-171-146</t>
  </si>
  <si>
    <t>110-171-147</t>
  </si>
  <si>
    <t>110-171-151</t>
  </si>
  <si>
    <t>110-171-162</t>
  </si>
  <si>
    <t>110-171-171</t>
  </si>
  <si>
    <t>110-171-172</t>
  </si>
  <si>
    <t>110-171-173</t>
  </si>
  <si>
    <t>110-171-196</t>
  </si>
  <si>
    <t>110-171-199</t>
  </si>
  <si>
    <t>110-171-211</t>
  </si>
  <si>
    <t>110-171-221</t>
  </si>
  <si>
    <t>110-171-232</t>
  </si>
  <si>
    <t>110-171-312</t>
  </si>
  <si>
    <t>110-171-344</t>
  </si>
  <si>
    <t>110-171-392</t>
  </si>
  <si>
    <t>110-171-411</t>
  </si>
  <si>
    <t>110-178-418</t>
  </si>
  <si>
    <t>110-ALL-116</t>
  </si>
  <si>
    <t>110-ALL-121</t>
  </si>
  <si>
    <t>110-ALL-126</t>
  </si>
  <si>
    <t>110-ALL-131</t>
  </si>
  <si>
    <t>110-ALL-132</t>
  </si>
  <si>
    <t>110-ALL-133</t>
  </si>
  <si>
    <t>110-ALL-135</t>
  </si>
  <si>
    <t>110-ALL-141</t>
  </si>
  <si>
    <t>110-ALL-142</t>
  </si>
  <si>
    <t>110-ALL-144</t>
  </si>
  <si>
    <t>110-ALL-145</t>
  </si>
  <si>
    <t>110-ALL-146</t>
  </si>
  <si>
    <t>110-ALL-147</t>
  </si>
  <si>
    <t>110-ALL-151</t>
  </si>
  <si>
    <t>110-ALL-152</t>
  </si>
  <si>
    <t>110-ALL-162</t>
  </si>
  <si>
    <t>110-ALL-171</t>
  </si>
  <si>
    <t>110-ALL-172</t>
  </si>
  <si>
    <t>110-ALL-173</t>
  </si>
  <si>
    <t>110-ALL-174</t>
  </si>
  <si>
    <t>110-ALL-175</t>
  </si>
  <si>
    <t>110-ALL-181</t>
  </si>
  <si>
    <t>110-ALL-184</t>
  </si>
  <si>
    <t>110-ALL-191</t>
  </si>
  <si>
    <t>110-ALL-192</t>
  </si>
  <si>
    <t>110-ALL-196</t>
  </si>
  <si>
    <t>110-ALL-198</t>
  </si>
  <si>
    <t>110-ALL-199</t>
  </si>
  <si>
    <t>110-ALL-211</t>
  </si>
  <si>
    <t>110-ALL-221</t>
  </si>
  <si>
    <t>110-ALL-231</t>
  </si>
  <si>
    <t>110-ALL-232</t>
  </si>
  <si>
    <t>110-ALL-311</t>
  </si>
  <si>
    <t>110-ALL-312</t>
  </si>
  <si>
    <t>110-ALL-314</t>
  </si>
  <si>
    <t>110-ALL-325</t>
  </si>
  <si>
    <t>110-ALL-331</t>
  </si>
  <si>
    <t>110-ALL-332</t>
  </si>
  <si>
    <t>110-ALL-342</t>
  </si>
  <si>
    <t>110-ALL-344</t>
  </si>
  <si>
    <t>110-ALL-392</t>
  </si>
  <si>
    <t>110-ALL-411</t>
  </si>
  <si>
    <t>110-ALL-418</t>
  </si>
  <si>
    <t>110-ALL-422</t>
  </si>
  <si>
    <t>110-ALL-461</t>
  </si>
  <si>
    <t>110-ALL-462</t>
  </si>
  <si>
    <t>110-ALL-541</t>
  </si>
  <si>
    <t>111-121-171</t>
  </si>
  <si>
    <t>111-121-198</t>
  </si>
  <si>
    <t>111-121-211</t>
  </si>
  <si>
    <t>111-121-221</t>
  </si>
  <si>
    <t>111-121-331</t>
  </si>
  <si>
    <t>111-121-332</t>
  </si>
  <si>
    <t>111-121-411</t>
  </si>
  <si>
    <t>111-121-413</t>
  </si>
  <si>
    <t>111-122-311</t>
  </si>
  <si>
    <t>111-123-411</t>
  </si>
  <si>
    <t>111-124-462</t>
  </si>
  <si>
    <t>111-126-462</t>
  </si>
  <si>
    <t>111-132-143</t>
  </si>
  <si>
    <t>111-132-144</t>
  </si>
  <si>
    <t>111-132-145</t>
  </si>
  <si>
    <t>111-132-148</t>
  </si>
  <si>
    <t>111-132-192</t>
  </si>
  <si>
    <t>111-132-211</t>
  </si>
  <si>
    <t>111-132-221</t>
  </si>
  <si>
    <t>111-132-411</t>
  </si>
  <si>
    <t>111-132-462</t>
  </si>
  <si>
    <t>111-135-311</t>
  </si>
  <si>
    <t>111-137-411</t>
  </si>
  <si>
    <t>111-138-311</t>
  </si>
  <si>
    <t>111-163-126</t>
  </si>
  <si>
    <t>111-163-144</t>
  </si>
  <si>
    <t>111-163-147</t>
  </si>
  <si>
    <t>111-163-173</t>
  </si>
  <si>
    <t>111-163-198</t>
  </si>
  <si>
    <t>111-163-199</t>
  </si>
  <si>
    <t>111-163-311</t>
  </si>
  <si>
    <t>111-163-414</t>
  </si>
  <si>
    <t>111-163-462</t>
  </si>
  <si>
    <t>111-171-126</t>
  </si>
  <si>
    <t>111-171-142</t>
  </si>
  <si>
    <t>111-171-171</t>
  </si>
  <si>
    <t>111-171-174</t>
  </si>
  <si>
    <t>111-171-176</t>
  </si>
  <si>
    <t>111-171-199</t>
  </si>
  <si>
    <t>111-171-211</t>
  </si>
  <si>
    <t>111-171-312</t>
  </si>
  <si>
    <t>111-171-392</t>
  </si>
  <si>
    <t>111-171-411</t>
  </si>
  <si>
    <t>111-ALL-126</t>
  </si>
  <si>
    <t>111-ALL-142</t>
  </si>
  <si>
    <t>111-ALL-143</t>
  </si>
  <si>
    <t>111-ALL-144</t>
  </si>
  <si>
    <t>111-ALL-145</t>
  </si>
  <si>
    <t>111-ALL-147</t>
  </si>
  <si>
    <t>111-ALL-148</t>
  </si>
  <si>
    <t>111-ALL-173</t>
  </si>
  <si>
    <t>111-ALL-198</t>
  </si>
  <si>
    <t>111-ALL-311</t>
  </si>
  <si>
    <t>111-ALL-312</t>
  </si>
  <si>
    <t>111-ALL-331</t>
  </si>
  <si>
    <t>111-ALL-332</t>
  </si>
  <si>
    <t>111-ALL-413</t>
  </si>
  <si>
    <t>111-ALL-414</t>
  </si>
  <si>
    <t>111-ALL-462</t>
  </si>
  <si>
    <t>11A-121-121</t>
  </si>
  <si>
    <t>11A-121-211</t>
  </si>
  <si>
    <t>11A-121-411</t>
  </si>
  <si>
    <t>11A-124-418</t>
  </si>
  <si>
    <t>11A-124-462</t>
  </si>
  <si>
    <t>11A-126-462</t>
  </si>
  <si>
    <t>11A-128-462</t>
  </si>
  <si>
    <t>11A-132-143</t>
  </si>
  <si>
    <t>11A-132-211</t>
  </si>
  <si>
    <t>11A-132-317</t>
  </si>
  <si>
    <t>11A-132-343</t>
  </si>
  <si>
    <t>11A-135-418</t>
  </si>
  <si>
    <t>11A-137-411</t>
  </si>
  <si>
    <t>11A-137-461</t>
  </si>
  <si>
    <t>11A-163-311</t>
  </si>
  <si>
    <t>11A-163-411</t>
  </si>
  <si>
    <t>11A-163-461</t>
  </si>
  <si>
    <t>11A-165-418</t>
  </si>
  <si>
    <t>11A-170-142</t>
  </si>
  <si>
    <t>11A-170-198</t>
  </si>
  <si>
    <t>11A-170-211</t>
  </si>
  <si>
    <t>11A-171-121</t>
  </si>
  <si>
    <t>11A-171-143</t>
  </si>
  <si>
    <t>11A-171-211</t>
  </si>
  <si>
    <t>11A-171-233</t>
  </si>
  <si>
    <t>11A-171-422</t>
  </si>
  <si>
    <t>11A-181-141</t>
  </si>
  <si>
    <t>11A-181-143</t>
  </si>
  <si>
    <t>11A-181-211</t>
  </si>
  <si>
    <t>11A-181-233</t>
  </si>
  <si>
    <t>11A-ALL-121</t>
  </si>
  <si>
    <t>11A-ALL-141</t>
  </si>
  <si>
    <t>11A-ALL-142</t>
  </si>
  <si>
    <t>11A-ALL-143</t>
  </si>
  <si>
    <t>11A-ALL-198</t>
  </si>
  <si>
    <t>11A-ALL-211</t>
  </si>
  <si>
    <t>11A-ALL-233</t>
  </si>
  <si>
    <t>11A-ALL-311</t>
  </si>
  <si>
    <t>11A-ALL-317</t>
  </si>
  <si>
    <t>11A-ALL-343</t>
  </si>
  <si>
    <t>11A-ALL-411</t>
  </si>
  <si>
    <t>11A-ALL-418</t>
  </si>
  <si>
    <t>11A-ALL-422</t>
  </si>
  <si>
    <t>11A-ALL-461</t>
  </si>
  <si>
    <t>11A-ALL-462</t>
  </si>
  <si>
    <t>11B-121-121</t>
  </si>
  <si>
    <t>11B-121-211</t>
  </si>
  <si>
    <t>11B-121-229</t>
  </si>
  <si>
    <t>11B-121-231</t>
  </si>
  <si>
    <t>11B-121-411</t>
  </si>
  <si>
    <t>11B-121-418</t>
  </si>
  <si>
    <t>11B-122-317</t>
  </si>
  <si>
    <t>11B-123-411</t>
  </si>
  <si>
    <t>11B-124-326</t>
  </si>
  <si>
    <t>11B-124-418</t>
  </si>
  <si>
    <t>11B-124-462</t>
  </si>
  <si>
    <t>11B-126-462</t>
  </si>
  <si>
    <t>11B-128-462</t>
  </si>
  <si>
    <t>11B-132-121</t>
  </si>
  <si>
    <t>11B-132-211</t>
  </si>
  <si>
    <t>11B-132-229</t>
  </si>
  <si>
    <t>11B-132-231</t>
  </si>
  <si>
    <t>11B-132-411</t>
  </si>
  <si>
    <t>11B-135-326</t>
  </si>
  <si>
    <t>11B-135-418</t>
  </si>
  <si>
    <t>11B-137-411</t>
  </si>
  <si>
    <t>11B-163-411</t>
  </si>
  <si>
    <t>11B-163-414</t>
  </si>
  <si>
    <t>11B-163-418</t>
  </si>
  <si>
    <t>11B-163-461</t>
  </si>
  <si>
    <t>11B-163-462</t>
  </si>
  <si>
    <t>11B-165-411</t>
  </si>
  <si>
    <t>11B-169-131</t>
  </si>
  <si>
    <t>11B-169-211</t>
  </si>
  <si>
    <t>11B-171-180</t>
  </si>
  <si>
    <t>11B-171-211</t>
  </si>
  <si>
    <t>11B-171-233</t>
  </si>
  <si>
    <t>11B-171-411</t>
  </si>
  <si>
    <t>11B-ALL-121</t>
  </si>
  <si>
    <t>11B-ALL-131</t>
  </si>
  <si>
    <t>11B-ALL-180</t>
  </si>
  <si>
    <t>11B-ALL-211</t>
  </si>
  <si>
    <t>11B-ALL-229</t>
  </si>
  <si>
    <t>11B-ALL-231</t>
  </si>
  <si>
    <t>11B-ALL-233</t>
  </si>
  <si>
    <t>11B-ALL-317</t>
  </si>
  <si>
    <t>11B-ALL-326</t>
  </si>
  <si>
    <t>11B-ALL-411</t>
  </si>
  <si>
    <t>11B-ALL-414</t>
  </si>
  <si>
    <t>11B-ALL-418</t>
  </si>
  <si>
    <t>11B-ALL-461</t>
  </si>
  <si>
    <t>11B-ALL-462</t>
  </si>
  <si>
    <t>11C-121-198</t>
  </si>
  <si>
    <t>11C-121-211</t>
  </si>
  <si>
    <t>11C-121-221</t>
  </si>
  <si>
    <t>11C-121-411</t>
  </si>
  <si>
    <t>11C-124-542</t>
  </si>
  <si>
    <t>11C-126-542</t>
  </si>
  <si>
    <t>11C-128-418</t>
  </si>
  <si>
    <t>11C-132-143</t>
  </si>
  <si>
    <t>11C-132-211</t>
  </si>
  <si>
    <t>11C-132-221</t>
  </si>
  <si>
    <t>11C-137-411</t>
  </si>
  <si>
    <t>11C-163-462</t>
  </si>
  <si>
    <t>11C-163-542</t>
  </si>
  <si>
    <t>11C-165-418</t>
  </si>
  <si>
    <t>11C-169-131</t>
  </si>
  <si>
    <t>11C-169-211</t>
  </si>
  <si>
    <t>11C-170-121</t>
  </si>
  <si>
    <t>11C-170-211</t>
  </si>
  <si>
    <t>11C-ALL-121</t>
  </si>
  <si>
    <t>11C-ALL-131</t>
  </si>
  <si>
    <t>11C-ALL-143</t>
  </si>
  <si>
    <t>11C-ALL-198</t>
  </si>
  <si>
    <t>11C-ALL-211</t>
  </si>
  <si>
    <t>11C-ALL-221</t>
  </si>
  <si>
    <t>11C-ALL-411</t>
  </si>
  <si>
    <t>11C-ALL-418</t>
  </si>
  <si>
    <t>11C-ALL-462</t>
  </si>
  <si>
    <t>11C-ALL-542</t>
  </si>
  <si>
    <t>11D-122-311</t>
  </si>
  <si>
    <t>11D-123-411</t>
  </si>
  <si>
    <t>11D-124-418</t>
  </si>
  <si>
    <t>11D-124-462</t>
  </si>
  <si>
    <t>11D-126-418</t>
  </si>
  <si>
    <t>11D-126-462</t>
  </si>
  <si>
    <t>11D-128-418</t>
  </si>
  <si>
    <t>11D-129-418</t>
  </si>
  <si>
    <t>11D-132-121</t>
  </si>
  <si>
    <t>11D-132-211</t>
  </si>
  <si>
    <t>11D-132-229</t>
  </si>
  <si>
    <t>11D-132-231</t>
  </si>
  <si>
    <t>11D-132-311</t>
  </si>
  <si>
    <t>11D-135-418</t>
  </si>
  <si>
    <t>11D-137-411</t>
  </si>
  <si>
    <t>11D-138-418</t>
  </si>
  <si>
    <t>11D-163-311</t>
  </si>
  <si>
    <t>11D-163-343</t>
  </si>
  <si>
    <t>11D-163-411</t>
  </si>
  <si>
    <t>11D-163-418</t>
  </si>
  <si>
    <t>11D-163-462</t>
  </si>
  <si>
    <t>11D-166-418</t>
  </si>
  <si>
    <t>11D-169-131</t>
  </si>
  <si>
    <t>11D-169-211</t>
  </si>
  <si>
    <t>11D-170-143</t>
  </si>
  <si>
    <t>11D-170-211</t>
  </si>
  <si>
    <t>11D-170-231</t>
  </si>
  <si>
    <t>11D-181-121</t>
  </si>
  <si>
    <t>11D-181-211</t>
  </si>
  <si>
    <t>11D-ALL-121</t>
  </si>
  <si>
    <t>11D-ALL-131</t>
  </si>
  <si>
    <t>11D-ALL-143</t>
  </si>
  <si>
    <t>11D-ALL-211</t>
  </si>
  <si>
    <t>11D-ALL-229</t>
  </si>
  <si>
    <t>11D-ALL-231</t>
  </si>
  <si>
    <t>11D-ALL-311</t>
  </si>
  <si>
    <t>11D-ALL-343</t>
  </si>
  <si>
    <t>11D-ALL-411</t>
  </si>
  <si>
    <t>11D-ALL-418</t>
  </si>
  <si>
    <t>11D-ALL-462</t>
  </si>
  <si>
    <t>11K-121-121</t>
  </si>
  <si>
    <t>11K-121-211</t>
  </si>
  <si>
    <t>11K-121-411</t>
  </si>
  <si>
    <t>11K-122-311</t>
  </si>
  <si>
    <t>11K-123-411</t>
  </si>
  <si>
    <t>11K-124-462</t>
  </si>
  <si>
    <t>11K-128-462</t>
  </si>
  <si>
    <t>11K-132-121</t>
  </si>
  <si>
    <t>11K-132-211</t>
  </si>
  <si>
    <t>11K-132-311</t>
  </si>
  <si>
    <t>11K-132-411</t>
  </si>
  <si>
    <t>11K-135-462</t>
  </si>
  <si>
    <t>11K-137-411</t>
  </si>
  <si>
    <t>11K-163-141</t>
  </si>
  <si>
    <t>11K-163-211</t>
  </si>
  <si>
    <t>11K-170-143</t>
  </si>
  <si>
    <t>11K-170-211</t>
  </si>
  <si>
    <t>11K-ALL-121</t>
  </si>
  <si>
    <t>11K-ALL-141</t>
  </si>
  <si>
    <t>11K-ALL-143</t>
  </si>
  <si>
    <t>11K-ALL-211</t>
  </si>
  <si>
    <t>11K-ALL-311</t>
  </si>
  <si>
    <t>11K-ALL-411</t>
  </si>
  <si>
    <t>120-121-135</t>
  </si>
  <si>
    <t>120-121-198</t>
  </si>
  <si>
    <t>120-121-211</t>
  </si>
  <si>
    <t>120-121-221</t>
  </si>
  <si>
    <t>120-121-411</t>
  </si>
  <si>
    <t>120-121-462</t>
  </si>
  <si>
    <t>120-122-311</t>
  </si>
  <si>
    <t>120-123-411</t>
  </si>
  <si>
    <t>120-124-418</t>
  </si>
  <si>
    <t>120-124-462</t>
  </si>
  <si>
    <t>120-125-171</t>
  </si>
  <si>
    <t>120-125-174</t>
  </si>
  <si>
    <t>120-125-176</t>
  </si>
  <si>
    <t>120-125-199</t>
  </si>
  <si>
    <t>120-125-211</t>
  </si>
  <si>
    <t>120-125-221</t>
  </si>
  <si>
    <t>120-125-231</t>
  </si>
  <si>
    <t>120-125-423</t>
  </si>
  <si>
    <t>120-125-451</t>
  </si>
  <si>
    <t>120-125-461</t>
  </si>
  <si>
    <t>120-125-541</t>
  </si>
  <si>
    <t>120-126-462</t>
  </si>
  <si>
    <t>120-127-462</t>
  </si>
  <si>
    <t>120-128-418</t>
  </si>
  <si>
    <t>120-128-462</t>
  </si>
  <si>
    <t>120-132-145</t>
  </si>
  <si>
    <t>120-132-192</t>
  </si>
  <si>
    <t>120-132-211</t>
  </si>
  <si>
    <t>120-132-221</t>
  </si>
  <si>
    <t>120-132-311</t>
  </si>
  <si>
    <t>120-132-411</t>
  </si>
  <si>
    <t>120-134-411</t>
  </si>
  <si>
    <t>120-134-418</t>
  </si>
  <si>
    <t>120-134-462</t>
  </si>
  <si>
    <t>120-135-311</t>
  </si>
  <si>
    <t>120-135-462</t>
  </si>
  <si>
    <t>120-137-411</t>
  </si>
  <si>
    <t>120-137-461</t>
  </si>
  <si>
    <t>120-138-418</t>
  </si>
  <si>
    <t>120-163-198</t>
  </si>
  <si>
    <t>120-163-211</t>
  </si>
  <si>
    <t>120-163-392</t>
  </si>
  <si>
    <t>120-163-411</t>
  </si>
  <si>
    <t>120-163-461</t>
  </si>
  <si>
    <t>120-163-462</t>
  </si>
  <si>
    <t>120-166-418</t>
  </si>
  <si>
    <t>120-167-121</t>
  </si>
  <si>
    <t>120-167-142</t>
  </si>
  <si>
    <t>120-167-211</t>
  </si>
  <si>
    <t>120-167-221</t>
  </si>
  <si>
    <t>120-169-131</t>
  </si>
  <si>
    <t>120-169-211</t>
  </si>
  <si>
    <t>120-169-221</t>
  </si>
  <si>
    <t>120-169-231</t>
  </si>
  <si>
    <t>120-169-392</t>
  </si>
  <si>
    <t>120-170-198</t>
  </si>
  <si>
    <t>120-170-211</t>
  </si>
  <si>
    <t>120-170-232</t>
  </si>
  <si>
    <t>120-170-392</t>
  </si>
  <si>
    <t>120-171-131</t>
  </si>
  <si>
    <t>120-171-211</t>
  </si>
  <si>
    <t>120-171-221</t>
  </si>
  <si>
    <t>120-171-231</t>
  </si>
  <si>
    <t>120-171-232</t>
  </si>
  <si>
    <t>120-171-392</t>
  </si>
  <si>
    <t>120-181-126</t>
  </si>
  <si>
    <t>120-181-131</t>
  </si>
  <si>
    <t>120-181-135</t>
  </si>
  <si>
    <t>120-181-142</t>
  </si>
  <si>
    <t>120-181-147</t>
  </si>
  <si>
    <t>120-181-171</t>
  </si>
  <si>
    <t>120-181-211</t>
  </si>
  <si>
    <t>120-181-232</t>
  </si>
  <si>
    <t>120-181-392</t>
  </si>
  <si>
    <t>120-181-411</t>
  </si>
  <si>
    <t>120-181-418</t>
  </si>
  <si>
    <t>120-ALL-121</t>
  </si>
  <si>
    <t>120-ALL-126</t>
  </si>
  <si>
    <t>120-ALL-131</t>
  </si>
  <si>
    <t>120-ALL-135</t>
  </si>
  <si>
    <t>120-ALL-142</t>
  </si>
  <si>
    <t>120-ALL-145</t>
  </si>
  <si>
    <t>120-ALL-147</t>
  </si>
  <si>
    <t>120-ALL-171</t>
  </si>
  <si>
    <t>120-ALL-174</t>
  </si>
  <si>
    <t>120-ALL-176</t>
  </si>
  <si>
    <t>120-ALL-192</t>
  </si>
  <si>
    <t>120-ALL-198</t>
  </si>
  <si>
    <t>120-ALL-199</t>
  </si>
  <si>
    <t>120-ALL-211</t>
  </si>
  <si>
    <t>120-ALL-221</t>
  </si>
  <si>
    <t>120-ALL-231</t>
  </si>
  <si>
    <t>120-ALL-232</t>
  </si>
  <si>
    <t>120-ALL-392</t>
  </si>
  <si>
    <t>120-ALL-418</t>
  </si>
  <si>
    <t>120-ALL-423</t>
  </si>
  <si>
    <t>120-ALL-451</t>
  </si>
  <si>
    <t>120-ALL-461</t>
  </si>
  <si>
    <t>120-ALL-462</t>
  </si>
  <si>
    <t>120-ALL-541</t>
  </si>
  <si>
    <t>12A-121-121</t>
  </si>
  <si>
    <t>12A-121-211</t>
  </si>
  <si>
    <t>12A-121-411</t>
  </si>
  <si>
    <t>12A-122-311</t>
  </si>
  <si>
    <t>12A-123-315</t>
  </si>
  <si>
    <t>12A-124-462</t>
  </si>
  <si>
    <t>12A-126-462</t>
  </si>
  <si>
    <t>12A-128-418</t>
  </si>
  <si>
    <t>12A-128-462</t>
  </si>
  <si>
    <t>12A-132-121</t>
  </si>
  <si>
    <t>12A-132-211</t>
  </si>
  <si>
    <t>12A-134-121</t>
  </si>
  <si>
    <t>12A-134-142</t>
  </si>
  <si>
    <t>12A-134-211</t>
  </si>
  <si>
    <t>12A-135-418</t>
  </si>
  <si>
    <t>12A-137-311</t>
  </si>
  <si>
    <t>12A-137-411</t>
  </si>
  <si>
    <t>12A-ALL-121</t>
  </si>
  <si>
    <t>12A-ALL-142</t>
  </si>
  <si>
    <t>12A-ALL-211</t>
  </si>
  <si>
    <t>12A-ALL-311</t>
  </si>
  <si>
    <t>12A-ALL-315</t>
  </si>
  <si>
    <t>12A-ALL-411</t>
  </si>
  <si>
    <t>130-121-121</t>
  </si>
  <si>
    <t>130-121-131</t>
  </si>
  <si>
    <t>130-121-135</t>
  </si>
  <si>
    <t>130-121-196</t>
  </si>
  <si>
    <t>130-121-198</t>
  </si>
  <si>
    <t>130-121-211</t>
  </si>
  <si>
    <t>130-121-221</t>
  </si>
  <si>
    <t>130-121-312</t>
  </si>
  <si>
    <t>130-121-411</t>
  </si>
  <si>
    <t>130-121-418</t>
  </si>
  <si>
    <t>130-121-462</t>
  </si>
  <si>
    <t>130-122-311</t>
  </si>
  <si>
    <t>130-122-317</t>
  </si>
  <si>
    <t>130-123-411</t>
  </si>
  <si>
    <t>130-124-418</t>
  </si>
  <si>
    <t>130-125-174</t>
  </si>
  <si>
    <t>130-125-344</t>
  </si>
  <si>
    <t>130-127-462</t>
  </si>
  <si>
    <t>130-129-418</t>
  </si>
  <si>
    <t>130-132-121</t>
  </si>
  <si>
    <t>130-132-132</t>
  </si>
  <si>
    <t>130-132-133</t>
  </si>
  <si>
    <t>130-132-135</t>
  </si>
  <si>
    <t>130-132-143</t>
  </si>
  <si>
    <t>130-132-192</t>
  </si>
  <si>
    <t>130-132-211</t>
  </si>
  <si>
    <t>130-132-221</t>
  </si>
  <si>
    <t>130-132-231</t>
  </si>
  <si>
    <t>130-132-411</t>
  </si>
  <si>
    <t>130-135-311</t>
  </si>
  <si>
    <t>130-135-418</t>
  </si>
  <si>
    <t>130-137-411</t>
  </si>
  <si>
    <t>130-138-418</t>
  </si>
  <si>
    <t>130-163-121</t>
  </si>
  <si>
    <t>130-163-162</t>
  </si>
  <si>
    <t>130-163-181</t>
  </si>
  <si>
    <t>130-163-211</t>
  </si>
  <si>
    <t>130-163-221</t>
  </si>
  <si>
    <t>130-163-231</t>
  </si>
  <si>
    <t>130-167-143</t>
  </si>
  <si>
    <t>130-167-192</t>
  </si>
  <si>
    <t>130-167-211</t>
  </si>
  <si>
    <t>130-167-221</t>
  </si>
  <si>
    <t>130-167-392</t>
  </si>
  <si>
    <t>130-168-143</t>
  </si>
  <si>
    <t>130-168-211</t>
  </si>
  <si>
    <t>130-168-221</t>
  </si>
  <si>
    <t>130-168-311</t>
  </si>
  <si>
    <t>130-168-331</t>
  </si>
  <si>
    <t>130-168-392</t>
  </si>
  <si>
    <t>130-169-131</t>
  </si>
  <si>
    <t>130-169-181</t>
  </si>
  <si>
    <t>130-169-211</t>
  </si>
  <si>
    <t>130-169-221</t>
  </si>
  <si>
    <t>130-169-231</t>
  </si>
  <si>
    <t>130-169-392</t>
  </si>
  <si>
    <t>130-170-121</t>
  </si>
  <si>
    <t>130-170-162</t>
  </si>
  <si>
    <t>130-170-211</t>
  </si>
  <si>
    <t>130-170-221</t>
  </si>
  <si>
    <t>130-170-231</t>
  </si>
  <si>
    <t>130-170-392</t>
  </si>
  <si>
    <t>130-171-180</t>
  </si>
  <si>
    <t>130-171-211</t>
  </si>
  <si>
    <t>130-171-392</t>
  </si>
  <si>
    <t>130-178-418</t>
  </si>
  <si>
    <t>130-181-126</t>
  </si>
  <si>
    <t>130-181-131</t>
  </si>
  <si>
    <t>130-181-142</t>
  </si>
  <si>
    <t>130-181-144</t>
  </si>
  <si>
    <t>130-181-146</t>
  </si>
  <si>
    <t>130-181-151</t>
  </si>
  <si>
    <t>130-181-152</t>
  </si>
  <si>
    <t>130-181-173</t>
  </si>
  <si>
    <t>130-181-180</t>
  </si>
  <si>
    <t>130-181-181</t>
  </si>
  <si>
    <t>130-181-199</t>
  </si>
  <si>
    <t>130-181-211</t>
  </si>
  <si>
    <t>130-181-221</t>
  </si>
  <si>
    <t>130-181-311</t>
  </si>
  <si>
    <t>130-181-331</t>
  </si>
  <si>
    <t>130-181-392</t>
  </si>
  <si>
    <t>130-181-411</t>
  </si>
  <si>
    <t>130-181-418</t>
  </si>
  <si>
    <t>130-ALL-121</t>
  </si>
  <si>
    <t>130-ALL-126</t>
  </si>
  <si>
    <t>130-ALL-131</t>
  </si>
  <si>
    <t>130-ALL-132</t>
  </si>
  <si>
    <t>130-ALL-133</t>
  </si>
  <si>
    <t>130-ALL-135</t>
  </si>
  <si>
    <t>130-ALL-142</t>
  </si>
  <si>
    <t>130-ALL-143</t>
  </si>
  <si>
    <t>130-ALL-144</t>
  </si>
  <si>
    <t>130-ALL-146</t>
  </si>
  <si>
    <t>130-ALL-151</t>
  </si>
  <si>
    <t>130-ALL-152</t>
  </si>
  <si>
    <t>130-ALL-162</t>
  </si>
  <si>
    <t>130-ALL-173</t>
  </si>
  <si>
    <t>130-ALL-174</t>
  </si>
  <si>
    <t>130-ALL-180</t>
  </si>
  <si>
    <t>130-ALL-181</t>
  </si>
  <si>
    <t>130-ALL-192</t>
  </si>
  <si>
    <t>130-ALL-196</t>
  </si>
  <si>
    <t>130-ALL-198</t>
  </si>
  <si>
    <t>130-ALL-199</t>
  </si>
  <si>
    <t>130-ALL-311</t>
  </si>
  <si>
    <t>130-ALL-312</t>
  </si>
  <si>
    <t>130-ALL-317</t>
  </si>
  <si>
    <t>130-ALL-331</t>
  </si>
  <si>
    <t>130-ALL-344</t>
  </si>
  <si>
    <t>130-ALL-418</t>
  </si>
  <si>
    <t>132-121-121</t>
  </si>
  <si>
    <t>132-121-191</t>
  </si>
  <si>
    <t>132-121-196</t>
  </si>
  <si>
    <t>132-121-198</t>
  </si>
  <si>
    <t>132-121-211</t>
  </si>
  <si>
    <t>132-121-221</t>
  </si>
  <si>
    <t>132-121-411</t>
  </si>
  <si>
    <t>132-121-418</t>
  </si>
  <si>
    <t>132-121-462</t>
  </si>
  <si>
    <t>132-122-311</t>
  </si>
  <si>
    <t>132-123-411</t>
  </si>
  <si>
    <t>132-124-418</t>
  </si>
  <si>
    <t>132-124-462</t>
  </si>
  <si>
    <t>132-125-151</t>
  </si>
  <si>
    <t>132-125-174</t>
  </si>
  <si>
    <t>132-125-176</t>
  </si>
  <si>
    <t>132-125-211</t>
  </si>
  <si>
    <t>132-125-221</t>
  </si>
  <si>
    <t>132-125-231</t>
  </si>
  <si>
    <t>132-125-411</t>
  </si>
  <si>
    <t>132-125-462</t>
  </si>
  <si>
    <t>132-126-462</t>
  </si>
  <si>
    <t>132-132-146</t>
  </si>
  <si>
    <t>132-132-192</t>
  </si>
  <si>
    <t>132-132-211</t>
  </si>
  <si>
    <t>132-132-311</t>
  </si>
  <si>
    <t>132-132-411</t>
  </si>
  <si>
    <t>132-134-462</t>
  </si>
  <si>
    <t>132-135-418</t>
  </si>
  <si>
    <t>132-137-411</t>
  </si>
  <si>
    <t>132-138-418</t>
  </si>
  <si>
    <t>132-163-143</t>
  </si>
  <si>
    <t>132-163-144</t>
  </si>
  <si>
    <t>132-163-162</t>
  </si>
  <si>
    <t>132-163-165</t>
  </si>
  <si>
    <t>132-163-184</t>
  </si>
  <si>
    <t>132-163-198</t>
  </si>
  <si>
    <t>132-163-199</t>
  </si>
  <si>
    <t>132-163-211</t>
  </si>
  <si>
    <t>132-163-221</t>
  </si>
  <si>
    <t>132-163-231</t>
  </si>
  <si>
    <t>132-163-311</t>
  </si>
  <si>
    <t>132-163-312</t>
  </si>
  <si>
    <t>132-163-411</t>
  </si>
  <si>
    <t>132-163-418</t>
  </si>
  <si>
    <t>132-163-461</t>
  </si>
  <si>
    <t>132-163-462</t>
  </si>
  <si>
    <t>132-166-418</t>
  </si>
  <si>
    <t>132-169-133</t>
  </si>
  <si>
    <t>132-169-211</t>
  </si>
  <si>
    <t>132-169-221</t>
  </si>
  <si>
    <t>132-169-231</t>
  </si>
  <si>
    <t>132-171-121</t>
  </si>
  <si>
    <t>132-171-126</t>
  </si>
  <si>
    <t>132-171-132</t>
  </si>
  <si>
    <t>132-171-133</t>
  </si>
  <si>
    <t>132-171-135</t>
  </si>
  <si>
    <t>132-171-142</t>
  </si>
  <si>
    <t>132-171-144</t>
  </si>
  <si>
    <t>132-171-145</t>
  </si>
  <si>
    <t>132-171-146</t>
  </si>
  <si>
    <t>132-171-151</t>
  </si>
  <si>
    <t>132-171-165</t>
  </si>
  <si>
    <t>132-171-171</t>
  </si>
  <si>
    <t>132-171-174</t>
  </si>
  <si>
    <t>132-171-176</t>
  </si>
  <si>
    <t>132-171-180</t>
  </si>
  <si>
    <t>132-171-181</t>
  </si>
  <si>
    <t>132-171-191</t>
  </si>
  <si>
    <t>132-171-199</t>
  </si>
  <si>
    <t>132-171-211</t>
  </si>
  <si>
    <t>132-171-221</t>
  </si>
  <si>
    <t>132-171-231</t>
  </si>
  <si>
    <t>132-171-411</t>
  </si>
  <si>
    <t>132-ALL-121</t>
  </si>
  <si>
    <t>132-ALL-126</t>
  </si>
  <si>
    <t>132-ALL-132</t>
  </si>
  <si>
    <t>132-ALL-133</t>
  </si>
  <si>
    <t>132-ALL-135</t>
  </si>
  <si>
    <t>132-ALL-142</t>
  </si>
  <si>
    <t>132-ALL-143</t>
  </si>
  <si>
    <t>132-ALL-144</t>
  </si>
  <si>
    <t>132-ALL-145</t>
  </si>
  <si>
    <t>132-ALL-146</t>
  </si>
  <si>
    <t>132-ALL-151</t>
  </si>
  <si>
    <t>132-ALL-162</t>
  </si>
  <si>
    <t>132-ALL-165</t>
  </si>
  <si>
    <t>132-ALL-171</t>
  </si>
  <si>
    <t>132-ALL-174</t>
  </si>
  <si>
    <t>132-ALL-176</t>
  </si>
  <si>
    <t>132-ALL-180</t>
  </si>
  <si>
    <t>132-ALL-181</t>
  </si>
  <si>
    <t>132-ALL-184</t>
  </si>
  <si>
    <t>132-ALL-191</t>
  </si>
  <si>
    <t>132-ALL-192</t>
  </si>
  <si>
    <t>132-ALL-196</t>
  </si>
  <si>
    <t>132-ALL-198</t>
  </si>
  <si>
    <t>132-ALL-199</t>
  </si>
  <si>
    <t>132-ALL-211</t>
  </si>
  <si>
    <t>132-ALL-221</t>
  </si>
  <si>
    <t>132-ALL-231</t>
  </si>
  <si>
    <t>132-ALL-311</t>
  </si>
  <si>
    <t>132-ALL-312</t>
  </si>
  <si>
    <t>132-ALL-411</t>
  </si>
  <si>
    <t>132-ALL-418</t>
  </si>
  <si>
    <t>132-ALL-461</t>
  </si>
  <si>
    <t>132-ALL-462</t>
  </si>
  <si>
    <t>13A-121-121</t>
  </si>
  <si>
    <t>13A-121-211</t>
  </si>
  <si>
    <t>13A-121-221</t>
  </si>
  <si>
    <t>13A-121-231</t>
  </si>
  <si>
    <t>13A-123-411</t>
  </si>
  <si>
    <t>13A-124-418</t>
  </si>
  <si>
    <t>13A-126-418</t>
  </si>
  <si>
    <t>13A-128-418</t>
  </si>
  <si>
    <t>13A-132-311</t>
  </si>
  <si>
    <t>13A-132-318</t>
  </si>
  <si>
    <t>13A-132-411</t>
  </si>
  <si>
    <t>13A-135-311</t>
  </si>
  <si>
    <t>13A-137-411</t>
  </si>
  <si>
    <t>13A-163-341</t>
  </si>
  <si>
    <t>13A-163-418</t>
  </si>
  <si>
    <t>13A-163-461</t>
  </si>
  <si>
    <t>13A-171-121</t>
  </si>
  <si>
    <t>13A-171-211</t>
  </si>
  <si>
    <t>13A-171-221</t>
  </si>
  <si>
    <t>13A-171-231</t>
  </si>
  <si>
    <t>13A-171-233</t>
  </si>
  <si>
    <t>13A-ALL-121</t>
  </si>
  <si>
    <t>13A-ALL-211</t>
  </si>
  <si>
    <t>13A-ALL-221</t>
  </si>
  <si>
    <t>13A-ALL-231</t>
  </si>
  <si>
    <t>13A-ALL-233</t>
  </si>
  <si>
    <t>13A-ALL-311</t>
  </si>
  <si>
    <t>13A-ALL-318</t>
  </si>
  <si>
    <t>13A-ALL-341</t>
  </si>
  <si>
    <t>13A-ALL-418</t>
  </si>
  <si>
    <t>13A-ALL-461</t>
  </si>
  <si>
    <t>13B-121-411</t>
  </si>
  <si>
    <t>13B-122-311</t>
  </si>
  <si>
    <t>13B-123-411</t>
  </si>
  <si>
    <t>13B-124-418</t>
  </si>
  <si>
    <t>13B-125-411</t>
  </si>
  <si>
    <t>13B-126-462</t>
  </si>
  <si>
    <t>13B-128-418</t>
  </si>
  <si>
    <t>13B-132-411</t>
  </si>
  <si>
    <t>13B-132-418</t>
  </si>
  <si>
    <t>13B-135-418</t>
  </si>
  <si>
    <t>13B-137-411</t>
  </si>
  <si>
    <t>13B-163-411</t>
  </si>
  <si>
    <t>13B-163-418</t>
  </si>
  <si>
    <t>13B-163-462</t>
  </si>
  <si>
    <t>13B-165-418</t>
  </si>
  <si>
    <t>13B-170-121</t>
  </si>
  <si>
    <t>13B-170-211</t>
  </si>
  <si>
    <t>13B-ALL-121</t>
  </si>
  <si>
    <t>13B-ALL-211</t>
  </si>
  <si>
    <t>13B-ALL-311</t>
  </si>
  <si>
    <t>13B-ALL-411</t>
  </si>
  <si>
    <t>13B-ALL-418</t>
  </si>
  <si>
    <t>13B-ALL-462</t>
  </si>
  <si>
    <t>13C-121-121</t>
  </si>
  <si>
    <t>13C-121-211</t>
  </si>
  <si>
    <t>13C-121-311</t>
  </si>
  <si>
    <t>13C-121-418</t>
  </si>
  <si>
    <t>13C-123-411</t>
  </si>
  <si>
    <t>13C-124-542</t>
  </si>
  <si>
    <t>13C-125-174</t>
  </si>
  <si>
    <t>13C-125-211</t>
  </si>
  <si>
    <t>13C-125-233</t>
  </si>
  <si>
    <t>13C-125-451</t>
  </si>
  <si>
    <t>13C-126-542</t>
  </si>
  <si>
    <t>13C-128-418</t>
  </si>
  <si>
    <t>13C-132-311</t>
  </si>
  <si>
    <t>13C-135-418</t>
  </si>
  <si>
    <t>13C-137-411</t>
  </si>
  <si>
    <t>13C-163-121</t>
  </si>
  <si>
    <t>13C-163-311</t>
  </si>
  <si>
    <t>13C-163-418</t>
  </si>
  <si>
    <t>13C-163-542</t>
  </si>
  <si>
    <t>13C-165-418</t>
  </si>
  <si>
    <t>13C-167-131</t>
  </si>
  <si>
    <t>13C-168-115</t>
  </si>
  <si>
    <t>13C-168-143</t>
  </si>
  <si>
    <t>13C-168-211</t>
  </si>
  <si>
    <t>13C-168-411</t>
  </si>
  <si>
    <t>13C-168-418</t>
  </si>
  <si>
    <t>13C-168-451</t>
  </si>
  <si>
    <t>13C-168-462</t>
  </si>
  <si>
    <t>13C-170-418</t>
  </si>
  <si>
    <t>13C-181-312</t>
  </si>
  <si>
    <t>13C-181-411</t>
  </si>
  <si>
    <t>13C-181-462</t>
  </si>
  <si>
    <t>13C-ALL-115</t>
  </si>
  <si>
    <t>13C-ALL-121</t>
  </si>
  <si>
    <t>13C-ALL-131</t>
  </si>
  <si>
    <t>13C-ALL-143</t>
  </si>
  <si>
    <t>13C-ALL-174</t>
  </si>
  <si>
    <t>13C-ALL-211</t>
  </si>
  <si>
    <t>13C-ALL-233</t>
  </si>
  <si>
    <t>13C-ALL-311</t>
  </si>
  <si>
    <t>13C-ALL-312</t>
  </si>
  <si>
    <t>13C-ALL-411</t>
  </si>
  <si>
    <t>13C-ALL-418</t>
  </si>
  <si>
    <t>13C-ALL-451</t>
  </si>
  <si>
    <t>13C-ALL-462</t>
  </si>
  <si>
    <t>13C-ALL-542</t>
  </si>
  <si>
    <t>13D-121-121</t>
  </si>
  <si>
    <t>13D-121-211</t>
  </si>
  <si>
    <t>13D-121-411</t>
  </si>
  <si>
    <t>13D-122-311</t>
  </si>
  <si>
    <t>13D-125-411</t>
  </si>
  <si>
    <t>13D-126-462</t>
  </si>
  <si>
    <t>13D-128-462</t>
  </si>
  <si>
    <t>13D-132-411</t>
  </si>
  <si>
    <t>13D-137-411</t>
  </si>
  <si>
    <t>13D-163-411</t>
  </si>
  <si>
    <t>13D-163-461</t>
  </si>
  <si>
    <t>13D-165-418</t>
  </si>
  <si>
    <t>13D-170-143</t>
  </si>
  <si>
    <t>13D-ALL-121</t>
  </si>
  <si>
    <t>13D-ALL-143</t>
  </si>
  <si>
    <t>13D-ALL-211</t>
  </si>
  <si>
    <t>13D-ALL-311</t>
  </si>
  <si>
    <t>13D-ALL-411</t>
  </si>
  <si>
    <t>13D-ALL-418</t>
  </si>
  <si>
    <t>13D-ALL-461</t>
  </si>
  <si>
    <t>13D-ALL-462</t>
  </si>
  <si>
    <t>140-121-191</t>
  </si>
  <si>
    <t>140-121-211</t>
  </si>
  <si>
    <t>140-121-221</t>
  </si>
  <si>
    <t>140-121-411</t>
  </si>
  <si>
    <t>140-121-462</t>
  </si>
  <si>
    <t>140-122-311</t>
  </si>
  <si>
    <t>140-123-315</t>
  </si>
  <si>
    <t>140-124-462</t>
  </si>
  <si>
    <t>140-125-174</t>
  </si>
  <si>
    <t>140-125-411</t>
  </si>
  <si>
    <t>140-125-418</t>
  </si>
  <si>
    <t>140-125-461</t>
  </si>
  <si>
    <t>140-126-462</t>
  </si>
  <si>
    <t>140-128-462</t>
  </si>
  <si>
    <t>140-132-142</t>
  </si>
  <si>
    <t>140-132-192</t>
  </si>
  <si>
    <t>140-132-198</t>
  </si>
  <si>
    <t>140-132-211</t>
  </si>
  <si>
    <t>140-132-221</t>
  </si>
  <si>
    <t>140-132-231</t>
  </si>
  <si>
    <t>140-132-311</t>
  </si>
  <si>
    <t>140-132-411</t>
  </si>
  <si>
    <t>140-132-418</t>
  </si>
  <si>
    <t>140-132-462</t>
  </si>
  <si>
    <t>140-134-121</t>
  </si>
  <si>
    <t>140-134-146</t>
  </si>
  <si>
    <t>140-134-162</t>
  </si>
  <si>
    <t>140-134-191</t>
  </si>
  <si>
    <t>140-134-211</t>
  </si>
  <si>
    <t>140-134-221</t>
  </si>
  <si>
    <t>140-134-231</t>
  </si>
  <si>
    <t>140-134-311</t>
  </si>
  <si>
    <t>140-134-411</t>
  </si>
  <si>
    <t>140-134-418</t>
  </si>
  <si>
    <t>140-135-311</t>
  </si>
  <si>
    <t>140-137-411</t>
  </si>
  <si>
    <t>140-163-113</t>
  </si>
  <si>
    <t>140-163-121</t>
  </si>
  <si>
    <t>140-163-152</t>
  </si>
  <si>
    <t>140-163-162</t>
  </si>
  <si>
    <t>140-163-167</t>
  </si>
  <si>
    <t>140-163-184</t>
  </si>
  <si>
    <t>140-163-211</t>
  </si>
  <si>
    <t>140-163-221</t>
  </si>
  <si>
    <t>140-163-231</t>
  </si>
  <si>
    <t>140-163-232</t>
  </si>
  <si>
    <t>140-163-418</t>
  </si>
  <si>
    <t>140-163-461</t>
  </si>
  <si>
    <t>140-163-472</t>
  </si>
  <si>
    <t>140-165-392</t>
  </si>
  <si>
    <t>140-165-418</t>
  </si>
  <si>
    <t>140-166-418</t>
  </si>
  <si>
    <t>140-181-116</t>
  </si>
  <si>
    <t>140-181-126</t>
  </si>
  <si>
    <t>140-181-146</t>
  </si>
  <si>
    <t>140-181-162</t>
  </si>
  <si>
    <t>140-181-171</t>
  </si>
  <si>
    <t>140-181-173</t>
  </si>
  <si>
    <t>140-181-211</t>
  </si>
  <si>
    <t>140-181-232</t>
  </si>
  <si>
    <t>140-181-392</t>
  </si>
  <si>
    <t>140-ALL-113</t>
  </si>
  <si>
    <t>140-ALL-116</t>
  </si>
  <si>
    <t>140-ALL-121</t>
  </si>
  <si>
    <t>140-ALL-126</t>
  </si>
  <si>
    <t>140-ALL-142</t>
  </si>
  <si>
    <t>140-ALL-146</t>
  </si>
  <si>
    <t>140-ALL-152</t>
  </si>
  <si>
    <t>140-ALL-162</t>
  </si>
  <si>
    <t>140-ALL-167</t>
  </si>
  <si>
    <t>140-ALL-173</t>
  </si>
  <si>
    <t>140-ALL-174</t>
  </si>
  <si>
    <t>140-ALL-184</t>
  </si>
  <si>
    <t>140-ALL-191</t>
  </si>
  <si>
    <t>140-ALL-192</t>
  </si>
  <si>
    <t>140-ALL-198</t>
  </si>
  <si>
    <t>140-ALL-231</t>
  </si>
  <si>
    <t>140-ALL-232</t>
  </si>
  <si>
    <t>140-ALL-311</t>
  </si>
  <si>
    <t>140-ALL-315</t>
  </si>
  <si>
    <t>140-ALL-418</t>
  </si>
  <si>
    <t>140-ALL-461</t>
  </si>
  <si>
    <t>140-ALL-462</t>
  </si>
  <si>
    <t>140-ALL-472</t>
  </si>
  <si>
    <t>150-121-116</t>
  </si>
  <si>
    <t>150-121-198</t>
  </si>
  <si>
    <t>150-121-211</t>
  </si>
  <si>
    <t>150-121-221</t>
  </si>
  <si>
    <t>150-121-411</t>
  </si>
  <si>
    <t>150-121-418</t>
  </si>
  <si>
    <t>150-121-462</t>
  </si>
  <si>
    <t>150-123-411</t>
  </si>
  <si>
    <t>150-124-462</t>
  </si>
  <si>
    <t>150-125-174</t>
  </si>
  <si>
    <t>150-125-176</t>
  </si>
  <si>
    <t>150-125-211</t>
  </si>
  <si>
    <t>150-125-221</t>
  </si>
  <si>
    <t>150-125-231</t>
  </si>
  <si>
    <t>150-125-418</t>
  </si>
  <si>
    <t>150-125-423</t>
  </si>
  <si>
    <t>150-126-462</t>
  </si>
  <si>
    <t>150-132-133</t>
  </si>
  <si>
    <t>150-132-143</t>
  </si>
  <si>
    <t>150-132-211</t>
  </si>
  <si>
    <t>150-132-221</t>
  </si>
  <si>
    <t>150-132-411</t>
  </si>
  <si>
    <t>150-134-411</t>
  </si>
  <si>
    <t>150-134-418</t>
  </si>
  <si>
    <t>150-134-462</t>
  </si>
  <si>
    <t>150-135-418</t>
  </si>
  <si>
    <t>150-136-311</t>
  </si>
  <si>
    <t>150-136-462</t>
  </si>
  <si>
    <t>150-137-411</t>
  </si>
  <si>
    <t>150-163-311</t>
  </si>
  <si>
    <t>150-163-392</t>
  </si>
  <si>
    <t>150-163-411</t>
  </si>
  <si>
    <t>150-163-462</t>
  </si>
  <si>
    <t>150-163-541</t>
  </si>
  <si>
    <t>150-181-392</t>
  </si>
  <si>
    <t>150-181-411</t>
  </si>
  <si>
    <t>150-ALL-116</t>
  </si>
  <si>
    <t>150-ALL-133</t>
  </si>
  <si>
    <t>150-ALL-143</t>
  </si>
  <si>
    <t>150-ALL-174</t>
  </si>
  <si>
    <t>150-ALL-176</t>
  </si>
  <si>
    <t>150-ALL-198</t>
  </si>
  <si>
    <t>150-ALL-211</t>
  </si>
  <si>
    <t>150-ALL-221</t>
  </si>
  <si>
    <t>150-ALL-231</t>
  </si>
  <si>
    <t>150-ALL-311</t>
  </si>
  <si>
    <t>150-ALL-392</t>
  </si>
  <si>
    <t>150-ALL-411</t>
  </si>
  <si>
    <t>150-ALL-418</t>
  </si>
  <si>
    <t>150-ALL-423</t>
  </si>
  <si>
    <t>150-ALL-462</t>
  </si>
  <si>
    <t>150-ALL-541</t>
  </si>
  <si>
    <t>160-121-116</t>
  </si>
  <si>
    <t>160-121-121</t>
  </si>
  <si>
    <t>160-121-131</t>
  </si>
  <si>
    <t>160-121-211</t>
  </si>
  <si>
    <t>160-121-221</t>
  </si>
  <si>
    <t>160-121-312</t>
  </si>
  <si>
    <t>160-121-418</t>
  </si>
  <si>
    <t>160-122-311</t>
  </si>
  <si>
    <t>160-123-411</t>
  </si>
  <si>
    <t>160-124-462</t>
  </si>
  <si>
    <t>160-126-462</t>
  </si>
  <si>
    <t>160-128-462</t>
  </si>
  <si>
    <t>160-132-126</t>
  </si>
  <si>
    <t>160-132-162</t>
  </si>
  <si>
    <t>160-132-211</t>
  </si>
  <si>
    <t>160-132-221</t>
  </si>
  <si>
    <t>160-132-231</t>
  </si>
  <si>
    <t>160-132-317</t>
  </si>
  <si>
    <t>160-132-411</t>
  </si>
  <si>
    <t>160-135-418</t>
  </si>
  <si>
    <t>160-137-411</t>
  </si>
  <si>
    <t>160-163-121</t>
  </si>
  <si>
    <t>160-163-126</t>
  </si>
  <si>
    <t>160-163-131</t>
  </si>
  <si>
    <t>160-163-171</t>
  </si>
  <si>
    <t>160-163-174</t>
  </si>
  <si>
    <t>160-163-181</t>
  </si>
  <si>
    <t>160-163-199</t>
  </si>
  <si>
    <t>160-163-231</t>
  </si>
  <si>
    <t>160-163-311</t>
  </si>
  <si>
    <t>160-163-317</t>
  </si>
  <si>
    <t>160-163-343</t>
  </si>
  <si>
    <t>160-163-411</t>
  </si>
  <si>
    <t>160-163-418</t>
  </si>
  <si>
    <t>160-163-461</t>
  </si>
  <si>
    <t>160-163-462</t>
  </si>
  <si>
    <t>160-170-311</t>
  </si>
  <si>
    <t>160-171-114</t>
  </si>
  <si>
    <t>160-171-116</t>
  </si>
  <si>
    <t>160-171-121</t>
  </si>
  <si>
    <t>160-171-126</t>
  </si>
  <si>
    <t>160-171-131</t>
  </si>
  <si>
    <t>160-171-135</t>
  </si>
  <si>
    <t>160-171-142</t>
  </si>
  <si>
    <t>160-171-171</t>
  </si>
  <si>
    <t>160-171-192</t>
  </si>
  <si>
    <t>160-171-199</t>
  </si>
  <si>
    <t>160-171-211</t>
  </si>
  <si>
    <t>160-171-221</t>
  </si>
  <si>
    <t>160-171-231</t>
  </si>
  <si>
    <t>160-171-392</t>
  </si>
  <si>
    <t>160-ALL-114</t>
  </si>
  <si>
    <t>160-ALL-116</t>
  </si>
  <si>
    <t>160-ALL-121</t>
  </si>
  <si>
    <t>160-ALL-126</t>
  </si>
  <si>
    <t>160-ALL-131</t>
  </si>
  <si>
    <t>160-ALL-135</t>
  </si>
  <si>
    <t>160-ALL-142</t>
  </si>
  <si>
    <t>160-ALL-162</t>
  </si>
  <si>
    <t>160-ALL-171</t>
  </si>
  <si>
    <t>160-ALL-181</t>
  </si>
  <si>
    <t>160-ALL-199</t>
  </si>
  <si>
    <t>160-ALL-231</t>
  </si>
  <si>
    <t>160-ALL-311</t>
  </si>
  <si>
    <t>160-ALL-312</t>
  </si>
  <si>
    <t>160-ALL-317</t>
  </si>
  <si>
    <t>160-ALL-343</t>
  </si>
  <si>
    <t>160-ALL-411</t>
  </si>
  <si>
    <t>160-ALL-418</t>
  </si>
  <si>
    <t>160-ALL-461</t>
  </si>
  <si>
    <t>160-ALL-462</t>
  </si>
  <si>
    <t>16B-121-121</t>
  </si>
  <si>
    <t>16B-121-211</t>
  </si>
  <si>
    <t>16B-121-312</t>
  </si>
  <si>
    <t>16B-121-411</t>
  </si>
  <si>
    <t>16B-121-418</t>
  </si>
  <si>
    <t>16B-121-459</t>
  </si>
  <si>
    <t>16B-122-311</t>
  </si>
  <si>
    <t>16B-123-411</t>
  </si>
  <si>
    <t>16B-124-462</t>
  </si>
  <si>
    <t>16B-126-462</t>
  </si>
  <si>
    <t>16B-132-311</t>
  </si>
  <si>
    <t>16B-135-311</t>
  </si>
  <si>
    <t>16B-137-411</t>
  </si>
  <si>
    <t>16B-163-411</t>
  </si>
  <si>
    <t>16B-163-462</t>
  </si>
  <si>
    <t>16B-ALL-121</t>
  </si>
  <si>
    <t>16B-ALL-211</t>
  </si>
  <si>
    <t>16B-ALL-311</t>
  </si>
  <si>
    <t>16B-ALL-312</t>
  </si>
  <si>
    <t>16B-ALL-411</t>
  </si>
  <si>
    <t>16B-ALL-418</t>
  </si>
  <si>
    <t>16B-ALL-459</t>
  </si>
  <si>
    <t>16B-ALL-462</t>
  </si>
  <si>
    <t>170-121-121</t>
  </si>
  <si>
    <t>170-121-211</t>
  </si>
  <si>
    <t>170-121-221</t>
  </si>
  <si>
    <t>170-121-411</t>
  </si>
  <si>
    <t>170-121-462</t>
  </si>
  <si>
    <t>170-122-311</t>
  </si>
  <si>
    <t>170-123-411</t>
  </si>
  <si>
    <t>170-124-462</t>
  </si>
  <si>
    <t>170-125-174</t>
  </si>
  <si>
    <t>170-125-176</t>
  </si>
  <si>
    <t>170-125-184</t>
  </si>
  <si>
    <t>170-125-231</t>
  </si>
  <si>
    <t>170-125-453</t>
  </si>
  <si>
    <t>170-126-462</t>
  </si>
  <si>
    <t>170-128-462</t>
  </si>
  <si>
    <t>170-132-192</t>
  </si>
  <si>
    <t>170-132-211</t>
  </si>
  <si>
    <t>170-132-221</t>
  </si>
  <si>
    <t>170-132-311</t>
  </si>
  <si>
    <t>170-132-411</t>
  </si>
  <si>
    <t>170-134-411</t>
  </si>
  <si>
    <t>170-134-462</t>
  </si>
  <si>
    <t>170-135-311</t>
  </si>
  <si>
    <t>170-137-411</t>
  </si>
  <si>
    <t>170-163-146</t>
  </si>
  <si>
    <t>170-163-173</t>
  </si>
  <si>
    <t>170-163-211</t>
  </si>
  <si>
    <t>170-163-221</t>
  </si>
  <si>
    <t>170-163-231</t>
  </si>
  <si>
    <t>170-163-343</t>
  </si>
  <si>
    <t>170-163-392</t>
  </si>
  <si>
    <t>170-163-411</t>
  </si>
  <si>
    <t>170-163-462</t>
  </si>
  <si>
    <t>170-170-198</t>
  </si>
  <si>
    <t>170-170-211</t>
  </si>
  <si>
    <t>170-170-221</t>
  </si>
  <si>
    <t>170-170-392</t>
  </si>
  <si>
    <t>170-171-126</t>
  </si>
  <si>
    <t>170-171-128</t>
  </si>
  <si>
    <t>170-171-131</t>
  </si>
  <si>
    <t>170-171-142</t>
  </si>
  <si>
    <t>170-171-147</t>
  </si>
  <si>
    <t>170-171-151</t>
  </si>
  <si>
    <t>170-171-162</t>
  </si>
  <si>
    <t>170-171-171</t>
  </si>
  <si>
    <t>170-171-173</t>
  </si>
  <si>
    <t>170-171-174</t>
  </si>
  <si>
    <t>170-171-176</t>
  </si>
  <si>
    <t>170-171-180</t>
  </si>
  <si>
    <t>170-171-211</t>
  </si>
  <si>
    <t>170-171-392</t>
  </si>
  <si>
    <t>170-171-411</t>
  </si>
  <si>
    <t>170-171-418</t>
  </si>
  <si>
    <t>170-ALL-121</t>
  </si>
  <si>
    <t>170-ALL-126</t>
  </si>
  <si>
    <t>170-ALL-128</t>
  </si>
  <si>
    <t>170-ALL-131</t>
  </si>
  <si>
    <t>170-ALL-142</t>
  </si>
  <si>
    <t>170-ALL-146</t>
  </si>
  <si>
    <t>170-ALL-147</t>
  </si>
  <si>
    <t>170-ALL-151</t>
  </si>
  <si>
    <t>170-ALL-162</t>
  </si>
  <si>
    <t>170-ALL-171</t>
  </si>
  <si>
    <t>170-ALL-173</t>
  </si>
  <si>
    <t>170-ALL-174</t>
  </si>
  <si>
    <t>170-ALL-176</t>
  </si>
  <si>
    <t>170-ALL-180</t>
  </si>
  <si>
    <t>170-ALL-184</t>
  </si>
  <si>
    <t>170-ALL-192</t>
  </si>
  <si>
    <t>170-ALL-198</t>
  </si>
  <si>
    <t>170-ALL-231</t>
  </si>
  <si>
    <t>170-ALL-311</t>
  </si>
  <si>
    <t>170-ALL-343</t>
  </si>
  <si>
    <t>170-ALL-392</t>
  </si>
  <si>
    <t>170-ALL-418</t>
  </si>
  <si>
    <t>170-ALL-453</t>
  </si>
  <si>
    <t>170-ALL-462</t>
  </si>
  <si>
    <t>180-121-116</t>
  </si>
  <si>
    <t>180-121-117</t>
  </si>
  <si>
    <t>180-121-121</t>
  </si>
  <si>
    <t>180-121-135</t>
  </si>
  <si>
    <t>180-121-151</t>
  </si>
  <si>
    <t>180-121-198</t>
  </si>
  <si>
    <t>180-121-211</t>
  </si>
  <si>
    <t>180-121-221</t>
  </si>
  <si>
    <t>180-121-231</t>
  </si>
  <si>
    <t>180-121-312</t>
  </si>
  <si>
    <t>180-121-411</t>
  </si>
  <si>
    <t>180-121-418</t>
  </si>
  <si>
    <t>180-122-311</t>
  </si>
  <si>
    <t>180-123-315</t>
  </si>
  <si>
    <t>180-124-326</t>
  </si>
  <si>
    <t>180-124-462</t>
  </si>
  <si>
    <t>180-125-165</t>
  </si>
  <si>
    <t>180-125-174</t>
  </si>
  <si>
    <t>180-125-176</t>
  </si>
  <si>
    <t>180-125-221</t>
  </si>
  <si>
    <t>180-125-231</t>
  </si>
  <si>
    <t>180-125-451</t>
  </si>
  <si>
    <t>180-125-453</t>
  </si>
  <si>
    <t>180-125-541</t>
  </si>
  <si>
    <t>180-126-462</t>
  </si>
  <si>
    <t>180-128-462</t>
  </si>
  <si>
    <t>180-132-121</t>
  </si>
  <si>
    <t>180-132-142</t>
  </si>
  <si>
    <t>180-132-192</t>
  </si>
  <si>
    <t>180-132-199</t>
  </si>
  <si>
    <t>180-132-211</t>
  </si>
  <si>
    <t>180-132-221</t>
  </si>
  <si>
    <t>180-132-231</t>
  </si>
  <si>
    <t>180-132-411</t>
  </si>
  <si>
    <t>180-132-418</t>
  </si>
  <si>
    <t>180-132-462</t>
  </si>
  <si>
    <t>180-135-418</t>
  </si>
  <si>
    <t>180-137-311</t>
  </si>
  <si>
    <t>180-137-411</t>
  </si>
  <si>
    <t>180-163-127</t>
  </si>
  <si>
    <t>180-163-131</t>
  </si>
  <si>
    <t>180-163-135</t>
  </si>
  <si>
    <t>180-163-152</t>
  </si>
  <si>
    <t>180-163-181</t>
  </si>
  <si>
    <t>180-163-184</t>
  </si>
  <si>
    <t>180-163-197</t>
  </si>
  <si>
    <t>180-163-211</t>
  </si>
  <si>
    <t>180-163-221</t>
  </si>
  <si>
    <t>180-163-231</t>
  </si>
  <si>
    <t>180-163-311</t>
  </si>
  <si>
    <t>180-163-392</t>
  </si>
  <si>
    <t>180-163-411</t>
  </si>
  <si>
    <t>180-163-418</t>
  </si>
  <si>
    <t>180-163-461</t>
  </si>
  <si>
    <t>180-163-462</t>
  </si>
  <si>
    <t>180-165-392</t>
  </si>
  <si>
    <t>180-165-418</t>
  </si>
  <si>
    <t>180-169-131</t>
  </si>
  <si>
    <t>180-169-181</t>
  </si>
  <si>
    <t>180-169-211</t>
  </si>
  <si>
    <t>180-169-221</t>
  </si>
  <si>
    <t>180-169-231</t>
  </si>
  <si>
    <t>180-170-198</t>
  </si>
  <si>
    <t>180-170-211</t>
  </si>
  <si>
    <t>180-170-221</t>
  </si>
  <si>
    <t>180-171-198</t>
  </si>
  <si>
    <t>180-171-211</t>
  </si>
  <si>
    <t>180-171-392</t>
  </si>
  <si>
    <t>180-178-418</t>
  </si>
  <si>
    <t>180-181-126</t>
  </si>
  <si>
    <t>180-181-180</t>
  </si>
  <si>
    <t>180-181-211</t>
  </si>
  <si>
    <t>180-181-392</t>
  </si>
  <si>
    <t>180-ALL-116</t>
  </si>
  <si>
    <t>180-ALL-117</t>
  </si>
  <si>
    <t>180-ALL-121</t>
  </si>
  <si>
    <t>180-ALL-126</t>
  </si>
  <si>
    <t>180-ALL-127</t>
  </si>
  <si>
    <t>180-ALL-131</t>
  </si>
  <si>
    <t>180-ALL-135</t>
  </si>
  <si>
    <t>180-ALL-142</t>
  </si>
  <si>
    <t>180-ALL-151</t>
  </si>
  <si>
    <t>180-ALL-152</t>
  </si>
  <si>
    <t>180-ALL-165</t>
  </si>
  <si>
    <t>180-ALL-174</t>
  </si>
  <si>
    <t>180-ALL-176</t>
  </si>
  <si>
    <t>180-ALL-180</t>
  </si>
  <si>
    <t>180-ALL-181</t>
  </si>
  <si>
    <t>180-ALL-184</t>
  </si>
  <si>
    <t>180-ALL-192</t>
  </si>
  <si>
    <t>180-ALL-197</t>
  </si>
  <si>
    <t>180-ALL-198</t>
  </si>
  <si>
    <t>180-ALL-199</t>
  </si>
  <si>
    <t>180-ALL-221</t>
  </si>
  <si>
    <t>180-ALL-231</t>
  </si>
  <si>
    <t>180-ALL-312</t>
  </si>
  <si>
    <t>180-ALL-315</t>
  </si>
  <si>
    <t>180-ALL-326</t>
  </si>
  <si>
    <t>180-ALL-392</t>
  </si>
  <si>
    <t>180-ALL-418</t>
  </si>
  <si>
    <t>180-ALL-451</t>
  </si>
  <si>
    <t>180-ALL-453</t>
  </si>
  <si>
    <t>180-ALL-461</t>
  </si>
  <si>
    <t>180-ALL-462</t>
  </si>
  <si>
    <t>180-ALL-541</t>
  </si>
  <si>
    <t>181-121-116</t>
  </si>
  <si>
    <t>181-121-121</t>
  </si>
  <si>
    <t>181-121-131</t>
  </si>
  <si>
    <t>181-121-135</t>
  </si>
  <si>
    <t>181-121-146</t>
  </si>
  <si>
    <t>181-121-171</t>
  </si>
  <si>
    <t>181-121-198</t>
  </si>
  <si>
    <t>181-121-211</t>
  </si>
  <si>
    <t>181-121-221</t>
  </si>
  <si>
    <t>181-121-411</t>
  </si>
  <si>
    <t>181-121-462</t>
  </si>
  <si>
    <t>181-123-411</t>
  </si>
  <si>
    <t>181-124-462</t>
  </si>
  <si>
    <t>181-125-174</t>
  </si>
  <si>
    <t>181-125-451</t>
  </si>
  <si>
    <t>181-125-461</t>
  </si>
  <si>
    <t>181-125-462</t>
  </si>
  <si>
    <t>181-126-462</t>
  </si>
  <si>
    <t>181-132-192</t>
  </si>
  <si>
    <t>181-132-211</t>
  </si>
  <si>
    <t>181-132-221</t>
  </si>
  <si>
    <t>181-132-311</t>
  </si>
  <si>
    <t>181-132-317</t>
  </si>
  <si>
    <t>181-132-411</t>
  </si>
  <si>
    <t>181-135-418</t>
  </si>
  <si>
    <t>181-137-411</t>
  </si>
  <si>
    <t>181-137-461</t>
  </si>
  <si>
    <t>181-163-121</t>
  </si>
  <si>
    <t>181-163-142</t>
  </si>
  <si>
    <t>181-163-164</t>
  </si>
  <si>
    <t>181-163-211</t>
  </si>
  <si>
    <t>181-163-221</t>
  </si>
  <si>
    <t>181-163-231</t>
  </si>
  <si>
    <t>181-163-311</t>
  </si>
  <si>
    <t>181-163-392</t>
  </si>
  <si>
    <t>181-163-411</t>
  </si>
  <si>
    <t>181-163-418</t>
  </si>
  <si>
    <t>181-163-461</t>
  </si>
  <si>
    <t>181-167-126</t>
  </si>
  <si>
    <t>181-167-211</t>
  </si>
  <si>
    <t>181-167-392</t>
  </si>
  <si>
    <t>181-169-311</t>
  </si>
  <si>
    <t>181-170-146</t>
  </si>
  <si>
    <t>181-170-211</t>
  </si>
  <si>
    <t>181-170-392</t>
  </si>
  <si>
    <t>181-171-116</t>
  </si>
  <si>
    <t>181-171-126</t>
  </si>
  <si>
    <t>181-171-142</t>
  </si>
  <si>
    <t>181-171-151</t>
  </si>
  <si>
    <t>181-171-171</t>
  </si>
  <si>
    <t>181-171-174</t>
  </si>
  <si>
    <t>181-171-176</t>
  </si>
  <si>
    <t>181-171-211</t>
  </si>
  <si>
    <t>181-171-311</t>
  </si>
  <si>
    <t>181-171-392</t>
  </si>
  <si>
    <t>181-171-411</t>
  </si>
  <si>
    <t>181-ALL-116</t>
  </si>
  <si>
    <t>181-ALL-121</t>
  </si>
  <si>
    <t>181-ALL-126</t>
  </si>
  <si>
    <t>181-ALL-131</t>
  </si>
  <si>
    <t>181-ALL-135</t>
  </si>
  <si>
    <t>181-ALL-142</t>
  </si>
  <si>
    <t>181-ALL-146</t>
  </si>
  <si>
    <t>181-ALL-151</t>
  </si>
  <si>
    <t>181-ALL-164</t>
  </si>
  <si>
    <t>181-ALL-174</t>
  </si>
  <si>
    <t>181-ALL-176</t>
  </si>
  <si>
    <t>181-ALL-192</t>
  </si>
  <si>
    <t>181-ALL-198</t>
  </si>
  <si>
    <t>181-ALL-311</t>
  </si>
  <si>
    <t>181-ALL-317</t>
  </si>
  <si>
    <t>181-ALL-392</t>
  </si>
  <si>
    <t>181-ALL-418</t>
  </si>
  <si>
    <t>181-ALL-451</t>
  </si>
  <si>
    <t>181-ALL-461</t>
  </si>
  <si>
    <t>181-ALL-462</t>
  </si>
  <si>
    <t>182-121-121</t>
  </si>
  <si>
    <t>182-121-124</t>
  </si>
  <si>
    <t>182-121-135</t>
  </si>
  <si>
    <t>182-121-171</t>
  </si>
  <si>
    <t>182-121-198</t>
  </si>
  <si>
    <t>182-121-211</t>
  </si>
  <si>
    <t>182-121-221</t>
  </si>
  <si>
    <t>182-121-231</t>
  </si>
  <si>
    <t>182-121-418</t>
  </si>
  <si>
    <t>182-123-411</t>
  </si>
  <si>
    <t>182-124-418</t>
  </si>
  <si>
    <t>182-125-418</t>
  </si>
  <si>
    <t>182-125-451</t>
  </si>
  <si>
    <t>182-125-453</t>
  </si>
  <si>
    <t>182-125-461</t>
  </si>
  <si>
    <t>182-126-418</t>
  </si>
  <si>
    <t>182-128-418</t>
  </si>
  <si>
    <t>182-128-462</t>
  </si>
  <si>
    <t>182-132-132</t>
  </si>
  <si>
    <t>182-132-192</t>
  </si>
  <si>
    <t>182-132-211</t>
  </si>
  <si>
    <t>182-132-221</t>
  </si>
  <si>
    <t>182-132-231</t>
  </si>
  <si>
    <t>182-132-317</t>
  </si>
  <si>
    <t>182-132-411</t>
  </si>
  <si>
    <t>182-132-541</t>
  </si>
  <si>
    <t>182-135-311</t>
  </si>
  <si>
    <t>182-135-418</t>
  </si>
  <si>
    <t>182-137-411</t>
  </si>
  <si>
    <t>182-137-461</t>
  </si>
  <si>
    <t>182-137-541</t>
  </si>
  <si>
    <t>182-163-121</t>
  </si>
  <si>
    <t>182-163-125</t>
  </si>
  <si>
    <t>182-163-131</t>
  </si>
  <si>
    <t>182-163-163</t>
  </si>
  <si>
    <t>182-163-173</t>
  </si>
  <si>
    <t>182-163-181</t>
  </si>
  <si>
    <t>182-163-211</t>
  </si>
  <si>
    <t>182-163-221</t>
  </si>
  <si>
    <t>182-163-231</t>
  </si>
  <si>
    <t>182-163-312</t>
  </si>
  <si>
    <t>182-163-314</t>
  </si>
  <si>
    <t>182-163-361</t>
  </si>
  <si>
    <t>182-163-392</t>
  </si>
  <si>
    <t>182-163-411</t>
  </si>
  <si>
    <t>182-163-418</t>
  </si>
  <si>
    <t>182-163-461</t>
  </si>
  <si>
    <t>182-163-541</t>
  </si>
  <si>
    <t>182-165-418</t>
  </si>
  <si>
    <t>182-166-418</t>
  </si>
  <si>
    <t>182-167-126</t>
  </si>
  <si>
    <t>182-167-132</t>
  </si>
  <si>
    <t>182-167-145</t>
  </si>
  <si>
    <t>182-167-211</t>
  </si>
  <si>
    <t>182-167-392</t>
  </si>
  <si>
    <t>182-169-311</t>
  </si>
  <si>
    <t>182-169-317</t>
  </si>
  <si>
    <t>182-170-143</t>
  </si>
  <si>
    <t>182-170-211</t>
  </si>
  <si>
    <t>182-170-392</t>
  </si>
  <si>
    <t>182-178-418</t>
  </si>
  <si>
    <t>182-181-126</t>
  </si>
  <si>
    <t>182-181-142</t>
  </si>
  <si>
    <t>182-181-143</t>
  </si>
  <si>
    <t>182-181-171</t>
  </si>
  <si>
    <t>182-181-211</t>
  </si>
  <si>
    <t>182-181-392</t>
  </si>
  <si>
    <t>182-ALL-121</t>
  </si>
  <si>
    <t>182-ALL-124</t>
  </si>
  <si>
    <t>182-ALL-125</t>
  </si>
  <si>
    <t>182-ALL-126</t>
  </si>
  <si>
    <t>182-ALL-131</t>
  </si>
  <si>
    <t>182-ALL-132</t>
  </si>
  <si>
    <t>182-ALL-135</t>
  </si>
  <si>
    <t>182-ALL-142</t>
  </si>
  <si>
    <t>182-ALL-143</t>
  </si>
  <si>
    <t>182-ALL-145</t>
  </si>
  <si>
    <t>182-ALL-163</t>
  </si>
  <si>
    <t>182-ALL-171</t>
  </si>
  <si>
    <t>182-ALL-173</t>
  </si>
  <si>
    <t>182-ALL-181</t>
  </si>
  <si>
    <t>182-ALL-192</t>
  </si>
  <si>
    <t>182-ALL-198</t>
  </si>
  <si>
    <t>182-ALL-221</t>
  </si>
  <si>
    <t>182-ALL-231</t>
  </si>
  <si>
    <t>182-ALL-311</t>
  </si>
  <si>
    <t>182-ALL-312</t>
  </si>
  <si>
    <t>182-ALL-314</t>
  </si>
  <si>
    <t>182-ALL-317</t>
  </si>
  <si>
    <t>182-ALL-361</t>
  </si>
  <si>
    <t>182-ALL-392</t>
  </si>
  <si>
    <t>182-ALL-418</t>
  </si>
  <si>
    <t>182-ALL-451</t>
  </si>
  <si>
    <t>182-ALL-453</t>
  </si>
  <si>
    <t>182-ALL-461</t>
  </si>
  <si>
    <t>182-ALL-462</t>
  </si>
  <si>
    <t>182-ALL-541</t>
  </si>
  <si>
    <t>190-121-121</t>
  </si>
  <si>
    <t>190-121-124</t>
  </si>
  <si>
    <t>190-121-131</t>
  </si>
  <si>
    <t>190-121-135</t>
  </si>
  <si>
    <t>190-121-191</t>
  </si>
  <si>
    <t>190-121-198</t>
  </si>
  <si>
    <t>190-121-211</t>
  </si>
  <si>
    <t>190-121-221</t>
  </si>
  <si>
    <t>190-121-411</t>
  </si>
  <si>
    <t>190-121-418</t>
  </si>
  <si>
    <t>190-122-311</t>
  </si>
  <si>
    <t>190-123-411</t>
  </si>
  <si>
    <t>190-124-418</t>
  </si>
  <si>
    <t>190-124-462</t>
  </si>
  <si>
    <t>190-125-332</t>
  </si>
  <si>
    <t>190-125-461</t>
  </si>
  <si>
    <t>190-126-462</t>
  </si>
  <si>
    <t>190-127-462</t>
  </si>
  <si>
    <t>190-128-462</t>
  </si>
  <si>
    <t>190-129-418</t>
  </si>
  <si>
    <t>190-132-311</t>
  </si>
  <si>
    <t>190-135-418</t>
  </si>
  <si>
    <t>190-137-411</t>
  </si>
  <si>
    <t>190-137-461</t>
  </si>
  <si>
    <t>190-163-113</t>
  </si>
  <si>
    <t>190-163-126</t>
  </si>
  <si>
    <t>190-163-131</t>
  </si>
  <si>
    <t>190-163-153</t>
  </si>
  <si>
    <t>190-163-174</t>
  </si>
  <si>
    <t>190-163-192</t>
  </si>
  <si>
    <t>190-163-211</t>
  </si>
  <si>
    <t>190-163-221</t>
  </si>
  <si>
    <t>190-163-231</t>
  </si>
  <si>
    <t>190-163-232</t>
  </si>
  <si>
    <t>190-163-311</t>
  </si>
  <si>
    <t>190-163-312</t>
  </si>
  <si>
    <t>190-163-392</t>
  </si>
  <si>
    <t>190-163-411</t>
  </si>
  <si>
    <t>190-163-418</t>
  </si>
  <si>
    <t>190-163-462</t>
  </si>
  <si>
    <t>190-167-121</t>
  </si>
  <si>
    <t>190-167-145</t>
  </si>
  <si>
    <t>190-167-211</t>
  </si>
  <si>
    <t>190-167-221</t>
  </si>
  <si>
    <t>190-167-232</t>
  </si>
  <si>
    <t>190-167-392</t>
  </si>
  <si>
    <t>190-171-311</t>
  </si>
  <si>
    <t>190-ALL-113</t>
  </si>
  <si>
    <t>190-ALL-121</t>
  </si>
  <si>
    <t>190-ALL-124</t>
  </si>
  <si>
    <t>190-ALL-126</t>
  </si>
  <si>
    <t>190-ALL-131</t>
  </si>
  <si>
    <t>190-ALL-135</t>
  </si>
  <si>
    <t>190-ALL-145</t>
  </si>
  <si>
    <t>190-ALL-153</t>
  </si>
  <si>
    <t>190-ALL-174</t>
  </si>
  <si>
    <t>190-ALL-191</t>
  </si>
  <si>
    <t>190-ALL-192</t>
  </si>
  <si>
    <t>190-ALL-198</t>
  </si>
  <si>
    <t>190-ALL-221</t>
  </si>
  <si>
    <t>190-ALL-231</t>
  </si>
  <si>
    <t>190-ALL-232</t>
  </si>
  <si>
    <t>190-ALL-311</t>
  </si>
  <si>
    <t>190-ALL-312</t>
  </si>
  <si>
    <t>190-ALL-332</t>
  </si>
  <si>
    <t>190-ALL-392</t>
  </si>
  <si>
    <t>190-ALL-418</t>
  </si>
  <si>
    <t>190-ALL-461</t>
  </si>
  <si>
    <t>19A-121-121</t>
  </si>
  <si>
    <t>19A-121-211</t>
  </si>
  <si>
    <t>19A-121-312</t>
  </si>
  <si>
    <t>19A-121-418</t>
  </si>
  <si>
    <t>19A-123-411</t>
  </si>
  <si>
    <t>19A-124-462</t>
  </si>
  <si>
    <t>19A-126-462</t>
  </si>
  <si>
    <t>19A-137-411</t>
  </si>
  <si>
    <t>19A-164-418</t>
  </si>
  <si>
    <t>19A-165-411</t>
  </si>
  <si>
    <t>19A-ALL-121</t>
  </si>
  <si>
    <t>19A-ALL-211</t>
  </si>
  <si>
    <t>19A-ALL-312</t>
  </si>
  <si>
    <t>19A-ALL-411</t>
  </si>
  <si>
    <t>19A-ALL-418</t>
  </si>
  <si>
    <t>19A-ALL-462</t>
  </si>
  <si>
    <t>19B-121-121</t>
  </si>
  <si>
    <t>19B-121-211</t>
  </si>
  <si>
    <t>19B-121-411</t>
  </si>
  <si>
    <t>19B-123-411</t>
  </si>
  <si>
    <t>19B-124-462</t>
  </si>
  <si>
    <t>19B-126-462</t>
  </si>
  <si>
    <t>19B-128-462</t>
  </si>
  <si>
    <t>19B-132-121</t>
  </si>
  <si>
    <t>19B-132-211</t>
  </si>
  <si>
    <t>19B-132-311</t>
  </si>
  <si>
    <t>19B-132-318</t>
  </si>
  <si>
    <t>19B-132-411</t>
  </si>
  <si>
    <t>19B-132-462</t>
  </si>
  <si>
    <t>19B-137-411</t>
  </si>
  <si>
    <t>19B-164-121</t>
  </si>
  <si>
    <t>19B-164-211</t>
  </si>
  <si>
    <t>19B-164-461</t>
  </si>
  <si>
    <t>19B-164-462</t>
  </si>
  <si>
    <t>19B-165-411</t>
  </si>
  <si>
    <t>19B-ALL-121</t>
  </si>
  <si>
    <t>19B-ALL-211</t>
  </si>
  <si>
    <t>19B-ALL-311</t>
  </si>
  <si>
    <t>19B-ALL-318</t>
  </si>
  <si>
    <t>19B-ALL-411</t>
  </si>
  <si>
    <t>19B-ALL-461</t>
  </si>
  <si>
    <t>19B-ALL-462</t>
  </si>
  <si>
    <t>19C-121-121</t>
  </si>
  <si>
    <t>19C-121-211</t>
  </si>
  <si>
    <t>19C-121-311</t>
  </si>
  <si>
    <t>19C-121-411</t>
  </si>
  <si>
    <t>19C-121-418</t>
  </si>
  <si>
    <t>19C-122-311</t>
  </si>
  <si>
    <t>19C-123-411</t>
  </si>
  <si>
    <t>19C-124-462</t>
  </si>
  <si>
    <t>19C-126-418</t>
  </si>
  <si>
    <t>19C-126-462</t>
  </si>
  <si>
    <t>19C-132-317</t>
  </si>
  <si>
    <t>19C-132-411</t>
  </si>
  <si>
    <t>19C-135-311</t>
  </si>
  <si>
    <t>19C-137-411</t>
  </si>
  <si>
    <t>19C-ALL-121</t>
  </si>
  <si>
    <t>19C-ALL-211</t>
  </si>
  <si>
    <t>19C-ALL-311</t>
  </si>
  <si>
    <t>19C-ALL-317</t>
  </si>
  <si>
    <t>19C-ALL-411</t>
  </si>
  <si>
    <t>19C-ALL-418</t>
  </si>
  <si>
    <t>19C-ALL-462</t>
  </si>
  <si>
    <t>200-121-151</t>
  </si>
  <si>
    <t>200-121-198</t>
  </si>
  <si>
    <t>200-121-211</t>
  </si>
  <si>
    <t>200-121-221</t>
  </si>
  <si>
    <t>200-121-332</t>
  </si>
  <si>
    <t>200-121-411</t>
  </si>
  <si>
    <t>200-121-459</t>
  </si>
  <si>
    <t>200-121-462</t>
  </si>
  <si>
    <t>200-123-411</t>
  </si>
  <si>
    <t>200-124-462</t>
  </si>
  <si>
    <t>200-125-311</t>
  </si>
  <si>
    <t>200-125-462</t>
  </si>
  <si>
    <t>200-125-551</t>
  </si>
  <si>
    <t>200-125-552</t>
  </si>
  <si>
    <t>200-126-462</t>
  </si>
  <si>
    <t>200-128-462</t>
  </si>
  <si>
    <t>200-132-126</t>
  </si>
  <si>
    <t>200-132-143</t>
  </si>
  <si>
    <t>200-132-211</t>
  </si>
  <si>
    <t>200-132-221</t>
  </si>
  <si>
    <t>200-132-332</t>
  </si>
  <si>
    <t>200-132-411</t>
  </si>
  <si>
    <t>200-135-311</t>
  </si>
  <si>
    <t>200-163-131</t>
  </si>
  <si>
    <t>200-163-135</t>
  </si>
  <si>
    <t>200-163-141</t>
  </si>
  <si>
    <t>200-163-142</t>
  </si>
  <si>
    <t>200-163-146</t>
  </si>
  <si>
    <t>200-163-149</t>
  </si>
  <si>
    <t>200-163-151</t>
  </si>
  <si>
    <t>200-163-152</t>
  </si>
  <si>
    <t>200-163-171</t>
  </si>
  <si>
    <t>200-163-173</t>
  </si>
  <si>
    <t>200-163-174</t>
  </si>
  <si>
    <t>200-163-175</t>
  </si>
  <si>
    <t>200-163-176</t>
  </si>
  <si>
    <t>200-163-192</t>
  </si>
  <si>
    <t>200-163-211</t>
  </si>
  <si>
    <t>200-163-221</t>
  </si>
  <si>
    <t>200-163-231</t>
  </si>
  <si>
    <t>200-163-232</t>
  </si>
  <si>
    <t>200-163-311</t>
  </si>
  <si>
    <t>200-163-332</t>
  </si>
  <si>
    <t>200-163-392</t>
  </si>
  <si>
    <t>200-163-411</t>
  </si>
  <si>
    <t>200-163-418</t>
  </si>
  <si>
    <t>200-163-462</t>
  </si>
  <si>
    <t>200-166-418</t>
  </si>
  <si>
    <t>200-167-143</t>
  </si>
  <si>
    <t>200-167-211</t>
  </si>
  <si>
    <t>200-167-221</t>
  </si>
  <si>
    <t>200-171-126</t>
  </si>
  <si>
    <t>200-171-142</t>
  </si>
  <si>
    <t>200-171-143</t>
  </si>
  <si>
    <t>200-171-171</t>
  </si>
  <si>
    <t>200-171-211</t>
  </si>
  <si>
    <t>200-171-232</t>
  </si>
  <si>
    <t>200-171-333</t>
  </si>
  <si>
    <t>200-171-392</t>
  </si>
  <si>
    <t>200-171-411</t>
  </si>
  <si>
    <t>200-171-459</t>
  </si>
  <si>
    <t>200-178-418</t>
  </si>
  <si>
    <t>200-181-192</t>
  </si>
  <si>
    <t>200-181-211</t>
  </si>
  <si>
    <t>200-181-221</t>
  </si>
  <si>
    <t>200-181-232</t>
  </si>
  <si>
    <t>200-181-392</t>
  </si>
  <si>
    <t>200-ALL-126</t>
  </si>
  <si>
    <t>200-ALL-131</t>
  </si>
  <si>
    <t>200-ALL-135</t>
  </si>
  <si>
    <t>200-ALL-141</t>
  </si>
  <si>
    <t>200-ALL-142</t>
  </si>
  <si>
    <t>200-ALL-143</t>
  </si>
  <si>
    <t>200-ALL-146</t>
  </si>
  <si>
    <t>200-ALL-149</t>
  </si>
  <si>
    <t>200-ALL-151</t>
  </si>
  <si>
    <t>200-ALL-152</t>
  </si>
  <si>
    <t>200-ALL-173</t>
  </si>
  <si>
    <t>200-ALL-174</t>
  </si>
  <si>
    <t>200-ALL-175</t>
  </si>
  <si>
    <t>200-ALL-176</t>
  </si>
  <si>
    <t>200-ALL-192</t>
  </si>
  <si>
    <t>200-ALL-198</t>
  </si>
  <si>
    <t>200-ALL-231</t>
  </si>
  <si>
    <t>200-ALL-232</t>
  </si>
  <si>
    <t>200-ALL-311</t>
  </si>
  <si>
    <t>200-ALL-332</t>
  </si>
  <si>
    <t>200-ALL-333</t>
  </si>
  <si>
    <t>200-ALL-392</t>
  </si>
  <si>
    <t>200-ALL-411</t>
  </si>
  <si>
    <t>200-ALL-418</t>
  </si>
  <si>
    <t>200-ALL-459</t>
  </si>
  <si>
    <t>200-ALL-462</t>
  </si>
  <si>
    <t>200-ALL-551</t>
  </si>
  <si>
    <t>200-ALL-552</t>
  </si>
  <si>
    <t>20A-121-121</t>
  </si>
  <si>
    <t>20A-121-151</t>
  </si>
  <si>
    <t>20A-121-174</t>
  </si>
  <si>
    <t>20A-121-211</t>
  </si>
  <si>
    <t>20A-121-311</t>
  </si>
  <si>
    <t>20A-121-411</t>
  </si>
  <si>
    <t>20A-121-418</t>
  </si>
  <si>
    <t>20A-121-459</t>
  </si>
  <si>
    <t>20A-122-317</t>
  </si>
  <si>
    <t>20A-123-411</t>
  </si>
  <si>
    <t>20A-125-422</t>
  </si>
  <si>
    <t>20A-132-311</t>
  </si>
  <si>
    <t>20A-134-311</t>
  </si>
  <si>
    <t>20A-135-311</t>
  </si>
  <si>
    <t>20A-137-411</t>
  </si>
  <si>
    <t>20A-163-311</t>
  </si>
  <si>
    <t>20A-163-411</t>
  </si>
  <si>
    <t>20A-163-461</t>
  </si>
  <si>
    <t>20A-163-462</t>
  </si>
  <si>
    <t>20A-165-418</t>
  </si>
  <si>
    <t>20A-167-462</t>
  </si>
  <si>
    <t>20A-171-121</t>
  </si>
  <si>
    <t>20A-171-141</t>
  </si>
  <si>
    <t>20A-171-211</t>
  </si>
  <si>
    <t>20A-ALL-121</t>
  </si>
  <si>
    <t>20A-ALL-141</t>
  </si>
  <si>
    <t>20A-ALL-151</t>
  </si>
  <si>
    <t>20A-ALL-174</t>
  </si>
  <si>
    <t>20A-ALL-211</t>
  </si>
  <si>
    <t>20A-ALL-311</t>
  </si>
  <si>
    <t>20A-ALL-317</t>
  </si>
  <si>
    <t>20A-ALL-411</t>
  </si>
  <si>
    <t>20A-ALL-418</t>
  </si>
  <si>
    <t>20A-ALL-422</t>
  </si>
  <si>
    <t>20A-ALL-459</t>
  </si>
  <si>
    <t>20A-ALL-461</t>
  </si>
  <si>
    <t>210-121-116</t>
  </si>
  <si>
    <t>210-121-121</t>
  </si>
  <si>
    <t>210-121-151</t>
  </si>
  <si>
    <t>210-121-198</t>
  </si>
  <si>
    <t>210-121-211</t>
  </si>
  <si>
    <t>210-121-221</t>
  </si>
  <si>
    <t>210-121-411</t>
  </si>
  <si>
    <t>210-121-422</t>
  </si>
  <si>
    <t>210-121-459</t>
  </si>
  <si>
    <t>210-124-462</t>
  </si>
  <si>
    <t>210-125-422</t>
  </si>
  <si>
    <t>210-125-451</t>
  </si>
  <si>
    <t>210-125-453</t>
  </si>
  <si>
    <t>210-125-462</t>
  </si>
  <si>
    <t>210-126-462</t>
  </si>
  <si>
    <t>210-132-133</t>
  </si>
  <si>
    <t>210-132-164</t>
  </si>
  <si>
    <t>210-132-192</t>
  </si>
  <si>
    <t>210-132-211</t>
  </si>
  <si>
    <t>210-132-221</t>
  </si>
  <si>
    <t>210-132-311</t>
  </si>
  <si>
    <t>210-132-411</t>
  </si>
  <si>
    <t>210-134-146</t>
  </si>
  <si>
    <t>210-134-162</t>
  </si>
  <si>
    <t>210-134-181</t>
  </si>
  <si>
    <t>210-134-211</t>
  </si>
  <si>
    <t>210-134-221</t>
  </si>
  <si>
    <t>210-134-311</t>
  </si>
  <si>
    <t>210-134-411</t>
  </si>
  <si>
    <t>210-135-311</t>
  </si>
  <si>
    <t>210-136-342</t>
  </si>
  <si>
    <t>210-136-411</t>
  </si>
  <si>
    <t>210-136-462</t>
  </si>
  <si>
    <t>210-163-146</t>
  </si>
  <si>
    <t>210-163-162</t>
  </si>
  <si>
    <t>210-163-167</t>
  </si>
  <si>
    <t>210-163-181</t>
  </si>
  <si>
    <t>210-163-198</t>
  </si>
  <si>
    <t>210-163-211</t>
  </si>
  <si>
    <t>210-163-221</t>
  </si>
  <si>
    <t>210-163-311</t>
  </si>
  <si>
    <t>210-163-392</t>
  </si>
  <si>
    <t>210-163-411</t>
  </si>
  <si>
    <t>210-163-418</t>
  </si>
  <si>
    <t>210-163-462</t>
  </si>
  <si>
    <t>210-170-198</t>
  </si>
  <si>
    <t>210-170-211</t>
  </si>
  <si>
    <t>210-170-221</t>
  </si>
  <si>
    <t>210-171-116</t>
  </si>
  <si>
    <t>210-171-126</t>
  </si>
  <si>
    <t>210-171-131</t>
  </si>
  <si>
    <t>210-171-142</t>
  </si>
  <si>
    <t>210-171-143</t>
  </si>
  <si>
    <t>210-171-171</t>
  </si>
  <si>
    <t>210-171-174</t>
  </si>
  <si>
    <t>210-171-176</t>
  </si>
  <si>
    <t>210-171-211</t>
  </si>
  <si>
    <t>210-171-312</t>
  </si>
  <si>
    <t>210-171-392</t>
  </si>
  <si>
    <t>210-171-411</t>
  </si>
  <si>
    <t>210-171-418</t>
  </si>
  <si>
    <t>210-171-451</t>
  </si>
  <si>
    <t>210-178-418</t>
  </si>
  <si>
    <t>210-ALL-116</t>
  </si>
  <si>
    <t>210-ALL-121</t>
  </si>
  <si>
    <t>210-ALL-126</t>
  </si>
  <si>
    <t>210-ALL-131</t>
  </si>
  <si>
    <t>210-ALL-133</t>
  </si>
  <si>
    <t>210-ALL-142</t>
  </si>
  <si>
    <t>210-ALL-143</t>
  </si>
  <si>
    <t>210-ALL-146</t>
  </si>
  <si>
    <t>210-ALL-151</t>
  </si>
  <si>
    <t>210-ALL-162</t>
  </si>
  <si>
    <t>210-ALL-164</t>
  </si>
  <si>
    <t>210-ALL-167</t>
  </si>
  <si>
    <t>210-ALL-171</t>
  </si>
  <si>
    <t>210-ALL-174</t>
  </si>
  <si>
    <t>210-ALL-176</t>
  </si>
  <si>
    <t>210-ALL-181</t>
  </si>
  <si>
    <t>210-ALL-192</t>
  </si>
  <si>
    <t>210-ALL-198</t>
  </si>
  <si>
    <t>210-ALL-211</t>
  </si>
  <si>
    <t>210-ALL-221</t>
  </si>
  <si>
    <t>210-ALL-311</t>
  </si>
  <si>
    <t>210-ALL-312</t>
  </si>
  <si>
    <t>210-ALL-342</t>
  </si>
  <si>
    <t>210-ALL-392</t>
  </si>
  <si>
    <t>210-ALL-411</t>
  </si>
  <si>
    <t>210-ALL-418</t>
  </si>
  <si>
    <t>210-ALL-422</t>
  </si>
  <si>
    <t>210-ALL-451</t>
  </si>
  <si>
    <t>210-ALL-453</t>
  </si>
  <si>
    <t>210-ALL-459</t>
  </si>
  <si>
    <t>210-ALL-462</t>
  </si>
  <si>
    <t>220-121-198</t>
  </si>
  <si>
    <t>220-121-211</t>
  </si>
  <si>
    <t>220-121-221</t>
  </si>
  <si>
    <t>220-121-411</t>
  </si>
  <si>
    <t>220-121-459</t>
  </si>
  <si>
    <t>220-122-317</t>
  </si>
  <si>
    <t>220-123-411</t>
  </si>
  <si>
    <t>220-124-462</t>
  </si>
  <si>
    <t>220-125-462</t>
  </si>
  <si>
    <t>220-126-462</t>
  </si>
  <si>
    <t>220-128-418</t>
  </si>
  <si>
    <t>220-132-192</t>
  </si>
  <si>
    <t>220-132-211</t>
  </si>
  <si>
    <t>220-132-221</t>
  </si>
  <si>
    <t>220-132-411</t>
  </si>
  <si>
    <t>220-135-418</t>
  </si>
  <si>
    <t>220-137-411</t>
  </si>
  <si>
    <t>220-163-131</t>
  </si>
  <si>
    <t>220-163-147</t>
  </si>
  <si>
    <t>220-163-171</t>
  </si>
  <si>
    <t>220-163-199</t>
  </si>
  <si>
    <t>220-163-211</t>
  </si>
  <si>
    <t>220-163-221</t>
  </si>
  <si>
    <t>220-163-231</t>
  </si>
  <si>
    <t>220-163-344</t>
  </si>
  <si>
    <t>220-163-418</t>
  </si>
  <si>
    <t>220-163-461</t>
  </si>
  <si>
    <t>220-163-462</t>
  </si>
  <si>
    <t>220-165-392</t>
  </si>
  <si>
    <t>220-165-418</t>
  </si>
  <si>
    <t>220-169-192</t>
  </si>
  <si>
    <t>220-169-211</t>
  </si>
  <si>
    <t>220-169-221</t>
  </si>
  <si>
    <t>220-169-392</t>
  </si>
  <si>
    <t>220-171-142</t>
  </si>
  <si>
    <t>220-171-171</t>
  </si>
  <si>
    <t>220-171-174</t>
  </si>
  <si>
    <t>220-171-211</t>
  </si>
  <si>
    <t>220-171-392</t>
  </si>
  <si>
    <t>220-171-462</t>
  </si>
  <si>
    <t>220-181-126</t>
  </si>
  <si>
    <t>220-181-211</t>
  </si>
  <si>
    <t>220-181-392</t>
  </si>
  <si>
    <t>220-ALL-126</t>
  </si>
  <si>
    <t>220-ALL-131</t>
  </si>
  <si>
    <t>220-ALL-142</t>
  </si>
  <si>
    <t>220-ALL-147</t>
  </si>
  <si>
    <t>220-ALL-192</t>
  </si>
  <si>
    <t>220-ALL-198</t>
  </si>
  <si>
    <t>220-ALL-231</t>
  </si>
  <si>
    <t>220-ALL-317</t>
  </si>
  <si>
    <t>220-ALL-344</t>
  </si>
  <si>
    <t>220-ALL-418</t>
  </si>
  <si>
    <t>220-ALL-459</t>
  </si>
  <si>
    <t>220-ALL-462</t>
  </si>
  <si>
    <t>230-121-121</t>
  </si>
  <si>
    <t>230-121-211</t>
  </si>
  <si>
    <t>230-121-221</t>
  </si>
  <si>
    <t>230-121-411</t>
  </si>
  <si>
    <t>230-121-462</t>
  </si>
  <si>
    <t>230-122-317</t>
  </si>
  <si>
    <t>230-123-411</t>
  </si>
  <si>
    <t>230-124-418</t>
  </si>
  <si>
    <t>230-124-462</t>
  </si>
  <si>
    <t>230-126-462</t>
  </si>
  <si>
    <t>230-128-418</t>
  </si>
  <si>
    <t>230-132-121</t>
  </si>
  <si>
    <t>230-132-131</t>
  </si>
  <si>
    <t>230-132-132</t>
  </si>
  <si>
    <t>230-132-133</t>
  </si>
  <si>
    <t>230-132-142</t>
  </si>
  <si>
    <t>230-132-145</t>
  </si>
  <si>
    <t>230-132-146</t>
  </si>
  <si>
    <t>230-132-167</t>
  </si>
  <si>
    <t>230-132-192</t>
  </si>
  <si>
    <t>230-132-211</t>
  </si>
  <si>
    <t>230-132-221</t>
  </si>
  <si>
    <t>230-132-231</t>
  </si>
  <si>
    <t>230-132-311</t>
  </si>
  <si>
    <t>230-132-318</t>
  </si>
  <si>
    <t>230-132-411</t>
  </si>
  <si>
    <t>230-132-462</t>
  </si>
  <si>
    <t>230-134-146</t>
  </si>
  <si>
    <t>230-134-181</t>
  </si>
  <si>
    <t>230-134-199</t>
  </si>
  <si>
    <t>230-134-211</t>
  </si>
  <si>
    <t>230-134-221</t>
  </si>
  <si>
    <t>230-134-231</t>
  </si>
  <si>
    <t>230-134-411</t>
  </si>
  <si>
    <t>230-134-418</t>
  </si>
  <si>
    <t>230-134-461</t>
  </si>
  <si>
    <t>230-134-462</t>
  </si>
  <si>
    <t>230-135-418</t>
  </si>
  <si>
    <t>230-137-411</t>
  </si>
  <si>
    <t>230-137-461</t>
  </si>
  <si>
    <t>230-138-418</t>
  </si>
  <si>
    <t>230-163-121</t>
  </si>
  <si>
    <t>230-163-126</t>
  </si>
  <si>
    <t>230-163-131</t>
  </si>
  <si>
    <t>230-163-141</t>
  </si>
  <si>
    <t>230-163-142</t>
  </si>
  <si>
    <t>230-163-143</t>
  </si>
  <si>
    <t>230-163-144</t>
  </si>
  <si>
    <t>230-163-145</t>
  </si>
  <si>
    <t>230-163-146</t>
  </si>
  <si>
    <t>230-163-151</t>
  </si>
  <si>
    <t>230-163-171</t>
  </si>
  <si>
    <t>230-163-172</t>
  </si>
  <si>
    <t>230-163-181</t>
  </si>
  <si>
    <t>230-163-191</t>
  </si>
  <si>
    <t>230-163-198</t>
  </si>
  <si>
    <t>230-163-199</t>
  </si>
  <si>
    <t>230-163-211</t>
  </si>
  <si>
    <t>230-163-221</t>
  </si>
  <si>
    <t>230-163-231</t>
  </si>
  <si>
    <t>230-163-232</t>
  </si>
  <si>
    <t>230-163-311</t>
  </si>
  <si>
    <t>230-163-319</t>
  </si>
  <si>
    <t>230-163-331</t>
  </si>
  <si>
    <t>230-163-392</t>
  </si>
  <si>
    <t>230-163-411</t>
  </si>
  <si>
    <t>230-163-418</t>
  </si>
  <si>
    <t>230-163-461</t>
  </si>
  <si>
    <t>230-163-462</t>
  </si>
  <si>
    <t>230-165-392</t>
  </si>
  <si>
    <t>230-165-411</t>
  </si>
  <si>
    <t>230-167-121</t>
  </si>
  <si>
    <t>230-167-126</t>
  </si>
  <si>
    <t>230-167-132</t>
  </si>
  <si>
    <t>230-167-145</t>
  </si>
  <si>
    <t>230-167-211</t>
  </si>
  <si>
    <t>230-167-221</t>
  </si>
  <si>
    <t>230-167-232</t>
  </si>
  <si>
    <t>230-167-392</t>
  </si>
  <si>
    <t>230-171-392</t>
  </si>
  <si>
    <t>230-171-523</t>
  </si>
  <si>
    <t>230-178-418</t>
  </si>
  <si>
    <t>230-ALL-121</t>
  </si>
  <si>
    <t>230-ALL-126</t>
  </si>
  <si>
    <t>230-ALL-131</t>
  </si>
  <si>
    <t>230-ALL-132</t>
  </si>
  <si>
    <t>230-ALL-133</t>
  </si>
  <si>
    <t>230-ALL-141</t>
  </si>
  <si>
    <t>230-ALL-142</t>
  </si>
  <si>
    <t>230-ALL-143</t>
  </si>
  <si>
    <t>230-ALL-144</t>
  </si>
  <si>
    <t>230-ALL-145</t>
  </si>
  <si>
    <t>230-ALL-146</t>
  </si>
  <si>
    <t>230-ALL-167</t>
  </si>
  <si>
    <t>230-ALL-171</t>
  </si>
  <si>
    <t>230-ALL-172</t>
  </si>
  <si>
    <t>230-ALL-181</t>
  </si>
  <si>
    <t>230-ALL-191</t>
  </si>
  <si>
    <t>230-ALL-192</t>
  </si>
  <si>
    <t>230-ALL-198</t>
  </si>
  <si>
    <t>230-ALL-199</t>
  </si>
  <si>
    <t>230-ALL-231</t>
  </si>
  <si>
    <t>230-ALL-232</t>
  </si>
  <si>
    <t>230-ALL-311</t>
  </si>
  <si>
    <t>230-ALL-317</t>
  </si>
  <si>
    <t>230-ALL-318</t>
  </si>
  <si>
    <t>230-ALL-319</t>
  </si>
  <si>
    <t>230-ALL-331</t>
  </si>
  <si>
    <t>230-ALL-392</t>
  </si>
  <si>
    <t>230-ALL-418</t>
  </si>
  <si>
    <t>230-ALL-523</t>
  </si>
  <si>
    <t>23A-121-121</t>
  </si>
  <si>
    <t>23A-121-211</t>
  </si>
  <si>
    <t>23A-121-221</t>
  </si>
  <si>
    <t>23A-121-411</t>
  </si>
  <si>
    <t>23A-122-311</t>
  </si>
  <si>
    <t>23A-123-315</t>
  </si>
  <si>
    <t>23A-123-411</t>
  </si>
  <si>
    <t>23A-124-462</t>
  </si>
  <si>
    <t>23A-126-462</t>
  </si>
  <si>
    <t>23A-128-462</t>
  </si>
  <si>
    <t>23A-132-311</t>
  </si>
  <si>
    <t>23A-132-317</t>
  </si>
  <si>
    <t>23A-132-411</t>
  </si>
  <si>
    <t>23A-134-162</t>
  </si>
  <si>
    <t>23A-134-211</t>
  </si>
  <si>
    <t>23A-134-411</t>
  </si>
  <si>
    <t>23A-134-462</t>
  </si>
  <si>
    <t>23A-135-418</t>
  </si>
  <si>
    <t>23A-137-411</t>
  </si>
  <si>
    <t>23A-164-162</t>
  </si>
  <si>
    <t>23A-164-192</t>
  </si>
  <si>
    <t>23A-164-211</t>
  </si>
  <si>
    <t>23A-164-462</t>
  </si>
  <si>
    <t>23A-165-411</t>
  </si>
  <si>
    <t>23A-167-192</t>
  </si>
  <si>
    <t>23A-167-311</t>
  </si>
  <si>
    <t>23A-167-317</t>
  </si>
  <si>
    <t>23A-169-131</t>
  </si>
  <si>
    <t>23A-169-146</t>
  </si>
  <si>
    <t>23A-169-211</t>
  </si>
  <si>
    <t>23A-170-121</t>
  </si>
  <si>
    <t>23A-170-211</t>
  </si>
  <si>
    <t>23A-170-221</t>
  </si>
  <si>
    <t>23A-170-311</t>
  </si>
  <si>
    <t>23A-ALL-121</t>
  </si>
  <si>
    <t>23A-ALL-131</t>
  </si>
  <si>
    <t>23A-ALL-146</t>
  </si>
  <si>
    <t>23A-ALL-162</t>
  </si>
  <si>
    <t>23A-ALL-192</t>
  </si>
  <si>
    <t>23A-ALL-211</t>
  </si>
  <si>
    <t>23A-ALL-221</t>
  </si>
  <si>
    <t>23A-ALL-311</t>
  </si>
  <si>
    <t>23A-ALL-315</t>
  </si>
  <si>
    <t>23A-ALL-317</t>
  </si>
  <si>
    <t>23A-ALL-411</t>
  </si>
  <si>
    <t>23A-ALL-418</t>
  </si>
  <si>
    <t>23A-ALL-462</t>
  </si>
  <si>
    <t>240-121-121</t>
  </si>
  <si>
    <t>240-121-196</t>
  </si>
  <si>
    <t>240-121-211</t>
  </si>
  <si>
    <t>240-121-221</t>
  </si>
  <si>
    <t>240-121-312</t>
  </si>
  <si>
    <t>240-121-411</t>
  </si>
  <si>
    <t>240-121-413</t>
  </si>
  <si>
    <t>240-122-311</t>
  </si>
  <si>
    <t>240-124-418</t>
  </si>
  <si>
    <t>240-124-462</t>
  </si>
  <si>
    <t>240-125-315</t>
  </si>
  <si>
    <t>240-126-462</t>
  </si>
  <si>
    <t>240-128-462</t>
  </si>
  <si>
    <t>240-132-131</t>
  </si>
  <si>
    <t>240-132-133</t>
  </si>
  <si>
    <t>240-132-192</t>
  </si>
  <si>
    <t>240-132-211</t>
  </si>
  <si>
    <t>240-132-221</t>
  </si>
  <si>
    <t>240-132-311</t>
  </si>
  <si>
    <t>240-132-411</t>
  </si>
  <si>
    <t>240-134-196</t>
  </si>
  <si>
    <t>240-134-211</t>
  </si>
  <si>
    <t>240-134-221</t>
  </si>
  <si>
    <t>240-134-413</t>
  </si>
  <si>
    <t>240-134-462</t>
  </si>
  <si>
    <t>240-135-418</t>
  </si>
  <si>
    <t>240-137-411</t>
  </si>
  <si>
    <t>240-163-131</t>
  </si>
  <si>
    <t>240-163-181</t>
  </si>
  <si>
    <t>240-163-211</t>
  </si>
  <si>
    <t>240-163-221</t>
  </si>
  <si>
    <t>240-163-231</t>
  </si>
  <si>
    <t>240-163-392</t>
  </si>
  <si>
    <t>240-163-411</t>
  </si>
  <si>
    <t>240-163-413</t>
  </si>
  <si>
    <t>240-167-126</t>
  </si>
  <si>
    <t>240-167-211</t>
  </si>
  <si>
    <t>240-167-221</t>
  </si>
  <si>
    <t>240-167-411</t>
  </si>
  <si>
    <t>240-169-311</t>
  </si>
  <si>
    <t>240-169-392</t>
  </si>
  <si>
    <t>240-170-392</t>
  </si>
  <si>
    <t>240-171-126</t>
  </si>
  <si>
    <t>240-171-142</t>
  </si>
  <si>
    <t>240-171-162</t>
  </si>
  <si>
    <t>240-171-171</t>
  </si>
  <si>
    <t>240-171-174</t>
  </si>
  <si>
    <t>240-171-176</t>
  </si>
  <si>
    <t>240-171-211</t>
  </si>
  <si>
    <t>240-171-392</t>
  </si>
  <si>
    <t>240-178-418</t>
  </si>
  <si>
    <t>240-ALL-121</t>
  </si>
  <si>
    <t>240-ALL-126</t>
  </si>
  <si>
    <t>240-ALL-131</t>
  </si>
  <si>
    <t>240-ALL-133</t>
  </si>
  <si>
    <t>240-ALL-142</t>
  </si>
  <si>
    <t>240-ALL-162</t>
  </si>
  <si>
    <t>240-ALL-171</t>
  </si>
  <si>
    <t>240-ALL-181</t>
  </si>
  <si>
    <t>240-ALL-192</t>
  </si>
  <si>
    <t>240-ALL-196</t>
  </si>
  <si>
    <t>240-ALL-311</t>
  </si>
  <si>
    <t>240-ALL-312</t>
  </si>
  <si>
    <t>240-ALL-315</t>
  </si>
  <si>
    <t>240-ALL-392</t>
  </si>
  <si>
    <t>240-ALL-413</t>
  </si>
  <si>
    <t>240-ALL-418</t>
  </si>
  <si>
    <t>240-ALL-462</t>
  </si>
  <si>
    <t>241-121-121</t>
  </si>
  <si>
    <t>241-121-196</t>
  </si>
  <si>
    <t>241-121-197</t>
  </si>
  <si>
    <t>241-121-198</t>
  </si>
  <si>
    <t>241-121-211</t>
  </si>
  <si>
    <t>241-121-221</t>
  </si>
  <si>
    <t>241-121-411</t>
  </si>
  <si>
    <t>241-121-418</t>
  </si>
  <si>
    <t>241-122-311</t>
  </si>
  <si>
    <t>241-123-411</t>
  </si>
  <si>
    <t>241-124-418</t>
  </si>
  <si>
    <t>241-124-462</t>
  </si>
  <si>
    <t>241-125-174</t>
  </si>
  <si>
    <t>241-125-176</t>
  </si>
  <si>
    <t>241-125-211</t>
  </si>
  <si>
    <t>241-125-231</t>
  </si>
  <si>
    <t>241-125-332</t>
  </si>
  <si>
    <t>241-125-344</t>
  </si>
  <si>
    <t>241-125-411</t>
  </si>
  <si>
    <t>241-125-422</t>
  </si>
  <si>
    <t>241-125-423</t>
  </si>
  <si>
    <t>241-125-425</t>
  </si>
  <si>
    <t>241-125-451</t>
  </si>
  <si>
    <t>241-125-453</t>
  </si>
  <si>
    <t>241-125-461</t>
  </si>
  <si>
    <t>241-125-541</t>
  </si>
  <si>
    <t>241-126-462</t>
  </si>
  <si>
    <t>241-132-311</t>
  </si>
  <si>
    <t>241-132-317</t>
  </si>
  <si>
    <t>241-132-411</t>
  </si>
  <si>
    <t>241-134-142</t>
  </si>
  <si>
    <t>241-134-162</t>
  </si>
  <si>
    <t>241-134-165</t>
  </si>
  <si>
    <t>241-134-167</t>
  </si>
  <si>
    <t>241-134-211</t>
  </si>
  <si>
    <t>241-134-221</t>
  </si>
  <si>
    <t>241-134-411</t>
  </si>
  <si>
    <t>241-134-462</t>
  </si>
  <si>
    <t>241-135-418</t>
  </si>
  <si>
    <t>241-137-411</t>
  </si>
  <si>
    <t>241-163-121</t>
  </si>
  <si>
    <t>241-163-126</t>
  </si>
  <si>
    <t>241-163-147</t>
  </si>
  <si>
    <t>241-163-173</t>
  </si>
  <si>
    <t>241-163-192</t>
  </si>
  <si>
    <t>241-163-196</t>
  </si>
  <si>
    <t>241-163-199</t>
  </si>
  <si>
    <t>241-163-211</t>
  </si>
  <si>
    <t>241-163-221</t>
  </si>
  <si>
    <t>241-163-231</t>
  </si>
  <si>
    <t>241-163-312</t>
  </si>
  <si>
    <t>241-163-343</t>
  </si>
  <si>
    <t>241-163-361</t>
  </si>
  <si>
    <t>241-163-392</t>
  </si>
  <si>
    <t>241-163-411</t>
  </si>
  <si>
    <t>241-163-461</t>
  </si>
  <si>
    <t>241-163-462</t>
  </si>
  <si>
    <t>241-165-418</t>
  </si>
  <si>
    <t>241-168-113</t>
  </si>
  <si>
    <t>241-168-141</t>
  </si>
  <si>
    <t>241-168-171</t>
  </si>
  <si>
    <t>241-168-173</t>
  </si>
  <si>
    <t>241-168-198</t>
  </si>
  <si>
    <t>241-168-211</t>
  </si>
  <si>
    <t>241-168-221</t>
  </si>
  <si>
    <t>241-168-311</t>
  </si>
  <si>
    <t>241-168-331</t>
  </si>
  <si>
    <t>241-168-392</t>
  </si>
  <si>
    <t>241-168-411</t>
  </si>
  <si>
    <t>241-168-418</t>
  </si>
  <si>
    <t>241-170-142</t>
  </si>
  <si>
    <t>241-170-143</t>
  </si>
  <si>
    <t>241-170-211</t>
  </si>
  <si>
    <t>241-170-392</t>
  </si>
  <si>
    <t>241-171-116</t>
  </si>
  <si>
    <t>241-171-126</t>
  </si>
  <si>
    <t>241-171-131</t>
  </si>
  <si>
    <t>241-171-135</t>
  </si>
  <si>
    <t>241-171-142</t>
  </si>
  <si>
    <t>241-171-145</t>
  </si>
  <si>
    <t>241-171-171</t>
  </si>
  <si>
    <t>241-171-174</t>
  </si>
  <si>
    <t>241-171-176</t>
  </si>
  <si>
    <t>241-171-180</t>
  </si>
  <si>
    <t>241-171-211</t>
  </si>
  <si>
    <t>241-171-392</t>
  </si>
  <si>
    <t>241-178-418</t>
  </si>
  <si>
    <t>241-ALL-113</t>
  </si>
  <si>
    <t>241-ALL-116</t>
  </si>
  <si>
    <t>241-ALL-121</t>
  </si>
  <si>
    <t>241-ALL-126</t>
  </si>
  <si>
    <t>241-ALL-131</t>
  </si>
  <si>
    <t>241-ALL-135</t>
  </si>
  <si>
    <t>241-ALL-141</t>
  </si>
  <si>
    <t>241-ALL-142</t>
  </si>
  <si>
    <t>241-ALL-143</t>
  </si>
  <si>
    <t>241-ALL-145</t>
  </si>
  <si>
    <t>241-ALL-147</t>
  </si>
  <si>
    <t>241-ALL-162</t>
  </si>
  <si>
    <t>241-ALL-165</t>
  </si>
  <si>
    <t>241-ALL-167</t>
  </si>
  <si>
    <t>241-ALL-171</t>
  </si>
  <si>
    <t>241-ALL-173</t>
  </si>
  <si>
    <t>241-ALL-174</t>
  </si>
  <si>
    <t>241-ALL-176</t>
  </si>
  <si>
    <t>241-ALL-180</t>
  </si>
  <si>
    <t>241-ALL-192</t>
  </si>
  <si>
    <t>241-ALL-196</t>
  </si>
  <si>
    <t>241-ALL-197</t>
  </si>
  <si>
    <t>241-ALL-198</t>
  </si>
  <si>
    <t>241-ALL-199</t>
  </si>
  <si>
    <t>241-ALL-211</t>
  </si>
  <si>
    <t>241-ALL-221</t>
  </si>
  <si>
    <t>241-ALL-231</t>
  </si>
  <si>
    <t>241-ALL-311</t>
  </si>
  <si>
    <t>241-ALL-312</t>
  </si>
  <si>
    <t>241-ALL-317</t>
  </si>
  <si>
    <t>241-ALL-331</t>
  </si>
  <si>
    <t>241-ALL-332</t>
  </si>
  <si>
    <t>241-ALL-343</t>
  </si>
  <si>
    <t>241-ALL-344</t>
  </si>
  <si>
    <t>241-ALL-361</t>
  </si>
  <si>
    <t>241-ALL-392</t>
  </si>
  <si>
    <t>241-ALL-411</t>
  </si>
  <si>
    <t>241-ALL-418</t>
  </si>
  <si>
    <t>241-ALL-422</t>
  </si>
  <si>
    <t>241-ALL-423</t>
  </si>
  <si>
    <t>241-ALL-425</t>
  </si>
  <si>
    <t>241-ALL-451</t>
  </si>
  <si>
    <t>241-ALL-453</t>
  </si>
  <si>
    <t>241-ALL-461</t>
  </si>
  <si>
    <t>241-ALL-462</t>
  </si>
  <si>
    <t>241-ALL-541</t>
  </si>
  <si>
    <t>24B-123-411</t>
  </si>
  <si>
    <t>24B-124-418</t>
  </si>
  <si>
    <t>24B-126-462</t>
  </si>
  <si>
    <t>24B-128-418</t>
  </si>
  <si>
    <t>24B-128-462</t>
  </si>
  <si>
    <t>24B-132-411</t>
  </si>
  <si>
    <t>24B-134-411</t>
  </si>
  <si>
    <t>24B-134-418</t>
  </si>
  <si>
    <t>24B-134-462</t>
  </si>
  <si>
    <t>24B-135-311</t>
  </si>
  <si>
    <t>24B-137-411</t>
  </si>
  <si>
    <t>24B-163-343</t>
  </si>
  <si>
    <t>24B-163-411</t>
  </si>
  <si>
    <t>24B-163-418</t>
  </si>
  <si>
    <t>24B-163-462</t>
  </si>
  <si>
    <t>24B-165-418</t>
  </si>
  <si>
    <t>24B-169-311</t>
  </si>
  <si>
    <t>24B-170-142</t>
  </si>
  <si>
    <t>24B-171-132</t>
  </si>
  <si>
    <t>24B-171-148</t>
  </si>
  <si>
    <t>24B-171-211</t>
  </si>
  <si>
    <t>24B-ALL-132</t>
  </si>
  <si>
    <t>24B-ALL-142</t>
  </si>
  <si>
    <t>24B-ALL-148</t>
  </si>
  <si>
    <t>24B-ALL-211</t>
  </si>
  <si>
    <t>24B-ALL-311</t>
  </si>
  <si>
    <t>24B-ALL-343</t>
  </si>
  <si>
    <t>24B-ALL-411</t>
  </si>
  <si>
    <t>24B-ALL-418</t>
  </si>
  <si>
    <t>24B-ALL-462</t>
  </si>
  <si>
    <t>24N-121-121</t>
  </si>
  <si>
    <t>24N-121-171</t>
  </si>
  <si>
    <t>24N-121-198</t>
  </si>
  <si>
    <t>24N-121-211</t>
  </si>
  <si>
    <t>24N-121-229</t>
  </si>
  <si>
    <t>24N-121-231</t>
  </si>
  <si>
    <t>24N-121-411</t>
  </si>
  <si>
    <t>24N-121-423</t>
  </si>
  <si>
    <t>24N-121-459</t>
  </si>
  <si>
    <t>24N-123-411</t>
  </si>
  <si>
    <t>24N-124-418</t>
  </si>
  <si>
    <t>24N-126-418</t>
  </si>
  <si>
    <t>24N-126-462</t>
  </si>
  <si>
    <t>24N-128-418</t>
  </si>
  <si>
    <t>24N-134-411</t>
  </si>
  <si>
    <t>24N-135-418</t>
  </si>
  <si>
    <t>24N-137-411</t>
  </si>
  <si>
    <t>24N-163-143</t>
  </si>
  <si>
    <t>24N-163-462</t>
  </si>
  <si>
    <t>24N-165-418</t>
  </si>
  <si>
    <t>24N-167-411</t>
  </si>
  <si>
    <t>24N-169-311</t>
  </si>
  <si>
    <t>24N-ALL-121</t>
  </si>
  <si>
    <t>24N-ALL-143</t>
  </si>
  <si>
    <t>24N-ALL-171</t>
  </si>
  <si>
    <t>24N-ALL-198</t>
  </si>
  <si>
    <t>24N-ALL-211</t>
  </si>
  <si>
    <t>24N-ALL-229</t>
  </si>
  <si>
    <t>24N-ALL-231</t>
  </si>
  <si>
    <t>24N-ALL-311</t>
  </si>
  <si>
    <t>24N-ALL-411</t>
  </si>
  <si>
    <t>24N-ALL-418</t>
  </si>
  <si>
    <t>24N-ALL-423</t>
  </si>
  <si>
    <t>24N-ALL-459</t>
  </si>
  <si>
    <t>24N-ALL-462</t>
  </si>
  <si>
    <t>250-121-116</t>
  </si>
  <si>
    <t>250-121-117</t>
  </si>
  <si>
    <t>250-121-121</t>
  </si>
  <si>
    <t>250-121-211</t>
  </si>
  <si>
    <t>250-121-221</t>
  </si>
  <si>
    <t>250-121-411</t>
  </si>
  <si>
    <t>250-121-418</t>
  </si>
  <si>
    <t>250-122-311</t>
  </si>
  <si>
    <t>250-123-411</t>
  </si>
  <si>
    <t>250-124-418</t>
  </si>
  <si>
    <t>250-124-462</t>
  </si>
  <si>
    <t>250-125-314</t>
  </si>
  <si>
    <t>250-125-411</t>
  </si>
  <si>
    <t>250-125-423</t>
  </si>
  <si>
    <t>250-125-453</t>
  </si>
  <si>
    <t>250-126-418</t>
  </si>
  <si>
    <t>250-127-462</t>
  </si>
  <si>
    <t>250-128-418</t>
  </si>
  <si>
    <t>250-132-132</t>
  </si>
  <si>
    <t>250-132-133</t>
  </si>
  <si>
    <t>250-132-145</t>
  </si>
  <si>
    <t>250-132-211</t>
  </si>
  <si>
    <t>250-132-221</t>
  </si>
  <si>
    <t>250-132-231</t>
  </si>
  <si>
    <t>250-132-311</t>
  </si>
  <si>
    <t>250-132-331</t>
  </si>
  <si>
    <t>250-132-411</t>
  </si>
  <si>
    <t>250-134-131</t>
  </si>
  <si>
    <t>250-134-146</t>
  </si>
  <si>
    <t>250-134-181</t>
  </si>
  <si>
    <t>250-134-199</t>
  </si>
  <si>
    <t>250-134-211</t>
  </si>
  <si>
    <t>250-134-221</t>
  </si>
  <si>
    <t>250-134-231</t>
  </si>
  <si>
    <t>250-134-311</t>
  </si>
  <si>
    <t>250-134-418</t>
  </si>
  <si>
    <t>250-135-311</t>
  </si>
  <si>
    <t>250-137-411</t>
  </si>
  <si>
    <t>250-163-113</t>
  </si>
  <si>
    <t>250-163-116</t>
  </si>
  <si>
    <t>250-163-126</t>
  </si>
  <si>
    <t>250-163-131</t>
  </si>
  <si>
    <t>250-163-142</t>
  </si>
  <si>
    <t>250-163-143</t>
  </si>
  <si>
    <t>250-163-145</t>
  </si>
  <si>
    <t>250-163-146</t>
  </si>
  <si>
    <t>250-163-148</t>
  </si>
  <si>
    <t>250-163-151</t>
  </si>
  <si>
    <t>250-163-171</t>
  </si>
  <si>
    <t>250-163-181</t>
  </si>
  <si>
    <t>250-163-199</t>
  </si>
  <si>
    <t>250-163-211</t>
  </si>
  <si>
    <t>250-163-221</t>
  </si>
  <si>
    <t>250-163-231</t>
  </si>
  <si>
    <t>250-163-232</t>
  </si>
  <si>
    <t>250-163-311</t>
  </si>
  <si>
    <t>250-163-392</t>
  </si>
  <si>
    <t>250-163-411</t>
  </si>
  <si>
    <t>250-163-418</t>
  </si>
  <si>
    <t>250-163-422</t>
  </si>
  <si>
    <t>250-163-423</t>
  </si>
  <si>
    <t>250-163-459</t>
  </si>
  <si>
    <t>250-163-461</t>
  </si>
  <si>
    <t>250-163-462</t>
  </si>
  <si>
    <t>250-163-541</t>
  </si>
  <si>
    <t>250-165-392</t>
  </si>
  <si>
    <t>250-165-418</t>
  </si>
  <si>
    <t>250-167-126</t>
  </si>
  <si>
    <t>250-167-211</t>
  </si>
  <si>
    <t>250-169-192</t>
  </si>
  <si>
    <t>250-169-211</t>
  </si>
  <si>
    <t>250-169-232</t>
  </si>
  <si>
    <t>250-169-311</t>
  </si>
  <si>
    <t>250-169-392</t>
  </si>
  <si>
    <t>250-170-146</t>
  </si>
  <si>
    <t>250-170-151</t>
  </si>
  <si>
    <t>250-170-171</t>
  </si>
  <si>
    <t>250-170-172</t>
  </si>
  <si>
    <t>250-170-198</t>
  </si>
  <si>
    <t>250-170-199</t>
  </si>
  <si>
    <t>250-170-211</t>
  </si>
  <si>
    <t>250-170-221</t>
  </si>
  <si>
    <t>250-170-232</t>
  </si>
  <si>
    <t>250-170-392</t>
  </si>
  <si>
    <t>250-170-411</t>
  </si>
  <si>
    <t>250-170-418</t>
  </si>
  <si>
    <t>250-171-142</t>
  </si>
  <si>
    <t>250-171-147</t>
  </si>
  <si>
    <t>250-171-162</t>
  </si>
  <si>
    <t>250-171-171</t>
  </si>
  <si>
    <t>250-171-172</t>
  </si>
  <si>
    <t>250-171-174</t>
  </si>
  <si>
    <t>250-171-176</t>
  </si>
  <si>
    <t>250-171-180</t>
  </si>
  <si>
    <t>250-171-199</t>
  </si>
  <si>
    <t>250-171-211</t>
  </si>
  <si>
    <t>250-171-311</t>
  </si>
  <si>
    <t>250-171-314</t>
  </si>
  <si>
    <t>250-171-392</t>
  </si>
  <si>
    <t>250-171-411</t>
  </si>
  <si>
    <t>250-171-418</t>
  </si>
  <si>
    <t>250-178-418</t>
  </si>
  <si>
    <t>250-ALL-116</t>
  </si>
  <si>
    <t>250-ALL-117</t>
  </si>
  <si>
    <t>250-ALL-121</t>
  </si>
  <si>
    <t>250-ALL-126</t>
  </si>
  <si>
    <t>250-ALL-131</t>
  </si>
  <si>
    <t>250-ALL-132</t>
  </si>
  <si>
    <t>250-ALL-133</t>
  </si>
  <si>
    <t>250-ALL-142</t>
  </si>
  <si>
    <t>250-ALL-143</t>
  </si>
  <si>
    <t>250-ALL-145</t>
  </si>
  <si>
    <t>250-ALL-146</t>
  </si>
  <si>
    <t>250-ALL-147</t>
  </si>
  <si>
    <t>250-ALL-148</t>
  </si>
  <si>
    <t>250-ALL-162</t>
  </si>
  <si>
    <t>250-ALL-171</t>
  </si>
  <si>
    <t>250-ALL-172</t>
  </si>
  <si>
    <t>250-ALL-180</t>
  </si>
  <si>
    <t>250-ALL-181</t>
  </si>
  <si>
    <t>250-ALL-192</t>
  </si>
  <si>
    <t>250-ALL-198</t>
  </si>
  <si>
    <t>250-ALL-199</t>
  </si>
  <si>
    <t>250-ALL-232</t>
  </si>
  <si>
    <t>250-ALL-314</t>
  </si>
  <si>
    <t>250-ALL-331</t>
  </si>
  <si>
    <t>250-ALL-392</t>
  </si>
  <si>
    <t>250-ALL-411</t>
  </si>
  <si>
    <t>250-ALL-422</t>
  </si>
  <si>
    <t>250-ALL-423</t>
  </si>
  <si>
    <t>250-ALL-453</t>
  </si>
  <si>
    <t>250-ALL-459</t>
  </si>
  <si>
    <t>250-ALL-461</t>
  </si>
  <si>
    <t>250-ALL-462</t>
  </si>
  <si>
    <t>260-121-121</t>
  </si>
  <si>
    <t>260-121-124</t>
  </si>
  <si>
    <t>260-121-198</t>
  </si>
  <si>
    <t>260-121-211</t>
  </si>
  <si>
    <t>260-121-221</t>
  </si>
  <si>
    <t>260-121-311</t>
  </si>
  <si>
    <t>260-121-411</t>
  </si>
  <si>
    <t>260-123-342</t>
  </si>
  <si>
    <t>260-124-462</t>
  </si>
  <si>
    <t>260-125-172</t>
  </si>
  <si>
    <t>260-125-174</t>
  </si>
  <si>
    <t>260-125-231</t>
  </si>
  <si>
    <t>260-125-411</t>
  </si>
  <si>
    <t>260-125-462</t>
  </si>
  <si>
    <t>260-125-541</t>
  </si>
  <si>
    <t>260-126-462</t>
  </si>
  <si>
    <t>260-127-462</t>
  </si>
  <si>
    <t>260-128-462</t>
  </si>
  <si>
    <t>260-129-418</t>
  </si>
  <si>
    <t>260-132-121</t>
  </si>
  <si>
    <t>260-132-142</t>
  </si>
  <si>
    <t>260-132-211</t>
  </si>
  <si>
    <t>260-132-221</t>
  </si>
  <si>
    <t>260-132-231</t>
  </si>
  <si>
    <t>260-132-311</t>
  </si>
  <si>
    <t>260-132-411</t>
  </si>
  <si>
    <t>260-132-541</t>
  </si>
  <si>
    <t>260-134-142</t>
  </si>
  <si>
    <t>260-134-199</t>
  </si>
  <si>
    <t>260-134-211</t>
  </si>
  <si>
    <t>260-134-221</t>
  </si>
  <si>
    <t>260-134-311</t>
  </si>
  <si>
    <t>260-134-411</t>
  </si>
  <si>
    <t>260-134-413</t>
  </si>
  <si>
    <t>260-134-418</t>
  </si>
  <si>
    <t>260-134-462</t>
  </si>
  <si>
    <t>260-134-542</t>
  </si>
  <si>
    <t>260-135-311</t>
  </si>
  <si>
    <t>260-137-411</t>
  </si>
  <si>
    <t>260-163-116</t>
  </si>
  <si>
    <t>260-163-121</t>
  </si>
  <si>
    <t>260-163-124</t>
  </si>
  <si>
    <t>260-163-126</t>
  </si>
  <si>
    <t>260-163-131</t>
  </si>
  <si>
    <t>260-163-142</t>
  </si>
  <si>
    <t>260-163-151</t>
  </si>
  <si>
    <t>260-163-162</t>
  </si>
  <si>
    <t>260-163-171</t>
  </si>
  <si>
    <t>260-163-172</t>
  </si>
  <si>
    <t>260-163-181</t>
  </si>
  <si>
    <t>260-163-191</t>
  </si>
  <si>
    <t>260-163-192</t>
  </si>
  <si>
    <t>260-163-199</t>
  </si>
  <si>
    <t>260-163-211</t>
  </si>
  <si>
    <t>260-163-221</t>
  </si>
  <si>
    <t>260-163-231</t>
  </si>
  <si>
    <t>260-163-311</t>
  </si>
  <si>
    <t>260-163-319</t>
  </si>
  <si>
    <t>260-163-326</t>
  </si>
  <si>
    <t>260-163-327</t>
  </si>
  <si>
    <t>260-163-332</t>
  </si>
  <si>
    <t>260-163-333</t>
  </si>
  <si>
    <t>260-163-341</t>
  </si>
  <si>
    <t>260-163-342</t>
  </si>
  <si>
    <t>260-163-361</t>
  </si>
  <si>
    <t>260-163-411</t>
  </si>
  <si>
    <t>260-163-418</t>
  </si>
  <si>
    <t>260-163-422</t>
  </si>
  <si>
    <t>260-163-461</t>
  </si>
  <si>
    <t>260-163-462</t>
  </si>
  <si>
    <t>260-163-541</t>
  </si>
  <si>
    <t>260-163-542</t>
  </si>
  <si>
    <t>260-165-392</t>
  </si>
  <si>
    <t>260-165-418</t>
  </si>
  <si>
    <t>260-167-411</t>
  </si>
  <si>
    <t>260-167-462</t>
  </si>
  <si>
    <t>260-170-151</t>
  </si>
  <si>
    <t>260-170-152</t>
  </si>
  <si>
    <t>260-170-211</t>
  </si>
  <si>
    <t>260-170-221</t>
  </si>
  <si>
    <t>260-ALL-116</t>
  </si>
  <si>
    <t>260-ALL-121</t>
  </si>
  <si>
    <t>260-ALL-124</t>
  </si>
  <si>
    <t>260-ALL-126</t>
  </si>
  <si>
    <t>260-ALL-131</t>
  </si>
  <si>
    <t>260-ALL-142</t>
  </si>
  <si>
    <t>260-ALL-151</t>
  </si>
  <si>
    <t>260-ALL-152</t>
  </si>
  <si>
    <t>260-ALL-162</t>
  </si>
  <si>
    <t>260-ALL-172</t>
  </si>
  <si>
    <t>260-ALL-174</t>
  </si>
  <si>
    <t>260-ALL-181</t>
  </si>
  <si>
    <t>260-ALL-191</t>
  </si>
  <si>
    <t>260-ALL-192</t>
  </si>
  <si>
    <t>260-ALL-198</t>
  </si>
  <si>
    <t>260-ALL-199</t>
  </si>
  <si>
    <t>260-ALL-231</t>
  </si>
  <si>
    <t>260-ALL-311</t>
  </si>
  <si>
    <t>260-ALL-319</t>
  </si>
  <si>
    <t>260-ALL-326</t>
  </si>
  <si>
    <t>260-ALL-327</t>
  </si>
  <si>
    <t>260-ALL-332</t>
  </si>
  <si>
    <t>260-ALL-333</t>
  </si>
  <si>
    <t>260-ALL-341</t>
  </si>
  <si>
    <t>260-ALL-342</t>
  </si>
  <si>
    <t>260-ALL-361</t>
  </si>
  <si>
    <t>260-ALL-411</t>
  </si>
  <si>
    <t>260-ALL-413</t>
  </si>
  <si>
    <t>260-ALL-418</t>
  </si>
  <si>
    <t>260-ALL-422</t>
  </si>
  <si>
    <t>260-ALL-461</t>
  </si>
  <si>
    <t>260-ALL-462</t>
  </si>
  <si>
    <t>260-ALL-541</t>
  </si>
  <si>
    <t>260-ALL-542</t>
  </si>
  <si>
    <t>26B-121-121</t>
  </si>
  <si>
    <t>26B-121-135</t>
  </si>
  <si>
    <t>26B-121-211</t>
  </si>
  <si>
    <t>26B-121-411</t>
  </si>
  <si>
    <t>26B-124-462</t>
  </si>
  <si>
    <t>26B-126-462</t>
  </si>
  <si>
    <t>26B-129-418</t>
  </si>
  <si>
    <t>26B-134-411</t>
  </si>
  <si>
    <t>26B-134-418</t>
  </si>
  <si>
    <t>26B-135-418</t>
  </si>
  <si>
    <t>26B-137-411</t>
  </si>
  <si>
    <t>26B-163-121</t>
  </si>
  <si>
    <t>26B-163-211</t>
  </si>
  <si>
    <t>26B-163-418</t>
  </si>
  <si>
    <t>26B-163-462</t>
  </si>
  <si>
    <t>26B-ALL-121</t>
  </si>
  <si>
    <t>26B-ALL-135</t>
  </si>
  <si>
    <t>26B-ALL-211</t>
  </si>
  <si>
    <t>26B-ALL-411</t>
  </si>
  <si>
    <t>26B-ALL-418</t>
  </si>
  <si>
    <t>26B-ALL-462</t>
  </si>
  <si>
    <t>26C-121-121</t>
  </si>
  <si>
    <t>26C-121-211</t>
  </si>
  <si>
    <t>26C-121-221</t>
  </si>
  <si>
    <t>26C-121-231</t>
  </si>
  <si>
    <t>26C-124-462</t>
  </si>
  <si>
    <t>26C-124-542</t>
  </si>
  <si>
    <t>26C-126-418</t>
  </si>
  <si>
    <t>26C-126-462</t>
  </si>
  <si>
    <t>26C-132-411</t>
  </si>
  <si>
    <t>26C-132-541</t>
  </si>
  <si>
    <t>26C-135-311</t>
  </si>
  <si>
    <t>26C-137-311</t>
  </si>
  <si>
    <t>26C-137-411</t>
  </si>
  <si>
    <t>26C-163-311</t>
  </si>
  <si>
    <t>26C-163-462</t>
  </si>
  <si>
    <t>26C-165-411</t>
  </si>
  <si>
    <t>26C-169-317</t>
  </si>
  <si>
    <t>26C-170-142</t>
  </si>
  <si>
    <t>26C-ALL-121</t>
  </si>
  <si>
    <t>26C-ALL-142</t>
  </si>
  <si>
    <t>26C-ALL-221</t>
  </si>
  <si>
    <t>26C-ALL-231</t>
  </si>
  <si>
    <t>26C-ALL-311</t>
  </si>
  <si>
    <t>26C-ALL-317</t>
  </si>
  <si>
    <t>26C-ALL-411</t>
  </si>
  <si>
    <t>26C-ALL-418</t>
  </si>
  <si>
    <t>26C-ALL-462</t>
  </si>
  <si>
    <t>26C-ALL-541</t>
  </si>
  <si>
    <t>26C-ALL-542</t>
  </si>
  <si>
    <t>270-121-198</t>
  </si>
  <si>
    <t>270-121-211</t>
  </si>
  <si>
    <t>270-121-221</t>
  </si>
  <si>
    <t>270-121-311</t>
  </si>
  <si>
    <t>270-121-312</t>
  </si>
  <si>
    <t>270-121-411</t>
  </si>
  <si>
    <t>270-132-121</t>
  </si>
  <si>
    <t>270-132-132</t>
  </si>
  <si>
    <t>270-132-192</t>
  </si>
  <si>
    <t>270-132-211</t>
  </si>
  <si>
    <t>270-132-221</t>
  </si>
  <si>
    <t>270-132-231</t>
  </si>
  <si>
    <t>270-132-332</t>
  </si>
  <si>
    <t>270-135-462</t>
  </si>
  <si>
    <t>270-163-162</t>
  </si>
  <si>
    <t>270-163-163</t>
  </si>
  <si>
    <t>270-163-171</t>
  </si>
  <si>
    <t>270-163-174</t>
  </si>
  <si>
    <t>270-163-176</t>
  </si>
  <si>
    <t>270-163-192</t>
  </si>
  <si>
    <t>270-163-211</t>
  </si>
  <si>
    <t>270-163-221</t>
  </si>
  <si>
    <t>270-163-312</t>
  </si>
  <si>
    <t>270-163-317</t>
  </si>
  <si>
    <t>270-163-319</t>
  </si>
  <si>
    <t>270-163-418</t>
  </si>
  <si>
    <t>270-163-462</t>
  </si>
  <si>
    <t>270-165-411</t>
  </si>
  <si>
    <t>270-166-418</t>
  </si>
  <si>
    <t>270-178-418</t>
  </si>
  <si>
    <t>270-ALL-121</t>
  </si>
  <si>
    <t>270-ALL-132</t>
  </si>
  <si>
    <t>270-ALL-162</t>
  </si>
  <si>
    <t>270-ALL-163</t>
  </si>
  <si>
    <t>270-ALL-171</t>
  </si>
  <si>
    <t>270-ALL-174</t>
  </si>
  <si>
    <t>270-ALL-176</t>
  </si>
  <si>
    <t>270-ALL-192</t>
  </si>
  <si>
    <t>270-ALL-198</t>
  </si>
  <si>
    <t>270-ALL-221</t>
  </si>
  <si>
    <t>270-ALL-231</t>
  </si>
  <si>
    <t>270-ALL-311</t>
  </si>
  <si>
    <t>270-ALL-312</t>
  </si>
  <si>
    <t>270-ALL-317</t>
  </si>
  <si>
    <t>270-ALL-319</t>
  </si>
  <si>
    <t>270-ALL-332</t>
  </si>
  <si>
    <t>270-ALL-418</t>
  </si>
  <si>
    <t>27A-121-121</t>
  </si>
  <si>
    <t>27A-121-198</t>
  </si>
  <si>
    <t>27A-121-211</t>
  </si>
  <si>
    <t>27A-121-312</t>
  </si>
  <si>
    <t>27A-121-411</t>
  </si>
  <si>
    <t>27A-123-411</t>
  </si>
  <si>
    <t>27A-124-418</t>
  </si>
  <si>
    <t>27A-126-418</t>
  </si>
  <si>
    <t>27A-126-462</t>
  </si>
  <si>
    <t>27A-135-418</t>
  </si>
  <si>
    <t>27A-137-411</t>
  </si>
  <si>
    <t>27A-ALL-121</t>
  </si>
  <si>
    <t>27A-ALL-198</t>
  </si>
  <si>
    <t>27A-ALL-211</t>
  </si>
  <si>
    <t>27A-ALL-312</t>
  </si>
  <si>
    <t>27A-ALL-411</t>
  </si>
  <si>
    <t>27A-ALL-418</t>
  </si>
  <si>
    <t>27A-ALL-462</t>
  </si>
  <si>
    <t>280-121-198</t>
  </si>
  <si>
    <t>280-121-211</t>
  </si>
  <si>
    <t>280-121-221</t>
  </si>
  <si>
    <t>280-121-312</t>
  </si>
  <si>
    <t>280-121-411</t>
  </si>
  <si>
    <t>280-121-418</t>
  </si>
  <si>
    <t>280-123-411</t>
  </si>
  <si>
    <t>280-124-418</t>
  </si>
  <si>
    <t>280-124-422</t>
  </si>
  <si>
    <t>280-124-462</t>
  </si>
  <si>
    <t>280-125-462</t>
  </si>
  <si>
    <t>280-126-462</t>
  </si>
  <si>
    <t>280-129-418</t>
  </si>
  <si>
    <t>280-132-192</t>
  </si>
  <si>
    <t>280-132-198</t>
  </si>
  <si>
    <t>280-132-211</t>
  </si>
  <si>
    <t>280-132-221</t>
  </si>
  <si>
    <t>280-132-311</t>
  </si>
  <si>
    <t>280-132-411</t>
  </si>
  <si>
    <t>280-132-418</t>
  </si>
  <si>
    <t>280-132-462</t>
  </si>
  <si>
    <t>280-135-418</t>
  </si>
  <si>
    <t>280-137-311</t>
  </si>
  <si>
    <t>280-137-411</t>
  </si>
  <si>
    <t>280-163-178</t>
  </si>
  <si>
    <t>280-163-199</t>
  </si>
  <si>
    <t>280-163-211</t>
  </si>
  <si>
    <t>280-163-221</t>
  </si>
  <si>
    <t>280-163-317</t>
  </si>
  <si>
    <t>280-163-411</t>
  </si>
  <si>
    <t>280-170-126</t>
  </si>
  <si>
    <t>280-170-142</t>
  </si>
  <si>
    <t>280-170-211</t>
  </si>
  <si>
    <t>280-170-392</t>
  </si>
  <si>
    <t>280-171-126</t>
  </si>
  <si>
    <t>280-171-142</t>
  </si>
  <si>
    <t>280-171-171</t>
  </si>
  <si>
    <t>280-171-211</t>
  </si>
  <si>
    <t>280-171-392</t>
  </si>
  <si>
    <t>280-178-418</t>
  </si>
  <si>
    <t>280-ALL-126</t>
  </si>
  <si>
    <t>280-ALL-142</t>
  </si>
  <si>
    <t>280-ALL-178</t>
  </si>
  <si>
    <t>280-ALL-192</t>
  </si>
  <si>
    <t>280-ALL-198</t>
  </si>
  <si>
    <t>280-ALL-199</t>
  </si>
  <si>
    <t>280-ALL-311</t>
  </si>
  <si>
    <t>280-ALL-312</t>
  </si>
  <si>
    <t>280-ALL-317</t>
  </si>
  <si>
    <t>280-ALL-392</t>
  </si>
  <si>
    <t>280-ALL-418</t>
  </si>
  <si>
    <t>280-ALL-422</t>
  </si>
  <si>
    <t>280-ALL-462</t>
  </si>
  <si>
    <t>290-121-121</t>
  </si>
  <si>
    <t>290-121-124</t>
  </si>
  <si>
    <t>290-121-144</t>
  </si>
  <si>
    <t>290-121-211</t>
  </si>
  <si>
    <t>290-121-221</t>
  </si>
  <si>
    <t>290-121-411</t>
  </si>
  <si>
    <t>290-121-418</t>
  </si>
  <si>
    <t>290-121-462</t>
  </si>
  <si>
    <t>290-122-311</t>
  </si>
  <si>
    <t>290-124-462</t>
  </si>
  <si>
    <t>290-125-113</t>
  </si>
  <si>
    <t>290-125-151</t>
  </si>
  <si>
    <t>290-125-165</t>
  </si>
  <si>
    <t>290-125-175</t>
  </si>
  <si>
    <t>290-125-176</t>
  </si>
  <si>
    <t>290-125-184</t>
  </si>
  <si>
    <t>290-125-221</t>
  </si>
  <si>
    <t>290-125-231</t>
  </si>
  <si>
    <t>290-125-411</t>
  </si>
  <si>
    <t>290-125-422</t>
  </si>
  <si>
    <t>290-125-423</t>
  </si>
  <si>
    <t>290-125-424</t>
  </si>
  <si>
    <t>290-125-451</t>
  </si>
  <si>
    <t>290-128-418</t>
  </si>
  <si>
    <t>290-128-462</t>
  </si>
  <si>
    <t>290-129-418</t>
  </si>
  <si>
    <t>290-132-311</t>
  </si>
  <si>
    <t>290-132-318</t>
  </si>
  <si>
    <t>290-132-331</t>
  </si>
  <si>
    <t>290-132-332</t>
  </si>
  <si>
    <t>290-132-411</t>
  </si>
  <si>
    <t>290-134-162</t>
  </si>
  <si>
    <t>290-134-418</t>
  </si>
  <si>
    <t>290-134-461</t>
  </si>
  <si>
    <t>290-134-462</t>
  </si>
  <si>
    <t>290-135-418</t>
  </si>
  <si>
    <t>290-135-542</t>
  </si>
  <si>
    <t>290-137-411</t>
  </si>
  <si>
    <t>290-163-113</t>
  </si>
  <si>
    <t>290-163-153</t>
  </si>
  <si>
    <t>290-163-211</t>
  </si>
  <si>
    <t>290-163-221</t>
  </si>
  <si>
    <t>290-163-231</t>
  </si>
  <si>
    <t>290-163-311</t>
  </si>
  <si>
    <t>290-163-344</t>
  </si>
  <si>
    <t>290-163-392</t>
  </si>
  <si>
    <t>290-163-411</t>
  </si>
  <si>
    <t>290-163-413</t>
  </si>
  <si>
    <t>290-163-418</t>
  </si>
  <si>
    <t>290-163-462</t>
  </si>
  <si>
    <t>290-163-472</t>
  </si>
  <si>
    <t>290-169-311</t>
  </si>
  <si>
    <t>290-171-462</t>
  </si>
  <si>
    <t>290-178-418</t>
  </si>
  <si>
    <t>290-ALL-113</t>
  </si>
  <si>
    <t>290-ALL-121</t>
  </si>
  <si>
    <t>290-ALL-124</t>
  </si>
  <si>
    <t>290-ALL-144</t>
  </si>
  <si>
    <t>290-ALL-151</t>
  </si>
  <si>
    <t>290-ALL-153</t>
  </si>
  <si>
    <t>290-ALL-162</t>
  </si>
  <si>
    <t>290-ALL-165</t>
  </si>
  <si>
    <t>290-ALL-175</t>
  </si>
  <si>
    <t>290-ALL-176</t>
  </si>
  <si>
    <t>290-ALL-184</t>
  </si>
  <si>
    <t>290-ALL-221</t>
  </si>
  <si>
    <t>290-ALL-231</t>
  </si>
  <si>
    <t>290-ALL-311</t>
  </si>
  <si>
    <t>290-ALL-318</t>
  </si>
  <si>
    <t>290-ALL-331</t>
  </si>
  <si>
    <t>290-ALL-332</t>
  </si>
  <si>
    <t>290-ALL-344</t>
  </si>
  <si>
    <t>290-ALL-392</t>
  </si>
  <si>
    <t>290-ALL-411</t>
  </si>
  <si>
    <t>290-ALL-413</t>
  </si>
  <si>
    <t>290-ALL-418</t>
  </si>
  <si>
    <t>290-ALL-422</t>
  </si>
  <si>
    <t>290-ALL-423</t>
  </si>
  <si>
    <t>290-ALL-424</t>
  </si>
  <si>
    <t>290-ALL-451</t>
  </si>
  <si>
    <t>290-ALL-461</t>
  </si>
  <si>
    <t>290-ALL-462</t>
  </si>
  <si>
    <t>290-ALL-472</t>
  </si>
  <si>
    <t>290-ALL-542</t>
  </si>
  <si>
    <t>291-121-196</t>
  </si>
  <si>
    <t>291-121-198</t>
  </si>
  <si>
    <t>291-121-211</t>
  </si>
  <si>
    <t>291-121-221</t>
  </si>
  <si>
    <t>291-121-411</t>
  </si>
  <si>
    <t>291-121-418</t>
  </si>
  <si>
    <t>291-121-462</t>
  </si>
  <si>
    <t>291-122-311</t>
  </si>
  <si>
    <t>291-123-411</t>
  </si>
  <si>
    <t>291-124-462</t>
  </si>
  <si>
    <t>291-125-411</t>
  </si>
  <si>
    <t>291-126-462</t>
  </si>
  <si>
    <t>291-128-418</t>
  </si>
  <si>
    <t>291-129-418</t>
  </si>
  <si>
    <t>291-132-411</t>
  </si>
  <si>
    <t>291-132-462</t>
  </si>
  <si>
    <t>291-134-198</t>
  </si>
  <si>
    <t>291-134-211</t>
  </si>
  <si>
    <t>291-134-221</t>
  </si>
  <si>
    <t>291-134-411</t>
  </si>
  <si>
    <t>291-134-414</t>
  </si>
  <si>
    <t>291-134-462</t>
  </si>
  <si>
    <t>291-135-311</t>
  </si>
  <si>
    <t>291-135-542</t>
  </si>
  <si>
    <t>291-137-411</t>
  </si>
  <si>
    <t>291-163-113</t>
  </si>
  <si>
    <t>291-163-143</t>
  </si>
  <si>
    <t>291-163-171</t>
  </si>
  <si>
    <t>291-163-191</t>
  </si>
  <si>
    <t>291-163-192</t>
  </si>
  <si>
    <t>291-163-196</t>
  </si>
  <si>
    <t>291-163-198</t>
  </si>
  <si>
    <t>291-163-211</t>
  </si>
  <si>
    <t>291-163-221</t>
  </si>
  <si>
    <t>291-163-231</t>
  </si>
  <si>
    <t>291-163-311</t>
  </si>
  <si>
    <t>291-163-312</t>
  </si>
  <si>
    <t>291-163-343</t>
  </si>
  <si>
    <t>291-163-392</t>
  </si>
  <si>
    <t>291-163-411</t>
  </si>
  <si>
    <t>291-163-418</t>
  </si>
  <si>
    <t>291-163-462</t>
  </si>
  <si>
    <t>291-165-392</t>
  </si>
  <si>
    <t>291-165-411</t>
  </si>
  <si>
    <t>291-169-192</t>
  </si>
  <si>
    <t>291-169-211</t>
  </si>
  <si>
    <t>291-169-221</t>
  </si>
  <si>
    <t>291-169-311</t>
  </si>
  <si>
    <t>291-170-143</t>
  </si>
  <si>
    <t>291-170-211</t>
  </si>
  <si>
    <t>291-170-392</t>
  </si>
  <si>
    <t>291-171-131</t>
  </si>
  <si>
    <t>291-171-191</t>
  </si>
  <si>
    <t>291-171-192</t>
  </si>
  <si>
    <t>291-171-211</t>
  </si>
  <si>
    <t>291-171-221</t>
  </si>
  <si>
    <t>291-171-231</t>
  </si>
  <si>
    <t>291-171-311</t>
  </si>
  <si>
    <t>291-171-312</t>
  </si>
  <si>
    <t>291-171-411</t>
  </si>
  <si>
    <t>291-171-418</t>
  </si>
  <si>
    <t>291-171-462</t>
  </si>
  <si>
    <t>291-178-418</t>
  </si>
  <si>
    <t>291-ALL-113</t>
  </si>
  <si>
    <t>291-ALL-131</t>
  </si>
  <si>
    <t>291-ALL-143</t>
  </si>
  <si>
    <t>291-ALL-191</t>
  </si>
  <si>
    <t>291-ALL-192</t>
  </si>
  <si>
    <t>291-ALL-196</t>
  </si>
  <si>
    <t>291-ALL-198</t>
  </si>
  <si>
    <t>291-ALL-221</t>
  </si>
  <si>
    <t>291-ALL-231</t>
  </si>
  <si>
    <t>291-ALL-311</t>
  </si>
  <si>
    <t>291-ALL-312</t>
  </si>
  <si>
    <t>291-ALL-343</t>
  </si>
  <si>
    <t>291-ALL-392</t>
  </si>
  <si>
    <t>291-ALL-411</t>
  </si>
  <si>
    <t>291-ALL-414</t>
  </si>
  <si>
    <t>291-ALL-418</t>
  </si>
  <si>
    <t>291-ALL-462</t>
  </si>
  <si>
    <t>291-ALL-542</t>
  </si>
  <si>
    <t>292-121-121</t>
  </si>
  <si>
    <t>292-121-131</t>
  </si>
  <si>
    <t>292-121-135</t>
  </si>
  <si>
    <t>292-121-144</t>
  </si>
  <si>
    <t>292-121-151</t>
  </si>
  <si>
    <t>292-121-211</t>
  </si>
  <si>
    <t>292-121-221</t>
  </si>
  <si>
    <t>292-121-411</t>
  </si>
  <si>
    <t>292-121-418</t>
  </si>
  <si>
    <t>292-122-311</t>
  </si>
  <si>
    <t>292-123-315</t>
  </si>
  <si>
    <t>292-124-462</t>
  </si>
  <si>
    <t>292-125-149</t>
  </si>
  <si>
    <t>292-125-461</t>
  </si>
  <si>
    <t>292-126-462</t>
  </si>
  <si>
    <t>292-128-462</t>
  </si>
  <si>
    <t>292-132-192</t>
  </si>
  <si>
    <t>292-132-211</t>
  </si>
  <si>
    <t>292-132-221</t>
  </si>
  <si>
    <t>292-132-311</t>
  </si>
  <si>
    <t>292-132-331</t>
  </si>
  <si>
    <t>292-132-411</t>
  </si>
  <si>
    <t>292-134-152</t>
  </si>
  <si>
    <t>292-134-211</t>
  </si>
  <si>
    <t>292-134-221</t>
  </si>
  <si>
    <t>292-134-231</t>
  </si>
  <si>
    <t>292-134-311</t>
  </si>
  <si>
    <t>292-134-315</t>
  </si>
  <si>
    <t>292-134-418</t>
  </si>
  <si>
    <t>292-135-311</t>
  </si>
  <si>
    <t>292-137-411</t>
  </si>
  <si>
    <t>292-138-418</t>
  </si>
  <si>
    <t>292-163-116</t>
  </si>
  <si>
    <t>292-163-162</t>
  </si>
  <si>
    <t>292-163-181</t>
  </si>
  <si>
    <t>292-163-187</t>
  </si>
  <si>
    <t>292-163-191</t>
  </si>
  <si>
    <t>292-163-192</t>
  </si>
  <si>
    <t>292-163-311</t>
  </si>
  <si>
    <t>292-163-326</t>
  </si>
  <si>
    <t>292-163-418</t>
  </si>
  <si>
    <t>292-163-461</t>
  </si>
  <si>
    <t>292-163-472</t>
  </si>
  <si>
    <t>292-165-418</t>
  </si>
  <si>
    <t>292-169-311</t>
  </si>
  <si>
    <t>292-171-192</t>
  </si>
  <si>
    <t>292-171-211</t>
  </si>
  <si>
    <t>292-171-221</t>
  </si>
  <si>
    <t>292-171-392</t>
  </si>
  <si>
    <t>292-171-411</t>
  </si>
  <si>
    <t>292-ALL-116</t>
  </si>
  <si>
    <t>292-ALL-144</t>
  </si>
  <si>
    <t>292-ALL-149</t>
  </si>
  <si>
    <t>292-ALL-151</t>
  </si>
  <si>
    <t>292-ALL-152</t>
  </si>
  <si>
    <t>292-ALL-162</t>
  </si>
  <si>
    <t>292-ALL-181</t>
  </si>
  <si>
    <t>292-ALL-187</t>
  </si>
  <si>
    <t>292-ALL-191</t>
  </si>
  <si>
    <t>292-ALL-192</t>
  </si>
  <si>
    <t>292-ALL-311</t>
  </si>
  <si>
    <t>292-ALL-326</t>
  </si>
  <si>
    <t>292-ALL-331</t>
  </si>
  <si>
    <t>292-ALL-418</t>
  </si>
  <si>
    <t>292-ALL-461</t>
  </si>
  <si>
    <t>292-ALL-462</t>
  </si>
  <si>
    <t>292-ALL-472</t>
  </si>
  <si>
    <t>295-121-121</t>
  </si>
  <si>
    <t>295-121-211</t>
  </si>
  <si>
    <t>295-121-311</t>
  </si>
  <si>
    <t>295-121-411</t>
  </si>
  <si>
    <t>295-121-459</t>
  </si>
  <si>
    <t>295-122-311</t>
  </si>
  <si>
    <t>295-123-411</t>
  </si>
  <si>
    <t>295-124-462</t>
  </si>
  <si>
    <t>295-126-462</t>
  </si>
  <si>
    <t>295-128-462</t>
  </si>
  <si>
    <t>295-132-311</t>
  </si>
  <si>
    <t>295-134-312</t>
  </si>
  <si>
    <t>295-137-311</t>
  </si>
  <si>
    <t>295-137-411</t>
  </si>
  <si>
    <t>295-137-461</t>
  </si>
  <si>
    <t>295-163-311</t>
  </si>
  <si>
    <t>295-163-312</t>
  </si>
  <si>
    <t>295-163-462</t>
  </si>
  <si>
    <t>295-ALL-121</t>
  </si>
  <si>
    <t>295-ALL-211</t>
  </si>
  <si>
    <t>295-ALL-311</t>
  </si>
  <si>
    <t>295-ALL-312</t>
  </si>
  <si>
    <t>295-ALL-411</t>
  </si>
  <si>
    <t>295-ALL-459</t>
  </si>
  <si>
    <t>295-ALL-461</t>
  </si>
  <si>
    <t>295-ALL-462</t>
  </si>
  <si>
    <t>29A-123-411</t>
  </si>
  <si>
    <t>29A-129-418</t>
  </si>
  <si>
    <t>29A-132-311</t>
  </si>
  <si>
    <t>29A-134-142</t>
  </si>
  <si>
    <t>29A-134-211</t>
  </si>
  <si>
    <t>29A-134-231</t>
  </si>
  <si>
    <t>29A-134-418</t>
  </si>
  <si>
    <t>29A-135-418</t>
  </si>
  <si>
    <t>29A-137-411</t>
  </si>
  <si>
    <t>29A-137-461</t>
  </si>
  <si>
    <t>29A-163-131</t>
  </si>
  <si>
    <t>29A-163-211</t>
  </si>
  <si>
    <t>29A-163-229</t>
  </si>
  <si>
    <t>29A-163-231</t>
  </si>
  <si>
    <t>29A-163-235</t>
  </si>
  <si>
    <t>29A-165-418</t>
  </si>
  <si>
    <t>29A-166-418</t>
  </si>
  <si>
    <t>29A-167-418</t>
  </si>
  <si>
    <t>29A-169-146</t>
  </si>
  <si>
    <t>29A-170-142</t>
  </si>
  <si>
    <t>29A-170-211</t>
  </si>
  <si>
    <t>29A-ALL-131</t>
  </si>
  <si>
    <t>29A-ALL-142</t>
  </si>
  <si>
    <t>29A-ALL-146</t>
  </si>
  <si>
    <t>29A-ALL-211</t>
  </si>
  <si>
    <t>29A-ALL-229</t>
  </si>
  <si>
    <t>29A-ALL-231</t>
  </si>
  <si>
    <t>29A-ALL-235</t>
  </si>
  <si>
    <t>29A-ALL-311</t>
  </si>
  <si>
    <t>29A-ALL-411</t>
  </si>
  <si>
    <t>29A-ALL-418</t>
  </si>
  <si>
    <t>29A-ALL-461</t>
  </si>
  <si>
    <t>300-121-198</t>
  </si>
  <si>
    <t>300-121-211</t>
  </si>
  <si>
    <t>300-121-221</t>
  </si>
  <si>
    <t>300-121-311</t>
  </si>
  <si>
    <t>300-121-312</t>
  </si>
  <si>
    <t>300-121-411</t>
  </si>
  <si>
    <t>300-121-418</t>
  </si>
  <si>
    <t>300-125-174</t>
  </si>
  <si>
    <t>300-125-176</t>
  </si>
  <si>
    <t>300-125-411</t>
  </si>
  <si>
    <t>300-125-422</t>
  </si>
  <si>
    <t>300-125-453</t>
  </si>
  <si>
    <t>300-125-461</t>
  </si>
  <si>
    <t>300-125-541</t>
  </si>
  <si>
    <t>300-126-462</t>
  </si>
  <si>
    <t>300-128-462</t>
  </si>
  <si>
    <t>300-129-418</t>
  </si>
  <si>
    <t>300-132-135</t>
  </si>
  <si>
    <t>300-132-192</t>
  </si>
  <si>
    <t>300-132-211</t>
  </si>
  <si>
    <t>300-132-221</t>
  </si>
  <si>
    <t>300-132-317</t>
  </si>
  <si>
    <t>300-132-411</t>
  </si>
  <si>
    <t>300-134-142</t>
  </si>
  <si>
    <t>300-134-198</t>
  </si>
  <si>
    <t>300-134-211</t>
  </si>
  <si>
    <t>300-134-221</t>
  </si>
  <si>
    <t>300-134-312</t>
  </si>
  <si>
    <t>300-134-411</t>
  </si>
  <si>
    <t>300-134-418</t>
  </si>
  <si>
    <t>300-134-461</t>
  </si>
  <si>
    <t>300-134-462</t>
  </si>
  <si>
    <t>300-135-418</t>
  </si>
  <si>
    <t>300-137-411</t>
  </si>
  <si>
    <t>300-137-461</t>
  </si>
  <si>
    <t>300-163-113</t>
  </si>
  <si>
    <t>300-163-116</t>
  </si>
  <si>
    <t>300-163-131</t>
  </si>
  <si>
    <t>300-163-191</t>
  </si>
  <si>
    <t>300-163-192</t>
  </si>
  <si>
    <t>300-163-211</t>
  </si>
  <si>
    <t>300-163-221</t>
  </si>
  <si>
    <t>300-163-231</t>
  </si>
  <si>
    <t>300-163-311</t>
  </si>
  <si>
    <t>300-163-312</t>
  </si>
  <si>
    <t>300-163-411</t>
  </si>
  <si>
    <t>300-163-418</t>
  </si>
  <si>
    <t>300-163-461</t>
  </si>
  <si>
    <t>300-163-462</t>
  </si>
  <si>
    <t>300-169-131</t>
  </si>
  <si>
    <t>300-169-146</t>
  </si>
  <si>
    <t>300-169-211</t>
  </si>
  <si>
    <t>300-169-221</t>
  </si>
  <si>
    <t>300-171-113</t>
  </si>
  <si>
    <t>300-171-126</t>
  </si>
  <si>
    <t>300-171-131</t>
  </si>
  <si>
    <t>300-171-142</t>
  </si>
  <si>
    <t>300-171-146</t>
  </si>
  <si>
    <t>300-171-151</t>
  </si>
  <si>
    <t>300-171-171</t>
  </si>
  <si>
    <t>300-171-173</t>
  </si>
  <si>
    <t>300-171-180</t>
  </si>
  <si>
    <t>300-171-211</t>
  </si>
  <si>
    <t>300-181-418</t>
  </si>
  <si>
    <t>300-ALL-113</t>
  </si>
  <si>
    <t>300-ALL-116</t>
  </si>
  <si>
    <t>300-ALL-126</t>
  </si>
  <si>
    <t>300-ALL-131</t>
  </si>
  <si>
    <t>300-ALL-135</t>
  </si>
  <si>
    <t>300-ALL-142</t>
  </si>
  <si>
    <t>300-ALL-146</t>
  </si>
  <si>
    <t>300-ALL-151</t>
  </si>
  <si>
    <t>300-ALL-171</t>
  </si>
  <si>
    <t>300-ALL-173</t>
  </si>
  <si>
    <t>300-ALL-174</t>
  </si>
  <si>
    <t>300-ALL-176</t>
  </si>
  <si>
    <t>300-ALL-180</t>
  </si>
  <si>
    <t>300-ALL-191</t>
  </si>
  <si>
    <t>300-ALL-192</t>
  </si>
  <si>
    <t>300-ALL-198</t>
  </si>
  <si>
    <t>300-ALL-211</t>
  </si>
  <si>
    <t>300-ALL-221</t>
  </si>
  <si>
    <t>300-ALL-231</t>
  </si>
  <si>
    <t>300-ALL-311</t>
  </si>
  <si>
    <t>300-ALL-312</t>
  </si>
  <si>
    <t>300-ALL-317</t>
  </si>
  <si>
    <t>300-ALL-411</t>
  </si>
  <si>
    <t>300-ALL-418</t>
  </si>
  <si>
    <t>300-ALL-422</t>
  </si>
  <si>
    <t>300-ALL-453</t>
  </si>
  <si>
    <t>300-ALL-461</t>
  </si>
  <si>
    <t>300-ALL-541</t>
  </si>
  <si>
    <t>310-121-121</t>
  </si>
  <si>
    <t>310-121-131</t>
  </si>
  <si>
    <t>310-121-135</t>
  </si>
  <si>
    <t>310-121-144</t>
  </si>
  <si>
    <t>310-121-211</t>
  </si>
  <si>
    <t>310-121-221</t>
  </si>
  <si>
    <t>310-121-418</t>
  </si>
  <si>
    <t>310-123-315</t>
  </si>
  <si>
    <t>310-123-411</t>
  </si>
  <si>
    <t>310-124-462</t>
  </si>
  <si>
    <t>310-125-151</t>
  </si>
  <si>
    <t>310-125-174</t>
  </si>
  <si>
    <t>310-125-176</t>
  </si>
  <si>
    <t>310-125-211</t>
  </si>
  <si>
    <t>310-125-221</t>
  </si>
  <si>
    <t>310-125-231</t>
  </si>
  <si>
    <t>310-125-332</t>
  </si>
  <si>
    <t>310-125-411</t>
  </si>
  <si>
    <t>310-125-418</t>
  </si>
  <si>
    <t>310-125-422</t>
  </si>
  <si>
    <t>310-125-451</t>
  </si>
  <si>
    <t>310-125-453</t>
  </si>
  <si>
    <t>310-125-461</t>
  </si>
  <si>
    <t>310-125-551</t>
  </si>
  <si>
    <t>310-125-552</t>
  </si>
  <si>
    <t>310-126-462</t>
  </si>
  <si>
    <t>310-127-462</t>
  </si>
  <si>
    <t>310-128-418</t>
  </si>
  <si>
    <t>310-129-418</t>
  </si>
  <si>
    <t>310-132-332</t>
  </si>
  <si>
    <t>310-132-411</t>
  </si>
  <si>
    <t>310-134-131</t>
  </si>
  <si>
    <t>310-134-142</t>
  </si>
  <si>
    <t>310-134-144</t>
  </si>
  <si>
    <t>310-134-146</t>
  </si>
  <si>
    <t>310-134-151</t>
  </si>
  <si>
    <t>310-134-152</t>
  </si>
  <si>
    <t>310-134-153</t>
  </si>
  <si>
    <t>310-134-173</t>
  </si>
  <si>
    <t>310-134-181</t>
  </si>
  <si>
    <t>310-134-211</t>
  </si>
  <si>
    <t>310-134-221</t>
  </si>
  <si>
    <t>310-134-231</t>
  </si>
  <si>
    <t>310-134-312</t>
  </si>
  <si>
    <t>310-134-315</t>
  </si>
  <si>
    <t>310-134-411</t>
  </si>
  <si>
    <t>310-134-418</t>
  </si>
  <si>
    <t>310-134-461</t>
  </si>
  <si>
    <t>310-134-462</t>
  </si>
  <si>
    <t>310-135-418</t>
  </si>
  <si>
    <t>310-137-411</t>
  </si>
  <si>
    <t>310-138-418</t>
  </si>
  <si>
    <t>310-163-121</t>
  </si>
  <si>
    <t>310-163-143</t>
  </si>
  <si>
    <t>310-163-144</t>
  </si>
  <si>
    <t>310-163-173</t>
  </si>
  <si>
    <t>310-163-211</t>
  </si>
  <si>
    <t>310-163-221</t>
  </si>
  <si>
    <t>310-163-231</t>
  </si>
  <si>
    <t>310-163-392</t>
  </si>
  <si>
    <t>310-163-411</t>
  </si>
  <si>
    <t>310-163-422</t>
  </si>
  <si>
    <t>310-163-462</t>
  </si>
  <si>
    <t>310-165-392</t>
  </si>
  <si>
    <t>310-165-411</t>
  </si>
  <si>
    <t>310-167-126</t>
  </si>
  <si>
    <t>310-167-211</t>
  </si>
  <si>
    <t>310-167-392</t>
  </si>
  <si>
    <t>310-171-152</t>
  </si>
  <si>
    <t>310-171-211</t>
  </si>
  <si>
    <t>310-171-221</t>
  </si>
  <si>
    <t>310-171-392</t>
  </si>
  <si>
    <t>310-181-116</t>
  </si>
  <si>
    <t>310-181-126</t>
  </si>
  <si>
    <t>310-181-131</t>
  </si>
  <si>
    <t>310-181-142</t>
  </si>
  <si>
    <t>310-181-146</t>
  </si>
  <si>
    <t>310-181-151</t>
  </si>
  <si>
    <t>310-181-174</t>
  </si>
  <si>
    <t>310-181-176</t>
  </si>
  <si>
    <t>310-181-180</t>
  </si>
  <si>
    <t>310-181-211</t>
  </si>
  <si>
    <t>310-181-392</t>
  </si>
  <si>
    <t>310-181-523</t>
  </si>
  <si>
    <t>310-ALL-116</t>
  </si>
  <si>
    <t>310-ALL-121</t>
  </si>
  <si>
    <t>310-ALL-126</t>
  </si>
  <si>
    <t>310-ALL-131</t>
  </si>
  <si>
    <t>310-ALL-135</t>
  </si>
  <si>
    <t>310-ALL-142</t>
  </si>
  <si>
    <t>310-ALL-143</t>
  </si>
  <si>
    <t>310-ALL-144</t>
  </si>
  <si>
    <t>310-ALL-146</t>
  </si>
  <si>
    <t>310-ALL-151</t>
  </si>
  <si>
    <t>310-ALL-152</t>
  </si>
  <si>
    <t>310-ALL-153</t>
  </si>
  <si>
    <t>310-ALL-173</t>
  </si>
  <si>
    <t>310-ALL-174</t>
  </si>
  <si>
    <t>310-ALL-176</t>
  </si>
  <si>
    <t>310-ALL-180</t>
  </si>
  <si>
    <t>310-ALL-181</t>
  </si>
  <si>
    <t>310-ALL-211</t>
  </si>
  <si>
    <t>310-ALL-221</t>
  </si>
  <si>
    <t>310-ALL-231</t>
  </si>
  <si>
    <t>310-ALL-312</t>
  </si>
  <si>
    <t>310-ALL-315</t>
  </si>
  <si>
    <t>310-ALL-332</t>
  </si>
  <si>
    <t>310-ALL-392</t>
  </si>
  <si>
    <t>310-ALL-411</t>
  </si>
  <si>
    <t>310-ALL-418</t>
  </si>
  <si>
    <t>310-ALL-422</t>
  </si>
  <si>
    <t>310-ALL-451</t>
  </si>
  <si>
    <t>310-ALL-453</t>
  </si>
  <si>
    <t>310-ALL-461</t>
  </si>
  <si>
    <t>310-ALL-462</t>
  </si>
  <si>
    <t>310-ALL-523</t>
  </si>
  <si>
    <t>310-ALL-551</t>
  </si>
  <si>
    <t>310-ALL-552</t>
  </si>
  <si>
    <t>320-121-121</t>
  </si>
  <si>
    <t>320-121-124</t>
  </si>
  <si>
    <t>320-121-151</t>
  </si>
  <si>
    <t>320-121-211</t>
  </si>
  <si>
    <t>320-121-221</t>
  </si>
  <si>
    <t>320-121-312</t>
  </si>
  <si>
    <t>320-121-411</t>
  </si>
  <si>
    <t>320-121-413</t>
  </si>
  <si>
    <t>320-121-418</t>
  </si>
  <si>
    <t>320-122-146</t>
  </si>
  <si>
    <t>320-122-211</t>
  </si>
  <si>
    <t>320-122-221</t>
  </si>
  <si>
    <t>320-122-231</t>
  </si>
  <si>
    <t>320-122-311</t>
  </si>
  <si>
    <t>320-123-411</t>
  </si>
  <si>
    <t>320-124-462</t>
  </si>
  <si>
    <t>320-126-462</t>
  </si>
  <si>
    <t>320-127-462</t>
  </si>
  <si>
    <t>320-128-462</t>
  </si>
  <si>
    <t>320-129-418</t>
  </si>
  <si>
    <t>320-132-311</t>
  </si>
  <si>
    <t>320-132-411</t>
  </si>
  <si>
    <t>320-135-311</t>
  </si>
  <si>
    <t>320-135-418</t>
  </si>
  <si>
    <t>320-137-411</t>
  </si>
  <si>
    <t>320-138-418</t>
  </si>
  <si>
    <t>320-163-311</t>
  </si>
  <si>
    <t>320-163-344</t>
  </si>
  <si>
    <t>320-163-411</t>
  </si>
  <si>
    <t>320-163-418</t>
  </si>
  <si>
    <t>320-163-461</t>
  </si>
  <si>
    <t>320-163-462</t>
  </si>
  <si>
    <t>320-163-541</t>
  </si>
  <si>
    <t>320-165-392</t>
  </si>
  <si>
    <t>320-165-418</t>
  </si>
  <si>
    <t>320-169-192</t>
  </si>
  <si>
    <t>320-169-211</t>
  </si>
  <si>
    <t>320-169-221</t>
  </si>
  <si>
    <t>320-169-392</t>
  </si>
  <si>
    <t>320-170-198</t>
  </si>
  <si>
    <t>320-170-211</t>
  </si>
  <si>
    <t>320-170-221</t>
  </si>
  <si>
    <t>320-170-392</t>
  </si>
  <si>
    <t>320-171-126</t>
  </si>
  <si>
    <t>320-171-142</t>
  </si>
  <si>
    <t>320-171-146</t>
  </si>
  <si>
    <t>320-171-151</t>
  </si>
  <si>
    <t>320-171-211</t>
  </si>
  <si>
    <t>320-ALL-121</t>
  </si>
  <si>
    <t>320-ALL-124</t>
  </si>
  <si>
    <t>320-ALL-126</t>
  </si>
  <si>
    <t>320-ALL-142</t>
  </si>
  <si>
    <t>320-ALL-146</t>
  </si>
  <si>
    <t>320-ALL-151</t>
  </si>
  <si>
    <t>320-ALL-192</t>
  </si>
  <si>
    <t>320-ALL-198</t>
  </si>
  <si>
    <t>320-ALL-311</t>
  </si>
  <si>
    <t>320-ALL-312</t>
  </si>
  <si>
    <t>320-ALL-344</t>
  </si>
  <si>
    <t>320-ALL-392</t>
  </si>
  <si>
    <t>320-ALL-411</t>
  </si>
  <si>
    <t>320-ALL-413</t>
  </si>
  <si>
    <t>320-ALL-418</t>
  </si>
  <si>
    <t>320-ALL-461</t>
  </si>
  <si>
    <t>320-ALL-462</t>
  </si>
  <si>
    <t>320-ALL-541</t>
  </si>
  <si>
    <t>32A-121-121</t>
  </si>
  <si>
    <t>32A-121-211</t>
  </si>
  <si>
    <t>32A-121-311</t>
  </si>
  <si>
    <t>32A-121-462</t>
  </si>
  <si>
    <t>32A-122-311</t>
  </si>
  <si>
    <t>32A-123-411</t>
  </si>
  <si>
    <t>32A-124-462</t>
  </si>
  <si>
    <t>32A-125-461</t>
  </si>
  <si>
    <t>32A-126-462</t>
  </si>
  <si>
    <t>32A-128-462</t>
  </si>
  <si>
    <t>32A-135-311</t>
  </si>
  <si>
    <t>32A-137-411</t>
  </si>
  <si>
    <t>32A-138-418</t>
  </si>
  <si>
    <t>32A-163-127</t>
  </si>
  <si>
    <t>32A-163-131</t>
  </si>
  <si>
    <t>32A-163-135</t>
  </si>
  <si>
    <t>32A-163-211</t>
  </si>
  <si>
    <t>32A-169-311</t>
  </si>
  <si>
    <t>32A-170-311</t>
  </si>
  <si>
    <t>32A-ALL-121</t>
  </si>
  <si>
    <t>32A-ALL-127</t>
  </si>
  <si>
    <t>32A-ALL-131</t>
  </si>
  <si>
    <t>32A-ALL-135</t>
  </si>
  <si>
    <t>32A-ALL-211</t>
  </si>
  <si>
    <t>32A-ALL-311</t>
  </si>
  <si>
    <t>32A-ALL-411</t>
  </si>
  <si>
    <t>32A-ALL-418</t>
  </si>
  <si>
    <t>32A-ALL-461</t>
  </si>
  <si>
    <t>32A-ALL-462</t>
  </si>
  <si>
    <t>32B-121-121</t>
  </si>
  <si>
    <t>32B-121-211</t>
  </si>
  <si>
    <t>32B-121-221</t>
  </si>
  <si>
    <t>32B-121-411</t>
  </si>
  <si>
    <t>32B-122-311</t>
  </si>
  <si>
    <t>32B-123-411</t>
  </si>
  <si>
    <t>32B-124-462</t>
  </si>
  <si>
    <t>32B-125-461</t>
  </si>
  <si>
    <t>32B-126-462</t>
  </si>
  <si>
    <t>32B-128-462</t>
  </si>
  <si>
    <t>32B-137-411</t>
  </si>
  <si>
    <t>32B-163-411</t>
  </si>
  <si>
    <t>32B-163-418</t>
  </si>
  <si>
    <t>32B-163-422</t>
  </si>
  <si>
    <t>32B-163-461</t>
  </si>
  <si>
    <t>32B-163-462</t>
  </si>
  <si>
    <t>32B-169-311</t>
  </si>
  <si>
    <t>32B-ALL-121</t>
  </si>
  <si>
    <t>32B-ALL-211</t>
  </si>
  <si>
    <t>32B-ALL-221</t>
  </si>
  <si>
    <t>32B-ALL-311</t>
  </si>
  <si>
    <t>32B-ALL-411</t>
  </si>
  <si>
    <t>32B-ALL-418</t>
  </si>
  <si>
    <t>32B-ALL-422</t>
  </si>
  <si>
    <t>32B-ALL-461</t>
  </si>
  <si>
    <t>32B-ALL-462</t>
  </si>
  <si>
    <t>32C-121-116</t>
  </si>
  <si>
    <t>32C-121-121</t>
  </si>
  <si>
    <t>32C-121-131</t>
  </si>
  <si>
    <t>32C-121-151</t>
  </si>
  <si>
    <t>32C-121-211</t>
  </si>
  <si>
    <t>32C-121-311</t>
  </si>
  <si>
    <t>32C-121-411</t>
  </si>
  <si>
    <t>32C-121-413</t>
  </si>
  <si>
    <t>32C-123-315</t>
  </si>
  <si>
    <t>32C-123-411</t>
  </si>
  <si>
    <t>32C-124-418</t>
  </si>
  <si>
    <t>32C-124-462</t>
  </si>
  <si>
    <t>32C-126-418</t>
  </si>
  <si>
    <t>32C-126-462</t>
  </si>
  <si>
    <t>32C-128-462</t>
  </si>
  <si>
    <t>32C-137-411</t>
  </si>
  <si>
    <t>32C-163-311</t>
  </si>
  <si>
    <t>32C-163-343</t>
  </si>
  <si>
    <t>32C-163-344</t>
  </si>
  <si>
    <t>32C-163-418</t>
  </si>
  <si>
    <t>32C-163-462</t>
  </si>
  <si>
    <t>32C-165-418</t>
  </si>
  <si>
    <t>32C-171-192</t>
  </si>
  <si>
    <t>32C-171-211</t>
  </si>
  <si>
    <t>32C-171-311</t>
  </si>
  <si>
    <t>32C-171-418</t>
  </si>
  <si>
    <t>32C-ALL-116</t>
  </si>
  <si>
    <t>32C-ALL-121</t>
  </si>
  <si>
    <t>32C-ALL-131</t>
  </si>
  <si>
    <t>32C-ALL-151</t>
  </si>
  <si>
    <t>32C-ALL-192</t>
  </si>
  <si>
    <t>32C-ALL-211</t>
  </si>
  <si>
    <t>32C-ALL-311</t>
  </si>
  <si>
    <t>32C-ALL-315</t>
  </si>
  <si>
    <t>32C-ALL-343</t>
  </si>
  <si>
    <t>32C-ALL-344</t>
  </si>
  <si>
    <t>32C-ALL-411</t>
  </si>
  <si>
    <t>32C-ALL-413</t>
  </si>
  <si>
    <t>32C-ALL-418</t>
  </si>
  <si>
    <t>32C-ALL-462</t>
  </si>
  <si>
    <t>32D-121-121</t>
  </si>
  <si>
    <t>32D-121-211</t>
  </si>
  <si>
    <t>32D-121-229</t>
  </si>
  <si>
    <t>32D-121-231</t>
  </si>
  <si>
    <t>32D-121-462</t>
  </si>
  <si>
    <t>32D-122-317</t>
  </si>
  <si>
    <t>32D-123-411</t>
  </si>
  <si>
    <t>32D-124-418</t>
  </si>
  <si>
    <t>32D-126-418</t>
  </si>
  <si>
    <t>32D-126-462</t>
  </si>
  <si>
    <t>32D-128-418</t>
  </si>
  <si>
    <t>32D-135-542</t>
  </si>
  <si>
    <t>32D-137-411</t>
  </si>
  <si>
    <t>32D-164-411</t>
  </si>
  <si>
    <t>32D-164-541</t>
  </si>
  <si>
    <t>32D-ALL-121</t>
  </si>
  <si>
    <t>32D-ALL-211</t>
  </si>
  <si>
    <t>32D-ALL-229</t>
  </si>
  <si>
    <t>32D-ALL-231</t>
  </si>
  <si>
    <t>32D-ALL-317</t>
  </si>
  <si>
    <t>32D-ALL-411</t>
  </si>
  <si>
    <t>32D-ALL-418</t>
  </si>
  <si>
    <t>32D-ALL-462</t>
  </si>
  <si>
    <t>32D-ALL-541</t>
  </si>
  <si>
    <t>32D-ALL-542</t>
  </si>
  <si>
    <t>32H-121-121</t>
  </si>
  <si>
    <t>32H-121-131</t>
  </si>
  <si>
    <t>32H-121-211</t>
  </si>
  <si>
    <t>32H-121-229</t>
  </si>
  <si>
    <t>32H-121-231</t>
  </si>
  <si>
    <t>32H-124-462</t>
  </si>
  <si>
    <t>32H-126-462</t>
  </si>
  <si>
    <t>32H-132-411</t>
  </si>
  <si>
    <t>32H-135-418</t>
  </si>
  <si>
    <t>32H-137-411</t>
  </si>
  <si>
    <t>32H-163-411</t>
  </si>
  <si>
    <t>32H-163-462</t>
  </si>
  <si>
    <t>32H-165-411</t>
  </si>
  <si>
    <t>32H-170-462</t>
  </si>
  <si>
    <t>32H-ALL-121</t>
  </si>
  <si>
    <t>32H-ALL-131</t>
  </si>
  <si>
    <t>32H-ALL-211</t>
  </si>
  <si>
    <t>32H-ALL-229</t>
  </si>
  <si>
    <t>32H-ALL-231</t>
  </si>
  <si>
    <t>32H-ALL-411</t>
  </si>
  <si>
    <t>32H-ALL-418</t>
  </si>
  <si>
    <t>32H-ALL-462</t>
  </si>
  <si>
    <t>32K-121-121</t>
  </si>
  <si>
    <t>32K-121-146</t>
  </si>
  <si>
    <t>32K-121-198</t>
  </si>
  <si>
    <t>32K-121-211</t>
  </si>
  <si>
    <t>32K-121-221</t>
  </si>
  <si>
    <t>32K-121-311</t>
  </si>
  <si>
    <t>32K-121-411</t>
  </si>
  <si>
    <t>32K-123-342</t>
  </si>
  <si>
    <t>32K-124-462</t>
  </si>
  <si>
    <t>32K-125-151</t>
  </si>
  <si>
    <t>32K-125-174</t>
  </si>
  <si>
    <t>32K-125-332</t>
  </si>
  <si>
    <t>32K-125-411</t>
  </si>
  <si>
    <t>32K-126-462</t>
  </si>
  <si>
    <t>32K-128-418</t>
  </si>
  <si>
    <t>32K-137-411</t>
  </si>
  <si>
    <t>32K-163-462</t>
  </si>
  <si>
    <t>32K-165-418</t>
  </si>
  <si>
    <t>32K-167-121</t>
  </si>
  <si>
    <t>32K-171-121</t>
  </si>
  <si>
    <t>32K-171-141</t>
  </si>
  <si>
    <t>32K-171-211</t>
  </si>
  <si>
    <t>32K-171-221</t>
  </si>
  <si>
    <t>32K-ALL-121</t>
  </si>
  <si>
    <t>32K-ALL-141</t>
  </si>
  <si>
    <t>32K-ALL-146</t>
  </si>
  <si>
    <t>32K-ALL-151</t>
  </si>
  <si>
    <t>32K-ALL-174</t>
  </si>
  <si>
    <t>32K-ALL-198</t>
  </si>
  <si>
    <t>32K-ALL-211</t>
  </si>
  <si>
    <t>32K-ALL-221</t>
  </si>
  <si>
    <t>32K-ALL-311</t>
  </si>
  <si>
    <t>32K-ALL-332</t>
  </si>
  <si>
    <t>32K-ALL-342</t>
  </si>
  <si>
    <t>32K-ALL-411</t>
  </si>
  <si>
    <t>32K-ALL-418</t>
  </si>
  <si>
    <t>32K-ALL-462</t>
  </si>
  <si>
    <t>32L-121-121</t>
  </si>
  <si>
    <t>32L-121-211</t>
  </si>
  <si>
    <t>32L-121-221</t>
  </si>
  <si>
    <t>32L-121-418</t>
  </si>
  <si>
    <t>32L-122-317</t>
  </si>
  <si>
    <t>32L-123-411</t>
  </si>
  <si>
    <t>32L-124-462</t>
  </si>
  <si>
    <t>32L-126-462</t>
  </si>
  <si>
    <t>32L-128-462</t>
  </si>
  <si>
    <t>32L-129-418</t>
  </si>
  <si>
    <t>32L-132-121</t>
  </si>
  <si>
    <t>32L-132-126</t>
  </si>
  <si>
    <t>32L-132-142</t>
  </si>
  <si>
    <t>32L-132-211</t>
  </si>
  <si>
    <t>32L-132-221</t>
  </si>
  <si>
    <t>32L-132-231</t>
  </si>
  <si>
    <t>32L-132-311</t>
  </si>
  <si>
    <t>32L-132-411</t>
  </si>
  <si>
    <t>32L-135-311</t>
  </si>
  <si>
    <t>32L-137-411</t>
  </si>
  <si>
    <t>32L-138-418</t>
  </si>
  <si>
    <t>32L-163-411</t>
  </si>
  <si>
    <t>32L-163-418</t>
  </si>
  <si>
    <t>32L-163-462</t>
  </si>
  <si>
    <t>32L-164-311</t>
  </si>
  <si>
    <t>32L-165-411</t>
  </si>
  <si>
    <t>32L-171-121</t>
  </si>
  <si>
    <t>32L-171-211</t>
  </si>
  <si>
    <t>32L-171-221</t>
  </si>
  <si>
    <t>32L-171-231</t>
  </si>
  <si>
    <t>32L-171-311</t>
  </si>
  <si>
    <t>32L-172-411</t>
  </si>
  <si>
    <t>32L-ALL-121</t>
  </si>
  <si>
    <t>32L-ALL-126</t>
  </si>
  <si>
    <t>32L-ALL-142</t>
  </si>
  <si>
    <t>32L-ALL-211</t>
  </si>
  <si>
    <t>32L-ALL-221</t>
  </si>
  <si>
    <t>32L-ALL-231</t>
  </si>
  <si>
    <t>32L-ALL-311</t>
  </si>
  <si>
    <t>32L-ALL-317</t>
  </si>
  <si>
    <t>32L-ALL-411</t>
  </si>
  <si>
    <t>32L-ALL-418</t>
  </si>
  <si>
    <t>32L-ALL-462</t>
  </si>
  <si>
    <t>32M-121-121</t>
  </si>
  <si>
    <t>32M-121-131</t>
  </si>
  <si>
    <t>32M-121-211</t>
  </si>
  <si>
    <t>32M-121-221</t>
  </si>
  <si>
    <t>32M-121-231</t>
  </si>
  <si>
    <t>32M-121-312</t>
  </si>
  <si>
    <t>32M-121-411</t>
  </si>
  <si>
    <t>32M-121-418</t>
  </si>
  <si>
    <t>32M-125-174</t>
  </si>
  <si>
    <t>32M-125-211</t>
  </si>
  <si>
    <t>32M-125-451</t>
  </si>
  <si>
    <t>32M-129-418</t>
  </si>
  <si>
    <t>32M-132-411</t>
  </si>
  <si>
    <t>32M-135-418</t>
  </si>
  <si>
    <t>32M-137-411</t>
  </si>
  <si>
    <t>32M-138-418</t>
  </si>
  <si>
    <t>32M-163-311</t>
  </si>
  <si>
    <t>32M-163-312</t>
  </si>
  <si>
    <t>32M-163-343</t>
  </si>
  <si>
    <t>32M-163-411</t>
  </si>
  <si>
    <t>32M-163-418</t>
  </si>
  <si>
    <t>32M-163-462</t>
  </si>
  <si>
    <t>32M-167-146</t>
  </si>
  <si>
    <t>32M-167-211</t>
  </si>
  <si>
    <t>32M-169-131</t>
  </si>
  <si>
    <t>32M-169-211</t>
  </si>
  <si>
    <t>32M-169-221</t>
  </si>
  <si>
    <t>32M-170-142</t>
  </si>
  <si>
    <t>32M-170-211</t>
  </si>
  <si>
    <t>32M-170-221</t>
  </si>
  <si>
    <t>32M-170-231</t>
  </si>
  <si>
    <t>32M-170-234</t>
  </si>
  <si>
    <t>32M-ALL-121</t>
  </si>
  <si>
    <t>32M-ALL-131</t>
  </si>
  <si>
    <t>32M-ALL-142</t>
  </si>
  <si>
    <t>32M-ALL-146</t>
  </si>
  <si>
    <t>32M-ALL-174</t>
  </si>
  <si>
    <t>32M-ALL-211</t>
  </si>
  <si>
    <t>32M-ALL-221</t>
  </si>
  <si>
    <t>32M-ALL-231</t>
  </si>
  <si>
    <t>32M-ALL-234</t>
  </si>
  <si>
    <t>32M-ALL-311</t>
  </si>
  <si>
    <t>32M-ALL-312</t>
  </si>
  <si>
    <t>32M-ALL-343</t>
  </si>
  <si>
    <t>32M-ALL-411</t>
  </si>
  <si>
    <t>32M-ALL-418</t>
  </si>
  <si>
    <t>32M-ALL-451</t>
  </si>
  <si>
    <t>32N-124-462</t>
  </si>
  <si>
    <t>32N-126-462</t>
  </si>
  <si>
    <t>32N-128-462</t>
  </si>
  <si>
    <t>32N-135-418</t>
  </si>
  <si>
    <t>32N-137-411</t>
  </si>
  <si>
    <t>32N-164-121</t>
  </si>
  <si>
    <t>32N-164-413</t>
  </si>
  <si>
    <t>32N-165-411</t>
  </si>
  <si>
    <t>32N-170-143</t>
  </si>
  <si>
    <t>32N-ALL-121</t>
  </si>
  <si>
    <t>32N-ALL-143</t>
  </si>
  <si>
    <t>32N-ALL-411</t>
  </si>
  <si>
    <t>32N-ALL-413</t>
  </si>
  <si>
    <t>32P-121-121</t>
  </si>
  <si>
    <t>32P-121-211</t>
  </si>
  <si>
    <t>32P-121-231</t>
  </si>
  <si>
    <t>32P-122-311</t>
  </si>
  <si>
    <t>32P-123-411</t>
  </si>
  <si>
    <t>32P-124-418</t>
  </si>
  <si>
    <t>32P-124-462</t>
  </si>
  <si>
    <t>32P-137-411</t>
  </si>
  <si>
    <t>32P-163-411</t>
  </si>
  <si>
    <t>32P-163-461</t>
  </si>
  <si>
    <t>32P-163-462</t>
  </si>
  <si>
    <t>32P-167-121</t>
  </si>
  <si>
    <t>32P-ALL-121</t>
  </si>
  <si>
    <t>32P-ALL-211</t>
  </si>
  <si>
    <t>32P-ALL-231</t>
  </si>
  <si>
    <t>32P-ALL-311</t>
  </si>
  <si>
    <t>32P-ALL-411</t>
  </si>
  <si>
    <t>32P-ALL-418</t>
  </si>
  <si>
    <t>32P-ALL-461</t>
  </si>
  <si>
    <t>32P-ALL-462</t>
  </si>
  <si>
    <t>32Q-121-116</t>
  </si>
  <si>
    <t>32Q-121-121</t>
  </si>
  <si>
    <t>32Q-121-131</t>
  </si>
  <si>
    <t>32Q-121-151</t>
  </si>
  <si>
    <t>32Q-121-211</t>
  </si>
  <si>
    <t>32Q-122-311</t>
  </si>
  <si>
    <t>32Q-123-411</t>
  </si>
  <si>
    <t>32Q-124-462</t>
  </si>
  <si>
    <t>32Q-126-462</t>
  </si>
  <si>
    <t>32Q-128-462</t>
  </si>
  <si>
    <t>32Q-137-311</t>
  </si>
  <si>
    <t>32Q-137-411</t>
  </si>
  <si>
    <t>32Q-137-461</t>
  </si>
  <si>
    <t>32Q-138-418</t>
  </si>
  <si>
    <t>32Q-163-462</t>
  </si>
  <si>
    <t>32Q-ALL-116</t>
  </si>
  <si>
    <t>32Q-ALL-121</t>
  </si>
  <si>
    <t>32Q-ALL-131</t>
  </si>
  <si>
    <t>32Q-ALL-151</t>
  </si>
  <si>
    <t>32Q-ALL-211</t>
  </si>
  <si>
    <t>32Q-ALL-311</t>
  </si>
  <si>
    <t>32Q-ALL-411</t>
  </si>
  <si>
    <t>32Q-ALL-418</t>
  </si>
  <si>
    <t>32Q-ALL-461</t>
  </si>
  <si>
    <t>32Q-ALL-462</t>
  </si>
  <si>
    <t>32R-121-116</t>
  </si>
  <si>
    <t>32R-121-121</t>
  </si>
  <si>
    <t>32R-121-151</t>
  </si>
  <si>
    <t>32R-121-198</t>
  </si>
  <si>
    <t>32R-121-211</t>
  </si>
  <si>
    <t>32R-121-229</t>
  </si>
  <si>
    <t>32R-121-231</t>
  </si>
  <si>
    <t>32R-121-312</t>
  </si>
  <si>
    <t>32R-121-411</t>
  </si>
  <si>
    <t>32R-121-413</t>
  </si>
  <si>
    <t>32R-121-462</t>
  </si>
  <si>
    <t>32R-122-317</t>
  </si>
  <si>
    <t>32R-123-342</t>
  </si>
  <si>
    <t>32R-124-462</t>
  </si>
  <si>
    <t>32R-126-462</t>
  </si>
  <si>
    <t>32R-129-418</t>
  </si>
  <si>
    <t>32R-132-121</t>
  </si>
  <si>
    <t>32R-132-211</t>
  </si>
  <si>
    <t>32R-132-229</t>
  </si>
  <si>
    <t>32R-132-231</t>
  </si>
  <si>
    <t>32R-132-411</t>
  </si>
  <si>
    <t>32R-137-411</t>
  </si>
  <si>
    <t>32R-ALL-116</t>
  </si>
  <si>
    <t>32R-ALL-121</t>
  </si>
  <si>
    <t>32R-ALL-151</t>
  </si>
  <si>
    <t>32R-ALL-198</t>
  </si>
  <si>
    <t>32R-ALL-211</t>
  </si>
  <si>
    <t>32R-ALL-229</t>
  </si>
  <si>
    <t>32R-ALL-231</t>
  </si>
  <si>
    <t>32R-ALL-312</t>
  </si>
  <si>
    <t>32R-ALL-317</t>
  </si>
  <si>
    <t>32R-ALL-342</t>
  </si>
  <si>
    <t>32R-ALL-411</t>
  </si>
  <si>
    <t>32R-ALL-413</t>
  </si>
  <si>
    <t>32R-ALL-418</t>
  </si>
  <si>
    <t>32R-ALL-462</t>
  </si>
  <si>
    <t>32S-125-311</t>
  </si>
  <si>
    <t>32S-125-453</t>
  </si>
  <si>
    <t>32S-135-418</t>
  </si>
  <si>
    <t>32S-163-311</t>
  </si>
  <si>
    <t>32S-163-343</t>
  </si>
  <si>
    <t>32S-163-411</t>
  </si>
  <si>
    <t>32S-163-418</t>
  </si>
  <si>
    <t>32S-163-422</t>
  </si>
  <si>
    <t>32S-163-461</t>
  </si>
  <si>
    <t>32S-163-462</t>
  </si>
  <si>
    <t>32S-165-418</t>
  </si>
  <si>
    <t>32S-ALL-311</t>
  </si>
  <si>
    <t>32S-ALL-343</t>
  </si>
  <si>
    <t>32S-ALL-411</t>
  </si>
  <si>
    <t>32S-ALL-418</t>
  </si>
  <si>
    <t>32S-ALL-422</t>
  </si>
  <si>
    <t>32S-ALL-453</t>
  </si>
  <si>
    <t>32S-ALL-461</t>
  </si>
  <si>
    <t>32S-ALL-462</t>
  </si>
  <si>
    <t>32T-123-315</t>
  </si>
  <si>
    <t>32T-124-462</t>
  </si>
  <si>
    <t>32T-126-462</t>
  </si>
  <si>
    <t>32T-135-462</t>
  </si>
  <si>
    <t>32T-163-462</t>
  </si>
  <si>
    <t>32T-169-131</t>
  </si>
  <si>
    <t>32T-169-192</t>
  </si>
  <si>
    <t>32T-169-211</t>
  </si>
  <si>
    <t>32T-169-221</t>
  </si>
  <si>
    <t>32T-169-231</t>
  </si>
  <si>
    <t>32T-169-317</t>
  </si>
  <si>
    <t>32T-170-143</t>
  </si>
  <si>
    <t>32T-170-211</t>
  </si>
  <si>
    <t>32T-170-233</t>
  </si>
  <si>
    <t>32T-170-462</t>
  </si>
  <si>
    <t>32T-ALL-131</t>
  </si>
  <si>
    <t>32T-ALL-143</t>
  </si>
  <si>
    <t>32T-ALL-192</t>
  </si>
  <si>
    <t>32T-ALL-211</t>
  </si>
  <si>
    <t>32T-ALL-221</t>
  </si>
  <si>
    <t>32T-ALL-231</t>
  </si>
  <si>
    <t>32T-ALL-233</t>
  </si>
  <si>
    <t>32T-ALL-315</t>
  </si>
  <si>
    <t>32T-ALL-317</t>
  </si>
  <si>
    <t>32T-ALL-462</t>
  </si>
  <si>
    <t>330-121-116</t>
  </si>
  <si>
    <t>330-121-135</t>
  </si>
  <si>
    <t>330-121-171</t>
  </si>
  <si>
    <t>330-121-172</t>
  </si>
  <si>
    <t>330-121-198</t>
  </si>
  <si>
    <t>330-121-211</t>
  </si>
  <si>
    <t>330-121-221</t>
  </si>
  <si>
    <t>330-121-312</t>
  </si>
  <si>
    <t>330-121-411</t>
  </si>
  <si>
    <t>330-121-418</t>
  </si>
  <si>
    <t>330-122-311</t>
  </si>
  <si>
    <t>330-124-462</t>
  </si>
  <si>
    <t>330-125-174</t>
  </si>
  <si>
    <t>330-125-411</t>
  </si>
  <si>
    <t>330-125-461</t>
  </si>
  <si>
    <t>330-126-462</t>
  </si>
  <si>
    <t>330-132-411</t>
  </si>
  <si>
    <t>330-132-462</t>
  </si>
  <si>
    <t>330-134-171</t>
  </si>
  <si>
    <t>330-134-172</t>
  </si>
  <si>
    <t>330-134-211</t>
  </si>
  <si>
    <t>330-134-221</t>
  </si>
  <si>
    <t>330-134-411</t>
  </si>
  <si>
    <t>330-134-461</t>
  </si>
  <si>
    <t>330-134-462</t>
  </si>
  <si>
    <t>330-135-311</t>
  </si>
  <si>
    <t>330-137-411</t>
  </si>
  <si>
    <t>330-137-461</t>
  </si>
  <si>
    <t>330-163-162</t>
  </si>
  <si>
    <t>330-163-165</t>
  </si>
  <si>
    <t>330-163-167</t>
  </si>
  <si>
    <t>330-163-211</t>
  </si>
  <si>
    <t>330-163-221</t>
  </si>
  <si>
    <t>330-163-312</t>
  </si>
  <si>
    <t>330-163-418</t>
  </si>
  <si>
    <t>330-163-461</t>
  </si>
  <si>
    <t>330-163-462</t>
  </si>
  <si>
    <t>330-163-472</t>
  </si>
  <si>
    <t>330-165-392</t>
  </si>
  <si>
    <t>330-165-411</t>
  </si>
  <si>
    <t>330-167-121</t>
  </si>
  <si>
    <t>330-167-131</t>
  </si>
  <si>
    <t>330-167-133</t>
  </si>
  <si>
    <t>330-167-145</t>
  </si>
  <si>
    <t>330-167-211</t>
  </si>
  <si>
    <t>330-167-221</t>
  </si>
  <si>
    <t>330-167-392</t>
  </si>
  <si>
    <t>330-169-192</t>
  </si>
  <si>
    <t>330-169-211</t>
  </si>
  <si>
    <t>330-169-221</t>
  </si>
  <si>
    <t>330-169-392</t>
  </si>
  <si>
    <t>330-171-126</t>
  </si>
  <si>
    <t>330-171-142</t>
  </si>
  <si>
    <t>330-171-147</t>
  </si>
  <si>
    <t>330-171-171</t>
  </si>
  <si>
    <t>330-171-172</t>
  </si>
  <si>
    <t>330-171-199</t>
  </si>
  <si>
    <t>330-171-211</t>
  </si>
  <si>
    <t>330-171-392</t>
  </si>
  <si>
    <t>330-171-411</t>
  </si>
  <si>
    <t>330-181-392</t>
  </si>
  <si>
    <t>330-181-418</t>
  </si>
  <si>
    <t>330-181-462</t>
  </si>
  <si>
    <t>330-ALL-116</t>
  </si>
  <si>
    <t>330-ALL-121</t>
  </si>
  <si>
    <t>330-ALL-126</t>
  </si>
  <si>
    <t>330-ALL-131</t>
  </si>
  <si>
    <t>330-ALL-133</t>
  </si>
  <si>
    <t>330-ALL-135</t>
  </si>
  <si>
    <t>330-ALL-142</t>
  </si>
  <si>
    <t>330-ALL-145</t>
  </si>
  <si>
    <t>330-ALL-147</t>
  </si>
  <si>
    <t>330-ALL-162</t>
  </si>
  <si>
    <t>330-ALL-165</t>
  </si>
  <si>
    <t>330-ALL-167</t>
  </si>
  <si>
    <t>330-ALL-172</t>
  </si>
  <si>
    <t>330-ALL-174</t>
  </si>
  <si>
    <t>330-ALL-192</t>
  </si>
  <si>
    <t>330-ALL-198</t>
  </si>
  <si>
    <t>330-ALL-199</t>
  </si>
  <si>
    <t>330-ALL-311</t>
  </si>
  <si>
    <t>330-ALL-312</t>
  </si>
  <si>
    <t>330-ALL-418</t>
  </si>
  <si>
    <t>330-ALL-461</t>
  </si>
  <si>
    <t>330-ALL-462</t>
  </si>
  <si>
    <t>330-ALL-472</t>
  </si>
  <si>
    <t>33A-121-121</t>
  </si>
  <si>
    <t>33A-121-211</t>
  </si>
  <si>
    <t>33A-121-411</t>
  </si>
  <si>
    <t>33A-121-418</t>
  </si>
  <si>
    <t>33A-123-315</t>
  </si>
  <si>
    <t>33A-123-411</t>
  </si>
  <si>
    <t>33A-124-418</t>
  </si>
  <si>
    <t>33A-124-462</t>
  </si>
  <si>
    <t>33A-126-462</t>
  </si>
  <si>
    <t>33A-128-462</t>
  </si>
  <si>
    <t>33A-134-411</t>
  </si>
  <si>
    <t>33A-134-413</t>
  </si>
  <si>
    <t>33A-134-418</t>
  </si>
  <si>
    <t>33A-134-461</t>
  </si>
  <si>
    <t>33A-134-462</t>
  </si>
  <si>
    <t>33A-134-542</t>
  </si>
  <si>
    <t>33A-137-411</t>
  </si>
  <si>
    <t>33A-137-461</t>
  </si>
  <si>
    <t>33A-163-343</t>
  </si>
  <si>
    <t>33A-169-131</t>
  </si>
  <si>
    <t>33A-169-211</t>
  </si>
  <si>
    <t>33A-171-121</t>
  </si>
  <si>
    <t>33A-171-211</t>
  </si>
  <si>
    <t>33A-ALL-121</t>
  </si>
  <si>
    <t>33A-ALL-131</t>
  </si>
  <si>
    <t>33A-ALL-211</t>
  </si>
  <si>
    <t>33A-ALL-315</t>
  </si>
  <si>
    <t>33A-ALL-343</t>
  </si>
  <si>
    <t>33A-ALL-411</t>
  </si>
  <si>
    <t>33A-ALL-413</t>
  </si>
  <si>
    <t>33A-ALL-418</t>
  </si>
  <si>
    <t>33A-ALL-461</t>
  </si>
  <si>
    <t>33A-ALL-462</t>
  </si>
  <si>
    <t>33A-ALL-542</t>
  </si>
  <si>
    <t>340-121-198</t>
  </si>
  <si>
    <t>340-121-211</t>
  </si>
  <si>
    <t>340-121-221</t>
  </si>
  <si>
    <t>340-121-411</t>
  </si>
  <si>
    <t>340-122-311</t>
  </si>
  <si>
    <t>340-123-411</t>
  </si>
  <si>
    <t>340-124-462</t>
  </si>
  <si>
    <t>340-125-165</t>
  </si>
  <si>
    <t>340-125-171</t>
  </si>
  <si>
    <t>340-125-411</t>
  </si>
  <si>
    <t>340-125-461</t>
  </si>
  <si>
    <t>340-126-462</t>
  </si>
  <si>
    <t>340-127-462</t>
  </si>
  <si>
    <t>340-128-462</t>
  </si>
  <si>
    <t>340-129-418</t>
  </si>
  <si>
    <t>340-132-192</t>
  </si>
  <si>
    <t>340-132-211</t>
  </si>
  <si>
    <t>340-132-221</t>
  </si>
  <si>
    <t>340-132-331</t>
  </si>
  <si>
    <t>340-132-411</t>
  </si>
  <si>
    <t>340-135-418</t>
  </si>
  <si>
    <t>340-137-311</t>
  </si>
  <si>
    <t>340-137-411</t>
  </si>
  <si>
    <t>340-137-461</t>
  </si>
  <si>
    <t>340-163-121</t>
  </si>
  <si>
    <t>340-163-143</t>
  </si>
  <si>
    <t>340-163-146</t>
  </si>
  <si>
    <t>340-163-147</t>
  </si>
  <si>
    <t>340-163-151</t>
  </si>
  <si>
    <t>340-163-153</t>
  </si>
  <si>
    <t>340-163-162</t>
  </si>
  <si>
    <t>340-163-167</t>
  </si>
  <si>
    <t>340-163-171</t>
  </si>
  <si>
    <t>340-163-181</t>
  </si>
  <si>
    <t>340-163-192</t>
  </si>
  <si>
    <t>340-163-198</t>
  </si>
  <si>
    <t>340-163-211</t>
  </si>
  <si>
    <t>340-163-221</t>
  </si>
  <si>
    <t>340-163-231</t>
  </si>
  <si>
    <t>340-163-232</t>
  </si>
  <si>
    <t>340-163-311</t>
  </si>
  <si>
    <t>340-163-332</t>
  </si>
  <si>
    <t>340-163-392</t>
  </si>
  <si>
    <t>340-163-411</t>
  </si>
  <si>
    <t>340-163-418</t>
  </si>
  <si>
    <t>340-163-459</t>
  </si>
  <si>
    <t>340-163-461</t>
  </si>
  <si>
    <t>340-163-462</t>
  </si>
  <si>
    <t>340-163-541</t>
  </si>
  <si>
    <t>340-163-542</t>
  </si>
  <si>
    <t>340-165-392</t>
  </si>
  <si>
    <t>340-165-418</t>
  </si>
  <si>
    <t>340-167-192</t>
  </si>
  <si>
    <t>340-167-211</t>
  </si>
  <si>
    <t>340-167-221</t>
  </si>
  <si>
    <t>340-167-232</t>
  </si>
  <si>
    <t>340-167-392</t>
  </si>
  <si>
    <t>340-168-311</t>
  </si>
  <si>
    <t>340-168-411</t>
  </si>
  <si>
    <t>340-168-451</t>
  </si>
  <si>
    <t>340-169-311</t>
  </si>
  <si>
    <t>340-170-143</t>
  </si>
  <si>
    <t>340-170-211</t>
  </si>
  <si>
    <t>340-170-221</t>
  </si>
  <si>
    <t>340-170-232</t>
  </si>
  <si>
    <t>340-170-311</t>
  </si>
  <si>
    <t>340-181-126</t>
  </si>
  <si>
    <t>340-181-142</t>
  </si>
  <si>
    <t>340-181-191</t>
  </si>
  <si>
    <t>340-181-211</t>
  </si>
  <si>
    <t>340-181-232</t>
  </si>
  <si>
    <t>340-181-392</t>
  </si>
  <si>
    <t>340-181-411</t>
  </si>
  <si>
    <t>340-ALL-121</t>
  </si>
  <si>
    <t>340-ALL-126</t>
  </si>
  <si>
    <t>340-ALL-142</t>
  </si>
  <si>
    <t>340-ALL-143</t>
  </si>
  <si>
    <t>340-ALL-146</t>
  </si>
  <si>
    <t>340-ALL-147</t>
  </si>
  <si>
    <t>340-ALL-151</t>
  </si>
  <si>
    <t>340-ALL-153</t>
  </si>
  <si>
    <t>340-ALL-162</t>
  </si>
  <si>
    <t>340-ALL-165</t>
  </si>
  <si>
    <t>340-ALL-167</t>
  </si>
  <si>
    <t>340-ALL-171</t>
  </si>
  <si>
    <t>340-ALL-181</t>
  </si>
  <si>
    <t>340-ALL-191</t>
  </si>
  <si>
    <t>340-ALL-192</t>
  </si>
  <si>
    <t>340-ALL-198</t>
  </si>
  <si>
    <t>340-ALL-231</t>
  </si>
  <si>
    <t>340-ALL-232</t>
  </si>
  <si>
    <t>340-ALL-311</t>
  </si>
  <si>
    <t>340-ALL-331</t>
  </si>
  <si>
    <t>340-ALL-332</t>
  </si>
  <si>
    <t>340-ALL-392</t>
  </si>
  <si>
    <t>340-ALL-411</t>
  </si>
  <si>
    <t>340-ALL-418</t>
  </si>
  <si>
    <t>340-ALL-451</t>
  </si>
  <si>
    <t>340-ALL-459</t>
  </si>
  <si>
    <t>340-ALL-461</t>
  </si>
  <si>
    <t>340-ALL-462</t>
  </si>
  <si>
    <t>340-ALL-541</t>
  </si>
  <si>
    <t>340-ALL-542</t>
  </si>
  <si>
    <t>34B-121-121</t>
  </si>
  <si>
    <t>34B-121-131</t>
  </si>
  <si>
    <t>34B-121-146</t>
  </si>
  <si>
    <t>34B-121-211</t>
  </si>
  <si>
    <t>34B-121-411</t>
  </si>
  <si>
    <t>34B-124-418</t>
  </si>
  <si>
    <t>34B-126-418</t>
  </si>
  <si>
    <t>34B-128-418</t>
  </si>
  <si>
    <t>34B-129-418</t>
  </si>
  <si>
    <t>34B-137-411</t>
  </si>
  <si>
    <t>34B-163-411</t>
  </si>
  <si>
    <t>34B-163-462</t>
  </si>
  <si>
    <t>34B-171-317</t>
  </si>
  <si>
    <t>34B-171-411</t>
  </si>
  <si>
    <t>34B-171-418</t>
  </si>
  <si>
    <t>34B-ALL-121</t>
  </si>
  <si>
    <t>34B-ALL-131</t>
  </si>
  <si>
    <t>34B-ALL-146</t>
  </si>
  <si>
    <t>34B-ALL-211</t>
  </si>
  <si>
    <t>34B-ALL-317</t>
  </si>
  <si>
    <t>34B-ALL-418</t>
  </si>
  <si>
    <t>34B-ALL-462</t>
  </si>
  <si>
    <t>34D-121-121</t>
  </si>
  <si>
    <t>34D-121-198</t>
  </si>
  <si>
    <t>34D-121-211</t>
  </si>
  <si>
    <t>34D-122-311</t>
  </si>
  <si>
    <t>34D-124-462</t>
  </si>
  <si>
    <t>34D-126-462</t>
  </si>
  <si>
    <t>34D-128-462</t>
  </si>
  <si>
    <t>34D-137-411</t>
  </si>
  <si>
    <t>34D-163-146</t>
  </si>
  <si>
    <t>34D-163-211</t>
  </si>
  <si>
    <t>34D-163-311</t>
  </si>
  <si>
    <t>34D-163-418</t>
  </si>
  <si>
    <t>34D-163-462</t>
  </si>
  <si>
    <t>34D-165-411</t>
  </si>
  <si>
    <t>34D-181-411</t>
  </si>
  <si>
    <t>34D-ALL-121</t>
  </si>
  <si>
    <t>34D-ALL-146</t>
  </si>
  <si>
    <t>34D-ALL-198</t>
  </si>
  <si>
    <t>34D-ALL-311</t>
  </si>
  <si>
    <t>34D-ALL-411</t>
  </si>
  <si>
    <t>34D-ALL-418</t>
  </si>
  <si>
    <t>34D-ALL-462</t>
  </si>
  <si>
    <t>34F-121-121</t>
  </si>
  <si>
    <t>34F-121-211</t>
  </si>
  <si>
    <t>34F-121-229</t>
  </si>
  <si>
    <t>34F-121-411</t>
  </si>
  <si>
    <t>34F-124-462</t>
  </si>
  <si>
    <t>34F-126-462</t>
  </si>
  <si>
    <t>34F-132-411</t>
  </si>
  <si>
    <t>34F-135-418</t>
  </si>
  <si>
    <t>34F-137-411</t>
  </si>
  <si>
    <t>34F-163-325</t>
  </si>
  <si>
    <t>34F-163-343</t>
  </si>
  <si>
    <t>34F-163-392</t>
  </si>
  <si>
    <t>34F-163-411</t>
  </si>
  <si>
    <t>34F-163-462</t>
  </si>
  <si>
    <t>34F-165-411</t>
  </si>
  <si>
    <t>34F-170-392</t>
  </si>
  <si>
    <t>34F-170-462</t>
  </si>
  <si>
    <t>34F-ALL-121</t>
  </si>
  <si>
    <t>34F-ALL-211</t>
  </si>
  <si>
    <t>34F-ALL-229</t>
  </si>
  <si>
    <t>34F-ALL-325</t>
  </si>
  <si>
    <t>34F-ALL-343</t>
  </si>
  <si>
    <t>34F-ALL-392</t>
  </si>
  <si>
    <t>34F-ALL-411</t>
  </si>
  <si>
    <t>34F-ALL-418</t>
  </si>
  <si>
    <t>34F-ALL-462</t>
  </si>
  <si>
    <t>34G-121-121</t>
  </si>
  <si>
    <t>34G-121-211</t>
  </si>
  <si>
    <t>34G-121-221</t>
  </si>
  <si>
    <t>34G-121-411</t>
  </si>
  <si>
    <t>34G-123-315</t>
  </si>
  <si>
    <t>34G-123-411</t>
  </si>
  <si>
    <t>34G-124-418</t>
  </si>
  <si>
    <t>34G-124-462</t>
  </si>
  <si>
    <t>34G-124-542</t>
  </si>
  <si>
    <t>34G-126-462</t>
  </si>
  <si>
    <t>34G-132-411</t>
  </si>
  <si>
    <t>34G-132-418</t>
  </si>
  <si>
    <t>34G-132-462</t>
  </si>
  <si>
    <t>34G-137-411</t>
  </si>
  <si>
    <t>34G-163-541</t>
  </si>
  <si>
    <t>34G-169-311</t>
  </si>
  <si>
    <t>34G-ALL-121</t>
  </si>
  <si>
    <t>34G-ALL-211</t>
  </si>
  <si>
    <t>34G-ALL-221</t>
  </si>
  <si>
    <t>34G-ALL-311</t>
  </si>
  <si>
    <t>34G-ALL-315</t>
  </si>
  <si>
    <t>34G-ALL-411</t>
  </si>
  <si>
    <t>34G-ALL-418</t>
  </si>
  <si>
    <t>34G-ALL-462</t>
  </si>
  <si>
    <t>34G-ALL-541</t>
  </si>
  <si>
    <t>34G-ALL-542</t>
  </si>
  <si>
    <t>34H-121-121</t>
  </si>
  <si>
    <t>34H-121-211</t>
  </si>
  <si>
    <t>34H-121-231</t>
  </si>
  <si>
    <t>34H-123-411</t>
  </si>
  <si>
    <t>34H-124-418</t>
  </si>
  <si>
    <t>34H-124-462</t>
  </si>
  <si>
    <t>34H-126-418</t>
  </si>
  <si>
    <t>34H-126-462</t>
  </si>
  <si>
    <t>34H-135-418</t>
  </si>
  <si>
    <t>34H-135-422</t>
  </si>
  <si>
    <t>34H-137-311</t>
  </si>
  <si>
    <t>34H-137-411</t>
  </si>
  <si>
    <t>34H-164-311</t>
  </si>
  <si>
    <t>34H-164-312</t>
  </si>
  <si>
    <t>34H-164-411</t>
  </si>
  <si>
    <t>34H-164-418</t>
  </si>
  <si>
    <t>34H-164-462</t>
  </si>
  <si>
    <t>34H-169-131</t>
  </si>
  <si>
    <t>34H-169-211</t>
  </si>
  <si>
    <t>34H-172-126</t>
  </si>
  <si>
    <t>34H-172-211</t>
  </si>
  <si>
    <t>34H-172-411</t>
  </si>
  <si>
    <t>34H-172-418</t>
  </si>
  <si>
    <t>34H-ALL-121</t>
  </si>
  <si>
    <t>34H-ALL-126</t>
  </si>
  <si>
    <t>34H-ALL-131</t>
  </si>
  <si>
    <t>34H-ALL-211</t>
  </si>
  <si>
    <t>34H-ALL-231</t>
  </si>
  <si>
    <t>34H-ALL-311</t>
  </si>
  <si>
    <t>34H-ALL-312</t>
  </si>
  <si>
    <t>34H-ALL-411</t>
  </si>
  <si>
    <t>34H-ALL-418</t>
  </si>
  <si>
    <t>34H-ALL-422</t>
  </si>
  <si>
    <t>34H-ALL-462</t>
  </si>
  <si>
    <t>34Z-122-311</t>
  </si>
  <si>
    <t>34Z-132-311</t>
  </si>
  <si>
    <t>34Z-137-411</t>
  </si>
  <si>
    <t>34Z-163-121</t>
  </si>
  <si>
    <t>34Z-163-171</t>
  </si>
  <si>
    <t>34Z-163-192</t>
  </si>
  <si>
    <t>34Z-163-211</t>
  </si>
  <si>
    <t>34Z-163-221</t>
  </si>
  <si>
    <t>34Z-163-229</t>
  </si>
  <si>
    <t>34Z-163-311</t>
  </si>
  <si>
    <t>34Z-163-312</t>
  </si>
  <si>
    <t>34Z-163-326</t>
  </si>
  <si>
    <t>34Z-163-332</t>
  </si>
  <si>
    <t>34Z-163-341</t>
  </si>
  <si>
    <t>34Z-163-343</t>
  </si>
  <si>
    <t>34Z-163-411</t>
  </si>
  <si>
    <t>34Z-163-462</t>
  </si>
  <si>
    <t>34Z-ALL-121</t>
  </si>
  <si>
    <t>34Z-ALL-171</t>
  </si>
  <si>
    <t>34Z-ALL-192</t>
  </si>
  <si>
    <t>34Z-ALL-211</t>
  </si>
  <si>
    <t>34Z-ALL-221</t>
  </si>
  <si>
    <t>34Z-ALL-229</t>
  </si>
  <si>
    <t>34Z-ALL-311</t>
  </si>
  <si>
    <t>34Z-ALL-312</t>
  </si>
  <si>
    <t>34Z-ALL-326</t>
  </si>
  <si>
    <t>34Z-ALL-332</t>
  </si>
  <si>
    <t>34Z-ALL-341</t>
  </si>
  <si>
    <t>34Z-ALL-343</t>
  </si>
  <si>
    <t>34Z-ALL-411</t>
  </si>
  <si>
    <t>34Z-ALL-462</t>
  </si>
  <si>
    <t>350-121-151</t>
  </si>
  <si>
    <t>350-121-198</t>
  </si>
  <si>
    <t>350-121-211</t>
  </si>
  <si>
    <t>350-121-221</t>
  </si>
  <si>
    <t>350-121-411</t>
  </si>
  <si>
    <t>350-122-311</t>
  </si>
  <si>
    <t>350-123-411</t>
  </si>
  <si>
    <t>350-124-462</t>
  </si>
  <si>
    <t>350-126-462</t>
  </si>
  <si>
    <t>350-128-462</t>
  </si>
  <si>
    <t>350-132-142</t>
  </si>
  <si>
    <t>350-132-192</t>
  </si>
  <si>
    <t>350-132-211</t>
  </si>
  <si>
    <t>350-132-221</t>
  </si>
  <si>
    <t>350-132-311</t>
  </si>
  <si>
    <t>350-132-317</t>
  </si>
  <si>
    <t>350-132-332</t>
  </si>
  <si>
    <t>350-132-343</t>
  </si>
  <si>
    <t>350-132-411</t>
  </si>
  <si>
    <t>350-134-131</t>
  </si>
  <si>
    <t>350-134-151</t>
  </si>
  <si>
    <t>350-134-164</t>
  </si>
  <si>
    <t>350-134-181</t>
  </si>
  <si>
    <t>350-134-211</t>
  </si>
  <si>
    <t>350-134-221</t>
  </si>
  <si>
    <t>350-134-411</t>
  </si>
  <si>
    <t>350-134-413</t>
  </si>
  <si>
    <t>350-134-418</t>
  </si>
  <si>
    <t>350-134-461</t>
  </si>
  <si>
    <t>350-135-418</t>
  </si>
  <si>
    <t>350-137-411</t>
  </si>
  <si>
    <t>350-163-116</t>
  </si>
  <si>
    <t>350-163-131</t>
  </si>
  <si>
    <t>350-163-134</t>
  </si>
  <si>
    <t>350-163-135</t>
  </si>
  <si>
    <t>350-163-143</t>
  </si>
  <si>
    <t>350-163-151</t>
  </si>
  <si>
    <t>350-163-152</t>
  </si>
  <si>
    <t>350-163-181</t>
  </si>
  <si>
    <t>350-163-191</t>
  </si>
  <si>
    <t>350-163-192</t>
  </si>
  <si>
    <t>350-163-198</t>
  </si>
  <si>
    <t>350-163-211</t>
  </si>
  <si>
    <t>350-163-221</t>
  </si>
  <si>
    <t>350-163-311</t>
  </si>
  <si>
    <t>350-163-313</t>
  </si>
  <si>
    <t>350-163-315</t>
  </si>
  <si>
    <t>350-163-319</t>
  </si>
  <si>
    <t>350-163-332</t>
  </si>
  <si>
    <t>350-163-342</t>
  </si>
  <si>
    <t>350-163-343</t>
  </si>
  <si>
    <t>350-163-411</t>
  </si>
  <si>
    <t>350-163-413</t>
  </si>
  <si>
    <t>350-163-418</t>
  </si>
  <si>
    <t>350-163-422</t>
  </si>
  <si>
    <t>350-163-461</t>
  </si>
  <si>
    <t>350-163-462</t>
  </si>
  <si>
    <t>350-169-311</t>
  </si>
  <si>
    <t>350-169-317</t>
  </si>
  <si>
    <t>350-171-126</t>
  </si>
  <si>
    <t>350-171-131</t>
  </si>
  <si>
    <t>350-171-135</t>
  </si>
  <si>
    <t>350-171-142</t>
  </si>
  <si>
    <t>350-171-171</t>
  </si>
  <si>
    <t>350-171-174</t>
  </si>
  <si>
    <t>350-171-180</t>
  </si>
  <si>
    <t>350-171-211</t>
  </si>
  <si>
    <t>350-171-332</t>
  </si>
  <si>
    <t>350-171-411</t>
  </si>
  <si>
    <t>350-ALL-116</t>
  </si>
  <si>
    <t>350-ALL-126</t>
  </si>
  <si>
    <t>350-ALL-131</t>
  </si>
  <si>
    <t>350-ALL-134</t>
  </si>
  <si>
    <t>350-ALL-135</t>
  </si>
  <si>
    <t>350-ALL-142</t>
  </si>
  <si>
    <t>350-ALL-143</t>
  </si>
  <si>
    <t>350-ALL-152</t>
  </si>
  <si>
    <t>350-ALL-164</t>
  </si>
  <si>
    <t>350-ALL-171</t>
  </si>
  <si>
    <t>350-ALL-180</t>
  </si>
  <si>
    <t>350-ALL-181</t>
  </si>
  <si>
    <t>350-ALL-191</t>
  </si>
  <si>
    <t>350-ALL-192</t>
  </si>
  <si>
    <t>350-ALL-198</t>
  </si>
  <si>
    <t>350-ALL-311</t>
  </si>
  <si>
    <t>350-ALL-313</t>
  </si>
  <si>
    <t>350-ALL-315</t>
  </si>
  <si>
    <t>350-ALL-317</t>
  </si>
  <si>
    <t>350-ALL-319</t>
  </si>
  <si>
    <t>350-ALL-332</t>
  </si>
  <si>
    <t>350-ALL-342</t>
  </si>
  <si>
    <t>350-ALL-343</t>
  </si>
  <si>
    <t>350-ALL-411</t>
  </si>
  <si>
    <t>350-ALL-413</t>
  </si>
  <si>
    <t>350-ALL-418</t>
  </si>
  <si>
    <t>350-ALL-422</t>
  </si>
  <si>
    <t>350-ALL-461</t>
  </si>
  <si>
    <t>350-ALL-462</t>
  </si>
  <si>
    <t>35A-121-121</t>
  </si>
  <si>
    <t>35A-121-135</t>
  </si>
  <si>
    <t>35A-121-211</t>
  </si>
  <si>
    <t>35A-121-221</t>
  </si>
  <si>
    <t>35A-124-462</t>
  </si>
  <si>
    <t>35A-126-462</t>
  </si>
  <si>
    <t>35A-128-462</t>
  </si>
  <si>
    <t>35A-132-411</t>
  </si>
  <si>
    <t>35A-134-418</t>
  </si>
  <si>
    <t>35A-134-462</t>
  </si>
  <si>
    <t>35A-135-418</t>
  </si>
  <si>
    <t>35A-137-411</t>
  </si>
  <si>
    <t>35A-163-418</t>
  </si>
  <si>
    <t>35A-165-418</t>
  </si>
  <si>
    <t>35A-ALL-121</t>
  </si>
  <si>
    <t>35A-ALL-135</t>
  </si>
  <si>
    <t>35A-ALL-211</t>
  </si>
  <si>
    <t>35A-ALL-221</t>
  </si>
  <si>
    <t>35A-ALL-418</t>
  </si>
  <si>
    <t>35A-ALL-462</t>
  </si>
  <si>
    <t>35B-123-411</t>
  </si>
  <si>
    <t>35B-124-462</t>
  </si>
  <si>
    <t>35B-126-462</t>
  </si>
  <si>
    <t>35B-134-413</t>
  </si>
  <si>
    <t>35B-137-411</t>
  </si>
  <si>
    <t>35B-ALL-411</t>
  </si>
  <si>
    <t>35B-ALL-413</t>
  </si>
  <si>
    <t>35B-ALL-462</t>
  </si>
  <si>
    <t>360-121-171</t>
  </si>
  <si>
    <t>360-121-196</t>
  </si>
  <si>
    <t>360-121-198</t>
  </si>
  <si>
    <t>360-121-211</t>
  </si>
  <si>
    <t>360-121-221</t>
  </si>
  <si>
    <t>360-121-311</t>
  </si>
  <si>
    <t>360-121-411</t>
  </si>
  <si>
    <t>360-121-418</t>
  </si>
  <si>
    <t>360-123-411</t>
  </si>
  <si>
    <t>360-124-418</t>
  </si>
  <si>
    <t>360-124-462</t>
  </si>
  <si>
    <t>360-125-151</t>
  </si>
  <si>
    <t>360-125-153</t>
  </si>
  <si>
    <t>360-125-174</t>
  </si>
  <si>
    <t>360-125-176</t>
  </si>
  <si>
    <t>360-125-184</t>
  </si>
  <si>
    <t>360-125-211</t>
  </si>
  <si>
    <t>360-125-221</t>
  </si>
  <si>
    <t>360-125-231</t>
  </si>
  <si>
    <t>360-125-232</t>
  </si>
  <si>
    <t>360-125-314</t>
  </si>
  <si>
    <t>360-125-326</t>
  </si>
  <si>
    <t>360-125-327</t>
  </si>
  <si>
    <t>360-125-332</t>
  </si>
  <si>
    <t>360-125-342</t>
  </si>
  <si>
    <t>360-125-344</t>
  </si>
  <si>
    <t>360-125-361</t>
  </si>
  <si>
    <t>360-125-411</t>
  </si>
  <si>
    <t>360-125-418</t>
  </si>
  <si>
    <t>360-125-422</t>
  </si>
  <si>
    <t>360-125-451</t>
  </si>
  <si>
    <t>360-125-452</t>
  </si>
  <si>
    <t>360-125-453</t>
  </si>
  <si>
    <t>360-125-461</t>
  </si>
  <si>
    <t>360-125-462</t>
  </si>
  <si>
    <t>360-126-418</t>
  </si>
  <si>
    <t>360-126-462</t>
  </si>
  <si>
    <t>360-128-462</t>
  </si>
  <si>
    <t>360-129-418</t>
  </si>
  <si>
    <t>360-132-192</t>
  </si>
  <si>
    <t>360-132-211</t>
  </si>
  <si>
    <t>360-132-221</t>
  </si>
  <si>
    <t>360-132-311</t>
  </si>
  <si>
    <t>360-132-411</t>
  </si>
  <si>
    <t>360-132-418</t>
  </si>
  <si>
    <t>360-134-311</t>
  </si>
  <si>
    <t>360-134-414</t>
  </si>
  <si>
    <t>360-134-418</t>
  </si>
  <si>
    <t>360-135-418</t>
  </si>
  <si>
    <t>360-137-311</t>
  </si>
  <si>
    <t>360-137-411</t>
  </si>
  <si>
    <t>360-163-116</t>
  </si>
  <si>
    <t>360-163-121</t>
  </si>
  <si>
    <t>360-163-125</t>
  </si>
  <si>
    <t>360-163-131</t>
  </si>
  <si>
    <t>360-163-142</t>
  </si>
  <si>
    <t>360-163-146</t>
  </si>
  <si>
    <t>360-163-151</t>
  </si>
  <si>
    <t>360-163-162</t>
  </si>
  <si>
    <t>360-163-173</t>
  </si>
  <si>
    <t>360-163-181</t>
  </si>
  <si>
    <t>360-163-183</t>
  </si>
  <si>
    <t>360-163-191</t>
  </si>
  <si>
    <t>360-163-192</t>
  </si>
  <si>
    <t>360-163-198</t>
  </si>
  <si>
    <t>360-163-211</t>
  </si>
  <si>
    <t>360-163-221</t>
  </si>
  <si>
    <t>360-163-231</t>
  </si>
  <si>
    <t>360-163-311</t>
  </si>
  <si>
    <t>360-163-313</t>
  </si>
  <si>
    <t>360-163-314</t>
  </si>
  <si>
    <t>360-163-317</t>
  </si>
  <si>
    <t>360-163-319</t>
  </si>
  <si>
    <t>360-163-325</t>
  </si>
  <si>
    <t>360-163-327</t>
  </si>
  <si>
    <t>360-163-331</t>
  </si>
  <si>
    <t>360-163-332</t>
  </si>
  <si>
    <t>360-163-392</t>
  </si>
  <si>
    <t>360-163-411</t>
  </si>
  <si>
    <t>360-163-418</t>
  </si>
  <si>
    <t>360-163-461</t>
  </si>
  <si>
    <t>360-163-462</t>
  </si>
  <si>
    <t>360-165-392</t>
  </si>
  <si>
    <t>360-165-411</t>
  </si>
  <si>
    <t>360-166-418</t>
  </si>
  <si>
    <t>360-167-411</t>
  </si>
  <si>
    <t>360-169-131</t>
  </si>
  <si>
    <t>360-169-211</t>
  </si>
  <si>
    <t>360-169-221</t>
  </si>
  <si>
    <t>360-169-231</t>
  </si>
  <si>
    <t>360-169-311</t>
  </si>
  <si>
    <t>360-169-392</t>
  </si>
  <si>
    <t>360-170-311</t>
  </si>
  <si>
    <t>360-170-392</t>
  </si>
  <si>
    <t>360-170-411</t>
  </si>
  <si>
    <t>360-171-122</t>
  </si>
  <si>
    <t>360-171-142</t>
  </si>
  <si>
    <t>360-171-146</t>
  </si>
  <si>
    <t>360-171-151</t>
  </si>
  <si>
    <t>360-171-171</t>
  </si>
  <si>
    <t>360-171-173</t>
  </si>
  <si>
    <t>360-171-196</t>
  </si>
  <si>
    <t>360-171-211</t>
  </si>
  <si>
    <t>360-171-221</t>
  </si>
  <si>
    <t>360-171-311</t>
  </si>
  <si>
    <t>360-171-392</t>
  </si>
  <si>
    <t>360-181-121</t>
  </si>
  <si>
    <t>360-181-131</t>
  </si>
  <si>
    <t>360-181-181</t>
  </si>
  <si>
    <t>360-181-211</t>
  </si>
  <si>
    <t>360-181-221</t>
  </si>
  <si>
    <t>360-181-392</t>
  </si>
  <si>
    <t>360-181-411</t>
  </si>
  <si>
    <t>360-181-461</t>
  </si>
  <si>
    <t>360-ALL-116</t>
  </si>
  <si>
    <t>360-ALL-121</t>
  </si>
  <si>
    <t>360-ALL-122</t>
  </si>
  <si>
    <t>360-ALL-125</t>
  </si>
  <si>
    <t>360-ALL-131</t>
  </si>
  <si>
    <t>360-ALL-142</t>
  </si>
  <si>
    <t>360-ALL-146</t>
  </si>
  <si>
    <t>360-ALL-151</t>
  </si>
  <si>
    <t>360-ALL-153</t>
  </si>
  <si>
    <t>360-ALL-162</t>
  </si>
  <si>
    <t>360-ALL-171</t>
  </si>
  <si>
    <t>360-ALL-173</t>
  </si>
  <si>
    <t>360-ALL-174</t>
  </si>
  <si>
    <t>360-ALL-176</t>
  </si>
  <si>
    <t>360-ALL-181</t>
  </si>
  <si>
    <t>360-ALL-183</t>
  </si>
  <si>
    <t>360-ALL-184</t>
  </si>
  <si>
    <t>360-ALL-191</t>
  </si>
  <si>
    <t>360-ALL-192</t>
  </si>
  <si>
    <t>360-ALL-196</t>
  </si>
  <si>
    <t>360-ALL-198</t>
  </si>
  <si>
    <t>360-ALL-211</t>
  </si>
  <si>
    <t>360-ALL-221</t>
  </si>
  <si>
    <t>360-ALL-231</t>
  </si>
  <si>
    <t>360-ALL-232</t>
  </si>
  <si>
    <t>360-ALL-311</t>
  </si>
  <si>
    <t>360-ALL-313</t>
  </si>
  <si>
    <t>360-ALL-314</t>
  </si>
  <si>
    <t>360-ALL-317</t>
  </si>
  <si>
    <t>360-ALL-319</t>
  </si>
  <si>
    <t>360-ALL-325</t>
  </si>
  <si>
    <t>360-ALL-326</t>
  </si>
  <si>
    <t>360-ALL-327</t>
  </si>
  <si>
    <t>360-ALL-331</t>
  </si>
  <si>
    <t>360-ALL-332</t>
  </si>
  <si>
    <t>360-ALL-342</t>
  </si>
  <si>
    <t>360-ALL-344</t>
  </si>
  <si>
    <t>360-ALL-361</t>
  </si>
  <si>
    <t>360-ALL-392</t>
  </si>
  <si>
    <t>360-ALL-411</t>
  </si>
  <si>
    <t>360-ALL-414</t>
  </si>
  <si>
    <t>360-ALL-418</t>
  </si>
  <si>
    <t>360-ALL-422</t>
  </si>
  <si>
    <t>360-ALL-451</t>
  </si>
  <si>
    <t>360-ALL-452</t>
  </si>
  <si>
    <t>360-ALL-453</t>
  </si>
  <si>
    <t>360-ALL-461</t>
  </si>
  <si>
    <t>360-ALL-462</t>
  </si>
  <si>
    <t>36B-121-121</t>
  </si>
  <si>
    <t>36B-121-211</t>
  </si>
  <si>
    <t>36B-121-221</t>
  </si>
  <si>
    <t>36B-121-312</t>
  </si>
  <si>
    <t>36B-121-411</t>
  </si>
  <si>
    <t>36B-121-413</t>
  </si>
  <si>
    <t>36B-124-462</t>
  </si>
  <si>
    <t>36B-126-462</t>
  </si>
  <si>
    <t>36B-128-462</t>
  </si>
  <si>
    <t>36B-132-311</t>
  </si>
  <si>
    <t>36B-132-317</t>
  </si>
  <si>
    <t>36B-132-318</t>
  </si>
  <si>
    <t>36B-132-411</t>
  </si>
  <si>
    <t>36B-134-418</t>
  </si>
  <si>
    <t>36B-134-462</t>
  </si>
  <si>
    <t>36B-135-311</t>
  </si>
  <si>
    <t>36B-135-418</t>
  </si>
  <si>
    <t>36B-137-411</t>
  </si>
  <si>
    <t>36B-163-462</t>
  </si>
  <si>
    <t>36B-165-418</t>
  </si>
  <si>
    <t>36B-167-121</t>
  </si>
  <si>
    <t>36B-167-418</t>
  </si>
  <si>
    <t>36B-ALL-121</t>
  </si>
  <si>
    <t>36B-ALL-211</t>
  </si>
  <si>
    <t>36B-ALL-221</t>
  </si>
  <si>
    <t>36B-ALL-311</t>
  </si>
  <si>
    <t>36B-ALL-312</t>
  </si>
  <si>
    <t>36B-ALL-317</t>
  </si>
  <si>
    <t>36B-ALL-318</t>
  </si>
  <si>
    <t>36B-ALL-411</t>
  </si>
  <si>
    <t>36B-ALL-413</t>
  </si>
  <si>
    <t>36B-ALL-418</t>
  </si>
  <si>
    <t>36B-ALL-462</t>
  </si>
  <si>
    <t>36C-121-121</t>
  </si>
  <si>
    <t>36C-121-211</t>
  </si>
  <si>
    <t>36C-121-229</t>
  </si>
  <si>
    <t>36C-121-231</t>
  </si>
  <si>
    <t>36C-123-411</t>
  </si>
  <si>
    <t>36C-124-418</t>
  </si>
  <si>
    <t>36C-132-311</t>
  </si>
  <si>
    <t>36C-132-317</t>
  </si>
  <si>
    <t>36C-132-411</t>
  </si>
  <si>
    <t>36C-134-131</t>
  </si>
  <si>
    <t>36C-134-541</t>
  </si>
  <si>
    <t>36C-163-462</t>
  </si>
  <si>
    <t>36C-164-462</t>
  </si>
  <si>
    <t>36C-165-411</t>
  </si>
  <si>
    <t>36C-167-311</t>
  </si>
  <si>
    <t>36C-169-131</t>
  </si>
  <si>
    <t>36C-ALL-121</t>
  </si>
  <si>
    <t>36C-ALL-131</t>
  </si>
  <si>
    <t>36C-ALL-211</t>
  </si>
  <si>
    <t>36C-ALL-229</t>
  </si>
  <si>
    <t>36C-ALL-231</t>
  </si>
  <si>
    <t>36C-ALL-311</t>
  </si>
  <si>
    <t>36C-ALL-317</t>
  </si>
  <si>
    <t>36C-ALL-411</t>
  </si>
  <si>
    <t>36C-ALL-418</t>
  </si>
  <si>
    <t>36C-ALL-462</t>
  </si>
  <si>
    <t>36C-ALL-541</t>
  </si>
  <si>
    <t>36F-121-121</t>
  </si>
  <si>
    <t>36F-121-211</t>
  </si>
  <si>
    <t>36F-124-462</t>
  </si>
  <si>
    <t>36F-126-418</t>
  </si>
  <si>
    <t>36F-128-462</t>
  </si>
  <si>
    <t>36F-137-411</t>
  </si>
  <si>
    <t>36F-165-411</t>
  </si>
  <si>
    <t>36F-167-311</t>
  </si>
  <si>
    <t>36F-169-311</t>
  </si>
  <si>
    <t>36F-171-411</t>
  </si>
  <si>
    <t>36F-171-451</t>
  </si>
  <si>
    <t>36F-ALL-121</t>
  </si>
  <si>
    <t>36F-ALL-211</t>
  </si>
  <si>
    <t>36F-ALL-311</t>
  </si>
  <si>
    <t>36F-ALL-411</t>
  </si>
  <si>
    <t>36F-ALL-418</t>
  </si>
  <si>
    <t>36F-ALL-451</t>
  </si>
  <si>
    <t>36G-121-121</t>
  </si>
  <si>
    <t>36G-121-211</t>
  </si>
  <si>
    <t>36G-121-312</t>
  </si>
  <si>
    <t>36G-122-317</t>
  </si>
  <si>
    <t>36G-123-411</t>
  </si>
  <si>
    <t>36G-124-462</t>
  </si>
  <si>
    <t>36G-126-418</t>
  </si>
  <si>
    <t>36G-128-418</t>
  </si>
  <si>
    <t>36G-132-411</t>
  </si>
  <si>
    <t>36G-134-411</t>
  </si>
  <si>
    <t>36G-134-418</t>
  </si>
  <si>
    <t>36G-135-418</t>
  </si>
  <si>
    <t>36G-137-311</t>
  </si>
  <si>
    <t>36G-137-411</t>
  </si>
  <si>
    <t>36G-164-121</t>
  </si>
  <si>
    <t>36G-ALL-121</t>
  </si>
  <si>
    <t>36G-ALL-211</t>
  </si>
  <si>
    <t>36G-ALL-311</t>
  </si>
  <si>
    <t>36G-ALL-312</t>
  </si>
  <si>
    <t>36G-ALL-317</t>
  </si>
  <si>
    <t>36G-ALL-411</t>
  </si>
  <si>
    <t>36G-ALL-418</t>
  </si>
  <si>
    <t>36G-ALL-462</t>
  </si>
  <si>
    <t>370-121-121</t>
  </si>
  <si>
    <t>370-121-131</t>
  </si>
  <si>
    <t>370-121-196</t>
  </si>
  <si>
    <t>370-121-197</t>
  </si>
  <si>
    <t>370-121-198</t>
  </si>
  <si>
    <t>370-121-211</t>
  </si>
  <si>
    <t>370-121-221</t>
  </si>
  <si>
    <t>370-121-311</t>
  </si>
  <si>
    <t>370-121-312</t>
  </si>
  <si>
    <t>370-121-411</t>
  </si>
  <si>
    <t>370-121-418</t>
  </si>
  <si>
    <t>370-122-317</t>
  </si>
  <si>
    <t>370-123-411</t>
  </si>
  <si>
    <t>370-126-462</t>
  </si>
  <si>
    <t>370-128-418</t>
  </si>
  <si>
    <t>370-132-198</t>
  </si>
  <si>
    <t>370-132-211</t>
  </si>
  <si>
    <t>370-132-221</t>
  </si>
  <si>
    <t>370-132-311</t>
  </si>
  <si>
    <t>370-132-411</t>
  </si>
  <si>
    <t>370-134-311</t>
  </si>
  <si>
    <t>370-134-411</t>
  </si>
  <si>
    <t>370-134-418</t>
  </si>
  <si>
    <t>370-134-462</t>
  </si>
  <si>
    <t>370-135-462</t>
  </si>
  <si>
    <t>370-137-411</t>
  </si>
  <si>
    <t>370-163-151</t>
  </si>
  <si>
    <t>370-163-192</t>
  </si>
  <si>
    <t>370-163-211</t>
  </si>
  <si>
    <t>370-163-221</t>
  </si>
  <si>
    <t>370-163-392</t>
  </si>
  <si>
    <t>370-163-411</t>
  </si>
  <si>
    <t>370-163-418</t>
  </si>
  <si>
    <t>370-163-462</t>
  </si>
  <si>
    <t>370-166-418</t>
  </si>
  <si>
    <t>370-167-311</t>
  </si>
  <si>
    <t>370-169-131</t>
  </si>
  <si>
    <t>370-169-211</t>
  </si>
  <si>
    <t>370-169-221</t>
  </si>
  <si>
    <t>370-169-231</t>
  </si>
  <si>
    <t>370-169-392</t>
  </si>
  <si>
    <t>370-170-143</t>
  </si>
  <si>
    <t>370-170-198</t>
  </si>
  <si>
    <t>370-170-211</t>
  </si>
  <si>
    <t>370-170-221</t>
  </si>
  <si>
    <t>370-170-392</t>
  </si>
  <si>
    <t>370-170-411</t>
  </si>
  <si>
    <t>370-171-178</t>
  </si>
  <si>
    <t>370-171-181</t>
  </si>
  <si>
    <t>370-171-211</t>
  </si>
  <si>
    <t>370-171-221</t>
  </si>
  <si>
    <t>370-171-392</t>
  </si>
  <si>
    <t>370-178-418</t>
  </si>
  <si>
    <t>370-ALL-121</t>
  </si>
  <si>
    <t>370-ALL-131</t>
  </si>
  <si>
    <t>370-ALL-143</t>
  </si>
  <si>
    <t>370-ALL-151</t>
  </si>
  <si>
    <t>370-ALL-178</t>
  </si>
  <si>
    <t>370-ALL-181</t>
  </si>
  <si>
    <t>370-ALL-192</t>
  </si>
  <si>
    <t>370-ALL-196</t>
  </si>
  <si>
    <t>370-ALL-197</t>
  </si>
  <si>
    <t>370-ALL-198</t>
  </si>
  <si>
    <t>370-ALL-221</t>
  </si>
  <si>
    <t>370-ALL-231</t>
  </si>
  <si>
    <t>370-ALL-311</t>
  </si>
  <si>
    <t>370-ALL-312</t>
  </si>
  <si>
    <t>370-ALL-317</t>
  </si>
  <si>
    <t>370-ALL-392</t>
  </si>
  <si>
    <t>370-ALL-411</t>
  </si>
  <si>
    <t>370-ALL-418</t>
  </si>
  <si>
    <t>370-ALL-462</t>
  </si>
  <si>
    <t>380-121-171</t>
  </si>
  <si>
    <t>380-121-198</t>
  </si>
  <si>
    <t>380-121-211</t>
  </si>
  <si>
    <t>380-121-221</t>
  </si>
  <si>
    <t>380-121-411</t>
  </si>
  <si>
    <t>380-121-418</t>
  </si>
  <si>
    <t>380-124-462</t>
  </si>
  <si>
    <t>380-126-462</t>
  </si>
  <si>
    <t>380-132-192</t>
  </si>
  <si>
    <t>380-132-211</t>
  </si>
  <si>
    <t>380-132-221</t>
  </si>
  <si>
    <t>380-132-411</t>
  </si>
  <si>
    <t>380-132-462</t>
  </si>
  <si>
    <t>380-134-146</t>
  </si>
  <si>
    <t>380-134-211</t>
  </si>
  <si>
    <t>380-134-221</t>
  </si>
  <si>
    <t>380-134-231</t>
  </si>
  <si>
    <t>380-135-418</t>
  </si>
  <si>
    <t>380-137-411</t>
  </si>
  <si>
    <t>380-137-461</t>
  </si>
  <si>
    <t>380-163-131</t>
  </si>
  <si>
    <t>380-163-173</t>
  </si>
  <si>
    <t>380-163-211</t>
  </si>
  <si>
    <t>380-163-221</t>
  </si>
  <si>
    <t>380-163-231</t>
  </si>
  <si>
    <t>380-163-411</t>
  </si>
  <si>
    <t>380-163-462</t>
  </si>
  <si>
    <t>380-169-131</t>
  </si>
  <si>
    <t>380-169-211</t>
  </si>
  <si>
    <t>380-169-221</t>
  </si>
  <si>
    <t>380-169-231</t>
  </si>
  <si>
    <t>380-171-126</t>
  </si>
  <si>
    <t>380-171-131</t>
  </si>
  <si>
    <t>380-171-135</t>
  </si>
  <si>
    <t>380-171-142</t>
  </si>
  <si>
    <t>380-171-146</t>
  </si>
  <si>
    <t>380-171-149</t>
  </si>
  <si>
    <t>380-171-173</t>
  </si>
  <si>
    <t>380-171-174</t>
  </si>
  <si>
    <t>380-171-211</t>
  </si>
  <si>
    <t>380-171-221</t>
  </si>
  <si>
    <t>380-171-312</t>
  </si>
  <si>
    <t>380-171-333</t>
  </si>
  <si>
    <t>380-171-411</t>
  </si>
  <si>
    <t>380-171-461</t>
  </si>
  <si>
    <t>380-ALL-126</t>
  </si>
  <si>
    <t>380-ALL-131</t>
  </si>
  <si>
    <t>380-ALL-135</t>
  </si>
  <si>
    <t>380-ALL-142</t>
  </si>
  <si>
    <t>380-ALL-146</t>
  </si>
  <si>
    <t>380-ALL-149</t>
  </si>
  <si>
    <t>380-ALL-173</t>
  </si>
  <si>
    <t>380-ALL-192</t>
  </si>
  <si>
    <t>380-ALL-198</t>
  </si>
  <si>
    <t>380-ALL-312</t>
  </si>
  <si>
    <t>380-ALL-333</t>
  </si>
  <si>
    <t>380-ALL-418</t>
  </si>
  <si>
    <t>380-ALL-462</t>
  </si>
  <si>
    <t>390-121-144</t>
  </si>
  <si>
    <t>390-121-146</t>
  </si>
  <si>
    <t>390-121-151</t>
  </si>
  <si>
    <t>390-121-171</t>
  </si>
  <si>
    <t>390-121-172</t>
  </si>
  <si>
    <t>390-121-191</t>
  </si>
  <si>
    <t>390-121-196</t>
  </si>
  <si>
    <t>390-121-198</t>
  </si>
  <si>
    <t>390-121-211</t>
  </si>
  <si>
    <t>390-121-221</t>
  </si>
  <si>
    <t>390-121-312</t>
  </si>
  <si>
    <t>390-121-411</t>
  </si>
  <si>
    <t>390-121-462</t>
  </si>
  <si>
    <t>390-122-311</t>
  </si>
  <si>
    <t>390-123-411</t>
  </si>
  <si>
    <t>390-124-462</t>
  </si>
  <si>
    <t>390-125-171</t>
  </si>
  <si>
    <t>390-125-172</t>
  </si>
  <si>
    <t>390-125-174</t>
  </si>
  <si>
    <t>390-125-231</t>
  </si>
  <si>
    <t>390-125-311</t>
  </si>
  <si>
    <t>390-125-327</t>
  </si>
  <si>
    <t>390-125-411</t>
  </si>
  <si>
    <t>390-125-422</t>
  </si>
  <si>
    <t>390-125-453</t>
  </si>
  <si>
    <t>390-125-461</t>
  </si>
  <si>
    <t>390-125-462</t>
  </si>
  <si>
    <t>390-125-541</t>
  </si>
  <si>
    <t>390-126-462</t>
  </si>
  <si>
    <t>390-128-462</t>
  </si>
  <si>
    <t>390-129-418</t>
  </si>
  <si>
    <t>390-132-198</t>
  </si>
  <si>
    <t>390-132-211</t>
  </si>
  <si>
    <t>390-132-221</t>
  </si>
  <si>
    <t>390-132-311</t>
  </si>
  <si>
    <t>390-132-317</t>
  </si>
  <si>
    <t>390-132-411</t>
  </si>
  <si>
    <t>390-134-131</t>
  </si>
  <si>
    <t>390-134-198</t>
  </si>
  <si>
    <t>390-134-199</t>
  </si>
  <si>
    <t>390-134-211</t>
  </si>
  <si>
    <t>390-134-221</t>
  </si>
  <si>
    <t>390-134-311</t>
  </si>
  <si>
    <t>390-135-311</t>
  </si>
  <si>
    <t>390-137-411</t>
  </si>
  <si>
    <t>390-137-461</t>
  </si>
  <si>
    <t>390-138-418</t>
  </si>
  <si>
    <t>390-163-121</t>
  </si>
  <si>
    <t>390-163-142</t>
  </si>
  <si>
    <t>390-163-143</t>
  </si>
  <si>
    <t>390-163-153</t>
  </si>
  <si>
    <t>390-163-162</t>
  </si>
  <si>
    <t>390-163-167</t>
  </si>
  <si>
    <t>390-163-181</t>
  </si>
  <si>
    <t>390-163-192</t>
  </si>
  <si>
    <t>390-163-199</t>
  </si>
  <si>
    <t>390-163-211</t>
  </si>
  <si>
    <t>390-163-221</t>
  </si>
  <si>
    <t>390-163-231</t>
  </si>
  <si>
    <t>390-163-342</t>
  </si>
  <si>
    <t>390-163-392</t>
  </si>
  <si>
    <t>390-163-411</t>
  </si>
  <si>
    <t>390-163-418</t>
  </si>
  <si>
    <t>390-163-462</t>
  </si>
  <si>
    <t>390-165-392</t>
  </si>
  <si>
    <t>390-165-418</t>
  </si>
  <si>
    <t>390-166-392</t>
  </si>
  <si>
    <t>390-166-418</t>
  </si>
  <si>
    <t>390-167-198</t>
  </si>
  <si>
    <t>390-167-211</t>
  </si>
  <si>
    <t>390-167-221</t>
  </si>
  <si>
    <t>390-168-143</t>
  </si>
  <si>
    <t>390-168-198</t>
  </si>
  <si>
    <t>390-168-199</t>
  </si>
  <si>
    <t>390-168-211</t>
  </si>
  <si>
    <t>390-168-221</t>
  </si>
  <si>
    <t>390-168-231</t>
  </si>
  <si>
    <t>390-168-311</t>
  </si>
  <si>
    <t>390-168-392</t>
  </si>
  <si>
    <t>390-168-411</t>
  </si>
  <si>
    <t>390-168-451</t>
  </si>
  <si>
    <t>390-169-131</t>
  </si>
  <si>
    <t>390-169-181</t>
  </si>
  <si>
    <t>390-169-211</t>
  </si>
  <si>
    <t>390-169-221</t>
  </si>
  <si>
    <t>390-169-392</t>
  </si>
  <si>
    <t>390-170-143</t>
  </si>
  <si>
    <t>390-170-211</t>
  </si>
  <si>
    <t>390-170-392</t>
  </si>
  <si>
    <t>390-171-116</t>
  </si>
  <si>
    <t>390-171-126</t>
  </si>
  <si>
    <t>390-171-211</t>
  </si>
  <si>
    <t>390-171-392</t>
  </si>
  <si>
    <t>390-171-418</t>
  </si>
  <si>
    <t>390-ALL-116</t>
  </si>
  <si>
    <t>390-ALL-121</t>
  </si>
  <si>
    <t>390-ALL-126</t>
  </si>
  <si>
    <t>390-ALL-131</t>
  </si>
  <si>
    <t>390-ALL-142</t>
  </si>
  <si>
    <t>390-ALL-143</t>
  </si>
  <si>
    <t>390-ALL-144</t>
  </si>
  <si>
    <t>390-ALL-146</t>
  </si>
  <si>
    <t>390-ALL-151</t>
  </si>
  <si>
    <t>390-ALL-153</t>
  </si>
  <si>
    <t>390-ALL-162</t>
  </si>
  <si>
    <t>390-ALL-167</t>
  </si>
  <si>
    <t>390-ALL-171</t>
  </si>
  <si>
    <t>390-ALL-172</t>
  </si>
  <si>
    <t>390-ALL-174</t>
  </si>
  <si>
    <t>390-ALL-181</t>
  </si>
  <si>
    <t>390-ALL-191</t>
  </si>
  <si>
    <t>390-ALL-192</t>
  </si>
  <si>
    <t>390-ALL-196</t>
  </si>
  <si>
    <t>390-ALL-198</t>
  </si>
  <si>
    <t>390-ALL-199</t>
  </si>
  <si>
    <t>390-ALL-231</t>
  </si>
  <si>
    <t>390-ALL-311</t>
  </si>
  <si>
    <t>390-ALL-312</t>
  </si>
  <si>
    <t>390-ALL-317</t>
  </si>
  <si>
    <t>390-ALL-327</t>
  </si>
  <si>
    <t>390-ALL-342</t>
  </si>
  <si>
    <t>390-ALL-392</t>
  </si>
  <si>
    <t>390-ALL-411</t>
  </si>
  <si>
    <t>390-ALL-418</t>
  </si>
  <si>
    <t>390-ALL-422</t>
  </si>
  <si>
    <t>390-ALL-451</t>
  </si>
  <si>
    <t>390-ALL-453</t>
  </si>
  <si>
    <t>390-ALL-461</t>
  </si>
  <si>
    <t>390-ALL-462</t>
  </si>
  <si>
    <t>390-ALL-541</t>
  </si>
  <si>
    <t>39A-121-121</t>
  </si>
  <si>
    <t>39A-121-211</t>
  </si>
  <si>
    <t>39A-121-229</t>
  </si>
  <si>
    <t>39A-121-231</t>
  </si>
  <si>
    <t>39A-121-411</t>
  </si>
  <si>
    <t>39A-121-418</t>
  </si>
  <si>
    <t>39A-124-418</t>
  </si>
  <si>
    <t>39A-126-462</t>
  </si>
  <si>
    <t>39A-128-418</t>
  </si>
  <si>
    <t>39A-132-121</t>
  </si>
  <si>
    <t>39A-132-211</t>
  </si>
  <si>
    <t>39A-132-221</t>
  </si>
  <si>
    <t>39A-132-231</t>
  </si>
  <si>
    <t>39A-132-317</t>
  </si>
  <si>
    <t>39A-132-411</t>
  </si>
  <si>
    <t>39A-134-411</t>
  </si>
  <si>
    <t>39A-134-462</t>
  </si>
  <si>
    <t>39A-135-418</t>
  </si>
  <si>
    <t>39A-137-411</t>
  </si>
  <si>
    <t>39A-137-541</t>
  </si>
  <si>
    <t>39A-163-411</t>
  </si>
  <si>
    <t>39A-164-422</t>
  </si>
  <si>
    <t>39A-167-121</t>
  </si>
  <si>
    <t>39A-172-121</t>
  </si>
  <si>
    <t>39A-ALL-121</t>
  </si>
  <si>
    <t>39A-ALL-211</t>
  </si>
  <si>
    <t>39A-ALL-221</t>
  </si>
  <si>
    <t>39A-ALL-229</t>
  </si>
  <si>
    <t>39A-ALL-231</t>
  </si>
  <si>
    <t>39A-ALL-317</t>
  </si>
  <si>
    <t>39A-ALL-411</t>
  </si>
  <si>
    <t>39A-ALL-418</t>
  </si>
  <si>
    <t>39A-ALL-422</t>
  </si>
  <si>
    <t>39A-ALL-541</t>
  </si>
  <si>
    <t>39B-122-311</t>
  </si>
  <si>
    <t>39B-123-411</t>
  </si>
  <si>
    <t>39B-124-462</t>
  </si>
  <si>
    <t>39B-126-462</t>
  </si>
  <si>
    <t>39B-129-418</t>
  </si>
  <si>
    <t>39B-134-461</t>
  </si>
  <si>
    <t>39B-135-462</t>
  </si>
  <si>
    <t>39B-137-411</t>
  </si>
  <si>
    <t>39B-164-462</t>
  </si>
  <si>
    <t>39B-169-131</t>
  </si>
  <si>
    <t>39B-169-211</t>
  </si>
  <si>
    <t>39B-170-198</t>
  </si>
  <si>
    <t>39B-170-211</t>
  </si>
  <si>
    <t>39B-172-121</t>
  </si>
  <si>
    <t>39B-172-211</t>
  </si>
  <si>
    <t>39B-ALL-121</t>
  </si>
  <si>
    <t>39B-ALL-131</t>
  </si>
  <si>
    <t>39B-ALL-198</t>
  </si>
  <si>
    <t>39B-ALL-211</t>
  </si>
  <si>
    <t>39B-ALL-311</t>
  </si>
  <si>
    <t>39B-ALL-411</t>
  </si>
  <si>
    <t>39B-ALL-418</t>
  </si>
  <si>
    <t>39B-ALL-461</t>
  </si>
  <si>
    <t>39B-ALL-462</t>
  </si>
  <si>
    <t>400-121-121</t>
  </si>
  <si>
    <t>400-121-131</t>
  </si>
  <si>
    <t>400-121-191</t>
  </si>
  <si>
    <t>400-121-211</t>
  </si>
  <si>
    <t>400-121-221</t>
  </si>
  <si>
    <t>400-121-231</t>
  </si>
  <si>
    <t>400-121-411</t>
  </si>
  <si>
    <t>400-121-418</t>
  </si>
  <si>
    <t>400-121-462</t>
  </si>
  <si>
    <t>400-122-311</t>
  </si>
  <si>
    <t>400-122-317</t>
  </si>
  <si>
    <t>400-123-342</t>
  </si>
  <si>
    <t>400-123-411</t>
  </si>
  <si>
    <t>400-124-326</t>
  </si>
  <si>
    <t>400-124-418</t>
  </si>
  <si>
    <t>400-124-462</t>
  </si>
  <si>
    <t>400-126-418</t>
  </si>
  <si>
    <t>400-126-462</t>
  </si>
  <si>
    <t>400-128-418</t>
  </si>
  <si>
    <t>400-132-121</t>
  </si>
  <si>
    <t>400-132-211</t>
  </si>
  <si>
    <t>400-132-221</t>
  </si>
  <si>
    <t>400-132-231</t>
  </si>
  <si>
    <t>400-132-311</t>
  </si>
  <si>
    <t>400-132-317</t>
  </si>
  <si>
    <t>400-132-332</t>
  </si>
  <si>
    <t>400-132-411</t>
  </si>
  <si>
    <t>400-134-131</t>
  </si>
  <si>
    <t>400-134-146</t>
  </si>
  <si>
    <t>400-134-152</t>
  </si>
  <si>
    <t>400-134-181</t>
  </si>
  <si>
    <t>400-134-211</t>
  </si>
  <si>
    <t>400-134-221</t>
  </si>
  <si>
    <t>400-134-231</t>
  </si>
  <si>
    <t>400-134-418</t>
  </si>
  <si>
    <t>400-135-311</t>
  </si>
  <si>
    <t>400-135-418</t>
  </si>
  <si>
    <t>400-137-311</t>
  </si>
  <si>
    <t>400-137-411</t>
  </si>
  <si>
    <t>400-138-418</t>
  </si>
  <si>
    <t>400-163-165</t>
  </si>
  <si>
    <t>400-163-211</t>
  </si>
  <si>
    <t>400-163-392</t>
  </si>
  <si>
    <t>400-163-411</t>
  </si>
  <si>
    <t>400-163-462</t>
  </si>
  <si>
    <t>400-165-392</t>
  </si>
  <si>
    <t>400-165-418</t>
  </si>
  <si>
    <t>400-166-392</t>
  </si>
  <si>
    <t>400-166-418</t>
  </si>
  <si>
    <t>400-169-146</t>
  </si>
  <si>
    <t>400-169-192</t>
  </si>
  <si>
    <t>400-169-211</t>
  </si>
  <si>
    <t>400-169-221</t>
  </si>
  <si>
    <t>400-169-392</t>
  </si>
  <si>
    <t>400-170-146</t>
  </si>
  <si>
    <t>400-170-195</t>
  </si>
  <si>
    <t>400-170-211</t>
  </si>
  <si>
    <t>400-170-221</t>
  </si>
  <si>
    <t>400-170-392</t>
  </si>
  <si>
    <t>400-170-411</t>
  </si>
  <si>
    <t>400-171-126</t>
  </si>
  <si>
    <t>400-171-142</t>
  </si>
  <si>
    <t>400-171-145</t>
  </si>
  <si>
    <t>400-171-147</t>
  </si>
  <si>
    <t>400-171-162</t>
  </si>
  <si>
    <t>400-171-171</t>
  </si>
  <si>
    <t>400-171-199</t>
  </si>
  <si>
    <t>400-171-211</t>
  </si>
  <si>
    <t>400-171-331</t>
  </si>
  <si>
    <t>400-171-392</t>
  </si>
  <si>
    <t>400-171-411</t>
  </si>
  <si>
    <t>400-171-414</t>
  </si>
  <si>
    <t>400-171-461</t>
  </si>
  <si>
    <t>400-171-462</t>
  </si>
  <si>
    <t>400-178-418</t>
  </si>
  <si>
    <t>400-ALL-121</t>
  </si>
  <si>
    <t>400-ALL-126</t>
  </si>
  <si>
    <t>400-ALL-131</t>
  </si>
  <si>
    <t>400-ALL-142</t>
  </si>
  <si>
    <t>400-ALL-145</t>
  </si>
  <si>
    <t>400-ALL-146</t>
  </si>
  <si>
    <t>400-ALL-147</t>
  </si>
  <si>
    <t>400-ALL-152</t>
  </si>
  <si>
    <t>400-ALL-162</t>
  </si>
  <si>
    <t>400-ALL-165</t>
  </si>
  <si>
    <t>400-ALL-181</t>
  </si>
  <si>
    <t>400-ALL-191</t>
  </si>
  <si>
    <t>400-ALL-192</t>
  </si>
  <si>
    <t>400-ALL-195</t>
  </si>
  <si>
    <t>400-ALL-199</t>
  </si>
  <si>
    <t>400-ALL-317</t>
  </si>
  <si>
    <t>400-ALL-326</t>
  </si>
  <si>
    <t>400-ALL-331</t>
  </si>
  <si>
    <t>400-ALL-332</t>
  </si>
  <si>
    <t>400-ALL-342</t>
  </si>
  <si>
    <t>400-ALL-392</t>
  </si>
  <si>
    <t>400-ALL-414</t>
  </si>
  <si>
    <t>400-ALL-418</t>
  </si>
  <si>
    <t>400-ALL-461</t>
  </si>
  <si>
    <t>400-ALL-462</t>
  </si>
  <si>
    <t>410-121-191</t>
  </si>
  <si>
    <t>410-121-211</t>
  </si>
  <si>
    <t>410-121-221</t>
  </si>
  <si>
    <t>410-121-311</t>
  </si>
  <si>
    <t>410-121-411</t>
  </si>
  <si>
    <t>410-121-418</t>
  </si>
  <si>
    <t>410-121-462</t>
  </si>
  <si>
    <t>410-123-411</t>
  </si>
  <si>
    <t>410-124-462</t>
  </si>
  <si>
    <t>410-126-462</t>
  </si>
  <si>
    <t>410-128-462</t>
  </si>
  <si>
    <t>410-129-418</t>
  </si>
  <si>
    <t>410-132-126</t>
  </si>
  <si>
    <t>410-132-132</t>
  </si>
  <si>
    <t>410-132-133</t>
  </si>
  <si>
    <t>410-132-145</t>
  </si>
  <si>
    <t>410-132-211</t>
  </si>
  <si>
    <t>410-132-221</t>
  </si>
  <si>
    <t>410-132-411</t>
  </si>
  <si>
    <t>410-132-418</t>
  </si>
  <si>
    <t>410-132-462</t>
  </si>
  <si>
    <t>410-135-311</t>
  </si>
  <si>
    <t>410-137-411</t>
  </si>
  <si>
    <t>410-163-113</t>
  </si>
  <si>
    <t>410-163-135</t>
  </si>
  <si>
    <t>410-163-143</t>
  </si>
  <si>
    <t>410-163-146</t>
  </si>
  <si>
    <t>410-163-173</t>
  </si>
  <si>
    <t>410-163-175</t>
  </si>
  <si>
    <t>410-163-181</t>
  </si>
  <si>
    <t>410-163-183</t>
  </si>
  <si>
    <t>410-163-192</t>
  </si>
  <si>
    <t>410-163-198</t>
  </si>
  <si>
    <t>410-163-199</t>
  </si>
  <si>
    <t>410-163-211</t>
  </si>
  <si>
    <t>410-163-221</t>
  </si>
  <si>
    <t>410-163-231</t>
  </si>
  <si>
    <t>410-163-311</t>
  </si>
  <si>
    <t>410-163-314</t>
  </si>
  <si>
    <t>410-163-319</t>
  </si>
  <si>
    <t>410-163-327</t>
  </si>
  <si>
    <t>410-163-392</t>
  </si>
  <si>
    <t>410-163-411</t>
  </si>
  <si>
    <t>410-163-418</t>
  </si>
  <si>
    <t>410-163-459</t>
  </si>
  <si>
    <t>410-163-461</t>
  </si>
  <si>
    <t>410-163-462</t>
  </si>
  <si>
    <t>410-165-392</t>
  </si>
  <si>
    <t>410-165-411</t>
  </si>
  <si>
    <t>410-165-418</t>
  </si>
  <si>
    <t>410-166-392</t>
  </si>
  <si>
    <t>410-166-418</t>
  </si>
  <si>
    <t>410-167-126</t>
  </si>
  <si>
    <t>410-167-192</t>
  </si>
  <si>
    <t>410-167-211</t>
  </si>
  <si>
    <t>410-167-221</t>
  </si>
  <si>
    <t>410-170-392</t>
  </si>
  <si>
    <t>410-170-411</t>
  </si>
  <si>
    <t>410-171-113</t>
  </si>
  <si>
    <t>410-171-126</t>
  </si>
  <si>
    <t>410-171-142</t>
  </si>
  <si>
    <t>410-171-181</t>
  </si>
  <si>
    <t>410-171-211</t>
  </si>
  <si>
    <t>410-171-221</t>
  </si>
  <si>
    <t>410-171-231</t>
  </si>
  <si>
    <t>410-171-314</t>
  </si>
  <si>
    <t>410-171-392</t>
  </si>
  <si>
    <t>410-171-411</t>
  </si>
  <si>
    <t>410-ALL-113</t>
  </si>
  <si>
    <t>410-ALL-126</t>
  </si>
  <si>
    <t>410-ALL-132</t>
  </si>
  <si>
    <t>410-ALL-133</t>
  </si>
  <si>
    <t>410-ALL-135</t>
  </si>
  <si>
    <t>410-ALL-142</t>
  </si>
  <si>
    <t>410-ALL-143</t>
  </si>
  <si>
    <t>410-ALL-145</t>
  </si>
  <si>
    <t>410-ALL-146</t>
  </si>
  <si>
    <t>410-ALL-173</t>
  </si>
  <si>
    <t>410-ALL-181</t>
  </si>
  <si>
    <t>410-ALL-183</t>
  </si>
  <si>
    <t>410-ALL-191</t>
  </si>
  <si>
    <t>410-ALL-192</t>
  </si>
  <si>
    <t>410-ALL-198</t>
  </si>
  <si>
    <t>410-ALL-199</t>
  </si>
  <si>
    <t>410-ALL-311</t>
  </si>
  <si>
    <t>410-ALL-314</t>
  </si>
  <si>
    <t>410-ALL-319</t>
  </si>
  <si>
    <t>410-ALL-327</t>
  </si>
  <si>
    <t>410-ALL-392</t>
  </si>
  <si>
    <t>410-ALL-418</t>
  </si>
  <si>
    <t>410-ALL-459</t>
  </si>
  <si>
    <t>410-ALL-462</t>
  </si>
  <si>
    <t>41B-121-121</t>
  </si>
  <si>
    <t>41B-121-211</t>
  </si>
  <si>
    <t>41B-121-229</t>
  </si>
  <si>
    <t>41B-124-462</t>
  </si>
  <si>
    <t>41B-126-462</t>
  </si>
  <si>
    <t>41B-132-411</t>
  </si>
  <si>
    <t>41B-135-418</t>
  </si>
  <si>
    <t>41B-137-411</t>
  </si>
  <si>
    <t>41B-163-131</t>
  </si>
  <si>
    <t>41B-163-211</t>
  </si>
  <si>
    <t>41B-163-229</t>
  </si>
  <si>
    <t>41B-163-232</t>
  </si>
  <si>
    <t>41B-163-462</t>
  </si>
  <si>
    <t>41B-165-411</t>
  </si>
  <si>
    <t>41B-170-418</t>
  </si>
  <si>
    <t>41B-170-462</t>
  </si>
  <si>
    <t>41B-ALL-121</t>
  </si>
  <si>
    <t>41B-ALL-131</t>
  </si>
  <si>
    <t>41B-ALL-211</t>
  </si>
  <si>
    <t>41B-ALL-229</t>
  </si>
  <si>
    <t>41B-ALL-232</t>
  </si>
  <si>
    <t>41B-ALL-411</t>
  </si>
  <si>
    <t>41B-ALL-418</t>
  </si>
  <si>
    <t>41B-ALL-462</t>
  </si>
  <si>
    <t>41C-121-121</t>
  </si>
  <si>
    <t>41C-121-211</t>
  </si>
  <si>
    <t>41C-121-411</t>
  </si>
  <si>
    <t>41C-121-418</t>
  </si>
  <si>
    <t>41C-123-315</t>
  </si>
  <si>
    <t>41C-123-411</t>
  </si>
  <si>
    <t>41C-124-462</t>
  </si>
  <si>
    <t>41C-126-462</t>
  </si>
  <si>
    <t>41C-137-411</t>
  </si>
  <si>
    <t>41C-163-131</t>
  </si>
  <si>
    <t>41C-163-211</t>
  </si>
  <si>
    <t>41C-ALL-121</t>
  </si>
  <si>
    <t>41C-ALL-131</t>
  </si>
  <si>
    <t>41C-ALL-211</t>
  </si>
  <si>
    <t>41C-ALL-315</t>
  </si>
  <si>
    <t>41C-ALL-411</t>
  </si>
  <si>
    <t>41C-ALL-418</t>
  </si>
  <si>
    <t>41D-121-121</t>
  </si>
  <si>
    <t>41D-121-211</t>
  </si>
  <si>
    <t>41D-121-312</t>
  </si>
  <si>
    <t>41D-121-418</t>
  </si>
  <si>
    <t>41D-123-411</t>
  </si>
  <si>
    <t>41D-124-462</t>
  </si>
  <si>
    <t>41D-126-462</t>
  </si>
  <si>
    <t>41D-137-411</t>
  </si>
  <si>
    <t>41D-163-311</t>
  </si>
  <si>
    <t>41D-165-418</t>
  </si>
  <si>
    <t>41D-ALL-121</t>
  </si>
  <si>
    <t>41D-ALL-211</t>
  </si>
  <si>
    <t>41D-ALL-311</t>
  </si>
  <si>
    <t>41D-ALL-312</t>
  </si>
  <si>
    <t>41D-ALL-411</t>
  </si>
  <si>
    <t>41D-ALL-418</t>
  </si>
  <si>
    <t>41D-ALL-462</t>
  </si>
  <si>
    <t>41F-121-198</t>
  </si>
  <si>
    <t>41F-121-211</t>
  </si>
  <si>
    <t>41F-121-231</t>
  </si>
  <si>
    <t>41F-121-459</t>
  </si>
  <si>
    <t>41F-124-418</t>
  </si>
  <si>
    <t>41F-126-462</t>
  </si>
  <si>
    <t>41F-128-418</t>
  </si>
  <si>
    <t>41F-132-311</t>
  </si>
  <si>
    <t>41F-135-418</t>
  </si>
  <si>
    <t>41F-137-411</t>
  </si>
  <si>
    <t>41F-163-411</t>
  </si>
  <si>
    <t>41F-163-418</t>
  </si>
  <si>
    <t>41F-163-461</t>
  </si>
  <si>
    <t>41F-163-462</t>
  </si>
  <si>
    <t>41F-165-418</t>
  </si>
  <si>
    <t>41F-171-462</t>
  </si>
  <si>
    <t>41F-181-418</t>
  </si>
  <si>
    <t>41F-ALL-198</t>
  </si>
  <si>
    <t>41F-ALL-211</t>
  </si>
  <si>
    <t>41F-ALL-231</t>
  </si>
  <si>
    <t>41F-ALL-311</t>
  </si>
  <si>
    <t>41F-ALL-411</t>
  </si>
  <si>
    <t>41F-ALL-418</t>
  </si>
  <si>
    <t>41F-ALL-459</t>
  </si>
  <si>
    <t>41F-ALL-461</t>
  </si>
  <si>
    <t>41F-ALL-462</t>
  </si>
  <si>
    <t>41G-121-121</t>
  </si>
  <si>
    <t>41G-121-151</t>
  </si>
  <si>
    <t>41G-121-211</t>
  </si>
  <si>
    <t>41G-121-221</t>
  </si>
  <si>
    <t>41G-121-312</t>
  </si>
  <si>
    <t>41G-121-411</t>
  </si>
  <si>
    <t>41G-121-418</t>
  </si>
  <si>
    <t>41G-121-462</t>
  </si>
  <si>
    <t>41G-123-315</t>
  </si>
  <si>
    <t>41G-123-411</t>
  </si>
  <si>
    <t>41G-124-462</t>
  </si>
  <si>
    <t>41G-126-418</t>
  </si>
  <si>
    <t>41G-126-462</t>
  </si>
  <si>
    <t>41G-128-418</t>
  </si>
  <si>
    <t>41G-128-462</t>
  </si>
  <si>
    <t>41G-135-462</t>
  </si>
  <si>
    <t>41G-137-311</t>
  </si>
  <si>
    <t>41G-137-411</t>
  </si>
  <si>
    <t>41G-137-461</t>
  </si>
  <si>
    <t>41G-172-121</t>
  </si>
  <si>
    <t>41G-172-211</t>
  </si>
  <si>
    <t>41G-172-221</t>
  </si>
  <si>
    <t>41G-ALL-121</t>
  </si>
  <si>
    <t>41G-ALL-151</t>
  </si>
  <si>
    <t>41G-ALL-211</t>
  </si>
  <si>
    <t>41G-ALL-221</t>
  </si>
  <si>
    <t>41G-ALL-311</t>
  </si>
  <si>
    <t>41G-ALL-312</t>
  </si>
  <si>
    <t>41G-ALL-315</t>
  </si>
  <si>
    <t>41G-ALL-411</t>
  </si>
  <si>
    <t>41G-ALL-418</t>
  </si>
  <si>
    <t>41G-ALL-461</t>
  </si>
  <si>
    <t>41G-ALL-462</t>
  </si>
  <si>
    <t>41H-121-131</t>
  </si>
  <si>
    <t>41H-121-135</t>
  </si>
  <si>
    <t>41H-121-211</t>
  </si>
  <si>
    <t>41H-121-413</t>
  </si>
  <si>
    <t>41H-122-311</t>
  </si>
  <si>
    <t>41H-124-418</t>
  </si>
  <si>
    <t>41H-124-462</t>
  </si>
  <si>
    <t>41H-124-471</t>
  </si>
  <si>
    <t>41H-132-143</t>
  </si>
  <si>
    <t>41H-132-211</t>
  </si>
  <si>
    <t>41H-132-311</t>
  </si>
  <si>
    <t>41H-137-311</t>
  </si>
  <si>
    <t>41H-163-131</t>
  </si>
  <si>
    <t>41H-163-151</t>
  </si>
  <si>
    <t>41H-163-211</t>
  </si>
  <si>
    <t>41H-163-413</t>
  </si>
  <si>
    <t>41H-ALL-131</t>
  </si>
  <si>
    <t>41H-ALL-135</t>
  </si>
  <si>
    <t>41H-ALL-143</t>
  </si>
  <si>
    <t>41H-ALL-151</t>
  </si>
  <si>
    <t>41H-ALL-211</t>
  </si>
  <si>
    <t>41H-ALL-311</t>
  </si>
  <si>
    <t>41H-ALL-413</t>
  </si>
  <si>
    <t>41H-ALL-418</t>
  </si>
  <si>
    <t>41H-ALL-462</t>
  </si>
  <si>
    <t>41H-ALL-471</t>
  </si>
  <si>
    <t>41J-121-121</t>
  </si>
  <si>
    <t>41J-121-211</t>
  </si>
  <si>
    <t>41J-121-229</t>
  </si>
  <si>
    <t>41J-124-462</t>
  </si>
  <si>
    <t>41J-126-462</t>
  </si>
  <si>
    <t>41J-132-411</t>
  </si>
  <si>
    <t>41J-135-418</t>
  </si>
  <si>
    <t>41J-137-411</t>
  </si>
  <si>
    <t>41J-163-462</t>
  </si>
  <si>
    <t>41J-165-411</t>
  </si>
  <si>
    <t>41J-170-392</t>
  </si>
  <si>
    <t>41J-170-462</t>
  </si>
  <si>
    <t>41J-171-343</t>
  </si>
  <si>
    <t>41J-171-392</t>
  </si>
  <si>
    <t>41J-171-411</t>
  </si>
  <si>
    <t>41J-171-462</t>
  </si>
  <si>
    <t>41J-ALL-121</t>
  </si>
  <si>
    <t>41J-ALL-211</t>
  </si>
  <si>
    <t>41J-ALL-229</t>
  </si>
  <si>
    <t>41J-ALL-343</t>
  </si>
  <si>
    <t>41J-ALL-392</t>
  </si>
  <si>
    <t>41J-ALL-411</t>
  </si>
  <si>
    <t>41J-ALL-418</t>
  </si>
  <si>
    <t>41J-ALL-462</t>
  </si>
  <si>
    <t>41K-123-411</t>
  </si>
  <si>
    <t>41K-124-418</t>
  </si>
  <si>
    <t>41K-124-462</t>
  </si>
  <si>
    <t>41K-126-462</t>
  </si>
  <si>
    <t>41K-128-418</t>
  </si>
  <si>
    <t>41K-129-418</t>
  </si>
  <si>
    <t>41K-132-411</t>
  </si>
  <si>
    <t>41K-135-311</t>
  </si>
  <si>
    <t>41K-137-411</t>
  </si>
  <si>
    <t>41K-163-343</t>
  </si>
  <si>
    <t>41K-163-411</t>
  </si>
  <si>
    <t>41K-163-418</t>
  </si>
  <si>
    <t>41K-163-461</t>
  </si>
  <si>
    <t>41K-163-462</t>
  </si>
  <si>
    <t>41K-169-192</t>
  </si>
  <si>
    <t>41K-169-211</t>
  </si>
  <si>
    <t>41K-ALL-192</t>
  </si>
  <si>
    <t>41K-ALL-211</t>
  </si>
  <si>
    <t>41K-ALL-311</t>
  </si>
  <si>
    <t>41K-ALL-343</t>
  </si>
  <si>
    <t>41K-ALL-411</t>
  </si>
  <si>
    <t>41K-ALL-418</t>
  </si>
  <si>
    <t>41K-ALL-461</t>
  </si>
  <si>
    <t>41K-ALL-462</t>
  </si>
  <si>
    <t>41L-121-121</t>
  </si>
  <si>
    <t>41L-121-211</t>
  </si>
  <si>
    <t>41L-121-229</t>
  </si>
  <si>
    <t>41L-121-411</t>
  </si>
  <si>
    <t>41L-124-462</t>
  </si>
  <si>
    <t>41L-126-462</t>
  </si>
  <si>
    <t>41L-132-411</t>
  </si>
  <si>
    <t>41L-135-418</t>
  </si>
  <si>
    <t>41L-137-411</t>
  </si>
  <si>
    <t>41L-163-131</t>
  </si>
  <si>
    <t>41L-163-211</t>
  </si>
  <si>
    <t>41L-163-229</t>
  </si>
  <si>
    <t>41L-163-231</t>
  </si>
  <si>
    <t>41L-163-232</t>
  </si>
  <si>
    <t>41L-163-235</t>
  </si>
  <si>
    <t>41L-163-325</t>
  </si>
  <si>
    <t>41L-163-343</t>
  </si>
  <si>
    <t>41L-163-411</t>
  </si>
  <si>
    <t>41L-163-462</t>
  </si>
  <si>
    <t>41L-165-411</t>
  </si>
  <si>
    <t>41L-170-462</t>
  </si>
  <si>
    <t>41L-ALL-121</t>
  </si>
  <si>
    <t>41L-ALL-131</t>
  </si>
  <si>
    <t>41L-ALL-211</t>
  </si>
  <si>
    <t>41L-ALL-229</t>
  </si>
  <si>
    <t>41L-ALL-231</t>
  </si>
  <si>
    <t>41L-ALL-232</t>
  </si>
  <si>
    <t>41L-ALL-235</t>
  </si>
  <si>
    <t>41L-ALL-325</t>
  </si>
  <si>
    <t>41L-ALL-343</t>
  </si>
  <si>
    <t>41L-ALL-411</t>
  </si>
  <si>
    <t>41L-ALL-418</t>
  </si>
  <si>
    <t>41L-ALL-462</t>
  </si>
  <si>
    <t>41M-121-198</t>
  </si>
  <si>
    <t>41M-121-411</t>
  </si>
  <si>
    <t>41M-123-315</t>
  </si>
  <si>
    <t>41M-123-411</t>
  </si>
  <si>
    <t>41M-124-418</t>
  </si>
  <si>
    <t>41M-124-462</t>
  </si>
  <si>
    <t>41M-126-462</t>
  </si>
  <si>
    <t>41M-128-418</t>
  </si>
  <si>
    <t>41M-128-462</t>
  </si>
  <si>
    <t>41M-129-418</t>
  </si>
  <si>
    <t>41M-132-311</t>
  </si>
  <si>
    <t>41M-135-311</t>
  </si>
  <si>
    <t>41M-137-311</t>
  </si>
  <si>
    <t>41M-137-411</t>
  </si>
  <si>
    <t>41M-163-319</t>
  </si>
  <si>
    <t>41M-163-325</t>
  </si>
  <si>
    <t>41M-163-343</t>
  </si>
  <si>
    <t>41M-163-345</t>
  </si>
  <si>
    <t>41M-163-411</t>
  </si>
  <si>
    <t>41M-163-418</t>
  </si>
  <si>
    <t>41M-163-423</t>
  </si>
  <si>
    <t>41M-163-461</t>
  </si>
  <si>
    <t>41M-171-121</t>
  </si>
  <si>
    <t>41M-171-211</t>
  </si>
  <si>
    <t>41M-171-311</t>
  </si>
  <si>
    <t>41M-171-411</t>
  </si>
  <si>
    <t>41M-171-422</t>
  </si>
  <si>
    <t>41M-171-423</t>
  </si>
  <si>
    <t>41M-171-461</t>
  </si>
  <si>
    <t>41M-171-462</t>
  </si>
  <si>
    <t>41M-181-121</t>
  </si>
  <si>
    <t>41M-181-211</t>
  </si>
  <si>
    <t>41M-181-311</t>
  </si>
  <si>
    <t>41M-181-411</t>
  </si>
  <si>
    <t>41M-181-418</t>
  </si>
  <si>
    <t>41M-ALL-121</t>
  </si>
  <si>
    <t>41M-ALL-198</t>
  </si>
  <si>
    <t>41M-ALL-211</t>
  </si>
  <si>
    <t>41M-ALL-311</t>
  </si>
  <si>
    <t>41M-ALL-315</t>
  </si>
  <si>
    <t>41M-ALL-319</t>
  </si>
  <si>
    <t>41M-ALL-325</t>
  </si>
  <si>
    <t>41M-ALL-343</t>
  </si>
  <si>
    <t>41M-ALL-345</t>
  </si>
  <si>
    <t>41M-ALL-411</t>
  </si>
  <si>
    <t>41M-ALL-418</t>
  </si>
  <si>
    <t>41M-ALL-422</t>
  </si>
  <si>
    <t>41M-ALL-423</t>
  </si>
  <si>
    <t>41M-ALL-461</t>
  </si>
  <si>
    <t>41M-ALL-462</t>
  </si>
  <si>
    <t>41N-121-121</t>
  </si>
  <si>
    <t>41N-121-211</t>
  </si>
  <si>
    <t>41N-121-312</t>
  </si>
  <si>
    <t>41N-121-411</t>
  </si>
  <si>
    <t>41N-121-418</t>
  </si>
  <si>
    <t>41N-121-462</t>
  </si>
  <si>
    <t>41N-123-315</t>
  </si>
  <si>
    <t>41N-123-411</t>
  </si>
  <si>
    <t>41N-126-462</t>
  </si>
  <si>
    <t>41N-128-418</t>
  </si>
  <si>
    <t>41N-132-311</t>
  </si>
  <si>
    <t>41N-135-311</t>
  </si>
  <si>
    <t>41N-137-411</t>
  </si>
  <si>
    <t>41N-ALL-121</t>
  </si>
  <si>
    <t>41N-ALL-211</t>
  </si>
  <si>
    <t>41N-ALL-311</t>
  </si>
  <si>
    <t>41N-ALL-312</t>
  </si>
  <si>
    <t>41N-ALL-315</t>
  </si>
  <si>
    <t>41N-ALL-411</t>
  </si>
  <si>
    <t>41N-ALL-418</t>
  </si>
  <si>
    <t>41N-ALL-462</t>
  </si>
  <si>
    <t>41Q-122-317</t>
  </si>
  <si>
    <t>41Q-123-411</t>
  </si>
  <si>
    <t>41Q-124-462</t>
  </si>
  <si>
    <t>41Q-126-462</t>
  </si>
  <si>
    <t>41Q-128-462</t>
  </si>
  <si>
    <t>41Q-137-311</t>
  </si>
  <si>
    <t>41Q-137-411</t>
  </si>
  <si>
    <t>41Q-137-461</t>
  </si>
  <si>
    <t>41Q-165-411</t>
  </si>
  <si>
    <t>41Q-ALL-311</t>
  </si>
  <si>
    <t>41Q-ALL-317</t>
  </si>
  <si>
    <t>41Q-ALL-411</t>
  </si>
  <si>
    <t>41Q-ALL-461</t>
  </si>
  <si>
    <t>41Q-ALL-462</t>
  </si>
  <si>
    <t>420-121-121</t>
  </si>
  <si>
    <t>420-121-131</t>
  </si>
  <si>
    <t>420-121-198</t>
  </si>
  <si>
    <t>420-121-211</t>
  </si>
  <si>
    <t>420-121-221</t>
  </si>
  <si>
    <t>420-122-311</t>
  </si>
  <si>
    <t>420-123-342</t>
  </si>
  <si>
    <t>420-124-462</t>
  </si>
  <si>
    <t>420-126-462</t>
  </si>
  <si>
    <t>420-127-462</t>
  </si>
  <si>
    <t>420-128-462</t>
  </si>
  <si>
    <t>420-129-418</t>
  </si>
  <si>
    <t>420-132-133</t>
  </si>
  <si>
    <t>420-132-211</t>
  </si>
  <si>
    <t>420-132-221</t>
  </si>
  <si>
    <t>420-132-311</t>
  </si>
  <si>
    <t>420-132-317</t>
  </si>
  <si>
    <t>420-132-411</t>
  </si>
  <si>
    <t>420-134-151</t>
  </si>
  <si>
    <t>420-134-211</t>
  </si>
  <si>
    <t>420-134-221</t>
  </si>
  <si>
    <t>420-134-411</t>
  </si>
  <si>
    <t>420-134-462</t>
  </si>
  <si>
    <t>420-135-418</t>
  </si>
  <si>
    <t>420-138-311</t>
  </si>
  <si>
    <t>420-163-151</t>
  </si>
  <si>
    <t>420-163-171</t>
  </si>
  <si>
    <t>420-163-173</t>
  </si>
  <si>
    <t>420-163-175</t>
  </si>
  <si>
    <t>420-163-180</t>
  </si>
  <si>
    <t>420-163-181</t>
  </si>
  <si>
    <t>420-163-192</t>
  </si>
  <si>
    <t>420-163-198</t>
  </si>
  <si>
    <t>420-163-211</t>
  </si>
  <si>
    <t>420-163-221</t>
  </si>
  <si>
    <t>420-163-231</t>
  </si>
  <si>
    <t>420-163-311</t>
  </si>
  <si>
    <t>420-163-343</t>
  </si>
  <si>
    <t>420-163-392</t>
  </si>
  <si>
    <t>420-163-411</t>
  </si>
  <si>
    <t>420-163-413</t>
  </si>
  <si>
    <t>420-163-422</t>
  </si>
  <si>
    <t>420-163-462</t>
  </si>
  <si>
    <t>420-165-392</t>
  </si>
  <si>
    <t>420-165-418</t>
  </si>
  <si>
    <t>420-ALL-121</t>
  </si>
  <si>
    <t>420-ALL-131</t>
  </si>
  <si>
    <t>420-ALL-133</t>
  </si>
  <si>
    <t>420-ALL-151</t>
  </si>
  <si>
    <t>420-ALL-171</t>
  </si>
  <si>
    <t>420-ALL-173</t>
  </si>
  <si>
    <t>420-ALL-175</t>
  </si>
  <si>
    <t>420-ALL-180</t>
  </si>
  <si>
    <t>420-ALL-181</t>
  </si>
  <si>
    <t>420-ALL-192</t>
  </si>
  <si>
    <t>420-ALL-198</t>
  </si>
  <si>
    <t>420-ALL-211</t>
  </si>
  <si>
    <t>420-ALL-221</t>
  </si>
  <si>
    <t>420-ALL-231</t>
  </si>
  <si>
    <t>420-ALL-311</t>
  </si>
  <si>
    <t>420-ALL-317</t>
  </si>
  <si>
    <t>420-ALL-342</t>
  </si>
  <si>
    <t>420-ALL-343</t>
  </si>
  <si>
    <t>420-ALL-392</t>
  </si>
  <si>
    <t>420-ALL-413</t>
  </si>
  <si>
    <t>420-ALL-418</t>
  </si>
  <si>
    <t>420-ALL-422</t>
  </si>
  <si>
    <t>420-ALL-462</t>
  </si>
  <si>
    <t>421-121-198</t>
  </si>
  <si>
    <t>421-121-211</t>
  </si>
  <si>
    <t>421-121-221</t>
  </si>
  <si>
    <t>421-124-462</t>
  </si>
  <si>
    <t>421-125-171</t>
  </si>
  <si>
    <t>421-125-174</t>
  </si>
  <si>
    <t>421-125-176</t>
  </si>
  <si>
    <t>421-126-462</t>
  </si>
  <si>
    <t>421-132-411</t>
  </si>
  <si>
    <t>421-134-311</t>
  </si>
  <si>
    <t>421-134-411</t>
  </si>
  <si>
    <t>421-134-418</t>
  </si>
  <si>
    <t>421-135-418</t>
  </si>
  <si>
    <t>421-138-418</t>
  </si>
  <si>
    <t>421-163-162</t>
  </si>
  <si>
    <t>421-163-173</t>
  </si>
  <si>
    <t>421-163-211</t>
  </si>
  <si>
    <t>421-163-221</t>
  </si>
  <si>
    <t>421-163-231</t>
  </si>
  <si>
    <t>421-163-311</t>
  </si>
  <si>
    <t>421-163-319</t>
  </si>
  <si>
    <t>421-163-344</t>
  </si>
  <si>
    <t>421-163-462</t>
  </si>
  <si>
    <t>421-163-472</t>
  </si>
  <si>
    <t>421-169-131</t>
  </si>
  <si>
    <t>421-169-146</t>
  </si>
  <si>
    <t>421-169-211</t>
  </si>
  <si>
    <t>421-169-221</t>
  </si>
  <si>
    <t>421-170-198</t>
  </si>
  <si>
    <t>421-170-211</t>
  </si>
  <si>
    <t>421-170-221</t>
  </si>
  <si>
    <t>421-171-126</t>
  </si>
  <si>
    <t>421-171-171</t>
  </si>
  <si>
    <t>421-171-180</t>
  </si>
  <si>
    <t>421-171-211</t>
  </si>
  <si>
    <t>421-171-311</t>
  </si>
  <si>
    <t>421-171-331</t>
  </si>
  <si>
    <t>421-171-392</t>
  </si>
  <si>
    <t>421-171-411</t>
  </si>
  <si>
    <t>421-181-143</t>
  </si>
  <si>
    <t>421-181-211</t>
  </si>
  <si>
    <t>421-ALL-126</t>
  </si>
  <si>
    <t>421-ALL-131</t>
  </si>
  <si>
    <t>421-ALL-143</t>
  </si>
  <si>
    <t>421-ALL-146</t>
  </si>
  <si>
    <t>421-ALL-162</t>
  </si>
  <si>
    <t>421-ALL-171</t>
  </si>
  <si>
    <t>421-ALL-173</t>
  </si>
  <si>
    <t>421-ALL-174</t>
  </si>
  <si>
    <t>421-ALL-176</t>
  </si>
  <si>
    <t>421-ALL-180</t>
  </si>
  <si>
    <t>421-ALL-198</t>
  </si>
  <si>
    <t>421-ALL-231</t>
  </si>
  <si>
    <t>421-ALL-311</t>
  </si>
  <si>
    <t>421-ALL-319</t>
  </si>
  <si>
    <t>421-ALL-331</t>
  </si>
  <si>
    <t>421-ALL-344</t>
  </si>
  <si>
    <t>421-ALL-392</t>
  </si>
  <si>
    <t>421-ALL-472</t>
  </si>
  <si>
    <t>422-121-171</t>
  </si>
  <si>
    <t>422-121-191</t>
  </si>
  <si>
    <t>422-121-198</t>
  </si>
  <si>
    <t>422-121-211</t>
  </si>
  <si>
    <t>422-121-221</t>
  </si>
  <si>
    <t>422-121-312</t>
  </si>
  <si>
    <t>422-121-331</t>
  </si>
  <si>
    <t>422-121-411</t>
  </si>
  <si>
    <t>422-121-418</t>
  </si>
  <si>
    <t>422-122-311</t>
  </si>
  <si>
    <t>422-122-317</t>
  </si>
  <si>
    <t>422-123-411</t>
  </si>
  <si>
    <t>422-124-326</t>
  </si>
  <si>
    <t>422-125-171</t>
  </si>
  <si>
    <t>422-125-176</t>
  </si>
  <si>
    <t>422-125-462</t>
  </si>
  <si>
    <t>422-126-462</t>
  </si>
  <si>
    <t>422-128-462</t>
  </si>
  <si>
    <t>422-132-311</t>
  </si>
  <si>
    <t>422-132-411</t>
  </si>
  <si>
    <t>422-134-411</t>
  </si>
  <si>
    <t>422-134-418</t>
  </si>
  <si>
    <t>422-134-461</t>
  </si>
  <si>
    <t>422-134-462</t>
  </si>
  <si>
    <t>422-137-411</t>
  </si>
  <si>
    <t>422-138-418</t>
  </si>
  <si>
    <t>422-163-173</t>
  </si>
  <si>
    <t>422-163-181</t>
  </si>
  <si>
    <t>422-163-191</t>
  </si>
  <si>
    <t>422-163-211</t>
  </si>
  <si>
    <t>422-163-221</t>
  </si>
  <si>
    <t>422-163-312</t>
  </si>
  <si>
    <t>422-163-392</t>
  </si>
  <si>
    <t>422-163-411</t>
  </si>
  <si>
    <t>422-163-418</t>
  </si>
  <si>
    <t>422-163-461</t>
  </si>
  <si>
    <t>422-163-462</t>
  </si>
  <si>
    <t>422-165-392</t>
  </si>
  <si>
    <t>422-165-418</t>
  </si>
  <si>
    <t>422-167-311</t>
  </si>
  <si>
    <t>422-169-131</t>
  </si>
  <si>
    <t>422-169-211</t>
  </si>
  <si>
    <t>422-169-221</t>
  </si>
  <si>
    <t>422-169-392</t>
  </si>
  <si>
    <t>422-170-143</t>
  </si>
  <si>
    <t>422-170-211</t>
  </si>
  <si>
    <t>422-170-392</t>
  </si>
  <si>
    <t>422-181-126</t>
  </si>
  <si>
    <t>422-181-142</t>
  </si>
  <si>
    <t>422-181-171</t>
  </si>
  <si>
    <t>422-181-174</t>
  </si>
  <si>
    <t>422-181-181</t>
  </si>
  <si>
    <t>422-181-211</t>
  </si>
  <si>
    <t>422-181-221</t>
  </si>
  <si>
    <t>422-181-392</t>
  </si>
  <si>
    <t>422-181-411</t>
  </si>
  <si>
    <t>422-ALL-126</t>
  </si>
  <si>
    <t>422-ALL-131</t>
  </si>
  <si>
    <t>422-ALL-142</t>
  </si>
  <si>
    <t>422-ALL-143</t>
  </si>
  <si>
    <t>422-ALL-171</t>
  </si>
  <si>
    <t>422-ALL-173</t>
  </si>
  <si>
    <t>422-ALL-176</t>
  </si>
  <si>
    <t>422-ALL-181</t>
  </si>
  <si>
    <t>422-ALL-191</t>
  </si>
  <si>
    <t>422-ALL-198</t>
  </si>
  <si>
    <t>422-ALL-311</t>
  </si>
  <si>
    <t>422-ALL-312</t>
  </si>
  <si>
    <t>422-ALL-317</t>
  </si>
  <si>
    <t>422-ALL-326</t>
  </si>
  <si>
    <t>422-ALL-331</t>
  </si>
  <si>
    <t>422-ALL-392</t>
  </si>
  <si>
    <t>422-ALL-418</t>
  </si>
  <si>
    <t>422-ALL-461</t>
  </si>
  <si>
    <t>422-ALL-462</t>
  </si>
  <si>
    <t>42A-121-312</t>
  </si>
  <si>
    <t>42A-125-311</t>
  </si>
  <si>
    <t>42A-125-453</t>
  </si>
  <si>
    <t>42A-135-418</t>
  </si>
  <si>
    <t>42A-163-343</t>
  </si>
  <si>
    <t>42A-163-418</t>
  </si>
  <si>
    <t>42A-163-461</t>
  </si>
  <si>
    <t>42A-163-462</t>
  </si>
  <si>
    <t>42A-165-418</t>
  </si>
  <si>
    <t>42A-ALL-311</t>
  </si>
  <si>
    <t>42A-ALL-312</t>
  </si>
  <si>
    <t>42A-ALL-343</t>
  </si>
  <si>
    <t>42A-ALL-418</t>
  </si>
  <si>
    <t>42A-ALL-453</t>
  </si>
  <si>
    <t>42A-ALL-461</t>
  </si>
  <si>
    <t>42A-ALL-462</t>
  </si>
  <si>
    <t>42B-121-121</t>
  </si>
  <si>
    <t>42B-121-211</t>
  </si>
  <si>
    <t>42B-121-231</t>
  </si>
  <si>
    <t>42B-121-411</t>
  </si>
  <si>
    <t>42B-123-411</t>
  </si>
  <si>
    <t>42B-124-462</t>
  </si>
  <si>
    <t>42B-126-418</t>
  </si>
  <si>
    <t>42B-128-462</t>
  </si>
  <si>
    <t>42B-132-411</t>
  </si>
  <si>
    <t>42B-134-315</t>
  </si>
  <si>
    <t>42B-134-411</t>
  </si>
  <si>
    <t>42B-134-418</t>
  </si>
  <si>
    <t>42B-134-462</t>
  </si>
  <si>
    <t>42B-137-411</t>
  </si>
  <si>
    <t>42B-163-343</t>
  </si>
  <si>
    <t>42B-163-411</t>
  </si>
  <si>
    <t>42B-163-462</t>
  </si>
  <si>
    <t>42B-170-146</t>
  </si>
  <si>
    <t>42B-171-121</t>
  </si>
  <si>
    <t>42B-171-211</t>
  </si>
  <si>
    <t>42B-ALL-121</t>
  </si>
  <si>
    <t>42B-ALL-146</t>
  </si>
  <si>
    <t>42B-ALL-211</t>
  </si>
  <si>
    <t>42B-ALL-231</t>
  </si>
  <si>
    <t>42B-ALL-315</t>
  </si>
  <si>
    <t>42B-ALL-343</t>
  </si>
  <si>
    <t>42B-ALL-411</t>
  </si>
  <si>
    <t>42B-ALL-418</t>
  </si>
  <si>
    <t>42B-ALL-462</t>
  </si>
  <si>
    <t>430-121-116</t>
  </si>
  <si>
    <t>430-121-117</t>
  </si>
  <si>
    <t>430-121-121</t>
  </si>
  <si>
    <t>430-121-124</t>
  </si>
  <si>
    <t>430-121-135</t>
  </si>
  <si>
    <t>430-121-191</t>
  </si>
  <si>
    <t>430-121-211</t>
  </si>
  <si>
    <t>430-121-221</t>
  </si>
  <si>
    <t>430-121-311</t>
  </si>
  <si>
    <t>430-121-411</t>
  </si>
  <si>
    <t>430-121-418</t>
  </si>
  <si>
    <t>430-122-311</t>
  </si>
  <si>
    <t>430-123-411</t>
  </si>
  <si>
    <t>430-124-418</t>
  </si>
  <si>
    <t>430-124-462</t>
  </si>
  <si>
    <t>430-125-173</t>
  </si>
  <si>
    <t>430-125-199</t>
  </si>
  <si>
    <t>430-125-411</t>
  </si>
  <si>
    <t>430-125-551</t>
  </si>
  <si>
    <t>430-126-418</t>
  </si>
  <si>
    <t>430-126-462</t>
  </si>
  <si>
    <t>430-128-418</t>
  </si>
  <si>
    <t>430-132-192</t>
  </si>
  <si>
    <t>430-132-211</t>
  </si>
  <si>
    <t>430-132-221</t>
  </si>
  <si>
    <t>430-132-411</t>
  </si>
  <si>
    <t>430-134-143</t>
  </si>
  <si>
    <t>430-134-151</t>
  </si>
  <si>
    <t>430-134-199</t>
  </si>
  <si>
    <t>430-134-211</t>
  </si>
  <si>
    <t>430-134-221</t>
  </si>
  <si>
    <t>430-134-231</t>
  </si>
  <si>
    <t>430-134-411</t>
  </si>
  <si>
    <t>430-134-418</t>
  </si>
  <si>
    <t>430-134-462</t>
  </si>
  <si>
    <t>430-135-418</t>
  </si>
  <si>
    <t>430-135-542</t>
  </si>
  <si>
    <t>430-137-411</t>
  </si>
  <si>
    <t>430-137-541</t>
  </si>
  <si>
    <t>430-163-116</t>
  </si>
  <si>
    <t>430-163-121</t>
  </si>
  <si>
    <t>430-163-124</t>
  </si>
  <si>
    <t>430-163-126</t>
  </si>
  <si>
    <t>430-163-135</t>
  </si>
  <si>
    <t>430-163-142</t>
  </si>
  <si>
    <t>430-163-146</t>
  </si>
  <si>
    <t>430-163-152</t>
  </si>
  <si>
    <t>430-163-173</t>
  </si>
  <si>
    <t>430-163-181</t>
  </si>
  <si>
    <t>430-163-191</t>
  </si>
  <si>
    <t>430-163-199</t>
  </si>
  <si>
    <t>430-163-211</t>
  </si>
  <si>
    <t>430-163-221</t>
  </si>
  <si>
    <t>430-163-231</t>
  </si>
  <si>
    <t>430-163-311</t>
  </si>
  <si>
    <t>430-163-344</t>
  </si>
  <si>
    <t>430-163-392</t>
  </si>
  <si>
    <t>430-163-411</t>
  </si>
  <si>
    <t>430-163-418</t>
  </si>
  <si>
    <t>430-163-461</t>
  </si>
  <si>
    <t>430-163-462</t>
  </si>
  <si>
    <t>430-163-541</t>
  </si>
  <si>
    <t>430-ALL-116</t>
  </si>
  <si>
    <t>430-ALL-117</t>
  </si>
  <si>
    <t>430-ALL-121</t>
  </si>
  <si>
    <t>430-ALL-124</t>
  </si>
  <si>
    <t>430-ALL-126</t>
  </si>
  <si>
    <t>430-ALL-135</t>
  </si>
  <si>
    <t>430-ALL-142</t>
  </si>
  <si>
    <t>430-ALL-143</t>
  </si>
  <si>
    <t>430-ALL-146</t>
  </si>
  <si>
    <t>430-ALL-152</t>
  </si>
  <si>
    <t>430-ALL-173</t>
  </si>
  <si>
    <t>430-ALL-181</t>
  </si>
  <si>
    <t>430-ALL-191</t>
  </si>
  <si>
    <t>430-ALL-192</t>
  </si>
  <si>
    <t>430-ALL-199</t>
  </si>
  <si>
    <t>430-ALL-311</t>
  </si>
  <si>
    <t>430-ALL-344</t>
  </si>
  <si>
    <t>430-ALL-392</t>
  </si>
  <si>
    <t>430-ALL-411</t>
  </si>
  <si>
    <t>430-ALL-418</t>
  </si>
  <si>
    <t>430-ALL-461</t>
  </si>
  <si>
    <t>430-ALL-462</t>
  </si>
  <si>
    <t>430-ALL-541</t>
  </si>
  <si>
    <t>430-ALL-542</t>
  </si>
  <si>
    <t>430-ALL-551</t>
  </si>
  <si>
    <t>43C-121-121</t>
  </si>
  <si>
    <t>43C-121-211</t>
  </si>
  <si>
    <t>43C-121-411</t>
  </si>
  <si>
    <t>43C-123-411</t>
  </si>
  <si>
    <t>43C-126-462</t>
  </si>
  <si>
    <t>43C-134-411</t>
  </si>
  <si>
    <t>43C-137-411</t>
  </si>
  <si>
    <t>43C-ALL-121</t>
  </si>
  <si>
    <t>43C-ALL-211</t>
  </si>
  <si>
    <t>43C-ALL-411</t>
  </si>
  <si>
    <t>43C-ALL-462</t>
  </si>
  <si>
    <t>43D-124-462</t>
  </si>
  <si>
    <t>43D-129-418</t>
  </si>
  <si>
    <t>43D-134-411</t>
  </si>
  <si>
    <t>43D-135-418</t>
  </si>
  <si>
    <t>43D-137-411</t>
  </si>
  <si>
    <t>43D-138-418</t>
  </si>
  <si>
    <t>43D-ALL-411</t>
  </si>
  <si>
    <t>43D-ALL-418</t>
  </si>
  <si>
    <t>43D-ALL-462</t>
  </si>
  <si>
    <t>440-121-135</t>
  </si>
  <si>
    <t>440-121-198</t>
  </si>
  <si>
    <t>440-121-211</t>
  </si>
  <si>
    <t>440-121-221</t>
  </si>
  <si>
    <t>440-121-411</t>
  </si>
  <si>
    <t>440-122-311</t>
  </si>
  <si>
    <t>440-123-411</t>
  </si>
  <si>
    <t>440-124-462</t>
  </si>
  <si>
    <t>440-125-411</t>
  </si>
  <si>
    <t>440-125-453</t>
  </si>
  <si>
    <t>440-125-462</t>
  </si>
  <si>
    <t>440-125-541</t>
  </si>
  <si>
    <t>440-126-418</t>
  </si>
  <si>
    <t>440-126-462</t>
  </si>
  <si>
    <t>440-128-462</t>
  </si>
  <si>
    <t>440-132-121</t>
  </si>
  <si>
    <t>440-132-132</t>
  </si>
  <si>
    <t>440-132-143</t>
  </si>
  <si>
    <t>440-132-192</t>
  </si>
  <si>
    <t>440-132-211</t>
  </si>
  <si>
    <t>440-132-221</t>
  </si>
  <si>
    <t>440-132-411</t>
  </si>
  <si>
    <t>440-132-462</t>
  </si>
  <si>
    <t>440-135-418</t>
  </si>
  <si>
    <t>440-137-411</t>
  </si>
  <si>
    <t>440-163-143</t>
  </si>
  <si>
    <t>440-163-147</t>
  </si>
  <si>
    <t>440-163-171</t>
  </si>
  <si>
    <t>440-163-175</t>
  </si>
  <si>
    <t>440-163-181</t>
  </si>
  <si>
    <t>440-163-192</t>
  </si>
  <si>
    <t>440-163-211</t>
  </si>
  <si>
    <t>440-163-221</t>
  </si>
  <si>
    <t>440-163-311</t>
  </si>
  <si>
    <t>440-163-332</t>
  </si>
  <si>
    <t>440-163-392</t>
  </si>
  <si>
    <t>440-163-411</t>
  </si>
  <si>
    <t>440-163-418</t>
  </si>
  <si>
    <t>440-163-422</t>
  </si>
  <si>
    <t>440-163-461</t>
  </si>
  <si>
    <t>440-163-462</t>
  </si>
  <si>
    <t>440-163-541</t>
  </si>
  <si>
    <t>440-165-418</t>
  </si>
  <si>
    <t>440-167-126</t>
  </si>
  <si>
    <t>440-167-131</t>
  </si>
  <si>
    <t>440-167-132</t>
  </si>
  <si>
    <t>440-167-133</t>
  </si>
  <si>
    <t>440-167-142</t>
  </si>
  <si>
    <t>440-167-145</t>
  </si>
  <si>
    <t>440-167-211</t>
  </si>
  <si>
    <t>440-167-333</t>
  </si>
  <si>
    <t>440-167-392</t>
  </si>
  <si>
    <t>440-167-411</t>
  </si>
  <si>
    <t>440-171-126</t>
  </si>
  <si>
    <t>440-171-135</t>
  </si>
  <si>
    <t>440-171-142</t>
  </si>
  <si>
    <t>440-171-147</t>
  </si>
  <si>
    <t>440-171-151</t>
  </si>
  <si>
    <t>440-171-171</t>
  </si>
  <si>
    <t>440-171-174</t>
  </si>
  <si>
    <t>440-171-176</t>
  </si>
  <si>
    <t>440-171-211</t>
  </si>
  <si>
    <t>440-171-392</t>
  </si>
  <si>
    <t>440-171-411</t>
  </si>
  <si>
    <t>440-178-418</t>
  </si>
  <si>
    <t>440-ALL-121</t>
  </si>
  <si>
    <t>440-ALL-126</t>
  </si>
  <si>
    <t>440-ALL-131</t>
  </si>
  <si>
    <t>440-ALL-132</t>
  </si>
  <si>
    <t>440-ALL-133</t>
  </si>
  <si>
    <t>440-ALL-135</t>
  </si>
  <si>
    <t>440-ALL-142</t>
  </si>
  <si>
    <t>440-ALL-143</t>
  </si>
  <si>
    <t>440-ALL-145</t>
  </si>
  <si>
    <t>440-ALL-147</t>
  </si>
  <si>
    <t>440-ALL-151</t>
  </si>
  <si>
    <t>440-ALL-171</t>
  </si>
  <si>
    <t>440-ALL-174</t>
  </si>
  <si>
    <t>440-ALL-175</t>
  </si>
  <si>
    <t>440-ALL-176</t>
  </si>
  <si>
    <t>440-ALL-181</t>
  </si>
  <si>
    <t>440-ALL-192</t>
  </si>
  <si>
    <t>440-ALL-198</t>
  </si>
  <si>
    <t>440-ALL-211</t>
  </si>
  <si>
    <t>440-ALL-221</t>
  </si>
  <si>
    <t>440-ALL-311</t>
  </si>
  <si>
    <t>440-ALL-332</t>
  </si>
  <si>
    <t>440-ALL-333</t>
  </si>
  <si>
    <t>440-ALL-392</t>
  </si>
  <si>
    <t>440-ALL-411</t>
  </si>
  <si>
    <t>440-ALL-418</t>
  </si>
  <si>
    <t>440-ALL-422</t>
  </si>
  <si>
    <t>440-ALL-453</t>
  </si>
  <si>
    <t>440-ALL-461</t>
  </si>
  <si>
    <t>440-ALL-462</t>
  </si>
  <si>
    <t>440-ALL-541</t>
  </si>
  <si>
    <t>44A-121-411</t>
  </si>
  <si>
    <t>44A-123-411</t>
  </si>
  <si>
    <t>44A-124-326</t>
  </si>
  <si>
    <t>44A-124-418</t>
  </si>
  <si>
    <t>44A-124-462</t>
  </si>
  <si>
    <t>44A-126-418</t>
  </si>
  <si>
    <t>44A-126-462</t>
  </si>
  <si>
    <t>44A-129-418</t>
  </si>
  <si>
    <t>44A-137-411</t>
  </si>
  <si>
    <t>44A-137-461</t>
  </si>
  <si>
    <t>44A-163-146</t>
  </si>
  <si>
    <t>44A-163-211</t>
  </si>
  <si>
    <t>44A-163-231</t>
  </si>
  <si>
    <t>44A-163-411</t>
  </si>
  <si>
    <t>44A-ALL-146</t>
  </si>
  <si>
    <t>44A-ALL-211</t>
  </si>
  <si>
    <t>44A-ALL-231</t>
  </si>
  <si>
    <t>44A-ALL-326</t>
  </si>
  <si>
    <t>44A-ALL-411</t>
  </si>
  <si>
    <t>44A-ALL-418</t>
  </si>
  <si>
    <t>44A-ALL-461</t>
  </si>
  <si>
    <t>44A-ALL-462</t>
  </si>
  <si>
    <t>450-121-116</t>
  </si>
  <si>
    <t>450-121-121</t>
  </si>
  <si>
    <t>450-121-131</t>
  </si>
  <si>
    <t>450-121-198</t>
  </si>
  <si>
    <t>450-121-211</t>
  </si>
  <si>
    <t>450-121-221</t>
  </si>
  <si>
    <t>450-121-312</t>
  </si>
  <si>
    <t>450-121-411</t>
  </si>
  <si>
    <t>450-121-418</t>
  </si>
  <si>
    <t>450-121-462</t>
  </si>
  <si>
    <t>450-122-311</t>
  </si>
  <si>
    <t>450-123-342</t>
  </si>
  <si>
    <t>450-123-411</t>
  </si>
  <si>
    <t>450-124-418</t>
  </si>
  <si>
    <t>450-124-462</t>
  </si>
  <si>
    <t>450-126-462</t>
  </si>
  <si>
    <t>450-127-462</t>
  </si>
  <si>
    <t>450-128-462</t>
  </si>
  <si>
    <t>450-132-121</t>
  </si>
  <si>
    <t>450-132-142</t>
  </si>
  <si>
    <t>450-132-143</t>
  </si>
  <si>
    <t>450-132-192</t>
  </si>
  <si>
    <t>450-132-198</t>
  </si>
  <si>
    <t>450-132-211</t>
  </si>
  <si>
    <t>450-132-221</t>
  </si>
  <si>
    <t>450-132-231</t>
  </si>
  <si>
    <t>450-132-331</t>
  </si>
  <si>
    <t>450-132-411</t>
  </si>
  <si>
    <t>450-135-311</t>
  </si>
  <si>
    <t>450-137-411</t>
  </si>
  <si>
    <t>450-163-121</t>
  </si>
  <si>
    <t>450-163-135</t>
  </si>
  <si>
    <t>450-163-143</t>
  </si>
  <si>
    <t>450-163-151</t>
  </si>
  <si>
    <t>450-163-152</t>
  </si>
  <si>
    <t>450-163-162</t>
  </si>
  <si>
    <t>450-163-172</t>
  </si>
  <si>
    <t>450-163-181</t>
  </si>
  <si>
    <t>450-163-192</t>
  </si>
  <si>
    <t>450-163-197</t>
  </si>
  <si>
    <t>450-163-198</t>
  </si>
  <si>
    <t>450-163-199</t>
  </si>
  <si>
    <t>450-163-211</t>
  </si>
  <si>
    <t>450-163-221</t>
  </si>
  <si>
    <t>450-163-231</t>
  </si>
  <si>
    <t>450-163-311</t>
  </si>
  <si>
    <t>450-163-312</t>
  </si>
  <si>
    <t>450-163-411</t>
  </si>
  <si>
    <t>450-163-418</t>
  </si>
  <si>
    <t>450-163-461</t>
  </si>
  <si>
    <t>450-163-462</t>
  </si>
  <si>
    <t>450-165-392</t>
  </si>
  <si>
    <t>450-165-411</t>
  </si>
  <si>
    <t>450-167-121</t>
  </si>
  <si>
    <t>450-167-211</t>
  </si>
  <si>
    <t>450-167-221</t>
  </si>
  <si>
    <t>450-167-331</t>
  </si>
  <si>
    <t>450-167-392</t>
  </si>
  <si>
    <t>450-167-411</t>
  </si>
  <si>
    <t>450-167-418</t>
  </si>
  <si>
    <t>450-167-462</t>
  </si>
  <si>
    <t>450-168-311</t>
  </si>
  <si>
    <t>450-169-131</t>
  </si>
  <si>
    <t>450-169-181</t>
  </si>
  <si>
    <t>450-169-211</t>
  </si>
  <si>
    <t>450-169-221</t>
  </si>
  <si>
    <t>450-169-231</t>
  </si>
  <si>
    <t>450-169-392</t>
  </si>
  <si>
    <t>450-170-311</t>
  </si>
  <si>
    <t>450-170-392</t>
  </si>
  <si>
    <t>450-170-411</t>
  </si>
  <si>
    <t>450-171-113</t>
  </si>
  <si>
    <t>450-171-116</t>
  </si>
  <si>
    <t>450-171-126</t>
  </si>
  <si>
    <t>450-171-131</t>
  </si>
  <si>
    <t>450-171-132</t>
  </si>
  <si>
    <t>450-171-142</t>
  </si>
  <si>
    <t>450-171-145</t>
  </si>
  <si>
    <t>450-171-147</t>
  </si>
  <si>
    <t>450-171-151</t>
  </si>
  <si>
    <t>450-171-171</t>
  </si>
  <si>
    <t>450-171-172</t>
  </si>
  <si>
    <t>450-171-173</t>
  </si>
  <si>
    <t>450-171-174</t>
  </si>
  <si>
    <t>450-171-176</t>
  </si>
  <si>
    <t>450-171-211</t>
  </si>
  <si>
    <t>450-171-392</t>
  </si>
  <si>
    <t>450-178-418</t>
  </si>
  <si>
    <t>450-ALL-113</t>
  </si>
  <si>
    <t>450-ALL-116</t>
  </si>
  <si>
    <t>450-ALL-121</t>
  </si>
  <si>
    <t>450-ALL-126</t>
  </si>
  <si>
    <t>450-ALL-131</t>
  </si>
  <si>
    <t>450-ALL-132</t>
  </si>
  <si>
    <t>450-ALL-135</t>
  </si>
  <si>
    <t>450-ALL-142</t>
  </si>
  <si>
    <t>450-ALL-143</t>
  </si>
  <si>
    <t>450-ALL-145</t>
  </si>
  <si>
    <t>450-ALL-147</t>
  </si>
  <si>
    <t>450-ALL-151</t>
  </si>
  <si>
    <t>450-ALL-152</t>
  </si>
  <si>
    <t>450-ALL-162</t>
  </si>
  <si>
    <t>450-ALL-171</t>
  </si>
  <si>
    <t>450-ALL-172</t>
  </si>
  <si>
    <t>450-ALL-173</t>
  </si>
  <si>
    <t>450-ALL-181</t>
  </si>
  <si>
    <t>450-ALL-192</t>
  </si>
  <si>
    <t>450-ALL-197</t>
  </si>
  <si>
    <t>450-ALL-198</t>
  </si>
  <si>
    <t>450-ALL-199</t>
  </si>
  <si>
    <t>450-ALL-231</t>
  </si>
  <si>
    <t>450-ALL-311</t>
  </si>
  <si>
    <t>450-ALL-312</t>
  </si>
  <si>
    <t>450-ALL-331</t>
  </si>
  <si>
    <t>450-ALL-342</t>
  </si>
  <si>
    <t>450-ALL-411</t>
  </si>
  <si>
    <t>450-ALL-418</t>
  </si>
  <si>
    <t>450-ALL-461</t>
  </si>
  <si>
    <t>450-ALL-462</t>
  </si>
  <si>
    <t>45A-121-462</t>
  </si>
  <si>
    <t>45A-122-311</t>
  </si>
  <si>
    <t>45A-123-411</t>
  </si>
  <si>
    <t>45A-124-418</t>
  </si>
  <si>
    <t>45A-126-462</t>
  </si>
  <si>
    <t>45A-132-411</t>
  </si>
  <si>
    <t>45A-135-418</t>
  </si>
  <si>
    <t>45A-135-462</t>
  </si>
  <si>
    <t>45A-137-411</t>
  </si>
  <si>
    <t>45A-164-146</t>
  </si>
  <si>
    <t>45A-164-411</t>
  </si>
  <si>
    <t>45A-169-317</t>
  </si>
  <si>
    <t>45A-172-411</t>
  </si>
  <si>
    <t>45A-ALL-146</t>
  </si>
  <si>
    <t>45A-ALL-311</t>
  </si>
  <si>
    <t>45A-ALL-317</t>
  </si>
  <si>
    <t>45A-ALL-411</t>
  </si>
  <si>
    <t>45A-ALL-418</t>
  </si>
  <si>
    <t>45A-ALL-462</t>
  </si>
  <si>
    <t>45B-121-116</t>
  </si>
  <si>
    <t>45B-121-121</t>
  </si>
  <si>
    <t>45B-121-211</t>
  </si>
  <si>
    <t>45B-121-229</t>
  </si>
  <si>
    <t>45B-123-411</t>
  </si>
  <si>
    <t>45B-124-462</t>
  </si>
  <si>
    <t>45B-126-462</t>
  </si>
  <si>
    <t>45B-132-121</t>
  </si>
  <si>
    <t>45B-132-221</t>
  </si>
  <si>
    <t>45B-132-411</t>
  </si>
  <si>
    <t>45B-135-542</t>
  </si>
  <si>
    <t>45B-137-411</t>
  </si>
  <si>
    <t>45B-163-411</t>
  </si>
  <si>
    <t>45B-163-418</t>
  </si>
  <si>
    <t>45B-165-411</t>
  </si>
  <si>
    <t>45B-167-462</t>
  </si>
  <si>
    <t>45B-169-131</t>
  </si>
  <si>
    <t>45B-169-211</t>
  </si>
  <si>
    <t>45B-ALL-116</t>
  </si>
  <si>
    <t>45B-ALL-121</t>
  </si>
  <si>
    <t>45B-ALL-131</t>
  </si>
  <si>
    <t>45B-ALL-211</t>
  </si>
  <si>
    <t>45B-ALL-221</t>
  </si>
  <si>
    <t>45B-ALL-229</t>
  </si>
  <si>
    <t>45B-ALL-411</t>
  </si>
  <si>
    <t>45B-ALL-418</t>
  </si>
  <si>
    <t>45B-ALL-462</t>
  </si>
  <si>
    <t>45B-ALL-542</t>
  </si>
  <si>
    <t>460-121-116</t>
  </si>
  <si>
    <t>460-121-151</t>
  </si>
  <si>
    <t>460-121-198</t>
  </si>
  <si>
    <t>460-121-211</t>
  </si>
  <si>
    <t>460-121-221</t>
  </si>
  <si>
    <t>460-121-312</t>
  </si>
  <si>
    <t>460-121-411</t>
  </si>
  <si>
    <t>460-121-418</t>
  </si>
  <si>
    <t>460-123-411</t>
  </si>
  <si>
    <t>460-124-462</t>
  </si>
  <si>
    <t>460-125-174</t>
  </si>
  <si>
    <t>460-125-176</t>
  </si>
  <si>
    <t>460-125-211</t>
  </si>
  <si>
    <t>460-125-221</t>
  </si>
  <si>
    <t>460-125-231</t>
  </si>
  <si>
    <t>460-125-451</t>
  </si>
  <si>
    <t>460-126-462</t>
  </si>
  <si>
    <t>460-132-411</t>
  </si>
  <si>
    <t>460-134-411</t>
  </si>
  <si>
    <t>460-134-462</t>
  </si>
  <si>
    <t>460-135-311</t>
  </si>
  <si>
    <t>460-137-411</t>
  </si>
  <si>
    <t>460-138-418</t>
  </si>
  <si>
    <t>460-163-174</t>
  </si>
  <si>
    <t>460-163-211</t>
  </si>
  <si>
    <t>460-163-221</t>
  </si>
  <si>
    <t>460-163-231</t>
  </si>
  <si>
    <t>460-163-392</t>
  </si>
  <si>
    <t>460-163-418</t>
  </si>
  <si>
    <t>460-163-462</t>
  </si>
  <si>
    <t>460-163-542</t>
  </si>
  <si>
    <t>460-165-418</t>
  </si>
  <si>
    <t>460-171-116</t>
  </si>
  <si>
    <t>460-171-126</t>
  </si>
  <si>
    <t>460-171-131</t>
  </si>
  <si>
    <t>460-171-142</t>
  </si>
  <si>
    <t>460-171-171</t>
  </si>
  <si>
    <t>460-171-174</t>
  </si>
  <si>
    <t>460-171-181</t>
  </si>
  <si>
    <t>460-171-211</t>
  </si>
  <si>
    <t>460-171-221</t>
  </si>
  <si>
    <t>460-171-231</t>
  </si>
  <si>
    <t>460-171-392</t>
  </si>
  <si>
    <t>460-ALL-116</t>
  </si>
  <si>
    <t>460-ALL-126</t>
  </si>
  <si>
    <t>460-ALL-131</t>
  </si>
  <si>
    <t>460-ALL-142</t>
  </si>
  <si>
    <t>460-ALL-151</t>
  </si>
  <si>
    <t>460-ALL-171</t>
  </si>
  <si>
    <t>460-ALL-174</t>
  </si>
  <si>
    <t>460-ALL-176</t>
  </si>
  <si>
    <t>460-ALL-181</t>
  </si>
  <si>
    <t>460-ALL-198</t>
  </si>
  <si>
    <t>460-ALL-211</t>
  </si>
  <si>
    <t>460-ALL-221</t>
  </si>
  <si>
    <t>460-ALL-231</t>
  </si>
  <si>
    <t>460-ALL-311</t>
  </si>
  <si>
    <t>460-ALL-312</t>
  </si>
  <si>
    <t>460-ALL-392</t>
  </si>
  <si>
    <t>460-ALL-411</t>
  </si>
  <si>
    <t>460-ALL-418</t>
  </si>
  <si>
    <t>460-ALL-451</t>
  </si>
  <si>
    <t>460-ALL-462</t>
  </si>
  <si>
    <t>460-ALL-542</t>
  </si>
  <si>
    <t>470-121-121</t>
  </si>
  <si>
    <t>470-121-198</t>
  </si>
  <si>
    <t>470-121-211</t>
  </si>
  <si>
    <t>470-121-221</t>
  </si>
  <si>
    <t>470-121-411</t>
  </si>
  <si>
    <t>470-121-418</t>
  </si>
  <si>
    <t>470-121-462</t>
  </si>
  <si>
    <t>470-122-311</t>
  </si>
  <si>
    <t>470-123-411</t>
  </si>
  <si>
    <t>470-124-462</t>
  </si>
  <si>
    <t>470-125-461</t>
  </si>
  <si>
    <t>470-125-541</t>
  </si>
  <si>
    <t>470-126-462</t>
  </si>
  <si>
    <t>470-128-462</t>
  </si>
  <si>
    <t>470-132-311</t>
  </si>
  <si>
    <t>470-134-191</t>
  </si>
  <si>
    <t>470-134-198</t>
  </si>
  <si>
    <t>470-134-211</t>
  </si>
  <si>
    <t>470-134-221</t>
  </si>
  <si>
    <t>470-134-418</t>
  </si>
  <si>
    <t>470-134-461</t>
  </si>
  <si>
    <t>470-134-462</t>
  </si>
  <si>
    <t>470-135-311</t>
  </si>
  <si>
    <t>470-137-411</t>
  </si>
  <si>
    <t>470-138-418</t>
  </si>
  <si>
    <t>470-163-146</t>
  </si>
  <si>
    <t>470-163-173</t>
  </si>
  <si>
    <t>470-163-191</t>
  </si>
  <si>
    <t>470-163-196</t>
  </si>
  <si>
    <t>470-163-211</t>
  </si>
  <si>
    <t>470-163-221</t>
  </si>
  <si>
    <t>470-163-311</t>
  </si>
  <si>
    <t>470-163-342</t>
  </si>
  <si>
    <t>470-163-344</t>
  </si>
  <si>
    <t>470-163-418</t>
  </si>
  <si>
    <t>470-163-462</t>
  </si>
  <si>
    <t>470-166-418</t>
  </si>
  <si>
    <t>470-167-121</t>
  </si>
  <si>
    <t>470-167-211</t>
  </si>
  <si>
    <t>470-167-392</t>
  </si>
  <si>
    <t>470-167-411</t>
  </si>
  <si>
    <t>470-169-146</t>
  </si>
  <si>
    <t>470-169-181</t>
  </si>
  <si>
    <t>470-169-211</t>
  </si>
  <si>
    <t>470-169-221</t>
  </si>
  <si>
    <t>470-169-231</t>
  </si>
  <si>
    <t>470-169-392</t>
  </si>
  <si>
    <t>470-170-198</t>
  </si>
  <si>
    <t>470-170-211</t>
  </si>
  <si>
    <t>470-170-221</t>
  </si>
  <si>
    <t>470-170-392</t>
  </si>
  <si>
    <t>470-170-462</t>
  </si>
  <si>
    <t>470-171-116</t>
  </si>
  <si>
    <t>470-171-126</t>
  </si>
  <si>
    <t>470-171-131</t>
  </si>
  <si>
    <t>470-171-142</t>
  </si>
  <si>
    <t>470-171-146</t>
  </si>
  <si>
    <t>470-171-147</t>
  </si>
  <si>
    <t>470-171-148</t>
  </si>
  <si>
    <t>470-171-162</t>
  </si>
  <si>
    <t>470-171-171</t>
  </si>
  <si>
    <t>470-171-173</t>
  </si>
  <si>
    <t>470-171-174</t>
  </si>
  <si>
    <t>470-171-176</t>
  </si>
  <si>
    <t>470-171-211</t>
  </si>
  <si>
    <t>470-171-331</t>
  </si>
  <si>
    <t>470-171-392</t>
  </si>
  <si>
    <t>470-171-461</t>
  </si>
  <si>
    <t>470-178-418</t>
  </si>
  <si>
    <t>470-181-392</t>
  </si>
  <si>
    <t>470-181-541</t>
  </si>
  <si>
    <t>470-ALL-116</t>
  </si>
  <si>
    <t>470-ALL-121</t>
  </si>
  <si>
    <t>470-ALL-126</t>
  </si>
  <si>
    <t>470-ALL-131</t>
  </si>
  <si>
    <t>470-ALL-142</t>
  </si>
  <si>
    <t>470-ALL-146</t>
  </si>
  <si>
    <t>470-ALL-147</t>
  </si>
  <si>
    <t>470-ALL-148</t>
  </si>
  <si>
    <t>470-ALL-162</t>
  </si>
  <si>
    <t>470-ALL-173</t>
  </si>
  <si>
    <t>470-ALL-176</t>
  </si>
  <si>
    <t>470-ALL-181</t>
  </si>
  <si>
    <t>470-ALL-191</t>
  </si>
  <si>
    <t>470-ALL-196</t>
  </si>
  <si>
    <t>470-ALL-198</t>
  </si>
  <si>
    <t>470-ALL-231</t>
  </si>
  <si>
    <t>470-ALL-311</t>
  </si>
  <si>
    <t>470-ALL-331</t>
  </si>
  <si>
    <t>470-ALL-342</t>
  </si>
  <si>
    <t>470-ALL-344</t>
  </si>
  <si>
    <t>470-ALL-418</t>
  </si>
  <si>
    <t>470-ALL-462</t>
  </si>
  <si>
    <t>470-ALL-541</t>
  </si>
  <si>
    <t>480-121-196</t>
  </si>
  <si>
    <t>480-121-211</t>
  </si>
  <si>
    <t>480-121-221</t>
  </si>
  <si>
    <t>480-121-411</t>
  </si>
  <si>
    <t>480-124-462</t>
  </si>
  <si>
    <t>480-126-462</t>
  </si>
  <si>
    <t>480-127-462</t>
  </si>
  <si>
    <t>480-128-462</t>
  </si>
  <si>
    <t>480-132-192</t>
  </si>
  <si>
    <t>480-132-211</t>
  </si>
  <si>
    <t>480-132-221</t>
  </si>
  <si>
    <t>480-132-332</t>
  </si>
  <si>
    <t>480-132-411</t>
  </si>
  <si>
    <t>480-132-541</t>
  </si>
  <si>
    <t>480-135-418</t>
  </si>
  <si>
    <t>480-137-461</t>
  </si>
  <si>
    <t>480-163-131</t>
  </si>
  <si>
    <t>480-163-211</t>
  </si>
  <si>
    <t>480-163-221</t>
  </si>
  <si>
    <t>480-163-411</t>
  </si>
  <si>
    <t>480-163-461</t>
  </si>
  <si>
    <t>480-171-126</t>
  </si>
  <si>
    <t>480-171-171</t>
  </si>
  <si>
    <t>480-171-173</t>
  </si>
  <si>
    <t>480-171-181</t>
  </si>
  <si>
    <t>480-171-192</t>
  </si>
  <si>
    <t>480-171-211</t>
  </si>
  <si>
    <t>480-171-411</t>
  </si>
  <si>
    <t>480-171-423</t>
  </si>
  <si>
    <t>480-171-451</t>
  </si>
  <si>
    <t>480-171-541</t>
  </si>
  <si>
    <t>480-181-181</t>
  </si>
  <si>
    <t>480-181-211</t>
  </si>
  <si>
    <t>480-181-221</t>
  </si>
  <si>
    <t>480-181-461</t>
  </si>
  <si>
    <t>480-ALL-126</t>
  </si>
  <si>
    <t>480-ALL-131</t>
  </si>
  <si>
    <t>480-ALL-171</t>
  </si>
  <si>
    <t>480-ALL-173</t>
  </si>
  <si>
    <t>480-ALL-181</t>
  </si>
  <si>
    <t>480-ALL-192</t>
  </si>
  <si>
    <t>480-ALL-196</t>
  </si>
  <si>
    <t>480-ALL-332</t>
  </si>
  <si>
    <t>480-ALL-411</t>
  </si>
  <si>
    <t>480-ALL-418</t>
  </si>
  <si>
    <t>480-ALL-451</t>
  </si>
  <si>
    <t>480-ALL-461</t>
  </si>
  <si>
    <t>480-ALL-462</t>
  </si>
  <si>
    <t>480-ALL-541</t>
  </si>
  <si>
    <t>490-121-121</t>
  </si>
  <si>
    <t>490-121-124</t>
  </si>
  <si>
    <t>490-121-146</t>
  </si>
  <si>
    <t>490-121-191</t>
  </si>
  <si>
    <t>490-121-198</t>
  </si>
  <si>
    <t>490-121-199</t>
  </si>
  <si>
    <t>490-121-211</t>
  </si>
  <si>
    <t>490-121-221</t>
  </si>
  <si>
    <t>490-121-312</t>
  </si>
  <si>
    <t>490-121-411</t>
  </si>
  <si>
    <t>490-122-131</t>
  </si>
  <si>
    <t>490-122-146</t>
  </si>
  <si>
    <t>490-122-211</t>
  </si>
  <si>
    <t>490-122-221</t>
  </si>
  <si>
    <t>490-122-231</t>
  </si>
  <si>
    <t>490-122-311</t>
  </si>
  <si>
    <t>490-123-315</t>
  </si>
  <si>
    <t>490-123-411</t>
  </si>
  <si>
    <t>490-124-462</t>
  </si>
  <si>
    <t>490-125-172</t>
  </si>
  <si>
    <t>490-125-174</t>
  </si>
  <si>
    <t>490-125-232</t>
  </si>
  <si>
    <t>490-125-411</t>
  </si>
  <si>
    <t>490-125-451</t>
  </si>
  <si>
    <t>490-126-462</t>
  </si>
  <si>
    <t>490-127-462</t>
  </si>
  <si>
    <t>490-128-462</t>
  </si>
  <si>
    <t>490-132-126</t>
  </si>
  <si>
    <t>490-132-148</t>
  </si>
  <si>
    <t>490-132-192</t>
  </si>
  <si>
    <t>490-132-211</t>
  </si>
  <si>
    <t>490-132-221</t>
  </si>
  <si>
    <t>490-132-311</t>
  </si>
  <si>
    <t>490-132-332</t>
  </si>
  <si>
    <t>490-132-411</t>
  </si>
  <si>
    <t>490-135-311</t>
  </si>
  <si>
    <t>490-137-311</t>
  </si>
  <si>
    <t>490-137-411</t>
  </si>
  <si>
    <t>490-137-461</t>
  </si>
  <si>
    <t>490-163-131</t>
  </si>
  <si>
    <t>490-163-174</t>
  </si>
  <si>
    <t>490-163-175</t>
  </si>
  <si>
    <t>490-163-191</t>
  </si>
  <si>
    <t>490-163-192</t>
  </si>
  <si>
    <t>490-163-196</t>
  </si>
  <si>
    <t>490-163-211</t>
  </si>
  <si>
    <t>490-163-221</t>
  </si>
  <si>
    <t>490-163-231</t>
  </si>
  <si>
    <t>490-163-311</t>
  </si>
  <si>
    <t>490-163-312</t>
  </si>
  <si>
    <t>490-163-313</t>
  </si>
  <si>
    <t>490-163-342</t>
  </si>
  <si>
    <t>490-163-343</t>
  </si>
  <si>
    <t>490-163-392</t>
  </si>
  <si>
    <t>490-163-411</t>
  </si>
  <si>
    <t>490-163-461</t>
  </si>
  <si>
    <t>490-166-392</t>
  </si>
  <si>
    <t>490-166-418</t>
  </si>
  <si>
    <t>490-171-311</t>
  </si>
  <si>
    <t>490-171-312</t>
  </si>
  <si>
    <t>490-171-392</t>
  </si>
  <si>
    <t>490-171-411</t>
  </si>
  <si>
    <t>490-171-523</t>
  </si>
  <si>
    <t>490-178-418</t>
  </si>
  <si>
    <t>490-181-392</t>
  </si>
  <si>
    <t>490-181-423</t>
  </si>
  <si>
    <t>490-ALL-121</t>
  </si>
  <si>
    <t>490-ALL-124</t>
  </si>
  <si>
    <t>490-ALL-126</t>
  </si>
  <si>
    <t>490-ALL-131</t>
  </si>
  <si>
    <t>490-ALL-146</t>
  </si>
  <si>
    <t>490-ALL-148</t>
  </si>
  <si>
    <t>490-ALL-172</t>
  </si>
  <si>
    <t>490-ALL-174</t>
  </si>
  <si>
    <t>490-ALL-175</t>
  </si>
  <si>
    <t>490-ALL-191</t>
  </si>
  <si>
    <t>490-ALL-192</t>
  </si>
  <si>
    <t>490-ALL-196</t>
  </si>
  <si>
    <t>490-ALL-198</t>
  </si>
  <si>
    <t>490-ALL-199</t>
  </si>
  <si>
    <t>490-ALL-232</t>
  </si>
  <si>
    <t>490-ALL-311</t>
  </si>
  <si>
    <t>490-ALL-312</t>
  </si>
  <si>
    <t>490-ALL-313</t>
  </si>
  <si>
    <t>490-ALL-315</t>
  </si>
  <si>
    <t>490-ALL-342</t>
  </si>
  <si>
    <t>490-ALL-343</t>
  </si>
  <si>
    <t>490-ALL-392</t>
  </si>
  <si>
    <t>490-ALL-411</t>
  </si>
  <si>
    <t>490-ALL-418</t>
  </si>
  <si>
    <t>490-ALL-451</t>
  </si>
  <si>
    <t>490-ALL-461</t>
  </si>
  <si>
    <t>490-ALL-462</t>
  </si>
  <si>
    <t>490-ALL-523</t>
  </si>
  <si>
    <t>491-121-121</t>
  </si>
  <si>
    <t>491-121-211</t>
  </si>
  <si>
    <t>491-121-221</t>
  </si>
  <si>
    <t>491-121-312</t>
  </si>
  <si>
    <t>491-121-411</t>
  </si>
  <si>
    <t>491-122-311</t>
  </si>
  <si>
    <t>491-122-317</t>
  </si>
  <si>
    <t>491-123-411</t>
  </si>
  <si>
    <t>491-124-418</t>
  </si>
  <si>
    <t>491-124-462</t>
  </si>
  <si>
    <t>491-125-171</t>
  </si>
  <si>
    <t>491-125-174</t>
  </si>
  <si>
    <t>491-125-176</t>
  </si>
  <si>
    <t>491-125-221</t>
  </si>
  <si>
    <t>491-125-231</t>
  </si>
  <si>
    <t>491-126-462</t>
  </si>
  <si>
    <t>491-128-462</t>
  </si>
  <si>
    <t>491-132-126</t>
  </si>
  <si>
    <t>491-132-192</t>
  </si>
  <si>
    <t>491-132-211</t>
  </si>
  <si>
    <t>491-132-221</t>
  </si>
  <si>
    <t>491-132-311</t>
  </si>
  <si>
    <t>491-132-411</t>
  </si>
  <si>
    <t>491-135-311</t>
  </si>
  <si>
    <t>491-137-411</t>
  </si>
  <si>
    <t>491-163-113</t>
  </si>
  <si>
    <t>491-163-131</t>
  </si>
  <si>
    <t>491-163-178</t>
  </si>
  <si>
    <t>491-163-181</t>
  </si>
  <si>
    <t>491-163-231</t>
  </si>
  <si>
    <t>491-163-411</t>
  </si>
  <si>
    <t>491-165-411</t>
  </si>
  <si>
    <t>491-166-418</t>
  </si>
  <si>
    <t>491-170-411</t>
  </si>
  <si>
    <t>491-171-392</t>
  </si>
  <si>
    <t>491-171-411</t>
  </si>
  <si>
    <t>491-181-311</t>
  </si>
  <si>
    <t>491-181-392</t>
  </si>
  <si>
    <t>491-181-411</t>
  </si>
  <si>
    <t>491-181-542</t>
  </si>
  <si>
    <t>491-ALL-113</t>
  </si>
  <si>
    <t>491-ALL-121</t>
  </si>
  <si>
    <t>491-ALL-126</t>
  </si>
  <si>
    <t>491-ALL-131</t>
  </si>
  <si>
    <t>491-ALL-171</t>
  </si>
  <si>
    <t>491-ALL-174</t>
  </si>
  <si>
    <t>491-ALL-176</t>
  </si>
  <si>
    <t>491-ALL-178</t>
  </si>
  <si>
    <t>491-ALL-181</t>
  </si>
  <si>
    <t>491-ALL-231</t>
  </si>
  <si>
    <t>491-ALL-311</t>
  </si>
  <si>
    <t>491-ALL-312</t>
  </si>
  <si>
    <t>491-ALL-317</t>
  </si>
  <si>
    <t>491-ALL-411</t>
  </si>
  <si>
    <t>491-ALL-418</t>
  </si>
  <si>
    <t>491-ALL-462</t>
  </si>
  <si>
    <t>491-ALL-542</t>
  </si>
  <si>
    <t>49B-121-121</t>
  </si>
  <si>
    <t>49B-121-211</t>
  </si>
  <si>
    <t>49B-121-418</t>
  </si>
  <si>
    <t>49B-121-462</t>
  </si>
  <si>
    <t>49B-122-311</t>
  </si>
  <si>
    <t>49B-123-411</t>
  </si>
  <si>
    <t>49B-124-462</t>
  </si>
  <si>
    <t>49B-126-462</t>
  </si>
  <si>
    <t>49B-129-418</t>
  </si>
  <si>
    <t>49B-135-418</t>
  </si>
  <si>
    <t>49B-137-411</t>
  </si>
  <si>
    <t>49B-163-121</t>
  </si>
  <si>
    <t>49B-163-231</t>
  </si>
  <si>
    <t>49B-163-235</t>
  </si>
  <si>
    <t>49B-163-311</t>
  </si>
  <si>
    <t>49B-163-312</t>
  </si>
  <si>
    <t>49B-163-411</t>
  </si>
  <si>
    <t>49B-163-418</t>
  </si>
  <si>
    <t>49B-163-423</t>
  </si>
  <si>
    <t>49B-165-418</t>
  </si>
  <si>
    <t>49B-166-418</t>
  </si>
  <si>
    <t>49B-169-192</t>
  </si>
  <si>
    <t>49B-169-211</t>
  </si>
  <si>
    <t>49B-171-311</t>
  </si>
  <si>
    <t>49B-171-418</t>
  </si>
  <si>
    <t>49B-ALL-121</t>
  </si>
  <si>
    <t>49B-ALL-192</t>
  </si>
  <si>
    <t>49B-ALL-231</t>
  </si>
  <si>
    <t>49B-ALL-235</t>
  </si>
  <si>
    <t>49B-ALL-311</t>
  </si>
  <si>
    <t>49B-ALL-312</t>
  </si>
  <si>
    <t>49B-ALL-411</t>
  </si>
  <si>
    <t>49B-ALL-418</t>
  </si>
  <si>
    <t>49B-ALL-423</t>
  </si>
  <si>
    <t>49B-ALL-462</t>
  </si>
  <si>
    <t>49D-121-116</t>
  </si>
  <si>
    <t>49D-121-121</t>
  </si>
  <si>
    <t>49D-121-135</t>
  </si>
  <si>
    <t>49D-121-151</t>
  </si>
  <si>
    <t>49D-121-211</t>
  </si>
  <si>
    <t>49D-121-221</t>
  </si>
  <si>
    <t>49D-121-311</t>
  </si>
  <si>
    <t>49D-122-311</t>
  </si>
  <si>
    <t>49D-124-462</t>
  </si>
  <si>
    <t>49D-126-462</t>
  </si>
  <si>
    <t>49D-132-411</t>
  </si>
  <si>
    <t>49D-135-311</t>
  </si>
  <si>
    <t>49D-137-411</t>
  </si>
  <si>
    <t>49D-137-461</t>
  </si>
  <si>
    <t>49D-163-121</t>
  </si>
  <si>
    <t>49D-163-143</t>
  </si>
  <si>
    <t>49D-163-183</t>
  </si>
  <si>
    <t>49D-163-211</t>
  </si>
  <si>
    <t>49D-163-311</t>
  </si>
  <si>
    <t>49D-163-411</t>
  </si>
  <si>
    <t>49D-163-418</t>
  </si>
  <si>
    <t>49D-163-459</t>
  </si>
  <si>
    <t>49D-ALL-116</t>
  </si>
  <si>
    <t>49D-ALL-121</t>
  </si>
  <si>
    <t>49D-ALL-135</t>
  </si>
  <si>
    <t>49D-ALL-143</t>
  </si>
  <si>
    <t>49D-ALL-151</t>
  </si>
  <si>
    <t>49D-ALL-183</t>
  </si>
  <si>
    <t>49D-ALL-311</t>
  </si>
  <si>
    <t>49D-ALL-418</t>
  </si>
  <si>
    <t>49D-ALL-459</t>
  </si>
  <si>
    <t>49D-ALL-461</t>
  </si>
  <si>
    <t>49D-ALL-462</t>
  </si>
  <si>
    <t>49E-121-121</t>
  </si>
  <si>
    <t>49E-121-221</t>
  </si>
  <si>
    <t>49E-121-411</t>
  </si>
  <si>
    <t>49E-122-311</t>
  </si>
  <si>
    <t>49E-124-462</t>
  </si>
  <si>
    <t>49E-126-418</t>
  </si>
  <si>
    <t>49E-128-462</t>
  </si>
  <si>
    <t>49E-135-418</t>
  </si>
  <si>
    <t>49E-137-411</t>
  </si>
  <si>
    <t>49E-164-173</t>
  </si>
  <si>
    <t>49E-164-192</t>
  </si>
  <si>
    <t>49E-164-211</t>
  </si>
  <si>
    <t>49E-164-221</t>
  </si>
  <si>
    <t>49E-164-231</t>
  </si>
  <si>
    <t>49E-164-418</t>
  </si>
  <si>
    <t>49E-167-192</t>
  </si>
  <si>
    <t>49E-167-211</t>
  </si>
  <si>
    <t>49E-167-221</t>
  </si>
  <si>
    <t>49E-169-131</t>
  </si>
  <si>
    <t>49E-169-192</t>
  </si>
  <si>
    <t>49E-169-211</t>
  </si>
  <si>
    <t>49E-169-221</t>
  </si>
  <si>
    <t>49E-169-231</t>
  </si>
  <si>
    <t>49E-170-311</t>
  </si>
  <si>
    <t>49E-ALL-121</t>
  </si>
  <si>
    <t>49E-ALL-131</t>
  </si>
  <si>
    <t>49E-ALL-173</t>
  </si>
  <si>
    <t>49E-ALL-192</t>
  </si>
  <si>
    <t>49E-ALL-211</t>
  </si>
  <si>
    <t>49E-ALL-221</t>
  </si>
  <si>
    <t>49E-ALL-231</t>
  </si>
  <si>
    <t>49E-ALL-311</t>
  </si>
  <si>
    <t>49E-ALL-411</t>
  </si>
  <si>
    <t>49E-ALL-418</t>
  </si>
  <si>
    <t>49E-ALL-462</t>
  </si>
  <si>
    <t>49F-121-121</t>
  </si>
  <si>
    <t>49F-121-211</t>
  </si>
  <si>
    <t>49F-121-312</t>
  </si>
  <si>
    <t>49F-121-418</t>
  </si>
  <si>
    <t>49F-122-311</t>
  </si>
  <si>
    <t>49F-124-418</t>
  </si>
  <si>
    <t>49F-124-462</t>
  </si>
  <si>
    <t>49F-125-411</t>
  </si>
  <si>
    <t>49F-126-462</t>
  </si>
  <si>
    <t>49F-128-418</t>
  </si>
  <si>
    <t>49F-132-411</t>
  </si>
  <si>
    <t>49F-135-422</t>
  </si>
  <si>
    <t>49F-137-411</t>
  </si>
  <si>
    <t>49F-163-411</t>
  </si>
  <si>
    <t>49F-163-462</t>
  </si>
  <si>
    <t>49F-164-462</t>
  </si>
  <si>
    <t>49F-165-418</t>
  </si>
  <si>
    <t>49F-169-131</t>
  </si>
  <si>
    <t>49F-169-211</t>
  </si>
  <si>
    <t>49F-170-198</t>
  </si>
  <si>
    <t>49F-ALL-121</t>
  </si>
  <si>
    <t>49F-ALL-131</t>
  </si>
  <si>
    <t>49F-ALL-198</t>
  </si>
  <si>
    <t>49F-ALL-211</t>
  </si>
  <si>
    <t>49F-ALL-311</t>
  </si>
  <si>
    <t>49F-ALL-312</t>
  </si>
  <si>
    <t>49F-ALL-411</t>
  </si>
  <si>
    <t>49F-ALL-418</t>
  </si>
  <si>
    <t>49F-ALL-422</t>
  </si>
  <si>
    <t>49F-ALL-462</t>
  </si>
  <si>
    <t>49G-121-121</t>
  </si>
  <si>
    <t>49G-121-211</t>
  </si>
  <si>
    <t>49G-121-312</t>
  </si>
  <si>
    <t>49G-121-411</t>
  </si>
  <si>
    <t>49G-121-418</t>
  </si>
  <si>
    <t>49G-123-411</t>
  </si>
  <si>
    <t>49G-124-418</t>
  </si>
  <si>
    <t>49G-125-411</t>
  </si>
  <si>
    <t>49G-126-542</t>
  </si>
  <si>
    <t>49G-128-418</t>
  </si>
  <si>
    <t>49G-132-411</t>
  </si>
  <si>
    <t>49G-137-411</t>
  </si>
  <si>
    <t>49G-163-411</t>
  </si>
  <si>
    <t>49G-165-418</t>
  </si>
  <si>
    <t>49G-170-143</t>
  </si>
  <si>
    <t>49G-ALL-121</t>
  </si>
  <si>
    <t>49G-ALL-143</t>
  </si>
  <si>
    <t>49G-ALL-211</t>
  </si>
  <si>
    <t>49G-ALL-312</t>
  </si>
  <si>
    <t>49G-ALL-411</t>
  </si>
  <si>
    <t>49G-ALL-418</t>
  </si>
  <si>
    <t>49G-ALL-542</t>
  </si>
  <si>
    <t>500-121-171</t>
  </si>
  <si>
    <t>500-121-198</t>
  </si>
  <si>
    <t>500-121-211</t>
  </si>
  <si>
    <t>500-121-221</t>
  </si>
  <si>
    <t>500-121-411</t>
  </si>
  <si>
    <t>500-121-418</t>
  </si>
  <si>
    <t>500-121-459</t>
  </si>
  <si>
    <t>500-121-462</t>
  </si>
  <si>
    <t>500-122-311</t>
  </si>
  <si>
    <t>500-122-317</t>
  </si>
  <si>
    <t>500-123-411</t>
  </si>
  <si>
    <t>500-124-462</t>
  </si>
  <si>
    <t>500-126-462</t>
  </si>
  <si>
    <t>500-128-462</t>
  </si>
  <si>
    <t>500-132-133</t>
  </si>
  <si>
    <t>500-132-192</t>
  </si>
  <si>
    <t>500-132-211</t>
  </si>
  <si>
    <t>500-132-221</t>
  </si>
  <si>
    <t>500-132-231</t>
  </si>
  <si>
    <t>500-132-311</t>
  </si>
  <si>
    <t>500-132-411</t>
  </si>
  <si>
    <t>500-135-418</t>
  </si>
  <si>
    <t>500-137-411</t>
  </si>
  <si>
    <t>500-138-418</t>
  </si>
  <si>
    <t>500-163-121</t>
  </si>
  <si>
    <t>500-163-141</t>
  </si>
  <si>
    <t>500-163-142</t>
  </si>
  <si>
    <t>500-163-147</t>
  </si>
  <si>
    <t>500-163-148</t>
  </si>
  <si>
    <t>500-163-151</t>
  </si>
  <si>
    <t>500-163-152</t>
  </si>
  <si>
    <t>500-163-171</t>
  </si>
  <si>
    <t>500-163-173</t>
  </si>
  <si>
    <t>500-163-192</t>
  </si>
  <si>
    <t>500-163-231</t>
  </si>
  <si>
    <t>500-163-232</t>
  </si>
  <si>
    <t>500-163-392</t>
  </si>
  <si>
    <t>500-163-411</t>
  </si>
  <si>
    <t>500-163-462</t>
  </si>
  <si>
    <t>500-169-192</t>
  </si>
  <si>
    <t>500-169-211</t>
  </si>
  <si>
    <t>500-169-232</t>
  </si>
  <si>
    <t>500-169-392</t>
  </si>
  <si>
    <t>500-170-126</t>
  </si>
  <si>
    <t>500-170-211</t>
  </si>
  <si>
    <t>500-170-392</t>
  </si>
  <si>
    <t>500-171-113</t>
  </si>
  <si>
    <t>500-171-126</t>
  </si>
  <si>
    <t>500-171-128</t>
  </si>
  <si>
    <t>500-171-131</t>
  </si>
  <si>
    <t>500-171-132</t>
  </si>
  <si>
    <t>500-171-142</t>
  </si>
  <si>
    <t>500-171-171</t>
  </si>
  <si>
    <t>500-171-174</t>
  </si>
  <si>
    <t>500-171-180</t>
  </si>
  <si>
    <t>500-171-211</t>
  </si>
  <si>
    <t>500-171-232</t>
  </si>
  <si>
    <t>500-171-392</t>
  </si>
  <si>
    <t>500-171-411</t>
  </si>
  <si>
    <t>500-171-423</t>
  </si>
  <si>
    <t>500-178-418</t>
  </si>
  <si>
    <t>500-181-232</t>
  </si>
  <si>
    <t>500-ALL-113</t>
  </si>
  <si>
    <t>500-ALL-121</t>
  </si>
  <si>
    <t>500-ALL-126</t>
  </si>
  <si>
    <t>500-ALL-128</t>
  </si>
  <si>
    <t>500-ALL-131</t>
  </si>
  <si>
    <t>500-ALL-132</t>
  </si>
  <si>
    <t>500-ALL-133</t>
  </si>
  <si>
    <t>500-ALL-141</t>
  </si>
  <si>
    <t>500-ALL-142</t>
  </si>
  <si>
    <t>500-ALL-147</t>
  </si>
  <si>
    <t>500-ALL-148</t>
  </si>
  <si>
    <t>500-ALL-151</t>
  </si>
  <si>
    <t>500-ALL-152</t>
  </si>
  <si>
    <t>500-ALL-171</t>
  </si>
  <si>
    <t>500-ALL-173</t>
  </si>
  <si>
    <t>500-ALL-174</t>
  </si>
  <si>
    <t>500-ALL-180</t>
  </si>
  <si>
    <t>500-ALL-192</t>
  </si>
  <si>
    <t>500-ALL-198</t>
  </si>
  <si>
    <t>500-ALL-231</t>
  </si>
  <si>
    <t>500-ALL-232</t>
  </si>
  <si>
    <t>500-ALL-311</t>
  </si>
  <si>
    <t>500-ALL-317</t>
  </si>
  <si>
    <t>500-ALL-392</t>
  </si>
  <si>
    <t>500-ALL-459</t>
  </si>
  <si>
    <t>50A-121-121</t>
  </si>
  <si>
    <t>50A-121-135</t>
  </si>
  <si>
    <t>50A-121-196</t>
  </si>
  <si>
    <t>50A-121-211</t>
  </si>
  <si>
    <t>50A-121-312</t>
  </si>
  <si>
    <t>50A-121-411</t>
  </si>
  <si>
    <t>50A-121-418</t>
  </si>
  <si>
    <t>50A-123-411</t>
  </si>
  <si>
    <t>50A-124-462</t>
  </si>
  <si>
    <t>50A-126-462</t>
  </si>
  <si>
    <t>50A-128-418</t>
  </si>
  <si>
    <t>50A-128-462</t>
  </si>
  <si>
    <t>50A-135-418</t>
  </si>
  <si>
    <t>50A-137-411</t>
  </si>
  <si>
    <t>50A-164-311</t>
  </si>
  <si>
    <t>50A-165-418</t>
  </si>
  <si>
    <t>50A-ALL-121</t>
  </si>
  <si>
    <t>50A-ALL-135</t>
  </si>
  <si>
    <t>50A-ALL-196</t>
  </si>
  <si>
    <t>50A-ALL-211</t>
  </si>
  <si>
    <t>50A-ALL-311</t>
  </si>
  <si>
    <t>50A-ALL-312</t>
  </si>
  <si>
    <t>50A-ALL-411</t>
  </si>
  <si>
    <t>50A-ALL-418</t>
  </si>
  <si>
    <t>50A-ALL-462</t>
  </si>
  <si>
    <t>50Z-132-311</t>
  </si>
  <si>
    <t>50Z-132-411</t>
  </si>
  <si>
    <t>50Z-137-411</t>
  </si>
  <si>
    <t>50Z-164-411</t>
  </si>
  <si>
    <t>50Z-ALL-311</t>
  </si>
  <si>
    <t>50Z-ALL-411</t>
  </si>
  <si>
    <t>510-121-198</t>
  </si>
  <si>
    <t>510-121-211</t>
  </si>
  <si>
    <t>510-121-221</t>
  </si>
  <si>
    <t>510-121-312</t>
  </si>
  <si>
    <t>510-121-411</t>
  </si>
  <si>
    <t>510-121-413</t>
  </si>
  <si>
    <t>510-121-418</t>
  </si>
  <si>
    <t>510-123-411</t>
  </si>
  <si>
    <t>510-124-462</t>
  </si>
  <si>
    <t>510-125-175</t>
  </si>
  <si>
    <t>510-125-176</t>
  </si>
  <si>
    <t>510-125-199</t>
  </si>
  <si>
    <t>510-125-211</t>
  </si>
  <si>
    <t>510-125-221</t>
  </si>
  <si>
    <t>510-125-231</t>
  </si>
  <si>
    <t>510-125-541</t>
  </si>
  <si>
    <t>510-126-462</t>
  </si>
  <si>
    <t>510-128-462</t>
  </si>
  <si>
    <t>510-129-418</t>
  </si>
  <si>
    <t>510-132-311</t>
  </si>
  <si>
    <t>510-132-411</t>
  </si>
  <si>
    <t>510-134-153</t>
  </si>
  <si>
    <t>510-134-162</t>
  </si>
  <si>
    <t>510-134-167</t>
  </si>
  <si>
    <t>510-134-191</t>
  </si>
  <si>
    <t>510-134-211</t>
  </si>
  <si>
    <t>510-134-221</t>
  </si>
  <si>
    <t>510-134-311</t>
  </si>
  <si>
    <t>510-134-411</t>
  </si>
  <si>
    <t>510-134-418</t>
  </si>
  <si>
    <t>510-134-461</t>
  </si>
  <si>
    <t>510-134-462</t>
  </si>
  <si>
    <t>510-135-418</t>
  </si>
  <si>
    <t>510-137-411</t>
  </si>
  <si>
    <t>510-163-144</t>
  </si>
  <si>
    <t>510-163-153</t>
  </si>
  <si>
    <t>510-163-173</t>
  </si>
  <si>
    <t>510-163-192</t>
  </si>
  <si>
    <t>510-163-211</t>
  </si>
  <si>
    <t>510-163-221</t>
  </si>
  <si>
    <t>510-163-231</t>
  </si>
  <si>
    <t>510-163-311</t>
  </si>
  <si>
    <t>510-163-319</t>
  </si>
  <si>
    <t>510-163-332</t>
  </si>
  <si>
    <t>510-163-342</t>
  </si>
  <si>
    <t>510-163-343</t>
  </si>
  <si>
    <t>510-163-392</t>
  </si>
  <si>
    <t>510-163-411</t>
  </si>
  <si>
    <t>510-163-418</t>
  </si>
  <si>
    <t>510-163-462</t>
  </si>
  <si>
    <t>510-167-311</t>
  </si>
  <si>
    <t>510-169-146</t>
  </si>
  <si>
    <t>510-169-211</t>
  </si>
  <si>
    <t>510-169-221</t>
  </si>
  <si>
    <t>510-169-231</t>
  </si>
  <si>
    <t>510-169-392</t>
  </si>
  <si>
    <t>510-171-116</t>
  </si>
  <si>
    <t>510-171-126</t>
  </si>
  <si>
    <t>510-171-131</t>
  </si>
  <si>
    <t>510-171-142</t>
  </si>
  <si>
    <t>510-171-146</t>
  </si>
  <si>
    <t>510-171-151</t>
  </si>
  <si>
    <t>510-171-173</t>
  </si>
  <si>
    <t>510-171-211</t>
  </si>
  <si>
    <t>510-171-392</t>
  </si>
  <si>
    <t>510-ALL-116</t>
  </si>
  <si>
    <t>510-ALL-126</t>
  </si>
  <si>
    <t>510-ALL-131</t>
  </si>
  <si>
    <t>510-ALL-142</t>
  </si>
  <si>
    <t>510-ALL-144</t>
  </si>
  <si>
    <t>510-ALL-146</t>
  </si>
  <si>
    <t>510-ALL-151</t>
  </si>
  <si>
    <t>510-ALL-153</t>
  </si>
  <si>
    <t>510-ALL-162</t>
  </si>
  <si>
    <t>510-ALL-167</t>
  </si>
  <si>
    <t>510-ALL-173</t>
  </si>
  <si>
    <t>510-ALL-175</t>
  </si>
  <si>
    <t>510-ALL-176</t>
  </si>
  <si>
    <t>510-ALL-191</t>
  </si>
  <si>
    <t>510-ALL-192</t>
  </si>
  <si>
    <t>510-ALL-198</t>
  </si>
  <si>
    <t>510-ALL-199</t>
  </si>
  <si>
    <t>510-ALL-211</t>
  </si>
  <si>
    <t>510-ALL-221</t>
  </si>
  <si>
    <t>510-ALL-231</t>
  </si>
  <si>
    <t>510-ALL-311</t>
  </si>
  <si>
    <t>510-ALL-312</t>
  </si>
  <si>
    <t>510-ALL-319</t>
  </si>
  <si>
    <t>510-ALL-332</t>
  </si>
  <si>
    <t>510-ALL-342</t>
  </si>
  <si>
    <t>510-ALL-343</t>
  </si>
  <si>
    <t>510-ALL-392</t>
  </si>
  <si>
    <t>510-ALL-413</t>
  </si>
  <si>
    <t>510-ALL-418</t>
  </si>
  <si>
    <t>510-ALL-541</t>
  </si>
  <si>
    <t>51A-121-121</t>
  </si>
  <si>
    <t>51A-121-131</t>
  </si>
  <si>
    <t>51A-121-211</t>
  </si>
  <si>
    <t>51A-121-221</t>
  </si>
  <si>
    <t>51A-121-311</t>
  </si>
  <si>
    <t>51A-121-411</t>
  </si>
  <si>
    <t>51A-121-418</t>
  </si>
  <si>
    <t>51A-123-315</t>
  </si>
  <si>
    <t>51A-123-411</t>
  </si>
  <si>
    <t>51A-124-418</t>
  </si>
  <si>
    <t>51A-124-462</t>
  </si>
  <si>
    <t>51A-126-418</t>
  </si>
  <si>
    <t>51A-126-462</t>
  </si>
  <si>
    <t>51A-132-121</t>
  </si>
  <si>
    <t>51A-132-131</t>
  </si>
  <si>
    <t>51A-132-211</t>
  </si>
  <si>
    <t>51A-132-221</t>
  </si>
  <si>
    <t>51A-132-411</t>
  </si>
  <si>
    <t>51A-134-312</t>
  </si>
  <si>
    <t>51A-134-411</t>
  </si>
  <si>
    <t>51A-134-418</t>
  </si>
  <si>
    <t>51A-134-461</t>
  </si>
  <si>
    <t>51A-134-542</t>
  </si>
  <si>
    <t>51A-137-411</t>
  </si>
  <si>
    <t>51A-163-411</t>
  </si>
  <si>
    <t>51A-163-418</t>
  </si>
  <si>
    <t>51A-163-461</t>
  </si>
  <si>
    <t>51A-170-142</t>
  </si>
  <si>
    <t>51A-170-211</t>
  </si>
  <si>
    <t>51A-171-121</t>
  </si>
  <si>
    <t>51A-171-211</t>
  </si>
  <si>
    <t>51A-171-411</t>
  </si>
  <si>
    <t>51A-171-418</t>
  </si>
  <si>
    <t>51A-ALL-121</t>
  </si>
  <si>
    <t>51A-ALL-131</t>
  </si>
  <si>
    <t>51A-ALL-142</t>
  </si>
  <si>
    <t>51A-ALL-211</t>
  </si>
  <si>
    <t>51A-ALL-221</t>
  </si>
  <si>
    <t>51A-ALL-311</t>
  </si>
  <si>
    <t>51A-ALL-312</t>
  </si>
  <si>
    <t>51A-ALL-315</t>
  </si>
  <si>
    <t>51A-ALL-411</t>
  </si>
  <si>
    <t>51A-ALL-418</t>
  </si>
  <si>
    <t>51A-ALL-461</t>
  </si>
  <si>
    <t>51A-ALL-462</t>
  </si>
  <si>
    <t>51A-ALL-542</t>
  </si>
  <si>
    <t>51B-121-121</t>
  </si>
  <si>
    <t>51B-121-211</t>
  </si>
  <si>
    <t>51B-121-229</t>
  </si>
  <si>
    <t>51B-121-231</t>
  </si>
  <si>
    <t>51B-121-312</t>
  </si>
  <si>
    <t>51B-121-411</t>
  </si>
  <si>
    <t>51B-124-462</t>
  </si>
  <si>
    <t>51B-126-462</t>
  </si>
  <si>
    <t>51B-132-411</t>
  </si>
  <si>
    <t>51B-134-411</t>
  </si>
  <si>
    <t>51B-135-418</t>
  </si>
  <si>
    <t>51B-137-411</t>
  </si>
  <si>
    <t>51B-137-461</t>
  </si>
  <si>
    <t>51B-163-131</t>
  </si>
  <si>
    <t>51B-163-181</t>
  </si>
  <si>
    <t>51B-163-211</t>
  </si>
  <si>
    <t>51B-163-229</t>
  </si>
  <si>
    <t>51B-163-231</t>
  </si>
  <si>
    <t>51B-163-232</t>
  </si>
  <si>
    <t>51B-163-234</t>
  </si>
  <si>
    <t>51B-163-235</t>
  </si>
  <si>
    <t>51B-163-411</t>
  </si>
  <si>
    <t>51B-163-462</t>
  </si>
  <si>
    <t>51B-165-411</t>
  </si>
  <si>
    <t>51B-169-311</t>
  </si>
  <si>
    <t>51B-170-462</t>
  </si>
  <si>
    <t>51B-ALL-121</t>
  </si>
  <si>
    <t>51B-ALL-131</t>
  </si>
  <si>
    <t>51B-ALL-181</t>
  </si>
  <si>
    <t>51B-ALL-211</t>
  </si>
  <si>
    <t>51B-ALL-229</t>
  </si>
  <si>
    <t>51B-ALL-231</t>
  </si>
  <si>
    <t>51B-ALL-232</t>
  </si>
  <si>
    <t>51B-ALL-234</t>
  </si>
  <si>
    <t>51B-ALL-235</t>
  </si>
  <si>
    <t>51B-ALL-311</t>
  </si>
  <si>
    <t>51B-ALL-312</t>
  </si>
  <si>
    <t>51B-ALL-411</t>
  </si>
  <si>
    <t>51B-ALL-418</t>
  </si>
  <si>
    <t>51B-ALL-461</t>
  </si>
  <si>
    <t>51B-ALL-462</t>
  </si>
  <si>
    <t>520-121-131</t>
  </si>
  <si>
    <t>520-121-198</t>
  </si>
  <si>
    <t>520-121-211</t>
  </si>
  <si>
    <t>520-121-221</t>
  </si>
  <si>
    <t>520-121-312</t>
  </si>
  <si>
    <t>520-121-411</t>
  </si>
  <si>
    <t>520-121-418</t>
  </si>
  <si>
    <t>520-123-411</t>
  </si>
  <si>
    <t>520-124-462</t>
  </si>
  <si>
    <t>520-126-462</t>
  </si>
  <si>
    <t>520-127-462</t>
  </si>
  <si>
    <t>520-128-418</t>
  </si>
  <si>
    <t>520-132-131</t>
  </si>
  <si>
    <t>520-132-192</t>
  </si>
  <si>
    <t>520-132-211</t>
  </si>
  <si>
    <t>520-132-221</t>
  </si>
  <si>
    <t>520-134-411</t>
  </si>
  <si>
    <t>520-134-418</t>
  </si>
  <si>
    <t>520-135-542</t>
  </si>
  <si>
    <t>520-137-411</t>
  </si>
  <si>
    <t>520-137-461</t>
  </si>
  <si>
    <t>520-163-131</t>
  </si>
  <si>
    <t>520-163-143</t>
  </si>
  <si>
    <t>520-163-146</t>
  </si>
  <si>
    <t>520-163-173</t>
  </si>
  <si>
    <t>520-163-199</t>
  </si>
  <si>
    <t>520-163-211</t>
  </si>
  <si>
    <t>520-163-221</t>
  </si>
  <si>
    <t>520-163-231</t>
  </si>
  <si>
    <t>520-163-311</t>
  </si>
  <si>
    <t>520-163-312</t>
  </si>
  <si>
    <t>520-163-332</t>
  </si>
  <si>
    <t>520-163-392</t>
  </si>
  <si>
    <t>520-163-411</t>
  </si>
  <si>
    <t>520-163-418</t>
  </si>
  <si>
    <t>520-163-462</t>
  </si>
  <si>
    <t>520-163-472</t>
  </si>
  <si>
    <t>520-163-541</t>
  </si>
  <si>
    <t>520-169-311</t>
  </si>
  <si>
    <t>520-170-311</t>
  </si>
  <si>
    <t>520-171-126</t>
  </si>
  <si>
    <t>520-171-142</t>
  </si>
  <si>
    <t>520-171-146</t>
  </si>
  <si>
    <t>520-171-147</t>
  </si>
  <si>
    <t>520-171-171</t>
  </si>
  <si>
    <t>520-171-174</t>
  </si>
  <si>
    <t>520-171-180</t>
  </si>
  <si>
    <t>520-171-199</t>
  </si>
  <si>
    <t>520-171-211</t>
  </si>
  <si>
    <t>520-171-311</t>
  </si>
  <si>
    <t>520-171-392</t>
  </si>
  <si>
    <t>520-171-411</t>
  </si>
  <si>
    <t>520-171-472</t>
  </si>
  <si>
    <t>520-178-418</t>
  </si>
  <si>
    <t>520-181-418</t>
  </si>
  <si>
    <t>520-ALL-126</t>
  </si>
  <si>
    <t>520-ALL-131</t>
  </si>
  <si>
    <t>520-ALL-142</t>
  </si>
  <si>
    <t>520-ALL-143</t>
  </si>
  <si>
    <t>520-ALL-146</t>
  </si>
  <si>
    <t>520-ALL-147</t>
  </si>
  <si>
    <t>520-ALL-173</t>
  </si>
  <si>
    <t>520-ALL-180</t>
  </si>
  <si>
    <t>520-ALL-192</t>
  </si>
  <si>
    <t>520-ALL-198</t>
  </si>
  <si>
    <t>520-ALL-199</t>
  </si>
  <si>
    <t>520-ALL-311</t>
  </si>
  <si>
    <t>520-ALL-312</t>
  </si>
  <si>
    <t>520-ALL-332</t>
  </si>
  <si>
    <t>520-ALL-392</t>
  </si>
  <si>
    <t>520-ALL-418</t>
  </si>
  <si>
    <t>520-ALL-461</t>
  </si>
  <si>
    <t>520-ALL-462</t>
  </si>
  <si>
    <t>520-ALL-472</t>
  </si>
  <si>
    <t>520-ALL-541</t>
  </si>
  <si>
    <t>520-ALL-542</t>
  </si>
  <si>
    <t>530-121-116</t>
  </si>
  <si>
    <t>530-121-121</t>
  </si>
  <si>
    <t>530-121-135</t>
  </si>
  <si>
    <t>530-121-211</t>
  </si>
  <si>
    <t>530-121-221</t>
  </si>
  <si>
    <t>530-121-314</t>
  </si>
  <si>
    <t>530-121-411</t>
  </si>
  <si>
    <t>530-121-418</t>
  </si>
  <si>
    <t>530-122-311</t>
  </si>
  <si>
    <t>530-123-315</t>
  </si>
  <si>
    <t>530-124-418</t>
  </si>
  <si>
    <t>530-124-462</t>
  </si>
  <si>
    <t>530-125-418</t>
  </si>
  <si>
    <t>530-125-451</t>
  </si>
  <si>
    <t>530-125-461</t>
  </si>
  <si>
    <t>530-126-418</t>
  </si>
  <si>
    <t>530-126-462</t>
  </si>
  <si>
    <t>530-127-462</t>
  </si>
  <si>
    <t>530-128-418</t>
  </si>
  <si>
    <t>530-132-126</t>
  </si>
  <si>
    <t>530-132-132</t>
  </si>
  <si>
    <t>530-132-133</t>
  </si>
  <si>
    <t>530-132-142</t>
  </si>
  <si>
    <t>530-132-144</t>
  </si>
  <si>
    <t>530-132-145</t>
  </si>
  <si>
    <t>530-132-146</t>
  </si>
  <si>
    <t>530-132-211</t>
  </si>
  <si>
    <t>530-132-221</t>
  </si>
  <si>
    <t>530-132-231</t>
  </si>
  <si>
    <t>530-132-311</t>
  </si>
  <si>
    <t>530-132-318</t>
  </si>
  <si>
    <t>530-132-411</t>
  </si>
  <si>
    <t>530-134-142</t>
  </si>
  <si>
    <t>530-134-191</t>
  </si>
  <si>
    <t>530-134-211</t>
  </si>
  <si>
    <t>530-134-221</t>
  </si>
  <si>
    <t>530-134-231</t>
  </si>
  <si>
    <t>530-134-311</t>
  </si>
  <si>
    <t>530-134-411</t>
  </si>
  <si>
    <t>530-134-413</t>
  </si>
  <si>
    <t>530-134-418</t>
  </si>
  <si>
    <t>530-134-462</t>
  </si>
  <si>
    <t>530-135-418</t>
  </si>
  <si>
    <t>530-137-311</t>
  </si>
  <si>
    <t>530-137-411</t>
  </si>
  <si>
    <t>530-163-191</t>
  </si>
  <si>
    <t>530-163-211</t>
  </si>
  <si>
    <t>530-163-221</t>
  </si>
  <si>
    <t>530-163-232</t>
  </si>
  <si>
    <t>530-163-311</t>
  </si>
  <si>
    <t>530-163-319</t>
  </si>
  <si>
    <t>530-163-327</t>
  </si>
  <si>
    <t>530-163-343</t>
  </si>
  <si>
    <t>530-163-392</t>
  </si>
  <si>
    <t>530-163-411</t>
  </si>
  <si>
    <t>530-163-418</t>
  </si>
  <si>
    <t>530-163-461</t>
  </si>
  <si>
    <t>530-163-462</t>
  </si>
  <si>
    <t>530-163-541</t>
  </si>
  <si>
    <t>530-166-418</t>
  </si>
  <si>
    <t>530-167-311</t>
  </si>
  <si>
    <t>530-171-311</t>
  </si>
  <si>
    <t>530-171-392</t>
  </si>
  <si>
    <t>530-171-411</t>
  </si>
  <si>
    <t>530-171-418</t>
  </si>
  <si>
    <t>530-171-462</t>
  </si>
  <si>
    <t>530-178-418</t>
  </si>
  <si>
    <t>530-181-392</t>
  </si>
  <si>
    <t>530-181-418</t>
  </si>
  <si>
    <t>530-ALL-116</t>
  </si>
  <si>
    <t>530-ALL-121</t>
  </si>
  <si>
    <t>530-ALL-126</t>
  </si>
  <si>
    <t>530-ALL-132</t>
  </si>
  <si>
    <t>530-ALL-133</t>
  </si>
  <si>
    <t>530-ALL-135</t>
  </si>
  <si>
    <t>530-ALL-142</t>
  </si>
  <si>
    <t>530-ALL-144</t>
  </si>
  <si>
    <t>530-ALL-145</t>
  </si>
  <si>
    <t>530-ALL-146</t>
  </si>
  <si>
    <t>530-ALL-191</t>
  </si>
  <si>
    <t>530-ALL-232</t>
  </si>
  <si>
    <t>530-ALL-311</t>
  </si>
  <si>
    <t>530-ALL-314</t>
  </si>
  <si>
    <t>530-ALL-315</t>
  </si>
  <si>
    <t>530-ALL-318</t>
  </si>
  <si>
    <t>530-ALL-319</t>
  </si>
  <si>
    <t>530-ALL-327</t>
  </si>
  <si>
    <t>530-ALL-343</t>
  </si>
  <si>
    <t>530-ALL-392</t>
  </si>
  <si>
    <t>530-ALL-413</t>
  </si>
  <si>
    <t>530-ALL-418</t>
  </si>
  <si>
    <t>530-ALL-451</t>
  </si>
  <si>
    <t>530-ALL-461</t>
  </si>
  <si>
    <t>530-ALL-462</t>
  </si>
  <si>
    <t>530-ALL-541</t>
  </si>
  <si>
    <t>53B-122-317</t>
  </si>
  <si>
    <t>53B-123-411</t>
  </si>
  <si>
    <t>53B-124-418</t>
  </si>
  <si>
    <t>53B-126-418</t>
  </si>
  <si>
    <t>53B-127-462</t>
  </si>
  <si>
    <t>53B-128-418</t>
  </si>
  <si>
    <t>53B-129-418</t>
  </si>
  <si>
    <t>53B-134-411</t>
  </si>
  <si>
    <t>53B-134-542</t>
  </si>
  <si>
    <t>53B-135-418</t>
  </si>
  <si>
    <t>53B-137-411</t>
  </si>
  <si>
    <t>53B-164-462</t>
  </si>
  <si>
    <t>53B-165-418</t>
  </si>
  <si>
    <t>53B-166-418</t>
  </si>
  <si>
    <t>53B-169-131</t>
  </si>
  <si>
    <t>53B-170-143</t>
  </si>
  <si>
    <t>53B-171-462</t>
  </si>
  <si>
    <t>53B-172-418</t>
  </si>
  <si>
    <t>53B-ALL-131</t>
  </si>
  <si>
    <t>53B-ALL-143</t>
  </si>
  <si>
    <t>53B-ALL-317</t>
  </si>
  <si>
    <t>53B-ALL-411</t>
  </si>
  <si>
    <t>53B-ALL-418</t>
  </si>
  <si>
    <t>53B-ALL-462</t>
  </si>
  <si>
    <t>53C-122-131</t>
  </si>
  <si>
    <t>53C-122-211</t>
  </si>
  <si>
    <t>53C-123-411</t>
  </si>
  <si>
    <t>53C-124-462</t>
  </si>
  <si>
    <t>53C-126-462</t>
  </si>
  <si>
    <t>53C-128-462</t>
  </si>
  <si>
    <t>53C-134-411</t>
  </si>
  <si>
    <t>53C-135-311</t>
  </si>
  <si>
    <t>53C-137-411</t>
  </si>
  <si>
    <t>53C-163-142</t>
  </si>
  <si>
    <t>53C-163-211</t>
  </si>
  <si>
    <t>53C-163-411</t>
  </si>
  <si>
    <t>53C-165-418</t>
  </si>
  <si>
    <t>53C-169-131</t>
  </si>
  <si>
    <t>53C-169-211</t>
  </si>
  <si>
    <t>53C-ALL-131</t>
  </si>
  <si>
    <t>53C-ALL-142</t>
  </si>
  <si>
    <t>53C-ALL-211</t>
  </si>
  <si>
    <t>53C-ALL-311</t>
  </si>
  <si>
    <t>53C-ALL-411</t>
  </si>
  <si>
    <t>53C-ALL-418</t>
  </si>
  <si>
    <t>53C-ALL-462</t>
  </si>
  <si>
    <t>540-121-171</t>
  </si>
  <si>
    <t>540-121-198</t>
  </si>
  <si>
    <t>540-121-211</t>
  </si>
  <si>
    <t>540-121-221</t>
  </si>
  <si>
    <t>540-121-311</t>
  </si>
  <si>
    <t>540-121-312</t>
  </si>
  <si>
    <t>540-121-411</t>
  </si>
  <si>
    <t>540-122-311</t>
  </si>
  <si>
    <t>540-122-317</t>
  </si>
  <si>
    <t>540-124-422</t>
  </si>
  <si>
    <t>540-124-462</t>
  </si>
  <si>
    <t>540-125-171</t>
  </si>
  <si>
    <t>540-125-319</t>
  </si>
  <si>
    <t>540-125-411</t>
  </si>
  <si>
    <t>540-125-423</t>
  </si>
  <si>
    <t>540-126-462</t>
  </si>
  <si>
    <t>540-128-462</t>
  </si>
  <si>
    <t>540-132-311</t>
  </si>
  <si>
    <t>540-132-317</t>
  </si>
  <si>
    <t>540-132-332</t>
  </si>
  <si>
    <t>540-132-411</t>
  </si>
  <si>
    <t>540-134-311</t>
  </si>
  <si>
    <t>540-134-411</t>
  </si>
  <si>
    <t>540-134-462</t>
  </si>
  <si>
    <t>540-137-411</t>
  </si>
  <si>
    <t>540-163-173</t>
  </si>
  <si>
    <t>540-163-343</t>
  </si>
  <si>
    <t>540-163-411</t>
  </si>
  <si>
    <t>540-163-418</t>
  </si>
  <si>
    <t>540-163-462</t>
  </si>
  <si>
    <t>540-167-131</t>
  </si>
  <si>
    <t>540-167-145</t>
  </si>
  <si>
    <t>540-167-211</t>
  </si>
  <si>
    <t>540-169-131</t>
  </si>
  <si>
    <t>540-169-146</t>
  </si>
  <si>
    <t>540-169-211</t>
  </si>
  <si>
    <t>540-171-116</t>
  </si>
  <si>
    <t>540-171-126</t>
  </si>
  <si>
    <t>540-171-142</t>
  </si>
  <si>
    <t>540-171-145</t>
  </si>
  <si>
    <t>540-171-146</t>
  </si>
  <si>
    <t>540-171-162</t>
  </si>
  <si>
    <t>540-171-171</t>
  </si>
  <si>
    <t>540-171-174</t>
  </si>
  <si>
    <t>540-171-180</t>
  </si>
  <si>
    <t>540-171-191</t>
  </si>
  <si>
    <t>540-171-211</t>
  </si>
  <si>
    <t>540-171-221</t>
  </si>
  <si>
    <t>540-171-411</t>
  </si>
  <si>
    <t>540-ALL-116</t>
  </si>
  <si>
    <t>540-ALL-126</t>
  </si>
  <si>
    <t>540-ALL-131</t>
  </si>
  <si>
    <t>540-ALL-142</t>
  </si>
  <si>
    <t>540-ALL-145</t>
  </si>
  <si>
    <t>540-ALL-146</t>
  </si>
  <si>
    <t>540-ALL-162</t>
  </si>
  <si>
    <t>540-ALL-171</t>
  </si>
  <si>
    <t>540-ALL-173</t>
  </si>
  <si>
    <t>540-ALL-180</t>
  </si>
  <si>
    <t>540-ALL-198</t>
  </si>
  <si>
    <t>540-ALL-311</t>
  </si>
  <si>
    <t>540-ALL-312</t>
  </si>
  <si>
    <t>540-ALL-317</t>
  </si>
  <si>
    <t>540-ALL-319</t>
  </si>
  <si>
    <t>540-ALL-332</t>
  </si>
  <si>
    <t>540-ALL-343</t>
  </si>
  <si>
    <t>540-ALL-411</t>
  </si>
  <si>
    <t>540-ALL-418</t>
  </si>
  <si>
    <t>540-ALL-422</t>
  </si>
  <si>
    <t>540-ALL-423</t>
  </si>
  <si>
    <t>540-ALL-462</t>
  </si>
  <si>
    <t>54A-121-121</t>
  </si>
  <si>
    <t>54A-121-211</t>
  </si>
  <si>
    <t>54A-121-221</t>
  </si>
  <si>
    <t>54A-121-231</t>
  </si>
  <si>
    <t>54A-121-411</t>
  </si>
  <si>
    <t>54A-123-411</t>
  </si>
  <si>
    <t>54A-124-418</t>
  </si>
  <si>
    <t>54A-124-462</t>
  </si>
  <si>
    <t>54A-126-462</t>
  </si>
  <si>
    <t>54A-128-418</t>
  </si>
  <si>
    <t>54A-134-121</t>
  </si>
  <si>
    <t>54A-134-211</t>
  </si>
  <si>
    <t>54A-137-411</t>
  </si>
  <si>
    <t>54A-163-141</t>
  </si>
  <si>
    <t>54A-163-211</t>
  </si>
  <si>
    <t>54A-163-231</t>
  </si>
  <si>
    <t>54A-163-327</t>
  </si>
  <si>
    <t>54A-163-462</t>
  </si>
  <si>
    <t>54A-165-418</t>
  </si>
  <si>
    <t>54A-166-418</t>
  </si>
  <si>
    <t>54A-168-121</t>
  </si>
  <si>
    <t>54A-168-131</t>
  </si>
  <si>
    <t>54A-168-141</t>
  </si>
  <si>
    <t>54A-168-151</t>
  </si>
  <si>
    <t>54A-168-171</t>
  </si>
  <si>
    <t>54A-168-173</t>
  </si>
  <si>
    <t>54A-168-211</t>
  </si>
  <si>
    <t>54A-168-221</t>
  </si>
  <si>
    <t>54A-168-231</t>
  </si>
  <si>
    <t>54A-168-311</t>
  </si>
  <si>
    <t>54A-168-411</t>
  </si>
  <si>
    <t>54A-169-311</t>
  </si>
  <si>
    <t>54A-170-142</t>
  </si>
  <si>
    <t>54A-170-211</t>
  </si>
  <si>
    <t>54A-170-411</t>
  </si>
  <si>
    <t>54A-171-121</t>
  </si>
  <si>
    <t>54A-171-131</t>
  </si>
  <si>
    <t>54A-171-141</t>
  </si>
  <si>
    <t>54A-171-198</t>
  </si>
  <si>
    <t>54A-171-211</t>
  </si>
  <si>
    <t>54A-171-221</t>
  </si>
  <si>
    <t>54A-171-231</t>
  </si>
  <si>
    <t>54A-171-411</t>
  </si>
  <si>
    <t>54A-171-541</t>
  </si>
  <si>
    <t>54A-181-121</t>
  </si>
  <si>
    <t>54A-181-131</t>
  </si>
  <si>
    <t>54A-181-180</t>
  </si>
  <si>
    <t>54A-181-181</t>
  </si>
  <si>
    <t>54A-181-211</t>
  </si>
  <si>
    <t>54A-181-221</t>
  </si>
  <si>
    <t>54A-181-231</t>
  </si>
  <si>
    <t>54A-181-311</t>
  </si>
  <si>
    <t>54A-181-411</t>
  </si>
  <si>
    <t>54A-181-418</t>
  </si>
  <si>
    <t>54A-ALL-121</t>
  </si>
  <si>
    <t>54A-ALL-131</t>
  </si>
  <si>
    <t>54A-ALL-141</t>
  </si>
  <si>
    <t>54A-ALL-142</t>
  </si>
  <si>
    <t>54A-ALL-151</t>
  </si>
  <si>
    <t>54A-ALL-173</t>
  </si>
  <si>
    <t>54A-ALL-180</t>
  </si>
  <si>
    <t>54A-ALL-181</t>
  </si>
  <si>
    <t>54A-ALL-198</t>
  </si>
  <si>
    <t>54A-ALL-311</t>
  </si>
  <si>
    <t>54A-ALL-327</t>
  </si>
  <si>
    <t>54A-ALL-418</t>
  </si>
  <si>
    <t>54A-ALL-462</t>
  </si>
  <si>
    <t>54A-ALL-541</t>
  </si>
  <si>
    <t>550-121-116</t>
  </si>
  <si>
    <t>550-121-151</t>
  </si>
  <si>
    <t>550-121-171</t>
  </si>
  <si>
    <t>550-121-198</t>
  </si>
  <si>
    <t>550-121-211</t>
  </si>
  <si>
    <t>550-121-221</t>
  </si>
  <si>
    <t>550-121-342</t>
  </si>
  <si>
    <t>550-121-411</t>
  </si>
  <si>
    <t>550-121-423</t>
  </si>
  <si>
    <t>550-121-462</t>
  </si>
  <si>
    <t>550-122-311</t>
  </si>
  <si>
    <t>550-123-315</t>
  </si>
  <si>
    <t>550-123-411</t>
  </si>
  <si>
    <t>550-124-462</t>
  </si>
  <si>
    <t>550-125-113</t>
  </si>
  <si>
    <t>550-125-151</t>
  </si>
  <si>
    <t>550-125-174</t>
  </si>
  <si>
    <t>550-125-176</t>
  </si>
  <si>
    <t>550-125-411</t>
  </si>
  <si>
    <t>550-125-451</t>
  </si>
  <si>
    <t>550-125-453</t>
  </si>
  <si>
    <t>550-125-461</t>
  </si>
  <si>
    <t>550-125-462</t>
  </si>
  <si>
    <t>550-126-462</t>
  </si>
  <si>
    <t>550-132-132</t>
  </si>
  <si>
    <t>550-132-145</t>
  </si>
  <si>
    <t>550-132-148</t>
  </si>
  <si>
    <t>550-132-192</t>
  </si>
  <si>
    <t>550-132-211</t>
  </si>
  <si>
    <t>550-132-221</t>
  </si>
  <si>
    <t>550-132-231</t>
  </si>
  <si>
    <t>550-132-317</t>
  </si>
  <si>
    <t>550-132-411</t>
  </si>
  <si>
    <t>550-132-462</t>
  </si>
  <si>
    <t>550-135-311</t>
  </si>
  <si>
    <t>550-137-411</t>
  </si>
  <si>
    <t>550-137-461</t>
  </si>
  <si>
    <t>550-137-541</t>
  </si>
  <si>
    <t>550-163-121</t>
  </si>
  <si>
    <t>550-163-143</t>
  </si>
  <si>
    <t>550-163-162</t>
  </si>
  <si>
    <t>550-163-231</t>
  </si>
  <si>
    <t>550-163-311</t>
  </si>
  <si>
    <t>550-163-315</t>
  </si>
  <si>
    <t>550-163-325</t>
  </si>
  <si>
    <t>550-163-326</t>
  </si>
  <si>
    <t>550-163-343</t>
  </si>
  <si>
    <t>550-163-411</t>
  </si>
  <si>
    <t>550-163-418</t>
  </si>
  <si>
    <t>550-163-422</t>
  </si>
  <si>
    <t>550-163-461</t>
  </si>
  <si>
    <t>550-163-462</t>
  </si>
  <si>
    <t>550-165-392</t>
  </si>
  <si>
    <t>550-165-418</t>
  </si>
  <si>
    <t>550-166-392</t>
  </si>
  <si>
    <t>550-166-418</t>
  </si>
  <si>
    <t>550-169-311</t>
  </si>
  <si>
    <t>550-170-198</t>
  </si>
  <si>
    <t>550-170-211</t>
  </si>
  <si>
    <t>550-170-221</t>
  </si>
  <si>
    <t>550-170-392</t>
  </si>
  <si>
    <t>550-171-116</t>
  </si>
  <si>
    <t>550-171-126</t>
  </si>
  <si>
    <t>550-171-131</t>
  </si>
  <si>
    <t>550-171-142</t>
  </si>
  <si>
    <t>550-171-162</t>
  </si>
  <si>
    <t>550-171-165</t>
  </si>
  <si>
    <t>550-171-199</t>
  </si>
  <si>
    <t>550-171-211</t>
  </si>
  <si>
    <t>550-171-311</t>
  </si>
  <si>
    <t>550-171-392</t>
  </si>
  <si>
    <t>550-171-418</t>
  </si>
  <si>
    <t>550-181-126</t>
  </si>
  <si>
    <t>550-181-142</t>
  </si>
  <si>
    <t>550-181-151</t>
  </si>
  <si>
    <t>550-181-171</t>
  </si>
  <si>
    <t>550-181-173</t>
  </si>
  <si>
    <t>550-181-211</t>
  </si>
  <si>
    <t>550-181-392</t>
  </si>
  <si>
    <t>550-ALL-113</t>
  </si>
  <si>
    <t>550-ALL-116</t>
  </si>
  <si>
    <t>550-ALL-121</t>
  </si>
  <si>
    <t>550-ALL-126</t>
  </si>
  <si>
    <t>550-ALL-131</t>
  </si>
  <si>
    <t>550-ALL-132</t>
  </si>
  <si>
    <t>550-ALL-142</t>
  </si>
  <si>
    <t>550-ALL-143</t>
  </si>
  <si>
    <t>550-ALL-145</t>
  </si>
  <si>
    <t>550-ALL-148</t>
  </si>
  <si>
    <t>550-ALL-151</t>
  </si>
  <si>
    <t>550-ALL-162</t>
  </si>
  <si>
    <t>550-ALL-165</t>
  </si>
  <si>
    <t>550-ALL-174</t>
  </si>
  <si>
    <t>550-ALL-176</t>
  </si>
  <si>
    <t>550-ALL-192</t>
  </si>
  <si>
    <t>550-ALL-198</t>
  </si>
  <si>
    <t>550-ALL-199</t>
  </si>
  <si>
    <t>550-ALL-231</t>
  </si>
  <si>
    <t>550-ALL-311</t>
  </si>
  <si>
    <t>550-ALL-315</t>
  </si>
  <si>
    <t>550-ALL-317</t>
  </si>
  <si>
    <t>550-ALL-325</t>
  </si>
  <si>
    <t>550-ALL-326</t>
  </si>
  <si>
    <t>550-ALL-342</t>
  </si>
  <si>
    <t>550-ALL-343</t>
  </si>
  <si>
    <t>550-ALL-411</t>
  </si>
  <si>
    <t>550-ALL-418</t>
  </si>
  <si>
    <t>550-ALL-422</t>
  </si>
  <si>
    <t>550-ALL-423</t>
  </si>
  <si>
    <t>550-ALL-451</t>
  </si>
  <si>
    <t>550-ALL-453</t>
  </si>
  <si>
    <t>550-ALL-461</t>
  </si>
  <si>
    <t>550-ALL-541</t>
  </si>
  <si>
    <t>55A-121-121</t>
  </si>
  <si>
    <t>55A-121-211</t>
  </si>
  <si>
    <t>55A-121-411</t>
  </si>
  <si>
    <t>55A-121-418</t>
  </si>
  <si>
    <t>55A-122-311</t>
  </si>
  <si>
    <t>55A-124-462</t>
  </si>
  <si>
    <t>55A-126-462</t>
  </si>
  <si>
    <t>55A-128-462</t>
  </si>
  <si>
    <t>55A-128-471</t>
  </si>
  <si>
    <t>55A-129-418</t>
  </si>
  <si>
    <t>55A-132-121</t>
  </si>
  <si>
    <t>55A-132-211</t>
  </si>
  <si>
    <t>55A-132-229</t>
  </si>
  <si>
    <t>55A-135-418</t>
  </si>
  <si>
    <t>55A-137-411</t>
  </si>
  <si>
    <t>55A-163-178</t>
  </si>
  <si>
    <t>55A-163-211</t>
  </si>
  <si>
    <t>55A-163-229</t>
  </si>
  <si>
    <t>55A-163-231</t>
  </si>
  <si>
    <t>55A-163-411</t>
  </si>
  <si>
    <t>55A-163-418</t>
  </si>
  <si>
    <t>55A-163-423</t>
  </si>
  <si>
    <t>55A-170-198</t>
  </si>
  <si>
    <t>55A-170-211</t>
  </si>
  <si>
    <t>55A-ALL-121</t>
  </si>
  <si>
    <t>55A-ALL-178</t>
  </si>
  <si>
    <t>55A-ALL-198</t>
  </si>
  <si>
    <t>55A-ALL-211</t>
  </si>
  <si>
    <t>55A-ALL-229</t>
  </si>
  <si>
    <t>55A-ALL-231</t>
  </si>
  <si>
    <t>55A-ALL-311</t>
  </si>
  <si>
    <t>55A-ALL-411</t>
  </si>
  <si>
    <t>55A-ALL-418</t>
  </si>
  <si>
    <t>55A-ALL-423</t>
  </si>
  <si>
    <t>55A-ALL-462</t>
  </si>
  <si>
    <t>55A-ALL-471</t>
  </si>
  <si>
    <t>55B-121-121</t>
  </si>
  <si>
    <t>55B-121-211</t>
  </si>
  <si>
    <t>55B-123-411</t>
  </si>
  <si>
    <t>55B-124-418</t>
  </si>
  <si>
    <t>55B-124-462</t>
  </si>
  <si>
    <t>55B-126-462</t>
  </si>
  <si>
    <t>55B-128-418</t>
  </si>
  <si>
    <t>55B-132-411</t>
  </si>
  <si>
    <t>55B-137-411</t>
  </si>
  <si>
    <t>55B-164-542</t>
  </si>
  <si>
    <t>55B-165-418</t>
  </si>
  <si>
    <t>55B-169-146</t>
  </si>
  <si>
    <t>55B-169-211</t>
  </si>
  <si>
    <t>55B-170-198</t>
  </si>
  <si>
    <t>55B-ALL-121</t>
  </si>
  <si>
    <t>55B-ALL-146</t>
  </si>
  <si>
    <t>55B-ALL-198</t>
  </si>
  <si>
    <t>55B-ALL-211</t>
  </si>
  <si>
    <t>55B-ALL-411</t>
  </si>
  <si>
    <t>55B-ALL-418</t>
  </si>
  <si>
    <t>55B-ALL-462</t>
  </si>
  <si>
    <t>55B-ALL-542</t>
  </si>
  <si>
    <t>560-121-121</t>
  </si>
  <si>
    <t>560-121-135</t>
  </si>
  <si>
    <t>560-121-171</t>
  </si>
  <si>
    <t>560-121-173</t>
  </si>
  <si>
    <t>560-121-191</t>
  </si>
  <si>
    <t>560-121-211</t>
  </si>
  <si>
    <t>560-121-221</t>
  </si>
  <si>
    <t>560-121-312</t>
  </si>
  <si>
    <t>560-121-411</t>
  </si>
  <si>
    <t>560-121-459</t>
  </si>
  <si>
    <t>560-122-311</t>
  </si>
  <si>
    <t>560-123-411</t>
  </si>
  <si>
    <t>560-124-462</t>
  </si>
  <si>
    <t>560-125-173</t>
  </si>
  <si>
    <t>560-125-174</t>
  </si>
  <si>
    <t>560-125-231</t>
  </si>
  <si>
    <t>560-125-423</t>
  </si>
  <si>
    <t>560-125-461</t>
  </si>
  <si>
    <t>560-126-462</t>
  </si>
  <si>
    <t>560-132-121</t>
  </si>
  <si>
    <t>560-132-132</t>
  </si>
  <si>
    <t>560-132-133</t>
  </si>
  <si>
    <t>560-132-141</t>
  </si>
  <si>
    <t>560-132-142</t>
  </si>
  <si>
    <t>560-132-144</t>
  </si>
  <si>
    <t>560-132-162</t>
  </si>
  <si>
    <t>560-132-211</t>
  </si>
  <si>
    <t>560-132-221</t>
  </si>
  <si>
    <t>560-132-314</t>
  </si>
  <si>
    <t>560-132-332</t>
  </si>
  <si>
    <t>560-132-344</t>
  </si>
  <si>
    <t>560-132-411</t>
  </si>
  <si>
    <t>560-135-418</t>
  </si>
  <si>
    <t>560-137-411</t>
  </si>
  <si>
    <t>560-163-121</t>
  </si>
  <si>
    <t>560-163-141</t>
  </si>
  <si>
    <t>560-163-142</t>
  </si>
  <si>
    <t>560-163-143</t>
  </si>
  <si>
    <t>560-163-151</t>
  </si>
  <si>
    <t>560-163-162</t>
  </si>
  <si>
    <t>560-163-173</t>
  </si>
  <si>
    <t>560-163-181</t>
  </si>
  <si>
    <t>560-163-183</t>
  </si>
  <si>
    <t>560-163-191</t>
  </si>
  <si>
    <t>560-163-211</t>
  </si>
  <si>
    <t>560-163-221</t>
  </si>
  <si>
    <t>560-163-231</t>
  </si>
  <si>
    <t>560-163-311</t>
  </si>
  <si>
    <t>560-163-312</t>
  </si>
  <si>
    <t>560-163-343</t>
  </si>
  <si>
    <t>560-163-413</t>
  </si>
  <si>
    <t>560-163-418</t>
  </si>
  <si>
    <t>560-163-461</t>
  </si>
  <si>
    <t>560-163-462</t>
  </si>
  <si>
    <t>560-163-472</t>
  </si>
  <si>
    <t>560-165-411</t>
  </si>
  <si>
    <t>560-165-418</t>
  </si>
  <si>
    <t>560-166-418</t>
  </si>
  <si>
    <t>560-167-126</t>
  </si>
  <si>
    <t>560-167-132</t>
  </si>
  <si>
    <t>560-167-142</t>
  </si>
  <si>
    <t>560-167-145</t>
  </si>
  <si>
    <t>560-167-211</t>
  </si>
  <si>
    <t>560-167-221</t>
  </si>
  <si>
    <t>560-167-392</t>
  </si>
  <si>
    <t>560-169-146</t>
  </si>
  <si>
    <t>560-169-211</t>
  </si>
  <si>
    <t>560-169-221</t>
  </si>
  <si>
    <t>560-169-231</t>
  </si>
  <si>
    <t>560-169-311</t>
  </si>
  <si>
    <t>560-169-392</t>
  </si>
  <si>
    <t>560-170-392</t>
  </si>
  <si>
    <t>560-170-411</t>
  </si>
  <si>
    <t>560-171-126</t>
  </si>
  <si>
    <t>560-171-142</t>
  </si>
  <si>
    <t>560-171-143</t>
  </si>
  <si>
    <t>560-171-173</t>
  </si>
  <si>
    <t>560-171-174</t>
  </si>
  <si>
    <t>560-171-176</t>
  </si>
  <si>
    <t>560-171-211</t>
  </si>
  <si>
    <t>560-171-392</t>
  </si>
  <si>
    <t>560-171-411</t>
  </si>
  <si>
    <t>560-171-462</t>
  </si>
  <si>
    <t>560-181-174</t>
  </si>
  <si>
    <t>560-181-176</t>
  </si>
  <si>
    <t>560-181-211</t>
  </si>
  <si>
    <t>560-181-311</t>
  </si>
  <si>
    <t>560-181-392</t>
  </si>
  <si>
    <t>560-ALL-121</t>
  </si>
  <si>
    <t>560-ALL-126</t>
  </si>
  <si>
    <t>560-ALL-132</t>
  </si>
  <si>
    <t>560-ALL-133</t>
  </si>
  <si>
    <t>560-ALL-135</t>
  </si>
  <si>
    <t>560-ALL-141</t>
  </si>
  <si>
    <t>560-ALL-142</t>
  </si>
  <si>
    <t>560-ALL-143</t>
  </si>
  <si>
    <t>560-ALL-144</t>
  </si>
  <si>
    <t>560-ALL-145</t>
  </si>
  <si>
    <t>560-ALL-146</t>
  </si>
  <si>
    <t>560-ALL-151</t>
  </si>
  <si>
    <t>560-ALL-162</t>
  </si>
  <si>
    <t>560-ALL-173</t>
  </si>
  <si>
    <t>560-ALL-174</t>
  </si>
  <si>
    <t>560-ALL-176</t>
  </si>
  <si>
    <t>560-ALL-181</t>
  </si>
  <si>
    <t>560-ALL-183</t>
  </si>
  <si>
    <t>560-ALL-191</t>
  </si>
  <si>
    <t>560-ALL-231</t>
  </si>
  <si>
    <t>560-ALL-311</t>
  </si>
  <si>
    <t>560-ALL-312</t>
  </si>
  <si>
    <t>560-ALL-314</t>
  </si>
  <si>
    <t>560-ALL-332</t>
  </si>
  <si>
    <t>560-ALL-343</t>
  </si>
  <si>
    <t>560-ALL-344</t>
  </si>
  <si>
    <t>560-ALL-413</t>
  </si>
  <si>
    <t>560-ALL-418</t>
  </si>
  <si>
    <t>560-ALL-423</t>
  </si>
  <si>
    <t>560-ALL-459</t>
  </si>
  <si>
    <t>560-ALL-461</t>
  </si>
  <si>
    <t>560-ALL-462</t>
  </si>
  <si>
    <t>560-ALL-472</t>
  </si>
  <si>
    <t>570-121-121</t>
  </si>
  <si>
    <t>570-121-198</t>
  </si>
  <si>
    <t>570-121-211</t>
  </si>
  <si>
    <t>570-121-221</t>
  </si>
  <si>
    <t>570-121-312</t>
  </si>
  <si>
    <t>570-121-411</t>
  </si>
  <si>
    <t>570-124-462</t>
  </si>
  <si>
    <t>570-128-462</t>
  </si>
  <si>
    <t>570-132-192</t>
  </si>
  <si>
    <t>570-132-211</t>
  </si>
  <si>
    <t>570-132-221</t>
  </si>
  <si>
    <t>570-132-311</t>
  </si>
  <si>
    <t>570-132-411</t>
  </si>
  <si>
    <t>570-134-411</t>
  </si>
  <si>
    <t>570-135-418</t>
  </si>
  <si>
    <t>570-137-411</t>
  </si>
  <si>
    <t>570-163-143</t>
  </si>
  <si>
    <t>570-163-153</t>
  </si>
  <si>
    <t>570-163-171</t>
  </si>
  <si>
    <t>570-163-174</t>
  </si>
  <si>
    <t>570-163-211</t>
  </si>
  <si>
    <t>570-163-221</t>
  </si>
  <si>
    <t>570-163-231</t>
  </si>
  <si>
    <t>570-163-311</t>
  </si>
  <si>
    <t>570-163-392</t>
  </si>
  <si>
    <t>570-163-418</t>
  </si>
  <si>
    <t>570-163-462</t>
  </si>
  <si>
    <t>570-163-472</t>
  </si>
  <si>
    <t>570-166-418</t>
  </si>
  <si>
    <t>570-167-126</t>
  </si>
  <si>
    <t>570-167-142</t>
  </si>
  <si>
    <t>570-167-199</t>
  </si>
  <si>
    <t>570-167-211</t>
  </si>
  <si>
    <t>570-170-121</t>
  </si>
  <si>
    <t>570-170-211</t>
  </si>
  <si>
    <t>570-170-221</t>
  </si>
  <si>
    <t>570-170-231</t>
  </si>
  <si>
    <t>570-170-392</t>
  </si>
  <si>
    <t>570-171-126</t>
  </si>
  <si>
    <t>570-171-142</t>
  </si>
  <si>
    <t>570-171-171</t>
  </si>
  <si>
    <t>570-171-174</t>
  </si>
  <si>
    <t>570-171-181</t>
  </si>
  <si>
    <t>570-171-199</t>
  </si>
  <si>
    <t>570-171-211</t>
  </si>
  <si>
    <t>570-171-333</t>
  </si>
  <si>
    <t>570-171-392</t>
  </si>
  <si>
    <t>570-171-462</t>
  </si>
  <si>
    <t>570-178-418</t>
  </si>
  <si>
    <t>570-181-392</t>
  </si>
  <si>
    <t>570-181-461</t>
  </si>
  <si>
    <t>570-ALL-121</t>
  </si>
  <si>
    <t>570-ALL-126</t>
  </si>
  <si>
    <t>570-ALL-142</t>
  </si>
  <si>
    <t>570-ALL-143</t>
  </si>
  <si>
    <t>570-ALL-153</t>
  </si>
  <si>
    <t>570-ALL-181</t>
  </si>
  <si>
    <t>570-ALL-192</t>
  </si>
  <si>
    <t>570-ALL-198</t>
  </si>
  <si>
    <t>570-ALL-199</t>
  </si>
  <si>
    <t>570-ALL-311</t>
  </si>
  <si>
    <t>570-ALL-312</t>
  </si>
  <si>
    <t>570-ALL-333</t>
  </si>
  <si>
    <t>570-ALL-392</t>
  </si>
  <si>
    <t>570-ALL-418</t>
  </si>
  <si>
    <t>570-ALL-461</t>
  </si>
  <si>
    <t>570-ALL-462</t>
  </si>
  <si>
    <t>570-ALL-472</t>
  </si>
  <si>
    <t>580-121-121</t>
  </si>
  <si>
    <t>580-121-211</t>
  </si>
  <si>
    <t>580-121-221</t>
  </si>
  <si>
    <t>580-121-411</t>
  </si>
  <si>
    <t>580-122-317</t>
  </si>
  <si>
    <t>580-123-315</t>
  </si>
  <si>
    <t>580-123-411</t>
  </si>
  <si>
    <t>580-124-462</t>
  </si>
  <si>
    <t>580-125-174</t>
  </si>
  <si>
    <t>580-125-176</t>
  </si>
  <si>
    <t>580-125-184</t>
  </si>
  <si>
    <t>580-125-221</t>
  </si>
  <si>
    <t>580-125-231</t>
  </si>
  <si>
    <t>580-125-411</t>
  </si>
  <si>
    <t>580-125-462</t>
  </si>
  <si>
    <t>580-126-462</t>
  </si>
  <si>
    <t>580-128-462</t>
  </si>
  <si>
    <t>580-132-145</t>
  </si>
  <si>
    <t>580-132-211</t>
  </si>
  <si>
    <t>580-132-221</t>
  </si>
  <si>
    <t>580-132-231</t>
  </si>
  <si>
    <t>580-132-311</t>
  </si>
  <si>
    <t>580-134-131</t>
  </si>
  <si>
    <t>580-134-142</t>
  </si>
  <si>
    <t>580-134-146</t>
  </si>
  <si>
    <t>580-134-191</t>
  </si>
  <si>
    <t>580-134-211</t>
  </si>
  <si>
    <t>580-134-221</t>
  </si>
  <si>
    <t>580-134-231</t>
  </si>
  <si>
    <t>580-134-411</t>
  </si>
  <si>
    <t>580-134-541</t>
  </si>
  <si>
    <t>580-137-411</t>
  </si>
  <si>
    <t>580-138-418</t>
  </si>
  <si>
    <t>580-163-131</t>
  </si>
  <si>
    <t>580-163-133</t>
  </si>
  <si>
    <t>580-163-146</t>
  </si>
  <si>
    <t>580-163-173</t>
  </si>
  <si>
    <t>580-163-181</t>
  </si>
  <si>
    <t>580-163-184</t>
  </si>
  <si>
    <t>580-163-199</t>
  </si>
  <si>
    <t>580-163-211</t>
  </si>
  <si>
    <t>580-163-221</t>
  </si>
  <si>
    <t>580-163-231</t>
  </si>
  <si>
    <t>580-163-392</t>
  </si>
  <si>
    <t>580-163-411</t>
  </si>
  <si>
    <t>580-163-418</t>
  </si>
  <si>
    <t>580-163-461</t>
  </si>
  <si>
    <t>580-163-462</t>
  </si>
  <si>
    <t>580-165-418</t>
  </si>
  <si>
    <t>580-169-146</t>
  </si>
  <si>
    <t>580-169-211</t>
  </si>
  <si>
    <t>580-169-392</t>
  </si>
  <si>
    <t>580-171-126</t>
  </si>
  <si>
    <t>580-171-142</t>
  </si>
  <si>
    <t>580-171-147</t>
  </si>
  <si>
    <t>580-171-171</t>
  </si>
  <si>
    <t>580-171-172</t>
  </si>
  <si>
    <t>580-171-180</t>
  </si>
  <si>
    <t>580-171-181</t>
  </si>
  <si>
    <t>580-171-199</t>
  </si>
  <si>
    <t>580-171-211</t>
  </si>
  <si>
    <t>580-171-221</t>
  </si>
  <si>
    <t>580-171-312</t>
  </si>
  <si>
    <t>580-171-392</t>
  </si>
  <si>
    <t>580-171-411</t>
  </si>
  <si>
    <t>580-171-418</t>
  </si>
  <si>
    <t>580-ALL-121</t>
  </si>
  <si>
    <t>580-ALL-126</t>
  </si>
  <si>
    <t>580-ALL-131</t>
  </si>
  <si>
    <t>580-ALL-133</t>
  </si>
  <si>
    <t>580-ALL-142</t>
  </si>
  <si>
    <t>580-ALL-145</t>
  </si>
  <si>
    <t>580-ALL-146</t>
  </si>
  <si>
    <t>580-ALL-147</t>
  </si>
  <si>
    <t>580-ALL-171</t>
  </si>
  <si>
    <t>580-ALL-172</t>
  </si>
  <si>
    <t>580-ALL-173</t>
  </si>
  <si>
    <t>580-ALL-174</t>
  </si>
  <si>
    <t>580-ALL-176</t>
  </si>
  <si>
    <t>580-ALL-180</t>
  </si>
  <si>
    <t>580-ALL-181</t>
  </si>
  <si>
    <t>580-ALL-184</t>
  </si>
  <si>
    <t>580-ALL-191</t>
  </si>
  <si>
    <t>580-ALL-199</t>
  </si>
  <si>
    <t>580-ALL-221</t>
  </si>
  <si>
    <t>580-ALL-231</t>
  </si>
  <si>
    <t>580-ALL-311</t>
  </si>
  <si>
    <t>580-ALL-312</t>
  </si>
  <si>
    <t>580-ALL-315</t>
  </si>
  <si>
    <t>580-ALL-317</t>
  </si>
  <si>
    <t>580-ALL-392</t>
  </si>
  <si>
    <t>580-ALL-411</t>
  </si>
  <si>
    <t>580-ALL-418</t>
  </si>
  <si>
    <t>580-ALL-461</t>
  </si>
  <si>
    <t>580-ALL-462</t>
  </si>
  <si>
    <t>580-ALL-541</t>
  </si>
  <si>
    <t>58B-123-315</t>
  </si>
  <si>
    <t>58B-124-418</t>
  </si>
  <si>
    <t>58B-126-462</t>
  </si>
  <si>
    <t>58B-128-462</t>
  </si>
  <si>
    <t>58B-132-411</t>
  </si>
  <si>
    <t>58B-134-413</t>
  </si>
  <si>
    <t>58B-134-418</t>
  </si>
  <si>
    <t>58B-134-461</t>
  </si>
  <si>
    <t>58B-135-418</t>
  </si>
  <si>
    <t>58B-137-411</t>
  </si>
  <si>
    <t>58B-138-418</t>
  </si>
  <si>
    <t>58B-167-311</t>
  </si>
  <si>
    <t>58B-169-311</t>
  </si>
  <si>
    <t>58B-170-121</t>
  </si>
  <si>
    <t>58B-170-211</t>
  </si>
  <si>
    <t>58B-171-121</t>
  </si>
  <si>
    <t>58B-171-211</t>
  </si>
  <si>
    <t>58B-171-221</t>
  </si>
  <si>
    <t>58B-171-311</t>
  </si>
  <si>
    <t>58B-171-418</t>
  </si>
  <si>
    <t>58B-181-311</t>
  </si>
  <si>
    <t>58B-181-411</t>
  </si>
  <si>
    <t>58B-181-541</t>
  </si>
  <si>
    <t>58B-ALL-121</t>
  </si>
  <si>
    <t>58B-ALL-211</t>
  </si>
  <si>
    <t>58B-ALL-221</t>
  </si>
  <si>
    <t>58B-ALL-311</t>
  </si>
  <si>
    <t>58B-ALL-315</t>
  </si>
  <si>
    <t>58B-ALL-411</t>
  </si>
  <si>
    <t>58B-ALL-413</t>
  </si>
  <si>
    <t>58B-ALL-418</t>
  </si>
  <si>
    <t>58B-ALL-461</t>
  </si>
  <si>
    <t>58B-ALL-541</t>
  </si>
  <si>
    <t>590-121-146</t>
  </si>
  <si>
    <t>590-121-151</t>
  </si>
  <si>
    <t>590-121-171</t>
  </si>
  <si>
    <t>590-121-198</t>
  </si>
  <si>
    <t>590-121-211</t>
  </si>
  <si>
    <t>590-121-221</t>
  </si>
  <si>
    <t>590-121-312</t>
  </si>
  <si>
    <t>590-121-331</t>
  </si>
  <si>
    <t>590-121-411</t>
  </si>
  <si>
    <t>590-122-317</t>
  </si>
  <si>
    <t>590-123-411</t>
  </si>
  <si>
    <t>590-124-462</t>
  </si>
  <si>
    <t>590-126-462</t>
  </si>
  <si>
    <t>590-129-418</t>
  </si>
  <si>
    <t>590-132-121</t>
  </si>
  <si>
    <t>590-132-131</t>
  </si>
  <si>
    <t>590-132-133</t>
  </si>
  <si>
    <t>590-132-142</t>
  </si>
  <si>
    <t>590-132-146</t>
  </si>
  <si>
    <t>590-132-192</t>
  </si>
  <si>
    <t>590-132-211</t>
  </si>
  <si>
    <t>590-132-221</t>
  </si>
  <si>
    <t>590-132-311</t>
  </si>
  <si>
    <t>590-132-411</t>
  </si>
  <si>
    <t>590-134-163</t>
  </si>
  <si>
    <t>590-134-211</t>
  </si>
  <si>
    <t>590-134-411</t>
  </si>
  <si>
    <t>590-134-418</t>
  </si>
  <si>
    <t>590-134-461</t>
  </si>
  <si>
    <t>590-134-462</t>
  </si>
  <si>
    <t>590-135-418</t>
  </si>
  <si>
    <t>590-137-411</t>
  </si>
  <si>
    <t>590-163-133</t>
  </si>
  <si>
    <t>590-163-192</t>
  </si>
  <si>
    <t>590-163-211</t>
  </si>
  <si>
    <t>590-163-221</t>
  </si>
  <si>
    <t>590-163-312</t>
  </si>
  <si>
    <t>590-163-342</t>
  </si>
  <si>
    <t>590-163-418</t>
  </si>
  <si>
    <t>590-163-461</t>
  </si>
  <si>
    <t>590-163-462</t>
  </si>
  <si>
    <t>590-163-472</t>
  </si>
  <si>
    <t>590-165-411</t>
  </si>
  <si>
    <t>590-166-418</t>
  </si>
  <si>
    <t>590-167-121</t>
  </si>
  <si>
    <t>590-167-132</t>
  </si>
  <si>
    <t>590-167-142</t>
  </si>
  <si>
    <t>590-167-146</t>
  </si>
  <si>
    <t>590-167-211</t>
  </si>
  <si>
    <t>590-167-221</t>
  </si>
  <si>
    <t>590-167-331</t>
  </si>
  <si>
    <t>590-169-131</t>
  </si>
  <si>
    <t>590-169-146</t>
  </si>
  <si>
    <t>590-169-211</t>
  </si>
  <si>
    <t>590-169-221</t>
  </si>
  <si>
    <t>590-169-231</t>
  </si>
  <si>
    <t>590-169-392</t>
  </si>
  <si>
    <t>590-170-146</t>
  </si>
  <si>
    <t>590-170-211</t>
  </si>
  <si>
    <t>590-170-221</t>
  </si>
  <si>
    <t>590-170-392</t>
  </si>
  <si>
    <t>590-171-312</t>
  </si>
  <si>
    <t>590-171-392</t>
  </si>
  <si>
    <t>590-171-411</t>
  </si>
  <si>
    <t>590-171-418</t>
  </si>
  <si>
    <t>590-ALL-121</t>
  </si>
  <si>
    <t>590-ALL-131</t>
  </si>
  <si>
    <t>590-ALL-132</t>
  </si>
  <si>
    <t>590-ALL-133</t>
  </si>
  <si>
    <t>590-ALL-142</t>
  </si>
  <si>
    <t>590-ALL-146</t>
  </si>
  <si>
    <t>590-ALL-163</t>
  </si>
  <si>
    <t>590-ALL-192</t>
  </si>
  <si>
    <t>590-ALL-198</t>
  </si>
  <si>
    <t>590-ALL-231</t>
  </si>
  <si>
    <t>590-ALL-311</t>
  </si>
  <si>
    <t>590-ALL-312</t>
  </si>
  <si>
    <t>590-ALL-317</t>
  </si>
  <si>
    <t>590-ALL-331</t>
  </si>
  <si>
    <t>590-ALL-342</t>
  </si>
  <si>
    <t>590-ALL-418</t>
  </si>
  <si>
    <t>590-ALL-461</t>
  </si>
  <si>
    <t>590-ALL-462</t>
  </si>
  <si>
    <t>590-ALL-472</t>
  </si>
  <si>
    <t>600-121-191</t>
  </si>
  <si>
    <t>600-121-211</t>
  </si>
  <si>
    <t>600-121-221</t>
  </si>
  <si>
    <t>600-121-312</t>
  </si>
  <si>
    <t>600-121-411</t>
  </si>
  <si>
    <t>600-121-462</t>
  </si>
  <si>
    <t>600-122-311</t>
  </si>
  <si>
    <t>600-123-411</t>
  </si>
  <si>
    <t>600-124-326</t>
  </si>
  <si>
    <t>600-124-462</t>
  </si>
  <si>
    <t>600-125-174</t>
  </si>
  <si>
    <t>600-125-184</t>
  </si>
  <si>
    <t>600-125-199</t>
  </si>
  <si>
    <t>600-125-231</t>
  </si>
  <si>
    <t>600-125-235</t>
  </si>
  <si>
    <t>600-126-462</t>
  </si>
  <si>
    <t>600-128-462</t>
  </si>
  <si>
    <t>600-132-192</t>
  </si>
  <si>
    <t>600-132-211</t>
  </si>
  <si>
    <t>600-132-221</t>
  </si>
  <si>
    <t>600-132-311</t>
  </si>
  <si>
    <t>600-132-331</t>
  </si>
  <si>
    <t>600-132-411</t>
  </si>
  <si>
    <t>600-132-462</t>
  </si>
  <si>
    <t>600-132-541</t>
  </si>
  <si>
    <t>600-135-418</t>
  </si>
  <si>
    <t>600-135-542</t>
  </si>
  <si>
    <t>600-137-411</t>
  </si>
  <si>
    <t>600-137-461</t>
  </si>
  <si>
    <t>600-163-141</t>
  </si>
  <si>
    <t>600-163-142</t>
  </si>
  <si>
    <t>600-163-146</t>
  </si>
  <si>
    <t>600-163-147</t>
  </si>
  <si>
    <t>600-163-149</t>
  </si>
  <si>
    <t>600-163-151</t>
  </si>
  <si>
    <t>600-163-152</t>
  </si>
  <si>
    <t>600-163-153</t>
  </si>
  <si>
    <t>600-163-171</t>
  </si>
  <si>
    <t>600-163-173</t>
  </si>
  <si>
    <t>600-163-174</t>
  </si>
  <si>
    <t>600-163-175</t>
  </si>
  <si>
    <t>600-163-176</t>
  </si>
  <si>
    <t>600-163-178</t>
  </si>
  <si>
    <t>600-163-184</t>
  </si>
  <si>
    <t>600-163-187</t>
  </si>
  <si>
    <t>600-163-191</t>
  </si>
  <si>
    <t>600-163-192</t>
  </si>
  <si>
    <t>600-163-211</t>
  </si>
  <si>
    <t>600-163-221</t>
  </si>
  <si>
    <t>600-163-231</t>
  </si>
  <si>
    <t>600-163-232</t>
  </si>
  <si>
    <t>600-163-235</t>
  </si>
  <si>
    <t>600-163-311</t>
  </si>
  <si>
    <t>600-163-312</t>
  </si>
  <si>
    <t>600-163-314</t>
  </si>
  <si>
    <t>600-163-315</t>
  </si>
  <si>
    <t>600-163-326</t>
  </si>
  <si>
    <t>600-163-342</t>
  </si>
  <si>
    <t>600-163-392</t>
  </si>
  <si>
    <t>600-163-411</t>
  </si>
  <si>
    <t>600-163-413</t>
  </si>
  <si>
    <t>600-163-418</t>
  </si>
  <si>
    <t>600-163-461</t>
  </si>
  <si>
    <t>600-163-462</t>
  </si>
  <si>
    <t>600-167-192</t>
  </si>
  <si>
    <t>600-167-211</t>
  </si>
  <si>
    <t>600-167-221</t>
  </si>
  <si>
    <t>600-167-232</t>
  </si>
  <si>
    <t>600-167-392</t>
  </si>
  <si>
    <t>600-169-131</t>
  </si>
  <si>
    <t>600-169-133</t>
  </si>
  <si>
    <t>600-169-181</t>
  </si>
  <si>
    <t>600-169-211</t>
  </si>
  <si>
    <t>600-169-221</t>
  </si>
  <si>
    <t>600-169-231</t>
  </si>
  <si>
    <t>600-169-232</t>
  </si>
  <si>
    <t>600-169-235</t>
  </si>
  <si>
    <t>600-169-392</t>
  </si>
  <si>
    <t>600-170-143</t>
  </si>
  <si>
    <t>600-170-211</t>
  </si>
  <si>
    <t>600-170-232</t>
  </si>
  <si>
    <t>600-170-235</t>
  </si>
  <si>
    <t>600-170-311</t>
  </si>
  <si>
    <t>600-170-392</t>
  </si>
  <si>
    <t>600-171-126</t>
  </si>
  <si>
    <t>600-171-131</t>
  </si>
  <si>
    <t>600-171-133</t>
  </si>
  <si>
    <t>600-171-135</t>
  </si>
  <si>
    <t>600-171-142</t>
  </si>
  <si>
    <t>600-171-144</t>
  </si>
  <si>
    <t>600-171-146</t>
  </si>
  <si>
    <t>600-171-147</t>
  </si>
  <si>
    <t>600-171-149</t>
  </si>
  <si>
    <t>600-171-151</t>
  </si>
  <si>
    <t>600-171-171</t>
  </si>
  <si>
    <t>600-171-173</t>
  </si>
  <si>
    <t>600-171-174</t>
  </si>
  <si>
    <t>600-171-175</t>
  </si>
  <si>
    <t>600-171-176</t>
  </si>
  <si>
    <t>600-171-178</t>
  </si>
  <si>
    <t>600-171-187</t>
  </si>
  <si>
    <t>600-171-192</t>
  </si>
  <si>
    <t>600-171-199</t>
  </si>
  <si>
    <t>600-171-211</t>
  </si>
  <si>
    <t>600-171-221</t>
  </si>
  <si>
    <t>600-171-231</t>
  </si>
  <si>
    <t>600-171-232</t>
  </si>
  <si>
    <t>600-171-311</t>
  </si>
  <si>
    <t>600-171-315</t>
  </si>
  <si>
    <t>600-171-392</t>
  </si>
  <si>
    <t>600-171-411</t>
  </si>
  <si>
    <t>600-171-462</t>
  </si>
  <si>
    <t>600-ALL-126</t>
  </si>
  <si>
    <t>600-ALL-131</t>
  </si>
  <si>
    <t>600-ALL-133</t>
  </si>
  <si>
    <t>600-ALL-135</t>
  </si>
  <si>
    <t>600-ALL-141</t>
  </si>
  <si>
    <t>600-ALL-142</t>
  </si>
  <si>
    <t>600-ALL-143</t>
  </si>
  <si>
    <t>600-ALL-144</t>
  </si>
  <si>
    <t>600-ALL-146</t>
  </si>
  <si>
    <t>600-ALL-147</t>
  </si>
  <si>
    <t>600-ALL-151</t>
  </si>
  <si>
    <t>600-ALL-152</t>
  </si>
  <si>
    <t>600-ALL-153</t>
  </si>
  <si>
    <t>600-ALL-171</t>
  </si>
  <si>
    <t>600-ALL-174</t>
  </si>
  <si>
    <t>600-ALL-175</t>
  </si>
  <si>
    <t>600-ALL-178</t>
  </si>
  <si>
    <t>600-ALL-181</t>
  </si>
  <si>
    <t>600-ALL-184</t>
  </si>
  <si>
    <t>600-ALL-187</t>
  </si>
  <si>
    <t>600-ALL-191</t>
  </si>
  <si>
    <t>600-ALL-192</t>
  </si>
  <si>
    <t>600-ALL-199</t>
  </si>
  <si>
    <t>600-ALL-231</t>
  </si>
  <si>
    <t>600-ALL-232</t>
  </si>
  <si>
    <t>600-ALL-235</t>
  </si>
  <si>
    <t>600-ALL-311</t>
  </si>
  <si>
    <t>600-ALL-312</t>
  </si>
  <si>
    <t>600-ALL-314</t>
  </si>
  <si>
    <t>600-ALL-315</t>
  </si>
  <si>
    <t>600-ALL-326</t>
  </si>
  <si>
    <t>600-ALL-331</t>
  </si>
  <si>
    <t>600-ALL-342</t>
  </si>
  <si>
    <t>600-ALL-392</t>
  </si>
  <si>
    <t>600-ALL-411</t>
  </si>
  <si>
    <t>600-ALL-413</t>
  </si>
  <si>
    <t>600-ALL-418</t>
  </si>
  <si>
    <t>600-ALL-461</t>
  </si>
  <si>
    <t>600-ALL-462</t>
  </si>
  <si>
    <t>600-ALL-541</t>
  </si>
  <si>
    <t>600-ALL-542</t>
  </si>
  <si>
    <t>60B-121-121</t>
  </si>
  <si>
    <t>60B-121-131</t>
  </si>
  <si>
    <t>60B-121-171</t>
  </si>
  <si>
    <t>60B-121-191</t>
  </si>
  <si>
    <t>60B-121-211</t>
  </si>
  <si>
    <t>60B-121-411</t>
  </si>
  <si>
    <t>60B-124-418</t>
  </si>
  <si>
    <t>60B-124-462</t>
  </si>
  <si>
    <t>60B-125-411</t>
  </si>
  <si>
    <t>60B-126-462</t>
  </si>
  <si>
    <t>60B-128-462</t>
  </si>
  <si>
    <t>60B-129-418</t>
  </si>
  <si>
    <t>60B-132-311</t>
  </si>
  <si>
    <t>60B-137-411</t>
  </si>
  <si>
    <t>60B-163-121</t>
  </si>
  <si>
    <t>60B-163-211</t>
  </si>
  <si>
    <t>60B-163-312</t>
  </si>
  <si>
    <t>60B-163-418</t>
  </si>
  <si>
    <t>60B-167-311</t>
  </si>
  <si>
    <t>60B-171-135</t>
  </si>
  <si>
    <t>60B-171-171</t>
  </si>
  <si>
    <t>60B-171-211</t>
  </si>
  <si>
    <t>60B-171-311</t>
  </si>
  <si>
    <t>60B-171-418</t>
  </si>
  <si>
    <t>60B-ALL-121</t>
  </si>
  <si>
    <t>60B-ALL-131</t>
  </si>
  <si>
    <t>60B-ALL-135</t>
  </si>
  <si>
    <t>60B-ALL-171</t>
  </si>
  <si>
    <t>60B-ALL-191</t>
  </si>
  <si>
    <t>60B-ALL-211</t>
  </si>
  <si>
    <t>60B-ALL-312</t>
  </si>
  <si>
    <t>60B-ALL-411</t>
  </si>
  <si>
    <t>60B-ALL-418</t>
  </si>
  <si>
    <t>60B-ALL-462</t>
  </si>
  <si>
    <t>60D-121-116</t>
  </si>
  <si>
    <t>60D-121-121</t>
  </si>
  <si>
    <t>60D-121-211</t>
  </si>
  <si>
    <t>60D-121-221</t>
  </si>
  <si>
    <t>60D-121-418</t>
  </si>
  <si>
    <t>60D-123-411</t>
  </si>
  <si>
    <t>60D-124-418</t>
  </si>
  <si>
    <t>60D-124-462</t>
  </si>
  <si>
    <t>60D-124-542</t>
  </si>
  <si>
    <t>60D-126-418</t>
  </si>
  <si>
    <t>60D-126-542</t>
  </si>
  <si>
    <t>60D-132-311</t>
  </si>
  <si>
    <t>60D-132-411</t>
  </si>
  <si>
    <t>60D-132-418</t>
  </si>
  <si>
    <t>60D-135-542</t>
  </si>
  <si>
    <t>60D-137-311</t>
  </si>
  <si>
    <t>60D-137-411</t>
  </si>
  <si>
    <t>60D-137-461</t>
  </si>
  <si>
    <t>60D-138-418</t>
  </si>
  <si>
    <t>60D-164-141</t>
  </si>
  <si>
    <t>60D-164-211</t>
  </si>
  <si>
    <t>60D-164-311</t>
  </si>
  <si>
    <t>60D-164-411</t>
  </si>
  <si>
    <t>60D-164-418</t>
  </si>
  <si>
    <t>60D-165-418</t>
  </si>
  <si>
    <t>60D-167-121</t>
  </si>
  <si>
    <t>60D-167-211</t>
  </si>
  <si>
    <t>60D-167-221</t>
  </si>
  <si>
    <t>60D-167-311</t>
  </si>
  <si>
    <t>60D-167-411</t>
  </si>
  <si>
    <t>60D-170-198</t>
  </si>
  <si>
    <t>60D-170-211</t>
  </si>
  <si>
    <t>60D-170-221</t>
  </si>
  <si>
    <t>60D-ALL-116</t>
  </si>
  <si>
    <t>60D-ALL-121</t>
  </si>
  <si>
    <t>60D-ALL-141</t>
  </si>
  <si>
    <t>60D-ALL-198</t>
  </si>
  <si>
    <t>60D-ALL-211</t>
  </si>
  <si>
    <t>60D-ALL-221</t>
  </si>
  <si>
    <t>60D-ALL-311</t>
  </si>
  <si>
    <t>60D-ALL-411</t>
  </si>
  <si>
    <t>60D-ALL-418</t>
  </si>
  <si>
    <t>60D-ALL-461</t>
  </si>
  <si>
    <t>60D-ALL-462</t>
  </si>
  <si>
    <t>60D-ALL-542</t>
  </si>
  <si>
    <t>60F-122-311</t>
  </si>
  <si>
    <t>60F-123-411</t>
  </si>
  <si>
    <t>60F-124-418</t>
  </si>
  <si>
    <t>60F-124-462</t>
  </si>
  <si>
    <t>60F-126-462</t>
  </si>
  <si>
    <t>60F-135-462</t>
  </si>
  <si>
    <t>60F-137-411</t>
  </si>
  <si>
    <t>60F-138-418</t>
  </si>
  <si>
    <t>60F-164-162</t>
  </si>
  <si>
    <t>60F-ALL-162</t>
  </si>
  <si>
    <t>60F-ALL-311</t>
  </si>
  <si>
    <t>60F-ALL-411</t>
  </si>
  <si>
    <t>60F-ALL-418</t>
  </si>
  <si>
    <t>60F-ALL-462</t>
  </si>
  <si>
    <t>60G-121-121</t>
  </si>
  <si>
    <t>60G-121-211</t>
  </si>
  <si>
    <t>60G-121-229</t>
  </si>
  <si>
    <t>60G-121-411</t>
  </si>
  <si>
    <t>60G-122-317</t>
  </si>
  <si>
    <t>60G-123-411</t>
  </si>
  <si>
    <t>60G-124-418</t>
  </si>
  <si>
    <t>60G-124-462</t>
  </si>
  <si>
    <t>60G-126-462</t>
  </si>
  <si>
    <t>60G-128-418</t>
  </si>
  <si>
    <t>60G-132-411</t>
  </si>
  <si>
    <t>60G-135-418</t>
  </si>
  <si>
    <t>60G-137-411</t>
  </si>
  <si>
    <t>60G-163-131</t>
  </si>
  <si>
    <t>60G-163-211</t>
  </si>
  <si>
    <t>60G-163-229</t>
  </si>
  <si>
    <t>60G-163-232</t>
  </si>
  <si>
    <t>60G-163-392</t>
  </si>
  <si>
    <t>60G-163-462</t>
  </si>
  <si>
    <t>60G-164-411</t>
  </si>
  <si>
    <t>60G-164-462</t>
  </si>
  <si>
    <t>60G-165-411</t>
  </si>
  <si>
    <t>60G-169-311</t>
  </si>
  <si>
    <t>60G-170-121</t>
  </si>
  <si>
    <t>60G-170-462</t>
  </si>
  <si>
    <t>60G-171-311</t>
  </si>
  <si>
    <t>60G-171-325</t>
  </si>
  <si>
    <t>60G-171-343</t>
  </si>
  <si>
    <t>60G-171-392</t>
  </si>
  <si>
    <t>60G-171-411</t>
  </si>
  <si>
    <t>60G-171-462</t>
  </si>
  <si>
    <t>60G-ALL-121</t>
  </si>
  <si>
    <t>60G-ALL-131</t>
  </si>
  <si>
    <t>60G-ALL-211</t>
  </si>
  <si>
    <t>60G-ALL-229</t>
  </si>
  <si>
    <t>60G-ALL-232</t>
  </si>
  <si>
    <t>60G-ALL-311</t>
  </si>
  <si>
    <t>60G-ALL-317</t>
  </si>
  <si>
    <t>60G-ALL-325</t>
  </si>
  <si>
    <t>60G-ALL-343</t>
  </si>
  <si>
    <t>60G-ALL-392</t>
  </si>
  <si>
    <t>60G-ALL-411</t>
  </si>
  <si>
    <t>60G-ALL-418</t>
  </si>
  <si>
    <t>60G-ALL-462</t>
  </si>
  <si>
    <t>60I-121-121</t>
  </si>
  <si>
    <t>60I-121-196</t>
  </si>
  <si>
    <t>60I-121-211</t>
  </si>
  <si>
    <t>60I-121-418</t>
  </si>
  <si>
    <t>60I-122-311</t>
  </si>
  <si>
    <t>60I-123-411</t>
  </si>
  <si>
    <t>60I-124-462</t>
  </si>
  <si>
    <t>60I-126-462</t>
  </si>
  <si>
    <t>60I-128-418</t>
  </si>
  <si>
    <t>60I-132-192</t>
  </si>
  <si>
    <t>60I-132-211</t>
  </si>
  <si>
    <t>60I-132-311</t>
  </si>
  <si>
    <t>60I-135-418</t>
  </si>
  <si>
    <t>60I-135-542</t>
  </si>
  <si>
    <t>60I-137-411</t>
  </si>
  <si>
    <t>60I-164-311</t>
  </si>
  <si>
    <t>60I-164-418</t>
  </si>
  <si>
    <t>60I-164-541</t>
  </si>
  <si>
    <t>60I-165-411</t>
  </si>
  <si>
    <t>60I-167-143</t>
  </si>
  <si>
    <t>60I-167-211</t>
  </si>
  <si>
    <t>60I-169-131</t>
  </si>
  <si>
    <t>60I-169-211</t>
  </si>
  <si>
    <t>60I-169-221</t>
  </si>
  <si>
    <t>60I-169-231</t>
  </si>
  <si>
    <t>60I-170-121</t>
  </si>
  <si>
    <t>60I-170-211</t>
  </si>
  <si>
    <t>60I-170-221</t>
  </si>
  <si>
    <t>60I-170-231</t>
  </si>
  <si>
    <t>60I-172-121</t>
  </si>
  <si>
    <t>60I-172-142</t>
  </si>
  <si>
    <t>60I-172-211</t>
  </si>
  <si>
    <t>60I-172-221</t>
  </si>
  <si>
    <t>60I-172-312</t>
  </si>
  <si>
    <t>60I-172-411</t>
  </si>
  <si>
    <t>60I-172-541</t>
  </si>
  <si>
    <t>60I-ALL-121</t>
  </si>
  <si>
    <t>60I-ALL-131</t>
  </si>
  <si>
    <t>60I-ALL-142</t>
  </si>
  <si>
    <t>60I-ALL-143</t>
  </si>
  <si>
    <t>60I-ALL-192</t>
  </si>
  <si>
    <t>60I-ALL-196</t>
  </si>
  <si>
    <t>60I-ALL-211</t>
  </si>
  <si>
    <t>60I-ALL-221</t>
  </si>
  <si>
    <t>60I-ALL-231</t>
  </si>
  <si>
    <t>60I-ALL-311</t>
  </si>
  <si>
    <t>60I-ALL-312</t>
  </si>
  <si>
    <t>60I-ALL-411</t>
  </si>
  <si>
    <t>60I-ALL-418</t>
  </si>
  <si>
    <t>60I-ALL-462</t>
  </si>
  <si>
    <t>60I-ALL-541</t>
  </si>
  <si>
    <t>60I-ALL-542</t>
  </si>
  <si>
    <t>60J-121-121</t>
  </si>
  <si>
    <t>60J-121-211</t>
  </si>
  <si>
    <t>60J-121-221</t>
  </si>
  <si>
    <t>60J-122-311</t>
  </si>
  <si>
    <t>60J-123-411</t>
  </si>
  <si>
    <t>60J-124-462</t>
  </si>
  <si>
    <t>60J-126-462</t>
  </si>
  <si>
    <t>60J-128-418</t>
  </si>
  <si>
    <t>60J-132-121</t>
  </si>
  <si>
    <t>60J-132-142</t>
  </si>
  <si>
    <t>60J-132-211</t>
  </si>
  <si>
    <t>60J-132-221</t>
  </si>
  <si>
    <t>60J-132-411</t>
  </si>
  <si>
    <t>60J-132-462</t>
  </si>
  <si>
    <t>60J-137-411</t>
  </si>
  <si>
    <t>60J-163-411</t>
  </si>
  <si>
    <t>60J-163-422</t>
  </si>
  <si>
    <t>60J-164-411</t>
  </si>
  <si>
    <t>60J-164-461</t>
  </si>
  <si>
    <t>60J-165-411</t>
  </si>
  <si>
    <t>60J-ALL-121</t>
  </si>
  <si>
    <t>60J-ALL-142</t>
  </si>
  <si>
    <t>60J-ALL-211</t>
  </si>
  <si>
    <t>60J-ALL-221</t>
  </si>
  <si>
    <t>60J-ALL-311</t>
  </si>
  <si>
    <t>60J-ALL-411</t>
  </si>
  <si>
    <t>60J-ALL-418</t>
  </si>
  <si>
    <t>60J-ALL-422</t>
  </si>
  <si>
    <t>60J-ALL-461</t>
  </si>
  <si>
    <t>60J-ALL-462</t>
  </si>
  <si>
    <t>60K-122-311</t>
  </si>
  <si>
    <t>60K-122-317</t>
  </si>
  <si>
    <t>60K-123-315</t>
  </si>
  <si>
    <t>60K-123-411</t>
  </si>
  <si>
    <t>60K-124-418</t>
  </si>
  <si>
    <t>60K-126-462</t>
  </si>
  <si>
    <t>60K-132-311</t>
  </si>
  <si>
    <t>60K-132-411</t>
  </si>
  <si>
    <t>60K-135-311</t>
  </si>
  <si>
    <t>60K-137-411</t>
  </si>
  <si>
    <t>60K-163-327</t>
  </si>
  <si>
    <t>60K-170-198</t>
  </si>
  <si>
    <t>60K-170-211</t>
  </si>
  <si>
    <t>60K-171-131</t>
  </si>
  <si>
    <t>60K-ALL-131</t>
  </si>
  <si>
    <t>60K-ALL-198</t>
  </si>
  <si>
    <t>60K-ALL-211</t>
  </si>
  <si>
    <t>60K-ALL-311</t>
  </si>
  <si>
    <t>60K-ALL-315</t>
  </si>
  <si>
    <t>60K-ALL-317</t>
  </si>
  <si>
    <t>60K-ALL-327</t>
  </si>
  <si>
    <t>60K-ALL-411</t>
  </si>
  <si>
    <t>60K-ALL-418</t>
  </si>
  <si>
    <t>60K-ALL-462</t>
  </si>
  <si>
    <t>60L-121-312</t>
  </si>
  <si>
    <t>60L-121-411</t>
  </si>
  <si>
    <t>60L-123-411</t>
  </si>
  <si>
    <t>60L-124-462</t>
  </si>
  <si>
    <t>60L-126-462</t>
  </si>
  <si>
    <t>60L-128-462</t>
  </si>
  <si>
    <t>60L-135-418</t>
  </si>
  <si>
    <t>60L-137-411</t>
  </si>
  <si>
    <t>60L-163-418</t>
  </si>
  <si>
    <t>60L-163-462</t>
  </si>
  <si>
    <t>60L-165-411</t>
  </si>
  <si>
    <t>60L-ALL-312</t>
  </si>
  <si>
    <t>60L-ALL-411</t>
  </si>
  <si>
    <t>60L-ALL-418</t>
  </si>
  <si>
    <t>60L-ALL-462</t>
  </si>
  <si>
    <t>60M-121-121</t>
  </si>
  <si>
    <t>60M-121-211</t>
  </si>
  <si>
    <t>60M-121-411</t>
  </si>
  <si>
    <t>60M-121-462</t>
  </si>
  <si>
    <t>60M-122-131</t>
  </si>
  <si>
    <t>60M-122-211</t>
  </si>
  <si>
    <t>60M-122-221</t>
  </si>
  <si>
    <t>60M-123-411</t>
  </si>
  <si>
    <t>60M-124-462</t>
  </si>
  <si>
    <t>60M-126-462</t>
  </si>
  <si>
    <t>60M-128-462</t>
  </si>
  <si>
    <t>60M-132-411</t>
  </si>
  <si>
    <t>60M-137-311</t>
  </si>
  <si>
    <t>60M-137-411</t>
  </si>
  <si>
    <t>60M-163-462</t>
  </si>
  <si>
    <t>60M-164-462</t>
  </si>
  <si>
    <t>60M-165-418</t>
  </si>
  <si>
    <t>60M-167-121</t>
  </si>
  <si>
    <t>60M-167-211</t>
  </si>
  <si>
    <t>60M-167-221</t>
  </si>
  <si>
    <t>60M-167-231</t>
  </si>
  <si>
    <t>60M-ALL-121</t>
  </si>
  <si>
    <t>60M-ALL-131</t>
  </si>
  <si>
    <t>60M-ALL-211</t>
  </si>
  <si>
    <t>60M-ALL-221</t>
  </si>
  <si>
    <t>60M-ALL-231</t>
  </si>
  <si>
    <t>60M-ALL-311</t>
  </si>
  <si>
    <t>60M-ALL-411</t>
  </si>
  <si>
    <t>60M-ALL-418</t>
  </si>
  <si>
    <t>60M-ALL-462</t>
  </si>
  <si>
    <t>60N-121-121</t>
  </si>
  <si>
    <t>60N-121-151</t>
  </si>
  <si>
    <t>60N-121-171</t>
  </si>
  <si>
    <t>60N-121-211</t>
  </si>
  <si>
    <t>60N-121-413</t>
  </si>
  <si>
    <t>60N-121-423</t>
  </si>
  <si>
    <t>60N-121-459</t>
  </si>
  <si>
    <t>60N-122-311</t>
  </si>
  <si>
    <t>60N-122-317</t>
  </si>
  <si>
    <t>60N-123-315</t>
  </si>
  <si>
    <t>60N-124-462</t>
  </si>
  <si>
    <t>60N-126-462</t>
  </si>
  <si>
    <t>60N-128-462</t>
  </si>
  <si>
    <t>60N-129-418</t>
  </si>
  <si>
    <t>60N-135-418</t>
  </si>
  <si>
    <t>60N-137-411</t>
  </si>
  <si>
    <t>60N-163-462</t>
  </si>
  <si>
    <t>60N-165-411</t>
  </si>
  <si>
    <t>60N-170-198</t>
  </si>
  <si>
    <t>60N-170-211</t>
  </si>
  <si>
    <t>60N-171-541</t>
  </si>
  <si>
    <t>60N-ALL-121</t>
  </si>
  <si>
    <t>60N-ALL-151</t>
  </si>
  <si>
    <t>60N-ALL-171</t>
  </si>
  <si>
    <t>60N-ALL-198</t>
  </si>
  <si>
    <t>60N-ALL-211</t>
  </si>
  <si>
    <t>60N-ALL-315</t>
  </si>
  <si>
    <t>60N-ALL-317</t>
  </si>
  <si>
    <t>60N-ALL-413</t>
  </si>
  <si>
    <t>60N-ALL-418</t>
  </si>
  <si>
    <t>60N-ALL-423</t>
  </si>
  <si>
    <t>60N-ALL-459</t>
  </si>
  <si>
    <t>60N-ALL-462</t>
  </si>
  <si>
    <t>60N-ALL-541</t>
  </si>
  <si>
    <t>60P-121-121</t>
  </si>
  <si>
    <t>60P-121-131</t>
  </si>
  <si>
    <t>60P-121-151</t>
  </si>
  <si>
    <t>60P-121-211</t>
  </si>
  <si>
    <t>60P-121-411</t>
  </si>
  <si>
    <t>60P-123-411</t>
  </si>
  <si>
    <t>60P-124-462</t>
  </si>
  <si>
    <t>60P-137-311</t>
  </si>
  <si>
    <t>60P-137-411</t>
  </si>
  <si>
    <t>60P-163-462</t>
  </si>
  <si>
    <t>60P-169-311</t>
  </si>
  <si>
    <t>60P-170-143</t>
  </si>
  <si>
    <t>60P-170-211</t>
  </si>
  <si>
    <t>60P-171-462</t>
  </si>
  <si>
    <t>60P-ALL-121</t>
  </si>
  <si>
    <t>60P-ALL-131</t>
  </si>
  <si>
    <t>60P-ALL-143</t>
  </si>
  <si>
    <t>60P-ALL-151</t>
  </si>
  <si>
    <t>60P-ALL-211</t>
  </si>
  <si>
    <t>60P-ALL-311</t>
  </si>
  <si>
    <t>60P-ALL-411</t>
  </si>
  <si>
    <t>60P-ALL-462</t>
  </si>
  <si>
    <t>60Q-121-121</t>
  </si>
  <si>
    <t>60Q-121-131</t>
  </si>
  <si>
    <t>60Q-121-211</t>
  </si>
  <si>
    <t>60Q-121-221</t>
  </si>
  <si>
    <t>60Q-121-411</t>
  </si>
  <si>
    <t>60Q-122-317</t>
  </si>
  <si>
    <t>60Q-123-411</t>
  </si>
  <si>
    <t>60Q-124-418</t>
  </si>
  <si>
    <t>60Q-124-462</t>
  </si>
  <si>
    <t>60Q-126-462</t>
  </si>
  <si>
    <t>60Q-127-462</t>
  </si>
  <si>
    <t>60Q-128-418</t>
  </si>
  <si>
    <t>60Q-128-462</t>
  </si>
  <si>
    <t>60Q-129-418</t>
  </si>
  <si>
    <t>60Q-135-462</t>
  </si>
  <si>
    <t>60Q-137-311</t>
  </si>
  <si>
    <t>60Q-163-131</t>
  </si>
  <si>
    <t>60Q-163-311</t>
  </si>
  <si>
    <t>60Q-163-317</t>
  </si>
  <si>
    <t>60Q-163-325</t>
  </si>
  <si>
    <t>60Q-163-411</t>
  </si>
  <si>
    <t>60Q-167-311</t>
  </si>
  <si>
    <t>60Q-170-198</t>
  </si>
  <si>
    <t>60Q-170-211</t>
  </si>
  <si>
    <t>60Q-171-311</t>
  </si>
  <si>
    <t>60Q-171-331</t>
  </si>
  <si>
    <t>60Q-171-411</t>
  </si>
  <si>
    <t>60Q-ALL-121</t>
  </si>
  <si>
    <t>60Q-ALL-131</t>
  </si>
  <si>
    <t>60Q-ALL-198</t>
  </si>
  <si>
    <t>60Q-ALL-211</t>
  </si>
  <si>
    <t>60Q-ALL-221</t>
  </si>
  <si>
    <t>60Q-ALL-311</t>
  </si>
  <si>
    <t>60Q-ALL-317</t>
  </si>
  <si>
    <t>60Q-ALL-325</t>
  </si>
  <si>
    <t>60Q-ALL-331</t>
  </si>
  <si>
    <t>60Q-ALL-411</t>
  </si>
  <si>
    <t>60Q-ALL-418</t>
  </si>
  <si>
    <t>60Q-ALL-462</t>
  </si>
  <si>
    <t>60S-121-116</t>
  </si>
  <si>
    <t>60S-121-121</t>
  </si>
  <si>
    <t>60S-121-211</t>
  </si>
  <si>
    <t>60S-121-411</t>
  </si>
  <si>
    <t>60S-122-311</t>
  </si>
  <si>
    <t>60S-123-411</t>
  </si>
  <si>
    <t>60S-124-418</t>
  </si>
  <si>
    <t>60S-124-462</t>
  </si>
  <si>
    <t>60S-126-418</t>
  </si>
  <si>
    <t>60S-126-462</t>
  </si>
  <si>
    <t>60S-129-418</t>
  </si>
  <si>
    <t>60S-132-121</t>
  </si>
  <si>
    <t>60S-132-132</t>
  </si>
  <si>
    <t>60S-132-133</t>
  </si>
  <si>
    <t>60S-132-211</t>
  </si>
  <si>
    <t>60S-132-311</t>
  </si>
  <si>
    <t>60S-132-318</t>
  </si>
  <si>
    <t>60S-132-411</t>
  </si>
  <si>
    <t>60S-132-462</t>
  </si>
  <si>
    <t>60S-137-411</t>
  </si>
  <si>
    <t>60S-163-121</t>
  </si>
  <si>
    <t>60S-163-411</t>
  </si>
  <si>
    <t>60S-164-121</t>
  </si>
  <si>
    <t>60S-165-411</t>
  </si>
  <si>
    <t>60S-167-121</t>
  </si>
  <si>
    <t>60S-167-141</t>
  </si>
  <si>
    <t>60S-167-311</t>
  </si>
  <si>
    <t>60S-169-146</t>
  </si>
  <si>
    <t>60S-170-142</t>
  </si>
  <si>
    <t>60S-170-211</t>
  </si>
  <si>
    <t>60S-ALL-116</t>
  </si>
  <si>
    <t>60S-ALL-121</t>
  </si>
  <si>
    <t>60S-ALL-132</t>
  </si>
  <si>
    <t>60S-ALL-133</t>
  </si>
  <si>
    <t>60S-ALL-141</t>
  </si>
  <si>
    <t>60S-ALL-142</t>
  </si>
  <si>
    <t>60S-ALL-146</t>
  </si>
  <si>
    <t>60S-ALL-211</t>
  </si>
  <si>
    <t>60S-ALL-311</t>
  </si>
  <si>
    <t>60S-ALL-318</t>
  </si>
  <si>
    <t>60S-ALL-411</t>
  </si>
  <si>
    <t>60S-ALL-462</t>
  </si>
  <si>
    <t>60U-124-462</t>
  </si>
  <si>
    <t>60U-163-311</t>
  </si>
  <si>
    <t>60U-163-411</t>
  </si>
  <si>
    <t>60U-163-462</t>
  </si>
  <si>
    <t>60U-ALL-311</t>
  </si>
  <si>
    <t>60U-ALL-411</t>
  </si>
  <si>
    <t>60U-ALL-462</t>
  </si>
  <si>
    <t>60Y-121-121</t>
  </si>
  <si>
    <t>60Y-121-311</t>
  </si>
  <si>
    <t>60Y-121-411</t>
  </si>
  <si>
    <t>60Y-122-317</t>
  </si>
  <si>
    <t>60Y-123-411</t>
  </si>
  <si>
    <t>60Y-124-418</t>
  </si>
  <si>
    <t>60Y-126-418</t>
  </si>
  <si>
    <t>60Y-128-418</t>
  </si>
  <si>
    <t>60Y-132-145</t>
  </si>
  <si>
    <t>60Y-132-317</t>
  </si>
  <si>
    <t>60Y-135-462</t>
  </si>
  <si>
    <t>60Y-137-411</t>
  </si>
  <si>
    <t>60Y-163-141</t>
  </si>
  <si>
    <t>60Y-163-211</t>
  </si>
  <si>
    <t>60Y-163-231</t>
  </si>
  <si>
    <t>60Y-164-173</t>
  </si>
  <si>
    <t>60Y-164-311</t>
  </si>
  <si>
    <t>60Y-164-351</t>
  </si>
  <si>
    <t>60Y-164-411</t>
  </si>
  <si>
    <t>60Y-164-462</t>
  </si>
  <si>
    <t>60Y-165-411</t>
  </si>
  <si>
    <t>60Y-167-121</t>
  </si>
  <si>
    <t>60Y-169-146</t>
  </si>
  <si>
    <t>60Y-169-317</t>
  </si>
  <si>
    <t>60Y-170-142</t>
  </si>
  <si>
    <t>60Y-171-121</t>
  </si>
  <si>
    <t>60Y-171-325</t>
  </si>
  <si>
    <t>60Y-171-411</t>
  </si>
  <si>
    <t>60Y-ALL-121</t>
  </si>
  <si>
    <t>60Y-ALL-141</t>
  </si>
  <si>
    <t>60Y-ALL-142</t>
  </si>
  <si>
    <t>60Y-ALL-145</t>
  </si>
  <si>
    <t>60Y-ALL-146</t>
  </si>
  <si>
    <t>60Y-ALL-173</t>
  </si>
  <si>
    <t>60Y-ALL-211</t>
  </si>
  <si>
    <t>60Y-ALL-231</t>
  </si>
  <si>
    <t>60Y-ALL-311</t>
  </si>
  <si>
    <t>60Y-ALL-317</t>
  </si>
  <si>
    <t>60Y-ALL-325</t>
  </si>
  <si>
    <t>60Y-ALL-351</t>
  </si>
  <si>
    <t>60Y-ALL-411</t>
  </si>
  <si>
    <t>60Y-ALL-418</t>
  </si>
  <si>
    <t>60Y-ALL-462</t>
  </si>
  <si>
    <t>60Z-137-411</t>
  </si>
  <si>
    <t>60Z-ALL-411</t>
  </si>
  <si>
    <t>610-121-411</t>
  </si>
  <si>
    <t>610-121-418</t>
  </si>
  <si>
    <t>610-122-311</t>
  </si>
  <si>
    <t>610-122-317</t>
  </si>
  <si>
    <t>610-123-411</t>
  </si>
  <si>
    <t>610-124-462</t>
  </si>
  <si>
    <t>610-125-174</t>
  </si>
  <si>
    <t>610-125-176</t>
  </si>
  <si>
    <t>610-125-187</t>
  </si>
  <si>
    <t>610-125-221</t>
  </si>
  <si>
    <t>610-125-332</t>
  </si>
  <si>
    <t>610-126-418</t>
  </si>
  <si>
    <t>610-128-462</t>
  </si>
  <si>
    <t>610-132-121</t>
  </si>
  <si>
    <t>610-132-211</t>
  </si>
  <si>
    <t>610-132-221</t>
  </si>
  <si>
    <t>610-132-231</t>
  </si>
  <si>
    <t>610-132-311</t>
  </si>
  <si>
    <t>610-132-318</t>
  </si>
  <si>
    <t>610-132-411</t>
  </si>
  <si>
    <t>610-132-418</t>
  </si>
  <si>
    <t>610-134-146</t>
  </si>
  <si>
    <t>610-134-211</t>
  </si>
  <si>
    <t>610-134-221</t>
  </si>
  <si>
    <t>610-134-411</t>
  </si>
  <si>
    <t>610-135-311</t>
  </si>
  <si>
    <t>610-137-411</t>
  </si>
  <si>
    <t>610-163-162</t>
  </si>
  <si>
    <t>610-163-173</t>
  </si>
  <si>
    <t>610-163-174</t>
  </si>
  <si>
    <t>610-163-176</t>
  </si>
  <si>
    <t>610-163-199</t>
  </si>
  <si>
    <t>610-163-211</t>
  </si>
  <si>
    <t>610-163-221</t>
  </si>
  <si>
    <t>610-163-231</t>
  </si>
  <si>
    <t>610-163-232</t>
  </si>
  <si>
    <t>610-163-327</t>
  </si>
  <si>
    <t>610-163-342</t>
  </si>
  <si>
    <t>610-163-392</t>
  </si>
  <si>
    <t>610-163-411</t>
  </si>
  <si>
    <t>610-163-413</t>
  </si>
  <si>
    <t>610-163-418</t>
  </si>
  <si>
    <t>610-163-422</t>
  </si>
  <si>
    <t>610-163-461</t>
  </si>
  <si>
    <t>610-163-462</t>
  </si>
  <si>
    <t>610-165-418</t>
  </si>
  <si>
    <t>610-169-146</t>
  </si>
  <si>
    <t>610-169-211</t>
  </si>
  <si>
    <t>610-169-221</t>
  </si>
  <si>
    <t>610-169-231</t>
  </si>
  <si>
    <t>610-169-392</t>
  </si>
  <si>
    <t>610-171-126</t>
  </si>
  <si>
    <t>610-171-131</t>
  </si>
  <si>
    <t>610-171-149</t>
  </si>
  <si>
    <t>610-171-211</t>
  </si>
  <si>
    <t>610-171-411</t>
  </si>
  <si>
    <t>610-171-422</t>
  </si>
  <si>
    <t>610-171-423</t>
  </si>
  <si>
    <t>610-171-424</t>
  </si>
  <si>
    <t>610-171-425</t>
  </si>
  <si>
    <t>610-171-461</t>
  </si>
  <si>
    <t>610-178-418</t>
  </si>
  <si>
    <t>610-ALL-121</t>
  </si>
  <si>
    <t>610-ALL-126</t>
  </si>
  <si>
    <t>610-ALL-131</t>
  </si>
  <si>
    <t>610-ALL-146</t>
  </si>
  <si>
    <t>610-ALL-149</t>
  </si>
  <si>
    <t>610-ALL-162</t>
  </si>
  <si>
    <t>610-ALL-173</t>
  </si>
  <si>
    <t>610-ALL-174</t>
  </si>
  <si>
    <t>610-ALL-176</t>
  </si>
  <si>
    <t>610-ALL-187</t>
  </si>
  <si>
    <t>610-ALL-199</t>
  </si>
  <si>
    <t>610-ALL-221</t>
  </si>
  <si>
    <t>610-ALL-231</t>
  </si>
  <si>
    <t>610-ALL-232</t>
  </si>
  <si>
    <t>610-ALL-317</t>
  </si>
  <si>
    <t>610-ALL-318</t>
  </si>
  <si>
    <t>610-ALL-327</t>
  </si>
  <si>
    <t>610-ALL-332</t>
  </si>
  <si>
    <t>610-ALL-342</t>
  </si>
  <si>
    <t>610-ALL-392</t>
  </si>
  <si>
    <t>610-ALL-411</t>
  </si>
  <si>
    <t>610-ALL-413</t>
  </si>
  <si>
    <t>610-ALL-418</t>
  </si>
  <si>
    <t>610-ALL-422</t>
  </si>
  <si>
    <t>610-ALL-423</t>
  </si>
  <si>
    <t>610-ALL-424</t>
  </si>
  <si>
    <t>610-ALL-425</t>
  </si>
  <si>
    <t>610-ALL-461</t>
  </si>
  <si>
    <t>610-ALL-462</t>
  </si>
  <si>
    <t>61J-121-121</t>
  </si>
  <si>
    <t>61J-121-211</t>
  </si>
  <si>
    <t>61J-121-229</t>
  </si>
  <si>
    <t>61J-121-312</t>
  </si>
  <si>
    <t>61J-121-411</t>
  </si>
  <si>
    <t>61J-121-418</t>
  </si>
  <si>
    <t>61J-122-317</t>
  </si>
  <si>
    <t>61J-123-411</t>
  </si>
  <si>
    <t>61J-124-418</t>
  </si>
  <si>
    <t>61J-124-462</t>
  </si>
  <si>
    <t>61J-126-418</t>
  </si>
  <si>
    <t>61J-126-462</t>
  </si>
  <si>
    <t>61J-132-411</t>
  </si>
  <si>
    <t>61J-137-411</t>
  </si>
  <si>
    <t>61J-164-418</t>
  </si>
  <si>
    <t>61J-164-422</t>
  </si>
  <si>
    <t>61J-167-311</t>
  </si>
  <si>
    <t>61J-172-411</t>
  </si>
  <si>
    <t>61J-ALL-121</t>
  </si>
  <si>
    <t>61J-ALL-211</t>
  </si>
  <si>
    <t>61J-ALL-229</t>
  </si>
  <si>
    <t>61J-ALL-311</t>
  </si>
  <si>
    <t>61J-ALL-312</t>
  </si>
  <si>
    <t>61J-ALL-317</t>
  </si>
  <si>
    <t>61J-ALL-411</t>
  </si>
  <si>
    <t>61J-ALL-418</t>
  </si>
  <si>
    <t>61J-ALL-422</t>
  </si>
  <si>
    <t>61J-ALL-462</t>
  </si>
  <si>
    <t>61K-121-116</t>
  </si>
  <si>
    <t>61K-121-121</t>
  </si>
  <si>
    <t>61K-121-151</t>
  </si>
  <si>
    <t>61K-121-211</t>
  </si>
  <si>
    <t>61K-121-418</t>
  </si>
  <si>
    <t>61K-123-411</t>
  </si>
  <si>
    <t>61K-124-418</t>
  </si>
  <si>
    <t>61K-126-462</t>
  </si>
  <si>
    <t>61K-128-462</t>
  </si>
  <si>
    <t>61K-135-462</t>
  </si>
  <si>
    <t>61K-137-311</t>
  </si>
  <si>
    <t>61K-137-411</t>
  </si>
  <si>
    <t>61K-137-461</t>
  </si>
  <si>
    <t>61K-163-121</t>
  </si>
  <si>
    <t>61K-165-411</t>
  </si>
  <si>
    <t>61K-170-198</t>
  </si>
  <si>
    <t>61K-ALL-116</t>
  </si>
  <si>
    <t>61K-ALL-121</t>
  </si>
  <si>
    <t>61K-ALL-151</t>
  </si>
  <si>
    <t>61K-ALL-198</t>
  </si>
  <si>
    <t>61K-ALL-211</t>
  </si>
  <si>
    <t>61K-ALL-311</t>
  </si>
  <si>
    <t>61K-ALL-411</t>
  </si>
  <si>
    <t>61K-ALL-418</t>
  </si>
  <si>
    <t>61K-ALL-461</t>
  </si>
  <si>
    <t>61K-ALL-462</t>
  </si>
  <si>
    <t>61L-163-411</t>
  </si>
  <si>
    <t>61L-163-462</t>
  </si>
  <si>
    <t>61L-ALL-411</t>
  </si>
  <si>
    <t>61L-ALL-462</t>
  </si>
  <si>
    <t>61M-121-121</t>
  </si>
  <si>
    <t>61M-121-211</t>
  </si>
  <si>
    <t>61M-121-411</t>
  </si>
  <si>
    <t>61M-121-418</t>
  </si>
  <si>
    <t>61M-123-411</t>
  </si>
  <si>
    <t>61M-124-462</t>
  </si>
  <si>
    <t>61M-126-462</t>
  </si>
  <si>
    <t>61M-132-311</t>
  </si>
  <si>
    <t>61M-132-411</t>
  </si>
  <si>
    <t>61M-135-311</t>
  </si>
  <si>
    <t>61M-137-411</t>
  </si>
  <si>
    <t>61M-163-344</t>
  </si>
  <si>
    <t>61M-163-411</t>
  </si>
  <si>
    <t>61M-164-311</t>
  </si>
  <si>
    <t>61M-164-411</t>
  </si>
  <si>
    <t>61M-169-131</t>
  </si>
  <si>
    <t>61M-169-211</t>
  </si>
  <si>
    <t>61M-170-121</t>
  </si>
  <si>
    <t>61M-170-211</t>
  </si>
  <si>
    <t>61M-181-418</t>
  </si>
  <si>
    <t>61M-ALL-121</t>
  </si>
  <si>
    <t>61M-ALL-131</t>
  </si>
  <si>
    <t>61M-ALL-211</t>
  </si>
  <si>
    <t>61M-ALL-311</t>
  </si>
  <si>
    <t>61M-ALL-344</t>
  </si>
  <si>
    <t>61M-ALL-411</t>
  </si>
  <si>
    <t>61M-ALL-418</t>
  </si>
  <si>
    <t>61M-ALL-462</t>
  </si>
  <si>
    <t>61N-121-198</t>
  </si>
  <si>
    <t>61N-121-211</t>
  </si>
  <si>
    <t>61N-123-411</t>
  </si>
  <si>
    <t>61N-124-462</t>
  </si>
  <si>
    <t>61N-126-462</t>
  </si>
  <si>
    <t>61N-128-418</t>
  </si>
  <si>
    <t>61N-132-311</t>
  </si>
  <si>
    <t>61N-137-411</t>
  </si>
  <si>
    <t>61N-163-418</t>
  </si>
  <si>
    <t>61N-163-462</t>
  </si>
  <si>
    <t>61N-ALL-198</t>
  </si>
  <si>
    <t>61N-ALL-211</t>
  </si>
  <si>
    <t>61N-ALL-311</t>
  </si>
  <si>
    <t>61N-ALL-411</t>
  </si>
  <si>
    <t>61N-ALL-418</t>
  </si>
  <si>
    <t>61N-ALL-462</t>
  </si>
  <si>
    <t>61P-121-116</t>
  </si>
  <si>
    <t>61P-121-151</t>
  </si>
  <si>
    <t>61P-121-198</t>
  </si>
  <si>
    <t>61P-121-211</t>
  </si>
  <si>
    <t>61P-121-311</t>
  </si>
  <si>
    <t>61P-121-418</t>
  </si>
  <si>
    <t>61P-122-311</t>
  </si>
  <si>
    <t>61P-124-462</t>
  </si>
  <si>
    <t>61P-128-418</t>
  </si>
  <si>
    <t>61P-132-192</t>
  </si>
  <si>
    <t>61P-132-211</t>
  </si>
  <si>
    <t>61P-135-418</t>
  </si>
  <si>
    <t>61P-137-411</t>
  </si>
  <si>
    <t>61P-163-121</t>
  </si>
  <si>
    <t>61P-163-211</t>
  </si>
  <si>
    <t>61P-171-462</t>
  </si>
  <si>
    <t>61P-181-411</t>
  </si>
  <si>
    <t>61P-ALL-116</t>
  </si>
  <si>
    <t>61P-ALL-121</t>
  </si>
  <si>
    <t>61P-ALL-151</t>
  </si>
  <si>
    <t>61P-ALL-192</t>
  </si>
  <si>
    <t>61P-ALL-198</t>
  </si>
  <si>
    <t>61P-ALL-211</t>
  </si>
  <si>
    <t>61P-ALL-311</t>
  </si>
  <si>
    <t>61P-ALL-418</t>
  </si>
  <si>
    <t>61Q-121-121</t>
  </si>
  <si>
    <t>61Q-121-211</t>
  </si>
  <si>
    <t>61Q-121-229</t>
  </si>
  <si>
    <t>61Q-121-231</t>
  </si>
  <si>
    <t>61Q-122-317</t>
  </si>
  <si>
    <t>61Q-123-411</t>
  </si>
  <si>
    <t>61Q-124-542</t>
  </si>
  <si>
    <t>61Q-132-311</t>
  </si>
  <si>
    <t>61Q-132-318</t>
  </si>
  <si>
    <t>61Q-135-418</t>
  </si>
  <si>
    <t>61Q-164-462</t>
  </si>
  <si>
    <t>61Q-165-411</t>
  </si>
  <si>
    <t>61Q-167-311</t>
  </si>
  <si>
    <t>61Q-167-317</t>
  </si>
  <si>
    <t>61Q-169-131</t>
  </si>
  <si>
    <t>61Q-169-211</t>
  </si>
  <si>
    <t>61Q-ALL-121</t>
  </si>
  <si>
    <t>61Q-ALL-131</t>
  </si>
  <si>
    <t>61Q-ALL-211</t>
  </si>
  <si>
    <t>61Q-ALL-229</t>
  </si>
  <si>
    <t>61Q-ALL-231</t>
  </si>
  <si>
    <t>61Q-ALL-311</t>
  </si>
  <si>
    <t>61Q-ALL-317</t>
  </si>
  <si>
    <t>61Q-ALL-318</t>
  </si>
  <si>
    <t>61Q-ALL-418</t>
  </si>
  <si>
    <t>61Q-ALL-542</t>
  </si>
  <si>
    <t>61R-121-121</t>
  </si>
  <si>
    <t>61R-121-211</t>
  </si>
  <si>
    <t>61R-121-229</t>
  </si>
  <si>
    <t>61R-124-462</t>
  </si>
  <si>
    <t>61R-126-462</t>
  </si>
  <si>
    <t>61R-132-143</t>
  </si>
  <si>
    <t>61R-132-211</t>
  </si>
  <si>
    <t>61R-132-229</t>
  </si>
  <si>
    <t>61R-132-232</t>
  </si>
  <si>
    <t>61R-132-411</t>
  </si>
  <si>
    <t>61R-135-418</t>
  </si>
  <si>
    <t>61R-137-411</t>
  </si>
  <si>
    <t>61R-163-462</t>
  </si>
  <si>
    <t>61R-165-411</t>
  </si>
  <si>
    <t>61R-170-462</t>
  </si>
  <si>
    <t>61R-171-311</t>
  </si>
  <si>
    <t>61R-171-325</t>
  </si>
  <si>
    <t>61R-171-343</t>
  </si>
  <si>
    <t>61R-171-392</t>
  </si>
  <si>
    <t>61R-171-411</t>
  </si>
  <si>
    <t>61R-171-462</t>
  </si>
  <si>
    <t>61R-ALL-121</t>
  </si>
  <si>
    <t>61R-ALL-143</t>
  </si>
  <si>
    <t>61R-ALL-211</t>
  </si>
  <si>
    <t>61R-ALL-229</t>
  </si>
  <si>
    <t>61R-ALL-232</t>
  </si>
  <si>
    <t>61R-ALL-311</t>
  </si>
  <si>
    <t>61R-ALL-325</t>
  </si>
  <si>
    <t>61R-ALL-343</t>
  </si>
  <si>
    <t>61R-ALL-392</t>
  </si>
  <si>
    <t>61R-ALL-411</t>
  </si>
  <si>
    <t>61R-ALL-418</t>
  </si>
  <si>
    <t>61R-ALL-462</t>
  </si>
  <si>
    <t>61S-121-121</t>
  </si>
  <si>
    <t>61S-121-411</t>
  </si>
  <si>
    <t>61S-121-418</t>
  </si>
  <si>
    <t>61S-122-317</t>
  </si>
  <si>
    <t>61S-123-411</t>
  </si>
  <si>
    <t>61S-124-462</t>
  </si>
  <si>
    <t>61S-126-418</t>
  </si>
  <si>
    <t>61S-132-462</t>
  </si>
  <si>
    <t>61S-137-411</t>
  </si>
  <si>
    <t>61S-164-143</t>
  </si>
  <si>
    <t>61S-164-411</t>
  </si>
  <si>
    <t>61S-164-459</t>
  </si>
  <si>
    <t>61S-164-462</t>
  </si>
  <si>
    <t>61S-165-418</t>
  </si>
  <si>
    <t>61S-167-311</t>
  </si>
  <si>
    <t>61S-170-198</t>
  </si>
  <si>
    <t>61S-172-311</t>
  </si>
  <si>
    <t>61S-172-462</t>
  </si>
  <si>
    <t>61S-ALL-121</t>
  </si>
  <si>
    <t>61S-ALL-143</t>
  </si>
  <si>
    <t>61S-ALL-198</t>
  </si>
  <si>
    <t>61S-ALL-311</t>
  </si>
  <si>
    <t>61S-ALL-317</t>
  </si>
  <si>
    <t>61S-ALL-411</t>
  </si>
  <si>
    <t>61S-ALL-418</t>
  </si>
  <si>
    <t>61S-ALL-459</t>
  </si>
  <si>
    <t>61S-ALL-462</t>
  </si>
  <si>
    <t>61T-121-121</t>
  </si>
  <si>
    <t>61T-121-131</t>
  </si>
  <si>
    <t>61T-121-211</t>
  </si>
  <si>
    <t>61T-122-311</t>
  </si>
  <si>
    <t>61T-123-411</t>
  </si>
  <si>
    <t>61T-125-174</t>
  </si>
  <si>
    <t>61T-125-211</t>
  </si>
  <si>
    <t>61T-125-311</t>
  </si>
  <si>
    <t>61T-125-411</t>
  </si>
  <si>
    <t>61T-135-418</t>
  </si>
  <si>
    <t>61T-137-411</t>
  </si>
  <si>
    <t>61T-163-121</t>
  </si>
  <si>
    <t>61T-163-211</t>
  </si>
  <si>
    <t>61T-165-418</t>
  </si>
  <si>
    <t>61T-169-311</t>
  </si>
  <si>
    <t>61T-171-411</t>
  </si>
  <si>
    <t>61T-181-462</t>
  </si>
  <si>
    <t>61T-ALL-121</t>
  </si>
  <si>
    <t>61T-ALL-131</t>
  </si>
  <si>
    <t>61T-ALL-174</t>
  </si>
  <si>
    <t>61T-ALL-211</t>
  </si>
  <si>
    <t>61T-ALL-311</t>
  </si>
  <si>
    <t>61T-ALL-411</t>
  </si>
  <si>
    <t>61T-ALL-418</t>
  </si>
  <si>
    <t>61U-123-411</t>
  </si>
  <si>
    <t>61U-124-462</t>
  </si>
  <si>
    <t>61U-126-462</t>
  </si>
  <si>
    <t>61U-128-462</t>
  </si>
  <si>
    <t>61U-129-418</t>
  </si>
  <si>
    <t>61U-135-418</t>
  </si>
  <si>
    <t>61U-137-411</t>
  </si>
  <si>
    <t>61U-163-311</t>
  </si>
  <si>
    <t>61U-163-325</t>
  </si>
  <si>
    <t>61U-163-411</t>
  </si>
  <si>
    <t>61U-163-418</t>
  </si>
  <si>
    <t>61U-171-121</t>
  </si>
  <si>
    <t>61U-171-171</t>
  </si>
  <si>
    <t>61U-171-173</t>
  </si>
  <si>
    <t>61U-171-174</t>
  </si>
  <si>
    <t>61U-171-211</t>
  </si>
  <si>
    <t>61U-171-311</t>
  </si>
  <si>
    <t>61U-171-327</t>
  </si>
  <si>
    <t>61U-ALL-121</t>
  </si>
  <si>
    <t>61U-ALL-173</t>
  </si>
  <si>
    <t>61U-ALL-211</t>
  </si>
  <si>
    <t>61U-ALL-311</t>
  </si>
  <si>
    <t>61U-ALL-325</t>
  </si>
  <si>
    <t>61U-ALL-327</t>
  </si>
  <si>
    <t>61U-ALL-411</t>
  </si>
  <si>
    <t>61U-ALL-418</t>
  </si>
  <si>
    <t>61U-ALL-462</t>
  </si>
  <si>
    <t>61V-121-121</t>
  </si>
  <si>
    <t>61V-121-171</t>
  </si>
  <si>
    <t>61V-121-411</t>
  </si>
  <si>
    <t>61V-121-418</t>
  </si>
  <si>
    <t>61V-121-423</t>
  </si>
  <si>
    <t>61V-121-459</t>
  </si>
  <si>
    <t>61V-122-317</t>
  </si>
  <si>
    <t>61V-123-315</t>
  </si>
  <si>
    <t>61V-124-462</t>
  </si>
  <si>
    <t>61V-163-461</t>
  </si>
  <si>
    <t>61V-163-462</t>
  </si>
  <si>
    <t>61V-169-311</t>
  </si>
  <si>
    <t>61V-ALL-121</t>
  </si>
  <si>
    <t>61V-ALL-171</t>
  </si>
  <si>
    <t>61V-ALL-311</t>
  </si>
  <si>
    <t>61V-ALL-315</t>
  </si>
  <si>
    <t>61V-ALL-317</t>
  </si>
  <si>
    <t>61V-ALL-411</t>
  </si>
  <si>
    <t>61V-ALL-418</t>
  </si>
  <si>
    <t>61V-ALL-423</t>
  </si>
  <si>
    <t>61V-ALL-459</t>
  </si>
  <si>
    <t>61V-ALL-461</t>
  </si>
  <si>
    <t>61V-ALL-462</t>
  </si>
  <si>
    <t>61W-121-116</t>
  </si>
  <si>
    <t>61W-121-121</t>
  </si>
  <si>
    <t>61W-121-151</t>
  </si>
  <si>
    <t>61W-121-418</t>
  </si>
  <si>
    <t>61W-123-411</t>
  </si>
  <si>
    <t>61W-124-418</t>
  </si>
  <si>
    <t>61W-132-311</t>
  </si>
  <si>
    <t>61W-132-411</t>
  </si>
  <si>
    <t>61W-137-311</t>
  </si>
  <si>
    <t>61W-137-411</t>
  </si>
  <si>
    <t>61W-138-418</t>
  </si>
  <si>
    <t>61W-163-418</t>
  </si>
  <si>
    <t>61W-ALL-116</t>
  </si>
  <si>
    <t>61W-ALL-121</t>
  </si>
  <si>
    <t>61W-ALL-151</t>
  </si>
  <si>
    <t>61W-ALL-311</t>
  </si>
  <si>
    <t>61W-ALL-411</t>
  </si>
  <si>
    <t>61W-ALL-418</t>
  </si>
  <si>
    <t>61X-122-311</t>
  </si>
  <si>
    <t>61X-123-411</t>
  </si>
  <si>
    <t>61X-124-418</t>
  </si>
  <si>
    <t>61X-124-462</t>
  </si>
  <si>
    <t>61X-126-462</t>
  </si>
  <si>
    <t>61X-137-411</t>
  </si>
  <si>
    <t>61X-164-418</t>
  </si>
  <si>
    <t>61X-165-411</t>
  </si>
  <si>
    <t>61X-169-311</t>
  </si>
  <si>
    <t>61X-171-411</t>
  </si>
  <si>
    <t>61X-171-461</t>
  </si>
  <si>
    <t>61X-172-462</t>
  </si>
  <si>
    <t>61X-ALL-311</t>
  </si>
  <si>
    <t>61X-ALL-411</t>
  </si>
  <si>
    <t>61X-ALL-418</t>
  </si>
  <si>
    <t>61X-ALL-461</t>
  </si>
  <si>
    <t>61X-ALL-462</t>
  </si>
  <si>
    <t>61Y-123-411</t>
  </si>
  <si>
    <t>61Y-124-418</t>
  </si>
  <si>
    <t>61Y-124-462</t>
  </si>
  <si>
    <t>61Y-125-411</t>
  </si>
  <si>
    <t>61Y-126-462</t>
  </si>
  <si>
    <t>61Y-128-462</t>
  </si>
  <si>
    <t>61Y-132-411</t>
  </si>
  <si>
    <t>61Y-132-418</t>
  </si>
  <si>
    <t>61Y-137-411</t>
  </si>
  <si>
    <t>61Y-163-411</t>
  </si>
  <si>
    <t>61Y-163-462</t>
  </si>
  <si>
    <t>61Y-165-418</t>
  </si>
  <si>
    <t>61Y-169-131</t>
  </si>
  <si>
    <t>61Y-169-211</t>
  </si>
  <si>
    <t>61Y-170-198</t>
  </si>
  <si>
    <t>61Y-ALL-131</t>
  </si>
  <si>
    <t>61Y-ALL-198</t>
  </si>
  <si>
    <t>61Y-ALL-211</t>
  </si>
  <si>
    <t>61Y-ALL-411</t>
  </si>
  <si>
    <t>61Y-ALL-418</t>
  </si>
  <si>
    <t>61Y-ALL-462</t>
  </si>
  <si>
    <t>620-121-116</t>
  </si>
  <si>
    <t>620-121-121</t>
  </si>
  <si>
    <t>620-121-173</t>
  </si>
  <si>
    <t>620-121-198</t>
  </si>
  <si>
    <t>620-121-211</t>
  </si>
  <si>
    <t>620-121-221</t>
  </si>
  <si>
    <t>620-121-231</t>
  </si>
  <si>
    <t>620-121-411</t>
  </si>
  <si>
    <t>620-121-423</t>
  </si>
  <si>
    <t>620-122-311</t>
  </si>
  <si>
    <t>620-123-411</t>
  </si>
  <si>
    <t>620-124-462</t>
  </si>
  <si>
    <t>620-125-113</t>
  </si>
  <si>
    <t>620-125-423</t>
  </si>
  <si>
    <t>620-125-451</t>
  </si>
  <si>
    <t>620-125-461</t>
  </si>
  <si>
    <t>620-125-462</t>
  </si>
  <si>
    <t>620-125-551</t>
  </si>
  <si>
    <t>620-125-552</t>
  </si>
  <si>
    <t>620-126-462</t>
  </si>
  <si>
    <t>620-128-418</t>
  </si>
  <si>
    <t>620-132-121</t>
  </si>
  <si>
    <t>620-132-131</t>
  </si>
  <si>
    <t>620-132-192</t>
  </si>
  <si>
    <t>620-132-211</t>
  </si>
  <si>
    <t>620-132-221</t>
  </si>
  <si>
    <t>620-132-231</t>
  </si>
  <si>
    <t>620-132-311</t>
  </si>
  <si>
    <t>620-132-332</t>
  </si>
  <si>
    <t>620-132-411</t>
  </si>
  <si>
    <t>620-134-121</t>
  </si>
  <si>
    <t>620-134-131</t>
  </si>
  <si>
    <t>620-134-142</t>
  </si>
  <si>
    <t>620-134-143</t>
  </si>
  <si>
    <t>620-134-146</t>
  </si>
  <si>
    <t>620-134-151</t>
  </si>
  <si>
    <t>620-134-152</t>
  </si>
  <si>
    <t>620-134-173</t>
  </si>
  <si>
    <t>620-134-198</t>
  </si>
  <si>
    <t>620-134-211</t>
  </si>
  <si>
    <t>620-134-221</t>
  </si>
  <si>
    <t>620-134-231</t>
  </si>
  <si>
    <t>620-134-311</t>
  </si>
  <si>
    <t>620-134-312</t>
  </si>
  <si>
    <t>620-134-332</t>
  </si>
  <si>
    <t>620-134-411</t>
  </si>
  <si>
    <t>620-134-413</t>
  </si>
  <si>
    <t>620-134-418</t>
  </si>
  <si>
    <t>620-134-462</t>
  </si>
  <si>
    <t>620-135-311</t>
  </si>
  <si>
    <t>620-137-411</t>
  </si>
  <si>
    <t>620-163-113</t>
  </si>
  <si>
    <t>620-163-126</t>
  </si>
  <si>
    <t>620-163-135</t>
  </si>
  <si>
    <t>620-163-146</t>
  </si>
  <si>
    <t>620-163-147</t>
  </si>
  <si>
    <t>620-163-171</t>
  </si>
  <si>
    <t>620-163-172</t>
  </si>
  <si>
    <t>620-163-211</t>
  </si>
  <si>
    <t>620-163-221</t>
  </si>
  <si>
    <t>620-163-231</t>
  </si>
  <si>
    <t>620-163-311</t>
  </si>
  <si>
    <t>620-163-341</t>
  </si>
  <si>
    <t>620-163-342</t>
  </si>
  <si>
    <t>620-163-411</t>
  </si>
  <si>
    <t>620-163-462</t>
  </si>
  <si>
    <t>620-169-131</t>
  </si>
  <si>
    <t>620-169-211</t>
  </si>
  <si>
    <t>620-171-411</t>
  </si>
  <si>
    <t>620-171-418</t>
  </si>
  <si>
    <t>620-181-126</t>
  </si>
  <si>
    <t>620-181-131</t>
  </si>
  <si>
    <t>620-181-142</t>
  </si>
  <si>
    <t>620-181-144</t>
  </si>
  <si>
    <t>620-181-211</t>
  </si>
  <si>
    <t>620-ALL-113</t>
  </si>
  <si>
    <t>620-ALL-116</t>
  </si>
  <si>
    <t>620-ALL-121</t>
  </si>
  <si>
    <t>620-ALL-126</t>
  </si>
  <si>
    <t>620-ALL-131</t>
  </si>
  <si>
    <t>620-ALL-135</t>
  </si>
  <si>
    <t>620-ALL-142</t>
  </si>
  <si>
    <t>620-ALL-143</t>
  </si>
  <si>
    <t>620-ALL-144</t>
  </si>
  <si>
    <t>620-ALL-146</t>
  </si>
  <si>
    <t>620-ALL-147</t>
  </si>
  <si>
    <t>620-ALL-152</t>
  </si>
  <si>
    <t>620-ALL-172</t>
  </si>
  <si>
    <t>620-ALL-173</t>
  </si>
  <si>
    <t>620-ALL-192</t>
  </si>
  <si>
    <t>620-ALL-198</t>
  </si>
  <si>
    <t>620-ALL-311</t>
  </si>
  <si>
    <t>620-ALL-312</t>
  </si>
  <si>
    <t>620-ALL-332</t>
  </si>
  <si>
    <t>620-ALL-341</t>
  </si>
  <si>
    <t>620-ALL-342</t>
  </si>
  <si>
    <t>620-ALL-411</t>
  </si>
  <si>
    <t>620-ALL-413</t>
  </si>
  <si>
    <t>620-ALL-423</t>
  </si>
  <si>
    <t>620-ALL-451</t>
  </si>
  <si>
    <t>620-ALL-461</t>
  </si>
  <si>
    <t>620-ALL-551</t>
  </si>
  <si>
    <t>620-ALL-552</t>
  </si>
  <si>
    <t>62A-121-411</t>
  </si>
  <si>
    <t>62A-122-317</t>
  </si>
  <si>
    <t>62A-123-315</t>
  </si>
  <si>
    <t>62A-123-411</t>
  </si>
  <si>
    <t>62A-124-418</t>
  </si>
  <si>
    <t>62A-126-418</t>
  </si>
  <si>
    <t>62A-128-418</t>
  </si>
  <si>
    <t>62A-128-462</t>
  </si>
  <si>
    <t>62A-134-121</t>
  </si>
  <si>
    <t>62A-134-181</t>
  </si>
  <si>
    <t>62A-134-211</t>
  </si>
  <si>
    <t>62A-134-411</t>
  </si>
  <si>
    <t>62A-134-418</t>
  </si>
  <si>
    <t>62A-135-462</t>
  </si>
  <si>
    <t>62A-137-411</t>
  </si>
  <si>
    <t>62A-137-461</t>
  </si>
  <si>
    <t>62A-163-311</t>
  </si>
  <si>
    <t>62A-ALL-121</t>
  </si>
  <si>
    <t>62A-ALL-181</t>
  </si>
  <si>
    <t>62A-ALL-211</t>
  </si>
  <si>
    <t>62A-ALL-311</t>
  </si>
  <si>
    <t>62A-ALL-315</t>
  </si>
  <si>
    <t>62A-ALL-317</t>
  </si>
  <si>
    <t>62A-ALL-411</t>
  </si>
  <si>
    <t>62A-ALL-418</t>
  </si>
  <si>
    <t>62A-ALL-461</t>
  </si>
  <si>
    <t>62A-ALL-462</t>
  </si>
  <si>
    <t>62J-121-121</t>
  </si>
  <si>
    <t>62J-123-411</t>
  </si>
  <si>
    <t>62J-124-418</t>
  </si>
  <si>
    <t>62J-124-462</t>
  </si>
  <si>
    <t>62J-163-462</t>
  </si>
  <si>
    <t>62J-165-411</t>
  </si>
  <si>
    <t>62J-167-311</t>
  </si>
  <si>
    <t>62J-169-131</t>
  </si>
  <si>
    <t>62J-ALL-121</t>
  </si>
  <si>
    <t>62J-ALL-131</t>
  </si>
  <si>
    <t>62J-ALL-311</t>
  </si>
  <si>
    <t>62J-ALL-411</t>
  </si>
  <si>
    <t>62J-ALL-418</t>
  </si>
  <si>
    <t>62J-ALL-462</t>
  </si>
  <si>
    <t>62K-122-317</t>
  </si>
  <si>
    <t>62K-123-411</t>
  </si>
  <si>
    <t>62K-124-462</t>
  </si>
  <si>
    <t>62K-126-462</t>
  </si>
  <si>
    <t>62K-128-462</t>
  </si>
  <si>
    <t>62K-135-418</t>
  </si>
  <si>
    <t>62K-137-411</t>
  </si>
  <si>
    <t>62K-163-147</t>
  </si>
  <si>
    <t>62K-163-162</t>
  </si>
  <si>
    <t>62K-163-211</t>
  </si>
  <si>
    <t>62K-163-311</t>
  </si>
  <si>
    <t>62K-163-343</t>
  </si>
  <si>
    <t>62K-163-411</t>
  </si>
  <si>
    <t>62K-169-131</t>
  </si>
  <si>
    <t>62K-170-142</t>
  </si>
  <si>
    <t>62K-171-192</t>
  </si>
  <si>
    <t>62K-171-311</t>
  </si>
  <si>
    <t>62K-171-411</t>
  </si>
  <si>
    <t>62K-171-414</t>
  </si>
  <si>
    <t>62K-171-462</t>
  </si>
  <si>
    <t>62K-ALL-131</t>
  </si>
  <si>
    <t>62K-ALL-142</t>
  </si>
  <si>
    <t>62K-ALL-147</t>
  </si>
  <si>
    <t>62K-ALL-162</t>
  </si>
  <si>
    <t>62K-ALL-192</t>
  </si>
  <si>
    <t>62K-ALL-211</t>
  </si>
  <si>
    <t>62K-ALL-311</t>
  </si>
  <si>
    <t>62K-ALL-317</t>
  </si>
  <si>
    <t>62K-ALL-343</t>
  </si>
  <si>
    <t>62K-ALL-411</t>
  </si>
  <si>
    <t>62K-ALL-414</t>
  </si>
  <si>
    <t>62K-ALL-418</t>
  </si>
  <si>
    <t>62K-ALL-462</t>
  </si>
  <si>
    <t>630-121-198</t>
  </si>
  <si>
    <t>630-121-211</t>
  </si>
  <si>
    <t>630-121-221</t>
  </si>
  <si>
    <t>630-121-411</t>
  </si>
  <si>
    <t>630-121-462</t>
  </si>
  <si>
    <t>630-122-317</t>
  </si>
  <si>
    <t>630-123-315</t>
  </si>
  <si>
    <t>630-124-418</t>
  </si>
  <si>
    <t>630-124-462</t>
  </si>
  <si>
    <t>630-125-461</t>
  </si>
  <si>
    <t>630-126-418</t>
  </si>
  <si>
    <t>630-126-462</t>
  </si>
  <si>
    <t>630-128-462</t>
  </si>
  <si>
    <t>630-129-418</t>
  </si>
  <si>
    <t>630-132-132</t>
  </si>
  <si>
    <t>630-132-192</t>
  </si>
  <si>
    <t>630-132-198</t>
  </si>
  <si>
    <t>630-132-211</t>
  </si>
  <si>
    <t>630-132-221</t>
  </si>
  <si>
    <t>630-132-317</t>
  </si>
  <si>
    <t>630-132-411</t>
  </si>
  <si>
    <t>630-132-462</t>
  </si>
  <si>
    <t>630-135-418</t>
  </si>
  <si>
    <t>630-137-411</t>
  </si>
  <si>
    <t>630-163-116</t>
  </si>
  <si>
    <t>630-163-121</t>
  </si>
  <si>
    <t>630-163-131</t>
  </si>
  <si>
    <t>630-163-162</t>
  </si>
  <si>
    <t>630-163-188</t>
  </si>
  <si>
    <t>630-163-211</t>
  </si>
  <si>
    <t>630-163-221</t>
  </si>
  <si>
    <t>630-163-231</t>
  </si>
  <si>
    <t>630-163-311</t>
  </si>
  <si>
    <t>630-163-312</t>
  </si>
  <si>
    <t>630-163-392</t>
  </si>
  <si>
    <t>630-163-411</t>
  </si>
  <si>
    <t>630-163-418</t>
  </si>
  <si>
    <t>630-163-462</t>
  </si>
  <si>
    <t>630-165-418</t>
  </si>
  <si>
    <t>630-166-418</t>
  </si>
  <si>
    <t>630-167-198</t>
  </si>
  <si>
    <t>630-167-211</t>
  </si>
  <si>
    <t>630-167-221</t>
  </si>
  <si>
    <t>630-169-131</t>
  </si>
  <si>
    <t>630-169-211</t>
  </si>
  <si>
    <t>630-169-221</t>
  </si>
  <si>
    <t>630-169-231</t>
  </si>
  <si>
    <t>630-169-317</t>
  </si>
  <si>
    <t>630-171-192</t>
  </si>
  <si>
    <t>630-171-211</t>
  </si>
  <si>
    <t>630-171-221</t>
  </si>
  <si>
    <t>630-178-418</t>
  </si>
  <si>
    <t>630-181-126</t>
  </si>
  <si>
    <t>630-181-131</t>
  </si>
  <si>
    <t>630-181-142</t>
  </si>
  <si>
    <t>630-181-144</t>
  </si>
  <si>
    <t>630-181-171</t>
  </si>
  <si>
    <t>630-181-173</t>
  </si>
  <si>
    <t>630-181-211</t>
  </si>
  <si>
    <t>630-181-311</t>
  </si>
  <si>
    <t>630-ALL-116</t>
  </si>
  <si>
    <t>630-ALL-121</t>
  </si>
  <si>
    <t>630-ALL-126</t>
  </si>
  <si>
    <t>630-ALL-131</t>
  </si>
  <si>
    <t>630-ALL-132</t>
  </si>
  <si>
    <t>630-ALL-142</t>
  </si>
  <si>
    <t>630-ALL-144</t>
  </si>
  <si>
    <t>630-ALL-162</t>
  </si>
  <si>
    <t>630-ALL-171</t>
  </si>
  <si>
    <t>630-ALL-173</t>
  </si>
  <si>
    <t>630-ALL-188</t>
  </si>
  <si>
    <t>630-ALL-192</t>
  </si>
  <si>
    <t>630-ALL-198</t>
  </si>
  <si>
    <t>630-ALL-311</t>
  </si>
  <si>
    <t>630-ALL-312</t>
  </si>
  <si>
    <t>630-ALL-315</t>
  </si>
  <si>
    <t>630-ALL-317</t>
  </si>
  <si>
    <t>630-ALL-392</t>
  </si>
  <si>
    <t>630-ALL-411</t>
  </si>
  <si>
    <t>630-ALL-418</t>
  </si>
  <si>
    <t>630-ALL-461</t>
  </si>
  <si>
    <t>630-ALL-462</t>
  </si>
  <si>
    <t>63A-121-121</t>
  </si>
  <si>
    <t>63A-121-173</t>
  </si>
  <si>
    <t>63A-121-198</t>
  </si>
  <si>
    <t>63A-121-211</t>
  </si>
  <si>
    <t>63A-121-221</t>
  </si>
  <si>
    <t>63A-121-418</t>
  </si>
  <si>
    <t>63A-123-411</t>
  </si>
  <si>
    <t>63A-124-462</t>
  </si>
  <si>
    <t>63A-126-462</t>
  </si>
  <si>
    <t>63A-137-411</t>
  </si>
  <si>
    <t>63A-164-192</t>
  </si>
  <si>
    <t>63A-164-211</t>
  </si>
  <si>
    <t>63A-164-315</t>
  </si>
  <si>
    <t>63A-164-411</t>
  </si>
  <si>
    <t>63A-165-418</t>
  </si>
  <si>
    <t>63A-169-131</t>
  </si>
  <si>
    <t>63A-169-211</t>
  </si>
  <si>
    <t>63A-170-198</t>
  </si>
  <si>
    <t>63A-170-211</t>
  </si>
  <si>
    <t>63A-ALL-121</t>
  </si>
  <si>
    <t>63A-ALL-131</t>
  </si>
  <si>
    <t>63A-ALL-173</t>
  </si>
  <si>
    <t>63A-ALL-192</t>
  </si>
  <si>
    <t>63A-ALL-198</t>
  </si>
  <si>
    <t>63A-ALL-211</t>
  </si>
  <si>
    <t>63A-ALL-221</t>
  </si>
  <si>
    <t>63A-ALL-315</t>
  </si>
  <si>
    <t>63A-ALL-411</t>
  </si>
  <si>
    <t>63A-ALL-418</t>
  </si>
  <si>
    <t>63A-ALL-462</t>
  </si>
  <si>
    <t>63B-121-121</t>
  </si>
  <si>
    <t>63B-121-211</t>
  </si>
  <si>
    <t>63B-121-221</t>
  </si>
  <si>
    <t>63B-123-411</t>
  </si>
  <si>
    <t>63B-124-462</t>
  </si>
  <si>
    <t>63B-126-462</t>
  </si>
  <si>
    <t>63B-132-121</t>
  </si>
  <si>
    <t>63B-132-211</t>
  </si>
  <si>
    <t>63B-132-411</t>
  </si>
  <si>
    <t>63B-137-411</t>
  </si>
  <si>
    <t>63B-163-411</t>
  </si>
  <si>
    <t>63B-169-131</t>
  </si>
  <si>
    <t>63B-169-211</t>
  </si>
  <si>
    <t>63B-170-121</t>
  </si>
  <si>
    <t>63B-170-211</t>
  </si>
  <si>
    <t>63B-171-135</t>
  </si>
  <si>
    <t>63B-171-211</t>
  </si>
  <si>
    <t>63B-181-418</t>
  </si>
  <si>
    <t>63B-ALL-121</t>
  </si>
  <si>
    <t>63B-ALL-131</t>
  </si>
  <si>
    <t>63B-ALL-135</t>
  </si>
  <si>
    <t>63B-ALL-211</t>
  </si>
  <si>
    <t>63B-ALL-221</t>
  </si>
  <si>
    <t>63B-ALL-411</t>
  </si>
  <si>
    <t>63B-ALL-418</t>
  </si>
  <si>
    <t>63C-121-121</t>
  </si>
  <si>
    <t>63C-121-211</t>
  </si>
  <si>
    <t>63C-121-312</t>
  </si>
  <si>
    <t>63C-121-462</t>
  </si>
  <si>
    <t>63C-123-411</t>
  </si>
  <si>
    <t>63C-124-418</t>
  </si>
  <si>
    <t>63C-124-462</t>
  </si>
  <si>
    <t>63C-126-418</t>
  </si>
  <si>
    <t>63C-126-462</t>
  </si>
  <si>
    <t>63C-132-411</t>
  </si>
  <si>
    <t>63C-137-411</t>
  </si>
  <si>
    <t>63C-164-418</t>
  </si>
  <si>
    <t>63C-165-418</t>
  </si>
  <si>
    <t>63C-167-311</t>
  </si>
  <si>
    <t>63C-ALL-121</t>
  </si>
  <si>
    <t>63C-ALL-211</t>
  </si>
  <si>
    <t>63C-ALL-311</t>
  </si>
  <si>
    <t>63C-ALL-312</t>
  </si>
  <si>
    <t>63C-ALL-411</t>
  </si>
  <si>
    <t>63C-ALL-418</t>
  </si>
  <si>
    <t>63C-ALL-462</t>
  </si>
  <si>
    <t>640-121-116</t>
  </si>
  <si>
    <t>640-121-121</t>
  </si>
  <si>
    <t>640-121-131</t>
  </si>
  <si>
    <t>640-121-144</t>
  </si>
  <si>
    <t>640-121-151</t>
  </si>
  <si>
    <t>640-121-171</t>
  </si>
  <si>
    <t>640-121-175</t>
  </si>
  <si>
    <t>640-121-198</t>
  </si>
  <si>
    <t>640-121-211</t>
  </si>
  <si>
    <t>640-121-221</t>
  </si>
  <si>
    <t>640-121-314</t>
  </si>
  <si>
    <t>640-121-411</t>
  </si>
  <si>
    <t>640-121-418</t>
  </si>
  <si>
    <t>640-121-423</t>
  </si>
  <si>
    <t>640-121-462</t>
  </si>
  <si>
    <t>640-122-311</t>
  </si>
  <si>
    <t>640-123-411</t>
  </si>
  <si>
    <t>640-124-462</t>
  </si>
  <si>
    <t>640-126-462</t>
  </si>
  <si>
    <t>640-128-462</t>
  </si>
  <si>
    <t>640-132-121</t>
  </si>
  <si>
    <t>640-132-192</t>
  </si>
  <si>
    <t>640-132-211</t>
  </si>
  <si>
    <t>640-132-221</t>
  </si>
  <si>
    <t>640-132-317</t>
  </si>
  <si>
    <t>640-132-331</t>
  </si>
  <si>
    <t>640-132-332</t>
  </si>
  <si>
    <t>640-132-411</t>
  </si>
  <si>
    <t>640-132-418</t>
  </si>
  <si>
    <t>640-132-462</t>
  </si>
  <si>
    <t>640-134-152</t>
  </si>
  <si>
    <t>640-134-162</t>
  </si>
  <si>
    <t>640-134-211</t>
  </si>
  <si>
    <t>640-134-311</t>
  </si>
  <si>
    <t>640-134-312</t>
  </si>
  <si>
    <t>640-134-411</t>
  </si>
  <si>
    <t>640-134-418</t>
  </si>
  <si>
    <t>640-134-461</t>
  </si>
  <si>
    <t>640-134-462</t>
  </si>
  <si>
    <t>640-135-418</t>
  </si>
  <si>
    <t>640-137-411</t>
  </si>
  <si>
    <t>640-163-121</t>
  </si>
  <si>
    <t>640-163-173</t>
  </si>
  <si>
    <t>640-163-181</t>
  </si>
  <si>
    <t>640-163-191</t>
  </si>
  <si>
    <t>640-163-211</t>
  </si>
  <si>
    <t>640-163-221</t>
  </si>
  <si>
    <t>640-163-231</t>
  </si>
  <si>
    <t>640-163-311</t>
  </si>
  <si>
    <t>640-163-344</t>
  </si>
  <si>
    <t>640-163-392</t>
  </si>
  <si>
    <t>640-163-411</t>
  </si>
  <si>
    <t>640-163-418</t>
  </si>
  <si>
    <t>640-163-461</t>
  </si>
  <si>
    <t>640-163-462</t>
  </si>
  <si>
    <t>640-165-392</t>
  </si>
  <si>
    <t>640-165-418</t>
  </si>
  <si>
    <t>640-168-311</t>
  </si>
  <si>
    <t>640-171-116</t>
  </si>
  <si>
    <t>640-171-126</t>
  </si>
  <si>
    <t>640-171-127</t>
  </si>
  <si>
    <t>640-171-128</t>
  </si>
  <si>
    <t>640-171-131</t>
  </si>
  <si>
    <t>640-171-135</t>
  </si>
  <si>
    <t>640-171-142</t>
  </si>
  <si>
    <t>640-171-143</t>
  </si>
  <si>
    <t>640-171-144</t>
  </si>
  <si>
    <t>640-171-151</t>
  </si>
  <si>
    <t>640-171-165</t>
  </si>
  <si>
    <t>640-171-174</t>
  </si>
  <si>
    <t>640-171-176</t>
  </si>
  <si>
    <t>640-171-192</t>
  </si>
  <si>
    <t>640-171-211</t>
  </si>
  <si>
    <t>640-171-221</t>
  </si>
  <si>
    <t>640-171-231</t>
  </si>
  <si>
    <t>640-171-311</t>
  </si>
  <si>
    <t>640-171-392</t>
  </si>
  <si>
    <t>640-171-418</t>
  </si>
  <si>
    <t>640-171-422</t>
  </si>
  <si>
    <t>640-171-462</t>
  </si>
  <si>
    <t>640-ALL-116</t>
  </si>
  <si>
    <t>640-ALL-121</t>
  </si>
  <si>
    <t>640-ALL-126</t>
  </si>
  <si>
    <t>640-ALL-127</t>
  </si>
  <si>
    <t>640-ALL-128</t>
  </si>
  <si>
    <t>640-ALL-131</t>
  </si>
  <si>
    <t>640-ALL-135</t>
  </si>
  <si>
    <t>640-ALL-142</t>
  </si>
  <si>
    <t>640-ALL-143</t>
  </si>
  <si>
    <t>640-ALL-144</t>
  </si>
  <si>
    <t>640-ALL-152</t>
  </si>
  <si>
    <t>640-ALL-162</t>
  </si>
  <si>
    <t>640-ALL-173</t>
  </si>
  <si>
    <t>640-ALL-175</t>
  </si>
  <si>
    <t>640-ALL-181</t>
  </si>
  <si>
    <t>640-ALL-191</t>
  </si>
  <si>
    <t>640-ALL-192</t>
  </si>
  <si>
    <t>640-ALL-198</t>
  </si>
  <si>
    <t>640-ALL-311</t>
  </si>
  <si>
    <t>640-ALL-312</t>
  </si>
  <si>
    <t>640-ALL-314</t>
  </si>
  <si>
    <t>640-ALL-317</t>
  </si>
  <si>
    <t>640-ALL-331</t>
  </si>
  <si>
    <t>640-ALL-332</t>
  </si>
  <si>
    <t>640-ALL-344</t>
  </si>
  <si>
    <t>640-ALL-392</t>
  </si>
  <si>
    <t>640-ALL-411</t>
  </si>
  <si>
    <t>640-ALL-418</t>
  </si>
  <si>
    <t>640-ALL-422</t>
  </si>
  <si>
    <t>640-ALL-423</t>
  </si>
  <si>
    <t>640-ALL-461</t>
  </si>
  <si>
    <t>640-ALL-462</t>
  </si>
  <si>
    <t>64A-121-198</t>
  </si>
  <si>
    <t>64A-121-311</t>
  </si>
  <si>
    <t>64A-121-418</t>
  </si>
  <si>
    <t>64A-124-418</t>
  </si>
  <si>
    <t>64A-125-174</t>
  </si>
  <si>
    <t>64A-125-175</t>
  </si>
  <si>
    <t>64A-125-221</t>
  </si>
  <si>
    <t>64A-125-233</t>
  </si>
  <si>
    <t>64A-125-311</t>
  </si>
  <si>
    <t>64A-126-418</t>
  </si>
  <si>
    <t>64A-132-411</t>
  </si>
  <si>
    <t>64A-134-418</t>
  </si>
  <si>
    <t>64A-134-542</t>
  </si>
  <si>
    <t>64A-137-411</t>
  </si>
  <si>
    <t>64A-163-462</t>
  </si>
  <si>
    <t>64A-167-121</t>
  </si>
  <si>
    <t>64A-167-211</t>
  </si>
  <si>
    <t>64A-181-121</t>
  </si>
  <si>
    <t>64A-181-211</t>
  </si>
  <si>
    <t>64A-181-233</t>
  </si>
  <si>
    <t>64A-181-418</t>
  </si>
  <si>
    <t>64A-ALL-121</t>
  </si>
  <si>
    <t>64A-ALL-174</t>
  </si>
  <si>
    <t>64A-ALL-175</t>
  </si>
  <si>
    <t>64A-ALL-198</t>
  </si>
  <si>
    <t>64A-ALL-221</t>
  </si>
  <si>
    <t>64A-ALL-233</t>
  </si>
  <si>
    <t>64A-ALL-311</t>
  </si>
  <si>
    <t>64A-ALL-418</t>
  </si>
  <si>
    <t>64A-ALL-462</t>
  </si>
  <si>
    <t>64A-ALL-542</t>
  </si>
  <si>
    <t>650-121-121</t>
  </si>
  <si>
    <t>650-121-124</t>
  </si>
  <si>
    <t>650-121-135</t>
  </si>
  <si>
    <t>650-121-146</t>
  </si>
  <si>
    <t>650-121-199</t>
  </si>
  <si>
    <t>650-121-211</t>
  </si>
  <si>
    <t>650-121-221</t>
  </si>
  <si>
    <t>650-121-312</t>
  </si>
  <si>
    <t>650-121-411</t>
  </si>
  <si>
    <t>650-122-317</t>
  </si>
  <si>
    <t>650-123-315</t>
  </si>
  <si>
    <t>650-124-462</t>
  </si>
  <si>
    <t>650-125-151</t>
  </si>
  <si>
    <t>650-125-172</t>
  </si>
  <si>
    <t>650-125-174</t>
  </si>
  <si>
    <t>650-125-176</t>
  </si>
  <si>
    <t>650-125-231</t>
  </si>
  <si>
    <t>650-125-461</t>
  </si>
  <si>
    <t>650-126-462</t>
  </si>
  <si>
    <t>650-128-462</t>
  </si>
  <si>
    <t>650-129-418</t>
  </si>
  <si>
    <t>650-132-145</t>
  </si>
  <si>
    <t>650-132-192</t>
  </si>
  <si>
    <t>650-132-211</t>
  </si>
  <si>
    <t>650-132-221</t>
  </si>
  <si>
    <t>650-132-231</t>
  </si>
  <si>
    <t>650-132-311</t>
  </si>
  <si>
    <t>650-132-411</t>
  </si>
  <si>
    <t>650-135-311</t>
  </si>
  <si>
    <t>650-137-411</t>
  </si>
  <si>
    <t>650-137-461</t>
  </si>
  <si>
    <t>650-138-311</t>
  </si>
  <si>
    <t>650-163-121</t>
  </si>
  <si>
    <t>650-163-143</t>
  </si>
  <si>
    <t>650-163-145</t>
  </si>
  <si>
    <t>650-163-171</t>
  </si>
  <si>
    <t>650-163-199</t>
  </si>
  <si>
    <t>650-163-211</t>
  </si>
  <si>
    <t>650-163-221</t>
  </si>
  <si>
    <t>650-163-231</t>
  </si>
  <si>
    <t>650-163-232</t>
  </si>
  <si>
    <t>650-163-311</t>
  </si>
  <si>
    <t>650-163-312</t>
  </si>
  <si>
    <t>650-163-344</t>
  </si>
  <si>
    <t>650-163-392</t>
  </si>
  <si>
    <t>650-163-411</t>
  </si>
  <si>
    <t>650-163-413</t>
  </si>
  <si>
    <t>650-163-461</t>
  </si>
  <si>
    <t>650-163-462</t>
  </si>
  <si>
    <t>650-163-541</t>
  </si>
  <si>
    <t>650-165-392</t>
  </si>
  <si>
    <t>650-165-411</t>
  </si>
  <si>
    <t>650-168-311</t>
  </si>
  <si>
    <t>650-169-131</t>
  </si>
  <si>
    <t>650-169-181</t>
  </si>
  <si>
    <t>650-169-211</t>
  </si>
  <si>
    <t>650-169-221</t>
  </si>
  <si>
    <t>650-169-231</t>
  </si>
  <si>
    <t>650-169-232</t>
  </si>
  <si>
    <t>650-169-392</t>
  </si>
  <si>
    <t>650-170-392</t>
  </si>
  <si>
    <t>650-170-411</t>
  </si>
  <si>
    <t>650-171-113</t>
  </si>
  <si>
    <t>650-171-211</t>
  </si>
  <si>
    <t>650-171-221</t>
  </si>
  <si>
    <t>650-171-232</t>
  </si>
  <si>
    <t>650-171-392</t>
  </si>
  <si>
    <t>650-178-418</t>
  </si>
  <si>
    <t>650-ALL-113</t>
  </si>
  <si>
    <t>650-ALL-121</t>
  </si>
  <si>
    <t>650-ALL-124</t>
  </si>
  <si>
    <t>650-ALL-131</t>
  </si>
  <si>
    <t>650-ALL-135</t>
  </si>
  <si>
    <t>650-ALL-143</t>
  </si>
  <si>
    <t>650-ALL-145</t>
  </si>
  <si>
    <t>650-ALL-146</t>
  </si>
  <si>
    <t>650-ALL-151</t>
  </si>
  <si>
    <t>650-ALL-172</t>
  </si>
  <si>
    <t>650-ALL-174</t>
  </si>
  <si>
    <t>650-ALL-176</t>
  </si>
  <si>
    <t>650-ALL-181</t>
  </si>
  <si>
    <t>650-ALL-192</t>
  </si>
  <si>
    <t>650-ALL-199</t>
  </si>
  <si>
    <t>650-ALL-231</t>
  </si>
  <si>
    <t>650-ALL-232</t>
  </si>
  <si>
    <t>650-ALL-311</t>
  </si>
  <si>
    <t>650-ALL-312</t>
  </si>
  <si>
    <t>650-ALL-315</t>
  </si>
  <si>
    <t>650-ALL-317</t>
  </si>
  <si>
    <t>650-ALL-344</t>
  </si>
  <si>
    <t>650-ALL-392</t>
  </si>
  <si>
    <t>650-ALL-411</t>
  </si>
  <si>
    <t>650-ALL-413</t>
  </si>
  <si>
    <t>650-ALL-418</t>
  </si>
  <si>
    <t>650-ALL-461</t>
  </si>
  <si>
    <t>650-ALL-462</t>
  </si>
  <si>
    <t>650-ALL-541</t>
  </si>
  <si>
    <t>65A-121-121</t>
  </si>
  <si>
    <t>65A-121-131</t>
  </si>
  <si>
    <t>65A-121-211</t>
  </si>
  <si>
    <t>65A-121-221</t>
  </si>
  <si>
    <t>65A-121-411</t>
  </si>
  <si>
    <t>65A-122-311</t>
  </si>
  <si>
    <t>65A-123-411</t>
  </si>
  <si>
    <t>65A-124-418</t>
  </si>
  <si>
    <t>65A-124-462</t>
  </si>
  <si>
    <t>65A-126-462</t>
  </si>
  <si>
    <t>65A-128-462</t>
  </si>
  <si>
    <t>65A-132-133</t>
  </si>
  <si>
    <t>65A-132-211</t>
  </si>
  <si>
    <t>65A-132-311</t>
  </si>
  <si>
    <t>65A-132-411</t>
  </si>
  <si>
    <t>65A-137-411</t>
  </si>
  <si>
    <t>65A-163-131</t>
  </si>
  <si>
    <t>65A-163-211</t>
  </si>
  <si>
    <t>65A-167-418</t>
  </si>
  <si>
    <t>65A-169-311</t>
  </si>
  <si>
    <t>65A-170-142</t>
  </si>
  <si>
    <t>65A-171-325</t>
  </si>
  <si>
    <t>65A-171-461</t>
  </si>
  <si>
    <t>65A-ALL-121</t>
  </si>
  <si>
    <t>65A-ALL-131</t>
  </si>
  <si>
    <t>65A-ALL-133</t>
  </si>
  <si>
    <t>65A-ALL-142</t>
  </si>
  <si>
    <t>65A-ALL-211</t>
  </si>
  <si>
    <t>65A-ALL-221</t>
  </si>
  <si>
    <t>65A-ALL-311</t>
  </si>
  <si>
    <t>65A-ALL-325</t>
  </si>
  <si>
    <t>65A-ALL-411</t>
  </si>
  <si>
    <t>65A-ALL-418</t>
  </si>
  <si>
    <t>65A-ALL-461</t>
  </si>
  <si>
    <t>65A-ALL-462</t>
  </si>
  <si>
    <t>65B-121-121</t>
  </si>
  <si>
    <t>65B-121-151</t>
  </si>
  <si>
    <t>65B-121-211</t>
  </si>
  <si>
    <t>65B-121-411</t>
  </si>
  <si>
    <t>65B-163-147</t>
  </si>
  <si>
    <t>65B-163-211</t>
  </si>
  <si>
    <t>65B-163-311</t>
  </si>
  <si>
    <t>65B-ALL-121</t>
  </si>
  <si>
    <t>65B-ALL-147</t>
  </si>
  <si>
    <t>65B-ALL-151</t>
  </si>
  <si>
    <t>65B-ALL-211</t>
  </si>
  <si>
    <t>65B-ALL-311</t>
  </si>
  <si>
    <t>65B-ALL-411</t>
  </si>
  <si>
    <t>65C-121-121</t>
  </si>
  <si>
    <t>65C-121-198</t>
  </si>
  <si>
    <t>65C-121-211</t>
  </si>
  <si>
    <t>65C-121-229</t>
  </si>
  <si>
    <t>65C-121-231</t>
  </si>
  <si>
    <t>65C-121-411</t>
  </si>
  <si>
    <t>65C-121-459</t>
  </si>
  <si>
    <t>65C-123-411</t>
  </si>
  <si>
    <t>65C-124-418</t>
  </si>
  <si>
    <t>65C-124-462</t>
  </si>
  <si>
    <t>65C-126-418</t>
  </si>
  <si>
    <t>65C-126-462</t>
  </si>
  <si>
    <t>65C-135-418</t>
  </si>
  <si>
    <t>65C-137-411</t>
  </si>
  <si>
    <t>65C-163-143</t>
  </si>
  <si>
    <t>65C-163-462</t>
  </si>
  <si>
    <t>65C-165-418</t>
  </si>
  <si>
    <t>65C-ALL-121</t>
  </si>
  <si>
    <t>65C-ALL-143</t>
  </si>
  <si>
    <t>65C-ALL-198</t>
  </si>
  <si>
    <t>65C-ALL-211</t>
  </si>
  <si>
    <t>65C-ALL-229</t>
  </si>
  <si>
    <t>65C-ALL-231</t>
  </si>
  <si>
    <t>65C-ALL-411</t>
  </si>
  <si>
    <t>65C-ALL-418</t>
  </si>
  <si>
    <t>65C-ALL-459</t>
  </si>
  <si>
    <t>65C-ALL-462</t>
  </si>
  <si>
    <t>65D-121-121</t>
  </si>
  <si>
    <t>65D-121-211</t>
  </si>
  <si>
    <t>65D-121-312</t>
  </si>
  <si>
    <t>65D-121-411</t>
  </si>
  <si>
    <t>65D-121-418</t>
  </si>
  <si>
    <t>65D-123-411</t>
  </si>
  <si>
    <t>65D-126-462</t>
  </si>
  <si>
    <t>65D-132-121</t>
  </si>
  <si>
    <t>65D-132-311</t>
  </si>
  <si>
    <t>65D-137-311</t>
  </si>
  <si>
    <t>65D-164-311</t>
  </si>
  <si>
    <t>65D-167-121</t>
  </si>
  <si>
    <t>65D-167-211</t>
  </si>
  <si>
    <t>65D-ALL-121</t>
  </si>
  <si>
    <t>65D-ALL-211</t>
  </si>
  <si>
    <t>65D-ALL-311</t>
  </si>
  <si>
    <t>65D-ALL-312</t>
  </si>
  <si>
    <t>65D-ALL-411</t>
  </si>
  <si>
    <t>65D-ALL-418</t>
  </si>
  <si>
    <t>65F-121-121</t>
  </si>
  <si>
    <t>65F-121-411</t>
  </si>
  <si>
    <t>65F-121-418</t>
  </si>
  <si>
    <t>65F-126-462</t>
  </si>
  <si>
    <t>65F-164-418</t>
  </si>
  <si>
    <t>65F-164-461</t>
  </si>
  <si>
    <t>65F-164-462</t>
  </si>
  <si>
    <t>65F-ALL-121</t>
  </si>
  <si>
    <t>65F-ALL-411</t>
  </si>
  <si>
    <t>65F-ALL-418</t>
  </si>
  <si>
    <t>65F-ALL-461</t>
  </si>
  <si>
    <t>65G-124-462</t>
  </si>
  <si>
    <t>65G-126-462</t>
  </si>
  <si>
    <t>65G-128-462</t>
  </si>
  <si>
    <t>65G-129-418</t>
  </si>
  <si>
    <t>65G-137-411</t>
  </si>
  <si>
    <t>65G-163-146</t>
  </si>
  <si>
    <t>65G-163-152</t>
  </si>
  <si>
    <t>65G-163-211</t>
  </si>
  <si>
    <t>65G-163-229</t>
  </si>
  <si>
    <t>65G-163-231</t>
  </si>
  <si>
    <t>65G-163-234</t>
  </si>
  <si>
    <t>65G-165-418</t>
  </si>
  <si>
    <t>65G-167-126</t>
  </si>
  <si>
    <t>65G-169-131</t>
  </si>
  <si>
    <t>65G-170-121</t>
  </si>
  <si>
    <t>65G-170-211</t>
  </si>
  <si>
    <t>65G-171-311</t>
  </si>
  <si>
    <t>65G-171-313</t>
  </si>
  <si>
    <t>65G-171-411</t>
  </si>
  <si>
    <t>65G-171-422</t>
  </si>
  <si>
    <t>65G-171-461</t>
  </si>
  <si>
    <t>65G-171-462</t>
  </si>
  <si>
    <t>65G-ALL-121</t>
  </si>
  <si>
    <t>65G-ALL-126</t>
  </si>
  <si>
    <t>65G-ALL-131</t>
  </si>
  <si>
    <t>65G-ALL-146</t>
  </si>
  <si>
    <t>65G-ALL-152</t>
  </si>
  <si>
    <t>65G-ALL-211</t>
  </si>
  <si>
    <t>65G-ALL-229</t>
  </si>
  <si>
    <t>65G-ALL-231</t>
  </si>
  <si>
    <t>65G-ALL-234</t>
  </si>
  <si>
    <t>65G-ALL-311</t>
  </si>
  <si>
    <t>65G-ALL-313</t>
  </si>
  <si>
    <t>65G-ALL-411</t>
  </si>
  <si>
    <t>65G-ALL-418</t>
  </si>
  <si>
    <t>65G-ALL-422</t>
  </si>
  <si>
    <t>65G-ALL-461</t>
  </si>
  <si>
    <t>65G-ALL-462</t>
  </si>
  <si>
    <t>65H-122-317</t>
  </si>
  <si>
    <t>65H-123-411</t>
  </si>
  <si>
    <t>65H-124-462</t>
  </si>
  <si>
    <t>65H-126-462</t>
  </si>
  <si>
    <t>65H-128-462</t>
  </si>
  <si>
    <t>65H-135-311</t>
  </si>
  <si>
    <t>65H-137-411</t>
  </si>
  <si>
    <t>65H-163-142</t>
  </si>
  <si>
    <t>65H-163-211</t>
  </si>
  <si>
    <t>65H-163-311</t>
  </si>
  <si>
    <t>65H-165-418</t>
  </si>
  <si>
    <t>65H-169-311</t>
  </si>
  <si>
    <t>65H-170-311</t>
  </si>
  <si>
    <t>65H-171-541</t>
  </si>
  <si>
    <t>65H-ALL-142</t>
  </si>
  <si>
    <t>65H-ALL-211</t>
  </si>
  <si>
    <t>65H-ALL-311</t>
  </si>
  <si>
    <t>65H-ALL-317</t>
  </si>
  <si>
    <t>65H-ALL-411</t>
  </si>
  <si>
    <t>65H-ALL-418</t>
  </si>
  <si>
    <t>65H-ALL-462</t>
  </si>
  <si>
    <t>65H-ALL-541</t>
  </si>
  <si>
    <t>65Z-122-311</t>
  </si>
  <si>
    <t>65Z-132-143</t>
  </si>
  <si>
    <t>65Z-132-411</t>
  </si>
  <si>
    <t>65Z-132-418</t>
  </si>
  <si>
    <t>65Z-132-462</t>
  </si>
  <si>
    <t>65Z-137-411</t>
  </si>
  <si>
    <t>65Z-163-311</t>
  </si>
  <si>
    <t>65Z-163-343</t>
  </si>
  <si>
    <t>65Z-163-411</t>
  </si>
  <si>
    <t>65Z-163-418</t>
  </si>
  <si>
    <t>65Z-163-462</t>
  </si>
  <si>
    <t>65Z-ALL-143</t>
  </si>
  <si>
    <t>65Z-ALL-311</t>
  </si>
  <si>
    <t>65Z-ALL-343</t>
  </si>
  <si>
    <t>65Z-ALL-411</t>
  </si>
  <si>
    <t>65Z-ALL-418</t>
  </si>
  <si>
    <t>65Z-ALL-462</t>
  </si>
  <si>
    <t>660-121-121</t>
  </si>
  <si>
    <t>660-121-198</t>
  </si>
  <si>
    <t>660-121-211</t>
  </si>
  <si>
    <t>660-121-221</t>
  </si>
  <si>
    <t>660-121-411</t>
  </si>
  <si>
    <t>660-122-317</t>
  </si>
  <si>
    <t>660-123-411</t>
  </si>
  <si>
    <t>660-124-418</t>
  </si>
  <si>
    <t>660-124-462</t>
  </si>
  <si>
    <t>660-126-418</t>
  </si>
  <si>
    <t>660-126-462</t>
  </si>
  <si>
    <t>660-127-462</t>
  </si>
  <si>
    <t>660-128-418</t>
  </si>
  <si>
    <t>660-132-311</t>
  </si>
  <si>
    <t>660-132-411</t>
  </si>
  <si>
    <t>660-134-411</t>
  </si>
  <si>
    <t>660-134-418</t>
  </si>
  <si>
    <t>660-135-311</t>
  </si>
  <si>
    <t>660-137-411</t>
  </si>
  <si>
    <t>660-138-311</t>
  </si>
  <si>
    <t>660-163-313</t>
  </si>
  <si>
    <t>660-163-343</t>
  </si>
  <si>
    <t>660-163-392</t>
  </si>
  <si>
    <t>660-163-411</t>
  </si>
  <si>
    <t>660-163-418</t>
  </si>
  <si>
    <t>660-163-461</t>
  </si>
  <si>
    <t>660-163-462</t>
  </si>
  <si>
    <t>660-ALL-121</t>
  </si>
  <si>
    <t>660-ALL-198</t>
  </si>
  <si>
    <t>660-ALL-221</t>
  </si>
  <si>
    <t>660-ALL-313</t>
  </si>
  <si>
    <t>660-ALL-317</t>
  </si>
  <si>
    <t>660-ALL-343</t>
  </si>
  <si>
    <t>660-ALL-392</t>
  </si>
  <si>
    <t>660-ALL-418</t>
  </si>
  <si>
    <t>660-ALL-461</t>
  </si>
  <si>
    <t>660-ALL-462</t>
  </si>
  <si>
    <t>66A-121-312</t>
  </si>
  <si>
    <t>66A-125-311</t>
  </si>
  <si>
    <t>66A-135-418</t>
  </si>
  <si>
    <t>66A-163-311</t>
  </si>
  <si>
    <t>66A-163-343</t>
  </si>
  <si>
    <t>66A-163-411</t>
  </si>
  <si>
    <t>66A-163-418</t>
  </si>
  <si>
    <t>66A-163-422</t>
  </si>
  <si>
    <t>66A-163-461</t>
  </si>
  <si>
    <t>66A-163-462</t>
  </si>
  <si>
    <t>66A-165-418</t>
  </si>
  <si>
    <t>66A-ALL-311</t>
  </si>
  <si>
    <t>66A-ALL-312</t>
  </si>
  <si>
    <t>66A-ALL-343</t>
  </si>
  <si>
    <t>66A-ALL-411</t>
  </si>
  <si>
    <t>66A-ALL-418</t>
  </si>
  <si>
    <t>66A-ALL-422</t>
  </si>
  <si>
    <t>66A-ALL-461</t>
  </si>
  <si>
    <t>66A-ALL-462</t>
  </si>
  <si>
    <t>670-121-147</t>
  </si>
  <si>
    <t>670-121-163</t>
  </si>
  <si>
    <t>670-121-171</t>
  </si>
  <si>
    <t>670-121-191</t>
  </si>
  <si>
    <t>670-121-198</t>
  </si>
  <si>
    <t>670-121-211</t>
  </si>
  <si>
    <t>670-121-221</t>
  </si>
  <si>
    <t>670-121-311</t>
  </si>
  <si>
    <t>670-121-312</t>
  </si>
  <si>
    <t>670-121-331</t>
  </si>
  <si>
    <t>670-121-411</t>
  </si>
  <si>
    <t>670-121-418</t>
  </si>
  <si>
    <t>670-122-311</t>
  </si>
  <si>
    <t>670-122-317</t>
  </si>
  <si>
    <t>670-123-411</t>
  </si>
  <si>
    <t>670-124-462</t>
  </si>
  <si>
    <t>670-125-174</t>
  </si>
  <si>
    <t>670-125-176</t>
  </si>
  <si>
    <t>670-125-453</t>
  </si>
  <si>
    <t>670-126-462</t>
  </si>
  <si>
    <t>670-127-462</t>
  </si>
  <si>
    <t>670-128-418</t>
  </si>
  <si>
    <t>670-128-462</t>
  </si>
  <si>
    <t>670-132-192</t>
  </si>
  <si>
    <t>670-132-211</t>
  </si>
  <si>
    <t>670-132-221</t>
  </si>
  <si>
    <t>670-132-311</t>
  </si>
  <si>
    <t>670-132-318</t>
  </si>
  <si>
    <t>670-132-411</t>
  </si>
  <si>
    <t>670-134-121</t>
  </si>
  <si>
    <t>670-134-135</t>
  </si>
  <si>
    <t>670-134-142</t>
  </si>
  <si>
    <t>670-134-146</t>
  </si>
  <si>
    <t>670-134-151</t>
  </si>
  <si>
    <t>670-134-162</t>
  </si>
  <si>
    <t>670-134-199</t>
  </si>
  <si>
    <t>670-134-211</t>
  </si>
  <si>
    <t>670-134-221</t>
  </si>
  <si>
    <t>670-134-231</t>
  </si>
  <si>
    <t>670-134-411</t>
  </si>
  <si>
    <t>670-134-418</t>
  </si>
  <si>
    <t>670-134-461</t>
  </si>
  <si>
    <t>670-135-311</t>
  </si>
  <si>
    <t>670-135-542</t>
  </si>
  <si>
    <t>670-137-411</t>
  </si>
  <si>
    <t>670-137-461</t>
  </si>
  <si>
    <t>670-163-311</t>
  </si>
  <si>
    <t>670-163-392</t>
  </si>
  <si>
    <t>670-163-411</t>
  </si>
  <si>
    <t>670-163-418</t>
  </si>
  <si>
    <t>670-163-461</t>
  </si>
  <si>
    <t>670-163-462</t>
  </si>
  <si>
    <t>670-165-392</t>
  </si>
  <si>
    <t>670-165-418</t>
  </si>
  <si>
    <t>670-167-126</t>
  </si>
  <si>
    <t>670-167-131</t>
  </si>
  <si>
    <t>670-167-133</t>
  </si>
  <si>
    <t>670-167-142</t>
  </si>
  <si>
    <t>670-167-144</t>
  </si>
  <si>
    <t>670-167-145</t>
  </si>
  <si>
    <t>670-167-192</t>
  </si>
  <si>
    <t>670-167-196</t>
  </si>
  <si>
    <t>670-167-211</t>
  </si>
  <si>
    <t>670-167-221</t>
  </si>
  <si>
    <t>670-167-392</t>
  </si>
  <si>
    <t>670-170-126</t>
  </si>
  <si>
    <t>670-170-142</t>
  </si>
  <si>
    <t>670-170-211</t>
  </si>
  <si>
    <t>670-170-392</t>
  </si>
  <si>
    <t>670-170-411</t>
  </si>
  <si>
    <t>670-171-392</t>
  </si>
  <si>
    <t>670-171-462</t>
  </si>
  <si>
    <t>670-178-418</t>
  </si>
  <si>
    <t>670-181-126</t>
  </si>
  <si>
    <t>670-181-131</t>
  </si>
  <si>
    <t>670-181-135</t>
  </si>
  <si>
    <t>670-181-142</t>
  </si>
  <si>
    <t>670-181-173</t>
  </si>
  <si>
    <t>670-181-196</t>
  </si>
  <si>
    <t>670-181-211</t>
  </si>
  <si>
    <t>670-181-221</t>
  </si>
  <si>
    <t>670-181-312</t>
  </si>
  <si>
    <t>670-181-392</t>
  </si>
  <si>
    <t>670-181-418</t>
  </si>
  <si>
    <t>670-ALL-121</t>
  </si>
  <si>
    <t>670-ALL-126</t>
  </si>
  <si>
    <t>670-ALL-131</t>
  </si>
  <si>
    <t>670-ALL-133</t>
  </si>
  <si>
    <t>670-ALL-135</t>
  </si>
  <si>
    <t>670-ALL-142</t>
  </si>
  <si>
    <t>670-ALL-144</t>
  </si>
  <si>
    <t>670-ALL-145</t>
  </si>
  <si>
    <t>670-ALL-146</t>
  </si>
  <si>
    <t>670-ALL-147</t>
  </si>
  <si>
    <t>670-ALL-151</t>
  </si>
  <si>
    <t>670-ALL-162</t>
  </si>
  <si>
    <t>670-ALL-163</t>
  </si>
  <si>
    <t>670-ALL-173</t>
  </si>
  <si>
    <t>670-ALL-174</t>
  </si>
  <si>
    <t>670-ALL-176</t>
  </si>
  <si>
    <t>670-ALL-191</t>
  </si>
  <si>
    <t>670-ALL-192</t>
  </si>
  <si>
    <t>670-ALL-196</t>
  </si>
  <si>
    <t>670-ALL-198</t>
  </si>
  <si>
    <t>670-ALL-199</t>
  </si>
  <si>
    <t>670-ALL-311</t>
  </si>
  <si>
    <t>670-ALL-312</t>
  </si>
  <si>
    <t>670-ALL-317</t>
  </si>
  <si>
    <t>670-ALL-318</t>
  </si>
  <si>
    <t>670-ALL-331</t>
  </si>
  <si>
    <t>670-ALL-392</t>
  </si>
  <si>
    <t>670-ALL-418</t>
  </si>
  <si>
    <t>670-ALL-453</t>
  </si>
  <si>
    <t>670-ALL-461</t>
  </si>
  <si>
    <t>670-ALL-462</t>
  </si>
  <si>
    <t>670-ALL-542</t>
  </si>
  <si>
    <t>67B-121-121</t>
  </si>
  <si>
    <t>67B-121-151</t>
  </si>
  <si>
    <t>67B-121-198</t>
  </si>
  <si>
    <t>67B-121-211</t>
  </si>
  <si>
    <t>67B-121-221</t>
  </si>
  <si>
    <t>67B-121-418</t>
  </si>
  <si>
    <t>67B-124-462</t>
  </si>
  <si>
    <t>67B-126-462</t>
  </si>
  <si>
    <t>67B-128-418</t>
  </si>
  <si>
    <t>67B-129-418</t>
  </si>
  <si>
    <t>67B-134-411</t>
  </si>
  <si>
    <t>67B-134-418</t>
  </si>
  <si>
    <t>67B-135-462</t>
  </si>
  <si>
    <t>67B-137-411</t>
  </si>
  <si>
    <t>67B-163-143</t>
  </si>
  <si>
    <t>67B-163-211</t>
  </si>
  <si>
    <t>67B-163-221</t>
  </si>
  <si>
    <t>67B-163-311</t>
  </si>
  <si>
    <t>67B-163-411</t>
  </si>
  <si>
    <t>67B-163-418</t>
  </si>
  <si>
    <t>67B-163-462</t>
  </si>
  <si>
    <t>67B-169-131</t>
  </si>
  <si>
    <t>67B-171-311</t>
  </si>
  <si>
    <t>67B-171-411</t>
  </si>
  <si>
    <t>67B-ALL-121</t>
  </si>
  <si>
    <t>67B-ALL-131</t>
  </si>
  <si>
    <t>67B-ALL-143</t>
  </si>
  <si>
    <t>67B-ALL-151</t>
  </si>
  <si>
    <t>67B-ALL-198</t>
  </si>
  <si>
    <t>67B-ALL-221</t>
  </si>
  <si>
    <t>67B-ALL-311</t>
  </si>
  <si>
    <t>67B-ALL-411</t>
  </si>
  <si>
    <t>67B-ALL-418</t>
  </si>
  <si>
    <t>67B-ALL-462</t>
  </si>
  <si>
    <t>680-121-116</t>
  </si>
  <si>
    <t>680-121-191</t>
  </si>
  <si>
    <t>680-121-211</t>
  </si>
  <si>
    <t>680-121-221</t>
  </si>
  <si>
    <t>680-121-312</t>
  </si>
  <si>
    <t>680-121-413</t>
  </si>
  <si>
    <t>680-122-311</t>
  </si>
  <si>
    <t>680-123-411</t>
  </si>
  <si>
    <t>680-125-171</t>
  </si>
  <si>
    <t>680-125-231</t>
  </si>
  <si>
    <t>680-125-411</t>
  </si>
  <si>
    <t>680-125-459</t>
  </si>
  <si>
    <t>680-126-462</t>
  </si>
  <si>
    <t>680-128-462</t>
  </si>
  <si>
    <t>680-132-192</t>
  </si>
  <si>
    <t>680-132-211</t>
  </si>
  <si>
    <t>680-132-221</t>
  </si>
  <si>
    <t>680-132-311</t>
  </si>
  <si>
    <t>680-132-411</t>
  </si>
  <si>
    <t>680-132-418</t>
  </si>
  <si>
    <t>680-132-462</t>
  </si>
  <si>
    <t>680-137-411</t>
  </si>
  <si>
    <t>680-163-191</t>
  </si>
  <si>
    <t>680-163-192</t>
  </si>
  <si>
    <t>680-163-211</t>
  </si>
  <si>
    <t>680-163-221</t>
  </si>
  <si>
    <t>680-163-311</t>
  </si>
  <si>
    <t>680-163-411</t>
  </si>
  <si>
    <t>680-163-423</t>
  </si>
  <si>
    <t>680-165-418</t>
  </si>
  <si>
    <t>680-167-192</t>
  </si>
  <si>
    <t>680-167-211</t>
  </si>
  <si>
    <t>680-167-221</t>
  </si>
  <si>
    <t>680-167-392</t>
  </si>
  <si>
    <t>680-169-311</t>
  </si>
  <si>
    <t>680-171-113</t>
  </si>
  <si>
    <t>680-171-126</t>
  </si>
  <si>
    <t>680-171-131</t>
  </si>
  <si>
    <t>680-171-142</t>
  </si>
  <si>
    <t>680-171-144</t>
  </si>
  <si>
    <t>680-171-151</t>
  </si>
  <si>
    <t>680-171-162</t>
  </si>
  <si>
    <t>680-171-171</t>
  </si>
  <si>
    <t>680-171-178</t>
  </si>
  <si>
    <t>680-171-211</t>
  </si>
  <si>
    <t>680-171-392</t>
  </si>
  <si>
    <t>680-171-459</t>
  </si>
  <si>
    <t>680-ALL-113</t>
  </si>
  <si>
    <t>680-ALL-116</t>
  </si>
  <si>
    <t>680-ALL-126</t>
  </si>
  <si>
    <t>680-ALL-131</t>
  </si>
  <si>
    <t>680-ALL-142</t>
  </si>
  <si>
    <t>680-ALL-144</t>
  </si>
  <si>
    <t>680-ALL-151</t>
  </si>
  <si>
    <t>680-ALL-162</t>
  </si>
  <si>
    <t>680-ALL-171</t>
  </si>
  <si>
    <t>680-ALL-178</t>
  </si>
  <si>
    <t>680-ALL-191</t>
  </si>
  <si>
    <t>680-ALL-192</t>
  </si>
  <si>
    <t>680-ALL-231</t>
  </si>
  <si>
    <t>680-ALL-311</t>
  </si>
  <si>
    <t>680-ALL-312</t>
  </si>
  <si>
    <t>680-ALL-392</t>
  </si>
  <si>
    <t>680-ALL-411</t>
  </si>
  <si>
    <t>680-ALL-413</t>
  </si>
  <si>
    <t>680-ALL-418</t>
  </si>
  <si>
    <t>680-ALL-459</t>
  </si>
  <si>
    <t>680-ALL-462</t>
  </si>
  <si>
    <t>681-121-121</t>
  </si>
  <si>
    <t>681-121-131</t>
  </si>
  <si>
    <t>681-121-191</t>
  </si>
  <si>
    <t>681-121-211</t>
  </si>
  <si>
    <t>681-121-221</t>
  </si>
  <si>
    <t>681-121-411</t>
  </si>
  <si>
    <t>681-122-311</t>
  </si>
  <si>
    <t>681-123-411</t>
  </si>
  <si>
    <t>681-124-462</t>
  </si>
  <si>
    <t>681-125-311</t>
  </si>
  <si>
    <t>681-125-411</t>
  </si>
  <si>
    <t>681-125-423</t>
  </si>
  <si>
    <t>681-126-462</t>
  </si>
  <si>
    <t>681-128-462</t>
  </si>
  <si>
    <t>681-132-311</t>
  </si>
  <si>
    <t>681-132-411</t>
  </si>
  <si>
    <t>681-132-418</t>
  </si>
  <si>
    <t>681-137-411</t>
  </si>
  <si>
    <t>681-163-392</t>
  </si>
  <si>
    <t>681-163-411</t>
  </si>
  <si>
    <t>681-163-461</t>
  </si>
  <si>
    <t>681-163-462</t>
  </si>
  <si>
    <t>681-165-392</t>
  </si>
  <si>
    <t>681-165-418</t>
  </si>
  <si>
    <t>681-171-126</t>
  </si>
  <si>
    <t>681-171-131</t>
  </si>
  <si>
    <t>681-171-142</t>
  </si>
  <si>
    <t>681-171-162</t>
  </si>
  <si>
    <t>681-171-171</t>
  </si>
  <si>
    <t>681-171-180</t>
  </si>
  <si>
    <t>681-171-211</t>
  </si>
  <si>
    <t>681-171-392</t>
  </si>
  <si>
    <t>681-ALL-121</t>
  </si>
  <si>
    <t>681-ALL-126</t>
  </si>
  <si>
    <t>681-ALL-131</t>
  </si>
  <si>
    <t>681-ALL-142</t>
  </si>
  <si>
    <t>681-ALL-162</t>
  </si>
  <si>
    <t>681-ALL-180</t>
  </si>
  <si>
    <t>681-ALL-191</t>
  </si>
  <si>
    <t>681-ALL-211</t>
  </si>
  <si>
    <t>681-ALL-221</t>
  </si>
  <si>
    <t>681-ALL-311</t>
  </si>
  <si>
    <t>681-ALL-392</t>
  </si>
  <si>
    <t>681-ALL-411</t>
  </si>
  <si>
    <t>681-ALL-418</t>
  </si>
  <si>
    <t>681-ALL-423</t>
  </si>
  <si>
    <t>681-ALL-461</t>
  </si>
  <si>
    <t>681-ALL-462</t>
  </si>
  <si>
    <t>68A-121-116</t>
  </si>
  <si>
    <t>68A-121-121</t>
  </si>
  <si>
    <t>68A-121-211</t>
  </si>
  <si>
    <t>68A-121-221</t>
  </si>
  <si>
    <t>68A-121-411</t>
  </si>
  <si>
    <t>68A-123-315</t>
  </si>
  <si>
    <t>68A-123-411</t>
  </si>
  <si>
    <t>68A-124-418</t>
  </si>
  <si>
    <t>68A-124-462</t>
  </si>
  <si>
    <t>68A-124-542</t>
  </si>
  <si>
    <t>68A-126-418</t>
  </si>
  <si>
    <t>68A-126-462</t>
  </si>
  <si>
    <t>68A-128-462</t>
  </si>
  <si>
    <t>68A-129-418</t>
  </si>
  <si>
    <t>68A-132-343</t>
  </si>
  <si>
    <t>68A-137-411</t>
  </si>
  <si>
    <t>68A-ALL-116</t>
  </si>
  <si>
    <t>68A-ALL-121</t>
  </si>
  <si>
    <t>68A-ALL-211</t>
  </si>
  <si>
    <t>68A-ALL-221</t>
  </si>
  <si>
    <t>68A-ALL-315</t>
  </si>
  <si>
    <t>68A-ALL-343</t>
  </si>
  <si>
    <t>68A-ALL-411</t>
  </si>
  <si>
    <t>68A-ALL-418</t>
  </si>
  <si>
    <t>68A-ALL-462</t>
  </si>
  <si>
    <t>68A-ALL-542</t>
  </si>
  <si>
    <t>68C-121-121</t>
  </si>
  <si>
    <t>68C-121-211</t>
  </si>
  <si>
    <t>68C-121-411</t>
  </si>
  <si>
    <t>68C-122-317</t>
  </si>
  <si>
    <t>68C-123-315</t>
  </si>
  <si>
    <t>68C-124-462</t>
  </si>
  <si>
    <t>68C-126-462</t>
  </si>
  <si>
    <t>68C-128-418</t>
  </si>
  <si>
    <t>68C-132-318</t>
  </si>
  <si>
    <t>68C-135-542</t>
  </si>
  <si>
    <t>68C-137-311</t>
  </si>
  <si>
    <t>68C-137-411</t>
  </si>
  <si>
    <t>68C-164-146</t>
  </si>
  <si>
    <t>68C-165-418</t>
  </si>
  <si>
    <t>68C-170-142</t>
  </si>
  <si>
    <t>68C-170-211</t>
  </si>
  <si>
    <t>68C-ALL-121</t>
  </si>
  <si>
    <t>68C-ALL-142</t>
  </si>
  <si>
    <t>68C-ALL-146</t>
  </si>
  <si>
    <t>68C-ALL-211</t>
  </si>
  <si>
    <t>68C-ALL-311</t>
  </si>
  <si>
    <t>68C-ALL-315</t>
  </si>
  <si>
    <t>68C-ALL-317</t>
  </si>
  <si>
    <t>68C-ALL-318</t>
  </si>
  <si>
    <t>68C-ALL-411</t>
  </si>
  <si>
    <t>68C-ALL-418</t>
  </si>
  <si>
    <t>68C-ALL-462</t>
  </si>
  <si>
    <t>68C-ALL-542</t>
  </si>
  <si>
    <t>690-121-116</t>
  </si>
  <si>
    <t>690-121-121</t>
  </si>
  <si>
    <t>690-121-211</t>
  </si>
  <si>
    <t>690-121-221</t>
  </si>
  <si>
    <t>690-121-411</t>
  </si>
  <si>
    <t>690-122-133</t>
  </si>
  <si>
    <t>690-122-211</t>
  </si>
  <si>
    <t>690-122-221</t>
  </si>
  <si>
    <t>690-122-231</t>
  </si>
  <si>
    <t>690-123-315</t>
  </si>
  <si>
    <t>690-124-462</t>
  </si>
  <si>
    <t>690-125-151</t>
  </si>
  <si>
    <t>690-125-174</t>
  </si>
  <si>
    <t>690-125-176</t>
  </si>
  <si>
    <t>690-126-462</t>
  </si>
  <si>
    <t>690-128-462</t>
  </si>
  <si>
    <t>690-132-121</t>
  </si>
  <si>
    <t>690-132-211</t>
  </si>
  <si>
    <t>690-132-221</t>
  </si>
  <si>
    <t>690-132-231</t>
  </si>
  <si>
    <t>690-132-411</t>
  </si>
  <si>
    <t>690-132-462</t>
  </si>
  <si>
    <t>690-135-418</t>
  </si>
  <si>
    <t>690-137-411</t>
  </si>
  <si>
    <t>690-163-311</t>
  </si>
  <si>
    <t>690-163-411</t>
  </si>
  <si>
    <t>690-163-462</t>
  </si>
  <si>
    <t>690-171-116</t>
  </si>
  <si>
    <t>690-171-126</t>
  </si>
  <si>
    <t>690-171-131</t>
  </si>
  <si>
    <t>690-171-142</t>
  </si>
  <si>
    <t>690-171-171</t>
  </si>
  <si>
    <t>690-171-174</t>
  </si>
  <si>
    <t>690-171-176</t>
  </si>
  <si>
    <t>690-171-180</t>
  </si>
  <si>
    <t>690-171-211</t>
  </si>
  <si>
    <t>690-171-392</t>
  </si>
  <si>
    <t>690-171-418</t>
  </si>
  <si>
    <t>690-171-462</t>
  </si>
  <si>
    <t>690-ALL-116</t>
  </si>
  <si>
    <t>690-ALL-121</t>
  </si>
  <si>
    <t>690-ALL-126</t>
  </si>
  <si>
    <t>690-ALL-131</t>
  </si>
  <si>
    <t>690-ALL-133</t>
  </si>
  <si>
    <t>690-ALL-142</t>
  </si>
  <si>
    <t>690-ALL-151</t>
  </si>
  <si>
    <t>690-ALL-174</t>
  </si>
  <si>
    <t>690-ALL-176</t>
  </si>
  <si>
    <t>690-ALL-180</t>
  </si>
  <si>
    <t>690-ALL-311</t>
  </si>
  <si>
    <t>690-ALL-315</t>
  </si>
  <si>
    <t>690-ALL-392</t>
  </si>
  <si>
    <t>690-ALL-418</t>
  </si>
  <si>
    <t>690-ALL-462</t>
  </si>
  <si>
    <t>69A-121-121</t>
  </si>
  <si>
    <t>69A-121-163</t>
  </si>
  <si>
    <t>69A-121-174</t>
  </si>
  <si>
    <t>69A-121-176</t>
  </si>
  <si>
    <t>69A-121-211</t>
  </si>
  <si>
    <t>69A-121-221</t>
  </si>
  <si>
    <t>69A-122-317</t>
  </si>
  <si>
    <t>69A-123-411</t>
  </si>
  <si>
    <t>69A-124-462</t>
  </si>
  <si>
    <t>69A-125-174</t>
  </si>
  <si>
    <t>69A-126-462</t>
  </si>
  <si>
    <t>69A-134-413</t>
  </si>
  <si>
    <t>69A-134-462</t>
  </si>
  <si>
    <t>69A-135-418</t>
  </si>
  <si>
    <t>69A-137-411</t>
  </si>
  <si>
    <t>69A-163-131</t>
  </si>
  <si>
    <t>69A-163-142</t>
  </si>
  <si>
    <t>69A-163-211</t>
  </si>
  <si>
    <t>69A-163-221</t>
  </si>
  <si>
    <t>69A-163-231</t>
  </si>
  <si>
    <t>69A-165-418</t>
  </si>
  <si>
    <t>69A-169-131</t>
  </si>
  <si>
    <t>69A-169-211</t>
  </si>
  <si>
    <t>69A-169-221</t>
  </si>
  <si>
    <t>69A-170-121</t>
  </si>
  <si>
    <t>69A-170-211</t>
  </si>
  <si>
    <t>69A-170-221</t>
  </si>
  <si>
    <t>69A-170-231</t>
  </si>
  <si>
    <t>69A-ALL-121</t>
  </si>
  <si>
    <t>69A-ALL-131</t>
  </si>
  <si>
    <t>69A-ALL-142</t>
  </si>
  <si>
    <t>69A-ALL-163</t>
  </si>
  <si>
    <t>69A-ALL-174</t>
  </si>
  <si>
    <t>69A-ALL-317</t>
  </si>
  <si>
    <t>69A-ALL-411</t>
  </si>
  <si>
    <t>69A-ALL-413</t>
  </si>
  <si>
    <t>69A-ALL-418</t>
  </si>
  <si>
    <t>69A-ALL-462</t>
  </si>
  <si>
    <t>700-121-196</t>
  </si>
  <si>
    <t>700-121-198</t>
  </si>
  <si>
    <t>700-121-211</t>
  </si>
  <si>
    <t>700-121-221</t>
  </si>
  <si>
    <t>700-121-312</t>
  </si>
  <si>
    <t>700-121-411</t>
  </si>
  <si>
    <t>700-122-311</t>
  </si>
  <si>
    <t>700-122-317</t>
  </si>
  <si>
    <t>700-123-411</t>
  </si>
  <si>
    <t>700-124-462</t>
  </si>
  <si>
    <t>700-125-174</t>
  </si>
  <si>
    <t>700-125-176</t>
  </si>
  <si>
    <t>700-125-211</t>
  </si>
  <si>
    <t>700-125-221</t>
  </si>
  <si>
    <t>700-125-231</t>
  </si>
  <si>
    <t>700-125-327</t>
  </si>
  <si>
    <t>700-125-411</t>
  </si>
  <si>
    <t>700-125-453</t>
  </si>
  <si>
    <t>700-126-462</t>
  </si>
  <si>
    <t>700-128-462</t>
  </si>
  <si>
    <t>700-132-121</t>
  </si>
  <si>
    <t>700-132-192</t>
  </si>
  <si>
    <t>700-132-211</t>
  </si>
  <si>
    <t>700-132-221</t>
  </si>
  <si>
    <t>700-132-311</t>
  </si>
  <si>
    <t>700-132-411</t>
  </si>
  <si>
    <t>700-134-196</t>
  </si>
  <si>
    <t>700-134-199</t>
  </si>
  <si>
    <t>700-134-211</t>
  </si>
  <si>
    <t>700-134-221</t>
  </si>
  <si>
    <t>700-134-311</t>
  </si>
  <si>
    <t>700-134-411</t>
  </si>
  <si>
    <t>700-134-418</t>
  </si>
  <si>
    <t>700-134-462</t>
  </si>
  <si>
    <t>700-135-311</t>
  </si>
  <si>
    <t>700-137-311</t>
  </si>
  <si>
    <t>700-137-411</t>
  </si>
  <si>
    <t>700-163-143</t>
  </si>
  <si>
    <t>700-163-147</t>
  </si>
  <si>
    <t>700-163-192</t>
  </si>
  <si>
    <t>700-163-196</t>
  </si>
  <si>
    <t>700-163-211</t>
  </si>
  <si>
    <t>700-163-221</t>
  </si>
  <si>
    <t>700-163-311</t>
  </si>
  <si>
    <t>700-163-312</t>
  </si>
  <si>
    <t>700-163-343</t>
  </si>
  <si>
    <t>700-163-392</t>
  </si>
  <si>
    <t>700-163-411</t>
  </si>
  <si>
    <t>700-163-462</t>
  </si>
  <si>
    <t>700-166-418</t>
  </si>
  <si>
    <t>700-167-121</t>
  </si>
  <si>
    <t>700-167-192</t>
  </si>
  <si>
    <t>700-167-211</t>
  </si>
  <si>
    <t>700-167-221</t>
  </si>
  <si>
    <t>700-167-311</t>
  </si>
  <si>
    <t>700-167-411</t>
  </si>
  <si>
    <t>700-169-311</t>
  </si>
  <si>
    <t>700-170-146</t>
  </si>
  <si>
    <t>700-170-211</t>
  </si>
  <si>
    <t>700-171-116</t>
  </si>
  <si>
    <t>700-171-126</t>
  </si>
  <si>
    <t>700-171-128</t>
  </si>
  <si>
    <t>700-171-131</t>
  </si>
  <si>
    <t>700-171-142</t>
  </si>
  <si>
    <t>700-171-146</t>
  </si>
  <si>
    <t>700-171-211</t>
  </si>
  <si>
    <t>700-171-392</t>
  </si>
  <si>
    <t>700-ALL-116</t>
  </si>
  <si>
    <t>700-ALL-121</t>
  </si>
  <si>
    <t>700-ALL-126</t>
  </si>
  <si>
    <t>700-ALL-128</t>
  </si>
  <si>
    <t>700-ALL-131</t>
  </si>
  <si>
    <t>700-ALL-142</t>
  </si>
  <si>
    <t>700-ALL-143</t>
  </si>
  <si>
    <t>700-ALL-146</t>
  </si>
  <si>
    <t>700-ALL-147</t>
  </si>
  <si>
    <t>700-ALL-174</t>
  </si>
  <si>
    <t>700-ALL-176</t>
  </si>
  <si>
    <t>700-ALL-192</t>
  </si>
  <si>
    <t>700-ALL-196</t>
  </si>
  <si>
    <t>700-ALL-198</t>
  </si>
  <si>
    <t>700-ALL-199</t>
  </si>
  <si>
    <t>700-ALL-211</t>
  </si>
  <si>
    <t>700-ALL-221</t>
  </si>
  <si>
    <t>700-ALL-231</t>
  </si>
  <si>
    <t>700-ALL-311</t>
  </si>
  <si>
    <t>700-ALL-312</t>
  </si>
  <si>
    <t>700-ALL-317</t>
  </si>
  <si>
    <t>700-ALL-327</t>
  </si>
  <si>
    <t>700-ALL-343</t>
  </si>
  <si>
    <t>700-ALL-392</t>
  </si>
  <si>
    <t>700-ALL-411</t>
  </si>
  <si>
    <t>700-ALL-418</t>
  </si>
  <si>
    <t>700-ALL-453</t>
  </si>
  <si>
    <t>700-ALL-462</t>
  </si>
  <si>
    <t>70A-123-411</t>
  </si>
  <si>
    <t>70A-124-418</t>
  </si>
  <si>
    <t>70A-126-462</t>
  </si>
  <si>
    <t>70A-127-462</t>
  </si>
  <si>
    <t>70A-128-418</t>
  </si>
  <si>
    <t>70A-129-418</t>
  </si>
  <si>
    <t>70A-132-192</t>
  </si>
  <si>
    <t>70A-132-211</t>
  </si>
  <si>
    <t>70A-132-221</t>
  </si>
  <si>
    <t>70A-132-311</t>
  </si>
  <si>
    <t>70A-132-317</t>
  </si>
  <si>
    <t>70A-132-411</t>
  </si>
  <si>
    <t>70A-134-315</t>
  </si>
  <si>
    <t>70A-134-411</t>
  </si>
  <si>
    <t>70A-134-418</t>
  </si>
  <si>
    <t>70A-134-462</t>
  </si>
  <si>
    <t>70A-137-411</t>
  </si>
  <si>
    <t>70A-138-418</t>
  </si>
  <si>
    <t>70A-163-342</t>
  </si>
  <si>
    <t>70A-163-344</t>
  </si>
  <si>
    <t>70A-163-411</t>
  </si>
  <si>
    <t>70A-163-418</t>
  </si>
  <si>
    <t>70A-163-462</t>
  </si>
  <si>
    <t>70A-164-418</t>
  </si>
  <si>
    <t>70A-165-418</t>
  </si>
  <si>
    <t>70A-ALL-192</t>
  </si>
  <si>
    <t>70A-ALL-211</t>
  </si>
  <si>
    <t>70A-ALL-221</t>
  </si>
  <si>
    <t>70A-ALL-311</t>
  </si>
  <si>
    <t>70A-ALL-315</t>
  </si>
  <si>
    <t>70A-ALL-317</t>
  </si>
  <si>
    <t>70A-ALL-342</t>
  </si>
  <si>
    <t>70A-ALL-344</t>
  </si>
  <si>
    <t>70A-ALL-411</t>
  </si>
  <si>
    <t>70A-ALL-418</t>
  </si>
  <si>
    <t>70A-ALL-462</t>
  </si>
  <si>
    <t>710-121-116</t>
  </si>
  <si>
    <t>710-121-121</t>
  </si>
  <si>
    <t>710-121-171</t>
  </si>
  <si>
    <t>710-121-191</t>
  </si>
  <si>
    <t>710-121-198</t>
  </si>
  <si>
    <t>710-121-211</t>
  </si>
  <si>
    <t>710-121-221</t>
  </si>
  <si>
    <t>710-121-332</t>
  </si>
  <si>
    <t>710-121-411</t>
  </si>
  <si>
    <t>710-122-311</t>
  </si>
  <si>
    <t>710-123-411</t>
  </si>
  <si>
    <t>710-124-418</t>
  </si>
  <si>
    <t>710-124-462</t>
  </si>
  <si>
    <t>710-125-411</t>
  </si>
  <si>
    <t>710-125-461</t>
  </si>
  <si>
    <t>710-125-462</t>
  </si>
  <si>
    <t>710-125-551</t>
  </si>
  <si>
    <t>710-126-418</t>
  </si>
  <si>
    <t>710-126-462</t>
  </si>
  <si>
    <t>710-128-462</t>
  </si>
  <si>
    <t>710-132-198</t>
  </si>
  <si>
    <t>710-132-199</t>
  </si>
  <si>
    <t>710-132-211</t>
  </si>
  <si>
    <t>710-132-221</t>
  </si>
  <si>
    <t>710-132-311</t>
  </si>
  <si>
    <t>710-132-411</t>
  </si>
  <si>
    <t>710-134-162</t>
  </si>
  <si>
    <t>710-134-211</t>
  </si>
  <si>
    <t>710-134-411</t>
  </si>
  <si>
    <t>710-134-418</t>
  </si>
  <si>
    <t>710-134-461</t>
  </si>
  <si>
    <t>710-134-462</t>
  </si>
  <si>
    <t>710-135-418</t>
  </si>
  <si>
    <t>710-137-411</t>
  </si>
  <si>
    <t>710-163-121</t>
  </si>
  <si>
    <t>710-163-143</t>
  </si>
  <si>
    <t>710-163-171</t>
  </si>
  <si>
    <t>710-163-198</t>
  </si>
  <si>
    <t>710-163-211</t>
  </si>
  <si>
    <t>710-163-221</t>
  </si>
  <si>
    <t>710-163-311</t>
  </si>
  <si>
    <t>710-163-392</t>
  </si>
  <si>
    <t>710-163-411</t>
  </si>
  <si>
    <t>710-163-418</t>
  </si>
  <si>
    <t>710-163-459</t>
  </si>
  <si>
    <t>710-163-461</t>
  </si>
  <si>
    <t>710-166-392</t>
  </si>
  <si>
    <t>710-166-418</t>
  </si>
  <si>
    <t>710-171-192</t>
  </si>
  <si>
    <t>710-171-211</t>
  </si>
  <si>
    <t>710-ALL-116</t>
  </si>
  <si>
    <t>710-ALL-121</t>
  </si>
  <si>
    <t>710-ALL-143</t>
  </si>
  <si>
    <t>710-ALL-162</t>
  </si>
  <si>
    <t>710-ALL-191</t>
  </si>
  <si>
    <t>710-ALL-192</t>
  </si>
  <si>
    <t>710-ALL-198</t>
  </si>
  <si>
    <t>710-ALL-199</t>
  </si>
  <si>
    <t>710-ALL-311</t>
  </si>
  <si>
    <t>710-ALL-332</t>
  </si>
  <si>
    <t>710-ALL-392</t>
  </si>
  <si>
    <t>710-ALL-411</t>
  </si>
  <si>
    <t>710-ALL-418</t>
  </si>
  <si>
    <t>710-ALL-459</t>
  </si>
  <si>
    <t>710-ALL-461</t>
  </si>
  <si>
    <t>710-ALL-462</t>
  </si>
  <si>
    <t>710-ALL-551</t>
  </si>
  <si>
    <t>720-121-171</t>
  </si>
  <si>
    <t>720-121-172</t>
  </si>
  <si>
    <t>720-121-198</t>
  </si>
  <si>
    <t>720-121-211</t>
  </si>
  <si>
    <t>720-121-221</t>
  </si>
  <si>
    <t>720-121-331</t>
  </si>
  <si>
    <t>720-121-413</t>
  </si>
  <si>
    <t>720-121-418</t>
  </si>
  <si>
    <t>720-121-459</t>
  </si>
  <si>
    <t>720-121-462</t>
  </si>
  <si>
    <t>720-123-315</t>
  </si>
  <si>
    <t>720-123-411</t>
  </si>
  <si>
    <t>720-124-462</t>
  </si>
  <si>
    <t>720-125-113</t>
  </si>
  <si>
    <t>720-125-171</t>
  </si>
  <si>
    <t>720-125-174</t>
  </si>
  <si>
    <t>720-125-176</t>
  </si>
  <si>
    <t>720-125-184</t>
  </si>
  <si>
    <t>720-125-199</t>
  </si>
  <si>
    <t>720-125-211</t>
  </si>
  <si>
    <t>720-125-221</t>
  </si>
  <si>
    <t>720-125-231</t>
  </si>
  <si>
    <t>720-125-312</t>
  </si>
  <si>
    <t>720-125-344</t>
  </si>
  <si>
    <t>720-125-411</t>
  </si>
  <si>
    <t>720-125-421</t>
  </si>
  <si>
    <t>720-125-451</t>
  </si>
  <si>
    <t>720-125-453</t>
  </si>
  <si>
    <t>720-125-462</t>
  </si>
  <si>
    <t>720-126-462</t>
  </si>
  <si>
    <t>720-127-462</t>
  </si>
  <si>
    <t>720-128-462</t>
  </si>
  <si>
    <t>720-132-198</t>
  </si>
  <si>
    <t>720-132-211</t>
  </si>
  <si>
    <t>720-132-221</t>
  </si>
  <si>
    <t>720-132-311</t>
  </si>
  <si>
    <t>720-132-317</t>
  </si>
  <si>
    <t>720-132-331</t>
  </si>
  <si>
    <t>720-132-332</t>
  </si>
  <si>
    <t>720-132-411</t>
  </si>
  <si>
    <t>720-132-462</t>
  </si>
  <si>
    <t>720-134-198</t>
  </si>
  <si>
    <t>720-134-211</t>
  </si>
  <si>
    <t>720-134-221</t>
  </si>
  <si>
    <t>720-134-332</t>
  </si>
  <si>
    <t>720-134-411</t>
  </si>
  <si>
    <t>720-134-418</t>
  </si>
  <si>
    <t>720-134-462</t>
  </si>
  <si>
    <t>720-135-418</t>
  </si>
  <si>
    <t>720-136-165</t>
  </si>
  <si>
    <t>720-136-211</t>
  </si>
  <si>
    <t>720-136-342</t>
  </si>
  <si>
    <t>720-136-344</t>
  </si>
  <si>
    <t>720-136-411</t>
  </si>
  <si>
    <t>720-136-418</t>
  </si>
  <si>
    <t>720-136-462</t>
  </si>
  <si>
    <t>720-137-411</t>
  </si>
  <si>
    <t>720-163-171</t>
  </si>
  <si>
    <t>720-163-172</t>
  </si>
  <si>
    <t>720-163-211</t>
  </si>
  <si>
    <t>720-163-221</t>
  </si>
  <si>
    <t>720-163-311</t>
  </si>
  <si>
    <t>720-163-331</t>
  </si>
  <si>
    <t>720-163-332</t>
  </si>
  <si>
    <t>720-163-342</t>
  </si>
  <si>
    <t>720-163-343</t>
  </si>
  <si>
    <t>720-163-392</t>
  </si>
  <si>
    <t>720-163-411</t>
  </si>
  <si>
    <t>720-163-413</t>
  </si>
  <si>
    <t>720-163-418</t>
  </si>
  <si>
    <t>720-163-459</t>
  </si>
  <si>
    <t>720-163-462</t>
  </si>
  <si>
    <t>720-165-392</t>
  </si>
  <si>
    <t>720-165-418</t>
  </si>
  <si>
    <t>720-169-131</t>
  </si>
  <si>
    <t>720-169-181</t>
  </si>
  <si>
    <t>720-169-211</t>
  </si>
  <si>
    <t>720-169-221</t>
  </si>
  <si>
    <t>720-169-231</t>
  </si>
  <si>
    <t>720-169-392</t>
  </si>
  <si>
    <t>720-170-143</t>
  </si>
  <si>
    <t>720-170-211</t>
  </si>
  <si>
    <t>720-170-392</t>
  </si>
  <si>
    <t>720-171-181</t>
  </si>
  <si>
    <t>720-171-211</t>
  </si>
  <si>
    <t>720-171-221</t>
  </si>
  <si>
    <t>720-171-333</t>
  </si>
  <si>
    <t>720-171-392</t>
  </si>
  <si>
    <t>720-171-413</t>
  </si>
  <si>
    <t>720-ALL-113</t>
  </si>
  <si>
    <t>720-ALL-131</t>
  </si>
  <si>
    <t>720-ALL-143</t>
  </si>
  <si>
    <t>720-ALL-165</t>
  </si>
  <si>
    <t>720-ALL-171</t>
  </si>
  <si>
    <t>720-ALL-172</t>
  </si>
  <si>
    <t>720-ALL-174</t>
  </si>
  <si>
    <t>720-ALL-176</t>
  </si>
  <si>
    <t>720-ALL-181</t>
  </si>
  <si>
    <t>720-ALL-184</t>
  </si>
  <si>
    <t>720-ALL-198</t>
  </si>
  <si>
    <t>720-ALL-199</t>
  </si>
  <si>
    <t>720-ALL-211</t>
  </si>
  <si>
    <t>720-ALL-221</t>
  </si>
  <si>
    <t>720-ALL-231</t>
  </si>
  <si>
    <t>720-ALL-311</t>
  </si>
  <si>
    <t>720-ALL-312</t>
  </si>
  <si>
    <t>720-ALL-315</t>
  </si>
  <si>
    <t>720-ALL-317</t>
  </si>
  <si>
    <t>720-ALL-331</t>
  </si>
  <si>
    <t>720-ALL-332</t>
  </si>
  <si>
    <t>720-ALL-333</t>
  </si>
  <si>
    <t>720-ALL-342</t>
  </si>
  <si>
    <t>720-ALL-343</t>
  </si>
  <si>
    <t>720-ALL-344</t>
  </si>
  <si>
    <t>720-ALL-392</t>
  </si>
  <si>
    <t>720-ALL-411</t>
  </si>
  <si>
    <t>720-ALL-413</t>
  </si>
  <si>
    <t>720-ALL-418</t>
  </si>
  <si>
    <t>720-ALL-421</t>
  </si>
  <si>
    <t>720-ALL-451</t>
  </si>
  <si>
    <t>720-ALL-453</t>
  </si>
  <si>
    <t>720-ALL-459</t>
  </si>
  <si>
    <t>720-ALL-462</t>
  </si>
  <si>
    <t>730-121-196</t>
  </si>
  <si>
    <t>730-121-198</t>
  </si>
  <si>
    <t>730-121-211</t>
  </si>
  <si>
    <t>730-121-221</t>
  </si>
  <si>
    <t>730-121-312</t>
  </si>
  <si>
    <t>730-121-411</t>
  </si>
  <si>
    <t>730-122-311</t>
  </si>
  <si>
    <t>730-124-462</t>
  </si>
  <si>
    <t>730-125-411</t>
  </si>
  <si>
    <t>730-125-461</t>
  </si>
  <si>
    <t>730-125-541</t>
  </si>
  <si>
    <t>730-126-462</t>
  </si>
  <si>
    <t>730-128-462</t>
  </si>
  <si>
    <t>730-132-133</t>
  </si>
  <si>
    <t>730-132-211</t>
  </si>
  <si>
    <t>730-132-221</t>
  </si>
  <si>
    <t>730-132-231</t>
  </si>
  <si>
    <t>730-132-311</t>
  </si>
  <si>
    <t>730-134-311</t>
  </si>
  <si>
    <t>730-134-418</t>
  </si>
  <si>
    <t>730-135-418</t>
  </si>
  <si>
    <t>730-137-411</t>
  </si>
  <si>
    <t>730-163-131</t>
  </si>
  <si>
    <t>730-163-311</t>
  </si>
  <si>
    <t>730-163-312</t>
  </si>
  <si>
    <t>730-163-332</t>
  </si>
  <si>
    <t>730-163-411</t>
  </si>
  <si>
    <t>730-163-418</t>
  </si>
  <si>
    <t>730-163-461</t>
  </si>
  <si>
    <t>730-163-462</t>
  </si>
  <si>
    <t>730-169-133</t>
  </si>
  <si>
    <t>730-169-181</t>
  </si>
  <si>
    <t>730-169-211</t>
  </si>
  <si>
    <t>730-169-221</t>
  </si>
  <si>
    <t>730-169-231</t>
  </si>
  <si>
    <t>730-169-311</t>
  </si>
  <si>
    <t>730-169-317</t>
  </si>
  <si>
    <t>730-170-143</t>
  </si>
  <si>
    <t>730-170-211</t>
  </si>
  <si>
    <t>730-171-131</t>
  </si>
  <si>
    <t>730-171-146</t>
  </si>
  <si>
    <t>730-171-211</t>
  </si>
  <si>
    <t>730-171-221</t>
  </si>
  <si>
    <t>730-171-392</t>
  </si>
  <si>
    <t>730-171-411</t>
  </si>
  <si>
    <t>730-178-418</t>
  </si>
  <si>
    <t>730-181-126</t>
  </si>
  <si>
    <t>730-181-211</t>
  </si>
  <si>
    <t>730-181-392</t>
  </si>
  <si>
    <t>730-181-411</t>
  </si>
  <si>
    <t>730-ALL-126</t>
  </si>
  <si>
    <t>730-ALL-131</t>
  </si>
  <si>
    <t>730-ALL-133</t>
  </si>
  <si>
    <t>730-ALL-143</t>
  </si>
  <si>
    <t>730-ALL-181</t>
  </si>
  <si>
    <t>730-ALL-196</t>
  </si>
  <si>
    <t>730-ALL-198</t>
  </si>
  <si>
    <t>730-ALL-311</t>
  </si>
  <si>
    <t>730-ALL-312</t>
  </si>
  <si>
    <t>730-ALL-317</t>
  </si>
  <si>
    <t>730-ALL-332</t>
  </si>
  <si>
    <t>730-ALL-392</t>
  </si>
  <si>
    <t>730-ALL-411</t>
  </si>
  <si>
    <t>730-ALL-418</t>
  </si>
  <si>
    <t>730-ALL-461</t>
  </si>
  <si>
    <t>730-ALL-462</t>
  </si>
  <si>
    <t>730-ALL-541</t>
  </si>
  <si>
    <t>73A-121-121</t>
  </si>
  <si>
    <t>73A-121-131</t>
  </si>
  <si>
    <t>73A-121-135</t>
  </si>
  <si>
    <t>73A-121-171</t>
  </si>
  <si>
    <t>73A-121-176</t>
  </si>
  <si>
    <t>73A-121-211</t>
  </si>
  <si>
    <t>73A-121-312</t>
  </si>
  <si>
    <t>73A-121-411</t>
  </si>
  <si>
    <t>73A-121-459</t>
  </si>
  <si>
    <t>73A-123-411</t>
  </si>
  <si>
    <t>73A-124-462</t>
  </si>
  <si>
    <t>73A-125-411</t>
  </si>
  <si>
    <t>73A-125-461</t>
  </si>
  <si>
    <t>73A-126-462</t>
  </si>
  <si>
    <t>73A-134-411</t>
  </si>
  <si>
    <t>73A-134-418</t>
  </si>
  <si>
    <t>73A-134-461</t>
  </si>
  <si>
    <t>73A-137-411</t>
  </si>
  <si>
    <t>73A-163-411</t>
  </si>
  <si>
    <t>73A-163-418</t>
  </si>
  <si>
    <t>73A-163-461</t>
  </si>
  <si>
    <t>73A-163-462</t>
  </si>
  <si>
    <t>73A-165-418</t>
  </si>
  <si>
    <t>73A-170-198</t>
  </si>
  <si>
    <t>73A-170-211</t>
  </si>
  <si>
    <t>73A-170-411</t>
  </si>
  <si>
    <t>73A-171-121</t>
  </si>
  <si>
    <t>73A-171-211</t>
  </si>
  <si>
    <t>73A-171-541</t>
  </si>
  <si>
    <t>73A-ALL-121</t>
  </si>
  <si>
    <t>73A-ALL-131</t>
  </si>
  <si>
    <t>73A-ALL-135</t>
  </si>
  <si>
    <t>73A-ALL-171</t>
  </si>
  <si>
    <t>73A-ALL-176</t>
  </si>
  <si>
    <t>73A-ALL-198</t>
  </si>
  <si>
    <t>73A-ALL-211</t>
  </si>
  <si>
    <t>73A-ALL-312</t>
  </si>
  <si>
    <t>73A-ALL-411</t>
  </si>
  <si>
    <t>73A-ALL-418</t>
  </si>
  <si>
    <t>73A-ALL-459</t>
  </si>
  <si>
    <t>73A-ALL-461</t>
  </si>
  <si>
    <t>73A-ALL-462</t>
  </si>
  <si>
    <t>73A-ALL-541</t>
  </si>
  <si>
    <t>73B-123-411</t>
  </si>
  <si>
    <t>73B-124-418</t>
  </si>
  <si>
    <t>73B-124-462</t>
  </si>
  <si>
    <t>73B-126-462</t>
  </si>
  <si>
    <t>73B-128-418</t>
  </si>
  <si>
    <t>73B-134-121</t>
  </si>
  <si>
    <t>73B-134-311</t>
  </si>
  <si>
    <t>73B-134-411</t>
  </si>
  <si>
    <t>73B-134-418</t>
  </si>
  <si>
    <t>73B-134-462</t>
  </si>
  <si>
    <t>73B-135-418</t>
  </si>
  <si>
    <t>73B-137-411</t>
  </si>
  <si>
    <t>73B-137-461</t>
  </si>
  <si>
    <t>73B-164-173</t>
  </si>
  <si>
    <t>73B-164-211</t>
  </si>
  <si>
    <t>73B-164-221</t>
  </si>
  <si>
    <t>73B-164-311</t>
  </si>
  <si>
    <t>73B-164-411</t>
  </si>
  <si>
    <t>73B-170-198</t>
  </si>
  <si>
    <t>73B-170-211</t>
  </si>
  <si>
    <t>73B-ALL-121</t>
  </si>
  <si>
    <t>73B-ALL-173</t>
  </si>
  <si>
    <t>73B-ALL-198</t>
  </si>
  <si>
    <t>73B-ALL-211</t>
  </si>
  <si>
    <t>73B-ALL-221</t>
  </si>
  <si>
    <t>73B-ALL-311</t>
  </si>
  <si>
    <t>73B-ALL-411</t>
  </si>
  <si>
    <t>73B-ALL-418</t>
  </si>
  <si>
    <t>73B-ALL-461</t>
  </si>
  <si>
    <t>73B-ALL-462</t>
  </si>
  <si>
    <t>740-121-198</t>
  </si>
  <si>
    <t>740-121-211</t>
  </si>
  <si>
    <t>740-121-221</t>
  </si>
  <si>
    <t>740-121-312</t>
  </si>
  <si>
    <t>740-121-342</t>
  </si>
  <si>
    <t>740-121-411</t>
  </si>
  <si>
    <t>740-121-418</t>
  </si>
  <si>
    <t>740-122-311</t>
  </si>
  <si>
    <t>740-123-315</t>
  </si>
  <si>
    <t>740-123-411</t>
  </si>
  <si>
    <t>740-124-462</t>
  </si>
  <si>
    <t>740-125-165</t>
  </si>
  <si>
    <t>740-125-311</t>
  </si>
  <si>
    <t>740-125-344</t>
  </si>
  <si>
    <t>740-125-453</t>
  </si>
  <si>
    <t>740-125-462</t>
  </si>
  <si>
    <t>740-126-418</t>
  </si>
  <si>
    <t>740-126-462</t>
  </si>
  <si>
    <t>740-128-462</t>
  </si>
  <si>
    <t>740-132-121</t>
  </si>
  <si>
    <t>740-132-142</t>
  </si>
  <si>
    <t>740-132-198</t>
  </si>
  <si>
    <t>740-132-199</t>
  </si>
  <si>
    <t>740-132-211</t>
  </si>
  <si>
    <t>740-132-221</t>
  </si>
  <si>
    <t>740-132-231</t>
  </si>
  <si>
    <t>740-132-311</t>
  </si>
  <si>
    <t>740-132-331</t>
  </si>
  <si>
    <t>740-132-411</t>
  </si>
  <si>
    <t>740-134-146</t>
  </si>
  <si>
    <t>740-134-151</t>
  </si>
  <si>
    <t>740-134-181</t>
  </si>
  <si>
    <t>740-134-211</t>
  </si>
  <si>
    <t>740-134-221</t>
  </si>
  <si>
    <t>740-134-411</t>
  </si>
  <si>
    <t>740-134-418</t>
  </si>
  <si>
    <t>740-134-462</t>
  </si>
  <si>
    <t>740-135-311</t>
  </si>
  <si>
    <t>740-135-418</t>
  </si>
  <si>
    <t>740-137-411</t>
  </si>
  <si>
    <t>740-138-418</t>
  </si>
  <si>
    <t>740-163-116</t>
  </si>
  <si>
    <t>740-163-121</t>
  </si>
  <si>
    <t>740-163-126</t>
  </si>
  <si>
    <t>740-163-131</t>
  </si>
  <si>
    <t>740-163-142</t>
  </si>
  <si>
    <t>740-163-151</t>
  </si>
  <si>
    <t>740-163-162</t>
  </si>
  <si>
    <t>740-163-173</t>
  </si>
  <si>
    <t>740-163-174</t>
  </si>
  <si>
    <t>740-163-176</t>
  </si>
  <si>
    <t>740-163-181</t>
  </si>
  <si>
    <t>740-163-192</t>
  </si>
  <si>
    <t>740-163-199</t>
  </si>
  <si>
    <t>740-163-211</t>
  </si>
  <si>
    <t>740-163-221</t>
  </si>
  <si>
    <t>740-163-231</t>
  </si>
  <si>
    <t>740-163-311</t>
  </si>
  <si>
    <t>740-163-312</t>
  </si>
  <si>
    <t>740-163-313</t>
  </si>
  <si>
    <t>740-163-315</t>
  </si>
  <si>
    <t>740-163-342</t>
  </si>
  <si>
    <t>740-163-392</t>
  </si>
  <si>
    <t>740-163-411</t>
  </si>
  <si>
    <t>740-163-418</t>
  </si>
  <si>
    <t>740-163-461</t>
  </si>
  <si>
    <t>740-163-462</t>
  </si>
  <si>
    <t>740-163-523</t>
  </si>
  <si>
    <t>740-163-541</t>
  </si>
  <si>
    <t>740-163-542</t>
  </si>
  <si>
    <t>740-165-392</t>
  </si>
  <si>
    <t>740-165-418</t>
  </si>
  <si>
    <t>740-167-192</t>
  </si>
  <si>
    <t>740-167-211</t>
  </si>
  <si>
    <t>740-167-221</t>
  </si>
  <si>
    <t>740-167-392</t>
  </si>
  <si>
    <t>740-169-146</t>
  </si>
  <si>
    <t>740-169-211</t>
  </si>
  <si>
    <t>740-169-311</t>
  </si>
  <si>
    <t>740-169-392</t>
  </si>
  <si>
    <t>740-170-143</t>
  </si>
  <si>
    <t>740-170-198</t>
  </si>
  <si>
    <t>740-170-211</t>
  </si>
  <si>
    <t>740-170-392</t>
  </si>
  <si>
    <t>740-171-191</t>
  </si>
  <si>
    <t>740-171-211</t>
  </si>
  <si>
    <t>740-171-221</t>
  </si>
  <si>
    <t>740-171-392</t>
  </si>
  <si>
    <t>740-171-411</t>
  </si>
  <si>
    <t>740-171-418</t>
  </si>
  <si>
    <t>740-181-181</t>
  </si>
  <si>
    <t>740-181-211</t>
  </si>
  <si>
    <t>740-181-221</t>
  </si>
  <si>
    <t>740-181-392</t>
  </si>
  <si>
    <t>740-ALL-116</t>
  </si>
  <si>
    <t>740-ALL-121</t>
  </si>
  <si>
    <t>740-ALL-126</t>
  </si>
  <si>
    <t>740-ALL-131</t>
  </si>
  <si>
    <t>740-ALL-142</t>
  </si>
  <si>
    <t>740-ALL-143</t>
  </si>
  <si>
    <t>740-ALL-146</t>
  </si>
  <si>
    <t>740-ALL-151</t>
  </si>
  <si>
    <t>740-ALL-162</t>
  </si>
  <si>
    <t>740-ALL-165</t>
  </si>
  <si>
    <t>740-ALL-173</t>
  </si>
  <si>
    <t>740-ALL-181</t>
  </si>
  <si>
    <t>740-ALL-191</t>
  </si>
  <si>
    <t>740-ALL-192</t>
  </si>
  <si>
    <t>740-ALL-198</t>
  </si>
  <si>
    <t>740-ALL-311</t>
  </si>
  <si>
    <t>740-ALL-312</t>
  </si>
  <si>
    <t>740-ALL-313</t>
  </si>
  <si>
    <t>740-ALL-315</t>
  </si>
  <si>
    <t>740-ALL-331</t>
  </si>
  <si>
    <t>740-ALL-342</t>
  </si>
  <si>
    <t>740-ALL-344</t>
  </si>
  <si>
    <t>740-ALL-392</t>
  </si>
  <si>
    <t>740-ALL-418</t>
  </si>
  <si>
    <t>740-ALL-453</t>
  </si>
  <si>
    <t>740-ALL-462</t>
  </si>
  <si>
    <t>740-ALL-523</t>
  </si>
  <si>
    <t>740-ALL-541</t>
  </si>
  <si>
    <t>740-ALL-542</t>
  </si>
  <si>
    <t>74C-121-121</t>
  </si>
  <si>
    <t>74C-121-211</t>
  </si>
  <si>
    <t>74C-121-229</t>
  </si>
  <si>
    <t>74C-121-312</t>
  </si>
  <si>
    <t>74C-124-462</t>
  </si>
  <si>
    <t>74C-126-462</t>
  </si>
  <si>
    <t>74C-132-311</t>
  </si>
  <si>
    <t>74C-132-411</t>
  </si>
  <si>
    <t>74C-134-411</t>
  </si>
  <si>
    <t>74C-135-418</t>
  </si>
  <si>
    <t>74C-137-411</t>
  </si>
  <si>
    <t>74C-163-131</t>
  </si>
  <si>
    <t>74C-163-211</t>
  </si>
  <si>
    <t>74C-163-229</t>
  </si>
  <si>
    <t>74C-163-232</t>
  </si>
  <si>
    <t>74C-163-462</t>
  </si>
  <si>
    <t>74C-165-411</t>
  </si>
  <si>
    <t>74C-170-462</t>
  </si>
  <si>
    <t>74C-ALL-121</t>
  </si>
  <si>
    <t>74C-ALL-131</t>
  </si>
  <si>
    <t>74C-ALL-211</t>
  </si>
  <si>
    <t>74C-ALL-229</t>
  </si>
  <si>
    <t>74C-ALL-232</t>
  </si>
  <si>
    <t>74C-ALL-311</t>
  </si>
  <si>
    <t>74C-ALL-312</t>
  </si>
  <si>
    <t>74C-ALL-411</t>
  </si>
  <si>
    <t>74C-ALL-418</t>
  </si>
  <si>
    <t>74C-ALL-462</t>
  </si>
  <si>
    <t>74Z-132-198</t>
  </si>
  <si>
    <t>74Z-132-211</t>
  </si>
  <si>
    <t>74Z-132-221</t>
  </si>
  <si>
    <t>74Z-132-411</t>
  </si>
  <si>
    <t>74Z-134-198</t>
  </si>
  <si>
    <t>74Z-134-211</t>
  </si>
  <si>
    <t>74Z-134-221</t>
  </si>
  <si>
    <t>74Z-134-231</t>
  </si>
  <si>
    <t>74Z-137-411</t>
  </si>
  <si>
    <t>74Z-163-462</t>
  </si>
  <si>
    <t>74Z-ALL-198</t>
  </si>
  <si>
    <t>74Z-ALL-211</t>
  </si>
  <si>
    <t>74Z-ALL-221</t>
  </si>
  <si>
    <t>74Z-ALL-231</t>
  </si>
  <si>
    <t>74Z-ALL-411</t>
  </si>
  <si>
    <t>74Z-ALL-462</t>
  </si>
  <si>
    <t>750-121-131</t>
  </si>
  <si>
    <t>750-121-171</t>
  </si>
  <si>
    <t>750-121-198</t>
  </si>
  <si>
    <t>750-121-211</t>
  </si>
  <si>
    <t>750-121-221</t>
  </si>
  <si>
    <t>750-121-312</t>
  </si>
  <si>
    <t>750-121-411</t>
  </si>
  <si>
    <t>750-122-131</t>
  </si>
  <si>
    <t>750-122-211</t>
  </si>
  <si>
    <t>750-122-311</t>
  </si>
  <si>
    <t>750-123-411</t>
  </si>
  <si>
    <t>750-124-462</t>
  </si>
  <si>
    <t>750-125-411</t>
  </si>
  <si>
    <t>750-125-461</t>
  </si>
  <si>
    <t>750-125-462</t>
  </si>
  <si>
    <t>750-126-462</t>
  </si>
  <si>
    <t>750-132-131</t>
  </si>
  <si>
    <t>750-132-132</t>
  </si>
  <si>
    <t>750-132-192</t>
  </si>
  <si>
    <t>750-132-198</t>
  </si>
  <si>
    <t>750-132-211</t>
  </si>
  <si>
    <t>750-132-221</t>
  </si>
  <si>
    <t>750-132-231</t>
  </si>
  <si>
    <t>750-132-311</t>
  </si>
  <si>
    <t>750-132-317</t>
  </si>
  <si>
    <t>750-132-411</t>
  </si>
  <si>
    <t>750-132-462</t>
  </si>
  <si>
    <t>750-135-311</t>
  </si>
  <si>
    <t>750-135-462</t>
  </si>
  <si>
    <t>750-137-311</t>
  </si>
  <si>
    <t>750-137-411</t>
  </si>
  <si>
    <t>750-137-461</t>
  </si>
  <si>
    <t>750-137-541</t>
  </si>
  <si>
    <t>750-138-418</t>
  </si>
  <si>
    <t>750-163-144</t>
  </si>
  <si>
    <t>750-163-152</t>
  </si>
  <si>
    <t>750-163-192</t>
  </si>
  <si>
    <t>750-163-211</t>
  </si>
  <si>
    <t>750-163-221</t>
  </si>
  <si>
    <t>750-163-312</t>
  </si>
  <si>
    <t>750-163-332</t>
  </si>
  <si>
    <t>750-163-343</t>
  </si>
  <si>
    <t>750-163-392</t>
  </si>
  <si>
    <t>750-163-411</t>
  </si>
  <si>
    <t>750-163-418</t>
  </si>
  <si>
    <t>750-163-461</t>
  </si>
  <si>
    <t>750-163-462</t>
  </si>
  <si>
    <t>750-166-418</t>
  </si>
  <si>
    <t>750-167-192</t>
  </si>
  <si>
    <t>750-167-211</t>
  </si>
  <si>
    <t>750-167-221</t>
  </si>
  <si>
    <t>750-171-121</t>
  </si>
  <si>
    <t>750-171-192</t>
  </si>
  <si>
    <t>750-171-211</t>
  </si>
  <si>
    <t>750-171-221</t>
  </si>
  <si>
    <t>750-171-231</t>
  </si>
  <si>
    <t>750-171-392</t>
  </si>
  <si>
    <t>750-178-418</t>
  </si>
  <si>
    <t>750-181-126</t>
  </si>
  <si>
    <t>750-181-131</t>
  </si>
  <si>
    <t>750-181-142</t>
  </si>
  <si>
    <t>750-181-151</t>
  </si>
  <si>
    <t>750-181-171</t>
  </si>
  <si>
    <t>750-181-173</t>
  </si>
  <si>
    <t>750-181-199</t>
  </si>
  <si>
    <t>750-181-211</t>
  </si>
  <si>
    <t>750-181-392</t>
  </si>
  <si>
    <t>750-181-411</t>
  </si>
  <si>
    <t>750-ALL-121</t>
  </si>
  <si>
    <t>750-ALL-126</t>
  </si>
  <si>
    <t>750-ALL-131</t>
  </si>
  <si>
    <t>750-ALL-132</t>
  </si>
  <si>
    <t>750-ALL-142</t>
  </si>
  <si>
    <t>750-ALL-144</t>
  </si>
  <si>
    <t>750-ALL-152</t>
  </si>
  <si>
    <t>750-ALL-171</t>
  </si>
  <si>
    <t>750-ALL-173</t>
  </si>
  <si>
    <t>750-ALL-192</t>
  </si>
  <si>
    <t>750-ALL-198</t>
  </si>
  <si>
    <t>750-ALL-199</t>
  </si>
  <si>
    <t>750-ALL-311</t>
  </si>
  <si>
    <t>750-ALL-312</t>
  </si>
  <si>
    <t>750-ALL-317</t>
  </si>
  <si>
    <t>750-ALL-343</t>
  </si>
  <si>
    <t>750-ALL-392</t>
  </si>
  <si>
    <t>750-ALL-411</t>
  </si>
  <si>
    <t>750-ALL-418</t>
  </si>
  <si>
    <t>750-ALL-461</t>
  </si>
  <si>
    <t>750-ALL-462</t>
  </si>
  <si>
    <t>750-ALL-541</t>
  </si>
  <si>
    <t>760-121-121</t>
  </si>
  <si>
    <t>760-121-131</t>
  </si>
  <si>
    <t>760-121-151</t>
  </si>
  <si>
    <t>760-121-211</t>
  </si>
  <si>
    <t>760-121-221</t>
  </si>
  <si>
    <t>760-121-311</t>
  </si>
  <si>
    <t>760-121-342</t>
  </si>
  <si>
    <t>760-121-411</t>
  </si>
  <si>
    <t>760-122-317</t>
  </si>
  <si>
    <t>760-123-411</t>
  </si>
  <si>
    <t>760-124-462</t>
  </si>
  <si>
    <t>760-125-113</t>
  </si>
  <si>
    <t>760-125-151</t>
  </si>
  <si>
    <t>760-125-152</t>
  </si>
  <si>
    <t>760-125-171</t>
  </si>
  <si>
    <t>760-125-174</t>
  </si>
  <si>
    <t>760-125-175</t>
  </si>
  <si>
    <t>760-125-176</t>
  </si>
  <si>
    <t>760-125-184</t>
  </si>
  <si>
    <t>760-125-211</t>
  </si>
  <si>
    <t>760-125-221</t>
  </si>
  <si>
    <t>760-125-231</t>
  </si>
  <si>
    <t>760-125-311</t>
  </si>
  <si>
    <t>760-125-332</t>
  </si>
  <si>
    <t>760-125-361</t>
  </si>
  <si>
    <t>760-125-411</t>
  </si>
  <si>
    <t>760-125-418</t>
  </si>
  <si>
    <t>760-125-422</t>
  </si>
  <si>
    <t>760-125-451</t>
  </si>
  <si>
    <t>760-125-453</t>
  </si>
  <si>
    <t>760-125-461</t>
  </si>
  <si>
    <t>760-125-541</t>
  </si>
  <si>
    <t>760-126-462</t>
  </si>
  <si>
    <t>760-128-418</t>
  </si>
  <si>
    <t>760-128-462</t>
  </si>
  <si>
    <t>760-132-121</t>
  </si>
  <si>
    <t>760-132-132</t>
  </si>
  <si>
    <t>760-132-145</t>
  </si>
  <si>
    <t>760-132-192</t>
  </si>
  <si>
    <t>760-132-211</t>
  </si>
  <si>
    <t>760-132-221</t>
  </si>
  <si>
    <t>760-132-231</t>
  </si>
  <si>
    <t>760-132-311</t>
  </si>
  <si>
    <t>760-132-332</t>
  </si>
  <si>
    <t>760-132-411</t>
  </si>
  <si>
    <t>760-134-411</t>
  </si>
  <si>
    <t>760-134-418</t>
  </si>
  <si>
    <t>760-134-461</t>
  </si>
  <si>
    <t>760-134-462</t>
  </si>
  <si>
    <t>760-135-418</t>
  </si>
  <si>
    <t>760-137-411</t>
  </si>
  <si>
    <t>760-137-461</t>
  </si>
  <si>
    <t>760-163-116</t>
  </si>
  <si>
    <t>760-163-121</t>
  </si>
  <si>
    <t>760-163-126</t>
  </si>
  <si>
    <t>760-163-131</t>
  </si>
  <si>
    <t>760-163-132</t>
  </si>
  <si>
    <t>760-163-133</t>
  </si>
  <si>
    <t>760-163-135</t>
  </si>
  <si>
    <t>760-163-142</t>
  </si>
  <si>
    <t>760-163-145</t>
  </si>
  <si>
    <t>760-163-147</t>
  </si>
  <si>
    <t>760-163-151</t>
  </si>
  <si>
    <t>760-163-162</t>
  </si>
  <si>
    <t>760-163-171</t>
  </si>
  <si>
    <t>760-163-173</t>
  </si>
  <si>
    <t>760-163-184</t>
  </si>
  <si>
    <t>760-163-188</t>
  </si>
  <si>
    <t>760-163-211</t>
  </si>
  <si>
    <t>760-163-221</t>
  </si>
  <si>
    <t>760-163-231</t>
  </si>
  <si>
    <t>760-163-311</t>
  </si>
  <si>
    <t>760-163-332</t>
  </si>
  <si>
    <t>760-163-342</t>
  </si>
  <si>
    <t>760-163-392</t>
  </si>
  <si>
    <t>760-163-411</t>
  </si>
  <si>
    <t>760-163-414</t>
  </si>
  <si>
    <t>760-163-418</t>
  </si>
  <si>
    <t>760-163-422</t>
  </si>
  <si>
    <t>760-163-459</t>
  </si>
  <si>
    <t>760-163-461</t>
  </si>
  <si>
    <t>760-163-462</t>
  </si>
  <si>
    <t>760-167-121</t>
  </si>
  <si>
    <t>760-167-131</t>
  </si>
  <si>
    <t>760-167-132</t>
  </si>
  <si>
    <t>760-167-188</t>
  </si>
  <si>
    <t>760-167-211</t>
  </si>
  <si>
    <t>760-167-221</t>
  </si>
  <si>
    <t>760-169-317</t>
  </si>
  <si>
    <t>760-ALL-113</t>
  </si>
  <si>
    <t>760-ALL-116</t>
  </si>
  <si>
    <t>760-ALL-121</t>
  </si>
  <si>
    <t>760-ALL-126</t>
  </si>
  <si>
    <t>760-ALL-131</t>
  </si>
  <si>
    <t>760-ALL-132</t>
  </si>
  <si>
    <t>760-ALL-133</t>
  </si>
  <si>
    <t>760-ALL-135</t>
  </si>
  <si>
    <t>760-ALL-142</t>
  </si>
  <si>
    <t>760-ALL-145</t>
  </si>
  <si>
    <t>760-ALL-147</t>
  </si>
  <si>
    <t>760-ALL-151</t>
  </si>
  <si>
    <t>760-ALL-152</t>
  </si>
  <si>
    <t>760-ALL-162</t>
  </si>
  <si>
    <t>760-ALL-171</t>
  </si>
  <si>
    <t>760-ALL-173</t>
  </si>
  <si>
    <t>760-ALL-174</t>
  </si>
  <si>
    <t>760-ALL-175</t>
  </si>
  <si>
    <t>760-ALL-176</t>
  </si>
  <si>
    <t>760-ALL-184</t>
  </si>
  <si>
    <t>760-ALL-188</t>
  </si>
  <si>
    <t>760-ALL-192</t>
  </si>
  <si>
    <t>760-ALL-211</t>
  </si>
  <si>
    <t>760-ALL-221</t>
  </si>
  <si>
    <t>760-ALL-231</t>
  </si>
  <si>
    <t>760-ALL-311</t>
  </si>
  <si>
    <t>760-ALL-317</t>
  </si>
  <si>
    <t>760-ALL-332</t>
  </si>
  <si>
    <t>760-ALL-342</t>
  </si>
  <si>
    <t>760-ALL-361</t>
  </si>
  <si>
    <t>760-ALL-392</t>
  </si>
  <si>
    <t>760-ALL-411</t>
  </si>
  <si>
    <t>760-ALL-414</t>
  </si>
  <si>
    <t>760-ALL-418</t>
  </si>
  <si>
    <t>760-ALL-422</t>
  </si>
  <si>
    <t>760-ALL-451</t>
  </si>
  <si>
    <t>760-ALL-453</t>
  </si>
  <si>
    <t>760-ALL-459</t>
  </si>
  <si>
    <t>760-ALL-461</t>
  </si>
  <si>
    <t>760-ALL-462</t>
  </si>
  <si>
    <t>760-ALL-541</t>
  </si>
  <si>
    <t>761-121-116</t>
  </si>
  <si>
    <t>761-121-121</t>
  </si>
  <si>
    <t>761-121-124</t>
  </si>
  <si>
    <t>761-121-191</t>
  </si>
  <si>
    <t>761-121-211</t>
  </si>
  <si>
    <t>761-121-221</t>
  </si>
  <si>
    <t>761-121-312</t>
  </si>
  <si>
    <t>761-121-411</t>
  </si>
  <si>
    <t>761-123-411</t>
  </si>
  <si>
    <t>761-124-462</t>
  </si>
  <si>
    <t>761-125-171</t>
  </si>
  <si>
    <t>761-125-211</t>
  </si>
  <si>
    <t>761-125-221</t>
  </si>
  <si>
    <t>761-125-231</t>
  </si>
  <si>
    <t>761-125-332</t>
  </si>
  <si>
    <t>761-125-411</t>
  </si>
  <si>
    <t>761-126-462</t>
  </si>
  <si>
    <t>761-128-462</t>
  </si>
  <si>
    <t>761-132-121</t>
  </si>
  <si>
    <t>761-132-211</t>
  </si>
  <si>
    <t>761-132-411</t>
  </si>
  <si>
    <t>761-134-162</t>
  </si>
  <si>
    <t>761-134-167</t>
  </si>
  <si>
    <t>761-134-173</t>
  </si>
  <si>
    <t>761-134-191</t>
  </si>
  <si>
    <t>761-134-211</t>
  </si>
  <si>
    <t>761-134-221</t>
  </si>
  <si>
    <t>761-134-231</t>
  </si>
  <si>
    <t>761-134-311</t>
  </si>
  <si>
    <t>761-134-411</t>
  </si>
  <si>
    <t>761-134-413</t>
  </si>
  <si>
    <t>761-134-418</t>
  </si>
  <si>
    <t>761-134-462</t>
  </si>
  <si>
    <t>761-135-418</t>
  </si>
  <si>
    <t>761-138-311</t>
  </si>
  <si>
    <t>761-163-152</t>
  </si>
  <si>
    <t>761-163-211</t>
  </si>
  <si>
    <t>761-163-221</t>
  </si>
  <si>
    <t>761-163-311</t>
  </si>
  <si>
    <t>761-163-344</t>
  </si>
  <si>
    <t>761-163-392</t>
  </si>
  <si>
    <t>761-163-411</t>
  </si>
  <si>
    <t>761-163-413</t>
  </si>
  <si>
    <t>761-163-472</t>
  </si>
  <si>
    <t>761-169-131</t>
  </si>
  <si>
    <t>761-169-192</t>
  </si>
  <si>
    <t>761-169-211</t>
  </si>
  <si>
    <t>761-169-221</t>
  </si>
  <si>
    <t>761-169-392</t>
  </si>
  <si>
    <t>761-171-126</t>
  </si>
  <si>
    <t>761-171-142</t>
  </si>
  <si>
    <t>761-171-171</t>
  </si>
  <si>
    <t>761-171-180</t>
  </si>
  <si>
    <t>761-171-211</t>
  </si>
  <si>
    <t>761-171-221</t>
  </si>
  <si>
    <t>761-171-392</t>
  </si>
  <si>
    <t>761-171-411</t>
  </si>
  <si>
    <t>761-171-462</t>
  </si>
  <si>
    <t>761-178-418</t>
  </si>
  <si>
    <t>761-ALL-116</t>
  </si>
  <si>
    <t>761-ALL-121</t>
  </si>
  <si>
    <t>761-ALL-124</t>
  </si>
  <si>
    <t>761-ALL-126</t>
  </si>
  <si>
    <t>761-ALL-131</t>
  </si>
  <si>
    <t>761-ALL-142</t>
  </si>
  <si>
    <t>761-ALL-152</t>
  </si>
  <si>
    <t>761-ALL-162</t>
  </si>
  <si>
    <t>761-ALL-167</t>
  </si>
  <si>
    <t>761-ALL-171</t>
  </si>
  <si>
    <t>761-ALL-173</t>
  </si>
  <si>
    <t>761-ALL-180</t>
  </si>
  <si>
    <t>761-ALL-191</t>
  </si>
  <si>
    <t>761-ALL-192</t>
  </si>
  <si>
    <t>761-ALL-211</t>
  </si>
  <si>
    <t>761-ALL-221</t>
  </si>
  <si>
    <t>761-ALL-231</t>
  </si>
  <si>
    <t>761-ALL-311</t>
  </si>
  <si>
    <t>761-ALL-312</t>
  </si>
  <si>
    <t>761-ALL-332</t>
  </si>
  <si>
    <t>761-ALL-344</t>
  </si>
  <si>
    <t>761-ALL-392</t>
  </si>
  <si>
    <t>761-ALL-411</t>
  </si>
  <si>
    <t>761-ALL-413</t>
  </si>
  <si>
    <t>761-ALL-418</t>
  </si>
  <si>
    <t>761-ALL-472</t>
  </si>
  <si>
    <t>76A-121-121</t>
  </si>
  <si>
    <t>76A-121-131</t>
  </si>
  <si>
    <t>76A-121-135</t>
  </si>
  <si>
    <t>76A-121-146</t>
  </si>
  <si>
    <t>76A-121-198</t>
  </si>
  <si>
    <t>76A-121-211</t>
  </si>
  <si>
    <t>76A-121-221</t>
  </si>
  <si>
    <t>76A-121-411</t>
  </si>
  <si>
    <t>76A-121-418</t>
  </si>
  <si>
    <t>76A-123-315</t>
  </si>
  <si>
    <t>76A-123-342</t>
  </si>
  <si>
    <t>76A-124-462</t>
  </si>
  <si>
    <t>76A-126-462</t>
  </si>
  <si>
    <t>76A-129-418</t>
  </si>
  <si>
    <t>76A-134-411</t>
  </si>
  <si>
    <t>76A-134-418</t>
  </si>
  <si>
    <t>76A-137-411</t>
  </si>
  <si>
    <t>76A-163-121</t>
  </si>
  <si>
    <t>76A-163-211</t>
  </si>
  <si>
    <t>76A-163-221</t>
  </si>
  <si>
    <t>76A-165-418</t>
  </si>
  <si>
    <t>76A-170-121</t>
  </si>
  <si>
    <t>76A-170-171</t>
  </si>
  <si>
    <t>76A-170-211</t>
  </si>
  <si>
    <t>76A-170-221</t>
  </si>
  <si>
    <t>76A-171-418</t>
  </si>
  <si>
    <t>76A-ALL-121</t>
  </si>
  <si>
    <t>76A-ALL-131</t>
  </si>
  <si>
    <t>76A-ALL-135</t>
  </si>
  <si>
    <t>76A-ALL-146</t>
  </si>
  <si>
    <t>76A-ALL-171</t>
  </si>
  <si>
    <t>76A-ALL-198</t>
  </si>
  <si>
    <t>76A-ALL-211</t>
  </si>
  <si>
    <t>76A-ALL-221</t>
  </si>
  <si>
    <t>76A-ALL-315</t>
  </si>
  <si>
    <t>76A-ALL-342</t>
  </si>
  <si>
    <t>76A-ALL-411</t>
  </si>
  <si>
    <t>76A-ALL-418</t>
  </si>
  <si>
    <t>76A-ALL-462</t>
  </si>
  <si>
    <t>770-121-131</t>
  </si>
  <si>
    <t>770-121-196</t>
  </si>
  <si>
    <t>770-121-211</t>
  </si>
  <si>
    <t>770-121-221</t>
  </si>
  <si>
    <t>770-121-411</t>
  </si>
  <si>
    <t>770-121-418</t>
  </si>
  <si>
    <t>770-122-311</t>
  </si>
  <si>
    <t>770-123-411</t>
  </si>
  <si>
    <t>770-124-462</t>
  </si>
  <si>
    <t>770-125-171</t>
  </si>
  <si>
    <t>770-125-172</t>
  </si>
  <si>
    <t>770-125-174</t>
  </si>
  <si>
    <t>770-125-176</t>
  </si>
  <si>
    <t>770-125-453</t>
  </si>
  <si>
    <t>770-125-541</t>
  </si>
  <si>
    <t>770-126-418</t>
  </si>
  <si>
    <t>770-126-462</t>
  </si>
  <si>
    <t>770-128-462</t>
  </si>
  <si>
    <t>770-129-418</t>
  </si>
  <si>
    <t>770-132-121</t>
  </si>
  <si>
    <t>770-132-131</t>
  </si>
  <si>
    <t>770-132-132</t>
  </si>
  <si>
    <t>770-132-133</t>
  </si>
  <si>
    <t>770-132-142</t>
  </si>
  <si>
    <t>770-132-192</t>
  </si>
  <si>
    <t>770-132-211</t>
  </si>
  <si>
    <t>770-132-221</t>
  </si>
  <si>
    <t>770-132-311</t>
  </si>
  <si>
    <t>770-132-411</t>
  </si>
  <si>
    <t>770-134-411</t>
  </si>
  <si>
    <t>770-134-418</t>
  </si>
  <si>
    <t>770-134-462</t>
  </si>
  <si>
    <t>770-137-411</t>
  </si>
  <si>
    <t>770-163-146</t>
  </si>
  <si>
    <t>770-163-162</t>
  </si>
  <si>
    <t>770-163-181</t>
  </si>
  <si>
    <t>770-163-191</t>
  </si>
  <si>
    <t>770-163-192</t>
  </si>
  <si>
    <t>770-163-211</t>
  </si>
  <si>
    <t>770-163-221</t>
  </si>
  <si>
    <t>770-163-311</t>
  </si>
  <si>
    <t>770-163-392</t>
  </si>
  <si>
    <t>770-163-411</t>
  </si>
  <si>
    <t>770-163-418</t>
  </si>
  <si>
    <t>770-163-462</t>
  </si>
  <si>
    <t>770-165-392</t>
  </si>
  <si>
    <t>770-165-411</t>
  </si>
  <si>
    <t>770-165-418</t>
  </si>
  <si>
    <t>770-167-126</t>
  </si>
  <si>
    <t>770-167-142</t>
  </si>
  <si>
    <t>770-167-180</t>
  </si>
  <si>
    <t>770-167-211</t>
  </si>
  <si>
    <t>770-167-392</t>
  </si>
  <si>
    <t>770-167-411</t>
  </si>
  <si>
    <t>770-169-131</t>
  </si>
  <si>
    <t>770-169-146</t>
  </si>
  <si>
    <t>770-169-192</t>
  </si>
  <si>
    <t>770-169-211</t>
  </si>
  <si>
    <t>770-169-221</t>
  </si>
  <si>
    <t>770-169-231</t>
  </si>
  <si>
    <t>770-169-311</t>
  </si>
  <si>
    <t>770-169-392</t>
  </si>
  <si>
    <t>770-170-311</t>
  </si>
  <si>
    <t>770-170-411</t>
  </si>
  <si>
    <t>770-171-113</t>
  </si>
  <si>
    <t>770-171-126</t>
  </si>
  <si>
    <t>770-171-131</t>
  </si>
  <si>
    <t>770-171-142</t>
  </si>
  <si>
    <t>770-171-147</t>
  </si>
  <si>
    <t>770-171-149</t>
  </si>
  <si>
    <t>770-171-171</t>
  </si>
  <si>
    <t>770-171-173</t>
  </si>
  <si>
    <t>770-171-174</t>
  </si>
  <si>
    <t>770-171-180</t>
  </si>
  <si>
    <t>770-171-211</t>
  </si>
  <si>
    <t>770-171-311</t>
  </si>
  <si>
    <t>770-171-333</t>
  </si>
  <si>
    <t>770-171-392</t>
  </si>
  <si>
    <t>770-171-418</t>
  </si>
  <si>
    <t>770-171-451</t>
  </si>
  <si>
    <t>770-171-541</t>
  </si>
  <si>
    <t>770-178-418</t>
  </si>
  <si>
    <t>770-181-418</t>
  </si>
  <si>
    <t>770-ALL-113</t>
  </si>
  <si>
    <t>770-ALL-121</t>
  </si>
  <si>
    <t>770-ALL-126</t>
  </si>
  <si>
    <t>770-ALL-131</t>
  </si>
  <si>
    <t>770-ALL-132</t>
  </si>
  <si>
    <t>770-ALL-133</t>
  </si>
  <si>
    <t>770-ALL-142</t>
  </si>
  <si>
    <t>770-ALL-146</t>
  </si>
  <si>
    <t>770-ALL-147</t>
  </si>
  <si>
    <t>770-ALL-149</t>
  </si>
  <si>
    <t>770-ALL-162</t>
  </si>
  <si>
    <t>770-ALL-171</t>
  </si>
  <si>
    <t>770-ALL-172</t>
  </si>
  <si>
    <t>770-ALL-173</t>
  </si>
  <si>
    <t>770-ALL-174</t>
  </si>
  <si>
    <t>770-ALL-176</t>
  </si>
  <si>
    <t>770-ALL-180</t>
  </si>
  <si>
    <t>770-ALL-181</t>
  </si>
  <si>
    <t>770-ALL-191</t>
  </si>
  <si>
    <t>770-ALL-192</t>
  </si>
  <si>
    <t>770-ALL-196</t>
  </si>
  <si>
    <t>770-ALL-231</t>
  </si>
  <si>
    <t>770-ALL-311</t>
  </si>
  <si>
    <t>770-ALL-333</t>
  </si>
  <si>
    <t>770-ALL-392</t>
  </si>
  <si>
    <t>770-ALL-418</t>
  </si>
  <si>
    <t>770-ALL-451</t>
  </si>
  <si>
    <t>770-ALL-453</t>
  </si>
  <si>
    <t>770-ALL-541</t>
  </si>
  <si>
    <t>780-121-121</t>
  </si>
  <si>
    <t>780-121-151</t>
  </si>
  <si>
    <t>780-121-198</t>
  </si>
  <si>
    <t>780-121-211</t>
  </si>
  <si>
    <t>780-121-221</t>
  </si>
  <si>
    <t>780-121-411</t>
  </si>
  <si>
    <t>780-121-462</t>
  </si>
  <si>
    <t>780-122-317</t>
  </si>
  <si>
    <t>780-123-315</t>
  </si>
  <si>
    <t>780-124-462</t>
  </si>
  <si>
    <t>780-125-171</t>
  </si>
  <si>
    <t>780-125-173</t>
  </si>
  <si>
    <t>780-125-187</t>
  </si>
  <si>
    <t>780-125-211</t>
  </si>
  <si>
    <t>780-125-221</t>
  </si>
  <si>
    <t>780-125-231</t>
  </si>
  <si>
    <t>780-125-411</t>
  </si>
  <si>
    <t>780-125-462</t>
  </si>
  <si>
    <t>780-126-462</t>
  </si>
  <si>
    <t>780-128-462</t>
  </si>
  <si>
    <t>780-132-121</t>
  </si>
  <si>
    <t>780-132-131</t>
  </si>
  <si>
    <t>780-132-144</t>
  </si>
  <si>
    <t>780-132-211</t>
  </si>
  <si>
    <t>780-132-221</t>
  </si>
  <si>
    <t>780-132-311</t>
  </si>
  <si>
    <t>780-132-317</t>
  </si>
  <si>
    <t>780-132-332</t>
  </si>
  <si>
    <t>780-132-411</t>
  </si>
  <si>
    <t>780-134-198</t>
  </si>
  <si>
    <t>780-134-211</t>
  </si>
  <si>
    <t>780-134-221</t>
  </si>
  <si>
    <t>780-134-312</t>
  </si>
  <si>
    <t>780-134-411</t>
  </si>
  <si>
    <t>780-134-418</t>
  </si>
  <si>
    <t>780-134-542</t>
  </si>
  <si>
    <t>780-135-418</t>
  </si>
  <si>
    <t>780-137-411</t>
  </si>
  <si>
    <t>780-163-126</t>
  </si>
  <si>
    <t>780-163-142</t>
  </si>
  <si>
    <t>780-163-146</t>
  </si>
  <si>
    <t>780-163-211</t>
  </si>
  <si>
    <t>780-163-221</t>
  </si>
  <si>
    <t>780-163-231</t>
  </si>
  <si>
    <t>780-163-343</t>
  </si>
  <si>
    <t>780-163-392</t>
  </si>
  <si>
    <t>780-163-411</t>
  </si>
  <si>
    <t>780-163-418</t>
  </si>
  <si>
    <t>780-163-541</t>
  </si>
  <si>
    <t>780-163-542</t>
  </si>
  <si>
    <t>780-171-113</t>
  </si>
  <si>
    <t>780-171-131</t>
  </si>
  <si>
    <t>780-171-171</t>
  </si>
  <si>
    <t>780-171-174</t>
  </si>
  <si>
    <t>780-171-176</t>
  </si>
  <si>
    <t>780-171-196</t>
  </si>
  <si>
    <t>780-171-211</t>
  </si>
  <si>
    <t>780-171-221</t>
  </si>
  <si>
    <t>780-ALL-113</t>
  </si>
  <si>
    <t>780-ALL-121</t>
  </si>
  <si>
    <t>780-ALL-126</t>
  </si>
  <si>
    <t>780-ALL-131</t>
  </si>
  <si>
    <t>780-ALL-142</t>
  </si>
  <si>
    <t>780-ALL-144</t>
  </si>
  <si>
    <t>780-ALL-146</t>
  </si>
  <si>
    <t>780-ALL-151</t>
  </si>
  <si>
    <t>780-ALL-171</t>
  </si>
  <si>
    <t>780-ALL-173</t>
  </si>
  <si>
    <t>780-ALL-174</t>
  </si>
  <si>
    <t>780-ALL-176</t>
  </si>
  <si>
    <t>780-ALL-187</t>
  </si>
  <si>
    <t>780-ALL-196</t>
  </si>
  <si>
    <t>780-ALL-198</t>
  </si>
  <si>
    <t>780-ALL-211</t>
  </si>
  <si>
    <t>780-ALL-221</t>
  </si>
  <si>
    <t>780-ALL-231</t>
  </si>
  <si>
    <t>780-ALL-311</t>
  </si>
  <si>
    <t>780-ALL-312</t>
  </si>
  <si>
    <t>780-ALL-315</t>
  </si>
  <si>
    <t>780-ALL-317</t>
  </si>
  <si>
    <t>780-ALL-332</t>
  </si>
  <si>
    <t>780-ALL-343</t>
  </si>
  <si>
    <t>780-ALL-392</t>
  </si>
  <si>
    <t>780-ALL-411</t>
  </si>
  <si>
    <t>780-ALL-418</t>
  </si>
  <si>
    <t>780-ALL-462</t>
  </si>
  <si>
    <t>780-ALL-541</t>
  </si>
  <si>
    <t>780-ALL-542</t>
  </si>
  <si>
    <t>78A-124-418</t>
  </si>
  <si>
    <t>78A-126-418</t>
  </si>
  <si>
    <t>78A-127-462</t>
  </si>
  <si>
    <t>78A-128-343</t>
  </si>
  <si>
    <t>78A-134-462</t>
  </si>
  <si>
    <t>78A-137-411</t>
  </si>
  <si>
    <t>78A-163-311</t>
  </si>
  <si>
    <t>78A-163-344</t>
  </si>
  <si>
    <t>78A-163-411</t>
  </si>
  <si>
    <t>78A-163-462</t>
  </si>
  <si>
    <t>78A-ALL-311</t>
  </si>
  <si>
    <t>78A-ALL-343</t>
  </si>
  <si>
    <t>78A-ALL-344</t>
  </si>
  <si>
    <t>78A-ALL-411</t>
  </si>
  <si>
    <t>78A-ALL-418</t>
  </si>
  <si>
    <t>78A-ALL-462</t>
  </si>
  <si>
    <t>78B-121-121</t>
  </si>
  <si>
    <t>78B-121-211</t>
  </si>
  <si>
    <t>78B-123-315</t>
  </si>
  <si>
    <t>78B-123-411</t>
  </si>
  <si>
    <t>78B-124-418</t>
  </si>
  <si>
    <t>78B-124-462</t>
  </si>
  <si>
    <t>78B-126-462</t>
  </si>
  <si>
    <t>78B-127-462</t>
  </si>
  <si>
    <t>78B-128-462</t>
  </si>
  <si>
    <t>78B-132-411</t>
  </si>
  <si>
    <t>78B-134-418</t>
  </si>
  <si>
    <t>78B-134-461</t>
  </si>
  <si>
    <t>78B-135-418</t>
  </si>
  <si>
    <t>78B-137-411</t>
  </si>
  <si>
    <t>78B-137-461</t>
  </si>
  <si>
    <t>78B-ALL-121</t>
  </si>
  <si>
    <t>78B-ALL-211</t>
  </si>
  <si>
    <t>78B-ALL-315</t>
  </si>
  <si>
    <t>78B-ALL-411</t>
  </si>
  <si>
    <t>78B-ALL-418</t>
  </si>
  <si>
    <t>78B-ALL-461</t>
  </si>
  <si>
    <t>78B-ALL-462</t>
  </si>
  <si>
    <t>790-121-191</t>
  </si>
  <si>
    <t>790-121-198</t>
  </si>
  <si>
    <t>790-121-211</t>
  </si>
  <si>
    <t>790-121-221</t>
  </si>
  <si>
    <t>790-121-231</t>
  </si>
  <si>
    <t>790-121-411</t>
  </si>
  <si>
    <t>790-121-418</t>
  </si>
  <si>
    <t>790-122-146</t>
  </si>
  <si>
    <t>790-122-211</t>
  </si>
  <si>
    <t>790-122-221</t>
  </si>
  <si>
    <t>790-123-411</t>
  </si>
  <si>
    <t>790-124-462</t>
  </si>
  <si>
    <t>790-125-462</t>
  </si>
  <si>
    <t>790-125-541</t>
  </si>
  <si>
    <t>790-125-551</t>
  </si>
  <si>
    <t>790-125-552</t>
  </si>
  <si>
    <t>790-132-126</t>
  </si>
  <si>
    <t>790-132-142</t>
  </si>
  <si>
    <t>790-132-146</t>
  </si>
  <si>
    <t>790-132-198</t>
  </si>
  <si>
    <t>790-132-211</t>
  </si>
  <si>
    <t>790-132-221</t>
  </si>
  <si>
    <t>790-132-411</t>
  </si>
  <si>
    <t>790-132-462</t>
  </si>
  <si>
    <t>790-135-418</t>
  </si>
  <si>
    <t>790-138-418</t>
  </si>
  <si>
    <t>790-163-312</t>
  </si>
  <si>
    <t>790-163-392</t>
  </si>
  <si>
    <t>790-163-411</t>
  </si>
  <si>
    <t>790-163-418</t>
  </si>
  <si>
    <t>790-163-461</t>
  </si>
  <si>
    <t>790-163-462</t>
  </si>
  <si>
    <t>790-170-191</t>
  </si>
  <si>
    <t>790-170-211</t>
  </si>
  <si>
    <t>790-170-221</t>
  </si>
  <si>
    <t>790-170-392</t>
  </si>
  <si>
    <t>790-171-126</t>
  </si>
  <si>
    <t>790-171-142</t>
  </si>
  <si>
    <t>790-171-146</t>
  </si>
  <si>
    <t>790-171-147</t>
  </si>
  <si>
    <t>790-171-171</t>
  </si>
  <si>
    <t>790-171-173</t>
  </si>
  <si>
    <t>790-171-174</t>
  </si>
  <si>
    <t>790-171-176</t>
  </si>
  <si>
    <t>790-171-211</t>
  </si>
  <si>
    <t>790-171-331</t>
  </si>
  <si>
    <t>790-171-392</t>
  </si>
  <si>
    <t>790-ALL-126</t>
  </si>
  <si>
    <t>790-ALL-142</t>
  </si>
  <si>
    <t>790-ALL-146</t>
  </si>
  <si>
    <t>790-ALL-147</t>
  </si>
  <si>
    <t>790-ALL-171</t>
  </si>
  <si>
    <t>790-ALL-173</t>
  </si>
  <si>
    <t>790-ALL-174</t>
  </si>
  <si>
    <t>790-ALL-176</t>
  </si>
  <si>
    <t>790-ALL-191</t>
  </si>
  <si>
    <t>790-ALL-198</t>
  </si>
  <si>
    <t>790-ALL-231</t>
  </si>
  <si>
    <t>790-ALL-312</t>
  </si>
  <si>
    <t>790-ALL-331</t>
  </si>
  <si>
    <t>790-ALL-392</t>
  </si>
  <si>
    <t>790-ALL-418</t>
  </si>
  <si>
    <t>790-ALL-462</t>
  </si>
  <si>
    <t>790-ALL-541</t>
  </si>
  <si>
    <t>790-ALL-551</t>
  </si>
  <si>
    <t>790-ALL-552</t>
  </si>
  <si>
    <t>79A-123-411</t>
  </si>
  <si>
    <t>79A-124-462</t>
  </si>
  <si>
    <t>79A-126-462</t>
  </si>
  <si>
    <t>79A-129-418</t>
  </si>
  <si>
    <t>79A-134-418</t>
  </si>
  <si>
    <t>79A-134-461</t>
  </si>
  <si>
    <t>79A-135-311</t>
  </si>
  <si>
    <t>79A-137-411</t>
  </si>
  <si>
    <t>79A-164-411</t>
  </si>
  <si>
    <t>79A-ALL-311</t>
  </si>
  <si>
    <t>79A-ALL-411</t>
  </si>
  <si>
    <t>79A-ALL-418</t>
  </si>
  <si>
    <t>79A-ALL-461</t>
  </si>
  <si>
    <t>79A-ALL-462</t>
  </si>
  <si>
    <t>79Z-132-411</t>
  </si>
  <si>
    <t>79Z-134-411</t>
  </si>
  <si>
    <t>79Z-137-411</t>
  </si>
  <si>
    <t>79Z-163-121</t>
  </si>
  <si>
    <t>79Z-163-148</t>
  </si>
  <si>
    <t>79Z-163-151</t>
  </si>
  <si>
    <t>79Z-163-211</t>
  </si>
  <si>
    <t>79Z-163-221</t>
  </si>
  <si>
    <t>79Z-163-229</t>
  </si>
  <si>
    <t>79Z-163-231</t>
  </si>
  <si>
    <t>79Z-163-232</t>
  </si>
  <si>
    <t>79Z-163-314</t>
  </si>
  <si>
    <t>79Z-163-342</t>
  </si>
  <si>
    <t>79Z-163-345</t>
  </si>
  <si>
    <t>79Z-163-462</t>
  </si>
  <si>
    <t>79Z-ALL-121</t>
  </si>
  <si>
    <t>79Z-ALL-148</t>
  </si>
  <si>
    <t>79Z-ALL-151</t>
  </si>
  <si>
    <t>79Z-ALL-211</t>
  </si>
  <si>
    <t>79Z-ALL-221</t>
  </si>
  <si>
    <t>79Z-ALL-229</t>
  </si>
  <si>
    <t>79Z-ALL-231</t>
  </si>
  <si>
    <t>79Z-ALL-232</t>
  </si>
  <si>
    <t>79Z-ALL-314</t>
  </si>
  <si>
    <t>79Z-ALL-342</t>
  </si>
  <si>
    <t>79Z-ALL-345</t>
  </si>
  <si>
    <t>79Z-ALL-462</t>
  </si>
  <si>
    <t>800-121-116</t>
  </si>
  <si>
    <t>800-121-117</t>
  </si>
  <si>
    <t>800-121-121</t>
  </si>
  <si>
    <t>800-121-124</t>
  </si>
  <si>
    <t>800-121-131</t>
  </si>
  <si>
    <t>800-121-135</t>
  </si>
  <si>
    <t>800-121-171</t>
  </si>
  <si>
    <t>800-121-172</t>
  </si>
  <si>
    <t>800-121-198</t>
  </si>
  <si>
    <t>800-121-211</t>
  </si>
  <si>
    <t>800-121-221</t>
  </si>
  <si>
    <t>800-121-331</t>
  </si>
  <si>
    <t>800-121-411</t>
  </si>
  <si>
    <t>800-123-315</t>
  </si>
  <si>
    <t>800-123-411</t>
  </si>
  <si>
    <t>800-124-462</t>
  </si>
  <si>
    <t>800-125-411</t>
  </si>
  <si>
    <t>800-125-461</t>
  </si>
  <si>
    <t>800-125-541</t>
  </si>
  <si>
    <t>800-126-462</t>
  </si>
  <si>
    <t>800-128-462</t>
  </si>
  <si>
    <t>800-132-121</t>
  </si>
  <si>
    <t>800-132-131</t>
  </si>
  <si>
    <t>800-132-133</t>
  </si>
  <si>
    <t>800-132-142</t>
  </si>
  <si>
    <t>800-132-192</t>
  </si>
  <si>
    <t>800-132-211</t>
  </si>
  <si>
    <t>800-132-221</t>
  </si>
  <si>
    <t>800-132-231</t>
  </si>
  <si>
    <t>800-132-311</t>
  </si>
  <si>
    <t>800-132-317</t>
  </si>
  <si>
    <t>800-132-331</t>
  </si>
  <si>
    <t>800-132-411</t>
  </si>
  <si>
    <t>800-132-462</t>
  </si>
  <si>
    <t>800-134-146</t>
  </si>
  <si>
    <t>800-134-181</t>
  </si>
  <si>
    <t>800-134-211</t>
  </si>
  <si>
    <t>800-134-221</t>
  </si>
  <si>
    <t>800-134-231</t>
  </si>
  <si>
    <t>800-134-311</t>
  </si>
  <si>
    <t>800-134-411</t>
  </si>
  <si>
    <t>800-134-418</t>
  </si>
  <si>
    <t>800-135-418</t>
  </si>
  <si>
    <t>800-135-422</t>
  </si>
  <si>
    <t>800-137-411</t>
  </si>
  <si>
    <t>800-138-418</t>
  </si>
  <si>
    <t>800-163-116</t>
  </si>
  <si>
    <t>800-163-121</t>
  </si>
  <si>
    <t>800-163-126</t>
  </si>
  <si>
    <t>800-163-131</t>
  </si>
  <si>
    <t>800-163-135</t>
  </si>
  <si>
    <t>800-163-141</t>
  </si>
  <si>
    <t>800-163-142</t>
  </si>
  <si>
    <t>800-163-146</t>
  </si>
  <si>
    <t>800-163-162</t>
  </si>
  <si>
    <t>800-163-165</t>
  </si>
  <si>
    <t>800-163-171</t>
  </si>
  <si>
    <t>800-163-172</t>
  </si>
  <si>
    <t>800-163-173</t>
  </si>
  <si>
    <t>800-163-174</t>
  </si>
  <si>
    <t>800-163-178</t>
  </si>
  <si>
    <t>800-163-181</t>
  </si>
  <si>
    <t>800-163-184</t>
  </si>
  <si>
    <t>800-163-192</t>
  </si>
  <si>
    <t>800-163-198</t>
  </si>
  <si>
    <t>800-163-199</t>
  </si>
  <si>
    <t>800-163-211</t>
  </si>
  <si>
    <t>800-163-221</t>
  </si>
  <si>
    <t>800-163-231</t>
  </si>
  <si>
    <t>800-163-311</t>
  </si>
  <si>
    <t>800-163-312</t>
  </si>
  <si>
    <t>800-163-344</t>
  </si>
  <si>
    <t>800-163-392</t>
  </si>
  <si>
    <t>800-163-411</t>
  </si>
  <si>
    <t>800-163-418</t>
  </si>
  <si>
    <t>800-163-462</t>
  </si>
  <si>
    <t>800-166-418</t>
  </si>
  <si>
    <t>800-167-411</t>
  </si>
  <si>
    <t>800-169-146</t>
  </si>
  <si>
    <t>800-169-211</t>
  </si>
  <si>
    <t>800-171-418</t>
  </si>
  <si>
    <t>800-ALL-116</t>
  </si>
  <si>
    <t>800-ALL-117</t>
  </si>
  <si>
    <t>800-ALL-121</t>
  </si>
  <si>
    <t>800-ALL-124</t>
  </si>
  <si>
    <t>800-ALL-126</t>
  </si>
  <si>
    <t>800-ALL-131</t>
  </si>
  <si>
    <t>800-ALL-133</t>
  </si>
  <si>
    <t>800-ALL-135</t>
  </si>
  <si>
    <t>800-ALL-141</t>
  </si>
  <si>
    <t>800-ALL-142</t>
  </si>
  <si>
    <t>800-ALL-146</t>
  </si>
  <si>
    <t>800-ALL-162</t>
  </si>
  <si>
    <t>800-ALL-165</t>
  </si>
  <si>
    <t>800-ALL-171</t>
  </si>
  <si>
    <t>800-ALL-172</t>
  </si>
  <si>
    <t>800-ALL-173</t>
  </si>
  <si>
    <t>800-ALL-178</t>
  </si>
  <si>
    <t>800-ALL-181</t>
  </si>
  <si>
    <t>800-ALL-184</t>
  </si>
  <si>
    <t>800-ALL-192</t>
  </si>
  <si>
    <t>800-ALL-198</t>
  </si>
  <si>
    <t>800-ALL-199</t>
  </si>
  <si>
    <t>800-ALL-231</t>
  </si>
  <si>
    <t>800-ALL-311</t>
  </si>
  <si>
    <t>800-ALL-312</t>
  </si>
  <si>
    <t>800-ALL-315</t>
  </si>
  <si>
    <t>800-ALL-317</t>
  </si>
  <si>
    <t>800-ALL-331</t>
  </si>
  <si>
    <t>800-ALL-344</t>
  </si>
  <si>
    <t>800-ALL-392</t>
  </si>
  <si>
    <t>800-ALL-411</t>
  </si>
  <si>
    <t>800-ALL-418</t>
  </si>
  <si>
    <t>800-ALL-422</t>
  </si>
  <si>
    <t>800-ALL-461</t>
  </si>
  <si>
    <t>800-ALL-462</t>
  </si>
  <si>
    <t>800-ALL-541</t>
  </si>
  <si>
    <t>80B-121-121</t>
  </si>
  <si>
    <t>80B-121-311</t>
  </si>
  <si>
    <t>80B-121-312</t>
  </si>
  <si>
    <t>80B-121-411</t>
  </si>
  <si>
    <t>80B-121-418</t>
  </si>
  <si>
    <t>80B-121-422</t>
  </si>
  <si>
    <t>80B-122-311</t>
  </si>
  <si>
    <t>80B-127-471</t>
  </si>
  <si>
    <t>80B-129-418</t>
  </si>
  <si>
    <t>80B-134-121</t>
  </si>
  <si>
    <t>80B-137-411</t>
  </si>
  <si>
    <t>80B-163-121</t>
  </si>
  <si>
    <t>80B-163-163</t>
  </si>
  <si>
    <t>80B-163-197</t>
  </si>
  <si>
    <t>80B-163-313</t>
  </si>
  <si>
    <t>80B-163-315</t>
  </si>
  <si>
    <t>80B-163-342</t>
  </si>
  <si>
    <t>80B-163-411</t>
  </si>
  <si>
    <t>80B-163-418</t>
  </si>
  <si>
    <t>80B-169-311</t>
  </si>
  <si>
    <t>80B-170-311</t>
  </si>
  <si>
    <t>80B-ALL-121</t>
  </si>
  <si>
    <t>80B-ALL-163</t>
  </si>
  <si>
    <t>80B-ALL-197</t>
  </si>
  <si>
    <t>80B-ALL-311</t>
  </si>
  <si>
    <t>80B-ALL-312</t>
  </si>
  <si>
    <t>80B-ALL-313</t>
  </si>
  <si>
    <t>80B-ALL-315</t>
  </si>
  <si>
    <t>80B-ALL-342</t>
  </si>
  <si>
    <t>80B-ALL-411</t>
  </si>
  <si>
    <t>80B-ALL-422</t>
  </si>
  <si>
    <t>80B-ALL-471</t>
  </si>
  <si>
    <t>810-121-121</t>
  </si>
  <si>
    <t>810-121-131</t>
  </si>
  <si>
    <t>810-121-135</t>
  </si>
  <si>
    <t>810-121-191</t>
  </si>
  <si>
    <t>810-121-198</t>
  </si>
  <si>
    <t>810-121-199</t>
  </si>
  <si>
    <t>810-121-211</t>
  </si>
  <si>
    <t>810-121-221</t>
  </si>
  <si>
    <t>810-121-312</t>
  </si>
  <si>
    <t>810-122-311</t>
  </si>
  <si>
    <t>810-123-411</t>
  </si>
  <si>
    <t>810-124-418</t>
  </si>
  <si>
    <t>810-124-462</t>
  </si>
  <si>
    <t>810-125-151</t>
  </si>
  <si>
    <t>810-125-174</t>
  </si>
  <si>
    <t>810-125-175</t>
  </si>
  <si>
    <t>810-125-176</t>
  </si>
  <si>
    <t>810-125-199</t>
  </si>
  <si>
    <t>810-125-231</t>
  </si>
  <si>
    <t>810-125-451</t>
  </si>
  <si>
    <t>810-125-461</t>
  </si>
  <si>
    <t>810-125-551</t>
  </si>
  <si>
    <t>810-126-418</t>
  </si>
  <si>
    <t>810-126-462</t>
  </si>
  <si>
    <t>810-128-418</t>
  </si>
  <si>
    <t>810-132-141</t>
  </si>
  <si>
    <t>810-132-142</t>
  </si>
  <si>
    <t>810-132-145</t>
  </si>
  <si>
    <t>810-132-192</t>
  </si>
  <si>
    <t>810-132-199</t>
  </si>
  <si>
    <t>810-132-211</t>
  </si>
  <si>
    <t>810-132-221</t>
  </si>
  <si>
    <t>810-132-231</t>
  </si>
  <si>
    <t>810-132-311</t>
  </si>
  <si>
    <t>810-132-318</t>
  </si>
  <si>
    <t>810-132-411</t>
  </si>
  <si>
    <t>810-132-418</t>
  </si>
  <si>
    <t>810-134-146</t>
  </si>
  <si>
    <t>810-134-199</t>
  </si>
  <si>
    <t>810-134-211</t>
  </si>
  <si>
    <t>810-134-221</t>
  </si>
  <si>
    <t>810-134-418</t>
  </si>
  <si>
    <t>810-135-311</t>
  </si>
  <si>
    <t>810-135-418</t>
  </si>
  <si>
    <t>810-135-462</t>
  </si>
  <si>
    <t>810-137-411</t>
  </si>
  <si>
    <t>810-137-461</t>
  </si>
  <si>
    <t>810-163-121</t>
  </si>
  <si>
    <t>810-163-131</t>
  </si>
  <si>
    <t>810-163-141</t>
  </si>
  <si>
    <t>810-163-142</t>
  </si>
  <si>
    <t>810-163-143</t>
  </si>
  <si>
    <t>810-163-144</t>
  </si>
  <si>
    <t>810-163-146</t>
  </si>
  <si>
    <t>810-163-162</t>
  </si>
  <si>
    <t>810-163-165</t>
  </si>
  <si>
    <t>810-163-167</t>
  </si>
  <si>
    <t>810-163-181</t>
  </si>
  <si>
    <t>810-163-192</t>
  </si>
  <si>
    <t>810-163-198</t>
  </si>
  <si>
    <t>810-163-199</t>
  </si>
  <si>
    <t>810-163-211</t>
  </si>
  <si>
    <t>810-163-221</t>
  </si>
  <si>
    <t>810-163-231</t>
  </si>
  <si>
    <t>810-163-319</t>
  </si>
  <si>
    <t>810-163-333</t>
  </si>
  <si>
    <t>810-163-344</t>
  </si>
  <si>
    <t>810-163-392</t>
  </si>
  <si>
    <t>810-163-411</t>
  </si>
  <si>
    <t>810-163-418</t>
  </si>
  <si>
    <t>810-163-461</t>
  </si>
  <si>
    <t>810-163-462</t>
  </si>
  <si>
    <t>810-166-418</t>
  </si>
  <si>
    <t>810-167-311</t>
  </si>
  <si>
    <t>810-169-131</t>
  </si>
  <si>
    <t>810-169-211</t>
  </si>
  <si>
    <t>810-169-392</t>
  </si>
  <si>
    <t>810-170-121</t>
  </si>
  <si>
    <t>810-170-143</t>
  </si>
  <si>
    <t>810-170-162</t>
  </si>
  <si>
    <t>810-170-195</t>
  </si>
  <si>
    <t>810-170-198</t>
  </si>
  <si>
    <t>810-170-211</t>
  </si>
  <si>
    <t>810-170-221</t>
  </si>
  <si>
    <t>810-170-231</t>
  </si>
  <si>
    <t>810-170-392</t>
  </si>
  <si>
    <t>810-170-418</t>
  </si>
  <si>
    <t>810-171-116</t>
  </si>
  <si>
    <t>810-171-126</t>
  </si>
  <si>
    <t>810-171-142</t>
  </si>
  <si>
    <t>810-171-147</t>
  </si>
  <si>
    <t>810-171-148</t>
  </si>
  <si>
    <t>810-171-171</t>
  </si>
  <si>
    <t>810-171-211</t>
  </si>
  <si>
    <t>810-171-392</t>
  </si>
  <si>
    <t>810-171-411</t>
  </si>
  <si>
    <t>810-ALL-116</t>
  </si>
  <si>
    <t>810-ALL-121</t>
  </si>
  <si>
    <t>810-ALL-126</t>
  </si>
  <si>
    <t>810-ALL-131</t>
  </si>
  <si>
    <t>810-ALL-135</t>
  </si>
  <si>
    <t>810-ALL-141</t>
  </si>
  <si>
    <t>810-ALL-142</t>
  </si>
  <si>
    <t>810-ALL-143</t>
  </si>
  <si>
    <t>810-ALL-144</t>
  </si>
  <si>
    <t>810-ALL-145</t>
  </si>
  <si>
    <t>810-ALL-146</t>
  </si>
  <si>
    <t>810-ALL-147</t>
  </si>
  <si>
    <t>810-ALL-148</t>
  </si>
  <si>
    <t>810-ALL-151</t>
  </si>
  <si>
    <t>810-ALL-162</t>
  </si>
  <si>
    <t>810-ALL-165</t>
  </si>
  <si>
    <t>810-ALL-167</t>
  </si>
  <si>
    <t>810-ALL-174</t>
  </si>
  <si>
    <t>810-ALL-175</t>
  </si>
  <si>
    <t>810-ALL-176</t>
  </si>
  <si>
    <t>810-ALL-181</t>
  </si>
  <si>
    <t>810-ALL-191</t>
  </si>
  <si>
    <t>810-ALL-192</t>
  </si>
  <si>
    <t>810-ALL-195</t>
  </si>
  <si>
    <t>810-ALL-198</t>
  </si>
  <si>
    <t>810-ALL-199</t>
  </si>
  <si>
    <t>810-ALL-231</t>
  </si>
  <si>
    <t>810-ALL-311</t>
  </si>
  <si>
    <t>810-ALL-312</t>
  </si>
  <si>
    <t>810-ALL-318</t>
  </si>
  <si>
    <t>810-ALL-319</t>
  </si>
  <si>
    <t>810-ALL-333</t>
  </si>
  <si>
    <t>810-ALL-344</t>
  </si>
  <si>
    <t>810-ALL-392</t>
  </si>
  <si>
    <t>810-ALL-411</t>
  </si>
  <si>
    <t>810-ALL-418</t>
  </si>
  <si>
    <t>810-ALL-451</t>
  </si>
  <si>
    <t>810-ALL-461</t>
  </si>
  <si>
    <t>810-ALL-462</t>
  </si>
  <si>
    <t>810-ALL-551</t>
  </si>
  <si>
    <t>81A-121-121</t>
  </si>
  <si>
    <t>81A-121-173</t>
  </si>
  <si>
    <t>81A-121-211</t>
  </si>
  <si>
    <t>81A-124-418</t>
  </si>
  <si>
    <t>81A-124-462</t>
  </si>
  <si>
    <t>81A-126-462</t>
  </si>
  <si>
    <t>81A-128-418</t>
  </si>
  <si>
    <t>81A-132-411</t>
  </si>
  <si>
    <t>81A-134-411</t>
  </si>
  <si>
    <t>81A-135-418</t>
  </si>
  <si>
    <t>81A-137-411</t>
  </si>
  <si>
    <t>81A-163-143</t>
  </si>
  <si>
    <t>81A-163-211</t>
  </si>
  <si>
    <t>81A-163-411</t>
  </si>
  <si>
    <t>81A-163-462</t>
  </si>
  <si>
    <t>81A-169-131</t>
  </si>
  <si>
    <t>81A-169-211</t>
  </si>
  <si>
    <t>81A-170-143</t>
  </si>
  <si>
    <t>81A-170-211</t>
  </si>
  <si>
    <t>81A-171-121</t>
  </si>
  <si>
    <t>81A-171-171</t>
  </si>
  <si>
    <t>81A-171-211</t>
  </si>
  <si>
    <t>81A-181-413</t>
  </si>
  <si>
    <t>81A-ALL-131</t>
  </si>
  <si>
    <t>81A-ALL-143</t>
  </si>
  <si>
    <t>81A-ALL-171</t>
  </si>
  <si>
    <t>81A-ALL-173</t>
  </si>
  <si>
    <t>81A-ALL-211</t>
  </si>
  <si>
    <t>81A-ALL-411</t>
  </si>
  <si>
    <t>81A-ALL-413</t>
  </si>
  <si>
    <t>81A-ALL-418</t>
  </si>
  <si>
    <t>81A-ALL-462</t>
  </si>
  <si>
    <t>81B-121-121</t>
  </si>
  <si>
    <t>81B-121-151</t>
  </si>
  <si>
    <t>81B-121-173</t>
  </si>
  <si>
    <t>81B-121-211</t>
  </si>
  <si>
    <t>81B-121-411</t>
  </si>
  <si>
    <t>81B-121-413</t>
  </si>
  <si>
    <t>81B-122-311</t>
  </si>
  <si>
    <t>81B-123-411</t>
  </si>
  <si>
    <t>81B-124-462</t>
  </si>
  <si>
    <t>81B-129-418</t>
  </si>
  <si>
    <t>81B-132-131</t>
  </si>
  <si>
    <t>81B-132-311</t>
  </si>
  <si>
    <t>81B-134-312</t>
  </si>
  <si>
    <t>81B-134-413</t>
  </si>
  <si>
    <t>81B-134-418</t>
  </si>
  <si>
    <t>81B-135-311</t>
  </si>
  <si>
    <t>81B-137-311</t>
  </si>
  <si>
    <t>81B-137-411</t>
  </si>
  <si>
    <t>81B-163-462</t>
  </si>
  <si>
    <t>81B-169-131</t>
  </si>
  <si>
    <t>81B-169-211</t>
  </si>
  <si>
    <t>81B-ALL-121</t>
  </si>
  <si>
    <t>81B-ALL-131</t>
  </si>
  <si>
    <t>81B-ALL-151</t>
  </si>
  <si>
    <t>81B-ALL-173</t>
  </si>
  <si>
    <t>81B-ALL-211</t>
  </si>
  <si>
    <t>81B-ALL-311</t>
  </si>
  <si>
    <t>81B-ALL-312</t>
  </si>
  <si>
    <t>81B-ALL-411</t>
  </si>
  <si>
    <t>81B-ALL-413</t>
  </si>
  <si>
    <t>81B-ALL-418</t>
  </si>
  <si>
    <t>81B-ALL-462</t>
  </si>
  <si>
    <t>820-121-121</t>
  </si>
  <si>
    <t>820-121-131</t>
  </si>
  <si>
    <t>820-121-146</t>
  </si>
  <si>
    <t>820-121-171</t>
  </si>
  <si>
    <t>820-121-198</t>
  </si>
  <si>
    <t>820-121-211</t>
  </si>
  <si>
    <t>820-121-221</t>
  </si>
  <si>
    <t>820-121-332</t>
  </si>
  <si>
    <t>820-121-411</t>
  </si>
  <si>
    <t>820-121-413</t>
  </si>
  <si>
    <t>820-121-422</t>
  </si>
  <si>
    <t>820-122-311</t>
  </si>
  <si>
    <t>820-123-315</t>
  </si>
  <si>
    <t>820-123-411</t>
  </si>
  <si>
    <t>820-124-462</t>
  </si>
  <si>
    <t>820-125-329</t>
  </si>
  <si>
    <t>820-125-332</t>
  </si>
  <si>
    <t>820-125-392</t>
  </si>
  <si>
    <t>820-125-411</t>
  </si>
  <si>
    <t>820-125-418</t>
  </si>
  <si>
    <t>820-125-422</t>
  </si>
  <si>
    <t>820-125-451</t>
  </si>
  <si>
    <t>820-125-453</t>
  </si>
  <si>
    <t>820-125-461</t>
  </si>
  <si>
    <t>820-125-551</t>
  </si>
  <si>
    <t>820-125-552</t>
  </si>
  <si>
    <t>820-126-462</t>
  </si>
  <si>
    <t>820-127-462</t>
  </si>
  <si>
    <t>820-128-462</t>
  </si>
  <si>
    <t>820-132-311</t>
  </si>
  <si>
    <t>820-132-411</t>
  </si>
  <si>
    <t>820-132-462</t>
  </si>
  <si>
    <t>820-132-541</t>
  </si>
  <si>
    <t>820-134-312</t>
  </si>
  <si>
    <t>820-134-418</t>
  </si>
  <si>
    <t>820-134-462</t>
  </si>
  <si>
    <t>820-135-462</t>
  </si>
  <si>
    <t>820-137-411</t>
  </si>
  <si>
    <t>820-137-461</t>
  </si>
  <si>
    <t>820-163-146</t>
  </si>
  <si>
    <t>820-163-184</t>
  </si>
  <si>
    <t>820-163-211</t>
  </si>
  <si>
    <t>820-163-221</t>
  </si>
  <si>
    <t>820-163-231</t>
  </si>
  <si>
    <t>820-163-311</t>
  </si>
  <si>
    <t>820-163-392</t>
  </si>
  <si>
    <t>820-163-411</t>
  </si>
  <si>
    <t>820-163-418</t>
  </si>
  <si>
    <t>820-163-461</t>
  </si>
  <si>
    <t>820-163-472</t>
  </si>
  <si>
    <t>820-166-418</t>
  </si>
  <si>
    <t>820-169-146</t>
  </si>
  <si>
    <t>820-169-211</t>
  </si>
  <si>
    <t>820-169-311</t>
  </si>
  <si>
    <t>820-169-392</t>
  </si>
  <si>
    <t>820-170-143</t>
  </si>
  <si>
    <t>820-170-211</t>
  </si>
  <si>
    <t>820-170-221</t>
  </si>
  <si>
    <t>820-170-392</t>
  </si>
  <si>
    <t>820-171-116</t>
  </si>
  <si>
    <t>820-171-126</t>
  </si>
  <si>
    <t>820-171-131</t>
  </si>
  <si>
    <t>820-171-142</t>
  </si>
  <si>
    <t>820-171-151</t>
  </si>
  <si>
    <t>820-171-162</t>
  </si>
  <si>
    <t>820-171-171</t>
  </si>
  <si>
    <t>820-171-180</t>
  </si>
  <si>
    <t>820-171-211</t>
  </si>
  <si>
    <t>820-171-312</t>
  </si>
  <si>
    <t>820-171-392</t>
  </si>
  <si>
    <t>820-171-413</t>
  </si>
  <si>
    <t>820-171-422</t>
  </si>
  <si>
    <t>820-171-423</t>
  </si>
  <si>
    <t>820-171-424</t>
  </si>
  <si>
    <t>820-ALL-116</t>
  </si>
  <si>
    <t>820-ALL-121</t>
  </si>
  <si>
    <t>820-ALL-126</t>
  </si>
  <si>
    <t>820-ALL-131</t>
  </si>
  <si>
    <t>820-ALL-142</t>
  </si>
  <si>
    <t>820-ALL-143</t>
  </si>
  <si>
    <t>820-ALL-146</t>
  </si>
  <si>
    <t>820-ALL-151</t>
  </si>
  <si>
    <t>820-ALL-162</t>
  </si>
  <si>
    <t>820-ALL-171</t>
  </si>
  <si>
    <t>820-ALL-180</t>
  </si>
  <si>
    <t>820-ALL-184</t>
  </si>
  <si>
    <t>820-ALL-198</t>
  </si>
  <si>
    <t>820-ALL-211</t>
  </si>
  <si>
    <t>820-ALL-221</t>
  </si>
  <si>
    <t>820-ALL-231</t>
  </si>
  <si>
    <t>820-ALL-311</t>
  </si>
  <si>
    <t>820-ALL-312</t>
  </si>
  <si>
    <t>820-ALL-315</t>
  </si>
  <si>
    <t>820-ALL-329</t>
  </si>
  <si>
    <t>820-ALL-332</t>
  </si>
  <si>
    <t>820-ALL-392</t>
  </si>
  <si>
    <t>820-ALL-411</t>
  </si>
  <si>
    <t>820-ALL-413</t>
  </si>
  <si>
    <t>820-ALL-418</t>
  </si>
  <si>
    <t>820-ALL-422</t>
  </si>
  <si>
    <t>820-ALL-423</t>
  </si>
  <si>
    <t>820-ALL-424</t>
  </si>
  <si>
    <t>820-ALL-451</t>
  </si>
  <si>
    <t>820-ALL-453</t>
  </si>
  <si>
    <t>820-ALL-461</t>
  </si>
  <si>
    <t>820-ALL-472</t>
  </si>
  <si>
    <t>820-ALL-541</t>
  </si>
  <si>
    <t>820-ALL-551</t>
  </si>
  <si>
    <t>820-ALL-552</t>
  </si>
  <si>
    <t>821-121-116</t>
  </si>
  <si>
    <t>821-121-121</t>
  </si>
  <si>
    <t>821-121-131</t>
  </si>
  <si>
    <t>821-121-171</t>
  </si>
  <si>
    <t>821-121-198</t>
  </si>
  <si>
    <t>821-121-211</t>
  </si>
  <si>
    <t>821-121-221</t>
  </si>
  <si>
    <t>821-121-312</t>
  </si>
  <si>
    <t>821-121-331</t>
  </si>
  <si>
    <t>821-121-342</t>
  </si>
  <si>
    <t>821-121-411</t>
  </si>
  <si>
    <t>821-121-462</t>
  </si>
  <si>
    <t>821-123-411</t>
  </si>
  <si>
    <t>821-124-418</t>
  </si>
  <si>
    <t>821-124-462</t>
  </si>
  <si>
    <t>821-126-462</t>
  </si>
  <si>
    <t>821-128-462</t>
  </si>
  <si>
    <t>821-132-311</t>
  </si>
  <si>
    <t>821-132-317</t>
  </si>
  <si>
    <t>821-132-318</t>
  </si>
  <si>
    <t>821-132-411</t>
  </si>
  <si>
    <t>821-134-142</t>
  </si>
  <si>
    <t>821-134-199</t>
  </si>
  <si>
    <t>821-134-211</t>
  </si>
  <si>
    <t>821-134-221</t>
  </si>
  <si>
    <t>821-134-231</t>
  </si>
  <si>
    <t>821-134-311</t>
  </si>
  <si>
    <t>821-134-312</t>
  </si>
  <si>
    <t>821-134-411</t>
  </si>
  <si>
    <t>821-134-418</t>
  </si>
  <si>
    <t>821-135-418</t>
  </si>
  <si>
    <t>821-137-311</t>
  </si>
  <si>
    <t>821-137-411</t>
  </si>
  <si>
    <t>821-163-167</t>
  </si>
  <si>
    <t>821-163-211</t>
  </si>
  <si>
    <t>821-163-221</t>
  </si>
  <si>
    <t>821-163-311</t>
  </si>
  <si>
    <t>821-163-343</t>
  </si>
  <si>
    <t>821-163-392</t>
  </si>
  <si>
    <t>821-163-411</t>
  </si>
  <si>
    <t>821-163-418</t>
  </si>
  <si>
    <t>821-163-461</t>
  </si>
  <si>
    <t>821-163-462</t>
  </si>
  <si>
    <t>821-163-541</t>
  </si>
  <si>
    <t>821-169-131</t>
  </si>
  <si>
    <t>821-169-146</t>
  </si>
  <si>
    <t>821-169-211</t>
  </si>
  <si>
    <t>821-169-392</t>
  </si>
  <si>
    <t>821-170-143</t>
  </si>
  <si>
    <t>821-170-198</t>
  </si>
  <si>
    <t>821-170-211</t>
  </si>
  <si>
    <t>821-170-392</t>
  </si>
  <si>
    <t>821-171-126</t>
  </si>
  <si>
    <t>821-171-142</t>
  </si>
  <si>
    <t>821-171-151</t>
  </si>
  <si>
    <t>821-171-162</t>
  </si>
  <si>
    <t>821-171-211</t>
  </si>
  <si>
    <t>821-171-392</t>
  </si>
  <si>
    <t>821-ALL-116</t>
  </si>
  <si>
    <t>821-ALL-121</t>
  </si>
  <si>
    <t>821-ALL-126</t>
  </si>
  <si>
    <t>821-ALL-131</t>
  </si>
  <si>
    <t>821-ALL-142</t>
  </si>
  <si>
    <t>821-ALL-143</t>
  </si>
  <si>
    <t>821-ALL-146</t>
  </si>
  <si>
    <t>821-ALL-151</t>
  </si>
  <si>
    <t>821-ALL-162</t>
  </si>
  <si>
    <t>821-ALL-167</t>
  </si>
  <si>
    <t>821-ALL-171</t>
  </si>
  <si>
    <t>821-ALL-198</t>
  </si>
  <si>
    <t>821-ALL-199</t>
  </si>
  <si>
    <t>821-ALL-211</t>
  </si>
  <si>
    <t>821-ALL-221</t>
  </si>
  <si>
    <t>821-ALL-231</t>
  </si>
  <si>
    <t>821-ALL-311</t>
  </si>
  <si>
    <t>821-ALL-312</t>
  </si>
  <si>
    <t>821-ALL-317</t>
  </si>
  <si>
    <t>821-ALL-318</t>
  </si>
  <si>
    <t>821-ALL-331</t>
  </si>
  <si>
    <t>821-ALL-342</t>
  </si>
  <si>
    <t>821-ALL-343</t>
  </si>
  <si>
    <t>821-ALL-392</t>
  </si>
  <si>
    <t>821-ALL-411</t>
  </si>
  <si>
    <t>821-ALL-418</t>
  </si>
  <si>
    <t>821-ALL-461</t>
  </si>
  <si>
    <t>821-ALL-462</t>
  </si>
  <si>
    <t>821-ALL-541</t>
  </si>
  <si>
    <t>830-121-198</t>
  </si>
  <si>
    <t>830-121-211</t>
  </si>
  <si>
    <t>830-121-221</t>
  </si>
  <si>
    <t>830-121-411</t>
  </si>
  <si>
    <t>830-121-462</t>
  </si>
  <si>
    <t>830-124-462</t>
  </si>
  <si>
    <t>830-126-462</t>
  </si>
  <si>
    <t>830-128-462</t>
  </si>
  <si>
    <t>830-132-133</t>
  </si>
  <si>
    <t>830-132-192</t>
  </si>
  <si>
    <t>830-132-211</t>
  </si>
  <si>
    <t>830-132-221</t>
  </si>
  <si>
    <t>830-132-311</t>
  </si>
  <si>
    <t>830-132-411</t>
  </si>
  <si>
    <t>830-134-131</t>
  </si>
  <si>
    <t>830-134-146</t>
  </si>
  <si>
    <t>830-134-211</t>
  </si>
  <si>
    <t>830-134-221</t>
  </si>
  <si>
    <t>830-134-411</t>
  </si>
  <si>
    <t>830-134-418</t>
  </si>
  <si>
    <t>830-134-462</t>
  </si>
  <si>
    <t>830-135-418</t>
  </si>
  <si>
    <t>830-163-142</t>
  </si>
  <si>
    <t>830-163-148</t>
  </si>
  <si>
    <t>830-163-192</t>
  </si>
  <si>
    <t>830-163-211</t>
  </si>
  <si>
    <t>830-163-221</t>
  </si>
  <si>
    <t>830-163-231</t>
  </si>
  <si>
    <t>830-163-332</t>
  </si>
  <si>
    <t>830-167-133</t>
  </si>
  <si>
    <t>830-167-192</t>
  </si>
  <si>
    <t>830-167-211</t>
  </si>
  <si>
    <t>830-167-221</t>
  </si>
  <si>
    <t>830-167-392</t>
  </si>
  <si>
    <t>830-167-411</t>
  </si>
  <si>
    <t>830-167-462</t>
  </si>
  <si>
    <t>830-171-126</t>
  </si>
  <si>
    <t>830-171-133</t>
  </si>
  <si>
    <t>830-171-162</t>
  </si>
  <si>
    <t>830-171-175</t>
  </si>
  <si>
    <t>830-171-181</t>
  </si>
  <si>
    <t>830-171-192</t>
  </si>
  <si>
    <t>830-171-211</t>
  </si>
  <si>
    <t>830-171-221</t>
  </si>
  <si>
    <t>830-171-231</t>
  </si>
  <si>
    <t>830-171-311</t>
  </si>
  <si>
    <t>830-171-312</t>
  </si>
  <si>
    <t>830-171-319</t>
  </si>
  <si>
    <t>830-171-325</t>
  </si>
  <si>
    <t>830-171-326</t>
  </si>
  <si>
    <t>830-171-341</t>
  </si>
  <si>
    <t>830-171-392</t>
  </si>
  <si>
    <t>830-171-411</t>
  </si>
  <si>
    <t>830-171-418</t>
  </si>
  <si>
    <t>830-171-422</t>
  </si>
  <si>
    <t>830-171-461</t>
  </si>
  <si>
    <t>830-178-418</t>
  </si>
  <si>
    <t>830-ALL-126</t>
  </si>
  <si>
    <t>830-ALL-131</t>
  </si>
  <si>
    <t>830-ALL-133</t>
  </si>
  <si>
    <t>830-ALL-142</t>
  </si>
  <si>
    <t>830-ALL-146</t>
  </si>
  <si>
    <t>830-ALL-148</t>
  </si>
  <si>
    <t>830-ALL-162</t>
  </si>
  <si>
    <t>830-ALL-175</t>
  </si>
  <si>
    <t>830-ALL-181</t>
  </si>
  <si>
    <t>830-ALL-192</t>
  </si>
  <si>
    <t>830-ALL-198</t>
  </si>
  <si>
    <t>830-ALL-231</t>
  </si>
  <si>
    <t>830-ALL-319</t>
  </si>
  <si>
    <t>830-ALL-325</t>
  </si>
  <si>
    <t>830-ALL-326</t>
  </si>
  <si>
    <t>830-ALL-332</t>
  </si>
  <si>
    <t>830-ALL-341</t>
  </si>
  <si>
    <t>830-ALL-422</t>
  </si>
  <si>
    <t>830-ALL-461</t>
  </si>
  <si>
    <t>840-121-198</t>
  </si>
  <si>
    <t>840-121-211</t>
  </si>
  <si>
    <t>840-121-221</t>
  </si>
  <si>
    <t>840-121-311</t>
  </si>
  <si>
    <t>840-121-411</t>
  </si>
  <si>
    <t>840-122-311</t>
  </si>
  <si>
    <t>840-122-317</t>
  </si>
  <si>
    <t>840-123-411</t>
  </si>
  <si>
    <t>840-124-418</t>
  </si>
  <si>
    <t>840-124-462</t>
  </si>
  <si>
    <t>840-125-174</t>
  </si>
  <si>
    <t>840-125-176</t>
  </si>
  <si>
    <t>840-125-231</t>
  </si>
  <si>
    <t>840-125-411</t>
  </si>
  <si>
    <t>840-126-418</t>
  </si>
  <si>
    <t>840-126-462</t>
  </si>
  <si>
    <t>840-128-418</t>
  </si>
  <si>
    <t>840-128-462</t>
  </si>
  <si>
    <t>840-129-418</t>
  </si>
  <si>
    <t>840-132-192</t>
  </si>
  <si>
    <t>840-132-211</t>
  </si>
  <si>
    <t>840-132-221</t>
  </si>
  <si>
    <t>840-132-311</t>
  </si>
  <si>
    <t>840-132-317</t>
  </si>
  <si>
    <t>840-132-318</t>
  </si>
  <si>
    <t>840-132-411</t>
  </si>
  <si>
    <t>840-134-199</t>
  </si>
  <si>
    <t>840-134-211</t>
  </si>
  <si>
    <t>840-134-221</t>
  </si>
  <si>
    <t>840-134-311</t>
  </si>
  <si>
    <t>840-134-411</t>
  </si>
  <si>
    <t>840-134-414</t>
  </si>
  <si>
    <t>840-134-418</t>
  </si>
  <si>
    <t>840-134-461</t>
  </si>
  <si>
    <t>840-135-418</t>
  </si>
  <si>
    <t>840-137-411</t>
  </si>
  <si>
    <t>840-137-461</t>
  </si>
  <si>
    <t>840-138-418</t>
  </si>
  <si>
    <t>840-163-143</t>
  </si>
  <si>
    <t>840-163-191</t>
  </si>
  <si>
    <t>840-163-211</t>
  </si>
  <si>
    <t>840-163-221</t>
  </si>
  <si>
    <t>840-163-311</t>
  </si>
  <si>
    <t>840-163-418</t>
  </si>
  <si>
    <t>840-163-453</t>
  </si>
  <si>
    <t>840-163-462</t>
  </si>
  <si>
    <t>840-163-542</t>
  </si>
  <si>
    <t>840-166-392</t>
  </si>
  <si>
    <t>840-166-418</t>
  </si>
  <si>
    <t>840-167-198</t>
  </si>
  <si>
    <t>840-167-211</t>
  </si>
  <si>
    <t>840-167-221</t>
  </si>
  <si>
    <t>840-167-311</t>
  </si>
  <si>
    <t>840-167-392</t>
  </si>
  <si>
    <t>840-169-146</t>
  </si>
  <si>
    <t>840-169-181</t>
  </si>
  <si>
    <t>840-169-211</t>
  </si>
  <si>
    <t>840-169-221</t>
  </si>
  <si>
    <t>840-169-231</t>
  </si>
  <si>
    <t>840-169-311</t>
  </si>
  <si>
    <t>840-169-392</t>
  </si>
  <si>
    <t>840-170-121</t>
  </si>
  <si>
    <t>840-170-211</t>
  </si>
  <si>
    <t>840-170-221</t>
  </si>
  <si>
    <t>840-170-231</t>
  </si>
  <si>
    <t>840-170-311</t>
  </si>
  <si>
    <t>840-170-392</t>
  </si>
  <si>
    <t>840-171-311</t>
  </si>
  <si>
    <t>840-171-312</t>
  </si>
  <si>
    <t>840-171-392</t>
  </si>
  <si>
    <t>840-171-411</t>
  </si>
  <si>
    <t>840-171-462</t>
  </si>
  <si>
    <t>840-ALL-121</t>
  </si>
  <si>
    <t>840-ALL-143</t>
  </si>
  <si>
    <t>840-ALL-146</t>
  </si>
  <si>
    <t>840-ALL-174</t>
  </si>
  <si>
    <t>840-ALL-176</t>
  </si>
  <si>
    <t>840-ALL-181</t>
  </si>
  <si>
    <t>840-ALL-191</t>
  </si>
  <si>
    <t>840-ALL-192</t>
  </si>
  <si>
    <t>840-ALL-198</t>
  </si>
  <si>
    <t>840-ALL-199</t>
  </si>
  <si>
    <t>840-ALL-231</t>
  </si>
  <si>
    <t>840-ALL-311</t>
  </si>
  <si>
    <t>840-ALL-317</t>
  </si>
  <si>
    <t>840-ALL-318</t>
  </si>
  <si>
    <t>840-ALL-414</t>
  </si>
  <si>
    <t>840-ALL-418</t>
  </si>
  <si>
    <t>840-ALL-453</t>
  </si>
  <si>
    <t>840-ALL-461</t>
  </si>
  <si>
    <t>840-ALL-462</t>
  </si>
  <si>
    <t>840-ALL-542</t>
  </si>
  <si>
    <t>84B-122-311</t>
  </si>
  <si>
    <t>84B-126-418</t>
  </si>
  <si>
    <t>84B-126-462</t>
  </si>
  <si>
    <t>84B-132-411</t>
  </si>
  <si>
    <t>84B-134-152</t>
  </si>
  <si>
    <t>84B-134-181</t>
  </si>
  <si>
    <t>84B-134-211</t>
  </si>
  <si>
    <t>84B-134-221</t>
  </si>
  <si>
    <t>84B-134-411</t>
  </si>
  <si>
    <t>84B-134-413</t>
  </si>
  <si>
    <t>84B-134-418</t>
  </si>
  <si>
    <t>84B-134-461</t>
  </si>
  <si>
    <t>84B-134-462</t>
  </si>
  <si>
    <t>84B-135-418</t>
  </si>
  <si>
    <t>84B-137-411</t>
  </si>
  <si>
    <t>84B-164-411</t>
  </si>
  <si>
    <t>84B-164-418</t>
  </si>
  <si>
    <t>84B-164-462</t>
  </si>
  <si>
    <t>84B-165-418</t>
  </si>
  <si>
    <t>84B-169-311</t>
  </si>
  <si>
    <t>84B-ALL-152</t>
  </si>
  <si>
    <t>84B-ALL-181</t>
  </si>
  <si>
    <t>84B-ALL-211</t>
  </si>
  <si>
    <t>84B-ALL-221</t>
  </si>
  <si>
    <t>84B-ALL-311</t>
  </si>
  <si>
    <t>84B-ALL-411</t>
  </si>
  <si>
    <t>84B-ALL-413</t>
  </si>
  <si>
    <t>84B-ALL-418</t>
  </si>
  <si>
    <t>84B-ALL-461</t>
  </si>
  <si>
    <t>850-121-116</t>
  </si>
  <si>
    <t>850-121-121</t>
  </si>
  <si>
    <t>850-121-196</t>
  </si>
  <si>
    <t>850-121-211</t>
  </si>
  <si>
    <t>850-121-221</t>
  </si>
  <si>
    <t>850-121-312</t>
  </si>
  <si>
    <t>850-121-411</t>
  </si>
  <si>
    <t>850-121-418</t>
  </si>
  <si>
    <t>850-122-311</t>
  </si>
  <si>
    <t>850-123-411</t>
  </si>
  <si>
    <t>850-124-326</t>
  </si>
  <si>
    <t>850-124-418</t>
  </si>
  <si>
    <t>850-124-462</t>
  </si>
  <si>
    <t>850-125-199</t>
  </si>
  <si>
    <t>850-125-451</t>
  </si>
  <si>
    <t>850-126-418</t>
  </si>
  <si>
    <t>850-128-418</t>
  </si>
  <si>
    <t>850-132-132</t>
  </si>
  <si>
    <t>850-132-143</t>
  </si>
  <si>
    <t>850-132-192</t>
  </si>
  <si>
    <t>850-132-211</t>
  </si>
  <si>
    <t>850-132-221</t>
  </si>
  <si>
    <t>850-132-311</t>
  </si>
  <si>
    <t>850-132-411</t>
  </si>
  <si>
    <t>850-134-411</t>
  </si>
  <si>
    <t>850-134-418</t>
  </si>
  <si>
    <t>850-134-542</t>
  </si>
  <si>
    <t>850-135-418</t>
  </si>
  <si>
    <t>850-137-411</t>
  </si>
  <si>
    <t>850-163-173</t>
  </si>
  <si>
    <t>850-163-184</t>
  </si>
  <si>
    <t>850-163-199</t>
  </si>
  <si>
    <t>850-163-211</t>
  </si>
  <si>
    <t>850-163-221</t>
  </si>
  <si>
    <t>850-163-231</t>
  </si>
  <si>
    <t>850-163-411</t>
  </si>
  <si>
    <t>850-166-418</t>
  </si>
  <si>
    <t>850-167-121</t>
  </si>
  <si>
    <t>850-167-126</t>
  </si>
  <si>
    <t>850-167-133</t>
  </si>
  <si>
    <t>850-167-142</t>
  </si>
  <si>
    <t>850-167-144</t>
  </si>
  <si>
    <t>850-167-180</t>
  </si>
  <si>
    <t>850-167-211</t>
  </si>
  <si>
    <t>850-167-221</t>
  </si>
  <si>
    <t>850-167-311</t>
  </si>
  <si>
    <t>850-168-198</t>
  </si>
  <si>
    <t>850-168-211</t>
  </si>
  <si>
    <t>850-168-221</t>
  </si>
  <si>
    <t>850-168-311</t>
  </si>
  <si>
    <t>850-168-411</t>
  </si>
  <si>
    <t>850-169-146</t>
  </si>
  <si>
    <t>850-169-211</t>
  </si>
  <si>
    <t>850-169-221</t>
  </si>
  <si>
    <t>850-169-311</t>
  </si>
  <si>
    <t>850-170-126</t>
  </si>
  <si>
    <t>850-170-211</t>
  </si>
  <si>
    <t>850-171-126</t>
  </si>
  <si>
    <t>850-171-142</t>
  </si>
  <si>
    <t>850-171-171</t>
  </si>
  <si>
    <t>850-171-180</t>
  </si>
  <si>
    <t>850-171-199</t>
  </si>
  <si>
    <t>850-171-211</t>
  </si>
  <si>
    <t>850-171-411</t>
  </si>
  <si>
    <t>850-178-418</t>
  </si>
  <si>
    <t>850-ALL-116</t>
  </si>
  <si>
    <t>850-ALL-121</t>
  </si>
  <si>
    <t>850-ALL-126</t>
  </si>
  <si>
    <t>850-ALL-132</t>
  </si>
  <si>
    <t>850-ALL-133</t>
  </si>
  <si>
    <t>850-ALL-142</t>
  </si>
  <si>
    <t>850-ALL-143</t>
  </si>
  <si>
    <t>850-ALL-144</t>
  </si>
  <si>
    <t>850-ALL-146</t>
  </si>
  <si>
    <t>850-ALL-171</t>
  </si>
  <si>
    <t>850-ALL-173</t>
  </si>
  <si>
    <t>850-ALL-180</t>
  </si>
  <si>
    <t>850-ALL-184</t>
  </si>
  <si>
    <t>850-ALL-192</t>
  </si>
  <si>
    <t>850-ALL-196</t>
  </si>
  <si>
    <t>850-ALL-198</t>
  </si>
  <si>
    <t>850-ALL-199</t>
  </si>
  <si>
    <t>850-ALL-311</t>
  </si>
  <si>
    <t>850-ALL-312</t>
  </si>
  <si>
    <t>850-ALL-326</t>
  </si>
  <si>
    <t>850-ALL-411</t>
  </si>
  <si>
    <t>850-ALL-418</t>
  </si>
  <si>
    <t>850-ALL-451</t>
  </si>
  <si>
    <t>850-ALL-462</t>
  </si>
  <si>
    <t>850-ALL-542</t>
  </si>
  <si>
    <t>860-121-196</t>
  </si>
  <si>
    <t>860-121-198</t>
  </si>
  <si>
    <t>860-121-211</t>
  </si>
  <si>
    <t>860-121-221</t>
  </si>
  <si>
    <t>860-121-312</t>
  </si>
  <si>
    <t>860-121-411</t>
  </si>
  <si>
    <t>860-121-418</t>
  </si>
  <si>
    <t>860-122-311</t>
  </si>
  <si>
    <t>860-123-315</t>
  </si>
  <si>
    <t>860-123-411</t>
  </si>
  <si>
    <t>860-124-462</t>
  </si>
  <si>
    <t>860-125-174</t>
  </si>
  <si>
    <t>860-125-176</t>
  </si>
  <si>
    <t>860-125-187</t>
  </si>
  <si>
    <t>860-125-211</t>
  </si>
  <si>
    <t>860-125-221</t>
  </si>
  <si>
    <t>860-125-231</t>
  </si>
  <si>
    <t>860-125-411</t>
  </si>
  <si>
    <t>860-125-451</t>
  </si>
  <si>
    <t>860-125-453</t>
  </si>
  <si>
    <t>860-126-462</t>
  </si>
  <si>
    <t>860-128-462</t>
  </si>
  <si>
    <t>860-132-143</t>
  </si>
  <si>
    <t>860-132-148</t>
  </si>
  <si>
    <t>860-132-211</t>
  </si>
  <si>
    <t>860-132-221</t>
  </si>
  <si>
    <t>860-132-411</t>
  </si>
  <si>
    <t>860-134-152</t>
  </si>
  <si>
    <t>860-134-162</t>
  </si>
  <si>
    <t>860-134-165</t>
  </si>
  <si>
    <t>860-134-167</t>
  </si>
  <si>
    <t>860-134-211</t>
  </si>
  <si>
    <t>860-134-221</t>
  </si>
  <si>
    <t>860-134-231</t>
  </si>
  <si>
    <t>860-134-311</t>
  </si>
  <si>
    <t>860-134-411</t>
  </si>
  <si>
    <t>860-134-418</t>
  </si>
  <si>
    <t>860-134-542</t>
  </si>
  <si>
    <t>860-135-311</t>
  </si>
  <si>
    <t>860-135-418</t>
  </si>
  <si>
    <t>860-137-411</t>
  </si>
  <si>
    <t>860-163-114</t>
  </si>
  <si>
    <t>860-163-121</t>
  </si>
  <si>
    <t>860-163-142</t>
  </si>
  <si>
    <t>860-163-143</t>
  </si>
  <si>
    <t>860-163-146</t>
  </si>
  <si>
    <t>860-163-151</t>
  </si>
  <si>
    <t>860-163-162</t>
  </si>
  <si>
    <t>860-163-165</t>
  </si>
  <si>
    <t>860-163-167</t>
  </si>
  <si>
    <t>860-163-173</t>
  </si>
  <si>
    <t>860-163-192</t>
  </si>
  <si>
    <t>860-163-196</t>
  </si>
  <si>
    <t>860-163-197</t>
  </si>
  <si>
    <t>860-163-199</t>
  </si>
  <si>
    <t>860-163-211</t>
  </si>
  <si>
    <t>860-163-221</t>
  </si>
  <si>
    <t>860-163-231</t>
  </si>
  <si>
    <t>860-163-311</t>
  </si>
  <si>
    <t>860-163-312</t>
  </si>
  <si>
    <t>860-163-319</t>
  </si>
  <si>
    <t>860-163-343</t>
  </si>
  <si>
    <t>860-163-392</t>
  </si>
  <si>
    <t>860-163-411</t>
  </si>
  <si>
    <t>860-163-418</t>
  </si>
  <si>
    <t>860-163-462</t>
  </si>
  <si>
    <t>860-169-192</t>
  </si>
  <si>
    <t>860-169-211</t>
  </si>
  <si>
    <t>860-169-221</t>
  </si>
  <si>
    <t>860-169-311</t>
  </si>
  <si>
    <t>860-170-143</t>
  </si>
  <si>
    <t>860-170-198</t>
  </si>
  <si>
    <t>860-170-211</t>
  </si>
  <si>
    <t>860-170-311</t>
  </si>
  <si>
    <t>860-171-126</t>
  </si>
  <si>
    <t>860-171-131</t>
  </si>
  <si>
    <t>860-171-142</t>
  </si>
  <si>
    <t>860-171-143</t>
  </si>
  <si>
    <t>860-171-151</t>
  </si>
  <si>
    <t>860-171-162</t>
  </si>
  <si>
    <t>860-171-171</t>
  </si>
  <si>
    <t>860-171-174</t>
  </si>
  <si>
    <t>860-171-176</t>
  </si>
  <si>
    <t>860-171-211</t>
  </si>
  <si>
    <t>860-171-221</t>
  </si>
  <si>
    <t>860-171-411</t>
  </si>
  <si>
    <t>860-171-422</t>
  </si>
  <si>
    <t>860-171-423</t>
  </si>
  <si>
    <t>860-171-424</t>
  </si>
  <si>
    <t>860-171-425</t>
  </si>
  <si>
    <t>860-178-418</t>
  </si>
  <si>
    <t>860-ALL-114</t>
  </si>
  <si>
    <t>860-ALL-121</t>
  </si>
  <si>
    <t>860-ALL-126</t>
  </si>
  <si>
    <t>860-ALL-131</t>
  </si>
  <si>
    <t>860-ALL-142</t>
  </si>
  <si>
    <t>860-ALL-143</t>
  </si>
  <si>
    <t>860-ALL-146</t>
  </si>
  <si>
    <t>860-ALL-148</t>
  </si>
  <si>
    <t>860-ALL-151</t>
  </si>
  <si>
    <t>860-ALL-152</t>
  </si>
  <si>
    <t>860-ALL-162</t>
  </si>
  <si>
    <t>860-ALL-165</t>
  </si>
  <si>
    <t>860-ALL-167</t>
  </si>
  <si>
    <t>860-ALL-171</t>
  </si>
  <si>
    <t>860-ALL-173</t>
  </si>
  <si>
    <t>860-ALL-174</t>
  </si>
  <si>
    <t>860-ALL-176</t>
  </si>
  <si>
    <t>860-ALL-187</t>
  </si>
  <si>
    <t>860-ALL-192</t>
  </si>
  <si>
    <t>860-ALL-196</t>
  </si>
  <si>
    <t>860-ALL-197</t>
  </si>
  <si>
    <t>860-ALL-198</t>
  </si>
  <si>
    <t>860-ALL-199</t>
  </si>
  <si>
    <t>860-ALL-211</t>
  </si>
  <si>
    <t>860-ALL-221</t>
  </si>
  <si>
    <t>860-ALL-231</t>
  </si>
  <si>
    <t>860-ALL-311</t>
  </si>
  <si>
    <t>860-ALL-312</t>
  </si>
  <si>
    <t>860-ALL-315</t>
  </si>
  <si>
    <t>860-ALL-319</t>
  </si>
  <si>
    <t>860-ALL-343</t>
  </si>
  <si>
    <t>860-ALL-392</t>
  </si>
  <si>
    <t>860-ALL-411</t>
  </si>
  <si>
    <t>860-ALL-418</t>
  </si>
  <si>
    <t>860-ALL-422</t>
  </si>
  <si>
    <t>860-ALL-423</t>
  </si>
  <si>
    <t>860-ALL-424</t>
  </si>
  <si>
    <t>860-ALL-425</t>
  </si>
  <si>
    <t>860-ALL-451</t>
  </si>
  <si>
    <t>860-ALL-453</t>
  </si>
  <si>
    <t>860-ALL-462</t>
  </si>
  <si>
    <t>860-ALL-542</t>
  </si>
  <si>
    <t>861-121-312</t>
  </si>
  <si>
    <t>861-121-462</t>
  </si>
  <si>
    <t>861-122-311</t>
  </si>
  <si>
    <t>861-123-411</t>
  </si>
  <si>
    <t>861-124-462</t>
  </si>
  <si>
    <t>861-125-151</t>
  </si>
  <si>
    <t>861-125-174</t>
  </si>
  <si>
    <t>861-125-176</t>
  </si>
  <si>
    <t>861-125-231</t>
  </si>
  <si>
    <t>861-125-311</t>
  </si>
  <si>
    <t>861-125-327</t>
  </si>
  <si>
    <t>861-125-341</t>
  </si>
  <si>
    <t>861-125-411</t>
  </si>
  <si>
    <t>861-125-418</t>
  </si>
  <si>
    <t>861-125-451</t>
  </si>
  <si>
    <t>861-125-453</t>
  </si>
  <si>
    <t>861-125-461</t>
  </si>
  <si>
    <t>861-132-121</t>
  </si>
  <si>
    <t>861-132-142</t>
  </si>
  <si>
    <t>861-132-211</t>
  </si>
  <si>
    <t>861-132-221</t>
  </si>
  <si>
    <t>861-132-231</t>
  </si>
  <si>
    <t>861-134-121</t>
  </si>
  <si>
    <t>861-134-146</t>
  </si>
  <si>
    <t>861-134-196</t>
  </si>
  <si>
    <t>861-134-211</t>
  </si>
  <si>
    <t>861-134-221</t>
  </si>
  <si>
    <t>861-134-231</t>
  </si>
  <si>
    <t>861-135-311</t>
  </si>
  <si>
    <t>861-138-418</t>
  </si>
  <si>
    <t>861-163-131</t>
  </si>
  <si>
    <t>861-163-146</t>
  </si>
  <si>
    <t>861-163-162</t>
  </si>
  <si>
    <t>861-163-211</t>
  </si>
  <si>
    <t>861-163-221</t>
  </si>
  <si>
    <t>861-163-231</t>
  </si>
  <si>
    <t>861-163-311</t>
  </si>
  <si>
    <t>861-163-343</t>
  </si>
  <si>
    <t>861-163-411</t>
  </si>
  <si>
    <t>861-163-461</t>
  </si>
  <si>
    <t>861-163-462</t>
  </si>
  <si>
    <t>861-167-142</t>
  </si>
  <si>
    <t>861-167-211</t>
  </si>
  <si>
    <t>861-167-221</t>
  </si>
  <si>
    <t>861-167-231</t>
  </si>
  <si>
    <t>861-181-171</t>
  </si>
  <si>
    <t>861-181-174</t>
  </si>
  <si>
    <t>861-181-192</t>
  </si>
  <si>
    <t>861-181-211</t>
  </si>
  <si>
    <t>861-181-411</t>
  </si>
  <si>
    <t>861-ALL-121</t>
  </si>
  <si>
    <t>861-ALL-131</t>
  </si>
  <si>
    <t>861-ALL-142</t>
  </si>
  <si>
    <t>861-ALL-146</t>
  </si>
  <si>
    <t>861-ALL-151</t>
  </si>
  <si>
    <t>861-ALL-162</t>
  </si>
  <si>
    <t>861-ALL-174</t>
  </si>
  <si>
    <t>861-ALL-176</t>
  </si>
  <si>
    <t>861-ALL-192</t>
  </si>
  <si>
    <t>861-ALL-196</t>
  </si>
  <si>
    <t>861-ALL-231</t>
  </si>
  <si>
    <t>861-ALL-311</t>
  </si>
  <si>
    <t>861-ALL-312</t>
  </si>
  <si>
    <t>861-ALL-327</t>
  </si>
  <si>
    <t>861-ALL-341</t>
  </si>
  <si>
    <t>861-ALL-343</t>
  </si>
  <si>
    <t>861-ALL-411</t>
  </si>
  <si>
    <t>861-ALL-418</t>
  </si>
  <si>
    <t>861-ALL-451</t>
  </si>
  <si>
    <t>861-ALL-453</t>
  </si>
  <si>
    <t>861-ALL-461</t>
  </si>
  <si>
    <t>861-ALL-462</t>
  </si>
  <si>
    <t>862-121-131</t>
  </si>
  <si>
    <t>862-121-135</t>
  </si>
  <si>
    <t>862-121-171</t>
  </si>
  <si>
    <t>862-121-198</t>
  </si>
  <si>
    <t>862-121-211</t>
  </si>
  <si>
    <t>862-121-221</t>
  </si>
  <si>
    <t>862-121-231</t>
  </si>
  <si>
    <t>862-121-411</t>
  </si>
  <si>
    <t>862-122-311</t>
  </si>
  <si>
    <t>862-123-411</t>
  </si>
  <si>
    <t>862-124-462</t>
  </si>
  <si>
    <t>862-125-174</t>
  </si>
  <si>
    <t>862-125-211</t>
  </si>
  <si>
    <t>862-125-221</t>
  </si>
  <si>
    <t>862-125-311</t>
  </si>
  <si>
    <t>862-125-411</t>
  </si>
  <si>
    <t>862-125-451</t>
  </si>
  <si>
    <t>862-125-453</t>
  </si>
  <si>
    <t>862-125-541</t>
  </si>
  <si>
    <t>862-126-462</t>
  </si>
  <si>
    <t>862-128-462</t>
  </si>
  <si>
    <t>862-132-311</t>
  </si>
  <si>
    <t>862-132-411</t>
  </si>
  <si>
    <t>862-134-146</t>
  </si>
  <si>
    <t>862-134-162</t>
  </si>
  <si>
    <t>862-134-167</t>
  </si>
  <si>
    <t>862-134-197</t>
  </si>
  <si>
    <t>862-134-198</t>
  </si>
  <si>
    <t>862-134-211</t>
  </si>
  <si>
    <t>862-134-221</t>
  </si>
  <si>
    <t>862-134-231</t>
  </si>
  <si>
    <t>862-134-311</t>
  </si>
  <si>
    <t>862-134-411</t>
  </si>
  <si>
    <t>862-135-311</t>
  </si>
  <si>
    <t>862-136-311</t>
  </si>
  <si>
    <t>862-137-411</t>
  </si>
  <si>
    <t>862-163-135</t>
  </si>
  <si>
    <t>862-163-146</t>
  </si>
  <si>
    <t>862-163-162</t>
  </si>
  <si>
    <t>862-163-175</t>
  </si>
  <si>
    <t>862-163-231</t>
  </si>
  <si>
    <t>862-163-311</t>
  </si>
  <si>
    <t>862-163-331</t>
  </si>
  <si>
    <t>862-163-392</t>
  </si>
  <si>
    <t>862-163-418</t>
  </si>
  <si>
    <t>862-163-462</t>
  </si>
  <si>
    <t>862-163-472</t>
  </si>
  <si>
    <t>862-163-541</t>
  </si>
  <si>
    <t>862-165-411</t>
  </si>
  <si>
    <t>862-169-131</t>
  </si>
  <si>
    <t>862-169-146</t>
  </si>
  <si>
    <t>862-169-211</t>
  </si>
  <si>
    <t>862-169-221</t>
  </si>
  <si>
    <t>862-169-231</t>
  </si>
  <si>
    <t>862-169-311</t>
  </si>
  <si>
    <t>862-169-392</t>
  </si>
  <si>
    <t>862-170-143</t>
  </si>
  <si>
    <t>862-170-198</t>
  </si>
  <si>
    <t>862-170-211</t>
  </si>
  <si>
    <t>862-170-392</t>
  </si>
  <si>
    <t>862-171-126</t>
  </si>
  <si>
    <t>862-171-151</t>
  </si>
  <si>
    <t>862-171-171</t>
  </si>
  <si>
    <t>862-171-198</t>
  </si>
  <si>
    <t>862-171-211</t>
  </si>
  <si>
    <t>862-171-221</t>
  </si>
  <si>
    <t>862-171-392</t>
  </si>
  <si>
    <t>862-ALL-126</t>
  </si>
  <si>
    <t>862-ALL-131</t>
  </si>
  <si>
    <t>862-ALL-135</t>
  </si>
  <si>
    <t>862-ALL-143</t>
  </si>
  <si>
    <t>862-ALL-146</t>
  </si>
  <si>
    <t>862-ALL-151</t>
  </si>
  <si>
    <t>862-ALL-162</t>
  </si>
  <si>
    <t>862-ALL-167</t>
  </si>
  <si>
    <t>862-ALL-171</t>
  </si>
  <si>
    <t>862-ALL-174</t>
  </si>
  <si>
    <t>862-ALL-175</t>
  </si>
  <si>
    <t>862-ALL-197</t>
  </si>
  <si>
    <t>862-ALL-231</t>
  </si>
  <si>
    <t>862-ALL-311</t>
  </si>
  <si>
    <t>862-ALL-331</t>
  </si>
  <si>
    <t>862-ALL-392</t>
  </si>
  <si>
    <t>862-ALL-418</t>
  </si>
  <si>
    <t>862-ALL-451</t>
  </si>
  <si>
    <t>862-ALL-453</t>
  </si>
  <si>
    <t>862-ALL-462</t>
  </si>
  <si>
    <t>862-ALL-472</t>
  </si>
  <si>
    <t>862-ALL-541</t>
  </si>
  <si>
    <t>86T-121-121</t>
  </si>
  <si>
    <t>86T-121-211</t>
  </si>
  <si>
    <t>86T-121-342</t>
  </si>
  <si>
    <t>86T-121-411</t>
  </si>
  <si>
    <t>86T-121-418</t>
  </si>
  <si>
    <t>86T-121-471</t>
  </si>
  <si>
    <t>86T-124-418</t>
  </si>
  <si>
    <t>86T-124-462</t>
  </si>
  <si>
    <t>86T-124-471</t>
  </si>
  <si>
    <t>86T-126-418</t>
  </si>
  <si>
    <t>86T-126-462</t>
  </si>
  <si>
    <t>86T-126-471</t>
  </si>
  <si>
    <t>86T-129-418</t>
  </si>
  <si>
    <t>86T-134-162</t>
  </si>
  <si>
    <t>86T-134-211</t>
  </si>
  <si>
    <t>86T-134-411</t>
  </si>
  <si>
    <t>86T-134-461</t>
  </si>
  <si>
    <t>86T-134-462</t>
  </si>
  <si>
    <t>86T-134-471</t>
  </si>
  <si>
    <t>86T-137-411</t>
  </si>
  <si>
    <t>86T-164-411</t>
  </si>
  <si>
    <t>86T-164-418</t>
  </si>
  <si>
    <t>86T-164-462</t>
  </si>
  <si>
    <t>86T-164-471</t>
  </si>
  <si>
    <t>86T-165-411</t>
  </si>
  <si>
    <t>86T-170-121</t>
  </si>
  <si>
    <t>86T-170-211</t>
  </si>
  <si>
    <t>86T-170-411</t>
  </si>
  <si>
    <t>86T-172-121</t>
  </si>
  <si>
    <t>86T-172-141</t>
  </si>
  <si>
    <t>86T-172-148</t>
  </si>
  <si>
    <t>86T-172-171</t>
  </si>
  <si>
    <t>86T-172-211</t>
  </si>
  <si>
    <t>86T-ALL-121</t>
  </si>
  <si>
    <t>86T-ALL-141</t>
  </si>
  <si>
    <t>86T-ALL-148</t>
  </si>
  <si>
    <t>86T-ALL-162</t>
  </si>
  <si>
    <t>86T-ALL-171</t>
  </si>
  <si>
    <t>86T-ALL-211</t>
  </si>
  <si>
    <t>86T-ALL-342</t>
  </si>
  <si>
    <t>86T-ALL-411</t>
  </si>
  <si>
    <t>86T-ALL-418</t>
  </si>
  <si>
    <t>86T-ALL-461</t>
  </si>
  <si>
    <t>86T-ALL-462</t>
  </si>
  <si>
    <t>86T-ALL-471</t>
  </si>
  <si>
    <t>870-121-116</t>
  </si>
  <si>
    <t>870-121-121</t>
  </si>
  <si>
    <t>870-121-131</t>
  </si>
  <si>
    <t>870-121-171</t>
  </si>
  <si>
    <t>870-121-173</t>
  </si>
  <si>
    <t>870-121-211</t>
  </si>
  <si>
    <t>870-121-221</t>
  </si>
  <si>
    <t>870-121-312</t>
  </si>
  <si>
    <t>870-121-411</t>
  </si>
  <si>
    <t>870-121-422</t>
  </si>
  <si>
    <t>870-123-411</t>
  </si>
  <si>
    <t>870-124-462</t>
  </si>
  <si>
    <t>870-125-411</t>
  </si>
  <si>
    <t>870-125-423</t>
  </si>
  <si>
    <t>870-126-462</t>
  </si>
  <si>
    <t>870-128-462</t>
  </si>
  <si>
    <t>870-132-192</t>
  </si>
  <si>
    <t>870-132-198</t>
  </si>
  <si>
    <t>870-132-199</t>
  </si>
  <si>
    <t>870-132-211</t>
  </si>
  <si>
    <t>870-132-221</t>
  </si>
  <si>
    <t>870-132-317</t>
  </si>
  <si>
    <t>870-132-332</t>
  </si>
  <si>
    <t>870-132-411</t>
  </si>
  <si>
    <t>870-132-462</t>
  </si>
  <si>
    <t>870-134-131</t>
  </si>
  <si>
    <t>870-134-146</t>
  </si>
  <si>
    <t>870-134-211</t>
  </si>
  <si>
    <t>870-134-221</t>
  </si>
  <si>
    <t>870-134-231</t>
  </si>
  <si>
    <t>870-134-418</t>
  </si>
  <si>
    <t>870-135-418</t>
  </si>
  <si>
    <t>870-137-411</t>
  </si>
  <si>
    <t>870-137-461</t>
  </si>
  <si>
    <t>870-163-141</t>
  </si>
  <si>
    <t>870-163-146</t>
  </si>
  <si>
    <t>870-163-173</t>
  </si>
  <si>
    <t>870-163-192</t>
  </si>
  <si>
    <t>870-163-198</t>
  </si>
  <si>
    <t>870-163-199</t>
  </si>
  <si>
    <t>870-163-211</t>
  </si>
  <si>
    <t>870-163-221</t>
  </si>
  <si>
    <t>870-163-311</t>
  </si>
  <si>
    <t>870-163-392</t>
  </si>
  <si>
    <t>870-163-418</t>
  </si>
  <si>
    <t>870-163-462</t>
  </si>
  <si>
    <t>870-163-472</t>
  </si>
  <si>
    <t>870-165-418</t>
  </si>
  <si>
    <t>870-168-141</t>
  </si>
  <si>
    <t>870-168-198</t>
  </si>
  <si>
    <t>870-168-199</t>
  </si>
  <si>
    <t>870-168-211</t>
  </si>
  <si>
    <t>870-168-221</t>
  </si>
  <si>
    <t>870-168-392</t>
  </si>
  <si>
    <t>870-170-198</t>
  </si>
  <si>
    <t>870-170-211</t>
  </si>
  <si>
    <t>870-170-221</t>
  </si>
  <si>
    <t>870-170-392</t>
  </si>
  <si>
    <t>870-171-326</t>
  </si>
  <si>
    <t>870-171-392</t>
  </si>
  <si>
    <t>870-171-411</t>
  </si>
  <si>
    <t>870-ALL-116</t>
  </si>
  <si>
    <t>870-ALL-121</t>
  </si>
  <si>
    <t>870-ALL-131</t>
  </si>
  <si>
    <t>870-ALL-141</t>
  </si>
  <si>
    <t>870-ALL-146</t>
  </si>
  <si>
    <t>870-ALL-173</t>
  </si>
  <si>
    <t>870-ALL-192</t>
  </si>
  <si>
    <t>870-ALL-198</t>
  </si>
  <si>
    <t>870-ALL-199</t>
  </si>
  <si>
    <t>870-ALL-231</t>
  </si>
  <si>
    <t>870-ALL-311</t>
  </si>
  <si>
    <t>870-ALL-312</t>
  </si>
  <si>
    <t>870-ALL-317</t>
  </si>
  <si>
    <t>870-ALL-326</t>
  </si>
  <si>
    <t>870-ALL-332</t>
  </si>
  <si>
    <t>870-ALL-392</t>
  </si>
  <si>
    <t>870-ALL-418</t>
  </si>
  <si>
    <t>870-ALL-422</t>
  </si>
  <si>
    <t>870-ALL-423</t>
  </si>
  <si>
    <t>870-ALL-461</t>
  </si>
  <si>
    <t>870-ALL-462</t>
  </si>
  <si>
    <t>870-ALL-472</t>
  </si>
  <si>
    <t>87A-121-121</t>
  </si>
  <si>
    <t>87A-121-151</t>
  </si>
  <si>
    <t>87A-121-211</t>
  </si>
  <si>
    <t>87A-121-221</t>
  </si>
  <si>
    <t>87A-121-231</t>
  </si>
  <si>
    <t>87A-121-462</t>
  </si>
  <si>
    <t>87A-122-311</t>
  </si>
  <si>
    <t>87A-123-315</t>
  </si>
  <si>
    <t>87A-124-462</t>
  </si>
  <si>
    <t>87A-126-462</t>
  </si>
  <si>
    <t>87A-134-418</t>
  </si>
  <si>
    <t>87A-135-462</t>
  </si>
  <si>
    <t>87A-137-411</t>
  </si>
  <si>
    <t>87A-163-121</t>
  </si>
  <si>
    <t>87A-163-211</t>
  </si>
  <si>
    <t>87A-167-311</t>
  </si>
  <si>
    <t>87A-ALL-121</t>
  </si>
  <si>
    <t>87A-ALL-151</t>
  </si>
  <si>
    <t>87A-ALL-211</t>
  </si>
  <si>
    <t>87A-ALL-221</t>
  </si>
  <si>
    <t>87A-ALL-231</t>
  </si>
  <si>
    <t>87A-ALL-311</t>
  </si>
  <si>
    <t>87A-ALL-315</t>
  </si>
  <si>
    <t>87A-ALL-411</t>
  </si>
  <si>
    <t>87A-ALL-418</t>
  </si>
  <si>
    <t>87A-ALL-462</t>
  </si>
  <si>
    <t>880-121-198</t>
  </si>
  <si>
    <t>880-121-211</t>
  </si>
  <si>
    <t>880-121-221</t>
  </si>
  <si>
    <t>880-121-311</t>
  </si>
  <si>
    <t>880-121-411</t>
  </si>
  <si>
    <t>880-121-418</t>
  </si>
  <si>
    <t>880-122-311</t>
  </si>
  <si>
    <t>880-123-342</t>
  </si>
  <si>
    <t>880-124-462</t>
  </si>
  <si>
    <t>880-126-418</t>
  </si>
  <si>
    <t>880-126-462</t>
  </si>
  <si>
    <t>880-128-462</t>
  </si>
  <si>
    <t>880-132-121</t>
  </si>
  <si>
    <t>880-132-126</t>
  </si>
  <si>
    <t>880-132-133</t>
  </si>
  <si>
    <t>880-132-192</t>
  </si>
  <si>
    <t>880-132-211</t>
  </si>
  <si>
    <t>880-132-221</t>
  </si>
  <si>
    <t>880-132-231</t>
  </si>
  <si>
    <t>880-132-332</t>
  </si>
  <si>
    <t>880-132-411</t>
  </si>
  <si>
    <t>880-135-418</t>
  </si>
  <si>
    <t>880-137-411</t>
  </si>
  <si>
    <t>880-137-461</t>
  </si>
  <si>
    <t>880-137-541</t>
  </si>
  <si>
    <t>880-163-113</t>
  </si>
  <si>
    <t>880-163-114</t>
  </si>
  <si>
    <t>880-163-116</t>
  </si>
  <si>
    <t>880-163-117</t>
  </si>
  <si>
    <t>880-163-126</t>
  </si>
  <si>
    <t>880-163-131</t>
  </si>
  <si>
    <t>880-163-135</t>
  </si>
  <si>
    <t>880-163-162</t>
  </si>
  <si>
    <t>880-163-192</t>
  </si>
  <si>
    <t>880-163-211</t>
  </si>
  <si>
    <t>880-163-221</t>
  </si>
  <si>
    <t>880-163-231</t>
  </si>
  <si>
    <t>880-163-392</t>
  </si>
  <si>
    <t>880-163-411</t>
  </si>
  <si>
    <t>880-163-418</t>
  </si>
  <si>
    <t>880-163-462</t>
  </si>
  <si>
    <t>880-167-126</t>
  </si>
  <si>
    <t>880-167-211</t>
  </si>
  <si>
    <t>880-169-311</t>
  </si>
  <si>
    <t>880-178-418</t>
  </si>
  <si>
    <t>880-181-126</t>
  </si>
  <si>
    <t>880-181-211</t>
  </si>
  <si>
    <t>880-181-392</t>
  </si>
  <si>
    <t>880-181-411</t>
  </si>
  <si>
    <t>880-181-418</t>
  </si>
  <si>
    <t>880-ALL-113</t>
  </si>
  <si>
    <t>880-ALL-114</t>
  </si>
  <si>
    <t>880-ALL-116</t>
  </si>
  <si>
    <t>880-ALL-117</t>
  </si>
  <si>
    <t>880-ALL-121</t>
  </si>
  <si>
    <t>880-ALL-126</t>
  </si>
  <si>
    <t>880-ALL-131</t>
  </si>
  <si>
    <t>880-ALL-133</t>
  </si>
  <si>
    <t>880-ALL-135</t>
  </si>
  <si>
    <t>880-ALL-162</t>
  </si>
  <si>
    <t>880-ALL-192</t>
  </si>
  <si>
    <t>880-ALL-198</t>
  </si>
  <si>
    <t>880-ALL-311</t>
  </si>
  <si>
    <t>880-ALL-332</t>
  </si>
  <si>
    <t>880-ALL-342</t>
  </si>
  <si>
    <t>880-ALL-392</t>
  </si>
  <si>
    <t>880-ALL-411</t>
  </si>
  <si>
    <t>880-ALL-418</t>
  </si>
  <si>
    <t>880-ALL-461</t>
  </si>
  <si>
    <t>880-ALL-462</t>
  </si>
  <si>
    <t>880-ALL-541</t>
  </si>
  <si>
    <t>88A-121-121</t>
  </si>
  <si>
    <t>88A-121-211</t>
  </si>
  <si>
    <t>88A-121-221</t>
  </si>
  <si>
    <t>88A-121-231</t>
  </si>
  <si>
    <t>88A-122-311</t>
  </si>
  <si>
    <t>88A-123-411</t>
  </si>
  <si>
    <t>88A-124-462</t>
  </si>
  <si>
    <t>88A-126-462</t>
  </si>
  <si>
    <t>88A-128-462</t>
  </si>
  <si>
    <t>88A-132-121</t>
  </si>
  <si>
    <t>88A-132-211</t>
  </si>
  <si>
    <t>88A-132-411</t>
  </si>
  <si>
    <t>88A-135-311</t>
  </si>
  <si>
    <t>88A-137-411</t>
  </si>
  <si>
    <t>88A-163-121</t>
  </si>
  <si>
    <t>88A-163-131</t>
  </si>
  <si>
    <t>88A-163-211</t>
  </si>
  <si>
    <t>88A-163-221</t>
  </si>
  <si>
    <t>88A-163-231</t>
  </si>
  <si>
    <t>88A-163-343</t>
  </si>
  <si>
    <t>88A-163-411</t>
  </si>
  <si>
    <t>88A-167-311</t>
  </si>
  <si>
    <t>88A-169-131</t>
  </si>
  <si>
    <t>88A-170-198</t>
  </si>
  <si>
    <t>88A-170-211</t>
  </si>
  <si>
    <t>88A-170-231</t>
  </si>
  <si>
    <t>88A-170-311</t>
  </si>
  <si>
    <t>88A-ALL-121</t>
  </si>
  <si>
    <t>88A-ALL-131</t>
  </si>
  <si>
    <t>88A-ALL-198</t>
  </si>
  <si>
    <t>88A-ALL-211</t>
  </si>
  <si>
    <t>88A-ALL-221</t>
  </si>
  <si>
    <t>88A-ALL-231</t>
  </si>
  <si>
    <t>88A-ALL-311</t>
  </si>
  <si>
    <t>88A-ALL-343</t>
  </si>
  <si>
    <t>88A-ALL-411</t>
  </si>
  <si>
    <t>88A-ALL-462</t>
  </si>
  <si>
    <t>890-121-121</t>
  </si>
  <si>
    <t>890-121-131</t>
  </si>
  <si>
    <t>890-121-198</t>
  </si>
  <si>
    <t>890-121-211</t>
  </si>
  <si>
    <t>890-121-221</t>
  </si>
  <si>
    <t>890-121-411</t>
  </si>
  <si>
    <t>890-122-317</t>
  </si>
  <si>
    <t>890-123-411</t>
  </si>
  <si>
    <t>890-124-418</t>
  </si>
  <si>
    <t>890-124-462</t>
  </si>
  <si>
    <t>890-125-332</t>
  </si>
  <si>
    <t>890-126-418</t>
  </si>
  <si>
    <t>890-126-462</t>
  </si>
  <si>
    <t>890-128-418</t>
  </si>
  <si>
    <t>890-128-462</t>
  </si>
  <si>
    <t>890-132-311</t>
  </si>
  <si>
    <t>890-132-411</t>
  </si>
  <si>
    <t>890-134-144</t>
  </si>
  <si>
    <t>890-134-173</t>
  </si>
  <si>
    <t>890-134-211</t>
  </si>
  <si>
    <t>890-134-221</t>
  </si>
  <si>
    <t>890-134-231</t>
  </si>
  <si>
    <t>890-134-411</t>
  </si>
  <si>
    <t>890-134-418</t>
  </si>
  <si>
    <t>890-135-462</t>
  </si>
  <si>
    <t>890-136-171</t>
  </si>
  <si>
    <t>890-136-211</t>
  </si>
  <si>
    <t>890-136-221</t>
  </si>
  <si>
    <t>890-136-411</t>
  </si>
  <si>
    <t>890-137-411</t>
  </si>
  <si>
    <t>890-163-411</t>
  </si>
  <si>
    <t>890-163-418</t>
  </si>
  <si>
    <t>890-163-461</t>
  </si>
  <si>
    <t>890-163-462</t>
  </si>
  <si>
    <t>890-165-418</t>
  </si>
  <si>
    <t>890-166-418</t>
  </si>
  <si>
    <t>890-169-131</t>
  </si>
  <si>
    <t>890-169-211</t>
  </si>
  <si>
    <t>890-169-221</t>
  </si>
  <si>
    <t>890-169-231</t>
  </si>
  <si>
    <t>890-169-392</t>
  </si>
  <si>
    <t>890-171-180</t>
  </si>
  <si>
    <t>890-171-181</t>
  </si>
  <si>
    <t>890-171-183</t>
  </si>
  <si>
    <t>890-171-211</t>
  </si>
  <si>
    <t>890-171-221</t>
  </si>
  <si>
    <t>890-171-411</t>
  </si>
  <si>
    <t>890-178-418</t>
  </si>
  <si>
    <t>890-ALL-121</t>
  </si>
  <si>
    <t>890-ALL-131</t>
  </si>
  <si>
    <t>890-ALL-144</t>
  </si>
  <si>
    <t>890-ALL-173</t>
  </si>
  <si>
    <t>890-ALL-180</t>
  </si>
  <si>
    <t>890-ALL-181</t>
  </si>
  <si>
    <t>890-ALL-183</t>
  </si>
  <si>
    <t>890-ALL-198</t>
  </si>
  <si>
    <t>890-ALL-231</t>
  </si>
  <si>
    <t>890-ALL-311</t>
  </si>
  <si>
    <t>890-ALL-317</t>
  </si>
  <si>
    <t>890-ALL-332</t>
  </si>
  <si>
    <t>890-ALL-392</t>
  </si>
  <si>
    <t>890-ALL-418</t>
  </si>
  <si>
    <t>890-ALL-461</t>
  </si>
  <si>
    <t>890-ALL-462</t>
  </si>
  <si>
    <t>900-121-116</t>
  </si>
  <si>
    <t>900-121-121</t>
  </si>
  <si>
    <t>900-121-124</t>
  </si>
  <si>
    <t>900-121-131</t>
  </si>
  <si>
    <t>900-121-144</t>
  </si>
  <si>
    <t>900-121-198</t>
  </si>
  <si>
    <t>900-121-211</t>
  </si>
  <si>
    <t>900-121-221</t>
  </si>
  <si>
    <t>900-121-411</t>
  </si>
  <si>
    <t>900-121-418</t>
  </si>
  <si>
    <t>900-121-462</t>
  </si>
  <si>
    <t>900-122-311</t>
  </si>
  <si>
    <t>900-123-411</t>
  </si>
  <si>
    <t>900-124-462</t>
  </si>
  <si>
    <t>900-125-165</t>
  </si>
  <si>
    <t>900-125-231</t>
  </si>
  <si>
    <t>900-125-341</t>
  </si>
  <si>
    <t>900-125-453</t>
  </si>
  <si>
    <t>900-125-462</t>
  </si>
  <si>
    <t>900-126-462</t>
  </si>
  <si>
    <t>900-127-462</t>
  </si>
  <si>
    <t>900-128-462</t>
  </si>
  <si>
    <t>900-129-418</t>
  </si>
  <si>
    <t>900-132-121</t>
  </si>
  <si>
    <t>900-132-126</t>
  </si>
  <si>
    <t>900-132-131</t>
  </si>
  <si>
    <t>900-132-132</t>
  </si>
  <si>
    <t>900-132-145</t>
  </si>
  <si>
    <t>900-132-192</t>
  </si>
  <si>
    <t>900-132-211</t>
  </si>
  <si>
    <t>900-132-221</t>
  </si>
  <si>
    <t>900-132-231</t>
  </si>
  <si>
    <t>900-132-311</t>
  </si>
  <si>
    <t>900-132-317</t>
  </si>
  <si>
    <t>900-132-411</t>
  </si>
  <si>
    <t>900-135-418</t>
  </si>
  <si>
    <t>900-137-411</t>
  </si>
  <si>
    <t>900-137-461</t>
  </si>
  <si>
    <t>900-163-131</t>
  </si>
  <si>
    <t>900-163-141</t>
  </si>
  <si>
    <t>900-163-145</t>
  </si>
  <si>
    <t>900-163-146</t>
  </si>
  <si>
    <t>900-163-152</t>
  </si>
  <si>
    <t>900-163-165</t>
  </si>
  <si>
    <t>900-163-181</t>
  </si>
  <si>
    <t>900-163-191</t>
  </si>
  <si>
    <t>900-163-211</t>
  </si>
  <si>
    <t>900-163-221</t>
  </si>
  <si>
    <t>900-163-231</t>
  </si>
  <si>
    <t>900-163-319</t>
  </si>
  <si>
    <t>900-163-332</t>
  </si>
  <si>
    <t>900-163-341</t>
  </si>
  <si>
    <t>900-163-392</t>
  </si>
  <si>
    <t>900-163-411</t>
  </si>
  <si>
    <t>900-163-418</t>
  </si>
  <si>
    <t>900-165-392</t>
  </si>
  <si>
    <t>900-165-418</t>
  </si>
  <si>
    <t>900-167-126</t>
  </si>
  <si>
    <t>900-167-133</t>
  </si>
  <si>
    <t>900-167-144</t>
  </si>
  <si>
    <t>900-167-145</t>
  </si>
  <si>
    <t>900-167-198</t>
  </si>
  <si>
    <t>900-167-211</t>
  </si>
  <si>
    <t>900-167-221</t>
  </si>
  <si>
    <t>900-167-392</t>
  </si>
  <si>
    <t>900-170-143</t>
  </si>
  <si>
    <t>900-170-195</t>
  </si>
  <si>
    <t>900-170-198</t>
  </si>
  <si>
    <t>900-170-211</t>
  </si>
  <si>
    <t>900-170-221</t>
  </si>
  <si>
    <t>900-170-392</t>
  </si>
  <si>
    <t>900-170-411</t>
  </si>
  <si>
    <t>900-170-418</t>
  </si>
  <si>
    <t>900-171-126</t>
  </si>
  <si>
    <t>900-171-131</t>
  </si>
  <si>
    <t>900-171-135</t>
  </si>
  <si>
    <t>900-171-142</t>
  </si>
  <si>
    <t>900-171-146</t>
  </si>
  <si>
    <t>900-171-147</t>
  </si>
  <si>
    <t>900-171-151</t>
  </si>
  <si>
    <t>900-171-211</t>
  </si>
  <si>
    <t>900-171-392</t>
  </si>
  <si>
    <t>900-178-418</t>
  </si>
  <si>
    <t>900-ALL-116</t>
  </si>
  <si>
    <t>900-ALL-121</t>
  </si>
  <si>
    <t>900-ALL-124</t>
  </si>
  <si>
    <t>900-ALL-126</t>
  </si>
  <si>
    <t>900-ALL-131</t>
  </si>
  <si>
    <t>900-ALL-132</t>
  </si>
  <si>
    <t>900-ALL-133</t>
  </si>
  <si>
    <t>900-ALL-135</t>
  </si>
  <si>
    <t>900-ALL-141</t>
  </si>
  <si>
    <t>900-ALL-142</t>
  </si>
  <si>
    <t>900-ALL-143</t>
  </si>
  <si>
    <t>900-ALL-144</t>
  </si>
  <si>
    <t>900-ALL-145</t>
  </si>
  <si>
    <t>900-ALL-146</t>
  </si>
  <si>
    <t>900-ALL-147</t>
  </si>
  <si>
    <t>900-ALL-151</t>
  </si>
  <si>
    <t>900-ALL-152</t>
  </si>
  <si>
    <t>900-ALL-165</t>
  </si>
  <si>
    <t>900-ALL-181</t>
  </si>
  <si>
    <t>900-ALL-191</t>
  </si>
  <si>
    <t>900-ALL-192</t>
  </si>
  <si>
    <t>900-ALL-195</t>
  </si>
  <si>
    <t>900-ALL-198</t>
  </si>
  <si>
    <t>900-ALL-231</t>
  </si>
  <si>
    <t>900-ALL-317</t>
  </si>
  <si>
    <t>900-ALL-319</t>
  </si>
  <si>
    <t>900-ALL-332</t>
  </si>
  <si>
    <t>900-ALL-341</t>
  </si>
  <si>
    <t>900-ALL-411</t>
  </si>
  <si>
    <t>900-ALL-418</t>
  </si>
  <si>
    <t>900-ALL-453</t>
  </si>
  <si>
    <t>900-ALL-461</t>
  </si>
  <si>
    <t>900-ALL-462</t>
  </si>
  <si>
    <t>90A-121-121</t>
  </si>
  <si>
    <t>90A-121-131</t>
  </si>
  <si>
    <t>90A-121-211</t>
  </si>
  <si>
    <t>90A-121-411</t>
  </si>
  <si>
    <t>90A-121-418</t>
  </si>
  <si>
    <t>90A-122-311</t>
  </si>
  <si>
    <t>90A-123-411</t>
  </si>
  <si>
    <t>90A-124-542</t>
  </si>
  <si>
    <t>90A-126-462</t>
  </si>
  <si>
    <t>90A-126-542</t>
  </si>
  <si>
    <t>90A-129-418</t>
  </si>
  <si>
    <t>90A-132-132</t>
  </si>
  <si>
    <t>90A-132-211</t>
  </si>
  <si>
    <t>90A-132-311</t>
  </si>
  <si>
    <t>90A-132-411</t>
  </si>
  <si>
    <t>90A-135-418</t>
  </si>
  <si>
    <t>90A-137-411</t>
  </si>
  <si>
    <t>90A-164-462</t>
  </si>
  <si>
    <t>90A-164-542</t>
  </si>
  <si>
    <t>90A-165-418</t>
  </si>
  <si>
    <t>90A-166-418</t>
  </si>
  <si>
    <t>90A-170-198</t>
  </si>
  <si>
    <t>90A-170-211</t>
  </si>
  <si>
    <t>90A-170-418</t>
  </si>
  <si>
    <t>90A-ALL-121</t>
  </si>
  <si>
    <t>90A-ALL-131</t>
  </si>
  <si>
    <t>90A-ALL-132</t>
  </si>
  <si>
    <t>90A-ALL-198</t>
  </si>
  <si>
    <t>90A-ALL-211</t>
  </si>
  <si>
    <t>90A-ALL-311</t>
  </si>
  <si>
    <t>90A-ALL-411</t>
  </si>
  <si>
    <t>90A-ALL-418</t>
  </si>
  <si>
    <t>90A-ALL-462</t>
  </si>
  <si>
    <t>90A-ALL-542</t>
  </si>
  <si>
    <t>90B-121-121</t>
  </si>
  <si>
    <t>90B-121-151</t>
  </si>
  <si>
    <t>90B-121-173</t>
  </si>
  <si>
    <t>90B-121-211</t>
  </si>
  <si>
    <t>90B-121-229</t>
  </si>
  <si>
    <t>90B-121-231</t>
  </si>
  <si>
    <t>90B-121-312</t>
  </si>
  <si>
    <t>90B-121-411</t>
  </si>
  <si>
    <t>90B-122-311</t>
  </si>
  <si>
    <t>90B-123-411</t>
  </si>
  <si>
    <t>90B-124-418</t>
  </si>
  <si>
    <t>90B-126-462</t>
  </si>
  <si>
    <t>90B-128-462</t>
  </si>
  <si>
    <t>90B-132-311</t>
  </si>
  <si>
    <t>90B-135-418</t>
  </si>
  <si>
    <t>90B-137-311</t>
  </si>
  <si>
    <t>90B-137-411</t>
  </si>
  <si>
    <t>90B-164-311</t>
  </si>
  <si>
    <t>90B-164-462</t>
  </si>
  <si>
    <t>90B-165-418</t>
  </si>
  <si>
    <t>90B-167-121</t>
  </si>
  <si>
    <t>90B-167-211</t>
  </si>
  <si>
    <t>90B-167-411</t>
  </si>
  <si>
    <t>90B-ALL-121</t>
  </si>
  <si>
    <t>90B-ALL-151</t>
  </si>
  <si>
    <t>90B-ALL-173</t>
  </si>
  <si>
    <t>90B-ALL-211</t>
  </si>
  <si>
    <t>90B-ALL-229</t>
  </si>
  <si>
    <t>90B-ALL-231</t>
  </si>
  <si>
    <t>90B-ALL-311</t>
  </si>
  <si>
    <t>90B-ALL-312</t>
  </si>
  <si>
    <t>90B-ALL-411</t>
  </si>
  <si>
    <t>90B-ALL-418</t>
  </si>
  <si>
    <t>90C-121-121</t>
  </si>
  <si>
    <t>90C-121-211</t>
  </si>
  <si>
    <t>90C-121-418</t>
  </si>
  <si>
    <t>90C-125-411</t>
  </si>
  <si>
    <t>90C-126-462</t>
  </si>
  <si>
    <t>90C-126-542</t>
  </si>
  <si>
    <t>90C-128-418</t>
  </si>
  <si>
    <t>90C-132-411</t>
  </si>
  <si>
    <t>90C-135-422</t>
  </si>
  <si>
    <t>90C-137-411</t>
  </si>
  <si>
    <t>90C-163-411</t>
  </si>
  <si>
    <t>90C-163-461</t>
  </si>
  <si>
    <t>90C-163-462</t>
  </si>
  <si>
    <t>90C-163-542</t>
  </si>
  <si>
    <t>90C-169-146</t>
  </si>
  <si>
    <t>90C-ALL-121</t>
  </si>
  <si>
    <t>90C-ALL-146</t>
  </si>
  <si>
    <t>90C-ALL-211</t>
  </si>
  <si>
    <t>90C-ALL-411</t>
  </si>
  <si>
    <t>90C-ALL-418</t>
  </si>
  <si>
    <t>90C-ALL-422</t>
  </si>
  <si>
    <t>90C-ALL-461</t>
  </si>
  <si>
    <t>90C-ALL-462</t>
  </si>
  <si>
    <t>90C-ALL-542</t>
  </si>
  <si>
    <t>90D-121-121</t>
  </si>
  <si>
    <t>90D-121-211</t>
  </si>
  <si>
    <t>90D-123-411</t>
  </si>
  <si>
    <t>90D-124-462</t>
  </si>
  <si>
    <t>90D-126-462</t>
  </si>
  <si>
    <t>90D-129-418</t>
  </si>
  <si>
    <t>90D-135-462</t>
  </si>
  <si>
    <t>90D-137-311</t>
  </si>
  <si>
    <t>90D-137-411</t>
  </si>
  <si>
    <t>90D-137-461</t>
  </si>
  <si>
    <t>90D-163-311</t>
  </si>
  <si>
    <t>90D-163-411</t>
  </si>
  <si>
    <t>90D-163-418</t>
  </si>
  <si>
    <t>90D-163-422</t>
  </si>
  <si>
    <t>90D-163-461</t>
  </si>
  <si>
    <t>90D-171-121</t>
  </si>
  <si>
    <t>90D-181-311</t>
  </si>
  <si>
    <t>90D-181-422</t>
  </si>
  <si>
    <t>90D-ALL-121</t>
  </si>
  <si>
    <t>90D-ALL-211</t>
  </si>
  <si>
    <t>90D-ALL-311</t>
  </si>
  <si>
    <t>90D-ALL-411</t>
  </si>
  <si>
    <t>90D-ALL-418</t>
  </si>
  <si>
    <t>90D-ALL-422</t>
  </si>
  <si>
    <t>90D-ALL-461</t>
  </si>
  <si>
    <t>90F-124-462</t>
  </si>
  <si>
    <t>90F-126-462</t>
  </si>
  <si>
    <t>90F-127-462</t>
  </si>
  <si>
    <t>90F-137-411</t>
  </si>
  <si>
    <t>90F-163-311</t>
  </si>
  <si>
    <t>90F-163-411</t>
  </si>
  <si>
    <t>90F-164-311</t>
  </si>
  <si>
    <t>90F-164-411</t>
  </si>
  <si>
    <t>90F-165-418</t>
  </si>
  <si>
    <t>90F-167-462</t>
  </si>
  <si>
    <t>90F-169-131</t>
  </si>
  <si>
    <t>90F-170-143</t>
  </si>
  <si>
    <t>90F-171-121</t>
  </si>
  <si>
    <t>90F-171-211</t>
  </si>
  <si>
    <t>90F-181-192</t>
  </si>
  <si>
    <t>90F-ALL-121</t>
  </si>
  <si>
    <t>90F-ALL-131</t>
  </si>
  <si>
    <t>90F-ALL-143</t>
  </si>
  <si>
    <t>90F-ALL-192</t>
  </si>
  <si>
    <t>90F-ALL-211</t>
  </si>
  <si>
    <t>90F-ALL-311</t>
  </si>
  <si>
    <t>90F-ALL-411</t>
  </si>
  <si>
    <t>90F-ALL-418</t>
  </si>
  <si>
    <t>90F-ALL-462</t>
  </si>
  <si>
    <t>910-121-116</t>
  </si>
  <si>
    <t>910-121-121</t>
  </si>
  <si>
    <t>910-121-124</t>
  </si>
  <si>
    <t>910-121-131</t>
  </si>
  <si>
    <t>910-121-196</t>
  </si>
  <si>
    <t>910-121-211</t>
  </si>
  <si>
    <t>910-121-221</t>
  </si>
  <si>
    <t>910-121-312</t>
  </si>
  <si>
    <t>910-121-411</t>
  </si>
  <si>
    <t>910-121-418</t>
  </si>
  <si>
    <t>910-121-462</t>
  </si>
  <si>
    <t>910-122-311</t>
  </si>
  <si>
    <t>910-123-411</t>
  </si>
  <si>
    <t>910-132-143</t>
  </si>
  <si>
    <t>910-132-211</t>
  </si>
  <si>
    <t>910-132-221</t>
  </si>
  <si>
    <t>910-132-311</t>
  </si>
  <si>
    <t>910-132-411</t>
  </si>
  <si>
    <t>910-134-411</t>
  </si>
  <si>
    <t>910-135-418</t>
  </si>
  <si>
    <t>910-135-462</t>
  </si>
  <si>
    <t>910-137-411</t>
  </si>
  <si>
    <t>910-138-418</t>
  </si>
  <si>
    <t>910-163-173</t>
  </si>
  <si>
    <t>910-163-191</t>
  </si>
  <si>
    <t>910-163-192</t>
  </si>
  <si>
    <t>910-163-211</t>
  </si>
  <si>
    <t>910-163-221</t>
  </si>
  <si>
    <t>910-163-311</t>
  </si>
  <si>
    <t>910-163-312</t>
  </si>
  <si>
    <t>910-163-319</t>
  </si>
  <si>
    <t>910-163-342</t>
  </si>
  <si>
    <t>910-163-343</t>
  </si>
  <si>
    <t>910-163-392</t>
  </si>
  <si>
    <t>910-163-418</t>
  </si>
  <si>
    <t>910-163-461</t>
  </si>
  <si>
    <t>910-163-462</t>
  </si>
  <si>
    <t>910-163-541</t>
  </si>
  <si>
    <t>910-165-392</t>
  </si>
  <si>
    <t>910-165-411</t>
  </si>
  <si>
    <t>910-167-392</t>
  </si>
  <si>
    <t>910-167-411</t>
  </si>
  <si>
    <t>910-170-311</t>
  </si>
  <si>
    <t>910-171-392</t>
  </si>
  <si>
    <t>910-171-411</t>
  </si>
  <si>
    <t>910-ALL-116</t>
  </si>
  <si>
    <t>910-ALL-121</t>
  </si>
  <si>
    <t>910-ALL-124</t>
  </si>
  <si>
    <t>910-ALL-131</t>
  </si>
  <si>
    <t>910-ALL-143</t>
  </si>
  <si>
    <t>910-ALL-173</t>
  </si>
  <si>
    <t>910-ALL-191</t>
  </si>
  <si>
    <t>910-ALL-192</t>
  </si>
  <si>
    <t>910-ALL-196</t>
  </si>
  <si>
    <t>910-ALL-311</t>
  </si>
  <si>
    <t>910-ALL-312</t>
  </si>
  <si>
    <t>910-ALL-319</t>
  </si>
  <si>
    <t>910-ALL-342</t>
  </si>
  <si>
    <t>910-ALL-343</t>
  </si>
  <si>
    <t>910-ALL-392</t>
  </si>
  <si>
    <t>910-ALL-418</t>
  </si>
  <si>
    <t>91A-121-121</t>
  </si>
  <si>
    <t>91A-121-211</t>
  </si>
  <si>
    <t>91A-121-221</t>
  </si>
  <si>
    <t>91A-121-418</t>
  </si>
  <si>
    <t>91A-122-317</t>
  </si>
  <si>
    <t>91A-123-315</t>
  </si>
  <si>
    <t>91A-123-411</t>
  </si>
  <si>
    <t>91A-124-462</t>
  </si>
  <si>
    <t>91A-126-462</t>
  </si>
  <si>
    <t>91A-128-462</t>
  </si>
  <si>
    <t>91A-132-143</t>
  </si>
  <si>
    <t>91A-132-211</t>
  </si>
  <si>
    <t>91A-132-311</t>
  </si>
  <si>
    <t>91A-134-418</t>
  </si>
  <si>
    <t>91A-134-461</t>
  </si>
  <si>
    <t>91A-135-418</t>
  </si>
  <si>
    <t>91A-137-411</t>
  </si>
  <si>
    <t>91A-163-418</t>
  </si>
  <si>
    <t>91A-163-462</t>
  </si>
  <si>
    <t>91A-ALL-121</t>
  </si>
  <si>
    <t>91A-ALL-143</t>
  </si>
  <si>
    <t>91A-ALL-211</t>
  </si>
  <si>
    <t>91A-ALL-221</t>
  </si>
  <si>
    <t>91A-ALL-311</t>
  </si>
  <si>
    <t>91A-ALL-315</t>
  </si>
  <si>
    <t>91A-ALL-317</t>
  </si>
  <si>
    <t>91A-ALL-411</t>
  </si>
  <si>
    <t>91A-ALL-418</t>
  </si>
  <si>
    <t>91A-ALL-461</t>
  </si>
  <si>
    <t>91A-ALL-462</t>
  </si>
  <si>
    <t>91B-121-121</t>
  </si>
  <si>
    <t>91B-121-135</t>
  </si>
  <si>
    <t>91B-121-146</t>
  </si>
  <si>
    <t>91B-121-211</t>
  </si>
  <si>
    <t>91B-121-221</t>
  </si>
  <si>
    <t>91B-121-312</t>
  </si>
  <si>
    <t>91B-121-418</t>
  </si>
  <si>
    <t>91B-123-411</t>
  </si>
  <si>
    <t>91B-124-462</t>
  </si>
  <si>
    <t>91B-125-151</t>
  </si>
  <si>
    <t>91B-125-174</t>
  </si>
  <si>
    <t>91B-125-176</t>
  </si>
  <si>
    <t>91B-125-211</t>
  </si>
  <si>
    <t>91B-125-221</t>
  </si>
  <si>
    <t>91B-125-231</t>
  </si>
  <si>
    <t>91B-125-411</t>
  </si>
  <si>
    <t>91B-125-461</t>
  </si>
  <si>
    <t>91B-126-462</t>
  </si>
  <si>
    <t>91B-128-462</t>
  </si>
  <si>
    <t>91B-129-418</t>
  </si>
  <si>
    <t>91B-134-312</t>
  </si>
  <si>
    <t>91B-134-418</t>
  </si>
  <si>
    <t>91B-135-311</t>
  </si>
  <si>
    <t>91B-137-411</t>
  </si>
  <si>
    <t>91B-163-131</t>
  </si>
  <si>
    <t>91B-163-135</t>
  </si>
  <si>
    <t>91B-163-146</t>
  </si>
  <si>
    <t>91B-163-211</t>
  </si>
  <si>
    <t>91B-163-221</t>
  </si>
  <si>
    <t>91B-163-231</t>
  </si>
  <si>
    <t>91B-163-411</t>
  </si>
  <si>
    <t>91B-163-418</t>
  </si>
  <si>
    <t>91B-163-462</t>
  </si>
  <si>
    <t>91B-171-183</t>
  </si>
  <si>
    <t>91B-171-211</t>
  </si>
  <si>
    <t>91B-ALL-121</t>
  </si>
  <si>
    <t>91B-ALL-131</t>
  </si>
  <si>
    <t>91B-ALL-135</t>
  </si>
  <si>
    <t>91B-ALL-146</t>
  </si>
  <si>
    <t>91B-ALL-151</t>
  </si>
  <si>
    <t>91B-ALL-174</t>
  </si>
  <si>
    <t>91B-ALL-176</t>
  </si>
  <si>
    <t>91B-ALL-183</t>
  </si>
  <si>
    <t>91B-ALL-211</t>
  </si>
  <si>
    <t>91B-ALL-221</t>
  </si>
  <si>
    <t>91B-ALL-231</t>
  </si>
  <si>
    <t>91B-ALL-311</t>
  </si>
  <si>
    <t>91B-ALL-312</t>
  </si>
  <si>
    <t>91B-ALL-411</t>
  </si>
  <si>
    <t>91B-ALL-418</t>
  </si>
  <si>
    <t>91B-ALL-461</t>
  </si>
  <si>
    <t>91B-ALL-462</t>
  </si>
  <si>
    <t>920-121-116</t>
  </si>
  <si>
    <t>920-121-121</t>
  </si>
  <si>
    <t>920-121-124</t>
  </si>
  <si>
    <t>920-121-131</t>
  </si>
  <si>
    <t>920-121-135</t>
  </si>
  <si>
    <t>920-121-144</t>
  </si>
  <si>
    <t>920-121-196</t>
  </si>
  <si>
    <t>920-121-197</t>
  </si>
  <si>
    <t>920-121-211</t>
  </si>
  <si>
    <t>920-121-221</t>
  </si>
  <si>
    <t>920-121-312</t>
  </si>
  <si>
    <t>920-121-314</t>
  </si>
  <si>
    <t>920-121-411</t>
  </si>
  <si>
    <t>920-122-311</t>
  </si>
  <si>
    <t>920-122-317</t>
  </si>
  <si>
    <t>920-123-314</t>
  </si>
  <si>
    <t>920-123-411</t>
  </si>
  <si>
    <t>920-124-418</t>
  </si>
  <si>
    <t>920-124-462</t>
  </si>
  <si>
    <t>920-126-418</t>
  </si>
  <si>
    <t>920-126-462</t>
  </si>
  <si>
    <t>920-128-462</t>
  </si>
  <si>
    <t>920-132-192</t>
  </si>
  <si>
    <t>920-132-211</t>
  </si>
  <si>
    <t>920-132-221</t>
  </si>
  <si>
    <t>920-132-311</t>
  </si>
  <si>
    <t>920-132-411</t>
  </si>
  <si>
    <t>920-132-541</t>
  </si>
  <si>
    <t>920-135-418</t>
  </si>
  <si>
    <t>920-135-462</t>
  </si>
  <si>
    <t>920-137-411</t>
  </si>
  <si>
    <t>920-138-311</t>
  </si>
  <si>
    <t>920-163-131</t>
  </si>
  <si>
    <t>920-163-142</t>
  </si>
  <si>
    <t>920-163-191</t>
  </si>
  <si>
    <t>920-163-192</t>
  </si>
  <si>
    <t>920-163-211</t>
  </si>
  <si>
    <t>920-163-221</t>
  </si>
  <si>
    <t>920-163-232</t>
  </si>
  <si>
    <t>920-163-311</t>
  </si>
  <si>
    <t>920-163-312</t>
  </si>
  <si>
    <t>920-163-314</t>
  </si>
  <si>
    <t>920-163-317</t>
  </si>
  <si>
    <t>920-163-392</t>
  </si>
  <si>
    <t>920-163-411</t>
  </si>
  <si>
    <t>920-163-418</t>
  </si>
  <si>
    <t>920-168-311</t>
  </si>
  <si>
    <t>920-169-131</t>
  </si>
  <si>
    <t>920-169-181</t>
  </si>
  <si>
    <t>920-169-211</t>
  </si>
  <si>
    <t>920-169-221</t>
  </si>
  <si>
    <t>920-169-231</t>
  </si>
  <si>
    <t>920-169-232</t>
  </si>
  <si>
    <t>920-169-234</t>
  </si>
  <si>
    <t>920-169-311</t>
  </si>
  <si>
    <t>920-169-392</t>
  </si>
  <si>
    <t>920-170-146</t>
  </si>
  <si>
    <t>920-170-211</t>
  </si>
  <si>
    <t>920-170-232</t>
  </si>
  <si>
    <t>920-170-392</t>
  </si>
  <si>
    <t>920-171-126</t>
  </si>
  <si>
    <t>920-171-135</t>
  </si>
  <si>
    <t>920-171-211</t>
  </si>
  <si>
    <t>920-171-392</t>
  </si>
  <si>
    <t>920-ALL-116</t>
  </si>
  <si>
    <t>920-ALL-121</t>
  </si>
  <si>
    <t>920-ALL-124</t>
  </si>
  <si>
    <t>920-ALL-126</t>
  </si>
  <si>
    <t>920-ALL-131</t>
  </si>
  <si>
    <t>920-ALL-135</t>
  </si>
  <si>
    <t>920-ALL-142</t>
  </si>
  <si>
    <t>920-ALL-144</t>
  </si>
  <si>
    <t>920-ALL-146</t>
  </si>
  <si>
    <t>920-ALL-181</t>
  </si>
  <si>
    <t>920-ALL-191</t>
  </si>
  <si>
    <t>920-ALL-192</t>
  </si>
  <si>
    <t>920-ALL-196</t>
  </si>
  <si>
    <t>920-ALL-197</t>
  </si>
  <si>
    <t>920-ALL-232</t>
  </si>
  <si>
    <t>920-ALL-234</t>
  </si>
  <si>
    <t>920-ALL-312</t>
  </si>
  <si>
    <t>920-ALL-317</t>
  </si>
  <si>
    <t>920-ALL-392</t>
  </si>
  <si>
    <t>920-ALL-418</t>
  </si>
  <si>
    <t>920-ALL-462</t>
  </si>
  <si>
    <t>920-ALL-541</t>
  </si>
  <si>
    <t>92B-121-121</t>
  </si>
  <si>
    <t>92B-121-211</t>
  </si>
  <si>
    <t>92B-121-411</t>
  </si>
  <si>
    <t>92B-123-411</t>
  </si>
  <si>
    <t>92B-124-462</t>
  </si>
  <si>
    <t>92B-126-462</t>
  </si>
  <si>
    <t>92B-132-121</t>
  </si>
  <si>
    <t>92B-132-211</t>
  </si>
  <si>
    <t>92B-132-411</t>
  </si>
  <si>
    <t>92B-137-411</t>
  </si>
  <si>
    <t>92B-138-311</t>
  </si>
  <si>
    <t>92B-164-311</t>
  </si>
  <si>
    <t>92B-164-411</t>
  </si>
  <si>
    <t>92B-165-411</t>
  </si>
  <si>
    <t>92B-167-121</t>
  </si>
  <si>
    <t>92B-167-211</t>
  </si>
  <si>
    <t>92B-ALL-121</t>
  </si>
  <si>
    <t>92B-ALL-211</t>
  </si>
  <si>
    <t>92B-ALL-311</t>
  </si>
  <si>
    <t>92B-ALL-411</t>
  </si>
  <si>
    <t>92B-ALL-462</t>
  </si>
  <si>
    <t>92D-121-121</t>
  </si>
  <si>
    <t>92D-121-211</t>
  </si>
  <si>
    <t>92D-121-229</t>
  </si>
  <si>
    <t>92D-121-231</t>
  </si>
  <si>
    <t>92D-121-411</t>
  </si>
  <si>
    <t>92D-124-462</t>
  </si>
  <si>
    <t>92D-126-418</t>
  </si>
  <si>
    <t>92D-126-462</t>
  </si>
  <si>
    <t>92D-137-411</t>
  </si>
  <si>
    <t>92D-164-311</t>
  </si>
  <si>
    <t>92D-164-411</t>
  </si>
  <si>
    <t>92D-165-411</t>
  </si>
  <si>
    <t>92D-169-192</t>
  </si>
  <si>
    <t>92D-169-211</t>
  </si>
  <si>
    <t>92D-170-142</t>
  </si>
  <si>
    <t>92D-170-211</t>
  </si>
  <si>
    <t>92D-172-181</t>
  </si>
  <si>
    <t>92D-172-211</t>
  </si>
  <si>
    <t>92D-172-229</t>
  </si>
  <si>
    <t>92D-ALL-121</t>
  </si>
  <si>
    <t>92D-ALL-142</t>
  </si>
  <si>
    <t>92D-ALL-181</t>
  </si>
  <si>
    <t>92D-ALL-192</t>
  </si>
  <si>
    <t>92D-ALL-211</t>
  </si>
  <si>
    <t>92D-ALL-229</t>
  </si>
  <si>
    <t>92D-ALL-231</t>
  </si>
  <si>
    <t>92D-ALL-311</t>
  </si>
  <si>
    <t>92D-ALL-411</t>
  </si>
  <si>
    <t>92D-ALL-418</t>
  </si>
  <si>
    <t>92D-ALL-462</t>
  </si>
  <si>
    <t>92E-121-121</t>
  </si>
  <si>
    <t>92E-121-124</t>
  </si>
  <si>
    <t>92E-121-211</t>
  </si>
  <si>
    <t>92E-121-411</t>
  </si>
  <si>
    <t>92E-123-411</t>
  </si>
  <si>
    <t>92E-124-418</t>
  </si>
  <si>
    <t>92E-126-418</t>
  </si>
  <si>
    <t>92E-128-462</t>
  </si>
  <si>
    <t>92E-132-121</t>
  </si>
  <si>
    <t>92E-132-164</t>
  </si>
  <si>
    <t>92E-132-211</t>
  </si>
  <si>
    <t>92E-132-317</t>
  </si>
  <si>
    <t>92E-132-411</t>
  </si>
  <si>
    <t>92E-137-411</t>
  </si>
  <si>
    <t>92E-164-312</t>
  </si>
  <si>
    <t>92E-164-411</t>
  </si>
  <si>
    <t>92E-164-418</t>
  </si>
  <si>
    <t>92E-164-462</t>
  </si>
  <si>
    <t>92E-165-411</t>
  </si>
  <si>
    <t>92E-165-418</t>
  </si>
  <si>
    <t>92E-169-131</t>
  </si>
  <si>
    <t>92E-ALL-121</t>
  </si>
  <si>
    <t>92E-ALL-124</t>
  </si>
  <si>
    <t>92E-ALL-131</t>
  </si>
  <si>
    <t>92E-ALL-164</t>
  </si>
  <si>
    <t>92E-ALL-211</t>
  </si>
  <si>
    <t>92E-ALL-312</t>
  </si>
  <si>
    <t>92E-ALL-317</t>
  </si>
  <si>
    <t>92E-ALL-411</t>
  </si>
  <si>
    <t>92E-ALL-418</t>
  </si>
  <si>
    <t>92E-ALL-462</t>
  </si>
  <si>
    <t>92F-121-121</t>
  </si>
  <si>
    <t>92F-121-211</t>
  </si>
  <si>
    <t>92F-121-411</t>
  </si>
  <si>
    <t>92F-123-411</t>
  </si>
  <si>
    <t>92F-124-462</t>
  </si>
  <si>
    <t>92F-126-462</t>
  </si>
  <si>
    <t>92F-137-411</t>
  </si>
  <si>
    <t>92F-164-311</t>
  </si>
  <si>
    <t>92F-172-541</t>
  </si>
  <si>
    <t>92F-ALL-121</t>
  </si>
  <si>
    <t>92F-ALL-211</t>
  </si>
  <si>
    <t>92F-ALL-311</t>
  </si>
  <si>
    <t>92F-ALL-411</t>
  </si>
  <si>
    <t>92F-ALL-462</t>
  </si>
  <si>
    <t>92F-ALL-541</t>
  </si>
  <si>
    <t>92G-121-312</t>
  </si>
  <si>
    <t>92G-123-411</t>
  </si>
  <si>
    <t>92G-124-462</t>
  </si>
  <si>
    <t>92G-126-462</t>
  </si>
  <si>
    <t>92G-128-462</t>
  </si>
  <si>
    <t>92G-132-311</t>
  </si>
  <si>
    <t>92G-132-318</t>
  </si>
  <si>
    <t>92G-137-411</t>
  </si>
  <si>
    <t>92G-163-411</t>
  </si>
  <si>
    <t>92G-163-418</t>
  </si>
  <si>
    <t>92G-163-461</t>
  </si>
  <si>
    <t>92G-163-462</t>
  </si>
  <si>
    <t>92G-164-462</t>
  </si>
  <si>
    <t>92G-165-418</t>
  </si>
  <si>
    <t>92G-167-418</t>
  </si>
  <si>
    <t>92G-169-131</t>
  </si>
  <si>
    <t>92G-169-211</t>
  </si>
  <si>
    <t>92G-169-311</t>
  </si>
  <si>
    <t>92G-170-142</t>
  </si>
  <si>
    <t>92G-170-211</t>
  </si>
  <si>
    <t>92G-ALL-131</t>
  </si>
  <si>
    <t>92G-ALL-142</t>
  </si>
  <si>
    <t>92G-ALL-211</t>
  </si>
  <si>
    <t>92G-ALL-311</t>
  </si>
  <si>
    <t>92G-ALL-312</t>
  </si>
  <si>
    <t>92G-ALL-318</t>
  </si>
  <si>
    <t>92G-ALL-411</t>
  </si>
  <si>
    <t>92G-ALL-418</t>
  </si>
  <si>
    <t>92G-ALL-461</t>
  </si>
  <si>
    <t>92G-ALL-462</t>
  </si>
  <si>
    <t>92K-122-311</t>
  </si>
  <si>
    <t>92K-123-411</t>
  </si>
  <si>
    <t>92K-124-462</t>
  </si>
  <si>
    <t>92K-126-462</t>
  </si>
  <si>
    <t>92K-128-462</t>
  </si>
  <si>
    <t>92K-135-418</t>
  </si>
  <si>
    <t>92K-137-411</t>
  </si>
  <si>
    <t>92K-165-418</t>
  </si>
  <si>
    <t>92K-ALL-311</t>
  </si>
  <si>
    <t>92K-ALL-411</t>
  </si>
  <si>
    <t>92K-ALL-418</t>
  </si>
  <si>
    <t>92K-ALL-462</t>
  </si>
  <si>
    <t>92L-121-121</t>
  </si>
  <si>
    <t>92L-121-151</t>
  </si>
  <si>
    <t>92L-121-211</t>
  </si>
  <si>
    <t>92L-121-312</t>
  </si>
  <si>
    <t>92L-121-462</t>
  </si>
  <si>
    <t>92L-122-311</t>
  </si>
  <si>
    <t>92L-123-411</t>
  </si>
  <si>
    <t>92L-124-462</t>
  </si>
  <si>
    <t>92L-126-462</t>
  </si>
  <si>
    <t>92L-127-462</t>
  </si>
  <si>
    <t>92L-128-418</t>
  </si>
  <si>
    <t>92L-129-418</t>
  </si>
  <si>
    <t>92L-135-418</t>
  </si>
  <si>
    <t>92L-137-411</t>
  </si>
  <si>
    <t>92L-138-418</t>
  </si>
  <si>
    <t>92L-163-311</t>
  </si>
  <si>
    <t>92L-163-343</t>
  </si>
  <si>
    <t>92L-163-411</t>
  </si>
  <si>
    <t>92L-169-311</t>
  </si>
  <si>
    <t>92L-170-311</t>
  </si>
  <si>
    <t>92L-ALL-121</t>
  </si>
  <si>
    <t>92L-ALL-311</t>
  </si>
  <si>
    <t>92L-ALL-312</t>
  </si>
  <si>
    <t>92L-ALL-343</t>
  </si>
  <si>
    <t>92L-ALL-418</t>
  </si>
  <si>
    <t>92L-ALL-462</t>
  </si>
  <si>
    <t>92M-121-121</t>
  </si>
  <si>
    <t>92M-121-211</t>
  </si>
  <si>
    <t>92M-121-229</t>
  </si>
  <si>
    <t>92M-124-462</t>
  </si>
  <si>
    <t>92M-126-462</t>
  </si>
  <si>
    <t>92M-132-411</t>
  </si>
  <si>
    <t>92M-135-418</t>
  </si>
  <si>
    <t>92M-137-411</t>
  </si>
  <si>
    <t>92M-137-461</t>
  </si>
  <si>
    <t>92M-163-131</t>
  </si>
  <si>
    <t>92M-163-211</t>
  </si>
  <si>
    <t>92M-163-229</t>
  </si>
  <si>
    <t>92M-163-232</t>
  </si>
  <si>
    <t>92M-163-325</t>
  </si>
  <si>
    <t>92M-163-343</t>
  </si>
  <si>
    <t>92M-163-411</t>
  </si>
  <si>
    <t>92M-163-462</t>
  </si>
  <si>
    <t>92M-165-411</t>
  </si>
  <si>
    <t>92M-170-462</t>
  </si>
  <si>
    <t>92M-171-311</t>
  </si>
  <si>
    <t>92M-171-325</t>
  </si>
  <si>
    <t>92M-171-392</t>
  </si>
  <si>
    <t>92M-171-411</t>
  </si>
  <si>
    <t>92M-171-462</t>
  </si>
  <si>
    <t>92M-ALL-121</t>
  </si>
  <si>
    <t>92M-ALL-131</t>
  </si>
  <si>
    <t>92M-ALL-211</t>
  </si>
  <si>
    <t>92M-ALL-229</t>
  </si>
  <si>
    <t>92M-ALL-232</t>
  </si>
  <si>
    <t>92M-ALL-311</t>
  </si>
  <si>
    <t>92M-ALL-325</t>
  </si>
  <si>
    <t>92M-ALL-343</t>
  </si>
  <si>
    <t>92M-ALL-392</t>
  </si>
  <si>
    <t>92M-ALL-411</t>
  </si>
  <si>
    <t>92M-ALL-418</t>
  </si>
  <si>
    <t>92M-ALL-461</t>
  </si>
  <si>
    <t>92M-ALL-462</t>
  </si>
  <si>
    <t>92N-121-131</t>
  </si>
  <si>
    <t>92N-121-211</t>
  </si>
  <si>
    <t>92N-123-315</t>
  </si>
  <si>
    <t>92N-123-411</t>
  </si>
  <si>
    <t>92N-124-462</t>
  </si>
  <si>
    <t>92N-126-462</t>
  </si>
  <si>
    <t>92N-137-411</t>
  </si>
  <si>
    <t>92N-164-418</t>
  </si>
  <si>
    <t>92N-164-462</t>
  </si>
  <si>
    <t>92N-165-418</t>
  </si>
  <si>
    <t>92N-172-462</t>
  </si>
  <si>
    <t>92N-ALL-131</t>
  </si>
  <si>
    <t>92N-ALL-211</t>
  </si>
  <si>
    <t>92N-ALL-315</t>
  </si>
  <si>
    <t>92N-ALL-411</t>
  </si>
  <si>
    <t>92N-ALL-418</t>
  </si>
  <si>
    <t>92N-ALL-462</t>
  </si>
  <si>
    <t>92P-122-317</t>
  </si>
  <si>
    <t>92P-123-411</t>
  </si>
  <si>
    <t>92P-124-418</t>
  </si>
  <si>
    <t>92P-124-462</t>
  </si>
  <si>
    <t>92P-126-418</t>
  </si>
  <si>
    <t>92P-128-418</t>
  </si>
  <si>
    <t>92P-137-311</t>
  </si>
  <si>
    <t>92P-137-411</t>
  </si>
  <si>
    <t>92P-164-121</t>
  </si>
  <si>
    <t>92P-164-211</t>
  </si>
  <si>
    <t>92P-164-311</t>
  </si>
  <si>
    <t>92P-164-411</t>
  </si>
  <si>
    <t>92P-164-418</t>
  </si>
  <si>
    <t>92P-172-418</t>
  </si>
  <si>
    <t>92P-ALL-121</t>
  </si>
  <si>
    <t>92P-ALL-211</t>
  </si>
  <si>
    <t>92P-ALL-311</t>
  </si>
  <si>
    <t>92P-ALL-317</t>
  </si>
  <si>
    <t>92P-ALL-411</t>
  </si>
  <si>
    <t>92P-ALL-418</t>
  </si>
  <si>
    <t>92P-ALL-462</t>
  </si>
  <si>
    <t>92R-123-411</t>
  </si>
  <si>
    <t>92R-124-462</t>
  </si>
  <si>
    <t>92R-126-462</t>
  </si>
  <si>
    <t>92R-135-418</t>
  </si>
  <si>
    <t>92R-137-411</t>
  </si>
  <si>
    <t>92R-163-173</t>
  </si>
  <si>
    <t>92R-163-311</t>
  </si>
  <si>
    <t>92R-163-411</t>
  </si>
  <si>
    <t>92R-ALL-173</t>
  </si>
  <si>
    <t>92R-ALL-311</t>
  </si>
  <si>
    <t>92R-ALL-411</t>
  </si>
  <si>
    <t>92R-ALL-418</t>
  </si>
  <si>
    <t>92R-ALL-462</t>
  </si>
  <si>
    <t>92S-121-121</t>
  </si>
  <si>
    <t>92S-121-211</t>
  </si>
  <si>
    <t>92S-121-221</t>
  </si>
  <si>
    <t>92S-121-231</t>
  </si>
  <si>
    <t>92S-121-411</t>
  </si>
  <si>
    <t>92S-122-311</t>
  </si>
  <si>
    <t>92S-123-315</t>
  </si>
  <si>
    <t>92S-123-411</t>
  </si>
  <si>
    <t>92S-124-418</t>
  </si>
  <si>
    <t>92S-124-462</t>
  </si>
  <si>
    <t>92S-126-462</t>
  </si>
  <si>
    <t>92S-137-411</t>
  </si>
  <si>
    <t>92S-164-418</t>
  </si>
  <si>
    <t>92S-164-462</t>
  </si>
  <si>
    <t>92S-165-411</t>
  </si>
  <si>
    <t>92S-170-418</t>
  </si>
  <si>
    <t>92S-ALL-121</t>
  </si>
  <si>
    <t>92S-ALL-211</t>
  </si>
  <si>
    <t>92S-ALL-221</t>
  </si>
  <si>
    <t>92S-ALL-231</t>
  </si>
  <si>
    <t>92S-ALL-311</t>
  </si>
  <si>
    <t>92S-ALL-315</t>
  </si>
  <si>
    <t>92S-ALL-411</t>
  </si>
  <si>
    <t>92S-ALL-418</t>
  </si>
  <si>
    <t>92S-ALL-462</t>
  </si>
  <si>
    <t>92T-121-198</t>
  </si>
  <si>
    <t>92T-121-211</t>
  </si>
  <si>
    <t>92T-121-411</t>
  </si>
  <si>
    <t>92T-121-413</t>
  </si>
  <si>
    <t>92T-124-462</t>
  </si>
  <si>
    <t>92T-126-418</t>
  </si>
  <si>
    <t>92T-128-418</t>
  </si>
  <si>
    <t>92T-132-311</t>
  </si>
  <si>
    <t>92T-135-418</t>
  </si>
  <si>
    <t>92T-137-411</t>
  </si>
  <si>
    <t>92T-164-411</t>
  </si>
  <si>
    <t>92T-164-462</t>
  </si>
  <si>
    <t>92T-165-418</t>
  </si>
  <si>
    <t>92T-ALL-198</t>
  </si>
  <si>
    <t>92T-ALL-211</t>
  </si>
  <si>
    <t>92T-ALL-311</t>
  </si>
  <si>
    <t>92T-ALL-411</t>
  </si>
  <si>
    <t>92T-ALL-413</t>
  </si>
  <si>
    <t>92T-ALL-418</t>
  </si>
  <si>
    <t>92T-ALL-462</t>
  </si>
  <si>
    <t>92U-122-317</t>
  </si>
  <si>
    <t>92U-123-411</t>
  </si>
  <si>
    <t>92U-124-462</t>
  </si>
  <si>
    <t>92U-126-462</t>
  </si>
  <si>
    <t>92U-128-462</t>
  </si>
  <si>
    <t>92U-137-411</t>
  </si>
  <si>
    <t>92U-164-131</t>
  </si>
  <si>
    <t>92U-164-211</t>
  </si>
  <si>
    <t>92U-ALL-131</t>
  </si>
  <si>
    <t>92U-ALL-211</t>
  </si>
  <si>
    <t>92U-ALL-317</t>
  </si>
  <si>
    <t>92U-ALL-411</t>
  </si>
  <si>
    <t>92U-ALL-462</t>
  </si>
  <si>
    <t>92V-121-121</t>
  </si>
  <si>
    <t>92V-121-211</t>
  </si>
  <si>
    <t>92V-121-229</t>
  </si>
  <si>
    <t>92V-121-411</t>
  </si>
  <si>
    <t>92V-124-462</t>
  </si>
  <si>
    <t>92V-126-462</t>
  </si>
  <si>
    <t>92V-132-311</t>
  </si>
  <si>
    <t>92V-132-411</t>
  </si>
  <si>
    <t>92V-135-418</t>
  </si>
  <si>
    <t>92V-137-411</t>
  </si>
  <si>
    <t>92V-163-131</t>
  </si>
  <si>
    <t>92V-163-211</t>
  </si>
  <si>
    <t>92V-163-229</t>
  </si>
  <si>
    <t>92V-163-231</t>
  </si>
  <si>
    <t>92V-163-232</t>
  </si>
  <si>
    <t>92V-163-234</t>
  </si>
  <si>
    <t>92V-163-235</t>
  </si>
  <si>
    <t>92V-163-462</t>
  </si>
  <si>
    <t>92V-164-462</t>
  </si>
  <si>
    <t>92V-165-411</t>
  </si>
  <si>
    <t>92V-170-392</t>
  </si>
  <si>
    <t>92V-170-462</t>
  </si>
  <si>
    <t>92V-ALL-121</t>
  </si>
  <si>
    <t>92V-ALL-131</t>
  </si>
  <si>
    <t>92V-ALL-211</t>
  </si>
  <si>
    <t>92V-ALL-229</t>
  </si>
  <si>
    <t>92V-ALL-231</t>
  </si>
  <si>
    <t>92V-ALL-232</t>
  </si>
  <si>
    <t>92V-ALL-234</t>
  </si>
  <si>
    <t>92V-ALL-235</t>
  </si>
  <si>
    <t>92V-ALL-311</t>
  </si>
  <si>
    <t>92V-ALL-392</t>
  </si>
  <si>
    <t>92V-ALL-411</t>
  </si>
  <si>
    <t>92V-ALL-418</t>
  </si>
  <si>
    <t>92V-ALL-462</t>
  </si>
  <si>
    <t>92W-121-121</t>
  </si>
  <si>
    <t>92W-121-211</t>
  </si>
  <si>
    <t>92W-121-411</t>
  </si>
  <si>
    <t>92W-122-311</t>
  </si>
  <si>
    <t>92W-124-418</t>
  </si>
  <si>
    <t>92W-124-462</t>
  </si>
  <si>
    <t>92W-125-411</t>
  </si>
  <si>
    <t>92W-126-418</t>
  </si>
  <si>
    <t>92W-132-411</t>
  </si>
  <si>
    <t>92W-135-418</t>
  </si>
  <si>
    <t>92W-137-411</t>
  </si>
  <si>
    <t>92W-163-311</t>
  </si>
  <si>
    <t>92W-163-411</t>
  </si>
  <si>
    <t>92W-163-461</t>
  </si>
  <si>
    <t>92W-163-462</t>
  </si>
  <si>
    <t>92W-163-541</t>
  </si>
  <si>
    <t>92W-163-542</t>
  </si>
  <si>
    <t>92W-164-462</t>
  </si>
  <si>
    <t>92W-165-418</t>
  </si>
  <si>
    <t>92W-ALL-121</t>
  </si>
  <si>
    <t>92W-ALL-211</t>
  </si>
  <si>
    <t>92W-ALL-311</t>
  </si>
  <si>
    <t>92W-ALL-411</t>
  </si>
  <si>
    <t>92W-ALL-418</t>
  </si>
  <si>
    <t>92W-ALL-461</t>
  </si>
  <si>
    <t>92W-ALL-462</t>
  </si>
  <si>
    <t>92W-ALL-541</t>
  </si>
  <si>
    <t>92W-ALL-542</t>
  </si>
  <si>
    <t>92Y-121-121</t>
  </si>
  <si>
    <t>92Y-121-131</t>
  </si>
  <si>
    <t>92Y-121-211</t>
  </si>
  <si>
    <t>92Y-121-411</t>
  </si>
  <si>
    <t>92Y-124-462</t>
  </si>
  <si>
    <t>92Y-126-418</t>
  </si>
  <si>
    <t>92Y-126-462</t>
  </si>
  <si>
    <t>92Y-128-418</t>
  </si>
  <si>
    <t>92Y-137-411</t>
  </si>
  <si>
    <t>92Y-164-411</t>
  </si>
  <si>
    <t>92Y-164-461</t>
  </si>
  <si>
    <t>92Y-165-418</t>
  </si>
  <si>
    <t>92Y-172-198</t>
  </si>
  <si>
    <t>92Y-172-211</t>
  </si>
  <si>
    <t>92Y-172-411</t>
  </si>
  <si>
    <t>92Y-172-418</t>
  </si>
  <si>
    <t>92Y-ALL-121</t>
  </si>
  <si>
    <t>92Y-ALL-131</t>
  </si>
  <si>
    <t>92Y-ALL-198</t>
  </si>
  <si>
    <t>92Y-ALL-211</t>
  </si>
  <si>
    <t>92Y-ALL-411</t>
  </si>
  <si>
    <t>92Y-ALL-418</t>
  </si>
  <si>
    <t>92Y-ALL-461</t>
  </si>
  <si>
    <t>92Y-ALL-462</t>
  </si>
  <si>
    <t>930-121-196</t>
  </si>
  <si>
    <t>930-121-198</t>
  </si>
  <si>
    <t>930-121-211</t>
  </si>
  <si>
    <t>930-121-221</t>
  </si>
  <si>
    <t>930-121-312</t>
  </si>
  <si>
    <t>930-121-411</t>
  </si>
  <si>
    <t>930-121-418</t>
  </si>
  <si>
    <t>930-123-342</t>
  </si>
  <si>
    <t>930-124-418</t>
  </si>
  <si>
    <t>930-124-471</t>
  </si>
  <si>
    <t>930-126-418</t>
  </si>
  <si>
    <t>930-128-418</t>
  </si>
  <si>
    <t>930-132-411</t>
  </si>
  <si>
    <t>930-134-411</t>
  </si>
  <si>
    <t>930-134-413</t>
  </si>
  <si>
    <t>930-134-418</t>
  </si>
  <si>
    <t>930-134-471</t>
  </si>
  <si>
    <t>930-135-418</t>
  </si>
  <si>
    <t>930-138-418</t>
  </si>
  <si>
    <t>930-163-171</t>
  </si>
  <si>
    <t>930-163-192</t>
  </si>
  <si>
    <t>930-163-211</t>
  </si>
  <si>
    <t>930-163-221</t>
  </si>
  <si>
    <t>930-163-311</t>
  </si>
  <si>
    <t>930-163-312</t>
  </si>
  <si>
    <t>930-163-319</t>
  </si>
  <si>
    <t>930-163-325</t>
  </si>
  <si>
    <t>930-163-343</t>
  </si>
  <si>
    <t>930-163-413</t>
  </si>
  <si>
    <t>930-163-418</t>
  </si>
  <si>
    <t>930-163-461</t>
  </si>
  <si>
    <t>930-163-462</t>
  </si>
  <si>
    <t>930-167-311</t>
  </si>
  <si>
    <t>930-171-126</t>
  </si>
  <si>
    <t>930-171-131</t>
  </si>
  <si>
    <t>930-171-142</t>
  </si>
  <si>
    <t>930-171-151</t>
  </si>
  <si>
    <t>930-171-162</t>
  </si>
  <si>
    <t>930-171-180</t>
  </si>
  <si>
    <t>930-171-211</t>
  </si>
  <si>
    <t>930-ALL-126</t>
  </si>
  <si>
    <t>930-ALL-131</t>
  </si>
  <si>
    <t>930-ALL-142</t>
  </si>
  <si>
    <t>930-ALL-151</t>
  </si>
  <si>
    <t>930-ALL-162</t>
  </si>
  <si>
    <t>930-ALL-180</t>
  </si>
  <si>
    <t>930-ALL-192</t>
  </si>
  <si>
    <t>930-ALL-196</t>
  </si>
  <si>
    <t>930-ALL-198</t>
  </si>
  <si>
    <t>930-ALL-211</t>
  </si>
  <si>
    <t>930-ALL-221</t>
  </si>
  <si>
    <t>930-ALL-311</t>
  </si>
  <si>
    <t>930-ALL-312</t>
  </si>
  <si>
    <t>930-ALL-319</t>
  </si>
  <si>
    <t>930-ALL-325</t>
  </si>
  <si>
    <t>930-ALL-342</t>
  </si>
  <si>
    <t>930-ALL-343</t>
  </si>
  <si>
    <t>930-ALL-413</t>
  </si>
  <si>
    <t>930-ALL-418</t>
  </si>
  <si>
    <t>930-ALL-461</t>
  </si>
  <si>
    <t>930-ALL-462</t>
  </si>
  <si>
    <t>930-ALL-471</t>
  </si>
  <si>
    <t>93A-121-121</t>
  </si>
  <si>
    <t>93A-121-171</t>
  </si>
  <si>
    <t>93A-121-211</t>
  </si>
  <si>
    <t>93A-121-221</t>
  </si>
  <si>
    <t>93A-121-231</t>
  </si>
  <si>
    <t>93A-121-411</t>
  </si>
  <si>
    <t>93A-124-418</t>
  </si>
  <si>
    <t>93A-125-171</t>
  </si>
  <si>
    <t>93A-125-332</t>
  </si>
  <si>
    <t>93A-126-418</t>
  </si>
  <si>
    <t>93A-126-462</t>
  </si>
  <si>
    <t>93A-128-418</t>
  </si>
  <si>
    <t>93A-128-462</t>
  </si>
  <si>
    <t>93A-132-411</t>
  </si>
  <si>
    <t>93A-137-411</t>
  </si>
  <si>
    <t>93A-138-418</t>
  </si>
  <si>
    <t>93A-163-121</t>
  </si>
  <si>
    <t>93A-163-211</t>
  </si>
  <si>
    <t>93A-163-221</t>
  </si>
  <si>
    <t>93A-163-411</t>
  </si>
  <si>
    <t>93A-ALL-121</t>
  </si>
  <si>
    <t>93A-ALL-171</t>
  </si>
  <si>
    <t>93A-ALL-211</t>
  </si>
  <si>
    <t>93A-ALL-221</t>
  </si>
  <si>
    <t>93A-ALL-231</t>
  </si>
  <si>
    <t>93A-ALL-332</t>
  </si>
  <si>
    <t>93A-ALL-418</t>
  </si>
  <si>
    <t>93A-ALL-462</t>
  </si>
  <si>
    <t>93J-121-121</t>
  </si>
  <si>
    <t>93J-121-211</t>
  </si>
  <si>
    <t>93J-123-411</t>
  </si>
  <si>
    <t>93J-124-462</t>
  </si>
  <si>
    <t>93J-126-462</t>
  </si>
  <si>
    <t>93J-137-411</t>
  </si>
  <si>
    <t>93J-163-113</t>
  </si>
  <si>
    <t>93J-163-121</t>
  </si>
  <si>
    <t>93J-163-146</t>
  </si>
  <si>
    <t>93J-163-151</t>
  </si>
  <si>
    <t>93J-163-211</t>
  </si>
  <si>
    <t>93J-165-418</t>
  </si>
  <si>
    <t>93J-169-317</t>
  </si>
  <si>
    <t>93J-ALL-113</t>
  </si>
  <si>
    <t>93J-ALL-121</t>
  </si>
  <si>
    <t>93J-ALL-146</t>
  </si>
  <si>
    <t>93J-ALL-151</t>
  </si>
  <si>
    <t>93J-ALL-211</t>
  </si>
  <si>
    <t>93J-ALL-317</t>
  </si>
  <si>
    <t>93J-ALL-411</t>
  </si>
  <si>
    <t>93J-ALL-418</t>
  </si>
  <si>
    <t>93J-ALL-462</t>
  </si>
  <si>
    <t>93L-124-462</t>
  </si>
  <si>
    <t>93L-163-411</t>
  </si>
  <si>
    <t>93L-163-462</t>
  </si>
  <si>
    <t>93L-ALL-411</t>
  </si>
  <si>
    <t>93L-ALL-462</t>
  </si>
  <si>
    <t>93M-121-121</t>
  </si>
  <si>
    <t>93M-121-131</t>
  </si>
  <si>
    <t>93M-121-211</t>
  </si>
  <si>
    <t>93M-121-229</t>
  </si>
  <si>
    <t>93M-124-462</t>
  </si>
  <si>
    <t>93M-126-462</t>
  </si>
  <si>
    <t>93M-132-411</t>
  </si>
  <si>
    <t>93M-135-418</t>
  </si>
  <si>
    <t>93M-137-411</t>
  </si>
  <si>
    <t>93M-164-131</t>
  </si>
  <si>
    <t>93M-164-211</t>
  </si>
  <si>
    <t>93M-164-229</t>
  </si>
  <si>
    <t>93M-164-231</t>
  </si>
  <si>
    <t>93M-164-232</t>
  </si>
  <si>
    <t>93M-164-234</t>
  </si>
  <si>
    <t>93M-164-235</t>
  </si>
  <si>
    <t>93M-164-462</t>
  </si>
  <si>
    <t>93M-165-411</t>
  </si>
  <si>
    <t>93M-170-462</t>
  </si>
  <si>
    <t>93M-ALL-121</t>
  </si>
  <si>
    <t>93M-ALL-131</t>
  </si>
  <si>
    <t>93M-ALL-211</t>
  </si>
  <si>
    <t>93M-ALL-229</t>
  </si>
  <si>
    <t>93M-ALL-231</t>
  </si>
  <si>
    <t>93M-ALL-232</t>
  </si>
  <si>
    <t>93M-ALL-234</t>
  </si>
  <si>
    <t>93M-ALL-235</t>
  </si>
  <si>
    <t>93M-ALL-411</t>
  </si>
  <si>
    <t>93M-ALL-418</t>
  </si>
  <si>
    <t>93M-ALL-462</t>
  </si>
  <si>
    <t>93N-121-121</t>
  </si>
  <si>
    <t>93N-121-411</t>
  </si>
  <si>
    <t>93N-122-317</t>
  </si>
  <si>
    <t>93N-123-411</t>
  </si>
  <si>
    <t>93N-124-418</t>
  </si>
  <si>
    <t>93N-124-462</t>
  </si>
  <si>
    <t>93N-126-418</t>
  </si>
  <si>
    <t>93N-126-462</t>
  </si>
  <si>
    <t>93N-126-471</t>
  </si>
  <si>
    <t>93N-128-418</t>
  </si>
  <si>
    <t>93N-135-418</t>
  </si>
  <si>
    <t>93N-137-411</t>
  </si>
  <si>
    <t>93N-164-131</t>
  </si>
  <si>
    <t>93N-164-311</t>
  </si>
  <si>
    <t>93N-165-418</t>
  </si>
  <si>
    <t>93N-169-131</t>
  </si>
  <si>
    <t>93N-169-211</t>
  </si>
  <si>
    <t>93N-170-121</t>
  </si>
  <si>
    <t>93N-170-211</t>
  </si>
  <si>
    <t>93N-ALL-121</t>
  </si>
  <si>
    <t>93N-ALL-131</t>
  </si>
  <si>
    <t>93N-ALL-211</t>
  </si>
  <si>
    <t>93N-ALL-311</t>
  </si>
  <si>
    <t>93N-ALL-317</t>
  </si>
  <si>
    <t>93N-ALL-411</t>
  </si>
  <si>
    <t>93N-ALL-418</t>
  </si>
  <si>
    <t>93N-ALL-462</t>
  </si>
  <si>
    <t>93N-ALL-471</t>
  </si>
  <si>
    <t>93P-121-121</t>
  </si>
  <si>
    <t>93P-121-211</t>
  </si>
  <si>
    <t>93P-121-229</t>
  </si>
  <si>
    <t>93P-121-411</t>
  </si>
  <si>
    <t>93P-124-462</t>
  </si>
  <si>
    <t>93P-126-462</t>
  </si>
  <si>
    <t>93P-132-411</t>
  </si>
  <si>
    <t>93P-135-418</t>
  </si>
  <si>
    <t>93P-137-411</t>
  </si>
  <si>
    <t>93P-163-131</t>
  </si>
  <si>
    <t>93P-163-211</t>
  </si>
  <si>
    <t>93P-163-229</t>
  </si>
  <si>
    <t>93P-163-232</t>
  </si>
  <si>
    <t>93P-163-462</t>
  </si>
  <si>
    <t>93P-164-462</t>
  </si>
  <si>
    <t>93P-165-411</t>
  </si>
  <si>
    <t>93P-169-311</t>
  </si>
  <si>
    <t>93P-170-462</t>
  </si>
  <si>
    <t>93P-ALL-121</t>
  </si>
  <si>
    <t>93P-ALL-131</t>
  </si>
  <si>
    <t>93P-ALL-211</t>
  </si>
  <si>
    <t>93P-ALL-229</t>
  </si>
  <si>
    <t>93P-ALL-232</t>
  </si>
  <si>
    <t>93P-ALL-311</t>
  </si>
  <si>
    <t>93P-ALL-411</t>
  </si>
  <si>
    <t>93P-ALL-418</t>
  </si>
  <si>
    <t>93P-ALL-462</t>
  </si>
  <si>
    <t>93Q-121-116</t>
  </si>
  <si>
    <t>93Q-121-121</t>
  </si>
  <si>
    <t>93Q-121-135</t>
  </si>
  <si>
    <t>93Q-121-211</t>
  </si>
  <si>
    <t>93Q-121-312</t>
  </si>
  <si>
    <t>93Q-121-411</t>
  </si>
  <si>
    <t>93Q-121-418</t>
  </si>
  <si>
    <t>93Q-121-459</t>
  </si>
  <si>
    <t>93Q-122-311</t>
  </si>
  <si>
    <t>93Q-123-411</t>
  </si>
  <si>
    <t>93Q-124-462</t>
  </si>
  <si>
    <t>93Q-126-462</t>
  </si>
  <si>
    <t>93Q-137-411</t>
  </si>
  <si>
    <t>93Q-167-411</t>
  </si>
  <si>
    <t>93Q-169-131</t>
  </si>
  <si>
    <t>93Q-169-211</t>
  </si>
  <si>
    <t>93Q-ALL-116</t>
  </si>
  <si>
    <t>93Q-ALL-121</t>
  </si>
  <si>
    <t>93Q-ALL-131</t>
  </si>
  <si>
    <t>93Q-ALL-135</t>
  </si>
  <si>
    <t>93Q-ALL-211</t>
  </si>
  <si>
    <t>93Q-ALL-311</t>
  </si>
  <si>
    <t>93Q-ALL-312</t>
  </si>
  <si>
    <t>93Q-ALL-411</t>
  </si>
  <si>
    <t>93Q-ALL-418</t>
  </si>
  <si>
    <t>93Q-ALL-459</t>
  </si>
  <si>
    <t>93R-121-411</t>
  </si>
  <si>
    <t>93R-124-462</t>
  </si>
  <si>
    <t>93R-126-462</t>
  </si>
  <si>
    <t>93R-132-142</t>
  </si>
  <si>
    <t>93R-132-411</t>
  </si>
  <si>
    <t>93R-137-311</t>
  </si>
  <si>
    <t>93R-137-411</t>
  </si>
  <si>
    <t>93R-ALL-142</t>
  </si>
  <si>
    <t>93R-ALL-311</t>
  </si>
  <si>
    <t>93R-ALL-411</t>
  </si>
  <si>
    <t>93R-ALL-462</t>
  </si>
  <si>
    <t>93T-123-411</t>
  </si>
  <si>
    <t>93T-137-411</t>
  </si>
  <si>
    <t>93T-163-542</t>
  </si>
  <si>
    <t>93T-169-131</t>
  </si>
  <si>
    <t>93T-169-211</t>
  </si>
  <si>
    <t>93T-ALL-131</t>
  </si>
  <si>
    <t>93T-ALL-211</t>
  </si>
  <si>
    <t>93T-ALL-411</t>
  </si>
  <si>
    <t>93T-ALL-542</t>
  </si>
  <si>
    <t>940-122-311</t>
  </si>
  <si>
    <t>940-123-315</t>
  </si>
  <si>
    <t>940-124-462</t>
  </si>
  <si>
    <t>940-125-165</t>
  </si>
  <si>
    <t>940-125-171</t>
  </si>
  <si>
    <t>940-125-175</t>
  </si>
  <si>
    <t>940-125-187</t>
  </si>
  <si>
    <t>940-125-199</t>
  </si>
  <si>
    <t>940-125-372</t>
  </si>
  <si>
    <t>940-125-422</t>
  </si>
  <si>
    <t>940-125-423</t>
  </si>
  <si>
    <t>940-125-424</t>
  </si>
  <si>
    <t>940-125-425</t>
  </si>
  <si>
    <t>940-125-451</t>
  </si>
  <si>
    <t>940-125-461</t>
  </si>
  <si>
    <t>940-126-418</t>
  </si>
  <si>
    <t>940-126-462</t>
  </si>
  <si>
    <t>940-128-462</t>
  </si>
  <si>
    <t>940-132-311</t>
  </si>
  <si>
    <t>940-132-317</t>
  </si>
  <si>
    <t>940-134-311</t>
  </si>
  <si>
    <t>940-134-413</t>
  </si>
  <si>
    <t>940-134-414</t>
  </si>
  <si>
    <t>940-134-418</t>
  </si>
  <si>
    <t>940-134-461</t>
  </si>
  <si>
    <t>940-134-462</t>
  </si>
  <si>
    <t>940-135-418</t>
  </si>
  <si>
    <t>940-136-315</t>
  </si>
  <si>
    <t>940-136-411</t>
  </si>
  <si>
    <t>940-136-418</t>
  </si>
  <si>
    <t>940-136-462</t>
  </si>
  <si>
    <t>940-137-411</t>
  </si>
  <si>
    <t>940-163-311</t>
  </si>
  <si>
    <t>940-163-342</t>
  </si>
  <si>
    <t>940-163-343</t>
  </si>
  <si>
    <t>940-163-371</t>
  </si>
  <si>
    <t>940-163-418</t>
  </si>
  <si>
    <t>940-163-459</t>
  </si>
  <si>
    <t>940-163-461</t>
  </si>
  <si>
    <t>940-163-462</t>
  </si>
  <si>
    <t>940-163-472</t>
  </si>
  <si>
    <t>940-165-418</t>
  </si>
  <si>
    <t>940-169-317</t>
  </si>
  <si>
    <t>940-170-143</t>
  </si>
  <si>
    <t>940-170-211</t>
  </si>
  <si>
    <t>940-171-121</t>
  </si>
  <si>
    <t>940-171-124</t>
  </si>
  <si>
    <t>940-171-131</t>
  </si>
  <si>
    <t>940-171-142</t>
  </si>
  <si>
    <t>940-171-171</t>
  </si>
  <si>
    <t>940-171-211</t>
  </si>
  <si>
    <t>940-171-221</t>
  </si>
  <si>
    <t>940-171-392</t>
  </si>
  <si>
    <t>940-171-411</t>
  </si>
  <si>
    <t>940-ALL-121</t>
  </si>
  <si>
    <t>940-ALL-124</t>
  </si>
  <si>
    <t>940-ALL-131</t>
  </si>
  <si>
    <t>940-ALL-142</t>
  </si>
  <si>
    <t>940-ALL-143</t>
  </si>
  <si>
    <t>940-ALL-165</t>
  </si>
  <si>
    <t>940-ALL-171</t>
  </si>
  <si>
    <t>940-ALL-175</t>
  </si>
  <si>
    <t>940-ALL-187</t>
  </si>
  <si>
    <t>940-ALL-199</t>
  </si>
  <si>
    <t>940-ALL-311</t>
  </si>
  <si>
    <t>940-ALL-315</t>
  </si>
  <si>
    <t>940-ALL-317</t>
  </si>
  <si>
    <t>940-ALL-342</t>
  </si>
  <si>
    <t>940-ALL-343</t>
  </si>
  <si>
    <t>940-ALL-371</t>
  </si>
  <si>
    <t>940-ALL-372</t>
  </si>
  <si>
    <t>940-ALL-413</t>
  </si>
  <si>
    <t>940-ALL-414</t>
  </si>
  <si>
    <t>940-ALL-418</t>
  </si>
  <si>
    <t>940-ALL-422</t>
  </si>
  <si>
    <t>940-ALL-423</t>
  </si>
  <si>
    <t>940-ALL-424</t>
  </si>
  <si>
    <t>940-ALL-425</t>
  </si>
  <si>
    <t>940-ALL-451</t>
  </si>
  <si>
    <t>940-ALL-459</t>
  </si>
  <si>
    <t>940-ALL-461</t>
  </si>
  <si>
    <t>940-ALL-462</t>
  </si>
  <si>
    <t>940-ALL-472</t>
  </si>
  <si>
    <t>94A-123-411</t>
  </si>
  <si>
    <t>94A-124-418</t>
  </si>
  <si>
    <t>94A-126-418</t>
  </si>
  <si>
    <t>94A-126-542</t>
  </si>
  <si>
    <t>94A-129-418</t>
  </si>
  <si>
    <t>94A-132-311</t>
  </si>
  <si>
    <t>94A-134-413</t>
  </si>
  <si>
    <t>94A-135-311</t>
  </si>
  <si>
    <t>94A-137-411</t>
  </si>
  <si>
    <t>94A-163-462</t>
  </si>
  <si>
    <t>94A-165-411</t>
  </si>
  <si>
    <t>94A-167-462</t>
  </si>
  <si>
    <t>94A-ALL-311</t>
  </si>
  <si>
    <t>94A-ALL-411</t>
  </si>
  <si>
    <t>94A-ALL-413</t>
  </si>
  <si>
    <t>94A-ALL-418</t>
  </si>
  <si>
    <t>94A-ALL-462</t>
  </si>
  <si>
    <t>94A-ALL-542</t>
  </si>
  <si>
    <t>94Z-122-311</t>
  </si>
  <si>
    <t>94Z-124-462</t>
  </si>
  <si>
    <t>94Z-128-462</t>
  </si>
  <si>
    <t>94Z-135-311</t>
  </si>
  <si>
    <t>94Z-137-411</t>
  </si>
  <si>
    <t>94Z-164-461</t>
  </si>
  <si>
    <t>94Z-170-143</t>
  </si>
  <si>
    <t>94Z-170-211</t>
  </si>
  <si>
    <t>94Z-171-126</t>
  </si>
  <si>
    <t>94Z-171-211</t>
  </si>
  <si>
    <t>94Z-ALL-126</t>
  </si>
  <si>
    <t>94Z-ALL-143</t>
  </si>
  <si>
    <t>94Z-ALL-211</t>
  </si>
  <si>
    <t>94Z-ALL-311</t>
  </si>
  <si>
    <t>94Z-ALL-411</t>
  </si>
  <si>
    <t>94Z-ALL-461</t>
  </si>
  <si>
    <t>94Z-ALL-462</t>
  </si>
  <si>
    <t>950-121-196</t>
  </si>
  <si>
    <t>950-121-198</t>
  </si>
  <si>
    <t>950-121-211</t>
  </si>
  <si>
    <t>950-121-221</t>
  </si>
  <si>
    <t>950-121-411</t>
  </si>
  <si>
    <t>950-122-311</t>
  </si>
  <si>
    <t>950-123-411</t>
  </si>
  <si>
    <t>950-124-418</t>
  </si>
  <si>
    <t>950-124-462</t>
  </si>
  <si>
    <t>950-125-411</t>
  </si>
  <si>
    <t>950-125-423</t>
  </si>
  <si>
    <t>950-125-453</t>
  </si>
  <si>
    <t>950-125-459</t>
  </si>
  <si>
    <t>950-125-461</t>
  </si>
  <si>
    <t>950-125-551</t>
  </si>
  <si>
    <t>950-125-552</t>
  </si>
  <si>
    <t>950-126-418</t>
  </si>
  <si>
    <t>950-126-462</t>
  </si>
  <si>
    <t>950-128-418</t>
  </si>
  <si>
    <t>950-128-462</t>
  </si>
  <si>
    <t>950-132-121</t>
  </si>
  <si>
    <t>950-132-132</t>
  </si>
  <si>
    <t>950-132-142</t>
  </si>
  <si>
    <t>950-132-145</t>
  </si>
  <si>
    <t>950-132-211</t>
  </si>
  <si>
    <t>950-132-221</t>
  </si>
  <si>
    <t>950-132-231</t>
  </si>
  <si>
    <t>950-132-311</t>
  </si>
  <si>
    <t>950-132-332</t>
  </si>
  <si>
    <t>950-132-411</t>
  </si>
  <si>
    <t>950-135-418</t>
  </si>
  <si>
    <t>950-137-411</t>
  </si>
  <si>
    <t>950-163-121</t>
  </si>
  <si>
    <t>950-163-143</t>
  </si>
  <si>
    <t>950-163-162</t>
  </si>
  <si>
    <t>950-163-211</t>
  </si>
  <si>
    <t>950-163-221</t>
  </si>
  <si>
    <t>950-163-231</t>
  </si>
  <si>
    <t>950-163-392</t>
  </si>
  <si>
    <t>950-163-418</t>
  </si>
  <si>
    <t>950-165-418</t>
  </si>
  <si>
    <t>950-166-418</t>
  </si>
  <si>
    <t>950-167-121</t>
  </si>
  <si>
    <t>950-167-145</t>
  </si>
  <si>
    <t>950-167-211</t>
  </si>
  <si>
    <t>950-167-221</t>
  </si>
  <si>
    <t>950-167-311</t>
  </si>
  <si>
    <t>950-167-332</t>
  </si>
  <si>
    <t>950-167-392</t>
  </si>
  <si>
    <t>950-169-131</t>
  </si>
  <si>
    <t>950-169-211</t>
  </si>
  <si>
    <t>950-169-221</t>
  </si>
  <si>
    <t>950-169-231</t>
  </si>
  <si>
    <t>950-169-311</t>
  </si>
  <si>
    <t>950-169-392</t>
  </si>
  <si>
    <t>950-171-126</t>
  </si>
  <si>
    <t>950-171-131</t>
  </si>
  <si>
    <t>950-171-133</t>
  </si>
  <si>
    <t>950-171-142</t>
  </si>
  <si>
    <t>950-171-148</t>
  </si>
  <si>
    <t>950-171-171</t>
  </si>
  <si>
    <t>950-171-181</t>
  </si>
  <si>
    <t>950-171-211</t>
  </si>
  <si>
    <t>950-171-221</t>
  </si>
  <si>
    <t>950-171-332</t>
  </si>
  <si>
    <t>950-171-392</t>
  </si>
  <si>
    <t>950-171-413</t>
  </si>
  <si>
    <t>950-ALL-121</t>
  </si>
  <si>
    <t>950-ALL-126</t>
  </si>
  <si>
    <t>950-ALL-131</t>
  </si>
  <si>
    <t>950-ALL-132</t>
  </si>
  <si>
    <t>950-ALL-133</t>
  </si>
  <si>
    <t>950-ALL-142</t>
  </si>
  <si>
    <t>950-ALL-143</t>
  </si>
  <si>
    <t>950-ALL-145</t>
  </si>
  <si>
    <t>950-ALL-148</t>
  </si>
  <si>
    <t>950-ALL-162</t>
  </si>
  <si>
    <t>950-ALL-171</t>
  </si>
  <si>
    <t>950-ALL-181</t>
  </si>
  <si>
    <t>950-ALL-196</t>
  </si>
  <si>
    <t>950-ALL-198</t>
  </si>
  <si>
    <t>950-ALL-231</t>
  </si>
  <si>
    <t>950-ALL-311</t>
  </si>
  <si>
    <t>950-ALL-332</t>
  </si>
  <si>
    <t>950-ALL-392</t>
  </si>
  <si>
    <t>950-ALL-411</t>
  </si>
  <si>
    <t>950-ALL-413</t>
  </si>
  <si>
    <t>950-ALL-418</t>
  </si>
  <si>
    <t>950-ALL-423</t>
  </si>
  <si>
    <t>950-ALL-453</t>
  </si>
  <si>
    <t>950-ALL-459</t>
  </si>
  <si>
    <t>950-ALL-461</t>
  </si>
  <si>
    <t>950-ALL-462</t>
  </si>
  <si>
    <t>950-ALL-551</t>
  </si>
  <si>
    <t>950-ALL-552</t>
  </si>
  <si>
    <t>95A-121-121</t>
  </si>
  <si>
    <t>95A-121-131</t>
  </si>
  <si>
    <t>95A-121-198</t>
  </si>
  <si>
    <t>95A-121-211</t>
  </si>
  <si>
    <t>95A-121-221</t>
  </si>
  <si>
    <t>95A-121-411</t>
  </si>
  <si>
    <t>95A-121-418</t>
  </si>
  <si>
    <t>95A-123-411</t>
  </si>
  <si>
    <t>95A-124-326</t>
  </si>
  <si>
    <t>95A-124-462</t>
  </si>
  <si>
    <t>95A-126-462</t>
  </si>
  <si>
    <t>95A-132-143</t>
  </si>
  <si>
    <t>95A-132-211</t>
  </si>
  <si>
    <t>95A-132-311</t>
  </si>
  <si>
    <t>95A-132-411</t>
  </si>
  <si>
    <t>95A-137-311</t>
  </si>
  <si>
    <t>95A-137-411</t>
  </si>
  <si>
    <t>95A-137-461</t>
  </si>
  <si>
    <t>95A-163-418</t>
  </si>
  <si>
    <t>95A-163-462</t>
  </si>
  <si>
    <t>95A-165-418</t>
  </si>
  <si>
    <t>95A-167-143</t>
  </si>
  <si>
    <t>95A-170-198</t>
  </si>
  <si>
    <t>95A-170-211</t>
  </si>
  <si>
    <t>95A-ALL-121</t>
  </si>
  <si>
    <t>95A-ALL-131</t>
  </si>
  <si>
    <t>95A-ALL-143</t>
  </si>
  <si>
    <t>95A-ALL-198</t>
  </si>
  <si>
    <t>95A-ALL-211</t>
  </si>
  <si>
    <t>95A-ALL-221</t>
  </si>
  <si>
    <t>95A-ALL-311</t>
  </si>
  <si>
    <t>95A-ALL-326</t>
  </si>
  <si>
    <t>95A-ALL-411</t>
  </si>
  <si>
    <t>95A-ALL-418</t>
  </si>
  <si>
    <t>95A-ALL-461</t>
  </si>
  <si>
    <t>95A-ALL-462</t>
  </si>
  <si>
    <t>960-121-198</t>
  </si>
  <si>
    <t>960-121-211</t>
  </si>
  <si>
    <t>960-121-221</t>
  </si>
  <si>
    <t>960-121-411</t>
  </si>
  <si>
    <t>960-122-311</t>
  </si>
  <si>
    <t>960-123-411</t>
  </si>
  <si>
    <t>960-128-462</t>
  </si>
  <si>
    <t>960-129-418</t>
  </si>
  <si>
    <t>960-132-198</t>
  </si>
  <si>
    <t>960-132-211</t>
  </si>
  <si>
    <t>960-132-221</t>
  </si>
  <si>
    <t>960-132-311</t>
  </si>
  <si>
    <t>960-132-332</t>
  </si>
  <si>
    <t>960-132-411</t>
  </si>
  <si>
    <t>960-134-411</t>
  </si>
  <si>
    <t>960-135-418</t>
  </si>
  <si>
    <t>960-137-411</t>
  </si>
  <si>
    <t>960-138-418</t>
  </si>
  <si>
    <t>960-163-143</t>
  </si>
  <si>
    <t>960-163-171</t>
  </si>
  <si>
    <t>960-163-173</t>
  </si>
  <si>
    <t>960-163-174</t>
  </si>
  <si>
    <t>960-163-176</t>
  </si>
  <si>
    <t>960-163-192</t>
  </si>
  <si>
    <t>960-163-198</t>
  </si>
  <si>
    <t>960-163-199</t>
  </si>
  <si>
    <t>960-163-211</t>
  </si>
  <si>
    <t>960-163-221</t>
  </si>
  <si>
    <t>960-163-231</t>
  </si>
  <si>
    <t>960-163-311</t>
  </si>
  <si>
    <t>960-163-332</t>
  </si>
  <si>
    <t>960-163-392</t>
  </si>
  <si>
    <t>960-163-418</t>
  </si>
  <si>
    <t>960-163-453</t>
  </si>
  <si>
    <t>960-163-461</t>
  </si>
  <si>
    <t>960-163-472</t>
  </si>
  <si>
    <t>960-165-418</t>
  </si>
  <si>
    <t>960-167-311</t>
  </si>
  <si>
    <t>960-169-131</t>
  </si>
  <si>
    <t>960-169-133</t>
  </si>
  <si>
    <t>960-169-181</t>
  </si>
  <si>
    <t>960-169-211</t>
  </si>
  <si>
    <t>960-169-221</t>
  </si>
  <si>
    <t>960-169-231</t>
  </si>
  <si>
    <t>960-169-311</t>
  </si>
  <si>
    <t>960-169-392</t>
  </si>
  <si>
    <t>960-170-143</t>
  </si>
  <si>
    <t>960-170-171</t>
  </si>
  <si>
    <t>960-170-195</t>
  </si>
  <si>
    <t>960-170-199</t>
  </si>
  <si>
    <t>960-170-211</t>
  </si>
  <si>
    <t>960-170-221</t>
  </si>
  <si>
    <t>960-170-231</t>
  </si>
  <si>
    <t>960-170-311</t>
  </si>
  <si>
    <t>960-170-392</t>
  </si>
  <si>
    <t>960-170-411</t>
  </si>
  <si>
    <t>960-171-126</t>
  </si>
  <si>
    <t>960-171-142</t>
  </si>
  <si>
    <t>960-171-171</t>
  </si>
  <si>
    <t>960-171-174</t>
  </si>
  <si>
    <t>960-171-211</t>
  </si>
  <si>
    <t>960-171-392</t>
  </si>
  <si>
    <t>960-171-423</t>
  </si>
  <si>
    <t>960-178-418</t>
  </si>
  <si>
    <t>960-ALL-126</t>
  </si>
  <si>
    <t>960-ALL-131</t>
  </si>
  <si>
    <t>960-ALL-133</t>
  </si>
  <si>
    <t>960-ALL-142</t>
  </si>
  <si>
    <t>960-ALL-143</t>
  </si>
  <si>
    <t>960-ALL-171</t>
  </si>
  <si>
    <t>960-ALL-173</t>
  </si>
  <si>
    <t>960-ALL-181</t>
  </si>
  <si>
    <t>960-ALL-192</t>
  </si>
  <si>
    <t>960-ALL-195</t>
  </si>
  <si>
    <t>960-ALL-198</t>
  </si>
  <si>
    <t>960-ALL-199</t>
  </si>
  <si>
    <t>960-ALL-311</t>
  </si>
  <si>
    <t>960-ALL-332</t>
  </si>
  <si>
    <t>960-ALL-392</t>
  </si>
  <si>
    <t>960-ALL-418</t>
  </si>
  <si>
    <t>960-ALL-423</t>
  </si>
  <si>
    <t>960-ALL-453</t>
  </si>
  <si>
    <t>960-ALL-461</t>
  </si>
  <si>
    <t>960-ALL-472</t>
  </si>
  <si>
    <t>96C-121-121</t>
  </si>
  <si>
    <t>96C-121-131</t>
  </si>
  <si>
    <t>96C-121-146</t>
  </si>
  <si>
    <t>96C-121-173</t>
  </si>
  <si>
    <t>96C-121-174</t>
  </si>
  <si>
    <t>96C-121-175</t>
  </si>
  <si>
    <t>96C-121-198</t>
  </si>
  <si>
    <t>96C-121-211</t>
  </si>
  <si>
    <t>96C-121-411</t>
  </si>
  <si>
    <t>96C-123-342</t>
  </si>
  <si>
    <t>96C-123-411</t>
  </si>
  <si>
    <t>96C-124-462</t>
  </si>
  <si>
    <t>96C-125-461</t>
  </si>
  <si>
    <t>96C-126-462</t>
  </si>
  <si>
    <t>96C-127-462</t>
  </si>
  <si>
    <t>96C-134-312</t>
  </si>
  <si>
    <t>96C-134-411</t>
  </si>
  <si>
    <t>96C-134-418</t>
  </si>
  <si>
    <t>96C-135-418</t>
  </si>
  <si>
    <t>96C-137-411</t>
  </si>
  <si>
    <t>96C-167-317</t>
  </si>
  <si>
    <t>96C-169-131</t>
  </si>
  <si>
    <t>96C-169-211</t>
  </si>
  <si>
    <t>96C-ALL-121</t>
  </si>
  <si>
    <t>96C-ALL-131</t>
  </si>
  <si>
    <t>96C-ALL-146</t>
  </si>
  <si>
    <t>96C-ALL-173</t>
  </si>
  <si>
    <t>96C-ALL-174</t>
  </si>
  <si>
    <t>96C-ALL-175</t>
  </si>
  <si>
    <t>96C-ALL-198</t>
  </si>
  <si>
    <t>96C-ALL-211</t>
  </si>
  <si>
    <t>96C-ALL-312</t>
  </si>
  <si>
    <t>96C-ALL-317</t>
  </si>
  <si>
    <t>96C-ALL-342</t>
  </si>
  <si>
    <t>96C-ALL-411</t>
  </si>
  <si>
    <t>96C-ALL-418</t>
  </si>
  <si>
    <t>96C-ALL-461</t>
  </si>
  <si>
    <t>96C-ALL-462</t>
  </si>
  <si>
    <t>96F-121-116</t>
  </si>
  <si>
    <t>96F-121-121</t>
  </si>
  <si>
    <t>96F-121-151</t>
  </si>
  <si>
    <t>96F-121-173</t>
  </si>
  <si>
    <t>96F-121-198</t>
  </si>
  <si>
    <t>96F-121-211</t>
  </si>
  <si>
    <t>96F-121-411</t>
  </si>
  <si>
    <t>96F-121-413</t>
  </si>
  <si>
    <t>96F-121-418</t>
  </si>
  <si>
    <t>96F-121-459</t>
  </si>
  <si>
    <t>96F-123-411</t>
  </si>
  <si>
    <t>96F-124-462</t>
  </si>
  <si>
    <t>96F-126-462</t>
  </si>
  <si>
    <t>96F-132-411</t>
  </si>
  <si>
    <t>96F-134-411</t>
  </si>
  <si>
    <t>96F-134-461</t>
  </si>
  <si>
    <t>96F-137-411</t>
  </si>
  <si>
    <t>96F-163-311</t>
  </si>
  <si>
    <t>96F-170-198</t>
  </si>
  <si>
    <t>96F-170-211</t>
  </si>
  <si>
    <t>96F-171-418</t>
  </si>
  <si>
    <t>96F-ALL-116</t>
  </si>
  <si>
    <t>96F-ALL-121</t>
  </si>
  <si>
    <t>96F-ALL-151</t>
  </si>
  <si>
    <t>96F-ALL-173</t>
  </si>
  <si>
    <t>96F-ALL-198</t>
  </si>
  <si>
    <t>96F-ALL-211</t>
  </si>
  <si>
    <t>96F-ALL-311</t>
  </si>
  <si>
    <t>96F-ALL-411</t>
  </si>
  <si>
    <t>96F-ALL-413</t>
  </si>
  <si>
    <t>96F-ALL-418</t>
  </si>
  <si>
    <t>96F-ALL-459</t>
  </si>
  <si>
    <t>96F-ALL-461</t>
  </si>
  <si>
    <t>96F-ALL-462</t>
  </si>
  <si>
    <t>970-121-121</t>
  </si>
  <si>
    <t>970-121-131</t>
  </si>
  <si>
    <t>970-121-144</t>
  </si>
  <si>
    <t>970-121-171</t>
  </si>
  <si>
    <t>970-121-196</t>
  </si>
  <si>
    <t>970-121-198</t>
  </si>
  <si>
    <t>970-121-211</t>
  </si>
  <si>
    <t>970-121-221</t>
  </si>
  <si>
    <t>970-121-331</t>
  </si>
  <si>
    <t>970-121-411</t>
  </si>
  <si>
    <t>970-121-462</t>
  </si>
  <si>
    <t>970-123-342</t>
  </si>
  <si>
    <t>970-123-411</t>
  </si>
  <si>
    <t>970-124-462</t>
  </si>
  <si>
    <t>970-125-171</t>
  </si>
  <si>
    <t>970-125-175</t>
  </si>
  <si>
    <t>970-125-231</t>
  </si>
  <si>
    <t>970-125-314</t>
  </si>
  <si>
    <t>970-125-411</t>
  </si>
  <si>
    <t>970-125-422</t>
  </si>
  <si>
    <t>970-125-423</t>
  </si>
  <si>
    <t>970-125-424</t>
  </si>
  <si>
    <t>970-125-425</t>
  </si>
  <si>
    <t>970-125-451</t>
  </si>
  <si>
    <t>970-126-462</t>
  </si>
  <si>
    <t>970-127-462</t>
  </si>
  <si>
    <t>970-128-462</t>
  </si>
  <si>
    <t>970-132-121</t>
  </si>
  <si>
    <t>970-132-192</t>
  </si>
  <si>
    <t>970-132-211</t>
  </si>
  <si>
    <t>970-132-221</t>
  </si>
  <si>
    <t>970-132-231</t>
  </si>
  <si>
    <t>970-132-332</t>
  </si>
  <si>
    <t>970-132-411</t>
  </si>
  <si>
    <t>970-132-418</t>
  </si>
  <si>
    <t>970-132-462</t>
  </si>
  <si>
    <t>970-134-121</t>
  </si>
  <si>
    <t>970-134-142</t>
  </si>
  <si>
    <t>970-134-143</t>
  </si>
  <si>
    <t>970-134-144</t>
  </si>
  <si>
    <t>970-134-162</t>
  </si>
  <si>
    <t>970-134-211</t>
  </si>
  <si>
    <t>970-134-221</t>
  </si>
  <si>
    <t>970-134-411</t>
  </si>
  <si>
    <t>970-134-418</t>
  </si>
  <si>
    <t>970-135-311</t>
  </si>
  <si>
    <t>970-135-418</t>
  </si>
  <si>
    <t>970-137-411</t>
  </si>
  <si>
    <t>970-137-461</t>
  </si>
  <si>
    <t>970-163-121</t>
  </si>
  <si>
    <t>970-163-142</t>
  </si>
  <si>
    <t>970-163-143</t>
  </si>
  <si>
    <t>970-163-144</t>
  </si>
  <si>
    <t>970-163-151</t>
  </si>
  <si>
    <t>970-163-162</t>
  </si>
  <si>
    <t>970-163-211</t>
  </si>
  <si>
    <t>970-163-221</t>
  </si>
  <si>
    <t>970-163-311</t>
  </si>
  <si>
    <t>970-163-314</t>
  </si>
  <si>
    <t>970-163-342</t>
  </si>
  <si>
    <t>970-163-392</t>
  </si>
  <si>
    <t>970-163-461</t>
  </si>
  <si>
    <t>970-163-472</t>
  </si>
  <si>
    <t>970-165-418</t>
  </si>
  <si>
    <t>970-167-192</t>
  </si>
  <si>
    <t>970-167-211</t>
  </si>
  <si>
    <t>970-167-221</t>
  </si>
  <si>
    <t>970-169-131</t>
  </si>
  <si>
    <t>970-169-211</t>
  </si>
  <si>
    <t>970-169-221</t>
  </si>
  <si>
    <t>970-169-231</t>
  </si>
  <si>
    <t>970-170-143</t>
  </si>
  <si>
    <t>970-170-211</t>
  </si>
  <si>
    <t>970-171-174</t>
  </si>
  <si>
    <t>970-171-180</t>
  </si>
  <si>
    <t>970-171-211</t>
  </si>
  <si>
    <t>970-171-311</t>
  </si>
  <si>
    <t>970-171-411</t>
  </si>
  <si>
    <t>970-171-413</t>
  </si>
  <si>
    <t>970-ALL-121</t>
  </si>
  <si>
    <t>970-ALL-131</t>
  </si>
  <si>
    <t>970-ALL-142</t>
  </si>
  <si>
    <t>970-ALL-143</t>
  </si>
  <si>
    <t>970-ALL-144</t>
  </si>
  <si>
    <t>970-ALL-151</t>
  </si>
  <si>
    <t>970-ALL-162</t>
  </si>
  <si>
    <t>970-ALL-171</t>
  </si>
  <si>
    <t>970-ALL-174</t>
  </si>
  <si>
    <t>970-ALL-175</t>
  </si>
  <si>
    <t>970-ALL-180</t>
  </si>
  <si>
    <t>970-ALL-192</t>
  </si>
  <si>
    <t>970-ALL-196</t>
  </si>
  <si>
    <t>970-ALL-198</t>
  </si>
  <si>
    <t>970-ALL-231</t>
  </si>
  <si>
    <t>970-ALL-311</t>
  </si>
  <si>
    <t>970-ALL-314</t>
  </si>
  <si>
    <t>970-ALL-331</t>
  </si>
  <si>
    <t>970-ALL-332</t>
  </si>
  <si>
    <t>970-ALL-342</t>
  </si>
  <si>
    <t>970-ALL-392</t>
  </si>
  <si>
    <t>970-ALL-413</t>
  </si>
  <si>
    <t>970-ALL-418</t>
  </si>
  <si>
    <t>970-ALL-422</t>
  </si>
  <si>
    <t>970-ALL-423</t>
  </si>
  <si>
    <t>970-ALL-424</t>
  </si>
  <si>
    <t>970-ALL-425</t>
  </si>
  <si>
    <t>970-ALL-451</t>
  </si>
  <si>
    <t>970-ALL-472</t>
  </si>
  <si>
    <t>97D-121-411</t>
  </si>
  <si>
    <t>97D-122-311</t>
  </si>
  <si>
    <t>97D-123-411</t>
  </si>
  <si>
    <t>97D-132-411</t>
  </si>
  <si>
    <t>97D-134-411</t>
  </si>
  <si>
    <t>97D-135-311</t>
  </si>
  <si>
    <t>97D-137-411</t>
  </si>
  <si>
    <t>97D-165-418</t>
  </si>
  <si>
    <t>97D-ALL-311</t>
  </si>
  <si>
    <t>980-121-198</t>
  </si>
  <si>
    <t>980-121-211</t>
  </si>
  <si>
    <t>980-121-221</t>
  </si>
  <si>
    <t>980-121-411</t>
  </si>
  <si>
    <t>980-121-418</t>
  </si>
  <si>
    <t>980-123-411</t>
  </si>
  <si>
    <t>980-124-462</t>
  </si>
  <si>
    <t>980-125-174</t>
  </si>
  <si>
    <t>980-125-211</t>
  </si>
  <si>
    <t>980-125-221</t>
  </si>
  <si>
    <t>980-125-231</t>
  </si>
  <si>
    <t>980-125-332</t>
  </si>
  <si>
    <t>980-125-451</t>
  </si>
  <si>
    <t>980-125-453</t>
  </si>
  <si>
    <t>980-126-462</t>
  </si>
  <si>
    <t>980-128-462</t>
  </si>
  <si>
    <t>980-132-192</t>
  </si>
  <si>
    <t>980-132-211</t>
  </si>
  <si>
    <t>980-132-221</t>
  </si>
  <si>
    <t>980-132-317</t>
  </si>
  <si>
    <t>980-132-411</t>
  </si>
  <si>
    <t>980-134-411</t>
  </si>
  <si>
    <t>980-134-418</t>
  </si>
  <si>
    <t>980-134-461</t>
  </si>
  <si>
    <t>980-135-311</t>
  </si>
  <si>
    <t>980-137-411</t>
  </si>
  <si>
    <t>980-137-461</t>
  </si>
  <si>
    <t>980-163-113</t>
  </si>
  <si>
    <t>980-163-131</t>
  </si>
  <si>
    <t>980-163-143</t>
  </si>
  <si>
    <t>980-163-147</t>
  </si>
  <si>
    <t>980-163-152</t>
  </si>
  <si>
    <t>980-163-174</t>
  </si>
  <si>
    <t>980-163-181</t>
  </si>
  <si>
    <t>980-163-192</t>
  </si>
  <si>
    <t>980-163-199</t>
  </si>
  <si>
    <t>980-163-211</t>
  </si>
  <si>
    <t>980-163-221</t>
  </si>
  <si>
    <t>980-163-231</t>
  </si>
  <si>
    <t>980-163-311</t>
  </si>
  <si>
    <t>980-163-332</t>
  </si>
  <si>
    <t>980-163-392</t>
  </si>
  <si>
    <t>980-163-418</t>
  </si>
  <si>
    <t>980-163-462</t>
  </si>
  <si>
    <t>980-163-472</t>
  </si>
  <si>
    <t>980-167-198</t>
  </si>
  <si>
    <t>980-167-211</t>
  </si>
  <si>
    <t>980-167-311</t>
  </si>
  <si>
    <t>980-170-126</t>
  </si>
  <si>
    <t>980-170-211</t>
  </si>
  <si>
    <t>980-170-411</t>
  </si>
  <si>
    <t>980-171-116</t>
  </si>
  <si>
    <t>980-171-126</t>
  </si>
  <si>
    <t>980-171-131</t>
  </si>
  <si>
    <t>980-171-142</t>
  </si>
  <si>
    <t>980-171-146</t>
  </si>
  <si>
    <t>980-171-171</t>
  </si>
  <si>
    <t>980-171-211</t>
  </si>
  <si>
    <t>980-171-411</t>
  </si>
  <si>
    <t>980-171-423</t>
  </si>
  <si>
    <t>980-171-462</t>
  </si>
  <si>
    <t>980-178-418</t>
  </si>
  <si>
    <t>980-ALL-113</t>
  </si>
  <si>
    <t>980-ALL-116</t>
  </si>
  <si>
    <t>980-ALL-126</t>
  </si>
  <si>
    <t>980-ALL-131</t>
  </si>
  <si>
    <t>980-ALL-142</t>
  </si>
  <si>
    <t>980-ALL-143</t>
  </si>
  <si>
    <t>980-ALL-146</t>
  </si>
  <si>
    <t>980-ALL-147</t>
  </si>
  <si>
    <t>980-ALL-152</t>
  </si>
  <si>
    <t>980-ALL-171</t>
  </si>
  <si>
    <t>980-ALL-174</t>
  </si>
  <si>
    <t>980-ALL-181</t>
  </si>
  <si>
    <t>980-ALL-192</t>
  </si>
  <si>
    <t>980-ALL-198</t>
  </si>
  <si>
    <t>980-ALL-199</t>
  </si>
  <si>
    <t>980-ALL-211</t>
  </si>
  <si>
    <t>980-ALL-221</t>
  </si>
  <si>
    <t>980-ALL-231</t>
  </si>
  <si>
    <t>980-ALL-311</t>
  </si>
  <si>
    <t>980-ALL-317</t>
  </si>
  <si>
    <t>980-ALL-332</t>
  </si>
  <si>
    <t>980-ALL-392</t>
  </si>
  <si>
    <t>980-ALL-418</t>
  </si>
  <si>
    <t>980-ALL-423</t>
  </si>
  <si>
    <t>980-ALL-451</t>
  </si>
  <si>
    <t>980-ALL-453</t>
  </si>
  <si>
    <t>980-ALL-462</t>
  </si>
  <si>
    <t>980-ALL-472</t>
  </si>
  <si>
    <t>98A-121-312</t>
  </si>
  <si>
    <t>98A-121-411</t>
  </si>
  <si>
    <t>98A-121-418</t>
  </si>
  <si>
    <t>98A-122-311</t>
  </si>
  <si>
    <t>98A-123-315</t>
  </si>
  <si>
    <t>98A-124-462</t>
  </si>
  <si>
    <t>98A-125-171</t>
  </si>
  <si>
    <t>98A-125-173</t>
  </si>
  <si>
    <t>98A-125-174</t>
  </si>
  <si>
    <t>98A-125-211</t>
  </si>
  <si>
    <t>98A-125-411</t>
  </si>
  <si>
    <t>98A-126-462</t>
  </si>
  <si>
    <t>98A-128-462</t>
  </si>
  <si>
    <t>98A-129-418</t>
  </si>
  <si>
    <t>98A-134-462</t>
  </si>
  <si>
    <t>98A-135-311</t>
  </si>
  <si>
    <t>98A-135-326</t>
  </si>
  <si>
    <t>98A-137-411</t>
  </si>
  <si>
    <t>98A-138-418</t>
  </si>
  <si>
    <t>98A-163-311</t>
  </si>
  <si>
    <t>98A-163-411</t>
  </si>
  <si>
    <t>98A-163-418</t>
  </si>
  <si>
    <t>98A-163-462</t>
  </si>
  <si>
    <t>98A-ALL-171</t>
  </si>
  <si>
    <t>98A-ALL-173</t>
  </si>
  <si>
    <t>98A-ALL-174</t>
  </si>
  <si>
    <t>98A-ALL-211</t>
  </si>
  <si>
    <t>98A-ALL-311</t>
  </si>
  <si>
    <t>98A-ALL-312</t>
  </si>
  <si>
    <t>98A-ALL-315</t>
  </si>
  <si>
    <t>98A-ALL-326</t>
  </si>
  <si>
    <t>98A-ALL-411</t>
  </si>
  <si>
    <t>98A-ALL-418</t>
  </si>
  <si>
    <t>98A-ALL-462</t>
  </si>
  <si>
    <t>98B-121-312</t>
  </si>
  <si>
    <t>98B-121-418</t>
  </si>
  <si>
    <t>98B-123-315</t>
  </si>
  <si>
    <t>98B-123-411</t>
  </si>
  <si>
    <t>98B-124-462</t>
  </si>
  <si>
    <t>98B-126-462</t>
  </si>
  <si>
    <t>98B-128-462</t>
  </si>
  <si>
    <t>98B-134-411</t>
  </si>
  <si>
    <t>98B-134-418</t>
  </si>
  <si>
    <t>98B-134-461</t>
  </si>
  <si>
    <t>98B-137-411</t>
  </si>
  <si>
    <t>98B-163-418</t>
  </si>
  <si>
    <t>98B-163-462</t>
  </si>
  <si>
    <t>98B-164-411</t>
  </si>
  <si>
    <t>98B-171-121</t>
  </si>
  <si>
    <t>98B-171-211</t>
  </si>
  <si>
    <t>98B-ALL-121</t>
  </si>
  <si>
    <t>98B-ALL-211</t>
  </si>
  <si>
    <t>98B-ALL-312</t>
  </si>
  <si>
    <t>98B-ALL-315</t>
  </si>
  <si>
    <t>98B-ALL-411</t>
  </si>
  <si>
    <t>98B-ALL-418</t>
  </si>
  <si>
    <t>98B-ALL-461</t>
  </si>
  <si>
    <t>98B-ALL-462</t>
  </si>
  <si>
    <t>990-121-116</t>
  </si>
  <si>
    <t>990-121-121</t>
  </si>
  <si>
    <t>990-121-131</t>
  </si>
  <si>
    <t>990-121-135</t>
  </si>
  <si>
    <t>990-121-147</t>
  </si>
  <si>
    <t>990-121-171</t>
  </si>
  <si>
    <t>990-121-191</t>
  </si>
  <si>
    <t>990-121-198</t>
  </si>
  <si>
    <t>990-121-211</t>
  </si>
  <si>
    <t>990-121-221</t>
  </si>
  <si>
    <t>990-121-312</t>
  </si>
  <si>
    <t>990-121-342</t>
  </si>
  <si>
    <t>990-121-411</t>
  </si>
  <si>
    <t>990-121-422</t>
  </si>
  <si>
    <t>990-121-423</t>
  </si>
  <si>
    <t>990-121-424</t>
  </si>
  <si>
    <t>990-121-425</t>
  </si>
  <si>
    <t>990-121-459</t>
  </si>
  <si>
    <t>990-121-462</t>
  </si>
  <si>
    <t>990-122-311</t>
  </si>
  <si>
    <t>990-123-315</t>
  </si>
  <si>
    <t>990-123-411</t>
  </si>
  <si>
    <t>990-124-462</t>
  </si>
  <si>
    <t>990-125-174</t>
  </si>
  <si>
    <t>990-125-199</t>
  </si>
  <si>
    <t>990-125-231</t>
  </si>
  <si>
    <t>990-125-411</t>
  </si>
  <si>
    <t>990-125-422</t>
  </si>
  <si>
    <t>990-125-423</t>
  </si>
  <si>
    <t>990-125-424</t>
  </si>
  <si>
    <t>990-125-451</t>
  </si>
  <si>
    <t>990-125-453</t>
  </si>
  <si>
    <t>990-125-461</t>
  </si>
  <si>
    <t>990-125-462</t>
  </si>
  <si>
    <t>990-126-462</t>
  </si>
  <si>
    <t>990-132-121</t>
  </si>
  <si>
    <t>990-132-211</t>
  </si>
  <si>
    <t>990-132-221</t>
  </si>
  <si>
    <t>990-132-311</t>
  </si>
  <si>
    <t>990-132-318</t>
  </si>
  <si>
    <t>990-132-332</t>
  </si>
  <si>
    <t>990-132-411</t>
  </si>
  <si>
    <t>990-134-121</t>
  </si>
  <si>
    <t>990-134-142</t>
  </si>
  <si>
    <t>990-134-146</t>
  </si>
  <si>
    <t>990-134-199</t>
  </si>
  <si>
    <t>990-134-211</t>
  </si>
  <si>
    <t>990-134-221</t>
  </si>
  <si>
    <t>990-134-231</t>
  </si>
  <si>
    <t>990-134-311</t>
  </si>
  <si>
    <t>990-134-312</t>
  </si>
  <si>
    <t>990-134-411</t>
  </si>
  <si>
    <t>990-134-414</t>
  </si>
  <si>
    <t>990-134-462</t>
  </si>
  <si>
    <t>990-135-311</t>
  </si>
  <si>
    <t>990-137-411</t>
  </si>
  <si>
    <t>990-137-461</t>
  </si>
  <si>
    <t>990-163-116</t>
  </si>
  <si>
    <t>990-163-121</t>
  </si>
  <si>
    <t>990-163-131</t>
  </si>
  <si>
    <t>990-163-142</t>
  </si>
  <si>
    <t>990-163-147</t>
  </si>
  <si>
    <t>990-163-174</t>
  </si>
  <si>
    <t>990-163-176</t>
  </si>
  <si>
    <t>990-163-181</t>
  </si>
  <si>
    <t>990-163-184</t>
  </si>
  <si>
    <t>990-163-192</t>
  </si>
  <si>
    <t>990-163-199</t>
  </si>
  <si>
    <t>990-163-231</t>
  </si>
  <si>
    <t>990-163-311</t>
  </si>
  <si>
    <t>990-163-312</t>
  </si>
  <si>
    <t>990-163-342</t>
  </si>
  <si>
    <t>990-163-418</t>
  </si>
  <si>
    <t>990-163-422</t>
  </si>
  <si>
    <t>990-163-461</t>
  </si>
  <si>
    <t>990-163-462</t>
  </si>
  <si>
    <t>990-163-472</t>
  </si>
  <si>
    <t>990-167-126</t>
  </si>
  <si>
    <t>990-167-211</t>
  </si>
  <si>
    <t>990-167-311</t>
  </si>
  <si>
    <t>990-167-392</t>
  </si>
  <si>
    <t>990-170-126</t>
  </si>
  <si>
    <t>990-170-142</t>
  </si>
  <si>
    <t>990-170-211</t>
  </si>
  <si>
    <t>990-170-392</t>
  </si>
  <si>
    <t>990-171-126</t>
  </si>
  <si>
    <t>990-171-142</t>
  </si>
  <si>
    <t>990-171-180</t>
  </si>
  <si>
    <t>990-171-211</t>
  </si>
  <si>
    <t>990-171-392</t>
  </si>
  <si>
    <t>990-171-411</t>
  </si>
  <si>
    <t>990-171-418</t>
  </si>
  <si>
    <t>990-ALL-116</t>
  </si>
  <si>
    <t>990-ALL-121</t>
  </si>
  <si>
    <t>990-ALL-126</t>
  </si>
  <si>
    <t>990-ALL-131</t>
  </si>
  <si>
    <t>990-ALL-142</t>
  </si>
  <si>
    <t>990-ALL-146</t>
  </si>
  <si>
    <t>990-ALL-147</t>
  </si>
  <si>
    <t>990-ALL-174</t>
  </si>
  <si>
    <t>990-ALL-176</t>
  </si>
  <si>
    <t>990-ALL-180</t>
  </si>
  <si>
    <t>990-ALL-181</t>
  </si>
  <si>
    <t>990-ALL-184</t>
  </si>
  <si>
    <t>990-ALL-191</t>
  </si>
  <si>
    <t>990-ALL-192</t>
  </si>
  <si>
    <t>990-ALL-198</t>
  </si>
  <si>
    <t>990-ALL-199</t>
  </si>
  <si>
    <t>990-ALL-231</t>
  </si>
  <si>
    <t>990-ALL-311</t>
  </si>
  <si>
    <t>990-ALL-312</t>
  </si>
  <si>
    <t>990-ALL-315</t>
  </si>
  <si>
    <t>990-ALL-318</t>
  </si>
  <si>
    <t>990-ALL-332</t>
  </si>
  <si>
    <t>990-ALL-342</t>
  </si>
  <si>
    <t>990-ALL-414</t>
  </si>
  <si>
    <t>990-ALL-418</t>
  </si>
  <si>
    <t>990-ALL-422</t>
  </si>
  <si>
    <t>990-ALL-423</t>
  </si>
  <si>
    <t>990-ALL-424</t>
  </si>
  <si>
    <t>990-ALL-425</t>
  </si>
  <si>
    <t>990-ALL-451</t>
  </si>
  <si>
    <t>990-ALL-453</t>
  </si>
  <si>
    <t>990-ALL-459</t>
  </si>
  <si>
    <t>990-ALL-461</t>
  </si>
  <si>
    <t>990-ALL-472</t>
  </si>
  <si>
    <t>995-121-191</t>
  </si>
  <si>
    <t>995-121-211</t>
  </si>
  <si>
    <t>995-121-221</t>
  </si>
  <si>
    <t>995-121-312</t>
  </si>
  <si>
    <t>995-121-411</t>
  </si>
  <si>
    <t>995-122-311</t>
  </si>
  <si>
    <t>995-123-411</t>
  </si>
  <si>
    <t>995-124-462</t>
  </si>
  <si>
    <t>995-125-171</t>
  </si>
  <si>
    <t>995-125-231</t>
  </si>
  <si>
    <t>995-128-462</t>
  </si>
  <si>
    <t>995-132-121</t>
  </si>
  <si>
    <t>995-132-211</t>
  </si>
  <si>
    <t>995-132-221</t>
  </si>
  <si>
    <t>995-132-231</t>
  </si>
  <si>
    <t>995-132-411</t>
  </si>
  <si>
    <t>995-135-418</t>
  </si>
  <si>
    <t>995-137-411</t>
  </si>
  <si>
    <t>995-163-174</t>
  </si>
  <si>
    <t>995-163-176</t>
  </si>
  <si>
    <t>995-163-211</t>
  </si>
  <si>
    <t>995-163-221</t>
  </si>
  <si>
    <t>995-163-231</t>
  </si>
  <si>
    <t>995-163-232</t>
  </si>
  <si>
    <t>995-163-392</t>
  </si>
  <si>
    <t>995-163-411</t>
  </si>
  <si>
    <t>995-163-461</t>
  </si>
  <si>
    <t>995-163-462</t>
  </si>
  <si>
    <t>995-165-392</t>
  </si>
  <si>
    <t>995-165-418</t>
  </si>
  <si>
    <t>995-169-311</t>
  </si>
  <si>
    <t>995-170-143</t>
  </si>
  <si>
    <t>995-170-211</t>
  </si>
  <si>
    <t>995-170-232</t>
  </si>
  <si>
    <t>995-170-392</t>
  </si>
  <si>
    <t>995-170-418</t>
  </si>
  <si>
    <t>995-171-126</t>
  </si>
  <si>
    <t>995-171-211</t>
  </si>
  <si>
    <t>995-171-232</t>
  </si>
  <si>
    <t>995-171-311</t>
  </si>
  <si>
    <t>995-171-392</t>
  </si>
  <si>
    <t>995-171-411</t>
  </si>
  <si>
    <t>995-171-462</t>
  </si>
  <si>
    <t>995-ALL-121</t>
  </si>
  <si>
    <t>995-ALL-126</t>
  </si>
  <si>
    <t>995-ALL-143</t>
  </si>
  <si>
    <t>995-ALL-171</t>
  </si>
  <si>
    <t>995-ALL-191</t>
  </si>
  <si>
    <t>995-ALL-231</t>
  </si>
  <si>
    <t>995-ALL-232</t>
  </si>
  <si>
    <t>995-ALL-311</t>
  </si>
  <si>
    <t>995-ALL-312</t>
  </si>
  <si>
    <t>995-ALL-392</t>
  </si>
  <si>
    <t>995-ALL-411</t>
  </si>
  <si>
    <t>995-ALL-418</t>
  </si>
  <si>
    <t>A05-133-113</t>
  </si>
  <si>
    <t>A05-133-115</t>
  </si>
  <si>
    <t>A05-133-131</t>
  </si>
  <si>
    <t>A05-133-211</t>
  </si>
  <si>
    <t>A05-133-221</t>
  </si>
  <si>
    <t>A05-133-231</t>
  </si>
  <si>
    <t>A05-133-232</t>
  </si>
  <si>
    <t>A05-133-233</t>
  </si>
  <si>
    <t>A05-133-235</t>
  </si>
  <si>
    <t>A05-133-411</t>
  </si>
  <si>
    <t>A05-133-418</t>
  </si>
  <si>
    <t>A05-133-462</t>
  </si>
  <si>
    <t>A05-ALL-113</t>
  </si>
  <si>
    <t>A05-ALL-115</t>
  </si>
  <si>
    <t>A05-ALL-131</t>
  </si>
  <si>
    <t>A05-ALL-211</t>
  </si>
  <si>
    <t>A05-ALL-221</t>
  </si>
  <si>
    <t>A05-ALL-231</t>
  </si>
  <si>
    <t>A05-ALL-232</t>
  </si>
  <si>
    <t>A05-ALL-233</t>
  </si>
  <si>
    <t>A05-ALL-235</t>
  </si>
  <si>
    <t>A05-ALL-411</t>
  </si>
  <si>
    <t>A05-ALL-418</t>
  </si>
  <si>
    <t>A05-ALL-462</t>
  </si>
  <si>
    <t>A07-133-113</t>
  </si>
  <si>
    <t>A07-133-131</t>
  </si>
  <si>
    <t>A07-133-141</t>
  </si>
  <si>
    <t>A07-133-211</t>
  </si>
  <si>
    <t>A07-133-411</t>
  </si>
  <si>
    <t>A07-133-418</t>
  </si>
  <si>
    <t>A07-ALL-113</t>
  </si>
  <si>
    <t>A07-ALL-131</t>
  </si>
  <si>
    <t>A07-ALL-141</t>
  </si>
  <si>
    <t>A07-ALL-211</t>
  </si>
  <si>
    <t>A07-ALL-411</t>
  </si>
  <si>
    <t>A07-ALL-418</t>
  </si>
  <si>
    <t>A39-133-113</t>
  </si>
  <si>
    <t>A39-133-131</t>
  </si>
  <si>
    <t>A39-133-135</t>
  </si>
  <si>
    <t>A39-133-211</t>
  </si>
  <si>
    <t>A39-133-231</t>
  </si>
  <si>
    <t>A39-133-232</t>
  </si>
  <si>
    <t>A39-133-233</t>
  </si>
  <si>
    <t>A39-133-311</t>
  </si>
  <si>
    <t>A39-133-321</t>
  </si>
  <si>
    <t>A39-133-322</t>
  </si>
  <si>
    <t>A39-133-343</t>
  </si>
  <si>
    <t>A39-133-411</t>
  </si>
  <si>
    <t>A39-ALL-113</t>
  </si>
  <si>
    <t>A39-ALL-131</t>
  </si>
  <si>
    <t>A39-ALL-135</t>
  </si>
  <si>
    <t>A39-ALL-211</t>
  </si>
  <si>
    <t>A39-ALL-231</t>
  </si>
  <si>
    <t>A39-ALL-232</t>
  </si>
  <si>
    <t>A39-ALL-233</t>
  </si>
  <si>
    <t>A39-ALL-311</t>
  </si>
  <si>
    <t>A39-ALL-321</t>
  </si>
  <si>
    <t>A39-ALL-322</t>
  </si>
  <si>
    <t>A39-ALL-343</t>
  </si>
  <si>
    <t>A39-ALL-411</t>
  </si>
  <si>
    <t>A43-133-113</t>
  </si>
  <si>
    <t>A43-133-115</t>
  </si>
  <si>
    <t>A43-133-135</t>
  </si>
  <si>
    <t>A43-133-171</t>
  </si>
  <si>
    <t>A43-133-198</t>
  </si>
  <si>
    <t>A43-133-211</t>
  </si>
  <si>
    <t>A43-133-327</t>
  </si>
  <si>
    <t>A43-133-411</t>
  </si>
  <si>
    <t>A43-133-418</t>
  </si>
  <si>
    <t>A43-ALL-113</t>
  </si>
  <si>
    <t>A43-ALL-115</t>
  </si>
  <si>
    <t>A43-ALL-135</t>
  </si>
  <si>
    <t>A43-ALL-171</t>
  </si>
  <si>
    <t>A43-ALL-198</t>
  </si>
  <si>
    <t>A43-ALL-211</t>
  </si>
  <si>
    <t>A43-ALL-327</t>
  </si>
  <si>
    <t>A43-ALL-411</t>
  </si>
  <si>
    <t>A43-ALL-418</t>
  </si>
  <si>
    <t>ALL-121-116</t>
  </si>
  <si>
    <t>ALL-121-117</t>
  </si>
  <si>
    <t>ALL-121-121</t>
  </si>
  <si>
    <t>ALL-121-124</t>
  </si>
  <si>
    <t>ALL-121-131</t>
  </si>
  <si>
    <t>ALL-121-135</t>
  </si>
  <si>
    <t>ALL-121-144</t>
  </si>
  <si>
    <t>ALL-121-146</t>
  </si>
  <si>
    <t>ALL-121-147</t>
  </si>
  <si>
    <t>ALL-121-151</t>
  </si>
  <si>
    <t>ALL-121-163</t>
  </si>
  <si>
    <t>ALL-121-171</t>
  </si>
  <si>
    <t>ALL-121-172</t>
  </si>
  <si>
    <t>ALL-121-173</t>
  </si>
  <si>
    <t>ALL-121-174</t>
  </si>
  <si>
    <t>ALL-121-175</t>
  </si>
  <si>
    <t>ALL-121-176</t>
  </si>
  <si>
    <t>ALL-121-191</t>
  </si>
  <si>
    <t>ALL-121-196</t>
  </si>
  <si>
    <t>ALL-121-197</t>
  </si>
  <si>
    <t>ALL-121-198</t>
  </si>
  <si>
    <t>ALL-121-199</t>
  </si>
  <si>
    <t>ALL-121-211</t>
  </si>
  <si>
    <t>ALL-121-221</t>
  </si>
  <si>
    <t>ALL-121-229</t>
  </si>
  <si>
    <t>ALL-121-231</t>
  </si>
  <si>
    <t>ALL-121-311</t>
  </si>
  <si>
    <t>ALL-121-312</t>
  </si>
  <si>
    <t>ALL-121-314</t>
  </si>
  <si>
    <t>ALL-121-331</t>
  </si>
  <si>
    <t>ALL-121-332</t>
  </si>
  <si>
    <t>ALL-121-342</t>
  </si>
  <si>
    <t>ALL-121-411</t>
  </si>
  <si>
    <t>ALL-121-413</t>
  </si>
  <si>
    <t>ALL-121-418</t>
  </si>
  <si>
    <t>ALL-121-422</t>
  </si>
  <si>
    <t>ALL-121-423</t>
  </si>
  <si>
    <t>ALL-121-424</t>
  </si>
  <si>
    <t>ALL-121-425</t>
  </si>
  <si>
    <t>ALL-121-459</t>
  </si>
  <si>
    <t>ALL-121-462</t>
  </si>
  <si>
    <t>ALL-121-471</t>
  </si>
  <si>
    <t>ALL-122-131</t>
  </si>
  <si>
    <t>ALL-122-133</t>
  </si>
  <si>
    <t>ALL-122-146</t>
  </si>
  <si>
    <t>ALL-122-211</t>
  </si>
  <si>
    <t>ALL-122-221</t>
  </si>
  <si>
    <t>ALL-122-231</t>
  </si>
  <si>
    <t>ALL-122-311</t>
  </si>
  <si>
    <t>ALL-122-317</t>
  </si>
  <si>
    <t>ALL-123-314</t>
  </si>
  <si>
    <t>ALL-123-315</t>
  </si>
  <si>
    <t>ALL-123-342</t>
  </si>
  <si>
    <t>ALL-123-411</t>
  </si>
  <si>
    <t>ALL-124-326</t>
  </si>
  <si>
    <t>ALL-124-422</t>
  </si>
  <si>
    <t>ALL-124-471</t>
  </si>
  <si>
    <t>ALL-124-542</t>
  </si>
  <si>
    <t>ALL-125-232</t>
  </si>
  <si>
    <t>ALL-125-233</t>
  </si>
  <si>
    <t>ALL-125-312</t>
  </si>
  <si>
    <t>ALL-125-315</t>
  </si>
  <si>
    <t>ALL-125-326</t>
  </si>
  <si>
    <t>ALL-125-329</t>
  </si>
  <si>
    <t>ALL-125-341</t>
  </si>
  <si>
    <t>ALL-125-342</t>
  </si>
  <si>
    <t>ALL-125-344</t>
  </si>
  <si>
    <t>ALL-125-361</t>
  </si>
  <si>
    <t>ALL-125-372</t>
  </si>
  <si>
    <t>ALL-125-421</t>
  </si>
  <si>
    <t>ALL-125-425</t>
  </si>
  <si>
    <t>ALL-125-452</t>
  </si>
  <si>
    <t>ALL-125-459</t>
  </si>
  <si>
    <t>ALL-125-551</t>
  </si>
  <si>
    <t>ALL-125-552</t>
  </si>
  <si>
    <t>ALL-126-471</t>
  </si>
  <si>
    <t>ALL-126-542</t>
  </si>
  <si>
    <t>ALL-127-462</t>
  </si>
  <si>
    <t>ALL-127-471</t>
  </si>
  <si>
    <t>ALL-128-343</t>
  </si>
  <si>
    <t>ALL-128-471</t>
  </si>
  <si>
    <t>ALL-129-418</t>
  </si>
  <si>
    <t>ALL-132-121</t>
  </si>
  <si>
    <t>ALL-132-126</t>
  </si>
  <si>
    <t>ALL-132-131</t>
  </si>
  <si>
    <t>ALL-132-132</t>
  </si>
  <si>
    <t>ALL-132-133</t>
  </si>
  <si>
    <t>ALL-132-135</t>
  </si>
  <si>
    <t>ALL-132-141</t>
  </si>
  <si>
    <t>ALL-132-142</t>
  </si>
  <si>
    <t>ALL-132-143</t>
  </si>
  <si>
    <t>ALL-132-144</t>
  </si>
  <si>
    <t>ALL-132-145</t>
  </si>
  <si>
    <t>ALL-132-146</t>
  </si>
  <si>
    <t>ALL-132-148</t>
  </si>
  <si>
    <t>ALL-132-162</t>
  </si>
  <si>
    <t>ALL-132-164</t>
  </si>
  <si>
    <t>ALL-132-167</t>
  </si>
  <si>
    <t>ALL-132-192</t>
  </si>
  <si>
    <t>ALL-132-198</t>
  </si>
  <si>
    <t>ALL-132-199</t>
  </si>
  <si>
    <t>ALL-132-211</t>
  </si>
  <si>
    <t>ALL-132-221</t>
  </si>
  <si>
    <t>ALL-132-229</t>
  </si>
  <si>
    <t>ALL-132-231</t>
  </si>
  <si>
    <t>ALL-132-232</t>
  </si>
  <si>
    <t>ALL-132-311</t>
  </si>
  <si>
    <t>ALL-132-314</t>
  </si>
  <si>
    <t>ALL-132-317</t>
  </si>
  <si>
    <t>ALL-132-318</t>
  </si>
  <si>
    <t>ALL-132-331</t>
  </si>
  <si>
    <t>ALL-132-332</t>
  </si>
  <si>
    <t>ALL-132-343</t>
  </si>
  <si>
    <t>ALL-132-344</t>
  </si>
  <si>
    <t>ALL-132-411</t>
  </si>
  <si>
    <t>ALL-132-418</t>
  </si>
  <si>
    <t>ALL-132-462</t>
  </si>
  <si>
    <t>ALL-132-541</t>
  </si>
  <si>
    <t>ALL-133-113</t>
  </si>
  <si>
    <t>ALL-133-115</t>
  </si>
  <si>
    <t>ALL-133-121</t>
  </si>
  <si>
    <t>ALL-133-131</t>
  </si>
  <si>
    <t>ALL-133-135</t>
  </si>
  <si>
    <t>ALL-133-141</t>
  </si>
  <si>
    <t>ALL-133-143</t>
  </si>
  <si>
    <t>ALL-133-146</t>
  </si>
  <si>
    <t>ALL-133-151</t>
  </si>
  <si>
    <t>ALL-133-153</t>
  </si>
  <si>
    <t>ALL-133-162</t>
  </si>
  <si>
    <t>ALL-133-171</t>
  </si>
  <si>
    <t>ALL-133-173</t>
  </si>
  <si>
    <t>ALL-133-176</t>
  </si>
  <si>
    <t>ALL-133-197</t>
  </si>
  <si>
    <t>ALL-133-198</t>
  </si>
  <si>
    <t>ALL-133-211</t>
  </si>
  <si>
    <t>ALL-133-221</t>
  </si>
  <si>
    <t>ALL-133-229</t>
  </si>
  <si>
    <t>ALL-133-231</t>
  </si>
  <si>
    <t>ALL-133-232</t>
  </si>
  <si>
    <t>ALL-133-233</t>
  </si>
  <si>
    <t>ALL-133-234</t>
  </si>
  <si>
    <t>ALL-133-235</t>
  </si>
  <si>
    <t>ALL-133-239</t>
  </si>
  <si>
    <t>ALL-133-311</t>
  </si>
  <si>
    <t>ALL-133-312</t>
  </si>
  <si>
    <t>ALL-133-314</t>
  </si>
  <si>
    <t>ALL-133-321</t>
  </si>
  <si>
    <t>ALL-133-322</t>
  </si>
  <si>
    <t>ALL-133-327</t>
  </si>
  <si>
    <t>ALL-133-331</t>
  </si>
  <si>
    <t>ALL-133-332</t>
  </si>
  <si>
    <t>ALL-133-342</t>
  </si>
  <si>
    <t>ALL-133-343</t>
  </si>
  <si>
    <t>ALL-133-344</t>
  </si>
  <si>
    <t>ALL-133-411</t>
  </si>
  <si>
    <t>ALL-133-414</t>
  </si>
  <si>
    <t>ALL-133-418</t>
  </si>
  <si>
    <t>ALL-133-451</t>
  </si>
  <si>
    <t>ALL-133-461</t>
  </si>
  <si>
    <t>ALL-133-462</t>
  </si>
  <si>
    <t>ALL-134-121</t>
  </si>
  <si>
    <t>ALL-134-131</t>
  </si>
  <si>
    <t>ALL-134-135</t>
  </si>
  <si>
    <t>ALL-134-142</t>
  </si>
  <si>
    <t>ALL-134-143</t>
  </si>
  <si>
    <t>ALL-134-144</t>
  </si>
  <si>
    <t>ALL-134-146</t>
  </si>
  <si>
    <t>ALL-134-151</t>
  </si>
  <si>
    <t>ALL-134-152</t>
  </si>
  <si>
    <t>ALL-134-153</t>
  </si>
  <si>
    <t>ALL-134-162</t>
  </si>
  <si>
    <t>ALL-134-163</t>
  </si>
  <si>
    <t>ALL-134-164</t>
  </si>
  <si>
    <t>ALL-134-165</t>
  </si>
  <si>
    <t>ALL-134-167</t>
  </si>
  <si>
    <t>ALL-134-171</t>
  </si>
  <si>
    <t>ALL-134-172</t>
  </si>
  <si>
    <t>ALL-134-173</t>
  </si>
  <si>
    <t>ALL-134-181</t>
  </si>
  <si>
    <t>ALL-134-191</t>
  </si>
  <si>
    <t>ALL-134-196</t>
  </si>
  <si>
    <t>ALL-134-197</t>
  </si>
  <si>
    <t>ALL-134-198</t>
  </si>
  <si>
    <t>ALL-134-199</t>
  </si>
  <si>
    <t>ALL-134-211</t>
  </si>
  <si>
    <t>ALL-134-221</t>
  </si>
  <si>
    <t>ALL-134-231</t>
  </si>
  <si>
    <t>ALL-134-311</t>
  </si>
  <si>
    <t>ALL-134-312</t>
  </si>
  <si>
    <t>ALL-134-315</t>
  </si>
  <si>
    <t>ALL-134-332</t>
  </si>
  <si>
    <t>ALL-134-411</t>
  </si>
  <si>
    <t>ALL-134-413</t>
  </si>
  <si>
    <t>ALL-134-414</t>
  </si>
  <si>
    <t>ALL-134-418</t>
  </si>
  <si>
    <t>ALL-134-461</t>
  </si>
  <si>
    <t>ALL-134-462</t>
  </si>
  <si>
    <t>ALL-134-471</t>
  </si>
  <si>
    <t>ALL-134-541</t>
  </si>
  <si>
    <t>ALL-134-542</t>
  </si>
  <si>
    <t>ALL-135-311</t>
  </si>
  <si>
    <t>ALL-135-326</t>
  </si>
  <si>
    <t>ALL-135-418</t>
  </si>
  <si>
    <t>ALL-135-422</t>
  </si>
  <si>
    <t>ALL-135-462</t>
  </si>
  <si>
    <t>ALL-135-542</t>
  </si>
  <si>
    <t>ALL-136-131</t>
  </si>
  <si>
    <t>ALL-136-165</t>
  </si>
  <si>
    <t>ALL-136-171</t>
  </si>
  <si>
    <t>ALL-136-178</t>
  </si>
  <si>
    <t>ALL-136-211</t>
  </si>
  <si>
    <t>ALL-136-221</t>
  </si>
  <si>
    <t>ALL-136-229</t>
  </si>
  <si>
    <t>ALL-136-231</t>
  </si>
  <si>
    <t>ALL-136-311</t>
  </si>
  <si>
    <t>ALL-136-314</t>
  </si>
  <si>
    <t>ALL-136-315</t>
  </si>
  <si>
    <t>ALL-136-342</t>
  </si>
  <si>
    <t>ALL-136-343</t>
  </si>
  <si>
    <t>ALL-136-344</t>
  </si>
  <si>
    <t>ALL-136-411</t>
  </si>
  <si>
    <t>ALL-136-418</t>
  </si>
  <si>
    <t>ALL-136-459</t>
  </si>
  <si>
    <t>ALL-136-462</t>
  </si>
  <si>
    <t>ALL-137-311</t>
  </si>
  <si>
    <t>ALL-137-411</t>
  </si>
  <si>
    <t>ALL-137-461</t>
  </si>
  <si>
    <t>ALL-137-541</t>
  </si>
  <si>
    <t>ALL-138-311</t>
  </si>
  <si>
    <t>ALL-138-418</t>
  </si>
  <si>
    <t>ALL-163-113</t>
  </si>
  <si>
    <t>ALL-163-116</t>
  </si>
  <si>
    <t>ALL-163-117</t>
  </si>
  <si>
    <t>ALL-163-124</t>
  </si>
  <si>
    <t>ALL-163-125</t>
  </si>
  <si>
    <t>ALL-163-126</t>
  </si>
  <si>
    <t>ALL-163-127</t>
  </si>
  <si>
    <t>ALL-163-132</t>
  </si>
  <si>
    <t>ALL-163-133</t>
  </si>
  <si>
    <t>ALL-163-134</t>
  </si>
  <si>
    <t>ALL-163-144</t>
  </si>
  <si>
    <t>ALL-163-145</t>
  </si>
  <si>
    <t>ALL-163-147</t>
  </si>
  <si>
    <t>ALL-163-148</t>
  </si>
  <si>
    <t>ALL-163-149</t>
  </si>
  <si>
    <t>ALL-163-151</t>
  </si>
  <si>
    <t>ALL-163-152</t>
  </si>
  <si>
    <t>ALL-163-153</t>
  </si>
  <si>
    <t>ALL-163-162</t>
  </si>
  <si>
    <t>ALL-163-163</t>
  </si>
  <si>
    <t>ALL-163-164</t>
  </si>
  <si>
    <t>ALL-163-165</t>
  </si>
  <si>
    <t>ALL-163-167</t>
  </si>
  <si>
    <t>ALL-163-172</t>
  </si>
  <si>
    <t>ALL-163-174</t>
  </si>
  <si>
    <t>ALL-163-175</t>
  </si>
  <si>
    <t>ALL-163-176</t>
  </si>
  <si>
    <t>ALL-163-178</t>
  </si>
  <si>
    <t>ALL-163-180</t>
  </si>
  <si>
    <t>ALL-163-183</t>
  </si>
  <si>
    <t>ALL-163-184</t>
  </si>
  <si>
    <t>ALL-163-187</t>
  </si>
  <si>
    <t>ALL-163-188</t>
  </si>
  <si>
    <t>ALL-163-196</t>
  </si>
  <si>
    <t>ALL-163-197</t>
  </si>
  <si>
    <t>ALL-163-199</t>
  </si>
  <si>
    <t>ALL-163-229</t>
  </si>
  <si>
    <t>ALL-163-232</t>
  </si>
  <si>
    <t>ALL-163-234</t>
  </si>
  <si>
    <t>ALL-163-235</t>
  </si>
  <si>
    <t>ALL-163-313</t>
  </si>
  <si>
    <t>ALL-163-314</t>
  </si>
  <si>
    <t>ALL-163-317</t>
  </si>
  <si>
    <t>ALL-163-319</t>
  </si>
  <si>
    <t>ALL-163-326</t>
  </si>
  <si>
    <t>ALL-163-327</t>
  </si>
  <si>
    <t>ALL-163-331</t>
  </si>
  <si>
    <t>ALL-163-332</t>
  </si>
  <si>
    <t>ALL-163-333</t>
  </si>
  <si>
    <t>ALL-163-341</t>
  </si>
  <si>
    <t>ALL-163-345</t>
  </si>
  <si>
    <t>ALL-163-361</t>
  </si>
  <si>
    <t>ALL-163-371</t>
  </si>
  <si>
    <t>ALL-163-414</t>
  </si>
  <si>
    <t>ALL-163-453</t>
  </si>
  <si>
    <t>ALL-163-459</t>
  </si>
  <si>
    <t>ALL-163-472</t>
  </si>
  <si>
    <t>ALL-163-523</t>
  </si>
  <si>
    <t>ALL-163-541</t>
  </si>
  <si>
    <t>ALL-164-121</t>
  </si>
  <si>
    <t>ALL-164-131</t>
  </si>
  <si>
    <t>ALL-164-141</t>
  </si>
  <si>
    <t>ALL-164-143</t>
  </si>
  <si>
    <t>ALL-164-146</t>
  </si>
  <si>
    <t>ALL-164-162</t>
  </si>
  <si>
    <t>ALL-164-173</t>
  </si>
  <si>
    <t>ALL-164-192</t>
  </si>
  <si>
    <t>ALL-164-211</t>
  </si>
  <si>
    <t>ALL-164-221</t>
  </si>
  <si>
    <t>ALL-164-229</t>
  </si>
  <si>
    <t>ALL-164-231</t>
  </si>
  <si>
    <t>ALL-164-232</t>
  </si>
  <si>
    <t>ALL-164-234</t>
  </si>
  <si>
    <t>ALL-164-235</t>
  </si>
  <si>
    <t>ALL-164-311</t>
  </si>
  <si>
    <t>ALL-164-312</t>
  </si>
  <si>
    <t>ALL-164-315</t>
  </si>
  <si>
    <t>ALL-164-351</t>
  </si>
  <si>
    <t>ALL-164-411</t>
  </si>
  <si>
    <t>ALL-164-413</t>
  </si>
  <si>
    <t>ALL-164-418</t>
  </si>
  <si>
    <t>ALL-164-422</t>
  </si>
  <si>
    <t>ALL-164-459</t>
  </si>
  <si>
    <t>ALL-164-461</t>
  </si>
  <si>
    <t>ALL-164-462</t>
  </si>
  <si>
    <t>ALL-164-471</t>
  </si>
  <si>
    <t>ALL-164-541</t>
  </si>
  <si>
    <t>ALL-164-542</t>
  </si>
  <si>
    <t>ALL-165-392</t>
  </si>
  <si>
    <t>ALL-165-411</t>
  </si>
  <si>
    <t>ALL-165-418</t>
  </si>
  <si>
    <t>ALL-166-392</t>
  </si>
  <si>
    <t>ALL-166-418</t>
  </si>
  <si>
    <t>ALL-167-121</t>
  </si>
  <si>
    <t>ALL-167-126</t>
  </si>
  <si>
    <t>ALL-167-131</t>
  </si>
  <si>
    <t>ALL-167-132</t>
  </si>
  <si>
    <t>ALL-167-133</t>
  </si>
  <si>
    <t>ALL-167-141</t>
  </si>
  <si>
    <t>ALL-167-142</t>
  </si>
  <si>
    <t>ALL-167-143</t>
  </si>
  <si>
    <t>ALL-167-144</t>
  </si>
  <si>
    <t>ALL-167-145</t>
  </si>
  <si>
    <t>ALL-167-146</t>
  </si>
  <si>
    <t>ALL-167-180</t>
  </si>
  <si>
    <t>ALL-167-188</t>
  </si>
  <si>
    <t>ALL-167-192</t>
  </si>
  <si>
    <t>ALL-167-196</t>
  </si>
  <si>
    <t>ALL-167-198</t>
  </si>
  <si>
    <t>ALL-167-199</t>
  </si>
  <si>
    <t>ALL-167-211</t>
  </si>
  <si>
    <t>ALL-167-221</t>
  </si>
  <si>
    <t>ALL-167-231</t>
  </si>
  <si>
    <t>ALL-167-232</t>
  </si>
  <si>
    <t>ALL-167-311</t>
  </si>
  <si>
    <t>ALL-167-317</t>
  </si>
  <si>
    <t>ALL-167-331</t>
  </si>
  <si>
    <t>ALL-167-332</t>
  </si>
  <si>
    <t>ALL-167-333</t>
  </si>
  <si>
    <t>ALL-167-392</t>
  </si>
  <si>
    <t>ALL-167-411</t>
  </si>
  <si>
    <t>ALL-167-418</t>
  </si>
  <si>
    <t>ALL-167-462</t>
  </si>
  <si>
    <t>ALL-168-113</t>
  </si>
  <si>
    <t>ALL-168-115</t>
  </si>
  <si>
    <t>ALL-168-121</t>
  </si>
  <si>
    <t>ALL-168-131</t>
  </si>
  <si>
    <t>ALL-168-141</t>
  </si>
  <si>
    <t>ALL-168-143</t>
  </si>
  <si>
    <t>ALL-168-151</t>
  </si>
  <si>
    <t>ALL-168-171</t>
  </si>
  <si>
    <t>ALL-168-173</t>
  </si>
  <si>
    <t>ALL-168-198</t>
  </si>
  <si>
    <t>ALL-168-199</t>
  </si>
  <si>
    <t>ALL-168-211</t>
  </si>
  <si>
    <t>ALL-168-221</t>
  </si>
  <si>
    <t>ALL-168-231</t>
  </si>
  <si>
    <t>ALL-168-311</t>
  </si>
  <si>
    <t>ALL-168-331</t>
  </si>
  <si>
    <t>ALL-168-392</t>
  </si>
  <si>
    <t>ALL-168-411</t>
  </si>
  <si>
    <t>ALL-168-418</t>
  </si>
  <si>
    <t>ALL-168-451</t>
  </si>
  <si>
    <t>ALL-168-462</t>
  </si>
  <si>
    <t>ALL-169-131</t>
  </si>
  <si>
    <t>ALL-169-133</t>
  </si>
  <si>
    <t>ALL-169-146</t>
  </si>
  <si>
    <t>ALL-169-181</t>
  </si>
  <si>
    <t>ALL-169-192</t>
  </si>
  <si>
    <t>ALL-169-211</t>
  </si>
  <si>
    <t>ALL-169-221</t>
  </si>
  <si>
    <t>ALL-169-231</t>
  </si>
  <si>
    <t>ALL-169-232</t>
  </si>
  <si>
    <t>ALL-169-234</t>
  </si>
  <si>
    <t>ALL-169-235</t>
  </si>
  <si>
    <t>ALL-169-311</t>
  </si>
  <si>
    <t>ALL-169-317</t>
  </si>
  <si>
    <t>ALL-169-392</t>
  </si>
  <si>
    <t>ALL-170-121</t>
  </si>
  <si>
    <t>ALL-170-126</t>
  </si>
  <si>
    <t>ALL-170-142</t>
  </si>
  <si>
    <t>ALL-170-143</t>
  </si>
  <si>
    <t>ALL-170-146</t>
  </si>
  <si>
    <t>ALL-170-151</t>
  </si>
  <si>
    <t>ALL-170-152</t>
  </si>
  <si>
    <t>ALL-170-162</t>
  </si>
  <si>
    <t>ALL-170-171</t>
  </si>
  <si>
    <t>ALL-170-172</t>
  </si>
  <si>
    <t>ALL-170-191</t>
  </si>
  <si>
    <t>ALL-170-195</t>
  </si>
  <si>
    <t>ALL-170-198</t>
  </si>
  <si>
    <t>ALL-170-199</t>
  </si>
  <si>
    <t>ALL-170-211</t>
  </si>
  <si>
    <t>ALL-170-221</t>
  </si>
  <si>
    <t>ALL-170-231</t>
  </si>
  <si>
    <t>ALL-170-232</t>
  </si>
  <si>
    <t>ALL-170-233</t>
  </si>
  <si>
    <t>ALL-170-234</t>
  </si>
  <si>
    <t>ALL-170-235</t>
  </si>
  <si>
    <t>ALL-170-311</t>
  </si>
  <si>
    <t>ALL-170-332</t>
  </si>
  <si>
    <t>ALL-170-392</t>
  </si>
  <si>
    <t>ALL-170-411</t>
  </si>
  <si>
    <t>ALL-170-418</t>
  </si>
  <si>
    <t>ALL-170-462</t>
  </si>
  <si>
    <t>ALL-171-113</t>
  </si>
  <si>
    <t>ALL-171-114</t>
  </si>
  <si>
    <t>ALL-171-116</t>
  </si>
  <si>
    <t>ALL-171-121</t>
  </si>
  <si>
    <t>ALL-171-122</t>
  </si>
  <si>
    <t>ALL-171-124</t>
  </si>
  <si>
    <t>ALL-171-126</t>
  </si>
  <si>
    <t>ALL-171-127</t>
  </si>
  <si>
    <t>ALL-171-128</t>
  </si>
  <si>
    <t>ALL-171-131</t>
  </si>
  <si>
    <t>ALL-171-132</t>
  </si>
  <si>
    <t>ALL-171-133</t>
  </si>
  <si>
    <t>ALL-171-135</t>
  </si>
  <si>
    <t>ALL-171-141</t>
  </si>
  <si>
    <t>ALL-171-142</t>
  </si>
  <si>
    <t>ALL-171-143</t>
  </si>
  <si>
    <t>ALL-171-144</t>
  </si>
  <si>
    <t>ALL-171-145</t>
  </si>
  <si>
    <t>ALL-171-146</t>
  </si>
  <si>
    <t>ALL-171-147</t>
  </si>
  <si>
    <t>ALL-171-148</t>
  </si>
  <si>
    <t>ALL-171-149</t>
  </si>
  <si>
    <t>ALL-171-151</t>
  </si>
  <si>
    <t>ALL-171-152</t>
  </si>
  <si>
    <t>ALL-171-162</t>
  </si>
  <si>
    <t>ALL-171-165</t>
  </si>
  <si>
    <t>ALL-171-171</t>
  </si>
  <si>
    <t>ALL-171-172</t>
  </si>
  <si>
    <t>ALL-171-173</t>
  </si>
  <si>
    <t>ALL-171-174</t>
  </si>
  <si>
    <t>ALL-171-175</t>
  </si>
  <si>
    <t>ALL-171-176</t>
  </si>
  <si>
    <t>ALL-171-178</t>
  </si>
  <si>
    <t>ALL-171-180</t>
  </si>
  <si>
    <t>ALL-171-181</t>
  </si>
  <si>
    <t>ALL-171-183</t>
  </si>
  <si>
    <t>ALL-171-187</t>
  </si>
  <si>
    <t>ALL-171-191</t>
  </si>
  <si>
    <t>ALL-171-192</t>
  </si>
  <si>
    <t>ALL-171-196</t>
  </si>
  <si>
    <t>ALL-171-198</t>
  </si>
  <si>
    <t>ALL-171-199</t>
  </si>
  <si>
    <t>ALL-171-211</t>
  </si>
  <si>
    <t>ALL-171-221</t>
  </si>
  <si>
    <t>ALL-171-231</t>
  </si>
  <si>
    <t>ALL-171-232</t>
  </si>
  <si>
    <t>ALL-171-233</t>
  </si>
  <si>
    <t>ALL-171-311</t>
  </si>
  <si>
    <t>ALL-171-312</t>
  </si>
  <si>
    <t>ALL-171-313</t>
  </si>
  <si>
    <t>ALL-171-314</t>
  </si>
  <si>
    <t>ALL-171-315</t>
  </si>
  <si>
    <t>ALL-171-317</t>
  </si>
  <si>
    <t>ALL-171-319</t>
  </si>
  <si>
    <t>ALL-171-325</t>
  </si>
  <si>
    <t>ALL-171-326</t>
  </si>
  <si>
    <t>ALL-171-327</t>
  </si>
  <si>
    <t>ALL-171-331</t>
  </si>
  <si>
    <t>ALL-171-332</t>
  </si>
  <si>
    <t>ALL-171-333</t>
  </si>
  <si>
    <t>ALL-171-341</t>
  </si>
  <si>
    <t>ALL-171-343</t>
  </si>
  <si>
    <t>ALL-171-344</t>
  </si>
  <si>
    <t>ALL-171-392</t>
  </si>
  <si>
    <t>ALL-171-411</t>
  </si>
  <si>
    <t>ALL-171-413</t>
  </si>
  <si>
    <t>ALL-171-414</t>
  </si>
  <si>
    <t>ALL-171-418</t>
  </si>
  <si>
    <t>ALL-171-422</t>
  </si>
  <si>
    <t>ALL-171-423</t>
  </si>
  <si>
    <t>ALL-171-424</t>
  </si>
  <si>
    <t>ALL-171-425</t>
  </si>
  <si>
    <t>ALL-171-451</t>
  </si>
  <si>
    <t>ALL-171-459</t>
  </si>
  <si>
    <t>ALL-171-461</t>
  </si>
  <si>
    <t>ALL-171-462</t>
  </si>
  <si>
    <t>ALL-171-472</t>
  </si>
  <si>
    <t>ALL-171-523</t>
  </si>
  <si>
    <t>ALL-171-541</t>
  </si>
  <si>
    <t>ALL-172-121</t>
  </si>
  <si>
    <t>ALL-172-126</t>
  </si>
  <si>
    <t>ALL-172-141</t>
  </si>
  <si>
    <t>ALL-172-142</t>
  </si>
  <si>
    <t>ALL-172-148</t>
  </si>
  <si>
    <t>ALL-172-171</t>
  </si>
  <si>
    <t>ALL-172-181</t>
  </si>
  <si>
    <t>ALL-172-198</t>
  </si>
  <si>
    <t>ALL-172-211</t>
  </si>
  <si>
    <t>ALL-172-221</t>
  </si>
  <si>
    <t>ALL-172-229</t>
  </si>
  <si>
    <t>ALL-172-311</t>
  </si>
  <si>
    <t>ALL-172-312</t>
  </si>
  <si>
    <t>ALL-172-411</t>
  </si>
  <si>
    <t>ALL-172-418</t>
  </si>
  <si>
    <t>ALL-172-462</t>
  </si>
  <si>
    <t>ALL-172-541</t>
  </si>
  <si>
    <t>ALL-178-418</t>
  </si>
  <si>
    <t>ALL-181-116</t>
  </si>
  <si>
    <t>ALL-181-121</t>
  </si>
  <si>
    <t>ALL-181-126</t>
  </si>
  <si>
    <t>ALL-181-131</t>
  </si>
  <si>
    <t>ALL-181-135</t>
  </si>
  <si>
    <t>ALL-181-141</t>
  </si>
  <si>
    <t>ALL-181-142</t>
  </si>
  <si>
    <t>ALL-181-143</t>
  </si>
  <si>
    <t>ALL-181-144</t>
  </si>
  <si>
    <t>ALL-181-146</t>
  </si>
  <si>
    <t>ALL-181-147</t>
  </si>
  <si>
    <t>ALL-181-151</t>
  </si>
  <si>
    <t>ALL-181-152</t>
  </si>
  <si>
    <t>ALL-181-162</t>
  </si>
  <si>
    <t>ALL-181-171</t>
  </si>
  <si>
    <t>ALL-181-173</t>
  </si>
  <si>
    <t>ALL-181-174</t>
  </si>
  <si>
    <t>ALL-181-176</t>
  </si>
  <si>
    <t>ALL-181-180</t>
  </si>
  <si>
    <t>ALL-181-181</t>
  </si>
  <si>
    <t>ALL-181-191</t>
  </si>
  <si>
    <t>ALL-181-192</t>
  </si>
  <si>
    <t>ALL-181-196</t>
  </si>
  <si>
    <t>ALL-181-199</t>
  </si>
  <si>
    <t>ALL-181-211</t>
  </si>
  <si>
    <t>ALL-181-221</t>
  </si>
  <si>
    <t>ALL-181-231</t>
  </si>
  <si>
    <t>ALL-181-232</t>
  </si>
  <si>
    <t>ALL-181-233</t>
  </si>
  <si>
    <t>ALL-181-311</t>
  </si>
  <si>
    <t>ALL-181-312</t>
  </si>
  <si>
    <t>ALL-181-331</t>
  </si>
  <si>
    <t>ALL-181-343</t>
  </si>
  <si>
    <t>ALL-181-392</t>
  </si>
  <si>
    <t>ALL-181-411</t>
  </si>
  <si>
    <t>ALL-181-413</t>
  </si>
  <si>
    <t>ALL-181-418</t>
  </si>
  <si>
    <t>ALL-181-422</t>
  </si>
  <si>
    <t>ALL-181-423</t>
  </si>
  <si>
    <t>ALL-181-461</t>
  </si>
  <si>
    <t>ALL-181-462</t>
  </si>
  <si>
    <t>ALL-181-523</t>
  </si>
  <si>
    <t>ALL-181-541</t>
  </si>
  <si>
    <t>ALL-181-542</t>
  </si>
  <si>
    <t>ALL-ALL-115</t>
  </si>
  <si>
    <t>ALL-ALL-116</t>
  </si>
  <si>
    <t>ALL-ALL-117</t>
  </si>
  <si>
    <t>ALL-ALL-122</t>
  </si>
  <si>
    <t>ALL-ALL-124</t>
  </si>
  <si>
    <t>ALL-ALL-125</t>
  </si>
  <si>
    <t>ALL-ALL-126</t>
  </si>
  <si>
    <t>ALL-ALL-127</t>
  </si>
  <si>
    <t>ALL-ALL-128</t>
  </si>
  <si>
    <t>ALL-ALL-132</t>
  </si>
  <si>
    <t>ALL-ALL-133</t>
  </si>
  <si>
    <t>ALL-ALL-134</t>
  </si>
  <si>
    <t>ALL-ALL-144</t>
  </si>
  <si>
    <t>ALL-ALL-145</t>
  </si>
  <si>
    <t>ALL-ALL-147</t>
  </si>
  <si>
    <t>ALL-ALL-148</t>
  </si>
  <si>
    <t>ALL-ALL-162</t>
  </si>
  <si>
    <t>ALL-ALL-163</t>
  </si>
  <si>
    <t>ALL-ALL-164</t>
  </si>
  <si>
    <t>ALL-ALL-167</t>
  </si>
  <si>
    <t>ALL-ALL-178</t>
  </si>
  <si>
    <t>ALL-ALL-180</t>
  </si>
  <si>
    <t>ALL-ALL-183</t>
  </si>
  <si>
    <t>ALL-ALL-188</t>
  </si>
  <si>
    <t>ALL-ALL-195</t>
  </si>
  <si>
    <t>ALL-ALL-196</t>
  </si>
  <si>
    <t>ALL-ALL-197</t>
  </si>
  <si>
    <t>ALL-ALL-229</t>
  </si>
  <si>
    <t>ALL-ALL-232</t>
  </si>
  <si>
    <t>ALL-ALL-233</t>
  </si>
  <si>
    <t>ALL-ALL-239</t>
  </si>
  <si>
    <t>ALL-ALL-313</t>
  </si>
  <si>
    <t>ALL-ALL-317</t>
  </si>
  <si>
    <t>ALL-ALL-321</t>
  </si>
  <si>
    <t>ALL-ALL-322</t>
  </si>
  <si>
    <t>ALL-ALL-326</t>
  </si>
  <si>
    <t>ALL-ALL-329</t>
  </si>
  <si>
    <t>ALL-ALL-331</t>
  </si>
  <si>
    <t>ALL-ALL-333</t>
  </si>
  <si>
    <t>ALL-ALL-341</t>
  </si>
  <si>
    <t>ALL-ALL-345</t>
  </si>
  <si>
    <t>ALL-ALL-351</t>
  </si>
  <si>
    <t>ALL-ALL-361</t>
  </si>
  <si>
    <t>ALL-ALL-371</t>
  </si>
  <si>
    <t>ALL-ALL-414</t>
  </si>
  <si>
    <t>ALL-ALL-421</t>
  </si>
  <si>
    <t>ALL-ALL-425</t>
  </si>
  <si>
    <t>ALL-ALL-452</t>
  </si>
  <si>
    <t>ALL-ALL-459</t>
  </si>
  <si>
    <t>ALL-ALL-471</t>
  </si>
  <si>
    <t>ALL-ALL-472</t>
  </si>
  <si>
    <t>ALL-ALL-523</t>
  </si>
  <si>
    <t>ALL-ALL-551</t>
  </si>
  <si>
    <t>ALL-ALL-552</t>
  </si>
  <si>
    <t>B90-133-113</t>
  </si>
  <si>
    <t>B90-133-135</t>
  </si>
  <si>
    <t>B90-133-143</t>
  </si>
  <si>
    <t>B90-133-151</t>
  </si>
  <si>
    <t>B90-133-153</t>
  </si>
  <si>
    <t>B90-133-197</t>
  </si>
  <si>
    <t>B90-133-311</t>
  </si>
  <si>
    <t>B90-133-327</t>
  </si>
  <si>
    <t>B90-133-343</t>
  </si>
  <si>
    <t>B90-133-411</t>
  </si>
  <si>
    <t>B90-133-418</t>
  </si>
  <si>
    <t>B90-ALL-113</t>
  </si>
  <si>
    <t>B90-ALL-135</t>
  </si>
  <si>
    <t>B90-ALL-143</t>
  </si>
  <si>
    <t>B90-ALL-151</t>
  </si>
  <si>
    <t>B90-ALL-153</t>
  </si>
  <si>
    <t>B90-ALL-197</t>
  </si>
  <si>
    <t>B90-ALL-311</t>
  </si>
  <si>
    <t>B90-ALL-327</t>
  </si>
  <si>
    <t>B90-ALL-343</t>
  </si>
  <si>
    <t>B90-ALL-411</t>
  </si>
  <si>
    <t>B90-ALL-418</t>
  </si>
  <si>
    <t>B95-133-113</t>
  </si>
  <si>
    <t>B95-133-131</t>
  </si>
  <si>
    <t>B95-133-135</t>
  </si>
  <si>
    <t>B95-133-151</t>
  </si>
  <si>
    <t>B95-133-173</t>
  </si>
  <si>
    <t>B95-133-211</t>
  </si>
  <si>
    <t>B95-133-221</t>
  </si>
  <si>
    <t>B95-133-231</t>
  </si>
  <si>
    <t>B95-133-232</t>
  </si>
  <si>
    <t>B95-133-233</t>
  </si>
  <si>
    <t>B95-133-311</t>
  </si>
  <si>
    <t>B95-133-327</t>
  </si>
  <si>
    <t>B95-133-411</t>
  </si>
  <si>
    <t>B95-133-418</t>
  </si>
  <si>
    <t>B95-133-462</t>
  </si>
  <si>
    <t>B95-ALL-113</t>
  </si>
  <si>
    <t>B95-ALL-131</t>
  </si>
  <si>
    <t>B95-ALL-135</t>
  </si>
  <si>
    <t>B95-ALL-151</t>
  </si>
  <si>
    <t>B95-ALL-173</t>
  </si>
  <si>
    <t>B95-ALL-211</t>
  </si>
  <si>
    <t>B95-ALL-221</t>
  </si>
  <si>
    <t>B95-ALL-231</t>
  </si>
  <si>
    <t>B95-ALL-232</t>
  </si>
  <si>
    <t>B95-ALL-233</t>
  </si>
  <si>
    <t>B95-ALL-311</t>
  </si>
  <si>
    <t>B95-ALL-327</t>
  </si>
  <si>
    <t>B95-ALL-411</t>
  </si>
  <si>
    <t>B95-ALL-418</t>
  </si>
  <si>
    <t>B95-ALL-462</t>
  </si>
  <si>
    <t>C10-133-113</t>
  </si>
  <si>
    <t>C10-133-121</t>
  </si>
  <si>
    <t>C10-133-131</t>
  </si>
  <si>
    <t>C10-133-141</t>
  </si>
  <si>
    <t>C10-133-143</t>
  </si>
  <si>
    <t>C10-133-151</t>
  </si>
  <si>
    <t>C10-133-198</t>
  </si>
  <si>
    <t>C10-133-211</t>
  </si>
  <si>
    <t>C10-133-221</t>
  </si>
  <si>
    <t>C10-133-231</t>
  </si>
  <si>
    <t>C10-133-232</t>
  </si>
  <si>
    <t>C10-133-233</t>
  </si>
  <si>
    <t>C10-133-311</t>
  </si>
  <si>
    <t>C10-133-314</t>
  </si>
  <si>
    <t>C10-133-342</t>
  </si>
  <si>
    <t>C10-133-343</t>
  </si>
  <si>
    <t>C10-133-411</t>
  </si>
  <si>
    <t>C10-133-418</t>
  </si>
  <si>
    <t>C10-133-461</t>
  </si>
  <si>
    <t>C10-133-462</t>
  </si>
  <si>
    <t>C10-ALL-113</t>
  </si>
  <si>
    <t>C10-ALL-121</t>
  </si>
  <si>
    <t>C10-ALL-131</t>
  </si>
  <si>
    <t>C10-ALL-141</t>
  </si>
  <si>
    <t>C10-ALL-143</t>
  </si>
  <si>
    <t>C10-ALL-151</t>
  </si>
  <si>
    <t>C10-ALL-198</t>
  </si>
  <si>
    <t>C10-ALL-211</t>
  </si>
  <si>
    <t>C10-ALL-221</t>
  </si>
  <si>
    <t>C10-ALL-231</t>
  </si>
  <si>
    <t>C10-ALL-232</t>
  </si>
  <si>
    <t>C10-ALL-233</t>
  </si>
  <si>
    <t>C10-ALL-311</t>
  </si>
  <si>
    <t>C10-ALL-314</t>
  </si>
  <si>
    <t>C10-ALL-342</t>
  </si>
  <si>
    <t>C10-ALL-343</t>
  </si>
  <si>
    <t>C10-ALL-411</t>
  </si>
  <si>
    <t>C10-ALL-418</t>
  </si>
  <si>
    <t>C10-ALL-461</t>
  </si>
  <si>
    <t>C10-ALL-462</t>
  </si>
  <si>
    <t>C18-133-113</t>
  </si>
  <si>
    <t>C18-133-121</t>
  </si>
  <si>
    <t>C18-133-131</t>
  </si>
  <si>
    <t>C18-133-135</t>
  </si>
  <si>
    <t>C18-133-141</t>
  </si>
  <si>
    <t>C18-133-173</t>
  </si>
  <si>
    <t>C18-133-198</t>
  </si>
  <si>
    <t>C18-133-321</t>
  </si>
  <si>
    <t>C18-133-322</t>
  </si>
  <si>
    <t>C18-133-327</t>
  </si>
  <si>
    <t>C18-133-342</t>
  </si>
  <si>
    <t>C18-133-343</t>
  </si>
  <si>
    <t>C18-133-411</t>
  </si>
  <si>
    <t>C18-133-451</t>
  </si>
  <si>
    <t>C18-ALL-113</t>
  </si>
  <si>
    <t>C18-ALL-121</t>
  </si>
  <si>
    <t>C18-ALL-131</t>
  </si>
  <si>
    <t>C18-ALL-135</t>
  </si>
  <si>
    <t>C18-ALL-141</t>
  </si>
  <si>
    <t>C18-ALL-173</t>
  </si>
  <si>
    <t>C18-ALL-198</t>
  </si>
  <si>
    <t>C18-ALL-321</t>
  </si>
  <si>
    <t>C18-ALL-322</t>
  </si>
  <si>
    <t>C18-ALL-327</t>
  </si>
  <si>
    <t>C18-ALL-342</t>
  </si>
  <si>
    <t>C18-ALL-343</t>
  </si>
  <si>
    <t>C18-ALL-411</t>
  </si>
  <si>
    <t>C18-ALL-451</t>
  </si>
  <si>
    <t>C33-133-113</t>
  </si>
  <si>
    <t>C33-133-121</t>
  </si>
  <si>
    <t>C33-133-131</t>
  </si>
  <si>
    <t>C33-133-151</t>
  </si>
  <si>
    <t>C33-133-162</t>
  </si>
  <si>
    <t>C33-133-171</t>
  </si>
  <si>
    <t>C33-133-173</t>
  </si>
  <si>
    <t>C33-133-211</t>
  </si>
  <si>
    <t>C33-133-312</t>
  </si>
  <si>
    <t>C33-133-321</t>
  </si>
  <si>
    <t>C33-133-331</t>
  </si>
  <si>
    <t>C33-133-411</t>
  </si>
  <si>
    <t>C33-133-418</t>
  </si>
  <si>
    <t>C33-ALL-113</t>
  </si>
  <si>
    <t>C33-ALL-121</t>
  </si>
  <si>
    <t>C33-ALL-131</t>
  </si>
  <si>
    <t>C33-ALL-151</t>
  </si>
  <si>
    <t>C33-ALL-162</t>
  </si>
  <si>
    <t>C33-ALL-171</t>
  </si>
  <si>
    <t>C33-ALL-173</t>
  </si>
  <si>
    <t>C33-ALL-211</t>
  </si>
  <si>
    <t>C33-ALL-312</t>
  </si>
  <si>
    <t>C33-ALL-321</t>
  </si>
  <si>
    <t>C33-ALL-331</t>
  </si>
  <si>
    <t>C33-ALL-411</t>
  </si>
  <si>
    <t>C33-ALL-418</t>
  </si>
  <si>
    <t>C41-133-113</t>
  </si>
  <si>
    <t>C41-133-121</t>
  </si>
  <si>
    <t>C41-133-141</t>
  </si>
  <si>
    <t>C41-133-151</t>
  </si>
  <si>
    <t>C41-133-311</t>
  </si>
  <si>
    <t>C41-133-343</t>
  </si>
  <si>
    <t>C41-133-411</t>
  </si>
  <si>
    <t>C41-133-414</t>
  </si>
  <si>
    <t>C41-133-418</t>
  </si>
  <si>
    <t>C41-133-462</t>
  </si>
  <si>
    <t>C41-ALL-113</t>
  </si>
  <si>
    <t>C41-ALL-121</t>
  </si>
  <si>
    <t>C41-ALL-141</t>
  </si>
  <si>
    <t>C41-ALL-151</t>
  </si>
  <si>
    <t>C41-ALL-311</t>
  </si>
  <si>
    <t>C41-ALL-343</t>
  </si>
  <si>
    <t>C41-ALL-411</t>
  </si>
  <si>
    <t>C41-ALL-414</t>
  </si>
  <si>
    <t>C41-ALL-418</t>
  </si>
  <si>
    <t>C41-ALL-462</t>
  </si>
  <si>
    <t>C50-133-113</t>
  </si>
  <si>
    <t>C50-133-115</t>
  </si>
  <si>
    <t>C50-133-141</t>
  </si>
  <si>
    <t>C50-133-151</t>
  </si>
  <si>
    <t>C50-133-173</t>
  </si>
  <si>
    <t>C50-133-176</t>
  </si>
  <si>
    <t>C50-133-211</t>
  </si>
  <si>
    <t>C50-133-221</t>
  </si>
  <si>
    <t>C50-133-231</t>
  </si>
  <si>
    <t>C50-133-232</t>
  </si>
  <si>
    <t>C50-133-234</t>
  </si>
  <si>
    <t>C50-133-235</t>
  </si>
  <si>
    <t>C50-133-239</t>
  </si>
  <si>
    <t>C50-133-311</t>
  </si>
  <si>
    <t>C50-133-331</t>
  </si>
  <si>
    <t>C50-133-411</t>
  </si>
  <si>
    <t>C50-133-418</t>
  </si>
  <si>
    <t>C50-133-462</t>
  </si>
  <si>
    <t>C50-ALL-113</t>
  </si>
  <si>
    <t>C50-ALL-115</t>
  </si>
  <si>
    <t>C50-ALL-141</t>
  </si>
  <si>
    <t>C50-ALL-151</t>
  </si>
  <si>
    <t>C50-ALL-173</t>
  </si>
  <si>
    <t>C50-ALL-176</t>
  </si>
  <si>
    <t>C50-ALL-211</t>
  </si>
  <si>
    <t>C50-ALL-221</t>
  </si>
  <si>
    <t>C50-ALL-231</t>
  </si>
  <si>
    <t>C50-ALL-232</t>
  </si>
  <si>
    <t>C50-ALL-234</t>
  </si>
  <si>
    <t>C50-ALL-235</t>
  </si>
  <si>
    <t>C50-ALL-239</t>
  </si>
  <si>
    <t>C50-ALL-311</t>
  </si>
  <si>
    <t>C50-ALL-331</t>
  </si>
  <si>
    <t>C50-ALL-411</t>
  </si>
  <si>
    <t>C50-ALL-418</t>
  </si>
  <si>
    <t>C50-ALL-462</t>
  </si>
  <si>
    <t>C62-133-113</t>
  </si>
  <si>
    <t>C62-133-146</t>
  </si>
  <si>
    <t>C62-133-198</t>
  </si>
  <si>
    <t>C62-133-211</t>
  </si>
  <si>
    <t>C62-133-221</t>
  </si>
  <si>
    <t>C62-133-311</t>
  </si>
  <si>
    <t>C62-133-411</t>
  </si>
  <si>
    <t>C62-133-462</t>
  </si>
  <si>
    <t>C62-ALL-113</t>
  </si>
  <si>
    <t>C62-ALL-146</t>
  </si>
  <si>
    <t>C62-ALL-198</t>
  </si>
  <si>
    <t>C62-ALL-211</t>
  </si>
  <si>
    <t>C62-ALL-221</t>
  </si>
  <si>
    <t>C62-ALL-311</t>
  </si>
  <si>
    <t>C62-ALL-411</t>
  </si>
  <si>
    <t>C62-ALL-462</t>
  </si>
  <si>
    <t>C63-133-113</t>
  </si>
  <si>
    <t>C63-133-146</t>
  </si>
  <si>
    <t>C63-133-197</t>
  </si>
  <si>
    <t>C63-133-211</t>
  </si>
  <si>
    <t>C63-133-232</t>
  </si>
  <si>
    <t>C63-133-239</t>
  </si>
  <si>
    <t>C63-133-311</t>
  </si>
  <si>
    <t>C63-133-327</t>
  </si>
  <si>
    <t>C63-133-411</t>
  </si>
  <si>
    <t>C63-133-418</t>
  </si>
  <si>
    <t>C63-133-462</t>
  </si>
  <si>
    <t>C63-ALL-113</t>
  </si>
  <si>
    <t>C63-ALL-146</t>
  </si>
  <si>
    <t>C63-ALL-197</t>
  </si>
  <si>
    <t>C63-ALL-211</t>
  </si>
  <si>
    <t>C63-ALL-232</t>
  </si>
  <si>
    <t>C63-ALL-239</t>
  </si>
  <si>
    <t>C63-ALL-311</t>
  </si>
  <si>
    <t>C63-ALL-327</t>
  </si>
  <si>
    <t>C63-ALL-411</t>
  </si>
  <si>
    <t>C63-ALL-418</t>
  </si>
  <si>
    <t>C63-ALL-462</t>
  </si>
  <si>
    <t>C67-136-131</t>
  </si>
  <si>
    <t>C67-136-178</t>
  </si>
  <si>
    <t>C67-136-211</t>
  </si>
  <si>
    <t>C67-136-221</t>
  </si>
  <si>
    <t>C67-136-229</t>
  </si>
  <si>
    <t>C67-136-231</t>
  </si>
  <si>
    <t>C67-136-411</t>
  </si>
  <si>
    <t>C67-136-459</t>
  </si>
  <si>
    <t>C67-ALL-131</t>
  </si>
  <si>
    <t>C67-ALL-178</t>
  </si>
  <si>
    <t>C67-ALL-211</t>
  </si>
  <si>
    <t>C67-ALL-221</t>
  </si>
  <si>
    <t>C67-ALL-229</t>
  </si>
  <si>
    <t>C67-ALL-231</t>
  </si>
  <si>
    <t>C67-ALL-411</t>
  </si>
  <si>
    <t>C67-ALL-459</t>
  </si>
  <si>
    <t>C68-133-113</t>
  </si>
  <si>
    <t>C68-133-115</t>
  </si>
  <si>
    <t>C68-133-131</t>
  </si>
  <si>
    <t>C68-133-135</t>
  </si>
  <si>
    <t>C68-133-151</t>
  </si>
  <si>
    <t>C68-133-197</t>
  </si>
  <si>
    <t>C68-133-211</t>
  </si>
  <si>
    <t>C68-133-221</t>
  </si>
  <si>
    <t>C68-133-311</t>
  </si>
  <si>
    <t>C68-133-312</t>
  </si>
  <si>
    <t>C68-133-327</t>
  </si>
  <si>
    <t>C68-133-332</t>
  </si>
  <si>
    <t>C68-133-343</t>
  </si>
  <si>
    <t>C68-133-411</t>
  </si>
  <si>
    <t>C68-133-418</t>
  </si>
  <si>
    <t>C68-ALL-113</t>
  </si>
  <si>
    <t>C68-ALL-115</t>
  </si>
  <si>
    <t>C68-ALL-131</t>
  </si>
  <si>
    <t>C68-ALL-135</t>
  </si>
  <si>
    <t>C68-ALL-151</t>
  </si>
  <si>
    <t>C68-ALL-197</t>
  </si>
  <si>
    <t>C68-ALL-211</t>
  </si>
  <si>
    <t>C68-ALL-221</t>
  </si>
  <si>
    <t>C68-ALL-311</t>
  </si>
  <si>
    <t>C68-ALL-312</t>
  </si>
  <si>
    <t>C68-ALL-327</t>
  </si>
  <si>
    <t>C68-ALL-332</t>
  </si>
  <si>
    <t>C68-ALL-343</t>
  </si>
  <si>
    <t>C68-ALL-411</t>
  </si>
  <si>
    <t>C68-ALL-418</t>
  </si>
  <si>
    <t>E07-133-113</t>
  </si>
  <si>
    <t>E07-133-115</t>
  </si>
  <si>
    <t>E07-133-121</t>
  </si>
  <si>
    <t>E07-133-198</t>
  </si>
  <si>
    <t>E07-133-311</t>
  </si>
  <si>
    <t>E07-133-411</t>
  </si>
  <si>
    <t>E07-133-418</t>
  </si>
  <si>
    <t>E07-133-461</t>
  </si>
  <si>
    <t>E07-133-462</t>
  </si>
  <si>
    <t>E07-ALL-113</t>
  </si>
  <si>
    <t>E07-ALL-115</t>
  </si>
  <si>
    <t>E07-ALL-121</t>
  </si>
  <si>
    <t>E07-ALL-198</t>
  </si>
  <si>
    <t>E07-ALL-311</t>
  </si>
  <si>
    <t>E07-ALL-411</t>
  </si>
  <si>
    <t>E07-ALL-418</t>
  </si>
  <si>
    <t>E07-ALL-461</t>
  </si>
  <si>
    <t>E07-ALL-462</t>
  </si>
  <si>
    <t>E09-133-113</t>
  </si>
  <si>
    <t>E09-133-135</t>
  </si>
  <si>
    <t>E09-133-141</t>
  </si>
  <si>
    <t>E09-133-211</t>
  </si>
  <si>
    <t>E09-133-232</t>
  </si>
  <si>
    <t>E09-133-233</t>
  </si>
  <si>
    <t>E09-133-311</t>
  </si>
  <si>
    <t>E09-133-327</t>
  </si>
  <si>
    <t>E09-133-331</t>
  </si>
  <si>
    <t>E09-133-411</t>
  </si>
  <si>
    <t>E09-133-418</t>
  </si>
  <si>
    <t>E09-133-462</t>
  </si>
  <si>
    <t>E09-ALL-113</t>
  </si>
  <si>
    <t>E09-ALL-135</t>
  </si>
  <si>
    <t>E09-ALL-141</t>
  </si>
  <si>
    <t>E09-ALL-211</t>
  </si>
  <si>
    <t>E09-ALL-232</t>
  </si>
  <si>
    <t>E09-ALL-233</t>
  </si>
  <si>
    <t>E09-ALL-311</t>
  </si>
  <si>
    <t>E09-ALL-327</t>
  </si>
  <si>
    <t>E09-ALL-331</t>
  </si>
  <si>
    <t>E09-ALL-411</t>
  </si>
  <si>
    <t>E09-ALL-418</t>
  </si>
  <si>
    <t>E09-ALL-462</t>
  </si>
  <si>
    <t>E10-133-113</t>
  </si>
  <si>
    <t>E10-133-115</t>
  </si>
  <si>
    <t>E10-133-131</t>
  </si>
  <si>
    <t>E10-133-143</t>
  </si>
  <si>
    <t>E10-133-171</t>
  </si>
  <si>
    <t>E10-133-211</t>
  </si>
  <si>
    <t>E10-133-231</t>
  </si>
  <si>
    <t>E10-133-311</t>
  </si>
  <si>
    <t>E10-133-411</t>
  </si>
  <si>
    <t>E10-133-414</t>
  </si>
  <si>
    <t>E10-133-462</t>
  </si>
  <si>
    <t>E10-ALL-113</t>
  </si>
  <si>
    <t>E10-ALL-115</t>
  </si>
  <si>
    <t>E10-ALL-131</t>
  </si>
  <si>
    <t>E10-ALL-143</t>
  </si>
  <si>
    <t>E10-ALL-171</t>
  </si>
  <si>
    <t>E10-ALL-211</t>
  </si>
  <si>
    <t>E10-ALL-231</t>
  </si>
  <si>
    <t>E10-ALL-311</t>
  </si>
  <si>
    <t>E10-ALL-411</t>
  </si>
  <si>
    <t>E10-ALL-414</t>
  </si>
  <si>
    <t>E10-ALL-462</t>
  </si>
  <si>
    <t>E11-133-113</t>
  </si>
  <si>
    <t>E11-133-141</t>
  </si>
  <si>
    <t>E11-133-211</t>
  </si>
  <si>
    <t>E11-133-231</t>
  </si>
  <si>
    <t>E11-133-232</t>
  </si>
  <si>
    <t>E11-133-233</t>
  </si>
  <si>
    <t>E11-133-234</t>
  </si>
  <si>
    <t>E11-133-235</t>
  </si>
  <si>
    <t>E11-133-411</t>
  </si>
  <si>
    <t>E11-133-418</t>
  </si>
  <si>
    <t>E11-ALL-113</t>
  </si>
  <si>
    <t>E11-ALL-141</t>
  </si>
  <si>
    <t>E11-ALL-211</t>
  </si>
  <si>
    <t>E11-ALL-231</t>
  </si>
  <si>
    <t>E11-ALL-232</t>
  </si>
  <si>
    <t>E11-ALL-233</t>
  </si>
  <si>
    <t>E11-ALL-234</t>
  </si>
  <si>
    <t>E11-ALL-235</t>
  </si>
  <si>
    <t>E11-ALL-411</t>
  </si>
  <si>
    <t>E11-ALL-418</t>
  </si>
  <si>
    <t>E12-133-121</t>
  </si>
  <si>
    <t>E12-133-411</t>
  </si>
  <si>
    <t>E12-133-418</t>
  </si>
  <si>
    <t>E12-133-462</t>
  </si>
  <si>
    <t>E12-ALL-121</t>
  </si>
  <si>
    <t>E12-ALL-411</t>
  </si>
  <si>
    <t>E12-ALL-418</t>
  </si>
  <si>
    <t>E12-ALL-462</t>
  </si>
  <si>
    <t>E13-133-113</t>
  </si>
  <si>
    <t>E13-133-115</t>
  </si>
  <si>
    <t>E13-133-146</t>
  </si>
  <si>
    <t>E13-133-211</t>
  </si>
  <si>
    <t>E13-133-221</t>
  </si>
  <si>
    <t>E13-133-231</t>
  </si>
  <si>
    <t>E13-133-232</t>
  </si>
  <si>
    <t>E13-133-233</t>
  </si>
  <si>
    <t>E13-133-311</t>
  </si>
  <si>
    <t>E13-133-312</t>
  </si>
  <si>
    <t>E13-133-327</t>
  </si>
  <si>
    <t>E13-133-343</t>
  </si>
  <si>
    <t>E13-133-344</t>
  </si>
  <si>
    <t>E13-133-411</t>
  </si>
  <si>
    <t>E13-133-461</t>
  </si>
  <si>
    <t>E13-133-462</t>
  </si>
  <si>
    <t>E13-ALL-113</t>
  </si>
  <si>
    <t>E13-ALL-115</t>
  </si>
  <si>
    <t>E13-ALL-146</t>
  </si>
  <si>
    <t>E13-ALL-211</t>
  </si>
  <si>
    <t>E13-ALL-221</t>
  </si>
  <si>
    <t>E13-ALL-231</t>
  </si>
  <si>
    <t>E13-ALL-232</t>
  </si>
  <si>
    <t>E13-ALL-233</t>
  </si>
  <si>
    <t>E13-ALL-311</t>
  </si>
  <si>
    <t>E13-ALL-312</t>
  </si>
  <si>
    <t>E13-ALL-327</t>
  </si>
  <si>
    <t>E13-ALL-343</t>
  </si>
  <si>
    <t>E13-ALL-344</t>
  </si>
  <si>
    <t>E13-ALL-411</t>
  </si>
  <si>
    <t>E13-ALL-461</t>
  </si>
  <si>
    <t>E13-ALL-462</t>
  </si>
  <si>
    <t>E14-133-113</t>
  </si>
  <si>
    <t>E14-133-131</t>
  </si>
  <si>
    <t>E14-133-231</t>
  </si>
  <si>
    <t>E14-133-311</t>
  </si>
  <si>
    <t>E14-ALL-113</t>
  </si>
  <si>
    <t>E14-ALL-131</t>
  </si>
  <si>
    <t>E14-ALL-231</t>
  </si>
  <si>
    <t>E14-ALL-311</t>
  </si>
  <si>
    <t>E15-133-113</t>
  </si>
  <si>
    <t>E15-133-121</t>
  </si>
  <si>
    <t>E15-133-198</t>
  </si>
  <si>
    <t>E15-133-211</t>
  </si>
  <si>
    <t>E15-133-232</t>
  </si>
  <si>
    <t>E15-133-233</t>
  </si>
  <si>
    <t>E15-133-311</t>
  </si>
  <si>
    <t>E15-133-327</t>
  </si>
  <si>
    <t>E15-133-411</t>
  </si>
  <si>
    <t>E15-133-418</t>
  </si>
  <si>
    <t>E15-ALL-113</t>
  </si>
  <si>
    <t>E15-ALL-121</t>
  </si>
  <si>
    <t>E15-ALL-198</t>
  </si>
  <si>
    <t>E15-ALL-211</t>
  </si>
  <si>
    <t>E15-ALL-232</t>
  </si>
  <si>
    <t>E15-ALL-233</t>
  </si>
  <si>
    <t>E15-ALL-311</t>
  </si>
  <si>
    <t>E15-ALL-327</t>
  </si>
  <si>
    <t>E15-ALL-411</t>
  </si>
  <si>
    <t>E15-ALL-418</t>
  </si>
  <si>
    <t>E16-133-151</t>
  </si>
  <si>
    <t>E16-133-311</t>
  </si>
  <si>
    <t>E16-133-411</t>
  </si>
  <si>
    <t>E16-ALL-151</t>
  </si>
  <si>
    <t>E16-ALL-311</t>
  </si>
  <si>
    <t>E16-ALL-411</t>
  </si>
  <si>
    <t>E17-133-113</t>
  </si>
  <si>
    <t>E17-133-211</t>
  </si>
  <si>
    <t>E17-133-229</t>
  </si>
  <si>
    <t>E17-133-231</t>
  </si>
  <si>
    <t>E17-133-233</t>
  </si>
  <si>
    <t>E17-133-311</t>
  </si>
  <si>
    <t>E17-133-451</t>
  </si>
  <si>
    <t>E17-ALL-113</t>
  </si>
  <si>
    <t>E17-ALL-211</t>
  </si>
  <si>
    <t>E17-ALL-229</t>
  </si>
  <si>
    <t>E17-ALL-231</t>
  </si>
  <si>
    <t>E17-ALL-233</t>
  </si>
  <si>
    <t>E17-ALL-311</t>
  </si>
  <si>
    <t>E17-ALL-451</t>
  </si>
  <si>
    <t>E18-133-113</t>
  </si>
  <si>
    <t>E18-133-121</t>
  </si>
  <si>
    <t>E18-133-311</t>
  </si>
  <si>
    <t>E18-133-411</t>
  </si>
  <si>
    <t>E18-ALL-113</t>
  </si>
  <si>
    <t>E18-ALL-121</t>
  </si>
  <si>
    <t>E18-ALL-311</t>
  </si>
  <si>
    <t>E18-ALL-411</t>
  </si>
  <si>
    <t>E19-133-311</t>
  </si>
  <si>
    <t>E19-133-411</t>
  </si>
  <si>
    <t>E19-133-461</t>
  </si>
  <si>
    <t>E19-ALL-311</t>
  </si>
  <si>
    <t>E19-ALL-411</t>
  </si>
  <si>
    <t>E19-ALL-461</t>
  </si>
  <si>
    <t>010-154-311</t>
  </si>
  <si>
    <t>010-154-343</t>
  </si>
  <si>
    <t>010-154-411</t>
  </si>
  <si>
    <t>01B-154-311</t>
  </si>
  <si>
    <t>01B-154-411</t>
  </si>
  <si>
    <t>01B-154-462</t>
  </si>
  <si>
    <t>01C-154-315</t>
  </si>
  <si>
    <t>01C-154-411</t>
  </si>
  <si>
    <t>01C-154-418</t>
  </si>
  <si>
    <t>01C-154-462</t>
  </si>
  <si>
    <t>01D-154-192</t>
  </si>
  <si>
    <t>01D-154-342</t>
  </si>
  <si>
    <t>01D-154-343</t>
  </si>
  <si>
    <t>01D-154-411</t>
  </si>
  <si>
    <t>01D-ALL-192</t>
  </si>
  <si>
    <t>01D-ALL-342</t>
  </si>
  <si>
    <t>01D-ALL-343</t>
  </si>
  <si>
    <t>020-154-176</t>
  </si>
  <si>
    <t>020-154-178</t>
  </si>
  <si>
    <t>020-154-211</t>
  </si>
  <si>
    <t>020-154-221</t>
  </si>
  <si>
    <t>020-154-231</t>
  </si>
  <si>
    <t>020-154-315</t>
  </si>
  <si>
    <t>020-154-342</t>
  </si>
  <si>
    <t>020-154-411</t>
  </si>
  <si>
    <t>020-154-462</t>
  </si>
  <si>
    <t>020-ALL-176</t>
  </si>
  <si>
    <t>020-ALL-178</t>
  </si>
  <si>
    <t>020-ALL-342</t>
  </si>
  <si>
    <t>030-154-342</t>
  </si>
  <si>
    <t>030-154-411</t>
  </si>
  <si>
    <t>030-154-715</t>
  </si>
  <si>
    <t>030-ALL-715</t>
  </si>
  <si>
    <t>040-154-174</t>
  </si>
  <si>
    <t>040-154-176</t>
  </si>
  <si>
    <t>040-154-211</t>
  </si>
  <si>
    <t>040-154-221</t>
  </si>
  <si>
    <t>040-154-231</t>
  </si>
  <si>
    <t>040-154-411</t>
  </si>
  <si>
    <t>040-154-453</t>
  </si>
  <si>
    <t>040-ALL-174</t>
  </si>
  <si>
    <t>040-ALL-176</t>
  </si>
  <si>
    <t>040-ALL-453</t>
  </si>
  <si>
    <t>050-154-151</t>
  </si>
  <si>
    <t>050-154-171</t>
  </si>
  <si>
    <t>050-154-173</t>
  </si>
  <si>
    <t>050-154-174</t>
  </si>
  <si>
    <t>050-154-176</t>
  </si>
  <si>
    <t>050-154-211</t>
  </si>
  <si>
    <t>050-154-221</t>
  </si>
  <si>
    <t>050-154-231</t>
  </si>
  <si>
    <t>050-154-342</t>
  </si>
  <si>
    <t>050-154-411</t>
  </si>
  <si>
    <t>050-ALL-151</t>
  </si>
  <si>
    <t>050-ALL-342</t>
  </si>
  <si>
    <t>060-154-171</t>
  </si>
  <si>
    <t>060-154-211</t>
  </si>
  <si>
    <t>060-154-221</t>
  </si>
  <si>
    <t>060-154-411</t>
  </si>
  <si>
    <t>06A-154-311</t>
  </si>
  <si>
    <t>06A-ALL-311</t>
  </si>
  <si>
    <t>070-154-462</t>
  </si>
  <si>
    <t>080-154-311</t>
  </si>
  <si>
    <t>080-154-411</t>
  </si>
  <si>
    <t>080-154-418</t>
  </si>
  <si>
    <t>080-154-462</t>
  </si>
  <si>
    <t>08A-154-315</t>
  </si>
  <si>
    <t>090-154-715</t>
  </si>
  <si>
    <t>090-ALL-715</t>
  </si>
  <si>
    <t>09B-154-462</t>
  </si>
  <si>
    <t>100-154-192</t>
  </si>
  <si>
    <t>100-154-411</t>
  </si>
  <si>
    <t>100-154-462</t>
  </si>
  <si>
    <t>100-ALL-192</t>
  </si>
  <si>
    <t>10A-154-315</t>
  </si>
  <si>
    <t>10A-154-342</t>
  </si>
  <si>
    <t>10A-154-411</t>
  </si>
  <si>
    <t>10A-154-418</t>
  </si>
  <si>
    <t>10A-154-462</t>
  </si>
  <si>
    <t>10A-ALL-315</t>
  </si>
  <si>
    <t>10A-ALL-342</t>
  </si>
  <si>
    <t>10B-154-315</t>
  </si>
  <si>
    <t>10B-154-342</t>
  </si>
  <si>
    <t>10B-154-411</t>
  </si>
  <si>
    <t>10B-154-418</t>
  </si>
  <si>
    <t>10B-154-462</t>
  </si>
  <si>
    <t>10B-ALL-315</t>
  </si>
  <si>
    <t>10B-ALL-342</t>
  </si>
  <si>
    <t>110-154-173</t>
  </si>
  <si>
    <t>110-154-211</t>
  </si>
  <si>
    <t>110-154-221</t>
  </si>
  <si>
    <t>110-154-231</t>
  </si>
  <si>
    <t>111-154-173</t>
  </si>
  <si>
    <t>111-154-211</t>
  </si>
  <si>
    <t>111-154-311</t>
  </si>
  <si>
    <t>111-154-342</t>
  </si>
  <si>
    <t>111-154-411</t>
  </si>
  <si>
    <t>111-154-461</t>
  </si>
  <si>
    <t>111-154-462</t>
  </si>
  <si>
    <t>111-ALL-342</t>
  </si>
  <si>
    <t>111-ALL-461</t>
  </si>
  <si>
    <t>11A-154-343</t>
  </si>
  <si>
    <t>11A-154-411</t>
  </si>
  <si>
    <t>11A-154-418</t>
  </si>
  <si>
    <t>11A-154-462</t>
  </si>
  <si>
    <t>11B-154-411</t>
  </si>
  <si>
    <t>11B-154-462</t>
  </si>
  <si>
    <t>11C-154-173</t>
  </si>
  <si>
    <t>11C-154-192</t>
  </si>
  <si>
    <t>11C-ALL-173</t>
  </si>
  <si>
    <t>11C-ALL-192</t>
  </si>
  <si>
    <t>11D-154-173</t>
  </si>
  <si>
    <t>11D-154-211</t>
  </si>
  <si>
    <t>11D-154-344</t>
  </si>
  <si>
    <t>11D-154-411</t>
  </si>
  <si>
    <t>11D-154-462</t>
  </si>
  <si>
    <t>11D-ALL-173</t>
  </si>
  <si>
    <t>11D-ALL-344</t>
  </si>
  <si>
    <t>11K-154-411</t>
  </si>
  <si>
    <t>120-154-311</t>
  </si>
  <si>
    <t>120-154-411</t>
  </si>
  <si>
    <t>120-154-418</t>
  </si>
  <si>
    <t>120-154-462</t>
  </si>
  <si>
    <t>12A-154-173</t>
  </si>
  <si>
    <t>12A-154-211</t>
  </si>
  <si>
    <t>12A-154-231</t>
  </si>
  <si>
    <t>12A-ALL-173</t>
  </si>
  <si>
    <t>12A-ALL-231</t>
  </si>
  <si>
    <t>130-154-173</t>
  </si>
  <si>
    <t>130-154-211</t>
  </si>
  <si>
    <t>130-154-221</t>
  </si>
  <si>
    <t>130-154-231</t>
  </si>
  <si>
    <t>130-154-715</t>
  </si>
  <si>
    <t>130-ALL-715</t>
  </si>
  <si>
    <t>132-154-173</t>
  </si>
  <si>
    <t>132-154-211</t>
  </si>
  <si>
    <t>132-154-221</t>
  </si>
  <si>
    <t>132-154-231</t>
  </si>
  <si>
    <t>132-154-451</t>
  </si>
  <si>
    <t>132-154-452</t>
  </si>
  <si>
    <t>132-154-453</t>
  </si>
  <si>
    <t>132-ALL-173</t>
  </si>
  <si>
    <t>132-ALL-451</t>
  </si>
  <si>
    <t>132-ALL-452</t>
  </si>
  <si>
    <t>132-ALL-453</t>
  </si>
  <si>
    <t>13A-154-411</t>
  </si>
  <si>
    <t>13A-154-462</t>
  </si>
  <si>
    <t>13C-154-411</t>
  </si>
  <si>
    <t>13C-154-462</t>
  </si>
  <si>
    <t>140-154-173</t>
  </si>
  <si>
    <t>140-154-211</t>
  </si>
  <si>
    <t>140-154-221</t>
  </si>
  <si>
    <t>140-154-231</t>
  </si>
  <si>
    <t>140-154-311</t>
  </si>
  <si>
    <t>140-154-343</t>
  </si>
  <si>
    <t>140-154-411</t>
  </si>
  <si>
    <t>140-154-462</t>
  </si>
  <si>
    <t>140-154-715</t>
  </si>
  <si>
    <t>140-ALL-343</t>
  </si>
  <si>
    <t>140-ALL-715</t>
  </si>
  <si>
    <t>150-154-715</t>
  </si>
  <si>
    <t>150-ALL-715</t>
  </si>
  <si>
    <t>160-154-171</t>
  </si>
  <si>
    <t>160-154-174</t>
  </si>
  <si>
    <t>160-154-211</t>
  </si>
  <si>
    <t>160-154-221</t>
  </si>
  <si>
    <t>160-154-231</t>
  </si>
  <si>
    <t>160-154-332</t>
  </si>
  <si>
    <t>160-154-411</t>
  </si>
  <si>
    <t>160-154-461</t>
  </si>
  <si>
    <t>160-154-462</t>
  </si>
  <si>
    <t>160-ALL-332</t>
  </si>
  <si>
    <t>16B-154-342</t>
  </si>
  <si>
    <t>16B-154-411</t>
  </si>
  <si>
    <t>16B-154-462</t>
  </si>
  <si>
    <t>16B-ALL-342</t>
  </si>
  <si>
    <t>170-154-342</t>
  </si>
  <si>
    <t>170-154-411</t>
  </si>
  <si>
    <t>170-154-462</t>
  </si>
  <si>
    <t>170-154-715</t>
  </si>
  <si>
    <t>170-ALL-342</t>
  </si>
  <si>
    <t>170-ALL-715</t>
  </si>
  <si>
    <t>180-154-211</t>
  </si>
  <si>
    <t>180-154-311</t>
  </si>
  <si>
    <t>180-154-411</t>
  </si>
  <si>
    <t>180-154-461</t>
  </si>
  <si>
    <t>181-154-311</t>
  </si>
  <si>
    <t>181-154-343</t>
  </si>
  <si>
    <t>181-154-411</t>
  </si>
  <si>
    <t>181-154-461</t>
  </si>
  <si>
    <t>181-154-715</t>
  </si>
  <si>
    <t>181-ALL-343</t>
  </si>
  <si>
    <t>181-ALL-715</t>
  </si>
  <si>
    <t>182-154-411</t>
  </si>
  <si>
    <t>182-154-461</t>
  </si>
  <si>
    <t>182-154-715</t>
  </si>
  <si>
    <t>182-ALL-715</t>
  </si>
  <si>
    <t>190-154-151</t>
  </si>
  <si>
    <t>190-154-153</t>
  </si>
  <si>
    <t>190-154-171</t>
  </si>
  <si>
    <t>190-154-174</t>
  </si>
  <si>
    <t>190-154-176</t>
  </si>
  <si>
    <t>190-154-211</t>
  </si>
  <si>
    <t>190-154-221</t>
  </si>
  <si>
    <t>190-154-314</t>
  </si>
  <si>
    <t>190-154-342</t>
  </si>
  <si>
    <t>190-154-411</t>
  </si>
  <si>
    <t>190-154-418</t>
  </si>
  <si>
    <t>190-154-462</t>
  </si>
  <si>
    <t>190-ALL-151</t>
  </si>
  <si>
    <t>190-ALL-171</t>
  </si>
  <si>
    <t>190-ALL-176</t>
  </si>
  <si>
    <t>190-ALL-314</t>
  </si>
  <si>
    <t>190-ALL-342</t>
  </si>
  <si>
    <t>19A-154-311</t>
  </si>
  <si>
    <t>19A-154-411</t>
  </si>
  <si>
    <t>19A-154-418</t>
  </si>
  <si>
    <t>19A-154-462</t>
  </si>
  <si>
    <t>19A-ALL-311</t>
  </si>
  <si>
    <t>19B-154-411</t>
  </si>
  <si>
    <t>19B-154-462</t>
  </si>
  <si>
    <t>19C-154-411</t>
  </si>
  <si>
    <t>19C-154-462</t>
  </si>
  <si>
    <t>200-154-311</t>
  </si>
  <si>
    <t>200-154-314</t>
  </si>
  <si>
    <t>200-154-315</t>
  </si>
  <si>
    <t>200-154-411</t>
  </si>
  <si>
    <t>200-154-462</t>
  </si>
  <si>
    <t>200-ALL-314</t>
  </si>
  <si>
    <t>200-ALL-315</t>
  </si>
  <si>
    <t>20A-154-311</t>
  </si>
  <si>
    <t>20A-154-411</t>
  </si>
  <si>
    <t>220-154-171</t>
  </si>
  <si>
    <t>220-154-174</t>
  </si>
  <si>
    <t>220-154-176</t>
  </si>
  <si>
    <t>220-154-211</t>
  </si>
  <si>
    <t>220-154-221</t>
  </si>
  <si>
    <t>220-154-231</t>
  </si>
  <si>
    <t>220-154-411</t>
  </si>
  <si>
    <t>220-154-418</t>
  </si>
  <si>
    <t>220-154-462</t>
  </si>
  <si>
    <t>220-ALL-176</t>
  </si>
  <si>
    <t>230-154-151</t>
  </si>
  <si>
    <t>230-154-173</t>
  </si>
  <si>
    <t>230-154-174</t>
  </si>
  <si>
    <t>230-154-176</t>
  </si>
  <si>
    <t>230-154-178</t>
  </si>
  <si>
    <t>230-154-211</t>
  </si>
  <si>
    <t>230-154-221</t>
  </si>
  <si>
    <t>230-154-231</t>
  </si>
  <si>
    <t>230-154-411</t>
  </si>
  <si>
    <t>230-154-462</t>
  </si>
  <si>
    <t>230-ALL-173</t>
  </si>
  <si>
    <t>230-ALL-178</t>
  </si>
  <si>
    <t>23A-154-311</t>
  </si>
  <si>
    <t>23A-154-315</t>
  </si>
  <si>
    <t>23A-154-342</t>
  </si>
  <si>
    <t>23A-154-411</t>
  </si>
  <si>
    <t>23A-154-418</t>
  </si>
  <si>
    <t>23A-154-462</t>
  </si>
  <si>
    <t>23A-ALL-342</t>
  </si>
  <si>
    <t>240-154-173</t>
  </si>
  <si>
    <t>240-154-211</t>
  </si>
  <si>
    <t>240-154-221</t>
  </si>
  <si>
    <t>240-154-231</t>
  </si>
  <si>
    <t>240-154-344</t>
  </si>
  <si>
    <t>240-154-411</t>
  </si>
  <si>
    <t>240-154-418</t>
  </si>
  <si>
    <t>240-ALL-173</t>
  </si>
  <si>
    <t>240-ALL-344</t>
  </si>
  <si>
    <t>241-154-311</t>
  </si>
  <si>
    <t>241-154-462</t>
  </si>
  <si>
    <t>241-154-715</t>
  </si>
  <si>
    <t>241-ALL-715</t>
  </si>
  <si>
    <t>24B-154-315</t>
  </si>
  <si>
    <t>24B-154-411</t>
  </si>
  <si>
    <t>24B-154-418</t>
  </si>
  <si>
    <t>24B-ALL-315</t>
  </si>
  <si>
    <t>24N-154-174</t>
  </si>
  <si>
    <t>24N-154-211</t>
  </si>
  <si>
    <t>24N-154-315</t>
  </si>
  <si>
    <t>24N-154-342</t>
  </si>
  <si>
    <t>24N-154-411</t>
  </si>
  <si>
    <t>24N-154-418</t>
  </si>
  <si>
    <t>24N-154-462</t>
  </si>
  <si>
    <t>24N-ALL-174</t>
  </si>
  <si>
    <t>24N-ALL-315</t>
  </si>
  <si>
    <t>24N-ALL-342</t>
  </si>
  <si>
    <t>250-154-178</t>
  </si>
  <si>
    <t>250-154-211</t>
  </si>
  <si>
    <t>250-154-311</t>
  </si>
  <si>
    <t>250-154-411</t>
  </si>
  <si>
    <t>250-154-715</t>
  </si>
  <si>
    <t>250-ALL-178</t>
  </si>
  <si>
    <t>250-ALL-715</t>
  </si>
  <si>
    <t>260-154-151</t>
  </si>
  <si>
    <t>260-154-171</t>
  </si>
  <si>
    <t>260-154-173</t>
  </si>
  <si>
    <t>260-154-174</t>
  </si>
  <si>
    <t>260-154-176</t>
  </si>
  <si>
    <t>260-154-192</t>
  </si>
  <si>
    <t>260-154-211</t>
  </si>
  <si>
    <t>260-154-221</t>
  </si>
  <si>
    <t>260-154-314</t>
  </si>
  <si>
    <t>260-154-342</t>
  </si>
  <si>
    <t>260-154-411</t>
  </si>
  <si>
    <t>260-154-462</t>
  </si>
  <si>
    <t>260-154-715</t>
  </si>
  <si>
    <t>260-ALL-176</t>
  </si>
  <si>
    <t>260-ALL-314</t>
  </si>
  <si>
    <t>260-ALL-715</t>
  </si>
  <si>
    <t>26B-154-173</t>
  </si>
  <si>
    <t>26B-154-211</t>
  </si>
  <si>
    <t>26B-154-411</t>
  </si>
  <si>
    <t>26B-ALL-173</t>
  </si>
  <si>
    <t>26C-154-311</t>
  </si>
  <si>
    <t>26C-154-411</t>
  </si>
  <si>
    <t>26C-154-462</t>
  </si>
  <si>
    <t>270-154-462</t>
  </si>
  <si>
    <t>27A-154-411</t>
  </si>
  <si>
    <t>27A-154-418</t>
  </si>
  <si>
    <t>27A-154-462</t>
  </si>
  <si>
    <t>280-154-715</t>
  </si>
  <si>
    <t>280-ALL-715</t>
  </si>
  <si>
    <t>290-154-342</t>
  </si>
  <si>
    <t>290-154-344</t>
  </si>
  <si>
    <t>290-154-411</t>
  </si>
  <si>
    <t>290-154-715</t>
  </si>
  <si>
    <t>290-ALL-342</t>
  </si>
  <si>
    <t>290-ALL-715</t>
  </si>
  <si>
    <t>291-154-171</t>
  </si>
  <si>
    <t>291-154-174</t>
  </si>
  <si>
    <t>291-154-211</t>
  </si>
  <si>
    <t>291-154-221</t>
  </si>
  <si>
    <t>291-154-344</t>
  </si>
  <si>
    <t>291-154-411</t>
  </si>
  <si>
    <t>291-154-418</t>
  </si>
  <si>
    <t>291-154-462</t>
  </si>
  <si>
    <t>291-ALL-174</t>
  </si>
  <si>
    <t>291-ALL-344</t>
  </si>
  <si>
    <t>292-154-411</t>
  </si>
  <si>
    <t>292-154-418</t>
  </si>
  <si>
    <t>292-154-461</t>
  </si>
  <si>
    <t>292-154-462</t>
  </si>
  <si>
    <t>295-154-462</t>
  </si>
  <si>
    <t>29A-154-311</t>
  </si>
  <si>
    <t>29A-154-315</t>
  </si>
  <si>
    <t>29A-154-411</t>
  </si>
  <si>
    <t>29A-154-451</t>
  </si>
  <si>
    <t>29A-154-471</t>
  </si>
  <si>
    <t>29A-ALL-315</t>
  </si>
  <si>
    <t>29A-ALL-451</t>
  </si>
  <si>
    <t>29A-ALL-471</t>
  </si>
  <si>
    <t>300-154-311</t>
  </si>
  <si>
    <t>300-154-462</t>
  </si>
  <si>
    <t>300-154-715</t>
  </si>
  <si>
    <t>300-ALL-715</t>
  </si>
  <si>
    <t>310-154-315</t>
  </si>
  <si>
    <t>310-154-342</t>
  </si>
  <si>
    <t>310-154-411</t>
  </si>
  <si>
    <t>310-154-462</t>
  </si>
  <si>
    <t>310-ALL-342</t>
  </si>
  <si>
    <t>320-154-174</t>
  </si>
  <si>
    <t>320-154-176</t>
  </si>
  <si>
    <t>320-154-211</t>
  </si>
  <si>
    <t>320-154-221</t>
  </si>
  <si>
    <t>320-154-231</t>
  </si>
  <si>
    <t>320-154-314</t>
  </si>
  <si>
    <t>320-ALL-314</t>
  </si>
  <si>
    <t>32A-154-311</t>
  </si>
  <si>
    <t>32A-154-411</t>
  </si>
  <si>
    <t>32B-154-311</t>
  </si>
  <si>
    <t>32B-154-315</t>
  </si>
  <si>
    <t>32B-154-342</t>
  </si>
  <si>
    <t>32B-154-411</t>
  </si>
  <si>
    <t>32B-154-418</t>
  </si>
  <si>
    <t>32B-154-462</t>
  </si>
  <si>
    <t>32B-ALL-315</t>
  </si>
  <si>
    <t>32B-ALL-342</t>
  </si>
  <si>
    <t>32C-154-311</t>
  </si>
  <si>
    <t>32C-154-315</t>
  </si>
  <si>
    <t>32C-154-411</t>
  </si>
  <si>
    <t>32C-154-462</t>
  </si>
  <si>
    <t>32D-154-411</t>
  </si>
  <si>
    <t>32D-154-462</t>
  </si>
  <si>
    <t>32H-154-311</t>
  </si>
  <si>
    <t>32H-ALL-311</t>
  </si>
  <si>
    <t>32K-154-311</t>
  </si>
  <si>
    <t>32K-154-342</t>
  </si>
  <si>
    <t>32K-154-344</t>
  </si>
  <si>
    <t>32K-154-411</t>
  </si>
  <si>
    <t>32K-ALL-344</t>
  </si>
  <si>
    <t>32L-154-462</t>
  </si>
  <si>
    <t>32M-154-411</t>
  </si>
  <si>
    <t>32N-154-192</t>
  </si>
  <si>
    <t>32N-154-343</t>
  </si>
  <si>
    <t>32N-154-344</t>
  </si>
  <si>
    <t>32N-154-411</t>
  </si>
  <si>
    <t>32N-154-451</t>
  </si>
  <si>
    <t>32N-ALL-192</t>
  </si>
  <si>
    <t>32N-ALL-344</t>
  </si>
  <si>
    <t>32N-ALL-451</t>
  </si>
  <si>
    <t>32P-154-451</t>
  </si>
  <si>
    <t>32P-ALL-451</t>
  </si>
  <si>
    <t>32Q-154-311</t>
  </si>
  <si>
    <t>32R-154-311</t>
  </si>
  <si>
    <t>32R-154-411</t>
  </si>
  <si>
    <t>32R-154-462</t>
  </si>
  <si>
    <t>32R-ALL-311</t>
  </si>
  <si>
    <t>32S-154-411</t>
  </si>
  <si>
    <t>32T-154-411</t>
  </si>
  <si>
    <t>32T-154-418</t>
  </si>
  <si>
    <t>32T-154-462</t>
  </si>
  <si>
    <t>32T-ALL-411</t>
  </si>
  <si>
    <t>330-154-171</t>
  </si>
  <si>
    <t>330-154-174</t>
  </si>
  <si>
    <t>330-154-178</t>
  </si>
  <si>
    <t>330-154-211</t>
  </si>
  <si>
    <t>330-154-221</t>
  </si>
  <si>
    <t>330-154-231</t>
  </si>
  <si>
    <t>330-154-411</t>
  </si>
  <si>
    <t>330-154-451</t>
  </si>
  <si>
    <t>330-154-461</t>
  </si>
  <si>
    <t>330-154-462</t>
  </si>
  <si>
    <t>330-ALL-178</t>
  </si>
  <si>
    <t>330-ALL-231</t>
  </si>
  <si>
    <t>33A-154-315</t>
  </si>
  <si>
    <t>33A-154-411</t>
  </si>
  <si>
    <t>33A-154-462</t>
  </si>
  <si>
    <t>340-154-173</t>
  </si>
  <si>
    <t>340-154-311</t>
  </si>
  <si>
    <t>340-154-411</t>
  </si>
  <si>
    <t>340-ALL-173</t>
  </si>
  <si>
    <t>34B-154-173</t>
  </si>
  <si>
    <t>34B-154-174</t>
  </si>
  <si>
    <t>34B-154-211</t>
  </si>
  <si>
    <t>34B-154-418</t>
  </si>
  <si>
    <t>34B-ALL-173</t>
  </si>
  <si>
    <t>34B-ALL-174</t>
  </si>
  <si>
    <t>34D-154-411</t>
  </si>
  <si>
    <t>34F-154-311</t>
  </si>
  <si>
    <t>34F-ALL-311</t>
  </si>
  <si>
    <t>34G-154-311</t>
  </si>
  <si>
    <t>34G-154-411</t>
  </si>
  <si>
    <t>34G-154-418</t>
  </si>
  <si>
    <t>34Z-154-311</t>
  </si>
  <si>
    <t>34Z-154-342</t>
  </si>
  <si>
    <t>34Z-154-343</t>
  </si>
  <si>
    <t>34Z-154-411</t>
  </si>
  <si>
    <t>34Z-ALL-342</t>
  </si>
  <si>
    <t>350-154-451</t>
  </si>
  <si>
    <t>350-154-453</t>
  </si>
  <si>
    <t>350-ALL-451</t>
  </si>
  <si>
    <t>350-ALL-453</t>
  </si>
  <si>
    <t>35A-154-462</t>
  </si>
  <si>
    <t>35B-154-311</t>
  </si>
  <si>
    <t>35B-154-411</t>
  </si>
  <si>
    <t>35B-154-418</t>
  </si>
  <si>
    <t>35B-154-461</t>
  </si>
  <si>
    <t>35B-ALL-311</t>
  </si>
  <si>
    <t>35B-ALL-418</t>
  </si>
  <si>
    <t>35B-ALL-461</t>
  </si>
  <si>
    <t>360-154-151</t>
  </si>
  <si>
    <t>360-154-153</t>
  </si>
  <si>
    <t>360-154-173</t>
  </si>
  <si>
    <t>360-154-174</t>
  </si>
  <si>
    <t>360-154-176</t>
  </si>
  <si>
    <t>360-154-211</t>
  </si>
  <si>
    <t>360-154-221</t>
  </si>
  <si>
    <t>360-154-231</t>
  </si>
  <si>
    <t>360-154-311</t>
  </si>
  <si>
    <t>360-154-314</t>
  </si>
  <si>
    <t>360-154-411</t>
  </si>
  <si>
    <t>360-154-418</t>
  </si>
  <si>
    <t>360-154-462</t>
  </si>
  <si>
    <t>36B-154-173</t>
  </si>
  <si>
    <t>36B-154-342</t>
  </si>
  <si>
    <t>36B-154-343</t>
  </si>
  <si>
    <t>36B-154-411</t>
  </si>
  <si>
    <t>36B-ALL-173</t>
  </si>
  <si>
    <t>36B-ALL-342</t>
  </si>
  <si>
    <t>36B-ALL-343</t>
  </si>
  <si>
    <t>36C-154-411</t>
  </si>
  <si>
    <t>36C-154-462</t>
  </si>
  <si>
    <t>36F-154-462</t>
  </si>
  <si>
    <t>36G-154-418</t>
  </si>
  <si>
    <t>370-154-171</t>
  </si>
  <si>
    <t>370-154-173</t>
  </si>
  <si>
    <t>370-154-174</t>
  </si>
  <si>
    <t>370-154-176</t>
  </si>
  <si>
    <t>370-154-178</t>
  </si>
  <si>
    <t>370-154-211</t>
  </si>
  <si>
    <t>370-154-221</t>
  </si>
  <si>
    <t>370-154-231</t>
  </si>
  <si>
    <t>370-154-411</t>
  </si>
  <si>
    <t>370-154-461</t>
  </si>
  <si>
    <t>370-154-715</t>
  </si>
  <si>
    <t>370-ALL-173</t>
  </si>
  <si>
    <t>370-ALL-174</t>
  </si>
  <si>
    <t>370-ALL-176</t>
  </si>
  <si>
    <t>370-ALL-715</t>
  </si>
  <si>
    <t>380-154-171</t>
  </si>
  <si>
    <t>380-154-174</t>
  </si>
  <si>
    <t>380-154-211</t>
  </si>
  <si>
    <t>380-154-221</t>
  </si>
  <si>
    <t>380-154-231</t>
  </si>
  <si>
    <t>380-154-342</t>
  </si>
  <si>
    <t>380-154-411</t>
  </si>
  <si>
    <t>380-ALL-342</t>
  </si>
  <si>
    <t>390-154-411</t>
  </si>
  <si>
    <t>390-154-418</t>
  </si>
  <si>
    <t>390-154-462</t>
  </si>
  <si>
    <t>39A-154-411</t>
  </si>
  <si>
    <t>39A-154-418</t>
  </si>
  <si>
    <t>39A-154-462</t>
  </si>
  <si>
    <t>39B-154-342</t>
  </si>
  <si>
    <t>39B-154-411</t>
  </si>
  <si>
    <t>39B-154-418</t>
  </si>
  <si>
    <t>39B-154-462</t>
  </si>
  <si>
    <t>39B-ALL-342</t>
  </si>
  <si>
    <t>400-154-311</t>
  </si>
  <si>
    <t>400-154-315</t>
  </si>
  <si>
    <t>400-154-342</t>
  </si>
  <si>
    <t>400-154-411</t>
  </si>
  <si>
    <t>400-154-418</t>
  </si>
  <si>
    <t>400-ALL-315</t>
  </si>
  <si>
    <t>410-154-311</t>
  </si>
  <si>
    <t>410-154-314</t>
  </si>
  <si>
    <t>410-154-411</t>
  </si>
  <si>
    <t>410-154-462</t>
  </si>
  <si>
    <t>41B-154-311</t>
  </si>
  <si>
    <t>41B-ALL-311</t>
  </si>
  <si>
    <t>41C-154-311</t>
  </si>
  <si>
    <t>41C-154-315</t>
  </si>
  <si>
    <t>41C-154-411</t>
  </si>
  <si>
    <t>41C-154-462</t>
  </si>
  <si>
    <t>41C-ALL-311</t>
  </si>
  <si>
    <t>41D-154-411</t>
  </si>
  <si>
    <t>41D-154-462</t>
  </si>
  <si>
    <t>41F-154-411</t>
  </si>
  <si>
    <t>41F-154-418</t>
  </si>
  <si>
    <t>41G-154-411</t>
  </si>
  <si>
    <t>41G-154-418</t>
  </si>
  <si>
    <t>41G-154-462</t>
  </si>
  <si>
    <t>41H-154-192</t>
  </si>
  <si>
    <t>41H-154-311</t>
  </si>
  <si>
    <t>41H-154-342</t>
  </si>
  <si>
    <t>41H-154-343</t>
  </si>
  <si>
    <t>41H-154-344</t>
  </si>
  <si>
    <t>41H-154-411</t>
  </si>
  <si>
    <t>41H-154-418</t>
  </si>
  <si>
    <t>41H-ALL-192</t>
  </si>
  <si>
    <t>41H-ALL-342</t>
  </si>
  <si>
    <t>41H-ALL-343</t>
  </si>
  <si>
    <t>41H-ALL-344</t>
  </si>
  <si>
    <t>41H-ALL-411</t>
  </si>
  <si>
    <t>41J-154-311</t>
  </si>
  <si>
    <t>41J-ALL-311</t>
  </si>
  <si>
    <t>41K-154-411</t>
  </si>
  <si>
    <t>41K-154-418</t>
  </si>
  <si>
    <t>41K-154-451</t>
  </si>
  <si>
    <t>41K-154-462</t>
  </si>
  <si>
    <t>41K-ALL-451</t>
  </si>
  <si>
    <t>41L-154-311</t>
  </si>
  <si>
    <t>41L-ALL-311</t>
  </si>
  <si>
    <t>41M-154-311</t>
  </si>
  <si>
    <t>41M-154-342</t>
  </si>
  <si>
    <t>41M-154-411</t>
  </si>
  <si>
    <t>41M-154-461</t>
  </si>
  <si>
    <t>41M-ALL-342</t>
  </si>
  <si>
    <t>41N-154-342</t>
  </si>
  <si>
    <t>41N-154-411</t>
  </si>
  <si>
    <t>41N-154-418</t>
  </si>
  <si>
    <t>41N-154-451</t>
  </si>
  <si>
    <t>41N-154-462</t>
  </si>
  <si>
    <t>41N-ALL-342</t>
  </si>
  <si>
    <t>41N-ALL-451</t>
  </si>
  <si>
    <t>420-154-311</t>
  </si>
  <si>
    <t>420-154-411</t>
  </si>
  <si>
    <t>420-154-462</t>
  </si>
  <si>
    <t>421-154-311</t>
  </si>
  <si>
    <t>421-154-715</t>
  </si>
  <si>
    <t>421-ALL-715</t>
  </si>
  <si>
    <t>422-154-173</t>
  </si>
  <si>
    <t>422-154-174</t>
  </si>
  <si>
    <t>422-154-211</t>
  </si>
  <si>
    <t>422-154-311</t>
  </si>
  <si>
    <t>422-154-343</t>
  </si>
  <si>
    <t>422-154-344</t>
  </si>
  <si>
    <t>422-154-411</t>
  </si>
  <si>
    <t>422-154-462</t>
  </si>
  <si>
    <t>422-154-715</t>
  </si>
  <si>
    <t>422-ALL-343</t>
  </si>
  <si>
    <t>422-ALL-344</t>
  </si>
  <si>
    <t>422-ALL-715</t>
  </si>
  <si>
    <t>42A-154-411</t>
  </si>
  <si>
    <t>42A-154-451</t>
  </si>
  <si>
    <t>42A-ALL-451</t>
  </si>
  <si>
    <t>42B-154-315</t>
  </si>
  <si>
    <t>42B-154-411</t>
  </si>
  <si>
    <t>42B-154-418</t>
  </si>
  <si>
    <t>430-154-173</t>
  </si>
  <si>
    <t>430-154-211</t>
  </si>
  <si>
    <t>430-154-221</t>
  </si>
  <si>
    <t>430-154-231</t>
  </si>
  <si>
    <t>430-154-342</t>
  </si>
  <si>
    <t>430-154-411</t>
  </si>
  <si>
    <t>430-154-715</t>
  </si>
  <si>
    <t>430-ALL-342</t>
  </si>
  <si>
    <t>430-ALL-715</t>
  </si>
  <si>
    <t>43C-154-411</t>
  </si>
  <si>
    <t>440-154-171</t>
  </si>
  <si>
    <t>440-154-173</t>
  </si>
  <si>
    <t>440-154-174</t>
  </si>
  <si>
    <t>440-154-211</t>
  </si>
  <si>
    <t>440-154-221</t>
  </si>
  <si>
    <t>440-154-411</t>
  </si>
  <si>
    <t>440-154-462</t>
  </si>
  <si>
    <t>440-ALL-173</t>
  </si>
  <si>
    <t>44A-154-192</t>
  </si>
  <si>
    <t>44A-154-311</t>
  </si>
  <si>
    <t>44A-154-411</t>
  </si>
  <si>
    <t>44A-ALL-192</t>
  </si>
  <si>
    <t>44A-ALL-311</t>
  </si>
  <si>
    <t>450-154-173</t>
  </si>
  <si>
    <t>450-154-176</t>
  </si>
  <si>
    <t>450-154-211</t>
  </si>
  <si>
    <t>450-154-221</t>
  </si>
  <si>
    <t>450-154-231</t>
  </si>
  <si>
    <t>450-154-411</t>
  </si>
  <si>
    <t>450-154-462</t>
  </si>
  <si>
    <t>45A-154-411</t>
  </si>
  <si>
    <t>45A-154-418</t>
  </si>
  <si>
    <t>45A-154-462</t>
  </si>
  <si>
    <t>45B-154-343</t>
  </si>
  <si>
    <t>45B-154-344</t>
  </si>
  <si>
    <t>45B-154-462</t>
  </si>
  <si>
    <t>45B-ALL-343</t>
  </si>
  <si>
    <t>45B-ALL-344</t>
  </si>
  <si>
    <t>470-154-173</t>
  </si>
  <si>
    <t>470-154-174</t>
  </si>
  <si>
    <t>470-154-211</t>
  </si>
  <si>
    <t>470-154-221</t>
  </si>
  <si>
    <t>470-154-342</t>
  </si>
  <si>
    <t>470-154-344</t>
  </si>
  <si>
    <t>470-154-411</t>
  </si>
  <si>
    <t>470-154-715</t>
  </si>
  <si>
    <t>470-ALL-715</t>
  </si>
  <si>
    <t>480-154-715</t>
  </si>
  <si>
    <t>480-ALL-715</t>
  </si>
  <si>
    <t>490-154-173</t>
  </si>
  <si>
    <t>490-154-211</t>
  </si>
  <si>
    <t>490-154-221</t>
  </si>
  <si>
    <t>490-154-231</t>
  </si>
  <si>
    <t>490-154-311</t>
  </si>
  <si>
    <t>490-154-342</t>
  </si>
  <si>
    <t>490-154-343</t>
  </si>
  <si>
    <t>490-154-411</t>
  </si>
  <si>
    <t>490-154-462</t>
  </si>
  <si>
    <t>490-154-715</t>
  </si>
  <si>
    <t>490-ALL-173</t>
  </si>
  <si>
    <t>490-ALL-715</t>
  </si>
  <si>
    <t>491-154-173</t>
  </si>
  <si>
    <t>491-154-211</t>
  </si>
  <si>
    <t>491-154-221</t>
  </si>
  <si>
    <t>491-154-411</t>
  </si>
  <si>
    <t>491-ALL-173</t>
  </si>
  <si>
    <t>49B-154-173</t>
  </si>
  <si>
    <t>49B-154-174</t>
  </si>
  <si>
    <t>49B-154-211</t>
  </si>
  <si>
    <t>49B-154-221</t>
  </si>
  <si>
    <t>49B-154-231</t>
  </si>
  <si>
    <t>49B-154-411</t>
  </si>
  <si>
    <t>49B-154-418</t>
  </si>
  <si>
    <t>49B-154-451</t>
  </si>
  <si>
    <t>49B-ALL-173</t>
  </si>
  <si>
    <t>49B-ALL-174</t>
  </si>
  <si>
    <t>49B-ALL-451</t>
  </si>
  <si>
    <t>49D-154-462</t>
  </si>
  <si>
    <t>49E-154-311</t>
  </si>
  <si>
    <t>49E-154-343</t>
  </si>
  <si>
    <t>49E-154-411</t>
  </si>
  <si>
    <t>49E-154-462</t>
  </si>
  <si>
    <t>49E-ALL-343</t>
  </si>
  <si>
    <t>500-154-173</t>
  </si>
  <si>
    <t>500-154-211</t>
  </si>
  <si>
    <t>500-154-715</t>
  </si>
  <si>
    <t>500-ALL-715</t>
  </si>
  <si>
    <t>50A-154-311</t>
  </si>
  <si>
    <t>50A-154-411</t>
  </si>
  <si>
    <t>50A-154-418</t>
  </si>
  <si>
    <t>50A-154-461</t>
  </si>
  <si>
    <t>50A-ALL-461</t>
  </si>
  <si>
    <t>510-154-174</t>
  </si>
  <si>
    <t>510-154-411</t>
  </si>
  <si>
    <t>510-154-462</t>
  </si>
  <si>
    <t>51A-154-342</t>
  </si>
  <si>
    <t>51A-154-462</t>
  </si>
  <si>
    <t>51A-ALL-342</t>
  </si>
  <si>
    <t>51B-154-311</t>
  </si>
  <si>
    <t>520-154-171</t>
  </si>
  <si>
    <t>520-154-176</t>
  </si>
  <si>
    <t>520-154-211</t>
  </si>
  <si>
    <t>520-154-221</t>
  </si>
  <si>
    <t>520-154-231</t>
  </si>
  <si>
    <t>520-154-411</t>
  </si>
  <si>
    <t>530-154-173</t>
  </si>
  <si>
    <t>530-154-211</t>
  </si>
  <si>
    <t>530-154-221</t>
  </si>
  <si>
    <t>530-154-231</t>
  </si>
  <si>
    <t>530-154-411</t>
  </si>
  <si>
    <t>530-154-418</t>
  </si>
  <si>
    <t>530-154-461</t>
  </si>
  <si>
    <t>530-154-462</t>
  </si>
  <si>
    <t>530-ALL-173</t>
  </si>
  <si>
    <t>53B-154-311</t>
  </si>
  <si>
    <t>53B-154-411</t>
  </si>
  <si>
    <t>53B-154-462</t>
  </si>
  <si>
    <t>53B-ALL-311</t>
  </si>
  <si>
    <t>540-154-151</t>
  </si>
  <si>
    <t>540-154-153</t>
  </si>
  <si>
    <t>540-154-171</t>
  </si>
  <si>
    <t>540-154-173</t>
  </si>
  <si>
    <t>540-154-174</t>
  </si>
  <si>
    <t>540-154-176</t>
  </si>
  <si>
    <t>540-154-199</t>
  </si>
  <si>
    <t>540-154-211</t>
  </si>
  <si>
    <t>540-154-221</t>
  </si>
  <si>
    <t>540-154-231</t>
  </si>
  <si>
    <t>540-154-411</t>
  </si>
  <si>
    <t>540-154-715</t>
  </si>
  <si>
    <t>540-ALL-151</t>
  </si>
  <si>
    <t>540-ALL-153</t>
  </si>
  <si>
    <t>540-ALL-176</t>
  </si>
  <si>
    <t>540-ALL-199</t>
  </si>
  <si>
    <t>540-ALL-715</t>
  </si>
  <si>
    <t>54A-154-411</t>
  </si>
  <si>
    <t>550-154-173</t>
  </si>
  <si>
    <t>550-154-192</t>
  </si>
  <si>
    <t>550-154-211</t>
  </si>
  <si>
    <t>550-154-221</t>
  </si>
  <si>
    <t>550-154-315</t>
  </si>
  <si>
    <t>550-154-344</t>
  </si>
  <si>
    <t>550-154-411</t>
  </si>
  <si>
    <t>550-154-715</t>
  </si>
  <si>
    <t>550-ALL-344</t>
  </si>
  <si>
    <t>550-ALL-715</t>
  </si>
  <si>
    <t>55A-154-344</t>
  </si>
  <si>
    <t>55A-154-411</t>
  </si>
  <si>
    <t>55A-154-418</t>
  </si>
  <si>
    <t>55A-154-451</t>
  </si>
  <si>
    <t>55A-154-462</t>
  </si>
  <si>
    <t>55A-ALL-344</t>
  </si>
  <si>
    <t>55A-ALL-451</t>
  </si>
  <si>
    <t>560-154-174</t>
  </si>
  <si>
    <t>560-154-176</t>
  </si>
  <si>
    <t>560-154-199</t>
  </si>
  <si>
    <t>560-154-211</t>
  </si>
  <si>
    <t>560-154-221</t>
  </si>
  <si>
    <t>560-154-231</t>
  </si>
  <si>
    <t>560-154-343</t>
  </si>
  <si>
    <t>560-154-411</t>
  </si>
  <si>
    <t>560-154-418</t>
  </si>
  <si>
    <t>560-154-459</t>
  </si>
  <si>
    <t>560-154-462</t>
  </si>
  <si>
    <t>560-ALL-199</t>
  </si>
  <si>
    <t>570-154-173</t>
  </si>
  <si>
    <t>570-154-174</t>
  </si>
  <si>
    <t>570-154-199</t>
  </si>
  <si>
    <t>570-154-211</t>
  </si>
  <si>
    <t>570-154-221</t>
  </si>
  <si>
    <t>570-154-231</t>
  </si>
  <si>
    <t>570-154-342</t>
  </si>
  <si>
    <t>570-154-411</t>
  </si>
  <si>
    <t>570-154-451</t>
  </si>
  <si>
    <t>570-154-453</t>
  </si>
  <si>
    <t>570-ALL-173</t>
  </si>
  <si>
    <t>570-ALL-342</t>
  </si>
  <si>
    <t>570-ALL-451</t>
  </si>
  <si>
    <t>570-ALL-453</t>
  </si>
  <si>
    <t>580-154-173</t>
  </si>
  <si>
    <t>580-154-211</t>
  </si>
  <si>
    <t>580-154-221</t>
  </si>
  <si>
    <t>580-154-231</t>
  </si>
  <si>
    <t>580-154-715</t>
  </si>
  <si>
    <t>580-ALL-715</t>
  </si>
  <si>
    <t>58B-154-462</t>
  </si>
  <si>
    <t>590-154-173</t>
  </si>
  <si>
    <t>590-154-211</t>
  </si>
  <si>
    <t>590-154-221</t>
  </si>
  <si>
    <t>590-154-231</t>
  </si>
  <si>
    <t>590-154-315</t>
  </si>
  <si>
    <t>590-154-342</t>
  </si>
  <si>
    <t>590-154-411</t>
  </si>
  <si>
    <t>590-154-418</t>
  </si>
  <si>
    <t>590-154-715</t>
  </si>
  <si>
    <t>590-ALL-173</t>
  </si>
  <si>
    <t>590-ALL-315</t>
  </si>
  <si>
    <t>590-ALL-715</t>
  </si>
  <si>
    <t>600-154-173</t>
  </si>
  <si>
    <t>600-154-211</t>
  </si>
  <si>
    <t>600-154-221</t>
  </si>
  <si>
    <t>600-154-311</t>
  </si>
  <si>
    <t>600-154-315</t>
  </si>
  <si>
    <t>600-154-411</t>
  </si>
  <si>
    <t>600-154-418</t>
  </si>
  <si>
    <t>600-154-462</t>
  </si>
  <si>
    <t>600-154-715</t>
  </si>
  <si>
    <t>600-ALL-715</t>
  </si>
  <si>
    <t>60B-154-411</t>
  </si>
  <si>
    <t>60D-154-462</t>
  </si>
  <si>
    <t>60F-154-411</t>
  </si>
  <si>
    <t>60F-154-418</t>
  </si>
  <si>
    <t>60G-154-311</t>
  </si>
  <si>
    <t>60I-154-171</t>
  </si>
  <si>
    <t>60I-154-173</t>
  </si>
  <si>
    <t>60I-154-211</t>
  </si>
  <si>
    <t>60I-154-221</t>
  </si>
  <si>
    <t>60I-154-231</t>
  </si>
  <si>
    <t>60I-154-344</t>
  </si>
  <si>
    <t>60I-154-462</t>
  </si>
  <si>
    <t>60I-ALL-171</t>
  </si>
  <si>
    <t>60I-ALL-173</t>
  </si>
  <si>
    <t>60I-ALL-344</t>
  </si>
  <si>
    <t>60J-154-411</t>
  </si>
  <si>
    <t>60J-154-462</t>
  </si>
  <si>
    <t>60K-154-151</t>
  </si>
  <si>
    <t>60K-154-311</t>
  </si>
  <si>
    <t>60K-154-411</t>
  </si>
  <si>
    <t>60K-ALL-151</t>
  </si>
  <si>
    <t>60L-154-411</t>
  </si>
  <si>
    <t>60L-154-418</t>
  </si>
  <si>
    <t>60M-154-344</t>
  </si>
  <si>
    <t>60M-154-418</t>
  </si>
  <si>
    <t>60M-ALL-344</t>
  </si>
  <si>
    <t>60N-154-171</t>
  </si>
  <si>
    <t>60N-154-211</t>
  </si>
  <si>
    <t>60N-154-229</t>
  </si>
  <si>
    <t>60N-154-231</t>
  </si>
  <si>
    <t>60N-154-311</t>
  </si>
  <si>
    <t>60N-ALL-229</t>
  </si>
  <si>
    <t>60N-ALL-231</t>
  </si>
  <si>
    <t>60P-154-411</t>
  </si>
  <si>
    <t>60Q-154-311</t>
  </si>
  <si>
    <t>60Q-154-411</t>
  </si>
  <si>
    <t>60Q-154-462</t>
  </si>
  <si>
    <t>60S-154-151</t>
  </si>
  <si>
    <t>60S-154-192</t>
  </si>
  <si>
    <t>60S-154-211</t>
  </si>
  <si>
    <t>60S-154-314</t>
  </si>
  <si>
    <t>60S-154-332</t>
  </si>
  <si>
    <t>60S-154-342</t>
  </si>
  <si>
    <t>60S-154-411</t>
  </si>
  <si>
    <t>60S-154-418</t>
  </si>
  <si>
    <t>60S-154-451</t>
  </si>
  <si>
    <t>60S-154-471</t>
  </si>
  <si>
    <t>60S-ALL-151</t>
  </si>
  <si>
    <t>60S-ALL-192</t>
  </si>
  <si>
    <t>60S-ALL-314</t>
  </si>
  <si>
    <t>60S-ALL-332</t>
  </si>
  <si>
    <t>60S-ALL-342</t>
  </si>
  <si>
    <t>60S-ALL-451</t>
  </si>
  <si>
    <t>60S-ALL-471</t>
  </si>
  <si>
    <t>60Y-154-343</t>
  </si>
  <si>
    <t>60Y-ALL-343</t>
  </si>
  <si>
    <t>610-154-174</t>
  </si>
  <si>
    <t>610-154-211</t>
  </si>
  <si>
    <t>610-154-221</t>
  </si>
  <si>
    <t>610-154-411</t>
  </si>
  <si>
    <t>61J-154-314</t>
  </si>
  <si>
    <t>61J-154-315</t>
  </si>
  <si>
    <t>61J-154-342</t>
  </si>
  <si>
    <t>61J-154-411</t>
  </si>
  <si>
    <t>61J-ALL-314</t>
  </si>
  <si>
    <t>61J-ALL-315</t>
  </si>
  <si>
    <t>61J-ALL-342</t>
  </si>
  <si>
    <t>61K-154-311</t>
  </si>
  <si>
    <t>61M-154-311</t>
  </si>
  <si>
    <t>61M-154-343</t>
  </si>
  <si>
    <t>61M-154-411</t>
  </si>
  <si>
    <t>61M-ALL-343</t>
  </si>
  <si>
    <t>61N-154-411</t>
  </si>
  <si>
    <t>61N-154-418</t>
  </si>
  <si>
    <t>61P-154-342</t>
  </si>
  <si>
    <t>61P-154-411</t>
  </si>
  <si>
    <t>61P-ALL-342</t>
  </si>
  <si>
    <t>61Q-154-411</t>
  </si>
  <si>
    <t>61Q-154-462</t>
  </si>
  <si>
    <t>61R-154-311</t>
  </si>
  <si>
    <t>61S-154-411</t>
  </si>
  <si>
    <t>61S-154-462</t>
  </si>
  <si>
    <t>61T-154-311</t>
  </si>
  <si>
    <t>61T-154-411</t>
  </si>
  <si>
    <t>61T-154-418</t>
  </si>
  <si>
    <t>61T-154-462</t>
  </si>
  <si>
    <t>61U-154-411</t>
  </si>
  <si>
    <t>61U-154-418</t>
  </si>
  <si>
    <t>61V-154-332</t>
  </si>
  <si>
    <t>61V-154-411</t>
  </si>
  <si>
    <t>61V-154-418</t>
  </si>
  <si>
    <t>61V-154-451</t>
  </si>
  <si>
    <t>61V-ALL-332</t>
  </si>
  <si>
    <t>61V-ALL-451</t>
  </si>
  <si>
    <t>61W-154-342</t>
  </si>
  <si>
    <t>61W-154-462</t>
  </si>
  <si>
    <t>61W-ALL-342</t>
  </si>
  <si>
    <t>61W-ALL-462</t>
  </si>
  <si>
    <t>61X-154-411</t>
  </si>
  <si>
    <t>61X-154-462</t>
  </si>
  <si>
    <t>620-154-151</t>
  </si>
  <si>
    <t>620-154-171</t>
  </si>
  <si>
    <t>620-154-173</t>
  </si>
  <si>
    <t>620-154-211</t>
  </si>
  <si>
    <t>620-154-221</t>
  </si>
  <si>
    <t>620-154-231</t>
  </si>
  <si>
    <t>62A-154-311</t>
  </si>
  <si>
    <t>62A-154-342</t>
  </si>
  <si>
    <t>62A-154-343</t>
  </si>
  <si>
    <t>62A-ALL-342</t>
  </si>
  <si>
    <t>62A-ALL-343</t>
  </si>
  <si>
    <t>62J-154-462</t>
  </si>
  <si>
    <t>630-154-211</t>
  </si>
  <si>
    <t>630-154-221</t>
  </si>
  <si>
    <t>630-154-344</t>
  </si>
  <si>
    <t>630-154-411</t>
  </si>
  <si>
    <t>630-154-418</t>
  </si>
  <si>
    <t>630-154-461</t>
  </si>
  <si>
    <t>630-154-462</t>
  </si>
  <si>
    <t>630-154-715</t>
  </si>
  <si>
    <t>630-ALL-344</t>
  </si>
  <si>
    <t>630-ALL-715</t>
  </si>
  <si>
    <t>63A-154-411</t>
  </si>
  <si>
    <t>63A-154-462</t>
  </si>
  <si>
    <t>63B-154-462</t>
  </si>
  <si>
    <t>63C-154-411</t>
  </si>
  <si>
    <t>63C-154-418</t>
  </si>
  <si>
    <t>63C-154-462</t>
  </si>
  <si>
    <t>640-154-151</t>
  </si>
  <si>
    <t>640-154-153</t>
  </si>
  <si>
    <t>640-154-171</t>
  </si>
  <si>
    <t>640-154-173</t>
  </si>
  <si>
    <t>640-154-174</t>
  </si>
  <si>
    <t>640-154-211</t>
  </si>
  <si>
    <t>640-154-221</t>
  </si>
  <si>
    <t>640-154-411</t>
  </si>
  <si>
    <t>640-154-418</t>
  </si>
  <si>
    <t>640-154-462</t>
  </si>
  <si>
    <t>640-ALL-153</t>
  </si>
  <si>
    <t>64A-154-343</t>
  </si>
  <si>
    <t>64A-154-411</t>
  </si>
  <si>
    <t>64A-ALL-343</t>
  </si>
  <si>
    <t>650-154-311</t>
  </si>
  <si>
    <t>650-154-314</t>
  </si>
  <si>
    <t>650-154-411</t>
  </si>
  <si>
    <t>650-154-715</t>
  </si>
  <si>
    <t>650-ALL-314</t>
  </si>
  <si>
    <t>650-ALL-715</t>
  </si>
  <si>
    <t>65A-154-311</t>
  </si>
  <si>
    <t>65A-154-342</t>
  </si>
  <si>
    <t>65A-154-411</t>
  </si>
  <si>
    <t>65A-154-462</t>
  </si>
  <si>
    <t>65A-ALL-342</t>
  </si>
  <si>
    <t>65B-154-411</t>
  </si>
  <si>
    <t>65C-154-315</t>
  </si>
  <si>
    <t>65C-154-342</t>
  </si>
  <si>
    <t>65C-154-411</t>
  </si>
  <si>
    <t>65C-154-418</t>
  </si>
  <si>
    <t>65C-ALL-315</t>
  </si>
  <si>
    <t>65C-ALL-342</t>
  </si>
  <si>
    <t>65D-154-311</t>
  </si>
  <si>
    <t>65D-154-411</t>
  </si>
  <si>
    <t>65F-154-462</t>
  </si>
  <si>
    <t>65G-154-192</t>
  </si>
  <si>
    <t>65G-154-411</t>
  </si>
  <si>
    <t>65G-ALL-192</t>
  </si>
  <si>
    <t>65Z-154-411</t>
  </si>
  <si>
    <t>65Z-154-462</t>
  </si>
  <si>
    <t>660-154-173</t>
  </si>
  <si>
    <t>660-154-211</t>
  </si>
  <si>
    <t>660-154-221</t>
  </si>
  <si>
    <t>660-154-231</t>
  </si>
  <si>
    <t>660-154-343</t>
  </si>
  <si>
    <t>660-154-411</t>
  </si>
  <si>
    <t>660-ALL-173</t>
  </si>
  <si>
    <t>660-ALL-231</t>
  </si>
  <si>
    <t>66A-154-342</t>
  </si>
  <si>
    <t>66A-154-411</t>
  </si>
  <si>
    <t>66A-154-451</t>
  </si>
  <si>
    <t>66A-ALL-342</t>
  </si>
  <si>
    <t>66A-ALL-451</t>
  </si>
  <si>
    <t>670-154-411</t>
  </si>
  <si>
    <t>670-154-418</t>
  </si>
  <si>
    <t>670-154-461</t>
  </si>
  <si>
    <t>670-154-462</t>
  </si>
  <si>
    <t>67B-154-171</t>
  </si>
  <si>
    <t>67B-154-211</t>
  </si>
  <si>
    <t>67B-154-411</t>
  </si>
  <si>
    <t>680-154-192</t>
  </si>
  <si>
    <t>680-154-315</t>
  </si>
  <si>
    <t>680-154-342</t>
  </si>
  <si>
    <t>680-154-343</t>
  </si>
  <si>
    <t>680-154-344</t>
  </si>
  <si>
    <t>680-154-411</t>
  </si>
  <si>
    <t>680-154-418</t>
  </si>
  <si>
    <t>680-ALL-315</t>
  </si>
  <si>
    <t>680-ALL-342</t>
  </si>
  <si>
    <t>680-ALL-343</t>
  </si>
  <si>
    <t>680-ALL-344</t>
  </si>
  <si>
    <t>681-154-192</t>
  </si>
  <si>
    <t>681-154-411</t>
  </si>
  <si>
    <t>681-154-462</t>
  </si>
  <si>
    <t>681-ALL-192</t>
  </si>
  <si>
    <t>68A-154-411</t>
  </si>
  <si>
    <t>68A-154-418</t>
  </si>
  <si>
    <t>68A-154-462</t>
  </si>
  <si>
    <t>68C-154-311</t>
  </si>
  <si>
    <t>68C-154-411</t>
  </si>
  <si>
    <t>68C-154-462</t>
  </si>
  <si>
    <t>690-154-715</t>
  </si>
  <si>
    <t>690-ALL-715</t>
  </si>
  <si>
    <t>69A-154-173</t>
  </si>
  <si>
    <t>69A-154-174</t>
  </si>
  <si>
    <t>69A-154-211</t>
  </si>
  <si>
    <t>69A-154-221</t>
  </si>
  <si>
    <t>69A-154-231</t>
  </si>
  <si>
    <t>69A-154-411</t>
  </si>
  <si>
    <t>69A-154-451</t>
  </si>
  <si>
    <t>69A-ALL-173</t>
  </si>
  <si>
    <t>69A-ALL-451</t>
  </si>
  <si>
    <t>700-154-411</t>
  </si>
  <si>
    <t>700-154-418</t>
  </si>
  <si>
    <t>700-154-462</t>
  </si>
  <si>
    <t>700-154-715</t>
  </si>
  <si>
    <t>700-ALL-715</t>
  </si>
  <si>
    <t>70A-154-173</t>
  </si>
  <si>
    <t>70A-154-192</t>
  </si>
  <si>
    <t>70A-154-311</t>
  </si>
  <si>
    <t>70A-154-315</t>
  </si>
  <si>
    <t>70A-154-411</t>
  </si>
  <si>
    <t>70A-154-418</t>
  </si>
  <si>
    <t>70A-ALL-173</t>
  </si>
  <si>
    <t>710-154-411</t>
  </si>
  <si>
    <t>710-154-418</t>
  </si>
  <si>
    <t>710-154-462</t>
  </si>
  <si>
    <t>710-154-715</t>
  </si>
  <si>
    <t>710-ALL-715</t>
  </si>
  <si>
    <t>720-154-411</t>
  </si>
  <si>
    <t>720-154-715</t>
  </si>
  <si>
    <t>720-ALL-715</t>
  </si>
  <si>
    <t>730-154-715</t>
  </si>
  <si>
    <t>730-ALL-715</t>
  </si>
  <si>
    <t>73A-154-173</t>
  </si>
  <si>
    <t>73A-154-211</t>
  </si>
  <si>
    <t>73A-154-311</t>
  </si>
  <si>
    <t>73A-154-315</t>
  </si>
  <si>
    <t>73A-154-342</t>
  </si>
  <si>
    <t>73A-154-411</t>
  </si>
  <si>
    <t>73A-ALL-173</t>
  </si>
  <si>
    <t>73A-ALL-311</t>
  </si>
  <si>
    <t>73A-ALL-315</t>
  </si>
  <si>
    <t>73A-ALL-342</t>
  </si>
  <si>
    <t>73B-154-173</t>
  </si>
  <si>
    <t>73B-154-174</t>
  </si>
  <si>
    <t>73B-154-211</t>
  </si>
  <si>
    <t>73B-154-221</t>
  </si>
  <si>
    <t>73B-154-343</t>
  </si>
  <si>
    <t>73B-154-411</t>
  </si>
  <si>
    <t>73B-154-418</t>
  </si>
  <si>
    <t>73B-154-462</t>
  </si>
  <si>
    <t>73B-ALL-174</t>
  </si>
  <si>
    <t>73B-ALL-343</t>
  </si>
  <si>
    <t>740-154-153</t>
  </si>
  <si>
    <t>740-154-173</t>
  </si>
  <si>
    <t>740-154-211</t>
  </si>
  <si>
    <t>740-154-221</t>
  </si>
  <si>
    <t>740-154-311</t>
  </si>
  <si>
    <t>740-154-315</t>
  </si>
  <si>
    <t>740-154-411</t>
  </si>
  <si>
    <t>740-154-418</t>
  </si>
  <si>
    <t>740-154-462</t>
  </si>
  <si>
    <t>740-154-715</t>
  </si>
  <si>
    <t>740-ALL-153</t>
  </si>
  <si>
    <t>740-ALL-715</t>
  </si>
  <si>
    <t>74C-154-311</t>
  </si>
  <si>
    <t>74Z-154-411</t>
  </si>
  <si>
    <t>750-154-173</t>
  </si>
  <si>
    <t>750-154-211</t>
  </si>
  <si>
    <t>750-154-221</t>
  </si>
  <si>
    <t>750-154-231</t>
  </si>
  <si>
    <t>750-154-411</t>
  </si>
  <si>
    <t>750-154-715</t>
  </si>
  <si>
    <t>750-ALL-715</t>
  </si>
  <si>
    <t>760-154-173</t>
  </si>
  <si>
    <t>760-154-211</t>
  </si>
  <si>
    <t>760-154-221</t>
  </si>
  <si>
    <t>760-154-231</t>
  </si>
  <si>
    <t>760-154-342</t>
  </si>
  <si>
    <t>760-154-411</t>
  </si>
  <si>
    <t>760-154-461</t>
  </si>
  <si>
    <t>761-154-173</t>
  </si>
  <si>
    <t>761-154-211</t>
  </si>
  <si>
    <t>761-154-221</t>
  </si>
  <si>
    <t>761-154-231</t>
  </si>
  <si>
    <t>761-154-461</t>
  </si>
  <si>
    <t>761-ALL-461</t>
  </si>
  <si>
    <t>76A-154-173</t>
  </si>
  <si>
    <t>76A-154-211</t>
  </si>
  <si>
    <t>76A-154-221</t>
  </si>
  <si>
    <t>76A-154-231</t>
  </si>
  <si>
    <t>76A-154-314</t>
  </si>
  <si>
    <t>76A-154-315</t>
  </si>
  <si>
    <t>76A-154-411</t>
  </si>
  <si>
    <t>76A-154-418</t>
  </si>
  <si>
    <t>76A-ALL-173</t>
  </si>
  <si>
    <t>76A-ALL-231</t>
  </si>
  <si>
    <t>76A-ALL-314</t>
  </si>
  <si>
    <t>770-154-311</t>
  </si>
  <si>
    <t>770-154-411</t>
  </si>
  <si>
    <t>770-154-462</t>
  </si>
  <si>
    <t>770-154-715</t>
  </si>
  <si>
    <t>770-ALL-715</t>
  </si>
  <si>
    <t>780-154-153</t>
  </si>
  <si>
    <t>780-154-211</t>
  </si>
  <si>
    <t>780-154-311</t>
  </si>
  <si>
    <t>780-154-411</t>
  </si>
  <si>
    <t>780-154-418</t>
  </si>
  <si>
    <t>780-154-462</t>
  </si>
  <si>
    <t>780-154-715</t>
  </si>
  <si>
    <t>780-ALL-153</t>
  </si>
  <si>
    <t>780-ALL-715</t>
  </si>
  <si>
    <t>78A-154-411</t>
  </si>
  <si>
    <t>78A-154-462</t>
  </si>
  <si>
    <t>78B-154-173</t>
  </si>
  <si>
    <t>78B-154-343</t>
  </si>
  <si>
    <t>78B-154-411</t>
  </si>
  <si>
    <t>78B-ALL-173</t>
  </si>
  <si>
    <t>78B-ALL-343</t>
  </si>
  <si>
    <t>790-154-342</t>
  </si>
  <si>
    <t>790-154-411</t>
  </si>
  <si>
    <t>790-154-715</t>
  </si>
  <si>
    <t>790-ALL-342</t>
  </si>
  <si>
    <t>790-ALL-715</t>
  </si>
  <si>
    <t>79A-154-342</t>
  </si>
  <si>
    <t>79A-154-411</t>
  </si>
  <si>
    <t>79A-154-462</t>
  </si>
  <si>
    <t>79A-ALL-342</t>
  </si>
  <si>
    <t>79Z-154-462</t>
  </si>
  <si>
    <t>800-154-171</t>
  </si>
  <si>
    <t>800-154-199</t>
  </si>
  <si>
    <t>800-154-211</t>
  </si>
  <si>
    <t>800-154-221</t>
  </si>
  <si>
    <t>800-154-231</t>
  </si>
  <si>
    <t>800-154-311</t>
  </si>
  <si>
    <t>800-154-411</t>
  </si>
  <si>
    <t>800-154-418</t>
  </si>
  <si>
    <t>800-154-461</t>
  </si>
  <si>
    <t>80B-154-411</t>
  </si>
  <si>
    <t>810-154-314</t>
  </si>
  <si>
    <t>810-154-411</t>
  </si>
  <si>
    <t>810-154-461</t>
  </si>
  <si>
    <t>810-ALL-314</t>
  </si>
  <si>
    <t>81A-154-315</t>
  </si>
  <si>
    <t>81A-154-342</t>
  </si>
  <si>
    <t>81A-154-411</t>
  </si>
  <si>
    <t>81A-154-418</t>
  </si>
  <si>
    <t>81A-ALL-315</t>
  </si>
  <si>
    <t>81A-ALL-342</t>
  </si>
  <si>
    <t>81B-154-342</t>
  </si>
  <si>
    <t>81B-154-343</t>
  </si>
  <si>
    <t>81B-154-411</t>
  </si>
  <si>
    <t>81B-154-462</t>
  </si>
  <si>
    <t>81B-ALL-342</t>
  </si>
  <si>
    <t>81B-ALL-343</t>
  </si>
  <si>
    <t>820-154-411</t>
  </si>
  <si>
    <t>820-154-462</t>
  </si>
  <si>
    <t>821-154-173</t>
  </si>
  <si>
    <t>821-154-211</t>
  </si>
  <si>
    <t>821-154-221</t>
  </si>
  <si>
    <t>821-154-231</t>
  </si>
  <si>
    <t>821-154-342</t>
  </si>
  <si>
    <t>821-154-343</t>
  </si>
  <si>
    <t>821-154-411</t>
  </si>
  <si>
    <t>821-ALL-173</t>
  </si>
  <si>
    <t>830-154-171</t>
  </si>
  <si>
    <t>830-154-173</t>
  </si>
  <si>
    <t>830-154-174</t>
  </si>
  <si>
    <t>830-154-176</t>
  </si>
  <si>
    <t>830-154-211</t>
  </si>
  <si>
    <t>830-154-221</t>
  </si>
  <si>
    <t>830-154-411</t>
  </si>
  <si>
    <t>830-ALL-174</t>
  </si>
  <si>
    <t>830-ALL-176</t>
  </si>
  <si>
    <t>840-154-173</t>
  </si>
  <si>
    <t>840-154-211</t>
  </si>
  <si>
    <t>840-154-221</t>
  </si>
  <si>
    <t>840-154-231</t>
  </si>
  <si>
    <t>840-154-342</t>
  </si>
  <si>
    <t>840-154-411</t>
  </si>
  <si>
    <t>840-ALL-173</t>
  </si>
  <si>
    <t>840-ALL-342</t>
  </si>
  <si>
    <t>84B-154-411</t>
  </si>
  <si>
    <t>84B-154-462</t>
  </si>
  <si>
    <t>850-154-411</t>
  </si>
  <si>
    <t>860-154-171</t>
  </si>
  <si>
    <t>860-154-314</t>
  </si>
  <si>
    <t>860-154-315</t>
  </si>
  <si>
    <t>860-154-342</t>
  </si>
  <si>
    <t>860-154-411</t>
  </si>
  <si>
    <t>860-154-418</t>
  </si>
  <si>
    <t>860-154-462</t>
  </si>
  <si>
    <t>860-154-715</t>
  </si>
  <si>
    <t>860-ALL-314</t>
  </si>
  <si>
    <t>860-ALL-342</t>
  </si>
  <si>
    <t>860-ALL-715</t>
  </si>
  <si>
    <t>861-154-151</t>
  </si>
  <si>
    <t>861-154-173</t>
  </si>
  <si>
    <t>861-154-174</t>
  </si>
  <si>
    <t>861-154-176</t>
  </si>
  <si>
    <t>861-154-211</t>
  </si>
  <si>
    <t>861-154-221</t>
  </si>
  <si>
    <t>861-154-231</t>
  </si>
  <si>
    <t>861-154-343</t>
  </si>
  <si>
    <t>861-154-411</t>
  </si>
  <si>
    <t>861-154-462</t>
  </si>
  <si>
    <t>861-ALL-173</t>
  </si>
  <si>
    <t>862-154-173</t>
  </si>
  <si>
    <t>862-154-211</t>
  </si>
  <si>
    <t>862-154-221</t>
  </si>
  <si>
    <t>862-154-411</t>
  </si>
  <si>
    <t>862-154-418</t>
  </si>
  <si>
    <t>862-154-715</t>
  </si>
  <si>
    <t>862-ALL-173</t>
  </si>
  <si>
    <t>862-ALL-715</t>
  </si>
  <si>
    <t>86T-154-173</t>
  </si>
  <si>
    <t>86T-154-211</t>
  </si>
  <si>
    <t>86T-154-411</t>
  </si>
  <si>
    <t>86T-154-462</t>
  </si>
  <si>
    <t>86T-ALL-173</t>
  </si>
  <si>
    <t>870-154-171</t>
  </si>
  <si>
    <t>870-154-174</t>
  </si>
  <si>
    <t>870-154-211</t>
  </si>
  <si>
    <t>870-154-221</t>
  </si>
  <si>
    <t>870-154-332</t>
  </si>
  <si>
    <t>870-154-411</t>
  </si>
  <si>
    <t>870-154-418</t>
  </si>
  <si>
    <t>870-154-462</t>
  </si>
  <si>
    <t>870-154-715</t>
  </si>
  <si>
    <t>870-ALL-715</t>
  </si>
  <si>
    <t>87A-154-311</t>
  </si>
  <si>
    <t>87A-154-315</t>
  </si>
  <si>
    <t>87A-154-342</t>
  </si>
  <si>
    <t>87A-154-411</t>
  </si>
  <si>
    <t>87A-154-418</t>
  </si>
  <si>
    <t>87A-ALL-342</t>
  </si>
  <si>
    <t>880-154-173</t>
  </si>
  <si>
    <t>880-154-178</t>
  </si>
  <si>
    <t>880-154-211</t>
  </si>
  <si>
    <t>880-154-221</t>
  </si>
  <si>
    <t>880-154-231</t>
  </si>
  <si>
    <t>880-154-342</t>
  </si>
  <si>
    <t>880-154-411</t>
  </si>
  <si>
    <t>880-154-715</t>
  </si>
  <si>
    <t>880-ALL-173</t>
  </si>
  <si>
    <t>880-ALL-178</t>
  </si>
  <si>
    <t>880-ALL-715</t>
  </si>
  <si>
    <t>88A-154-192</t>
  </si>
  <si>
    <t>88A-154-311</t>
  </si>
  <si>
    <t>88A-154-342</t>
  </si>
  <si>
    <t>88A-154-411</t>
  </si>
  <si>
    <t>88A-154-418</t>
  </si>
  <si>
    <t>88A-154-451</t>
  </si>
  <si>
    <t>88A-ALL-192</t>
  </si>
  <si>
    <t>88A-ALL-342</t>
  </si>
  <si>
    <t>88A-ALL-418</t>
  </si>
  <si>
    <t>88A-ALL-451</t>
  </si>
  <si>
    <t>890-154-715</t>
  </si>
  <si>
    <t>890-ALL-715</t>
  </si>
  <si>
    <t>900-154-315</t>
  </si>
  <si>
    <t>900-154-411</t>
  </si>
  <si>
    <t>900-154-715</t>
  </si>
  <si>
    <t>900-ALL-315</t>
  </si>
  <si>
    <t>900-ALL-715</t>
  </si>
  <si>
    <t>90A-154-411</t>
  </si>
  <si>
    <t>90A-154-462</t>
  </si>
  <si>
    <t>90B-154-311</t>
  </si>
  <si>
    <t>90B-154-342</t>
  </si>
  <si>
    <t>90B-154-411</t>
  </si>
  <si>
    <t>90B-ALL-342</t>
  </si>
  <si>
    <t>90D-154-311</t>
  </si>
  <si>
    <t>90D-154-411</t>
  </si>
  <si>
    <t>90D-154-418</t>
  </si>
  <si>
    <t>90F-154-462</t>
  </si>
  <si>
    <t>910-154-173</t>
  </si>
  <si>
    <t>910-154-211</t>
  </si>
  <si>
    <t>910-154-221</t>
  </si>
  <si>
    <t>910-154-311</t>
  </si>
  <si>
    <t>910-154-314</t>
  </si>
  <si>
    <t>910-154-315</t>
  </si>
  <si>
    <t>910-154-342</t>
  </si>
  <si>
    <t>910-154-411</t>
  </si>
  <si>
    <t>910-154-418</t>
  </si>
  <si>
    <t>910-ALL-314</t>
  </si>
  <si>
    <t>910-ALL-315</t>
  </si>
  <si>
    <t>91A-154-315</t>
  </si>
  <si>
    <t>91A-154-411</t>
  </si>
  <si>
    <t>91A-154-418</t>
  </si>
  <si>
    <t>91A-154-461</t>
  </si>
  <si>
    <t>91A-154-462</t>
  </si>
  <si>
    <t>91B-154-462</t>
  </si>
  <si>
    <t>920-154-311</t>
  </si>
  <si>
    <t>920-154-715</t>
  </si>
  <si>
    <t>920-ALL-715</t>
  </si>
  <si>
    <t>92B-154-192</t>
  </si>
  <si>
    <t>92B-ALL-192</t>
  </si>
  <si>
    <t>92D-154-315</t>
  </si>
  <si>
    <t>92D-154-342</t>
  </si>
  <si>
    <t>92D-154-411</t>
  </si>
  <si>
    <t>92D-154-418</t>
  </si>
  <si>
    <t>92D-ALL-315</t>
  </si>
  <si>
    <t>92D-ALL-342</t>
  </si>
  <si>
    <t>92E-154-192</t>
  </si>
  <si>
    <t>92E-154-343</t>
  </si>
  <si>
    <t>92E-154-411</t>
  </si>
  <si>
    <t>92E-154-462</t>
  </si>
  <si>
    <t>92E-ALL-192</t>
  </si>
  <si>
    <t>92E-ALL-343</t>
  </si>
  <si>
    <t>92F-154-411</t>
  </si>
  <si>
    <t>92F-154-418</t>
  </si>
  <si>
    <t>92F-154-462</t>
  </si>
  <si>
    <t>92F-ALL-418</t>
  </si>
  <si>
    <t>92G-154-411</t>
  </si>
  <si>
    <t>92G-154-418</t>
  </si>
  <si>
    <t>92G-154-462</t>
  </si>
  <si>
    <t>92L-154-315</t>
  </si>
  <si>
    <t>92L-ALL-315</t>
  </si>
  <si>
    <t>92M-154-311</t>
  </si>
  <si>
    <t>92N-154-311</t>
  </si>
  <si>
    <t>92N-154-418</t>
  </si>
  <si>
    <t>92N-154-462</t>
  </si>
  <si>
    <t>92N-ALL-311</t>
  </si>
  <si>
    <t>92P-154-311</t>
  </si>
  <si>
    <t>92R-154-311</t>
  </si>
  <si>
    <t>92R-154-411</t>
  </si>
  <si>
    <t>92R-154-462</t>
  </si>
  <si>
    <t>92S-154-411</t>
  </si>
  <si>
    <t>92S-154-418</t>
  </si>
  <si>
    <t>92T-154-411</t>
  </si>
  <si>
    <t>92T-154-418</t>
  </si>
  <si>
    <t>92U-154-311</t>
  </si>
  <si>
    <t>92U-ALL-311</t>
  </si>
  <si>
    <t>92V-154-311</t>
  </si>
  <si>
    <t>92Y-154-192</t>
  </si>
  <si>
    <t>92Y-154-342</t>
  </si>
  <si>
    <t>92Y-154-411</t>
  </si>
  <si>
    <t>92Y-154-418</t>
  </si>
  <si>
    <t>92Y-ALL-192</t>
  </si>
  <si>
    <t>92Y-ALL-342</t>
  </si>
  <si>
    <t>930-154-411</t>
  </si>
  <si>
    <t>93A-154-462</t>
  </si>
  <si>
    <t>93J-154-462</t>
  </si>
  <si>
    <t>93M-154-311</t>
  </si>
  <si>
    <t>93M-ALL-311</t>
  </si>
  <si>
    <t>93N-154-311</t>
  </si>
  <si>
    <t>93N-154-411</t>
  </si>
  <si>
    <t>93N-154-451</t>
  </si>
  <si>
    <t>93N-ALL-451</t>
  </si>
  <si>
    <t>93P-154-311</t>
  </si>
  <si>
    <t>93Q-154-311</t>
  </si>
  <si>
    <t>93Q-154-411</t>
  </si>
  <si>
    <t>93Q-154-462</t>
  </si>
  <si>
    <t>93R-154-411</t>
  </si>
  <si>
    <t>940-154-411</t>
  </si>
  <si>
    <t>940-154-715</t>
  </si>
  <si>
    <t>940-ALL-715</t>
  </si>
  <si>
    <t>94A-154-451</t>
  </si>
  <si>
    <t>94A-154-462</t>
  </si>
  <si>
    <t>94A-ALL-451</t>
  </si>
  <si>
    <t>94Z-154-311</t>
  </si>
  <si>
    <t>950-154-311</t>
  </si>
  <si>
    <t>950-154-411</t>
  </si>
  <si>
    <t>950-154-453</t>
  </si>
  <si>
    <t>950-154-462</t>
  </si>
  <si>
    <t>95A-154-342</t>
  </si>
  <si>
    <t>95A-154-411</t>
  </si>
  <si>
    <t>95A-154-418</t>
  </si>
  <si>
    <t>95A-154-462</t>
  </si>
  <si>
    <t>95A-ALL-342</t>
  </si>
  <si>
    <t>960-154-173</t>
  </si>
  <si>
    <t>960-154-211</t>
  </si>
  <si>
    <t>960-154-221</t>
  </si>
  <si>
    <t>960-154-231</t>
  </si>
  <si>
    <t>960-154-311</t>
  </si>
  <si>
    <t>960-154-411</t>
  </si>
  <si>
    <t>96C-154-192</t>
  </si>
  <si>
    <t>96C-154-315</t>
  </si>
  <si>
    <t>96C-154-411</t>
  </si>
  <si>
    <t>96C-ALL-192</t>
  </si>
  <si>
    <t>96C-ALL-315</t>
  </si>
  <si>
    <t>96F-154-311</t>
  </si>
  <si>
    <t>96F-154-411</t>
  </si>
  <si>
    <t>96F-154-418</t>
  </si>
  <si>
    <t>970-154-411</t>
  </si>
  <si>
    <t>970-154-462</t>
  </si>
  <si>
    <t>970-154-715</t>
  </si>
  <si>
    <t>970-ALL-715</t>
  </si>
  <si>
    <t>97D-154-411</t>
  </si>
  <si>
    <t>980-154-173</t>
  </si>
  <si>
    <t>980-154-211</t>
  </si>
  <si>
    <t>980-154-411</t>
  </si>
  <si>
    <t>980-154-461</t>
  </si>
  <si>
    <t>980-154-462</t>
  </si>
  <si>
    <t>980-154-715</t>
  </si>
  <si>
    <t>980-ALL-173</t>
  </si>
  <si>
    <t>980-ALL-715</t>
  </si>
  <si>
    <t>98A-154-411</t>
  </si>
  <si>
    <t>98A-154-418</t>
  </si>
  <si>
    <t>98A-154-461</t>
  </si>
  <si>
    <t>98A-154-462</t>
  </si>
  <si>
    <t>98A-ALL-461</t>
  </si>
  <si>
    <t>98B-154-311</t>
  </si>
  <si>
    <t>98B-154-411</t>
  </si>
  <si>
    <t>98B-ALL-311</t>
  </si>
  <si>
    <t>990-154-411</t>
  </si>
  <si>
    <t>990-154-461</t>
  </si>
  <si>
    <t>990-154-462</t>
  </si>
  <si>
    <t>990-154-715</t>
  </si>
  <si>
    <t>990-ALL-715</t>
  </si>
  <si>
    <t>995-154-173</t>
  </si>
  <si>
    <t>995-154-211</t>
  </si>
  <si>
    <t>995-154-221</t>
  </si>
  <si>
    <t>995-154-231</t>
  </si>
  <si>
    <t>995-154-411</t>
  </si>
  <si>
    <t>995-154-462</t>
  </si>
  <si>
    <t>995-ALL-173</t>
  </si>
  <si>
    <t>ALL-154-151</t>
  </si>
  <si>
    <t>ALL-154-153</t>
  </si>
  <si>
    <t>ALL-154-171</t>
  </si>
  <si>
    <t>ALL-154-173</t>
  </si>
  <si>
    <t>ALL-154-174</t>
  </si>
  <si>
    <t>ALL-154-176</t>
  </si>
  <si>
    <t>ALL-154-178</t>
  </si>
  <si>
    <t>ALL-154-192</t>
  </si>
  <si>
    <t>ALL-154-199</t>
  </si>
  <si>
    <t>ALL-154-211</t>
  </si>
  <si>
    <t>ALL-154-221</t>
  </si>
  <si>
    <t>ALL-154-229</t>
  </si>
  <si>
    <t>ALL-154-231</t>
  </si>
  <si>
    <t>ALL-154-311</t>
  </si>
  <si>
    <t>ALL-154-314</t>
  </si>
  <si>
    <t>ALL-154-315</t>
  </si>
  <si>
    <t>ALL-154-332</t>
  </si>
  <si>
    <t>ALL-154-342</t>
  </si>
  <si>
    <t>ALL-154-343</t>
  </si>
  <si>
    <t>ALL-154-344</t>
  </si>
  <si>
    <t>ALL-154-411</t>
  </si>
  <si>
    <t>ALL-154-418</t>
  </si>
  <si>
    <t>ALL-154-451</t>
  </si>
  <si>
    <t>ALL-154-452</t>
  </si>
  <si>
    <t>ALL-154-453</t>
  </si>
  <si>
    <t>ALL-154-459</t>
  </si>
  <si>
    <t>ALL-154-461</t>
  </si>
  <si>
    <t>ALL-154-462</t>
  </si>
  <si>
    <t>ALL-154-471</t>
  </si>
  <si>
    <t>ALL-154-715</t>
  </si>
  <si>
    <t>ALL-ALL-715</t>
  </si>
  <si>
    <t>010-166-418</t>
  </si>
  <si>
    <t>010-171-135</t>
  </si>
  <si>
    <t>010-171-142</t>
  </si>
  <si>
    <t>010-171-146</t>
  </si>
  <si>
    <t>010-171-181</t>
  </si>
  <si>
    <t>010-171-187</t>
  </si>
  <si>
    <t>010-171-221</t>
  </si>
  <si>
    <t>010-ALL-142</t>
  </si>
  <si>
    <t>01F-181-541</t>
  </si>
  <si>
    <t>01F-ALL-541</t>
  </si>
  <si>
    <t>020-171-199</t>
  </si>
  <si>
    <t>020-171-231</t>
  </si>
  <si>
    <t>020-171-411</t>
  </si>
  <si>
    <t>030-163-180</t>
  </si>
  <si>
    <t>030-ALL-180</t>
  </si>
  <si>
    <t>040-171-180</t>
  </si>
  <si>
    <t>040-171-192</t>
  </si>
  <si>
    <t>040-171-231</t>
  </si>
  <si>
    <t>040-ALL-180</t>
  </si>
  <si>
    <t>040-ALL-192</t>
  </si>
  <si>
    <t>050-181-152</t>
  </si>
  <si>
    <t>050-181-211</t>
  </si>
  <si>
    <t>050-181-221</t>
  </si>
  <si>
    <t>050-ALL-152</t>
  </si>
  <si>
    <t>060-171-151</t>
  </si>
  <si>
    <t>060-171-180</t>
  </si>
  <si>
    <t>060-171-333</t>
  </si>
  <si>
    <t>060-171-542</t>
  </si>
  <si>
    <t>060-ALL-180</t>
  </si>
  <si>
    <t>060-ALL-333</t>
  </si>
  <si>
    <t>060-ALL-542</t>
  </si>
  <si>
    <t>06B-171-121</t>
  </si>
  <si>
    <t>06B-171-143</t>
  </si>
  <si>
    <t>06B-171-144</t>
  </si>
  <si>
    <t>06B-171-211</t>
  </si>
  <si>
    <t>06B-171-229</t>
  </si>
  <si>
    <t>06B-171-231</t>
  </si>
  <si>
    <t>06B-171-344</t>
  </si>
  <si>
    <t>06B-171-352</t>
  </si>
  <si>
    <t>06B-171-411</t>
  </si>
  <si>
    <t>06B-171-418</t>
  </si>
  <si>
    <t>06B-181-325</t>
  </si>
  <si>
    <t>06B-181-326</t>
  </si>
  <si>
    <t>06B-ALL-143</t>
  </si>
  <si>
    <t>06B-ALL-144</t>
  </si>
  <si>
    <t>06B-ALL-229</t>
  </si>
  <si>
    <t>06B-ALL-326</t>
  </si>
  <si>
    <t>06B-ALL-344</t>
  </si>
  <si>
    <t>06B-ALL-352</t>
  </si>
  <si>
    <t>070-166-418</t>
  </si>
  <si>
    <t>070-171-135</t>
  </si>
  <si>
    <t>070-171-143</t>
  </si>
  <si>
    <t>070-171-162</t>
  </si>
  <si>
    <t>070-171-171</t>
  </si>
  <si>
    <t>070-171-172</t>
  </si>
  <si>
    <t>070-171-199</t>
  </si>
  <si>
    <t>070-171-231</t>
  </si>
  <si>
    <t>070-171-311</t>
  </si>
  <si>
    <t>070-171-461</t>
  </si>
  <si>
    <t>070-ALL-143</t>
  </si>
  <si>
    <t>070-ALL-162</t>
  </si>
  <si>
    <t>070-ALL-171</t>
  </si>
  <si>
    <t>070-ALL-172</t>
  </si>
  <si>
    <t>070-ALL-199</t>
  </si>
  <si>
    <t>070-ALL-461</t>
  </si>
  <si>
    <t>090-167-211</t>
  </si>
  <si>
    <t>090-167-221</t>
  </si>
  <si>
    <t>090-171-422</t>
  </si>
  <si>
    <t>090-171-451</t>
  </si>
  <si>
    <t>090-181-180</t>
  </si>
  <si>
    <t>090-ALL-180</t>
  </si>
  <si>
    <t>090-ALL-422</t>
  </si>
  <si>
    <t>090-ALL-451</t>
  </si>
  <si>
    <t>100-171-180</t>
  </si>
  <si>
    <t>100-171-199</t>
  </si>
  <si>
    <t>100-181-153</t>
  </si>
  <si>
    <t>100-181-173</t>
  </si>
  <si>
    <t>100-181-184</t>
  </si>
  <si>
    <t>100-181-199</t>
  </si>
  <si>
    <t>100-181-211</t>
  </si>
  <si>
    <t>100-181-221</t>
  </si>
  <si>
    <t>100-181-231</t>
  </si>
  <si>
    <t>100-ALL-153</t>
  </si>
  <si>
    <t>100-ALL-180</t>
  </si>
  <si>
    <t>100-ALL-184</t>
  </si>
  <si>
    <t>100-ALL-199</t>
  </si>
  <si>
    <t>110-171-153</t>
  </si>
  <si>
    <t>110-171-181</t>
  </si>
  <si>
    <t>110-171-192</t>
  </si>
  <si>
    <t>110-171-231</t>
  </si>
  <si>
    <t>110-171-332</t>
  </si>
  <si>
    <t>110-171-418</t>
  </si>
  <si>
    <t>110-181-418</t>
  </si>
  <si>
    <t>110-ALL-153</t>
  </si>
  <si>
    <t>111-171-459</t>
  </si>
  <si>
    <t>111-ALL-459</t>
  </si>
  <si>
    <t>11A-163-462</t>
  </si>
  <si>
    <t>11A-171-131</t>
  </si>
  <si>
    <t>11A-171-142</t>
  </si>
  <si>
    <t>11A-171-221</t>
  </si>
  <si>
    <t>11A-171-231</t>
  </si>
  <si>
    <t>11A-181-178</t>
  </si>
  <si>
    <t>11A-181-221</t>
  </si>
  <si>
    <t>11A-181-231</t>
  </si>
  <si>
    <t>11A-181-462</t>
  </si>
  <si>
    <t>11A-ALL-131</t>
  </si>
  <si>
    <t>11A-ALL-178</t>
  </si>
  <si>
    <t>11A-ALL-221</t>
  </si>
  <si>
    <t>11A-ALL-231</t>
  </si>
  <si>
    <t>11B-171-192</t>
  </si>
  <si>
    <t>11B-171-229</t>
  </si>
  <si>
    <t>11B-171-231</t>
  </si>
  <si>
    <t>11B-171-422</t>
  </si>
  <si>
    <t>11B-171-462</t>
  </si>
  <si>
    <t>11B-ALL-192</t>
  </si>
  <si>
    <t>11B-ALL-325</t>
  </si>
  <si>
    <t>11B-ALL-422</t>
  </si>
  <si>
    <t>11C-171-192</t>
  </si>
  <si>
    <t>11C-171-211</t>
  </si>
  <si>
    <t>11C-171-411</t>
  </si>
  <si>
    <t>11C-172-411</t>
  </si>
  <si>
    <t>11C-181-411</t>
  </si>
  <si>
    <t>11D-181-171</t>
  </si>
  <si>
    <t>11D-181-229</t>
  </si>
  <si>
    <t>11D-181-231</t>
  </si>
  <si>
    <t>11D-ALL-171</t>
  </si>
  <si>
    <t>120-167-180</t>
  </si>
  <si>
    <t>120-167-198</t>
  </si>
  <si>
    <t>120-167-311</t>
  </si>
  <si>
    <t>120-167-411</t>
  </si>
  <si>
    <t>120-181-162</t>
  </si>
  <si>
    <t>120-181-180</t>
  </si>
  <si>
    <t>120-181-311</t>
  </si>
  <si>
    <t>120-181-459</t>
  </si>
  <si>
    <t>120-181-461</t>
  </si>
  <si>
    <t>120-ALL-162</t>
  </si>
  <si>
    <t>120-ALL-180</t>
  </si>
  <si>
    <t>120-ALL-459</t>
  </si>
  <si>
    <t>130-165-418</t>
  </si>
  <si>
    <t>130-167-331</t>
  </si>
  <si>
    <t>130-167-332</t>
  </si>
  <si>
    <t>130-168-411</t>
  </si>
  <si>
    <t>130-171-121</t>
  </si>
  <si>
    <t>130-171-221</t>
  </si>
  <si>
    <t>130-171-231</t>
  </si>
  <si>
    <t>130-181-231</t>
  </si>
  <si>
    <t>130-ALL-332</t>
  </si>
  <si>
    <t>132-163-126</t>
  </si>
  <si>
    <t>132-163-142</t>
  </si>
  <si>
    <t>132-171-162</t>
  </si>
  <si>
    <t>132-171-173</t>
  </si>
  <si>
    <t>132-171-462</t>
  </si>
  <si>
    <t>132-171-541</t>
  </si>
  <si>
    <t>132-ALL-541</t>
  </si>
  <si>
    <t>13A-181-121</t>
  </si>
  <si>
    <t>13A-181-211</t>
  </si>
  <si>
    <t>13A-181-221</t>
  </si>
  <si>
    <t>13A-181-231</t>
  </si>
  <si>
    <t>13A-181-233</t>
  </si>
  <si>
    <t>13C-181-211</t>
  </si>
  <si>
    <t>140-169-192</t>
  </si>
  <si>
    <t>140-169-211</t>
  </si>
  <si>
    <t>140-169-221</t>
  </si>
  <si>
    <t>140-170-146</t>
  </si>
  <si>
    <t>140-170-211</t>
  </si>
  <si>
    <t>140-170-221</t>
  </si>
  <si>
    <t>140-171-418</t>
  </si>
  <si>
    <t>140-181-180</t>
  </si>
  <si>
    <t>140-ALL-180</t>
  </si>
  <si>
    <t>160-171-151</t>
  </si>
  <si>
    <t>160-171-311</t>
  </si>
  <si>
    <t>160-171-332</t>
  </si>
  <si>
    <t>160-171-411</t>
  </si>
  <si>
    <t>160-171-418</t>
  </si>
  <si>
    <t>160-ALL-151</t>
  </si>
  <si>
    <t>170-166-418</t>
  </si>
  <si>
    <t>170-167-311</t>
  </si>
  <si>
    <t>170-169-231</t>
  </si>
  <si>
    <t>170-171-311</t>
  </si>
  <si>
    <t>170-171-462</t>
  </si>
  <si>
    <t>180-167-211</t>
  </si>
  <si>
    <t>180-167-332</t>
  </si>
  <si>
    <t>180-181-128</t>
  </si>
  <si>
    <t>180-181-143</t>
  </si>
  <si>
    <t>180-181-171</t>
  </si>
  <si>
    <t>180-181-173</t>
  </si>
  <si>
    <t>180-181-174</t>
  </si>
  <si>
    <t>180-181-199</t>
  </si>
  <si>
    <t>180-ALL-128</t>
  </si>
  <si>
    <t>180-ALL-143</t>
  </si>
  <si>
    <t>180-ALL-173</t>
  </si>
  <si>
    <t>180-ALL-332</t>
  </si>
  <si>
    <t>181-167-142</t>
  </si>
  <si>
    <t>182-171-152</t>
  </si>
  <si>
    <t>182-171-211</t>
  </si>
  <si>
    <t>182-171-221</t>
  </si>
  <si>
    <t>182-171-231</t>
  </si>
  <si>
    <t>182-171-418</t>
  </si>
  <si>
    <t>182-181-135</t>
  </si>
  <si>
    <t>182-181-180</t>
  </si>
  <si>
    <t>182-181-221</t>
  </si>
  <si>
    <t>182-181-231</t>
  </si>
  <si>
    <t>182-181-333</t>
  </si>
  <si>
    <t>182-181-459</t>
  </si>
  <si>
    <t>182-ALL-152</t>
  </si>
  <si>
    <t>182-ALL-180</t>
  </si>
  <si>
    <t>182-ALL-333</t>
  </si>
  <si>
    <t>182-ALL-459</t>
  </si>
  <si>
    <t>190-167-132</t>
  </si>
  <si>
    <t>190-171-126</t>
  </si>
  <si>
    <t>190-171-131</t>
  </si>
  <si>
    <t>190-171-135</t>
  </si>
  <si>
    <t>190-171-142</t>
  </si>
  <si>
    <t>190-171-162</t>
  </si>
  <si>
    <t>190-171-171</t>
  </si>
  <si>
    <t>190-171-173</t>
  </si>
  <si>
    <t>190-171-180</t>
  </si>
  <si>
    <t>190-171-211</t>
  </si>
  <si>
    <t>190-171-411</t>
  </si>
  <si>
    <t>190-181-211</t>
  </si>
  <si>
    <t>190-181-221</t>
  </si>
  <si>
    <t>190-ALL-132</t>
  </si>
  <si>
    <t>190-ALL-142</t>
  </si>
  <si>
    <t>190-ALL-162</t>
  </si>
  <si>
    <t>190-ALL-173</t>
  </si>
  <si>
    <t>190-ALL-180</t>
  </si>
  <si>
    <t>200-171-312</t>
  </si>
  <si>
    <t>200-171-418</t>
  </si>
  <si>
    <t>200-181-135</t>
  </si>
  <si>
    <t>200-181-152</t>
  </si>
  <si>
    <t>200-181-173</t>
  </si>
  <si>
    <t>200-181-231</t>
  </si>
  <si>
    <t>200-181-311</t>
  </si>
  <si>
    <t>200-ALL-312</t>
  </si>
  <si>
    <t>20A-171-192</t>
  </si>
  <si>
    <t>20A-171-311</t>
  </si>
  <si>
    <t>20A-ALL-192</t>
  </si>
  <si>
    <t>210-171-180</t>
  </si>
  <si>
    <t>210-171-181</t>
  </si>
  <si>
    <t>210-171-221</t>
  </si>
  <si>
    <t>210-171-333</t>
  </si>
  <si>
    <t>210-ALL-180</t>
  </si>
  <si>
    <t>210-ALL-333</t>
  </si>
  <si>
    <t>220-171-131</t>
  </si>
  <si>
    <t>220-171-151</t>
  </si>
  <si>
    <t>220-171-221</t>
  </si>
  <si>
    <t>220-171-231</t>
  </si>
  <si>
    <t>220-171-411</t>
  </si>
  <si>
    <t>220-171-418</t>
  </si>
  <si>
    <t>220-ALL-151</t>
  </si>
  <si>
    <t>230-163-133</t>
  </si>
  <si>
    <t>230-171-175</t>
  </si>
  <si>
    <t>230-171-180</t>
  </si>
  <si>
    <t>230-171-211</t>
  </si>
  <si>
    <t>230-171-221</t>
  </si>
  <si>
    <t>230-ALL-175</t>
  </si>
  <si>
    <t>230-ALL-180</t>
  </si>
  <si>
    <t>240-171-180</t>
  </si>
  <si>
    <t>240-ALL-180</t>
  </si>
  <si>
    <t>241-163-171</t>
  </si>
  <si>
    <t>241-171-152</t>
  </si>
  <si>
    <t>241-171-173</t>
  </si>
  <si>
    <t>241-171-221</t>
  </si>
  <si>
    <t>241-ALL-152</t>
  </si>
  <si>
    <t>250-166-418</t>
  </si>
  <si>
    <t>260-167-126</t>
  </si>
  <si>
    <t>260-167-142</t>
  </si>
  <si>
    <t>260-167-171</t>
  </si>
  <si>
    <t>260-167-211</t>
  </si>
  <si>
    <t>260-167-331</t>
  </si>
  <si>
    <t>260-167-332</t>
  </si>
  <si>
    <t>260-169-131</t>
  </si>
  <si>
    <t>260-169-211</t>
  </si>
  <si>
    <t>260-169-221</t>
  </si>
  <si>
    <t>260-171-311</t>
  </si>
  <si>
    <t>260-181-116</t>
  </si>
  <si>
    <t>260-181-121</t>
  </si>
  <si>
    <t>260-181-126</t>
  </si>
  <si>
    <t>260-181-131</t>
  </si>
  <si>
    <t>260-181-142</t>
  </si>
  <si>
    <t>260-181-146</t>
  </si>
  <si>
    <t>260-181-151</t>
  </si>
  <si>
    <t>260-181-171</t>
  </si>
  <si>
    <t>260-181-173</t>
  </si>
  <si>
    <t>260-181-199</t>
  </si>
  <si>
    <t>260-181-211</t>
  </si>
  <si>
    <t>260-181-221</t>
  </si>
  <si>
    <t>260-181-332</t>
  </si>
  <si>
    <t>260-181-542</t>
  </si>
  <si>
    <t>260-ALL-146</t>
  </si>
  <si>
    <t>260-ALL-331</t>
  </si>
  <si>
    <t>26C-171-462</t>
  </si>
  <si>
    <t>26C-171-541</t>
  </si>
  <si>
    <t>26C-171-542</t>
  </si>
  <si>
    <t>26C-181-121</t>
  </si>
  <si>
    <t>26C-181-211</t>
  </si>
  <si>
    <t>270-171-126</t>
  </si>
  <si>
    <t>270-171-131</t>
  </si>
  <si>
    <t>270-171-142</t>
  </si>
  <si>
    <t>270-171-171</t>
  </si>
  <si>
    <t>270-171-174</t>
  </si>
  <si>
    <t>270-171-180</t>
  </si>
  <si>
    <t>270-171-191</t>
  </si>
  <si>
    <t>270-171-211</t>
  </si>
  <si>
    <t>270-171-418</t>
  </si>
  <si>
    <t>270-171-462</t>
  </si>
  <si>
    <t>270-181-113</t>
  </si>
  <si>
    <t>270-181-127</t>
  </si>
  <si>
    <t>270-181-211</t>
  </si>
  <si>
    <t>270-181-221</t>
  </si>
  <si>
    <t>270-ALL-113</t>
  </si>
  <si>
    <t>270-ALL-126</t>
  </si>
  <si>
    <t>270-ALL-127</t>
  </si>
  <si>
    <t>270-ALL-131</t>
  </si>
  <si>
    <t>270-ALL-142</t>
  </si>
  <si>
    <t>270-ALL-180</t>
  </si>
  <si>
    <t>270-ALL-191</t>
  </si>
  <si>
    <t>280-169-231</t>
  </si>
  <si>
    <t>280-171-131</t>
  </si>
  <si>
    <t>280-171-143</t>
  </si>
  <si>
    <t>280-171-146</t>
  </si>
  <si>
    <t>280-171-180</t>
  </si>
  <si>
    <t>280-ALL-131</t>
  </si>
  <si>
    <t>280-ALL-143</t>
  </si>
  <si>
    <t>280-ALL-146</t>
  </si>
  <si>
    <t>280-ALL-180</t>
  </si>
  <si>
    <t>280-ALL-231</t>
  </si>
  <si>
    <t>290-163-126</t>
  </si>
  <si>
    <t>290-163-142</t>
  </si>
  <si>
    <t>290-163-162</t>
  </si>
  <si>
    <t>290-163-171</t>
  </si>
  <si>
    <t>290-163-174</t>
  </si>
  <si>
    <t>290-163-176</t>
  </si>
  <si>
    <t>290-165-418</t>
  </si>
  <si>
    <t>290-171-113</t>
  </si>
  <si>
    <t>290-171-126</t>
  </si>
  <si>
    <t>290-171-142</t>
  </si>
  <si>
    <t>290-171-144</t>
  </si>
  <si>
    <t>290-171-162</t>
  </si>
  <si>
    <t>290-171-171</t>
  </si>
  <si>
    <t>290-171-174</t>
  </si>
  <si>
    <t>290-171-176</t>
  </si>
  <si>
    <t>290-171-180</t>
  </si>
  <si>
    <t>290-171-211</t>
  </si>
  <si>
    <t>290-171-221</t>
  </si>
  <si>
    <t>290-171-411</t>
  </si>
  <si>
    <t>290-ALL-126</t>
  </si>
  <si>
    <t>290-ALL-142</t>
  </si>
  <si>
    <t>290-ALL-180</t>
  </si>
  <si>
    <t>292-167-192</t>
  </si>
  <si>
    <t>292-167-211</t>
  </si>
  <si>
    <t>292-167-221</t>
  </si>
  <si>
    <t>292-171-126</t>
  </si>
  <si>
    <t>292-171-142</t>
  </si>
  <si>
    <t>292-171-171</t>
  </si>
  <si>
    <t>292-ALL-126</t>
  </si>
  <si>
    <t>292-ALL-171</t>
  </si>
  <si>
    <t>310-163-523</t>
  </si>
  <si>
    <t>310-166-418</t>
  </si>
  <si>
    <t>310-167-311</t>
  </si>
  <si>
    <t>310-171-231</t>
  </si>
  <si>
    <t>310-171-418</t>
  </si>
  <si>
    <t>310-181-171</t>
  </si>
  <si>
    <t>310-181-173</t>
  </si>
  <si>
    <t>310-181-175</t>
  </si>
  <si>
    <t>310-181-221</t>
  </si>
  <si>
    <t>310-181-231</t>
  </si>
  <si>
    <t>310-ALL-171</t>
  </si>
  <si>
    <t>310-ALL-175</t>
  </si>
  <si>
    <t>310-ALL-311</t>
  </si>
  <si>
    <t>320-171-121</t>
  </si>
  <si>
    <t>320-171-131</t>
  </si>
  <si>
    <t>320-171-135</t>
  </si>
  <si>
    <t>320-171-171</t>
  </si>
  <si>
    <t>320-171-181</t>
  </si>
  <si>
    <t>320-171-187</t>
  </si>
  <si>
    <t>320-171-221</t>
  </si>
  <si>
    <t>320-ALL-131</t>
  </si>
  <si>
    <t>320-ALL-135</t>
  </si>
  <si>
    <t>320-ALL-181</t>
  </si>
  <si>
    <t>320-ALL-187</t>
  </si>
  <si>
    <t>32D-132-192</t>
  </si>
  <si>
    <t>32D-132-211</t>
  </si>
  <si>
    <t>32D-165-411</t>
  </si>
  <si>
    <t>32D-171-192</t>
  </si>
  <si>
    <t>32D-171-211</t>
  </si>
  <si>
    <t>32D-171-311</t>
  </si>
  <si>
    <t>32D-171-411</t>
  </si>
  <si>
    <t>32D-ALL-192</t>
  </si>
  <si>
    <t>32D-ALL-311</t>
  </si>
  <si>
    <t>32L-167-121</t>
  </si>
  <si>
    <t>32L-167-143</t>
  </si>
  <si>
    <t>32L-167-211</t>
  </si>
  <si>
    <t>32L-167-221</t>
  </si>
  <si>
    <t>32L-167-231</t>
  </si>
  <si>
    <t>32L-171-411</t>
  </si>
  <si>
    <t>32L-ALL-143</t>
  </si>
  <si>
    <t>32M-171-131</t>
  </si>
  <si>
    <t>32M-171-211</t>
  </si>
  <si>
    <t>32M-171-418</t>
  </si>
  <si>
    <t>32M-181-131</t>
  </si>
  <si>
    <t>32M-181-211</t>
  </si>
  <si>
    <t>32M-181-411</t>
  </si>
  <si>
    <t>32P-171-121</t>
  </si>
  <si>
    <t>32P-171-211</t>
  </si>
  <si>
    <t>330-171-116</t>
  </si>
  <si>
    <t>330-171-180</t>
  </si>
  <si>
    <t>330-181-522</t>
  </si>
  <si>
    <t>330-ALL-180</t>
  </si>
  <si>
    <t>330-ALL-522</t>
  </si>
  <si>
    <t>340-163-331</t>
  </si>
  <si>
    <t>340-167-311</t>
  </si>
  <si>
    <t>340-171-312</t>
  </si>
  <si>
    <t>340-171-411</t>
  </si>
  <si>
    <t>340-171-462</t>
  </si>
  <si>
    <t>340-181-171</t>
  </si>
  <si>
    <t>340-181-173</t>
  </si>
  <si>
    <t>340-181-174</t>
  </si>
  <si>
    <t>340-ALL-312</t>
  </si>
  <si>
    <t>34B-171-113</t>
  </si>
  <si>
    <t>34B-171-126</t>
  </si>
  <si>
    <t>34B-171-131</t>
  </si>
  <si>
    <t>34B-171-142</t>
  </si>
  <si>
    <t>34B-171-151</t>
  </si>
  <si>
    <t>34B-171-173</t>
  </si>
  <si>
    <t>34B-171-211</t>
  </si>
  <si>
    <t>34B-ALL-113</t>
  </si>
  <si>
    <t>34B-ALL-126</t>
  </si>
  <si>
    <t>34B-ALL-142</t>
  </si>
  <si>
    <t>34B-ALL-151</t>
  </si>
  <si>
    <t>34D-171-121</t>
  </si>
  <si>
    <t>34D-171-151</t>
  </si>
  <si>
    <t>34D-171-171</t>
  </si>
  <si>
    <t>34D-171-173</t>
  </si>
  <si>
    <t>34D-171-211</t>
  </si>
  <si>
    <t>34D-171-231</t>
  </si>
  <si>
    <t>34D-ALL-171</t>
  </si>
  <si>
    <t>34D-ALL-173</t>
  </si>
  <si>
    <t>34D-ALL-231</t>
  </si>
  <si>
    <t>34Z-171-192</t>
  </si>
  <si>
    <t>34Z-171-211</t>
  </si>
  <si>
    <t>34Z-171-221</t>
  </si>
  <si>
    <t>34Z-171-411</t>
  </si>
  <si>
    <t>34Z-181-131</t>
  </si>
  <si>
    <t>34Z-181-211</t>
  </si>
  <si>
    <t>34Z-181-221</t>
  </si>
  <si>
    <t>34Z-ALL-131</t>
  </si>
  <si>
    <t>350-171-116</t>
  </si>
  <si>
    <t>350-171-418</t>
  </si>
  <si>
    <t>350-181-192</t>
  </si>
  <si>
    <t>350-181-211</t>
  </si>
  <si>
    <t>350-181-221</t>
  </si>
  <si>
    <t>350-181-311</t>
  </si>
  <si>
    <t>350-181-411</t>
  </si>
  <si>
    <t>350-181-418</t>
  </si>
  <si>
    <t>350-181-461</t>
  </si>
  <si>
    <t>350-181-462</t>
  </si>
  <si>
    <t>350-181-523</t>
  </si>
  <si>
    <t>350-ALL-459</t>
  </si>
  <si>
    <t>350-ALL-523</t>
  </si>
  <si>
    <t>360-171-131</t>
  </si>
  <si>
    <t>360-171-144</t>
  </si>
  <si>
    <t>360-171-183</t>
  </si>
  <si>
    <t>360-171-184</t>
  </si>
  <si>
    <t>360-171-199</t>
  </si>
  <si>
    <t>360-171-231</t>
  </si>
  <si>
    <t>360-181-135</t>
  </si>
  <si>
    <t>360-181-196</t>
  </si>
  <si>
    <t>360-ALL-135</t>
  </si>
  <si>
    <t>360-ALL-144</t>
  </si>
  <si>
    <t>360-ALL-199</t>
  </si>
  <si>
    <t>36B-171-131</t>
  </si>
  <si>
    <t>36B-171-211</t>
  </si>
  <si>
    <t>36B-171-221</t>
  </si>
  <si>
    <t>36B-171-229</t>
  </si>
  <si>
    <t>36B-171-231</t>
  </si>
  <si>
    <t>36B-171-422</t>
  </si>
  <si>
    <t>36B-ALL-131</t>
  </si>
  <si>
    <t>36B-ALL-229</t>
  </si>
  <si>
    <t>36B-ALL-231</t>
  </si>
  <si>
    <t>36B-ALL-422</t>
  </si>
  <si>
    <t>36C-171-121</t>
  </si>
  <si>
    <t>36C-171-211</t>
  </si>
  <si>
    <t>36C-171-229</t>
  </si>
  <si>
    <t>36C-171-231</t>
  </si>
  <si>
    <t>36C-171-233</t>
  </si>
  <si>
    <t>36C-172-174</t>
  </si>
  <si>
    <t>36C-172-211</t>
  </si>
  <si>
    <t>36C-172-229</t>
  </si>
  <si>
    <t>36C-172-231</t>
  </si>
  <si>
    <t>36C-172-233</t>
  </si>
  <si>
    <t>36C-ALL-174</t>
  </si>
  <si>
    <t>36C-ALL-233</t>
  </si>
  <si>
    <t>36F-171-174</t>
  </si>
  <si>
    <t>36F-171-211</t>
  </si>
  <si>
    <t>36F-ALL-174</t>
  </si>
  <si>
    <t>370-163-126</t>
  </si>
  <si>
    <t>370-163-142</t>
  </si>
  <si>
    <t>370-163-162</t>
  </si>
  <si>
    <t>370-170-126</t>
  </si>
  <si>
    <t>370-171-231</t>
  </si>
  <si>
    <t>370-181-126</t>
  </si>
  <si>
    <t>370-181-131</t>
  </si>
  <si>
    <t>370-181-142</t>
  </si>
  <si>
    <t>370-181-147</t>
  </si>
  <si>
    <t>370-181-151</t>
  </si>
  <si>
    <t>370-181-162</t>
  </si>
  <si>
    <t>370-181-165</t>
  </si>
  <si>
    <t>370-181-171</t>
  </si>
  <si>
    <t>370-181-174</t>
  </si>
  <si>
    <t>370-181-176</t>
  </si>
  <si>
    <t>370-181-180</t>
  </si>
  <si>
    <t>370-181-181</t>
  </si>
  <si>
    <t>370-181-192</t>
  </si>
  <si>
    <t>370-181-211</t>
  </si>
  <si>
    <t>370-181-221</t>
  </si>
  <si>
    <t>370-ALL-126</t>
  </si>
  <si>
    <t>370-ALL-142</t>
  </si>
  <si>
    <t>370-ALL-147</t>
  </si>
  <si>
    <t>370-ALL-162</t>
  </si>
  <si>
    <t>370-ALL-165</t>
  </si>
  <si>
    <t>370-ALL-180</t>
  </si>
  <si>
    <t>380-171-113</t>
  </si>
  <si>
    <t>380-171-151</t>
  </si>
  <si>
    <t>380-171-171</t>
  </si>
  <si>
    <t>380-171-192</t>
  </si>
  <si>
    <t>380-171-231</t>
  </si>
  <si>
    <t>380-171-418</t>
  </si>
  <si>
    <t>380-171-462</t>
  </si>
  <si>
    <t>380-ALL-113</t>
  </si>
  <si>
    <t>380-ALL-151</t>
  </si>
  <si>
    <t>390-171-142</t>
  </si>
  <si>
    <t>390-171-151</t>
  </si>
  <si>
    <t>390-171-162</t>
  </si>
  <si>
    <t>390-171-171</t>
  </si>
  <si>
    <t>390-171-180</t>
  </si>
  <si>
    <t>390-181-113</t>
  </si>
  <si>
    <t>390-181-211</t>
  </si>
  <si>
    <t>390-181-221</t>
  </si>
  <si>
    <t>390-ALL-113</t>
  </si>
  <si>
    <t>390-ALL-135</t>
  </si>
  <si>
    <t>390-ALL-180</t>
  </si>
  <si>
    <t>39A-172-211</t>
  </si>
  <si>
    <t>39A-172-229</t>
  </si>
  <si>
    <t>39B-172-542</t>
  </si>
  <si>
    <t>39B-ALL-542</t>
  </si>
  <si>
    <t>400-163-472</t>
  </si>
  <si>
    <t>400-171-132</t>
  </si>
  <si>
    <t>400-171-180</t>
  </si>
  <si>
    <t>400-171-472</t>
  </si>
  <si>
    <t>400-181-411</t>
  </si>
  <si>
    <t>400-181-418</t>
  </si>
  <si>
    <t>400-ALL-132</t>
  </si>
  <si>
    <t>400-ALL-180</t>
  </si>
  <si>
    <t>400-ALL-472</t>
  </si>
  <si>
    <t>410-171-131</t>
  </si>
  <si>
    <t>410-171-143</t>
  </si>
  <si>
    <t>410-171-144</t>
  </si>
  <si>
    <t>410-171-145</t>
  </si>
  <si>
    <t>410-171-151</t>
  </si>
  <si>
    <t>410-171-162</t>
  </si>
  <si>
    <t>410-171-171</t>
  </si>
  <si>
    <t>410-171-173</t>
  </si>
  <si>
    <t>410-171-187</t>
  </si>
  <si>
    <t>410-171-312</t>
  </si>
  <si>
    <t>410-171-327</t>
  </si>
  <si>
    <t>410-171-332</t>
  </si>
  <si>
    <t>410-ALL-131</t>
  </si>
  <si>
    <t>410-ALL-144</t>
  </si>
  <si>
    <t>410-ALL-151</t>
  </si>
  <si>
    <t>410-ALL-162</t>
  </si>
  <si>
    <t>410-ALL-312</t>
  </si>
  <si>
    <t>410-ALL-332</t>
  </si>
  <si>
    <t>41F-171-121</t>
  </si>
  <si>
    <t>41F-171-142</t>
  </si>
  <si>
    <t>41F-171-171</t>
  </si>
  <si>
    <t>41F-171-211</t>
  </si>
  <si>
    <t>41F-181-312</t>
  </si>
  <si>
    <t>41F-181-331</t>
  </si>
  <si>
    <t>41F-181-413</t>
  </si>
  <si>
    <t>41F-ALL-121</t>
  </si>
  <si>
    <t>41F-ALL-142</t>
  </si>
  <si>
    <t>41F-ALL-171</t>
  </si>
  <si>
    <t>41F-ALL-312</t>
  </si>
  <si>
    <t>41F-ALL-331</t>
  </si>
  <si>
    <t>41F-ALL-413</t>
  </si>
  <si>
    <t>41G-172-142</t>
  </si>
  <si>
    <t>41G-172-151</t>
  </si>
  <si>
    <t>41G-172-152</t>
  </si>
  <si>
    <t>41G-ALL-142</t>
  </si>
  <si>
    <t>41G-ALL-152</t>
  </si>
  <si>
    <t>41H-171-121</t>
  </si>
  <si>
    <t>41H-171-131</t>
  </si>
  <si>
    <t>41H-171-148</t>
  </si>
  <si>
    <t>41H-171-191</t>
  </si>
  <si>
    <t>41H-171-211</t>
  </si>
  <si>
    <t>41H-171-231</t>
  </si>
  <si>
    <t>41H-181-121</t>
  </si>
  <si>
    <t>41H-181-148</t>
  </si>
  <si>
    <t>41H-181-211</t>
  </si>
  <si>
    <t>41H-181-231</t>
  </si>
  <si>
    <t>41H-ALL-121</t>
  </si>
  <si>
    <t>41H-ALL-148</t>
  </si>
  <si>
    <t>41H-ALL-191</t>
  </si>
  <si>
    <t>41H-ALL-231</t>
  </si>
  <si>
    <t>41K-171-121</t>
  </si>
  <si>
    <t>41K-171-211</t>
  </si>
  <si>
    <t>41K-ALL-121</t>
  </si>
  <si>
    <t>41M-171-181</t>
  </si>
  <si>
    <t>41M-181-142</t>
  </si>
  <si>
    <t>41M-ALL-142</t>
  </si>
  <si>
    <t>41M-ALL-181</t>
  </si>
  <si>
    <t>420-171-135</t>
  </si>
  <si>
    <t>420-171-211</t>
  </si>
  <si>
    <t>420-171-221</t>
  </si>
  <si>
    <t>420-ALL-135</t>
  </si>
  <si>
    <t>421-171-143</t>
  </si>
  <si>
    <t>421-171-181</t>
  </si>
  <si>
    <t>421-171-221</t>
  </si>
  <si>
    <t>421-181-311</t>
  </si>
  <si>
    <t>421-ALL-181</t>
  </si>
  <si>
    <t>422-163-147</t>
  </si>
  <si>
    <t>422-181-176</t>
  </si>
  <si>
    <t>422-ALL-147</t>
  </si>
  <si>
    <t>42B-171-411</t>
  </si>
  <si>
    <t>430-163-180</t>
  </si>
  <si>
    <t>430-ALL-180</t>
  </si>
  <si>
    <t>440-132-131</t>
  </si>
  <si>
    <t>440-167-171</t>
  </si>
  <si>
    <t>450-171-221</t>
  </si>
  <si>
    <t>450-171-231</t>
  </si>
  <si>
    <t>45A-170-143</t>
  </si>
  <si>
    <t>45A-ALL-143</t>
  </si>
  <si>
    <t>470-171-199</t>
  </si>
  <si>
    <t>470-171-232</t>
  </si>
  <si>
    <t>470-171-541</t>
  </si>
  <si>
    <t>470-181-131</t>
  </si>
  <si>
    <t>470-181-211</t>
  </si>
  <si>
    <t>470-181-221</t>
  </si>
  <si>
    <t>470-181-231</t>
  </si>
  <si>
    <t>470-181-232</t>
  </si>
  <si>
    <t>470-181-331</t>
  </si>
  <si>
    <t>470-ALL-199</t>
  </si>
  <si>
    <t>470-ALL-232</t>
  </si>
  <si>
    <t>480-165-418</t>
  </si>
  <si>
    <t>480-166-418</t>
  </si>
  <si>
    <t>480-169-192</t>
  </si>
  <si>
    <t>480-169-211</t>
  </si>
  <si>
    <t>480-169-221</t>
  </si>
  <si>
    <t>480-171-142</t>
  </si>
  <si>
    <t>480-171-180</t>
  </si>
  <si>
    <t>480-171-221</t>
  </si>
  <si>
    <t>480-171-312</t>
  </si>
  <si>
    <t>480-181-152</t>
  </si>
  <si>
    <t>480-181-191</t>
  </si>
  <si>
    <t>480-181-411</t>
  </si>
  <si>
    <t>480-ALL-142</t>
  </si>
  <si>
    <t>480-ALL-152</t>
  </si>
  <si>
    <t>480-ALL-180</t>
  </si>
  <si>
    <t>480-ALL-191</t>
  </si>
  <si>
    <t>480-ALL-312</t>
  </si>
  <si>
    <t>490-170-126</t>
  </si>
  <si>
    <t>490-170-211</t>
  </si>
  <si>
    <t>490-171-126</t>
  </si>
  <si>
    <t>490-171-131</t>
  </si>
  <si>
    <t>490-171-142</t>
  </si>
  <si>
    <t>490-171-147</t>
  </si>
  <si>
    <t>490-171-211</t>
  </si>
  <si>
    <t>490-171-221</t>
  </si>
  <si>
    <t>490-171-231</t>
  </si>
  <si>
    <t>490-181-116</t>
  </si>
  <si>
    <t>490-181-126</t>
  </si>
  <si>
    <t>490-181-131</t>
  </si>
  <si>
    <t>490-181-151</t>
  </si>
  <si>
    <t>490-181-171</t>
  </si>
  <si>
    <t>490-181-199</t>
  </si>
  <si>
    <t>490-181-211</t>
  </si>
  <si>
    <t>490-181-311</t>
  </si>
  <si>
    <t>490-181-332</t>
  </si>
  <si>
    <t>490-181-462</t>
  </si>
  <si>
    <t>490-ALL-116</t>
  </si>
  <si>
    <t>490-ALL-142</t>
  </si>
  <si>
    <t>490-ALL-147</t>
  </si>
  <si>
    <t>490-ALL-151</t>
  </si>
  <si>
    <t>491-171-126</t>
  </si>
  <si>
    <t>491-171-142</t>
  </si>
  <si>
    <t>491-171-144</t>
  </si>
  <si>
    <t>491-171-147</t>
  </si>
  <si>
    <t>491-171-171</t>
  </si>
  <si>
    <t>491-171-180</t>
  </si>
  <si>
    <t>491-171-211</t>
  </si>
  <si>
    <t>491-181-523</t>
  </si>
  <si>
    <t>491-ALL-142</t>
  </si>
  <si>
    <t>491-ALL-144</t>
  </si>
  <si>
    <t>491-ALL-147</t>
  </si>
  <si>
    <t>491-ALL-180</t>
  </si>
  <si>
    <t>491-ALL-523</t>
  </si>
  <si>
    <t>49B-170-121</t>
  </si>
  <si>
    <t>49B-170-211</t>
  </si>
  <si>
    <t>49B-170-221</t>
  </si>
  <si>
    <t>49B-171-192</t>
  </si>
  <si>
    <t>49B-171-211</t>
  </si>
  <si>
    <t>49B-171-221</t>
  </si>
  <si>
    <t>500-165-411</t>
  </si>
  <si>
    <t>500-166-418</t>
  </si>
  <si>
    <t>500-167-145</t>
  </si>
  <si>
    <t>500-167-211</t>
  </si>
  <si>
    <t>500-167-221</t>
  </si>
  <si>
    <t>500-170-180</t>
  </si>
  <si>
    <t>500-171-311</t>
  </si>
  <si>
    <t>500-171-414</t>
  </si>
  <si>
    <t>500-171-418</t>
  </si>
  <si>
    <t>500-181-151</t>
  </si>
  <si>
    <t>500-181-175</t>
  </si>
  <si>
    <t>500-181-211</t>
  </si>
  <si>
    <t>500-181-221</t>
  </si>
  <si>
    <t>500-181-411</t>
  </si>
  <si>
    <t>500-ALL-145</t>
  </si>
  <si>
    <t>500-ALL-414</t>
  </si>
  <si>
    <t>510-166-418</t>
  </si>
  <si>
    <t>510-171-113</t>
  </si>
  <si>
    <t>510-171-180</t>
  </si>
  <si>
    <t>510-171-221</t>
  </si>
  <si>
    <t>510-171-231</t>
  </si>
  <si>
    <t>510-171-311</t>
  </si>
  <si>
    <t>510-ALL-113</t>
  </si>
  <si>
    <t>510-ALL-180</t>
  </si>
  <si>
    <t>51A-166-418</t>
  </si>
  <si>
    <t>51A-181-418</t>
  </si>
  <si>
    <t>520-171-522</t>
  </si>
  <si>
    <t>520-ALL-522</t>
  </si>
  <si>
    <t>530-167-132</t>
  </si>
  <si>
    <t>530-167-211</t>
  </si>
  <si>
    <t>530-167-221</t>
  </si>
  <si>
    <t>530-171-121</t>
  </si>
  <si>
    <t>530-171-126</t>
  </si>
  <si>
    <t>530-171-131</t>
  </si>
  <si>
    <t>530-171-180</t>
  </si>
  <si>
    <t>530-171-196</t>
  </si>
  <si>
    <t>530-171-211</t>
  </si>
  <si>
    <t>530-171-221</t>
  </si>
  <si>
    <t>530-ALL-131</t>
  </si>
  <si>
    <t>530-ALL-180</t>
  </si>
  <si>
    <t>530-ALL-196</t>
  </si>
  <si>
    <t>53B-172-126</t>
  </si>
  <si>
    <t>53B-ALL-126</t>
  </si>
  <si>
    <t>53B-ALL-211</t>
  </si>
  <si>
    <t>53B-ALL-229</t>
  </si>
  <si>
    <t>53B-ALL-231</t>
  </si>
  <si>
    <t>53B-ALL-233</t>
  </si>
  <si>
    <t>540-166-418</t>
  </si>
  <si>
    <t>540-171-131</t>
  </si>
  <si>
    <t>550-171-221</t>
  </si>
  <si>
    <t>550-171-411</t>
  </si>
  <si>
    <t>550-181-116</t>
  </si>
  <si>
    <t>550-181-131</t>
  </si>
  <si>
    <t>550-181-172</t>
  </si>
  <si>
    <t>550-181-180</t>
  </si>
  <si>
    <t>550-181-199</t>
  </si>
  <si>
    <t>550-ALL-172</t>
  </si>
  <si>
    <t>550-ALL-180</t>
  </si>
  <si>
    <t>55A-166-418</t>
  </si>
  <si>
    <t>560-170-126</t>
  </si>
  <si>
    <t>560-170-142</t>
  </si>
  <si>
    <t>560-170-211</t>
  </si>
  <si>
    <t>560-171-132</t>
  </si>
  <si>
    <t>560-171-145</t>
  </si>
  <si>
    <t>560-171-147</t>
  </si>
  <si>
    <t>560-171-171</t>
  </si>
  <si>
    <t>560-181-180</t>
  </si>
  <si>
    <t>560-181-332</t>
  </si>
  <si>
    <t>560-181-418</t>
  </si>
  <si>
    <t>560-ALL-147</t>
  </si>
  <si>
    <t>560-ALL-180</t>
  </si>
  <si>
    <t>570-171-135</t>
  </si>
  <si>
    <t>570-171-180</t>
  </si>
  <si>
    <t>570-171-221</t>
  </si>
  <si>
    <t>570-171-231</t>
  </si>
  <si>
    <t>570-181-411</t>
  </si>
  <si>
    <t>570-ALL-135</t>
  </si>
  <si>
    <t>570-ALL-180</t>
  </si>
  <si>
    <t>580-171-116</t>
  </si>
  <si>
    <t>580-ALL-116</t>
  </si>
  <si>
    <t>590-171-113</t>
  </si>
  <si>
    <t>590-171-126</t>
  </si>
  <si>
    <t>590-171-131</t>
  </si>
  <si>
    <t>590-171-142</t>
  </si>
  <si>
    <t>590-171-146</t>
  </si>
  <si>
    <t>590-171-147</t>
  </si>
  <si>
    <t>590-171-151</t>
  </si>
  <si>
    <t>590-171-171</t>
  </si>
  <si>
    <t>590-171-172</t>
  </si>
  <si>
    <t>590-171-199</t>
  </si>
  <si>
    <t>590-171-211</t>
  </si>
  <si>
    <t>590-171-311</t>
  </si>
  <si>
    <t>590-ALL-126</t>
  </si>
  <si>
    <t>590-ALL-147</t>
  </si>
  <si>
    <t>590-ALL-172</t>
  </si>
  <si>
    <t>590-ALL-199</t>
  </si>
  <si>
    <t>600-171-116</t>
  </si>
  <si>
    <t>600-171-180</t>
  </si>
  <si>
    <t>600-ALL-116</t>
  </si>
  <si>
    <t>600-ALL-180</t>
  </si>
  <si>
    <t>60B-171-121</t>
  </si>
  <si>
    <t>60B-171-127</t>
  </si>
  <si>
    <t>60B-171-142</t>
  </si>
  <si>
    <t>60B-ALL-127</t>
  </si>
  <si>
    <t>60B-ALL-142</t>
  </si>
  <si>
    <t>60Q-171-131</t>
  </si>
  <si>
    <t>60Q-171-146</t>
  </si>
  <si>
    <t>60Q-171-211</t>
  </si>
  <si>
    <t>60Q-ALL-146</t>
  </si>
  <si>
    <t>60S-166-418</t>
  </si>
  <si>
    <t>60Z-163-131</t>
  </si>
  <si>
    <t>60Z-163-198</t>
  </si>
  <si>
    <t>60Z-163-211</t>
  </si>
  <si>
    <t>60Z-163-221</t>
  </si>
  <si>
    <t>60Z-163-231</t>
  </si>
  <si>
    <t>60Z-ALL-131</t>
  </si>
  <si>
    <t>60Z-ALL-198</t>
  </si>
  <si>
    <t>60Z-ALL-211</t>
  </si>
  <si>
    <t>60Z-ALL-221</t>
  </si>
  <si>
    <t>60Z-ALL-231</t>
  </si>
  <si>
    <t>610-171-146</t>
  </si>
  <si>
    <t>610-171-171</t>
  </si>
  <si>
    <t>610-171-311</t>
  </si>
  <si>
    <t>610-171-418</t>
  </si>
  <si>
    <t>610-171-462</t>
  </si>
  <si>
    <t>61K-171-121</t>
  </si>
  <si>
    <t>61K-171-142</t>
  </si>
  <si>
    <t>61K-171-211</t>
  </si>
  <si>
    <t>61K-171-234</t>
  </si>
  <si>
    <t>61K-171-235</t>
  </si>
  <si>
    <t>61K-171-239</t>
  </si>
  <si>
    <t>61K-ALL-142</t>
  </si>
  <si>
    <t>61K-ALL-234</t>
  </si>
  <si>
    <t>61K-ALL-235</t>
  </si>
  <si>
    <t>61K-ALL-239</t>
  </si>
  <si>
    <t>61N-171-121</t>
  </si>
  <si>
    <t>61N-171-211</t>
  </si>
  <si>
    <t>61N-181-312</t>
  </si>
  <si>
    <t>61N-181-411</t>
  </si>
  <si>
    <t>61N-ALL-121</t>
  </si>
  <si>
    <t>61N-ALL-312</t>
  </si>
  <si>
    <t>61P-171-121</t>
  </si>
  <si>
    <t>61P-171-211</t>
  </si>
  <si>
    <t>61Q-171-121</t>
  </si>
  <si>
    <t>61Q-171-174</t>
  </si>
  <si>
    <t>61Q-171-211</t>
  </si>
  <si>
    <t>61Q-171-229</t>
  </si>
  <si>
    <t>61Q-171-231</t>
  </si>
  <si>
    <t>61Q-171-451</t>
  </si>
  <si>
    <t>61Q-ALL-174</t>
  </si>
  <si>
    <t>61Q-ALL-451</t>
  </si>
  <si>
    <t>620-163-116</t>
  </si>
  <si>
    <t>620-171-462</t>
  </si>
  <si>
    <t>620-181-116</t>
  </si>
  <si>
    <t>620-181-145</t>
  </si>
  <si>
    <t>620-181-180</t>
  </si>
  <si>
    <t>620-181-418</t>
  </si>
  <si>
    <t>620-ALL-145</t>
  </si>
  <si>
    <t>620-ALL-180</t>
  </si>
  <si>
    <t>620-ALL-184</t>
  </si>
  <si>
    <t>62J-171-121</t>
  </si>
  <si>
    <t>62J-171-174</t>
  </si>
  <si>
    <t>62J-171-211</t>
  </si>
  <si>
    <t>62J-171-229</t>
  </si>
  <si>
    <t>62J-171-231</t>
  </si>
  <si>
    <t>62J-ALL-174</t>
  </si>
  <si>
    <t>62J-ALL-211</t>
  </si>
  <si>
    <t>62J-ALL-229</t>
  </si>
  <si>
    <t>62J-ALL-231</t>
  </si>
  <si>
    <t>630-171-319</t>
  </si>
  <si>
    <t>630-181-116</t>
  </si>
  <si>
    <t>630-181-199</t>
  </si>
  <si>
    <t>630-ALL-199</t>
  </si>
  <si>
    <t>630-ALL-319</t>
  </si>
  <si>
    <t>640-163-192</t>
  </si>
  <si>
    <t>640-167-311</t>
  </si>
  <si>
    <t>640-171-147</t>
  </si>
  <si>
    <t>640-171-148</t>
  </si>
  <si>
    <t>640-171-152</t>
  </si>
  <si>
    <t>640-171-162</t>
  </si>
  <si>
    <t>640-171-171</t>
  </si>
  <si>
    <t>640-171-180</t>
  </si>
  <si>
    <t>640-171-181</t>
  </si>
  <si>
    <t>640-181-113</t>
  </si>
  <si>
    <t>640-181-181</t>
  </si>
  <si>
    <t>640-181-192</t>
  </si>
  <si>
    <t>640-181-211</t>
  </si>
  <si>
    <t>640-181-221</t>
  </si>
  <si>
    <t>640-181-231</t>
  </si>
  <si>
    <t>640-ALL-113</t>
  </si>
  <si>
    <t>640-ALL-146</t>
  </si>
  <si>
    <t>640-ALL-147</t>
  </si>
  <si>
    <t>640-ALL-148</t>
  </si>
  <si>
    <t>640-ALL-180</t>
  </si>
  <si>
    <t>650-171-116</t>
  </si>
  <si>
    <t>650-171-126</t>
  </si>
  <si>
    <t>650-171-131</t>
  </si>
  <si>
    <t>650-171-142</t>
  </si>
  <si>
    <t>650-171-146</t>
  </si>
  <si>
    <t>650-171-151</t>
  </si>
  <si>
    <t>650-171-162</t>
  </si>
  <si>
    <t>650-171-171</t>
  </si>
  <si>
    <t>650-171-199</t>
  </si>
  <si>
    <t>650-171-231</t>
  </si>
  <si>
    <t>650-ALL-116</t>
  </si>
  <si>
    <t>650-ALL-126</t>
  </si>
  <si>
    <t>650-ALL-142</t>
  </si>
  <si>
    <t>650-ALL-162</t>
  </si>
  <si>
    <t>65G-171-121</t>
  </si>
  <si>
    <t>65G-171-211</t>
  </si>
  <si>
    <t>660-167-311</t>
  </si>
  <si>
    <t>660-171-126</t>
  </si>
  <si>
    <t>660-171-131</t>
  </si>
  <si>
    <t>660-171-142</t>
  </si>
  <si>
    <t>660-171-143</t>
  </si>
  <si>
    <t>660-171-171</t>
  </si>
  <si>
    <t>660-171-174</t>
  </si>
  <si>
    <t>660-171-176</t>
  </si>
  <si>
    <t>660-171-211</t>
  </si>
  <si>
    <t>660-ALL-126</t>
  </si>
  <si>
    <t>660-ALL-131</t>
  </si>
  <si>
    <t>660-ALL-142</t>
  </si>
  <si>
    <t>660-ALL-143</t>
  </si>
  <si>
    <t>660-ALL-171</t>
  </si>
  <si>
    <t>660-ALL-176</t>
  </si>
  <si>
    <t>670-167-132</t>
  </si>
  <si>
    <t>670-167-311</t>
  </si>
  <si>
    <t>670-181-171</t>
  </si>
  <si>
    <t>670-181-199</t>
  </si>
  <si>
    <t>670-ALL-132</t>
  </si>
  <si>
    <t>680-181-121</t>
  </si>
  <si>
    <t>680-181-211</t>
  </si>
  <si>
    <t>680-181-221</t>
  </si>
  <si>
    <t>680-ALL-121</t>
  </si>
  <si>
    <t>681-171-172</t>
  </si>
  <si>
    <t>681-171-331</t>
  </si>
  <si>
    <t>681-ALL-172</t>
  </si>
  <si>
    <t>681-ALL-331</t>
  </si>
  <si>
    <t>690-137-461</t>
  </si>
  <si>
    <t>690-181-133</t>
  </si>
  <si>
    <t>690-181-148</t>
  </si>
  <si>
    <t>690-181-152</t>
  </si>
  <si>
    <t>690-181-211</t>
  </si>
  <si>
    <t>690-181-221</t>
  </si>
  <si>
    <t>690-ALL-148</t>
  </si>
  <si>
    <t>690-ALL-152</t>
  </si>
  <si>
    <t>690-ALL-461</t>
  </si>
  <si>
    <t>70A-167-192</t>
  </si>
  <si>
    <t>70A-167-211</t>
  </si>
  <si>
    <t>70A-171-211</t>
  </si>
  <si>
    <t>70A-171-418</t>
  </si>
  <si>
    <t>710-171-116</t>
  </si>
  <si>
    <t>710-171-126</t>
  </si>
  <si>
    <t>710-171-142</t>
  </si>
  <si>
    <t>710-171-171</t>
  </si>
  <si>
    <t>710-171-180</t>
  </si>
  <si>
    <t>710-171-418</t>
  </si>
  <si>
    <t>710-ALL-126</t>
  </si>
  <si>
    <t>710-ALL-131</t>
  </si>
  <si>
    <t>710-ALL-142</t>
  </si>
  <si>
    <t>710-ALL-180</t>
  </si>
  <si>
    <t>720-163-126</t>
  </si>
  <si>
    <t>720-163-142</t>
  </si>
  <si>
    <t>720-163-199</t>
  </si>
  <si>
    <t>720-166-418</t>
  </si>
  <si>
    <t>720-171-116</t>
  </si>
  <si>
    <t>720-171-126</t>
  </si>
  <si>
    <t>720-171-131</t>
  </si>
  <si>
    <t>720-171-142</t>
  </si>
  <si>
    <t>720-171-143</t>
  </si>
  <si>
    <t>720-171-146</t>
  </si>
  <si>
    <t>720-171-151</t>
  </si>
  <si>
    <t>720-171-171</t>
  </si>
  <si>
    <t>720-171-172</t>
  </si>
  <si>
    <t>720-171-173</t>
  </si>
  <si>
    <t>720-171-180</t>
  </si>
  <si>
    <t>720-171-199</t>
  </si>
  <si>
    <t>720-171-418</t>
  </si>
  <si>
    <t>720-171-541</t>
  </si>
  <si>
    <t>720-181-418</t>
  </si>
  <si>
    <t>720-ALL-116</t>
  </si>
  <si>
    <t>720-ALL-126</t>
  </si>
  <si>
    <t>720-ALL-142</t>
  </si>
  <si>
    <t>720-ALL-146</t>
  </si>
  <si>
    <t>720-ALL-151</t>
  </si>
  <si>
    <t>720-ALL-173</t>
  </si>
  <si>
    <t>720-ALL-180</t>
  </si>
  <si>
    <t>720-ALL-541</t>
  </si>
  <si>
    <t>730-171-121</t>
  </si>
  <si>
    <t>730-171-181</t>
  </si>
  <si>
    <t>730-171-462</t>
  </si>
  <si>
    <t>730-171-542</t>
  </si>
  <si>
    <t>730-181-114</t>
  </si>
  <si>
    <t>730-181-181</t>
  </si>
  <si>
    <t>730-181-199</t>
  </si>
  <si>
    <t>730-181-221</t>
  </si>
  <si>
    <t>730-181-311</t>
  </si>
  <si>
    <t>730-ALL-114</t>
  </si>
  <si>
    <t>730-ALL-121</t>
  </si>
  <si>
    <t>730-ALL-199</t>
  </si>
  <si>
    <t>730-ALL-542</t>
  </si>
  <si>
    <t>740-166-418</t>
  </si>
  <si>
    <t>740-167-311</t>
  </si>
  <si>
    <t>740-181-147</t>
  </si>
  <si>
    <t>740-181-171</t>
  </si>
  <si>
    <t>740-181-180</t>
  </si>
  <si>
    <t>740-181-199</t>
  </si>
  <si>
    <t>740-181-333</t>
  </si>
  <si>
    <t>740-ALL-147</t>
  </si>
  <si>
    <t>740-ALL-171</t>
  </si>
  <si>
    <t>740-ALL-180</t>
  </si>
  <si>
    <t>740-ALL-333</t>
  </si>
  <si>
    <t>760-163-180</t>
  </si>
  <si>
    <t>760-166-418</t>
  </si>
  <si>
    <t>760-171-114</t>
  </si>
  <si>
    <t>760-171-211</t>
  </si>
  <si>
    <t>760-171-221</t>
  </si>
  <si>
    <t>760-ALL-114</t>
  </si>
  <si>
    <t>760-ALL-180</t>
  </si>
  <si>
    <t>761-163-184</t>
  </si>
  <si>
    <t>761-ALL-184</t>
  </si>
  <si>
    <t>76A-181-113</t>
  </si>
  <si>
    <t>76A-181-146</t>
  </si>
  <si>
    <t>76A-181-211</t>
  </si>
  <si>
    <t>76A-181-221</t>
  </si>
  <si>
    <t>76A-181-231</t>
  </si>
  <si>
    <t>76A-ALL-113</t>
  </si>
  <si>
    <t>770-171-144</t>
  </si>
  <si>
    <t>770-ALL-144</t>
  </si>
  <si>
    <t>790-132-199</t>
  </si>
  <si>
    <t>790-171-172</t>
  </si>
  <si>
    <t>790-171-199</t>
  </si>
  <si>
    <t>790-171-221</t>
  </si>
  <si>
    <t>790-ALL-172</t>
  </si>
  <si>
    <t>790-ALL-199</t>
  </si>
  <si>
    <t>79Z-171-121</t>
  </si>
  <si>
    <t>79Z-171-131</t>
  </si>
  <si>
    <t>79Z-171-197</t>
  </si>
  <si>
    <t>79Z-171-211</t>
  </si>
  <si>
    <t>79Z-171-221</t>
  </si>
  <si>
    <t>79Z-171-229</t>
  </si>
  <si>
    <t>79Z-171-231</t>
  </si>
  <si>
    <t>79Z-171-232</t>
  </si>
  <si>
    <t>79Z-171-311</t>
  </si>
  <si>
    <t>79Z-171-411</t>
  </si>
  <si>
    <t>79Z-ALL-131</t>
  </si>
  <si>
    <t>79Z-ALL-197</t>
  </si>
  <si>
    <t>79Z-ALL-311</t>
  </si>
  <si>
    <t>800-163-128</t>
  </si>
  <si>
    <t>800-170-411</t>
  </si>
  <si>
    <t>800-171-113</t>
  </si>
  <si>
    <t>800-171-211</t>
  </si>
  <si>
    <t>800-171-221</t>
  </si>
  <si>
    <t>800-171-311</t>
  </si>
  <si>
    <t>800-171-411</t>
  </si>
  <si>
    <t>800-ALL-113</t>
  </si>
  <si>
    <t>800-ALL-128</t>
  </si>
  <si>
    <t>810-171-131</t>
  </si>
  <si>
    <t>810-171-132</t>
  </si>
  <si>
    <t>810-171-135</t>
  </si>
  <si>
    <t>810-171-145</t>
  </si>
  <si>
    <t>810-171-146</t>
  </si>
  <si>
    <t>810-171-151</t>
  </si>
  <si>
    <t>810-171-153</t>
  </si>
  <si>
    <t>810-171-162</t>
  </si>
  <si>
    <t>810-171-172</t>
  </si>
  <si>
    <t>810-171-199</t>
  </si>
  <si>
    <t>810-171-221</t>
  </si>
  <si>
    <t>810-171-311</t>
  </si>
  <si>
    <t>810-171-331</t>
  </si>
  <si>
    <t>810-171-418</t>
  </si>
  <si>
    <t>810-ALL-132</t>
  </si>
  <si>
    <t>810-ALL-153</t>
  </si>
  <si>
    <t>810-ALL-172</t>
  </si>
  <si>
    <t>810-ALL-331</t>
  </si>
  <si>
    <t>820-171-411</t>
  </si>
  <si>
    <t>820-171-418</t>
  </si>
  <si>
    <t>820-171-461</t>
  </si>
  <si>
    <t>821-163-180</t>
  </si>
  <si>
    <t>821-171-146</t>
  </si>
  <si>
    <t>821-171-171</t>
  </si>
  <si>
    <t>821-ALL-180</t>
  </si>
  <si>
    <t>830-171-180</t>
  </si>
  <si>
    <t>830-ALL-180</t>
  </si>
  <si>
    <t>840-171-211</t>
  </si>
  <si>
    <t>840-171-231</t>
  </si>
  <si>
    <t>840-181-113</t>
  </si>
  <si>
    <t>840-181-126</t>
  </si>
  <si>
    <t>840-181-147</t>
  </si>
  <si>
    <t>840-181-171</t>
  </si>
  <si>
    <t>840-181-174</t>
  </si>
  <si>
    <t>840-181-180</t>
  </si>
  <si>
    <t>840-181-192</t>
  </si>
  <si>
    <t>840-181-211</t>
  </si>
  <si>
    <t>840-181-221</t>
  </si>
  <si>
    <t>840-181-312</t>
  </si>
  <si>
    <t>840-181-418</t>
  </si>
  <si>
    <t>840-ALL-113</t>
  </si>
  <si>
    <t>840-ALL-126</t>
  </si>
  <si>
    <t>840-ALL-147</t>
  </si>
  <si>
    <t>840-ALL-180</t>
  </si>
  <si>
    <t>850-167-145</t>
  </si>
  <si>
    <t>850-171-221</t>
  </si>
  <si>
    <t>850-181-126</t>
  </si>
  <si>
    <t>850-181-131</t>
  </si>
  <si>
    <t>850-181-135</t>
  </si>
  <si>
    <t>850-181-142</t>
  </si>
  <si>
    <t>850-181-144</t>
  </si>
  <si>
    <t>850-181-151</t>
  </si>
  <si>
    <t>850-181-171</t>
  </si>
  <si>
    <t>850-181-180</t>
  </si>
  <si>
    <t>850-181-199</t>
  </si>
  <si>
    <t>850-181-211</t>
  </si>
  <si>
    <t>850-ALL-131</t>
  </si>
  <si>
    <t>850-ALL-135</t>
  </si>
  <si>
    <t>850-ALL-145</t>
  </si>
  <si>
    <t>860-171-116</t>
  </si>
  <si>
    <t>860-171-121</t>
  </si>
  <si>
    <t>860-171-135</t>
  </si>
  <si>
    <t>860-171-153</t>
  </si>
  <si>
    <t>860-171-192</t>
  </si>
  <si>
    <t>860-171-231</t>
  </si>
  <si>
    <t>860-171-331</t>
  </si>
  <si>
    <t>860-ALL-116</t>
  </si>
  <si>
    <t>860-ALL-135</t>
  </si>
  <si>
    <t>860-ALL-153</t>
  </si>
  <si>
    <t>860-ALL-331</t>
  </si>
  <si>
    <t>861-171-418</t>
  </si>
  <si>
    <t>861-181-180</t>
  </si>
  <si>
    <t>861-181-221</t>
  </si>
  <si>
    <t>861-181-418</t>
  </si>
  <si>
    <t>861-ALL-180</t>
  </si>
  <si>
    <t>862-171-231</t>
  </si>
  <si>
    <t>870-167-126</t>
  </si>
  <si>
    <t>870-167-211</t>
  </si>
  <si>
    <t>870-169-231</t>
  </si>
  <si>
    <t>870-171-126</t>
  </si>
  <si>
    <t>870-171-131</t>
  </si>
  <si>
    <t>870-171-142</t>
  </si>
  <si>
    <t>870-171-143</t>
  </si>
  <si>
    <t>870-171-171</t>
  </si>
  <si>
    <t>870-171-180</t>
  </si>
  <si>
    <t>870-171-211</t>
  </si>
  <si>
    <t>870-171-231</t>
  </si>
  <si>
    <t>870-ALL-126</t>
  </si>
  <si>
    <t>870-ALL-142</t>
  </si>
  <si>
    <t>870-ALL-143</t>
  </si>
  <si>
    <t>870-ALL-180</t>
  </si>
  <si>
    <t>880-171-126</t>
  </si>
  <si>
    <t>880-171-171</t>
  </si>
  <si>
    <t>880-171-211</t>
  </si>
  <si>
    <t>880-171-411</t>
  </si>
  <si>
    <t>880-181-311</t>
  </si>
  <si>
    <t>880-181-413</t>
  </si>
  <si>
    <t>880-ALL-413</t>
  </si>
  <si>
    <t>890-171-126</t>
  </si>
  <si>
    <t>890-171-142</t>
  </si>
  <si>
    <t>890-171-171</t>
  </si>
  <si>
    <t>890-181-113</t>
  </si>
  <si>
    <t>890-181-211</t>
  </si>
  <si>
    <t>890-181-221</t>
  </si>
  <si>
    <t>890-181-231</t>
  </si>
  <si>
    <t>890-ALL-113</t>
  </si>
  <si>
    <t>890-ALL-126</t>
  </si>
  <si>
    <t>890-ALL-142</t>
  </si>
  <si>
    <t>900-166-418</t>
  </si>
  <si>
    <t>900-167-131</t>
  </si>
  <si>
    <t>900-167-311</t>
  </si>
  <si>
    <t>900-171-171</t>
  </si>
  <si>
    <t>90D-171-312</t>
  </si>
  <si>
    <t>90D-171-411</t>
  </si>
  <si>
    <t>90D-ALL-312</t>
  </si>
  <si>
    <t>910-171-113</t>
  </si>
  <si>
    <t>910-171-116</t>
  </si>
  <si>
    <t>910-171-126</t>
  </si>
  <si>
    <t>910-171-131</t>
  </si>
  <si>
    <t>910-171-171</t>
  </si>
  <si>
    <t>910-171-174</t>
  </si>
  <si>
    <t>910-171-176</t>
  </si>
  <si>
    <t>910-171-211</t>
  </si>
  <si>
    <t>910-171-311</t>
  </si>
  <si>
    <t>910-171-462</t>
  </si>
  <si>
    <t>910-ALL-113</t>
  </si>
  <si>
    <t>910-ALL-126</t>
  </si>
  <si>
    <t>910-ALL-174</t>
  </si>
  <si>
    <t>910-ALL-176</t>
  </si>
  <si>
    <t>920-163-126</t>
  </si>
  <si>
    <t>920-163-135</t>
  </si>
  <si>
    <t>920-163-151</t>
  </si>
  <si>
    <t>920-163-162</t>
  </si>
  <si>
    <t>920-163-171</t>
  </si>
  <si>
    <t>920-163-172</t>
  </si>
  <si>
    <t>920-163-174</t>
  </si>
  <si>
    <t>920-163-181</t>
  </si>
  <si>
    <t>920-163-231</t>
  </si>
  <si>
    <t>920-163-234</t>
  </si>
  <si>
    <t>920-167-192</t>
  </si>
  <si>
    <t>920-167-198</t>
  </si>
  <si>
    <t>920-167-211</t>
  </si>
  <si>
    <t>920-167-221</t>
  </si>
  <si>
    <t>920-167-232</t>
  </si>
  <si>
    <t>920-171-116</t>
  </si>
  <si>
    <t>920-171-117</t>
  </si>
  <si>
    <t>920-171-131</t>
  </si>
  <si>
    <t>920-171-133</t>
  </si>
  <si>
    <t>920-171-181</t>
  </si>
  <si>
    <t>920-171-221</t>
  </si>
  <si>
    <t>920-171-231</t>
  </si>
  <si>
    <t>920-171-232</t>
  </si>
  <si>
    <t>920-171-234</t>
  </si>
  <si>
    <t>920-178-418</t>
  </si>
  <si>
    <t>920-181-121</t>
  </si>
  <si>
    <t>920-181-162</t>
  </si>
  <si>
    <t>920-181-181</t>
  </si>
  <si>
    <t>920-181-211</t>
  </si>
  <si>
    <t>920-181-221</t>
  </si>
  <si>
    <t>920-181-231</t>
  </si>
  <si>
    <t>920-181-232</t>
  </si>
  <si>
    <t>920-181-234</t>
  </si>
  <si>
    <t>920-ALL-117</t>
  </si>
  <si>
    <t>920-ALL-133</t>
  </si>
  <si>
    <t>920-ALL-151</t>
  </si>
  <si>
    <t>920-ALL-162</t>
  </si>
  <si>
    <t>920-ALL-172</t>
  </si>
  <si>
    <t>920-ALL-198</t>
  </si>
  <si>
    <t>92B-170-121</t>
  </si>
  <si>
    <t>92E-170-198</t>
  </si>
  <si>
    <t>92E-170-211</t>
  </si>
  <si>
    <t>92E-ALL-198</t>
  </si>
  <si>
    <t>92P-172-121</t>
  </si>
  <si>
    <t>92P-172-211</t>
  </si>
  <si>
    <t>92S-170-411</t>
  </si>
  <si>
    <t>92T-181-312</t>
  </si>
  <si>
    <t>92T-ALL-121</t>
  </si>
  <si>
    <t>92T-ALL-312</t>
  </si>
  <si>
    <t>92U-172-462</t>
  </si>
  <si>
    <t>92Y-172-462</t>
  </si>
  <si>
    <t>930-165-418</t>
  </si>
  <si>
    <t>930-171-411</t>
  </si>
  <si>
    <t>940-171-126</t>
  </si>
  <si>
    <t>940-171-135</t>
  </si>
  <si>
    <t>940-171-181</t>
  </si>
  <si>
    <t>940-171-231</t>
  </si>
  <si>
    <t>940-ALL-126</t>
  </si>
  <si>
    <t>940-ALL-135</t>
  </si>
  <si>
    <t>940-ALL-181</t>
  </si>
  <si>
    <t>94A-134-542</t>
  </si>
  <si>
    <t>94A-169-311</t>
  </si>
  <si>
    <t>94A-171-121</t>
  </si>
  <si>
    <t>94A-171-171</t>
  </si>
  <si>
    <t>94A-171-211</t>
  </si>
  <si>
    <t>94A-171-229</t>
  </si>
  <si>
    <t>94A-171-231</t>
  </si>
  <si>
    <t>94A-ALL-121</t>
  </si>
  <si>
    <t>94A-ALL-171</t>
  </si>
  <si>
    <t>94A-ALL-211</t>
  </si>
  <si>
    <t>94A-ALL-229</t>
  </si>
  <si>
    <t>94A-ALL-231</t>
  </si>
  <si>
    <t>94Z-171-180</t>
  </si>
  <si>
    <t>94Z-ALL-180</t>
  </si>
  <si>
    <t>950-167-142</t>
  </si>
  <si>
    <t>950-171-180</t>
  </si>
  <si>
    <t>950-171-418</t>
  </si>
  <si>
    <t>950-ALL-180</t>
  </si>
  <si>
    <t>960-167-145</t>
  </si>
  <si>
    <t>960-167-211</t>
  </si>
  <si>
    <t>960-167-221</t>
  </si>
  <si>
    <t>960-171-311</t>
  </si>
  <si>
    <t>960-ALL-121</t>
  </si>
  <si>
    <t>960-ALL-145</t>
  </si>
  <si>
    <t>96F-171-411</t>
  </si>
  <si>
    <t>96F-181-411</t>
  </si>
  <si>
    <t>96F-181-418</t>
  </si>
  <si>
    <t>970-167-332</t>
  </si>
  <si>
    <t>970-171-116</t>
  </si>
  <si>
    <t>970-171-126</t>
  </si>
  <si>
    <t>970-171-131</t>
  </si>
  <si>
    <t>970-171-142</t>
  </si>
  <si>
    <t>970-171-162</t>
  </si>
  <si>
    <t>970-171-171</t>
  </si>
  <si>
    <t>970-171-418</t>
  </si>
  <si>
    <t>970-171-472</t>
  </si>
  <si>
    <t>970-181-418</t>
  </si>
  <si>
    <t>970-ALL-116</t>
  </si>
  <si>
    <t>970-ALL-126</t>
  </si>
  <si>
    <t>980-171-135</t>
  </si>
  <si>
    <t>980-171-147</t>
  </si>
  <si>
    <t>980-171-162</t>
  </si>
  <si>
    <t>980-171-221</t>
  </si>
  <si>
    <t>980-171-418</t>
  </si>
  <si>
    <t>980-ALL-135</t>
  </si>
  <si>
    <t>980-ALL-162</t>
  </si>
  <si>
    <t>990-171-116</t>
  </si>
  <si>
    <t>990-171-153</t>
  </si>
  <si>
    <t>990-171-221</t>
  </si>
  <si>
    <t>990-171-231</t>
  </si>
  <si>
    <t>990-171-331</t>
  </si>
  <si>
    <t>990-ALL-153</t>
  </si>
  <si>
    <t>990-ALL-331</t>
  </si>
  <si>
    <t>995-171-131</t>
  </si>
  <si>
    <t>995-171-142</t>
  </si>
  <si>
    <t>995-171-151</t>
  </si>
  <si>
    <t>995-171-171</t>
  </si>
  <si>
    <t>995-171-173</t>
  </si>
  <si>
    <t>995-ALL-131</t>
  </si>
  <si>
    <t>995-ALL-142</t>
  </si>
  <si>
    <t>995-ALL-151</t>
  </si>
  <si>
    <t>ALL-163-128</t>
  </si>
  <si>
    <t>ALL-167-171</t>
  </si>
  <si>
    <t>ALL-170-180</t>
  </si>
  <si>
    <t>ALL-171-117</t>
  </si>
  <si>
    <t>ALL-171-153</t>
  </si>
  <si>
    <t>ALL-171-184</t>
  </si>
  <si>
    <t>ALL-171-197</t>
  </si>
  <si>
    <t>ALL-171-229</t>
  </si>
  <si>
    <t>ALL-171-234</t>
  </si>
  <si>
    <t>ALL-171-235</t>
  </si>
  <si>
    <t>ALL-171-239</t>
  </si>
  <si>
    <t>ALL-171-352</t>
  </si>
  <si>
    <t>ALL-171-522</t>
  </si>
  <si>
    <t>ALL-171-542</t>
  </si>
  <si>
    <t>ALL-172-151</t>
  </si>
  <si>
    <t>ALL-172-152</t>
  </si>
  <si>
    <t>ALL-172-174</t>
  </si>
  <si>
    <t>ALL-172-231</t>
  </si>
  <si>
    <t>ALL-172-233</t>
  </si>
  <si>
    <t>ALL-172-542</t>
  </si>
  <si>
    <t>ALL-181-113</t>
  </si>
  <si>
    <t>ALL-181-114</t>
  </si>
  <si>
    <t>ALL-181-127</t>
  </si>
  <si>
    <t>ALL-181-128</t>
  </si>
  <si>
    <t>ALL-181-133</t>
  </si>
  <si>
    <t>ALL-181-145</t>
  </si>
  <si>
    <t>ALL-181-148</t>
  </si>
  <si>
    <t>ALL-181-153</t>
  </si>
  <si>
    <t>ALL-181-165</t>
  </si>
  <si>
    <t>ALL-181-172</t>
  </si>
  <si>
    <t>ALL-181-175</t>
  </si>
  <si>
    <t>ALL-181-178</t>
  </si>
  <si>
    <t>ALL-181-184</t>
  </si>
  <si>
    <t>ALL-181-229</t>
  </si>
  <si>
    <t>ALL-181-234</t>
  </si>
  <si>
    <t>ALL-181-325</t>
  </si>
  <si>
    <t>ALL-181-326</t>
  </si>
  <si>
    <t>ALL-181-332</t>
  </si>
  <si>
    <t>ALL-181-333</t>
  </si>
  <si>
    <t>ALL-181-459</t>
  </si>
  <si>
    <t>ALL-181-522</t>
  </si>
  <si>
    <t>ALL-ALL-352</t>
  </si>
  <si>
    <t>ALL-ALL-399</t>
  </si>
  <si>
    <t>ALL-ALL-522</t>
  </si>
  <si>
    <t>399</t>
  </si>
  <si>
    <t>Unbudgeted Funds</t>
  </si>
  <si>
    <t>070-163-129_1</t>
  </si>
  <si>
    <t>070-ALL-129_1</t>
  </si>
  <si>
    <t>ALL-163-129_1</t>
  </si>
  <si>
    <t>ALL-ALL-129_1</t>
  </si>
  <si>
    <t>180-121-129_2</t>
  </si>
  <si>
    <t>180-ALL-129_2</t>
  </si>
  <si>
    <t>200-163-129_1</t>
  </si>
  <si>
    <t>200-ALL-129_1</t>
  </si>
  <si>
    <t>430-121-129_1</t>
  </si>
  <si>
    <t>430-ALL-129_1</t>
  </si>
  <si>
    <t>650-121-129_2</t>
  </si>
  <si>
    <t>650-ALL-129_2</t>
  </si>
  <si>
    <t>920-121-129_1</t>
  </si>
  <si>
    <t>920-ALL-129_1</t>
  </si>
  <si>
    <t>ALL-121-129_1</t>
  </si>
  <si>
    <t>ALL-121-129_2</t>
  </si>
  <si>
    <t>ALL-ALL-129_2</t>
  </si>
  <si>
    <t>200-181-129_1</t>
  </si>
  <si>
    <t>920-171-129_1</t>
  </si>
  <si>
    <t>ALL-171-129_1</t>
  </si>
  <si>
    <t>ALL-181-129_1</t>
  </si>
  <si>
    <t xml:space="preserve">Note - August 31, 2021. </t>
  </si>
  <si>
    <t>00B-169-131</t>
  </si>
  <si>
    <t>00B-169-211</t>
  </si>
  <si>
    <t>00B-171-131</t>
  </si>
  <si>
    <t>00B-171-134</t>
  </si>
  <si>
    <t>00B-171-211</t>
  </si>
  <si>
    <t>00B-171-221</t>
  </si>
  <si>
    <t>00B-171-231</t>
  </si>
  <si>
    <t>00B-ALL-131</t>
  </si>
  <si>
    <t>00B-ALL-134</t>
  </si>
  <si>
    <t>010-163-418</t>
  </si>
  <si>
    <t>010-169-131</t>
  </si>
  <si>
    <t>010-169-181</t>
  </si>
  <si>
    <t>010-169-211</t>
  </si>
  <si>
    <t>010-169-221</t>
  </si>
  <si>
    <t>010-169-231</t>
  </si>
  <si>
    <t>010-171-121</t>
  </si>
  <si>
    <t>010-171-131</t>
  </si>
  <si>
    <t>010-171-180</t>
  </si>
  <si>
    <t>010-171-231</t>
  </si>
  <si>
    <t>010-171-311</t>
  </si>
  <si>
    <t>010-171-312</t>
  </si>
  <si>
    <t>010-178-418</t>
  </si>
  <si>
    <t>010-ALL-121</t>
  </si>
  <si>
    <t>010-ALL-180</t>
  </si>
  <si>
    <t>010-ALL-312</t>
  </si>
  <si>
    <t>01F-181-113</t>
  </si>
  <si>
    <t>01F-181-131</t>
  </si>
  <si>
    <t>01F-181-211</t>
  </si>
  <si>
    <t>01F-181-221</t>
  </si>
  <si>
    <t>01F-181-231</t>
  </si>
  <si>
    <t>01F-ALL-113</t>
  </si>
  <si>
    <t>01F-ALL-221</t>
  </si>
  <si>
    <t>01F-ALL-231</t>
  </si>
  <si>
    <t>020-171-121</t>
  </si>
  <si>
    <t>020-171-180</t>
  </si>
  <si>
    <t>020-171-221</t>
  </si>
  <si>
    <t>020-171-418</t>
  </si>
  <si>
    <t>020-171-451</t>
  </si>
  <si>
    <t>020-ALL-180</t>
  </si>
  <si>
    <t>030-163-461</t>
  </si>
  <si>
    <t>030-171-312</t>
  </si>
  <si>
    <t>030-181-135</t>
  </si>
  <si>
    <t>030-181-146</t>
  </si>
  <si>
    <t>030-181-181</t>
  </si>
  <si>
    <t>030-181-211</t>
  </si>
  <si>
    <t>030-181-221</t>
  </si>
  <si>
    <t>030-181-231</t>
  </si>
  <si>
    <t>030-ALL-135</t>
  </si>
  <si>
    <t>030-ALL-146</t>
  </si>
  <si>
    <t>030-ALL-181</t>
  </si>
  <si>
    <t>030-ALL-231</t>
  </si>
  <si>
    <t>030-ALL-312</t>
  </si>
  <si>
    <t>040-167-462</t>
  </si>
  <si>
    <t>040-170-126</t>
  </si>
  <si>
    <t>040-170-211</t>
  </si>
  <si>
    <t>040-171-146</t>
  </si>
  <si>
    <t>040-171-171</t>
  </si>
  <si>
    <t>040-ALL-171</t>
  </si>
  <si>
    <t>050-163-180</t>
  </si>
  <si>
    <t>050-171-462</t>
  </si>
  <si>
    <t>050-181-121</t>
  </si>
  <si>
    <t>050-181-131</t>
  </si>
  <si>
    <t>050-181-142</t>
  </si>
  <si>
    <t>050-181-231</t>
  </si>
  <si>
    <t>050-181-312</t>
  </si>
  <si>
    <t>050-181-411</t>
  </si>
  <si>
    <t>050-181-418</t>
  </si>
  <si>
    <t>050-ALL-131</t>
  </si>
  <si>
    <t>050-ALL-142</t>
  </si>
  <si>
    <t>050-ALL-180</t>
  </si>
  <si>
    <t>050-ALL-312</t>
  </si>
  <si>
    <t>060-165-411</t>
  </si>
  <si>
    <t>060-171-113</t>
  </si>
  <si>
    <t>060-181-121</t>
  </si>
  <si>
    <t>060-181-211</t>
  </si>
  <si>
    <t>060-181-221</t>
  </si>
  <si>
    <t>06B-171-462</t>
  </si>
  <si>
    <t>06B-181-121</t>
  </si>
  <si>
    <t>06B-181-146</t>
  </si>
  <si>
    <t>06B-181-148</t>
  </si>
  <si>
    <t>06B-181-151</t>
  </si>
  <si>
    <t>06B-181-152</t>
  </si>
  <si>
    <t>06B-181-183</t>
  </si>
  <si>
    <t>06B-181-211</t>
  </si>
  <si>
    <t>06B-181-411</t>
  </si>
  <si>
    <t>06B-ALL-146</t>
  </si>
  <si>
    <t>06B-ALL-151</t>
  </si>
  <si>
    <t>06B-ALL-152</t>
  </si>
  <si>
    <t>06B-ALL-183</t>
  </si>
  <si>
    <t>06B-ALL-462</t>
  </si>
  <si>
    <t>070-163-461</t>
  </si>
  <si>
    <t>070-167-411</t>
  </si>
  <si>
    <t>070-171-121</t>
  </si>
  <si>
    <t>070-171-127</t>
  </si>
  <si>
    <t>070-171-180</t>
  </si>
  <si>
    <t>070-171-192</t>
  </si>
  <si>
    <t>070-171-331</t>
  </si>
  <si>
    <t>070-171-411</t>
  </si>
  <si>
    <t>070-171-418</t>
  </si>
  <si>
    <t>070-ALL-127</t>
  </si>
  <si>
    <t>070-ALL-180</t>
  </si>
  <si>
    <t>070-ALL-192</t>
  </si>
  <si>
    <t>070-ALL-331</t>
  </si>
  <si>
    <t>080-171-311</t>
  </si>
  <si>
    <t>080-181-131</t>
  </si>
  <si>
    <t>080-181-135</t>
  </si>
  <si>
    <t>080-181-211</t>
  </si>
  <si>
    <t>080-181-221</t>
  </si>
  <si>
    <t>080-181-231</t>
  </si>
  <si>
    <t>080-ALL-131</t>
  </si>
  <si>
    <t>080-ALL-135</t>
  </si>
  <si>
    <t>080-ALL-231</t>
  </si>
  <si>
    <t>090-167-143</t>
  </si>
  <si>
    <t>090-167-311</t>
  </si>
  <si>
    <t>090-171-121</t>
  </si>
  <si>
    <t>090-171-142</t>
  </si>
  <si>
    <t>090-171-143</t>
  </si>
  <si>
    <t>090-171-181</t>
  </si>
  <si>
    <t>090-171-221</t>
  </si>
  <si>
    <t>090-171-231</t>
  </si>
  <si>
    <t>090-181-332</t>
  </si>
  <si>
    <t>09A-171-121</t>
  </si>
  <si>
    <t>09A-171-143</t>
  </si>
  <si>
    <t>09A-171-171</t>
  </si>
  <si>
    <t>09A-ALL-121</t>
  </si>
  <si>
    <t>09A-ALL-143</t>
  </si>
  <si>
    <t>09A-ALL-171</t>
  </si>
  <si>
    <t>100-169-146</t>
  </si>
  <si>
    <t>100-169-221</t>
  </si>
  <si>
    <t>100-169-231</t>
  </si>
  <si>
    <t>100-171-332</t>
  </si>
  <si>
    <t>100-171-462</t>
  </si>
  <si>
    <t>100-181-113</t>
  </si>
  <si>
    <t>100-181-121</t>
  </si>
  <si>
    <t>100-181-131</t>
  </si>
  <si>
    <t>100-181-133</t>
  </si>
  <si>
    <t>100-181-146</t>
  </si>
  <si>
    <t>100-181-151</t>
  </si>
  <si>
    <t>100-181-181</t>
  </si>
  <si>
    <t>100-181-411</t>
  </si>
  <si>
    <t>100-ALL-113</t>
  </si>
  <si>
    <t>100-ALL-332</t>
  </si>
  <si>
    <t>10A-181-143</t>
  </si>
  <si>
    <t>10B-ALL-143</t>
  </si>
  <si>
    <t>110-167-132</t>
  </si>
  <si>
    <t>110-167-211</t>
  </si>
  <si>
    <t>110-169-131</t>
  </si>
  <si>
    <t>110-169-181</t>
  </si>
  <si>
    <t>110-169-211</t>
  </si>
  <si>
    <t>110-169-221</t>
  </si>
  <si>
    <t>110-169-231</t>
  </si>
  <si>
    <t>110-171-121</t>
  </si>
  <si>
    <t>110-171-180</t>
  </si>
  <si>
    <t>110-171-331</t>
  </si>
  <si>
    <t>110-181-131</t>
  </si>
  <si>
    <t>110-181-135</t>
  </si>
  <si>
    <t>110-181-175</t>
  </si>
  <si>
    <t>110-181-181</t>
  </si>
  <si>
    <t>110-181-211</t>
  </si>
  <si>
    <t>110-181-221</t>
  </si>
  <si>
    <t>110-181-231</t>
  </si>
  <si>
    <t>110-ALL-180</t>
  </si>
  <si>
    <t>111-163-142</t>
  </si>
  <si>
    <t>111-163-196</t>
  </si>
  <si>
    <t>111-163-197</t>
  </si>
  <si>
    <t>111-163-343</t>
  </si>
  <si>
    <t>111-163-461</t>
  </si>
  <si>
    <t>111-169-192</t>
  </si>
  <si>
    <t>111-169-211</t>
  </si>
  <si>
    <t>111-169-221</t>
  </si>
  <si>
    <t>111-171-180</t>
  </si>
  <si>
    <t>111-181-131</t>
  </si>
  <si>
    <t>111-181-146</t>
  </si>
  <si>
    <t>111-181-211</t>
  </si>
  <si>
    <t>111-181-221</t>
  </si>
  <si>
    <t>111-181-231</t>
  </si>
  <si>
    <t>111-ALL-113</t>
  </si>
  <si>
    <t>111-ALL-131</t>
  </si>
  <si>
    <t>111-ALL-146</t>
  </si>
  <si>
    <t>111-ALL-180</t>
  </si>
  <si>
    <t>111-ALL-196</t>
  </si>
  <si>
    <t>111-ALL-197</t>
  </si>
  <si>
    <t>111-ALL-343</t>
  </si>
  <si>
    <t>11A-171-411</t>
  </si>
  <si>
    <t>11B-163-422</t>
  </si>
  <si>
    <t>11B-181-121</t>
  </si>
  <si>
    <t>11B-181-192</t>
  </si>
  <si>
    <t>11B-181-211</t>
  </si>
  <si>
    <t>11B-181-231</t>
  </si>
  <si>
    <t>11B-181-233</t>
  </si>
  <si>
    <t>120-171-411</t>
  </si>
  <si>
    <t>120-171-462</t>
  </si>
  <si>
    <t>120-181-462</t>
  </si>
  <si>
    <t>130-166-418</t>
  </si>
  <si>
    <t>130-171-162</t>
  </si>
  <si>
    <t>130-171-181</t>
  </si>
  <si>
    <t>130-181-121</t>
  </si>
  <si>
    <t>130-181-133</t>
  </si>
  <si>
    <t>130-181-187</t>
  </si>
  <si>
    <t>130-ALL-187</t>
  </si>
  <si>
    <t>132-171-131</t>
  </si>
  <si>
    <t>132-171-192</t>
  </si>
  <si>
    <t>132-171-451</t>
  </si>
  <si>
    <t>132-ALL-131</t>
  </si>
  <si>
    <t>13A-171-411</t>
  </si>
  <si>
    <t>13C-171-211</t>
  </si>
  <si>
    <t>140-169-131</t>
  </si>
  <si>
    <t>140-169-231</t>
  </si>
  <si>
    <t>140-170-143</t>
  </si>
  <si>
    <t>140-171-146</t>
  </si>
  <si>
    <t>140-171-211</t>
  </si>
  <si>
    <t>140-171-221</t>
  </si>
  <si>
    <t>140-171-231</t>
  </si>
  <si>
    <t>140-181-312</t>
  </si>
  <si>
    <t>140-181-411</t>
  </si>
  <si>
    <t>140-ALL-131</t>
  </si>
  <si>
    <t>140-ALL-143</t>
  </si>
  <si>
    <t>140-ALL-312</t>
  </si>
  <si>
    <t>150-171-116</t>
  </si>
  <si>
    <t>150-171-126</t>
  </si>
  <si>
    <t>150-171-128</t>
  </si>
  <si>
    <t>150-171-131</t>
  </si>
  <si>
    <t>150-171-142</t>
  </si>
  <si>
    <t>150-171-151</t>
  </si>
  <si>
    <t>150-171-162</t>
  </si>
  <si>
    <t>150-171-171</t>
  </si>
  <si>
    <t>150-171-174</t>
  </si>
  <si>
    <t>150-171-176</t>
  </si>
  <si>
    <t>150-171-180</t>
  </si>
  <si>
    <t>150-171-211</t>
  </si>
  <si>
    <t>150-171-411</t>
  </si>
  <si>
    <t>150-ALL-126</t>
  </si>
  <si>
    <t>150-ALL-128</t>
  </si>
  <si>
    <t>150-ALL-131</t>
  </si>
  <si>
    <t>150-ALL-142</t>
  </si>
  <si>
    <t>150-ALL-151</t>
  </si>
  <si>
    <t>150-ALL-162</t>
  </si>
  <si>
    <t>150-ALL-171</t>
  </si>
  <si>
    <t>150-ALL-180</t>
  </si>
  <si>
    <t>160-181-121</t>
  </si>
  <si>
    <t>160-181-131</t>
  </si>
  <si>
    <t>160-181-142</t>
  </si>
  <si>
    <t>160-181-211</t>
  </si>
  <si>
    <t>160-181-221</t>
  </si>
  <si>
    <t>160-181-231</t>
  </si>
  <si>
    <t>16B-181-311</t>
  </si>
  <si>
    <t>16B-181-541</t>
  </si>
  <si>
    <t>16B-ALL-541</t>
  </si>
  <si>
    <t>170-165-418</t>
  </si>
  <si>
    <t>170-171-146</t>
  </si>
  <si>
    <t>170-171-221</t>
  </si>
  <si>
    <t>170-171-343</t>
  </si>
  <si>
    <t>180-166-418</t>
  </si>
  <si>
    <t>180-167-126</t>
  </si>
  <si>
    <t>180-167-145</t>
  </si>
  <si>
    <t>180-167-221</t>
  </si>
  <si>
    <t>180-167-331</t>
  </si>
  <si>
    <t>180-ALL-145</t>
  </si>
  <si>
    <t>180-ALL-331</t>
  </si>
  <si>
    <t>181-166-418</t>
  </si>
  <si>
    <t>181-167-180</t>
  </si>
  <si>
    <t>181-171-180</t>
  </si>
  <si>
    <t>181-181-131</t>
  </si>
  <si>
    <t>181-181-211</t>
  </si>
  <si>
    <t>181-181-221</t>
  </si>
  <si>
    <t>181-181-231</t>
  </si>
  <si>
    <t>181-ALL-180</t>
  </si>
  <si>
    <t>182-171-121</t>
  </si>
  <si>
    <t>182-171-125</t>
  </si>
  <si>
    <t>182-171-131</t>
  </si>
  <si>
    <t>182-171-135</t>
  </si>
  <si>
    <t>182-171-312</t>
  </si>
  <si>
    <t>182-171-411</t>
  </si>
  <si>
    <t>182-181-312</t>
  </si>
  <si>
    <t>182-181-418</t>
  </si>
  <si>
    <t>190-166-418</t>
  </si>
  <si>
    <t>190-167-144</t>
  </si>
  <si>
    <t>190-167-311</t>
  </si>
  <si>
    <t>190-171-221</t>
  </si>
  <si>
    <t>190-171-418</t>
  </si>
  <si>
    <t>190-181-121</t>
  </si>
  <si>
    <t>190-181-131</t>
  </si>
  <si>
    <t>190-181-135</t>
  </si>
  <si>
    <t>190-181-231</t>
  </si>
  <si>
    <t>190-ALL-144</t>
  </si>
  <si>
    <t>200-163-413</t>
  </si>
  <si>
    <t>200-171-180</t>
  </si>
  <si>
    <t>200-181-312</t>
  </si>
  <si>
    <t>200-181-462</t>
  </si>
  <si>
    <t>200-ALL-180</t>
  </si>
  <si>
    <t>200-ALL-413</t>
  </si>
  <si>
    <t>20A-171-411</t>
  </si>
  <si>
    <t>20A-181-422</t>
  </si>
  <si>
    <t>20A-181-541</t>
  </si>
  <si>
    <t>20A-ALL-541</t>
  </si>
  <si>
    <t>210-171-311</t>
  </si>
  <si>
    <t>210-171-541</t>
  </si>
  <si>
    <t>210-181-131</t>
  </si>
  <si>
    <t>210-181-135</t>
  </si>
  <si>
    <t>210-181-151</t>
  </si>
  <si>
    <t>210-181-187</t>
  </si>
  <si>
    <t>210-181-198</t>
  </si>
  <si>
    <t>210-181-211</t>
  </si>
  <si>
    <t>210-181-221</t>
  </si>
  <si>
    <t>210-181-231</t>
  </si>
  <si>
    <t>210-181-311</t>
  </si>
  <si>
    <t>210-ALL-135</t>
  </si>
  <si>
    <t>210-ALL-187</t>
  </si>
  <si>
    <t>210-ALL-231</t>
  </si>
  <si>
    <t>210-ALL-541</t>
  </si>
  <si>
    <t>220-171-180</t>
  </si>
  <si>
    <t>220-171-351</t>
  </si>
  <si>
    <t>220-181-135</t>
  </si>
  <si>
    <t>220-181-180</t>
  </si>
  <si>
    <t>220-181-221</t>
  </si>
  <si>
    <t>220-181-231</t>
  </si>
  <si>
    <t>220-181-411</t>
  </si>
  <si>
    <t>220-181-462</t>
  </si>
  <si>
    <t>220-ALL-135</t>
  </si>
  <si>
    <t>220-ALL-180</t>
  </si>
  <si>
    <t>220-ALL-351</t>
  </si>
  <si>
    <t>230-163-180</t>
  </si>
  <si>
    <t>230-163-184</t>
  </si>
  <si>
    <t>230-171-142</t>
  </si>
  <si>
    <t>230-171-146</t>
  </si>
  <si>
    <t>230-171-171</t>
  </si>
  <si>
    <t>230-171-199</t>
  </si>
  <si>
    <t>230-171-231</t>
  </si>
  <si>
    <t>230-171-542</t>
  </si>
  <si>
    <t>230-181-131</t>
  </si>
  <si>
    <t>230-181-146</t>
  </si>
  <si>
    <t>230-181-211</t>
  </si>
  <si>
    <t>230-181-221</t>
  </si>
  <si>
    <t>230-181-231</t>
  </si>
  <si>
    <t>230-181-311</t>
  </si>
  <si>
    <t>230-181-411</t>
  </si>
  <si>
    <t>230-ALL-542</t>
  </si>
  <si>
    <t>23A-164-141</t>
  </si>
  <si>
    <t>23A-164-146</t>
  </si>
  <si>
    <t>23A-164-221</t>
  </si>
  <si>
    <t>23A-164-231</t>
  </si>
  <si>
    <t>23A-171-146</t>
  </si>
  <si>
    <t>23A-171-173</t>
  </si>
  <si>
    <t>23A-171-192</t>
  </si>
  <si>
    <t>23A-171-211</t>
  </si>
  <si>
    <t>23A-171-221</t>
  </si>
  <si>
    <t>23A-171-231</t>
  </si>
  <si>
    <t>23A-181-192</t>
  </si>
  <si>
    <t>23A-181-211</t>
  </si>
  <si>
    <t>23A-ALL-141</t>
  </si>
  <si>
    <t>23A-ALL-173</t>
  </si>
  <si>
    <t>23A-ALL-231</t>
  </si>
  <si>
    <t>240-171-131</t>
  </si>
  <si>
    <t>240-171-181</t>
  </si>
  <si>
    <t>240-171-221</t>
  </si>
  <si>
    <t>240-171-231</t>
  </si>
  <si>
    <t>240-171-411</t>
  </si>
  <si>
    <t>240-171-413</t>
  </si>
  <si>
    <t>240-171-418</t>
  </si>
  <si>
    <t>241-169-131</t>
  </si>
  <si>
    <t>241-169-211</t>
  </si>
  <si>
    <t>241-169-221</t>
  </si>
  <si>
    <t>241-169-231</t>
  </si>
  <si>
    <t>241-171-121</t>
  </si>
  <si>
    <t>241-171-231</t>
  </si>
  <si>
    <t>241-171-311</t>
  </si>
  <si>
    <t>241-181-131</t>
  </si>
  <si>
    <t>241-181-135</t>
  </si>
  <si>
    <t>241-181-146</t>
  </si>
  <si>
    <t>241-181-180</t>
  </si>
  <si>
    <t>241-181-211</t>
  </si>
  <si>
    <t>241-181-221</t>
  </si>
  <si>
    <t>241-181-231</t>
  </si>
  <si>
    <t>241-ALL-146</t>
  </si>
  <si>
    <t>24N-181-422</t>
  </si>
  <si>
    <t>24N-ALL-422</t>
  </si>
  <si>
    <t>250-163-180</t>
  </si>
  <si>
    <t>250-167-121</t>
  </si>
  <si>
    <t>250-167-221</t>
  </si>
  <si>
    <t>250-170-180</t>
  </si>
  <si>
    <t>250-171-113</t>
  </si>
  <si>
    <t>250-171-121</t>
  </si>
  <si>
    <t>250-171-131</t>
  </si>
  <si>
    <t>250-171-146</t>
  </si>
  <si>
    <t>250-171-192</t>
  </si>
  <si>
    <t>250-171-221</t>
  </si>
  <si>
    <t>250-171-231</t>
  </si>
  <si>
    <t>250-181-121</t>
  </si>
  <si>
    <t>250-181-181</t>
  </si>
  <si>
    <t>250-181-211</t>
  </si>
  <si>
    <t>250-181-221</t>
  </si>
  <si>
    <t>250-181-231</t>
  </si>
  <si>
    <t>250-181-411</t>
  </si>
  <si>
    <t>260-163-317</t>
  </si>
  <si>
    <t>260-169-231</t>
  </si>
  <si>
    <t>260-171-325</t>
  </si>
  <si>
    <t>260-171-326</t>
  </si>
  <si>
    <t>260-171-392</t>
  </si>
  <si>
    <t>260-171-411</t>
  </si>
  <si>
    <t>260-171-422</t>
  </si>
  <si>
    <t>260-181-124</t>
  </si>
  <si>
    <t>260-181-135</t>
  </si>
  <si>
    <t>260-181-152</t>
  </si>
  <si>
    <t>260-181-164</t>
  </si>
  <si>
    <t>260-181-231</t>
  </si>
  <si>
    <t>260-181-311</t>
  </si>
  <si>
    <t>260-181-312</t>
  </si>
  <si>
    <t>260-181-392</t>
  </si>
  <si>
    <t>260-181-411</t>
  </si>
  <si>
    <t>260-181-418</t>
  </si>
  <si>
    <t>260-181-462</t>
  </si>
  <si>
    <t>260-181-541</t>
  </si>
  <si>
    <t>260-ALL-135</t>
  </si>
  <si>
    <t>260-ALL-164</t>
  </si>
  <si>
    <t>260-ALL-317</t>
  </si>
  <si>
    <t>260-ALL-325</t>
  </si>
  <si>
    <t>26C-181-142</t>
  </si>
  <si>
    <t>26C-181-231</t>
  </si>
  <si>
    <t>26C-181-233</t>
  </si>
  <si>
    <t>26C-ALL-233</t>
  </si>
  <si>
    <t>270-167-121</t>
  </si>
  <si>
    <t>270-167-211</t>
  </si>
  <si>
    <t>270-167-221</t>
  </si>
  <si>
    <t>270-169-131</t>
  </si>
  <si>
    <t>270-169-211</t>
  </si>
  <si>
    <t>270-169-221</t>
  </si>
  <si>
    <t>270-169-231</t>
  </si>
  <si>
    <t>270-171-411</t>
  </si>
  <si>
    <t>270-181-231</t>
  </si>
  <si>
    <t>280-163-418</t>
  </si>
  <si>
    <t>280-171-147</t>
  </si>
  <si>
    <t>280-171-151</t>
  </si>
  <si>
    <t>280-171-162</t>
  </si>
  <si>
    <t>280-171-172</t>
  </si>
  <si>
    <t>280-171-311</t>
  </si>
  <si>
    <t>280-171-312</t>
  </si>
  <si>
    <t>280-181-127</t>
  </si>
  <si>
    <t>280-181-131</t>
  </si>
  <si>
    <t>280-181-135</t>
  </si>
  <si>
    <t>280-181-146</t>
  </si>
  <si>
    <t>280-181-211</t>
  </si>
  <si>
    <t>280-181-221</t>
  </si>
  <si>
    <t>280-181-231</t>
  </si>
  <si>
    <t>280-ALL-127</t>
  </si>
  <si>
    <t>280-ALL-135</t>
  </si>
  <si>
    <t>280-ALL-147</t>
  </si>
  <si>
    <t>280-ALL-151</t>
  </si>
  <si>
    <t>280-ALL-162</t>
  </si>
  <si>
    <t>280-ALL-172</t>
  </si>
  <si>
    <t>290-171-131</t>
  </si>
  <si>
    <t>290-171-199</t>
  </si>
  <si>
    <t>290-171-231</t>
  </si>
  <si>
    <t>290-171-418</t>
  </si>
  <si>
    <t>290-171-422</t>
  </si>
  <si>
    <t>290-171-423</t>
  </si>
  <si>
    <t>290-171-424</t>
  </si>
  <si>
    <t>290-171-425</t>
  </si>
  <si>
    <t>290-181-131</t>
  </si>
  <si>
    <t>290-181-211</t>
  </si>
  <si>
    <t>290-181-221</t>
  </si>
  <si>
    <t>290-181-231</t>
  </si>
  <si>
    <t>290-181-418</t>
  </si>
  <si>
    <t>290-ALL-131</t>
  </si>
  <si>
    <t>290-ALL-199</t>
  </si>
  <si>
    <t>290-ALL-425</t>
  </si>
  <si>
    <t>291-171-135</t>
  </si>
  <si>
    <t>291-171-142</t>
  </si>
  <si>
    <t>291-171-187</t>
  </si>
  <si>
    <t>291-ALL-121</t>
  </si>
  <si>
    <t>291-ALL-135</t>
  </si>
  <si>
    <t>291-ALL-142</t>
  </si>
  <si>
    <t>291-ALL-187</t>
  </si>
  <si>
    <t>292-167-331</t>
  </si>
  <si>
    <t>292-171-423</t>
  </si>
  <si>
    <t>292-171-523</t>
  </si>
  <si>
    <t>292-ALL-423</t>
  </si>
  <si>
    <t>292-ALL-523</t>
  </si>
  <si>
    <t>300-163-332</t>
  </si>
  <si>
    <t>300-171-135</t>
  </si>
  <si>
    <t>300-171-221</t>
  </si>
  <si>
    <t>300-171-231</t>
  </si>
  <si>
    <t>300-171-331</t>
  </si>
  <si>
    <t>300-171-418</t>
  </si>
  <si>
    <t>300-171-422</t>
  </si>
  <si>
    <t>300-171-423</t>
  </si>
  <si>
    <t>300-171-424</t>
  </si>
  <si>
    <t>300-171-425</t>
  </si>
  <si>
    <t>300-181-132</t>
  </si>
  <si>
    <t>300-181-135</t>
  </si>
  <si>
    <t>300-181-211</t>
  </si>
  <si>
    <t>300-181-221</t>
  </si>
  <si>
    <t>300-181-231</t>
  </si>
  <si>
    <t>300-181-411</t>
  </si>
  <si>
    <t>300-ALL-121</t>
  </si>
  <si>
    <t>300-ALL-132</t>
  </si>
  <si>
    <t>300-ALL-331</t>
  </si>
  <si>
    <t>300-ALL-423</t>
  </si>
  <si>
    <t>300-ALL-424</t>
  </si>
  <si>
    <t>300-ALL-425</t>
  </si>
  <si>
    <t>310-167-411</t>
  </si>
  <si>
    <t>310-171-135</t>
  </si>
  <si>
    <t>310-171-462</t>
  </si>
  <si>
    <t>310-171-523</t>
  </si>
  <si>
    <t>310-181-121</t>
  </si>
  <si>
    <t>310-181-312</t>
  </si>
  <si>
    <t>310-181-418</t>
  </si>
  <si>
    <t>310-181-423</t>
  </si>
  <si>
    <t>310-181-461</t>
  </si>
  <si>
    <t>310-181-532</t>
  </si>
  <si>
    <t>310-ALL-423</t>
  </si>
  <si>
    <t>310-ALL-532</t>
  </si>
  <si>
    <t>320-171-124</t>
  </si>
  <si>
    <t>320-171-127</t>
  </si>
  <si>
    <t>320-171-180</t>
  </si>
  <si>
    <t>320-171-231</t>
  </si>
  <si>
    <t>320-ALL-127</t>
  </si>
  <si>
    <t>320-ALL-180</t>
  </si>
  <si>
    <t>32C-171-312</t>
  </si>
  <si>
    <t>32C-171-331</t>
  </si>
  <si>
    <t>32C-ALL-312</t>
  </si>
  <si>
    <t>32C-ALL-331</t>
  </si>
  <si>
    <t>32D-170-211</t>
  </si>
  <si>
    <t>32D-171-141</t>
  </si>
  <si>
    <t>32D-171-231</t>
  </si>
  <si>
    <t>32D-171-333</t>
  </si>
  <si>
    <t>32D-181-121</t>
  </si>
  <si>
    <t>32D-181-211</t>
  </si>
  <si>
    <t>32D-181-229</t>
  </si>
  <si>
    <t>32D-181-231</t>
  </si>
  <si>
    <t>32D-ALL-141</t>
  </si>
  <si>
    <t>32D-ALL-333</t>
  </si>
  <si>
    <t>32L-171-146</t>
  </si>
  <si>
    <t>32L-ALL-146</t>
  </si>
  <si>
    <t>32M-171-462</t>
  </si>
  <si>
    <t>32M-181-135</t>
  </si>
  <si>
    <t>32M-181-221</t>
  </si>
  <si>
    <t>32M-ALL-135</t>
  </si>
  <si>
    <t>32T-171-211</t>
  </si>
  <si>
    <t>32T-171-221</t>
  </si>
  <si>
    <t>32T-171-233</t>
  </si>
  <si>
    <t>32T-171-418</t>
  </si>
  <si>
    <t>32T-181-121</t>
  </si>
  <si>
    <t>32T-181-211</t>
  </si>
  <si>
    <t>32T-181-221</t>
  </si>
  <si>
    <t>32T-181-233</t>
  </si>
  <si>
    <t>32T-181-418</t>
  </si>
  <si>
    <t>32T-ALL-121</t>
  </si>
  <si>
    <t>330-181-127</t>
  </si>
  <si>
    <t>330-181-187</t>
  </si>
  <si>
    <t>330-181-211</t>
  </si>
  <si>
    <t>330-181-221</t>
  </si>
  <si>
    <t>330-181-231</t>
  </si>
  <si>
    <t>330-ALL-127</t>
  </si>
  <si>
    <t>340-181-121</t>
  </si>
  <si>
    <t>340-181-131</t>
  </si>
  <si>
    <t>340-181-135</t>
  </si>
  <si>
    <t>340-181-146</t>
  </si>
  <si>
    <t>340-181-180</t>
  </si>
  <si>
    <t>340-181-181</t>
  </si>
  <si>
    <t>340-181-221</t>
  </si>
  <si>
    <t>340-181-231</t>
  </si>
  <si>
    <t>340-ALL-131</t>
  </si>
  <si>
    <t>340-ALL-135</t>
  </si>
  <si>
    <t>340-ALL-180</t>
  </si>
  <si>
    <t>34B-171-462</t>
  </si>
  <si>
    <t>34D-171-319</t>
  </si>
  <si>
    <t>34D-181-211</t>
  </si>
  <si>
    <t>34D-181-311</t>
  </si>
  <si>
    <t>34Z-171-229</t>
  </si>
  <si>
    <t>34Z-181-192</t>
  </si>
  <si>
    <t>34Z-181-229</t>
  </si>
  <si>
    <t>350-169-131</t>
  </si>
  <si>
    <t>350-169-192</t>
  </si>
  <si>
    <t>350-169-211</t>
  </si>
  <si>
    <t>350-169-221</t>
  </si>
  <si>
    <t>350-169-231</t>
  </si>
  <si>
    <t>350-171-181</t>
  </si>
  <si>
    <t>350-171-192</t>
  </si>
  <si>
    <t>350-171-221</t>
  </si>
  <si>
    <t>350-181-121</t>
  </si>
  <si>
    <t>350-181-131</t>
  </si>
  <si>
    <t>350-181-135</t>
  </si>
  <si>
    <t>350-181-231</t>
  </si>
  <si>
    <t>350-181-342</t>
  </si>
  <si>
    <t>350-ALL-121</t>
  </si>
  <si>
    <t>360-169-181</t>
  </si>
  <si>
    <t>360-171-121</t>
  </si>
  <si>
    <t>360-171-181</t>
  </si>
  <si>
    <t>360-171-411</t>
  </si>
  <si>
    <t>360-181-184</t>
  </si>
  <si>
    <t>360-181-311</t>
  </si>
  <si>
    <t>360-181-325</t>
  </si>
  <si>
    <t>36B-171-462</t>
  </si>
  <si>
    <t>370-171-312</t>
  </si>
  <si>
    <t>370-171-325</t>
  </si>
  <si>
    <t>370-171-345</t>
  </si>
  <si>
    <t>370-171-418</t>
  </si>
  <si>
    <t>370-181-121</t>
  </si>
  <si>
    <t>370-181-183</t>
  </si>
  <si>
    <t>370-181-231</t>
  </si>
  <si>
    <t>370-181-333</t>
  </si>
  <si>
    <t>370-181-423</t>
  </si>
  <si>
    <t>370-ALL-183</t>
  </si>
  <si>
    <t>370-ALL-325</t>
  </si>
  <si>
    <t>370-ALL-333</t>
  </si>
  <si>
    <t>370-ALL-345</t>
  </si>
  <si>
    <t>370-ALL-423</t>
  </si>
  <si>
    <t>380-165-418</t>
  </si>
  <si>
    <t>380-170-142</t>
  </si>
  <si>
    <t>380-170-211</t>
  </si>
  <si>
    <t>380-170-221</t>
  </si>
  <si>
    <t>380-170-231</t>
  </si>
  <si>
    <t>380-171-180</t>
  </si>
  <si>
    <t>380-171-311</t>
  </si>
  <si>
    <t>380-181-121</t>
  </si>
  <si>
    <t>380-181-192</t>
  </si>
  <si>
    <t>380-181-211</t>
  </si>
  <si>
    <t>380-181-221</t>
  </si>
  <si>
    <t>380-181-231</t>
  </si>
  <si>
    <t>380-181-311</t>
  </si>
  <si>
    <t>380-181-411</t>
  </si>
  <si>
    <t>380-181-461</t>
  </si>
  <si>
    <t>380-181-541</t>
  </si>
  <si>
    <t>380-ALL-121</t>
  </si>
  <si>
    <t>380-ALL-180</t>
  </si>
  <si>
    <t>380-ALL-311</t>
  </si>
  <si>
    <t>380-ALL-541</t>
  </si>
  <si>
    <t>390-163-314</t>
  </si>
  <si>
    <t>390-171-172</t>
  </si>
  <si>
    <t>390-171-411</t>
  </si>
  <si>
    <t>390-181-183</t>
  </si>
  <si>
    <t>390-181-184</t>
  </si>
  <si>
    <t>390-ALL-183</t>
  </si>
  <si>
    <t>390-ALL-184</t>
  </si>
  <si>
    <t>390-ALL-314</t>
  </si>
  <si>
    <t>39A-171-411</t>
  </si>
  <si>
    <t>400-163-181</t>
  </si>
  <si>
    <t>400-163-221</t>
  </si>
  <si>
    <t>400-171-121</t>
  </si>
  <si>
    <t>400-171-221</t>
  </si>
  <si>
    <t>400-181-311</t>
  </si>
  <si>
    <t>400-181-414</t>
  </si>
  <si>
    <t>400-181-462</t>
  </si>
  <si>
    <t>410-167-196</t>
  </si>
  <si>
    <t>410-171-121</t>
  </si>
  <si>
    <t>410-171-125</t>
  </si>
  <si>
    <t>410-171-146</t>
  </si>
  <si>
    <t>410-171-180</t>
  </si>
  <si>
    <t>410-171-183</t>
  </si>
  <si>
    <t>410-171-192</t>
  </si>
  <si>
    <t>410-171-311</t>
  </si>
  <si>
    <t>410-171-522</t>
  </si>
  <si>
    <t>410-ALL-121</t>
  </si>
  <si>
    <t>410-ALL-125</t>
  </si>
  <si>
    <t>410-ALL-180</t>
  </si>
  <si>
    <t>410-ALL-196</t>
  </si>
  <si>
    <t>410-ALL-522</t>
  </si>
  <si>
    <t>41F-171-418</t>
  </si>
  <si>
    <t>41F-181-142</t>
  </si>
  <si>
    <t>41F-181-211</t>
  </si>
  <si>
    <t>41F-181-231</t>
  </si>
  <si>
    <t>41F-181-411</t>
  </si>
  <si>
    <t>41M-163-311</t>
  </si>
  <si>
    <t>420-171-231</t>
  </si>
  <si>
    <t>420-171-311</t>
  </si>
  <si>
    <t>420-171-522</t>
  </si>
  <si>
    <t>420-ALL-522</t>
  </si>
  <si>
    <t>421-163-327</t>
  </si>
  <si>
    <t>421-171-418</t>
  </si>
  <si>
    <t>421-181-121</t>
  </si>
  <si>
    <t>421-181-181</t>
  </si>
  <si>
    <t>421-181-221</t>
  </si>
  <si>
    <t>421-181-418</t>
  </si>
  <si>
    <t>421-ALL-121</t>
  </si>
  <si>
    <t>421-ALL-327</t>
  </si>
  <si>
    <t>422-181-113</t>
  </si>
  <si>
    <t>422-ALL-113</t>
  </si>
  <si>
    <t>430-163-131</t>
  </si>
  <si>
    <t>430-163-351</t>
  </si>
  <si>
    <t>430-169-131</t>
  </si>
  <si>
    <t>430-169-146</t>
  </si>
  <si>
    <t>430-169-211</t>
  </si>
  <si>
    <t>430-169-221</t>
  </si>
  <si>
    <t>430-169-231</t>
  </si>
  <si>
    <t>430-171-121</t>
  </si>
  <si>
    <t>430-171-124</t>
  </si>
  <si>
    <t>430-171-211</t>
  </si>
  <si>
    <t>430-171-221</t>
  </si>
  <si>
    <t>430-171-231</t>
  </si>
  <si>
    <t>430-181-418</t>
  </si>
  <si>
    <t>430-ALL-131</t>
  </si>
  <si>
    <t>430-ALL-351</t>
  </si>
  <si>
    <t>440-169-131</t>
  </si>
  <si>
    <t>440-169-211</t>
  </si>
  <si>
    <t>440-169-221</t>
  </si>
  <si>
    <t>440-169-231</t>
  </si>
  <si>
    <t>440-171-121</t>
  </si>
  <si>
    <t>440-171-125</t>
  </si>
  <si>
    <t>440-171-180</t>
  </si>
  <si>
    <t>440-171-221</t>
  </si>
  <si>
    <t>440-171-231</t>
  </si>
  <si>
    <t>440-171-418</t>
  </si>
  <si>
    <t>440-ALL-125</t>
  </si>
  <si>
    <t>440-ALL-180</t>
  </si>
  <si>
    <t>440-ALL-231</t>
  </si>
  <si>
    <t>44A-171-462</t>
  </si>
  <si>
    <t>450-170-121</t>
  </si>
  <si>
    <t>450-170-142</t>
  </si>
  <si>
    <t>450-170-211</t>
  </si>
  <si>
    <t>450-170-221</t>
  </si>
  <si>
    <t>45B-171-131</t>
  </si>
  <si>
    <t>45B-171-211</t>
  </si>
  <si>
    <t>45B-171-229</t>
  </si>
  <si>
    <t>45B-171-231</t>
  </si>
  <si>
    <t>45B-181-121</t>
  </si>
  <si>
    <t>45B-181-146</t>
  </si>
  <si>
    <t>45B-181-211</t>
  </si>
  <si>
    <t>45B-181-229</t>
  </si>
  <si>
    <t>45B-181-231</t>
  </si>
  <si>
    <t>45B-ALL-146</t>
  </si>
  <si>
    <t>45B-ALL-231</t>
  </si>
  <si>
    <t>470-171-180</t>
  </si>
  <si>
    <t>470-171-418</t>
  </si>
  <si>
    <t>470-181-121</t>
  </si>
  <si>
    <t>470-181-146</t>
  </si>
  <si>
    <t>470-181-191</t>
  </si>
  <si>
    <t>470-181-196</t>
  </si>
  <si>
    <t>470-181-418</t>
  </si>
  <si>
    <t>470-ALL-180</t>
  </si>
  <si>
    <t>480-170-198</t>
  </si>
  <si>
    <t>480-170-211</t>
  </si>
  <si>
    <t>480-170-221</t>
  </si>
  <si>
    <t>480-181-133</t>
  </si>
  <si>
    <t>480-181-231</t>
  </si>
  <si>
    <t>480-ALL-133</t>
  </si>
  <si>
    <t>480-ALL-198</t>
  </si>
  <si>
    <t>490-169-131</t>
  </si>
  <si>
    <t>490-169-211</t>
  </si>
  <si>
    <t>490-169-221</t>
  </si>
  <si>
    <t>490-169-231</t>
  </si>
  <si>
    <t>490-170-180</t>
  </si>
  <si>
    <t>490-171-180</t>
  </si>
  <si>
    <t>490-171-196</t>
  </si>
  <si>
    <t>490-171-199</t>
  </si>
  <si>
    <t>490-171-313</t>
  </si>
  <si>
    <t>490-171-542</t>
  </si>
  <si>
    <t>490-181-121</t>
  </si>
  <si>
    <t>490-181-172</t>
  </si>
  <si>
    <t>490-181-180</t>
  </si>
  <si>
    <t>490-181-221</t>
  </si>
  <si>
    <t>490-181-231</t>
  </si>
  <si>
    <t>490-ALL-180</t>
  </si>
  <si>
    <t>490-ALL-542</t>
  </si>
  <si>
    <t>491-169-131</t>
  </si>
  <si>
    <t>491-169-211</t>
  </si>
  <si>
    <t>491-169-221</t>
  </si>
  <si>
    <t>491-169-231</t>
  </si>
  <si>
    <t>491-181-124</t>
  </si>
  <si>
    <t>491-ALL-124</t>
  </si>
  <si>
    <t>49B-169-221</t>
  </si>
  <si>
    <t>49B-181-311</t>
  </si>
  <si>
    <t>49B-181-418</t>
  </si>
  <si>
    <t>49E-166-418</t>
  </si>
  <si>
    <t>49E-172-121</t>
  </si>
  <si>
    <t>49E-172-135</t>
  </si>
  <si>
    <t>49E-172-211</t>
  </si>
  <si>
    <t>49E-172-221</t>
  </si>
  <si>
    <t>49E-172-231</t>
  </si>
  <si>
    <t>49E-172-311</t>
  </si>
  <si>
    <t>49E-172-411</t>
  </si>
  <si>
    <t>49E-ALL-135</t>
  </si>
  <si>
    <t>500-163-196</t>
  </si>
  <si>
    <t>500-171-191</t>
  </si>
  <si>
    <t>500-171-192</t>
  </si>
  <si>
    <t>500-171-221</t>
  </si>
  <si>
    <t>500-171-333</t>
  </si>
  <si>
    <t>500-181-121</t>
  </si>
  <si>
    <t>500-181-191</t>
  </si>
  <si>
    <t>500-ALL-184</t>
  </si>
  <si>
    <t>500-ALL-191</t>
  </si>
  <si>
    <t>500-ALL-196</t>
  </si>
  <si>
    <t>500-ALL-333</t>
  </si>
  <si>
    <t>510-169-131</t>
  </si>
  <si>
    <t>510-169-133</t>
  </si>
  <si>
    <t>510-169-192</t>
  </si>
  <si>
    <t>510-171-171</t>
  </si>
  <si>
    <t>510-171-331</t>
  </si>
  <si>
    <t>510-171-411</t>
  </si>
  <si>
    <t>510-171-418</t>
  </si>
  <si>
    <t>510-ALL-133</t>
  </si>
  <si>
    <t>510-ALL-135</t>
  </si>
  <si>
    <t>510-ALL-171</t>
  </si>
  <si>
    <t>510-ALL-331</t>
  </si>
  <si>
    <t>51A-181-411</t>
  </si>
  <si>
    <t>520-171-131</t>
  </si>
  <si>
    <t>520-171-221</t>
  </si>
  <si>
    <t>520-181-121</t>
  </si>
  <si>
    <t>520-181-135</t>
  </si>
  <si>
    <t>520-181-173</t>
  </si>
  <si>
    <t>520-181-184</t>
  </si>
  <si>
    <t>520-181-193</t>
  </si>
  <si>
    <t>520-181-211</t>
  </si>
  <si>
    <t>520-181-221</t>
  </si>
  <si>
    <t>520-181-311</t>
  </si>
  <si>
    <t>520-ALL-121</t>
  </si>
  <si>
    <t>520-ALL-135</t>
  </si>
  <si>
    <t>520-ALL-184</t>
  </si>
  <si>
    <t>520-ALL-193</t>
  </si>
  <si>
    <t>530-171-191</t>
  </si>
  <si>
    <t>530-181-331</t>
  </si>
  <si>
    <t>530-ALL-198</t>
  </si>
  <si>
    <t>530-ALL-331</t>
  </si>
  <si>
    <t>53B-181-121</t>
  </si>
  <si>
    <t>53B-181-192</t>
  </si>
  <si>
    <t>53B-181-211</t>
  </si>
  <si>
    <t>53B-181-229</t>
  </si>
  <si>
    <t>53B-181-231</t>
  </si>
  <si>
    <t>53B-181-233</t>
  </si>
  <si>
    <t>53B-ALL-121</t>
  </si>
  <si>
    <t>53B-ALL-192</t>
  </si>
  <si>
    <t>540-178-418</t>
  </si>
  <si>
    <t>550-171-121</t>
  </si>
  <si>
    <t>550-171-231</t>
  </si>
  <si>
    <t>550-171-312</t>
  </si>
  <si>
    <t>550-181-121</t>
  </si>
  <si>
    <t>550-181-221</t>
  </si>
  <si>
    <t>550-181-418</t>
  </si>
  <si>
    <t>550-ALL-312</t>
  </si>
  <si>
    <t>560-171-418</t>
  </si>
  <si>
    <t>560-171-461</t>
  </si>
  <si>
    <t>560-178-418</t>
  </si>
  <si>
    <t>560-181-114</t>
  </si>
  <si>
    <t>560-181-121</t>
  </si>
  <si>
    <t>560-181-142</t>
  </si>
  <si>
    <t>560-181-143</t>
  </si>
  <si>
    <t>560-181-146</t>
  </si>
  <si>
    <t>560-181-196</t>
  </si>
  <si>
    <t>560-181-221</t>
  </si>
  <si>
    <t>560-181-231</t>
  </si>
  <si>
    <t>560-ALL-114</t>
  </si>
  <si>
    <t>560-ALL-196</t>
  </si>
  <si>
    <t>570-165-418</t>
  </si>
  <si>
    <t>570-181-175</t>
  </si>
  <si>
    <t>570-181-211</t>
  </si>
  <si>
    <t>570-181-221</t>
  </si>
  <si>
    <t>570-181-532</t>
  </si>
  <si>
    <t>570-ALL-175</t>
  </si>
  <si>
    <t>570-ALL-532</t>
  </si>
  <si>
    <t>580-169-221</t>
  </si>
  <si>
    <t>590-163-131</t>
  </si>
  <si>
    <t>590-171-132</t>
  </si>
  <si>
    <t>590-171-180</t>
  </si>
  <si>
    <t>590-171-331</t>
  </si>
  <si>
    <t>590-171-333</t>
  </si>
  <si>
    <t>590-181-418</t>
  </si>
  <si>
    <t>590-ALL-180</t>
  </si>
  <si>
    <t>590-ALL-333</t>
  </si>
  <si>
    <t>600-167-180</t>
  </si>
  <si>
    <t>600-171-121</t>
  </si>
  <si>
    <t>600-171-153</t>
  </si>
  <si>
    <t>600-171-181</t>
  </si>
  <si>
    <t>600-ALL-121</t>
  </si>
  <si>
    <t>60F-172-143</t>
  </si>
  <si>
    <t>60F-172-311</t>
  </si>
  <si>
    <t>60F-ALL-143</t>
  </si>
  <si>
    <t>60I-172-231</t>
  </si>
  <si>
    <t>60L-163-411</t>
  </si>
  <si>
    <t>60P-181-413</t>
  </si>
  <si>
    <t>60P-ALL-413</t>
  </si>
  <si>
    <t>60Z-181-142</t>
  </si>
  <si>
    <t>60Z-181-211</t>
  </si>
  <si>
    <t>60Z-ALL-142</t>
  </si>
  <si>
    <t>610-171-113</t>
  </si>
  <si>
    <t>610-171-121</t>
  </si>
  <si>
    <t>610-171-180</t>
  </si>
  <si>
    <t>610-171-221</t>
  </si>
  <si>
    <t>610-171-231</t>
  </si>
  <si>
    <t>610-171-541</t>
  </si>
  <si>
    <t>610-181-461</t>
  </si>
  <si>
    <t>610-ALL-113</t>
  </si>
  <si>
    <t>610-ALL-180</t>
  </si>
  <si>
    <t>610-ALL-541</t>
  </si>
  <si>
    <t>61J-172-121</t>
  </si>
  <si>
    <t>61J-172-211</t>
  </si>
  <si>
    <t>61J-172-311</t>
  </si>
  <si>
    <t>61J-172-326</t>
  </si>
  <si>
    <t>61J-172-461</t>
  </si>
  <si>
    <t>61J-ALL-326</t>
  </si>
  <si>
    <t>61J-ALL-461</t>
  </si>
  <si>
    <t>61L-171-461</t>
  </si>
  <si>
    <t>61L-ALL-461</t>
  </si>
  <si>
    <t>61M-171-121</t>
  </si>
  <si>
    <t>61M-171-211</t>
  </si>
  <si>
    <t>61M-172-121</t>
  </si>
  <si>
    <t>61M-172-211</t>
  </si>
  <si>
    <t>61N-171-418</t>
  </si>
  <si>
    <t>61N-181-462</t>
  </si>
  <si>
    <t>61P-171-411</t>
  </si>
  <si>
    <t>61P-171-418</t>
  </si>
  <si>
    <t>61P-171-422</t>
  </si>
  <si>
    <t>61P-ALL-422</t>
  </si>
  <si>
    <t>61Q-170-198</t>
  </si>
  <si>
    <t>61Q-170-211</t>
  </si>
  <si>
    <t>61Q-171-233</t>
  </si>
  <si>
    <t>61Q-171-311</t>
  </si>
  <si>
    <t>61Q-173-311</t>
  </si>
  <si>
    <t>61Q-181-121</t>
  </si>
  <si>
    <t>61Q-181-131</t>
  </si>
  <si>
    <t>61Q-181-211</t>
  </si>
  <si>
    <t>61Q-181-229</t>
  </si>
  <si>
    <t>61Q-181-231</t>
  </si>
  <si>
    <t>61Q-ALL-198</t>
  </si>
  <si>
    <t>61Q-ALL-233</t>
  </si>
  <si>
    <t>61W-165-418</t>
  </si>
  <si>
    <t>61W-171-121</t>
  </si>
  <si>
    <t>61W-181-121</t>
  </si>
  <si>
    <t>61W-181-173</t>
  </si>
  <si>
    <t>61W-ALL-173</t>
  </si>
  <si>
    <t>61X-171-121</t>
  </si>
  <si>
    <t>61X-171-151</t>
  </si>
  <si>
    <t>61X-171-211</t>
  </si>
  <si>
    <t>61X-ALL-121</t>
  </si>
  <si>
    <t>61X-ALL-151</t>
  </si>
  <si>
    <t>61X-ALL-211</t>
  </si>
  <si>
    <t>620-163-423</t>
  </si>
  <si>
    <t>620-181-113</t>
  </si>
  <si>
    <t>620-181-221</t>
  </si>
  <si>
    <t>620-181-231</t>
  </si>
  <si>
    <t>620-181-411</t>
  </si>
  <si>
    <t>62J-171-233</t>
  </si>
  <si>
    <t>62J-173-311</t>
  </si>
  <si>
    <t>62J-181-121</t>
  </si>
  <si>
    <t>62J-181-131</t>
  </si>
  <si>
    <t>62J-181-211</t>
  </si>
  <si>
    <t>62J-181-231</t>
  </si>
  <si>
    <t>62J-ALL-233</t>
  </si>
  <si>
    <t>630-171-184</t>
  </si>
  <si>
    <t>630-171-311</t>
  </si>
  <si>
    <t>630-171-317</t>
  </si>
  <si>
    <t>630-171-411</t>
  </si>
  <si>
    <t>630-181-147</t>
  </si>
  <si>
    <t>630-181-180</t>
  </si>
  <si>
    <t>630-181-418</t>
  </si>
  <si>
    <t>630-ALL-147</t>
  </si>
  <si>
    <t>630-ALL-180</t>
  </si>
  <si>
    <t>630-ALL-184</t>
  </si>
  <si>
    <t>640-163-331</t>
  </si>
  <si>
    <t>640-166-418</t>
  </si>
  <si>
    <t>640-181-121</t>
  </si>
  <si>
    <t>640-181-131</t>
  </si>
  <si>
    <t>640-181-151</t>
  </si>
  <si>
    <t>640-181-411</t>
  </si>
  <si>
    <t>640-181-422</t>
  </si>
  <si>
    <t>64A-171-121</t>
  </si>
  <si>
    <t>64A-171-211</t>
  </si>
  <si>
    <t>64A-171-229</t>
  </si>
  <si>
    <t>64A-171-233</t>
  </si>
  <si>
    <t>64A-ALL-229</t>
  </si>
  <si>
    <t>650-170-121</t>
  </si>
  <si>
    <t>650-170-181</t>
  </si>
  <si>
    <t>650-170-211</t>
  </si>
  <si>
    <t>650-170-221</t>
  </si>
  <si>
    <t>650-170-231</t>
  </si>
  <si>
    <t>650-171-135</t>
  </si>
  <si>
    <t>650-171-180</t>
  </si>
  <si>
    <t>650-171-181</t>
  </si>
  <si>
    <t>650-171-184</t>
  </si>
  <si>
    <t>650-171-196</t>
  </si>
  <si>
    <t>650-171-413</t>
  </si>
  <si>
    <t>650-181-135</t>
  </si>
  <si>
    <t>650-181-181</t>
  </si>
  <si>
    <t>650-181-211</t>
  </si>
  <si>
    <t>650-181-221</t>
  </si>
  <si>
    <t>650-181-231</t>
  </si>
  <si>
    <t>650-ALL-132</t>
  </si>
  <si>
    <t>650-ALL-180</t>
  </si>
  <si>
    <t>650-ALL-184</t>
  </si>
  <si>
    <t>650-ALL-196</t>
  </si>
  <si>
    <t>65A-171-411</t>
  </si>
  <si>
    <t>65F-121-311</t>
  </si>
  <si>
    <t>65F-ALL-311</t>
  </si>
  <si>
    <t>65Z-165-418</t>
  </si>
  <si>
    <t>660-171-192</t>
  </si>
  <si>
    <t>660-171-312</t>
  </si>
  <si>
    <t>660-171-411</t>
  </si>
  <si>
    <t>660-ALL-192</t>
  </si>
  <si>
    <t>660-ALL-312</t>
  </si>
  <si>
    <t>670-169-131</t>
  </si>
  <si>
    <t>670-169-146</t>
  </si>
  <si>
    <t>670-169-211</t>
  </si>
  <si>
    <t>670-169-221</t>
  </si>
  <si>
    <t>670-169-231</t>
  </si>
  <si>
    <t>670-181-180</t>
  </si>
  <si>
    <t>670-181-311</t>
  </si>
  <si>
    <t>670-181-318</t>
  </si>
  <si>
    <t>670-ALL-180</t>
  </si>
  <si>
    <t>67B-181-131</t>
  </si>
  <si>
    <t>67B-181-183</t>
  </si>
  <si>
    <t>67B-181-211</t>
  </si>
  <si>
    <t>67B-ALL-183</t>
  </si>
  <si>
    <t>680-166-418</t>
  </si>
  <si>
    <t>680-169-131</t>
  </si>
  <si>
    <t>680-169-181</t>
  </si>
  <si>
    <t>680-169-192</t>
  </si>
  <si>
    <t>680-169-211</t>
  </si>
  <si>
    <t>680-169-221</t>
  </si>
  <si>
    <t>680-169-231</t>
  </si>
  <si>
    <t>680-171-116</t>
  </si>
  <si>
    <t>680-171-181</t>
  </si>
  <si>
    <t>680-171-221</t>
  </si>
  <si>
    <t>680-171-231</t>
  </si>
  <si>
    <t>680-171-311</t>
  </si>
  <si>
    <t>680-171-332</t>
  </si>
  <si>
    <t>680-171-411</t>
  </si>
  <si>
    <t>680-171-423</t>
  </si>
  <si>
    <t>680-181-135</t>
  </si>
  <si>
    <t>680-181-181</t>
  </si>
  <si>
    <t>680-181-231</t>
  </si>
  <si>
    <t>680-181-311</t>
  </si>
  <si>
    <t>680-ALL-135</t>
  </si>
  <si>
    <t>680-ALL-181</t>
  </si>
  <si>
    <t>680-ALL-332</t>
  </si>
  <si>
    <t>68C-172-142</t>
  </si>
  <si>
    <t>68C-172-211</t>
  </si>
  <si>
    <t>68C-172-229</t>
  </si>
  <si>
    <t>68C-172-231</t>
  </si>
  <si>
    <t>68C-ALL-229</t>
  </si>
  <si>
    <t>68C-ALL-231</t>
  </si>
  <si>
    <t>690-124-326</t>
  </si>
  <si>
    <t>690-127-462</t>
  </si>
  <si>
    <t>690-128-418</t>
  </si>
  <si>
    <t>690-171-411</t>
  </si>
  <si>
    <t>690-181-113</t>
  </si>
  <si>
    <t>690-181-131</t>
  </si>
  <si>
    <t>690-181-143</t>
  </si>
  <si>
    <t>690-181-231</t>
  </si>
  <si>
    <t>690-ALL-113</t>
  </si>
  <si>
    <t>690-ALL-143</t>
  </si>
  <si>
    <t>690-ALL-326</t>
  </si>
  <si>
    <t>69A-165-411</t>
  </si>
  <si>
    <t>69A-171-121</t>
  </si>
  <si>
    <t>69A-171-131</t>
  </si>
  <si>
    <t>69A-171-142</t>
  </si>
  <si>
    <t>69A-171-211</t>
  </si>
  <si>
    <t>69A-171-221</t>
  </si>
  <si>
    <t>69A-171-231</t>
  </si>
  <si>
    <t>69A-171-418</t>
  </si>
  <si>
    <t>69A-181-142</t>
  </si>
  <si>
    <t>69A-181-211</t>
  </si>
  <si>
    <t>69A-181-221</t>
  </si>
  <si>
    <t>69A-181-231</t>
  </si>
  <si>
    <t>700-165-418</t>
  </si>
  <si>
    <t>700-167-124</t>
  </si>
  <si>
    <t>700-171-180</t>
  </si>
  <si>
    <t>700-178-418</t>
  </si>
  <si>
    <t>700-ALL-124</t>
  </si>
  <si>
    <t>700-ALL-180</t>
  </si>
  <si>
    <t>70A-166-418</t>
  </si>
  <si>
    <t>70A-171-411</t>
  </si>
  <si>
    <t>70A-ALL-121</t>
  </si>
  <si>
    <t>710-163-126</t>
  </si>
  <si>
    <t>710-171-131</t>
  </si>
  <si>
    <t>710-171-221</t>
  </si>
  <si>
    <t>710-181-121</t>
  </si>
  <si>
    <t>710-181-131</t>
  </si>
  <si>
    <t>710-181-135</t>
  </si>
  <si>
    <t>710-181-180</t>
  </si>
  <si>
    <t>710-181-191</t>
  </si>
  <si>
    <t>710-181-211</t>
  </si>
  <si>
    <t>710-181-221</t>
  </si>
  <si>
    <t>710-181-231</t>
  </si>
  <si>
    <t>710-ALL-135</t>
  </si>
  <si>
    <t>710-ALL-231</t>
  </si>
  <si>
    <t>720-167-311</t>
  </si>
  <si>
    <t>720-171-231</t>
  </si>
  <si>
    <t>720-181-462</t>
  </si>
  <si>
    <t>730-171-135</t>
  </si>
  <si>
    <t>730-171-231</t>
  </si>
  <si>
    <t>730-181-180</t>
  </si>
  <si>
    <t>730-181-231</t>
  </si>
  <si>
    <t>730-ALL-135</t>
  </si>
  <si>
    <t>730-ALL-180</t>
  </si>
  <si>
    <t>740-167-126</t>
  </si>
  <si>
    <t>740-167-198</t>
  </si>
  <si>
    <t>740-171-113</t>
  </si>
  <si>
    <t>740-171-116</t>
  </si>
  <si>
    <t>740-171-121</t>
  </si>
  <si>
    <t>740-171-181</t>
  </si>
  <si>
    <t>740-171-231</t>
  </si>
  <si>
    <t>740-171-312</t>
  </si>
  <si>
    <t>740-181-116</t>
  </si>
  <si>
    <t>740-181-121</t>
  </si>
  <si>
    <t>740-181-126</t>
  </si>
  <si>
    <t>740-181-131</t>
  </si>
  <si>
    <t>740-181-142</t>
  </si>
  <si>
    <t>740-181-151</t>
  </si>
  <si>
    <t>740-181-174</t>
  </si>
  <si>
    <t>740-181-176</t>
  </si>
  <si>
    <t>740-181-231</t>
  </si>
  <si>
    <t>740-181-331</t>
  </si>
  <si>
    <t>740-ALL-113</t>
  </si>
  <si>
    <t>750-163-231</t>
  </si>
  <si>
    <t>750-171-131</t>
  </si>
  <si>
    <t>750-171-312</t>
  </si>
  <si>
    <t>750-181-221</t>
  </si>
  <si>
    <t>750-181-231</t>
  </si>
  <si>
    <t>750-181-311</t>
  </si>
  <si>
    <t>760-163-196</t>
  </si>
  <si>
    <t>760-163-312</t>
  </si>
  <si>
    <t>760-163-331</t>
  </si>
  <si>
    <t>760-170-121</t>
  </si>
  <si>
    <t>760-170-142</t>
  </si>
  <si>
    <t>760-170-211</t>
  </si>
  <si>
    <t>760-170-221</t>
  </si>
  <si>
    <t>760-170-231</t>
  </si>
  <si>
    <t>760-171-121</t>
  </si>
  <si>
    <t>760-171-151</t>
  </si>
  <si>
    <t>760-171-152</t>
  </si>
  <si>
    <t>760-171-191</t>
  </si>
  <si>
    <t>760-171-231</t>
  </si>
  <si>
    <t>760-171-313</t>
  </si>
  <si>
    <t>760-171-411</t>
  </si>
  <si>
    <t>760-171-461</t>
  </si>
  <si>
    <t>760-ALL-191</t>
  </si>
  <si>
    <t>760-ALL-196</t>
  </si>
  <si>
    <t>760-ALL-312</t>
  </si>
  <si>
    <t>760-ALL-313</t>
  </si>
  <si>
    <t>760-ALL-331</t>
  </si>
  <si>
    <t>761-167-411</t>
  </si>
  <si>
    <t>761-171-143</t>
  </si>
  <si>
    <t>761-171-231</t>
  </si>
  <si>
    <t>761-171-418</t>
  </si>
  <si>
    <t>761-ALL-143</t>
  </si>
  <si>
    <t>76A-171-121</t>
  </si>
  <si>
    <t>76A-171-135</t>
  </si>
  <si>
    <t>76A-171-211</t>
  </si>
  <si>
    <t>76A-171-221</t>
  </si>
  <si>
    <t>76A-171-231</t>
  </si>
  <si>
    <t>76A-171-411</t>
  </si>
  <si>
    <t>770-171-135</t>
  </si>
  <si>
    <t>770-171-221</t>
  </si>
  <si>
    <t>770-171-231</t>
  </si>
  <si>
    <t>770-171-411</t>
  </si>
  <si>
    <t>770-181-462</t>
  </si>
  <si>
    <t>770-ALL-135</t>
  </si>
  <si>
    <t>780-167-142</t>
  </si>
  <si>
    <t>780-167-198</t>
  </si>
  <si>
    <t>780-167-211</t>
  </si>
  <si>
    <t>780-167-221</t>
  </si>
  <si>
    <t>780-171-126</t>
  </si>
  <si>
    <t>780-171-142</t>
  </si>
  <si>
    <t>780-181-116</t>
  </si>
  <si>
    <t>780-181-117</t>
  </si>
  <si>
    <t>780-181-129_1</t>
  </si>
  <si>
    <t>780-181-131</t>
  </si>
  <si>
    <t>780-181-135</t>
  </si>
  <si>
    <t>780-181-142</t>
  </si>
  <si>
    <t>780-181-211</t>
  </si>
  <si>
    <t>780-181-221</t>
  </si>
  <si>
    <t>780-181-231</t>
  </si>
  <si>
    <t>780-181-418</t>
  </si>
  <si>
    <t>780-ALL-116</t>
  </si>
  <si>
    <t>780-ALL-117</t>
  </si>
  <si>
    <t>780-ALL-129_1</t>
  </si>
  <si>
    <t>780-ALL-135</t>
  </si>
  <si>
    <t>78A-171-121</t>
  </si>
  <si>
    <t>78A-171-143</t>
  </si>
  <si>
    <t>78A-171-211</t>
  </si>
  <si>
    <t>78A-171-221</t>
  </si>
  <si>
    <t>78A-181-121</t>
  </si>
  <si>
    <t>78A-181-211</t>
  </si>
  <si>
    <t>78A-181-221</t>
  </si>
  <si>
    <t>78A-ALL-121</t>
  </si>
  <si>
    <t>78A-ALL-143</t>
  </si>
  <si>
    <t>78A-ALL-211</t>
  </si>
  <si>
    <t>78A-ALL-221</t>
  </si>
  <si>
    <t>78B-172-411</t>
  </si>
  <si>
    <t>790-166-418</t>
  </si>
  <si>
    <t>790-171-116</t>
  </si>
  <si>
    <t>790-171-131</t>
  </si>
  <si>
    <t>790-171-411</t>
  </si>
  <si>
    <t>790-ALL-116</t>
  </si>
  <si>
    <t>790-ALL-131</t>
  </si>
  <si>
    <t>79Z-170-121</t>
  </si>
  <si>
    <t>79Z-170-211</t>
  </si>
  <si>
    <t>79Z-170-221</t>
  </si>
  <si>
    <t>79Z-170-231</t>
  </si>
  <si>
    <t>79Z-170-232</t>
  </si>
  <si>
    <t>79Z-171-462</t>
  </si>
  <si>
    <t>79Z-181-211</t>
  </si>
  <si>
    <t>79Z-181-232</t>
  </si>
  <si>
    <t>800-169-192</t>
  </si>
  <si>
    <t>800-169-221</t>
  </si>
  <si>
    <t>800-169-392</t>
  </si>
  <si>
    <t>800-170-392</t>
  </si>
  <si>
    <t>800-171-121</t>
  </si>
  <si>
    <t>800-171-131</t>
  </si>
  <si>
    <t>800-171-135</t>
  </si>
  <si>
    <t>800-171-146</t>
  </si>
  <si>
    <t>800-171-173</t>
  </si>
  <si>
    <t>800-171-192</t>
  </si>
  <si>
    <t>800-171-199</t>
  </si>
  <si>
    <t>800-171-231</t>
  </si>
  <si>
    <t>800-171-392</t>
  </si>
  <si>
    <t>800-181-411</t>
  </si>
  <si>
    <t>810-163-184</t>
  </si>
  <si>
    <t>810-165-418</t>
  </si>
  <si>
    <t>810-169-221</t>
  </si>
  <si>
    <t>810-171-121</t>
  </si>
  <si>
    <t>810-171-152</t>
  </si>
  <si>
    <t>810-171-167</t>
  </si>
  <si>
    <t>810-171-180</t>
  </si>
  <si>
    <t>810-171-184</t>
  </si>
  <si>
    <t>810-171-192</t>
  </si>
  <si>
    <t>810-171-231</t>
  </si>
  <si>
    <t>810-178-418</t>
  </si>
  <si>
    <t>810-ALL-152</t>
  </si>
  <si>
    <t>810-ALL-180</t>
  </si>
  <si>
    <t>810-ALL-184</t>
  </si>
  <si>
    <t>81A-171-151</t>
  </si>
  <si>
    <t>81A-171-411</t>
  </si>
  <si>
    <t>81A-171-459</t>
  </si>
  <si>
    <t>81A-181-121</t>
  </si>
  <si>
    <t>81A-181-211</t>
  </si>
  <si>
    <t>81A-181-418</t>
  </si>
  <si>
    <t>81A-ALL-151</t>
  </si>
  <si>
    <t>81A-ALL-459</t>
  </si>
  <si>
    <t>820-163-121</t>
  </si>
  <si>
    <t>820-163-142</t>
  </si>
  <si>
    <t>820-171-121</t>
  </si>
  <si>
    <t>820-171-135</t>
  </si>
  <si>
    <t>820-171-221</t>
  </si>
  <si>
    <t>820-171-231</t>
  </si>
  <si>
    <t>820-171-462</t>
  </si>
  <si>
    <t>820-181-121</t>
  </si>
  <si>
    <t>820-181-142</t>
  </si>
  <si>
    <t>820-181-211</t>
  </si>
  <si>
    <t>820-181-221</t>
  </si>
  <si>
    <t>820-181-231</t>
  </si>
  <si>
    <t>820-181-418</t>
  </si>
  <si>
    <t>820-181-462</t>
  </si>
  <si>
    <t>820-ALL-135</t>
  </si>
  <si>
    <t>821-171-113</t>
  </si>
  <si>
    <t>821-171-221</t>
  </si>
  <si>
    <t>821-171-231</t>
  </si>
  <si>
    <t>821-171-331</t>
  </si>
  <si>
    <t>821-181-121</t>
  </si>
  <si>
    <t>821-181-211</t>
  </si>
  <si>
    <t>821-181-221</t>
  </si>
  <si>
    <t>821-181-231</t>
  </si>
  <si>
    <t>821-181-462</t>
  </si>
  <si>
    <t>821-ALL-113</t>
  </si>
  <si>
    <t>830-171-183</t>
  </si>
  <si>
    <t>830-171-462</t>
  </si>
  <si>
    <t>830-ALL-183</t>
  </si>
  <si>
    <t>840-171-133</t>
  </si>
  <si>
    <t>840-171-187</t>
  </si>
  <si>
    <t>840-171-221</t>
  </si>
  <si>
    <t>840-171-413</t>
  </si>
  <si>
    <t>840-171-461</t>
  </si>
  <si>
    <t>840-181-131</t>
  </si>
  <si>
    <t>840-181-231</t>
  </si>
  <si>
    <t>840-181-311</t>
  </si>
  <si>
    <t>840-181-411</t>
  </si>
  <si>
    <t>840-ALL-131</t>
  </si>
  <si>
    <t>840-ALL-133</t>
  </si>
  <si>
    <t>840-ALL-187</t>
  </si>
  <si>
    <t>840-ALL-413</t>
  </si>
  <si>
    <t>850-165-411</t>
  </si>
  <si>
    <t>850-171-231</t>
  </si>
  <si>
    <t>850-181-121</t>
  </si>
  <si>
    <t>850-181-192</t>
  </si>
  <si>
    <t>850-181-221</t>
  </si>
  <si>
    <t>850-181-231</t>
  </si>
  <si>
    <t>860-163-459</t>
  </si>
  <si>
    <t>860-171-125</t>
  </si>
  <si>
    <t>860-171-181</t>
  </si>
  <si>
    <t>860-171-418</t>
  </si>
  <si>
    <t>860-171-461</t>
  </si>
  <si>
    <t>860-181-418</t>
  </si>
  <si>
    <t>860-ALL-125</t>
  </si>
  <si>
    <t>860-ALL-181</t>
  </si>
  <si>
    <t>860-ALL-459</t>
  </si>
  <si>
    <t>860-ALL-461</t>
  </si>
  <si>
    <t>861-171-131</t>
  </si>
  <si>
    <t>861-171-135</t>
  </si>
  <si>
    <t>861-171-151</t>
  </si>
  <si>
    <t>861-171-211</t>
  </si>
  <si>
    <t>861-171-221</t>
  </si>
  <si>
    <t>861-171-231</t>
  </si>
  <si>
    <t>861-171-523</t>
  </si>
  <si>
    <t>861-181-121</t>
  </si>
  <si>
    <t>861-181-141</t>
  </si>
  <si>
    <t>861-181-231</t>
  </si>
  <si>
    <t>861-181-461</t>
  </si>
  <si>
    <t>861-ALL-135</t>
  </si>
  <si>
    <t>861-ALL-141</t>
  </si>
  <si>
    <t>861-ALL-523</t>
  </si>
  <si>
    <t>862-167-311</t>
  </si>
  <si>
    <t>862-171-131</t>
  </si>
  <si>
    <t>862-171-135</t>
  </si>
  <si>
    <t>862-171-180</t>
  </si>
  <si>
    <t>862-171-532</t>
  </si>
  <si>
    <t>862-ALL-180</t>
  </si>
  <si>
    <t>862-ALL-532</t>
  </si>
  <si>
    <t>870-169-131</t>
  </si>
  <si>
    <t>870-169-211</t>
  </si>
  <si>
    <t>870-169-221</t>
  </si>
  <si>
    <t>870-171-116</t>
  </si>
  <si>
    <t>870-171-221</t>
  </si>
  <si>
    <t>870-171-311</t>
  </si>
  <si>
    <t>870-171-418</t>
  </si>
  <si>
    <t>870-171-423</t>
  </si>
  <si>
    <t>870-181-113</t>
  </si>
  <si>
    <t>870-181-211</t>
  </si>
  <si>
    <t>870-181-221</t>
  </si>
  <si>
    <t>870-181-231</t>
  </si>
  <si>
    <t>870-181-311</t>
  </si>
  <si>
    <t>870-ALL-113</t>
  </si>
  <si>
    <t>880-171-462</t>
  </si>
  <si>
    <t>880-181-121</t>
  </si>
  <si>
    <t>880-181-131</t>
  </si>
  <si>
    <t>880-181-142</t>
  </si>
  <si>
    <t>880-181-146</t>
  </si>
  <si>
    <t>880-181-221</t>
  </si>
  <si>
    <t>880-181-231</t>
  </si>
  <si>
    <t>880-181-462</t>
  </si>
  <si>
    <t>880-ALL-142</t>
  </si>
  <si>
    <t>880-ALL-146</t>
  </si>
  <si>
    <t>890-171-135</t>
  </si>
  <si>
    <t>890-171-231</t>
  </si>
  <si>
    <t>890-171-462</t>
  </si>
  <si>
    <t>890-181-121</t>
  </si>
  <si>
    <t>890-181-180</t>
  </si>
  <si>
    <t>890-ALL-135</t>
  </si>
  <si>
    <t>900-163-333</t>
  </si>
  <si>
    <t>900-171-144</t>
  </si>
  <si>
    <t>900-171-333</t>
  </si>
  <si>
    <t>900-ALL-333</t>
  </si>
  <si>
    <t>90B-172-131</t>
  </si>
  <si>
    <t>90B-172-411</t>
  </si>
  <si>
    <t>90B-ALL-131</t>
  </si>
  <si>
    <t>90D-171-461</t>
  </si>
  <si>
    <t>90D-181-411</t>
  </si>
  <si>
    <t>90F-181-133</t>
  </si>
  <si>
    <t>90F-181-211</t>
  </si>
  <si>
    <t>90F-181-229</t>
  </si>
  <si>
    <t>90F-ALL-133</t>
  </si>
  <si>
    <t>90F-ALL-229</t>
  </si>
  <si>
    <t>910-171-418</t>
  </si>
  <si>
    <t>910-171-461</t>
  </si>
  <si>
    <t>910-171-522</t>
  </si>
  <si>
    <t>910-ALL-522</t>
  </si>
  <si>
    <t>920-163-180</t>
  </si>
  <si>
    <t>920-165-392</t>
  </si>
  <si>
    <t>920-165-411</t>
  </si>
  <si>
    <t>920-166-392</t>
  </si>
  <si>
    <t>920-166-418</t>
  </si>
  <si>
    <t>920-167-392</t>
  </si>
  <si>
    <t>920-171-113</t>
  </si>
  <si>
    <t>920-171-162</t>
  </si>
  <si>
    <t>920-171-167</t>
  </si>
  <si>
    <t>920-171-325</t>
  </si>
  <si>
    <t>920-181-131</t>
  </si>
  <si>
    <t>920-181-392</t>
  </si>
  <si>
    <t>920-ALL-113</t>
  </si>
  <si>
    <t>920-ALL-167</t>
  </si>
  <si>
    <t>920-ALL-180</t>
  </si>
  <si>
    <t>920-ALL-325</t>
  </si>
  <si>
    <t>92B-171-121</t>
  </si>
  <si>
    <t>92D-172-121</t>
  </si>
  <si>
    <t>92D-172-142</t>
  </si>
  <si>
    <t>92E-167-311</t>
  </si>
  <si>
    <t>92E-172-411</t>
  </si>
  <si>
    <t>92E-ALL-311</t>
  </si>
  <si>
    <t>92R-164-411</t>
  </si>
  <si>
    <t>92R-169-146</t>
  </si>
  <si>
    <t>92R-169-211</t>
  </si>
  <si>
    <t>92R-170-121</t>
  </si>
  <si>
    <t>92R-170-211</t>
  </si>
  <si>
    <t>92R-ALL-121</t>
  </si>
  <si>
    <t>92R-ALL-146</t>
  </si>
  <si>
    <t>92R-ALL-211</t>
  </si>
  <si>
    <t>92S-172-311</t>
  </si>
  <si>
    <t>92S-172-461</t>
  </si>
  <si>
    <t>92S-ALL-461</t>
  </si>
  <si>
    <t>92T-171-418</t>
  </si>
  <si>
    <t>930-171-311</t>
  </si>
  <si>
    <t>940-171-331</t>
  </si>
  <si>
    <t>940-181-325</t>
  </si>
  <si>
    <t>940-181-422</t>
  </si>
  <si>
    <t>940-ALL-325</t>
  </si>
  <si>
    <t>940-ALL-331</t>
  </si>
  <si>
    <t>94A-181-121</t>
  </si>
  <si>
    <t>94A-181-211</t>
  </si>
  <si>
    <t>94A-181-231</t>
  </si>
  <si>
    <t>950-171-121</t>
  </si>
  <si>
    <t>950-171-231</t>
  </si>
  <si>
    <t>950-181-142</t>
  </si>
  <si>
    <t>950-181-211</t>
  </si>
  <si>
    <t>950-181-221</t>
  </si>
  <si>
    <t>950-181-231</t>
  </si>
  <si>
    <t>960-166-418</t>
  </si>
  <si>
    <t>960-167-418</t>
  </si>
  <si>
    <t>960-171-131</t>
  </si>
  <si>
    <t>960-171-133</t>
  </si>
  <si>
    <t>960-171-180</t>
  </si>
  <si>
    <t>960-171-181</t>
  </si>
  <si>
    <t>960-171-221</t>
  </si>
  <si>
    <t>960-171-231</t>
  </si>
  <si>
    <t>960-171-411</t>
  </si>
  <si>
    <t>960-171-418</t>
  </si>
  <si>
    <t>960-ALL-180</t>
  </si>
  <si>
    <t>96F-181-462</t>
  </si>
  <si>
    <t>970-163-180</t>
  </si>
  <si>
    <t>970-163-192</t>
  </si>
  <si>
    <t>970-166-418</t>
  </si>
  <si>
    <t>970-181-311</t>
  </si>
  <si>
    <t>980-166-418</t>
  </si>
  <si>
    <t>980-169-131</t>
  </si>
  <si>
    <t>980-169-211</t>
  </si>
  <si>
    <t>980-169-221</t>
  </si>
  <si>
    <t>980-171-180</t>
  </si>
  <si>
    <t>980-171-192</t>
  </si>
  <si>
    <t>980-181-462</t>
  </si>
  <si>
    <t>980-ALL-180</t>
  </si>
  <si>
    <t>98A-171-418</t>
  </si>
  <si>
    <t>98A-171-461</t>
  </si>
  <si>
    <t>98A-171-462</t>
  </si>
  <si>
    <t>98A-181-413</t>
  </si>
  <si>
    <t>98A-ALL-413</t>
  </si>
  <si>
    <t>990-163-144</t>
  </si>
  <si>
    <t>990-165-418</t>
  </si>
  <si>
    <t>990-166-418</t>
  </si>
  <si>
    <t>990-169-131</t>
  </si>
  <si>
    <t>990-169-146</t>
  </si>
  <si>
    <t>990-169-211</t>
  </si>
  <si>
    <t>990-169-221</t>
  </si>
  <si>
    <t>990-169-231</t>
  </si>
  <si>
    <t>990-171-121</t>
  </si>
  <si>
    <t>990-171-184</t>
  </si>
  <si>
    <t>990-171-192</t>
  </si>
  <si>
    <t>990-171-312</t>
  </si>
  <si>
    <t>990-171-325</t>
  </si>
  <si>
    <t>990-171-332</t>
  </si>
  <si>
    <t>990-171-459</t>
  </si>
  <si>
    <t>990-181-131</t>
  </si>
  <si>
    <t>990-181-211</t>
  </si>
  <si>
    <t>990-181-221</t>
  </si>
  <si>
    <t>990-181-231</t>
  </si>
  <si>
    <t>990-181-411</t>
  </si>
  <si>
    <t>990-ALL-144</t>
  </si>
  <si>
    <t>990-ALL-325</t>
  </si>
  <si>
    <t>995-171-180</t>
  </si>
  <si>
    <t>995-171-331</t>
  </si>
  <si>
    <t>995-171-333</t>
  </si>
  <si>
    <t>995-171-461</t>
  </si>
  <si>
    <t>995-181-411</t>
  </si>
  <si>
    <t>995-ALL-180</t>
  </si>
  <si>
    <t>995-ALL-331</t>
  </si>
  <si>
    <t>995-ALL-333</t>
  </si>
  <si>
    <t>ALL-163-351</t>
  </si>
  <si>
    <t>ALL-167-124</t>
  </si>
  <si>
    <t>ALL-170-181</t>
  </si>
  <si>
    <t>ALL-170-229</t>
  </si>
  <si>
    <t>ALL-171-125</t>
  </si>
  <si>
    <t>ALL-171-134</t>
  </si>
  <si>
    <t>ALL-171-167</t>
  </si>
  <si>
    <t>ALL-171-345</t>
  </si>
  <si>
    <t>ALL-171-351</t>
  </si>
  <si>
    <t>ALL-171-532</t>
  </si>
  <si>
    <t>ALL-172-131</t>
  </si>
  <si>
    <t>ALL-172-135</t>
  </si>
  <si>
    <t>ALL-172-143</t>
  </si>
  <si>
    <t>ALL-172-326</t>
  </si>
  <si>
    <t>ALL-172-461</t>
  </si>
  <si>
    <t>ALL-173-311</t>
  </si>
  <si>
    <t>ALL-181-117</t>
  </si>
  <si>
    <t>ALL-181-124</t>
  </si>
  <si>
    <t>ALL-181-132</t>
  </si>
  <si>
    <t>ALL-181-164</t>
  </si>
  <si>
    <t>ALL-181-183</t>
  </si>
  <si>
    <t>ALL-181-187</t>
  </si>
  <si>
    <t>ALL-181-193</t>
  </si>
  <si>
    <t>ALL-181-198</t>
  </si>
  <si>
    <t>ALL-181-318</t>
  </si>
  <si>
    <t>ALL-181-342</t>
  </si>
  <si>
    <t>ALL-181-414</t>
  </si>
  <si>
    <t>ALL-181-532</t>
  </si>
  <si>
    <t>ALL-ALL-193</t>
  </si>
  <si>
    <t>ALL-ALL-532</t>
  </si>
  <si>
    <t>53B-182-121</t>
  </si>
  <si>
    <t>53B-182-211</t>
  </si>
  <si>
    <t>53B-182-229</t>
  </si>
  <si>
    <t>53B-182-231</t>
  </si>
  <si>
    <t>92E-182-312</t>
  </si>
  <si>
    <t>ALL-182-121</t>
  </si>
  <si>
    <t>ALL-182-211</t>
  </si>
  <si>
    <t>ALL-182-229</t>
  </si>
  <si>
    <t>ALL-182-231</t>
  </si>
  <si>
    <t>ALL-182-312</t>
  </si>
  <si>
    <t>PRC 174 - ESSER II - State-Wide School Nutrition Program</t>
  </si>
  <si>
    <t>ESSER II - State-Wide School Nutrition Program</t>
  </si>
  <si>
    <t>PRC 176 - ESSER II - Summer Learning Loss_Summer Bridge</t>
  </si>
  <si>
    <t xml:space="preserve">176 </t>
  </si>
  <si>
    <t>ESSER II - Summer Learning Loss_Summer Bridge</t>
  </si>
  <si>
    <t>PRC 177 - ESSER II - Summer Career Accelerator Program</t>
  </si>
  <si>
    <t>ESSER II - Summer Career Accelerator Program</t>
  </si>
  <si>
    <t>PRC 185 - ESSER III - ARP IDEA 611 Grants to States</t>
  </si>
  <si>
    <t>ESSER III - ARP IDEA 611 Grants to States</t>
  </si>
  <si>
    <t>PRC 186 - ESSER III - ARP IDEA Preschool Grant</t>
  </si>
  <si>
    <t>ESSER III - ARP IDEA Preschool Grant</t>
  </si>
  <si>
    <t>PRC 187 - ESSER III - ARP IDEA Coordinated Early Intervening Services (CEIS)</t>
  </si>
  <si>
    <t>ESSER III - ARP IDEA Coordinated Early Intervening Services (CEIS)</t>
  </si>
  <si>
    <t>ESSER III - ARP IDEA 611 Grant to States</t>
  </si>
  <si>
    <t>PRC 174 - ESSER II-State-Wide School Nutrition Program</t>
  </si>
  <si>
    <t>PRC 176 - ESSER II-Summer Learning Loss_Summer Bridge</t>
  </si>
  <si>
    <t>PRC 177 - ESSER II-Summer Career Accelerator Program</t>
  </si>
  <si>
    <t>PRC 185 - ESSER III-ARP IDEA 611 Grant to States</t>
  </si>
  <si>
    <t>PRC 186 - ESSER III-ARP IDEA Preschool Grant</t>
  </si>
  <si>
    <t>PRC 187 - ESSER III-ARP IDEA Coordinated Early Intervening Services (CEIS)</t>
  </si>
  <si>
    <t>174-26C</t>
  </si>
  <si>
    <t>174-ALL</t>
  </si>
  <si>
    <t>00A-163-343</t>
  </si>
  <si>
    <t>00A-173-311</t>
  </si>
  <si>
    <t>00A-ALL-343</t>
  </si>
  <si>
    <t>00B-163-312</t>
  </si>
  <si>
    <t>00B-163-411</t>
  </si>
  <si>
    <t>00B-163-418</t>
  </si>
  <si>
    <t>00B-171-311</t>
  </si>
  <si>
    <t>00B-ALL-312</t>
  </si>
  <si>
    <t>010-171-191</t>
  </si>
  <si>
    <t>010-181-181</t>
  </si>
  <si>
    <t>010-181-211</t>
  </si>
  <si>
    <t>010-181-221</t>
  </si>
  <si>
    <t>010-ALL-191</t>
  </si>
  <si>
    <t>01C-165-418</t>
  </si>
  <si>
    <t>01C-169-311</t>
  </si>
  <si>
    <t>01C-171-311</t>
  </si>
  <si>
    <t>01C-171-411</t>
  </si>
  <si>
    <t>020-167-311</t>
  </si>
  <si>
    <t>020-171-152</t>
  </si>
  <si>
    <t>020-171-311</t>
  </si>
  <si>
    <t>030-181-192</t>
  </si>
  <si>
    <t>040-163-472</t>
  </si>
  <si>
    <t>040-167-392</t>
  </si>
  <si>
    <t>040-171-162</t>
  </si>
  <si>
    <t>040-171-422</t>
  </si>
  <si>
    <t>040-171-423</t>
  </si>
  <si>
    <t>040-171-424</t>
  </si>
  <si>
    <t>040-171-425</t>
  </si>
  <si>
    <t>040-171-472</t>
  </si>
  <si>
    <t>040-ALL-162</t>
  </si>
  <si>
    <t>040-ALL-425</t>
  </si>
  <si>
    <t>040-ALL-472</t>
  </si>
  <si>
    <t>050-169-221</t>
  </si>
  <si>
    <t>050-171-411</t>
  </si>
  <si>
    <t>060-169-131</t>
  </si>
  <si>
    <t>060-169-211</t>
  </si>
  <si>
    <t>060-169-221</t>
  </si>
  <si>
    <t>060-169-231</t>
  </si>
  <si>
    <t>060-171-199</t>
  </si>
  <si>
    <t>060-181-231</t>
  </si>
  <si>
    <t>06B-171-232</t>
  </si>
  <si>
    <t>06B-181-221</t>
  </si>
  <si>
    <t>06B-181-229</t>
  </si>
  <si>
    <t>06B-181-231</t>
  </si>
  <si>
    <t>06B-181-239</t>
  </si>
  <si>
    <t>06B-ALL-232</t>
  </si>
  <si>
    <t>06B-ALL-239</t>
  </si>
  <si>
    <t>070-167-311</t>
  </si>
  <si>
    <t>070-171-332</t>
  </si>
  <si>
    <t>070-171-462</t>
  </si>
  <si>
    <t>070-181-131</t>
  </si>
  <si>
    <t>070-181-144</t>
  </si>
  <si>
    <t>070-181-211</t>
  </si>
  <si>
    <t>070-181-221</t>
  </si>
  <si>
    <t>070-181-231</t>
  </si>
  <si>
    <t>070-181-462</t>
  </si>
  <si>
    <t>070-ALL-144</t>
  </si>
  <si>
    <t>080-181-146</t>
  </si>
  <si>
    <t>080-ALL-146</t>
  </si>
  <si>
    <t>090-167-332</t>
  </si>
  <si>
    <t>090-171-135</t>
  </si>
  <si>
    <t>090-171-317</t>
  </si>
  <si>
    <t>090-171-523</t>
  </si>
  <si>
    <t>090-171-532</t>
  </si>
  <si>
    <t>090-ALL-523</t>
  </si>
  <si>
    <t>090-ALL-532</t>
  </si>
  <si>
    <t>09A-129-418</t>
  </si>
  <si>
    <t>09A-171-315</t>
  </si>
  <si>
    <t>09A-171-411</t>
  </si>
  <si>
    <t>09A-171-422</t>
  </si>
  <si>
    <t>09A-ALL-315</t>
  </si>
  <si>
    <t>09A-ALL-418</t>
  </si>
  <si>
    <t>09A-ALL-422</t>
  </si>
  <si>
    <t>09B-181-411</t>
  </si>
  <si>
    <t>09B-181-418</t>
  </si>
  <si>
    <t>09B-181-541</t>
  </si>
  <si>
    <t>09B-ALL-541</t>
  </si>
  <si>
    <t>100-165-418</t>
  </si>
  <si>
    <t>100-181-142</t>
  </si>
  <si>
    <t>100-181-162</t>
  </si>
  <si>
    <t>10A-171-422</t>
  </si>
  <si>
    <t>10A-ALL-422</t>
  </si>
  <si>
    <t>110-171-113</t>
  </si>
  <si>
    <t>110-171-125</t>
  </si>
  <si>
    <t>110-171-311</t>
  </si>
  <si>
    <t>110-171-459</t>
  </si>
  <si>
    <t>110-171-462</t>
  </si>
  <si>
    <t>110-181-142</t>
  </si>
  <si>
    <t>110-181-163</t>
  </si>
  <si>
    <t>110-181-165</t>
  </si>
  <si>
    <t>110-181-199</t>
  </si>
  <si>
    <t>110-181-312</t>
  </si>
  <si>
    <t>110-181-523</t>
  </si>
  <si>
    <t>110-ALL-113</t>
  </si>
  <si>
    <t>110-ALL-125</t>
  </si>
  <si>
    <t>110-ALL-163</t>
  </si>
  <si>
    <t>110-ALL-165</t>
  </si>
  <si>
    <t>110-ALL-459</t>
  </si>
  <si>
    <t>110-ALL-523</t>
  </si>
  <si>
    <t>111-165-418</t>
  </si>
  <si>
    <t>111-171-191</t>
  </si>
  <si>
    <t>111-171-221</t>
  </si>
  <si>
    <t>111-171-331</t>
  </si>
  <si>
    <t>111-178-418</t>
  </si>
  <si>
    <t>111-181-312</t>
  </si>
  <si>
    <t>111-ALL-418</t>
  </si>
  <si>
    <t>11A-169-311</t>
  </si>
  <si>
    <t>11A-170-411</t>
  </si>
  <si>
    <t>11A-181-162</t>
  </si>
  <si>
    <t>11A-ALL-162</t>
  </si>
  <si>
    <t>11B-181-229</t>
  </si>
  <si>
    <t>120-171-183</t>
  </si>
  <si>
    <t>120-ALL-183</t>
  </si>
  <si>
    <t>12A-169-131</t>
  </si>
  <si>
    <t>12A-169-211</t>
  </si>
  <si>
    <t>12A-170-142</t>
  </si>
  <si>
    <t>12A-170-211</t>
  </si>
  <si>
    <t>12A-171-131</t>
  </si>
  <si>
    <t>12A-171-211</t>
  </si>
  <si>
    <t>12A-181-131</t>
  </si>
  <si>
    <t>12A-181-211</t>
  </si>
  <si>
    <t>12A-ALL-131</t>
  </si>
  <si>
    <t>130-171-167</t>
  </si>
  <si>
    <t>130-181-135</t>
  </si>
  <si>
    <t>130-181-162</t>
  </si>
  <si>
    <t>130-ALL-167</t>
  </si>
  <si>
    <t>132-169-131</t>
  </si>
  <si>
    <t>132-170-143</t>
  </si>
  <si>
    <t>132-170-211</t>
  </si>
  <si>
    <t>132-171-311</t>
  </si>
  <si>
    <t>132-171-333</t>
  </si>
  <si>
    <t>132-171-418</t>
  </si>
  <si>
    <t>132-171-459</t>
  </si>
  <si>
    <t>132-181-181</t>
  </si>
  <si>
    <t>132-181-211</t>
  </si>
  <si>
    <t>132-ALL-333</t>
  </si>
  <si>
    <t>132-ALL-459</t>
  </si>
  <si>
    <t>13A-181-311</t>
  </si>
  <si>
    <t>13C-170-143</t>
  </si>
  <si>
    <t>140-169-311</t>
  </si>
  <si>
    <t>140-171-343</t>
  </si>
  <si>
    <t>140-171-411</t>
  </si>
  <si>
    <t>140-ALL-181</t>
  </si>
  <si>
    <t>150-170-411</t>
  </si>
  <si>
    <t>150-181-131</t>
  </si>
  <si>
    <t>150-181-211</t>
  </si>
  <si>
    <t>160-167-317</t>
  </si>
  <si>
    <t>160-170-198</t>
  </si>
  <si>
    <t>160-170-211</t>
  </si>
  <si>
    <t>160-170-221</t>
  </si>
  <si>
    <t>160-181-181</t>
  </si>
  <si>
    <t>160-181-199</t>
  </si>
  <si>
    <t>160-181-311</t>
  </si>
  <si>
    <t>160-ALL-198</t>
  </si>
  <si>
    <t>16B-171-121</t>
  </si>
  <si>
    <t>16B-171-142</t>
  </si>
  <si>
    <t>16B-171-211</t>
  </si>
  <si>
    <t>16B-171-231</t>
  </si>
  <si>
    <t>16B-181-325</t>
  </si>
  <si>
    <t>16B-181-411</t>
  </si>
  <si>
    <t>16B-ALL-142</t>
  </si>
  <si>
    <t>16B-ALL-231</t>
  </si>
  <si>
    <t>16B-ALL-325</t>
  </si>
  <si>
    <t>170-171-133</t>
  </si>
  <si>
    <t>170-171-231</t>
  </si>
  <si>
    <t>170-ALL-133</t>
  </si>
  <si>
    <t>180-171-418</t>
  </si>
  <si>
    <t>181-167-411</t>
  </si>
  <si>
    <t>181-171-131</t>
  </si>
  <si>
    <t>181-171-221</t>
  </si>
  <si>
    <t>181-171-231</t>
  </si>
  <si>
    <t>181-171-418</t>
  </si>
  <si>
    <t>182-171-199</t>
  </si>
  <si>
    <t>182-171-361</t>
  </si>
  <si>
    <t>182-181-411</t>
  </si>
  <si>
    <t>182-ALL-199</t>
  </si>
  <si>
    <t>190-181-162</t>
  </si>
  <si>
    <t>200-167-411</t>
  </si>
  <si>
    <t>200-169-131</t>
  </si>
  <si>
    <t>200-169-211</t>
  </si>
  <si>
    <t>200-169-221</t>
  </si>
  <si>
    <t>200-169-231</t>
  </si>
  <si>
    <t>200-181-127</t>
  </si>
  <si>
    <t>200-181-418</t>
  </si>
  <si>
    <t>200-ALL-127</t>
  </si>
  <si>
    <t>20A-171-148</t>
  </si>
  <si>
    <t>20A-ALL-148</t>
  </si>
  <si>
    <t>210-181-121</t>
  </si>
  <si>
    <t>220-171-532</t>
  </si>
  <si>
    <t>220-ALL-532</t>
  </si>
  <si>
    <t>230-181-143</t>
  </si>
  <si>
    <t>230-181-331</t>
  </si>
  <si>
    <t>230-181-418</t>
  </si>
  <si>
    <t>230-181-462</t>
  </si>
  <si>
    <t>23A-173-311</t>
  </si>
  <si>
    <t>23A-181-418</t>
  </si>
  <si>
    <t>240-171-143</t>
  </si>
  <si>
    <t>240-171-146</t>
  </si>
  <si>
    <t>240-171-173</t>
  </si>
  <si>
    <t>240-171-312</t>
  </si>
  <si>
    <t>240-ALL-143</t>
  </si>
  <si>
    <t>240-ALL-146</t>
  </si>
  <si>
    <t>241-171-162</t>
  </si>
  <si>
    <t>241-171-411</t>
  </si>
  <si>
    <t>241-181-171</t>
  </si>
  <si>
    <t>24B-181-418</t>
  </si>
  <si>
    <t>24N-181-135</t>
  </si>
  <si>
    <t>24N-ALL-135</t>
  </si>
  <si>
    <t>250-166-392</t>
  </si>
  <si>
    <t>250-167-392</t>
  </si>
  <si>
    <t>250-171-184</t>
  </si>
  <si>
    <t>250-171-332</t>
  </si>
  <si>
    <t>250-171-523</t>
  </si>
  <si>
    <t>250-181-151</t>
  </si>
  <si>
    <t>250-181-418</t>
  </si>
  <si>
    <t>250-ALL-184</t>
  </si>
  <si>
    <t>250-ALL-523</t>
  </si>
  <si>
    <t>260-166-418</t>
  </si>
  <si>
    <t>260-167-196</t>
  </si>
  <si>
    <t>260-167-221</t>
  </si>
  <si>
    <t>260-171-122</t>
  </si>
  <si>
    <t>260-171-211</t>
  </si>
  <si>
    <t>260-181-122</t>
  </si>
  <si>
    <t>260-181-162</t>
  </si>
  <si>
    <t>260-181-174</t>
  </si>
  <si>
    <t>260-181-326</t>
  </si>
  <si>
    <t>260-ALL-122</t>
  </si>
  <si>
    <t>260-ALL-196</t>
  </si>
  <si>
    <t>26C-174-183</t>
  </si>
  <si>
    <t>26C-174-211</t>
  </si>
  <si>
    <t>26C-ALL-183</t>
  </si>
  <si>
    <t>270-163-461</t>
  </si>
  <si>
    <t>270-167-311</t>
  </si>
  <si>
    <t>270-169-317</t>
  </si>
  <si>
    <t>270-171-311</t>
  </si>
  <si>
    <t>270-181-184</t>
  </si>
  <si>
    <t>270-181-418</t>
  </si>
  <si>
    <t>270-ALL-184</t>
  </si>
  <si>
    <t>280-166-418</t>
  </si>
  <si>
    <t>280-171-411</t>
  </si>
  <si>
    <t>280-181-162</t>
  </si>
  <si>
    <t>280-181-332</t>
  </si>
  <si>
    <t>280-ALL-332</t>
  </si>
  <si>
    <t>291-171-183</t>
  </si>
  <si>
    <t>291-171-197</t>
  </si>
  <si>
    <t>291-171-343</t>
  </si>
  <si>
    <t>291-171-414</t>
  </si>
  <si>
    <t>291-ALL-183</t>
  </si>
  <si>
    <t>291-ALL-197</t>
  </si>
  <si>
    <t>292-166-418</t>
  </si>
  <si>
    <t>292-173-311</t>
  </si>
  <si>
    <t>292-178-418</t>
  </si>
  <si>
    <t>292-181-411</t>
  </si>
  <si>
    <t>292-181-532</t>
  </si>
  <si>
    <t>292-ALL-532</t>
  </si>
  <si>
    <t>295-181-180</t>
  </si>
  <si>
    <t>295-181-211</t>
  </si>
  <si>
    <t>295-181-462</t>
  </si>
  <si>
    <t>295-ALL-180</t>
  </si>
  <si>
    <t>300-132-311</t>
  </si>
  <si>
    <t>300-165-418</t>
  </si>
  <si>
    <t>310-163-314</t>
  </si>
  <si>
    <t>310-171-162</t>
  </si>
  <si>
    <t>310-171-541</t>
  </si>
  <si>
    <t>310-181-143</t>
  </si>
  <si>
    <t>310-181-153</t>
  </si>
  <si>
    <t>310-181-162</t>
  </si>
  <si>
    <t>310-181-184</t>
  </si>
  <si>
    <t>310-181-411</t>
  </si>
  <si>
    <t>310-ALL-162</t>
  </si>
  <si>
    <t>310-ALL-184</t>
  </si>
  <si>
    <t>310-ALL-314</t>
  </si>
  <si>
    <t>310-ALL-541</t>
  </si>
  <si>
    <t>320-166-392</t>
  </si>
  <si>
    <t>320-166-418</t>
  </si>
  <si>
    <t>320-169-131</t>
  </si>
  <si>
    <t>320-169-181</t>
  </si>
  <si>
    <t>320-171-392</t>
  </si>
  <si>
    <t>320-171-523</t>
  </si>
  <si>
    <t>320-ALL-523</t>
  </si>
  <si>
    <t>32B-165-418</t>
  </si>
  <si>
    <t>32B-171-121</t>
  </si>
  <si>
    <t>32B-171-211</t>
  </si>
  <si>
    <t>32C-171-121</t>
  </si>
  <si>
    <t>32C-171-551</t>
  </si>
  <si>
    <t>32C-181-146</t>
  </si>
  <si>
    <t>32C-181-211</t>
  </si>
  <si>
    <t>32C-181-541</t>
  </si>
  <si>
    <t>32C-ALL-146</t>
  </si>
  <si>
    <t>32C-ALL-541</t>
  </si>
  <si>
    <t>32C-ALL-551</t>
  </si>
  <si>
    <t>32K-171-418</t>
  </si>
  <si>
    <t>32P-171-146</t>
  </si>
  <si>
    <t>32P-171-418</t>
  </si>
  <si>
    <t>32P-ALL-146</t>
  </si>
  <si>
    <t>32T-163-411</t>
  </si>
  <si>
    <t>330-163-523</t>
  </si>
  <si>
    <t>330-169-131</t>
  </si>
  <si>
    <t>330-169-231</t>
  </si>
  <si>
    <t>330-181-121</t>
  </si>
  <si>
    <t>330-181-143</t>
  </si>
  <si>
    <t>330-181-173</t>
  </si>
  <si>
    <t>330-181-191</t>
  </si>
  <si>
    <t>330-181-192</t>
  </si>
  <si>
    <t>330-181-198</t>
  </si>
  <si>
    <t>330-ALL-143</t>
  </si>
  <si>
    <t>330-ALL-173</t>
  </si>
  <si>
    <t>330-ALL-191</t>
  </si>
  <si>
    <t>330-ALL-523</t>
  </si>
  <si>
    <t>33A-167-121</t>
  </si>
  <si>
    <t>33A-167-211</t>
  </si>
  <si>
    <t>340-166-418</t>
  </si>
  <si>
    <t>340-167-231</t>
  </si>
  <si>
    <t>340-171-196</t>
  </si>
  <si>
    <t>340-171-211</t>
  </si>
  <si>
    <t>340-171-221</t>
  </si>
  <si>
    <t>340-171-461</t>
  </si>
  <si>
    <t>340-181-163</t>
  </si>
  <si>
    <t>340-181-311</t>
  </si>
  <si>
    <t>340-ALL-163</t>
  </si>
  <si>
    <t>340-ALL-196</t>
  </si>
  <si>
    <t>34D-169-311</t>
  </si>
  <si>
    <t>34D-171-462</t>
  </si>
  <si>
    <t>34D-181-522</t>
  </si>
  <si>
    <t>34D-ALL-522</t>
  </si>
  <si>
    <t>34Z-167-311</t>
  </si>
  <si>
    <t>34Z-171-311</t>
  </si>
  <si>
    <t>34Z-171-344</t>
  </si>
  <si>
    <t>34Z-ALL-344</t>
  </si>
  <si>
    <t>350-169-146</t>
  </si>
  <si>
    <t>350-173-311</t>
  </si>
  <si>
    <t>350-ALL-146</t>
  </si>
  <si>
    <t>360-171-162</t>
  </si>
  <si>
    <t>360-171-192</t>
  </si>
  <si>
    <t>360-181-231</t>
  </si>
  <si>
    <t>360-181-341</t>
  </si>
  <si>
    <t>360-ALL-341</t>
  </si>
  <si>
    <t>36B-171-411</t>
  </si>
  <si>
    <t>36B-171-418</t>
  </si>
  <si>
    <t>36B-171-541</t>
  </si>
  <si>
    <t>36B-181-411</t>
  </si>
  <si>
    <t>36B-181-541</t>
  </si>
  <si>
    <t>36B-ALL-541</t>
  </si>
  <si>
    <t>370-167-411</t>
  </si>
  <si>
    <t>370-170-142</t>
  </si>
  <si>
    <t>370-181-418</t>
  </si>
  <si>
    <t>380-181-162</t>
  </si>
  <si>
    <t>380-ALL-162</t>
  </si>
  <si>
    <t>390-167-192</t>
  </si>
  <si>
    <t>390-181-231</t>
  </si>
  <si>
    <t>400-171-231</t>
  </si>
  <si>
    <t>400-181-121</t>
  </si>
  <si>
    <t>400-181-143</t>
  </si>
  <si>
    <t>400-181-211</t>
  </si>
  <si>
    <t>400-ALL-143</t>
  </si>
  <si>
    <t>410-171-124</t>
  </si>
  <si>
    <t>410-171-184</t>
  </si>
  <si>
    <t>410-171-414</t>
  </si>
  <si>
    <t>410-171-418</t>
  </si>
  <si>
    <t>410-ALL-124</t>
  </si>
  <si>
    <t>410-ALL-184</t>
  </si>
  <si>
    <t>410-ALL-414</t>
  </si>
  <si>
    <t>41D-181-418</t>
  </si>
  <si>
    <t>41F-181-462</t>
  </si>
  <si>
    <t>41G-172-148</t>
  </si>
  <si>
    <t>41G-ALL-148</t>
  </si>
  <si>
    <t>41K-165-418</t>
  </si>
  <si>
    <t>41M-181-141</t>
  </si>
  <si>
    <t>41M-181-462</t>
  </si>
  <si>
    <t>41M-ALL-141</t>
  </si>
  <si>
    <t>420-171-411</t>
  </si>
  <si>
    <t>420-171-418</t>
  </si>
  <si>
    <t>420-171-523</t>
  </si>
  <si>
    <t>420-ALL-523</t>
  </si>
  <si>
    <t>421-181-231</t>
  </si>
  <si>
    <t>422-163-171</t>
  </si>
  <si>
    <t>422-171-411</t>
  </si>
  <si>
    <t>422-181-418</t>
  </si>
  <si>
    <t>422-181-459</t>
  </si>
  <si>
    <t>422-181-461</t>
  </si>
  <si>
    <t>422-181-541</t>
  </si>
  <si>
    <t>422-ALL-459</t>
  </si>
  <si>
    <t>422-ALL-541</t>
  </si>
  <si>
    <t>42A-171-311</t>
  </si>
  <si>
    <t>430-167-311</t>
  </si>
  <si>
    <t>430-169-311</t>
  </si>
  <si>
    <t>430-169-392</t>
  </si>
  <si>
    <t>430-171-162</t>
  </si>
  <si>
    <t>430-171-312</t>
  </si>
  <si>
    <t>430-171-392</t>
  </si>
  <si>
    <t>430-171-411</t>
  </si>
  <si>
    <t>430-171-418</t>
  </si>
  <si>
    <t>430-171-461</t>
  </si>
  <si>
    <t>430-171-541</t>
  </si>
  <si>
    <t>430-181-312</t>
  </si>
  <si>
    <t>430-181-392</t>
  </si>
  <si>
    <t>430-ALL-162</t>
  </si>
  <si>
    <t>430-ALL-312</t>
  </si>
  <si>
    <t>43D-171-146</t>
  </si>
  <si>
    <t>43D-171-211</t>
  </si>
  <si>
    <t>43D-ALL-146</t>
  </si>
  <si>
    <t>43D-ALL-211</t>
  </si>
  <si>
    <t>440-171-143</t>
  </si>
  <si>
    <t>44A-167-131</t>
  </si>
  <si>
    <t>44A-ALL-131</t>
  </si>
  <si>
    <t>450-170-198</t>
  </si>
  <si>
    <t>450-171-180</t>
  </si>
  <si>
    <t>450-ALL-180</t>
  </si>
  <si>
    <t>45B-171-418</t>
  </si>
  <si>
    <t>45B-172-418</t>
  </si>
  <si>
    <t>45B-182-418</t>
  </si>
  <si>
    <t>460-163-472</t>
  </si>
  <si>
    <t>460-171-113</t>
  </si>
  <si>
    <t>460-171-180</t>
  </si>
  <si>
    <t>460-ALL-113</t>
  </si>
  <si>
    <t>460-ALL-180</t>
  </si>
  <si>
    <t>460-ALL-472</t>
  </si>
  <si>
    <t>470-169-131</t>
  </si>
  <si>
    <t>470-181-461</t>
  </si>
  <si>
    <t>480-167-411</t>
  </si>
  <si>
    <t>480-181-131</t>
  </si>
  <si>
    <t>490-170-198</t>
  </si>
  <si>
    <t>490-170-221</t>
  </si>
  <si>
    <t>490-171-167</t>
  </si>
  <si>
    <t>490-171-414</t>
  </si>
  <si>
    <t>490-181-125</t>
  </si>
  <si>
    <t>490-181-312</t>
  </si>
  <si>
    <t>490-181-411</t>
  </si>
  <si>
    <t>490-ALL-125</t>
  </si>
  <si>
    <t>490-ALL-167</t>
  </si>
  <si>
    <t>490-ALL-414</t>
  </si>
  <si>
    <t>491-171-331</t>
  </si>
  <si>
    <t>491-178-418</t>
  </si>
  <si>
    <t>491-181-162</t>
  </si>
  <si>
    <t>491-181-211</t>
  </si>
  <si>
    <t>491-ALL-162</t>
  </si>
  <si>
    <t>491-ALL-331</t>
  </si>
  <si>
    <t>49B-181-143</t>
  </si>
  <si>
    <t>49B-181-211</t>
  </si>
  <si>
    <t>49B-181-221</t>
  </si>
  <si>
    <t>49B-181-231</t>
  </si>
  <si>
    <t>49B-181-235</t>
  </si>
  <si>
    <t>49D-171-121</t>
  </si>
  <si>
    <t>49D-171-211</t>
  </si>
  <si>
    <t>49E-172-173</t>
  </si>
  <si>
    <t>49E-172-180</t>
  </si>
  <si>
    <t>49E-ALL-180</t>
  </si>
  <si>
    <t>500-167-146</t>
  </si>
  <si>
    <t>500-170-411</t>
  </si>
  <si>
    <t>500-171-121</t>
  </si>
  <si>
    <t>500-171-141</t>
  </si>
  <si>
    <t>500-171-148</t>
  </si>
  <si>
    <t>500-171-231</t>
  </si>
  <si>
    <t>500-171-331</t>
  </si>
  <si>
    <t>500-181-184</t>
  </si>
  <si>
    <t>500-181-231</t>
  </si>
  <si>
    <t>500-181-312</t>
  </si>
  <si>
    <t>500-181-418</t>
  </si>
  <si>
    <t>500-ALL-146</t>
  </si>
  <si>
    <t>500-ALL-312</t>
  </si>
  <si>
    <t>500-ALL-331</t>
  </si>
  <si>
    <t>510-163-472</t>
  </si>
  <si>
    <t>510-165-418</t>
  </si>
  <si>
    <t>510-171-121</t>
  </si>
  <si>
    <t>510-171-192</t>
  </si>
  <si>
    <t>510-171-199</t>
  </si>
  <si>
    <t>510-171-461</t>
  </si>
  <si>
    <t>510-181-192</t>
  </si>
  <si>
    <t>510-181-211</t>
  </si>
  <si>
    <t>510-181-221</t>
  </si>
  <si>
    <t>510-ALL-121</t>
  </si>
  <si>
    <t>510-ALL-472</t>
  </si>
  <si>
    <t>520-171-231</t>
  </si>
  <si>
    <t>520-181-141</t>
  </si>
  <si>
    <t>520-181-199</t>
  </si>
  <si>
    <t>520-181-231</t>
  </si>
  <si>
    <t>520-181-462</t>
  </si>
  <si>
    <t>520-ALL-141</t>
  </si>
  <si>
    <t>530-163-312</t>
  </si>
  <si>
    <t>530-169-131</t>
  </si>
  <si>
    <t>530-169-211</t>
  </si>
  <si>
    <t>530-169-221</t>
  </si>
  <si>
    <t>530-169-231</t>
  </si>
  <si>
    <t>530-171-142</t>
  </si>
  <si>
    <t>530-171-143</t>
  </si>
  <si>
    <t>530-171-146</t>
  </si>
  <si>
    <t>530-171-192</t>
  </si>
  <si>
    <t>530-171-199</t>
  </si>
  <si>
    <t>530-171-231</t>
  </si>
  <si>
    <t>530-171-461</t>
  </si>
  <si>
    <t>530-181-198</t>
  </si>
  <si>
    <t>530-181-211</t>
  </si>
  <si>
    <t>530-181-221</t>
  </si>
  <si>
    <t>530-ALL-143</t>
  </si>
  <si>
    <t>530-ALL-192</t>
  </si>
  <si>
    <t>530-ALL-199</t>
  </si>
  <si>
    <t>530-ALL-312</t>
  </si>
  <si>
    <t>53C-163-418</t>
  </si>
  <si>
    <t>53C-181-541</t>
  </si>
  <si>
    <t>53C-181-542</t>
  </si>
  <si>
    <t>53C-ALL-541</t>
  </si>
  <si>
    <t>53C-ALL-542</t>
  </si>
  <si>
    <t>540-167-311</t>
  </si>
  <si>
    <t>550-181-231</t>
  </si>
  <si>
    <t>560-170-472</t>
  </si>
  <si>
    <t>560-171-162</t>
  </si>
  <si>
    <t>560-171-472</t>
  </si>
  <si>
    <t>560-181-162</t>
  </si>
  <si>
    <t>560-181-411</t>
  </si>
  <si>
    <t>570-181-198</t>
  </si>
  <si>
    <t>570-181-231</t>
  </si>
  <si>
    <t>570-181-311</t>
  </si>
  <si>
    <t>570-181-523</t>
  </si>
  <si>
    <t>570-ALL-523</t>
  </si>
  <si>
    <t>580-171-311</t>
  </si>
  <si>
    <t>590-163-414</t>
  </si>
  <si>
    <t>590-171-351</t>
  </si>
  <si>
    <t>590-171-459</t>
  </si>
  <si>
    <t>590-171-522</t>
  </si>
  <si>
    <t>590-181-312</t>
  </si>
  <si>
    <t>590-181-411</t>
  </si>
  <si>
    <t>590-ALL-351</t>
  </si>
  <si>
    <t>590-ALL-414</t>
  </si>
  <si>
    <t>590-ALL-459</t>
  </si>
  <si>
    <t>590-ALL-522</t>
  </si>
  <si>
    <t>600-171-162</t>
  </si>
  <si>
    <t>600-171-184</t>
  </si>
  <si>
    <t>600-171-191</t>
  </si>
  <si>
    <t>600-171-312</t>
  </si>
  <si>
    <t>600-ALL-162</t>
  </si>
  <si>
    <t>60D-169-311</t>
  </si>
  <si>
    <t>60D-172-418</t>
  </si>
  <si>
    <t>60D-173-311</t>
  </si>
  <si>
    <t>60F-169-311</t>
  </si>
  <si>
    <t>60I-172-178</t>
  </si>
  <si>
    <t>60I-ALL-178</t>
  </si>
  <si>
    <t>60J-171-418</t>
  </si>
  <si>
    <t>60L-163-422</t>
  </si>
  <si>
    <t>60L-171-311</t>
  </si>
  <si>
    <t>60L-ALL-311</t>
  </si>
  <si>
    <t>60L-ALL-422</t>
  </si>
  <si>
    <t>60M-172-311</t>
  </si>
  <si>
    <t>60M-172-411</t>
  </si>
  <si>
    <t>60Q-171-312</t>
  </si>
  <si>
    <t>60Q-171-451</t>
  </si>
  <si>
    <t>60Q-ALL-312</t>
  </si>
  <si>
    <t>60Q-ALL-451</t>
  </si>
  <si>
    <t>60U-171-462</t>
  </si>
  <si>
    <t>60Z-163-411</t>
  </si>
  <si>
    <t>60Z-181-221</t>
  </si>
  <si>
    <t>60Z-181-231</t>
  </si>
  <si>
    <t>610-167-411</t>
  </si>
  <si>
    <t>610-171-162</t>
  </si>
  <si>
    <t>610-173-311</t>
  </si>
  <si>
    <t>610-181-411</t>
  </si>
  <si>
    <t>61J-165-411</t>
  </si>
  <si>
    <t>61J-169-131</t>
  </si>
  <si>
    <t>61J-169-211</t>
  </si>
  <si>
    <t>61J-ALL-131</t>
  </si>
  <si>
    <t>61L-171-462</t>
  </si>
  <si>
    <t>61M-171-411</t>
  </si>
  <si>
    <t>61P-171-142</t>
  </si>
  <si>
    <t>61P-171-311</t>
  </si>
  <si>
    <t>61P-181-311</t>
  </si>
  <si>
    <t>61P-181-422</t>
  </si>
  <si>
    <t>61P-181-462</t>
  </si>
  <si>
    <t>61P-ALL-142</t>
  </si>
  <si>
    <t>61T-181-135</t>
  </si>
  <si>
    <t>61T-181-311</t>
  </si>
  <si>
    <t>61T-ALL-135</t>
  </si>
  <si>
    <t>61U-171-325</t>
  </si>
  <si>
    <t>61U-171-418</t>
  </si>
  <si>
    <t>61W-167-411</t>
  </si>
  <si>
    <t>61W-171-411</t>
  </si>
  <si>
    <t>620-171-319</t>
  </si>
  <si>
    <t>620-181-462</t>
  </si>
  <si>
    <t>620-ALL-319</t>
  </si>
  <si>
    <t>62K-165-418</t>
  </si>
  <si>
    <t>630-171-142</t>
  </si>
  <si>
    <t>630-171-167</t>
  </si>
  <si>
    <t>630-171-199</t>
  </si>
  <si>
    <t>630-171-231</t>
  </si>
  <si>
    <t>630-171-418</t>
  </si>
  <si>
    <t>630-171-422</t>
  </si>
  <si>
    <t>630-171-462</t>
  </si>
  <si>
    <t>630-181-523</t>
  </si>
  <si>
    <t>630-181-715</t>
  </si>
  <si>
    <t>630-ALL-167</t>
  </si>
  <si>
    <t>630-ALL-422</t>
  </si>
  <si>
    <t>630-ALL-523</t>
  </si>
  <si>
    <t>63A-172-131</t>
  </si>
  <si>
    <t>63A-172-211</t>
  </si>
  <si>
    <t>63A-172-411</t>
  </si>
  <si>
    <t>63A-172-462</t>
  </si>
  <si>
    <t>63B-171-532</t>
  </si>
  <si>
    <t>63B-ALL-532</t>
  </si>
  <si>
    <t>640-166-392</t>
  </si>
  <si>
    <t>640-167-192</t>
  </si>
  <si>
    <t>640-167-211</t>
  </si>
  <si>
    <t>640-167-221</t>
  </si>
  <si>
    <t>640-171-342</t>
  </si>
  <si>
    <t>640-171-411</t>
  </si>
  <si>
    <t>640-171-461</t>
  </si>
  <si>
    <t>640-181-148</t>
  </si>
  <si>
    <t>640-181-153</t>
  </si>
  <si>
    <t>640-181-184</t>
  </si>
  <si>
    <t>640-181-311</t>
  </si>
  <si>
    <t>640-181-392</t>
  </si>
  <si>
    <t>640-181-414</t>
  </si>
  <si>
    <t>640-ALL-184</t>
  </si>
  <si>
    <t>640-ALL-342</t>
  </si>
  <si>
    <t>640-ALL-414</t>
  </si>
  <si>
    <t>64A-171-411</t>
  </si>
  <si>
    <t>650-181-132</t>
  </si>
  <si>
    <t>65C-171-411</t>
  </si>
  <si>
    <t>65D-165-418</t>
  </si>
  <si>
    <t>65D-170-121</t>
  </si>
  <si>
    <t>65G-166-418</t>
  </si>
  <si>
    <t>65Z-171-143</t>
  </si>
  <si>
    <t>65Z-171-211</t>
  </si>
  <si>
    <t>65Z-ALL-211</t>
  </si>
  <si>
    <t>660-171-311</t>
  </si>
  <si>
    <t>660-171-462</t>
  </si>
  <si>
    <t>660-171-551</t>
  </si>
  <si>
    <t>660-178-418</t>
  </si>
  <si>
    <t>660-181-181</t>
  </si>
  <si>
    <t>660-181-211</t>
  </si>
  <si>
    <t>660-181-221</t>
  </si>
  <si>
    <t>660-181-411</t>
  </si>
  <si>
    <t>660-ALL-181</t>
  </si>
  <si>
    <t>660-ALL-551</t>
  </si>
  <si>
    <t>670-181-331</t>
  </si>
  <si>
    <t>67B-171-418</t>
  </si>
  <si>
    <t>680-171-114</t>
  </si>
  <si>
    <t>680-171-180</t>
  </si>
  <si>
    <t>680-171-192</t>
  </si>
  <si>
    <t>680-171-199</t>
  </si>
  <si>
    <t>680-171-344</t>
  </si>
  <si>
    <t>680-ALL-114</t>
  </si>
  <si>
    <t>680-ALL-180</t>
  </si>
  <si>
    <t>680-ALL-199</t>
  </si>
  <si>
    <t>681-166-418</t>
  </si>
  <si>
    <t>681-171-462</t>
  </si>
  <si>
    <t>681-181-192</t>
  </si>
  <si>
    <t>681-181-211</t>
  </si>
  <si>
    <t>681-181-221</t>
  </si>
  <si>
    <t>690-121-311</t>
  </si>
  <si>
    <t>690-134-411</t>
  </si>
  <si>
    <t>690-181-121</t>
  </si>
  <si>
    <t>690-181-199</t>
  </si>
  <si>
    <t>690-ALL-199</t>
  </si>
  <si>
    <t>700-163-144</t>
  </si>
  <si>
    <t>700-171-221</t>
  </si>
  <si>
    <t>700-171-418</t>
  </si>
  <si>
    <t>700-173-311</t>
  </si>
  <si>
    <t>700-181-113</t>
  </si>
  <si>
    <t>700-181-135</t>
  </si>
  <si>
    <t>700-181-187</t>
  </si>
  <si>
    <t>700-181-211</t>
  </si>
  <si>
    <t>700-181-221</t>
  </si>
  <si>
    <t>700-181-231</t>
  </si>
  <si>
    <t>700-ALL-113</t>
  </si>
  <si>
    <t>700-ALL-135</t>
  </si>
  <si>
    <t>700-ALL-144</t>
  </si>
  <si>
    <t>700-ALL-187</t>
  </si>
  <si>
    <t>710-163-180</t>
  </si>
  <si>
    <t>710-169-192</t>
  </si>
  <si>
    <t>710-169-211</t>
  </si>
  <si>
    <t>710-169-221</t>
  </si>
  <si>
    <t>710-171-411</t>
  </si>
  <si>
    <t>710-171-462</t>
  </si>
  <si>
    <t>710-181-146</t>
  </si>
  <si>
    <t>710-181-151</t>
  </si>
  <si>
    <t>710-181-152</t>
  </si>
  <si>
    <t>710-181-162</t>
  </si>
  <si>
    <t>710-181-192</t>
  </si>
  <si>
    <t>710-181-332</t>
  </si>
  <si>
    <t>710-181-418</t>
  </si>
  <si>
    <t>710-ALL-146</t>
  </si>
  <si>
    <t>710-ALL-151</t>
  </si>
  <si>
    <t>710-ALL-152</t>
  </si>
  <si>
    <t>720-167-418</t>
  </si>
  <si>
    <t>720-171-162</t>
  </si>
  <si>
    <t>720-171-311</t>
  </si>
  <si>
    <t>720-171-462</t>
  </si>
  <si>
    <t>720-178-418</t>
  </si>
  <si>
    <t>720-181-196</t>
  </si>
  <si>
    <t>720-181-211</t>
  </si>
  <si>
    <t>720-181-221</t>
  </si>
  <si>
    <t>720-ALL-162</t>
  </si>
  <si>
    <t>720-ALL-196</t>
  </si>
  <si>
    <t>730-165-418</t>
  </si>
  <si>
    <t>730-171-418</t>
  </si>
  <si>
    <t>730-181-192</t>
  </si>
  <si>
    <t>730-ALL-192</t>
  </si>
  <si>
    <t>73A-171-418</t>
  </si>
  <si>
    <t>73A-171-462</t>
  </si>
  <si>
    <t>73A-181-541</t>
  </si>
  <si>
    <t>740-171-151</t>
  </si>
  <si>
    <t>740-171-165</t>
  </si>
  <si>
    <t>740-171-192</t>
  </si>
  <si>
    <t>740-181-146</t>
  </si>
  <si>
    <t>740-181-192</t>
  </si>
  <si>
    <t>740-181-326</t>
  </si>
  <si>
    <t>740-181-462</t>
  </si>
  <si>
    <t>740-ALL-326</t>
  </si>
  <si>
    <t>750-163-311</t>
  </si>
  <si>
    <t>750-171-461</t>
  </si>
  <si>
    <t>750-181-121</t>
  </si>
  <si>
    <t>750-181-180</t>
  </si>
  <si>
    <t>750-181-462</t>
  </si>
  <si>
    <t>750-ALL-180</t>
  </si>
  <si>
    <t>760-163-125</t>
  </si>
  <si>
    <t>760-163-413</t>
  </si>
  <si>
    <t>760-170-162</t>
  </si>
  <si>
    <t>760-171-131</t>
  </si>
  <si>
    <t>760-171-142</t>
  </si>
  <si>
    <t>760-171-162</t>
  </si>
  <si>
    <t>760-171-311</t>
  </si>
  <si>
    <t>760-171-418</t>
  </si>
  <si>
    <t>760-171-462</t>
  </si>
  <si>
    <t>760-ALL-125</t>
  </si>
  <si>
    <t>760-ALL-413</t>
  </si>
  <si>
    <t>761-163-418</t>
  </si>
  <si>
    <t>76A-181-418</t>
  </si>
  <si>
    <t>770-171-192</t>
  </si>
  <si>
    <t>770-171-312</t>
  </si>
  <si>
    <t>770-ALL-312</t>
  </si>
  <si>
    <t>780-167-311</t>
  </si>
  <si>
    <t>780-181-146</t>
  </si>
  <si>
    <t>780-181-167</t>
  </si>
  <si>
    <t>780-ALL-167</t>
  </si>
  <si>
    <t>790-166-392</t>
  </si>
  <si>
    <t>790-171-180</t>
  </si>
  <si>
    <t>790-ALL-180</t>
  </si>
  <si>
    <t>79Z-171-532</t>
  </si>
  <si>
    <t>79Z-181-197</t>
  </si>
  <si>
    <t>79Z-ALL-532</t>
  </si>
  <si>
    <t>800-169-231</t>
  </si>
  <si>
    <t>800-171-126</t>
  </si>
  <si>
    <t>800-171-162</t>
  </si>
  <si>
    <t>800-171-184</t>
  </si>
  <si>
    <t>800-181-180</t>
  </si>
  <si>
    <t>800-181-211</t>
  </si>
  <si>
    <t>800-181-392</t>
  </si>
  <si>
    <t>800-ALL-180</t>
  </si>
  <si>
    <t>810-163-125</t>
  </si>
  <si>
    <t>810-167-126</t>
  </si>
  <si>
    <t>810-167-211</t>
  </si>
  <si>
    <t>810-169-231</t>
  </si>
  <si>
    <t>810-171-125</t>
  </si>
  <si>
    <t>810-171-462</t>
  </si>
  <si>
    <t>810-ALL-125</t>
  </si>
  <si>
    <t>81A-171-135</t>
  </si>
  <si>
    <t>81A-ALL-135</t>
  </si>
  <si>
    <t>81B-170-142</t>
  </si>
  <si>
    <t>81B-170-211</t>
  </si>
  <si>
    <t>81B-ALL-142</t>
  </si>
  <si>
    <t>820-171-143</t>
  </si>
  <si>
    <t>820-171-332</t>
  </si>
  <si>
    <t>820-171-472</t>
  </si>
  <si>
    <t>821-169-221</t>
  </si>
  <si>
    <t>821-169-231</t>
  </si>
  <si>
    <t>821-171-180</t>
  </si>
  <si>
    <t>821-171-411</t>
  </si>
  <si>
    <t>821-181-461</t>
  </si>
  <si>
    <t>830-171-141</t>
  </si>
  <si>
    <t>830-ALL-141</t>
  </si>
  <si>
    <t>840-171-143</t>
  </si>
  <si>
    <t>840-171-332</t>
  </si>
  <si>
    <t>840-171-418</t>
  </si>
  <si>
    <t>840-181-461</t>
  </si>
  <si>
    <t>840-ALL-332</t>
  </si>
  <si>
    <t>84B-166-418</t>
  </si>
  <si>
    <t>84B-167-192</t>
  </si>
  <si>
    <t>84B-167-211</t>
  </si>
  <si>
    <t>84B-170-411</t>
  </si>
  <si>
    <t>84B-172-411</t>
  </si>
  <si>
    <t>84B-ALL-192</t>
  </si>
  <si>
    <t>850-163-472</t>
  </si>
  <si>
    <t>850-168-472</t>
  </si>
  <si>
    <t>850-171-113</t>
  </si>
  <si>
    <t>850-171-143</t>
  </si>
  <si>
    <t>850-171-184</t>
  </si>
  <si>
    <t>850-171-472</t>
  </si>
  <si>
    <t>850-181-143</t>
  </si>
  <si>
    <t>850-181-146</t>
  </si>
  <si>
    <t>850-ALL-472</t>
  </si>
  <si>
    <t>860-171-542</t>
  </si>
  <si>
    <t>861-171-411</t>
  </si>
  <si>
    <t>861-181-162</t>
  </si>
  <si>
    <t>862-171-411</t>
  </si>
  <si>
    <t>862-171-541</t>
  </si>
  <si>
    <t>862-171-542</t>
  </si>
  <si>
    <t>862-181-113</t>
  </si>
  <si>
    <t>862-181-126</t>
  </si>
  <si>
    <t>862-181-131</t>
  </si>
  <si>
    <t>862-181-143</t>
  </si>
  <si>
    <t>862-181-148</t>
  </si>
  <si>
    <t>862-181-175</t>
  </si>
  <si>
    <t>862-181-211</t>
  </si>
  <si>
    <t>862-181-221</t>
  </si>
  <si>
    <t>862-181-231</t>
  </si>
  <si>
    <t>862-181-418</t>
  </si>
  <si>
    <t>862-181-462</t>
  </si>
  <si>
    <t>862-181-541</t>
  </si>
  <si>
    <t>862-ALL-113</t>
  </si>
  <si>
    <t>862-ALL-148</t>
  </si>
  <si>
    <t>862-ALL-542</t>
  </si>
  <si>
    <t>870-163-461</t>
  </si>
  <si>
    <t>870-171-317</t>
  </si>
  <si>
    <t>870-181-312</t>
  </si>
  <si>
    <t>88A-173-311</t>
  </si>
  <si>
    <t>88A-181-121</t>
  </si>
  <si>
    <t>88A-181-131</t>
  </si>
  <si>
    <t>88A-181-141</t>
  </si>
  <si>
    <t>88A-181-173</t>
  </si>
  <si>
    <t>88A-181-211</t>
  </si>
  <si>
    <t>88A-181-221</t>
  </si>
  <si>
    <t>88A-181-231</t>
  </si>
  <si>
    <t>88A-181-462</t>
  </si>
  <si>
    <t>88A-ALL-141</t>
  </si>
  <si>
    <t>88A-ALL-173</t>
  </si>
  <si>
    <t>890-171-131</t>
  </si>
  <si>
    <t>890-181-135</t>
  </si>
  <si>
    <t>890-181-325</t>
  </si>
  <si>
    <t>890-ALL-325</t>
  </si>
  <si>
    <t>900-163-192</t>
  </si>
  <si>
    <t>900-171-143</t>
  </si>
  <si>
    <t>900-171-180</t>
  </si>
  <si>
    <t>900-171-198</t>
  </si>
  <si>
    <t>900-171-221</t>
  </si>
  <si>
    <t>900-ALL-180</t>
  </si>
  <si>
    <t>90A-167-418</t>
  </si>
  <si>
    <t>90A-172-418</t>
  </si>
  <si>
    <t>90B-172-312</t>
  </si>
  <si>
    <t>90F-181-142</t>
  </si>
  <si>
    <t>90F-ALL-142</t>
  </si>
  <si>
    <t>910-163-472</t>
  </si>
  <si>
    <t>910-165-472</t>
  </si>
  <si>
    <t>910-167-472</t>
  </si>
  <si>
    <t>910-170-392</t>
  </si>
  <si>
    <t>910-171-180</t>
  </si>
  <si>
    <t>910-171-314</t>
  </si>
  <si>
    <t>910-171-472</t>
  </si>
  <si>
    <t>910-ALL-180</t>
  </si>
  <si>
    <t>910-ALL-472</t>
  </si>
  <si>
    <t>91A-171-146</t>
  </si>
  <si>
    <t>91A-171-211</t>
  </si>
  <si>
    <t>91A-171-418</t>
  </si>
  <si>
    <t>91A-ALL-146</t>
  </si>
  <si>
    <t>920-132-318</t>
  </si>
  <si>
    <t>920-171-148</t>
  </si>
  <si>
    <t>920-171-153</t>
  </si>
  <si>
    <t>920-ALL-148</t>
  </si>
  <si>
    <t>920-ALL-318</t>
  </si>
  <si>
    <t>92D-182-142</t>
  </si>
  <si>
    <t>92D-182-211</t>
  </si>
  <si>
    <t>92D-182-327</t>
  </si>
  <si>
    <t>92D-ALL-327</t>
  </si>
  <si>
    <t>92E-182-411</t>
  </si>
  <si>
    <t>92G-171-462</t>
  </si>
  <si>
    <t>92G-172-418</t>
  </si>
  <si>
    <t>92G-181-411</t>
  </si>
  <si>
    <t>92G-181-462</t>
  </si>
  <si>
    <t>92N-170-143</t>
  </si>
  <si>
    <t>92N-170-211</t>
  </si>
  <si>
    <t>92N-170-411</t>
  </si>
  <si>
    <t>92N-ALL-143</t>
  </si>
  <si>
    <t>92R-165-418</t>
  </si>
  <si>
    <t>92R-170-411</t>
  </si>
  <si>
    <t>92S-169-146</t>
  </si>
  <si>
    <t>92S-ALL-146</t>
  </si>
  <si>
    <t>92T-172-411</t>
  </si>
  <si>
    <t>92T-172-418</t>
  </si>
  <si>
    <t>930-171-171</t>
  </si>
  <si>
    <t>930-171-192</t>
  </si>
  <si>
    <t>930-171-221</t>
  </si>
  <si>
    <t>930-171-461</t>
  </si>
  <si>
    <t>93L-171-462</t>
  </si>
  <si>
    <t>93R-164-462</t>
  </si>
  <si>
    <t>940-163-524</t>
  </si>
  <si>
    <t>940-171-183</t>
  </si>
  <si>
    <t>940-171-418</t>
  </si>
  <si>
    <t>940-181-181</t>
  </si>
  <si>
    <t>940-181-211</t>
  </si>
  <si>
    <t>940-181-221</t>
  </si>
  <si>
    <t>940-181-326</t>
  </si>
  <si>
    <t>940-181-418</t>
  </si>
  <si>
    <t>940-181-423</t>
  </si>
  <si>
    <t>940-ALL-183</t>
  </si>
  <si>
    <t>940-ALL-326</t>
  </si>
  <si>
    <t>940-ALL-524</t>
  </si>
  <si>
    <t>94Z-164-331</t>
  </si>
  <si>
    <t>94Z-181-121</t>
  </si>
  <si>
    <t>94Z-181-211</t>
  </si>
  <si>
    <t>94Z-181-221</t>
  </si>
  <si>
    <t>94Z-ALL-121</t>
  </si>
  <si>
    <t>94Z-ALL-221</t>
  </si>
  <si>
    <t>94Z-ALL-331</t>
  </si>
  <si>
    <t>950-181-122</t>
  </si>
  <si>
    <t>950-181-199</t>
  </si>
  <si>
    <t>950-ALL-122</t>
  </si>
  <si>
    <t>950-ALL-199</t>
  </si>
  <si>
    <t>95A-171-311</t>
  </si>
  <si>
    <t>95A-171-411</t>
  </si>
  <si>
    <t>960-163-196</t>
  </si>
  <si>
    <t>960-167-461</t>
  </si>
  <si>
    <t>960-171-121</t>
  </si>
  <si>
    <t>960-171-192</t>
  </si>
  <si>
    <t>960-171-523</t>
  </si>
  <si>
    <t>960-ALL-196</t>
  </si>
  <si>
    <t>960-ALL-523</t>
  </si>
  <si>
    <t>96C-163-146</t>
  </si>
  <si>
    <t>96C-163-211</t>
  </si>
  <si>
    <t>96C-163-411</t>
  </si>
  <si>
    <t>96F-165-418</t>
  </si>
  <si>
    <t>96F-171-414</t>
  </si>
  <si>
    <t>96F-171-461</t>
  </si>
  <si>
    <t>96F-181-312</t>
  </si>
  <si>
    <t>96F-ALL-312</t>
  </si>
  <si>
    <t>96F-ALL-414</t>
  </si>
  <si>
    <t>970-163-113</t>
  </si>
  <si>
    <t>970-163-173</t>
  </si>
  <si>
    <t>970-163-199</t>
  </si>
  <si>
    <t>970-163-231</t>
  </si>
  <si>
    <t>970-163-418</t>
  </si>
  <si>
    <t>970-169-181</t>
  </si>
  <si>
    <t>970-181-163</t>
  </si>
  <si>
    <t>970-181-211</t>
  </si>
  <si>
    <t>970-181-221</t>
  </si>
  <si>
    <t>970-ALL-113</t>
  </si>
  <si>
    <t>970-ALL-163</t>
  </si>
  <si>
    <t>970-ALL-173</t>
  </si>
  <si>
    <t>970-ALL-181</t>
  </si>
  <si>
    <t>970-ALL-199</t>
  </si>
  <si>
    <t>980-169-231</t>
  </si>
  <si>
    <t>980-171-231</t>
  </si>
  <si>
    <t>980-171-311</t>
  </si>
  <si>
    <t>980-181-135</t>
  </si>
  <si>
    <t>980-181-151</t>
  </si>
  <si>
    <t>980-181-211</t>
  </si>
  <si>
    <t>980-181-221</t>
  </si>
  <si>
    <t>980-181-231</t>
  </si>
  <si>
    <t>980-ALL-151</t>
  </si>
  <si>
    <t>98A-181-312</t>
  </si>
  <si>
    <t>98A-181-418</t>
  </si>
  <si>
    <t>98A-181-462</t>
  </si>
  <si>
    <t>990-171-162</t>
  </si>
  <si>
    <t>990-171-163</t>
  </si>
  <si>
    <t>990-181-325</t>
  </si>
  <si>
    <t>990-ALL-162</t>
  </si>
  <si>
    <t>990-ALL-163</t>
  </si>
  <si>
    <t>995-167-198</t>
  </si>
  <si>
    <t>995-167-211</t>
  </si>
  <si>
    <t>995-167-221</t>
  </si>
  <si>
    <t>995-181-143</t>
  </si>
  <si>
    <t>995-181-211</t>
  </si>
  <si>
    <t>995-181-221</t>
  </si>
  <si>
    <t>995-181-311</t>
  </si>
  <si>
    <t>995-ALL-198</t>
  </si>
  <si>
    <t>ALL-163-524</t>
  </si>
  <si>
    <t>ALL-164-331</t>
  </si>
  <si>
    <t>ALL-165-472</t>
  </si>
  <si>
    <t>ALL-167-461</t>
  </si>
  <si>
    <t>ALL-167-472</t>
  </si>
  <si>
    <t>ALL-168-472</t>
  </si>
  <si>
    <t>ALL-170-472</t>
  </si>
  <si>
    <t>ALL-171-163</t>
  </si>
  <si>
    <t>ALL-171-342</t>
  </si>
  <si>
    <t>ALL-171-361</t>
  </si>
  <si>
    <t>ALL-171-551</t>
  </si>
  <si>
    <t>ALL-172-173</t>
  </si>
  <si>
    <t>ALL-172-178</t>
  </si>
  <si>
    <t>ALL-172-180</t>
  </si>
  <si>
    <t>ALL-173-317</t>
  </si>
  <si>
    <t>ALL-174-183</t>
  </si>
  <si>
    <t>ALL-174-211</t>
  </si>
  <si>
    <t>ALL-181-122</t>
  </si>
  <si>
    <t>ALL-181-125</t>
  </si>
  <si>
    <t>ALL-181-163</t>
  </si>
  <si>
    <t>ALL-181-167</t>
  </si>
  <si>
    <t>ALL-181-197</t>
  </si>
  <si>
    <t>ALL-181-235</t>
  </si>
  <si>
    <t>ALL-181-239</t>
  </si>
  <si>
    <t>ALL-181-341</t>
  </si>
  <si>
    <t>ALL-181-715</t>
  </si>
  <si>
    <t>ALL-182-131</t>
  </si>
  <si>
    <t>ALL-182-142</t>
  </si>
  <si>
    <t>ALL-182-327</t>
  </si>
  <si>
    <t>ALL-182-411</t>
  </si>
  <si>
    <t>ALL-182-418</t>
  </si>
  <si>
    <t>ALL-ALL-524</t>
  </si>
  <si>
    <t>26C-174</t>
  </si>
  <si>
    <t>78C-ALL</t>
  </si>
  <si>
    <t>524</t>
  </si>
  <si>
    <t>Electrical Contract</t>
  </si>
  <si>
    <t>174-010</t>
  </si>
  <si>
    <t>174-020</t>
  </si>
  <si>
    <t>174-030</t>
  </si>
  <si>
    <t>174-040</t>
  </si>
  <si>
    <t>174-050</t>
  </si>
  <si>
    <t>174-060</t>
  </si>
  <si>
    <t>174-06B</t>
  </si>
  <si>
    <t>174-070</t>
  </si>
  <si>
    <t>174-080</t>
  </si>
  <si>
    <t>174-090</t>
  </si>
  <si>
    <t>174-100</t>
  </si>
  <si>
    <t>174-110</t>
  </si>
  <si>
    <t>174-111</t>
  </si>
  <si>
    <t>174-120</t>
  </si>
  <si>
    <t>174-130</t>
  </si>
  <si>
    <t>174-132</t>
  </si>
  <si>
    <t>174-13B</t>
  </si>
  <si>
    <t>174-13D</t>
  </si>
  <si>
    <t>174-140</t>
  </si>
  <si>
    <t>174-150</t>
  </si>
  <si>
    <t>174-160</t>
  </si>
  <si>
    <t>174-170</t>
  </si>
  <si>
    <t>174-180</t>
  </si>
  <si>
    <t>174-181</t>
  </si>
  <si>
    <t>174-182</t>
  </si>
  <si>
    <t>174-190</t>
  </si>
  <si>
    <t>174-200</t>
  </si>
  <si>
    <t>174-20A</t>
  </si>
  <si>
    <t>174-210</t>
  </si>
  <si>
    <t>174-220</t>
  </si>
  <si>
    <t>174-230</t>
  </si>
  <si>
    <t>174-240</t>
  </si>
  <si>
    <t>174-241</t>
  </si>
  <si>
    <t>174-24N</t>
  </si>
  <si>
    <t>174-250</t>
  </si>
  <si>
    <t>174-260</t>
  </si>
  <si>
    <t>174-270</t>
  </si>
  <si>
    <t>174-280</t>
  </si>
  <si>
    <t>174-290</t>
  </si>
  <si>
    <t>174-291</t>
  </si>
  <si>
    <t>174-292</t>
  </si>
  <si>
    <t>174-300</t>
  </si>
  <si>
    <t>174-310</t>
  </si>
  <si>
    <t>174-320</t>
  </si>
  <si>
    <t>174-32A</t>
  </si>
  <si>
    <t>174-32B</t>
  </si>
  <si>
    <t>174-32C</t>
  </si>
  <si>
    <t>174-32H</t>
  </si>
  <si>
    <t>174-32K</t>
  </si>
  <si>
    <t>174-32M</t>
  </si>
  <si>
    <t>174-32S</t>
  </si>
  <si>
    <t>174-330</t>
  </si>
  <si>
    <t>174-33A</t>
  </si>
  <si>
    <t>174-340</t>
  </si>
  <si>
    <t>174-34B</t>
  </si>
  <si>
    <t>174-34D</t>
  </si>
  <si>
    <t>174-34F</t>
  </si>
  <si>
    <t>174-350</t>
  </si>
  <si>
    <t>174-360</t>
  </si>
  <si>
    <t>174-36C</t>
  </si>
  <si>
    <t>174-36F</t>
  </si>
  <si>
    <t>174-370</t>
  </si>
  <si>
    <t>174-380</t>
  </si>
  <si>
    <t>174-390</t>
  </si>
  <si>
    <t>174-400</t>
  </si>
  <si>
    <t>174-410</t>
  </si>
  <si>
    <t>174-41C</t>
  </si>
  <si>
    <t>174-41F</t>
  </si>
  <si>
    <t>174-41J</t>
  </si>
  <si>
    <t>174-41L</t>
  </si>
  <si>
    <t>174-41M</t>
  </si>
  <si>
    <t>174-41R</t>
  </si>
  <si>
    <t>174-420</t>
  </si>
  <si>
    <t>174-421</t>
  </si>
  <si>
    <t>174-422</t>
  </si>
  <si>
    <t>174-42A</t>
  </si>
  <si>
    <t>174-430</t>
  </si>
  <si>
    <t>174-440</t>
  </si>
  <si>
    <t>174-450</t>
  </si>
  <si>
    <t>174-460</t>
  </si>
  <si>
    <t>174-470</t>
  </si>
  <si>
    <t>174-480</t>
  </si>
  <si>
    <t>174-490</t>
  </si>
  <si>
    <t>174-491</t>
  </si>
  <si>
    <t>174-49D</t>
  </si>
  <si>
    <t>174-49F</t>
  </si>
  <si>
    <t>174-49G</t>
  </si>
  <si>
    <t>174-500</t>
  </si>
  <si>
    <t>174-510</t>
  </si>
  <si>
    <t>174-51B</t>
  </si>
  <si>
    <t>174-520</t>
  </si>
  <si>
    <t>174-530</t>
  </si>
  <si>
    <t>174-53C</t>
  </si>
  <si>
    <t>174-540</t>
  </si>
  <si>
    <t>174-54A</t>
  </si>
  <si>
    <t>174-550</t>
  </si>
  <si>
    <t>174-55B</t>
  </si>
  <si>
    <t>174-560</t>
  </si>
  <si>
    <t>174-570</t>
  </si>
  <si>
    <t>174-580</t>
  </si>
  <si>
    <t>174-590</t>
  </si>
  <si>
    <t>174-600</t>
  </si>
  <si>
    <t>174-60B</t>
  </si>
  <si>
    <t>174-60G</t>
  </si>
  <si>
    <t>174-60L</t>
  </si>
  <si>
    <t>174-60N</t>
  </si>
  <si>
    <t>174-60P</t>
  </si>
  <si>
    <t>174-610</t>
  </si>
  <si>
    <t>174-61N</t>
  </si>
  <si>
    <t>174-61Q</t>
  </si>
  <si>
    <t>174-61R</t>
  </si>
  <si>
    <t>174-61T</t>
  </si>
  <si>
    <t>174-61U</t>
  </si>
  <si>
    <t>174-61Y</t>
  </si>
  <si>
    <t>174-620</t>
  </si>
  <si>
    <t>174-62J</t>
  </si>
  <si>
    <t>174-62K</t>
  </si>
  <si>
    <t>174-630</t>
  </si>
  <si>
    <t>174-640</t>
  </si>
  <si>
    <t>174-64A</t>
  </si>
  <si>
    <t>174-650</t>
  </si>
  <si>
    <t>174-65C</t>
  </si>
  <si>
    <t>174-65G</t>
  </si>
  <si>
    <t>174-660</t>
  </si>
  <si>
    <t>174-66A</t>
  </si>
  <si>
    <t>174-670</t>
  </si>
  <si>
    <t>174-67B</t>
  </si>
  <si>
    <t>174-680</t>
  </si>
  <si>
    <t>174-681</t>
  </si>
  <si>
    <t>174-690</t>
  </si>
  <si>
    <t>174-69A</t>
  </si>
  <si>
    <t>174-700</t>
  </si>
  <si>
    <t>174-710</t>
  </si>
  <si>
    <t>174-720</t>
  </si>
  <si>
    <t>174-730</t>
  </si>
  <si>
    <t>174-73A</t>
  </si>
  <si>
    <t>174-740</t>
  </si>
  <si>
    <t>174-74C</t>
  </si>
  <si>
    <t>174-750</t>
  </si>
  <si>
    <t>174-760</t>
  </si>
  <si>
    <t>174-761</t>
  </si>
  <si>
    <t>174-770</t>
  </si>
  <si>
    <t>174-780</t>
  </si>
  <si>
    <t>174-78A</t>
  </si>
  <si>
    <t>174-790</t>
  </si>
  <si>
    <t>174-800</t>
  </si>
  <si>
    <t>174-810</t>
  </si>
  <si>
    <t>174-820</t>
  </si>
  <si>
    <t>174-821</t>
  </si>
  <si>
    <t>174-830</t>
  </si>
  <si>
    <t>174-840</t>
  </si>
  <si>
    <t>174-850</t>
  </si>
  <si>
    <t>174-860</t>
  </si>
  <si>
    <t>174-861</t>
  </si>
  <si>
    <t>174-862</t>
  </si>
  <si>
    <t>174-870</t>
  </si>
  <si>
    <t>174-880</t>
  </si>
  <si>
    <t>174-890</t>
  </si>
  <si>
    <t>174-900</t>
  </si>
  <si>
    <t>174-90C</t>
  </si>
  <si>
    <t>174-910</t>
  </si>
  <si>
    <t>174-91B</t>
  </si>
  <si>
    <t>174-920</t>
  </si>
  <si>
    <t>174-92L</t>
  </si>
  <si>
    <t>174-92M</t>
  </si>
  <si>
    <t>174-92V</t>
  </si>
  <si>
    <t>174-92W</t>
  </si>
  <si>
    <t>174-930</t>
  </si>
  <si>
    <t>174-93A</t>
  </si>
  <si>
    <t>174-93J</t>
  </si>
  <si>
    <t>174-93M</t>
  </si>
  <si>
    <t>174-93P</t>
  </si>
  <si>
    <t>174-93T</t>
  </si>
  <si>
    <t>174-940</t>
  </si>
  <si>
    <t>174-950</t>
  </si>
  <si>
    <t>174-960</t>
  </si>
  <si>
    <t>174-96C</t>
  </si>
  <si>
    <t>174-970</t>
  </si>
  <si>
    <t>174-980</t>
  </si>
  <si>
    <t>174-98A</t>
  </si>
  <si>
    <t>174-98B</t>
  </si>
  <si>
    <t>174-990</t>
  </si>
  <si>
    <t>174-995</t>
  </si>
  <si>
    <t>176-00A</t>
  </si>
  <si>
    <t>176-00B</t>
  </si>
  <si>
    <t>176-010</t>
  </si>
  <si>
    <t>176-01B</t>
  </si>
  <si>
    <t>176-01C</t>
  </si>
  <si>
    <t>176-01D</t>
  </si>
  <si>
    <t>176-01F</t>
  </si>
  <si>
    <t>176-020</t>
  </si>
  <si>
    <t>176-030</t>
  </si>
  <si>
    <t>176-040</t>
  </si>
  <si>
    <t>176-050</t>
  </si>
  <si>
    <t>176-060</t>
  </si>
  <si>
    <t>176-06B</t>
  </si>
  <si>
    <t>176-070</t>
  </si>
  <si>
    <t>176-07A</t>
  </si>
  <si>
    <t>176-080</t>
  </si>
  <si>
    <t>176-08A</t>
  </si>
  <si>
    <t>176-090</t>
  </si>
  <si>
    <t>176-09A</t>
  </si>
  <si>
    <t>176-09B</t>
  </si>
  <si>
    <t>176-100</t>
  </si>
  <si>
    <t>176-10A</t>
  </si>
  <si>
    <t>176-10B</t>
  </si>
  <si>
    <t>176-110</t>
  </si>
  <si>
    <t>176-111</t>
  </si>
  <si>
    <t>176-11A</t>
  </si>
  <si>
    <t>176-11B</t>
  </si>
  <si>
    <t>176-11C</t>
  </si>
  <si>
    <t>176-11D</t>
  </si>
  <si>
    <t>176-11K</t>
  </si>
  <si>
    <t>176-120</t>
  </si>
  <si>
    <t>176-12A</t>
  </si>
  <si>
    <t>176-130</t>
  </si>
  <si>
    <t>176-132</t>
  </si>
  <si>
    <t>176-13A</t>
  </si>
  <si>
    <t>176-13B</t>
  </si>
  <si>
    <t>176-13C</t>
  </si>
  <si>
    <t>176-13D</t>
  </si>
  <si>
    <t>176-140</t>
  </si>
  <si>
    <t>176-150</t>
  </si>
  <si>
    <t>176-160</t>
  </si>
  <si>
    <t>176-16B</t>
  </si>
  <si>
    <t>176-170</t>
  </si>
  <si>
    <t>176-180</t>
  </si>
  <si>
    <t>176-181</t>
  </si>
  <si>
    <t>176-182</t>
  </si>
  <si>
    <t>176-190</t>
  </si>
  <si>
    <t>176-19A</t>
  </si>
  <si>
    <t>176-19B</t>
  </si>
  <si>
    <t>176-19C</t>
  </si>
  <si>
    <t>176-200</t>
  </si>
  <si>
    <t>176-20A</t>
  </si>
  <si>
    <t>176-210</t>
  </si>
  <si>
    <t>176-220</t>
  </si>
  <si>
    <t>176-230</t>
  </si>
  <si>
    <t>176-23A</t>
  </si>
  <si>
    <t>176-240</t>
  </si>
  <si>
    <t>176-241</t>
  </si>
  <si>
    <t>176-24B</t>
  </si>
  <si>
    <t>176-24N</t>
  </si>
  <si>
    <t>176-250</t>
  </si>
  <si>
    <t>176-260</t>
  </si>
  <si>
    <t>176-26B</t>
  </si>
  <si>
    <t>176-26C</t>
  </si>
  <si>
    <t>176-270</t>
  </si>
  <si>
    <t>176-27A</t>
  </si>
  <si>
    <t>176-280</t>
  </si>
  <si>
    <t>176-290</t>
  </si>
  <si>
    <t>176-291</t>
  </si>
  <si>
    <t>176-292</t>
  </si>
  <si>
    <t>176-295</t>
  </si>
  <si>
    <t>176-29A</t>
  </si>
  <si>
    <t>176-300</t>
  </si>
  <si>
    <t>176-310</t>
  </si>
  <si>
    <t>176-320</t>
  </si>
  <si>
    <t>176-32A</t>
  </si>
  <si>
    <t>176-32B</t>
  </si>
  <si>
    <t>176-32C</t>
  </si>
  <si>
    <t>176-32D</t>
  </si>
  <si>
    <t>176-32H</t>
  </si>
  <si>
    <t>176-32K</t>
  </si>
  <si>
    <t>176-32L</t>
  </si>
  <si>
    <t>176-32M</t>
  </si>
  <si>
    <t>176-32N</t>
  </si>
  <si>
    <t>176-32P</t>
  </si>
  <si>
    <t>176-32Q</t>
  </si>
  <si>
    <t>176-32R</t>
  </si>
  <si>
    <t>176-32S</t>
  </si>
  <si>
    <t>176-32T</t>
  </si>
  <si>
    <t>176-330</t>
  </si>
  <si>
    <t>176-33A</t>
  </si>
  <si>
    <t>176-340</t>
  </si>
  <si>
    <t>176-34B</t>
  </si>
  <si>
    <t>176-34D</t>
  </si>
  <si>
    <t>176-34F</t>
  </si>
  <si>
    <t>176-34G</t>
  </si>
  <si>
    <t>176-34H</t>
  </si>
  <si>
    <t>176-34Z</t>
  </si>
  <si>
    <t>176-350</t>
  </si>
  <si>
    <t>176-35A</t>
  </si>
  <si>
    <t>176-35B</t>
  </si>
  <si>
    <t>176-360</t>
  </si>
  <si>
    <t>176-36B</t>
  </si>
  <si>
    <t>176-36C</t>
  </si>
  <si>
    <t>176-36F</t>
  </si>
  <si>
    <t>176-36G</t>
  </si>
  <si>
    <t>176-370</t>
  </si>
  <si>
    <t>176-380</t>
  </si>
  <si>
    <t>176-390</t>
  </si>
  <si>
    <t>176-39A</t>
  </si>
  <si>
    <t>176-39B</t>
  </si>
  <si>
    <t>176-400</t>
  </si>
  <si>
    <t>176-410</t>
  </si>
  <si>
    <t>176-41B</t>
  </si>
  <si>
    <t>176-41C</t>
  </si>
  <si>
    <t>176-41D</t>
  </si>
  <si>
    <t>176-41F</t>
  </si>
  <si>
    <t>176-41G</t>
  </si>
  <si>
    <t>176-41H</t>
  </si>
  <si>
    <t>176-41J</t>
  </si>
  <si>
    <t>176-41K</t>
  </si>
  <si>
    <t>176-41L</t>
  </si>
  <si>
    <t>176-41M</t>
  </si>
  <si>
    <t>176-41N</t>
  </si>
  <si>
    <t>176-41Q</t>
  </si>
  <si>
    <t>176-420</t>
  </si>
  <si>
    <t>176-421</t>
  </si>
  <si>
    <t>176-422</t>
  </si>
  <si>
    <t>176-42A</t>
  </si>
  <si>
    <t>176-42B</t>
  </si>
  <si>
    <t>176-430</t>
  </si>
  <si>
    <t>176-43C</t>
  </si>
  <si>
    <t>176-43D</t>
  </si>
  <si>
    <t>176-440</t>
  </si>
  <si>
    <t>176-44A</t>
  </si>
  <si>
    <t>176-450</t>
  </si>
  <si>
    <t>176-45A</t>
  </si>
  <si>
    <t>176-45B</t>
  </si>
  <si>
    <t>176-460</t>
  </si>
  <si>
    <t>176-470</t>
  </si>
  <si>
    <t>176-480</t>
  </si>
  <si>
    <t>176-490</t>
  </si>
  <si>
    <t>176-491</t>
  </si>
  <si>
    <t>176-49B</t>
  </si>
  <si>
    <t>176-49D</t>
  </si>
  <si>
    <t>176-49E</t>
  </si>
  <si>
    <t>176-49F</t>
  </si>
  <si>
    <t>176-49G</t>
  </si>
  <si>
    <t>176-500</t>
  </si>
  <si>
    <t>176-50A</t>
  </si>
  <si>
    <t>176-50Z</t>
  </si>
  <si>
    <t>176-510</t>
  </si>
  <si>
    <t>176-51A</t>
  </si>
  <si>
    <t>176-51B</t>
  </si>
  <si>
    <t>176-520</t>
  </si>
  <si>
    <t>176-530</t>
  </si>
  <si>
    <t>176-53B</t>
  </si>
  <si>
    <t>176-53C</t>
  </si>
  <si>
    <t>176-540</t>
  </si>
  <si>
    <t>176-54A</t>
  </si>
  <si>
    <t>176-550</t>
  </si>
  <si>
    <t>176-55A</t>
  </si>
  <si>
    <t>176-55B</t>
  </si>
  <si>
    <t>176-560</t>
  </si>
  <si>
    <t>176-570</t>
  </si>
  <si>
    <t>176-580</t>
  </si>
  <si>
    <t>176-58B</t>
  </si>
  <si>
    <t>176-590</t>
  </si>
  <si>
    <t>176-600</t>
  </si>
  <si>
    <t>176-60B</t>
  </si>
  <si>
    <t>176-60D</t>
  </si>
  <si>
    <t>176-60F</t>
  </si>
  <si>
    <t>176-60G</t>
  </si>
  <si>
    <t>176-60I</t>
  </si>
  <si>
    <t>176-60J</t>
  </si>
  <si>
    <t>176-60K</t>
  </si>
  <si>
    <t>176-60L</t>
  </si>
  <si>
    <t>176-60M</t>
  </si>
  <si>
    <t>176-60N</t>
  </si>
  <si>
    <t>176-60P</t>
  </si>
  <si>
    <t>176-60Q</t>
  </si>
  <si>
    <t>176-60S</t>
  </si>
  <si>
    <t>176-60U</t>
  </si>
  <si>
    <t>176-60Y</t>
  </si>
  <si>
    <t>176-60Z</t>
  </si>
  <si>
    <t>176-610</t>
  </si>
  <si>
    <t>176-61J</t>
  </si>
  <si>
    <t>176-61K</t>
  </si>
  <si>
    <t>176-61L</t>
  </si>
  <si>
    <t>176-61M</t>
  </si>
  <si>
    <t>176-61N</t>
  </si>
  <si>
    <t>176-61P</t>
  </si>
  <si>
    <t>176-61Q</t>
  </si>
  <si>
    <t>176-61R</t>
  </si>
  <si>
    <t>176-61S</t>
  </si>
  <si>
    <t>176-61T</t>
  </si>
  <si>
    <t>176-61U</t>
  </si>
  <si>
    <t>176-61V</t>
  </si>
  <si>
    <t>176-61W</t>
  </si>
  <si>
    <t>176-61X</t>
  </si>
  <si>
    <t>176-61Y</t>
  </si>
  <si>
    <t>176-620</t>
  </si>
  <si>
    <t>176-62A</t>
  </si>
  <si>
    <t>176-62J</t>
  </si>
  <si>
    <t>176-62K</t>
  </si>
  <si>
    <t>176-630</t>
  </si>
  <si>
    <t>176-63A</t>
  </si>
  <si>
    <t>176-63B</t>
  </si>
  <si>
    <t>176-63C</t>
  </si>
  <si>
    <t>176-640</t>
  </si>
  <si>
    <t>176-64A</t>
  </si>
  <si>
    <t>176-650</t>
  </si>
  <si>
    <t>176-65A</t>
  </si>
  <si>
    <t>176-65B</t>
  </si>
  <si>
    <t>176-65C</t>
  </si>
  <si>
    <t>176-65D</t>
  </si>
  <si>
    <t>176-65F</t>
  </si>
  <si>
    <t>176-65G</t>
  </si>
  <si>
    <t>176-65H</t>
  </si>
  <si>
    <t>176-65Z</t>
  </si>
  <si>
    <t>176-660</t>
  </si>
  <si>
    <t>176-66A</t>
  </si>
  <si>
    <t>176-670</t>
  </si>
  <si>
    <t>176-67B</t>
  </si>
  <si>
    <t>176-680</t>
  </si>
  <si>
    <t>176-681</t>
  </si>
  <si>
    <t>176-68A</t>
  </si>
  <si>
    <t>176-68C</t>
  </si>
  <si>
    <t>176-690</t>
  </si>
  <si>
    <t>176-69A</t>
  </si>
  <si>
    <t>176-700</t>
  </si>
  <si>
    <t>176-70A</t>
  </si>
  <si>
    <t>176-710</t>
  </si>
  <si>
    <t>176-720</t>
  </si>
  <si>
    <t>176-730</t>
  </si>
  <si>
    <t>176-73A</t>
  </si>
  <si>
    <t>176-73B</t>
  </si>
  <si>
    <t>176-740</t>
  </si>
  <si>
    <t>176-74C</t>
  </si>
  <si>
    <t>176-74Z</t>
  </si>
  <si>
    <t>176-750</t>
  </si>
  <si>
    <t>176-760</t>
  </si>
  <si>
    <t>176-761</t>
  </si>
  <si>
    <t>176-76A</t>
  </si>
  <si>
    <t>176-770</t>
  </si>
  <si>
    <t>176-780</t>
  </si>
  <si>
    <t>176-78A</t>
  </si>
  <si>
    <t>176-78B</t>
  </si>
  <si>
    <t>176-790</t>
  </si>
  <si>
    <t>176-79A</t>
  </si>
  <si>
    <t>176-79Z</t>
  </si>
  <si>
    <t>176-800</t>
  </si>
  <si>
    <t>176-810</t>
  </si>
  <si>
    <t>176-81A</t>
  </si>
  <si>
    <t>176-81B</t>
  </si>
  <si>
    <t>176-820</t>
  </si>
  <si>
    <t>176-821</t>
  </si>
  <si>
    <t>176-830</t>
  </si>
  <si>
    <t>176-840</t>
  </si>
  <si>
    <t>176-84B</t>
  </si>
  <si>
    <t>176-850</t>
  </si>
  <si>
    <t>176-860</t>
  </si>
  <si>
    <t>176-861</t>
  </si>
  <si>
    <t>176-862</t>
  </si>
  <si>
    <t>176-86T</t>
  </si>
  <si>
    <t>176-870</t>
  </si>
  <si>
    <t>176-87A</t>
  </si>
  <si>
    <t>176-880</t>
  </si>
  <si>
    <t>176-88A</t>
  </si>
  <si>
    <t>176-890</t>
  </si>
  <si>
    <t>176-900</t>
  </si>
  <si>
    <t>176-90A</t>
  </si>
  <si>
    <t>176-90B</t>
  </si>
  <si>
    <t>176-90C</t>
  </si>
  <si>
    <t>176-90D</t>
  </si>
  <si>
    <t>176-90F</t>
  </si>
  <si>
    <t>176-910</t>
  </si>
  <si>
    <t>176-91A</t>
  </si>
  <si>
    <t>176-91B</t>
  </si>
  <si>
    <t>176-920</t>
  </si>
  <si>
    <t>176-92B</t>
  </si>
  <si>
    <t>176-92D</t>
  </si>
  <si>
    <t>176-92E</t>
  </si>
  <si>
    <t>176-92F</t>
  </si>
  <si>
    <t>176-92G</t>
  </si>
  <si>
    <t>176-92K</t>
  </si>
  <si>
    <t>176-92L</t>
  </si>
  <si>
    <t>176-92M</t>
  </si>
  <si>
    <t>176-92N</t>
  </si>
  <si>
    <t>176-92P</t>
  </si>
  <si>
    <t>176-92R</t>
  </si>
  <si>
    <t>176-92S</t>
  </si>
  <si>
    <t>176-92T</t>
  </si>
  <si>
    <t>176-92U</t>
  </si>
  <si>
    <t>176-92V</t>
  </si>
  <si>
    <t>176-92W</t>
  </si>
  <si>
    <t>176-92Y</t>
  </si>
  <si>
    <t>176-930</t>
  </si>
  <si>
    <t>176-93A</t>
  </si>
  <si>
    <t>176-93J</t>
  </si>
  <si>
    <t>176-93L</t>
  </si>
  <si>
    <t>176-93M</t>
  </si>
  <si>
    <t>176-93N</t>
  </si>
  <si>
    <t>176-93P</t>
  </si>
  <si>
    <t>176-93Q</t>
  </si>
  <si>
    <t>176-93R</t>
  </si>
  <si>
    <t>176-93T</t>
  </si>
  <si>
    <t>176-940</t>
  </si>
  <si>
    <t>176-94A</t>
  </si>
  <si>
    <t>176-94Z</t>
  </si>
  <si>
    <t>176-950</t>
  </si>
  <si>
    <t>176-95A</t>
  </si>
  <si>
    <t>176-960</t>
  </si>
  <si>
    <t>176-96C</t>
  </si>
  <si>
    <t>176-96F</t>
  </si>
  <si>
    <t>176-970</t>
  </si>
  <si>
    <t>176-980</t>
  </si>
  <si>
    <t>176-98A</t>
  </si>
  <si>
    <t>176-98B</t>
  </si>
  <si>
    <t>176-990</t>
  </si>
  <si>
    <t>176-995</t>
  </si>
  <si>
    <t>177-00A</t>
  </si>
  <si>
    <t>177-00B</t>
  </si>
  <si>
    <t>177-010</t>
  </si>
  <si>
    <t>177-01B</t>
  </si>
  <si>
    <t>177-01C</t>
  </si>
  <si>
    <t>177-01D</t>
  </si>
  <si>
    <t>177-01F</t>
  </si>
  <si>
    <t>177-020</t>
  </si>
  <si>
    <t>177-030</t>
  </si>
  <si>
    <t>177-040</t>
  </si>
  <si>
    <t>177-050</t>
  </si>
  <si>
    <t>177-060</t>
  </si>
  <si>
    <t>177-06B</t>
  </si>
  <si>
    <t>177-070</t>
  </si>
  <si>
    <t>177-07A</t>
  </si>
  <si>
    <t>177-080</t>
  </si>
  <si>
    <t>177-08A</t>
  </si>
  <si>
    <t>177-090</t>
  </si>
  <si>
    <t>177-09A</t>
  </si>
  <si>
    <t>177-09B</t>
  </si>
  <si>
    <t>177-100</t>
  </si>
  <si>
    <t>177-10A</t>
  </si>
  <si>
    <t>177-10B</t>
  </si>
  <si>
    <t>177-110</t>
  </si>
  <si>
    <t>177-111</t>
  </si>
  <si>
    <t>177-11A</t>
  </si>
  <si>
    <t>177-11B</t>
  </si>
  <si>
    <t>177-11C</t>
  </si>
  <si>
    <t>177-11D</t>
  </si>
  <si>
    <t>177-11K</t>
  </si>
  <si>
    <t>177-120</t>
  </si>
  <si>
    <t>177-12A</t>
  </si>
  <si>
    <t>177-130</t>
  </si>
  <si>
    <t>177-132</t>
  </si>
  <si>
    <t>177-13A</t>
  </si>
  <si>
    <t>177-13B</t>
  </si>
  <si>
    <t>177-13C</t>
  </si>
  <si>
    <t>177-13D</t>
  </si>
  <si>
    <t>177-140</t>
  </si>
  <si>
    <t>177-150</t>
  </si>
  <si>
    <t>177-160</t>
  </si>
  <si>
    <t>177-16B</t>
  </si>
  <si>
    <t>177-170</t>
  </si>
  <si>
    <t>177-180</t>
  </si>
  <si>
    <t>177-181</t>
  </si>
  <si>
    <t>177-182</t>
  </si>
  <si>
    <t>177-190</t>
  </si>
  <si>
    <t>177-19A</t>
  </si>
  <si>
    <t>177-19B</t>
  </si>
  <si>
    <t>177-19C</t>
  </si>
  <si>
    <t>177-200</t>
  </si>
  <si>
    <t>177-20A</t>
  </si>
  <si>
    <t>177-210</t>
  </si>
  <si>
    <t>177-220</t>
  </si>
  <si>
    <t>177-230</t>
  </si>
  <si>
    <t>177-23A</t>
  </si>
  <si>
    <t>177-240</t>
  </si>
  <si>
    <t>177-241</t>
  </si>
  <si>
    <t>177-24B</t>
  </si>
  <si>
    <t>177-24N</t>
  </si>
  <si>
    <t>177-250</t>
  </si>
  <si>
    <t>177-260</t>
  </si>
  <si>
    <t>177-26B</t>
  </si>
  <si>
    <t>177-26C</t>
  </si>
  <si>
    <t>177-270</t>
  </si>
  <si>
    <t>177-27A</t>
  </si>
  <si>
    <t>177-280</t>
  </si>
  <si>
    <t>177-290</t>
  </si>
  <si>
    <t>177-291</t>
  </si>
  <si>
    <t>177-292</t>
  </si>
  <si>
    <t>177-295</t>
  </si>
  <si>
    <t>177-29A</t>
  </si>
  <si>
    <t>177-300</t>
  </si>
  <si>
    <t>177-310</t>
  </si>
  <si>
    <t>177-320</t>
  </si>
  <si>
    <t>177-32A</t>
  </si>
  <si>
    <t>177-32B</t>
  </si>
  <si>
    <t>177-32C</t>
  </si>
  <si>
    <t>177-32D</t>
  </si>
  <si>
    <t>177-32H</t>
  </si>
  <si>
    <t>177-32K</t>
  </si>
  <si>
    <t>177-32L</t>
  </si>
  <si>
    <t>177-32M</t>
  </si>
  <si>
    <t>177-32N</t>
  </si>
  <si>
    <t>177-32P</t>
  </si>
  <si>
    <t>177-32Q</t>
  </si>
  <si>
    <t>177-32R</t>
  </si>
  <si>
    <t>177-32S</t>
  </si>
  <si>
    <t>177-32T</t>
  </si>
  <si>
    <t>177-330</t>
  </si>
  <si>
    <t>177-33A</t>
  </si>
  <si>
    <t>177-340</t>
  </si>
  <si>
    <t>177-34B</t>
  </si>
  <si>
    <t>177-34D</t>
  </si>
  <si>
    <t>177-34F</t>
  </si>
  <si>
    <t>177-34G</t>
  </si>
  <si>
    <t>177-34H</t>
  </si>
  <si>
    <t>177-34Z</t>
  </si>
  <si>
    <t>177-350</t>
  </si>
  <si>
    <t>177-35A</t>
  </si>
  <si>
    <t>177-35B</t>
  </si>
  <si>
    <t>177-360</t>
  </si>
  <si>
    <t>177-36B</t>
  </si>
  <si>
    <t>177-36C</t>
  </si>
  <si>
    <t>177-36F</t>
  </si>
  <si>
    <t>177-36G</t>
  </si>
  <si>
    <t>177-370</t>
  </si>
  <si>
    <t>177-380</t>
  </si>
  <si>
    <t>177-390</t>
  </si>
  <si>
    <t>177-39A</t>
  </si>
  <si>
    <t>177-39B</t>
  </si>
  <si>
    <t>177-400</t>
  </si>
  <si>
    <t>177-410</t>
  </si>
  <si>
    <t>177-41B</t>
  </si>
  <si>
    <t>177-41C</t>
  </si>
  <si>
    <t>177-41D</t>
  </si>
  <si>
    <t>177-41F</t>
  </si>
  <si>
    <t>177-41G</t>
  </si>
  <si>
    <t>177-41H</t>
  </si>
  <si>
    <t>177-41J</t>
  </si>
  <si>
    <t>177-41K</t>
  </si>
  <si>
    <t>177-41L</t>
  </si>
  <si>
    <t>177-41M</t>
  </si>
  <si>
    <t>177-41N</t>
  </si>
  <si>
    <t>177-41Q</t>
  </si>
  <si>
    <t>177-420</t>
  </si>
  <si>
    <t>177-421</t>
  </si>
  <si>
    <t>177-422</t>
  </si>
  <si>
    <t>177-42A</t>
  </si>
  <si>
    <t>177-42B</t>
  </si>
  <si>
    <t>177-430</t>
  </si>
  <si>
    <t>177-43C</t>
  </si>
  <si>
    <t>177-43D</t>
  </si>
  <si>
    <t>177-440</t>
  </si>
  <si>
    <t>177-44A</t>
  </si>
  <si>
    <t>177-450</t>
  </si>
  <si>
    <t>177-45A</t>
  </si>
  <si>
    <t>177-45B</t>
  </si>
  <si>
    <t>177-460</t>
  </si>
  <si>
    <t>177-470</t>
  </si>
  <si>
    <t>177-480</t>
  </si>
  <si>
    <t>177-490</t>
  </si>
  <si>
    <t>177-491</t>
  </si>
  <si>
    <t>177-49B</t>
  </si>
  <si>
    <t>177-49D</t>
  </si>
  <si>
    <t>177-49E</t>
  </si>
  <si>
    <t>177-49F</t>
  </si>
  <si>
    <t>177-49G</t>
  </si>
  <si>
    <t>177-500</t>
  </si>
  <si>
    <t>177-50A</t>
  </si>
  <si>
    <t>177-50Z</t>
  </si>
  <si>
    <t>177-510</t>
  </si>
  <si>
    <t>177-51A</t>
  </si>
  <si>
    <t>177-51B</t>
  </si>
  <si>
    <t>177-520</t>
  </si>
  <si>
    <t>177-530</t>
  </si>
  <si>
    <t>177-53B</t>
  </si>
  <si>
    <t>177-53C</t>
  </si>
  <si>
    <t>177-540</t>
  </si>
  <si>
    <t>177-54A</t>
  </si>
  <si>
    <t>177-550</t>
  </si>
  <si>
    <t>177-55A</t>
  </si>
  <si>
    <t>177-55B</t>
  </si>
  <si>
    <t>177-560</t>
  </si>
  <si>
    <t>177-570</t>
  </si>
  <si>
    <t>177-580</t>
  </si>
  <si>
    <t>177-58B</t>
  </si>
  <si>
    <t>177-590</t>
  </si>
  <si>
    <t>177-600</t>
  </si>
  <si>
    <t>177-60B</t>
  </si>
  <si>
    <t>177-60D</t>
  </si>
  <si>
    <t>177-60F</t>
  </si>
  <si>
    <t>177-60G</t>
  </si>
  <si>
    <t>177-60I</t>
  </si>
  <si>
    <t>177-60J</t>
  </si>
  <si>
    <t>177-60K</t>
  </si>
  <si>
    <t>177-60L</t>
  </si>
  <si>
    <t>177-60M</t>
  </si>
  <si>
    <t>177-60N</t>
  </si>
  <si>
    <t>177-60P</t>
  </si>
  <si>
    <t>177-60Q</t>
  </si>
  <si>
    <t>177-60S</t>
  </si>
  <si>
    <t>177-60U</t>
  </si>
  <si>
    <t>177-60Y</t>
  </si>
  <si>
    <t>177-60Z</t>
  </si>
  <si>
    <t>177-610</t>
  </si>
  <si>
    <t>177-61J</t>
  </si>
  <si>
    <t>177-61K</t>
  </si>
  <si>
    <t>177-61L</t>
  </si>
  <si>
    <t>177-61M</t>
  </si>
  <si>
    <t>177-61N</t>
  </si>
  <si>
    <t>177-61P</t>
  </si>
  <si>
    <t>177-61Q</t>
  </si>
  <si>
    <t>177-61R</t>
  </si>
  <si>
    <t>177-61S</t>
  </si>
  <si>
    <t>177-61T</t>
  </si>
  <si>
    <t>177-61U</t>
  </si>
  <si>
    <t>177-61V</t>
  </si>
  <si>
    <t>177-61W</t>
  </si>
  <si>
    <t>177-61X</t>
  </si>
  <si>
    <t>177-61Y</t>
  </si>
  <si>
    <t>177-620</t>
  </si>
  <si>
    <t>177-62A</t>
  </si>
  <si>
    <t>177-62J</t>
  </si>
  <si>
    <t>177-62K</t>
  </si>
  <si>
    <t>177-630</t>
  </si>
  <si>
    <t>177-63A</t>
  </si>
  <si>
    <t>177-63B</t>
  </si>
  <si>
    <t>177-63C</t>
  </si>
  <si>
    <t>177-640</t>
  </si>
  <si>
    <t>177-64A</t>
  </si>
  <si>
    <t>177-650</t>
  </si>
  <si>
    <t>177-65A</t>
  </si>
  <si>
    <t>177-65B</t>
  </si>
  <si>
    <t>177-65C</t>
  </si>
  <si>
    <t>177-65D</t>
  </si>
  <si>
    <t>177-65F</t>
  </si>
  <si>
    <t>177-65G</t>
  </si>
  <si>
    <t>177-65H</t>
  </si>
  <si>
    <t>177-65Z</t>
  </si>
  <si>
    <t>177-660</t>
  </si>
  <si>
    <t>177-66A</t>
  </si>
  <si>
    <t>177-670</t>
  </si>
  <si>
    <t>177-67B</t>
  </si>
  <si>
    <t>177-680</t>
  </si>
  <si>
    <t>177-681</t>
  </si>
  <si>
    <t>177-68A</t>
  </si>
  <si>
    <t>177-68C</t>
  </si>
  <si>
    <t>177-690</t>
  </si>
  <si>
    <t>177-69A</t>
  </si>
  <si>
    <t>177-700</t>
  </si>
  <si>
    <t>177-70A</t>
  </si>
  <si>
    <t>177-710</t>
  </si>
  <si>
    <t>177-720</t>
  </si>
  <si>
    <t>177-730</t>
  </si>
  <si>
    <t>177-73A</t>
  </si>
  <si>
    <t>177-73B</t>
  </si>
  <si>
    <t>177-740</t>
  </si>
  <si>
    <t>177-74C</t>
  </si>
  <si>
    <t>177-74Z</t>
  </si>
  <si>
    <t>177-750</t>
  </si>
  <si>
    <t>177-760</t>
  </si>
  <si>
    <t>177-761</t>
  </si>
  <si>
    <t>177-76A</t>
  </si>
  <si>
    <t>177-770</t>
  </si>
  <si>
    <t>177-780</t>
  </si>
  <si>
    <t>177-78A</t>
  </si>
  <si>
    <t>177-78B</t>
  </si>
  <si>
    <t>177-790</t>
  </si>
  <si>
    <t>177-79A</t>
  </si>
  <si>
    <t>177-79Z</t>
  </si>
  <si>
    <t>177-800</t>
  </si>
  <si>
    <t>177-810</t>
  </si>
  <si>
    <t>177-81A</t>
  </si>
  <si>
    <t>177-81B</t>
  </si>
  <si>
    <t>177-820</t>
  </si>
  <si>
    <t>177-821</t>
  </si>
  <si>
    <t>177-830</t>
  </si>
  <si>
    <t>177-840</t>
  </si>
  <si>
    <t>177-84B</t>
  </si>
  <si>
    <t>177-850</t>
  </si>
  <si>
    <t>177-860</t>
  </si>
  <si>
    <t>177-861</t>
  </si>
  <si>
    <t>177-862</t>
  </si>
  <si>
    <t>177-86T</t>
  </si>
  <si>
    <t>177-870</t>
  </si>
  <si>
    <t>177-87A</t>
  </si>
  <si>
    <t>177-880</t>
  </si>
  <si>
    <t>177-88A</t>
  </si>
  <si>
    <t>177-890</t>
  </si>
  <si>
    <t>177-900</t>
  </si>
  <si>
    <t>177-90A</t>
  </si>
  <si>
    <t>177-90B</t>
  </si>
  <si>
    <t>177-90C</t>
  </si>
  <si>
    <t>177-90D</t>
  </si>
  <si>
    <t>177-90F</t>
  </si>
  <si>
    <t>177-910</t>
  </si>
  <si>
    <t>177-91A</t>
  </si>
  <si>
    <t>177-91B</t>
  </si>
  <si>
    <t>177-920</t>
  </si>
  <si>
    <t>177-92B</t>
  </si>
  <si>
    <t>177-92D</t>
  </si>
  <si>
    <t>177-92E</t>
  </si>
  <si>
    <t>177-92F</t>
  </si>
  <si>
    <t>177-92G</t>
  </si>
  <si>
    <t>177-92K</t>
  </si>
  <si>
    <t>177-92L</t>
  </si>
  <si>
    <t>177-92M</t>
  </si>
  <si>
    <t>177-92N</t>
  </si>
  <si>
    <t>177-92P</t>
  </si>
  <si>
    <t>177-92R</t>
  </si>
  <si>
    <t>177-92S</t>
  </si>
  <si>
    <t>177-92T</t>
  </si>
  <si>
    <t>177-92U</t>
  </si>
  <si>
    <t>177-92V</t>
  </si>
  <si>
    <t>177-92W</t>
  </si>
  <si>
    <t>177-92Y</t>
  </si>
  <si>
    <t>177-930</t>
  </si>
  <si>
    <t>177-93A</t>
  </si>
  <si>
    <t>177-93J</t>
  </si>
  <si>
    <t>177-93L</t>
  </si>
  <si>
    <t>177-93M</t>
  </si>
  <si>
    <t>177-93N</t>
  </si>
  <si>
    <t>177-93P</t>
  </si>
  <si>
    <t>177-93Q</t>
  </si>
  <si>
    <t>177-93R</t>
  </si>
  <si>
    <t>177-93T</t>
  </si>
  <si>
    <t>177-940</t>
  </si>
  <si>
    <t>177-94A</t>
  </si>
  <si>
    <t>177-94Z</t>
  </si>
  <si>
    <t>177-950</t>
  </si>
  <si>
    <t>177-95A</t>
  </si>
  <si>
    <t>177-960</t>
  </si>
  <si>
    <t>177-96C</t>
  </si>
  <si>
    <t>177-96F</t>
  </si>
  <si>
    <t>177-970</t>
  </si>
  <si>
    <t>177-980</t>
  </si>
  <si>
    <t>177-98A</t>
  </si>
  <si>
    <t>177-98B</t>
  </si>
  <si>
    <t>177-990</t>
  </si>
  <si>
    <t>177-995</t>
  </si>
  <si>
    <t>185-00A</t>
  </si>
  <si>
    <t>185-00B</t>
  </si>
  <si>
    <t>185-010</t>
  </si>
  <si>
    <t>185-01B</t>
  </si>
  <si>
    <t>185-01C</t>
  </si>
  <si>
    <t>185-01D</t>
  </si>
  <si>
    <t>185-01F</t>
  </si>
  <si>
    <t>185-020</t>
  </si>
  <si>
    <t>185-030</t>
  </si>
  <si>
    <t>185-040</t>
  </si>
  <si>
    <t>185-050</t>
  </si>
  <si>
    <t>185-060</t>
  </si>
  <si>
    <t>185-06B</t>
  </si>
  <si>
    <t>185-070</t>
  </si>
  <si>
    <t>185-07A</t>
  </si>
  <si>
    <t>185-080</t>
  </si>
  <si>
    <t>185-090</t>
  </si>
  <si>
    <t>185-09A</t>
  </si>
  <si>
    <t>185-09B</t>
  </si>
  <si>
    <t>185-100</t>
  </si>
  <si>
    <t>185-10A</t>
  </si>
  <si>
    <t>185-10B</t>
  </si>
  <si>
    <t>185-110</t>
  </si>
  <si>
    <t>185-111</t>
  </si>
  <si>
    <t>185-11A</t>
  </si>
  <si>
    <t>185-11B</t>
  </si>
  <si>
    <t>185-11C</t>
  </si>
  <si>
    <t>185-11D</t>
  </si>
  <si>
    <t>185-11F</t>
  </si>
  <si>
    <t>185-11K</t>
  </si>
  <si>
    <t>185-120</t>
  </si>
  <si>
    <t>185-12A</t>
  </si>
  <si>
    <t>185-130</t>
  </si>
  <si>
    <t>185-132</t>
  </si>
  <si>
    <t>185-13A</t>
  </si>
  <si>
    <t>185-13B</t>
  </si>
  <si>
    <t>185-13C</t>
  </si>
  <si>
    <t>185-13D</t>
  </si>
  <si>
    <t>185-140</t>
  </si>
  <si>
    <t>185-150</t>
  </si>
  <si>
    <t>185-160</t>
  </si>
  <si>
    <t>185-16B</t>
  </si>
  <si>
    <t>185-170</t>
  </si>
  <si>
    <t>185-180</t>
  </si>
  <si>
    <t>185-181</t>
  </si>
  <si>
    <t>185-182</t>
  </si>
  <si>
    <t>185-190</t>
  </si>
  <si>
    <t>185-19A</t>
  </si>
  <si>
    <t>185-19B</t>
  </si>
  <si>
    <t>185-19C</t>
  </si>
  <si>
    <t>185-200</t>
  </si>
  <si>
    <t>185-20A</t>
  </si>
  <si>
    <t>185-210</t>
  </si>
  <si>
    <t>185-220</t>
  </si>
  <si>
    <t>185-230</t>
  </si>
  <si>
    <t>185-23A</t>
  </si>
  <si>
    <t>185-240</t>
  </si>
  <si>
    <t>185-241</t>
  </si>
  <si>
    <t>185-24B</t>
  </si>
  <si>
    <t>185-24N</t>
  </si>
  <si>
    <t>185-250</t>
  </si>
  <si>
    <t>185-260</t>
  </si>
  <si>
    <t>185-26B</t>
  </si>
  <si>
    <t>185-26C</t>
  </si>
  <si>
    <t>185-270</t>
  </si>
  <si>
    <t>185-27A</t>
  </si>
  <si>
    <t>185-280</t>
  </si>
  <si>
    <t>185-290</t>
  </si>
  <si>
    <t>185-291</t>
  </si>
  <si>
    <t>185-292</t>
  </si>
  <si>
    <t>185-295</t>
  </si>
  <si>
    <t>185-29A</t>
  </si>
  <si>
    <t>185-300</t>
  </si>
  <si>
    <t>185-310</t>
  </si>
  <si>
    <t>185-320</t>
  </si>
  <si>
    <t>185-32A</t>
  </si>
  <si>
    <t>185-32B</t>
  </si>
  <si>
    <t>185-32C</t>
  </si>
  <si>
    <t>185-32D</t>
  </si>
  <si>
    <t>185-32H</t>
  </si>
  <si>
    <t>185-32K</t>
  </si>
  <si>
    <t>185-32L</t>
  </si>
  <si>
    <t>185-32M</t>
  </si>
  <si>
    <t>185-32N</t>
  </si>
  <si>
    <t>185-32P</t>
  </si>
  <si>
    <t>185-32Q</t>
  </si>
  <si>
    <t>185-32R</t>
  </si>
  <si>
    <t>185-32S</t>
  </si>
  <si>
    <t>185-32T</t>
  </si>
  <si>
    <t>185-330</t>
  </si>
  <si>
    <t>185-33A</t>
  </si>
  <si>
    <t>185-340</t>
  </si>
  <si>
    <t>185-34B</t>
  </si>
  <si>
    <t>185-34D</t>
  </si>
  <si>
    <t>185-34F</t>
  </si>
  <si>
    <t>185-34G</t>
  </si>
  <si>
    <t>185-34H</t>
  </si>
  <si>
    <t>185-34Z</t>
  </si>
  <si>
    <t>185-350</t>
  </si>
  <si>
    <t>185-35A</t>
  </si>
  <si>
    <t>185-35B</t>
  </si>
  <si>
    <t>185-360</t>
  </si>
  <si>
    <t>185-36B</t>
  </si>
  <si>
    <t>185-36C</t>
  </si>
  <si>
    <t>185-36F</t>
  </si>
  <si>
    <t>185-36G</t>
  </si>
  <si>
    <t>185-370</t>
  </si>
  <si>
    <t>185-380</t>
  </si>
  <si>
    <t>185-390</t>
  </si>
  <si>
    <t>185-39A</t>
  </si>
  <si>
    <t>185-39B</t>
  </si>
  <si>
    <t>185-400</t>
  </si>
  <si>
    <t>185-410</t>
  </si>
  <si>
    <t>185-41B</t>
  </si>
  <si>
    <t>185-41C</t>
  </si>
  <si>
    <t>185-41D</t>
  </si>
  <si>
    <t>185-41F</t>
  </si>
  <si>
    <t>185-41G</t>
  </si>
  <si>
    <t>185-41H</t>
  </si>
  <si>
    <t>185-41J</t>
  </si>
  <si>
    <t>185-41K</t>
  </si>
  <si>
    <t>185-41L</t>
  </si>
  <si>
    <t>185-41M</t>
  </si>
  <si>
    <t>185-41N</t>
  </si>
  <si>
    <t>185-41Q</t>
  </si>
  <si>
    <t>185-41R</t>
  </si>
  <si>
    <t>185-420</t>
  </si>
  <si>
    <t>185-421</t>
  </si>
  <si>
    <t>185-422</t>
  </si>
  <si>
    <t>185-42A</t>
  </si>
  <si>
    <t>185-42B</t>
  </si>
  <si>
    <t>185-430</t>
  </si>
  <si>
    <t>185-43C</t>
  </si>
  <si>
    <t>185-43D</t>
  </si>
  <si>
    <t>185-440</t>
  </si>
  <si>
    <t>185-44A</t>
  </si>
  <si>
    <t>185-450</t>
  </si>
  <si>
    <t>185-45A</t>
  </si>
  <si>
    <t>185-45B</t>
  </si>
  <si>
    <t>185-460</t>
  </si>
  <si>
    <t>185-470</t>
  </si>
  <si>
    <t>185-480</t>
  </si>
  <si>
    <t>185-490</t>
  </si>
  <si>
    <t>185-491</t>
  </si>
  <si>
    <t>185-49B</t>
  </si>
  <si>
    <t>185-49D</t>
  </si>
  <si>
    <t>185-49E</t>
  </si>
  <si>
    <t>185-49F</t>
  </si>
  <si>
    <t>185-49G</t>
  </si>
  <si>
    <t>185-500</t>
  </si>
  <si>
    <t>185-50A</t>
  </si>
  <si>
    <t>185-50Z</t>
  </si>
  <si>
    <t>185-510</t>
  </si>
  <si>
    <t>185-51A</t>
  </si>
  <si>
    <t>185-51B</t>
  </si>
  <si>
    <t>185-520</t>
  </si>
  <si>
    <t>185-530</t>
  </si>
  <si>
    <t>185-53B</t>
  </si>
  <si>
    <t>185-53C</t>
  </si>
  <si>
    <t>185-540</t>
  </si>
  <si>
    <t>185-54A</t>
  </si>
  <si>
    <t>185-550</t>
  </si>
  <si>
    <t>185-55A</t>
  </si>
  <si>
    <t>185-55B</t>
  </si>
  <si>
    <t>185-560</t>
  </si>
  <si>
    <t>185-570</t>
  </si>
  <si>
    <t>185-580</t>
  </si>
  <si>
    <t>185-58B</t>
  </si>
  <si>
    <t>185-590</t>
  </si>
  <si>
    <t>185-600</t>
  </si>
  <si>
    <t>185-60B</t>
  </si>
  <si>
    <t>185-60D</t>
  </si>
  <si>
    <t>185-60F</t>
  </si>
  <si>
    <t>185-60G</t>
  </si>
  <si>
    <t>185-60I</t>
  </si>
  <si>
    <t>185-60J</t>
  </si>
  <si>
    <t>185-60K</t>
  </si>
  <si>
    <t>185-60L</t>
  </si>
  <si>
    <t>185-60M</t>
  </si>
  <si>
    <t>185-60N</t>
  </si>
  <si>
    <t>185-60P</t>
  </si>
  <si>
    <t>185-60Q</t>
  </si>
  <si>
    <t>185-60S</t>
  </si>
  <si>
    <t>185-60Y</t>
  </si>
  <si>
    <t>185-60Z</t>
  </si>
  <si>
    <t>185-610</t>
  </si>
  <si>
    <t>185-61J</t>
  </si>
  <si>
    <t>185-61K</t>
  </si>
  <si>
    <t>185-61M</t>
  </si>
  <si>
    <t>185-61N</t>
  </si>
  <si>
    <t>185-61P</t>
  </si>
  <si>
    <t>185-61Q</t>
  </si>
  <si>
    <t>185-61R</t>
  </si>
  <si>
    <t>185-61S</t>
  </si>
  <si>
    <t>185-61T</t>
  </si>
  <si>
    <t>185-61U</t>
  </si>
  <si>
    <t>185-61V</t>
  </si>
  <si>
    <t>185-61W</t>
  </si>
  <si>
    <t>185-61X</t>
  </si>
  <si>
    <t>185-61Y</t>
  </si>
  <si>
    <t>185-620</t>
  </si>
  <si>
    <t>185-62A</t>
  </si>
  <si>
    <t>185-62J</t>
  </si>
  <si>
    <t>185-62K</t>
  </si>
  <si>
    <t>185-62L</t>
  </si>
  <si>
    <t>185-630</t>
  </si>
  <si>
    <t>185-63A</t>
  </si>
  <si>
    <t>185-63B</t>
  </si>
  <si>
    <t>185-63C</t>
  </si>
  <si>
    <t>185-640</t>
  </si>
  <si>
    <t>185-64A</t>
  </si>
  <si>
    <t>185-650</t>
  </si>
  <si>
    <t>185-65A</t>
  </si>
  <si>
    <t>185-65B</t>
  </si>
  <si>
    <t>185-65C</t>
  </si>
  <si>
    <t>185-65D</t>
  </si>
  <si>
    <t>185-65F</t>
  </si>
  <si>
    <t>185-65G</t>
  </si>
  <si>
    <t>185-65H</t>
  </si>
  <si>
    <t>185-65Z</t>
  </si>
  <si>
    <t>185-660</t>
  </si>
  <si>
    <t>185-66A</t>
  </si>
  <si>
    <t>185-670</t>
  </si>
  <si>
    <t>185-67B</t>
  </si>
  <si>
    <t>185-680</t>
  </si>
  <si>
    <t>185-681</t>
  </si>
  <si>
    <t>185-68A</t>
  </si>
  <si>
    <t>185-68C</t>
  </si>
  <si>
    <t>185-690</t>
  </si>
  <si>
    <t>185-69A</t>
  </si>
  <si>
    <t>185-700</t>
  </si>
  <si>
    <t>185-70A</t>
  </si>
  <si>
    <t>185-710</t>
  </si>
  <si>
    <t>185-720</t>
  </si>
  <si>
    <t>185-730</t>
  </si>
  <si>
    <t>185-73A</t>
  </si>
  <si>
    <t>185-73B</t>
  </si>
  <si>
    <t>185-740</t>
  </si>
  <si>
    <t>185-74C</t>
  </si>
  <si>
    <t>185-74Z</t>
  </si>
  <si>
    <t>185-750</t>
  </si>
  <si>
    <t>185-760</t>
  </si>
  <si>
    <t>185-761</t>
  </si>
  <si>
    <t>185-76A</t>
  </si>
  <si>
    <t>185-770</t>
  </si>
  <si>
    <t>185-780</t>
  </si>
  <si>
    <t>185-78B</t>
  </si>
  <si>
    <t>185-78C</t>
  </si>
  <si>
    <t>185-790</t>
  </si>
  <si>
    <t>185-79A</t>
  </si>
  <si>
    <t>185-79Z</t>
  </si>
  <si>
    <t>185-800</t>
  </si>
  <si>
    <t>185-80C</t>
  </si>
  <si>
    <t>185-810</t>
  </si>
  <si>
    <t>185-81A</t>
  </si>
  <si>
    <t>185-81B</t>
  </si>
  <si>
    <t>185-820</t>
  </si>
  <si>
    <t>185-821</t>
  </si>
  <si>
    <t>185-830</t>
  </si>
  <si>
    <t>185-840</t>
  </si>
  <si>
    <t>185-84B</t>
  </si>
  <si>
    <t>185-850</t>
  </si>
  <si>
    <t>185-860</t>
  </si>
  <si>
    <t>185-861</t>
  </si>
  <si>
    <t>185-862</t>
  </si>
  <si>
    <t>185-86T</t>
  </si>
  <si>
    <t>185-870</t>
  </si>
  <si>
    <t>185-87A</t>
  </si>
  <si>
    <t>185-880</t>
  </si>
  <si>
    <t>185-88A</t>
  </si>
  <si>
    <t>185-890</t>
  </si>
  <si>
    <t>185-900</t>
  </si>
  <si>
    <t>185-90A</t>
  </si>
  <si>
    <t>185-90B</t>
  </si>
  <si>
    <t>185-90C</t>
  </si>
  <si>
    <t>185-90D</t>
  </si>
  <si>
    <t>185-90F</t>
  </si>
  <si>
    <t>185-910</t>
  </si>
  <si>
    <t>185-91A</t>
  </si>
  <si>
    <t>185-91B</t>
  </si>
  <si>
    <t>185-920</t>
  </si>
  <si>
    <t>185-92B</t>
  </si>
  <si>
    <t>185-92D</t>
  </si>
  <si>
    <t>185-92E</t>
  </si>
  <si>
    <t>185-92F</t>
  </si>
  <si>
    <t>185-92G</t>
  </si>
  <si>
    <t>185-92K</t>
  </si>
  <si>
    <t>185-92M</t>
  </si>
  <si>
    <t>185-92N</t>
  </si>
  <si>
    <t>185-92P</t>
  </si>
  <si>
    <t>185-92R</t>
  </si>
  <si>
    <t>185-92S</t>
  </si>
  <si>
    <t>185-92T</t>
  </si>
  <si>
    <t>185-92U</t>
  </si>
  <si>
    <t>185-92V</t>
  </si>
  <si>
    <t>185-92W</t>
  </si>
  <si>
    <t>185-92Y</t>
  </si>
  <si>
    <t>185-930</t>
  </si>
  <si>
    <t>185-93A</t>
  </si>
  <si>
    <t>185-93J</t>
  </si>
  <si>
    <t>185-93M</t>
  </si>
  <si>
    <t>185-93N</t>
  </si>
  <si>
    <t>185-93P</t>
  </si>
  <si>
    <t>185-93Q</t>
  </si>
  <si>
    <t>185-93R</t>
  </si>
  <si>
    <t>185-93T</t>
  </si>
  <si>
    <t>185-93V</t>
  </si>
  <si>
    <t>185-940</t>
  </si>
  <si>
    <t>185-94A</t>
  </si>
  <si>
    <t>185-94Z</t>
  </si>
  <si>
    <t>185-950</t>
  </si>
  <si>
    <t>185-95A</t>
  </si>
  <si>
    <t>185-960</t>
  </si>
  <si>
    <t>185-96C</t>
  </si>
  <si>
    <t>185-96F</t>
  </si>
  <si>
    <t>185-970</t>
  </si>
  <si>
    <t>185-980</t>
  </si>
  <si>
    <t>185-98A</t>
  </si>
  <si>
    <t>185-98B</t>
  </si>
  <si>
    <t>185-990</t>
  </si>
  <si>
    <t>185-995</t>
  </si>
  <si>
    <t>186-00A</t>
  </si>
  <si>
    <t>186-010</t>
  </si>
  <si>
    <t>186-01B</t>
  </si>
  <si>
    <t>186-01C</t>
  </si>
  <si>
    <t>186-020</t>
  </si>
  <si>
    <t>186-030</t>
  </si>
  <si>
    <t>186-040</t>
  </si>
  <si>
    <t>186-050</t>
  </si>
  <si>
    <t>186-060</t>
  </si>
  <si>
    <t>186-070</t>
  </si>
  <si>
    <t>186-080</t>
  </si>
  <si>
    <t>186-090</t>
  </si>
  <si>
    <t>186-09B</t>
  </si>
  <si>
    <t>186-100</t>
  </si>
  <si>
    <t>186-10A</t>
  </si>
  <si>
    <t>186-10B</t>
  </si>
  <si>
    <t>186-110</t>
  </si>
  <si>
    <t>186-111</t>
  </si>
  <si>
    <t>186-11A</t>
  </si>
  <si>
    <t>186-11K</t>
  </si>
  <si>
    <t>186-120</t>
  </si>
  <si>
    <t>186-12A</t>
  </si>
  <si>
    <t>186-130</t>
  </si>
  <si>
    <t>186-132</t>
  </si>
  <si>
    <t>186-13B</t>
  </si>
  <si>
    <t>186-13C</t>
  </si>
  <si>
    <t>186-13D</t>
  </si>
  <si>
    <t>186-140</t>
  </si>
  <si>
    <t>186-150</t>
  </si>
  <si>
    <t>186-160</t>
  </si>
  <si>
    <t>186-170</t>
  </si>
  <si>
    <t>186-180</t>
  </si>
  <si>
    <t>186-181</t>
  </si>
  <si>
    <t>186-182</t>
  </si>
  <si>
    <t>186-190</t>
  </si>
  <si>
    <t>186-19A</t>
  </si>
  <si>
    <t>186-200</t>
  </si>
  <si>
    <t>186-20A</t>
  </si>
  <si>
    <t>186-210</t>
  </si>
  <si>
    <t>186-220</t>
  </si>
  <si>
    <t>186-230</t>
  </si>
  <si>
    <t>186-23A</t>
  </si>
  <si>
    <t>186-240</t>
  </si>
  <si>
    <t>186-241</t>
  </si>
  <si>
    <t>186-24N</t>
  </si>
  <si>
    <t>186-250</t>
  </si>
  <si>
    <t>186-260</t>
  </si>
  <si>
    <t>186-270</t>
  </si>
  <si>
    <t>186-280</t>
  </si>
  <si>
    <t>186-290</t>
  </si>
  <si>
    <t>186-291</t>
  </si>
  <si>
    <t>186-292</t>
  </si>
  <si>
    <t>186-295</t>
  </si>
  <si>
    <t>186-300</t>
  </si>
  <si>
    <t>186-310</t>
  </si>
  <si>
    <t>186-320</t>
  </si>
  <si>
    <t>186-32A</t>
  </si>
  <si>
    <t>186-32B</t>
  </si>
  <si>
    <t>186-32D</t>
  </si>
  <si>
    <t>186-32L</t>
  </si>
  <si>
    <t>186-32P</t>
  </si>
  <si>
    <t>186-32Q</t>
  </si>
  <si>
    <t>186-330</t>
  </si>
  <si>
    <t>186-340</t>
  </si>
  <si>
    <t>186-350</t>
  </si>
  <si>
    <t>186-35A</t>
  </si>
  <si>
    <t>186-360</t>
  </si>
  <si>
    <t>186-36B</t>
  </si>
  <si>
    <t>186-36C</t>
  </si>
  <si>
    <t>186-370</t>
  </si>
  <si>
    <t>186-380</t>
  </si>
  <si>
    <t>186-390</t>
  </si>
  <si>
    <t>186-39B</t>
  </si>
  <si>
    <t>186-400</t>
  </si>
  <si>
    <t>186-410</t>
  </si>
  <si>
    <t>186-41D</t>
  </si>
  <si>
    <t>186-41G</t>
  </si>
  <si>
    <t>186-420</t>
  </si>
  <si>
    <t>186-421</t>
  </si>
  <si>
    <t>186-422</t>
  </si>
  <si>
    <t>186-42A</t>
  </si>
  <si>
    <t>186-42B</t>
  </si>
  <si>
    <t>186-430</t>
  </si>
  <si>
    <t>186-43D</t>
  </si>
  <si>
    <t>186-440</t>
  </si>
  <si>
    <t>186-44A</t>
  </si>
  <si>
    <t>186-450</t>
  </si>
  <si>
    <t>186-45A</t>
  </si>
  <si>
    <t>186-45B</t>
  </si>
  <si>
    <t>186-460</t>
  </si>
  <si>
    <t>186-470</t>
  </si>
  <si>
    <t>186-480</t>
  </si>
  <si>
    <t>186-490</t>
  </si>
  <si>
    <t>186-491</t>
  </si>
  <si>
    <t>186-49B</t>
  </si>
  <si>
    <t>186-49D</t>
  </si>
  <si>
    <t>186-49E</t>
  </si>
  <si>
    <t>186-49G</t>
  </si>
  <si>
    <t>186-500</t>
  </si>
  <si>
    <t>186-510</t>
  </si>
  <si>
    <t>186-51A</t>
  </si>
  <si>
    <t>186-520</t>
  </si>
  <si>
    <t>186-530</t>
  </si>
  <si>
    <t>186-53C</t>
  </si>
  <si>
    <t>186-540</t>
  </si>
  <si>
    <t>186-550</t>
  </si>
  <si>
    <t>186-55A</t>
  </si>
  <si>
    <t>186-55B</t>
  </si>
  <si>
    <t>186-560</t>
  </si>
  <si>
    <t>186-570</t>
  </si>
  <si>
    <t>186-580</t>
  </si>
  <si>
    <t>186-590</t>
  </si>
  <si>
    <t>186-600</t>
  </si>
  <si>
    <t>186-60D</t>
  </si>
  <si>
    <t>186-60L</t>
  </si>
  <si>
    <t>186-60N</t>
  </si>
  <si>
    <t>186-610</t>
  </si>
  <si>
    <t>186-61J</t>
  </si>
  <si>
    <t>186-61M</t>
  </si>
  <si>
    <t>186-61T</t>
  </si>
  <si>
    <t>186-61V</t>
  </si>
  <si>
    <t>186-61X</t>
  </si>
  <si>
    <t>186-61Y</t>
  </si>
  <si>
    <t>186-620</t>
  </si>
  <si>
    <t>186-62K</t>
  </si>
  <si>
    <t>186-630</t>
  </si>
  <si>
    <t>186-63A</t>
  </si>
  <si>
    <t>186-63C</t>
  </si>
  <si>
    <t>186-640</t>
  </si>
  <si>
    <t>186-650</t>
  </si>
  <si>
    <t>186-65C</t>
  </si>
  <si>
    <t>186-660</t>
  </si>
  <si>
    <t>186-66A</t>
  </si>
  <si>
    <t>186-670</t>
  </si>
  <si>
    <t>186-680</t>
  </si>
  <si>
    <t>186-681</t>
  </si>
  <si>
    <t>186-690</t>
  </si>
  <si>
    <t>186-700</t>
  </si>
  <si>
    <t>186-710</t>
  </si>
  <si>
    <t>186-720</t>
  </si>
  <si>
    <t>186-730</t>
  </si>
  <si>
    <t>186-73A</t>
  </si>
  <si>
    <t>186-740</t>
  </si>
  <si>
    <t>186-750</t>
  </si>
  <si>
    <t>186-760</t>
  </si>
  <si>
    <t>186-761</t>
  </si>
  <si>
    <t>186-770</t>
  </si>
  <si>
    <t>186-780</t>
  </si>
  <si>
    <t>186-790</t>
  </si>
  <si>
    <t>186-800</t>
  </si>
  <si>
    <t>186-810</t>
  </si>
  <si>
    <t>186-81A</t>
  </si>
  <si>
    <t>186-81B</t>
  </si>
  <si>
    <t>186-820</t>
  </si>
  <si>
    <t>186-821</t>
  </si>
  <si>
    <t>186-830</t>
  </si>
  <si>
    <t>186-840</t>
  </si>
  <si>
    <t>186-850</t>
  </si>
  <si>
    <t>186-860</t>
  </si>
  <si>
    <t>186-861</t>
  </si>
  <si>
    <t>186-862</t>
  </si>
  <si>
    <t>186-870</t>
  </si>
  <si>
    <t>186-87A</t>
  </si>
  <si>
    <t>186-880</t>
  </si>
  <si>
    <t>186-88A</t>
  </si>
  <si>
    <t>186-890</t>
  </si>
  <si>
    <t>186-900</t>
  </si>
  <si>
    <t>186-90A</t>
  </si>
  <si>
    <t>186-90B</t>
  </si>
  <si>
    <t>186-90C</t>
  </si>
  <si>
    <t>186-910</t>
  </si>
  <si>
    <t>186-91A</t>
  </si>
  <si>
    <t>186-91B</t>
  </si>
  <si>
    <t>186-920</t>
  </si>
  <si>
    <t>186-92G</t>
  </si>
  <si>
    <t>186-92W</t>
  </si>
  <si>
    <t>186-930</t>
  </si>
  <si>
    <t>186-93Q</t>
  </si>
  <si>
    <t>186-93T</t>
  </si>
  <si>
    <t>186-940</t>
  </si>
  <si>
    <t>186-950</t>
  </si>
  <si>
    <t>186-960</t>
  </si>
  <si>
    <t>186-970</t>
  </si>
  <si>
    <t>186-980</t>
  </si>
  <si>
    <t>186-990</t>
  </si>
  <si>
    <t>186-995</t>
  </si>
  <si>
    <t>187-070</t>
  </si>
  <si>
    <t>187-080</t>
  </si>
  <si>
    <t>187-210</t>
  </si>
  <si>
    <t>187-340</t>
  </si>
  <si>
    <t>187-630</t>
  </si>
  <si>
    <t>187-650</t>
  </si>
  <si>
    <t>187-681</t>
  </si>
  <si>
    <t>187-710</t>
  </si>
  <si>
    <t>00A-176</t>
  </si>
  <si>
    <t>00A-177</t>
  </si>
  <si>
    <t>00A-185</t>
  </si>
  <si>
    <t>00A-186</t>
  </si>
  <si>
    <t>00B-176</t>
  </si>
  <si>
    <t>00B-177</t>
  </si>
  <si>
    <t>00B-185</t>
  </si>
  <si>
    <t>010-174</t>
  </si>
  <si>
    <t>010-176</t>
  </si>
  <si>
    <t>010-177</t>
  </si>
  <si>
    <t>010-185</t>
  </si>
  <si>
    <t>010-186</t>
  </si>
  <si>
    <t>01B-176</t>
  </si>
  <si>
    <t>01B-177</t>
  </si>
  <si>
    <t>01B-185</t>
  </si>
  <si>
    <t>01B-186</t>
  </si>
  <si>
    <t>01C-176</t>
  </si>
  <si>
    <t>01C-177</t>
  </si>
  <si>
    <t>01C-185</t>
  </si>
  <si>
    <t>01C-186</t>
  </si>
  <si>
    <t>01D-176</t>
  </si>
  <si>
    <t>01D-177</t>
  </si>
  <si>
    <t>01D-185</t>
  </si>
  <si>
    <t>01F-176</t>
  </si>
  <si>
    <t>01F-177</t>
  </si>
  <si>
    <t>01F-185</t>
  </si>
  <si>
    <t>020-174</t>
  </si>
  <si>
    <t>020-176</t>
  </si>
  <si>
    <t>020-177</t>
  </si>
  <si>
    <t>020-185</t>
  </si>
  <si>
    <t>020-186</t>
  </si>
  <si>
    <t>030-174</t>
  </si>
  <si>
    <t>030-176</t>
  </si>
  <si>
    <t>030-177</t>
  </si>
  <si>
    <t>030-185</t>
  </si>
  <si>
    <t>030-186</t>
  </si>
  <si>
    <t>040-174</t>
  </si>
  <si>
    <t>040-176</t>
  </si>
  <si>
    <t>040-177</t>
  </si>
  <si>
    <t>040-185</t>
  </si>
  <si>
    <t>040-186</t>
  </si>
  <si>
    <t>050-174</t>
  </si>
  <si>
    <t>050-176</t>
  </si>
  <si>
    <t>050-177</t>
  </si>
  <si>
    <t>050-185</t>
  </si>
  <si>
    <t>050-186</t>
  </si>
  <si>
    <t>060-174</t>
  </si>
  <si>
    <t>060-176</t>
  </si>
  <si>
    <t>060-177</t>
  </si>
  <si>
    <t>060-185</t>
  </si>
  <si>
    <t>060-186</t>
  </si>
  <si>
    <t>06B-174</t>
  </si>
  <si>
    <t>06B-176</t>
  </si>
  <si>
    <t>06B-177</t>
  </si>
  <si>
    <t>06B-185</t>
  </si>
  <si>
    <t>070-174</t>
  </si>
  <si>
    <t>070-176</t>
  </si>
  <si>
    <t>070-177</t>
  </si>
  <si>
    <t>070-185</t>
  </si>
  <si>
    <t>070-186</t>
  </si>
  <si>
    <t>070-187</t>
  </si>
  <si>
    <t>07A-176</t>
  </si>
  <si>
    <t>07A-177</t>
  </si>
  <si>
    <t>07A-185</t>
  </si>
  <si>
    <t>080-174</t>
  </si>
  <si>
    <t>080-176</t>
  </si>
  <si>
    <t>080-177</t>
  </si>
  <si>
    <t>080-185</t>
  </si>
  <si>
    <t>080-186</t>
  </si>
  <si>
    <t>080-187</t>
  </si>
  <si>
    <t>08A-176</t>
  </si>
  <si>
    <t>08A-177</t>
  </si>
  <si>
    <t>090-174</t>
  </si>
  <si>
    <t>090-176</t>
  </si>
  <si>
    <t>090-177</t>
  </si>
  <si>
    <t>090-185</t>
  </si>
  <si>
    <t>090-186</t>
  </si>
  <si>
    <t>09A-176</t>
  </si>
  <si>
    <t>09A-177</t>
  </si>
  <si>
    <t>09A-185</t>
  </si>
  <si>
    <t>09B-176</t>
  </si>
  <si>
    <t>09B-177</t>
  </si>
  <si>
    <t>09B-185</t>
  </si>
  <si>
    <t>09B-186</t>
  </si>
  <si>
    <t>100-174</t>
  </si>
  <si>
    <t>100-176</t>
  </si>
  <si>
    <t>100-177</t>
  </si>
  <si>
    <t>100-185</t>
  </si>
  <si>
    <t>100-186</t>
  </si>
  <si>
    <t>10A-176</t>
  </si>
  <si>
    <t>10A-177</t>
  </si>
  <si>
    <t>10A-185</t>
  </si>
  <si>
    <t>10A-186</t>
  </si>
  <si>
    <t>10B-176</t>
  </si>
  <si>
    <t>10B-177</t>
  </si>
  <si>
    <t>10B-185</t>
  </si>
  <si>
    <t>10B-186</t>
  </si>
  <si>
    <t>110-174</t>
  </si>
  <si>
    <t>110-176</t>
  </si>
  <si>
    <t>110-177</t>
  </si>
  <si>
    <t>110-185</t>
  </si>
  <si>
    <t>110-186</t>
  </si>
  <si>
    <t>111-174</t>
  </si>
  <si>
    <t>111-176</t>
  </si>
  <si>
    <t>111-177</t>
  </si>
  <si>
    <t>111-185</t>
  </si>
  <si>
    <t>111-186</t>
  </si>
  <si>
    <t>11A-176</t>
  </si>
  <si>
    <t>11A-177</t>
  </si>
  <si>
    <t>11A-185</t>
  </si>
  <si>
    <t>11A-186</t>
  </si>
  <si>
    <t>11B-176</t>
  </si>
  <si>
    <t>11B-177</t>
  </si>
  <si>
    <t>11B-185</t>
  </si>
  <si>
    <t>11C-176</t>
  </si>
  <si>
    <t>11C-177</t>
  </si>
  <si>
    <t>11C-185</t>
  </si>
  <si>
    <t>11D-176</t>
  </si>
  <si>
    <t>11D-177</t>
  </si>
  <si>
    <t>11D-185</t>
  </si>
  <si>
    <t>11F-185</t>
  </si>
  <si>
    <t>11K-176</t>
  </si>
  <si>
    <t>11K-177</t>
  </si>
  <si>
    <t>11K-185</t>
  </si>
  <si>
    <t>11K-186</t>
  </si>
  <si>
    <t>120-174</t>
  </si>
  <si>
    <t>120-176</t>
  </si>
  <si>
    <t>120-177</t>
  </si>
  <si>
    <t>120-185</t>
  </si>
  <si>
    <t>120-186</t>
  </si>
  <si>
    <t>12A-176</t>
  </si>
  <si>
    <t>12A-177</t>
  </si>
  <si>
    <t>12A-185</t>
  </si>
  <si>
    <t>12A-186</t>
  </si>
  <si>
    <t>130-174</t>
  </si>
  <si>
    <t>130-176</t>
  </si>
  <si>
    <t>130-177</t>
  </si>
  <si>
    <t>130-185</t>
  </si>
  <si>
    <t>130-186</t>
  </si>
  <si>
    <t>132-174</t>
  </si>
  <si>
    <t>132-176</t>
  </si>
  <si>
    <t>132-177</t>
  </si>
  <si>
    <t>132-185</t>
  </si>
  <si>
    <t>132-186</t>
  </si>
  <si>
    <t>13A-176</t>
  </si>
  <si>
    <t>13A-177</t>
  </si>
  <si>
    <t>13A-185</t>
  </si>
  <si>
    <t>13B-174</t>
  </si>
  <si>
    <t>13B-176</t>
  </si>
  <si>
    <t>13B-177</t>
  </si>
  <si>
    <t>13B-185</t>
  </si>
  <si>
    <t>13B-186</t>
  </si>
  <si>
    <t>13C-176</t>
  </si>
  <si>
    <t>13C-177</t>
  </si>
  <si>
    <t>13C-185</t>
  </si>
  <si>
    <t>13C-186</t>
  </si>
  <si>
    <t>13D-174</t>
  </si>
  <si>
    <t>13D-176</t>
  </si>
  <si>
    <t>13D-177</t>
  </si>
  <si>
    <t>13D-185</t>
  </si>
  <si>
    <t>13D-186</t>
  </si>
  <si>
    <t>140-174</t>
  </si>
  <si>
    <t>140-176</t>
  </si>
  <si>
    <t>140-177</t>
  </si>
  <si>
    <t>140-185</t>
  </si>
  <si>
    <t>140-186</t>
  </si>
  <si>
    <t>150-174</t>
  </si>
  <si>
    <t>150-176</t>
  </si>
  <si>
    <t>150-177</t>
  </si>
  <si>
    <t>150-185</t>
  </si>
  <si>
    <t>150-186</t>
  </si>
  <si>
    <t>160-174</t>
  </si>
  <si>
    <t>160-176</t>
  </si>
  <si>
    <t>160-177</t>
  </si>
  <si>
    <t>160-185</t>
  </si>
  <si>
    <t>160-186</t>
  </si>
  <si>
    <t>16B-176</t>
  </si>
  <si>
    <t>16B-177</t>
  </si>
  <si>
    <t>16B-185</t>
  </si>
  <si>
    <t>170-174</t>
  </si>
  <si>
    <t>170-176</t>
  </si>
  <si>
    <t>170-177</t>
  </si>
  <si>
    <t>170-185</t>
  </si>
  <si>
    <t>170-186</t>
  </si>
  <si>
    <t>180-174</t>
  </si>
  <si>
    <t>180-176</t>
  </si>
  <si>
    <t>180-177</t>
  </si>
  <si>
    <t>180-185</t>
  </si>
  <si>
    <t>180-186</t>
  </si>
  <si>
    <t>181-174</t>
  </si>
  <si>
    <t>181-176</t>
  </si>
  <si>
    <t>181-177</t>
  </si>
  <si>
    <t>181-185</t>
  </si>
  <si>
    <t>181-186</t>
  </si>
  <si>
    <t>182-174</t>
  </si>
  <si>
    <t>182-176</t>
  </si>
  <si>
    <t>182-177</t>
  </si>
  <si>
    <t>182-185</t>
  </si>
  <si>
    <t>182-186</t>
  </si>
  <si>
    <t>190-174</t>
  </si>
  <si>
    <t>190-176</t>
  </si>
  <si>
    <t>190-177</t>
  </si>
  <si>
    <t>190-185</t>
  </si>
  <si>
    <t>190-186</t>
  </si>
  <si>
    <t>19A-176</t>
  </si>
  <si>
    <t>19A-177</t>
  </si>
  <si>
    <t>19A-185</t>
  </si>
  <si>
    <t>19A-186</t>
  </si>
  <si>
    <t>19B-176</t>
  </si>
  <si>
    <t>19B-177</t>
  </si>
  <si>
    <t>19B-185</t>
  </si>
  <si>
    <t>19C-176</t>
  </si>
  <si>
    <t>19C-177</t>
  </si>
  <si>
    <t>19C-185</t>
  </si>
  <si>
    <t>200-174</t>
  </si>
  <si>
    <t>200-176</t>
  </si>
  <si>
    <t>200-177</t>
  </si>
  <si>
    <t>200-185</t>
  </si>
  <si>
    <t>200-186</t>
  </si>
  <si>
    <t>20A-174</t>
  </si>
  <si>
    <t>20A-176</t>
  </si>
  <si>
    <t>20A-177</t>
  </si>
  <si>
    <t>20A-185</t>
  </si>
  <si>
    <t>20A-186</t>
  </si>
  <si>
    <t>210-174</t>
  </si>
  <si>
    <t>210-176</t>
  </si>
  <si>
    <t>210-177</t>
  </si>
  <si>
    <t>210-185</t>
  </si>
  <si>
    <t>210-186</t>
  </si>
  <si>
    <t>210-187</t>
  </si>
  <si>
    <t>220-174</t>
  </si>
  <si>
    <t>220-176</t>
  </si>
  <si>
    <t>220-177</t>
  </si>
  <si>
    <t>220-185</t>
  </si>
  <si>
    <t>220-186</t>
  </si>
  <si>
    <t>230-174</t>
  </si>
  <si>
    <t>230-176</t>
  </si>
  <si>
    <t>230-177</t>
  </si>
  <si>
    <t>230-185</t>
  </si>
  <si>
    <t>230-186</t>
  </si>
  <si>
    <t>23A-176</t>
  </si>
  <si>
    <t>23A-177</t>
  </si>
  <si>
    <t>23A-185</t>
  </si>
  <si>
    <t>23A-186</t>
  </si>
  <si>
    <t>240-174</t>
  </si>
  <si>
    <t>240-176</t>
  </si>
  <si>
    <t>240-177</t>
  </si>
  <si>
    <t>240-185</t>
  </si>
  <si>
    <t>240-186</t>
  </si>
  <si>
    <t>241-174</t>
  </si>
  <si>
    <t>241-176</t>
  </si>
  <si>
    <t>241-177</t>
  </si>
  <si>
    <t>241-185</t>
  </si>
  <si>
    <t>241-186</t>
  </si>
  <si>
    <t>24B-176</t>
  </si>
  <si>
    <t>24B-177</t>
  </si>
  <si>
    <t>24B-185</t>
  </si>
  <si>
    <t>24N-174</t>
  </si>
  <si>
    <t>24N-176</t>
  </si>
  <si>
    <t>24N-177</t>
  </si>
  <si>
    <t>24N-185</t>
  </si>
  <si>
    <t>24N-186</t>
  </si>
  <si>
    <t>250-174</t>
  </si>
  <si>
    <t>250-176</t>
  </si>
  <si>
    <t>250-177</t>
  </si>
  <si>
    <t>250-185</t>
  </si>
  <si>
    <t>250-186</t>
  </si>
  <si>
    <t>260-174</t>
  </si>
  <si>
    <t>260-176</t>
  </si>
  <si>
    <t>260-177</t>
  </si>
  <si>
    <t>260-185</t>
  </si>
  <si>
    <t>260-186</t>
  </si>
  <si>
    <t>26B-176</t>
  </si>
  <si>
    <t>26B-177</t>
  </si>
  <si>
    <t>26B-185</t>
  </si>
  <si>
    <t>26C-176</t>
  </si>
  <si>
    <t>26C-177</t>
  </si>
  <si>
    <t>26C-185</t>
  </si>
  <si>
    <t>270-174</t>
  </si>
  <si>
    <t>270-176</t>
  </si>
  <si>
    <t>270-177</t>
  </si>
  <si>
    <t>270-185</t>
  </si>
  <si>
    <t>270-186</t>
  </si>
  <si>
    <t>27A-176</t>
  </si>
  <si>
    <t>27A-177</t>
  </si>
  <si>
    <t>27A-185</t>
  </si>
  <si>
    <t>280-174</t>
  </si>
  <si>
    <t>280-176</t>
  </si>
  <si>
    <t>280-177</t>
  </si>
  <si>
    <t>280-185</t>
  </si>
  <si>
    <t>280-186</t>
  </si>
  <si>
    <t>290-174</t>
  </si>
  <si>
    <t>290-176</t>
  </si>
  <si>
    <t>290-177</t>
  </si>
  <si>
    <t>290-185</t>
  </si>
  <si>
    <t>290-186</t>
  </si>
  <si>
    <t>291-174</t>
  </si>
  <si>
    <t>291-176</t>
  </si>
  <si>
    <t>291-177</t>
  </si>
  <si>
    <t>291-185</t>
  </si>
  <si>
    <t>291-186</t>
  </si>
  <si>
    <t>292-174</t>
  </si>
  <si>
    <t>292-176</t>
  </si>
  <si>
    <t>292-177</t>
  </si>
  <si>
    <t>292-185</t>
  </si>
  <si>
    <t>292-186</t>
  </si>
  <si>
    <t>295-176</t>
  </si>
  <si>
    <t>295-177</t>
  </si>
  <si>
    <t>295-185</t>
  </si>
  <si>
    <t>295-186</t>
  </si>
  <si>
    <t>29A-176</t>
  </si>
  <si>
    <t>29A-177</t>
  </si>
  <si>
    <t>29A-185</t>
  </si>
  <si>
    <t>300-174</t>
  </si>
  <si>
    <t>300-176</t>
  </si>
  <si>
    <t>300-177</t>
  </si>
  <si>
    <t>300-185</t>
  </si>
  <si>
    <t>300-186</t>
  </si>
  <si>
    <t>310-174</t>
  </si>
  <si>
    <t>310-176</t>
  </si>
  <si>
    <t>310-177</t>
  </si>
  <si>
    <t>310-185</t>
  </si>
  <si>
    <t>310-186</t>
  </si>
  <si>
    <t>320-174</t>
  </si>
  <si>
    <t>320-176</t>
  </si>
  <si>
    <t>320-177</t>
  </si>
  <si>
    <t>320-185</t>
  </si>
  <si>
    <t>320-186</t>
  </si>
  <si>
    <t>32A-174</t>
  </si>
  <si>
    <t>32A-176</t>
  </si>
  <si>
    <t>32A-177</t>
  </si>
  <si>
    <t>32A-185</t>
  </si>
  <si>
    <t>32A-186</t>
  </si>
  <si>
    <t>32B-174</t>
  </si>
  <si>
    <t>32B-176</t>
  </si>
  <si>
    <t>32B-177</t>
  </si>
  <si>
    <t>32B-185</t>
  </si>
  <si>
    <t>32B-186</t>
  </si>
  <si>
    <t>32C-174</t>
  </si>
  <si>
    <t>32C-176</t>
  </si>
  <si>
    <t>32C-177</t>
  </si>
  <si>
    <t>32C-185</t>
  </si>
  <si>
    <t>32D-176</t>
  </si>
  <si>
    <t>32D-177</t>
  </si>
  <si>
    <t>32D-185</t>
  </si>
  <si>
    <t>32D-186</t>
  </si>
  <si>
    <t>32H-174</t>
  </si>
  <si>
    <t>32H-176</t>
  </si>
  <si>
    <t>32H-177</t>
  </si>
  <si>
    <t>32H-185</t>
  </si>
  <si>
    <t>32K-174</t>
  </si>
  <si>
    <t>32K-176</t>
  </si>
  <si>
    <t>32K-177</t>
  </si>
  <si>
    <t>32K-185</t>
  </si>
  <si>
    <t>32L-176</t>
  </si>
  <si>
    <t>32L-177</t>
  </si>
  <si>
    <t>32L-185</t>
  </si>
  <si>
    <t>32L-186</t>
  </si>
  <si>
    <t>32M-174</t>
  </si>
  <si>
    <t>32M-176</t>
  </si>
  <si>
    <t>32M-177</t>
  </si>
  <si>
    <t>32M-185</t>
  </si>
  <si>
    <t>32N-176</t>
  </si>
  <si>
    <t>32N-177</t>
  </si>
  <si>
    <t>32N-185</t>
  </si>
  <si>
    <t>32P-176</t>
  </si>
  <si>
    <t>32P-177</t>
  </si>
  <si>
    <t>32P-185</t>
  </si>
  <si>
    <t>32P-186</t>
  </si>
  <si>
    <t>32Q-176</t>
  </si>
  <si>
    <t>32Q-177</t>
  </si>
  <si>
    <t>32Q-185</t>
  </si>
  <si>
    <t>32Q-186</t>
  </si>
  <si>
    <t>32R-176</t>
  </si>
  <si>
    <t>32R-177</t>
  </si>
  <si>
    <t>32R-185</t>
  </si>
  <si>
    <t>32S-174</t>
  </si>
  <si>
    <t>32S-176</t>
  </si>
  <si>
    <t>32S-177</t>
  </si>
  <si>
    <t>32S-185</t>
  </si>
  <si>
    <t>32T-176</t>
  </si>
  <si>
    <t>32T-177</t>
  </si>
  <si>
    <t>32T-185</t>
  </si>
  <si>
    <t>330-174</t>
  </si>
  <si>
    <t>330-176</t>
  </si>
  <si>
    <t>330-177</t>
  </si>
  <si>
    <t>330-185</t>
  </si>
  <si>
    <t>330-186</t>
  </si>
  <si>
    <t>33A-174</t>
  </si>
  <si>
    <t>33A-176</t>
  </si>
  <si>
    <t>33A-177</t>
  </si>
  <si>
    <t>33A-185</t>
  </si>
  <si>
    <t>340-174</t>
  </si>
  <si>
    <t>340-176</t>
  </si>
  <si>
    <t>340-177</t>
  </si>
  <si>
    <t>340-185</t>
  </si>
  <si>
    <t>340-186</t>
  </si>
  <si>
    <t>340-187</t>
  </si>
  <si>
    <t>34B-174</t>
  </si>
  <si>
    <t>34B-176</t>
  </si>
  <si>
    <t>34B-177</t>
  </si>
  <si>
    <t>34B-185</t>
  </si>
  <si>
    <t>34D-174</t>
  </si>
  <si>
    <t>34D-176</t>
  </si>
  <si>
    <t>34D-177</t>
  </si>
  <si>
    <t>34D-185</t>
  </si>
  <si>
    <t>34F-174</t>
  </si>
  <si>
    <t>34F-176</t>
  </si>
  <si>
    <t>34F-177</t>
  </si>
  <si>
    <t>34F-185</t>
  </si>
  <si>
    <t>34G-176</t>
  </si>
  <si>
    <t>34G-177</t>
  </si>
  <si>
    <t>34G-185</t>
  </si>
  <si>
    <t>34H-176</t>
  </si>
  <si>
    <t>34H-177</t>
  </si>
  <si>
    <t>34H-185</t>
  </si>
  <si>
    <t>34Z-176</t>
  </si>
  <si>
    <t>34Z-177</t>
  </si>
  <si>
    <t>34Z-185</t>
  </si>
  <si>
    <t>350-174</t>
  </si>
  <si>
    <t>350-176</t>
  </si>
  <si>
    <t>350-177</t>
  </si>
  <si>
    <t>350-185</t>
  </si>
  <si>
    <t>350-186</t>
  </si>
  <si>
    <t>35A-176</t>
  </si>
  <si>
    <t>35A-177</t>
  </si>
  <si>
    <t>35A-185</t>
  </si>
  <si>
    <t>35A-186</t>
  </si>
  <si>
    <t>35B-176</t>
  </si>
  <si>
    <t>35B-177</t>
  </si>
  <si>
    <t>35B-185</t>
  </si>
  <si>
    <t>360-174</t>
  </si>
  <si>
    <t>360-176</t>
  </si>
  <si>
    <t>360-177</t>
  </si>
  <si>
    <t>360-185</t>
  </si>
  <si>
    <t>360-186</t>
  </si>
  <si>
    <t>36B-176</t>
  </si>
  <si>
    <t>36B-177</t>
  </si>
  <si>
    <t>36B-185</t>
  </si>
  <si>
    <t>36B-186</t>
  </si>
  <si>
    <t>36C-174</t>
  </si>
  <si>
    <t>36C-176</t>
  </si>
  <si>
    <t>36C-177</t>
  </si>
  <si>
    <t>36C-185</t>
  </si>
  <si>
    <t>36C-186</t>
  </si>
  <si>
    <t>36F-174</t>
  </si>
  <si>
    <t>36F-176</t>
  </si>
  <si>
    <t>36F-177</t>
  </si>
  <si>
    <t>36F-185</t>
  </si>
  <si>
    <t>36G-176</t>
  </si>
  <si>
    <t>36G-177</t>
  </si>
  <si>
    <t>36G-185</t>
  </si>
  <si>
    <t>370-174</t>
  </si>
  <si>
    <t>370-176</t>
  </si>
  <si>
    <t>370-177</t>
  </si>
  <si>
    <t>370-185</t>
  </si>
  <si>
    <t>370-186</t>
  </si>
  <si>
    <t>380-174</t>
  </si>
  <si>
    <t>380-176</t>
  </si>
  <si>
    <t>380-177</t>
  </si>
  <si>
    <t>380-185</t>
  </si>
  <si>
    <t>380-186</t>
  </si>
  <si>
    <t>390-174</t>
  </si>
  <si>
    <t>390-176</t>
  </si>
  <si>
    <t>390-177</t>
  </si>
  <si>
    <t>390-185</t>
  </si>
  <si>
    <t>390-186</t>
  </si>
  <si>
    <t>39A-176</t>
  </si>
  <si>
    <t>39A-177</t>
  </si>
  <si>
    <t>39A-185</t>
  </si>
  <si>
    <t>39B-176</t>
  </si>
  <si>
    <t>39B-177</t>
  </si>
  <si>
    <t>39B-185</t>
  </si>
  <si>
    <t>39B-186</t>
  </si>
  <si>
    <t>400-174</t>
  </si>
  <si>
    <t>400-176</t>
  </si>
  <si>
    <t>400-177</t>
  </si>
  <si>
    <t>400-185</t>
  </si>
  <si>
    <t>400-186</t>
  </si>
  <si>
    <t>410-174</t>
  </si>
  <si>
    <t>410-176</t>
  </si>
  <si>
    <t>410-177</t>
  </si>
  <si>
    <t>410-185</t>
  </si>
  <si>
    <t>410-186</t>
  </si>
  <si>
    <t>41B-176</t>
  </si>
  <si>
    <t>41B-177</t>
  </si>
  <si>
    <t>41B-185</t>
  </si>
  <si>
    <t>41C-174</t>
  </si>
  <si>
    <t>41C-176</t>
  </si>
  <si>
    <t>41C-177</t>
  </si>
  <si>
    <t>41C-185</t>
  </si>
  <si>
    <t>41D-176</t>
  </si>
  <si>
    <t>41D-177</t>
  </si>
  <si>
    <t>41D-185</t>
  </si>
  <si>
    <t>41D-186</t>
  </si>
  <si>
    <t>41F-174</t>
  </si>
  <si>
    <t>41F-176</t>
  </si>
  <si>
    <t>41F-177</t>
  </si>
  <si>
    <t>41F-185</t>
  </si>
  <si>
    <t>41G-176</t>
  </si>
  <si>
    <t>41G-177</t>
  </si>
  <si>
    <t>41G-185</t>
  </si>
  <si>
    <t>41G-186</t>
  </si>
  <si>
    <t>41H-176</t>
  </si>
  <si>
    <t>41H-177</t>
  </si>
  <si>
    <t>41H-185</t>
  </si>
  <si>
    <t>41J-174</t>
  </si>
  <si>
    <t>41J-176</t>
  </si>
  <si>
    <t>41J-177</t>
  </si>
  <si>
    <t>41J-185</t>
  </si>
  <si>
    <t>41K-176</t>
  </si>
  <si>
    <t>41K-177</t>
  </si>
  <si>
    <t>41K-185</t>
  </si>
  <si>
    <t>41L-174</t>
  </si>
  <si>
    <t>41L-176</t>
  </si>
  <si>
    <t>41L-177</t>
  </si>
  <si>
    <t>41L-185</t>
  </si>
  <si>
    <t>41M-174</t>
  </si>
  <si>
    <t>41M-176</t>
  </si>
  <si>
    <t>41M-177</t>
  </si>
  <si>
    <t>41M-185</t>
  </si>
  <si>
    <t>41N-176</t>
  </si>
  <si>
    <t>41N-177</t>
  </si>
  <si>
    <t>41N-185</t>
  </si>
  <si>
    <t>41Q-176</t>
  </si>
  <si>
    <t>41Q-177</t>
  </si>
  <si>
    <t>41Q-185</t>
  </si>
  <si>
    <t>41R-174</t>
  </si>
  <si>
    <t>41R-185</t>
  </si>
  <si>
    <t>420-174</t>
  </si>
  <si>
    <t>420-176</t>
  </si>
  <si>
    <t>420-177</t>
  </si>
  <si>
    <t>420-185</t>
  </si>
  <si>
    <t>420-186</t>
  </si>
  <si>
    <t>421-174</t>
  </si>
  <si>
    <t>421-176</t>
  </si>
  <si>
    <t>421-177</t>
  </si>
  <si>
    <t>421-185</t>
  </si>
  <si>
    <t>421-186</t>
  </si>
  <si>
    <t>422-174</t>
  </si>
  <si>
    <t>422-176</t>
  </si>
  <si>
    <t>422-177</t>
  </si>
  <si>
    <t>422-185</t>
  </si>
  <si>
    <t>422-186</t>
  </si>
  <si>
    <t>42A-174</t>
  </si>
  <si>
    <t>42A-176</t>
  </si>
  <si>
    <t>42A-177</t>
  </si>
  <si>
    <t>42A-185</t>
  </si>
  <si>
    <t>42A-186</t>
  </si>
  <si>
    <t>42B-176</t>
  </si>
  <si>
    <t>42B-177</t>
  </si>
  <si>
    <t>42B-185</t>
  </si>
  <si>
    <t>42B-186</t>
  </si>
  <si>
    <t>430-174</t>
  </si>
  <si>
    <t>430-176</t>
  </si>
  <si>
    <t>430-177</t>
  </si>
  <si>
    <t>430-185</t>
  </si>
  <si>
    <t>430-186</t>
  </si>
  <si>
    <t>43C-176</t>
  </si>
  <si>
    <t>43C-177</t>
  </si>
  <si>
    <t>43C-185</t>
  </si>
  <si>
    <t>43D-176</t>
  </si>
  <si>
    <t>43D-177</t>
  </si>
  <si>
    <t>43D-185</t>
  </si>
  <si>
    <t>43D-186</t>
  </si>
  <si>
    <t>440-174</t>
  </si>
  <si>
    <t>440-176</t>
  </si>
  <si>
    <t>440-177</t>
  </si>
  <si>
    <t>440-185</t>
  </si>
  <si>
    <t>440-186</t>
  </si>
  <si>
    <t>44A-176</t>
  </si>
  <si>
    <t>44A-177</t>
  </si>
  <si>
    <t>44A-185</t>
  </si>
  <si>
    <t>44A-186</t>
  </si>
  <si>
    <t>450-174</t>
  </si>
  <si>
    <t>450-176</t>
  </si>
  <si>
    <t>450-177</t>
  </si>
  <si>
    <t>450-185</t>
  </si>
  <si>
    <t>450-186</t>
  </si>
  <si>
    <t>45A-176</t>
  </si>
  <si>
    <t>45A-177</t>
  </si>
  <si>
    <t>45A-185</t>
  </si>
  <si>
    <t>45A-186</t>
  </si>
  <si>
    <t>45B-176</t>
  </si>
  <si>
    <t>45B-177</t>
  </si>
  <si>
    <t>45B-185</t>
  </si>
  <si>
    <t>45B-186</t>
  </si>
  <si>
    <t>460-174</t>
  </si>
  <si>
    <t>460-176</t>
  </si>
  <si>
    <t>460-177</t>
  </si>
  <si>
    <t>460-185</t>
  </si>
  <si>
    <t>460-186</t>
  </si>
  <si>
    <t>470-174</t>
  </si>
  <si>
    <t>470-176</t>
  </si>
  <si>
    <t>470-177</t>
  </si>
  <si>
    <t>470-185</t>
  </si>
  <si>
    <t>470-186</t>
  </si>
  <si>
    <t>480-174</t>
  </si>
  <si>
    <t>480-176</t>
  </si>
  <si>
    <t>480-177</t>
  </si>
  <si>
    <t>480-185</t>
  </si>
  <si>
    <t>480-186</t>
  </si>
  <si>
    <t>490-174</t>
  </si>
  <si>
    <t>490-176</t>
  </si>
  <si>
    <t>490-177</t>
  </si>
  <si>
    <t>490-185</t>
  </si>
  <si>
    <t>490-186</t>
  </si>
  <si>
    <t>491-174</t>
  </si>
  <si>
    <t>491-176</t>
  </si>
  <si>
    <t>491-177</t>
  </si>
  <si>
    <t>491-185</t>
  </si>
  <si>
    <t>491-186</t>
  </si>
  <si>
    <t>49B-176</t>
  </si>
  <si>
    <t>49B-177</t>
  </si>
  <si>
    <t>49B-185</t>
  </si>
  <si>
    <t>49B-186</t>
  </si>
  <si>
    <t>49D-174</t>
  </si>
  <si>
    <t>49D-176</t>
  </si>
  <si>
    <t>49D-177</t>
  </si>
  <si>
    <t>49D-185</t>
  </si>
  <si>
    <t>49D-186</t>
  </si>
  <si>
    <t>49E-176</t>
  </si>
  <si>
    <t>49E-177</t>
  </si>
  <si>
    <t>49E-185</t>
  </si>
  <si>
    <t>49E-186</t>
  </si>
  <si>
    <t>49F-174</t>
  </si>
  <si>
    <t>49F-176</t>
  </si>
  <si>
    <t>49F-177</t>
  </si>
  <si>
    <t>49F-185</t>
  </si>
  <si>
    <t>49G-174</t>
  </si>
  <si>
    <t>49G-176</t>
  </si>
  <si>
    <t>49G-177</t>
  </si>
  <si>
    <t>49G-185</t>
  </si>
  <si>
    <t>49G-186</t>
  </si>
  <si>
    <t>500-174</t>
  </si>
  <si>
    <t>500-176</t>
  </si>
  <si>
    <t>500-177</t>
  </si>
  <si>
    <t>500-185</t>
  </si>
  <si>
    <t>500-186</t>
  </si>
  <si>
    <t>50A-176</t>
  </si>
  <si>
    <t>50A-177</t>
  </si>
  <si>
    <t>50A-185</t>
  </si>
  <si>
    <t>50Z-176</t>
  </si>
  <si>
    <t>50Z-177</t>
  </si>
  <si>
    <t>50Z-185</t>
  </si>
  <si>
    <t>510-174</t>
  </si>
  <si>
    <t>510-176</t>
  </si>
  <si>
    <t>510-177</t>
  </si>
  <si>
    <t>510-185</t>
  </si>
  <si>
    <t>510-186</t>
  </si>
  <si>
    <t>51A-176</t>
  </si>
  <si>
    <t>51A-177</t>
  </si>
  <si>
    <t>51A-185</t>
  </si>
  <si>
    <t>51A-186</t>
  </si>
  <si>
    <t>51B-174</t>
  </si>
  <si>
    <t>51B-176</t>
  </si>
  <si>
    <t>51B-177</t>
  </si>
  <si>
    <t>51B-185</t>
  </si>
  <si>
    <t>520-174</t>
  </si>
  <si>
    <t>520-176</t>
  </si>
  <si>
    <t>520-177</t>
  </si>
  <si>
    <t>520-185</t>
  </si>
  <si>
    <t>520-186</t>
  </si>
  <si>
    <t>530-174</t>
  </si>
  <si>
    <t>530-176</t>
  </si>
  <si>
    <t>530-177</t>
  </si>
  <si>
    <t>530-185</t>
  </si>
  <si>
    <t>530-186</t>
  </si>
  <si>
    <t>53B-176</t>
  </si>
  <si>
    <t>53B-177</t>
  </si>
  <si>
    <t>53B-185</t>
  </si>
  <si>
    <t>53C-174</t>
  </si>
  <si>
    <t>53C-176</t>
  </si>
  <si>
    <t>53C-177</t>
  </si>
  <si>
    <t>53C-185</t>
  </si>
  <si>
    <t>53C-186</t>
  </si>
  <si>
    <t>540-174</t>
  </si>
  <si>
    <t>540-176</t>
  </si>
  <si>
    <t>540-177</t>
  </si>
  <si>
    <t>540-185</t>
  </si>
  <si>
    <t>540-186</t>
  </si>
  <si>
    <t>54A-174</t>
  </si>
  <si>
    <t>54A-176</t>
  </si>
  <si>
    <t>54A-177</t>
  </si>
  <si>
    <t>54A-185</t>
  </si>
  <si>
    <t>550-174</t>
  </si>
  <si>
    <t>550-176</t>
  </si>
  <si>
    <t>550-177</t>
  </si>
  <si>
    <t>550-185</t>
  </si>
  <si>
    <t>550-186</t>
  </si>
  <si>
    <t>55A-176</t>
  </si>
  <si>
    <t>55A-177</t>
  </si>
  <si>
    <t>55A-185</t>
  </si>
  <si>
    <t>55A-186</t>
  </si>
  <si>
    <t>55B-174</t>
  </si>
  <si>
    <t>55B-176</t>
  </si>
  <si>
    <t>55B-177</t>
  </si>
  <si>
    <t>55B-185</t>
  </si>
  <si>
    <t>55B-186</t>
  </si>
  <si>
    <t>560-174</t>
  </si>
  <si>
    <t>560-176</t>
  </si>
  <si>
    <t>560-177</t>
  </si>
  <si>
    <t>560-185</t>
  </si>
  <si>
    <t>560-186</t>
  </si>
  <si>
    <t>570-174</t>
  </si>
  <si>
    <t>570-176</t>
  </si>
  <si>
    <t>570-177</t>
  </si>
  <si>
    <t>570-185</t>
  </si>
  <si>
    <t>570-186</t>
  </si>
  <si>
    <t>580-174</t>
  </si>
  <si>
    <t>580-176</t>
  </si>
  <si>
    <t>580-177</t>
  </si>
  <si>
    <t>580-185</t>
  </si>
  <si>
    <t>580-186</t>
  </si>
  <si>
    <t>58B-176</t>
  </si>
  <si>
    <t>58B-177</t>
  </si>
  <si>
    <t>58B-185</t>
  </si>
  <si>
    <t>590-174</t>
  </si>
  <si>
    <t>590-176</t>
  </si>
  <si>
    <t>590-177</t>
  </si>
  <si>
    <t>590-185</t>
  </si>
  <si>
    <t>590-186</t>
  </si>
  <si>
    <t>600-174</t>
  </si>
  <si>
    <t>600-176</t>
  </si>
  <si>
    <t>600-177</t>
  </si>
  <si>
    <t>600-185</t>
  </si>
  <si>
    <t>600-186</t>
  </si>
  <si>
    <t>60B-174</t>
  </si>
  <si>
    <t>60B-176</t>
  </si>
  <si>
    <t>60B-177</t>
  </si>
  <si>
    <t>60B-185</t>
  </si>
  <si>
    <t>60D-176</t>
  </si>
  <si>
    <t>60D-177</t>
  </si>
  <si>
    <t>60D-185</t>
  </si>
  <si>
    <t>60D-186</t>
  </si>
  <si>
    <t>60F-176</t>
  </si>
  <si>
    <t>60F-177</t>
  </si>
  <si>
    <t>60F-185</t>
  </si>
  <si>
    <t>60G-174</t>
  </si>
  <si>
    <t>60G-176</t>
  </si>
  <si>
    <t>60G-177</t>
  </si>
  <si>
    <t>60G-185</t>
  </si>
  <si>
    <t>60I-176</t>
  </si>
  <si>
    <t>60I-177</t>
  </si>
  <si>
    <t>60I-185</t>
  </si>
  <si>
    <t>60J-176</t>
  </si>
  <si>
    <t>60J-177</t>
  </si>
  <si>
    <t>60J-185</t>
  </si>
  <si>
    <t>60K-176</t>
  </si>
  <si>
    <t>60K-177</t>
  </si>
  <si>
    <t>60K-185</t>
  </si>
  <si>
    <t>60L-174</t>
  </si>
  <si>
    <t>60L-176</t>
  </si>
  <si>
    <t>60L-177</t>
  </si>
  <si>
    <t>60L-185</t>
  </si>
  <si>
    <t>60L-186</t>
  </si>
  <si>
    <t>60M-176</t>
  </si>
  <si>
    <t>60M-177</t>
  </si>
  <si>
    <t>60M-185</t>
  </si>
  <si>
    <t>60N-174</t>
  </si>
  <si>
    <t>60N-176</t>
  </si>
  <si>
    <t>60N-177</t>
  </si>
  <si>
    <t>60N-185</t>
  </si>
  <si>
    <t>60N-186</t>
  </si>
  <si>
    <t>60P-174</t>
  </si>
  <si>
    <t>60P-176</t>
  </si>
  <si>
    <t>60P-177</t>
  </si>
  <si>
    <t>60P-185</t>
  </si>
  <si>
    <t>60Q-176</t>
  </si>
  <si>
    <t>60Q-177</t>
  </si>
  <si>
    <t>60Q-185</t>
  </si>
  <si>
    <t>60S-176</t>
  </si>
  <si>
    <t>60S-177</t>
  </si>
  <si>
    <t>60S-185</t>
  </si>
  <si>
    <t>60U-176</t>
  </si>
  <si>
    <t>60U-177</t>
  </si>
  <si>
    <t>60Y-176</t>
  </si>
  <si>
    <t>60Y-177</t>
  </si>
  <si>
    <t>60Y-185</t>
  </si>
  <si>
    <t>60Z-176</t>
  </si>
  <si>
    <t>60Z-177</t>
  </si>
  <si>
    <t>60Z-185</t>
  </si>
  <si>
    <t>610-174</t>
  </si>
  <si>
    <t>610-176</t>
  </si>
  <si>
    <t>610-177</t>
  </si>
  <si>
    <t>610-185</t>
  </si>
  <si>
    <t>610-186</t>
  </si>
  <si>
    <t>61J-176</t>
  </si>
  <si>
    <t>61J-177</t>
  </si>
  <si>
    <t>61J-185</t>
  </si>
  <si>
    <t>61J-186</t>
  </si>
  <si>
    <t>61K-176</t>
  </si>
  <si>
    <t>61K-177</t>
  </si>
  <si>
    <t>61K-185</t>
  </si>
  <si>
    <t>61L-176</t>
  </si>
  <si>
    <t>61L-177</t>
  </si>
  <si>
    <t>61M-176</t>
  </si>
  <si>
    <t>61M-177</t>
  </si>
  <si>
    <t>61M-185</t>
  </si>
  <si>
    <t>61M-186</t>
  </si>
  <si>
    <t>61N-174</t>
  </si>
  <si>
    <t>61N-176</t>
  </si>
  <si>
    <t>61N-177</t>
  </si>
  <si>
    <t>61N-185</t>
  </si>
  <si>
    <t>61P-176</t>
  </si>
  <si>
    <t>61P-177</t>
  </si>
  <si>
    <t>61P-185</t>
  </si>
  <si>
    <t>61Q-174</t>
  </si>
  <si>
    <t>61Q-176</t>
  </si>
  <si>
    <t>61Q-177</t>
  </si>
  <si>
    <t>61Q-185</t>
  </si>
  <si>
    <t>61R-174</t>
  </si>
  <si>
    <t>61R-176</t>
  </si>
  <si>
    <t>61R-177</t>
  </si>
  <si>
    <t>61R-185</t>
  </si>
  <si>
    <t>61S-176</t>
  </si>
  <si>
    <t>61S-177</t>
  </si>
  <si>
    <t>61S-185</t>
  </si>
  <si>
    <t>61T-174</t>
  </si>
  <si>
    <t>61T-176</t>
  </si>
  <si>
    <t>61T-177</t>
  </si>
  <si>
    <t>61T-185</t>
  </si>
  <si>
    <t>61T-186</t>
  </si>
  <si>
    <t>61U-174</t>
  </si>
  <si>
    <t>61U-176</t>
  </si>
  <si>
    <t>61U-177</t>
  </si>
  <si>
    <t>61U-185</t>
  </si>
  <si>
    <t>61V-176</t>
  </si>
  <si>
    <t>61V-177</t>
  </si>
  <si>
    <t>61V-185</t>
  </si>
  <si>
    <t>61V-186</t>
  </si>
  <si>
    <t>61W-176</t>
  </si>
  <si>
    <t>61W-177</t>
  </si>
  <si>
    <t>61W-185</t>
  </si>
  <si>
    <t>61X-176</t>
  </si>
  <si>
    <t>61X-177</t>
  </si>
  <si>
    <t>61X-185</t>
  </si>
  <si>
    <t>61X-186</t>
  </si>
  <si>
    <t>61Y-174</t>
  </si>
  <si>
    <t>61Y-176</t>
  </si>
  <si>
    <t>61Y-177</t>
  </si>
  <si>
    <t>61Y-185</t>
  </si>
  <si>
    <t>61Y-186</t>
  </si>
  <si>
    <t>620-174</t>
  </si>
  <si>
    <t>620-176</t>
  </si>
  <si>
    <t>620-177</t>
  </si>
  <si>
    <t>620-185</t>
  </si>
  <si>
    <t>620-186</t>
  </si>
  <si>
    <t>62A-176</t>
  </si>
  <si>
    <t>62A-177</t>
  </si>
  <si>
    <t>62A-185</t>
  </si>
  <si>
    <t>62J-174</t>
  </si>
  <si>
    <t>62J-176</t>
  </si>
  <si>
    <t>62J-177</t>
  </si>
  <si>
    <t>62J-185</t>
  </si>
  <si>
    <t>62K-174</t>
  </si>
  <si>
    <t>62K-176</t>
  </si>
  <si>
    <t>62K-177</t>
  </si>
  <si>
    <t>62K-185</t>
  </si>
  <si>
    <t>62K-186</t>
  </si>
  <si>
    <t>62L-185</t>
  </si>
  <si>
    <t>630-174</t>
  </si>
  <si>
    <t>630-176</t>
  </si>
  <si>
    <t>630-177</t>
  </si>
  <si>
    <t>630-185</t>
  </si>
  <si>
    <t>630-186</t>
  </si>
  <si>
    <t>630-187</t>
  </si>
  <si>
    <t>63A-176</t>
  </si>
  <si>
    <t>63A-177</t>
  </si>
  <si>
    <t>63A-185</t>
  </si>
  <si>
    <t>63A-186</t>
  </si>
  <si>
    <t>63B-176</t>
  </si>
  <si>
    <t>63B-177</t>
  </si>
  <si>
    <t>63B-185</t>
  </si>
  <si>
    <t>63C-176</t>
  </si>
  <si>
    <t>63C-177</t>
  </si>
  <si>
    <t>63C-185</t>
  </si>
  <si>
    <t>63C-186</t>
  </si>
  <si>
    <t>640-174</t>
  </si>
  <si>
    <t>640-176</t>
  </si>
  <si>
    <t>640-177</t>
  </si>
  <si>
    <t>640-185</t>
  </si>
  <si>
    <t>640-186</t>
  </si>
  <si>
    <t>64A-174</t>
  </si>
  <si>
    <t>64A-176</t>
  </si>
  <si>
    <t>64A-177</t>
  </si>
  <si>
    <t>64A-185</t>
  </si>
  <si>
    <t>650-174</t>
  </si>
  <si>
    <t>650-176</t>
  </si>
  <si>
    <t>650-177</t>
  </si>
  <si>
    <t>650-185</t>
  </si>
  <si>
    <t>650-186</t>
  </si>
  <si>
    <t>650-187</t>
  </si>
  <si>
    <t>65A-176</t>
  </si>
  <si>
    <t>65A-177</t>
  </si>
  <si>
    <t>65A-185</t>
  </si>
  <si>
    <t>65B-176</t>
  </si>
  <si>
    <t>65B-177</t>
  </si>
  <si>
    <t>65B-185</t>
  </si>
  <si>
    <t>65C-174</t>
  </si>
  <si>
    <t>65C-176</t>
  </si>
  <si>
    <t>65C-177</t>
  </si>
  <si>
    <t>65C-185</t>
  </si>
  <si>
    <t>65C-186</t>
  </si>
  <si>
    <t>65D-176</t>
  </si>
  <si>
    <t>65D-177</t>
  </si>
  <si>
    <t>65D-185</t>
  </si>
  <si>
    <t>65F-176</t>
  </si>
  <si>
    <t>65F-177</t>
  </si>
  <si>
    <t>65F-185</t>
  </si>
  <si>
    <t>65G-174</t>
  </si>
  <si>
    <t>65G-176</t>
  </si>
  <si>
    <t>65G-177</t>
  </si>
  <si>
    <t>65G-185</t>
  </si>
  <si>
    <t>65H-176</t>
  </si>
  <si>
    <t>65H-177</t>
  </si>
  <si>
    <t>65H-185</t>
  </si>
  <si>
    <t>65Z-176</t>
  </si>
  <si>
    <t>65Z-177</t>
  </si>
  <si>
    <t>65Z-185</t>
  </si>
  <si>
    <t>660-174</t>
  </si>
  <si>
    <t>660-176</t>
  </si>
  <si>
    <t>660-177</t>
  </si>
  <si>
    <t>660-185</t>
  </si>
  <si>
    <t>660-186</t>
  </si>
  <si>
    <t>66A-174</t>
  </si>
  <si>
    <t>66A-176</t>
  </si>
  <si>
    <t>66A-177</t>
  </si>
  <si>
    <t>66A-185</t>
  </si>
  <si>
    <t>66A-186</t>
  </si>
  <si>
    <t>670-174</t>
  </si>
  <si>
    <t>670-176</t>
  </si>
  <si>
    <t>670-177</t>
  </si>
  <si>
    <t>670-185</t>
  </si>
  <si>
    <t>670-186</t>
  </si>
  <si>
    <t>67B-174</t>
  </si>
  <si>
    <t>67B-176</t>
  </si>
  <si>
    <t>67B-177</t>
  </si>
  <si>
    <t>67B-185</t>
  </si>
  <si>
    <t>680-174</t>
  </si>
  <si>
    <t>680-176</t>
  </si>
  <si>
    <t>680-177</t>
  </si>
  <si>
    <t>680-185</t>
  </si>
  <si>
    <t>680-186</t>
  </si>
  <si>
    <t>681-174</t>
  </si>
  <si>
    <t>681-176</t>
  </si>
  <si>
    <t>681-177</t>
  </si>
  <si>
    <t>681-185</t>
  </si>
  <si>
    <t>681-186</t>
  </si>
  <si>
    <t>681-187</t>
  </si>
  <si>
    <t>68A-176</t>
  </si>
  <si>
    <t>68A-177</t>
  </si>
  <si>
    <t>68A-185</t>
  </si>
  <si>
    <t>68C-176</t>
  </si>
  <si>
    <t>68C-177</t>
  </si>
  <si>
    <t>68C-185</t>
  </si>
  <si>
    <t>690-174</t>
  </si>
  <si>
    <t>690-176</t>
  </si>
  <si>
    <t>690-177</t>
  </si>
  <si>
    <t>690-185</t>
  </si>
  <si>
    <t>690-186</t>
  </si>
  <si>
    <t>69A-174</t>
  </si>
  <si>
    <t>69A-176</t>
  </si>
  <si>
    <t>69A-177</t>
  </si>
  <si>
    <t>69A-185</t>
  </si>
  <si>
    <t>700-174</t>
  </si>
  <si>
    <t>700-176</t>
  </si>
  <si>
    <t>700-177</t>
  </si>
  <si>
    <t>700-185</t>
  </si>
  <si>
    <t>700-186</t>
  </si>
  <si>
    <t>70A-176</t>
  </si>
  <si>
    <t>70A-177</t>
  </si>
  <si>
    <t>70A-185</t>
  </si>
  <si>
    <t>710-174</t>
  </si>
  <si>
    <t>710-176</t>
  </si>
  <si>
    <t>710-177</t>
  </si>
  <si>
    <t>710-185</t>
  </si>
  <si>
    <t>710-186</t>
  </si>
  <si>
    <t>710-187</t>
  </si>
  <si>
    <t>720-174</t>
  </si>
  <si>
    <t>720-176</t>
  </si>
  <si>
    <t>720-177</t>
  </si>
  <si>
    <t>720-185</t>
  </si>
  <si>
    <t>720-186</t>
  </si>
  <si>
    <t>730-174</t>
  </si>
  <si>
    <t>730-176</t>
  </si>
  <si>
    <t>730-177</t>
  </si>
  <si>
    <t>730-185</t>
  </si>
  <si>
    <t>730-186</t>
  </si>
  <si>
    <t>73A-174</t>
  </si>
  <si>
    <t>73A-176</t>
  </si>
  <si>
    <t>73A-177</t>
  </si>
  <si>
    <t>73A-185</t>
  </si>
  <si>
    <t>73A-186</t>
  </si>
  <si>
    <t>73B-176</t>
  </si>
  <si>
    <t>73B-177</t>
  </si>
  <si>
    <t>73B-185</t>
  </si>
  <si>
    <t>740-174</t>
  </si>
  <si>
    <t>740-176</t>
  </si>
  <si>
    <t>740-177</t>
  </si>
  <si>
    <t>740-185</t>
  </si>
  <si>
    <t>740-186</t>
  </si>
  <si>
    <t>74C-174</t>
  </si>
  <si>
    <t>74C-176</t>
  </si>
  <si>
    <t>74C-177</t>
  </si>
  <si>
    <t>74C-185</t>
  </si>
  <si>
    <t>74Z-176</t>
  </si>
  <si>
    <t>74Z-177</t>
  </si>
  <si>
    <t>74Z-185</t>
  </si>
  <si>
    <t>750-174</t>
  </si>
  <si>
    <t>750-176</t>
  </si>
  <si>
    <t>750-177</t>
  </si>
  <si>
    <t>750-185</t>
  </si>
  <si>
    <t>750-186</t>
  </si>
  <si>
    <t>760-174</t>
  </si>
  <si>
    <t>760-176</t>
  </si>
  <si>
    <t>760-177</t>
  </si>
  <si>
    <t>760-185</t>
  </si>
  <si>
    <t>760-186</t>
  </si>
  <si>
    <t>761-174</t>
  </si>
  <si>
    <t>761-176</t>
  </si>
  <si>
    <t>761-177</t>
  </si>
  <si>
    <t>761-185</t>
  </si>
  <si>
    <t>761-186</t>
  </si>
  <si>
    <t>76A-176</t>
  </si>
  <si>
    <t>76A-177</t>
  </si>
  <si>
    <t>76A-185</t>
  </si>
  <si>
    <t>770-174</t>
  </si>
  <si>
    <t>770-176</t>
  </si>
  <si>
    <t>770-177</t>
  </si>
  <si>
    <t>770-185</t>
  </si>
  <si>
    <t>770-186</t>
  </si>
  <si>
    <t>780-174</t>
  </si>
  <si>
    <t>780-176</t>
  </si>
  <si>
    <t>780-177</t>
  </si>
  <si>
    <t>780-185</t>
  </si>
  <si>
    <t>780-186</t>
  </si>
  <si>
    <t>78A-174</t>
  </si>
  <si>
    <t>78A-176</t>
  </si>
  <si>
    <t>78A-177</t>
  </si>
  <si>
    <t>78B-176</t>
  </si>
  <si>
    <t>78B-177</t>
  </si>
  <si>
    <t>78B-185</t>
  </si>
  <si>
    <t>78C-185</t>
  </si>
  <si>
    <t>790-174</t>
  </si>
  <si>
    <t>790-176</t>
  </si>
  <si>
    <t>790-177</t>
  </si>
  <si>
    <t>790-185</t>
  </si>
  <si>
    <t>790-186</t>
  </si>
  <si>
    <t>79A-176</t>
  </si>
  <si>
    <t>79A-177</t>
  </si>
  <si>
    <t>79A-185</t>
  </si>
  <si>
    <t>79Z-176</t>
  </si>
  <si>
    <t>79Z-177</t>
  </si>
  <si>
    <t>79Z-185</t>
  </si>
  <si>
    <t>800-174</t>
  </si>
  <si>
    <t>800-176</t>
  </si>
  <si>
    <t>800-177</t>
  </si>
  <si>
    <t>800-185</t>
  </si>
  <si>
    <t>800-186</t>
  </si>
  <si>
    <t>80C-185</t>
  </si>
  <si>
    <t>810-174</t>
  </si>
  <si>
    <t>810-176</t>
  </si>
  <si>
    <t>810-177</t>
  </si>
  <si>
    <t>810-185</t>
  </si>
  <si>
    <t>810-186</t>
  </si>
  <si>
    <t>81A-176</t>
  </si>
  <si>
    <t>81A-177</t>
  </si>
  <si>
    <t>81A-185</t>
  </si>
  <si>
    <t>81A-186</t>
  </si>
  <si>
    <t>81B-176</t>
  </si>
  <si>
    <t>81B-177</t>
  </si>
  <si>
    <t>81B-185</t>
  </si>
  <si>
    <t>81B-186</t>
  </si>
  <si>
    <t>820-174</t>
  </si>
  <si>
    <t>820-176</t>
  </si>
  <si>
    <t>820-177</t>
  </si>
  <si>
    <t>820-185</t>
  </si>
  <si>
    <t>820-186</t>
  </si>
  <si>
    <t>821-174</t>
  </si>
  <si>
    <t>821-176</t>
  </si>
  <si>
    <t>821-177</t>
  </si>
  <si>
    <t>821-185</t>
  </si>
  <si>
    <t>821-186</t>
  </si>
  <si>
    <t>830-174</t>
  </si>
  <si>
    <t>830-176</t>
  </si>
  <si>
    <t>830-177</t>
  </si>
  <si>
    <t>830-185</t>
  </si>
  <si>
    <t>830-186</t>
  </si>
  <si>
    <t>840-174</t>
  </si>
  <si>
    <t>840-176</t>
  </si>
  <si>
    <t>840-177</t>
  </si>
  <si>
    <t>840-185</t>
  </si>
  <si>
    <t>840-186</t>
  </si>
  <si>
    <t>84B-176</t>
  </si>
  <si>
    <t>84B-177</t>
  </si>
  <si>
    <t>84B-185</t>
  </si>
  <si>
    <t>850-174</t>
  </si>
  <si>
    <t>850-176</t>
  </si>
  <si>
    <t>850-177</t>
  </si>
  <si>
    <t>850-185</t>
  </si>
  <si>
    <t>850-186</t>
  </si>
  <si>
    <t>860-174</t>
  </si>
  <si>
    <t>860-176</t>
  </si>
  <si>
    <t>860-177</t>
  </si>
  <si>
    <t>860-185</t>
  </si>
  <si>
    <t>860-186</t>
  </si>
  <si>
    <t>861-174</t>
  </si>
  <si>
    <t>861-176</t>
  </si>
  <si>
    <t>861-177</t>
  </si>
  <si>
    <t>861-185</t>
  </si>
  <si>
    <t>861-186</t>
  </si>
  <si>
    <t>862-174</t>
  </si>
  <si>
    <t>862-176</t>
  </si>
  <si>
    <t>862-177</t>
  </si>
  <si>
    <t>862-185</t>
  </si>
  <si>
    <t>862-186</t>
  </si>
  <si>
    <t>86T-176</t>
  </si>
  <si>
    <t>86T-177</t>
  </si>
  <si>
    <t>86T-185</t>
  </si>
  <si>
    <t>870-174</t>
  </si>
  <si>
    <t>870-176</t>
  </si>
  <si>
    <t>870-177</t>
  </si>
  <si>
    <t>870-185</t>
  </si>
  <si>
    <t>870-186</t>
  </si>
  <si>
    <t>87A-176</t>
  </si>
  <si>
    <t>87A-177</t>
  </si>
  <si>
    <t>87A-185</t>
  </si>
  <si>
    <t>87A-186</t>
  </si>
  <si>
    <t>880-174</t>
  </si>
  <si>
    <t>880-176</t>
  </si>
  <si>
    <t>880-177</t>
  </si>
  <si>
    <t>880-185</t>
  </si>
  <si>
    <t>880-186</t>
  </si>
  <si>
    <t>88A-176</t>
  </si>
  <si>
    <t>88A-177</t>
  </si>
  <si>
    <t>88A-185</t>
  </si>
  <si>
    <t>88A-186</t>
  </si>
  <si>
    <t>890-174</t>
  </si>
  <si>
    <t>890-176</t>
  </si>
  <si>
    <t>890-177</t>
  </si>
  <si>
    <t>890-185</t>
  </si>
  <si>
    <t>890-186</t>
  </si>
  <si>
    <t>900-174</t>
  </si>
  <si>
    <t>900-176</t>
  </si>
  <si>
    <t>900-177</t>
  </si>
  <si>
    <t>900-185</t>
  </si>
  <si>
    <t>900-186</t>
  </si>
  <si>
    <t>90A-176</t>
  </si>
  <si>
    <t>90A-177</t>
  </si>
  <si>
    <t>90A-185</t>
  </si>
  <si>
    <t>90A-186</t>
  </si>
  <si>
    <t>90B-176</t>
  </si>
  <si>
    <t>90B-177</t>
  </si>
  <si>
    <t>90B-185</t>
  </si>
  <si>
    <t>90B-186</t>
  </si>
  <si>
    <t>90C-174</t>
  </si>
  <si>
    <t>90C-176</t>
  </si>
  <si>
    <t>90C-177</t>
  </si>
  <si>
    <t>90C-185</t>
  </si>
  <si>
    <t>90C-186</t>
  </si>
  <si>
    <t>90D-176</t>
  </si>
  <si>
    <t>90D-177</t>
  </si>
  <si>
    <t>90D-185</t>
  </si>
  <si>
    <t>90F-176</t>
  </si>
  <si>
    <t>90F-177</t>
  </si>
  <si>
    <t>90F-185</t>
  </si>
  <si>
    <t>910-174</t>
  </si>
  <si>
    <t>910-176</t>
  </si>
  <si>
    <t>910-177</t>
  </si>
  <si>
    <t>910-185</t>
  </si>
  <si>
    <t>910-186</t>
  </si>
  <si>
    <t>91A-176</t>
  </si>
  <si>
    <t>91A-177</t>
  </si>
  <si>
    <t>91A-185</t>
  </si>
  <si>
    <t>91A-186</t>
  </si>
  <si>
    <t>91B-174</t>
  </si>
  <si>
    <t>91B-176</t>
  </si>
  <si>
    <t>91B-177</t>
  </si>
  <si>
    <t>91B-185</t>
  </si>
  <si>
    <t>91B-186</t>
  </si>
  <si>
    <t>920-174</t>
  </si>
  <si>
    <t>920-176</t>
  </si>
  <si>
    <t>920-177</t>
  </si>
  <si>
    <t>920-185</t>
  </si>
  <si>
    <t>920-186</t>
  </si>
  <si>
    <t>92B-176</t>
  </si>
  <si>
    <t>92B-177</t>
  </si>
  <si>
    <t>92B-185</t>
  </si>
  <si>
    <t>92D-176</t>
  </si>
  <si>
    <t>92D-177</t>
  </si>
  <si>
    <t>92D-185</t>
  </si>
  <si>
    <t>92E-176</t>
  </si>
  <si>
    <t>92E-177</t>
  </si>
  <si>
    <t>92E-185</t>
  </si>
  <si>
    <t>92F-176</t>
  </si>
  <si>
    <t>92F-177</t>
  </si>
  <si>
    <t>92F-185</t>
  </si>
  <si>
    <t>92G-176</t>
  </si>
  <si>
    <t>92G-177</t>
  </si>
  <si>
    <t>92G-185</t>
  </si>
  <si>
    <t>92G-186</t>
  </si>
  <si>
    <t>92K-176</t>
  </si>
  <si>
    <t>92K-177</t>
  </si>
  <si>
    <t>92K-185</t>
  </si>
  <si>
    <t>92L-174</t>
  </si>
  <si>
    <t>92L-176</t>
  </si>
  <si>
    <t>92L-177</t>
  </si>
  <si>
    <t>92M-174</t>
  </si>
  <si>
    <t>92M-176</t>
  </si>
  <si>
    <t>92M-177</t>
  </si>
  <si>
    <t>92M-185</t>
  </si>
  <si>
    <t>92N-176</t>
  </si>
  <si>
    <t>92N-177</t>
  </si>
  <si>
    <t>92N-185</t>
  </si>
  <si>
    <t>92P-176</t>
  </si>
  <si>
    <t>92P-177</t>
  </si>
  <si>
    <t>92P-185</t>
  </si>
  <si>
    <t>92R-176</t>
  </si>
  <si>
    <t>92R-177</t>
  </si>
  <si>
    <t>92R-185</t>
  </si>
  <si>
    <t>92S-176</t>
  </si>
  <si>
    <t>92S-177</t>
  </si>
  <si>
    <t>92S-185</t>
  </si>
  <si>
    <t>92T-176</t>
  </si>
  <si>
    <t>92T-177</t>
  </si>
  <si>
    <t>92T-185</t>
  </si>
  <si>
    <t>92U-176</t>
  </si>
  <si>
    <t>92U-177</t>
  </si>
  <si>
    <t>92U-185</t>
  </si>
  <si>
    <t>92V-174</t>
  </si>
  <si>
    <t>92V-176</t>
  </si>
  <si>
    <t>92V-177</t>
  </si>
  <si>
    <t>92V-185</t>
  </si>
  <si>
    <t>92W-174</t>
  </si>
  <si>
    <t>92W-176</t>
  </si>
  <si>
    <t>92W-177</t>
  </si>
  <si>
    <t>92W-185</t>
  </si>
  <si>
    <t>92W-186</t>
  </si>
  <si>
    <t>92Y-176</t>
  </si>
  <si>
    <t>92Y-177</t>
  </si>
  <si>
    <t>92Y-185</t>
  </si>
  <si>
    <t>930-174</t>
  </si>
  <si>
    <t>930-176</t>
  </si>
  <si>
    <t>930-177</t>
  </si>
  <si>
    <t>930-185</t>
  </si>
  <si>
    <t>930-186</t>
  </si>
  <si>
    <t>93A-174</t>
  </si>
  <si>
    <t>93A-176</t>
  </si>
  <si>
    <t>93A-177</t>
  </si>
  <si>
    <t>93A-185</t>
  </si>
  <si>
    <t>93J-174</t>
  </si>
  <si>
    <t>93J-176</t>
  </si>
  <si>
    <t>93J-177</t>
  </si>
  <si>
    <t>93J-185</t>
  </si>
  <si>
    <t>93L-176</t>
  </si>
  <si>
    <t>93L-177</t>
  </si>
  <si>
    <t>93M-174</t>
  </si>
  <si>
    <t>93M-176</t>
  </si>
  <si>
    <t>93M-177</t>
  </si>
  <si>
    <t>93M-185</t>
  </si>
  <si>
    <t>93N-176</t>
  </si>
  <si>
    <t>93N-177</t>
  </si>
  <si>
    <t>93N-185</t>
  </si>
  <si>
    <t>93P-174</t>
  </si>
  <si>
    <t>93P-176</t>
  </si>
  <si>
    <t>93P-177</t>
  </si>
  <si>
    <t>93P-185</t>
  </si>
  <si>
    <t>93Q-176</t>
  </si>
  <si>
    <t>93Q-177</t>
  </si>
  <si>
    <t>93Q-185</t>
  </si>
  <si>
    <t>93Q-186</t>
  </si>
  <si>
    <t>93R-176</t>
  </si>
  <si>
    <t>93R-177</t>
  </si>
  <si>
    <t>93R-185</t>
  </si>
  <si>
    <t>93T-174</t>
  </si>
  <si>
    <t>93T-176</t>
  </si>
  <si>
    <t>93T-177</t>
  </si>
  <si>
    <t>93T-185</t>
  </si>
  <si>
    <t>93T-186</t>
  </si>
  <si>
    <t>93V-185</t>
  </si>
  <si>
    <t>940-174</t>
  </si>
  <si>
    <t>940-176</t>
  </si>
  <si>
    <t>940-177</t>
  </si>
  <si>
    <t>940-185</t>
  </si>
  <si>
    <t>940-186</t>
  </si>
  <si>
    <t>94A-176</t>
  </si>
  <si>
    <t>94A-177</t>
  </si>
  <si>
    <t>94A-185</t>
  </si>
  <si>
    <t>94Z-176</t>
  </si>
  <si>
    <t>94Z-177</t>
  </si>
  <si>
    <t>94Z-185</t>
  </si>
  <si>
    <t>950-174</t>
  </si>
  <si>
    <t>950-176</t>
  </si>
  <si>
    <t>950-177</t>
  </si>
  <si>
    <t>950-185</t>
  </si>
  <si>
    <t>950-186</t>
  </si>
  <si>
    <t>95A-176</t>
  </si>
  <si>
    <t>95A-177</t>
  </si>
  <si>
    <t>95A-185</t>
  </si>
  <si>
    <t>960-174</t>
  </si>
  <si>
    <t>960-176</t>
  </si>
  <si>
    <t>960-177</t>
  </si>
  <si>
    <t>960-185</t>
  </si>
  <si>
    <t>960-186</t>
  </si>
  <si>
    <t>96C-174</t>
  </si>
  <si>
    <t>96C-176</t>
  </si>
  <si>
    <t>96C-177</t>
  </si>
  <si>
    <t>96C-185</t>
  </si>
  <si>
    <t>96F-176</t>
  </si>
  <si>
    <t>96F-177</t>
  </si>
  <si>
    <t>96F-185</t>
  </si>
  <si>
    <t>970-174</t>
  </si>
  <si>
    <t>970-176</t>
  </si>
  <si>
    <t>970-177</t>
  </si>
  <si>
    <t>970-185</t>
  </si>
  <si>
    <t>970-186</t>
  </si>
  <si>
    <t>980-174</t>
  </si>
  <si>
    <t>980-176</t>
  </si>
  <si>
    <t>980-177</t>
  </si>
  <si>
    <t>980-185</t>
  </si>
  <si>
    <t>980-186</t>
  </si>
  <si>
    <t>98A-174</t>
  </si>
  <si>
    <t>98A-176</t>
  </si>
  <si>
    <t>98A-177</t>
  </si>
  <si>
    <t>98A-185</t>
  </si>
  <si>
    <t>98B-174</t>
  </si>
  <si>
    <t>98B-176</t>
  </si>
  <si>
    <t>98B-177</t>
  </si>
  <si>
    <t>98B-185</t>
  </si>
  <si>
    <t>990-174</t>
  </si>
  <si>
    <t>990-176</t>
  </si>
  <si>
    <t>990-177</t>
  </si>
  <si>
    <t>990-185</t>
  </si>
  <si>
    <t>990-186</t>
  </si>
  <si>
    <t>995-174</t>
  </si>
  <si>
    <t>995-176</t>
  </si>
  <si>
    <t>995-177</t>
  </si>
  <si>
    <t>995-185</t>
  </si>
  <si>
    <t>995-186</t>
  </si>
  <si>
    <t>11F-ALL</t>
  </si>
  <si>
    <t>62L-ALL</t>
  </si>
  <si>
    <t>80C-ALL</t>
  </si>
  <si>
    <t>93V-ALL</t>
  </si>
  <si>
    <t>176-ALL</t>
  </si>
  <si>
    <t>177-ALL</t>
  </si>
  <si>
    <t>185-ALL</t>
  </si>
  <si>
    <t>186-ALL</t>
  </si>
  <si>
    <t>187-ALL</t>
  </si>
  <si>
    <t>00B-169-221</t>
  </si>
  <si>
    <t>010-166-392</t>
  </si>
  <si>
    <t>010-169-392</t>
  </si>
  <si>
    <t>010-171-184</t>
  </si>
  <si>
    <t>010-171-199</t>
  </si>
  <si>
    <t>010-181-392</t>
  </si>
  <si>
    <t>01C-181-312</t>
  </si>
  <si>
    <t>01C-181-461</t>
  </si>
  <si>
    <t>01C-ALL-312</t>
  </si>
  <si>
    <t>01C-ALL-461</t>
  </si>
  <si>
    <t>01F-171-121</t>
  </si>
  <si>
    <t>020-171-344</t>
  </si>
  <si>
    <t>020-178-418</t>
  </si>
  <si>
    <t>020-181-133</t>
  </si>
  <si>
    <t>020-181-135</t>
  </si>
  <si>
    <t>020-181-151</t>
  </si>
  <si>
    <t>020-181-171</t>
  </si>
  <si>
    <t>020-181-187</t>
  </si>
  <si>
    <t>020-181-198</t>
  </si>
  <si>
    <t>020-181-211</t>
  </si>
  <si>
    <t>020-181-221</t>
  </si>
  <si>
    <t>020-181-231</t>
  </si>
  <si>
    <t>020-181-332</t>
  </si>
  <si>
    <t>020-181-418</t>
  </si>
  <si>
    <t>020-ALL-151</t>
  </si>
  <si>
    <t>020-ALL-344</t>
  </si>
  <si>
    <t>030-163-462</t>
  </si>
  <si>
    <t>030-169-311</t>
  </si>
  <si>
    <t>030-171-462</t>
  </si>
  <si>
    <t>030-181-311</t>
  </si>
  <si>
    <t>030-181-312</t>
  </si>
  <si>
    <t>030-ALL-311</t>
  </si>
  <si>
    <t>040-181-411</t>
  </si>
  <si>
    <t>050-165-418</t>
  </si>
  <si>
    <t>050-166-418</t>
  </si>
  <si>
    <t>050-173-311</t>
  </si>
  <si>
    <t>050-181-163</t>
  </si>
  <si>
    <t>050-181-198</t>
  </si>
  <si>
    <t>050-ALL-163</t>
  </si>
  <si>
    <t>06B-171-134</t>
  </si>
  <si>
    <t>06B-171-187</t>
  </si>
  <si>
    <t>06B-171-314</t>
  </si>
  <si>
    <t>06B-171-343</t>
  </si>
  <si>
    <t>06B-ALL-134</t>
  </si>
  <si>
    <t>06B-ALL-187</t>
  </si>
  <si>
    <t>06B-ALL-314</t>
  </si>
  <si>
    <t>06B-ALL-343</t>
  </si>
  <si>
    <t>070-167-418</t>
  </si>
  <si>
    <t>070-171-129_2</t>
  </si>
  <si>
    <t>070-171-146</t>
  </si>
  <si>
    <t>070-181-162</t>
  </si>
  <si>
    <t>070-ALL-129_2</t>
  </si>
  <si>
    <t>070-ALL-146</t>
  </si>
  <si>
    <t>080-171-411</t>
  </si>
  <si>
    <t>080-181-184</t>
  </si>
  <si>
    <t>080-ALL-184</t>
  </si>
  <si>
    <t>090-170-143</t>
  </si>
  <si>
    <t>090-170-211</t>
  </si>
  <si>
    <t>090-171-199</t>
  </si>
  <si>
    <t>090-171-326</t>
  </si>
  <si>
    <t>090-171-418</t>
  </si>
  <si>
    <t>090-178-418</t>
  </si>
  <si>
    <t>090-ALL-326</t>
  </si>
  <si>
    <t>09A-171-325</t>
  </si>
  <si>
    <t>09A-ALL-325</t>
  </si>
  <si>
    <t>100-171-221</t>
  </si>
  <si>
    <t>100-173-311</t>
  </si>
  <si>
    <t>10A-171-523</t>
  </si>
  <si>
    <t>10A-ALL-523</t>
  </si>
  <si>
    <t>110-173-311</t>
  </si>
  <si>
    <t>110-181-143</t>
  </si>
  <si>
    <t>110-181-198</t>
  </si>
  <si>
    <t>110-181-411</t>
  </si>
  <si>
    <t>110-ALL-143</t>
  </si>
  <si>
    <t>111-163-146</t>
  </si>
  <si>
    <t>111-163-231</t>
  </si>
  <si>
    <t>11B-163-325</t>
  </si>
  <si>
    <t>11B-173-317</t>
  </si>
  <si>
    <t>11B-181-311</t>
  </si>
  <si>
    <t>11B-181-411</t>
  </si>
  <si>
    <t>11B-ALL-311</t>
  </si>
  <si>
    <t>11C-167-121</t>
  </si>
  <si>
    <t>11C-182-411</t>
  </si>
  <si>
    <t>11C-182-542</t>
  </si>
  <si>
    <t>11D-171-143</t>
  </si>
  <si>
    <t>11D-171-211</t>
  </si>
  <si>
    <t>11D-171-231</t>
  </si>
  <si>
    <t>11K-165-418</t>
  </si>
  <si>
    <t>11K-ALL-418</t>
  </si>
  <si>
    <t>120-165-418</t>
  </si>
  <si>
    <t>120-171-414</t>
  </si>
  <si>
    <t>120-173-317</t>
  </si>
  <si>
    <t>120-186-311</t>
  </si>
  <si>
    <t>120-ALL-317</t>
  </si>
  <si>
    <t>120-ALL-414</t>
  </si>
  <si>
    <t>132-170-121</t>
  </si>
  <si>
    <t>132-170-221</t>
  </si>
  <si>
    <t>132-170-231</t>
  </si>
  <si>
    <t>132-181-221</t>
  </si>
  <si>
    <t>13A-181-192</t>
  </si>
  <si>
    <t>13A-ALL-192</t>
  </si>
  <si>
    <t>13C-171-311</t>
  </si>
  <si>
    <t>13C-181-121</t>
  </si>
  <si>
    <t>13C-181-162</t>
  </si>
  <si>
    <t>13C-ALL-162</t>
  </si>
  <si>
    <t>140-171-461</t>
  </si>
  <si>
    <t>140-171-462</t>
  </si>
  <si>
    <t>140-171-541</t>
  </si>
  <si>
    <t>140-ALL-541</t>
  </si>
  <si>
    <t>150-163-472</t>
  </si>
  <si>
    <t>150-167-411</t>
  </si>
  <si>
    <t>150-181-472</t>
  </si>
  <si>
    <t>150-ALL-472</t>
  </si>
  <si>
    <t>160-170-143</t>
  </si>
  <si>
    <t>160-171-462</t>
  </si>
  <si>
    <t>160-ALL-143</t>
  </si>
  <si>
    <t>180-171-113</t>
  </si>
  <si>
    <t>180-171-121</t>
  </si>
  <si>
    <t>180-171-146</t>
  </si>
  <si>
    <t>180-171-181</t>
  </si>
  <si>
    <t>180-171-221</t>
  </si>
  <si>
    <t>180-171-231</t>
  </si>
  <si>
    <t>180-181-121</t>
  </si>
  <si>
    <t>180-181-181</t>
  </si>
  <si>
    <t>180-181-221</t>
  </si>
  <si>
    <t>180-181-231</t>
  </si>
  <si>
    <t>180-ALL-113</t>
  </si>
  <si>
    <t>180-ALL-146</t>
  </si>
  <si>
    <t>181-165-418</t>
  </si>
  <si>
    <t>181-171-183</t>
  </si>
  <si>
    <t>181-171-423</t>
  </si>
  <si>
    <t>181-181-332</t>
  </si>
  <si>
    <t>181-ALL-143</t>
  </si>
  <si>
    <t>181-ALL-183</t>
  </si>
  <si>
    <t>181-ALL-332</t>
  </si>
  <si>
    <t>181-ALL-423</t>
  </si>
  <si>
    <t>182-181-121</t>
  </si>
  <si>
    <t>182-181-331</t>
  </si>
  <si>
    <t>182-ALL-331</t>
  </si>
  <si>
    <t>190-165-418</t>
  </si>
  <si>
    <t>190-171-124</t>
  </si>
  <si>
    <t>190-171-312</t>
  </si>
  <si>
    <t>190-171-461</t>
  </si>
  <si>
    <t>190-181-113</t>
  </si>
  <si>
    <t>190-181-180</t>
  </si>
  <si>
    <t>190-181-332</t>
  </si>
  <si>
    <t>200-170-198</t>
  </si>
  <si>
    <t>200-170-211</t>
  </si>
  <si>
    <t>20A-171-231</t>
  </si>
  <si>
    <t>20A-181-211</t>
  </si>
  <si>
    <t>20A-ALL-231</t>
  </si>
  <si>
    <t>210-181-143</t>
  </si>
  <si>
    <t>210-181-162</t>
  </si>
  <si>
    <t>210-181-411</t>
  </si>
  <si>
    <t>220-171-192</t>
  </si>
  <si>
    <t>230-171-126</t>
  </si>
  <si>
    <t>230-171-172</t>
  </si>
  <si>
    <t>230-171-411</t>
  </si>
  <si>
    <t>230-173-311</t>
  </si>
  <si>
    <t>23A-171-326</t>
  </si>
  <si>
    <t>23A-181-162</t>
  </si>
  <si>
    <t>23A-ALL-326</t>
  </si>
  <si>
    <t>240-163-173</t>
  </si>
  <si>
    <t>240-169-131</t>
  </si>
  <si>
    <t>240-169-211</t>
  </si>
  <si>
    <t>240-169-221</t>
  </si>
  <si>
    <t>240-169-231</t>
  </si>
  <si>
    <t>240-170-121</t>
  </si>
  <si>
    <t>240-170-211</t>
  </si>
  <si>
    <t>240-170-221</t>
  </si>
  <si>
    <t>240-173-311</t>
  </si>
  <si>
    <t>240-181-173</t>
  </si>
  <si>
    <t>240-181-211</t>
  </si>
  <si>
    <t>240-181-221</t>
  </si>
  <si>
    <t>241-171-167</t>
  </si>
  <si>
    <t>241-171-418</t>
  </si>
  <si>
    <t>241-171-459</t>
  </si>
  <si>
    <t>241-181-411</t>
  </si>
  <si>
    <t>241-181-461</t>
  </si>
  <si>
    <t>241-181-462</t>
  </si>
  <si>
    <t>241-ALL-459</t>
  </si>
  <si>
    <t>24N-171-422</t>
  </si>
  <si>
    <t>250-167-232</t>
  </si>
  <si>
    <t>250-171-165</t>
  </si>
  <si>
    <t>250-171-232</t>
  </si>
  <si>
    <t>250-171-312</t>
  </si>
  <si>
    <t>250-171-321</t>
  </si>
  <si>
    <t>250-171-341</t>
  </si>
  <si>
    <t>250-171-343</t>
  </si>
  <si>
    <t>250-171-461</t>
  </si>
  <si>
    <t>250-181-162</t>
  </si>
  <si>
    <t>250-181-232</t>
  </si>
  <si>
    <t>250-181-392</t>
  </si>
  <si>
    <t>250-181-461</t>
  </si>
  <si>
    <t>250-ALL-165</t>
  </si>
  <si>
    <t>250-ALL-312</t>
  </si>
  <si>
    <t>250-ALL-321</t>
  </si>
  <si>
    <t>250-ALL-341</t>
  </si>
  <si>
    <t>250-ALL-343</t>
  </si>
  <si>
    <t>260-166-392</t>
  </si>
  <si>
    <t>260-167-311</t>
  </si>
  <si>
    <t>260-171-146</t>
  </si>
  <si>
    <t>260-171-221</t>
  </si>
  <si>
    <t>260-171-231</t>
  </si>
  <si>
    <t>260-171-541</t>
  </si>
  <si>
    <t>260-171-542</t>
  </si>
  <si>
    <t>260-181-143</t>
  </si>
  <si>
    <t>260-181-167</t>
  </si>
  <si>
    <t>260-181-180</t>
  </si>
  <si>
    <t>260-181-183</t>
  </si>
  <si>
    <t>260-181-192</t>
  </si>
  <si>
    <t>260-181-198</t>
  </si>
  <si>
    <t>260-181-422</t>
  </si>
  <si>
    <t>260-181-459</t>
  </si>
  <si>
    <t>260-181-461</t>
  </si>
  <si>
    <t>260-181-522</t>
  </si>
  <si>
    <t>260-ALL-143</t>
  </si>
  <si>
    <t>260-ALL-167</t>
  </si>
  <si>
    <t>260-ALL-180</t>
  </si>
  <si>
    <t>260-ALL-183</t>
  </si>
  <si>
    <t>260-ALL-459</t>
  </si>
  <si>
    <t>260-ALL-522</t>
  </si>
  <si>
    <t>26C-171-311</t>
  </si>
  <si>
    <t>270-171-331</t>
  </si>
  <si>
    <t>270-181-135</t>
  </si>
  <si>
    <t>270-181-142</t>
  </si>
  <si>
    <t>270-ALL-135</t>
  </si>
  <si>
    <t>270-ALL-331</t>
  </si>
  <si>
    <t>280-163-462</t>
  </si>
  <si>
    <t>280-169-131</t>
  </si>
  <si>
    <t>280-169-211</t>
  </si>
  <si>
    <t>280-169-221</t>
  </si>
  <si>
    <t>280-171-135</t>
  </si>
  <si>
    <t>280-171-196</t>
  </si>
  <si>
    <t>280-171-221</t>
  </si>
  <si>
    <t>280-171-231</t>
  </si>
  <si>
    <t>280-181-121</t>
  </si>
  <si>
    <t>280-ALL-121</t>
  </si>
  <si>
    <t>280-ALL-196</t>
  </si>
  <si>
    <t>290-171-311</t>
  </si>
  <si>
    <t>291-171-413</t>
  </si>
  <si>
    <t>291-181-121</t>
  </si>
  <si>
    <t>291-181-135</t>
  </si>
  <si>
    <t>291-181-183</t>
  </si>
  <si>
    <t>291-181-187</t>
  </si>
  <si>
    <t>291-181-192</t>
  </si>
  <si>
    <t>291-181-211</t>
  </si>
  <si>
    <t>291-181-221</t>
  </si>
  <si>
    <t>291-181-231</t>
  </si>
  <si>
    <t>291-181-312</t>
  </si>
  <si>
    <t>291-181-411</t>
  </si>
  <si>
    <t>291-181-418</t>
  </si>
  <si>
    <t>291-181-462</t>
  </si>
  <si>
    <t>291-ALL-413</t>
  </si>
  <si>
    <t>292-171-462</t>
  </si>
  <si>
    <t>292-181-183</t>
  </si>
  <si>
    <t>292-181-211</t>
  </si>
  <si>
    <t>292-181-221</t>
  </si>
  <si>
    <t>292-181-343</t>
  </si>
  <si>
    <t>292-ALL-183</t>
  </si>
  <si>
    <t>292-ALL-343</t>
  </si>
  <si>
    <t>295-171-162</t>
  </si>
  <si>
    <t>295-171-167</t>
  </si>
  <si>
    <t>295-171-211</t>
  </si>
  <si>
    <t>295-171-221</t>
  </si>
  <si>
    <t>295-181-121</t>
  </si>
  <si>
    <t>295-181-131</t>
  </si>
  <si>
    <t>295-181-221</t>
  </si>
  <si>
    <t>295-ALL-131</t>
  </si>
  <si>
    <t>295-ALL-162</t>
  </si>
  <si>
    <t>295-ALL-167</t>
  </si>
  <si>
    <t>295-ALL-221</t>
  </si>
  <si>
    <t>310-163-532</t>
  </si>
  <si>
    <t>310-163-541</t>
  </si>
  <si>
    <t>310-167-418</t>
  </si>
  <si>
    <t>310-170-121</t>
  </si>
  <si>
    <t>310-170-211</t>
  </si>
  <si>
    <t>310-170-221</t>
  </si>
  <si>
    <t>310-171-181</t>
  </si>
  <si>
    <t>310-181-193</t>
  </si>
  <si>
    <t>310-181-422</t>
  </si>
  <si>
    <t>310-181-462</t>
  </si>
  <si>
    <t>310-ALL-193</t>
  </si>
  <si>
    <t>320-169-146</t>
  </si>
  <si>
    <t>320-169-231</t>
  </si>
  <si>
    <t>320-170-143</t>
  </si>
  <si>
    <t>320-171-141</t>
  </si>
  <si>
    <t>320-171-199</t>
  </si>
  <si>
    <t>320-171-311</t>
  </si>
  <si>
    <t>320-171-325</t>
  </si>
  <si>
    <t>320-171-411</t>
  </si>
  <si>
    <t>320-171-532</t>
  </si>
  <si>
    <t>320-ALL-141</t>
  </si>
  <si>
    <t>320-ALL-143</t>
  </si>
  <si>
    <t>320-ALL-199</t>
  </si>
  <si>
    <t>320-ALL-325</t>
  </si>
  <si>
    <t>320-ALL-532</t>
  </si>
  <si>
    <t>32A-167-317</t>
  </si>
  <si>
    <t>32A-173-311</t>
  </si>
  <si>
    <t>32A-ALL-317</t>
  </si>
  <si>
    <t>32D-169-311</t>
  </si>
  <si>
    <t>32D-181-411</t>
  </si>
  <si>
    <t>32M-171-411</t>
  </si>
  <si>
    <t>32M-181-231</t>
  </si>
  <si>
    <t>32M-181-239</t>
  </si>
  <si>
    <t>32M-ALL-239</t>
  </si>
  <si>
    <t>330-181-148</t>
  </si>
  <si>
    <t>330-181-181</t>
  </si>
  <si>
    <t>330-181-197</t>
  </si>
  <si>
    <t>330-181-411</t>
  </si>
  <si>
    <t>330-181-459</t>
  </si>
  <si>
    <t>330-ALL-148</t>
  </si>
  <si>
    <t>330-ALL-181</t>
  </si>
  <si>
    <t>330-ALL-197</t>
  </si>
  <si>
    <t>330-ALL-459</t>
  </si>
  <si>
    <t>33A-181-551</t>
  </si>
  <si>
    <t>33A-ALL-551</t>
  </si>
  <si>
    <t>340-171-311</t>
  </si>
  <si>
    <t>340-181-192</t>
  </si>
  <si>
    <t>34D-171-411</t>
  </si>
  <si>
    <t>34D-181-121</t>
  </si>
  <si>
    <t>34Z-171-341</t>
  </si>
  <si>
    <t>34Z-171-361</t>
  </si>
  <si>
    <t>34Z-171-418</t>
  </si>
  <si>
    <t>34Z-181-148</t>
  </si>
  <si>
    <t>34Z-181-231</t>
  </si>
  <si>
    <t>34Z-ALL-148</t>
  </si>
  <si>
    <t>34Z-ALL-231</t>
  </si>
  <si>
    <t>34Z-ALL-361</t>
  </si>
  <si>
    <t>34Z-ALL-418</t>
  </si>
  <si>
    <t>350-169-162</t>
  </si>
  <si>
    <t>350-169-184</t>
  </si>
  <si>
    <t>350-169-199</t>
  </si>
  <si>
    <t>350-171-461</t>
  </si>
  <si>
    <t>350-171-462</t>
  </si>
  <si>
    <t>350-181-551</t>
  </si>
  <si>
    <t>350-ALL-162</t>
  </si>
  <si>
    <t>350-ALL-184</t>
  </si>
  <si>
    <t>350-ALL-199</t>
  </si>
  <si>
    <t>350-ALL-551</t>
  </si>
  <si>
    <t>360-181-312</t>
  </si>
  <si>
    <t>360-181-314</t>
  </si>
  <si>
    <t>360-181-326</t>
  </si>
  <si>
    <t>360-ALL-312</t>
  </si>
  <si>
    <t>36C-170-143</t>
  </si>
  <si>
    <t>36C-170-211</t>
  </si>
  <si>
    <t>36C-170-231</t>
  </si>
  <si>
    <t>36C-181-121</t>
  </si>
  <si>
    <t>36C-181-131</t>
  </si>
  <si>
    <t>36C-181-211</t>
  </si>
  <si>
    <t>36C-181-229</t>
  </si>
  <si>
    <t>36C-181-231</t>
  </si>
  <si>
    <t>36C-181-233</t>
  </si>
  <si>
    <t>36C-ALL-143</t>
  </si>
  <si>
    <t>36F-181-311</t>
  </si>
  <si>
    <t>36F-181-411</t>
  </si>
  <si>
    <t>36G-165-418</t>
  </si>
  <si>
    <t>36G-169-317</t>
  </si>
  <si>
    <t>36G-170-311</t>
  </si>
  <si>
    <t>370-163-312</t>
  </si>
  <si>
    <t>370-163-472</t>
  </si>
  <si>
    <t>370-170-472</t>
  </si>
  <si>
    <t>370-171-411</t>
  </si>
  <si>
    <t>370-178-472</t>
  </si>
  <si>
    <t>370-ALL-472</t>
  </si>
  <si>
    <t>380-171-121</t>
  </si>
  <si>
    <t>390-163-151</t>
  </si>
  <si>
    <t>390-163-173</t>
  </si>
  <si>
    <t>390-171-121</t>
  </si>
  <si>
    <t>390-171-221</t>
  </si>
  <si>
    <t>390-171-231</t>
  </si>
  <si>
    <t>390-178-418</t>
  </si>
  <si>
    <t>390-181-131</t>
  </si>
  <si>
    <t>390-181-143</t>
  </si>
  <si>
    <t>390-181-180</t>
  </si>
  <si>
    <t>390-ALL-173</t>
  </si>
  <si>
    <t>400-173-311</t>
  </si>
  <si>
    <t>410-170-331</t>
  </si>
  <si>
    <t>410-171-196</t>
  </si>
  <si>
    <t>410-171-198</t>
  </si>
  <si>
    <t>410-171-523</t>
  </si>
  <si>
    <t>410-ALL-331</t>
  </si>
  <si>
    <t>410-ALL-523</t>
  </si>
  <si>
    <t>41F-181-143</t>
  </si>
  <si>
    <t>41F-ALL-143</t>
  </si>
  <si>
    <t>41K-181-116</t>
  </si>
  <si>
    <t>41K-181-211</t>
  </si>
  <si>
    <t>41K-181-462</t>
  </si>
  <si>
    <t>41K-ALL-116</t>
  </si>
  <si>
    <t>41N-169-311</t>
  </si>
  <si>
    <t>421-171-351</t>
  </si>
  <si>
    <t>421-181-162</t>
  </si>
  <si>
    <t>421-ALL-351</t>
  </si>
  <si>
    <t>422-171-541</t>
  </si>
  <si>
    <t>422-181-175</t>
  </si>
  <si>
    <t>422-181-312</t>
  </si>
  <si>
    <t>422-ALL-175</t>
  </si>
  <si>
    <t>42B-171-229</t>
  </si>
  <si>
    <t>42B-171-231</t>
  </si>
  <si>
    <t>42B-181-121</t>
  </si>
  <si>
    <t>42B-181-211</t>
  </si>
  <si>
    <t>42B-181-229</t>
  </si>
  <si>
    <t>42B-181-231</t>
  </si>
  <si>
    <t>42B-ALL-229</t>
  </si>
  <si>
    <t>430-173-311</t>
  </si>
  <si>
    <t>430-181-462</t>
  </si>
  <si>
    <t>43D-181-131</t>
  </si>
  <si>
    <t>43D-181-411</t>
  </si>
  <si>
    <t>43D-181-418</t>
  </si>
  <si>
    <t>43D-ALL-131</t>
  </si>
  <si>
    <t>44A-171-418</t>
  </si>
  <si>
    <t>450-167-192</t>
  </si>
  <si>
    <t>450-171-199</t>
  </si>
  <si>
    <t>450-181-142</t>
  </si>
  <si>
    <t>450-181-181</t>
  </si>
  <si>
    <t>450-181-211</t>
  </si>
  <si>
    <t>450-181-221</t>
  </si>
  <si>
    <t>450-181-231</t>
  </si>
  <si>
    <t>450-181-418</t>
  </si>
  <si>
    <t>45A-170-211</t>
  </si>
  <si>
    <t>45A-ALL-211</t>
  </si>
  <si>
    <t>460-171-135</t>
  </si>
  <si>
    <t>460-181-211</t>
  </si>
  <si>
    <t>460-181-221</t>
  </si>
  <si>
    <t>460-181-231</t>
  </si>
  <si>
    <t>460-ALL-135</t>
  </si>
  <si>
    <t>470-171-411</t>
  </si>
  <si>
    <t>470-171-551</t>
  </si>
  <si>
    <t>470-181-422</t>
  </si>
  <si>
    <t>470-ALL-422</t>
  </si>
  <si>
    <t>470-ALL-551</t>
  </si>
  <si>
    <t>480-163-462</t>
  </si>
  <si>
    <t>490-171-143</t>
  </si>
  <si>
    <t>490-171-146</t>
  </si>
  <si>
    <t>490-171-333</t>
  </si>
  <si>
    <t>490-171-461</t>
  </si>
  <si>
    <t>490-ALL-143</t>
  </si>
  <si>
    <t>490-ALL-333</t>
  </si>
  <si>
    <t>49D-171-143</t>
  </si>
  <si>
    <t>49D-171-148</t>
  </si>
  <si>
    <t>49D-181-211</t>
  </si>
  <si>
    <t>49D-ALL-148</t>
  </si>
  <si>
    <t>49F-163-312</t>
  </si>
  <si>
    <t>500-171-342</t>
  </si>
  <si>
    <t>500-ALL-342</t>
  </si>
  <si>
    <t>50Z-163-462</t>
  </si>
  <si>
    <t>50Z-164-462</t>
  </si>
  <si>
    <t>50Z-ALL-462</t>
  </si>
  <si>
    <t>510-163-461</t>
  </si>
  <si>
    <t>510-171-143</t>
  </si>
  <si>
    <t>510-171-198</t>
  </si>
  <si>
    <t>510-171-462</t>
  </si>
  <si>
    <t>510-181-135</t>
  </si>
  <si>
    <t>510-181-231</t>
  </si>
  <si>
    <t>510-ALL-143</t>
  </si>
  <si>
    <t>530-171-331</t>
  </si>
  <si>
    <t>530-181-411</t>
  </si>
  <si>
    <t>530-181-413</t>
  </si>
  <si>
    <t>530-181-462</t>
  </si>
  <si>
    <t>53C-171-541</t>
  </si>
  <si>
    <t>540-169-311</t>
  </si>
  <si>
    <t>540-171-331</t>
  </si>
  <si>
    <t>540-181-143</t>
  </si>
  <si>
    <t>540-181-211</t>
  </si>
  <si>
    <t>540-ALL-143</t>
  </si>
  <si>
    <t>540-ALL-331</t>
  </si>
  <si>
    <t>54A-171-171</t>
  </si>
  <si>
    <t>54A-171-173</t>
  </si>
  <si>
    <t>54A-181-173</t>
  </si>
  <si>
    <t>550-171-180</t>
  </si>
  <si>
    <t>550-171-192</t>
  </si>
  <si>
    <t>550-178-418</t>
  </si>
  <si>
    <t>55A-164-131</t>
  </si>
  <si>
    <t>55A-164-211</t>
  </si>
  <si>
    <t>55A-164-229</t>
  </si>
  <si>
    <t>55A-164-231</t>
  </si>
  <si>
    <t>55A-171-121</t>
  </si>
  <si>
    <t>55A-171-151</t>
  </si>
  <si>
    <t>55A-171-211</t>
  </si>
  <si>
    <t>55A-173-317</t>
  </si>
  <si>
    <t>55A-ALL-131</t>
  </si>
  <si>
    <t>55A-ALL-151</t>
  </si>
  <si>
    <t>55A-ALL-317</t>
  </si>
  <si>
    <t>560-181-312</t>
  </si>
  <si>
    <t>570-181-143</t>
  </si>
  <si>
    <t>590-181-146</t>
  </si>
  <si>
    <t>590-181-148</t>
  </si>
  <si>
    <t>590-181-163</t>
  </si>
  <si>
    <t>590-181-211</t>
  </si>
  <si>
    <t>590-181-221</t>
  </si>
  <si>
    <t>590-181-231</t>
  </si>
  <si>
    <t>590-181-462</t>
  </si>
  <si>
    <t>590-ALL-148</t>
  </si>
  <si>
    <t>600-163-199</t>
  </si>
  <si>
    <t>600-165-392</t>
  </si>
  <si>
    <t>600-165-411</t>
  </si>
  <si>
    <t>600-171-235</t>
  </si>
  <si>
    <t>600-181-146</t>
  </si>
  <si>
    <t>600-181-211</t>
  </si>
  <si>
    <t>600-181-392</t>
  </si>
  <si>
    <t>60B-163-415</t>
  </si>
  <si>
    <t>60B-ALL-415</t>
  </si>
  <si>
    <t>60D-172-146</t>
  </si>
  <si>
    <t>60D-172-211</t>
  </si>
  <si>
    <t>60D-172-234</t>
  </si>
  <si>
    <t>60D-172-312</t>
  </si>
  <si>
    <t>60D-172-411</t>
  </si>
  <si>
    <t>60D-ALL-146</t>
  </si>
  <si>
    <t>60D-ALL-234</t>
  </si>
  <si>
    <t>60D-ALL-312</t>
  </si>
  <si>
    <t>60F-165-418</t>
  </si>
  <si>
    <t>60F-170-143</t>
  </si>
  <si>
    <t>60F-170-211</t>
  </si>
  <si>
    <t>60F-172-418</t>
  </si>
  <si>
    <t>60F-ALL-211</t>
  </si>
  <si>
    <t>60N-171-418</t>
  </si>
  <si>
    <t>610-181-151</t>
  </si>
  <si>
    <t>610-181-211</t>
  </si>
  <si>
    <t>610-ALL-151</t>
  </si>
  <si>
    <t>61J-167-411</t>
  </si>
  <si>
    <t>61N-171-411</t>
  </si>
  <si>
    <t>61N-181-121</t>
  </si>
  <si>
    <t>61N-181-131</t>
  </si>
  <si>
    <t>61N-181-211</t>
  </si>
  <si>
    <t>61N-181-231</t>
  </si>
  <si>
    <t>61N-ALL-131</t>
  </si>
  <si>
    <t>61N-ALL-231</t>
  </si>
  <si>
    <t>61P-181-142</t>
  </si>
  <si>
    <t>61P-181-211</t>
  </si>
  <si>
    <t>61V-171-131</t>
  </si>
  <si>
    <t>61V-ALL-131</t>
  </si>
  <si>
    <t>62A-171-131</t>
  </si>
  <si>
    <t>62A-171-211</t>
  </si>
  <si>
    <t>62A-181-311</t>
  </si>
  <si>
    <t>62A-181-411</t>
  </si>
  <si>
    <t>62A-ALL-131</t>
  </si>
  <si>
    <t>62K-171-319</t>
  </si>
  <si>
    <t>62K-181-143</t>
  </si>
  <si>
    <t>62K-181-311</t>
  </si>
  <si>
    <t>62K-181-312</t>
  </si>
  <si>
    <t>62K-181-333</t>
  </si>
  <si>
    <t>62K-181-411</t>
  </si>
  <si>
    <t>62K-181-418</t>
  </si>
  <si>
    <t>62K-ALL-143</t>
  </si>
  <si>
    <t>62K-ALL-312</t>
  </si>
  <si>
    <t>62K-ALL-319</t>
  </si>
  <si>
    <t>62K-ALL-333</t>
  </si>
  <si>
    <t>630-163-146</t>
  </si>
  <si>
    <t>630-170-143</t>
  </si>
  <si>
    <t>630-170-211</t>
  </si>
  <si>
    <t>630-171-163</t>
  </si>
  <si>
    <t>630-171-333</t>
  </si>
  <si>
    <t>630-ALL-143</t>
  </si>
  <si>
    <t>630-ALL-146</t>
  </si>
  <si>
    <t>630-ALL-163</t>
  </si>
  <si>
    <t>630-ALL-333</t>
  </si>
  <si>
    <t>63C-169-311</t>
  </si>
  <si>
    <t>640-167-411</t>
  </si>
  <si>
    <t>640-169-192</t>
  </si>
  <si>
    <t>640-169-211</t>
  </si>
  <si>
    <t>640-169-221</t>
  </si>
  <si>
    <t>640-181-146</t>
  </si>
  <si>
    <t>640-181-152</t>
  </si>
  <si>
    <t>640-181-461</t>
  </si>
  <si>
    <t>640-181-541</t>
  </si>
  <si>
    <t>640-ALL-541</t>
  </si>
  <si>
    <t>650-170-162</t>
  </si>
  <si>
    <t>650-171-152</t>
  </si>
  <si>
    <t>650-171-311</t>
  </si>
  <si>
    <t>650-171-462</t>
  </si>
  <si>
    <t>650-171-541</t>
  </si>
  <si>
    <t>650-ALL-152</t>
  </si>
  <si>
    <t>65A-181-461</t>
  </si>
  <si>
    <t>65D-172-131</t>
  </si>
  <si>
    <t>65D-ALL-131</t>
  </si>
  <si>
    <t>65F-172-116</t>
  </si>
  <si>
    <t>65F-172-121</t>
  </si>
  <si>
    <t>65F-172-131</t>
  </si>
  <si>
    <t>65F-ALL-116</t>
  </si>
  <si>
    <t>65F-ALL-131</t>
  </si>
  <si>
    <t>65Z-171-133</t>
  </si>
  <si>
    <t>65Z-ALL-133</t>
  </si>
  <si>
    <t>66A-171-311</t>
  </si>
  <si>
    <t>670-171-192</t>
  </si>
  <si>
    <t>670-171-211</t>
  </si>
  <si>
    <t>670-171-221</t>
  </si>
  <si>
    <t>670-171-411</t>
  </si>
  <si>
    <t>670-181-411</t>
  </si>
  <si>
    <t>680-171-141</t>
  </si>
  <si>
    <t>680-ALL-141</t>
  </si>
  <si>
    <t>681-171-192</t>
  </si>
  <si>
    <t>681-171-199</t>
  </si>
  <si>
    <t>681-171-221</t>
  </si>
  <si>
    <t>681-171-313</t>
  </si>
  <si>
    <t>681-171-459</t>
  </si>
  <si>
    <t>681-ALL-199</t>
  </si>
  <si>
    <t>681-ALL-313</t>
  </si>
  <si>
    <t>681-ALL-459</t>
  </si>
  <si>
    <t>68C-169-131</t>
  </si>
  <si>
    <t>68C-169-211</t>
  </si>
  <si>
    <t>68C-ALL-131</t>
  </si>
  <si>
    <t>700-171-121</t>
  </si>
  <si>
    <t>700-171-231</t>
  </si>
  <si>
    <t>700-171-411</t>
  </si>
  <si>
    <t>700-181-183</t>
  </si>
  <si>
    <t>700-ALL-183</t>
  </si>
  <si>
    <t>710-181-165</t>
  </si>
  <si>
    <t>710-181-462</t>
  </si>
  <si>
    <t>710-ALL-165</t>
  </si>
  <si>
    <t>720-163-312</t>
  </si>
  <si>
    <t>720-166-392</t>
  </si>
  <si>
    <t>720-181-411</t>
  </si>
  <si>
    <t>730-170-121</t>
  </si>
  <si>
    <t>730-170-221</t>
  </si>
  <si>
    <t>730-170-231</t>
  </si>
  <si>
    <t>730-171-162</t>
  </si>
  <si>
    <t>730-181-135</t>
  </si>
  <si>
    <t>730-ALL-162</t>
  </si>
  <si>
    <t>73A-181-411</t>
  </si>
  <si>
    <t>73B-182-411</t>
  </si>
  <si>
    <t>740-171-135</t>
  </si>
  <si>
    <t>740-171-199</t>
  </si>
  <si>
    <t>740-181-141</t>
  </si>
  <si>
    <t>740-181-311</t>
  </si>
  <si>
    <t>740-181-411</t>
  </si>
  <si>
    <t>740-ALL-135</t>
  </si>
  <si>
    <t>740-ALL-141</t>
  </si>
  <si>
    <t>750-171-151</t>
  </si>
  <si>
    <t>750-171-162</t>
  </si>
  <si>
    <t>750-171-311</t>
  </si>
  <si>
    <t>750-171-411</t>
  </si>
  <si>
    <t>750-ALL-162</t>
  </si>
  <si>
    <t>760-171-180</t>
  </si>
  <si>
    <t>760-ALL-141</t>
  </si>
  <si>
    <t>761-181-143</t>
  </si>
  <si>
    <t>761-181-211</t>
  </si>
  <si>
    <t>761-181-311</t>
  </si>
  <si>
    <t>770-169-181</t>
  </si>
  <si>
    <t>770-171-143</t>
  </si>
  <si>
    <t>770-181-392</t>
  </si>
  <si>
    <t>770-ALL-143</t>
  </si>
  <si>
    <t>780-169-317</t>
  </si>
  <si>
    <t>780-181-196</t>
  </si>
  <si>
    <t>78B-172-131</t>
  </si>
  <si>
    <t>78B-172-211</t>
  </si>
  <si>
    <t>78B-ALL-131</t>
  </si>
  <si>
    <t>790-165-418</t>
  </si>
  <si>
    <t>790-167-198</t>
  </si>
  <si>
    <t>790-167-211</t>
  </si>
  <si>
    <t>790-167-221</t>
  </si>
  <si>
    <t>790-169-131</t>
  </si>
  <si>
    <t>790-169-211</t>
  </si>
  <si>
    <t>790-169-221</t>
  </si>
  <si>
    <t>790-169-231</t>
  </si>
  <si>
    <t>790-171-418</t>
  </si>
  <si>
    <t>790-181-462</t>
  </si>
  <si>
    <t>79A-172-411</t>
  </si>
  <si>
    <t>79A-172-462</t>
  </si>
  <si>
    <t>79Z-163-311</t>
  </si>
  <si>
    <t>79Z-181-151</t>
  </si>
  <si>
    <t>79Z-181-221</t>
  </si>
  <si>
    <t>79Z-181-231</t>
  </si>
  <si>
    <t>800-171-142</t>
  </si>
  <si>
    <t>800-171-143</t>
  </si>
  <si>
    <t>800-171-181</t>
  </si>
  <si>
    <t>800-186-121</t>
  </si>
  <si>
    <t>800-186-211</t>
  </si>
  <si>
    <t>800-186-221</t>
  </si>
  <si>
    <t>800-186-231</t>
  </si>
  <si>
    <t>800-186-411</t>
  </si>
  <si>
    <t>800-ALL-143</t>
  </si>
  <si>
    <t>810-171-141</t>
  </si>
  <si>
    <t>810-171-461</t>
  </si>
  <si>
    <t>81B-171-411</t>
  </si>
  <si>
    <t>81B-171-422</t>
  </si>
  <si>
    <t>81B-ALL-422</t>
  </si>
  <si>
    <t>820-165-418</t>
  </si>
  <si>
    <t>820-181-143</t>
  </si>
  <si>
    <t>821-163-326</t>
  </si>
  <si>
    <t>821-171-121</t>
  </si>
  <si>
    <t>821-178-418</t>
  </si>
  <si>
    <t>821-ALL-326</t>
  </si>
  <si>
    <t>840-165-392</t>
  </si>
  <si>
    <t>840-181-184</t>
  </si>
  <si>
    <t>840-181-331</t>
  </si>
  <si>
    <t>840-181-392</t>
  </si>
  <si>
    <t>840-181-462</t>
  </si>
  <si>
    <t>840-ALL-184</t>
  </si>
  <si>
    <t>840-ALL-331</t>
  </si>
  <si>
    <t>84B-170-143</t>
  </si>
  <si>
    <t>84B-170-211</t>
  </si>
  <si>
    <t>84B-172-344</t>
  </si>
  <si>
    <t>84B-ALL-143</t>
  </si>
  <si>
    <t>84B-ALL-344</t>
  </si>
  <si>
    <t>850-181-175</t>
  </si>
  <si>
    <t>850-181-411</t>
  </si>
  <si>
    <t>850-181-422</t>
  </si>
  <si>
    <t>850-181-423</t>
  </si>
  <si>
    <t>850-181-424</t>
  </si>
  <si>
    <t>850-181-425</t>
  </si>
  <si>
    <t>850-ALL-175</t>
  </si>
  <si>
    <t>850-ALL-422</t>
  </si>
  <si>
    <t>850-ALL-423</t>
  </si>
  <si>
    <t>850-ALL-424</t>
  </si>
  <si>
    <t>850-ALL-425</t>
  </si>
  <si>
    <t>860-165-418</t>
  </si>
  <si>
    <t>860-171-152</t>
  </si>
  <si>
    <t>860-171-180</t>
  </si>
  <si>
    <t>860-171-332</t>
  </si>
  <si>
    <t>860-181-411</t>
  </si>
  <si>
    <t>860-ALL-180</t>
  </si>
  <si>
    <t>860-ALL-332</t>
  </si>
  <si>
    <t>862-171-461</t>
  </si>
  <si>
    <t>862-173-317</t>
  </si>
  <si>
    <t>862-181-180</t>
  </si>
  <si>
    <t>862-181-181</t>
  </si>
  <si>
    <t>862-ALL-181</t>
  </si>
  <si>
    <t>862-ALL-317</t>
  </si>
  <si>
    <t>862-ALL-461</t>
  </si>
  <si>
    <t>86T-172-418</t>
  </si>
  <si>
    <t>86T-172-423</t>
  </si>
  <si>
    <t>86T-172-462</t>
  </si>
  <si>
    <t>86T-172-471</t>
  </si>
  <si>
    <t>86T-ALL-423</t>
  </si>
  <si>
    <t>870-181-180</t>
  </si>
  <si>
    <t>87A-171-134</t>
  </si>
  <si>
    <t>87A-171-211</t>
  </si>
  <si>
    <t>87A-171-221</t>
  </si>
  <si>
    <t>87A-171-231</t>
  </si>
  <si>
    <t>87A-ALL-134</t>
  </si>
  <si>
    <t>880-181-143</t>
  </si>
  <si>
    <t>880-181-162</t>
  </si>
  <si>
    <t>880-ALL-143</t>
  </si>
  <si>
    <t>88A-171-121</t>
  </si>
  <si>
    <t>88A-171-142</t>
  </si>
  <si>
    <t>88A-171-211</t>
  </si>
  <si>
    <t>88A-171-221</t>
  </si>
  <si>
    <t>88A-171-231</t>
  </si>
  <si>
    <t>88A-ALL-142</t>
  </si>
  <si>
    <t>890-167-311</t>
  </si>
  <si>
    <t>890-174-183</t>
  </si>
  <si>
    <t>890-174-211</t>
  </si>
  <si>
    <t>890-174-229</t>
  </si>
  <si>
    <t>890-ALL-229</t>
  </si>
  <si>
    <t>900-163-462</t>
  </si>
  <si>
    <t>900-171-192</t>
  </si>
  <si>
    <t>900-171-312</t>
  </si>
  <si>
    <t>900-171-551</t>
  </si>
  <si>
    <t>900-ALL-312</t>
  </si>
  <si>
    <t>900-ALL-551</t>
  </si>
  <si>
    <t>90A-167-317</t>
  </si>
  <si>
    <t>90A-169-311</t>
  </si>
  <si>
    <t>90A-172-422</t>
  </si>
  <si>
    <t>90A-ALL-317</t>
  </si>
  <si>
    <t>90A-ALL-422</t>
  </si>
  <si>
    <t>90B-169-146</t>
  </si>
  <si>
    <t>90B-169-211</t>
  </si>
  <si>
    <t>90B-172-418</t>
  </si>
  <si>
    <t>90B-ALL-146</t>
  </si>
  <si>
    <t>90D-173-311</t>
  </si>
  <si>
    <t>91B-169-131</t>
  </si>
  <si>
    <t>91B-169-211</t>
  </si>
  <si>
    <t>91B-169-221</t>
  </si>
  <si>
    <t>91B-169-231</t>
  </si>
  <si>
    <t>920-163-121</t>
  </si>
  <si>
    <t>920-163-125</t>
  </si>
  <si>
    <t>920-167-411</t>
  </si>
  <si>
    <t>920-171-121</t>
  </si>
  <si>
    <t>920-171-142</t>
  </si>
  <si>
    <t>920-171-151</t>
  </si>
  <si>
    <t>920-171-165</t>
  </si>
  <si>
    <t>920-171-180</t>
  </si>
  <si>
    <t>920-171-184</t>
  </si>
  <si>
    <t>920-ALL-125</t>
  </si>
  <si>
    <t>920-ALL-165</t>
  </si>
  <si>
    <t>92B-171-211</t>
  </si>
  <si>
    <t>92D-182-121</t>
  </si>
  <si>
    <t>92L-163-418</t>
  </si>
  <si>
    <t>92L-163-462</t>
  </si>
  <si>
    <t>92L-165-418</t>
  </si>
  <si>
    <t>92R-ALL-135</t>
  </si>
  <si>
    <t>92S-172-326</t>
  </si>
  <si>
    <t>92S-172-411</t>
  </si>
  <si>
    <t>92S-ALL-326</t>
  </si>
  <si>
    <t>92U-172-311</t>
  </si>
  <si>
    <t>92Y-ALL-311</t>
  </si>
  <si>
    <t>930-171-343</t>
  </si>
  <si>
    <t>93L-181-146</t>
  </si>
  <si>
    <t>93L-181-211</t>
  </si>
  <si>
    <t>93L-ALL-146</t>
  </si>
  <si>
    <t>93L-ALL-211</t>
  </si>
  <si>
    <t>93Q-171-131</t>
  </si>
  <si>
    <t>93Q-171-211</t>
  </si>
  <si>
    <t>93Q-171-312</t>
  </si>
  <si>
    <t>93Q-171-462</t>
  </si>
  <si>
    <t>93Q-181-116</t>
  </si>
  <si>
    <t>93Q-181-211</t>
  </si>
  <si>
    <t>93Q-181-411</t>
  </si>
  <si>
    <t>940-166-418</t>
  </si>
  <si>
    <t>940-181-151</t>
  </si>
  <si>
    <t>940-181-411</t>
  </si>
  <si>
    <t>940-ALL-151</t>
  </si>
  <si>
    <t>94Z-181-231</t>
  </si>
  <si>
    <t>94Z-ALL-231</t>
  </si>
  <si>
    <t>950-181-131</t>
  </si>
  <si>
    <t>950-181-162</t>
  </si>
  <si>
    <t>950-181-164</t>
  </si>
  <si>
    <t>950-ALL-164</t>
  </si>
  <si>
    <t>95A-171-121</t>
  </si>
  <si>
    <t>95A-171-141</t>
  </si>
  <si>
    <t>95A-171-211</t>
  </si>
  <si>
    <t>95A-ALL-141</t>
  </si>
  <si>
    <t>960-167-462</t>
  </si>
  <si>
    <t>960-181-532</t>
  </si>
  <si>
    <t>960-ALL-532</t>
  </si>
  <si>
    <t>96F-171-462</t>
  </si>
  <si>
    <t>980-163-198</t>
  </si>
  <si>
    <t>980-165-411</t>
  </si>
  <si>
    <t>980-171-121</t>
  </si>
  <si>
    <t>980-171-392</t>
  </si>
  <si>
    <t>980-181-392</t>
  </si>
  <si>
    <t>980-ALL-121</t>
  </si>
  <si>
    <t>990-171-143</t>
  </si>
  <si>
    <t>990-171-167</t>
  </si>
  <si>
    <t>990-171-414</t>
  </si>
  <si>
    <t>990-171-423</t>
  </si>
  <si>
    <t>990-171-462</t>
  </si>
  <si>
    <t>990-ALL-143</t>
  </si>
  <si>
    <t>990-ALL-167</t>
  </si>
  <si>
    <t>ALL-163-415</t>
  </si>
  <si>
    <t>ALL-163-532</t>
  </si>
  <si>
    <t>ALL-169-162</t>
  </si>
  <si>
    <t>ALL-169-184</t>
  </si>
  <si>
    <t>ALL-169-199</t>
  </si>
  <si>
    <t>ALL-170-312</t>
  </si>
  <si>
    <t>ALL-170-331</t>
  </si>
  <si>
    <t>ALL-171-129_2</t>
  </si>
  <si>
    <t>ALL-171-188</t>
  </si>
  <si>
    <t>ALL-171-321</t>
  </si>
  <si>
    <t>ALL-172-116</t>
  </si>
  <si>
    <t>ALL-172-146</t>
  </si>
  <si>
    <t>ALL-172-234</t>
  </si>
  <si>
    <t>ALL-172-344</t>
  </si>
  <si>
    <t>ALL-172-422</t>
  </si>
  <si>
    <t>ALL-172-423</t>
  </si>
  <si>
    <t>ALL-172-471</t>
  </si>
  <si>
    <t>ALL-174-229</t>
  </si>
  <si>
    <t>ALL-178-472</t>
  </si>
  <si>
    <t>ALL-181-314</t>
  </si>
  <si>
    <t>ALL-181-424</t>
  </si>
  <si>
    <t>ALL-181-425</t>
  </si>
  <si>
    <t>ALL-181-472</t>
  </si>
  <si>
    <t>ALL-181-551</t>
  </si>
  <si>
    <t>ALL-182-542</t>
  </si>
  <si>
    <t>ALL-186-121</t>
  </si>
  <si>
    <t>ALL-186-211</t>
  </si>
  <si>
    <t>ALL-186-221</t>
  </si>
  <si>
    <t>ALL-186-231</t>
  </si>
  <si>
    <t>ALL-186-311</t>
  </si>
  <si>
    <t>ALL-186-411</t>
  </si>
  <si>
    <t>ALL-ALL-415</t>
  </si>
  <si>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</si>
  <si>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</si>
  <si>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</si>
  <si>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
</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</si>
  <si>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t>
    </r>
  </si>
  <si>
    <r>
      <rPr>
        <b/>
        <u/>
        <sz val="8"/>
        <color indexed="60"/>
        <rFont val="Arial"/>
        <family val="2"/>
      </rPr>
      <t>(Source: JHA 305,351,705 Data - LEA&amp;CS)</t>
    </r>
    <r>
      <rPr>
        <sz val="8"/>
        <rFont val="Arial"/>
        <family val="2"/>
      </rPr>
      <t xml:space="preserve">
"15a_qryExpenditures_Covid_PSUPRC" &amp; "15b_qryExpenditures_Covid_PSUALL"
</t>
    </r>
  </si>
  <si>
    <r>
      <rPr>
        <b/>
        <u/>
        <sz val="8"/>
        <color indexed="60"/>
        <rFont val="Arial"/>
        <family val="2"/>
      </rPr>
      <t>(Source: JHA 305,351,705 Data - LEA&amp;CS)</t>
    </r>
    <r>
      <rPr>
        <sz val="8"/>
        <rFont val="Arial"/>
        <family val="2"/>
      </rPr>
      <t xml:space="preserve">
"15a_qryExpenditures_Covid_PSUPRC" &amp; "15b_qryExpenditures_Covid_PSUALL"</t>
    </r>
  </si>
  <si>
    <t>330-134-418</t>
  </si>
  <si>
    <t>680-132-143</t>
  </si>
  <si>
    <t>790-125-327</t>
  </si>
  <si>
    <t>790-134-418</t>
  </si>
  <si>
    <t>680-ALL-143</t>
  </si>
  <si>
    <t>790-ALL-327</t>
  </si>
  <si>
    <t>PRC 183 - ESSER III - ARP Homeless I</t>
  </si>
  <si>
    <t>ESSER III - ARP Homeless I</t>
  </si>
  <si>
    <t>PRC 184 - ESSER III - ARP Homeless II</t>
  </si>
  <si>
    <t>ESSER III - ARP Homeless II</t>
  </si>
  <si>
    <t>PRC 183 - ESSER III-ARP Homeless I</t>
  </si>
  <si>
    <t>PRC 184 - ESSER III-ARP Homeless II</t>
  </si>
  <si>
    <t>183-00A</t>
  </si>
  <si>
    <t>183-00B</t>
  </si>
  <si>
    <t>183-010</t>
  </si>
  <si>
    <t>183-020</t>
  </si>
  <si>
    <t>183-030</t>
  </si>
  <si>
    <t>183-050</t>
  </si>
  <si>
    <t>183-070</t>
  </si>
  <si>
    <t>183-09A</t>
  </si>
  <si>
    <t>183-100</t>
  </si>
  <si>
    <t>183-110</t>
  </si>
  <si>
    <t>183-111</t>
  </si>
  <si>
    <t>183-11A</t>
  </si>
  <si>
    <t>183-120</t>
  </si>
  <si>
    <t>183-130</t>
  </si>
  <si>
    <t>183-132</t>
  </si>
  <si>
    <t>183-13A</t>
  </si>
  <si>
    <t>183-13B</t>
  </si>
  <si>
    <t>183-13C</t>
  </si>
  <si>
    <t>183-13D</t>
  </si>
  <si>
    <t>183-140</t>
  </si>
  <si>
    <t>183-160</t>
  </si>
  <si>
    <t>183-180</t>
  </si>
  <si>
    <t>183-181</t>
  </si>
  <si>
    <t>183-182</t>
  </si>
  <si>
    <t>183-190</t>
  </si>
  <si>
    <t>183-230</t>
  </si>
  <si>
    <t>183-23A</t>
  </si>
  <si>
    <t>183-240</t>
  </si>
  <si>
    <t>183-24B</t>
  </si>
  <si>
    <t>183-260</t>
  </si>
  <si>
    <t>183-26C</t>
  </si>
  <si>
    <t>183-270</t>
  </si>
  <si>
    <t>183-290</t>
  </si>
  <si>
    <t>183-291</t>
  </si>
  <si>
    <t>183-292</t>
  </si>
  <si>
    <t>183-295</t>
  </si>
  <si>
    <t>183-310</t>
  </si>
  <si>
    <t>183-320</t>
  </si>
  <si>
    <t>183-32B</t>
  </si>
  <si>
    <t>183-32D</t>
  </si>
  <si>
    <t>183-32K</t>
  </si>
  <si>
    <t>183-32L</t>
  </si>
  <si>
    <t>183-32Q</t>
  </si>
  <si>
    <t>183-340</t>
  </si>
  <si>
    <t>183-350</t>
  </si>
  <si>
    <t>183-360</t>
  </si>
  <si>
    <t>183-370</t>
  </si>
  <si>
    <t>183-390</t>
  </si>
  <si>
    <t>183-400</t>
  </si>
  <si>
    <t>183-410</t>
  </si>
  <si>
    <t>183-41H</t>
  </si>
  <si>
    <t>183-41M</t>
  </si>
  <si>
    <t>183-420</t>
  </si>
  <si>
    <t>183-421</t>
  </si>
  <si>
    <t>183-422</t>
  </si>
  <si>
    <t>183-430</t>
  </si>
  <si>
    <t>183-440</t>
  </si>
  <si>
    <t>183-450</t>
  </si>
  <si>
    <t>183-470</t>
  </si>
  <si>
    <t>183-490</t>
  </si>
  <si>
    <t>183-491</t>
  </si>
  <si>
    <t>183-49B</t>
  </si>
  <si>
    <t>183-49F</t>
  </si>
  <si>
    <t>183-500</t>
  </si>
  <si>
    <t>183-510</t>
  </si>
  <si>
    <t>183-530</t>
  </si>
  <si>
    <t>183-540</t>
  </si>
  <si>
    <t>183-55B</t>
  </si>
  <si>
    <t>183-560</t>
  </si>
  <si>
    <t>183-590</t>
  </si>
  <si>
    <t>183-600</t>
  </si>
  <si>
    <t>183-60B</t>
  </si>
  <si>
    <t>183-60J</t>
  </si>
  <si>
    <t>183-60P</t>
  </si>
  <si>
    <t>183-60Z</t>
  </si>
  <si>
    <t>183-61T</t>
  </si>
  <si>
    <t>183-61W</t>
  </si>
  <si>
    <t>183-61Y</t>
  </si>
  <si>
    <t>183-620</t>
  </si>
  <si>
    <t>183-630</t>
  </si>
  <si>
    <t>183-640</t>
  </si>
  <si>
    <t>183-650</t>
  </si>
  <si>
    <t>183-65A</t>
  </si>
  <si>
    <t>183-65G</t>
  </si>
  <si>
    <t>183-670</t>
  </si>
  <si>
    <t>183-680</t>
  </si>
  <si>
    <t>183-681</t>
  </si>
  <si>
    <t>183-690</t>
  </si>
  <si>
    <t>183-700</t>
  </si>
  <si>
    <t>183-70A</t>
  </si>
  <si>
    <t>183-710</t>
  </si>
  <si>
    <t>183-720</t>
  </si>
  <si>
    <t>183-730</t>
  </si>
  <si>
    <t>183-761</t>
  </si>
  <si>
    <t>183-770</t>
  </si>
  <si>
    <t>183-780</t>
  </si>
  <si>
    <t>183-790</t>
  </si>
  <si>
    <t>183-800</t>
  </si>
  <si>
    <t>183-810</t>
  </si>
  <si>
    <t>183-81B</t>
  </si>
  <si>
    <t>183-830</t>
  </si>
  <si>
    <t>183-840</t>
  </si>
  <si>
    <t>183-862</t>
  </si>
  <si>
    <t>183-880</t>
  </si>
  <si>
    <t>183-890</t>
  </si>
  <si>
    <t>183-900</t>
  </si>
  <si>
    <t>183-92P</t>
  </si>
  <si>
    <t>183-92Y</t>
  </si>
  <si>
    <t>183-93L</t>
  </si>
  <si>
    <t>183-940</t>
  </si>
  <si>
    <t>183-970</t>
  </si>
  <si>
    <t>183-980</t>
  </si>
  <si>
    <t>183-990</t>
  </si>
  <si>
    <t>184-00A</t>
  </si>
  <si>
    <t>184-00B</t>
  </si>
  <si>
    <t>184-010</t>
  </si>
  <si>
    <t>184-020</t>
  </si>
  <si>
    <t>184-040</t>
  </si>
  <si>
    <t>184-050</t>
  </si>
  <si>
    <t>184-060</t>
  </si>
  <si>
    <t>184-070</t>
  </si>
  <si>
    <t>184-080</t>
  </si>
  <si>
    <t>184-090</t>
  </si>
  <si>
    <t>184-100</t>
  </si>
  <si>
    <t>184-110</t>
  </si>
  <si>
    <t>184-111</t>
  </si>
  <si>
    <t>184-130</t>
  </si>
  <si>
    <t>184-132</t>
  </si>
  <si>
    <t>184-140</t>
  </si>
  <si>
    <t>184-160</t>
  </si>
  <si>
    <t>184-180</t>
  </si>
  <si>
    <t>184-181</t>
  </si>
  <si>
    <t>184-182</t>
  </si>
  <si>
    <t>184-190</t>
  </si>
  <si>
    <t>184-200</t>
  </si>
  <si>
    <t>184-230</t>
  </si>
  <si>
    <t>184-240</t>
  </si>
  <si>
    <t>184-241</t>
  </si>
  <si>
    <t>184-260</t>
  </si>
  <si>
    <t>184-270</t>
  </si>
  <si>
    <t>184-280</t>
  </si>
  <si>
    <t>184-290</t>
  </si>
  <si>
    <t>184-291</t>
  </si>
  <si>
    <t>184-292</t>
  </si>
  <si>
    <t>184-300</t>
  </si>
  <si>
    <t>184-310</t>
  </si>
  <si>
    <t>184-320</t>
  </si>
  <si>
    <t>184-330</t>
  </si>
  <si>
    <t>184-340</t>
  </si>
  <si>
    <t>184-34D</t>
  </si>
  <si>
    <t>184-350</t>
  </si>
  <si>
    <t>184-360</t>
  </si>
  <si>
    <t>184-370</t>
  </si>
  <si>
    <t>184-390</t>
  </si>
  <si>
    <t>184-400</t>
  </si>
  <si>
    <t>184-410</t>
  </si>
  <si>
    <t>184-420</t>
  </si>
  <si>
    <t>184-421</t>
  </si>
  <si>
    <t>184-422</t>
  </si>
  <si>
    <t>184-430</t>
  </si>
  <si>
    <t>184-440</t>
  </si>
  <si>
    <t>184-450</t>
  </si>
  <si>
    <t>184-470</t>
  </si>
  <si>
    <t>184-490</t>
  </si>
  <si>
    <t>184-491</t>
  </si>
  <si>
    <t>184-500</t>
  </si>
  <si>
    <t>184-510</t>
  </si>
  <si>
    <t>184-520</t>
  </si>
  <si>
    <t>184-530</t>
  </si>
  <si>
    <t>184-540</t>
  </si>
  <si>
    <t>184-560</t>
  </si>
  <si>
    <t>184-580</t>
  </si>
  <si>
    <t>184-590</t>
  </si>
  <si>
    <t>184-600</t>
  </si>
  <si>
    <t>184-60B</t>
  </si>
  <si>
    <t>184-60Q</t>
  </si>
  <si>
    <t>184-610</t>
  </si>
  <si>
    <t>184-61T</t>
  </si>
  <si>
    <t>184-620</t>
  </si>
  <si>
    <t>184-630</t>
  </si>
  <si>
    <t>184-640</t>
  </si>
  <si>
    <t>184-650</t>
  </si>
  <si>
    <t>184-660</t>
  </si>
  <si>
    <t>184-670</t>
  </si>
  <si>
    <t>184-680</t>
  </si>
  <si>
    <t>184-681</t>
  </si>
  <si>
    <t>184-690</t>
  </si>
  <si>
    <t>184-700</t>
  </si>
  <si>
    <t>184-710</t>
  </si>
  <si>
    <t>184-720</t>
  </si>
  <si>
    <t>184-730</t>
  </si>
  <si>
    <t>184-740</t>
  </si>
  <si>
    <t>184-750</t>
  </si>
  <si>
    <t>184-760</t>
  </si>
  <si>
    <t>184-761</t>
  </si>
  <si>
    <t>184-770</t>
  </si>
  <si>
    <t>184-780</t>
  </si>
  <si>
    <t>184-790</t>
  </si>
  <si>
    <t>184-79Z</t>
  </si>
  <si>
    <t>184-800</t>
  </si>
  <si>
    <t>184-810</t>
  </si>
  <si>
    <t>184-820</t>
  </si>
  <si>
    <t>184-830</t>
  </si>
  <si>
    <t>184-840</t>
  </si>
  <si>
    <t>184-850</t>
  </si>
  <si>
    <t>184-860</t>
  </si>
  <si>
    <t>184-861</t>
  </si>
  <si>
    <t>184-862</t>
  </si>
  <si>
    <t>184-870</t>
  </si>
  <si>
    <t>184-880</t>
  </si>
  <si>
    <t>184-890</t>
  </si>
  <si>
    <t>184-900</t>
  </si>
  <si>
    <t>184-90C</t>
  </si>
  <si>
    <t>184-910</t>
  </si>
  <si>
    <t>184-920</t>
  </si>
  <si>
    <t>184-930</t>
  </si>
  <si>
    <t>184-940</t>
  </si>
  <si>
    <t>184-970</t>
  </si>
  <si>
    <t>184-980</t>
  </si>
  <si>
    <t>184-990</t>
  </si>
  <si>
    <t>184-995</t>
  </si>
  <si>
    <t>183-ALL</t>
  </si>
  <si>
    <t>184-ALL</t>
  </si>
  <si>
    <t>00A-183</t>
  </si>
  <si>
    <t>00B-183</t>
  </si>
  <si>
    <t>010-183</t>
  </si>
  <si>
    <t>020-183</t>
  </si>
  <si>
    <t>030-183</t>
  </si>
  <si>
    <t>050-183</t>
  </si>
  <si>
    <t>070-183</t>
  </si>
  <si>
    <t>09A-183</t>
  </si>
  <si>
    <t>100-183</t>
  </si>
  <si>
    <t>110-183</t>
  </si>
  <si>
    <t>111-183</t>
  </si>
  <si>
    <t>11A-183</t>
  </si>
  <si>
    <t>120-183</t>
  </si>
  <si>
    <t>130-183</t>
  </si>
  <si>
    <t>132-183</t>
  </si>
  <si>
    <t>13A-183</t>
  </si>
  <si>
    <t>13B-183</t>
  </si>
  <si>
    <t>13C-183</t>
  </si>
  <si>
    <t>13D-183</t>
  </si>
  <si>
    <t>140-183</t>
  </si>
  <si>
    <t>160-183</t>
  </si>
  <si>
    <t>180-183</t>
  </si>
  <si>
    <t>181-183</t>
  </si>
  <si>
    <t>182-183</t>
  </si>
  <si>
    <t>190-183</t>
  </si>
  <si>
    <t>230-183</t>
  </si>
  <si>
    <t>23A-183</t>
  </si>
  <si>
    <t>240-183</t>
  </si>
  <si>
    <t>24B-183</t>
  </si>
  <si>
    <t>260-183</t>
  </si>
  <si>
    <t>26C-183</t>
  </si>
  <si>
    <t>270-183</t>
  </si>
  <si>
    <t>290-183</t>
  </si>
  <si>
    <t>291-183</t>
  </si>
  <si>
    <t>292-183</t>
  </si>
  <si>
    <t>295-183</t>
  </si>
  <si>
    <t>310-183</t>
  </si>
  <si>
    <t>320-183</t>
  </si>
  <si>
    <t>32B-183</t>
  </si>
  <si>
    <t>32D-183</t>
  </si>
  <si>
    <t>32K-183</t>
  </si>
  <si>
    <t>32L-183</t>
  </si>
  <si>
    <t>32Q-183</t>
  </si>
  <si>
    <t>340-183</t>
  </si>
  <si>
    <t>350-183</t>
  </si>
  <si>
    <t>360-183</t>
  </si>
  <si>
    <t>370-183</t>
  </si>
  <si>
    <t>390-183</t>
  </si>
  <si>
    <t>400-183</t>
  </si>
  <si>
    <t>410-183</t>
  </si>
  <si>
    <t>41H-183</t>
  </si>
  <si>
    <t>41M-183</t>
  </si>
  <si>
    <t>420-183</t>
  </si>
  <si>
    <t>421-183</t>
  </si>
  <si>
    <t>422-183</t>
  </si>
  <si>
    <t>430-183</t>
  </si>
  <si>
    <t>440-183</t>
  </si>
  <si>
    <t>450-183</t>
  </si>
  <si>
    <t>470-183</t>
  </si>
  <si>
    <t>490-183</t>
  </si>
  <si>
    <t>491-183</t>
  </si>
  <si>
    <t>49B-183</t>
  </si>
  <si>
    <t>49F-183</t>
  </si>
  <si>
    <t>500-183</t>
  </si>
  <si>
    <t>510-183</t>
  </si>
  <si>
    <t>530-183</t>
  </si>
  <si>
    <t>540-183</t>
  </si>
  <si>
    <t>55B-183</t>
  </si>
  <si>
    <t>560-183</t>
  </si>
  <si>
    <t>590-183</t>
  </si>
  <si>
    <t>600-183</t>
  </si>
  <si>
    <t>60B-183</t>
  </si>
  <si>
    <t>60J-183</t>
  </si>
  <si>
    <t>60P-183</t>
  </si>
  <si>
    <t>60Z-183</t>
  </si>
  <si>
    <t>61T-183</t>
  </si>
  <si>
    <t>61W-183</t>
  </si>
  <si>
    <t>61Y-183</t>
  </si>
  <si>
    <t>620-183</t>
  </si>
  <si>
    <t>630-183</t>
  </si>
  <si>
    <t>640-183</t>
  </si>
  <si>
    <t>650-183</t>
  </si>
  <si>
    <t>65A-183</t>
  </si>
  <si>
    <t>65G-183</t>
  </si>
  <si>
    <t>670-183</t>
  </si>
  <si>
    <t>680-183</t>
  </si>
  <si>
    <t>681-183</t>
  </si>
  <si>
    <t>690-183</t>
  </si>
  <si>
    <t>700-183</t>
  </si>
  <si>
    <t>70A-183</t>
  </si>
  <si>
    <t>710-183</t>
  </si>
  <si>
    <t>720-183</t>
  </si>
  <si>
    <t>730-183</t>
  </si>
  <si>
    <t>761-183</t>
  </si>
  <si>
    <t>770-183</t>
  </si>
  <si>
    <t>780-183</t>
  </si>
  <si>
    <t>790-183</t>
  </si>
  <si>
    <t>800-183</t>
  </si>
  <si>
    <t>810-183</t>
  </si>
  <si>
    <t>81B-183</t>
  </si>
  <si>
    <t>830-183</t>
  </si>
  <si>
    <t>840-183</t>
  </si>
  <si>
    <t>862-183</t>
  </si>
  <si>
    <t>880-183</t>
  </si>
  <si>
    <t>890-183</t>
  </si>
  <si>
    <t>900-183</t>
  </si>
  <si>
    <t>92P-183</t>
  </si>
  <si>
    <t>92Y-183</t>
  </si>
  <si>
    <t>93L-183</t>
  </si>
  <si>
    <t>940-183</t>
  </si>
  <si>
    <t>970-183</t>
  </si>
  <si>
    <t>980-183</t>
  </si>
  <si>
    <t>990-183</t>
  </si>
  <si>
    <t>00A-184</t>
  </si>
  <si>
    <t>00B-184</t>
  </si>
  <si>
    <t>010-184</t>
  </si>
  <si>
    <t>020-184</t>
  </si>
  <si>
    <t>040-184</t>
  </si>
  <si>
    <t>050-184</t>
  </si>
  <si>
    <t>060-184</t>
  </si>
  <si>
    <t>070-184</t>
  </si>
  <si>
    <t>080-184</t>
  </si>
  <si>
    <t>090-184</t>
  </si>
  <si>
    <t>100-184</t>
  </si>
  <si>
    <t>110-184</t>
  </si>
  <si>
    <t>111-184</t>
  </si>
  <si>
    <t>130-184</t>
  </si>
  <si>
    <t>132-184</t>
  </si>
  <si>
    <t>140-184</t>
  </si>
  <si>
    <t>160-184</t>
  </si>
  <si>
    <t>180-184</t>
  </si>
  <si>
    <t>181-184</t>
  </si>
  <si>
    <t>182-184</t>
  </si>
  <si>
    <t>190-184</t>
  </si>
  <si>
    <t>200-184</t>
  </si>
  <si>
    <t>230-184</t>
  </si>
  <si>
    <t>240-184</t>
  </si>
  <si>
    <t>241-184</t>
  </si>
  <si>
    <t>260-184</t>
  </si>
  <si>
    <t>270-184</t>
  </si>
  <si>
    <t>280-184</t>
  </si>
  <si>
    <t>290-184</t>
  </si>
  <si>
    <t>291-184</t>
  </si>
  <si>
    <t>292-184</t>
  </si>
  <si>
    <t>300-184</t>
  </si>
  <si>
    <t>310-184</t>
  </si>
  <si>
    <t>320-184</t>
  </si>
  <si>
    <t>330-184</t>
  </si>
  <si>
    <t>340-184</t>
  </si>
  <si>
    <t>34D-184</t>
  </si>
  <si>
    <t>350-184</t>
  </si>
  <si>
    <t>360-184</t>
  </si>
  <si>
    <t>370-184</t>
  </si>
  <si>
    <t>390-184</t>
  </si>
  <si>
    <t>400-184</t>
  </si>
  <si>
    <t>410-184</t>
  </si>
  <si>
    <t>420-184</t>
  </si>
  <si>
    <t>421-184</t>
  </si>
  <si>
    <t>422-184</t>
  </si>
  <si>
    <t>430-184</t>
  </si>
  <si>
    <t>440-184</t>
  </si>
  <si>
    <t>450-184</t>
  </si>
  <si>
    <t>470-184</t>
  </si>
  <si>
    <t>490-184</t>
  </si>
  <si>
    <t>491-184</t>
  </si>
  <si>
    <t>500-184</t>
  </si>
  <si>
    <t>510-184</t>
  </si>
  <si>
    <t>520-184</t>
  </si>
  <si>
    <t>530-184</t>
  </si>
  <si>
    <t>540-184</t>
  </si>
  <si>
    <t>560-184</t>
  </si>
  <si>
    <t>580-184</t>
  </si>
  <si>
    <t>590-184</t>
  </si>
  <si>
    <t>600-184</t>
  </si>
  <si>
    <t>60B-184</t>
  </si>
  <si>
    <t>60Q-184</t>
  </si>
  <si>
    <t>610-184</t>
  </si>
  <si>
    <t>61T-184</t>
  </si>
  <si>
    <t>620-184</t>
  </si>
  <si>
    <t>630-184</t>
  </si>
  <si>
    <t>640-184</t>
  </si>
  <si>
    <t>650-184</t>
  </si>
  <si>
    <t>660-184</t>
  </si>
  <si>
    <t>670-184</t>
  </si>
  <si>
    <t>680-184</t>
  </si>
  <si>
    <t>681-184</t>
  </si>
  <si>
    <t>690-184</t>
  </si>
  <si>
    <t>700-184</t>
  </si>
  <si>
    <t>710-184</t>
  </si>
  <si>
    <t>720-184</t>
  </si>
  <si>
    <t>730-184</t>
  </si>
  <si>
    <t>740-184</t>
  </si>
  <si>
    <t>750-184</t>
  </si>
  <si>
    <t>760-184</t>
  </si>
  <si>
    <t>761-184</t>
  </si>
  <si>
    <t>770-184</t>
  </si>
  <si>
    <t>780-184</t>
  </si>
  <si>
    <t>790-184</t>
  </si>
  <si>
    <t>79Z-184</t>
  </si>
  <si>
    <t>800-184</t>
  </si>
  <si>
    <t>810-184</t>
  </si>
  <si>
    <t>820-184</t>
  </si>
  <si>
    <t>830-184</t>
  </si>
  <si>
    <t>840-184</t>
  </si>
  <si>
    <t>850-184</t>
  </si>
  <si>
    <t>860-184</t>
  </si>
  <si>
    <t>861-184</t>
  </si>
  <si>
    <t>862-184</t>
  </si>
  <si>
    <t>870-184</t>
  </si>
  <si>
    <t>880-184</t>
  </si>
  <si>
    <t>890-184</t>
  </si>
  <si>
    <t>900-184</t>
  </si>
  <si>
    <t>90C-184</t>
  </si>
  <si>
    <t>910-184</t>
  </si>
  <si>
    <t>920-184</t>
  </si>
  <si>
    <t>930-184</t>
  </si>
  <si>
    <t>940-184</t>
  </si>
  <si>
    <t>970-184</t>
  </si>
  <si>
    <t>980-184</t>
  </si>
  <si>
    <t>990-184</t>
  </si>
  <si>
    <t>995-184</t>
  </si>
  <si>
    <t>00A-167-311</t>
  </si>
  <si>
    <t>00A-170-198</t>
  </si>
  <si>
    <t>00A-170-211</t>
  </si>
  <si>
    <t>00A-171-133</t>
  </si>
  <si>
    <t>00A-171-211</t>
  </si>
  <si>
    <t>00A-171-311</t>
  </si>
  <si>
    <t>010-181-311</t>
  </si>
  <si>
    <t>01C-173-311</t>
  </si>
  <si>
    <t>01D-182-418</t>
  </si>
  <si>
    <t>020-181-146</t>
  </si>
  <si>
    <t>020-181-163</t>
  </si>
  <si>
    <t>020-181-411</t>
  </si>
  <si>
    <t>040-181-392</t>
  </si>
  <si>
    <t>050-163-192</t>
  </si>
  <si>
    <t>050-181-311</t>
  </si>
  <si>
    <t>060-170-143</t>
  </si>
  <si>
    <t>060-170-211</t>
  </si>
  <si>
    <t>060-171-411</t>
  </si>
  <si>
    <t>070-163-312</t>
  </si>
  <si>
    <t>070-163-418</t>
  </si>
  <si>
    <t>070-171-151</t>
  </si>
  <si>
    <t>070-181-113</t>
  </si>
  <si>
    <t>070-181-332</t>
  </si>
  <si>
    <t>080-171-312</t>
  </si>
  <si>
    <t>080-174-183</t>
  </si>
  <si>
    <t>080-174-211</t>
  </si>
  <si>
    <t>080-174-221</t>
  </si>
  <si>
    <t>08A-181-311</t>
  </si>
  <si>
    <t>090-128-462</t>
  </si>
  <si>
    <t>090-171-363</t>
  </si>
  <si>
    <t>09A-134-411</t>
  </si>
  <si>
    <t>09A-134-418</t>
  </si>
  <si>
    <t>09A-137-411</t>
  </si>
  <si>
    <t>100-174-180</t>
  </si>
  <si>
    <t>100-174-211</t>
  </si>
  <si>
    <t>100-181-311</t>
  </si>
  <si>
    <t>100-185-121</t>
  </si>
  <si>
    <t>100-185-162</t>
  </si>
  <si>
    <t>100-185-211</t>
  </si>
  <si>
    <t>100-185-221</t>
  </si>
  <si>
    <t>100-185-231</t>
  </si>
  <si>
    <t>100-186-121</t>
  </si>
  <si>
    <t>100-186-211</t>
  </si>
  <si>
    <t>100-186-221</t>
  </si>
  <si>
    <t>100-186-231</t>
  </si>
  <si>
    <t>110-171-152</t>
  </si>
  <si>
    <t>110-171-183</t>
  </si>
  <si>
    <t>110-171-414</t>
  </si>
  <si>
    <t>110-171-523</t>
  </si>
  <si>
    <t>110-181-171</t>
  </si>
  <si>
    <t>110-181-332</t>
  </si>
  <si>
    <t>111-171-146</t>
  </si>
  <si>
    <t>111-171-231</t>
  </si>
  <si>
    <t>11B-181-312</t>
  </si>
  <si>
    <t>11C-172-312</t>
  </si>
  <si>
    <t>11C-182-312</t>
  </si>
  <si>
    <t>130-181-184</t>
  </si>
  <si>
    <t>132-173-311</t>
  </si>
  <si>
    <t>132-185-142</t>
  </si>
  <si>
    <t>132-185-211</t>
  </si>
  <si>
    <t>132-185-221</t>
  </si>
  <si>
    <t>132-185-231</t>
  </si>
  <si>
    <t>13A-181-462</t>
  </si>
  <si>
    <t>140-173-311</t>
  </si>
  <si>
    <t>150-171-311</t>
  </si>
  <si>
    <t>150-181-311</t>
  </si>
  <si>
    <t>160-171-146</t>
  </si>
  <si>
    <t>160-171-181</t>
  </si>
  <si>
    <t>16B-169-211</t>
  </si>
  <si>
    <t>16B-181-418</t>
  </si>
  <si>
    <t>180-170-312</t>
  </si>
  <si>
    <t>180-171-142</t>
  </si>
  <si>
    <t>180-171-143</t>
  </si>
  <si>
    <t>180-171-163</t>
  </si>
  <si>
    <t>180-171-167</t>
  </si>
  <si>
    <t>180-171-199</t>
  </si>
  <si>
    <t>180-181-183</t>
  </si>
  <si>
    <t>181-165-392</t>
  </si>
  <si>
    <t>181-166-392</t>
  </si>
  <si>
    <t>181-171-181</t>
  </si>
  <si>
    <t>181-173-311</t>
  </si>
  <si>
    <t>181-181-181</t>
  </si>
  <si>
    <t>181-181-392</t>
  </si>
  <si>
    <t>182-171-167</t>
  </si>
  <si>
    <t>182-171-181</t>
  </si>
  <si>
    <t>182-174-180</t>
  </si>
  <si>
    <t>182-174-211</t>
  </si>
  <si>
    <t>182-181-181</t>
  </si>
  <si>
    <t>190-163-184</t>
  </si>
  <si>
    <t>190-171-343</t>
  </si>
  <si>
    <t>190-173-311</t>
  </si>
  <si>
    <t>190-178-418</t>
  </si>
  <si>
    <t>190-181-411</t>
  </si>
  <si>
    <t>19A-172-121</t>
  </si>
  <si>
    <t>19A-172-135</t>
  </si>
  <si>
    <t>19A-172-211</t>
  </si>
  <si>
    <t>19A-172-411</t>
  </si>
  <si>
    <t>200-181-461</t>
  </si>
  <si>
    <t>200-181-542</t>
  </si>
  <si>
    <t>210-165-418</t>
  </si>
  <si>
    <t>210-181-462</t>
  </si>
  <si>
    <t>220-171-311</t>
  </si>
  <si>
    <t>230-181-312</t>
  </si>
  <si>
    <t>230-181-414</t>
  </si>
  <si>
    <t>23A-181-197</t>
  </si>
  <si>
    <t>23A-181-221</t>
  </si>
  <si>
    <t>23A-185-192</t>
  </si>
  <si>
    <t>23A-185-211</t>
  </si>
  <si>
    <t>23A-185-221</t>
  </si>
  <si>
    <t>23A-185-311</t>
  </si>
  <si>
    <t>23A-186-181</t>
  </si>
  <si>
    <t>23A-186-211</t>
  </si>
  <si>
    <t>23A-186-221</t>
  </si>
  <si>
    <t>240-169-181</t>
  </si>
  <si>
    <t>240-170-231</t>
  </si>
  <si>
    <t>240-171-461</t>
  </si>
  <si>
    <t>240-171-541</t>
  </si>
  <si>
    <t>240-181-311</t>
  </si>
  <si>
    <t>241-169-181</t>
  </si>
  <si>
    <t>241-171-181</t>
  </si>
  <si>
    <t>241-171-184</t>
  </si>
  <si>
    <t>241-181-181</t>
  </si>
  <si>
    <t>250-171-181</t>
  </si>
  <si>
    <t>250-171-327</t>
  </si>
  <si>
    <t>250-173-311</t>
  </si>
  <si>
    <t>260-171-121</t>
  </si>
  <si>
    <t>260-171-151</t>
  </si>
  <si>
    <t>260-171-173</t>
  </si>
  <si>
    <t>260-181-317</t>
  </si>
  <si>
    <t>27A-169-311</t>
  </si>
  <si>
    <t>280-169-181</t>
  </si>
  <si>
    <t>280-171-332</t>
  </si>
  <si>
    <t>290-171-181</t>
  </si>
  <si>
    <t>290-181-121</t>
  </si>
  <si>
    <t>290-181-181</t>
  </si>
  <si>
    <t>291-171-181</t>
  </si>
  <si>
    <t>291-181-311</t>
  </si>
  <si>
    <t>300-134-191</t>
  </si>
  <si>
    <t>300-171-143</t>
  </si>
  <si>
    <t>300-171-181</t>
  </si>
  <si>
    <t>300-171-411</t>
  </si>
  <si>
    <t>300-171-459</t>
  </si>
  <si>
    <t>300-181-181</t>
  </si>
  <si>
    <t>300-181-461</t>
  </si>
  <si>
    <t>310-163-522</t>
  </si>
  <si>
    <t>310-169-311</t>
  </si>
  <si>
    <t>310-181-181</t>
  </si>
  <si>
    <t>310-181-192</t>
  </si>
  <si>
    <t>310-181-414</t>
  </si>
  <si>
    <t>310-181-451</t>
  </si>
  <si>
    <t>320-181-180</t>
  </si>
  <si>
    <t>320-181-211</t>
  </si>
  <si>
    <t>32C-181-418</t>
  </si>
  <si>
    <t>32D-181-151</t>
  </si>
  <si>
    <t>32L-169-146</t>
  </si>
  <si>
    <t>32L-172-418</t>
  </si>
  <si>
    <t>32L-185-312</t>
  </si>
  <si>
    <t>32L-185-411</t>
  </si>
  <si>
    <t>32L-186-411</t>
  </si>
  <si>
    <t>32M-171-221</t>
  </si>
  <si>
    <t>32M-181-311</t>
  </si>
  <si>
    <t>32M-181-312</t>
  </si>
  <si>
    <t>32P-181-317</t>
  </si>
  <si>
    <t>32S-171-311</t>
  </si>
  <si>
    <t>330-163-311</t>
  </si>
  <si>
    <t>330-169-181</t>
  </si>
  <si>
    <t>330-171-311</t>
  </si>
  <si>
    <t>330-171-331</t>
  </si>
  <si>
    <t>330-171-523</t>
  </si>
  <si>
    <t>330-181-311</t>
  </si>
  <si>
    <t>33A-181-418</t>
  </si>
  <si>
    <t>33A-181-542</t>
  </si>
  <si>
    <t>340-171-192</t>
  </si>
  <si>
    <t>340-171-232</t>
  </si>
  <si>
    <t>340-181-198</t>
  </si>
  <si>
    <t>340-181-418</t>
  </si>
  <si>
    <t>34B-181-141</t>
  </si>
  <si>
    <t>34B-181-180</t>
  </si>
  <si>
    <t>34B-181-183</t>
  </si>
  <si>
    <t>34B-181-211</t>
  </si>
  <si>
    <t>34D-171-311</t>
  </si>
  <si>
    <t>34D-181-171</t>
  </si>
  <si>
    <t>34D-181-198</t>
  </si>
  <si>
    <t>34D-181-231</t>
  </si>
  <si>
    <t>34H-169-192</t>
  </si>
  <si>
    <t>34Z-171-461</t>
  </si>
  <si>
    <t>34Z-181-180</t>
  </si>
  <si>
    <t>350-163-231</t>
  </si>
  <si>
    <t>350-165-418</t>
  </si>
  <si>
    <t>350-166-418</t>
  </si>
  <si>
    <t>350-171-141</t>
  </si>
  <si>
    <t>350-178-418</t>
  </si>
  <si>
    <t>350-185-332</t>
  </si>
  <si>
    <t>350-185-411</t>
  </si>
  <si>
    <t>35B-172-121</t>
  </si>
  <si>
    <t>35B-172-211</t>
  </si>
  <si>
    <t>35B-182-135</t>
  </si>
  <si>
    <t>35B-182-211</t>
  </si>
  <si>
    <t>360-167-192</t>
  </si>
  <si>
    <t>360-167-211</t>
  </si>
  <si>
    <t>360-167-221</t>
  </si>
  <si>
    <t>360-171-167</t>
  </si>
  <si>
    <t>36B-169-317</t>
  </si>
  <si>
    <t>36B-170-121</t>
  </si>
  <si>
    <t>36B-170-211</t>
  </si>
  <si>
    <t>36B-170-221</t>
  </si>
  <si>
    <t>36C-172-311</t>
  </si>
  <si>
    <t>36C-185-121</t>
  </si>
  <si>
    <t>36C-185-211</t>
  </si>
  <si>
    <t>36C-185-231</t>
  </si>
  <si>
    <t>36C-186-146</t>
  </si>
  <si>
    <t>36C-186-211</t>
  </si>
  <si>
    <t>36F-181-146</t>
  </si>
  <si>
    <t>36F-181-211</t>
  </si>
  <si>
    <t>36F-181-221</t>
  </si>
  <si>
    <t>36F-181-231</t>
  </si>
  <si>
    <t>36F-181-312</t>
  </si>
  <si>
    <t>36F-181-326</t>
  </si>
  <si>
    <t>36F-181-422</t>
  </si>
  <si>
    <t>36G-172-131</t>
  </si>
  <si>
    <t>380-170-162</t>
  </si>
  <si>
    <t>380-181-163</t>
  </si>
  <si>
    <t>390-163-311</t>
  </si>
  <si>
    <t>390-168-343</t>
  </si>
  <si>
    <t>390-171-167</t>
  </si>
  <si>
    <t>39A-167-311</t>
  </si>
  <si>
    <t>39A-172-231</t>
  </si>
  <si>
    <t>39A-181-121</t>
  </si>
  <si>
    <t>39A-181-211</t>
  </si>
  <si>
    <t>39A-181-229</t>
  </si>
  <si>
    <t>39A-181-233</t>
  </si>
  <si>
    <t>39B-172-541</t>
  </si>
  <si>
    <t>39B-182-121</t>
  </si>
  <si>
    <t>39B-182-211</t>
  </si>
  <si>
    <t>400-171-183</t>
  </si>
  <si>
    <t>400-171-198</t>
  </si>
  <si>
    <t>400-181-541</t>
  </si>
  <si>
    <t>410-124-418</t>
  </si>
  <si>
    <t>410-167-411</t>
  </si>
  <si>
    <t>410-167-461</t>
  </si>
  <si>
    <t>410-171-153</t>
  </si>
  <si>
    <t>410-171-197</t>
  </si>
  <si>
    <t>410-171-313</t>
  </si>
  <si>
    <t>410-174-183</t>
  </si>
  <si>
    <t>410-174-211</t>
  </si>
  <si>
    <t>410-174-221</t>
  </si>
  <si>
    <t>410-178-418</t>
  </si>
  <si>
    <t>41D-173-311</t>
  </si>
  <si>
    <t>41F-171-411</t>
  </si>
  <si>
    <t>41K-171-131</t>
  </si>
  <si>
    <t>41K-171-143</t>
  </si>
  <si>
    <t>41M-171-113</t>
  </si>
  <si>
    <t>41M-171-532</t>
  </si>
  <si>
    <t>41M-181-135</t>
  </si>
  <si>
    <t>41M-181-231</t>
  </si>
  <si>
    <t>41M-181-461</t>
  </si>
  <si>
    <t>420-170-198</t>
  </si>
  <si>
    <t>420-170-211</t>
  </si>
  <si>
    <t>420-171-181</t>
  </si>
  <si>
    <t>420-171-462</t>
  </si>
  <si>
    <t>430-169-181</t>
  </si>
  <si>
    <t>430-170-198</t>
  </si>
  <si>
    <t>430-170-211</t>
  </si>
  <si>
    <t>430-170-221</t>
  </si>
  <si>
    <t>430-171-125</t>
  </si>
  <si>
    <t>430-171-181</t>
  </si>
  <si>
    <t>430-171-522</t>
  </si>
  <si>
    <t>430-181-522</t>
  </si>
  <si>
    <t>440-181-142</t>
  </si>
  <si>
    <t>440-181-180</t>
  </si>
  <si>
    <t>440-181-211</t>
  </si>
  <si>
    <t>440-181-221</t>
  </si>
  <si>
    <t>450-171-181</t>
  </si>
  <si>
    <t>450-181-121</t>
  </si>
  <si>
    <t>450-181-411</t>
  </si>
  <si>
    <t>460-166-418</t>
  </si>
  <si>
    <t>460-171-153</t>
  </si>
  <si>
    <t>460-181-418</t>
  </si>
  <si>
    <t>470-181-181</t>
  </si>
  <si>
    <t>470-181-184</t>
  </si>
  <si>
    <t>480-173-311</t>
  </si>
  <si>
    <t>480-181-462</t>
  </si>
  <si>
    <t>490-163-121</t>
  </si>
  <si>
    <t>490-163-146</t>
  </si>
  <si>
    <t>490-169-181</t>
  </si>
  <si>
    <t>490-169-392</t>
  </si>
  <si>
    <t>490-170-143</t>
  </si>
  <si>
    <t>490-170-199</t>
  </si>
  <si>
    <t>490-170-392</t>
  </si>
  <si>
    <t>490-171-181</t>
  </si>
  <si>
    <t>490-181-181</t>
  </si>
  <si>
    <t>490-181-192</t>
  </si>
  <si>
    <t>491-181-181</t>
  </si>
  <si>
    <t>49D-171-311</t>
  </si>
  <si>
    <t>49D-171-462</t>
  </si>
  <si>
    <t>49D-181-148</t>
  </si>
  <si>
    <t>49E-173-311</t>
  </si>
  <si>
    <t>500-171-188</t>
  </si>
  <si>
    <t>500-171-312</t>
  </si>
  <si>
    <t>500-181-311</t>
  </si>
  <si>
    <t>50Z-172-192</t>
  </si>
  <si>
    <t>50Z-172-211</t>
  </si>
  <si>
    <t>50Z-172-221</t>
  </si>
  <si>
    <t>510-169-181</t>
  </si>
  <si>
    <t>510-171-181</t>
  </si>
  <si>
    <t>510-181-180</t>
  </si>
  <si>
    <t>51A-169-131</t>
  </si>
  <si>
    <t>51A-169-211</t>
  </si>
  <si>
    <t>520-181-116</t>
  </si>
  <si>
    <t>520-181-181</t>
  </si>
  <si>
    <t>530-167-133</t>
  </si>
  <si>
    <t>530-169-181</t>
  </si>
  <si>
    <t>530-171-181</t>
  </si>
  <si>
    <t>530-181-181</t>
  </si>
  <si>
    <t>530-181-183</t>
  </si>
  <si>
    <t>53C-171-121</t>
  </si>
  <si>
    <t>53C-171-131</t>
  </si>
  <si>
    <t>53C-171-211</t>
  </si>
  <si>
    <t>540-163-344</t>
  </si>
  <si>
    <t>540-174-180</t>
  </si>
  <si>
    <t>540-174-211</t>
  </si>
  <si>
    <t>540-181-180</t>
  </si>
  <si>
    <t>540-181-418</t>
  </si>
  <si>
    <t>550-163-181</t>
  </si>
  <si>
    <t>550-171-181</t>
  </si>
  <si>
    <t>550-171-462</t>
  </si>
  <si>
    <t>550-181-181</t>
  </si>
  <si>
    <t>55A-169-131</t>
  </si>
  <si>
    <t>55A-169-211</t>
  </si>
  <si>
    <t>55A-169-229</t>
  </si>
  <si>
    <t>55A-169-231</t>
  </si>
  <si>
    <t>55A-171-418</t>
  </si>
  <si>
    <t>55A-172-144</t>
  </si>
  <si>
    <t>55A-172-211</t>
  </si>
  <si>
    <t>55A-181-151</t>
  </si>
  <si>
    <t>55A-181-211</t>
  </si>
  <si>
    <t>55A-181-231</t>
  </si>
  <si>
    <t>560-171-327</t>
  </si>
  <si>
    <t>560-173-317</t>
  </si>
  <si>
    <t>580-169-181</t>
  </si>
  <si>
    <t>580-181-131</t>
  </si>
  <si>
    <t>580-181-143</t>
  </si>
  <si>
    <t>580-181-211</t>
  </si>
  <si>
    <t>580-181-221</t>
  </si>
  <si>
    <t>580-181-231</t>
  </si>
  <si>
    <t>580-181-312</t>
  </si>
  <si>
    <t>590-181-121</t>
  </si>
  <si>
    <t>590-181-142</t>
  </si>
  <si>
    <t>590-181-162</t>
  </si>
  <si>
    <t>590-181-180</t>
  </si>
  <si>
    <t>600-165-418</t>
  </si>
  <si>
    <t>600-166-392</t>
  </si>
  <si>
    <t>600-166-418</t>
  </si>
  <si>
    <t>600-170-221</t>
  </si>
  <si>
    <t>600-181-113</t>
  </si>
  <si>
    <t>600-181-148</t>
  </si>
  <si>
    <t>600-181-163</t>
  </si>
  <si>
    <t>600-181-166</t>
  </si>
  <si>
    <t>600-181-167</t>
  </si>
  <si>
    <t>600-181-180</t>
  </si>
  <si>
    <t>600-181-199</t>
  </si>
  <si>
    <t>600-181-221</t>
  </si>
  <si>
    <t>600-181-231</t>
  </si>
  <si>
    <t>600-181-235</t>
  </si>
  <si>
    <t>600-181-311</t>
  </si>
  <si>
    <t>60B-171-113</t>
  </si>
  <si>
    <t>60B-171-131</t>
  </si>
  <si>
    <t>60B-171-141</t>
  </si>
  <si>
    <t>60D-182-418</t>
  </si>
  <si>
    <t>60F-182-418</t>
  </si>
  <si>
    <t>60F-182-462</t>
  </si>
  <si>
    <t>60I-167-221</t>
  </si>
  <si>
    <t>60I-182-131</t>
  </si>
  <si>
    <t>60I-182-142</t>
  </si>
  <si>
    <t>60I-182-146</t>
  </si>
  <si>
    <t>60I-182-148</t>
  </si>
  <si>
    <t>60I-182-211</t>
  </si>
  <si>
    <t>60I-182-221</t>
  </si>
  <si>
    <t>60I-182-231</t>
  </si>
  <si>
    <t>60J-169-133</t>
  </si>
  <si>
    <t>60J-169-211</t>
  </si>
  <si>
    <t>60J-169-221</t>
  </si>
  <si>
    <t>60J-172-121</t>
  </si>
  <si>
    <t>60J-172-211</t>
  </si>
  <si>
    <t>60J-172-221</t>
  </si>
  <si>
    <t>60J-172-231</t>
  </si>
  <si>
    <t>60K-171-211</t>
  </si>
  <si>
    <t>60K-171-221</t>
  </si>
  <si>
    <t>60K-171-231</t>
  </si>
  <si>
    <t>60K-171-327</t>
  </si>
  <si>
    <t>60K-181-131</t>
  </si>
  <si>
    <t>60K-181-211</t>
  </si>
  <si>
    <t>60K-181-221</t>
  </si>
  <si>
    <t>60K-181-231</t>
  </si>
  <si>
    <t>60N-171-116</t>
  </si>
  <si>
    <t>60Q-165-411</t>
  </si>
  <si>
    <t>60S-172-121</t>
  </si>
  <si>
    <t>60U-171-311</t>
  </si>
  <si>
    <t>60U-181-146</t>
  </si>
  <si>
    <t>60U-181-211</t>
  </si>
  <si>
    <t>60Y-172-121</t>
  </si>
  <si>
    <t>60Y-172-312</t>
  </si>
  <si>
    <t>60Y-172-418</t>
  </si>
  <si>
    <t>60Y-173-317</t>
  </si>
  <si>
    <t>60Y-181-311</t>
  </si>
  <si>
    <t>60Y-182-325</t>
  </si>
  <si>
    <t>60Y-182-411</t>
  </si>
  <si>
    <t>60Y-182-461</t>
  </si>
  <si>
    <t>60Y-182-532</t>
  </si>
  <si>
    <t>60Z-171-131</t>
  </si>
  <si>
    <t>60Z-171-211</t>
  </si>
  <si>
    <t>60Z-171-221</t>
  </si>
  <si>
    <t>610-167-311</t>
  </si>
  <si>
    <t>610-170-198</t>
  </si>
  <si>
    <t>610-170-211</t>
  </si>
  <si>
    <t>610-170-221</t>
  </si>
  <si>
    <t>610-171-143</t>
  </si>
  <si>
    <t>61J-173-317</t>
  </si>
  <si>
    <t>61J-182-418</t>
  </si>
  <si>
    <t>61L-181-146</t>
  </si>
  <si>
    <t>61L-181-211</t>
  </si>
  <si>
    <t>61T-181-312</t>
  </si>
  <si>
    <t>61U-171-142</t>
  </si>
  <si>
    <t>61U-171-148</t>
  </si>
  <si>
    <t>61U-171-164</t>
  </si>
  <si>
    <t>61U-181-135</t>
  </si>
  <si>
    <t>61U-181-151</t>
  </si>
  <si>
    <t>61U-181-211</t>
  </si>
  <si>
    <t>61U-181-327</t>
  </si>
  <si>
    <t>61W-181-311</t>
  </si>
  <si>
    <t>61X-173-311</t>
  </si>
  <si>
    <t>620-173-311</t>
  </si>
  <si>
    <t>62A-181-422</t>
  </si>
  <si>
    <t>62A-181-541</t>
  </si>
  <si>
    <t>630-181-361</t>
  </si>
  <si>
    <t>640-169-392</t>
  </si>
  <si>
    <t>640-171-184</t>
  </si>
  <si>
    <t>650-171-312</t>
  </si>
  <si>
    <t>650-171-411</t>
  </si>
  <si>
    <t>65A-173-317</t>
  </si>
  <si>
    <t>65F-182-422</t>
  </si>
  <si>
    <t>65G-171-413</t>
  </si>
  <si>
    <t>65G-171-523</t>
  </si>
  <si>
    <t>65H-171-135</t>
  </si>
  <si>
    <t>65H-171-211</t>
  </si>
  <si>
    <t>65H-171-231</t>
  </si>
  <si>
    <t>65H-173-311</t>
  </si>
  <si>
    <t>65H-181-121</t>
  </si>
  <si>
    <t>65H-181-131</t>
  </si>
  <si>
    <t>65H-181-142</t>
  </si>
  <si>
    <t>65H-181-211</t>
  </si>
  <si>
    <t>65H-181-229</t>
  </si>
  <si>
    <t>65H-181-231</t>
  </si>
  <si>
    <t>65Z-171-181</t>
  </si>
  <si>
    <t>65Z-171-221</t>
  </si>
  <si>
    <t>65Z-171-231</t>
  </si>
  <si>
    <t>65Z-171-311</t>
  </si>
  <si>
    <t>660-171-181</t>
  </si>
  <si>
    <t>660-171-221</t>
  </si>
  <si>
    <t>660-171-461</t>
  </si>
  <si>
    <t>670-163-472</t>
  </si>
  <si>
    <t>670-165-472</t>
  </si>
  <si>
    <t>670-169-181</t>
  </si>
  <si>
    <t>670-171-180</t>
  </si>
  <si>
    <t>670-171-522</t>
  </si>
  <si>
    <t>670-171-523</t>
  </si>
  <si>
    <t>670-174-180</t>
  </si>
  <si>
    <t>670-174-211</t>
  </si>
  <si>
    <t>670-181-472</t>
  </si>
  <si>
    <t>680-132-199</t>
  </si>
  <si>
    <t>680-171-174</t>
  </si>
  <si>
    <t>680-171-342</t>
  </si>
  <si>
    <t>680-171-418</t>
  </si>
  <si>
    <t>681-181-164</t>
  </si>
  <si>
    <t>681-181-183</t>
  </si>
  <si>
    <t>690-181-151</t>
  </si>
  <si>
    <t>69A-171-181</t>
  </si>
  <si>
    <t>69A-174-183</t>
  </si>
  <si>
    <t>69A-174-211</t>
  </si>
  <si>
    <t>69A-174-221</t>
  </si>
  <si>
    <t>69A-181-181</t>
  </si>
  <si>
    <t>700-163-418</t>
  </si>
  <si>
    <t>700-171-162</t>
  </si>
  <si>
    <t>700-171-181</t>
  </si>
  <si>
    <t>700-171-311</t>
  </si>
  <si>
    <t>700-181-147</t>
  </si>
  <si>
    <t>700-181-181</t>
  </si>
  <si>
    <t>710-163-472</t>
  </si>
  <si>
    <t>710-165-418</t>
  </si>
  <si>
    <t>710-181-142</t>
  </si>
  <si>
    <t>710-181-143</t>
  </si>
  <si>
    <t>710-181-163</t>
  </si>
  <si>
    <t>710-181-411</t>
  </si>
  <si>
    <t>720-171-147</t>
  </si>
  <si>
    <t>73B-182-142</t>
  </si>
  <si>
    <t>73B-182-180</t>
  </si>
  <si>
    <t>73B-182-211</t>
  </si>
  <si>
    <t>73B-182-221</t>
  </si>
  <si>
    <t>73B-182-231</t>
  </si>
  <si>
    <t>740-171-183</t>
  </si>
  <si>
    <t>740-178-418</t>
  </si>
  <si>
    <t>740-181-173</t>
  </si>
  <si>
    <t>740-181-332</t>
  </si>
  <si>
    <t>740-181-461</t>
  </si>
  <si>
    <t>740-181-541</t>
  </si>
  <si>
    <t>74Z-181-197</t>
  </si>
  <si>
    <t>74Z-181-211</t>
  </si>
  <si>
    <t>74Z-181-221</t>
  </si>
  <si>
    <t>74Z-181-231</t>
  </si>
  <si>
    <t>750-124-418</t>
  </si>
  <si>
    <t>750-126-418</t>
  </si>
  <si>
    <t>760-171-167</t>
  </si>
  <si>
    <t>760-173-317</t>
  </si>
  <si>
    <t>760-181-135</t>
  </si>
  <si>
    <t>760-181-211</t>
  </si>
  <si>
    <t>761-181-134</t>
  </si>
  <si>
    <t>761-181-180</t>
  </si>
  <si>
    <t>761-181-221</t>
  </si>
  <si>
    <t>761-181-231</t>
  </si>
  <si>
    <t>76A-128-462</t>
  </si>
  <si>
    <t>76A-171-183</t>
  </si>
  <si>
    <t>76A-171-462</t>
  </si>
  <si>
    <t>76A-181-183</t>
  </si>
  <si>
    <t>76A-181-411</t>
  </si>
  <si>
    <t>770-171-181</t>
  </si>
  <si>
    <t>780-181-181</t>
  </si>
  <si>
    <t>780-181-199</t>
  </si>
  <si>
    <t>780-186-311</t>
  </si>
  <si>
    <t>780-186-317</t>
  </si>
  <si>
    <t>78A-122-311</t>
  </si>
  <si>
    <t>78A-135-311</t>
  </si>
  <si>
    <t>790-165-392</t>
  </si>
  <si>
    <t>790-167-392</t>
  </si>
  <si>
    <t>790-169-392</t>
  </si>
  <si>
    <t>790-171-523</t>
  </si>
  <si>
    <t>790-181-180</t>
  </si>
  <si>
    <t>790-181-211</t>
  </si>
  <si>
    <t>790-181-392</t>
  </si>
  <si>
    <t>800-171-124</t>
  </si>
  <si>
    <t>800-181-151</t>
  </si>
  <si>
    <t>800-181-221</t>
  </si>
  <si>
    <t>800-181-231</t>
  </si>
  <si>
    <t>810-169-181</t>
  </si>
  <si>
    <t>810-171-181</t>
  </si>
  <si>
    <t>81A-173-317</t>
  </si>
  <si>
    <t>820-163-162</t>
  </si>
  <si>
    <t>820-171-198</t>
  </si>
  <si>
    <t>820-181-181</t>
  </si>
  <si>
    <t>821-171-418</t>
  </si>
  <si>
    <t>821-181-135</t>
  </si>
  <si>
    <t>821-181-146</t>
  </si>
  <si>
    <t>821-181-199</t>
  </si>
  <si>
    <t>830-171-332</t>
  </si>
  <si>
    <t>830-171-541</t>
  </si>
  <si>
    <t>850-169-131</t>
  </si>
  <si>
    <t>850-169-231</t>
  </si>
  <si>
    <t>850-181-198</t>
  </si>
  <si>
    <t>860-163-181</t>
  </si>
  <si>
    <t>860-163-461</t>
  </si>
  <si>
    <t>860-169-131</t>
  </si>
  <si>
    <t>860-169-181</t>
  </si>
  <si>
    <t>860-169-231</t>
  </si>
  <si>
    <t>860-171-311</t>
  </si>
  <si>
    <t>860-171-327</t>
  </si>
  <si>
    <t>860-171-462</t>
  </si>
  <si>
    <t>860-185-142</t>
  </si>
  <si>
    <t>860-185-181</t>
  </si>
  <si>
    <t>860-185-211</t>
  </si>
  <si>
    <t>860-185-221</t>
  </si>
  <si>
    <t>860-185-231</t>
  </si>
  <si>
    <t>86T-172-541</t>
  </si>
  <si>
    <t>890-163-472</t>
  </si>
  <si>
    <t>890-181-311</t>
  </si>
  <si>
    <t>900-163-162</t>
  </si>
  <si>
    <t>900-163-414</t>
  </si>
  <si>
    <t>900-171-411</t>
  </si>
  <si>
    <t>90A-173-317</t>
  </si>
  <si>
    <t>90B-173-311</t>
  </si>
  <si>
    <t>90D-181-418</t>
  </si>
  <si>
    <t>90D-181-541</t>
  </si>
  <si>
    <t>910-171-198</t>
  </si>
  <si>
    <t>910-171-221</t>
  </si>
  <si>
    <t>920-171-125</t>
  </si>
  <si>
    <t>920-181-113</t>
  </si>
  <si>
    <t>920-181-151</t>
  </si>
  <si>
    <t>92B-172-141</t>
  </si>
  <si>
    <t>92B-172-211</t>
  </si>
  <si>
    <t>92D-182-192</t>
  </si>
  <si>
    <t>92E-182-461</t>
  </si>
  <si>
    <t>92F-172-326</t>
  </si>
  <si>
    <t>92F-182-541</t>
  </si>
  <si>
    <t>92S-182-411</t>
  </si>
  <si>
    <t>92T-182-418</t>
  </si>
  <si>
    <t>930-170-411</t>
  </si>
  <si>
    <t>93N-173-317</t>
  </si>
  <si>
    <t>93Q-173-311</t>
  </si>
  <si>
    <t>940-163-147</t>
  </si>
  <si>
    <t>940-163-211</t>
  </si>
  <si>
    <t>940-163-221</t>
  </si>
  <si>
    <t>940-163-231</t>
  </si>
  <si>
    <t>940-171-312</t>
  </si>
  <si>
    <t>940-181-192</t>
  </si>
  <si>
    <t>940-181-312</t>
  </si>
  <si>
    <t>940-181-541</t>
  </si>
  <si>
    <t>94A-124-462</t>
  </si>
  <si>
    <t>94A-136-462</t>
  </si>
  <si>
    <t>950-163-411</t>
  </si>
  <si>
    <t>950-167-143</t>
  </si>
  <si>
    <t>950-181-191</t>
  </si>
  <si>
    <t>950-181-312</t>
  </si>
  <si>
    <t>950-181-418</t>
  </si>
  <si>
    <t>960-170-472</t>
  </si>
  <si>
    <t>960-171-143</t>
  </si>
  <si>
    <t>960-171-151</t>
  </si>
  <si>
    <t>960-171-162</t>
  </si>
  <si>
    <t>960-171-172</t>
  </si>
  <si>
    <t>960-171-173</t>
  </si>
  <si>
    <t>960-171-183</t>
  </si>
  <si>
    <t>96C-166-418</t>
  </si>
  <si>
    <t>970-181-312</t>
  </si>
  <si>
    <t>970-181-411</t>
  </si>
  <si>
    <t>970-181-451</t>
  </si>
  <si>
    <t>980-165-392</t>
  </si>
  <si>
    <t>980-169-181</t>
  </si>
  <si>
    <t>980-171-181</t>
  </si>
  <si>
    <t>980-181-181</t>
  </si>
  <si>
    <t>98A-169-146</t>
  </si>
  <si>
    <t>98A-169-211</t>
  </si>
  <si>
    <t>98A-173-311</t>
  </si>
  <si>
    <t>98A-181-541</t>
  </si>
  <si>
    <t>98B-171-542</t>
  </si>
  <si>
    <t>990-171-135</t>
  </si>
  <si>
    <t>990-171-461</t>
  </si>
  <si>
    <t>990-181-312</t>
  </si>
  <si>
    <t>990-181-462</t>
  </si>
  <si>
    <t>00A-ALL-133</t>
  </si>
  <si>
    <t>00A-ALL-198</t>
  </si>
  <si>
    <t>020-ALL-163</t>
  </si>
  <si>
    <t>050-ALL-192</t>
  </si>
  <si>
    <t>070-ALL-151</t>
  </si>
  <si>
    <t>080-ALL-183</t>
  </si>
  <si>
    <t>090-ALL-363</t>
  </si>
  <si>
    <t>110-ALL-183</t>
  </si>
  <si>
    <t>110-ALL-414</t>
  </si>
  <si>
    <t>11B-ALL-312</t>
  </si>
  <si>
    <t>11C-ALL-312</t>
  </si>
  <si>
    <t>130-ALL-184</t>
  </si>
  <si>
    <t>160-ALL-146</t>
  </si>
  <si>
    <t>180-ALL-163</t>
  </si>
  <si>
    <t>180-ALL-167</t>
  </si>
  <si>
    <t>180-ALL-183</t>
  </si>
  <si>
    <t>181-ALL-181</t>
  </si>
  <si>
    <t>182-ALL-167</t>
  </si>
  <si>
    <t>190-ALL-184</t>
  </si>
  <si>
    <t>190-ALL-343</t>
  </si>
  <si>
    <t>19A-ALL-135</t>
  </si>
  <si>
    <t>200-ALL-461</t>
  </si>
  <si>
    <t>200-ALL-542</t>
  </si>
  <si>
    <t>220-ALL-311</t>
  </si>
  <si>
    <t>220-ALL-523</t>
  </si>
  <si>
    <t>230-ALL-312</t>
  </si>
  <si>
    <t>230-ALL-414</t>
  </si>
  <si>
    <t>23A-ALL-181</t>
  </si>
  <si>
    <t>23A-ALL-197</t>
  </si>
  <si>
    <t>240-ALL-461</t>
  </si>
  <si>
    <t>240-ALL-541</t>
  </si>
  <si>
    <t>241-ALL-181</t>
  </si>
  <si>
    <t>241-ALL-184</t>
  </si>
  <si>
    <t>250-ALL-327</t>
  </si>
  <si>
    <t>27A-ALL-311</t>
  </si>
  <si>
    <t>280-ALL-181</t>
  </si>
  <si>
    <t>290-ALL-181</t>
  </si>
  <si>
    <t>291-ALL-181</t>
  </si>
  <si>
    <t>300-ALL-143</t>
  </si>
  <si>
    <t>300-ALL-163</t>
  </si>
  <si>
    <t>300-ALL-181</t>
  </si>
  <si>
    <t>300-ALL-459</t>
  </si>
  <si>
    <t>310-ALL-192</t>
  </si>
  <si>
    <t>310-ALL-414</t>
  </si>
  <si>
    <t>310-ALL-522</t>
  </si>
  <si>
    <t>32D-ALL-151</t>
  </si>
  <si>
    <t>32L-ALL-312</t>
  </si>
  <si>
    <t>32P-ALL-317</t>
  </si>
  <si>
    <t>330-ALL-146</t>
  </si>
  <si>
    <t>330-ALL-331</t>
  </si>
  <si>
    <t>33A-ALL-135</t>
  </si>
  <si>
    <t>34B-ALL-141</t>
  </si>
  <si>
    <t>34B-ALL-180</t>
  </si>
  <si>
    <t>34B-ALL-183</t>
  </si>
  <si>
    <t>34H-ALL-192</t>
  </si>
  <si>
    <t>34Z-ALL-180</t>
  </si>
  <si>
    <t>34Z-ALL-199</t>
  </si>
  <si>
    <t>34Z-ALL-461</t>
  </si>
  <si>
    <t>350-ALL-141</t>
  </si>
  <si>
    <t>35B-ALL-121</t>
  </si>
  <si>
    <t>35B-ALL-135</t>
  </si>
  <si>
    <t>35B-ALL-211</t>
  </si>
  <si>
    <t>360-ALL-167</t>
  </si>
  <si>
    <t>36C-ALL-146</t>
  </si>
  <si>
    <t>36F-ALL-146</t>
  </si>
  <si>
    <t>36F-ALL-221</t>
  </si>
  <si>
    <t>36F-ALL-231</t>
  </si>
  <si>
    <t>36F-ALL-312</t>
  </si>
  <si>
    <t>36F-ALL-326</t>
  </si>
  <si>
    <t>36F-ALL-422</t>
  </si>
  <si>
    <t>36G-ALL-131</t>
  </si>
  <si>
    <t>380-ALL-163</t>
  </si>
  <si>
    <t>390-ALL-343</t>
  </si>
  <si>
    <t>39A-ALL-233</t>
  </si>
  <si>
    <t>39A-ALL-311</t>
  </si>
  <si>
    <t>39B-ALL-541</t>
  </si>
  <si>
    <t>400-ALL-183</t>
  </si>
  <si>
    <t>400-ALL-198</t>
  </si>
  <si>
    <t>400-ALL-541</t>
  </si>
  <si>
    <t>410-ALL-153</t>
  </si>
  <si>
    <t>410-ALL-197</t>
  </si>
  <si>
    <t>410-ALL-313</t>
  </si>
  <si>
    <t>41K-ALL-131</t>
  </si>
  <si>
    <t>41K-ALL-143</t>
  </si>
  <si>
    <t>41M-ALL-113</t>
  </si>
  <si>
    <t>41M-ALL-135</t>
  </si>
  <si>
    <t>41M-ALL-231</t>
  </si>
  <si>
    <t>41M-ALL-532</t>
  </si>
  <si>
    <t>430-ALL-125</t>
  </si>
  <si>
    <t>430-ALL-198</t>
  </si>
  <si>
    <t>430-ALL-522</t>
  </si>
  <si>
    <t>460-ALL-153</t>
  </si>
  <si>
    <t>470-ALL-184</t>
  </si>
  <si>
    <t>480-ALL-311</t>
  </si>
  <si>
    <t>490-ALL-181</t>
  </si>
  <si>
    <t>500-ALL-188</t>
  </si>
  <si>
    <t>50Z-ALL-192</t>
  </si>
  <si>
    <t>50Z-ALL-211</t>
  </si>
  <si>
    <t>50Z-ALL-221</t>
  </si>
  <si>
    <t>510-ALL-181</t>
  </si>
  <si>
    <t>520-ALL-116</t>
  </si>
  <si>
    <t>520-ALL-181</t>
  </si>
  <si>
    <t>530-ALL-181</t>
  </si>
  <si>
    <t>530-ALL-183</t>
  </si>
  <si>
    <t>53C-ALL-121</t>
  </si>
  <si>
    <t>540-ALL-344</t>
  </si>
  <si>
    <t>550-ALL-181</t>
  </si>
  <si>
    <t>55A-ALL-144</t>
  </si>
  <si>
    <t>560-ALL-317</t>
  </si>
  <si>
    <t>560-ALL-327</t>
  </si>
  <si>
    <t>580-ALL-143</t>
  </si>
  <si>
    <t>590-ALL-162</t>
  </si>
  <si>
    <t>600-ALL-113</t>
  </si>
  <si>
    <t>600-ALL-148</t>
  </si>
  <si>
    <t>600-ALL-163</t>
  </si>
  <si>
    <t>600-ALL-166</t>
  </si>
  <si>
    <t>600-ALL-167</t>
  </si>
  <si>
    <t>60B-ALL-113</t>
  </si>
  <si>
    <t>60B-ALL-141</t>
  </si>
  <si>
    <t>60I-ALL-146</t>
  </si>
  <si>
    <t>60I-ALL-148</t>
  </si>
  <si>
    <t>60J-ALL-133</t>
  </si>
  <si>
    <t>60J-ALL-231</t>
  </si>
  <si>
    <t>60K-ALL-221</t>
  </si>
  <si>
    <t>60K-ALL-231</t>
  </si>
  <si>
    <t>60N-ALL-116</t>
  </si>
  <si>
    <t>60U-ALL-146</t>
  </si>
  <si>
    <t>60U-ALL-211</t>
  </si>
  <si>
    <t>60Y-ALL-312</t>
  </si>
  <si>
    <t>60Y-ALL-461</t>
  </si>
  <si>
    <t>60Y-ALL-532</t>
  </si>
  <si>
    <t>610-ALL-143</t>
  </si>
  <si>
    <t>610-ALL-198</t>
  </si>
  <si>
    <t>61L-ALL-146</t>
  </si>
  <si>
    <t>61L-ALL-211</t>
  </si>
  <si>
    <t>61T-ALL-312</t>
  </si>
  <si>
    <t>61U-ALL-135</t>
  </si>
  <si>
    <t>61U-ALL-142</t>
  </si>
  <si>
    <t>61U-ALL-148</t>
  </si>
  <si>
    <t>61U-ALL-164</t>
  </si>
  <si>
    <t>62A-ALL-422</t>
  </si>
  <si>
    <t>62A-ALL-541</t>
  </si>
  <si>
    <t>630-ALL-361</t>
  </si>
  <si>
    <t>65A-ALL-317</t>
  </si>
  <si>
    <t>65F-ALL-422</t>
  </si>
  <si>
    <t>65G-ALL-413</t>
  </si>
  <si>
    <t>65G-ALL-523</t>
  </si>
  <si>
    <t>65H-ALL-121</t>
  </si>
  <si>
    <t>65H-ALL-131</t>
  </si>
  <si>
    <t>65H-ALL-135</t>
  </si>
  <si>
    <t>65H-ALL-229</t>
  </si>
  <si>
    <t>65H-ALL-231</t>
  </si>
  <si>
    <t>65Z-ALL-181</t>
  </si>
  <si>
    <t>65Z-ALL-221</t>
  </si>
  <si>
    <t>65Z-ALL-231</t>
  </si>
  <si>
    <t>670-ALL-181</t>
  </si>
  <si>
    <t>670-ALL-472</t>
  </si>
  <si>
    <t>670-ALL-522</t>
  </si>
  <si>
    <t>670-ALL-523</t>
  </si>
  <si>
    <t>681-ALL-164</t>
  </si>
  <si>
    <t>681-ALL-183</t>
  </si>
  <si>
    <t>69A-ALL-181</t>
  </si>
  <si>
    <t>69A-ALL-183</t>
  </si>
  <si>
    <t>700-ALL-162</t>
  </si>
  <si>
    <t>700-ALL-181</t>
  </si>
  <si>
    <t>710-ALL-163</t>
  </si>
  <si>
    <t>710-ALL-472</t>
  </si>
  <si>
    <t>720-ALL-147</t>
  </si>
  <si>
    <t>73B-ALL-142</t>
  </si>
  <si>
    <t>73B-ALL-180</t>
  </si>
  <si>
    <t>73B-ALL-231</t>
  </si>
  <si>
    <t>740-ALL-183</t>
  </si>
  <si>
    <t>740-ALL-332</t>
  </si>
  <si>
    <t>74Z-ALL-197</t>
  </si>
  <si>
    <t>760-ALL-167</t>
  </si>
  <si>
    <t>761-ALL-134</t>
  </si>
  <si>
    <t>761-ALL-181</t>
  </si>
  <si>
    <t>76A-ALL-183</t>
  </si>
  <si>
    <t>780-ALL-181</t>
  </si>
  <si>
    <t>780-ALL-199</t>
  </si>
  <si>
    <t>790-ALL-523</t>
  </si>
  <si>
    <t>800-ALL-151</t>
  </si>
  <si>
    <t>81A-ALL-317</t>
  </si>
  <si>
    <t>820-ALL-181</t>
  </si>
  <si>
    <t>821-ALL-135</t>
  </si>
  <si>
    <t>830-ALL-541</t>
  </si>
  <si>
    <t>860-ALL-327</t>
  </si>
  <si>
    <t>86T-ALL-541</t>
  </si>
  <si>
    <t>890-ALL-472</t>
  </si>
  <si>
    <t>900-ALL-162</t>
  </si>
  <si>
    <t>900-ALL-414</t>
  </si>
  <si>
    <t>90D-ALL-541</t>
  </si>
  <si>
    <t>910-ALL-198</t>
  </si>
  <si>
    <t>92B-ALL-141</t>
  </si>
  <si>
    <t>92E-ALL-461</t>
  </si>
  <si>
    <t>92F-ALL-326</t>
  </si>
  <si>
    <t>940-ALL-147</t>
  </si>
  <si>
    <t>940-ALL-192</t>
  </si>
  <si>
    <t>940-ALL-541</t>
  </si>
  <si>
    <t>950-ALL-191</t>
  </si>
  <si>
    <t>950-ALL-312</t>
  </si>
  <si>
    <t>960-ALL-162</t>
  </si>
  <si>
    <t>960-ALL-172</t>
  </si>
  <si>
    <t>960-ALL-183</t>
  </si>
  <si>
    <t>970-ALL-312</t>
  </si>
  <si>
    <t>98A-ALL-146</t>
  </si>
  <si>
    <t>98A-ALL-541</t>
  </si>
  <si>
    <t>98B-ALL-542</t>
  </si>
  <si>
    <t>ALL-ALL-166</t>
  </si>
  <si>
    <t>ALL-ALL-363</t>
  </si>
  <si>
    <t>ALL-163-522</t>
  </si>
  <si>
    <t>ALL-168-343</t>
  </si>
  <si>
    <t>ALL-169-229</t>
  </si>
  <si>
    <t>ALL-171-164</t>
  </si>
  <si>
    <t>ALL-171-363</t>
  </si>
  <si>
    <t>ALL-172-144</t>
  </si>
  <si>
    <t>ALL-172-192</t>
  </si>
  <si>
    <t>ALL-174-180</t>
  </si>
  <si>
    <t>ALL-174-221</t>
  </si>
  <si>
    <t>ALL-181-134</t>
  </si>
  <si>
    <t>ALL-181-166</t>
  </si>
  <si>
    <t>ALL-181-317</t>
  </si>
  <si>
    <t>ALL-181-327</t>
  </si>
  <si>
    <t>ALL-181-361</t>
  </si>
  <si>
    <t>ALL-181-451</t>
  </si>
  <si>
    <t>ALL-182-135</t>
  </si>
  <si>
    <t>ALL-182-146</t>
  </si>
  <si>
    <t>ALL-182-148</t>
  </si>
  <si>
    <t>ALL-182-180</t>
  </si>
  <si>
    <t>ALL-182-192</t>
  </si>
  <si>
    <t>ALL-182-221</t>
  </si>
  <si>
    <t>ALL-182-325</t>
  </si>
  <si>
    <t>ALL-182-422</t>
  </si>
  <si>
    <t>ALL-182-461</t>
  </si>
  <si>
    <t>ALL-182-462</t>
  </si>
  <si>
    <t>ALL-182-532</t>
  </si>
  <si>
    <t>ALL-182-541</t>
  </si>
  <si>
    <t>ALL-185-121</t>
  </si>
  <si>
    <t>ALL-185-142</t>
  </si>
  <si>
    <t>ALL-185-162</t>
  </si>
  <si>
    <t>ALL-185-181</t>
  </si>
  <si>
    <t>ALL-185-192</t>
  </si>
  <si>
    <t>ALL-185-211</t>
  </si>
  <si>
    <t>ALL-185-221</t>
  </si>
  <si>
    <t>ALL-185-229</t>
  </si>
  <si>
    <t>ALL-185-231</t>
  </si>
  <si>
    <t>ALL-185-233</t>
  </si>
  <si>
    <t>ALL-185-311</t>
  </si>
  <si>
    <t>ALL-185-312</t>
  </si>
  <si>
    <t>ALL-185-332</t>
  </si>
  <si>
    <t>ALL-185-411</t>
  </si>
  <si>
    <t>ALL-186-146</t>
  </si>
  <si>
    <t>ALL-186-181</t>
  </si>
  <si>
    <t>ALL-186-317</t>
  </si>
  <si>
    <t>141-00A</t>
  </si>
  <si>
    <t>141-00B</t>
  </si>
  <si>
    <t>141-01B</t>
  </si>
  <si>
    <t>141-01C</t>
  </si>
  <si>
    <t>141-01D</t>
  </si>
  <si>
    <t>141-01F</t>
  </si>
  <si>
    <t>141-06B</t>
  </si>
  <si>
    <t>141-07A</t>
  </si>
  <si>
    <t>141-08A</t>
  </si>
  <si>
    <t>141-09A</t>
  </si>
  <si>
    <t>141-09B</t>
  </si>
  <si>
    <t>141-10A</t>
  </si>
  <si>
    <t>141-10B</t>
  </si>
  <si>
    <t>141-11A</t>
  </si>
  <si>
    <t>141-11B</t>
  </si>
  <si>
    <t>141-11C</t>
  </si>
  <si>
    <t>141-11D</t>
  </si>
  <si>
    <t>141-11F</t>
  </si>
  <si>
    <t>141-11K</t>
  </si>
  <si>
    <t>141-12A</t>
  </si>
  <si>
    <t>141-13A</t>
  </si>
  <si>
    <t>141-13B</t>
  </si>
  <si>
    <t>141-13C</t>
  </si>
  <si>
    <t>141-13D</t>
  </si>
  <si>
    <t>141-16B</t>
  </si>
  <si>
    <t>141-19A</t>
  </si>
  <si>
    <t>141-19B</t>
  </si>
  <si>
    <t>141-19C</t>
  </si>
  <si>
    <t>141-20A</t>
  </si>
  <si>
    <t>141-23A</t>
  </si>
  <si>
    <t>141-24B</t>
  </si>
  <si>
    <t>141-24N</t>
  </si>
  <si>
    <t>141-26B</t>
  </si>
  <si>
    <t>141-26C</t>
  </si>
  <si>
    <t>141-27A</t>
  </si>
  <si>
    <t>141-295</t>
  </si>
  <si>
    <t>141-29A</t>
  </si>
  <si>
    <t>141-32A</t>
  </si>
  <si>
    <t>141-32B</t>
  </si>
  <si>
    <t>141-32C</t>
  </si>
  <si>
    <t>141-32D</t>
  </si>
  <si>
    <t>141-32H</t>
  </si>
  <si>
    <t>141-32K</t>
  </si>
  <si>
    <t>141-32L</t>
  </si>
  <si>
    <t>141-32M</t>
  </si>
  <si>
    <t>141-32N</t>
  </si>
  <si>
    <t>141-32P</t>
  </si>
  <si>
    <t>141-32Q</t>
  </si>
  <si>
    <t>141-32R</t>
  </si>
  <si>
    <t>141-32S</t>
  </si>
  <si>
    <t>141-32T</t>
  </si>
  <si>
    <t>141-33A</t>
  </si>
  <si>
    <t>141-34B</t>
  </si>
  <si>
    <t>141-34D</t>
  </si>
  <si>
    <t>141-34F</t>
  </si>
  <si>
    <t>141-34G</t>
  </si>
  <si>
    <t>141-34H</t>
  </si>
  <si>
    <t>141-35A</t>
  </si>
  <si>
    <t>141-35B</t>
  </si>
  <si>
    <t>141-36B</t>
  </si>
  <si>
    <t>141-36C</t>
  </si>
  <si>
    <t>141-36F</t>
  </si>
  <si>
    <t>141-36G</t>
  </si>
  <si>
    <t>141-39A</t>
  </si>
  <si>
    <t>141-39B</t>
  </si>
  <si>
    <t>141-41B</t>
  </si>
  <si>
    <t>141-41C</t>
  </si>
  <si>
    <t>141-41D</t>
  </si>
  <si>
    <t>141-41F</t>
  </si>
  <si>
    <t>141-41G</t>
  </si>
  <si>
    <t>141-41H</t>
  </si>
  <si>
    <t>141-41J</t>
  </si>
  <si>
    <t>141-41K</t>
  </si>
  <si>
    <t>141-41L</t>
  </si>
  <si>
    <t>141-41M</t>
  </si>
  <si>
    <t>141-41N</t>
  </si>
  <si>
    <t>141-41Q</t>
  </si>
  <si>
    <t>141-41R</t>
  </si>
  <si>
    <t>141-42A</t>
  </si>
  <si>
    <t>141-42B</t>
  </si>
  <si>
    <t>141-43C</t>
  </si>
  <si>
    <t>141-43D</t>
  </si>
  <si>
    <t>141-44A</t>
  </si>
  <si>
    <t>141-45A</t>
  </si>
  <si>
    <t>141-45B</t>
  </si>
  <si>
    <t>141-49B</t>
  </si>
  <si>
    <t>141-49D</t>
  </si>
  <si>
    <t>141-49E</t>
  </si>
  <si>
    <t>141-49F</t>
  </si>
  <si>
    <t>141-49G</t>
  </si>
  <si>
    <t>141-50A</t>
  </si>
  <si>
    <t>141-51A</t>
  </si>
  <si>
    <t>141-51B</t>
  </si>
  <si>
    <t>141-53B</t>
  </si>
  <si>
    <t>141-53C</t>
  </si>
  <si>
    <t>141-54A</t>
  </si>
  <si>
    <t>141-55A</t>
  </si>
  <si>
    <t>141-55B</t>
  </si>
  <si>
    <t>141-58B</t>
  </si>
  <si>
    <t>141-60B</t>
  </si>
  <si>
    <t>141-60D</t>
  </si>
  <si>
    <t>141-60F</t>
  </si>
  <si>
    <t>141-60G</t>
  </si>
  <si>
    <t>141-60I</t>
  </si>
  <si>
    <t>141-60J</t>
  </si>
  <si>
    <t>141-60K</t>
  </si>
  <si>
    <t>141-60L</t>
  </si>
  <si>
    <t>141-60M</t>
  </si>
  <si>
    <t>141-60N</t>
  </si>
  <si>
    <t>141-60P</t>
  </si>
  <si>
    <t>141-60Q</t>
  </si>
  <si>
    <t>141-60S</t>
  </si>
  <si>
    <t>141-60U</t>
  </si>
  <si>
    <t>141-60Y</t>
  </si>
  <si>
    <t>141-61J</t>
  </si>
  <si>
    <t>141-61K</t>
  </si>
  <si>
    <t>141-61L</t>
  </si>
  <si>
    <t>141-61M</t>
  </si>
  <si>
    <t>141-61N</t>
  </si>
  <si>
    <t>141-61P</t>
  </si>
  <si>
    <t>141-61Q</t>
  </si>
  <si>
    <t>141-61R</t>
  </si>
  <si>
    <t>141-61S</t>
  </si>
  <si>
    <t>141-61T</t>
  </si>
  <si>
    <t>141-61U</t>
  </si>
  <si>
    <t>141-61V</t>
  </si>
  <si>
    <t>141-61W</t>
  </si>
  <si>
    <t>141-61X</t>
  </si>
  <si>
    <t>141-61Y</t>
  </si>
  <si>
    <t>141-62A</t>
  </si>
  <si>
    <t>141-62J</t>
  </si>
  <si>
    <t>141-62K</t>
  </si>
  <si>
    <t>141-62L</t>
  </si>
  <si>
    <t>141-63A</t>
  </si>
  <si>
    <t>141-63B</t>
  </si>
  <si>
    <t>141-63C</t>
  </si>
  <si>
    <t>141-64A</t>
  </si>
  <si>
    <t>141-65A</t>
  </si>
  <si>
    <t>141-65B</t>
  </si>
  <si>
    <t>141-65C</t>
  </si>
  <si>
    <t>141-65D</t>
  </si>
  <si>
    <t>141-65F</t>
  </si>
  <si>
    <t>141-65G</t>
  </si>
  <si>
    <t>141-65H</t>
  </si>
  <si>
    <t>141-66A</t>
  </si>
  <si>
    <t>141-67B</t>
  </si>
  <si>
    <t>141-68A</t>
  </si>
  <si>
    <t>141-68C</t>
  </si>
  <si>
    <t>141-69A</t>
  </si>
  <si>
    <t>141-70A</t>
  </si>
  <si>
    <t>141-73A</t>
  </si>
  <si>
    <t>141-73B</t>
  </si>
  <si>
    <t>141-74C</t>
  </si>
  <si>
    <t>141-76A</t>
  </si>
  <si>
    <t>141-78A</t>
  </si>
  <si>
    <t>141-78B</t>
  </si>
  <si>
    <t>141-78C</t>
  </si>
  <si>
    <t>141-79A</t>
  </si>
  <si>
    <t>141-80C</t>
  </si>
  <si>
    <t>141-81A</t>
  </si>
  <si>
    <t>141-81B</t>
  </si>
  <si>
    <t>141-84B</t>
  </si>
  <si>
    <t>141-86T</t>
  </si>
  <si>
    <t>141-87A</t>
  </si>
  <si>
    <t>141-88A</t>
  </si>
  <si>
    <t>141-90A</t>
  </si>
  <si>
    <t>141-90B</t>
  </si>
  <si>
    <t>141-90C</t>
  </si>
  <si>
    <t>141-90D</t>
  </si>
  <si>
    <t>141-90F</t>
  </si>
  <si>
    <t>141-91A</t>
  </si>
  <si>
    <t>141-91B</t>
  </si>
  <si>
    <t>141-92B</t>
  </si>
  <si>
    <t>141-92D</t>
  </si>
  <si>
    <t>141-92E</t>
  </si>
  <si>
    <t>141-92F</t>
  </si>
  <si>
    <t>141-92G</t>
  </si>
  <si>
    <t>141-92K</t>
  </si>
  <si>
    <t>141-92L</t>
  </si>
  <si>
    <t>141-92M</t>
  </si>
  <si>
    <t>141-92N</t>
  </si>
  <si>
    <t>141-92P</t>
  </si>
  <si>
    <t>141-92R</t>
  </si>
  <si>
    <t>141-92S</t>
  </si>
  <si>
    <t>141-92T</t>
  </si>
  <si>
    <t>141-92U</t>
  </si>
  <si>
    <t>141-92V</t>
  </si>
  <si>
    <t>141-92W</t>
  </si>
  <si>
    <t>141-92Y</t>
  </si>
  <si>
    <t>141-93A</t>
  </si>
  <si>
    <t>141-93J</t>
  </si>
  <si>
    <t>141-93L</t>
  </si>
  <si>
    <t>141-93M</t>
  </si>
  <si>
    <t>141-93N</t>
  </si>
  <si>
    <t>141-93P</t>
  </si>
  <si>
    <t>141-93Q</t>
  </si>
  <si>
    <t>141-93R</t>
  </si>
  <si>
    <t>141-93T</t>
  </si>
  <si>
    <t>141-93V</t>
  </si>
  <si>
    <t>141-94A</t>
  </si>
  <si>
    <t>141-94Z</t>
  </si>
  <si>
    <t>141-95A</t>
  </si>
  <si>
    <t>141-96C</t>
  </si>
  <si>
    <t>141-96F</t>
  </si>
  <si>
    <t>141-98A</t>
  </si>
  <si>
    <t>141-98B</t>
  </si>
  <si>
    <t>175-A05</t>
  </si>
  <si>
    <t>175-A23</t>
  </si>
  <si>
    <t>175-A39</t>
  </si>
  <si>
    <t>175-B95</t>
  </si>
  <si>
    <t>175-C18</t>
  </si>
  <si>
    <t>175-C37</t>
  </si>
  <si>
    <t>175-C41</t>
  </si>
  <si>
    <t>175-C62</t>
  </si>
  <si>
    <t>175-C67</t>
  </si>
  <si>
    <t>175-C68</t>
  </si>
  <si>
    <t>175-E13</t>
  </si>
  <si>
    <t>175-E28</t>
  </si>
  <si>
    <t>175-E31</t>
  </si>
  <si>
    <t>203-00A</t>
  </si>
  <si>
    <t>203-00B</t>
  </si>
  <si>
    <t>203-010</t>
  </si>
  <si>
    <t>203-01B</t>
  </si>
  <si>
    <t>203-01D</t>
  </si>
  <si>
    <t>203-01F</t>
  </si>
  <si>
    <t>203-020</t>
  </si>
  <si>
    <t>203-030</t>
  </si>
  <si>
    <t>203-040</t>
  </si>
  <si>
    <t>203-050</t>
  </si>
  <si>
    <t>203-060</t>
  </si>
  <si>
    <t>203-06B</t>
  </si>
  <si>
    <t>203-070</t>
  </si>
  <si>
    <t>203-07A</t>
  </si>
  <si>
    <t>203-080</t>
  </si>
  <si>
    <t>203-090</t>
  </si>
  <si>
    <t>203-09A</t>
  </si>
  <si>
    <t>203-09B</t>
  </si>
  <si>
    <t>203-100</t>
  </si>
  <si>
    <t>203-10A</t>
  </si>
  <si>
    <t>203-10B</t>
  </si>
  <si>
    <t>203-110</t>
  </si>
  <si>
    <t>203-111</t>
  </si>
  <si>
    <t>203-11A</t>
  </si>
  <si>
    <t>203-11B</t>
  </si>
  <si>
    <t>203-11C</t>
  </si>
  <si>
    <t>203-11D</t>
  </si>
  <si>
    <t>203-11F</t>
  </si>
  <si>
    <t>203-11K</t>
  </si>
  <si>
    <t>203-120</t>
  </si>
  <si>
    <t>203-12A</t>
  </si>
  <si>
    <t>203-130</t>
  </si>
  <si>
    <t>203-132</t>
  </si>
  <si>
    <t>203-13A</t>
  </si>
  <si>
    <t>203-13B</t>
  </si>
  <si>
    <t>203-13C</t>
  </si>
  <si>
    <t>203-13D</t>
  </si>
  <si>
    <t>203-140</t>
  </si>
  <si>
    <t>203-150</t>
  </si>
  <si>
    <t>203-160</t>
  </si>
  <si>
    <t>203-16B</t>
  </si>
  <si>
    <t>203-170</t>
  </si>
  <si>
    <t>203-180</t>
  </si>
  <si>
    <t>203-181</t>
  </si>
  <si>
    <t>203-182</t>
  </si>
  <si>
    <t>203-190</t>
  </si>
  <si>
    <t>203-19A</t>
  </si>
  <si>
    <t>203-19B</t>
  </si>
  <si>
    <t>203-19C</t>
  </si>
  <si>
    <t>203-200</t>
  </si>
  <si>
    <t>203-20A</t>
  </si>
  <si>
    <t>203-210</t>
  </si>
  <si>
    <t>203-220</t>
  </si>
  <si>
    <t>203-230</t>
  </si>
  <si>
    <t>203-23A</t>
  </si>
  <si>
    <t>203-240</t>
  </si>
  <si>
    <t>203-241</t>
  </si>
  <si>
    <t>203-24B</t>
  </si>
  <si>
    <t>203-24N</t>
  </si>
  <si>
    <t>203-250</t>
  </si>
  <si>
    <t>203-260</t>
  </si>
  <si>
    <t>203-26B</t>
  </si>
  <si>
    <t>203-26C</t>
  </si>
  <si>
    <t>203-270</t>
  </si>
  <si>
    <t>203-27A</t>
  </si>
  <si>
    <t>203-280</t>
  </si>
  <si>
    <t>203-290</t>
  </si>
  <si>
    <t>203-291</t>
  </si>
  <si>
    <t>203-292</t>
  </si>
  <si>
    <t>203-295</t>
  </si>
  <si>
    <t>203-29A</t>
  </si>
  <si>
    <t>203-300</t>
  </si>
  <si>
    <t>203-310</t>
  </si>
  <si>
    <t>203-320</t>
  </si>
  <si>
    <t>203-32A</t>
  </si>
  <si>
    <t>203-32B</t>
  </si>
  <si>
    <t>203-32C</t>
  </si>
  <si>
    <t>203-32D</t>
  </si>
  <si>
    <t>203-32H</t>
  </si>
  <si>
    <t>203-32K</t>
  </si>
  <si>
    <t>203-32L</t>
  </si>
  <si>
    <t>203-32M</t>
  </si>
  <si>
    <t>203-32N</t>
  </si>
  <si>
    <t>203-32P</t>
  </si>
  <si>
    <t>203-32Q</t>
  </si>
  <si>
    <t>203-32R</t>
  </si>
  <si>
    <t>203-32S</t>
  </si>
  <si>
    <t>203-32T</t>
  </si>
  <si>
    <t>203-330</t>
  </si>
  <si>
    <t>203-33A</t>
  </si>
  <si>
    <t>203-340</t>
  </si>
  <si>
    <t>203-34B</t>
  </si>
  <si>
    <t>203-34D</t>
  </si>
  <si>
    <t>203-34F</t>
  </si>
  <si>
    <t>203-34G</t>
  </si>
  <si>
    <t>203-34H</t>
  </si>
  <si>
    <t>203-34Z</t>
  </si>
  <si>
    <t>203-350</t>
  </si>
  <si>
    <t>203-35B</t>
  </si>
  <si>
    <t>203-360</t>
  </si>
  <si>
    <t>203-36B</t>
  </si>
  <si>
    <t>203-36C</t>
  </si>
  <si>
    <t>203-36F</t>
  </si>
  <si>
    <t>203-36G</t>
  </si>
  <si>
    <t>203-370</t>
  </si>
  <si>
    <t>203-380</t>
  </si>
  <si>
    <t>203-390</t>
  </si>
  <si>
    <t>203-39A</t>
  </si>
  <si>
    <t>203-39B</t>
  </si>
  <si>
    <t>203-400</t>
  </si>
  <si>
    <t>203-410</t>
  </si>
  <si>
    <t>203-41B</t>
  </si>
  <si>
    <t>203-41C</t>
  </si>
  <si>
    <t>203-41D</t>
  </si>
  <si>
    <t>203-41F</t>
  </si>
  <si>
    <t>203-41G</t>
  </si>
  <si>
    <t>203-41H</t>
  </si>
  <si>
    <t>203-41J</t>
  </si>
  <si>
    <t>203-41K</t>
  </si>
  <si>
    <t>203-41L</t>
  </si>
  <si>
    <t>203-41M</t>
  </si>
  <si>
    <t>203-41N</t>
  </si>
  <si>
    <t>203-41Q</t>
  </si>
  <si>
    <t>203-41R</t>
  </si>
  <si>
    <t>203-420</t>
  </si>
  <si>
    <t>203-421</t>
  </si>
  <si>
    <t>203-422</t>
  </si>
  <si>
    <t>203-42A</t>
  </si>
  <si>
    <t>203-42B</t>
  </si>
  <si>
    <t>203-430</t>
  </si>
  <si>
    <t>203-43C</t>
  </si>
  <si>
    <t>203-43D</t>
  </si>
  <si>
    <t>203-440</t>
  </si>
  <si>
    <t>203-44A</t>
  </si>
  <si>
    <t>203-450</t>
  </si>
  <si>
    <t>203-45A</t>
  </si>
  <si>
    <t>203-45B</t>
  </si>
  <si>
    <t>203-460</t>
  </si>
  <si>
    <t>203-470</t>
  </si>
  <si>
    <t>203-480</t>
  </si>
  <si>
    <t>203-490</t>
  </si>
  <si>
    <t>203-491</t>
  </si>
  <si>
    <t>203-49B</t>
  </si>
  <si>
    <t>203-49D</t>
  </si>
  <si>
    <t>203-49E</t>
  </si>
  <si>
    <t>203-49F</t>
  </si>
  <si>
    <t>203-49G</t>
  </si>
  <si>
    <t>203-500</t>
  </si>
  <si>
    <t>203-50A</t>
  </si>
  <si>
    <t>203-50Z</t>
  </si>
  <si>
    <t>203-510</t>
  </si>
  <si>
    <t>203-51A</t>
  </si>
  <si>
    <t>203-51B</t>
  </si>
  <si>
    <t>203-520</t>
  </si>
  <si>
    <t>203-530</t>
  </si>
  <si>
    <t>203-53B</t>
  </si>
  <si>
    <t>203-53C</t>
  </si>
  <si>
    <t>203-540</t>
  </si>
  <si>
    <t>203-54A</t>
  </si>
  <si>
    <t>203-550</t>
  </si>
  <si>
    <t>203-55A</t>
  </si>
  <si>
    <t>203-55B</t>
  </si>
  <si>
    <t>203-560</t>
  </si>
  <si>
    <t>203-570</t>
  </si>
  <si>
    <t>203-580</t>
  </si>
  <si>
    <t>203-58B</t>
  </si>
  <si>
    <t>203-590</t>
  </si>
  <si>
    <t>203-600</t>
  </si>
  <si>
    <t>203-60B</t>
  </si>
  <si>
    <t>203-60D</t>
  </si>
  <si>
    <t>203-60F</t>
  </si>
  <si>
    <t>203-60G</t>
  </si>
  <si>
    <t>203-60I</t>
  </si>
  <si>
    <t>203-60J</t>
  </si>
  <si>
    <t>203-60K</t>
  </si>
  <si>
    <t>203-60L</t>
  </si>
  <si>
    <t>203-60M</t>
  </si>
  <si>
    <t>203-60N</t>
  </si>
  <si>
    <t>203-60P</t>
  </si>
  <si>
    <t>203-60Q</t>
  </si>
  <si>
    <t>203-60S</t>
  </si>
  <si>
    <t>203-60U</t>
  </si>
  <si>
    <t>203-60Y</t>
  </si>
  <si>
    <t>203-60Z</t>
  </si>
  <si>
    <t>203-610</t>
  </si>
  <si>
    <t>203-61J</t>
  </si>
  <si>
    <t>203-61L</t>
  </si>
  <si>
    <t>203-61M</t>
  </si>
  <si>
    <t>203-61N</t>
  </si>
  <si>
    <t>203-61P</t>
  </si>
  <si>
    <t>203-61Q</t>
  </si>
  <si>
    <t>203-61R</t>
  </si>
  <si>
    <t>203-61S</t>
  </si>
  <si>
    <t>203-61T</t>
  </si>
  <si>
    <t>203-61U</t>
  </si>
  <si>
    <t>203-61V</t>
  </si>
  <si>
    <t>203-61W</t>
  </si>
  <si>
    <t>203-61X</t>
  </si>
  <si>
    <t>203-61Y</t>
  </si>
  <si>
    <t>203-620</t>
  </si>
  <si>
    <t>203-62A</t>
  </si>
  <si>
    <t>203-62J</t>
  </si>
  <si>
    <t>203-62K</t>
  </si>
  <si>
    <t>203-62L</t>
  </si>
  <si>
    <t>203-630</t>
  </si>
  <si>
    <t>203-63A</t>
  </si>
  <si>
    <t>203-63B</t>
  </si>
  <si>
    <t>203-63C</t>
  </si>
  <si>
    <t>203-640</t>
  </si>
  <si>
    <t>203-64A</t>
  </si>
  <si>
    <t>203-650</t>
  </si>
  <si>
    <t>203-65A</t>
  </si>
  <si>
    <t>203-65B</t>
  </si>
  <si>
    <t>203-65C</t>
  </si>
  <si>
    <t>203-65D</t>
  </si>
  <si>
    <t>203-65F</t>
  </si>
  <si>
    <t>203-65G</t>
  </si>
  <si>
    <t>203-65H</t>
  </si>
  <si>
    <t>203-65Z</t>
  </si>
  <si>
    <t>203-660</t>
  </si>
  <si>
    <t>203-66A</t>
  </si>
  <si>
    <t>203-670</t>
  </si>
  <si>
    <t>203-67B</t>
  </si>
  <si>
    <t>203-680</t>
  </si>
  <si>
    <t>203-681</t>
  </si>
  <si>
    <t>203-68A</t>
  </si>
  <si>
    <t>203-68C</t>
  </si>
  <si>
    <t>203-690</t>
  </si>
  <si>
    <t>203-69A</t>
  </si>
  <si>
    <t>203-700</t>
  </si>
  <si>
    <t>203-70A</t>
  </si>
  <si>
    <t>203-710</t>
  </si>
  <si>
    <t>203-720</t>
  </si>
  <si>
    <t>203-730</t>
  </si>
  <si>
    <t>203-73A</t>
  </si>
  <si>
    <t>203-73B</t>
  </si>
  <si>
    <t>203-740</t>
  </si>
  <si>
    <t>203-74C</t>
  </si>
  <si>
    <t>203-74Z</t>
  </si>
  <si>
    <t>203-750</t>
  </si>
  <si>
    <t>203-760</t>
  </si>
  <si>
    <t>203-761</t>
  </si>
  <si>
    <t>203-76A</t>
  </si>
  <si>
    <t>203-770</t>
  </si>
  <si>
    <t>203-780</t>
  </si>
  <si>
    <t>203-78A</t>
  </si>
  <si>
    <t>203-78C</t>
  </si>
  <si>
    <t>203-790</t>
  </si>
  <si>
    <t>203-79A</t>
  </si>
  <si>
    <t>203-79Z</t>
  </si>
  <si>
    <t>203-800</t>
  </si>
  <si>
    <t>203-80C</t>
  </si>
  <si>
    <t>203-810</t>
  </si>
  <si>
    <t>203-81A</t>
  </si>
  <si>
    <t>203-81B</t>
  </si>
  <si>
    <t>203-820</t>
  </si>
  <si>
    <t>203-821</t>
  </si>
  <si>
    <t>203-830</t>
  </si>
  <si>
    <t>203-840</t>
  </si>
  <si>
    <t>203-84B</t>
  </si>
  <si>
    <t>203-850</t>
  </si>
  <si>
    <t>203-860</t>
  </si>
  <si>
    <t>203-861</t>
  </si>
  <si>
    <t>203-862</t>
  </si>
  <si>
    <t>203-86T</t>
  </si>
  <si>
    <t>203-870</t>
  </si>
  <si>
    <t>203-87A</t>
  </si>
  <si>
    <t>203-880</t>
  </si>
  <si>
    <t>203-88A</t>
  </si>
  <si>
    <t>203-890</t>
  </si>
  <si>
    <t>203-900</t>
  </si>
  <si>
    <t>203-90A</t>
  </si>
  <si>
    <t>203-90B</t>
  </si>
  <si>
    <t>203-90C</t>
  </si>
  <si>
    <t>203-90D</t>
  </si>
  <si>
    <t>203-90F</t>
  </si>
  <si>
    <t>203-910</t>
  </si>
  <si>
    <t>203-91A</t>
  </si>
  <si>
    <t>203-91B</t>
  </si>
  <si>
    <t>203-920</t>
  </si>
  <si>
    <t>203-92B</t>
  </si>
  <si>
    <t>203-92D</t>
  </si>
  <si>
    <t>203-92E</t>
  </si>
  <si>
    <t>203-92F</t>
  </si>
  <si>
    <t>203-92G</t>
  </si>
  <si>
    <t>203-92K</t>
  </si>
  <si>
    <t>203-92M</t>
  </si>
  <si>
    <t>203-92N</t>
  </si>
  <si>
    <t>203-92P</t>
  </si>
  <si>
    <t>203-92R</t>
  </si>
  <si>
    <t>203-92S</t>
  </si>
  <si>
    <t>203-92T</t>
  </si>
  <si>
    <t>203-92U</t>
  </si>
  <si>
    <t>203-92V</t>
  </si>
  <si>
    <t>203-92W</t>
  </si>
  <si>
    <t>203-92Y</t>
  </si>
  <si>
    <t>203-930</t>
  </si>
  <si>
    <t>203-93A</t>
  </si>
  <si>
    <t>203-93J</t>
  </si>
  <si>
    <t>203-93L</t>
  </si>
  <si>
    <t>203-93M</t>
  </si>
  <si>
    <t>203-93N</t>
  </si>
  <si>
    <t>203-93P</t>
  </si>
  <si>
    <t>203-93Q</t>
  </si>
  <si>
    <t>203-93R</t>
  </si>
  <si>
    <t>203-93T</t>
  </si>
  <si>
    <t>203-93V</t>
  </si>
  <si>
    <t>203-940</t>
  </si>
  <si>
    <t>203-94A</t>
  </si>
  <si>
    <t>203-94Z</t>
  </si>
  <si>
    <t>203-950</t>
  </si>
  <si>
    <t>203-95A</t>
  </si>
  <si>
    <t>203-960</t>
  </si>
  <si>
    <t>203-96C</t>
  </si>
  <si>
    <t>203-96F</t>
  </si>
  <si>
    <t>203-970</t>
  </si>
  <si>
    <t>203-980</t>
  </si>
  <si>
    <t>203-98A</t>
  </si>
  <si>
    <t>203-98B</t>
  </si>
  <si>
    <t>203-990</t>
  </si>
  <si>
    <t>203-995</t>
  </si>
  <si>
    <t>141-ALL</t>
  </si>
  <si>
    <t>175-ALL</t>
  </si>
  <si>
    <t>203-ALL</t>
  </si>
  <si>
    <t>00A-141</t>
  </si>
  <si>
    <t>00B-141</t>
  </si>
  <si>
    <t>01B-141</t>
  </si>
  <si>
    <t>01C-141</t>
  </si>
  <si>
    <t>01D-141</t>
  </si>
  <si>
    <t>01F-141</t>
  </si>
  <si>
    <t>06B-141</t>
  </si>
  <si>
    <t>07A-141</t>
  </si>
  <si>
    <t>08A-141</t>
  </si>
  <si>
    <t>09A-141</t>
  </si>
  <si>
    <t>09B-141</t>
  </si>
  <si>
    <t>10A-141</t>
  </si>
  <si>
    <t>10B-141</t>
  </si>
  <si>
    <t>11A-141</t>
  </si>
  <si>
    <t>11B-141</t>
  </si>
  <si>
    <t>11C-141</t>
  </si>
  <si>
    <t>11D-141</t>
  </si>
  <si>
    <t>11F-141</t>
  </si>
  <si>
    <t>11K-141</t>
  </si>
  <si>
    <t>12A-141</t>
  </si>
  <si>
    <t>13A-141</t>
  </si>
  <si>
    <t>13B-141</t>
  </si>
  <si>
    <t>13C-141</t>
  </si>
  <si>
    <t>13D-141</t>
  </si>
  <si>
    <t>16B-141</t>
  </si>
  <si>
    <t>19A-141</t>
  </si>
  <si>
    <t>19B-141</t>
  </si>
  <si>
    <t>19C-141</t>
  </si>
  <si>
    <t>20A-141</t>
  </si>
  <si>
    <t>23A-141</t>
  </si>
  <si>
    <t>24B-141</t>
  </si>
  <si>
    <t>24N-141</t>
  </si>
  <si>
    <t>26B-141</t>
  </si>
  <si>
    <t>26C-141</t>
  </si>
  <si>
    <t>27A-141</t>
  </si>
  <si>
    <t>295-141</t>
  </si>
  <si>
    <t>29A-141</t>
  </si>
  <si>
    <t>32A-141</t>
  </si>
  <si>
    <t>32B-141</t>
  </si>
  <si>
    <t>32C-141</t>
  </si>
  <si>
    <t>32D-141</t>
  </si>
  <si>
    <t>32H-141</t>
  </si>
  <si>
    <t>32K-141</t>
  </si>
  <si>
    <t>32L-141</t>
  </si>
  <si>
    <t>32M-141</t>
  </si>
  <si>
    <t>32N-141</t>
  </si>
  <si>
    <t>32P-141</t>
  </si>
  <si>
    <t>32Q-141</t>
  </si>
  <si>
    <t>32R-141</t>
  </si>
  <si>
    <t>32S-141</t>
  </si>
  <si>
    <t>32T-141</t>
  </si>
  <si>
    <t>33A-141</t>
  </si>
  <si>
    <t>34B-141</t>
  </si>
  <si>
    <t>34D-141</t>
  </si>
  <si>
    <t>34F-141</t>
  </si>
  <si>
    <t>34G-141</t>
  </si>
  <si>
    <t>34H-141</t>
  </si>
  <si>
    <t>35A-141</t>
  </si>
  <si>
    <t>35B-141</t>
  </si>
  <si>
    <t>36B-141</t>
  </si>
  <si>
    <t>36C-141</t>
  </si>
  <si>
    <t>36F-141</t>
  </si>
  <si>
    <t>36G-141</t>
  </si>
  <si>
    <t>39A-141</t>
  </si>
  <si>
    <t>39B-141</t>
  </si>
  <si>
    <t>41B-141</t>
  </si>
  <si>
    <t>41C-141</t>
  </si>
  <si>
    <t>41D-141</t>
  </si>
  <si>
    <t>41F-141</t>
  </si>
  <si>
    <t>41G-141</t>
  </si>
  <si>
    <t>41H-141</t>
  </si>
  <si>
    <t>41J-141</t>
  </si>
  <si>
    <t>41K-141</t>
  </si>
  <si>
    <t>41L-141</t>
  </si>
  <si>
    <t>41M-141</t>
  </si>
  <si>
    <t>41N-141</t>
  </si>
  <si>
    <t>41Q-141</t>
  </si>
  <si>
    <t>41R-141</t>
  </si>
  <si>
    <t>42A-141</t>
  </si>
  <si>
    <t>42B-141</t>
  </si>
  <si>
    <t>43C-141</t>
  </si>
  <si>
    <t>43D-141</t>
  </si>
  <si>
    <t>44A-141</t>
  </si>
  <si>
    <t>45A-141</t>
  </si>
  <si>
    <t>45B-141</t>
  </si>
  <si>
    <t>49B-141</t>
  </si>
  <si>
    <t>49D-141</t>
  </si>
  <si>
    <t>49E-141</t>
  </si>
  <si>
    <t>49F-141</t>
  </si>
  <si>
    <t>49G-141</t>
  </si>
  <si>
    <t>50A-141</t>
  </si>
  <si>
    <t>51A-141</t>
  </si>
  <si>
    <t>51B-141</t>
  </si>
  <si>
    <t>53B-141</t>
  </si>
  <si>
    <t>53C-141</t>
  </si>
  <si>
    <t>54A-141</t>
  </si>
  <si>
    <t>55A-141</t>
  </si>
  <si>
    <t>55B-141</t>
  </si>
  <si>
    <t>58B-141</t>
  </si>
  <si>
    <t>60B-141</t>
  </si>
  <si>
    <t>60D-141</t>
  </si>
  <si>
    <t>60F-141</t>
  </si>
  <si>
    <t>60G-141</t>
  </si>
  <si>
    <t>60I-141</t>
  </si>
  <si>
    <t>60J-141</t>
  </si>
  <si>
    <t>60K-141</t>
  </si>
  <si>
    <t>60L-141</t>
  </si>
  <si>
    <t>60M-141</t>
  </si>
  <si>
    <t>60N-141</t>
  </si>
  <si>
    <t>60P-141</t>
  </si>
  <si>
    <t>60Q-141</t>
  </si>
  <si>
    <t>60S-141</t>
  </si>
  <si>
    <t>60U-141</t>
  </si>
  <si>
    <t>60Y-141</t>
  </si>
  <si>
    <t>61J-141</t>
  </si>
  <si>
    <t>61K-141</t>
  </si>
  <si>
    <t>61L-141</t>
  </si>
  <si>
    <t>61M-141</t>
  </si>
  <si>
    <t>61N-141</t>
  </si>
  <si>
    <t>61P-141</t>
  </si>
  <si>
    <t>61Q-141</t>
  </si>
  <si>
    <t>61R-141</t>
  </si>
  <si>
    <t>61S-141</t>
  </si>
  <si>
    <t>61T-141</t>
  </si>
  <si>
    <t>61U-141</t>
  </si>
  <si>
    <t>61V-141</t>
  </si>
  <si>
    <t>61W-141</t>
  </si>
  <si>
    <t>61X-141</t>
  </si>
  <si>
    <t>61Y-141</t>
  </si>
  <si>
    <t>62A-141</t>
  </si>
  <si>
    <t>62J-141</t>
  </si>
  <si>
    <t>62K-141</t>
  </si>
  <si>
    <t>62L-141</t>
  </si>
  <si>
    <t>63A-141</t>
  </si>
  <si>
    <t>63B-141</t>
  </si>
  <si>
    <t>63C-141</t>
  </si>
  <si>
    <t>64A-141</t>
  </si>
  <si>
    <t>65A-141</t>
  </si>
  <si>
    <t>65B-141</t>
  </si>
  <si>
    <t>65C-141</t>
  </si>
  <si>
    <t>65D-141</t>
  </si>
  <si>
    <t>65F-141</t>
  </si>
  <si>
    <t>65G-141</t>
  </si>
  <si>
    <t>65H-141</t>
  </si>
  <si>
    <t>66A-141</t>
  </si>
  <si>
    <t>67B-141</t>
  </si>
  <si>
    <t>68A-141</t>
  </si>
  <si>
    <t>68C-141</t>
  </si>
  <si>
    <t>69A-141</t>
  </si>
  <si>
    <t>70A-141</t>
  </si>
  <si>
    <t>73A-141</t>
  </si>
  <si>
    <t>73B-141</t>
  </si>
  <si>
    <t>74C-141</t>
  </si>
  <si>
    <t>76A-141</t>
  </si>
  <si>
    <t>78A-141</t>
  </si>
  <si>
    <t>78B-141</t>
  </si>
  <si>
    <t>78C-141</t>
  </si>
  <si>
    <t>79A-141</t>
  </si>
  <si>
    <t>80C-141</t>
  </si>
  <si>
    <t>81A-141</t>
  </si>
  <si>
    <t>81B-141</t>
  </si>
  <si>
    <t>84B-141</t>
  </si>
  <si>
    <t>86T-141</t>
  </si>
  <si>
    <t>87A-141</t>
  </si>
  <si>
    <t>88A-141</t>
  </si>
  <si>
    <t>90A-141</t>
  </si>
  <si>
    <t>90B-141</t>
  </si>
  <si>
    <t>90C-141</t>
  </si>
  <si>
    <t>90D-141</t>
  </si>
  <si>
    <t>90F-141</t>
  </si>
  <si>
    <t>91A-141</t>
  </si>
  <si>
    <t>91B-141</t>
  </si>
  <si>
    <t>92B-141</t>
  </si>
  <si>
    <t>92D-141</t>
  </si>
  <si>
    <t>92E-141</t>
  </si>
  <si>
    <t>92F-141</t>
  </si>
  <si>
    <t>92G-141</t>
  </si>
  <si>
    <t>92K-141</t>
  </si>
  <si>
    <t>92L-141</t>
  </si>
  <si>
    <t>92M-141</t>
  </si>
  <si>
    <t>92N-141</t>
  </si>
  <si>
    <t>92P-141</t>
  </si>
  <si>
    <t>92R-141</t>
  </si>
  <si>
    <t>92S-141</t>
  </si>
  <si>
    <t>92T-141</t>
  </si>
  <si>
    <t>92U-141</t>
  </si>
  <si>
    <t>92V-141</t>
  </si>
  <si>
    <t>92W-141</t>
  </si>
  <si>
    <t>92Y-141</t>
  </si>
  <si>
    <t>93A-141</t>
  </si>
  <si>
    <t>93J-141</t>
  </si>
  <si>
    <t>93L-141</t>
  </si>
  <si>
    <t>93M-141</t>
  </si>
  <si>
    <t>93N-141</t>
  </si>
  <si>
    <t>93P-141</t>
  </si>
  <si>
    <t>93Q-141</t>
  </si>
  <si>
    <t>93R-141</t>
  </si>
  <si>
    <t>93T-141</t>
  </si>
  <si>
    <t>93V-141</t>
  </si>
  <si>
    <t>94A-141</t>
  </si>
  <si>
    <t>94Z-141</t>
  </si>
  <si>
    <t>95A-141</t>
  </si>
  <si>
    <t>96C-141</t>
  </si>
  <si>
    <t>96F-141</t>
  </si>
  <si>
    <t>98A-141</t>
  </si>
  <si>
    <t>98B-141</t>
  </si>
  <si>
    <t>A05-175</t>
  </si>
  <si>
    <t>A23-175</t>
  </si>
  <si>
    <t>A39-175</t>
  </si>
  <si>
    <t>B95-175</t>
  </si>
  <si>
    <t>C18-175</t>
  </si>
  <si>
    <t>C37-175</t>
  </si>
  <si>
    <t>C41-175</t>
  </si>
  <si>
    <t>C62-175</t>
  </si>
  <si>
    <t>C67-175</t>
  </si>
  <si>
    <t>C68-175</t>
  </si>
  <si>
    <t>E13-175</t>
  </si>
  <si>
    <t>E28-175</t>
  </si>
  <si>
    <t>E31-175</t>
  </si>
  <si>
    <t>00A-203</t>
  </si>
  <si>
    <t>00B-203</t>
  </si>
  <si>
    <t>010-203</t>
  </si>
  <si>
    <t>01B-203</t>
  </si>
  <si>
    <t>01D-203</t>
  </si>
  <si>
    <t>01F-203</t>
  </si>
  <si>
    <t>020-203</t>
  </si>
  <si>
    <t>030-203</t>
  </si>
  <si>
    <t>040-203</t>
  </si>
  <si>
    <t>050-203</t>
  </si>
  <si>
    <t>060-203</t>
  </si>
  <si>
    <t>06B-203</t>
  </si>
  <si>
    <t>070-203</t>
  </si>
  <si>
    <t>07A-203</t>
  </si>
  <si>
    <t>080-203</t>
  </si>
  <si>
    <t>090-203</t>
  </si>
  <si>
    <t>09A-203</t>
  </si>
  <si>
    <t>09B-203</t>
  </si>
  <si>
    <t>100-203</t>
  </si>
  <si>
    <t>10A-203</t>
  </si>
  <si>
    <t>10B-203</t>
  </si>
  <si>
    <t>110-203</t>
  </si>
  <si>
    <t>111-203</t>
  </si>
  <si>
    <t>11A-203</t>
  </si>
  <si>
    <t>11B-203</t>
  </si>
  <si>
    <t>11C-203</t>
  </si>
  <si>
    <t>11D-203</t>
  </si>
  <si>
    <t>11F-203</t>
  </si>
  <si>
    <t>11K-203</t>
  </si>
  <si>
    <t>120-203</t>
  </si>
  <si>
    <t>12A-203</t>
  </si>
  <si>
    <t>130-203</t>
  </si>
  <si>
    <t>132-203</t>
  </si>
  <si>
    <t>13A-203</t>
  </si>
  <si>
    <t>13B-203</t>
  </si>
  <si>
    <t>13C-203</t>
  </si>
  <si>
    <t>13D-203</t>
  </si>
  <si>
    <t>140-203</t>
  </si>
  <si>
    <t>150-203</t>
  </si>
  <si>
    <t>160-203</t>
  </si>
  <si>
    <t>16B-203</t>
  </si>
  <si>
    <t>170-203</t>
  </si>
  <si>
    <t>180-203</t>
  </si>
  <si>
    <t>181-203</t>
  </si>
  <si>
    <t>182-203</t>
  </si>
  <si>
    <t>190-203</t>
  </si>
  <si>
    <t>19A-203</t>
  </si>
  <si>
    <t>19B-203</t>
  </si>
  <si>
    <t>19C-203</t>
  </si>
  <si>
    <t>200-203</t>
  </si>
  <si>
    <t>20A-203</t>
  </si>
  <si>
    <t>210-203</t>
  </si>
  <si>
    <t>220-203</t>
  </si>
  <si>
    <t>230-203</t>
  </si>
  <si>
    <t>23A-203</t>
  </si>
  <si>
    <t>240-203</t>
  </si>
  <si>
    <t>241-203</t>
  </si>
  <si>
    <t>24B-203</t>
  </si>
  <si>
    <t>24N-203</t>
  </si>
  <si>
    <t>250-203</t>
  </si>
  <si>
    <t>260-203</t>
  </si>
  <si>
    <t>26B-203</t>
  </si>
  <si>
    <t>26C-203</t>
  </si>
  <si>
    <t>270-203</t>
  </si>
  <si>
    <t>27A-203</t>
  </si>
  <si>
    <t>280-203</t>
  </si>
  <si>
    <t>290-203</t>
  </si>
  <si>
    <t>291-203</t>
  </si>
  <si>
    <t>292-203</t>
  </si>
  <si>
    <t>295-203</t>
  </si>
  <si>
    <t>29A-203</t>
  </si>
  <si>
    <t>300-203</t>
  </si>
  <si>
    <t>310-203</t>
  </si>
  <si>
    <t>320-203</t>
  </si>
  <si>
    <t>32A-203</t>
  </si>
  <si>
    <t>32B-203</t>
  </si>
  <si>
    <t>32C-203</t>
  </si>
  <si>
    <t>32D-203</t>
  </si>
  <si>
    <t>32H-203</t>
  </si>
  <si>
    <t>32K-203</t>
  </si>
  <si>
    <t>32L-203</t>
  </si>
  <si>
    <t>32M-203</t>
  </si>
  <si>
    <t>32N-203</t>
  </si>
  <si>
    <t>32P-203</t>
  </si>
  <si>
    <t>32Q-203</t>
  </si>
  <si>
    <t>32R-203</t>
  </si>
  <si>
    <t>32S-203</t>
  </si>
  <si>
    <t>32T-203</t>
  </si>
  <si>
    <t>330-203</t>
  </si>
  <si>
    <t>33A-203</t>
  </si>
  <si>
    <t>340-203</t>
  </si>
  <si>
    <t>34B-203</t>
  </si>
  <si>
    <t>34D-203</t>
  </si>
  <si>
    <t>34F-203</t>
  </si>
  <si>
    <t>34G-203</t>
  </si>
  <si>
    <t>34H-203</t>
  </si>
  <si>
    <t>34Z-203</t>
  </si>
  <si>
    <t>350-203</t>
  </si>
  <si>
    <t>35B-203</t>
  </si>
  <si>
    <t>360-203</t>
  </si>
  <si>
    <t>36B-203</t>
  </si>
  <si>
    <t>36C-203</t>
  </si>
  <si>
    <t>36F-203</t>
  </si>
  <si>
    <t>36G-203</t>
  </si>
  <si>
    <t>370-203</t>
  </si>
  <si>
    <t>380-203</t>
  </si>
  <si>
    <t>390-203</t>
  </si>
  <si>
    <t>39A-203</t>
  </si>
  <si>
    <t>39B-203</t>
  </si>
  <si>
    <t>400-203</t>
  </si>
  <si>
    <t>410-203</t>
  </si>
  <si>
    <t>41B-203</t>
  </si>
  <si>
    <t>41C-203</t>
  </si>
  <si>
    <t>41D-203</t>
  </si>
  <si>
    <t>41F-203</t>
  </si>
  <si>
    <t>41G-203</t>
  </si>
  <si>
    <t>41H-203</t>
  </si>
  <si>
    <t>41J-203</t>
  </si>
  <si>
    <t>41K-203</t>
  </si>
  <si>
    <t>41L-203</t>
  </si>
  <si>
    <t>41M-203</t>
  </si>
  <si>
    <t>41N-203</t>
  </si>
  <si>
    <t>41Q-203</t>
  </si>
  <si>
    <t>41R-203</t>
  </si>
  <si>
    <t>420-203</t>
  </si>
  <si>
    <t>421-203</t>
  </si>
  <si>
    <t>422-203</t>
  </si>
  <si>
    <t>42A-203</t>
  </si>
  <si>
    <t>42B-203</t>
  </si>
  <si>
    <t>430-203</t>
  </si>
  <si>
    <t>43C-203</t>
  </si>
  <si>
    <t>43D-203</t>
  </si>
  <si>
    <t>440-203</t>
  </si>
  <si>
    <t>44A-203</t>
  </si>
  <si>
    <t>450-203</t>
  </si>
  <si>
    <t>45A-203</t>
  </si>
  <si>
    <t>45B-203</t>
  </si>
  <si>
    <t>460-203</t>
  </si>
  <si>
    <t>470-203</t>
  </si>
  <si>
    <t>480-203</t>
  </si>
  <si>
    <t>490-203</t>
  </si>
  <si>
    <t>491-203</t>
  </si>
  <si>
    <t>49B-203</t>
  </si>
  <si>
    <t>49D-203</t>
  </si>
  <si>
    <t>49E-203</t>
  </si>
  <si>
    <t>49F-203</t>
  </si>
  <si>
    <t>49G-203</t>
  </si>
  <si>
    <t>500-203</t>
  </si>
  <si>
    <t>50A-203</t>
  </si>
  <si>
    <t>50Z-203</t>
  </si>
  <si>
    <t>510-203</t>
  </si>
  <si>
    <t>51A-203</t>
  </si>
  <si>
    <t>51B-203</t>
  </si>
  <si>
    <t>520-203</t>
  </si>
  <si>
    <t>530-203</t>
  </si>
  <si>
    <t>53B-203</t>
  </si>
  <si>
    <t>53C-203</t>
  </si>
  <si>
    <t>540-203</t>
  </si>
  <si>
    <t>54A-203</t>
  </si>
  <si>
    <t>550-203</t>
  </si>
  <si>
    <t>55A-203</t>
  </si>
  <si>
    <t>55B-203</t>
  </si>
  <si>
    <t>560-203</t>
  </si>
  <si>
    <t>570-203</t>
  </si>
  <si>
    <t>580-203</t>
  </si>
  <si>
    <t>58B-203</t>
  </si>
  <si>
    <t>590-203</t>
  </si>
  <si>
    <t>600-203</t>
  </si>
  <si>
    <t>60B-203</t>
  </si>
  <si>
    <t>60D-203</t>
  </si>
  <si>
    <t>60F-203</t>
  </si>
  <si>
    <t>60G-203</t>
  </si>
  <si>
    <t>60I-203</t>
  </si>
  <si>
    <t>60J-203</t>
  </si>
  <si>
    <t>60K-203</t>
  </si>
  <si>
    <t>60L-203</t>
  </si>
  <si>
    <t>60M-203</t>
  </si>
  <si>
    <t>60N-203</t>
  </si>
  <si>
    <t>60P-203</t>
  </si>
  <si>
    <t>60Q-203</t>
  </si>
  <si>
    <t>60S-203</t>
  </si>
  <si>
    <t>60U-203</t>
  </si>
  <si>
    <t>60Y-203</t>
  </si>
  <si>
    <t>60Z-203</t>
  </si>
  <si>
    <t>610-203</t>
  </si>
  <si>
    <t>61J-203</t>
  </si>
  <si>
    <t>61L-203</t>
  </si>
  <si>
    <t>61M-203</t>
  </si>
  <si>
    <t>61N-203</t>
  </si>
  <si>
    <t>61P-203</t>
  </si>
  <si>
    <t>61Q-203</t>
  </si>
  <si>
    <t>61R-203</t>
  </si>
  <si>
    <t>61S-203</t>
  </si>
  <si>
    <t>61T-203</t>
  </si>
  <si>
    <t>61U-203</t>
  </si>
  <si>
    <t>61V-203</t>
  </si>
  <si>
    <t>61W-203</t>
  </si>
  <si>
    <t>61X-203</t>
  </si>
  <si>
    <t>61Y-203</t>
  </si>
  <si>
    <t>620-203</t>
  </si>
  <si>
    <t>62A-203</t>
  </si>
  <si>
    <t>62J-203</t>
  </si>
  <si>
    <t>62K-203</t>
  </si>
  <si>
    <t>62L-203</t>
  </si>
  <si>
    <t>630-203</t>
  </si>
  <si>
    <t>63A-203</t>
  </si>
  <si>
    <t>63B-203</t>
  </si>
  <si>
    <t>63C-203</t>
  </si>
  <si>
    <t>640-203</t>
  </si>
  <si>
    <t>64A-203</t>
  </si>
  <si>
    <t>650-203</t>
  </si>
  <si>
    <t>65A-203</t>
  </si>
  <si>
    <t>65B-203</t>
  </si>
  <si>
    <t>65C-203</t>
  </si>
  <si>
    <t>65D-203</t>
  </si>
  <si>
    <t>65F-203</t>
  </si>
  <si>
    <t>65G-203</t>
  </si>
  <si>
    <t>65H-203</t>
  </si>
  <si>
    <t>65Z-203</t>
  </si>
  <si>
    <t>660-203</t>
  </si>
  <si>
    <t>66A-203</t>
  </si>
  <si>
    <t>670-203</t>
  </si>
  <si>
    <t>67B-203</t>
  </si>
  <si>
    <t>680-203</t>
  </si>
  <si>
    <t>681-203</t>
  </si>
  <si>
    <t>68A-203</t>
  </si>
  <si>
    <t>68C-203</t>
  </si>
  <si>
    <t>690-203</t>
  </si>
  <si>
    <t>69A-203</t>
  </si>
  <si>
    <t>700-203</t>
  </si>
  <si>
    <t>70A-203</t>
  </si>
  <si>
    <t>710-203</t>
  </si>
  <si>
    <t>720-203</t>
  </si>
  <si>
    <t>730-203</t>
  </si>
  <si>
    <t>73A-203</t>
  </si>
  <si>
    <t>73B-203</t>
  </si>
  <si>
    <t>740-203</t>
  </si>
  <si>
    <t>74C-203</t>
  </si>
  <si>
    <t>74Z-203</t>
  </si>
  <si>
    <t>750-203</t>
  </si>
  <si>
    <t>760-203</t>
  </si>
  <si>
    <t>761-203</t>
  </si>
  <si>
    <t>76A-203</t>
  </si>
  <si>
    <t>770-203</t>
  </si>
  <si>
    <t>780-203</t>
  </si>
  <si>
    <t>78A-203</t>
  </si>
  <si>
    <t>78C-203</t>
  </si>
  <si>
    <t>790-203</t>
  </si>
  <si>
    <t>79A-203</t>
  </si>
  <si>
    <t>79Z-203</t>
  </si>
  <si>
    <t>800-203</t>
  </si>
  <si>
    <t>80C-203</t>
  </si>
  <si>
    <t>810-203</t>
  </si>
  <si>
    <t>81A-203</t>
  </si>
  <si>
    <t>81B-203</t>
  </si>
  <si>
    <t>820-203</t>
  </si>
  <si>
    <t>821-203</t>
  </si>
  <si>
    <t>830-203</t>
  </si>
  <si>
    <t>840-203</t>
  </si>
  <si>
    <t>84B-203</t>
  </si>
  <si>
    <t>850-203</t>
  </si>
  <si>
    <t>860-203</t>
  </si>
  <si>
    <t>861-203</t>
  </si>
  <si>
    <t>862-203</t>
  </si>
  <si>
    <t>86T-203</t>
  </si>
  <si>
    <t>870-203</t>
  </si>
  <si>
    <t>87A-203</t>
  </si>
  <si>
    <t>880-203</t>
  </si>
  <si>
    <t>88A-203</t>
  </si>
  <si>
    <t>890-203</t>
  </si>
  <si>
    <t>900-203</t>
  </si>
  <si>
    <t>90A-203</t>
  </si>
  <si>
    <t>90B-203</t>
  </si>
  <si>
    <t>90C-203</t>
  </si>
  <si>
    <t>90D-203</t>
  </si>
  <si>
    <t>90F-203</t>
  </si>
  <si>
    <t>910-203</t>
  </si>
  <si>
    <t>91A-203</t>
  </si>
  <si>
    <t>91B-203</t>
  </si>
  <si>
    <t>920-203</t>
  </si>
  <si>
    <t>92B-203</t>
  </si>
  <si>
    <t>92D-203</t>
  </si>
  <si>
    <t>92E-203</t>
  </si>
  <si>
    <t>92F-203</t>
  </si>
  <si>
    <t>92G-203</t>
  </si>
  <si>
    <t>92K-203</t>
  </si>
  <si>
    <t>92M-203</t>
  </si>
  <si>
    <t>92N-203</t>
  </si>
  <si>
    <t>92P-203</t>
  </si>
  <si>
    <t>92R-203</t>
  </si>
  <si>
    <t>92S-203</t>
  </si>
  <si>
    <t>92T-203</t>
  </si>
  <si>
    <t>92U-203</t>
  </si>
  <si>
    <t>92V-203</t>
  </si>
  <si>
    <t>92W-203</t>
  </si>
  <si>
    <t>92Y-203</t>
  </si>
  <si>
    <t>930-203</t>
  </si>
  <si>
    <t>93A-203</t>
  </si>
  <si>
    <t>93J-203</t>
  </si>
  <si>
    <t>93L-203</t>
  </si>
  <si>
    <t>93M-203</t>
  </si>
  <si>
    <t>93N-203</t>
  </si>
  <si>
    <t>93P-203</t>
  </si>
  <si>
    <t>93Q-203</t>
  </si>
  <si>
    <t>93R-203</t>
  </si>
  <si>
    <t>93T-203</t>
  </si>
  <si>
    <t>93V-203</t>
  </si>
  <si>
    <t>940-203</t>
  </si>
  <si>
    <t>94A-203</t>
  </si>
  <si>
    <t>94Z-203</t>
  </si>
  <si>
    <t>950-203</t>
  </si>
  <si>
    <t>95A-203</t>
  </si>
  <si>
    <t>960-203</t>
  </si>
  <si>
    <t>96C-203</t>
  </si>
  <si>
    <t>96F-203</t>
  </si>
  <si>
    <t>970-203</t>
  </si>
  <si>
    <t>980-203</t>
  </si>
  <si>
    <t>98A-203</t>
  </si>
  <si>
    <t>98B-203</t>
  </si>
  <si>
    <t>990-203</t>
  </si>
  <si>
    <t>995-203</t>
  </si>
  <si>
    <t>A23-ALL</t>
  </si>
  <si>
    <t>C37-ALL</t>
  </si>
  <si>
    <t>E28-ALL</t>
  </si>
  <si>
    <t>E31-ALL</t>
  </si>
  <si>
    <t>A23</t>
  </si>
  <si>
    <t>YMCA of Northwest North Carolina of Wake County</t>
  </si>
  <si>
    <t>C37</t>
  </si>
  <si>
    <t>Communities in Schools of Durham</t>
  </si>
  <si>
    <t>E28</t>
  </si>
  <si>
    <t>McClouds Computer &amp; Skills Training Center</t>
  </si>
  <si>
    <t>E31</t>
  </si>
  <si>
    <t>FIRST North Carolina</t>
  </si>
  <si>
    <t>PRC 203 - ESSER III - Premium Pay Bonus</t>
  </si>
  <si>
    <t>203</t>
  </si>
  <si>
    <t>ESSER III - Premium Pay Bonus</t>
  </si>
  <si>
    <t>PSU A23 - YMCA of Wake County</t>
  </si>
  <si>
    <t>PSU C37 - Communities in Schools of Durham</t>
  </si>
  <si>
    <t>PSU E28 - McClouds Computer &amp; Skills Training Center</t>
  </si>
  <si>
    <t>PSU E31 - FIRST North Carolina</t>
  </si>
  <si>
    <t>PRC 203 - ESSER III-Premium Pay Bonus</t>
  </si>
  <si>
    <t>141-040</t>
  </si>
  <si>
    <t>141-090</t>
  </si>
  <si>
    <t>141-100</t>
  </si>
  <si>
    <t>141-111</t>
  </si>
  <si>
    <t>141-120</t>
  </si>
  <si>
    <t>141-132</t>
  </si>
  <si>
    <t>141-181</t>
  </si>
  <si>
    <t>141-182</t>
  </si>
  <si>
    <t>141-190</t>
  </si>
  <si>
    <t>141-240</t>
  </si>
  <si>
    <t>141-280</t>
  </si>
  <si>
    <t>141-290</t>
  </si>
  <si>
    <t>141-291</t>
  </si>
  <si>
    <t>141-292</t>
  </si>
  <si>
    <t>141-300</t>
  </si>
  <si>
    <t>141-320</t>
  </si>
  <si>
    <t>141-330</t>
  </si>
  <si>
    <t>141-340</t>
  </si>
  <si>
    <t>141-350</t>
  </si>
  <si>
    <t>141-390</t>
  </si>
  <si>
    <t>141-400</t>
  </si>
  <si>
    <t>141-410</t>
  </si>
  <si>
    <t>141-421</t>
  </si>
  <si>
    <t>141-480</t>
  </si>
  <si>
    <t>141-580</t>
  </si>
  <si>
    <t>141-610</t>
  </si>
  <si>
    <t>141-620</t>
  </si>
  <si>
    <t>141-660</t>
  </si>
  <si>
    <t>141-680</t>
  </si>
  <si>
    <t>141-710</t>
  </si>
  <si>
    <t>141-730</t>
  </si>
  <si>
    <t>141-740</t>
  </si>
  <si>
    <t>141-850</t>
  </si>
  <si>
    <t>141-870</t>
  </si>
  <si>
    <t>141-880</t>
  </si>
  <si>
    <t>141-890</t>
  </si>
  <si>
    <t>141-910</t>
  </si>
  <si>
    <t>141-940</t>
  </si>
  <si>
    <t>141-960</t>
  </si>
  <si>
    <t>141-995</t>
  </si>
  <si>
    <t>00A-171-462</t>
  </si>
  <si>
    <t>00B-181-121</t>
  </si>
  <si>
    <t>00B-181-211</t>
  </si>
  <si>
    <t>00B-181-221</t>
  </si>
  <si>
    <t>00B-181-231</t>
  </si>
  <si>
    <t>010-181-180</t>
  </si>
  <si>
    <t>010-181-231</t>
  </si>
  <si>
    <t>01C-141-180</t>
  </si>
  <si>
    <t>01C-141-211</t>
  </si>
  <si>
    <t>01D-182-325</t>
  </si>
  <si>
    <t>020-167-221</t>
  </si>
  <si>
    <t>020-167-231</t>
  </si>
  <si>
    <t>020-171-162</t>
  </si>
  <si>
    <t>020-181-181</t>
  </si>
  <si>
    <t>020-181-183</t>
  </si>
  <si>
    <t>030-181-183</t>
  </si>
  <si>
    <t>030-181-184</t>
  </si>
  <si>
    <t>030-181-411</t>
  </si>
  <si>
    <t>040-141-180</t>
  </si>
  <si>
    <t>040-141-211</t>
  </si>
  <si>
    <t>050-163-311</t>
  </si>
  <si>
    <t>060-174-183</t>
  </si>
  <si>
    <t>060-174-211</t>
  </si>
  <si>
    <t>060-174-221</t>
  </si>
  <si>
    <t>070-171-147</t>
  </si>
  <si>
    <t>070-171-163</t>
  </si>
  <si>
    <t>070-171-184</t>
  </si>
  <si>
    <t>070-171-312</t>
  </si>
  <si>
    <t>070-181-180</t>
  </si>
  <si>
    <t>070-181-184</t>
  </si>
  <si>
    <t>07A-128-418</t>
  </si>
  <si>
    <t>07A-141-180</t>
  </si>
  <si>
    <t>07A-141-211</t>
  </si>
  <si>
    <t>080-170-311</t>
  </si>
  <si>
    <t>090-141-180</t>
  </si>
  <si>
    <t>090-141-211</t>
  </si>
  <si>
    <t>090-171-165</t>
  </si>
  <si>
    <t>090-171-180</t>
  </si>
  <si>
    <t>090-171-312</t>
  </si>
  <si>
    <t>090-185-163</t>
  </si>
  <si>
    <t>090-185-211</t>
  </si>
  <si>
    <t>090-185-333</t>
  </si>
  <si>
    <t>090-186-312</t>
  </si>
  <si>
    <t>09A-122-131</t>
  </si>
  <si>
    <t>09A-122-211</t>
  </si>
  <si>
    <t>09A-122-317</t>
  </si>
  <si>
    <t>09A-123-315</t>
  </si>
  <si>
    <t>09A-124-462</t>
  </si>
  <si>
    <t>09A-126-462</t>
  </si>
  <si>
    <t>09A-127-462</t>
  </si>
  <si>
    <t>09A-128-462</t>
  </si>
  <si>
    <t>09A-132-121</t>
  </si>
  <si>
    <t>09A-132-211</t>
  </si>
  <si>
    <t>09A-135-418</t>
  </si>
  <si>
    <t>09A-141-180</t>
  </si>
  <si>
    <t>09A-141-211</t>
  </si>
  <si>
    <t>09A-171-311</t>
  </si>
  <si>
    <t>09B-122-131</t>
  </si>
  <si>
    <t>09B-141-180</t>
  </si>
  <si>
    <t>100-141-180</t>
  </si>
  <si>
    <t>100-141-211</t>
  </si>
  <si>
    <t>100-181-180</t>
  </si>
  <si>
    <t>110-181-162</t>
  </si>
  <si>
    <t>110-181-183</t>
  </si>
  <si>
    <t>111-141-180</t>
  </si>
  <si>
    <t>111-141-211</t>
  </si>
  <si>
    <t>111-166-418</t>
  </si>
  <si>
    <t>111-171-113</t>
  </si>
  <si>
    <t>111-171-131</t>
  </si>
  <si>
    <t>111-174-180</t>
  </si>
  <si>
    <t>111-174-183</t>
  </si>
  <si>
    <t>111-174-211</t>
  </si>
  <si>
    <t>111-174-221</t>
  </si>
  <si>
    <t>111-181-411</t>
  </si>
  <si>
    <t>111-183-146</t>
  </si>
  <si>
    <t>111-183-211</t>
  </si>
  <si>
    <t>111-184-143</t>
  </si>
  <si>
    <t>111-184-211</t>
  </si>
  <si>
    <t>11A-167-311</t>
  </si>
  <si>
    <t>11A-173-317</t>
  </si>
  <si>
    <t>11A-185-121</t>
  </si>
  <si>
    <t>11A-186-121</t>
  </si>
  <si>
    <t>11D-171-229</t>
  </si>
  <si>
    <t>120-141-180</t>
  </si>
  <si>
    <t>120-141-211</t>
  </si>
  <si>
    <t>120-170-162</t>
  </si>
  <si>
    <t>120-170-221</t>
  </si>
  <si>
    <t>120-170-411</t>
  </si>
  <si>
    <t>120-171-311</t>
  </si>
  <si>
    <t>12A-173-311</t>
  </si>
  <si>
    <t>130-174-180</t>
  </si>
  <si>
    <t>130-174-211</t>
  </si>
  <si>
    <t>132-141-180</t>
  </si>
  <si>
    <t>132-141-211</t>
  </si>
  <si>
    <t>132-185-184</t>
  </si>
  <si>
    <t>132-185-418</t>
  </si>
  <si>
    <t>132-185-461</t>
  </si>
  <si>
    <t>13A-171-181</t>
  </si>
  <si>
    <t>13A-171-541</t>
  </si>
  <si>
    <t>13B-121-121</t>
  </si>
  <si>
    <t>13B-121-211</t>
  </si>
  <si>
    <t>13B-124-462</t>
  </si>
  <si>
    <t>13C-141-180</t>
  </si>
  <si>
    <t>13C-141-211</t>
  </si>
  <si>
    <t>140-171-181</t>
  </si>
  <si>
    <t>140-171-183</t>
  </si>
  <si>
    <t>140-174-183</t>
  </si>
  <si>
    <t>140-174-211</t>
  </si>
  <si>
    <t>140-174-221</t>
  </si>
  <si>
    <t>150-174-183</t>
  </si>
  <si>
    <t>150-174-211</t>
  </si>
  <si>
    <t>150-174-221</t>
  </si>
  <si>
    <t>150-181-181</t>
  </si>
  <si>
    <t>150-181-221</t>
  </si>
  <si>
    <t>160-174-183</t>
  </si>
  <si>
    <t>160-174-211</t>
  </si>
  <si>
    <t>160-174-221</t>
  </si>
  <si>
    <t>160-181-162</t>
  </si>
  <si>
    <t>160-181-183</t>
  </si>
  <si>
    <t>160-181-192</t>
  </si>
  <si>
    <t>170-181-181</t>
  </si>
  <si>
    <t>170-181-211</t>
  </si>
  <si>
    <t>170-181-221</t>
  </si>
  <si>
    <t>170-181-523</t>
  </si>
  <si>
    <t>180-174-183</t>
  </si>
  <si>
    <t>180-174-211</t>
  </si>
  <si>
    <t>180-174-221</t>
  </si>
  <si>
    <t>180-181-162</t>
  </si>
  <si>
    <t>180-181-175</t>
  </si>
  <si>
    <t>180-181-462</t>
  </si>
  <si>
    <t>181-141-180</t>
  </si>
  <si>
    <t>181-141-211</t>
  </si>
  <si>
    <t>181-163-146</t>
  </si>
  <si>
    <t>181-163-462</t>
  </si>
  <si>
    <t>182-141-180</t>
  </si>
  <si>
    <t>182-141-211</t>
  </si>
  <si>
    <t>182-171-311</t>
  </si>
  <si>
    <t>182-171-461</t>
  </si>
  <si>
    <t>182-173-311</t>
  </si>
  <si>
    <t>190-141-180</t>
  </si>
  <si>
    <t>190-141-211</t>
  </si>
  <si>
    <t>190-174-180</t>
  </si>
  <si>
    <t>190-174-211</t>
  </si>
  <si>
    <t>190-181-184</t>
  </si>
  <si>
    <t>19A-141-180</t>
  </si>
  <si>
    <t>19A-141-211</t>
  </si>
  <si>
    <t>19A-164-411</t>
  </si>
  <si>
    <t>19C-141-180</t>
  </si>
  <si>
    <t>19C-141-211</t>
  </si>
  <si>
    <t>19C-173-311</t>
  </si>
  <si>
    <t>200-165-418</t>
  </si>
  <si>
    <t>200-174-180</t>
  </si>
  <si>
    <t>200-174-211</t>
  </si>
  <si>
    <t>200-181-180</t>
  </si>
  <si>
    <t>210-181-181</t>
  </si>
  <si>
    <t>210-181-312</t>
  </si>
  <si>
    <t>210-181-332</t>
  </si>
  <si>
    <t>210-181-418</t>
  </si>
  <si>
    <t>220-174-183</t>
  </si>
  <si>
    <t>220-174-211</t>
  </si>
  <si>
    <t>220-174-221</t>
  </si>
  <si>
    <t>230-166-392</t>
  </si>
  <si>
    <t>230-166-418</t>
  </si>
  <si>
    <t>230-181-392</t>
  </si>
  <si>
    <t>23A-181-411</t>
  </si>
  <si>
    <t>23A-181-422</t>
  </si>
  <si>
    <t>23A-181-462</t>
  </si>
  <si>
    <t>240-141-180</t>
  </si>
  <si>
    <t>240-141-211</t>
  </si>
  <si>
    <t>240-171-121</t>
  </si>
  <si>
    <t>240-171-141</t>
  </si>
  <si>
    <t>240-174-183</t>
  </si>
  <si>
    <t>240-174-211</t>
  </si>
  <si>
    <t>240-174-221</t>
  </si>
  <si>
    <t>240-183-411</t>
  </si>
  <si>
    <t>240-185-418</t>
  </si>
  <si>
    <t>241-171-462</t>
  </si>
  <si>
    <t>241-173-311</t>
  </si>
  <si>
    <t>241-174-180</t>
  </si>
  <si>
    <t>241-174-211</t>
  </si>
  <si>
    <t>250-163-472</t>
  </si>
  <si>
    <t>250-165-472</t>
  </si>
  <si>
    <t>250-167-311</t>
  </si>
  <si>
    <t>250-170-472</t>
  </si>
  <si>
    <t>250-171-135</t>
  </si>
  <si>
    <t>250-171-163</t>
  </si>
  <si>
    <t>250-171-324</t>
  </si>
  <si>
    <t>250-171-422</t>
  </si>
  <si>
    <t>250-171-472</t>
  </si>
  <si>
    <t>250-174-180</t>
  </si>
  <si>
    <t>250-174-211</t>
  </si>
  <si>
    <t>250-178-472</t>
  </si>
  <si>
    <t>250-181-180</t>
  </si>
  <si>
    <t>260-128-418</t>
  </si>
  <si>
    <t>260-163-146</t>
  </si>
  <si>
    <t>260-169-311</t>
  </si>
  <si>
    <t>260-170-311</t>
  </si>
  <si>
    <t>260-171-162</t>
  </si>
  <si>
    <t>260-171-175</t>
  </si>
  <si>
    <t>260-171-183</t>
  </si>
  <si>
    <t>260-171-199</t>
  </si>
  <si>
    <t>260-174-183</t>
  </si>
  <si>
    <t>260-174-211</t>
  </si>
  <si>
    <t>260-174-221</t>
  </si>
  <si>
    <t>26B-122-317</t>
  </si>
  <si>
    <t>26B-128-418</t>
  </si>
  <si>
    <t>270-174-183</t>
  </si>
  <si>
    <t>270-174-211</t>
  </si>
  <si>
    <t>270-174-221</t>
  </si>
  <si>
    <t>280-141-180</t>
  </si>
  <si>
    <t>280-141-211</t>
  </si>
  <si>
    <t>280-171-163</t>
  </si>
  <si>
    <t>280-174-183</t>
  </si>
  <si>
    <t>280-174-211</t>
  </si>
  <si>
    <t>280-174-221</t>
  </si>
  <si>
    <t>280-181-142</t>
  </si>
  <si>
    <t>280-181-165</t>
  </si>
  <si>
    <t>280-181-192</t>
  </si>
  <si>
    <t>290-141-180</t>
  </si>
  <si>
    <t>290-141-211</t>
  </si>
  <si>
    <t>290-165-392</t>
  </si>
  <si>
    <t>290-171-392</t>
  </si>
  <si>
    <t>290-171-523</t>
  </si>
  <si>
    <t>290-181-192</t>
  </si>
  <si>
    <t>291-134-151</t>
  </si>
  <si>
    <t>291-134-231</t>
  </si>
  <si>
    <t>291-141-180</t>
  </si>
  <si>
    <t>291-141-211</t>
  </si>
  <si>
    <t>292-125-326</t>
  </si>
  <si>
    <t>292-125-411</t>
  </si>
  <si>
    <t>292-125-418</t>
  </si>
  <si>
    <t>292-141-180</t>
  </si>
  <si>
    <t>292-141-211</t>
  </si>
  <si>
    <t>295-181-231</t>
  </si>
  <si>
    <t>29A-171-146</t>
  </si>
  <si>
    <t>29A-171-211</t>
  </si>
  <si>
    <t>29A-171-229</t>
  </si>
  <si>
    <t>29A-171-231</t>
  </si>
  <si>
    <t>29A-171-235</t>
  </si>
  <si>
    <t>300-141-180</t>
  </si>
  <si>
    <t>300-141-211</t>
  </si>
  <si>
    <t>300-171-192</t>
  </si>
  <si>
    <t>300-174-180</t>
  </si>
  <si>
    <t>300-174-211</t>
  </si>
  <si>
    <t>300-181-180</t>
  </si>
  <si>
    <t>310-163-192</t>
  </si>
  <si>
    <t>310-181-332</t>
  </si>
  <si>
    <t>310-181-522</t>
  </si>
  <si>
    <t>320-141-180</t>
  </si>
  <si>
    <t>320-141-211</t>
  </si>
  <si>
    <t>320-169-311</t>
  </si>
  <si>
    <t>320-170-418</t>
  </si>
  <si>
    <t>320-171-143</t>
  </si>
  <si>
    <t>320-171-332</t>
  </si>
  <si>
    <t>320-174-180</t>
  </si>
  <si>
    <t>320-174-211</t>
  </si>
  <si>
    <t>32A-141-180</t>
  </si>
  <si>
    <t>32A-141-211</t>
  </si>
  <si>
    <t>32A-171-325</t>
  </si>
  <si>
    <t>32A-174-183</t>
  </si>
  <si>
    <t>32A-174-211</t>
  </si>
  <si>
    <t>32B-141-180</t>
  </si>
  <si>
    <t>32B-141-211</t>
  </si>
  <si>
    <t>32C-141-180</t>
  </si>
  <si>
    <t>32C-141-211</t>
  </si>
  <si>
    <t>32D-132-231</t>
  </si>
  <si>
    <t>32H-170-392</t>
  </si>
  <si>
    <t>32H-171-211</t>
  </si>
  <si>
    <t>32H-171-232</t>
  </si>
  <si>
    <t>32H-171-311</t>
  </si>
  <si>
    <t>32H-171-392</t>
  </si>
  <si>
    <t>32H-171-411</t>
  </si>
  <si>
    <t>32H-171-462</t>
  </si>
  <si>
    <t>32H-181-131</t>
  </si>
  <si>
    <t>32H-181-211</t>
  </si>
  <si>
    <t>32H-181-229</t>
  </si>
  <si>
    <t>32H-181-232</t>
  </si>
  <si>
    <t>32H-181-392</t>
  </si>
  <si>
    <t>32H-181-411</t>
  </si>
  <si>
    <t>32K-141-180</t>
  </si>
  <si>
    <t>32K-141-211</t>
  </si>
  <si>
    <t>32K-171-113</t>
  </si>
  <si>
    <t>32K-171-197</t>
  </si>
  <si>
    <t>32L-166-418</t>
  </si>
  <si>
    <t>32L-171-462</t>
  </si>
  <si>
    <t>32M-174-180</t>
  </si>
  <si>
    <t>32M-174-211</t>
  </si>
  <si>
    <t>32M-181-418</t>
  </si>
  <si>
    <t>32M-181-462</t>
  </si>
  <si>
    <t>32N-141-180</t>
  </si>
  <si>
    <t>32N-141-211</t>
  </si>
  <si>
    <t>32P-171-192</t>
  </si>
  <si>
    <t>330-132-318</t>
  </si>
  <si>
    <t>330-141-180</t>
  </si>
  <si>
    <t>330-141-211</t>
  </si>
  <si>
    <t>330-171-121</t>
  </si>
  <si>
    <t>330-171-221</t>
  </si>
  <si>
    <t>330-171-231</t>
  </si>
  <si>
    <t>330-181-523</t>
  </si>
  <si>
    <t>33A-141-180</t>
  </si>
  <si>
    <t>33A-141-211</t>
  </si>
  <si>
    <t>340-141-180</t>
  </si>
  <si>
    <t>340-141-211</t>
  </si>
  <si>
    <t>340-170-231</t>
  </si>
  <si>
    <t>340-181-143</t>
  </si>
  <si>
    <t>340-181-462</t>
  </si>
  <si>
    <t>34B-174-183</t>
  </si>
  <si>
    <t>34B-174-211</t>
  </si>
  <si>
    <t>34D-173-311</t>
  </si>
  <si>
    <t>34D-181-151</t>
  </si>
  <si>
    <t>34D-181-192</t>
  </si>
  <si>
    <t>34D-181-326</t>
  </si>
  <si>
    <t>34D-181-551</t>
  </si>
  <si>
    <t>34F-163-311</t>
  </si>
  <si>
    <t>34F-171-211</t>
  </si>
  <si>
    <t>34F-171-232</t>
  </si>
  <si>
    <t>34F-171-392</t>
  </si>
  <si>
    <t>34F-171-411</t>
  </si>
  <si>
    <t>34F-171-461</t>
  </si>
  <si>
    <t>34F-171-462</t>
  </si>
  <si>
    <t>34F-181-121</t>
  </si>
  <si>
    <t>34F-181-211</t>
  </si>
  <si>
    <t>34F-181-232</t>
  </si>
  <si>
    <t>34F-181-392</t>
  </si>
  <si>
    <t>34F-181-411</t>
  </si>
  <si>
    <t>34H-173-311</t>
  </si>
  <si>
    <t>34H-182-192</t>
  </si>
  <si>
    <t>34H-182-211</t>
  </si>
  <si>
    <t>34Z-181-162</t>
  </si>
  <si>
    <t>350-141-180</t>
  </si>
  <si>
    <t>350-141-211</t>
  </si>
  <si>
    <t>350-170-198</t>
  </si>
  <si>
    <t>350-170-211</t>
  </si>
  <si>
    <t>350-170-221</t>
  </si>
  <si>
    <t>350-171-199</t>
  </si>
  <si>
    <t>350-171-317</t>
  </si>
  <si>
    <t>350-171-523</t>
  </si>
  <si>
    <t>350-185-192</t>
  </si>
  <si>
    <t>350-185-211</t>
  </si>
  <si>
    <t>350-185-221</t>
  </si>
  <si>
    <t>350-185-231</t>
  </si>
  <si>
    <t>360-163-459</t>
  </si>
  <si>
    <t>360-171-125</t>
  </si>
  <si>
    <t>360-181-183</t>
  </si>
  <si>
    <t>360-181-462</t>
  </si>
  <si>
    <t>360-185-311</t>
  </si>
  <si>
    <t>360-185-317</t>
  </si>
  <si>
    <t>36C-174-183</t>
  </si>
  <si>
    <t>36C-174-211</t>
  </si>
  <si>
    <t>36C-174-229</t>
  </si>
  <si>
    <t>36F-173-311</t>
  </si>
  <si>
    <t>36F-174-183</t>
  </si>
  <si>
    <t>36F-174-211</t>
  </si>
  <si>
    <t>36G-141-180</t>
  </si>
  <si>
    <t>370-171-163</t>
  </si>
  <si>
    <t>370-173-311</t>
  </si>
  <si>
    <t>370-181-312</t>
  </si>
  <si>
    <t>380-171-163</t>
  </si>
  <si>
    <t>380-178-418</t>
  </si>
  <si>
    <t>380-181-180</t>
  </si>
  <si>
    <t>380-181-312</t>
  </si>
  <si>
    <t>390-141-180</t>
  </si>
  <si>
    <t>390-141-211</t>
  </si>
  <si>
    <t>390-168-113</t>
  </si>
  <si>
    <t>390-169-231</t>
  </si>
  <si>
    <t>390-171-181</t>
  </si>
  <si>
    <t>390-174-180</t>
  </si>
  <si>
    <t>390-174-211</t>
  </si>
  <si>
    <t>390-181-181</t>
  </si>
  <si>
    <t>390-181-411</t>
  </si>
  <si>
    <t>39B-141-180</t>
  </si>
  <si>
    <t>39B-141-211</t>
  </si>
  <si>
    <t>400-141-180</t>
  </si>
  <si>
    <t>400-141-211</t>
  </si>
  <si>
    <t>400-171-532</t>
  </si>
  <si>
    <t>400-174-183</t>
  </si>
  <si>
    <t>400-174-211</t>
  </si>
  <si>
    <t>400-174-221</t>
  </si>
  <si>
    <t>400-181-131</t>
  </si>
  <si>
    <t>400-181-221</t>
  </si>
  <si>
    <t>410-141-180</t>
  </si>
  <si>
    <t>410-141-211</t>
  </si>
  <si>
    <t>410-163-472</t>
  </si>
  <si>
    <t>410-165-472</t>
  </si>
  <si>
    <t>410-169-311</t>
  </si>
  <si>
    <t>410-170-143</t>
  </si>
  <si>
    <t>410-170-211</t>
  </si>
  <si>
    <t>410-170-472</t>
  </si>
  <si>
    <t>410-185-462</t>
  </si>
  <si>
    <t>41B-170-142</t>
  </si>
  <si>
    <t>41B-170-211</t>
  </si>
  <si>
    <t>41B-170-229</t>
  </si>
  <si>
    <t>41B-170-232</t>
  </si>
  <si>
    <t>41B-170-392</t>
  </si>
  <si>
    <t>41B-171-392</t>
  </si>
  <si>
    <t>41B-171-411</t>
  </si>
  <si>
    <t>41B-171-462</t>
  </si>
  <si>
    <t>41B-172-181</t>
  </si>
  <si>
    <t>41B-172-211</t>
  </si>
  <si>
    <t>41B-172-233</t>
  </si>
  <si>
    <t>41B-172-325</t>
  </si>
  <si>
    <t>41B-172-392</t>
  </si>
  <si>
    <t>41B-172-411</t>
  </si>
  <si>
    <t>41B-181-121</t>
  </si>
  <si>
    <t>41B-181-181</t>
  </si>
  <si>
    <t>41B-181-211</t>
  </si>
  <si>
    <t>41B-181-232</t>
  </si>
  <si>
    <t>41B-181-392</t>
  </si>
  <si>
    <t>41B-182-411</t>
  </si>
  <si>
    <t>41C-141-180</t>
  </si>
  <si>
    <t>41C-141-211</t>
  </si>
  <si>
    <t>41D-141-180</t>
  </si>
  <si>
    <t>41D-141-211</t>
  </si>
  <si>
    <t>41F-141-180</t>
  </si>
  <si>
    <t>41F-141-211</t>
  </si>
  <si>
    <t>41G-141-180</t>
  </si>
  <si>
    <t>41G-141-211</t>
  </si>
  <si>
    <t>41G-172-312</t>
  </si>
  <si>
    <t>41G-182-411</t>
  </si>
  <si>
    <t>41H-141-180</t>
  </si>
  <si>
    <t>41H-141-211</t>
  </si>
  <si>
    <t>41J-164-462</t>
  </si>
  <si>
    <t>41J-172-181</t>
  </si>
  <si>
    <t>41J-172-211</t>
  </si>
  <si>
    <t>41J-172-229</t>
  </si>
  <si>
    <t>41J-172-232</t>
  </si>
  <si>
    <t>41J-172-392</t>
  </si>
  <si>
    <t>41J-172-411</t>
  </si>
  <si>
    <t>41J-181-211</t>
  </si>
  <si>
    <t>41J-181-229</t>
  </si>
  <si>
    <t>41J-181-232</t>
  </si>
  <si>
    <t>41J-181-392</t>
  </si>
  <si>
    <t>41J-182-411</t>
  </si>
  <si>
    <t>41J-182-462</t>
  </si>
  <si>
    <t>41L-124-418</t>
  </si>
  <si>
    <t>41L-170-392</t>
  </si>
  <si>
    <t>41L-171-211</t>
  </si>
  <si>
    <t>41L-171-232</t>
  </si>
  <si>
    <t>41L-171-392</t>
  </si>
  <si>
    <t>41L-171-411</t>
  </si>
  <si>
    <t>41L-171-462</t>
  </si>
  <si>
    <t>41L-181-121</t>
  </si>
  <si>
    <t>41L-181-211</t>
  </si>
  <si>
    <t>41L-181-232</t>
  </si>
  <si>
    <t>41L-181-392</t>
  </si>
  <si>
    <t>41L-181-411</t>
  </si>
  <si>
    <t>41N-141-180</t>
  </si>
  <si>
    <t>41N-141-211</t>
  </si>
  <si>
    <t>420-171-183</t>
  </si>
  <si>
    <t>420-174-183</t>
  </si>
  <si>
    <t>420-174-211</t>
  </si>
  <si>
    <t>420-174-221</t>
  </si>
  <si>
    <t>421-141-180</t>
  </si>
  <si>
    <t>421-141-211</t>
  </si>
  <si>
    <t>421-171-344</t>
  </si>
  <si>
    <t>422-124-462</t>
  </si>
  <si>
    <t>422-181-121</t>
  </si>
  <si>
    <t>422-181-151</t>
  </si>
  <si>
    <t>422-181-180</t>
  </si>
  <si>
    <t>422-181-198</t>
  </si>
  <si>
    <t>422-181-231</t>
  </si>
  <si>
    <t>430-171-180</t>
  </si>
  <si>
    <t>430-174-180</t>
  </si>
  <si>
    <t>430-174-211</t>
  </si>
  <si>
    <t>43C-135-311</t>
  </si>
  <si>
    <t>43C-172-411</t>
  </si>
  <si>
    <t>43C-172-418</t>
  </si>
  <si>
    <t>43D-141-180</t>
  </si>
  <si>
    <t>43D-141-211</t>
  </si>
  <si>
    <t>43D-163-411</t>
  </si>
  <si>
    <t>440-181-231</t>
  </si>
  <si>
    <t>44A-165-418</t>
  </si>
  <si>
    <t>450-163-472</t>
  </si>
  <si>
    <t>450-165-472</t>
  </si>
  <si>
    <t>450-167-472</t>
  </si>
  <si>
    <t>450-171-152</t>
  </si>
  <si>
    <t>450-171-184</t>
  </si>
  <si>
    <t>450-181-163</t>
  </si>
  <si>
    <t>450-181-184</t>
  </si>
  <si>
    <t>45A-141-180</t>
  </si>
  <si>
    <t>45A-141-211</t>
  </si>
  <si>
    <t>45A-172-532</t>
  </si>
  <si>
    <t>45A-173-311</t>
  </si>
  <si>
    <t>45A-182-142</t>
  </si>
  <si>
    <t>45A-182-211</t>
  </si>
  <si>
    <t>45A-182-221</t>
  </si>
  <si>
    <t>45A-182-231</t>
  </si>
  <si>
    <t>460-165-392</t>
  </si>
  <si>
    <t>460-166-392</t>
  </si>
  <si>
    <t>460-169-146</t>
  </si>
  <si>
    <t>460-169-211</t>
  </si>
  <si>
    <t>460-169-221</t>
  </si>
  <si>
    <t>460-169-231</t>
  </si>
  <si>
    <t>460-170-198</t>
  </si>
  <si>
    <t>460-170-211</t>
  </si>
  <si>
    <t>460-170-221</t>
  </si>
  <si>
    <t>460-171-311</t>
  </si>
  <si>
    <t>460-171-418</t>
  </si>
  <si>
    <t>460-181-181</t>
  </si>
  <si>
    <t>470-171-192</t>
  </si>
  <si>
    <t>470-171-221</t>
  </si>
  <si>
    <t>470-181-462</t>
  </si>
  <si>
    <t>480-141-180</t>
  </si>
  <si>
    <t>480-141-211</t>
  </si>
  <si>
    <t>480-174-183</t>
  </si>
  <si>
    <t>480-174-211</t>
  </si>
  <si>
    <t>480-174-221</t>
  </si>
  <si>
    <t>480-181-184</t>
  </si>
  <si>
    <t>490-163-472</t>
  </si>
  <si>
    <t>490-170-333</t>
  </si>
  <si>
    <t>490-171-472</t>
  </si>
  <si>
    <t>490-174-183</t>
  </si>
  <si>
    <t>490-174-211</t>
  </si>
  <si>
    <t>490-174-221</t>
  </si>
  <si>
    <t>491-163-163</t>
  </si>
  <si>
    <t>491-167-211</t>
  </si>
  <si>
    <t>491-167-221</t>
  </si>
  <si>
    <t>491-174-180</t>
  </si>
  <si>
    <t>491-174-211</t>
  </si>
  <si>
    <t>491-181-180</t>
  </si>
  <si>
    <t>491-181-221</t>
  </si>
  <si>
    <t>49D-181-180</t>
  </si>
  <si>
    <t>49D-181-311</t>
  </si>
  <si>
    <t>49E-176-411</t>
  </si>
  <si>
    <t>49E-182-418</t>
  </si>
  <si>
    <t>49F-122-317</t>
  </si>
  <si>
    <t>49F-132-418</t>
  </si>
  <si>
    <t>49G-121-311</t>
  </si>
  <si>
    <t>500-171-541</t>
  </si>
  <si>
    <t>500-174-183</t>
  </si>
  <si>
    <t>500-174-211</t>
  </si>
  <si>
    <t>500-174-221</t>
  </si>
  <si>
    <t>50A-141-180</t>
  </si>
  <si>
    <t>50A-141-211</t>
  </si>
  <si>
    <t>50A-173-317</t>
  </si>
  <si>
    <t>510-171-135</t>
  </si>
  <si>
    <t>510-171-183</t>
  </si>
  <si>
    <t>510-173-317</t>
  </si>
  <si>
    <t>51A-141-180</t>
  </si>
  <si>
    <t>51A-141-211</t>
  </si>
  <si>
    <t>51B-134-462</t>
  </si>
  <si>
    <t>51B-164-462</t>
  </si>
  <si>
    <t>51B-170-142</t>
  </si>
  <si>
    <t>51B-170-211</t>
  </si>
  <si>
    <t>51B-170-229</t>
  </si>
  <si>
    <t>51B-170-232</t>
  </si>
  <si>
    <t>51B-181-211</t>
  </si>
  <si>
    <t>51B-181-229</t>
  </si>
  <si>
    <t>51B-181-232</t>
  </si>
  <si>
    <t>51B-181-233</t>
  </si>
  <si>
    <t>520-181-180</t>
  </si>
  <si>
    <t>530-171-541</t>
  </si>
  <si>
    <t>540-165-418</t>
  </si>
  <si>
    <t>540-171-183</t>
  </si>
  <si>
    <t>540-181-192</t>
  </si>
  <si>
    <t>540-181-198</t>
  </si>
  <si>
    <t>540-181-221</t>
  </si>
  <si>
    <t>54A-174-180</t>
  </si>
  <si>
    <t>54A-181-541</t>
  </si>
  <si>
    <t>550-171-523</t>
  </si>
  <si>
    <t>55A-141-180</t>
  </si>
  <si>
    <t>55B-122-317</t>
  </si>
  <si>
    <t>55B-132-311</t>
  </si>
  <si>
    <t>560-171-183</t>
  </si>
  <si>
    <t>560-171-192</t>
  </si>
  <si>
    <t>560-171-221</t>
  </si>
  <si>
    <t>560-181-183</t>
  </si>
  <si>
    <t>560-184-411</t>
  </si>
  <si>
    <t>570-181-418</t>
  </si>
  <si>
    <t>580-141-180</t>
  </si>
  <si>
    <t>580-141-211</t>
  </si>
  <si>
    <t>580-163-188</t>
  </si>
  <si>
    <t>580-171-163</t>
  </si>
  <si>
    <t>580-171-345</t>
  </si>
  <si>
    <t>580-171-462</t>
  </si>
  <si>
    <t>580-181-163</t>
  </si>
  <si>
    <t>58B-141-180</t>
  </si>
  <si>
    <t>58B-141-211</t>
  </si>
  <si>
    <t>590-170-231</t>
  </si>
  <si>
    <t>590-171-462</t>
  </si>
  <si>
    <t>590-181-192</t>
  </si>
  <si>
    <t>590-181-199</t>
  </si>
  <si>
    <t>600-171-196</t>
  </si>
  <si>
    <t>600-174-180</t>
  </si>
  <si>
    <t>600-174-211</t>
  </si>
  <si>
    <t>600-174-392</t>
  </si>
  <si>
    <t>600-181-131</t>
  </si>
  <si>
    <t>600-181-181</t>
  </si>
  <si>
    <t>600-181-196</t>
  </si>
  <si>
    <t>60B-141-180</t>
  </si>
  <si>
    <t>60B-141-211</t>
  </si>
  <si>
    <t>60D-172-221</t>
  </si>
  <si>
    <t>60D-172-422</t>
  </si>
  <si>
    <t>60D-172-542</t>
  </si>
  <si>
    <t>60D-182-148</t>
  </si>
  <si>
    <t>60D-182-211</t>
  </si>
  <si>
    <t>60G-163-181</t>
  </si>
  <si>
    <t>60G-171-181</t>
  </si>
  <si>
    <t>60G-171-183</t>
  </si>
  <si>
    <t>60G-171-211</t>
  </si>
  <si>
    <t>60G-172-392</t>
  </si>
  <si>
    <t>60G-172-411</t>
  </si>
  <si>
    <t>60G-173-317</t>
  </si>
  <si>
    <t>60G-181-121</t>
  </si>
  <si>
    <t>60G-181-181</t>
  </si>
  <si>
    <t>60G-181-211</t>
  </si>
  <si>
    <t>60G-181-232</t>
  </si>
  <si>
    <t>60G-181-311</t>
  </si>
  <si>
    <t>60G-181-392</t>
  </si>
  <si>
    <t>60G-181-411</t>
  </si>
  <si>
    <t>60G-181-462</t>
  </si>
  <si>
    <t>60I-141-180</t>
  </si>
  <si>
    <t>60I-141-211</t>
  </si>
  <si>
    <t>60M-182-183</t>
  </si>
  <si>
    <t>60M-182-211</t>
  </si>
  <si>
    <t>60N-170-418</t>
  </si>
  <si>
    <t>60P-141-180</t>
  </si>
  <si>
    <t>60P-141-211</t>
  </si>
  <si>
    <t>60P-181-418</t>
  </si>
  <si>
    <t>610-141-180</t>
  </si>
  <si>
    <t>610-141-211</t>
  </si>
  <si>
    <t>61J-141-180</t>
  </si>
  <si>
    <t>61J-141-211</t>
  </si>
  <si>
    <t>61J-182-411</t>
  </si>
  <si>
    <t>61L-124-462</t>
  </si>
  <si>
    <t>61M-141-180</t>
  </si>
  <si>
    <t>61M-141-211</t>
  </si>
  <si>
    <t>61N-141-180</t>
  </si>
  <si>
    <t>61N-141-211</t>
  </si>
  <si>
    <t>61P-141-180</t>
  </si>
  <si>
    <t>61P-141-211</t>
  </si>
  <si>
    <t>61Q-174-183</t>
  </si>
  <si>
    <t>61Q-174-211</t>
  </si>
  <si>
    <t>61R-171-181</t>
  </si>
  <si>
    <t>61R-171-211</t>
  </si>
  <si>
    <t>61R-181-121</t>
  </si>
  <si>
    <t>61R-181-151</t>
  </si>
  <si>
    <t>61R-181-181</t>
  </si>
  <si>
    <t>61R-181-211</t>
  </si>
  <si>
    <t>61R-181-232</t>
  </si>
  <si>
    <t>61R-181-392</t>
  </si>
  <si>
    <t>61S-169-311</t>
  </si>
  <si>
    <t>61T-141-180</t>
  </si>
  <si>
    <t>61T-181-121</t>
  </si>
  <si>
    <t>61T-181-142</t>
  </si>
  <si>
    <t>61T-181-211</t>
  </si>
  <si>
    <t>61T-181-333</t>
  </si>
  <si>
    <t>61W-141-180</t>
  </si>
  <si>
    <t>61W-141-211</t>
  </si>
  <si>
    <t>61W-170-142</t>
  </si>
  <si>
    <t>61W-171-418</t>
  </si>
  <si>
    <t>61W-181-411</t>
  </si>
  <si>
    <t>61W-181-422</t>
  </si>
  <si>
    <t>61X-141-180</t>
  </si>
  <si>
    <t>61X-141-211</t>
  </si>
  <si>
    <t>61X-181-135</t>
  </si>
  <si>
    <t>61X-182-135</t>
  </si>
  <si>
    <t>61X-182-211</t>
  </si>
  <si>
    <t>61X-182-229</t>
  </si>
  <si>
    <t>61X-182-231</t>
  </si>
  <si>
    <t>620-141-180</t>
  </si>
  <si>
    <t>620-141-211</t>
  </si>
  <si>
    <t>620-181-146</t>
  </si>
  <si>
    <t>62A-181-121</t>
  </si>
  <si>
    <t>62A-181-418</t>
  </si>
  <si>
    <t>62J-174-183</t>
  </si>
  <si>
    <t>62J-174-211</t>
  </si>
  <si>
    <t>62L-141-180</t>
  </si>
  <si>
    <t>62L-141-211</t>
  </si>
  <si>
    <t>630-171-188</t>
  </si>
  <si>
    <t>630-171-461</t>
  </si>
  <si>
    <t>630-173-311</t>
  </si>
  <si>
    <t>630-183-198</t>
  </si>
  <si>
    <t>630-183-211</t>
  </si>
  <si>
    <t>630-183-221</t>
  </si>
  <si>
    <t>63B-141-180</t>
  </si>
  <si>
    <t>63B-141-211</t>
  </si>
  <si>
    <t>63B-181-121</t>
  </si>
  <si>
    <t>63B-181-211</t>
  </si>
  <si>
    <t>63B-181-221</t>
  </si>
  <si>
    <t>640-163-183</t>
  </si>
  <si>
    <t>640-168-331</t>
  </si>
  <si>
    <t>640-171-183</t>
  </si>
  <si>
    <t>640-181-135</t>
  </si>
  <si>
    <t>640-181-183</t>
  </si>
  <si>
    <t>640-181-418</t>
  </si>
  <si>
    <t>650-174-180</t>
  </si>
  <si>
    <t>650-174-211</t>
  </si>
  <si>
    <t>65A-141-180</t>
  </si>
  <si>
    <t>65A-141-211</t>
  </si>
  <si>
    <t>65A-171-142</t>
  </si>
  <si>
    <t>65A-171-146</t>
  </si>
  <si>
    <t>65A-171-211</t>
  </si>
  <si>
    <t>65F-123-411</t>
  </si>
  <si>
    <t>65F-124-418</t>
  </si>
  <si>
    <t>65F-172-418</t>
  </si>
  <si>
    <t>65G-141-180</t>
  </si>
  <si>
    <t>65G-141-211</t>
  </si>
  <si>
    <t>65H-141-180</t>
  </si>
  <si>
    <t>65H-141-211</t>
  </si>
  <si>
    <t>660-141-180</t>
  </si>
  <si>
    <t>660-141-211</t>
  </si>
  <si>
    <t>670-181-143</t>
  </si>
  <si>
    <t>670-181-198</t>
  </si>
  <si>
    <t>67B-181-411</t>
  </si>
  <si>
    <t>67B-181-418</t>
  </si>
  <si>
    <t>680-125-232</t>
  </si>
  <si>
    <t>680-141-180</t>
  </si>
  <si>
    <t>680-141-211</t>
  </si>
  <si>
    <t>680-181-143</t>
  </si>
  <si>
    <t>680-181-180</t>
  </si>
  <si>
    <t>68A-141-180</t>
  </si>
  <si>
    <t>68A-141-211</t>
  </si>
  <si>
    <t>690-181-175</t>
  </si>
  <si>
    <t>690-181-181</t>
  </si>
  <si>
    <t>690-181-184</t>
  </si>
  <si>
    <t>69A-163-121</t>
  </si>
  <si>
    <t>700-174-183</t>
  </si>
  <si>
    <t>700-174-211</t>
  </si>
  <si>
    <t>700-174-221</t>
  </si>
  <si>
    <t>700-181-162</t>
  </si>
  <si>
    <t>700-181-418</t>
  </si>
  <si>
    <t>70A-141-211</t>
  </si>
  <si>
    <t>70A-171-198</t>
  </si>
  <si>
    <t>710-141-180</t>
  </si>
  <si>
    <t>710-141-211</t>
  </si>
  <si>
    <t>710-181-414</t>
  </si>
  <si>
    <t>720-163-163</t>
  </si>
  <si>
    <t>720-163-472</t>
  </si>
  <si>
    <t>720-174-183</t>
  </si>
  <si>
    <t>720-174-211</t>
  </si>
  <si>
    <t>720-174-221</t>
  </si>
  <si>
    <t>720-181-181</t>
  </si>
  <si>
    <t>720-181-325</t>
  </si>
  <si>
    <t>720-181-461</t>
  </si>
  <si>
    <t>720-183-411</t>
  </si>
  <si>
    <t>730-141-180</t>
  </si>
  <si>
    <t>730-141-211</t>
  </si>
  <si>
    <t>730-174-180</t>
  </si>
  <si>
    <t>730-174-211</t>
  </si>
  <si>
    <t>73A-141-180</t>
  </si>
  <si>
    <t>73A-141-211</t>
  </si>
  <si>
    <t>73A-174-180</t>
  </si>
  <si>
    <t>73A-174-211</t>
  </si>
  <si>
    <t>73B-172-313</t>
  </si>
  <si>
    <t>73B-172-411</t>
  </si>
  <si>
    <t>740-141-180</t>
  </si>
  <si>
    <t>740-141-211</t>
  </si>
  <si>
    <t>740-171-125</t>
  </si>
  <si>
    <t>740-171-311</t>
  </si>
  <si>
    <t>740-174-183</t>
  </si>
  <si>
    <t>740-174-211</t>
  </si>
  <si>
    <t>740-174-221</t>
  </si>
  <si>
    <t>74C-163-181</t>
  </si>
  <si>
    <t>74C-171-211</t>
  </si>
  <si>
    <t>74C-171-232</t>
  </si>
  <si>
    <t>74C-171-311</t>
  </si>
  <si>
    <t>74C-171-392</t>
  </si>
  <si>
    <t>74C-171-411</t>
  </si>
  <si>
    <t>74C-171-462</t>
  </si>
  <si>
    <t>74C-181-151</t>
  </si>
  <si>
    <t>74C-181-211</t>
  </si>
  <si>
    <t>74C-181-229</t>
  </si>
  <si>
    <t>74C-181-232</t>
  </si>
  <si>
    <t>74C-181-392</t>
  </si>
  <si>
    <t>74C-181-411</t>
  </si>
  <si>
    <t>74C-181-462</t>
  </si>
  <si>
    <t>750-181-461</t>
  </si>
  <si>
    <t>760-163-541</t>
  </si>
  <si>
    <t>760-171-188</t>
  </si>
  <si>
    <t>761-171-234</t>
  </si>
  <si>
    <t>76A-127-462</t>
  </si>
  <si>
    <t>76A-127-471</t>
  </si>
  <si>
    <t>76A-135-418</t>
  </si>
  <si>
    <t>76A-141-180</t>
  </si>
  <si>
    <t>76A-141-211</t>
  </si>
  <si>
    <t>770-163-180</t>
  </si>
  <si>
    <t>770-174-183</t>
  </si>
  <si>
    <t>770-174-211</t>
  </si>
  <si>
    <t>780-134-142</t>
  </si>
  <si>
    <t>780-134-231</t>
  </si>
  <si>
    <t>780-134-311</t>
  </si>
  <si>
    <t>780-170-143</t>
  </si>
  <si>
    <t>780-170-211</t>
  </si>
  <si>
    <t>780-171-532</t>
  </si>
  <si>
    <t>780-171-541</t>
  </si>
  <si>
    <t>78A-141-211</t>
  </si>
  <si>
    <t>78B-182-312</t>
  </si>
  <si>
    <t>790-122-131</t>
  </si>
  <si>
    <t>790-122-231</t>
  </si>
  <si>
    <t>790-125-174</t>
  </si>
  <si>
    <t>790-125-176</t>
  </si>
  <si>
    <t>790-126-462</t>
  </si>
  <si>
    <t>790-137-411</t>
  </si>
  <si>
    <t>790-167-146</t>
  </si>
  <si>
    <t>790-169-181</t>
  </si>
  <si>
    <t>790-171-192</t>
  </si>
  <si>
    <t>790-181-311</t>
  </si>
  <si>
    <t>790-181-352</t>
  </si>
  <si>
    <t>79Z-171-312</t>
  </si>
  <si>
    <t>800-169-184</t>
  </si>
  <si>
    <t>800-173-311</t>
  </si>
  <si>
    <t>810-174-180</t>
  </si>
  <si>
    <t>810-174-211</t>
  </si>
  <si>
    <t>810-181-180</t>
  </si>
  <si>
    <t>810-181-211</t>
  </si>
  <si>
    <t>81A-141-180</t>
  </si>
  <si>
    <t>81A-141-211</t>
  </si>
  <si>
    <t>81B-141-180</t>
  </si>
  <si>
    <t>81B-141-211</t>
  </si>
  <si>
    <t>81B-181-131</t>
  </si>
  <si>
    <t>81B-181-211</t>
  </si>
  <si>
    <t>820-163-235</t>
  </si>
  <si>
    <t>820-171-235</t>
  </si>
  <si>
    <t>820-174-183</t>
  </si>
  <si>
    <t>820-174-211</t>
  </si>
  <si>
    <t>820-174-221</t>
  </si>
  <si>
    <t>820-181-235</t>
  </si>
  <si>
    <t>820-181-311</t>
  </si>
  <si>
    <t>821-174-183</t>
  </si>
  <si>
    <t>821-174-211</t>
  </si>
  <si>
    <t>821-174-221</t>
  </si>
  <si>
    <t>821-181-183</t>
  </si>
  <si>
    <t>840-171-181</t>
  </si>
  <si>
    <t>840-181-181</t>
  </si>
  <si>
    <t>840-181-314</t>
  </si>
  <si>
    <t>840-181-332</t>
  </si>
  <si>
    <t>84B-164-312</t>
  </si>
  <si>
    <t>84B-172-319</t>
  </si>
  <si>
    <t>84B-172-326</t>
  </si>
  <si>
    <t>84B-172-462</t>
  </si>
  <si>
    <t>84B-182-326</t>
  </si>
  <si>
    <t>84B-182-411</t>
  </si>
  <si>
    <t>84B-182-418</t>
  </si>
  <si>
    <t>850-141-180</t>
  </si>
  <si>
    <t>850-141-211</t>
  </si>
  <si>
    <t>860-170-142</t>
  </si>
  <si>
    <t>860-170-221</t>
  </si>
  <si>
    <t>860-171-312</t>
  </si>
  <si>
    <t>860-174-180</t>
  </si>
  <si>
    <t>860-174-211</t>
  </si>
  <si>
    <t>860-181-180</t>
  </si>
  <si>
    <t>860-181-211</t>
  </si>
  <si>
    <t>860-181-221</t>
  </si>
  <si>
    <t>860-181-462</t>
  </si>
  <si>
    <t>861-165-418</t>
  </si>
  <si>
    <t>862-171-331</t>
  </si>
  <si>
    <t>862-176-198</t>
  </si>
  <si>
    <t>862-176-211</t>
  </si>
  <si>
    <t>862-176-221</t>
  </si>
  <si>
    <t>862-176-411</t>
  </si>
  <si>
    <t>86T-141-180</t>
  </si>
  <si>
    <t>86T-141-211</t>
  </si>
  <si>
    <t>86T-182-162</t>
  </si>
  <si>
    <t>86T-182-211</t>
  </si>
  <si>
    <t>86T-182-411</t>
  </si>
  <si>
    <t>86T-182-462</t>
  </si>
  <si>
    <t>86T-182-471</t>
  </si>
  <si>
    <t>870-141-180</t>
  </si>
  <si>
    <t>870-141-211</t>
  </si>
  <si>
    <t>870-174-180</t>
  </si>
  <si>
    <t>870-174-211</t>
  </si>
  <si>
    <t>87A-141-180</t>
  </si>
  <si>
    <t>87A-141-211</t>
  </si>
  <si>
    <t>880-141-180</t>
  </si>
  <si>
    <t>880-141-211</t>
  </si>
  <si>
    <t>880-174-180</t>
  </si>
  <si>
    <t>880-174-211</t>
  </si>
  <si>
    <t>890-141-180</t>
  </si>
  <si>
    <t>890-141-211</t>
  </si>
  <si>
    <t>890-170-143</t>
  </si>
  <si>
    <t>890-170-211</t>
  </si>
  <si>
    <t>890-170-331</t>
  </si>
  <si>
    <t>900-163-153</t>
  </si>
  <si>
    <t>900-171-164</t>
  </si>
  <si>
    <t>900-171-231</t>
  </si>
  <si>
    <t>900-171-418</t>
  </si>
  <si>
    <t>900-174-183</t>
  </si>
  <si>
    <t>900-174-211</t>
  </si>
  <si>
    <t>900-174-221</t>
  </si>
  <si>
    <t>90B-141-180</t>
  </si>
  <si>
    <t>90C-122-317</t>
  </si>
  <si>
    <t>90C-124-418</t>
  </si>
  <si>
    <t>90C-124-462</t>
  </si>
  <si>
    <t>90C-132-311</t>
  </si>
  <si>
    <t>90C-132-418</t>
  </si>
  <si>
    <t>90C-135-311</t>
  </si>
  <si>
    <t>910-141-180</t>
  </si>
  <si>
    <t>910-141-211</t>
  </si>
  <si>
    <t>910-174-180</t>
  </si>
  <si>
    <t>910-174-211</t>
  </si>
  <si>
    <t>910-178-418</t>
  </si>
  <si>
    <t>91A-141-180</t>
  </si>
  <si>
    <t>91A-141-211</t>
  </si>
  <si>
    <t>91B-141-180</t>
  </si>
  <si>
    <t>91B-141-211</t>
  </si>
  <si>
    <t>91B-165-418</t>
  </si>
  <si>
    <t>91B-171-311</t>
  </si>
  <si>
    <t>91B-171-418</t>
  </si>
  <si>
    <t>91B-181-461</t>
  </si>
  <si>
    <t>920-167-311</t>
  </si>
  <si>
    <t>92D-173-311</t>
  </si>
  <si>
    <t>92D-182-418</t>
  </si>
  <si>
    <t>92D-185-142</t>
  </si>
  <si>
    <t>92D-185-211</t>
  </si>
  <si>
    <t>92G-141-180</t>
  </si>
  <si>
    <t>92G-141-211</t>
  </si>
  <si>
    <t>92K-141-180</t>
  </si>
  <si>
    <t>92K-141-211</t>
  </si>
  <si>
    <t>92M-171-183</t>
  </si>
  <si>
    <t>92M-171-211</t>
  </si>
  <si>
    <t>92M-171-232</t>
  </si>
  <si>
    <t>92M-181-121</t>
  </si>
  <si>
    <t>92M-181-131</t>
  </si>
  <si>
    <t>92M-181-211</t>
  </si>
  <si>
    <t>92M-181-232</t>
  </si>
  <si>
    <t>92M-181-392</t>
  </si>
  <si>
    <t>92M-181-411</t>
  </si>
  <si>
    <t>92M-181-462</t>
  </si>
  <si>
    <t>92N-141-180</t>
  </si>
  <si>
    <t>92N-141-211</t>
  </si>
  <si>
    <t>92N-172-411</t>
  </si>
  <si>
    <t>92N-172-418</t>
  </si>
  <si>
    <t>92N-182-418</t>
  </si>
  <si>
    <t>92R-171-135</t>
  </si>
  <si>
    <t>92R-172-142</t>
  </si>
  <si>
    <t>92R-172-211</t>
  </si>
  <si>
    <t>92S-141-180</t>
  </si>
  <si>
    <t>92S-141-211</t>
  </si>
  <si>
    <t>92S-182-462</t>
  </si>
  <si>
    <t>92T-141-180</t>
  </si>
  <si>
    <t>92T-141-211</t>
  </si>
  <si>
    <t>92V-171-392</t>
  </si>
  <si>
    <t>92V-171-411</t>
  </si>
  <si>
    <t>92V-171-462</t>
  </si>
  <si>
    <t>92V-181-121</t>
  </si>
  <si>
    <t>92V-181-211</t>
  </si>
  <si>
    <t>92V-181-232</t>
  </si>
  <si>
    <t>92V-181-392</t>
  </si>
  <si>
    <t>92V-181-411</t>
  </si>
  <si>
    <t>92V-181-462</t>
  </si>
  <si>
    <t>92V-182-411</t>
  </si>
  <si>
    <t>92V-182-462</t>
  </si>
  <si>
    <t>92W-122-317</t>
  </si>
  <si>
    <t>92W-123-411</t>
  </si>
  <si>
    <t>92W-128-418</t>
  </si>
  <si>
    <t>92Y-141-180</t>
  </si>
  <si>
    <t>92Y-141-211</t>
  </si>
  <si>
    <t>930-171-418</t>
  </si>
  <si>
    <t>930-174-180</t>
  </si>
  <si>
    <t>930-174-211</t>
  </si>
  <si>
    <t>93A-134-411</t>
  </si>
  <si>
    <t>93A-181-523</t>
  </si>
  <si>
    <t>93J-141-180</t>
  </si>
  <si>
    <t>93J-141-211</t>
  </si>
  <si>
    <t>93M-172-143</t>
  </si>
  <si>
    <t>93M-172-211</t>
  </si>
  <si>
    <t>93M-172-229</t>
  </si>
  <si>
    <t>93M-172-232</t>
  </si>
  <si>
    <t>93M-172-411</t>
  </si>
  <si>
    <t>93M-172-462</t>
  </si>
  <si>
    <t>93M-182-411</t>
  </si>
  <si>
    <t>93N-182-311</t>
  </si>
  <si>
    <t>93P-170-142</t>
  </si>
  <si>
    <t>93P-170-143</t>
  </si>
  <si>
    <t>93P-170-211</t>
  </si>
  <si>
    <t>93P-170-229</t>
  </si>
  <si>
    <t>93P-170-232</t>
  </si>
  <si>
    <t>93P-171-411</t>
  </si>
  <si>
    <t>93P-171-462</t>
  </si>
  <si>
    <t>93P-181-211</t>
  </si>
  <si>
    <t>93P-181-229</t>
  </si>
  <si>
    <t>93P-181-232</t>
  </si>
  <si>
    <t>93P-181-411</t>
  </si>
  <si>
    <t>93P-181-462</t>
  </si>
  <si>
    <t>93P-182-181</t>
  </si>
  <si>
    <t>93P-182-211</t>
  </si>
  <si>
    <t>93P-182-229</t>
  </si>
  <si>
    <t>93P-182-232</t>
  </si>
  <si>
    <t>93P-182-326</t>
  </si>
  <si>
    <t>93P-182-411</t>
  </si>
  <si>
    <t>93T-122-317</t>
  </si>
  <si>
    <t>93T-124-418</t>
  </si>
  <si>
    <t>93T-128-418</t>
  </si>
  <si>
    <t>93T-135-311</t>
  </si>
  <si>
    <t>940-134-411</t>
  </si>
  <si>
    <t>940-141-180</t>
  </si>
  <si>
    <t>940-141-211</t>
  </si>
  <si>
    <t>940-171-462</t>
  </si>
  <si>
    <t>940-181-163</t>
  </si>
  <si>
    <t>940-181-171</t>
  </si>
  <si>
    <t>940-181-361</t>
  </si>
  <si>
    <t>940-181-461</t>
  </si>
  <si>
    <t>94A-170-143</t>
  </si>
  <si>
    <t>94A-170-211</t>
  </si>
  <si>
    <t>94A-170-231</t>
  </si>
  <si>
    <t>950-181-181</t>
  </si>
  <si>
    <t>960-141-180</t>
  </si>
  <si>
    <t>960-141-211</t>
  </si>
  <si>
    <t>960-170-462</t>
  </si>
  <si>
    <t>960-171-312</t>
  </si>
  <si>
    <t>960-171-414</t>
  </si>
  <si>
    <t>960-171-462</t>
  </si>
  <si>
    <t>960-174-183</t>
  </si>
  <si>
    <t>960-174-211</t>
  </si>
  <si>
    <t>960-174-221</t>
  </si>
  <si>
    <t>96C-141-180</t>
  </si>
  <si>
    <t>96C-141-211</t>
  </si>
  <si>
    <t>96C-171-146</t>
  </si>
  <si>
    <t>96C-171-211</t>
  </si>
  <si>
    <t>970-171-163</t>
  </si>
  <si>
    <t>970-171-192</t>
  </si>
  <si>
    <t>970-171-312</t>
  </si>
  <si>
    <t>970-174-180</t>
  </si>
  <si>
    <t>970-174-211</t>
  </si>
  <si>
    <t>970-181-192</t>
  </si>
  <si>
    <t>970-181-459</t>
  </si>
  <si>
    <t>980-185-143</t>
  </si>
  <si>
    <t>980-185-211</t>
  </si>
  <si>
    <t>98A-141-180</t>
  </si>
  <si>
    <t>98A-141-211</t>
  </si>
  <si>
    <t>98A-174-183</t>
  </si>
  <si>
    <t>98A-174-211</t>
  </si>
  <si>
    <t>98B-141-180</t>
  </si>
  <si>
    <t>98B-141-211</t>
  </si>
  <si>
    <t>98B-165-418</t>
  </si>
  <si>
    <t>98B-169-131</t>
  </si>
  <si>
    <t>98B-169-211</t>
  </si>
  <si>
    <t>990-171-129_1</t>
  </si>
  <si>
    <t>990-171-311</t>
  </si>
  <si>
    <t>990-171-472</t>
  </si>
  <si>
    <t>990-174-183</t>
  </si>
  <si>
    <t>990-174-211</t>
  </si>
  <si>
    <t>990-174-221</t>
  </si>
  <si>
    <t>990-181-180</t>
  </si>
  <si>
    <t>995-141-180</t>
  </si>
  <si>
    <t>995-141-211</t>
  </si>
  <si>
    <t>01C-ALL-180</t>
  </si>
  <si>
    <t>01D-ALL-325</t>
  </si>
  <si>
    <t>020-ALL-181</t>
  </si>
  <si>
    <t>020-ALL-183</t>
  </si>
  <si>
    <t>030-ALL-183</t>
  </si>
  <si>
    <t>030-ALL-184</t>
  </si>
  <si>
    <t>060-ALL-183</t>
  </si>
  <si>
    <t>070-ALL-147</t>
  </si>
  <si>
    <t>070-ALL-163</t>
  </si>
  <si>
    <t>070-ALL-184</t>
  </si>
  <si>
    <t>07A-ALL-180</t>
  </si>
  <si>
    <t>07A-ALL-418</t>
  </si>
  <si>
    <t>090-ALL-163</t>
  </si>
  <si>
    <t>090-ALL-165</t>
  </si>
  <si>
    <t>090-ALL-333</t>
  </si>
  <si>
    <t>09A-ALL-180</t>
  </si>
  <si>
    <t>09A-ALL-311</t>
  </si>
  <si>
    <t>09A-ALL-317</t>
  </si>
  <si>
    <t>09B-ALL-131</t>
  </si>
  <si>
    <t>09B-ALL-180</t>
  </si>
  <si>
    <t>111-ALL-183</t>
  </si>
  <si>
    <t>13A-ALL-181</t>
  </si>
  <si>
    <t>13A-ALL-541</t>
  </si>
  <si>
    <t>13C-ALL-180</t>
  </si>
  <si>
    <t>140-ALL-183</t>
  </si>
  <si>
    <t>150-ALL-181</t>
  </si>
  <si>
    <t>150-ALL-183</t>
  </si>
  <si>
    <t>160-ALL-183</t>
  </si>
  <si>
    <t>170-ALL-181</t>
  </si>
  <si>
    <t>170-ALL-523</t>
  </si>
  <si>
    <t>180-ALL-162</t>
  </si>
  <si>
    <t>180-ALL-175</t>
  </si>
  <si>
    <t>19A-ALL-180</t>
  </si>
  <si>
    <t>19C-ALL-180</t>
  </si>
  <si>
    <t>210-ALL-332</t>
  </si>
  <si>
    <t>220-ALL-183</t>
  </si>
  <si>
    <t>23A-ALL-422</t>
  </si>
  <si>
    <t>240-ALL-141</t>
  </si>
  <si>
    <t>240-ALL-183</t>
  </si>
  <si>
    <t>250-ALL-135</t>
  </si>
  <si>
    <t>250-ALL-163</t>
  </si>
  <si>
    <t>250-ALL-324</t>
  </si>
  <si>
    <t>250-ALL-472</t>
  </si>
  <si>
    <t>260-ALL-175</t>
  </si>
  <si>
    <t>26B-ALL-317</t>
  </si>
  <si>
    <t>270-ALL-183</t>
  </si>
  <si>
    <t>280-ALL-163</t>
  </si>
  <si>
    <t>280-ALL-165</t>
  </si>
  <si>
    <t>280-ALL-183</t>
  </si>
  <si>
    <t>290-ALL-192</t>
  </si>
  <si>
    <t>290-ALL-523</t>
  </si>
  <si>
    <t>291-ALL-151</t>
  </si>
  <si>
    <t>291-ALL-180</t>
  </si>
  <si>
    <t>292-ALL-180</t>
  </si>
  <si>
    <t>295-ALL-231</t>
  </si>
  <si>
    <t>320-ALL-332</t>
  </si>
  <si>
    <t>32A-ALL-180</t>
  </si>
  <si>
    <t>32A-ALL-183</t>
  </si>
  <si>
    <t>32A-ALL-325</t>
  </si>
  <si>
    <t>32B-ALL-180</t>
  </si>
  <si>
    <t>32C-ALL-180</t>
  </si>
  <si>
    <t>32H-ALL-232</t>
  </si>
  <si>
    <t>32H-ALL-233</t>
  </si>
  <si>
    <t>32H-ALL-392</t>
  </si>
  <si>
    <t>32K-ALL-113</t>
  </si>
  <si>
    <t>32K-ALL-180</t>
  </si>
  <si>
    <t>32K-ALL-197</t>
  </si>
  <si>
    <t>32M-ALL-180</t>
  </si>
  <si>
    <t>32N-ALL-180</t>
  </si>
  <si>
    <t>32N-ALL-211</t>
  </si>
  <si>
    <t>32P-ALL-192</t>
  </si>
  <si>
    <t>330-ALL-318</t>
  </si>
  <si>
    <t>33A-ALL-180</t>
  </si>
  <si>
    <t>34D-ALL-192</t>
  </si>
  <si>
    <t>34D-ALL-326</t>
  </si>
  <si>
    <t>34D-ALL-551</t>
  </si>
  <si>
    <t>34F-ALL-232</t>
  </si>
  <si>
    <t>34F-ALL-461</t>
  </si>
  <si>
    <t>34Z-ALL-162</t>
  </si>
  <si>
    <t>360-ALL-459</t>
  </si>
  <si>
    <t>36C-ALL-183</t>
  </si>
  <si>
    <t>36F-ALL-183</t>
  </si>
  <si>
    <t>36G-ALL-180</t>
  </si>
  <si>
    <t>370-ALL-163</t>
  </si>
  <si>
    <t>39B-ALL-180</t>
  </si>
  <si>
    <t>400-ALL-532</t>
  </si>
  <si>
    <t>410-ALL-472</t>
  </si>
  <si>
    <t>41B-ALL-142</t>
  </si>
  <si>
    <t>41B-ALL-181</t>
  </si>
  <si>
    <t>41B-ALL-233</t>
  </si>
  <si>
    <t>41B-ALL-325</t>
  </si>
  <si>
    <t>41B-ALL-392</t>
  </si>
  <si>
    <t>41C-ALL-180</t>
  </si>
  <si>
    <t>41D-ALL-180</t>
  </si>
  <si>
    <t>41F-ALL-180</t>
  </si>
  <si>
    <t>41G-ALL-180</t>
  </si>
  <si>
    <t>41H-ALL-180</t>
  </si>
  <si>
    <t>41J-ALL-181</t>
  </si>
  <si>
    <t>41J-ALL-232</t>
  </si>
  <si>
    <t>41L-ALL-233</t>
  </si>
  <si>
    <t>41L-ALL-392</t>
  </si>
  <si>
    <t>41N-ALL-180</t>
  </si>
  <si>
    <t>420-ALL-183</t>
  </si>
  <si>
    <t>422-ALL-121</t>
  </si>
  <si>
    <t>422-ALL-151</t>
  </si>
  <si>
    <t>422-ALL-180</t>
  </si>
  <si>
    <t>422-ALL-231</t>
  </si>
  <si>
    <t>43C-ALL-311</t>
  </si>
  <si>
    <t>43C-ALL-418</t>
  </si>
  <si>
    <t>43D-ALL-180</t>
  </si>
  <si>
    <t>450-ALL-163</t>
  </si>
  <si>
    <t>450-ALL-184</t>
  </si>
  <si>
    <t>450-ALL-472</t>
  </si>
  <si>
    <t>45A-ALL-142</t>
  </si>
  <si>
    <t>45A-ALL-180</t>
  </si>
  <si>
    <t>45A-ALL-221</t>
  </si>
  <si>
    <t>45A-ALL-231</t>
  </si>
  <si>
    <t>45A-ALL-532</t>
  </si>
  <si>
    <t>460-ALL-146</t>
  </si>
  <si>
    <t>470-ALL-192</t>
  </si>
  <si>
    <t>480-ALL-183</t>
  </si>
  <si>
    <t>480-ALL-184</t>
  </si>
  <si>
    <t>490-ALL-183</t>
  </si>
  <si>
    <t>490-ALL-472</t>
  </si>
  <si>
    <t>491-ALL-163</t>
  </si>
  <si>
    <t>49D-ALL-180</t>
  </si>
  <si>
    <t>49F-ALL-317</t>
  </si>
  <si>
    <t>49G-ALL-311</t>
  </si>
  <si>
    <t>500-ALL-183</t>
  </si>
  <si>
    <t>50A-ALL-180</t>
  </si>
  <si>
    <t>50A-ALL-317</t>
  </si>
  <si>
    <t>510-ALL-183</t>
  </si>
  <si>
    <t>510-ALL-317</t>
  </si>
  <si>
    <t>51A-ALL-180</t>
  </si>
  <si>
    <t>51B-ALL-142</t>
  </si>
  <si>
    <t>51B-ALL-233</t>
  </si>
  <si>
    <t>540-ALL-183</t>
  </si>
  <si>
    <t>540-ALL-192</t>
  </si>
  <si>
    <t>550-ALL-523</t>
  </si>
  <si>
    <t>55A-ALL-180</t>
  </si>
  <si>
    <t>55B-ALL-311</t>
  </si>
  <si>
    <t>55B-ALL-317</t>
  </si>
  <si>
    <t>560-ALL-192</t>
  </si>
  <si>
    <t>580-ALL-163</t>
  </si>
  <si>
    <t>580-ALL-188</t>
  </si>
  <si>
    <t>580-ALL-345</t>
  </si>
  <si>
    <t>58B-ALL-180</t>
  </si>
  <si>
    <t>600-ALL-196</t>
  </si>
  <si>
    <t>60B-ALL-180</t>
  </si>
  <si>
    <t>60D-ALL-148</t>
  </si>
  <si>
    <t>60D-ALL-422</t>
  </si>
  <si>
    <t>60G-ALL-181</t>
  </si>
  <si>
    <t>60G-ALL-183</t>
  </si>
  <si>
    <t>60G-ALL-233</t>
  </si>
  <si>
    <t>60I-ALL-180</t>
  </si>
  <si>
    <t>60M-ALL-183</t>
  </si>
  <si>
    <t>60P-ALL-180</t>
  </si>
  <si>
    <t>61J-ALL-180</t>
  </si>
  <si>
    <t>61M-ALL-180</t>
  </si>
  <si>
    <t>61N-ALL-180</t>
  </si>
  <si>
    <t>61P-ALL-180</t>
  </si>
  <si>
    <t>61Q-ALL-183</t>
  </si>
  <si>
    <t>61R-ALL-151</t>
  </si>
  <si>
    <t>61R-ALL-181</t>
  </si>
  <si>
    <t>61T-ALL-142</t>
  </si>
  <si>
    <t>61T-ALL-180</t>
  </si>
  <si>
    <t>61T-ALL-333</t>
  </si>
  <si>
    <t>61W-ALL-142</t>
  </si>
  <si>
    <t>61W-ALL-180</t>
  </si>
  <si>
    <t>61W-ALL-211</t>
  </si>
  <si>
    <t>61W-ALL-422</t>
  </si>
  <si>
    <t>61X-ALL-135</t>
  </si>
  <si>
    <t>61X-ALL-180</t>
  </si>
  <si>
    <t>61X-ALL-229</t>
  </si>
  <si>
    <t>61X-ALL-231</t>
  </si>
  <si>
    <t>62J-ALL-183</t>
  </si>
  <si>
    <t>62L-ALL-180</t>
  </si>
  <si>
    <t>62L-ALL-211</t>
  </si>
  <si>
    <t>63B-ALL-180</t>
  </si>
  <si>
    <t>640-ALL-183</t>
  </si>
  <si>
    <t>65A-ALL-146</t>
  </si>
  <si>
    <t>65A-ALL-180</t>
  </si>
  <si>
    <t>65G-ALL-180</t>
  </si>
  <si>
    <t>65H-ALL-180</t>
  </si>
  <si>
    <t>660-ALL-180</t>
  </si>
  <si>
    <t>670-ALL-143</t>
  </si>
  <si>
    <t>680-ALL-232</t>
  </si>
  <si>
    <t>68A-ALL-180</t>
  </si>
  <si>
    <t>690-ALL-175</t>
  </si>
  <si>
    <t>690-ALL-181</t>
  </si>
  <si>
    <t>690-ALL-184</t>
  </si>
  <si>
    <t>70A-ALL-198</t>
  </si>
  <si>
    <t>710-ALL-414</t>
  </si>
  <si>
    <t>720-ALL-163</t>
  </si>
  <si>
    <t>720-ALL-183</t>
  </si>
  <si>
    <t>720-ALL-325</t>
  </si>
  <si>
    <t>720-ALL-461</t>
  </si>
  <si>
    <t>720-ALL-472</t>
  </si>
  <si>
    <t>73A-ALL-180</t>
  </si>
  <si>
    <t>73B-ALL-313</t>
  </si>
  <si>
    <t>740-ALL-125</t>
  </si>
  <si>
    <t>74C-ALL-151</t>
  </si>
  <si>
    <t>74C-ALL-181</t>
  </si>
  <si>
    <t>74C-ALL-233</t>
  </si>
  <si>
    <t>74C-ALL-392</t>
  </si>
  <si>
    <t>761-ALL-234</t>
  </si>
  <si>
    <t>76A-ALL-180</t>
  </si>
  <si>
    <t>76A-ALL-471</t>
  </si>
  <si>
    <t>770-ALL-183</t>
  </si>
  <si>
    <t>780-ALL-143</t>
  </si>
  <si>
    <t>780-ALL-532</t>
  </si>
  <si>
    <t>78B-ALL-312</t>
  </si>
  <si>
    <t>790-ALL-181</t>
  </si>
  <si>
    <t>790-ALL-192</t>
  </si>
  <si>
    <t>790-ALL-311</t>
  </si>
  <si>
    <t>790-ALL-352</t>
  </si>
  <si>
    <t>79Z-ALL-312</t>
  </si>
  <si>
    <t>81A-ALL-180</t>
  </si>
  <si>
    <t>81B-ALL-180</t>
  </si>
  <si>
    <t>820-ALL-183</t>
  </si>
  <si>
    <t>820-ALL-235</t>
  </si>
  <si>
    <t>821-ALL-183</t>
  </si>
  <si>
    <t>840-ALL-314</t>
  </si>
  <si>
    <t>84B-ALL-312</t>
  </si>
  <si>
    <t>84B-ALL-319</t>
  </si>
  <si>
    <t>84B-ALL-326</t>
  </si>
  <si>
    <t>86T-ALL-180</t>
  </si>
  <si>
    <t>87A-ALL-180</t>
  </si>
  <si>
    <t>880-ALL-180</t>
  </si>
  <si>
    <t>890-ALL-143</t>
  </si>
  <si>
    <t>890-ALL-331</t>
  </si>
  <si>
    <t>900-ALL-153</t>
  </si>
  <si>
    <t>900-ALL-164</t>
  </si>
  <si>
    <t>900-ALL-183</t>
  </si>
  <si>
    <t>90B-ALL-180</t>
  </si>
  <si>
    <t>90C-ALL-311</t>
  </si>
  <si>
    <t>90C-ALL-317</t>
  </si>
  <si>
    <t>91A-ALL-180</t>
  </si>
  <si>
    <t>91B-ALL-180</t>
  </si>
  <si>
    <t>92G-ALL-180</t>
  </si>
  <si>
    <t>92K-ALL-180</t>
  </si>
  <si>
    <t>92K-ALL-211</t>
  </si>
  <si>
    <t>92M-ALL-183</t>
  </si>
  <si>
    <t>92N-ALL-180</t>
  </si>
  <si>
    <t>92R-ALL-142</t>
  </si>
  <si>
    <t>92S-ALL-180</t>
  </si>
  <si>
    <t>92T-ALL-180</t>
  </si>
  <si>
    <t>92W-ALL-317</t>
  </si>
  <si>
    <t>92Y-ALL-180</t>
  </si>
  <si>
    <t>93A-ALL-523</t>
  </si>
  <si>
    <t>93J-ALL-180</t>
  </si>
  <si>
    <t>93M-ALL-143</t>
  </si>
  <si>
    <t>93P-ALL-142</t>
  </si>
  <si>
    <t>93P-ALL-143</t>
  </si>
  <si>
    <t>93P-ALL-181</t>
  </si>
  <si>
    <t>93P-ALL-326</t>
  </si>
  <si>
    <t>93T-ALL-311</t>
  </si>
  <si>
    <t>93T-ALL-317</t>
  </si>
  <si>
    <t>93T-ALL-418</t>
  </si>
  <si>
    <t>940-ALL-163</t>
  </si>
  <si>
    <t>940-ALL-180</t>
  </si>
  <si>
    <t>940-ALL-361</t>
  </si>
  <si>
    <t>94A-ALL-143</t>
  </si>
  <si>
    <t>960-ALL-312</t>
  </si>
  <si>
    <t>960-ALL-414</t>
  </si>
  <si>
    <t>96C-ALL-180</t>
  </si>
  <si>
    <t>970-ALL-459</t>
  </si>
  <si>
    <t>98A-ALL-180</t>
  </si>
  <si>
    <t>98A-ALL-183</t>
  </si>
  <si>
    <t>98B-ALL-131</t>
  </si>
  <si>
    <t>98B-ALL-180</t>
  </si>
  <si>
    <t>990-ALL-129_1</t>
  </si>
  <si>
    <t>990-ALL-183</t>
  </si>
  <si>
    <t>ALL-ALL-324</t>
  </si>
  <si>
    <t>ALL-141-180</t>
  </si>
  <si>
    <t>ALL-141-211</t>
  </si>
  <si>
    <t>ALL-170-333</t>
  </si>
  <si>
    <t>ALL-171-324</t>
  </si>
  <si>
    <t>ALL-172-232</t>
  </si>
  <si>
    <t>ALL-172-313</t>
  </si>
  <si>
    <t>ALL-172-319</t>
  </si>
  <si>
    <t>ALL-172-325</t>
  </si>
  <si>
    <t>ALL-172-392</t>
  </si>
  <si>
    <t>ALL-172-532</t>
  </si>
  <si>
    <t>ALL-174-392</t>
  </si>
  <si>
    <t>ALL-176-198</t>
  </si>
  <si>
    <t>ALL-176-211</t>
  </si>
  <si>
    <t>ALL-176-221</t>
  </si>
  <si>
    <t>ALL-176-411</t>
  </si>
  <si>
    <t>ALL-181-352</t>
  </si>
  <si>
    <t>ALL-182-162</t>
  </si>
  <si>
    <t>ALL-182-181</t>
  </si>
  <si>
    <t>ALL-182-183</t>
  </si>
  <si>
    <t>ALL-182-232</t>
  </si>
  <si>
    <t>ALL-182-311</t>
  </si>
  <si>
    <t>ALL-182-326</t>
  </si>
  <si>
    <t>ALL-182-471</t>
  </si>
  <si>
    <t>ALL-183-146</t>
  </si>
  <si>
    <t>ALL-183-198</t>
  </si>
  <si>
    <t>ALL-183-211</t>
  </si>
  <si>
    <t>ALL-183-221</t>
  </si>
  <si>
    <t>ALL-183-411</t>
  </si>
  <si>
    <t>ALL-184-143</t>
  </si>
  <si>
    <t>ALL-184-211</t>
  </si>
  <si>
    <t>ALL-184-411</t>
  </si>
  <si>
    <t>ALL-185-143</t>
  </si>
  <si>
    <t>ALL-185-163</t>
  </si>
  <si>
    <t>ALL-185-184</t>
  </si>
  <si>
    <t>ALL-185-317</t>
  </si>
  <si>
    <t>ALL-185-333</t>
  </si>
  <si>
    <t>ALL-185-418</t>
  </si>
  <si>
    <t>ALL-185-461</t>
  </si>
  <si>
    <t>ALL-185-462</t>
  </si>
  <si>
    <t>ALL-186-312</t>
  </si>
  <si>
    <t>040-141</t>
  </si>
  <si>
    <t>090-141</t>
  </si>
  <si>
    <t>100-141</t>
  </si>
  <si>
    <t>111-141</t>
  </si>
  <si>
    <t>120-141</t>
  </si>
  <si>
    <t>132-141</t>
  </si>
  <si>
    <t>181-141</t>
  </si>
  <si>
    <t>182-141</t>
  </si>
  <si>
    <t>190-141</t>
  </si>
  <si>
    <t>240-141</t>
  </si>
  <si>
    <t>280-141</t>
  </si>
  <si>
    <t>290-141</t>
  </si>
  <si>
    <t>291-141</t>
  </si>
  <si>
    <t>292-141</t>
  </si>
  <si>
    <t>300-141</t>
  </si>
  <si>
    <t>320-141</t>
  </si>
  <si>
    <t>330-141</t>
  </si>
  <si>
    <t>340-141</t>
  </si>
  <si>
    <t>350-141</t>
  </si>
  <si>
    <t>390-141</t>
  </si>
  <si>
    <t>400-141</t>
  </si>
  <si>
    <t>410-141</t>
  </si>
  <si>
    <t>421-141</t>
  </si>
  <si>
    <t>480-141</t>
  </si>
  <si>
    <t>580-141</t>
  </si>
  <si>
    <t>610-141</t>
  </si>
  <si>
    <t>620-141</t>
  </si>
  <si>
    <t>660-141</t>
  </si>
  <si>
    <t>680-141</t>
  </si>
  <si>
    <t>710-141</t>
  </si>
  <si>
    <t>730-141</t>
  </si>
  <si>
    <t>740-141</t>
  </si>
  <si>
    <t>850-141</t>
  </si>
  <si>
    <t>870-141</t>
  </si>
  <si>
    <t>880-141</t>
  </si>
  <si>
    <t>890-141</t>
  </si>
  <si>
    <t>910-141</t>
  </si>
  <si>
    <t>940-141</t>
  </si>
  <si>
    <t>960-141</t>
  </si>
  <si>
    <t>995-141</t>
  </si>
  <si>
    <t>202-10B</t>
  </si>
  <si>
    <t>202-24B</t>
  </si>
  <si>
    <t>202-26B</t>
  </si>
  <si>
    <t>202-32H</t>
  </si>
  <si>
    <t>202-32T</t>
  </si>
  <si>
    <t>202-34F</t>
  </si>
  <si>
    <t>202-36B</t>
  </si>
  <si>
    <t>202-41D</t>
  </si>
  <si>
    <t>202-41L</t>
  </si>
  <si>
    <t>202-41Q</t>
  </si>
  <si>
    <t>202-44A</t>
  </si>
  <si>
    <t>202-50A</t>
  </si>
  <si>
    <t>202-51B</t>
  </si>
  <si>
    <t>202-54A</t>
  </si>
  <si>
    <t>202-60I</t>
  </si>
  <si>
    <t>202-60L</t>
  </si>
  <si>
    <t>202-60M</t>
  </si>
  <si>
    <t>202-61N</t>
  </si>
  <si>
    <t>202-61P</t>
  </si>
  <si>
    <t>202-61Q</t>
  </si>
  <si>
    <t>202-61U</t>
  </si>
  <si>
    <t>202-61Y</t>
  </si>
  <si>
    <t>202-62K</t>
  </si>
  <si>
    <t>202-65C</t>
  </si>
  <si>
    <t>202-65F</t>
  </si>
  <si>
    <t>202-65G</t>
  </si>
  <si>
    <t>202-861</t>
  </si>
  <si>
    <t>202-862</t>
  </si>
  <si>
    <t>202-90B</t>
  </si>
  <si>
    <t>202-92L</t>
  </si>
  <si>
    <t>202-92M</t>
  </si>
  <si>
    <t>202-92V</t>
  </si>
  <si>
    <t>202-92W</t>
  </si>
  <si>
    <t>202-93A</t>
  </si>
  <si>
    <t>202-93M</t>
  </si>
  <si>
    <t>202-93Q</t>
  </si>
  <si>
    <t>202-94A</t>
  </si>
  <si>
    <t>202-ALL</t>
  </si>
  <si>
    <t>10B-202</t>
  </si>
  <si>
    <t>24B-202</t>
  </si>
  <si>
    <t>26B-202</t>
  </si>
  <si>
    <t>32H-202</t>
  </si>
  <si>
    <t>32T-202</t>
  </si>
  <si>
    <t>34F-202</t>
  </si>
  <si>
    <t>36B-202</t>
  </si>
  <si>
    <t>41D-202</t>
  </si>
  <si>
    <t>41L-202</t>
  </si>
  <si>
    <t>41Q-202</t>
  </si>
  <si>
    <t>44A-202</t>
  </si>
  <si>
    <t>50A-202</t>
  </si>
  <si>
    <t>51B-202</t>
  </si>
  <si>
    <t>54A-202</t>
  </si>
  <si>
    <t>60I-202</t>
  </si>
  <si>
    <t>60L-202</t>
  </si>
  <si>
    <t>60M-202</t>
  </si>
  <si>
    <t>61N-202</t>
  </si>
  <si>
    <t>61P-202</t>
  </si>
  <si>
    <t>61Q-202</t>
  </si>
  <si>
    <t>61U-202</t>
  </si>
  <si>
    <t>61Y-202</t>
  </si>
  <si>
    <t>62K-202</t>
  </si>
  <si>
    <t>65C-202</t>
  </si>
  <si>
    <t>65F-202</t>
  </si>
  <si>
    <t>65G-202</t>
  </si>
  <si>
    <t>861-202</t>
  </si>
  <si>
    <t>862-202</t>
  </si>
  <si>
    <t>90B-202</t>
  </si>
  <si>
    <t>92L-202</t>
  </si>
  <si>
    <t>92M-202</t>
  </si>
  <si>
    <t>92V-202</t>
  </si>
  <si>
    <t>92W-202</t>
  </si>
  <si>
    <t>93A-202</t>
  </si>
  <si>
    <t>93M-202</t>
  </si>
  <si>
    <t>93Q-202</t>
  </si>
  <si>
    <t>94A-202</t>
  </si>
  <si>
    <t>PRC 202 - ESSER III-Covid-19 Student Enrollment Increase</t>
  </si>
  <si>
    <t>202</t>
  </si>
  <si>
    <t>ESSER III - Covid-19 Student Enrollment Increase</t>
  </si>
  <si>
    <t>PRC 202 - ESSER III - Covid-19 Student Enrollment Increase</t>
  </si>
  <si>
    <t>C39</t>
  </si>
  <si>
    <t>Communities in Schools of Wake County</t>
  </si>
  <si>
    <t>C58</t>
  </si>
  <si>
    <t>The Excel Community Association of Alamance</t>
  </si>
  <si>
    <t>E29</t>
  </si>
  <si>
    <t>Communities in Schools of Randolph County</t>
  </si>
  <si>
    <t>E30</t>
  </si>
  <si>
    <t>Legacy Mayfield Empowerment Center</t>
  </si>
  <si>
    <t>PRC 192 - ESSER III - ARP Cyberbullying &amp; Suicide Prevention</t>
  </si>
  <si>
    <t>ESSER III - ARP Cyberbullying &amp; Suicide Prevention</t>
  </si>
  <si>
    <t>PRC 193 - ESSER III - ARP Gaggle</t>
  </si>
  <si>
    <t>ESSER III - ARP Gaggle</t>
  </si>
  <si>
    <t>PRC 205 - ESSER III - Driver Training</t>
  </si>
  <si>
    <t>205</t>
  </si>
  <si>
    <t>ESSER III - Driver Training</t>
  </si>
  <si>
    <t>PSU C39 - Communities in Schools of Wake County</t>
  </si>
  <si>
    <t>PSU C58 - The Excel Community Association of Alamance</t>
  </si>
  <si>
    <t>PSU E29 - Communities in Schools of Randolph County</t>
  </si>
  <si>
    <t>PSU E30 - Legacy Mayfield Empowerment Center</t>
  </si>
  <si>
    <t>PRC 192 - ESSER III-ARP Cyberbullying &amp; Suicide Prevention</t>
  </si>
  <si>
    <t>PRC 193 - ESSER III-ARP Gaggle</t>
  </si>
  <si>
    <t>PRC 205 - ESSER III-Driver Traing</t>
  </si>
  <si>
    <t>ESSER III (PRC 18x &amp; 19x &amp;  20x)</t>
  </si>
  <si>
    <t>175-C39</t>
  </si>
  <si>
    <t>175-C50</t>
  </si>
  <si>
    <t>175-C58</t>
  </si>
  <si>
    <t>175-E11</t>
  </si>
  <si>
    <t>175-E29</t>
  </si>
  <si>
    <t>175-E30</t>
  </si>
  <si>
    <t>192-010</t>
  </si>
  <si>
    <t>192-01C</t>
  </si>
  <si>
    <t>192-01F</t>
  </si>
  <si>
    <t>192-020</t>
  </si>
  <si>
    <t>192-030</t>
  </si>
  <si>
    <t>192-040</t>
  </si>
  <si>
    <t>192-050</t>
  </si>
  <si>
    <t>192-060</t>
  </si>
  <si>
    <t>192-070</t>
  </si>
  <si>
    <t>192-080</t>
  </si>
  <si>
    <t>192-090</t>
  </si>
  <si>
    <t>192-09A</t>
  </si>
  <si>
    <t>192-100</t>
  </si>
  <si>
    <t>192-110</t>
  </si>
  <si>
    <t>192-111</t>
  </si>
  <si>
    <t>192-11A</t>
  </si>
  <si>
    <t>192-11B</t>
  </si>
  <si>
    <t>192-11C</t>
  </si>
  <si>
    <t>192-11D</t>
  </si>
  <si>
    <t>192-11F</t>
  </si>
  <si>
    <t>192-120</t>
  </si>
  <si>
    <t>192-12A</t>
  </si>
  <si>
    <t>192-130</t>
  </si>
  <si>
    <t>192-132</t>
  </si>
  <si>
    <t>192-13A</t>
  </si>
  <si>
    <t>192-13C</t>
  </si>
  <si>
    <t>192-13D</t>
  </si>
  <si>
    <t>192-140</t>
  </si>
  <si>
    <t>192-150</t>
  </si>
  <si>
    <t>192-160</t>
  </si>
  <si>
    <t>192-16B</t>
  </si>
  <si>
    <t>192-170</t>
  </si>
  <si>
    <t>192-180</t>
  </si>
  <si>
    <t>192-181</t>
  </si>
  <si>
    <t>192-182</t>
  </si>
  <si>
    <t>192-190</t>
  </si>
  <si>
    <t>192-19A</t>
  </si>
  <si>
    <t>192-19C</t>
  </si>
  <si>
    <t>192-20A</t>
  </si>
  <si>
    <t>192-210</t>
  </si>
  <si>
    <t>192-220</t>
  </si>
  <si>
    <t>192-230</t>
  </si>
  <si>
    <t>192-23A</t>
  </si>
  <si>
    <t>192-240</t>
  </si>
  <si>
    <t>192-241</t>
  </si>
  <si>
    <t>192-24B</t>
  </si>
  <si>
    <t>192-250</t>
  </si>
  <si>
    <t>192-260</t>
  </si>
  <si>
    <t>192-26B</t>
  </si>
  <si>
    <t>192-270</t>
  </si>
  <si>
    <t>192-280</t>
  </si>
  <si>
    <t>192-290</t>
  </si>
  <si>
    <t>192-291</t>
  </si>
  <si>
    <t>192-292</t>
  </si>
  <si>
    <t>192-295</t>
  </si>
  <si>
    <t>192-29A</t>
  </si>
  <si>
    <t>192-300</t>
  </si>
  <si>
    <t>192-310</t>
  </si>
  <si>
    <t>192-320</t>
  </si>
  <si>
    <t>192-32A</t>
  </si>
  <si>
    <t>192-32B</t>
  </si>
  <si>
    <t>192-32C</t>
  </si>
  <si>
    <t>192-32D</t>
  </si>
  <si>
    <t>192-32L</t>
  </si>
  <si>
    <t>192-32Q</t>
  </si>
  <si>
    <t>192-32R</t>
  </si>
  <si>
    <t>192-32S</t>
  </si>
  <si>
    <t>192-32T</t>
  </si>
  <si>
    <t>192-33A</t>
  </si>
  <si>
    <t>192-340</t>
  </si>
  <si>
    <t>192-34G</t>
  </si>
  <si>
    <t>192-350</t>
  </si>
  <si>
    <t>192-360</t>
  </si>
  <si>
    <t>192-36B</t>
  </si>
  <si>
    <t>192-36C</t>
  </si>
  <si>
    <t>192-36G</t>
  </si>
  <si>
    <t>192-370</t>
  </si>
  <si>
    <t>192-380</t>
  </si>
  <si>
    <t>192-390</t>
  </si>
  <si>
    <t>192-39B</t>
  </si>
  <si>
    <t>192-400</t>
  </si>
  <si>
    <t>192-410</t>
  </si>
  <si>
    <t>192-41C</t>
  </si>
  <si>
    <t>192-41D</t>
  </si>
  <si>
    <t>192-41F</t>
  </si>
  <si>
    <t>192-41G</t>
  </si>
  <si>
    <t>192-41K</t>
  </si>
  <si>
    <t>192-41M</t>
  </si>
  <si>
    <t>192-41Q</t>
  </si>
  <si>
    <t>192-420</t>
  </si>
  <si>
    <t>192-421</t>
  </si>
  <si>
    <t>192-42A</t>
  </si>
  <si>
    <t>192-430</t>
  </si>
  <si>
    <t>192-43D</t>
  </si>
  <si>
    <t>192-440</t>
  </si>
  <si>
    <t>192-44A</t>
  </si>
  <si>
    <t>192-450</t>
  </si>
  <si>
    <t>192-460</t>
  </si>
  <si>
    <t>192-470</t>
  </si>
  <si>
    <t>192-480</t>
  </si>
  <si>
    <t>192-490</t>
  </si>
  <si>
    <t>192-491</t>
  </si>
  <si>
    <t>192-49B</t>
  </si>
  <si>
    <t>192-49F</t>
  </si>
  <si>
    <t>192-49G</t>
  </si>
  <si>
    <t>192-500</t>
  </si>
  <si>
    <t>192-50A</t>
  </si>
  <si>
    <t>192-50Z</t>
  </si>
  <si>
    <t>192-510</t>
  </si>
  <si>
    <t>192-51A</t>
  </si>
  <si>
    <t>192-520</t>
  </si>
  <si>
    <t>192-530</t>
  </si>
  <si>
    <t>192-53B</t>
  </si>
  <si>
    <t>192-540</t>
  </si>
  <si>
    <t>192-54A</t>
  </si>
  <si>
    <t>192-550</t>
  </si>
  <si>
    <t>192-55A</t>
  </si>
  <si>
    <t>192-55B</t>
  </si>
  <si>
    <t>192-560</t>
  </si>
  <si>
    <t>192-58B</t>
  </si>
  <si>
    <t>192-590</t>
  </si>
  <si>
    <t>192-600</t>
  </si>
  <si>
    <t>192-60B</t>
  </si>
  <si>
    <t>192-60D</t>
  </si>
  <si>
    <t>192-60F</t>
  </si>
  <si>
    <t>192-60L</t>
  </si>
  <si>
    <t>192-60M</t>
  </si>
  <si>
    <t>192-60N</t>
  </si>
  <si>
    <t>192-60Q</t>
  </si>
  <si>
    <t>192-610</t>
  </si>
  <si>
    <t>192-61J</t>
  </si>
  <si>
    <t>192-61M</t>
  </si>
  <si>
    <t>192-61N</t>
  </si>
  <si>
    <t>192-61S</t>
  </si>
  <si>
    <t>192-61T</t>
  </si>
  <si>
    <t>192-61U</t>
  </si>
  <si>
    <t>192-61V</t>
  </si>
  <si>
    <t>192-61W</t>
  </si>
  <si>
    <t>192-61X</t>
  </si>
  <si>
    <t>192-61Y</t>
  </si>
  <si>
    <t>192-620</t>
  </si>
  <si>
    <t>192-62J</t>
  </si>
  <si>
    <t>192-62K</t>
  </si>
  <si>
    <t>192-62L</t>
  </si>
  <si>
    <t>192-630</t>
  </si>
  <si>
    <t>192-63A</t>
  </si>
  <si>
    <t>192-640</t>
  </si>
  <si>
    <t>192-64A</t>
  </si>
  <si>
    <t>192-650</t>
  </si>
  <si>
    <t>192-65A</t>
  </si>
  <si>
    <t>192-65F</t>
  </si>
  <si>
    <t>192-65G</t>
  </si>
  <si>
    <t>192-65H</t>
  </si>
  <si>
    <t>192-660</t>
  </si>
  <si>
    <t>192-66A</t>
  </si>
  <si>
    <t>192-670</t>
  </si>
  <si>
    <t>192-67B</t>
  </si>
  <si>
    <t>192-680</t>
  </si>
  <si>
    <t>192-681</t>
  </si>
  <si>
    <t>192-68C</t>
  </si>
  <si>
    <t>192-690</t>
  </si>
  <si>
    <t>192-69A</t>
  </si>
  <si>
    <t>192-700</t>
  </si>
  <si>
    <t>192-70A</t>
  </si>
  <si>
    <t>192-710</t>
  </si>
  <si>
    <t>192-720</t>
  </si>
  <si>
    <t>192-730</t>
  </si>
  <si>
    <t>192-73A</t>
  </si>
  <si>
    <t>192-73B</t>
  </si>
  <si>
    <t>192-750</t>
  </si>
  <si>
    <t>192-760</t>
  </si>
  <si>
    <t>192-761</t>
  </si>
  <si>
    <t>192-76A</t>
  </si>
  <si>
    <t>192-770</t>
  </si>
  <si>
    <t>192-780</t>
  </si>
  <si>
    <t>192-790</t>
  </si>
  <si>
    <t>192-800</t>
  </si>
  <si>
    <t>192-80C</t>
  </si>
  <si>
    <t>192-810</t>
  </si>
  <si>
    <t>192-81A</t>
  </si>
  <si>
    <t>192-81B</t>
  </si>
  <si>
    <t>192-820</t>
  </si>
  <si>
    <t>192-821</t>
  </si>
  <si>
    <t>192-830</t>
  </si>
  <si>
    <t>192-840</t>
  </si>
  <si>
    <t>192-850</t>
  </si>
  <si>
    <t>192-860</t>
  </si>
  <si>
    <t>192-861</t>
  </si>
  <si>
    <t>192-862</t>
  </si>
  <si>
    <t>192-870</t>
  </si>
  <si>
    <t>192-880</t>
  </si>
  <si>
    <t>192-88A</t>
  </si>
  <si>
    <t>192-890</t>
  </si>
  <si>
    <t>192-90B</t>
  </si>
  <si>
    <t>192-90C</t>
  </si>
  <si>
    <t>192-90D</t>
  </si>
  <si>
    <t>192-90F</t>
  </si>
  <si>
    <t>192-910</t>
  </si>
  <si>
    <t>192-91A</t>
  </si>
  <si>
    <t>192-91B</t>
  </si>
  <si>
    <t>192-920</t>
  </si>
  <si>
    <t>192-92B</t>
  </si>
  <si>
    <t>192-92F</t>
  </si>
  <si>
    <t>192-92G</t>
  </si>
  <si>
    <t>192-92L</t>
  </si>
  <si>
    <t>192-92T</t>
  </si>
  <si>
    <t>192-92W</t>
  </si>
  <si>
    <t>192-92Y</t>
  </si>
  <si>
    <t>192-930</t>
  </si>
  <si>
    <t>192-93A</t>
  </si>
  <si>
    <t>192-93N</t>
  </si>
  <si>
    <t>192-93Q</t>
  </si>
  <si>
    <t>192-93R</t>
  </si>
  <si>
    <t>192-93T</t>
  </si>
  <si>
    <t>192-93V</t>
  </si>
  <si>
    <t>192-940</t>
  </si>
  <si>
    <t>192-94A</t>
  </si>
  <si>
    <t>192-94Z</t>
  </si>
  <si>
    <t>192-950</t>
  </si>
  <si>
    <t>192-960</t>
  </si>
  <si>
    <t>192-96C</t>
  </si>
  <si>
    <t>192-96F</t>
  </si>
  <si>
    <t>192-970</t>
  </si>
  <si>
    <t>192-980</t>
  </si>
  <si>
    <t>192-98A</t>
  </si>
  <si>
    <t>192-990</t>
  </si>
  <si>
    <t>192-995</t>
  </si>
  <si>
    <t>193-01C</t>
  </si>
  <si>
    <t>193-01F</t>
  </si>
  <si>
    <t>193-030</t>
  </si>
  <si>
    <t>193-050</t>
  </si>
  <si>
    <t>193-060</t>
  </si>
  <si>
    <t>193-070</t>
  </si>
  <si>
    <t>193-090</t>
  </si>
  <si>
    <t>193-09A</t>
  </si>
  <si>
    <t>193-100</t>
  </si>
  <si>
    <t>193-111</t>
  </si>
  <si>
    <t>193-11B</t>
  </si>
  <si>
    <t>193-11D</t>
  </si>
  <si>
    <t>193-120</t>
  </si>
  <si>
    <t>193-12A</t>
  </si>
  <si>
    <t>193-130</t>
  </si>
  <si>
    <t>193-132</t>
  </si>
  <si>
    <t>193-13A</t>
  </si>
  <si>
    <t>193-13C</t>
  </si>
  <si>
    <t>193-13D</t>
  </si>
  <si>
    <t>193-160</t>
  </si>
  <si>
    <t>193-16B</t>
  </si>
  <si>
    <t>193-170</t>
  </si>
  <si>
    <t>193-182</t>
  </si>
  <si>
    <t>193-190</t>
  </si>
  <si>
    <t>193-19A</t>
  </si>
  <si>
    <t>193-220</t>
  </si>
  <si>
    <t>193-230</t>
  </si>
  <si>
    <t>193-240</t>
  </si>
  <si>
    <t>193-241</t>
  </si>
  <si>
    <t>193-24B</t>
  </si>
  <si>
    <t>193-260</t>
  </si>
  <si>
    <t>193-26B</t>
  </si>
  <si>
    <t>193-290</t>
  </si>
  <si>
    <t>193-291</t>
  </si>
  <si>
    <t>193-292</t>
  </si>
  <si>
    <t>193-295</t>
  </si>
  <si>
    <t>193-310</t>
  </si>
  <si>
    <t>193-320</t>
  </si>
  <si>
    <t>193-32A</t>
  </si>
  <si>
    <t>193-32C</t>
  </si>
  <si>
    <t>193-32D</t>
  </si>
  <si>
    <t>193-32Q</t>
  </si>
  <si>
    <t>193-32R</t>
  </si>
  <si>
    <t>193-32T</t>
  </si>
  <si>
    <t>193-33A</t>
  </si>
  <si>
    <t>193-340</t>
  </si>
  <si>
    <t>193-34G</t>
  </si>
  <si>
    <t>193-360</t>
  </si>
  <si>
    <t>193-36B</t>
  </si>
  <si>
    <t>193-36C</t>
  </si>
  <si>
    <t>193-370</t>
  </si>
  <si>
    <t>193-390</t>
  </si>
  <si>
    <t>193-39B</t>
  </si>
  <si>
    <t>193-410</t>
  </si>
  <si>
    <t>193-41C</t>
  </si>
  <si>
    <t>193-41D</t>
  </si>
  <si>
    <t>193-41G</t>
  </si>
  <si>
    <t>193-41K</t>
  </si>
  <si>
    <t>193-420</t>
  </si>
  <si>
    <t>193-421</t>
  </si>
  <si>
    <t>193-43D</t>
  </si>
  <si>
    <t>193-450</t>
  </si>
  <si>
    <t>193-460</t>
  </si>
  <si>
    <t>193-470</t>
  </si>
  <si>
    <t>193-480</t>
  </si>
  <si>
    <t>193-490</t>
  </si>
  <si>
    <t>193-491</t>
  </si>
  <si>
    <t>193-49B</t>
  </si>
  <si>
    <t>193-49F</t>
  </si>
  <si>
    <t>193-49G</t>
  </si>
  <si>
    <t>193-500</t>
  </si>
  <si>
    <t>193-50Z</t>
  </si>
  <si>
    <t>193-510</t>
  </si>
  <si>
    <t>193-520</t>
  </si>
  <si>
    <t>193-53B</t>
  </si>
  <si>
    <t>193-54A</t>
  </si>
  <si>
    <t>193-55B</t>
  </si>
  <si>
    <t>193-560</t>
  </si>
  <si>
    <t>193-58B</t>
  </si>
  <si>
    <t>193-590</t>
  </si>
  <si>
    <t>193-600</t>
  </si>
  <si>
    <t>193-60B</t>
  </si>
  <si>
    <t>193-60D</t>
  </si>
  <si>
    <t>193-60F</t>
  </si>
  <si>
    <t>193-60M</t>
  </si>
  <si>
    <t>193-60Q</t>
  </si>
  <si>
    <t>193-610</t>
  </si>
  <si>
    <t>193-61M</t>
  </si>
  <si>
    <t>193-61T</t>
  </si>
  <si>
    <t>193-61U</t>
  </si>
  <si>
    <t>193-61W</t>
  </si>
  <si>
    <t>193-61X</t>
  </si>
  <si>
    <t>193-61Y</t>
  </si>
  <si>
    <t>193-62J</t>
  </si>
  <si>
    <t>193-62K</t>
  </si>
  <si>
    <t>193-62L</t>
  </si>
  <si>
    <t>193-64A</t>
  </si>
  <si>
    <t>193-65A</t>
  </si>
  <si>
    <t>193-65G</t>
  </si>
  <si>
    <t>193-65H</t>
  </si>
  <si>
    <t>193-660</t>
  </si>
  <si>
    <t>193-670</t>
  </si>
  <si>
    <t>193-680</t>
  </si>
  <si>
    <t>193-690</t>
  </si>
  <si>
    <t>193-700</t>
  </si>
  <si>
    <t>193-70A</t>
  </si>
  <si>
    <t>193-710</t>
  </si>
  <si>
    <t>193-73A</t>
  </si>
  <si>
    <t>193-750</t>
  </si>
  <si>
    <t>193-760</t>
  </si>
  <si>
    <t>193-761</t>
  </si>
  <si>
    <t>193-780</t>
  </si>
  <si>
    <t>193-790</t>
  </si>
  <si>
    <t>193-800</t>
  </si>
  <si>
    <t>193-80C</t>
  </si>
  <si>
    <t>193-81B</t>
  </si>
  <si>
    <t>193-840</t>
  </si>
  <si>
    <t>193-850</t>
  </si>
  <si>
    <t>193-860</t>
  </si>
  <si>
    <t>193-861</t>
  </si>
  <si>
    <t>193-862</t>
  </si>
  <si>
    <t>193-870</t>
  </si>
  <si>
    <t>193-880</t>
  </si>
  <si>
    <t>193-88A</t>
  </si>
  <si>
    <t>193-890</t>
  </si>
  <si>
    <t>193-90B</t>
  </si>
  <si>
    <t>193-90C</t>
  </si>
  <si>
    <t>193-90D</t>
  </si>
  <si>
    <t>193-910</t>
  </si>
  <si>
    <t>193-91A</t>
  </si>
  <si>
    <t>193-920</t>
  </si>
  <si>
    <t>193-92B</t>
  </si>
  <si>
    <t>193-92F</t>
  </si>
  <si>
    <t>193-92L</t>
  </si>
  <si>
    <t>193-92W</t>
  </si>
  <si>
    <t>193-92Y</t>
  </si>
  <si>
    <t>193-930</t>
  </si>
  <si>
    <t>193-93A</t>
  </si>
  <si>
    <t>193-93Q</t>
  </si>
  <si>
    <t>193-93R</t>
  </si>
  <si>
    <t>193-93T</t>
  </si>
  <si>
    <t>193-940</t>
  </si>
  <si>
    <t>193-950</t>
  </si>
  <si>
    <t>193-960</t>
  </si>
  <si>
    <t>193-96C</t>
  </si>
  <si>
    <t>193-96F</t>
  </si>
  <si>
    <t>193-970</t>
  </si>
  <si>
    <t>193-980</t>
  </si>
  <si>
    <t>193-98A</t>
  </si>
  <si>
    <t>205-010</t>
  </si>
  <si>
    <t>205-020</t>
  </si>
  <si>
    <t>205-060</t>
  </si>
  <si>
    <t>205-070</t>
  </si>
  <si>
    <t>205-090</t>
  </si>
  <si>
    <t>205-110</t>
  </si>
  <si>
    <t>205-111</t>
  </si>
  <si>
    <t>205-120</t>
  </si>
  <si>
    <t>205-130</t>
  </si>
  <si>
    <t>205-182</t>
  </si>
  <si>
    <t>205-230</t>
  </si>
  <si>
    <t>205-250</t>
  </si>
  <si>
    <t>205-260</t>
  </si>
  <si>
    <t>205-310</t>
  </si>
  <si>
    <t>205-320</t>
  </si>
  <si>
    <t>205-330</t>
  </si>
  <si>
    <t>205-350</t>
  </si>
  <si>
    <t>205-370</t>
  </si>
  <si>
    <t>205-390</t>
  </si>
  <si>
    <t>205-410</t>
  </si>
  <si>
    <t>205-420</t>
  </si>
  <si>
    <t>205-421</t>
  </si>
  <si>
    <t>205-440</t>
  </si>
  <si>
    <t>205-450</t>
  </si>
  <si>
    <t>205-490</t>
  </si>
  <si>
    <t>205-500</t>
  </si>
  <si>
    <t>205-510</t>
  </si>
  <si>
    <t>205-540</t>
  </si>
  <si>
    <t>205-550</t>
  </si>
  <si>
    <t>205-570</t>
  </si>
  <si>
    <t>205-600</t>
  </si>
  <si>
    <t>205-610</t>
  </si>
  <si>
    <t>205-640</t>
  </si>
  <si>
    <t>205-660</t>
  </si>
  <si>
    <t>205-680</t>
  </si>
  <si>
    <t>205-681</t>
  </si>
  <si>
    <t>205-730</t>
  </si>
  <si>
    <t>205-750</t>
  </si>
  <si>
    <t>205-770</t>
  </si>
  <si>
    <t>205-800</t>
  </si>
  <si>
    <t>205-810</t>
  </si>
  <si>
    <t>205-830</t>
  </si>
  <si>
    <t>205-850</t>
  </si>
  <si>
    <t>205-860</t>
  </si>
  <si>
    <t>205-862</t>
  </si>
  <si>
    <t>205-880</t>
  </si>
  <si>
    <t>205-900</t>
  </si>
  <si>
    <t>205-910</t>
  </si>
  <si>
    <t>205-920</t>
  </si>
  <si>
    <t>205-930</t>
  </si>
  <si>
    <t>205-970</t>
  </si>
  <si>
    <t>205-980</t>
  </si>
  <si>
    <t>205-995</t>
  </si>
  <si>
    <t>192-ALL</t>
  </si>
  <si>
    <t>193-ALL</t>
  </si>
  <si>
    <t>205-ALL</t>
  </si>
  <si>
    <t>C39-175</t>
  </si>
  <si>
    <t>C50-175</t>
  </si>
  <si>
    <t>C58-175</t>
  </si>
  <si>
    <t>E11-175</t>
  </si>
  <si>
    <t>E29-175</t>
  </si>
  <si>
    <t>E30-175</t>
  </si>
  <si>
    <t>010-192</t>
  </si>
  <si>
    <t>01C-192</t>
  </si>
  <si>
    <t>01F-192</t>
  </si>
  <si>
    <t>020-192</t>
  </si>
  <si>
    <t>030-192</t>
  </si>
  <si>
    <t>040-192</t>
  </si>
  <si>
    <t>050-192</t>
  </si>
  <si>
    <t>060-192</t>
  </si>
  <si>
    <t>070-192</t>
  </si>
  <si>
    <t>080-192</t>
  </si>
  <si>
    <t>090-192</t>
  </si>
  <si>
    <t>09A-192</t>
  </si>
  <si>
    <t>100-192</t>
  </si>
  <si>
    <t>110-192</t>
  </si>
  <si>
    <t>111-192</t>
  </si>
  <si>
    <t>11A-192</t>
  </si>
  <si>
    <t>11B-192</t>
  </si>
  <si>
    <t>11C-192</t>
  </si>
  <si>
    <t>11D-192</t>
  </si>
  <si>
    <t>11F-192</t>
  </si>
  <si>
    <t>120-192</t>
  </si>
  <si>
    <t>12A-192</t>
  </si>
  <si>
    <t>130-192</t>
  </si>
  <si>
    <t>132-192</t>
  </si>
  <si>
    <t>13A-192</t>
  </si>
  <si>
    <t>13C-192</t>
  </si>
  <si>
    <t>13D-192</t>
  </si>
  <si>
    <t>140-192</t>
  </si>
  <si>
    <t>150-192</t>
  </si>
  <si>
    <t>160-192</t>
  </si>
  <si>
    <t>16B-192</t>
  </si>
  <si>
    <t>170-192</t>
  </si>
  <si>
    <t>180-192</t>
  </si>
  <si>
    <t>181-192</t>
  </si>
  <si>
    <t>182-192</t>
  </si>
  <si>
    <t>190-192</t>
  </si>
  <si>
    <t>19A-192</t>
  </si>
  <si>
    <t>19C-192</t>
  </si>
  <si>
    <t>20A-192</t>
  </si>
  <si>
    <t>210-192</t>
  </si>
  <si>
    <t>220-192</t>
  </si>
  <si>
    <t>230-192</t>
  </si>
  <si>
    <t>23A-192</t>
  </si>
  <si>
    <t>240-192</t>
  </si>
  <si>
    <t>241-192</t>
  </si>
  <si>
    <t>24B-192</t>
  </si>
  <si>
    <t>250-192</t>
  </si>
  <si>
    <t>260-192</t>
  </si>
  <si>
    <t>26B-192</t>
  </si>
  <si>
    <t>270-192</t>
  </si>
  <si>
    <t>280-192</t>
  </si>
  <si>
    <t>290-192</t>
  </si>
  <si>
    <t>291-192</t>
  </si>
  <si>
    <t>292-192</t>
  </si>
  <si>
    <t>295-192</t>
  </si>
  <si>
    <t>29A-192</t>
  </si>
  <si>
    <t>300-192</t>
  </si>
  <si>
    <t>310-192</t>
  </si>
  <si>
    <t>320-192</t>
  </si>
  <si>
    <t>32A-192</t>
  </si>
  <si>
    <t>32B-192</t>
  </si>
  <si>
    <t>32C-192</t>
  </si>
  <si>
    <t>32D-192</t>
  </si>
  <si>
    <t>32L-192</t>
  </si>
  <si>
    <t>32Q-192</t>
  </si>
  <si>
    <t>32R-192</t>
  </si>
  <si>
    <t>32S-192</t>
  </si>
  <si>
    <t>32T-192</t>
  </si>
  <si>
    <t>33A-192</t>
  </si>
  <si>
    <t>340-192</t>
  </si>
  <si>
    <t>34G-192</t>
  </si>
  <si>
    <t>350-192</t>
  </si>
  <si>
    <t>360-192</t>
  </si>
  <si>
    <t>36B-192</t>
  </si>
  <si>
    <t>36C-192</t>
  </si>
  <si>
    <t>36G-192</t>
  </si>
  <si>
    <t>370-192</t>
  </si>
  <si>
    <t>380-192</t>
  </si>
  <si>
    <t>390-192</t>
  </si>
  <si>
    <t>39B-192</t>
  </si>
  <si>
    <t>400-192</t>
  </si>
  <si>
    <t>410-192</t>
  </si>
  <si>
    <t>41C-192</t>
  </si>
  <si>
    <t>41D-192</t>
  </si>
  <si>
    <t>41F-192</t>
  </si>
  <si>
    <t>41G-192</t>
  </si>
  <si>
    <t>41K-192</t>
  </si>
  <si>
    <t>41M-192</t>
  </si>
  <si>
    <t>41Q-192</t>
  </si>
  <si>
    <t>420-192</t>
  </si>
  <si>
    <t>421-192</t>
  </si>
  <si>
    <t>42A-192</t>
  </si>
  <si>
    <t>430-192</t>
  </si>
  <si>
    <t>43D-192</t>
  </si>
  <si>
    <t>440-192</t>
  </si>
  <si>
    <t>44A-192</t>
  </si>
  <si>
    <t>450-192</t>
  </si>
  <si>
    <t>460-192</t>
  </si>
  <si>
    <t>470-192</t>
  </si>
  <si>
    <t>480-192</t>
  </si>
  <si>
    <t>490-192</t>
  </si>
  <si>
    <t>491-192</t>
  </si>
  <si>
    <t>49B-192</t>
  </si>
  <si>
    <t>49F-192</t>
  </si>
  <si>
    <t>49G-192</t>
  </si>
  <si>
    <t>500-192</t>
  </si>
  <si>
    <t>50A-192</t>
  </si>
  <si>
    <t>50Z-192</t>
  </si>
  <si>
    <t>510-192</t>
  </si>
  <si>
    <t>51A-192</t>
  </si>
  <si>
    <t>520-192</t>
  </si>
  <si>
    <t>530-192</t>
  </si>
  <si>
    <t>53B-192</t>
  </si>
  <si>
    <t>540-192</t>
  </si>
  <si>
    <t>54A-192</t>
  </si>
  <si>
    <t>550-192</t>
  </si>
  <si>
    <t>55A-192</t>
  </si>
  <si>
    <t>55B-192</t>
  </si>
  <si>
    <t>560-192</t>
  </si>
  <si>
    <t>58B-192</t>
  </si>
  <si>
    <t>590-192</t>
  </si>
  <si>
    <t>600-192</t>
  </si>
  <si>
    <t>60B-192</t>
  </si>
  <si>
    <t>60D-192</t>
  </si>
  <si>
    <t>60F-192</t>
  </si>
  <si>
    <t>60L-192</t>
  </si>
  <si>
    <t>60M-192</t>
  </si>
  <si>
    <t>60N-192</t>
  </si>
  <si>
    <t>60Q-192</t>
  </si>
  <si>
    <t>610-192</t>
  </si>
  <si>
    <t>61J-192</t>
  </si>
  <si>
    <t>61M-192</t>
  </si>
  <si>
    <t>61N-192</t>
  </si>
  <si>
    <t>61S-192</t>
  </si>
  <si>
    <t>61T-192</t>
  </si>
  <si>
    <t>61U-192</t>
  </si>
  <si>
    <t>61V-192</t>
  </si>
  <si>
    <t>61W-192</t>
  </si>
  <si>
    <t>61X-192</t>
  </si>
  <si>
    <t>61Y-192</t>
  </si>
  <si>
    <t>620-192</t>
  </si>
  <si>
    <t>62J-192</t>
  </si>
  <si>
    <t>62K-192</t>
  </si>
  <si>
    <t>62L-192</t>
  </si>
  <si>
    <t>630-192</t>
  </si>
  <si>
    <t>63A-192</t>
  </si>
  <si>
    <t>640-192</t>
  </si>
  <si>
    <t>64A-192</t>
  </si>
  <si>
    <t>650-192</t>
  </si>
  <si>
    <t>65A-192</t>
  </si>
  <si>
    <t>65F-192</t>
  </si>
  <si>
    <t>65G-192</t>
  </si>
  <si>
    <t>65H-192</t>
  </si>
  <si>
    <t>660-192</t>
  </si>
  <si>
    <t>66A-192</t>
  </si>
  <si>
    <t>670-192</t>
  </si>
  <si>
    <t>67B-192</t>
  </si>
  <si>
    <t>680-192</t>
  </si>
  <si>
    <t>681-192</t>
  </si>
  <si>
    <t>68C-192</t>
  </si>
  <si>
    <t>690-192</t>
  </si>
  <si>
    <t>69A-192</t>
  </si>
  <si>
    <t>700-192</t>
  </si>
  <si>
    <t>70A-192</t>
  </si>
  <si>
    <t>710-192</t>
  </si>
  <si>
    <t>720-192</t>
  </si>
  <si>
    <t>730-192</t>
  </si>
  <si>
    <t>73A-192</t>
  </si>
  <si>
    <t>73B-192</t>
  </si>
  <si>
    <t>750-192</t>
  </si>
  <si>
    <t>760-192</t>
  </si>
  <si>
    <t>761-192</t>
  </si>
  <si>
    <t>76A-192</t>
  </si>
  <si>
    <t>770-192</t>
  </si>
  <si>
    <t>780-192</t>
  </si>
  <si>
    <t>790-192</t>
  </si>
  <si>
    <t>800-192</t>
  </si>
  <si>
    <t>80C-192</t>
  </si>
  <si>
    <t>810-192</t>
  </si>
  <si>
    <t>81A-192</t>
  </si>
  <si>
    <t>81B-192</t>
  </si>
  <si>
    <t>820-192</t>
  </si>
  <si>
    <t>821-192</t>
  </si>
  <si>
    <t>830-192</t>
  </si>
  <si>
    <t>840-192</t>
  </si>
  <si>
    <t>850-192</t>
  </si>
  <si>
    <t>860-192</t>
  </si>
  <si>
    <t>861-192</t>
  </si>
  <si>
    <t>862-192</t>
  </si>
  <si>
    <t>870-192</t>
  </si>
  <si>
    <t>880-192</t>
  </si>
  <si>
    <t>88A-192</t>
  </si>
  <si>
    <t>890-192</t>
  </si>
  <si>
    <t>90B-192</t>
  </si>
  <si>
    <t>90C-192</t>
  </si>
  <si>
    <t>90D-192</t>
  </si>
  <si>
    <t>90F-192</t>
  </si>
  <si>
    <t>910-192</t>
  </si>
  <si>
    <t>91A-192</t>
  </si>
  <si>
    <t>91B-192</t>
  </si>
  <si>
    <t>920-192</t>
  </si>
  <si>
    <t>92B-192</t>
  </si>
  <si>
    <t>92F-192</t>
  </si>
  <si>
    <t>92G-192</t>
  </si>
  <si>
    <t>92L-192</t>
  </si>
  <si>
    <t>92T-192</t>
  </si>
  <si>
    <t>92W-192</t>
  </si>
  <si>
    <t>92Y-192</t>
  </si>
  <si>
    <t>930-192</t>
  </si>
  <si>
    <t>93A-192</t>
  </si>
  <si>
    <t>93N-192</t>
  </si>
  <si>
    <t>93Q-192</t>
  </si>
  <si>
    <t>93R-192</t>
  </si>
  <si>
    <t>93T-192</t>
  </si>
  <si>
    <t>93V-192</t>
  </si>
  <si>
    <t>940-192</t>
  </si>
  <si>
    <t>94A-192</t>
  </si>
  <si>
    <t>94Z-192</t>
  </si>
  <si>
    <t>950-192</t>
  </si>
  <si>
    <t>960-192</t>
  </si>
  <si>
    <t>96C-192</t>
  </si>
  <si>
    <t>96F-192</t>
  </si>
  <si>
    <t>970-192</t>
  </si>
  <si>
    <t>980-192</t>
  </si>
  <si>
    <t>98A-192</t>
  </si>
  <si>
    <t>990-192</t>
  </si>
  <si>
    <t>995-192</t>
  </si>
  <si>
    <t>01C-193</t>
  </si>
  <si>
    <t>01F-193</t>
  </si>
  <si>
    <t>030-193</t>
  </si>
  <si>
    <t>050-193</t>
  </si>
  <si>
    <t>060-193</t>
  </si>
  <si>
    <t>070-193</t>
  </si>
  <si>
    <t>090-193</t>
  </si>
  <si>
    <t>09A-193</t>
  </si>
  <si>
    <t>100-193</t>
  </si>
  <si>
    <t>111-193</t>
  </si>
  <si>
    <t>11B-193</t>
  </si>
  <si>
    <t>11D-193</t>
  </si>
  <si>
    <t>120-193</t>
  </si>
  <si>
    <t>12A-193</t>
  </si>
  <si>
    <t>130-193</t>
  </si>
  <si>
    <t>132-193</t>
  </si>
  <si>
    <t>13A-193</t>
  </si>
  <si>
    <t>13C-193</t>
  </si>
  <si>
    <t>13D-193</t>
  </si>
  <si>
    <t>160-193</t>
  </si>
  <si>
    <t>16B-193</t>
  </si>
  <si>
    <t>170-193</t>
  </si>
  <si>
    <t>182-193</t>
  </si>
  <si>
    <t>190-193</t>
  </si>
  <si>
    <t>19A-193</t>
  </si>
  <si>
    <t>220-193</t>
  </si>
  <si>
    <t>230-193</t>
  </si>
  <si>
    <t>240-193</t>
  </si>
  <si>
    <t>241-193</t>
  </si>
  <si>
    <t>24B-193</t>
  </si>
  <si>
    <t>260-193</t>
  </si>
  <si>
    <t>26B-193</t>
  </si>
  <si>
    <t>290-193</t>
  </si>
  <si>
    <t>291-193</t>
  </si>
  <si>
    <t>292-193</t>
  </si>
  <si>
    <t>295-193</t>
  </si>
  <si>
    <t>310-193</t>
  </si>
  <si>
    <t>320-193</t>
  </si>
  <si>
    <t>32A-193</t>
  </si>
  <si>
    <t>32C-193</t>
  </si>
  <si>
    <t>32D-193</t>
  </si>
  <si>
    <t>32Q-193</t>
  </si>
  <si>
    <t>32R-193</t>
  </si>
  <si>
    <t>32T-193</t>
  </si>
  <si>
    <t>33A-193</t>
  </si>
  <si>
    <t>340-193</t>
  </si>
  <si>
    <t>34G-193</t>
  </si>
  <si>
    <t>360-193</t>
  </si>
  <si>
    <t>36B-193</t>
  </si>
  <si>
    <t>36C-193</t>
  </si>
  <si>
    <t>370-193</t>
  </si>
  <si>
    <t>390-193</t>
  </si>
  <si>
    <t>39B-193</t>
  </si>
  <si>
    <t>410-193</t>
  </si>
  <si>
    <t>41C-193</t>
  </si>
  <si>
    <t>41D-193</t>
  </si>
  <si>
    <t>41G-193</t>
  </si>
  <si>
    <t>41K-193</t>
  </si>
  <si>
    <t>420-193</t>
  </si>
  <si>
    <t>421-193</t>
  </si>
  <si>
    <t>43D-193</t>
  </si>
  <si>
    <t>450-193</t>
  </si>
  <si>
    <t>460-193</t>
  </si>
  <si>
    <t>470-193</t>
  </si>
  <si>
    <t>480-193</t>
  </si>
  <si>
    <t>490-193</t>
  </si>
  <si>
    <t>491-193</t>
  </si>
  <si>
    <t>49B-193</t>
  </si>
  <si>
    <t>49F-193</t>
  </si>
  <si>
    <t>49G-193</t>
  </si>
  <si>
    <t>500-193</t>
  </si>
  <si>
    <t>50Z-193</t>
  </si>
  <si>
    <t>510-193</t>
  </si>
  <si>
    <t>520-193</t>
  </si>
  <si>
    <t>53B-193</t>
  </si>
  <si>
    <t>54A-193</t>
  </si>
  <si>
    <t>55B-193</t>
  </si>
  <si>
    <t>560-193</t>
  </si>
  <si>
    <t>58B-193</t>
  </si>
  <si>
    <t>590-193</t>
  </si>
  <si>
    <t>600-193</t>
  </si>
  <si>
    <t>60B-193</t>
  </si>
  <si>
    <t>60D-193</t>
  </si>
  <si>
    <t>60F-193</t>
  </si>
  <si>
    <t>60M-193</t>
  </si>
  <si>
    <t>60Q-193</t>
  </si>
  <si>
    <t>610-193</t>
  </si>
  <si>
    <t>61M-193</t>
  </si>
  <si>
    <t>61T-193</t>
  </si>
  <si>
    <t>61U-193</t>
  </si>
  <si>
    <t>61W-193</t>
  </si>
  <si>
    <t>61X-193</t>
  </si>
  <si>
    <t>61Y-193</t>
  </si>
  <si>
    <t>62J-193</t>
  </si>
  <si>
    <t>62K-193</t>
  </si>
  <si>
    <t>62L-193</t>
  </si>
  <si>
    <t>64A-193</t>
  </si>
  <si>
    <t>65A-193</t>
  </si>
  <si>
    <t>65G-193</t>
  </si>
  <si>
    <t>65H-193</t>
  </si>
  <si>
    <t>660-193</t>
  </si>
  <si>
    <t>670-193</t>
  </si>
  <si>
    <t>680-193</t>
  </si>
  <si>
    <t>690-193</t>
  </si>
  <si>
    <t>700-193</t>
  </si>
  <si>
    <t>70A-193</t>
  </si>
  <si>
    <t>710-193</t>
  </si>
  <si>
    <t>73A-193</t>
  </si>
  <si>
    <t>750-193</t>
  </si>
  <si>
    <t>760-193</t>
  </si>
  <si>
    <t>761-193</t>
  </si>
  <si>
    <t>780-193</t>
  </si>
  <si>
    <t>790-193</t>
  </si>
  <si>
    <t>800-193</t>
  </si>
  <si>
    <t>80C-193</t>
  </si>
  <si>
    <t>81B-193</t>
  </si>
  <si>
    <t>840-193</t>
  </si>
  <si>
    <t>850-193</t>
  </si>
  <si>
    <t>860-193</t>
  </si>
  <si>
    <t>861-193</t>
  </si>
  <si>
    <t>862-193</t>
  </si>
  <si>
    <t>870-193</t>
  </si>
  <si>
    <t>880-193</t>
  </si>
  <si>
    <t>88A-193</t>
  </si>
  <si>
    <t>890-193</t>
  </si>
  <si>
    <t>90B-193</t>
  </si>
  <si>
    <t>90C-193</t>
  </si>
  <si>
    <t>90D-193</t>
  </si>
  <si>
    <t>910-193</t>
  </si>
  <si>
    <t>91A-193</t>
  </si>
  <si>
    <t>920-193</t>
  </si>
  <si>
    <t>92B-193</t>
  </si>
  <si>
    <t>92F-193</t>
  </si>
  <si>
    <t>92L-193</t>
  </si>
  <si>
    <t>92W-193</t>
  </si>
  <si>
    <t>92Y-193</t>
  </si>
  <si>
    <t>930-193</t>
  </si>
  <si>
    <t>93A-193</t>
  </si>
  <si>
    <t>93Q-193</t>
  </si>
  <si>
    <t>93R-193</t>
  </si>
  <si>
    <t>93T-193</t>
  </si>
  <si>
    <t>940-193</t>
  </si>
  <si>
    <t>950-193</t>
  </si>
  <si>
    <t>960-193</t>
  </si>
  <si>
    <t>96C-193</t>
  </si>
  <si>
    <t>96F-193</t>
  </si>
  <si>
    <t>970-193</t>
  </si>
  <si>
    <t>980-193</t>
  </si>
  <si>
    <t>98A-193</t>
  </si>
  <si>
    <t>010-205</t>
  </si>
  <si>
    <t>020-205</t>
  </si>
  <si>
    <t>060-205</t>
  </si>
  <si>
    <t>070-205</t>
  </si>
  <si>
    <t>090-205</t>
  </si>
  <si>
    <t>110-205</t>
  </si>
  <si>
    <t>111-205</t>
  </si>
  <si>
    <t>120-205</t>
  </si>
  <si>
    <t>130-205</t>
  </si>
  <si>
    <t>182-205</t>
  </si>
  <si>
    <t>230-205</t>
  </si>
  <si>
    <t>250-205</t>
  </si>
  <si>
    <t>260-205</t>
  </si>
  <si>
    <t>310-205</t>
  </si>
  <si>
    <t>320-205</t>
  </si>
  <si>
    <t>330-205</t>
  </si>
  <si>
    <t>350-205</t>
  </si>
  <si>
    <t>370-205</t>
  </si>
  <si>
    <t>390-205</t>
  </si>
  <si>
    <t>410-205</t>
  </si>
  <si>
    <t>420-205</t>
  </si>
  <si>
    <t>421-205</t>
  </si>
  <si>
    <t>440-205</t>
  </si>
  <si>
    <t>450-205</t>
  </si>
  <si>
    <t>490-205</t>
  </si>
  <si>
    <t>500-205</t>
  </si>
  <si>
    <t>510-205</t>
  </si>
  <si>
    <t>540-205</t>
  </si>
  <si>
    <t>550-205</t>
  </si>
  <si>
    <t>570-205</t>
  </si>
  <si>
    <t>600-205</t>
  </si>
  <si>
    <t>610-205</t>
  </si>
  <si>
    <t>640-205</t>
  </si>
  <si>
    <t>660-205</t>
  </si>
  <si>
    <t>680-205</t>
  </si>
  <si>
    <t>681-205</t>
  </si>
  <si>
    <t>730-205</t>
  </si>
  <si>
    <t>750-205</t>
  </si>
  <si>
    <t>770-205</t>
  </si>
  <si>
    <t>800-205</t>
  </si>
  <si>
    <t>810-205</t>
  </si>
  <si>
    <t>830-205</t>
  </si>
  <si>
    <t>850-205</t>
  </si>
  <si>
    <t>860-205</t>
  </si>
  <si>
    <t>862-205</t>
  </si>
  <si>
    <t>880-205</t>
  </si>
  <si>
    <t>900-205</t>
  </si>
  <si>
    <t>910-205</t>
  </si>
  <si>
    <t>920-205</t>
  </si>
  <si>
    <t>930-205</t>
  </si>
  <si>
    <t>970-205</t>
  </si>
  <si>
    <t>980-205</t>
  </si>
  <si>
    <t>995-205</t>
  </si>
  <si>
    <t>C39-ALL</t>
  </si>
  <si>
    <t>C58-ALL</t>
  </si>
  <si>
    <t>E29-ALL</t>
  </si>
  <si>
    <t>E30-ALL</t>
  </si>
  <si>
    <t>141-010</t>
  </si>
  <si>
    <t>141-020</t>
  </si>
  <si>
    <t>141-030</t>
  </si>
  <si>
    <t>141-050</t>
  </si>
  <si>
    <t>141-060</t>
  </si>
  <si>
    <t>141-070</t>
  </si>
  <si>
    <t>141-080</t>
  </si>
  <si>
    <t>141-110</t>
  </si>
  <si>
    <t>141-130</t>
  </si>
  <si>
    <t>141-140</t>
  </si>
  <si>
    <t>141-150</t>
  </si>
  <si>
    <t>141-160</t>
  </si>
  <si>
    <t>141-170</t>
  </si>
  <si>
    <t>141-180</t>
  </si>
  <si>
    <t>141-200</t>
  </si>
  <si>
    <t>141-210</t>
  </si>
  <si>
    <t>141-220</t>
  </si>
  <si>
    <t>141-230</t>
  </si>
  <si>
    <t>141-241</t>
  </si>
  <si>
    <t>141-250</t>
  </si>
  <si>
    <t>141-260</t>
  </si>
  <si>
    <t>141-270</t>
  </si>
  <si>
    <t>141-310</t>
  </si>
  <si>
    <t>141-360</t>
  </si>
  <si>
    <t>141-370</t>
  </si>
  <si>
    <t>141-380</t>
  </si>
  <si>
    <t>141-420</t>
  </si>
  <si>
    <t>141-422</t>
  </si>
  <si>
    <t>141-430</t>
  </si>
  <si>
    <t>141-440</t>
  </si>
  <si>
    <t>141-450</t>
  </si>
  <si>
    <t>141-460</t>
  </si>
  <si>
    <t>141-470</t>
  </si>
  <si>
    <t>141-490</t>
  </si>
  <si>
    <t>141-491</t>
  </si>
  <si>
    <t>141-500</t>
  </si>
  <si>
    <t>141-510</t>
  </si>
  <si>
    <t>141-520</t>
  </si>
  <si>
    <t>141-530</t>
  </si>
  <si>
    <t>141-540</t>
  </si>
  <si>
    <t>141-550</t>
  </si>
  <si>
    <t>141-560</t>
  </si>
  <si>
    <t>141-570</t>
  </si>
  <si>
    <t>141-590</t>
  </si>
  <si>
    <t>141-600</t>
  </si>
  <si>
    <t>141-630</t>
  </si>
  <si>
    <t>141-640</t>
  </si>
  <si>
    <t>141-650</t>
  </si>
  <si>
    <t>141-670</t>
  </si>
  <si>
    <t>141-681</t>
  </si>
  <si>
    <t>141-690</t>
  </si>
  <si>
    <t>141-700</t>
  </si>
  <si>
    <t>141-720</t>
  </si>
  <si>
    <t>141-750</t>
  </si>
  <si>
    <t>141-760</t>
  </si>
  <si>
    <t>141-761</t>
  </si>
  <si>
    <t>141-770</t>
  </si>
  <si>
    <t>141-780</t>
  </si>
  <si>
    <t>141-790</t>
  </si>
  <si>
    <t>141-800</t>
  </si>
  <si>
    <t>141-810</t>
  </si>
  <si>
    <t>141-820</t>
  </si>
  <si>
    <t>141-821</t>
  </si>
  <si>
    <t>141-830</t>
  </si>
  <si>
    <t>141-840</t>
  </si>
  <si>
    <t>141-860</t>
  </si>
  <si>
    <t>141-861</t>
  </si>
  <si>
    <t>141-862</t>
  </si>
  <si>
    <t>141-900</t>
  </si>
  <si>
    <t>141-920</t>
  </si>
  <si>
    <t>141-930</t>
  </si>
  <si>
    <t>141-950</t>
  </si>
  <si>
    <t>141-970</t>
  </si>
  <si>
    <t>141-980</t>
  </si>
  <si>
    <t>141-990</t>
  </si>
  <si>
    <t>00A-141-180</t>
  </si>
  <si>
    <t>00A-141-211</t>
  </si>
  <si>
    <t>00A-171-131</t>
  </si>
  <si>
    <t>00A-171-146</t>
  </si>
  <si>
    <t>00A-203-180</t>
  </si>
  <si>
    <t>00A-203-211</t>
  </si>
  <si>
    <t>00B-141-180</t>
  </si>
  <si>
    <t>00B-141-211</t>
  </si>
  <si>
    <t>00B-203-180</t>
  </si>
  <si>
    <t>00B-203-211</t>
  </si>
  <si>
    <t>010-141-180</t>
  </si>
  <si>
    <t>010-141-211</t>
  </si>
  <si>
    <t>010-169-133</t>
  </si>
  <si>
    <t>010-185-318</t>
  </si>
  <si>
    <t>010-203-180</t>
  </si>
  <si>
    <t>010-203-211</t>
  </si>
  <si>
    <t>01B-141-180</t>
  </si>
  <si>
    <t>01B-141-211</t>
  </si>
  <si>
    <t>01B-203-180</t>
  </si>
  <si>
    <t>01B-203-211</t>
  </si>
  <si>
    <t>01D-141-180</t>
  </si>
  <si>
    <t>01D-141-211</t>
  </si>
  <si>
    <t>01D-182-180</t>
  </si>
  <si>
    <t>01D-182-211</t>
  </si>
  <si>
    <t>01D-203-180</t>
  </si>
  <si>
    <t>01D-203-211</t>
  </si>
  <si>
    <t>01F-141-180</t>
  </si>
  <si>
    <t>01F-141-211</t>
  </si>
  <si>
    <t>01F-185-142</t>
  </si>
  <si>
    <t>01F-203-180</t>
  </si>
  <si>
    <t>01F-203-211</t>
  </si>
  <si>
    <t>020-141-180</t>
  </si>
  <si>
    <t>020-141-211</t>
  </si>
  <si>
    <t>020-171-312</t>
  </si>
  <si>
    <t>020-174-183</t>
  </si>
  <si>
    <t>020-174-211</t>
  </si>
  <si>
    <t>020-174-221</t>
  </si>
  <si>
    <t>020-181-142</t>
  </si>
  <si>
    <t>020-203-180</t>
  </si>
  <si>
    <t>020-203-211</t>
  </si>
  <si>
    <t>030-141-180</t>
  </si>
  <si>
    <t>030-141-211</t>
  </si>
  <si>
    <t>030-181-461</t>
  </si>
  <si>
    <t>030-203-180</t>
  </si>
  <si>
    <t>030-203-211</t>
  </si>
  <si>
    <t>040-169-131</t>
  </si>
  <si>
    <t>040-169-211</t>
  </si>
  <si>
    <t>040-169-221</t>
  </si>
  <si>
    <t>040-203-180</t>
  </si>
  <si>
    <t>040-203-211</t>
  </si>
  <si>
    <t>050-141-180</t>
  </si>
  <si>
    <t>050-141-211</t>
  </si>
  <si>
    <t>050-171-142</t>
  </si>
  <si>
    <t>050-171-180</t>
  </si>
  <si>
    <t>050-171-231</t>
  </si>
  <si>
    <t>050-171-461</t>
  </si>
  <si>
    <t>050-181-129_2</t>
  </si>
  <si>
    <t>050-203-180</t>
  </si>
  <si>
    <t>050-203-211</t>
  </si>
  <si>
    <t>060-141-180</t>
  </si>
  <si>
    <t>060-141-211</t>
  </si>
  <si>
    <t>060-203-180</t>
  </si>
  <si>
    <t>060-203-211</t>
  </si>
  <si>
    <t>06B-141-180</t>
  </si>
  <si>
    <t>06B-141-211</t>
  </si>
  <si>
    <t>06B-171-177</t>
  </si>
  <si>
    <t>06B-171-181</t>
  </si>
  <si>
    <t>06B-171-415</t>
  </si>
  <si>
    <t>06B-203-180</t>
  </si>
  <si>
    <t>06B-203-211</t>
  </si>
  <si>
    <t>070-141-180</t>
  </si>
  <si>
    <t>070-141-211</t>
  </si>
  <si>
    <t>070-171-188</t>
  </si>
  <si>
    <t>070-183-331</t>
  </si>
  <si>
    <t>070-203-180</t>
  </si>
  <si>
    <t>070-203-211</t>
  </si>
  <si>
    <t>07A-203-180</t>
  </si>
  <si>
    <t>07A-203-211</t>
  </si>
  <si>
    <t>080-141-180</t>
  </si>
  <si>
    <t>080-141-211</t>
  </si>
  <si>
    <t>080-171-180</t>
  </si>
  <si>
    <t>080-171-332</t>
  </si>
  <si>
    <t>080-181-129_2</t>
  </si>
  <si>
    <t>080-203-180</t>
  </si>
  <si>
    <t>080-203-211</t>
  </si>
  <si>
    <t>08A-141-180</t>
  </si>
  <si>
    <t>08A-141-211</t>
  </si>
  <si>
    <t>090-163-129_2</t>
  </si>
  <si>
    <t>090-171-129_2</t>
  </si>
  <si>
    <t>090-173-311</t>
  </si>
  <si>
    <t>090-185-422</t>
  </si>
  <si>
    <t>090-203-180</t>
  </si>
  <si>
    <t>090-203-211</t>
  </si>
  <si>
    <t>09A-181-180</t>
  </si>
  <si>
    <t>09A-181-211</t>
  </si>
  <si>
    <t>09A-181-551</t>
  </si>
  <si>
    <t>09A-203-180</t>
  </si>
  <si>
    <t>09A-203-211</t>
  </si>
  <si>
    <t>09B-141-211</t>
  </si>
  <si>
    <t>09B-171-121</t>
  </si>
  <si>
    <t>09B-203-180</t>
  </si>
  <si>
    <t>100-171-326</t>
  </si>
  <si>
    <t>100-181-234</t>
  </si>
  <si>
    <t>100-181-235</t>
  </si>
  <si>
    <t>100-185-180</t>
  </si>
  <si>
    <t>100-185-234</t>
  </si>
  <si>
    <t>100-185-235</t>
  </si>
  <si>
    <t>100-186-180</t>
  </si>
  <si>
    <t>100-186-234</t>
  </si>
  <si>
    <t>100-203-180</t>
  </si>
  <si>
    <t>100-203-211</t>
  </si>
  <si>
    <t>10A-141-180</t>
  </si>
  <si>
    <t>10A-141-211</t>
  </si>
  <si>
    <t>10A-171-411</t>
  </si>
  <si>
    <t>10A-203-180</t>
  </si>
  <si>
    <t>10A-203-211</t>
  </si>
  <si>
    <t>10B-141-180</t>
  </si>
  <si>
    <t>10B-141-211</t>
  </si>
  <si>
    <t>10B-171-411</t>
  </si>
  <si>
    <t>10B-203-180</t>
  </si>
  <si>
    <t>10B-203-211</t>
  </si>
  <si>
    <t>110-141-180</t>
  </si>
  <si>
    <t>110-141-211</t>
  </si>
  <si>
    <t>110-171-313</t>
  </si>
  <si>
    <t>110-174-183</t>
  </si>
  <si>
    <t>110-174-211</t>
  </si>
  <si>
    <t>110-174-221</t>
  </si>
  <si>
    <t>110-181-144</t>
  </si>
  <si>
    <t>110-203-180</t>
  </si>
  <si>
    <t>110-203-211</t>
  </si>
  <si>
    <t>111-163-472</t>
  </si>
  <si>
    <t>111-171-461</t>
  </si>
  <si>
    <t>111-171-472</t>
  </si>
  <si>
    <t>111-181-129_2</t>
  </si>
  <si>
    <t>111-181-151</t>
  </si>
  <si>
    <t>111-181-183</t>
  </si>
  <si>
    <t>111-203-180</t>
  </si>
  <si>
    <t>111-203-211</t>
  </si>
  <si>
    <t>11A-141-180</t>
  </si>
  <si>
    <t>11A-141-211</t>
  </si>
  <si>
    <t>11A-171-180</t>
  </si>
  <si>
    <t>11A-203-180</t>
  </si>
  <si>
    <t>11B-141-180</t>
  </si>
  <si>
    <t>11B-141-211</t>
  </si>
  <si>
    <t>11B-203-180</t>
  </si>
  <si>
    <t>11B-203-211</t>
  </si>
  <si>
    <t>11C-141-180</t>
  </si>
  <si>
    <t>11C-141-211</t>
  </si>
  <si>
    <t>11C-203-180</t>
  </si>
  <si>
    <t>11C-203-211</t>
  </si>
  <si>
    <t>11D-141-180</t>
  </si>
  <si>
    <t>11D-141-211</t>
  </si>
  <si>
    <t>11D-203-180</t>
  </si>
  <si>
    <t>11D-203-211</t>
  </si>
  <si>
    <t>11F-141-180</t>
  </si>
  <si>
    <t>11F-141-211</t>
  </si>
  <si>
    <t>11F-203-180</t>
  </si>
  <si>
    <t>11F-203-211</t>
  </si>
  <si>
    <t>11K-141-180</t>
  </si>
  <si>
    <t>11K-141-211</t>
  </si>
  <si>
    <t>11K-173-311</t>
  </si>
  <si>
    <t>11K-203-180</t>
  </si>
  <si>
    <t>11K-203-211</t>
  </si>
  <si>
    <t>120-170-142</t>
  </si>
  <si>
    <t>120-171-180</t>
  </si>
  <si>
    <t>120-181-317</t>
  </si>
  <si>
    <t>120-203-180</t>
  </si>
  <si>
    <t>120-203-211</t>
  </si>
  <si>
    <t>12A-141-180</t>
  </si>
  <si>
    <t>12A-141-211</t>
  </si>
  <si>
    <t>12A-203-180</t>
  </si>
  <si>
    <t>12A-203-211</t>
  </si>
  <si>
    <t>130-141-180</t>
  </si>
  <si>
    <t>130-141-211</t>
  </si>
  <si>
    <t>130-171-129_2</t>
  </si>
  <si>
    <t>130-181-129_2</t>
  </si>
  <si>
    <t>130-203-180</t>
  </si>
  <si>
    <t>130-203-211</t>
  </si>
  <si>
    <t>132-169-129_2</t>
  </si>
  <si>
    <t>132-170-129_2</t>
  </si>
  <si>
    <t>132-171-129_2</t>
  </si>
  <si>
    <t>132-181-180</t>
  </si>
  <si>
    <t>132-183-411</t>
  </si>
  <si>
    <t>132-203-180</t>
  </si>
  <si>
    <t>132-203-211</t>
  </si>
  <si>
    <t>13A-141-180</t>
  </si>
  <si>
    <t>13A-141-211</t>
  </si>
  <si>
    <t>13A-181-180</t>
  </si>
  <si>
    <t>13A-203-180</t>
  </si>
  <si>
    <t>13B-141-180</t>
  </si>
  <si>
    <t>13B-141-211</t>
  </si>
  <si>
    <t>13B-169-131</t>
  </si>
  <si>
    <t>13B-169-211</t>
  </si>
  <si>
    <t>13C-169-311</t>
  </si>
  <si>
    <t>13C-203-180</t>
  </si>
  <si>
    <t>13C-203-211</t>
  </si>
  <si>
    <t>13D-141-180</t>
  </si>
  <si>
    <t>13D-141-211</t>
  </si>
  <si>
    <t>13D-203-180</t>
  </si>
  <si>
    <t>140-141-180</t>
  </si>
  <si>
    <t>140-141-211</t>
  </si>
  <si>
    <t>140-163-129_2</t>
  </si>
  <si>
    <t>140-163-180</t>
  </si>
  <si>
    <t>140-171-162</t>
  </si>
  <si>
    <t>140-171-180</t>
  </si>
  <si>
    <t>140-203-180</t>
  </si>
  <si>
    <t>140-203-211</t>
  </si>
  <si>
    <t>150-141-180</t>
  </si>
  <si>
    <t>150-141-211</t>
  </si>
  <si>
    <t>150-203-180</t>
  </si>
  <si>
    <t>150-203-211</t>
  </si>
  <si>
    <t>160-141-180</t>
  </si>
  <si>
    <t>160-141-211</t>
  </si>
  <si>
    <t>160-165-418</t>
  </si>
  <si>
    <t>160-181-184</t>
  </si>
  <si>
    <t>160-181-312</t>
  </si>
  <si>
    <t>160-203-180</t>
  </si>
  <si>
    <t>160-203-211</t>
  </si>
  <si>
    <t>16B-141-180</t>
  </si>
  <si>
    <t>16B-141-211</t>
  </si>
  <si>
    <t>16B-203-180</t>
  </si>
  <si>
    <t>16B-203-211</t>
  </si>
  <si>
    <t>170-141-180</t>
  </si>
  <si>
    <t>170-141-211</t>
  </si>
  <si>
    <t>170-181-180</t>
  </si>
  <si>
    <t>170-203-180</t>
  </si>
  <si>
    <t>170-203-211</t>
  </si>
  <si>
    <t>180-141-180</t>
  </si>
  <si>
    <t>180-141-211</t>
  </si>
  <si>
    <t>180-170-121</t>
  </si>
  <si>
    <t>180-170-231</t>
  </si>
  <si>
    <t>180-171-184</t>
  </si>
  <si>
    <t>180-203-180</t>
  </si>
  <si>
    <t>180-203-211</t>
  </si>
  <si>
    <t>181-163-167</t>
  </si>
  <si>
    <t>181-163-180</t>
  </si>
  <si>
    <t>181-171-148</t>
  </si>
  <si>
    <t>181-174-183</t>
  </si>
  <si>
    <t>181-174-211</t>
  </si>
  <si>
    <t>181-174-221</t>
  </si>
  <si>
    <t>181-181-180</t>
  </si>
  <si>
    <t>181-203-180</t>
  </si>
  <si>
    <t>181-203-211</t>
  </si>
  <si>
    <t>182-163-472</t>
  </si>
  <si>
    <t>182-183-143</t>
  </si>
  <si>
    <t>182-183-211</t>
  </si>
  <si>
    <t>182-185-180</t>
  </si>
  <si>
    <t>182-185-211</t>
  </si>
  <si>
    <t>182-186-180</t>
  </si>
  <si>
    <t>182-186-211</t>
  </si>
  <si>
    <t>182-203-180</t>
  </si>
  <si>
    <t>182-203-211</t>
  </si>
  <si>
    <t>190-165-392</t>
  </si>
  <si>
    <t>190-166-392</t>
  </si>
  <si>
    <t>190-171-232</t>
  </si>
  <si>
    <t>190-171-392</t>
  </si>
  <si>
    <t>190-171-462</t>
  </si>
  <si>
    <t>190-174-392</t>
  </si>
  <si>
    <t>190-181-232</t>
  </si>
  <si>
    <t>190-181-311</t>
  </si>
  <si>
    <t>190-181-392</t>
  </si>
  <si>
    <t>190-186-461</t>
  </si>
  <si>
    <t>190-203-180</t>
  </si>
  <si>
    <t>190-203-211</t>
  </si>
  <si>
    <t>19A-203-180</t>
  </si>
  <si>
    <t>19A-203-211</t>
  </si>
  <si>
    <t>19B-141-180</t>
  </si>
  <si>
    <t>19B-141-211</t>
  </si>
  <si>
    <t>19B-203-180</t>
  </si>
  <si>
    <t>19B-203-211</t>
  </si>
  <si>
    <t>19C-203-180</t>
  </si>
  <si>
    <t>19C-203-211</t>
  </si>
  <si>
    <t>200-141-180</t>
  </si>
  <si>
    <t>200-141-211</t>
  </si>
  <si>
    <t>200-165-392</t>
  </si>
  <si>
    <t>200-167-392</t>
  </si>
  <si>
    <t>200-169-232</t>
  </si>
  <si>
    <t>200-169-392</t>
  </si>
  <si>
    <t>200-170-232</t>
  </si>
  <si>
    <t>200-203-180</t>
  </si>
  <si>
    <t>200-203-211</t>
  </si>
  <si>
    <t>20A-141-180</t>
  </si>
  <si>
    <t>20A-141-211</t>
  </si>
  <si>
    <t>20A-174-180</t>
  </si>
  <si>
    <t>20A-203-180</t>
  </si>
  <si>
    <t>20A-203-211</t>
  </si>
  <si>
    <t>210-141-180</t>
  </si>
  <si>
    <t>210-141-211</t>
  </si>
  <si>
    <t>210-171-462</t>
  </si>
  <si>
    <t>210-181-129_2</t>
  </si>
  <si>
    <t>210-181-414</t>
  </si>
  <si>
    <t>210-203-180</t>
  </si>
  <si>
    <t>210-203-211</t>
  </si>
  <si>
    <t>220-141-180</t>
  </si>
  <si>
    <t>220-141-211</t>
  </si>
  <si>
    <t>220-203-180</t>
  </si>
  <si>
    <t>220-203-211</t>
  </si>
  <si>
    <t>230-141-180</t>
  </si>
  <si>
    <t>230-141-211</t>
  </si>
  <si>
    <t>230-171-232</t>
  </si>
  <si>
    <t>230-171-461</t>
  </si>
  <si>
    <t>230-174-183</t>
  </si>
  <si>
    <t>230-174-211</t>
  </si>
  <si>
    <t>230-174-221</t>
  </si>
  <si>
    <t>230-181-232</t>
  </si>
  <si>
    <t>230-185-311</t>
  </si>
  <si>
    <t>230-186-121</t>
  </si>
  <si>
    <t>230-186-142</t>
  </si>
  <si>
    <t>230-186-199</t>
  </si>
  <si>
    <t>230-186-211</t>
  </si>
  <si>
    <t>230-186-221</t>
  </si>
  <si>
    <t>230-186-231</t>
  </si>
  <si>
    <t>230-203-180</t>
  </si>
  <si>
    <t>230-203-211</t>
  </si>
  <si>
    <t>23A-141-180</t>
  </si>
  <si>
    <t>23A-141-211</t>
  </si>
  <si>
    <t>23A-181-180</t>
  </si>
  <si>
    <t>23A-183-331</t>
  </si>
  <si>
    <t>23A-203-180</t>
  </si>
  <si>
    <t>23A-203-211</t>
  </si>
  <si>
    <t>240-163-142</t>
  </si>
  <si>
    <t>240-163-196</t>
  </si>
  <si>
    <t>240-169-129_2</t>
  </si>
  <si>
    <t>240-171-129_2</t>
  </si>
  <si>
    <t>240-171-163</t>
  </si>
  <si>
    <t>240-171-164</t>
  </si>
  <si>
    <t>240-171-199</t>
  </si>
  <si>
    <t>240-185-311</t>
  </si>
  <si>
    <t>240-203-180</t>
  </si>
  <si>
    <t>240-203-211</t>
  </si>
  <si>
    <t>241-141-180</t>
  </si>
  <si>
    <t>241-141-211</t>
  </si>
  <si>
    <t>241-181-196</t>
  </si>
  <si>
    <t>241-181-522</t>
  </si>
  <si>
    <t>241-203-180</t>
  </si>
  <si>
    <t>241-203-211</t>
  </si>
  <si>
    <t>24B-141-180</t>
  </si>
  <si>
    <t>24B-141-211</t>
  </si>
  <si>
    <t>24B-203-180</t>
  </si>
  <si>
    <t>24B-203-211</t>
  </si>
  <si>
    <t>24N-141-180</t>
  </si>
  <si>
    <t>24N-141-211</t>
  </si>
  <si>
    <t>24N-171-411</t>
  </si>
  <si>
    <t>24N-203-180</t>
  </si>
  <si>
    <t>24N-203-211</t>
  </si>
  <si>
    <t>250-141-180</t>
  </si>
  <si>
    <t>250-141-211</t>
  </si>
  <si>
    <t>250-181-113</t>
  </si>
  <si>
    <t>250-181-131</t>
  </si>
  <si>
    <t>250-181-164</t>
  </si>
  <si>
    <t>250-181-184</t>
  </si>
  <si>
    <t>250-181-332</t>
  </si>
  <si>
    <t>250-185-133</t>
  </si>
  <si>
    <t>250-185-211</t>
  </si>
  <si>
    <t>250-185-221</t>
  </si>
  <si>
    <t>250-185-231</t>
  </si>
  <si>
    <t>250-203-180</t>
  </si>
  <si>
    <t>250-203-211</t>
  </si>
  <si>
    <t>260-141-180</t>
  </si>
  <si>
    <t>260-141-211</t>
  </si>
  <si>
    <t>260-171-418</t>
  </si>
  <si>
    <t>260-171-461</t>
  </si>
  <si>
    <t>260-181-191</t>
  </si>
  <si>
    <t>260-186-142</t>
  </si>
  <si>
    <t>260-186-211</t>
  </si>
  <si>
    <t>260-186-221</t>
  </si>
  <si>
    <t>260-203-180</t>
  </si>
  <si>
    <t>260-203-211</t>
  </si>
  <si>
    <t>26B-141-180</t>
  </si>
  <si>
    <t>26B-141-211</t>
  </si>
  <si>
    <t>26C-141-180</t>
  </si>
  <si>
    <t>26C-141-211</t>
  </si>
  <si>
    <t>26C-203-180</t>
  </si>
  <si>
    <t>270-141-180</t>
  </si>
  <si>
    <t>270-141-211</t>
  </si>
  <si>
    <t>270-163-472</t>
  </si>
  <si>
    <t>270-169-129_2</t>
  </si>
  <si>
    <t>270-170-198</t>
  </si>
  <si>
    <t>270-170-211</t>
  </si>
  <si>
    <t>270-178-472</t>
  </si>
  <si>
    <t>270-181-129_2</t>
  </si>
  <si>
    <t>270-181-180</t>
  </si>
  <si>
    <t>270-203-180</t>
  </si>
  <si>
    <t>270-203-211</t>
  </si>
  <si>
    <t>27A-141-180</t>
  </si>
  <si>
    <t>27A-141-211</t>
  </si>
  <si>
    <t>27A-203-180</t>
  </si>
  <si>
    <t>27A-203-211</t>
  </si>
  <si>
    <t>280-169-129_2</t>
  </si>
  <si>
    <t>280-171-129_2</t>
  </si>
  <si>
    <t>280-181-129_2</t>
  </si>
  <si>
    <t>280-203-180</t>
  </si>
  <si>
    <t>280-203-211</t>
  </si>
  <si>
    <t>290-171-129_2</t>
  </si>
  <si>
    <t>290-181-129_2</t>
  </si>
  <si>
    <t>290-181-180</t>
  </si>
  <si>
    <t>290-203-180</t>
  </si>
  <si>
    <t>290-203-211</t>
  </si>
  <si>
    <t>291-163-131</t>
  </si>
  <si>
    <t>291-171-129_2</t>
  </si>
  <si>
    <t>291-181-129_2</t>
  </si>
  <si>
    <t>291-181-152</t>
  </si>
  <si>
    <t>291-203-180</t>
  </si>
  <si>
    <t>291-203-211</t>
  </si>
  <si>
    <t>292-181-418</t>
  </si>
  <si>
    <t>292-203-180</t>
  </si>
  <si>
    <t>292-203-211</t>
  </si>
  <si>
    <t>295-141-180</t>
  </si>
  <si>
    <t>295-141-211</t>
  </si>
  <si>
    <t>295-181-129_2</t>
  </si>
  <si>
    <t>295-203-180</t>
  </si>
  <si>
    <t>295-203-211</t>
  </si>
  <si>
    <t>29A-141-180</t>
  </si>
  <si>
    <t>29A-141-211</t>
  </si>
  <si>
    <t>29A-171-325</t>
  </si>
  <si>
    <t>29A-203-180</t>
  </si>
  <si>
    <t>29A-203-211</t>
  </si>
  <si>
    <t>300-170-142</t>
  </si>
  <si>
    <t>300-170-211</t>
  </si>
  <si>
    <t>300-170-221</t>
  </si>
  <si>
    <t>300-171-153</t>
  </si>
  <si>
    <t>300-171-312</t>
  </si>
  <si>
    <t>300-178-418</t>
  </si>
  <si>
    <t>300-203-180</t>
  </si>
  <si>
    <t>300-203-211</t>
  </si>
  <si>
    <t>310-141-180</t>
  </si>
  <si>
    <t>310-141-211</t>
  </si>
  <si>
    <t>310-203-180</t>
  </si>
  <si>
    <t>310-203-211</t>
  </si>
  <si>
    <t>320-169-129_2</t>
  </si>
  <si>
    <t>320-171-129_2</t>
  </si>
  <si>
    <t>320-171-152</t>
  </si>
  <si>
    <t>320-171-351</t>
  </si>
  <si>
    <t>320-171-418</t>
  </si>
  <si>
    <t>320-181-392</t>
  </si>
  <si>
    <t>320-203-180</t>
  </si>
  <si>
    <t>320-203-211</t>
  </si>
  <si>
    <t>32A-203-180</t>
  </si>
  <si>
    <t>32A-203-211</t>
  </si>
  <si>
    <t>32B-203-180</t>
  </si>
  <si>
    <t>32B-203-211</t>
  </si>
  <si>
    <t>32C-203-180</t>
  </si>
  <si>
    <t>32C-203-211</t>
  </si>
  <si>
    <t>32D-141-180</t>
  </si>
  <si>
    <t>32D-141-211</t>
  </si>
  <si>
    <t>32D-203-180</t>
  </si>
  <si>
    <t>32D-203-211</t>
  </si>
  <si>
    <t>32H-141-180</t>
  </si>
  <si>
    <t>32H-141-211</t>
  </si>
  <si>
    <t>32H-203-180</t>
  </si>
  <si>
    <t>32H-203-211</t>
  </si>
  <si>
    <t>32K-203-180</t>
  </si>
  <si>
    <t>32K-203-211</t>
  </si>
  <si>
    <t>32L-141-180</t>
  </si>
  <si>
    <t>32L-141-211</t>
  </si>
  <si>
    <t>32L-171-180</t>
  </si>
  <si>
    <t>32L-181-142</t>
  </si>
  <si>
    <t>32L-181-211</t>
  </si>
  <si>
    <t>32L-203-180</t>
  </si>
  <si>
    <t>32M-141-180</t>
  </si>
  <si>
    <t>32M-141-211</t>
  </si>
  <si>
    <t>32M-203-180</t>
  </si>
  <si>
    <t>32M-203-211</t>
  </si>
  <si>
    <t>32N-172-180</t>
  </si>
  <si>
    <t>32N-172-211</t>
  </si>
  <si>
    <t>32N-203-180</t>
  </si>
  <si>
    <t>32N-203-211</t>
  </si>
  <si>
    <t>32P-141-180</t>
  </si>
  <si>
    <t>32P-141-211</t>
  </si>
  <si>
    <t>32P-203-180</t>
  </si>
  <si>
    <t>32P-203-211</t>
  </si>
  <si>
    <t>32Q-141-180</t>
  </si>
  <si>
    <t>32Q-141-211</t>
  </si>
  <si>
    <t>32Q-203-180</t>
  </si>
  <si>
    <t>32Q-203-211</t>
  </si>
  <si>
    <t>32R-141-180</t>
  </si>
  <si>
    <t>32R-141-211</t>
  </si>
  <si>
    <t>32R-203-180</t>
  </si>
  <si>
    <t>32R-203-211</t>
  </si>
  <si>
    <t>32S-141-180</t>
  </si>
  <si>
    <t>32S-141-211</t>
  </si>
  <si>
    <t>32S-203-180</t>
  </si>
  <si>
    <t>32S-203-211</t>
  </si>
  <si>
    <t>32T-141-180</t>
  </si>
  <si>
    <t>32T-141-211</t>
  </si>
  <si>
    <t>32T-171-231</t>
  </si>
  <si>
    <t>32T-181-231</t>
  </si>
  <si>
    <t>32T-203-180</t>
  </si>
  <si>
    <t>32T-203-211</t>
  </si>
  <si>
    <t>330-169-129_2</t>
  </si>
  <si>
    <t>330-171-129_2</t>
  </si>
  <si>
    <t>330-171-146</t>
  </si>
  <si>
    <t>330-171-162</t>
  </si>
  <si>
    <t>330-174-183</t>
  </si>
  <si>
    <t>330-174-211</t>
  </si>
  <si>
    <t>330-174-221</t>
  </si>
  <si>
    <t>330-181-129_2</t>
  </si>
  <si>
    <t>330-181-162</t>
  </si>
  <si>
    <t>330-203-180</t>
  </si>
  <si>
    <t>330-203-211</t>
  </si>
  <si>
    <t>33A-203-180</t>
  </si>
  <si>
    <t>33A-203-211</t>
  </si>
  <si>
    <t>340-163-131</t>
  </si>
  <si>
    <t>340-163-135</t>
  </si>
  <si>
    <t>340-166-392</t>
  </si>
  <si>
    <t>340-171-153</t>
  </si>
  <si>
    <t>340-174-180</t>
  </si>
  <si>
    <t>340-174-211</t>
  </si>
  <si>
    <t>340-203-180</t>
  </si>
  <si>
    <t>340-203-211</t>
  </si>
  <si>
    <t>34B-141-180</t>
  </si>
  <si>
    <t>34B-203-180</t>
  </si>
  <si>
    <t>34D-141-180</t>
  </si>
  <si>
    <t>34D-141-211</t>
  </si>
  <si>
    <t>34D-174-211</t>
  </si>
  <si>
    <t>34D-203-180</t>
  </si>
  <si>
    <t>34D-203-211</t>
  </si>
  <si>
    <t>34F-141-180</t>
  </si>
  <si>
    <t>34F-141-211</t>
  </si>
  <si>
    <t>34F-203-180</t>
  </si>
  <si>
    <t>34F-203-211</t>
  </si>
  <si>
    <t>34G-141-180</t>
  </si>
  <si>
    <t>34G-141-211</t>
  </si>
  <si>
    <t>34G-203-180</t>
  </si>
  <si>
    <t>34G-203-211</t>
  </si>
  <si>
    <t>34H-141-180</t>
  </si>
  <si>
    <t>34H-141-211</t>
  </si>
  <si>
    <t>34H-182-146</t>
  </si>
  <si>
    <t>34H-203-180</t>
  </si>
  <si>
    <t>34H-203-211</t>
  </si>
  <si>
    <t>34Z-171-180</t>
  </si>
  <si>
    <t>34Z-171-332</t>
  </si>
  <si>
    <t>34Z-181-121</t>
  </si>
  <si>
    <t>34Z-181-199</t>
  </si>
  <si>
    <t>34Z-203-180</t>
  </si>
  <si>
    <t>34Z-203-211</t>
  </si>
  <si>
    <t>350-170-181</t>
  </si>
  <si>
    <t>350-171-231</t>
  </si>
  <si>
    <t>350-174-180</t>
  </si>
  <si>
    <t>350-174-211</t>
  </si>
  <si>
    <t>350-174-221</t>
  </si>
  <si>
    <t>350-181-180</t>
  </si>
  <si>
    <t>350-183-311</t>
  </si>
  <si>
    <t>350-185-121</t>
  </si>
  <si>
    <t>350-203-180</t>
  </si>
  <si>
    <t>350-203-211</t>
  </si>
  <si>
    <t>35A-141-180</t>
  </si>
  <si>
    <t>35A-141-211</t>
  </si>
  <si>
    <t>35B-141-180</t>
  </si>
  <si>
    <t>35B-141-211</t>
  </si>
  <si>
    <t>35B-203-180</t>
  </si>
  <si>
    <t>35B-203-211</t>
  </si>
  <si>
    <t>360-141-180</t>
  </si>
  <si>
    <t>360-181-180</t>
  </si>
  <si>
    <t>360-203-180</t>
  </si>
  <si>
    <t>360-203-211</t>
  </si>
  <si>
    <t>36B-141-180</t>
  </si>
  <si>
    <t>36B-141-211</t>
  </si>
  <si>
    <t>36B-203-180</t>
  </si>
  <si>
    <t>36B-203-211</t>
  </si>
  <si>
    <t>36C-141-180</t>
  </si>
  <si>
    <t>36C-141-211</t>
  </si>
  <si>
    <t>36C-173-311</t>
  </si>
  <si>
    <t>36C-182-141</t>
  </si>
  <si>
    <t>36C-182-211</t>
  </si>
  <si>
    <t>36C-182-229</t>
  </si>
  <si>
    <t>36C-182-231</t>
  </si>
  <si>
    <t>36C-182-233</t>
  </si>
  <si>
    <t>36C-182-542</t>
  </si>
  <si>
    <t>36C-203-180</t>
  </si>
  <si>
    <t>36C-203-211</t>
  </si>
  <si>
    <t>36F-141-180</t>
  </si>
  <si>
    <t>36F-141-211</t>
  </si>
  <si>
    <t>36F-203-180</t>
  </si>
  <si>
    <t>36F-203-211</t>
  </si>
  <si>
    <t>36G-182-146</t>
  </si>
  <si>
    <t>36G-203-180</t>
  </si>
  <si>
    <t>370-141-180</t>
  </si>
  <si>
    <t>370-141-211</t>
  </si>
  <si>
    <t>370-171-121</t>
  </si>
  <si>
    <t>370-171-180</t>
  </si>
  <si>
    <t>370-171-462</t>
  </si>
  <si>
    <t>370-181-141</t>
  </si>
  <si>
    <t>370-185-311</t>
  </si>
  <si>
    <t>370-185-312</t>
  </si>
  <si>
    <t>370-203-180</t>
  </si>
  <si>
    <t>370-203-211</t>
  </si>
  <si>
    <t>380-141-180</t>
  </si>
  <si>
    <t>380-141-211</t>
  </si>
  <si>
    <t>380-171-129_2</t>
  </si>
  <si>
    <t>380-181-129_2</t>
  </si>
  <si>
    <t>380-185-142</t>
  </si>
  <si>
    <t>380-185-162</t>
  </si>
  <si>
    <t>380-185-211</t>
  </si>
  <si>
    <t>380-185-221</t>
  </si>
  <si>
    <t>380-185-231</t>
  </si>
  <si>
    <t>380-186-142</t>
  </si>
  <si>
    <t>380-186-211</t>
  </si>
  <si>
    <t>380-186-221</t>
  </si>
  <si>
    <t>380-186-231</t>
  </si>
  <si>
    <t>380-203-180</t>
  </si>
  <si>
    <t>380-203-211</t>
  </si>
  <si>
    <t>390-163-129_2</t>
  </si>
  <si>
    <t>390-169-129_2</t>
  </si>
  <si>
    <t>390-171-129_2</t>
  </si>
  <si>
    <t>390-181-129_2</t>
  </si>
  <si>
    <t>390-203-180</t>
  </si>
  <si>
    <t>390-203-211</t>
  </si>
  <si>
    <t>39A-141-180</t>
  </si>
  <si>
    <t>39A-141-211</t>
  </si>
  <si>
    <t>39A-172-233</t>
  </si>
  <si>
    <t>39A-182-181</t>
  </si>
  <si>
    <t>39A-203-180</t>
  </si>
  <si>
    <t>39A-203-211</t>
  </si>
  <si>
    <t>39B-203-180</t>
  </si>
  <si>
    <t>39B-203-211</t>
  </si>
  <si>
    <t>400-181-146</t>
  </si>
  <si>
    <t>400-181-231</t>
  </si>
  <si>
    <t>400-185-311</t>
  </si>
  <si>
    <t>400-203-180</t>
  </si>
  <si>
    <t>400-203-211</t>
  </si>
  <si>
    <t>410-181-180</t>
  </si>
  <si>
    <t>410-181-211</t>
  </si>
  <si>
    <t>410-181-311</t>
  </si>
  <si>
    <t>410-181-351</t>
  </si>
  <si>
    <t>410-181-411</t>
  </si>
  <si>
    <t>410-185-312</t>
  </si>
  <si>
    <t>410-185-392</t>
  </si>
  <si>
    <t>410-185-418</t>
  </si>
  <si>
    <t>410-203-180</t>
  </si>
  <si>
    <t>410-203-211</t>
  </si>
  <si>
    <t>41B-141-180</t>
  </si>
  <si>
    <t>41B-141-211</t>
  </si>
  <si>
    <t>41B-203-180</t>
  </si>
  <si>
    <t>41B-203-211</t>
  </si>
  <si>
    <t>41C-203-180</t>
  </si>
  <si>
    <t>41C-203-211</t>
  </si>
  <si>
    <t>41D-203-180</t>
  </si>
  <si>
    <t>41D-203-211</t>
  </si>
  <si>
    <t>41F-181-121</t>
  </si>
  <si>
    <t>41F-181-523</t>
  </si>
  <si>
    <t>41F-203-180</t>
  </si>
  <si>
    <t>41F-203-211</t>
  </si>
  <si>
    <t>41G-203-180</t>
  </si>
  <si>
    <t>41G-203-211</t>
  </si>
  <si>
    <t>41H-203-180</t>
  </si>
  <si>
    <t>41H-203-211</t>
  </si>
  <si>
    <t>41J-141-180</t>
  </si>
  <si>
    <t>41J-141-211</t>
  </si>
  <si>
    <t>41J-203-180</t>
  </si>
  <si>
    <t>41J-203-211</t>
  </si>
  <si>
    <t>41K-141-180</t>
  </si>
  <si>
    <t>41K-141-211</t>
  </si>
  <si>
    <t>41K-203-180</t>
  </si>
  <si>
    <t>41K-203-211</t>
  </si>
  <si>
    <t>41L-141-180</t>
  </si>
  <si>
    <t>41L-141-211</t>
  </si>
  <si>
    <t>41L-203-180</t>
  </si>
  <si>
    <t>41L-203-211</t>
  </si>
  <si>
    <t>41M-141-180</t>
  </si>
  <si>
    <t>41M-141-211</t>
  </si>
  <si>
    <t>41M-181-180</t>
  </si>
  <si>
    <t>41M-181-199</t>
  </si>
  <si>
    <t>41M-203-180</t>
  </si>
  <si>
    <t>41M-203-211</t>
  </si>
  <si>
    <t>41N-182-418</t>
  </si>
  <si>
    <t>41N-203-180</t>
  </si>
  <si>
    <t>41N-203-211</t>
  </si>
  <si>
    <t>41Q-141-180</t>
  </si>
  <si>
    <t>41Q-141-211</t>
  </si>
  <si>
    <t>41Q-203-180</t>
  </si>
  <si>
    <t>41Q-203-211</t>
  </si>
  <si>
    <t>41R-141-180</t>
  </si>
  <si>
    <t>41R-141-211</t>
  </si>
  <si>
    <t>41R-203-180</t>
  </si>
  <si>
    <t>41R-203-211</t>
  </si>
  <si>
    <t>420-141-180</t>
  </si>
  <si>
    <t>420-141-211</t>
  </si>
  <si>
    <t>420-171-129_2</t>
  </si>
  <si>
    <t>420-171-180</t>
  </si>
  <si>
    <t>420-203-180</t>
  </si>
  <si>
    <t>420-203-211</t>
  </si>
  <si>
    <t>421-170-462</t>
  </si>
  <si>
    <t>421-174-183</t>
  </si>
  <si>
    <t>421-174-211</t>
  </si>
  <si>
    <t>421-174-221</t>
  </si>
  <si>
    <t>421-181-180</t>
  </si>
  <si>
    <t>421-203-180</t>
  </si>
  <si>
    <t>421-203-211</t>
  </si>
  <si>
    <t>422-141-180</t>
  </si>
  <si>
    <t>422-141-211</t>
  </si>
  <si>
    <t>422-163-311</t>
  </si>
  <si>
    <t>422-181-141</t>
  </si>
  <si>
    <t>422-203-180</t>
  </si>
  <si>
    <t>422-203-211</t>
  </si>
  <si>
    <t>42A-141-180</t>
  </si>
  <si>
    <t>42A-141-211</t>
  </si>
  <si>
    <t>42A-203-180</t>
  </si>
  <si>
    <t>42A-203-211</t>
  </si>
  <si>
    <t>42B-141-180</t>
  </si>
  <si>
    <t>42B-141-211</t>
  </si>
  <si>
    <t>42B-186-411</t>
  </si>
  <si>
    <t>42B-203-180</t>
  </si>
  <si>
    <t>430-141-180</t>
  </si>
  <si>
    <t>430-141-211</t>
  </si>
  <si>
    <t>430-170-392</t>
  </si>
  <si>
    <t>430-203-180</t>
  </si>
  <si>
    <t>430-203-211</t>
  </si>
  <si>
    <t>43C-141-180</t>
  </si>
  <si>
    <t>43C-141-211</t>
  </si>
  <si>
    <t>43C-203-180</t>
  </si>
  <si>
    <t>43C-203-211</t>
  </si>
  <si>
    <t>43D-173-311</t>
  </si>
  <si>
    <t>43D-203-180</t>
  </si>
  <si>
    <t>43D-203-211</t>
  </si>
  <si>
    <t>440-141-180</t>
  </si>
  <si>
    <t>440-141-211</t>
  </si>
  <si>
    <t>440-183-411</t>
  </si>
  <si>
    <t>440-203-180</t>
  </si>
  <si>
    <t>440-203-211</t>
  </si>
  <si>
    <t>44A-141-180</t>
  </si>
  <si>
    <t>44A-141-211</t>
  </si>
  <si>
    <t>44A-181-542</t>
  </si>
  <si>
    <t>44A-203-180</t>
  </si>
  <si>
    <t>44A-203-211</t>
  </si>
  <si>
    <t>450-141-180</t>
  </si>
  <si>
    <t>450-141-211</t>
  </si>
  <si>
    <t>450-171-311</t>
  </si>
  <si>
    <t>450-171-314</t>
  </si>
  <si>
    <t>450-181-192</t>
  </si>
  <si>
    <t>450-185-311</t>
  </si>
  <si>
    <t>450-203-180</t>
  </si>
  <si>
    <t>450-203-211</t>
  </si>
  <si>
    <t>45A-203-180</t>
  </si>
  <si>
    <t>45A-203-211</t>
  </si>
  <si>
    <t>45B-141-180</t>
  </si>
  <si>
    <t>45B-185-121</t>
  </si>
  <si>
    <t>45B-203-180</t>
  </si>
  <si>
    <t>460-141-180</t>
  </si>
  <si>
    <t>460-141-211</t>
  </si>
  <si>
    <t>460-169-392</t>
  </si>
  <si>
    <t>460-170-392</t>
  </si>
  <si>
    <t>460-171-151</t>
  </si>
  <si>
    <t>460-171-184</t>
  </si>
  <si>
    <t>460-181-311</t>
  </si>
  <si>
    <t>460-203-180</t>
  </si>
  <si>
    <t>460-203-211</t>
  </si>
  <si>
    <t>470-141-180</t>
  </si>
  <si>
    <t>470-141-211</t>
  </si>
  <si>
    <t>470-165-418</t>
  </si>
  <si>
    <t>470-181-411</t>
  </si>
  <si>
    <t>470-203-180</t>
  </si>
  <si>
    <t>470-203-211</t>
  </si>
  <si>
    <t>480-181-129_2</t>
  </si>
  <si>
    <t>480-203-180</t>
  </si>
  <si>
    <t>480-203-211</t>
  </si>
  <si>
    <t>490-141-180</t>
  </si>
  <si>
    <t>490-141-211</t>
  </si>
  <si>
    <t>490-163-232</t>
  </si>
  <si>
    <t>490-163-462</t>
  </si>
  <si>
    <t>490-171-192</t>
  </si>
  <si>
    <t>490-171-462</t>
  </si>
  <si>
    <t>490-174-392</t>
  </si>
  <si>
    <t>490-203-180</t>
  </si>
  <si>
    <t>490-203-211</t>
  </si>
  <si>
    <t>491-141-180</t>
  </si>
  <si>
    <t>491-141-211</t>
  </si>
  <si>
    <t>491-163-317</t>
  </si>
  <si>
    <t>491-163-472</t>
  </si>
  <si>
    <t>491-171-472</t>
  </si>
  <si>
    <t>491-181-472</t>
  </si>
  <si>
    <t>491-203-180</t>
  </si>
  <si>
    <t>491-203-211</t>
  </si>
  <si>
    <t>49B-141-180</t>
  </si>
  <si>
    <t>49B-141-211</t>
  </si>
  <si>
    <t>49B-181-180</t>
  </si>
  <si>
    <t>49B-203-180</t>
  </si>
  <si>
    <t>49B-203-211</t>
  </si>
  <si>
    <t>49D-141-180</t>
  </si>
  <si>
    <t>49D-141-211</t>
  </si>
  <si>
    <t>49D-203-180</t>
  </si>
  <si>
    <t>49D-203-211</t>
  </si>
  <si>
    <t>49E-141-180</t>
  </si>
  <si>
    <t>49E-141-211</t>
  </si>
  <si>
    <t>49E-182-180</t>
  </si>
  <si>
    <t>49E-182-211</t>
  </si>
  <si>
    <t>49E-203-180</t>
  </si>
  <si>
    <t>49E-203-211</t>
  </si>
  <si>
    <t>49F-141-180</t>
  </si>
  <si>
    <t>49G-141-180</t>
  </si>
  <si>
    <t>49G-141-211</t>
  </si>
  <si>
    <t>500-141-180</t>
  </si>
  <si>
    <t>500-141-211</t>
  </si>
  <si>
    <t>500-169-131</t>
  </si>
  <si>
    <t>500-169-221</t>
  </si>
  <si>
    <t>500-169-231</t>
  </si>
  <si>
    <t>500-181-180</t>
  </si>
  <si>
    <t>500-181-183</t>
  </si>
  <si>
    <t>500-181-392</t>
  </si>
  <si>
    <t>500-203-180</t>
  </si>
  <si>
    <t>500-203-211</t>
  </si>
  <si>
    <t>50A-203-180</t>
  </si>
  <si>
    <t>50A-203-211</t>
  </si>
  <si>
    <t>50Z-181-180</t>
  </si>
  <si>
    <t>50Z-203-180</t>
  </si>
  <si>
    <t>510-141-180</t>
  </si>
  <si>
    <t>510-141-211</t>
  </si>
  <si>
    <t>510-171-422</t>
  </si>
  <si>
    <t>510-181-113</t>
  </si>
  <si>
    <t>510-186-411</t>
  </si>
  <si>
    <t>510-186-459</t>
  </si>
  <si>
    <t>510-203-180</t>
  </si>
  <si>
    <t>510-203-211</t>
  </si>
  <si>
    <t>51A-171-462</t>
  </si>
  <si>
    <t>51A-173-311</t>
  </si>
  <si>
    <t>51A-203-180</t>
  </si>
  <si>
    <t>51A-203-211</t>
  </si>
  <si>
    <t>51B-141-180</t>
  </si>
  <si>
    <t>51B-141-211</t>
  </si>
  <si>
    <t>51B-203-180</t>
  </si>
  <si>
    <t>51B-203-211</t>
  </si>
  <si>
    <t>520-141-180</t>
  </si>
  <si>
    <t>520-141-211</t>
  </si>
  <si>
    <t>520-181-331</t>
  </si>
  <si>
    <t>520-203-180</t>
  </si>
  <si>
    <t>520-203-211</t>
  </si>
  <si>
    <t>530-141-180</t>
  </si>
  <si>
    <t>530-141-211</t>
  </si>
  <si>
    <t>530-203-180</t>
  </si>
  <si>
    <t>530-203-211</t>
  </si>
  <si>
    <t>53B-141-180</t>
  </si>
  <si>
    <t>53B-141-211</t>
  </si>
  <si>
    <t>53B-203-180</t>
  </si>
  <si>
    <t>53B-203-211</t>
  </si>
  <si>
    <t>53C-141-180</t>
  </si>
  <si>
    <t>53C-141-211</t>
  </si>
  <si>
    <t>53C-173-317</t>
  </si>
  <si>
    <t>53C-181-411</t>
  </si>
  <si>
    <t>53C-203-180</t>
  </si>
  <si>
    <t>53C-203-211</t>
  </si>
  <si>
    <t>540-141-180</t>
  </si>
  <si>
    <t>540-141-211</t>
  </si>
  <si>
    <t>540-163-162</t>
  </si>
  <si>
    <t>540-203-180</t>
  </si>
  <si>
    <t>540-203-211</t>
  </si>
  <si>
    <t>54A-141-180</t>
  </si>
  <si>
    <t>54A-141-211</t>
  </si>
  <si>
    <t>54A-181-197</t>
  </si>
  <si>
    <t>54A-203-180</t>
  </si>
  <si>
    <t>54A-203-211</t>
  </si>
  <si>
    <t>550-141-180</t>
  </si>
  <si>
    <t>550-141-211</t>
  </si>
  <si>
    <t>550-174-180</t>
  </si>
  <si>
    <t>550-174-211</t>
  </si>
  <si>
    <t>550-185-121</t>
  </si>
  <si>
    <t>550-185-211</t>
  </si>
  <si>
    <t>550-185-221</t>
  </si>
  <si>
    <t>550-203-180</t>
  </si>
  <si>
    <t>550-203-211</t>
  </si>
  <si>
    <t>55A-141-211</t>
  </si>
  <si>
    <t>55A-203-180</t>
  </si>
  <si>
    <t>55A-203-211</t>
  </si>
  <si>
    <t>560-141-180</t>
  </si>
  <si>
    <t>560-141-211</t>
  </si>
  <si>
    <t>560-181-313</t>
  </si>
  <si>
    <t>560-184-180</t>
  </si>
  <si>
    <t>560-184-211</t>
  </si>
  <si>
    <t>560-184-392</t>
  </si>
  <si>
    <t>560-185-180</t>
  </si>
  <si>
    <t>560-185-211</t>
  </si>
  <si>
    <t>560-186-180</t>
  </si>
  <si>
    <t>560-186-211</t>
  </si>
  <si>
    <t>560-203-180</t>
  </si>
  <si>
    <t>560-203-211</t>
  </si>
  <si>
    <t>570-141-180</t>
  </si>
  <si>
    <t>570-141-211</t>
  </si>
  <si>
    <t>570-203-180</t>
  </si>
  <si>
    <t>570-203-211</t>
  </si>
  <si>
    <t>580-163-129_2</t>
  </si>
  <si>
    <t>580-171-129_1</t>
  </si>
  <si>
    <t>580-171-341</t>
  </si>
  <si>
    <t>580-171-461</t>
  </si>
  <si>
    <t>580-181-129_2</t>
  </si>
  <si>
    <t>580-181-311</t>
  </si>
  <si>
    <t>580-181-461</t>
  </si>
  <si>
    <t>580-203-180</t>
  </si>
  <si>
    <t>580-203-211</t>
  </si>
  <si>
    <t>58B-203-180</t>
  </si>
  <si>
    <t>58B-203-211</t>
  </si>
  <si>
    <t>590-141-180</t>
  </si>
  <si>
    <t>590-141-211</t>
  </si>
  <si>
    <t>590-203-180</t>
  </si>
  <si>
    <t>590-203-211</t>
  </si>
  <si>
    <t>600-141-180</t>
  </si>
  <si>
    <t>600-141-211</t>
  </si>
  <si>
    <t>600-169-129_2</t>
  </si>
  <si>
    <t>600-181-151</t>
  </si>
  <si>
    <t>600-181-153</t>
  </si>
  <si>
    <t>600-181-312</t>
  </si>
  <si>
    <t>600-181-411</t>
  </si>
  <si>
    <t>600-185-192</t>
  </si>
  <si>
    <t>600-185-211</t>
  </si>
  <si>
    <t>600-185-221</t>
  </si>
  <si>
    <t>600-185-232</t>
  </si>
  <si>
    <t>600-185-312</t>
  </si>
  <si>
    <t>600-185-392</t>
  </si>
  <si>
    <t>600-203-180</t>
  </si>
  <si>
    <t>600-203-211</t>
  </si>
  <si>
    <t>60B-181-180</t>
  </si>
  <si>
    <t>60B-181-211</t>
  </si>
  <si>
    <t>60B-203-180</t>
  </si>
  <si>
    <t>60B-203-211</t>
  </si>
  <si>
    <t>60D-141-180</t>
  </si>
  <si>
    <t>60D-141-211</t>
  </si>
  <si>
    <t>60D-182-542</t>
  </si>
  <si>
    <t>60D-203-180</t>
  </si>
  <si>
    <t>60D-203-211</t>
  </si>
  <si>
    <t>60F-141-180</t>
  </si>
  <si>
    <t>60F-141-211</t>
  </si>
  <si>
    <t>60F-203-180</t>
  </si>
  <si>
    <t>60F-203-211</t>
  </si>
  <si>
    <t>60G-141-180</t>
  </si>
  <si>
    <t>60G-141-211</t>
  </si>
  <si>
    <t>60G-203-180</t>
  </si>
  <si>
    <t>60G-203-211</t>
  </si>
  <si>
    <t>60I-203-180</t>
  </si>
  <si>
    <t>60I-203-211</t>
  </si>
  <si>
    <t>60J-141-180</t>
  </si>
  <si>
    <t>60J-141-211</t>
  </si>
  <si>
    <t>60J-203-180</t>
  </si>
  <si>
    <t>60J-203-211</t>
  </si>
  <si>
    <t>60K-141-180</t>
  </si>
  <si>
    <t>60K-141-211</t>
  </si>
  <si>
    <t>60K-203-180</t>
  </si>
  <si>
    <t>60K-203-211</t>
  </si>
  <si>
    <t>60L-141-180</t>
  </si>
  <si>
    <t>60L-141-211</t>
  </si>
  <si>
    <t>60L-203-180</t>
  </si>
  <si>
    <t>60L-203-211</t>
  </si>
  <si>
    <t>60M-141-180</t>
  </si>
  <si>
    <t>60M-141-211</t>
  </si>
  <si>
    <t>60M-173-317</t>
  </si>
  <si>
    <t>60M-203-180</t>
  </si>
  <si>
    <t>60M-203-211</t>
  </si>
  <si>
    <t>60N-141-180</t>
  </si>
  <si>
    <t>60N-203-180</t>
  </si>
  <si>
    <t>60P-203-180</t>
  </si>
  <si>
    <t>60P-203-211</t>
  </si>
  <si>
    <t>60Q-141-180</t>
  </si>
  <si>
    <t>60Q-141-211</t>
  </si>
  <si>
    <t>60Q-173-311</t>
  </si>
  <si>
    <t>60Q-203-180</t>
  </si>
  <si>
    <t>60S-141-180</t>
  </si>
  <si>
    <t>60S-141-211</t>
  </si>
  <si>
    <t>60S-203-180</t>
  </si>
  <si>
    <t>60S-203-211</t>
  </si>
  <si>
    <t>60U-141-180</t>
  </si>
  <si>
    <t>60U-141-211</t>
  </si>
  <si>
    <t>60U-171-146</t>
  </si>
  <si>
    <t>60U-171-211</t>
  </si>
  <si>
    <t>60U-181-180</t>
  </si>
  <si>
    <t>60U-181-311</t>
  </si>
  <si>
    <t>60U-203-180</t>
  </si>
  <si>
    <t>60U-203-211</t>
  </si>
  <si>
    <t>60Y-141-180</t>
  </si>
  <si>
    <t>60Y-141-211</t>
  </si>
  <si>
    <t>60Y-181-180</t>
  </si>
  <si>
    <t>60Y-203-180</t>
  </si>
  <si>
    <t>60Z-181-180</t>
  </si>
  <si>
    <t>60Z-181-229</t>
  </si>
  <si>
    <t>60Z-203-180</t>
  </si>
  <si>
    <t>60Z-203-211</t>
  </si>
  <si>
    <t>610-181-180</t>
  </si>
  <si>
    <t>610-203-180</t>
  </si>
  <si>
    <t>610-203-211</t>
  </si>
  <si>
    <t>61J-203-180</t>
  </si>
  <si>
    <t>61J-203-211</t>
  </si>
  <si>
    <t>61K-141-180</t>
  </si>
  <si>
    <t>61K-141-211</t>
  </si>
  <si>
    <t>61L-141-180</t>
  </si>
  <si>
    <t>61L-141-211</t>
  </si>
  <si>
    <t>61L-181-180</t>
  </si>
  <si>
    <t>61L-181-311</t>
  </si>
  <si>
    <t>61L-203-180</t>
  </si>
  <si>
    <t>61L-203-211</t>
  </si>
  <si>
    <t>61N-203-180</t>
  </si>
  <si>
    <t>61N-203-211</t>
  </si>
  <si>
    <t>61P-203-180</t>
  </si>
  <si>
    <t>61P-203-211</t>
  </si>
  <si>
    <t>61Q-141-180</t>
  </si>
  <si>
    <t>61Q-141-211</t>
  </si>
  <si>
    <t>61Q-181-233</t>
  </si>
  <si>
    <t>61Q-203-180</t>
  </si>
  <si>
    <t>61Q-203-211</t>
  </si>
  <si>
    <t>61R-141-180</t>
  </si>
  <si>
    <t>61R-141-211</t>
  </si>
  <si>
    <t>61R-203-180</t>
  </si>
  <si>
    <t>61R-203-211</t>
  </si>
  <si>
    <t>61S-141-180</t>
  </si>
  <si>
    <t>61S-141-211</t>
  </si>
  <si>
    <t>61S-203-180</t>
  </si>
  <si>
    <t>61S-203-211</t>
  </si>
  <si>
    <t>61T-203-180</t>
  </si>
  <si>
    <t>61U-141-180</t>
  </si>
  <si>
    <t>61U-141-211</t>
  </si>
  <si>
    <t>61U-203-180</t>
  </si>
  <si>
    <t>61U-203-211</t>
  </si>
  <si>
    <t>61V-141-180</t>
  </si>
  <si>
    <t>61V-203-180</t>
  </si>
  <si>
    <t>61W-169-317</t>
  </si>
  <si>
    <t>61W-203-180</t>
  </si>
  <si>
    <t>61W-203-211</t>
  </si>
  <si>
    <t>61X-181-211</t>
  </si>
  <si>
    <t>61X-181-229</t>
  </si>
  <si>
    <t>61X-181-231</t>
  </si>
  <si>
    <t>61Y-141-180</t>
  </si>
  <si>
    <t>61Y-203-180</t>
  </si>
  <si>
    <t>620-171-180</t>
  </si>
  <si>
    <t>620-171-211</t>
  </si>
  <si>
    <t>62A-141-180</t>
  </si>
  <si>
    <t>62A-141-211</t>
  </si>
  <si>
    <t>62A-181-180</t>
  </si>
  <si>
    <t>62A-181-211</t>
  </si>
  <si>
    <t>62A-203-180</t>
  </si>
  <si>
    <t>62A-203-211</t>
  </si>
  <si>
    <t>62J-141-180</t>
  </si>
  <si>
    <t>62J-141-211</t>
  </si>
  <si>
    <t>62J-181-233</t>
  </si>
  <si>
    <t>62J-203-180</t>
  </si>
  <si>
    <t>62J-203-211</t>
  </si>
  <si>
    <t>62K-141-180</t>
  </si>
  <si>
    <t>62K-203-180</t>
  </si>
  <si>
    <t>62L-203-180</t>
  </si>
  <si>
    <t>62L-203-211</t>
  </si>
  <si>
    <t>630-141-180</t>
  </si>
  <si>
    <t>630-141-211</t>
  </si>
  <si>
    <t>630-174-180</t>
  </si>
  <si>
    <t>630-174-211</t>
  </si>
  <si>
    <t>630-181-541</t>
  </si>
  <si>
    <t>630-186-146</t>
  </si>
  <si>
    <t>630-186-211</t>
  </si>
  <si>
    <t>630-203-180</t>
  </si>
  <si>
    <t>630-203-211</t>
  </si>
  <si>
    <t>63A-141-180</t>
  </si>
  <si>
    <t>63A-141-211</t>
  </si>
  <si>
    <t>63A-182-173</t>
  </si>
  <si>
    <t>63A-182-211</t>
  </si>
  <si>
    <t>63A-182-422</t>
  </si>
  <si>
    <t>63A-182-462</t>
  </si>
  <si>
    <t>63B-203-180</t>
  </si>
  <si>
    <t>63B-203-211</t>
  </si>
  <si>
    <t>63C-141-180</t>
  </si>
  <si>
    <t>63C-141-211</t>
  </si>
  <si>
    <t>63C-172-146</t>
  </si>
  <si>
    <t>63C-172-211</t>
  </si>
  <si>
    <t>63C-182-141</t>
  </si>
  <si>
    <t>63C-182-162</t>
  </si>
  <si>
    <t>63C-203-180</t>
  </si>
  <si>
    <t>63C-203-211</t>
  </si>
  <si>
    <t>640-141-180</t>
  </si>
  <si>
    <t>640-141-211</t>
  </si>
  <si>
    <t>640-163-180</t>
  </si>
  <si>
    <t>640-163-472</t>
  </si>
  <si>
    <t>640-171-472</t>
  </si>
  <si>
    <t>640-174-180</t>
  </si>
  <si>
    <t>640-174-183</t>
  </si>
  <si>
    <t>640-174-211</t>
  </si>
  <si>
    <t>640-174-221</t>
  </si>
  <si>
    <t>640-181-180</t>
  </si>
  <si>
    <t>640-203-180</t>
  </si>
  <si>
    <t>640-203-211</t>
  </si>
  <si>
    <t>64A-141-180</t>
  </si>
  <si>
    <t>64A-141-211</t>
  </si>
  <si>
    <t>64A-171-231</t>
  </si>
  <si>
    <t>64A-181-180</t>
  </si>
  <si>
    <t>64A-181-229</t>
  </si>
  <si>
    <t>64A-203-180</t>
  </si>
  <si>
    <t>64A-203-211</t>
  </si>
  <si>
    <t>650-141-180</t>
  </si>
  <si>
    <t>650-141-211</t>
  </si>
  <si>
    <t>650-166-418</t>
  </si>
  <si>
    <t>650-181-180</t>
  </si>
  <si>
    <t>650-185-311</t>
  </si>
  <si>
    <t>650-185-312</t>
  </si>
  <si>
    <t>650-203-180</t>
  </si>
  <si>
    <t>650-203-211</t>
  </si>
  <si>
    <t>65A-171-311</t>
  </si>
  <si>
    <t>65A-203-180</t>
  </si>
  <si>
    <t>65A-203-211</t>
  </si>
  <si>
    <t>65B-141-180</t>
  </si>
  <si>
    <t>65B-203-180</t>
  </si>
  <si>
    <t>65C-141-180</t>
  </si>
  <si>
    <t>65C-141-211</t>
  </si>
  <si>
    <t>65C-203-180</t>
  </si>
  <si>
    <t>65C-203-211</t>
  </si>
  <si>
    <t>65D-141-180</t>
  </si>
  <si>
    <t>65D-141-211</t>
  </si>
  <si>
    <t>65D-203-180</t>
  </si>
  <si>
    <t>65D-203-211</t>
  </si>
  <si>
    <t>65F-141-180</t>
  </si>
  <si>
    <t>65F-203-180</t>
  </si>
  <si>
    <t>65G-203-180</t>
  </si>
  <si>
    <t>65G-203-211</t>
  </si>
  <si>
    <t>65Z-203-180</t>
  </si>
  <si>
    <t>65Z-203-211</t>
  </si>
  <si>
    <t>660-171-180</t>
  </si>
  <si>
    <t>660-171-472</t>
  </si>
  <si>
    <t>660-203-180</t>
  </si>
  <si>
    <t>660-203-211</t>
  </si>
  <si>
    <t>66A-141-180</t>
  </si>
  <si>
    <t>66A-141-211</t>
  </si>
  <si>
    <t>66A-203-180</t>
  </si>
  <si>
    <t>66A-203-211</t>
  </si>
  <si>
    <t>670-141-180</t>
  </si>
  <si>
    <t>670-141-211</t>
  </si>
  <si>
    <t>670-203-180</t>
  </si>
  <si>
    <t>670-203-211</t>
  </si>
  <si>
    <t>67B-141-180</t>
  </si>
  <si>
    <t>67B-141-211</t>
  </si>
  <si>
    <t>67B-181-312</t>
  </si>
  <si>
    <t>67B-203-180</t>
  </si>
  <si>
    <t>680-203-180</t>
  </si>
  <si>
    <t>680-203-211</t>
  </si>
  <si>
    <t>681-141-180</t>
  </si>
  <si>
    <t>681-141-211</t>
  </si>
  <si>
    <t>681-171-183</t>
  </si>
  <si>
    <t>681-174-183</t>
  </si>
  <si>
    <t>681-174-211</t>
  </si>
  <si>
    <t>681-174-221</t>
  </si>
  <si>
    <t>681-203-180</t>
  </si>
  <si>
    <t>681-203-211</t>
  </si>
  <si>
    <t>68A-203-180</t>
  </si>
  <si>
    <t>68A-203-211</t>
  </si>
  <si>
    <t>68C-141-180</t>
  </si>
  <si>
    <t>68C-141-211</t>
  </si>
  <si>
    <t>68C-172-180</t>
  </si>
  <si>
    <t>68C-203-180</t>
  </si>
  <si>
    <t>68C-203-211</t>
  </si>
  <si>
    <t>690-141-180</t>
  </si>
  <si>
    <t>690-141-211</t>
  </si>
  <si>
    <t>690-203-180</t>
  </si>
  <si>
    <t>690-203-211</t>
  </si>
  <si>
    <t>69A-141-180</t>
  </si>
  <si>
    <t>69A-141-211</t>
  </si>
  <si>
    <t>69A-173-317</t>
  </si>
  <si>
    <t>69A-181-180</t>
  </si>
  <si>
    <t>69A-185-311</t>
  </si>
  <si>
    <t>69A-203-180</t>
  </si>
  <si>
    <t>69A-203-211</t>
  </si>
  <si>
    <t>700-141-180</t>
  </si>
  <si>
    <t>700-141-211</t>
  </si>
  <si>
    <t>700-163-472</t>
  </si>
  <si>
    <t>700-167-472</t>
  </si>
  <si>
    <t>700-171-414</t>
  </si>
  <si>
    <t>700-181-392</t>
  </si>
  <si>
    <t>700-203-180</t>
  </si>
  <si>
    <t>700-203-211</t>
  </si>
  <si>
    <t>70A-141-180</t>
  </si>
  <si>
    <t>710-174-180</t>
  </si>
  <si>
    <t>710-174-211</t>
  </si>
  <si>
    <t>710-174-311</t>
  </si>
  <si>
    <t>710-181-145</t>
  </si>
  <si>
    <t>710-203-180</t>
  </si>
  <si>
    <t>710-203-211</t>
  </si>
  <si>
    <t>720-141-180</t>
  </si>
  <si>
    <t>720-141-211</t>
  </si>
  <si>
    <t>720-171-461</t>
  </si>
  <si>
    <t>720-181-523</t>
  </si>
  <si>
    <t>720-185-411</t>
  </si>
  <si>
    <t>720-203-180</t>
  </si>
  <si>
    <t>720-203-211</t>
  </si>
  <si>
    <t>730-186-121</t>
  </si>
  <si>
    <t>730-186-211</t>
  </si>
  <si>
    <t>730-186-221</t>
  </si>
  <si>
    <t>730-186-231</t>
  </si>
  <si>
    <t>730-203-180</t>
  </si>
  <si>
    <t>730-203-211</t>
  </si>
  <si>
    <t>73A-203-180</t>
  </si>
  <si>
    <t>73A-203-211</t>
  </si>
  <si>
    <t>73B-141-180</t>
  </si>
  <si>
    <t>73B-141-211</t>
  </si>
  <si>
    <t>73B-203-180</t>
  </si>
  <si>
    <t>73B-203-211</t>
  </si>
  <si>
    <t>740-170-221</t>
  </si>
  <si>
    <t>740-171-129_1</t>
  </si>
  <si>
    <t>740-171-129_2</t>
  </si>
  <si>
    <t>740-171-167</t>
  </si>
  <si>
    <t>740-171-180</t>
  </si>
  <si>
    <t>740-171-184</t>
  </si>
  <si>
    <t>740-171-459</t>
  </si>
  <si>
    <t>740-171-461</t>
  </si>
  <si>
    <t>740-171-462</t>
  </si>
  <si>
    <t>740-173-317</t>
  </si>
  <si>
    <t>740-181-129_2</t>
  </si>
  <si>
    <t>740-203-180</t>
  </si>
  <si>
    <t>740-203-211</t>
  </si>
  <si>
    <t>74C-141-180</t>
  </si>
  <si>
    <t>74C-141-211</t>
  </si>
  <si>
    <t>74C-203-180</t>
  </si>
  <si>
    <t>74C-203-211</t>
  </si>
  <si>
    <t>74Z-181-411</t>
  </si>
  <si>
    <t>750-141-180</t>
  </si>
  <si>
    <t>750-141-211</t>
  </si>
  <si>
    <t>750-171-152</t>
  </si>
  <si>
    <t>750-203-180</t>
  </si>
  <si>
    <t>750-203-211</t>
  </si>
  <si>
    <t>760-141-180</t>
  </si>
  <si>
    <t>760-141-211</t>
  </si>
  <si>
    <t>760-171-312</t>
  </si>
  <si>
    <t>760-181-151</t>
  </si>
  <si>
    <t>760-181-180</t>
  </si>
  <si>
    <t>760-181-312</t>
  </si>
  <si>
    <t>760-181-418</t>
  </si>
  <si>
    <t>760-184-423</t>
  </si>
  <si>
    <t>760-186-121</t>
  </si>
  <si>
    <t>760-186-211</t>
  </si>
  <si>
    <t>760-186-221</t>
  </si>
  <si>
    <t>760-186-231</t>
  </si>
  <si>
    <t>760-203-180</t>
  </si>
  <si>
    <t>760-203-211</t>
  </si>
  <si>
    <t>761-141-180</t>
  </si>
  <si>
    <t>761-141-211</t>
  </si>
  <si>
    <t>761-171-461</t>
  </si>
  <si>
    <t>761-203-180</t>
  </si>
  <si>
    <t>761-203-211</t>
  </si>
  <si>
    <t>76A-203-180</t>
  </si>
  <si>
    <t>76A-203-211</t>
  </si>
  <si>
    <t>770-141-180</t>
  </si>
  <si>
    <t>770-141-211</t>
  </si>
  <si>
    <t>770-174-392</t>
  </si>
  <si>
    <t>770-183-311</t>
  </si>
  <si>
    <t>770-183-411</t>
  </si>
  <si>
    <t>770-203-180</t>
  </si>
  <si>
    <t>770-203-211</t>
  </si>
  <si>
    <t>780-141-180</t>
  </si>
  <si>
    <t>780-141-211</t>
  </si>
  <si>
    <t>780-181-180</t>
  </si>
  <si>
    <t>780-203-180</t>
  </si>
  <si>
    <t>780-203-211</t>
  </si>
  <si>
    <t>78A-141-180</t>
  </si>
  <si>
    <t>78B-141-180</t>
  </si>
  <si>
    <t>78B-141-211</t>
  </si>
  <si>
    <t>790-141-180</t>
  </si>
  <si>
    <t>790-141-211</t>
  </si>
  <si>
    <t>790-203-180</t>
  </si>
  <si>
    <t>790-203-211</t>
  </si>
  <si>
    <t>79A-141-180</t>
  </si>
  <si>
    <t>79A-141-211</t>
  </si>
  <si>
    <t>79A-203-180</t>
  </si>
  <si>
    <t>79A-203-211</t>
  </si>
  <si>
    <t>79Z-181-121</t>
  </si>
  <si>
    <t>79Z-181-180</t>
  </si>
  <si>
    <t>79Z-181-184</t>
  </si>
  <si>
    <t>79Z-203-180</t>
  </si>
  <si>
    <t>79Z-203-211</t>
  </si>
  <si>
    <t>800-141-180</t>
  </si>
  <si>
    <t>800-141-211</t>
  </si>
  <si>
    <t>800-181-312</t>
  </si>
  <si>
    <t>800-185-311</t>
  </si>
  <si>
    <t>800-203-180</t>
  </si>
  <si>
    <t>800-203-211</t>
  </si>
  <si>
    <t>80C-141-180</t>
  </si>
  <si>
    <t>80C-141-211</t>
  </si>
  <si>
    <t>80C-203-180</t>
  </si>
  <si>
    <t>80C-203-211</t>
  </si>
  <si>
    <t>810-141-180</t>
  </si>
  <si>
    <t>810-141-211</t>
  </si>
  <si>
    <t>810-163-129_2</t>
  </si>
  <si>
    <t>810-169-129_2</t>
  </si>
  <si>
    <t>810-171-129_2</t>
  </si>
  <si>
    <t>810-203-180</t>
  </si>
  <si>
    <t>810-203-211</t>
  </si>
  <si>
    <t>81A-181-180</t>
  </si>
  <si>
    <t>81A-203-180</t>
  </si>
  <si>
    <t>81A-203-211</t>
  </si>
  <si>
    <t>81B-166-418</t>
  </si>
  <si>
    <t>81B-171-121</t>
  </si>
  <si>
    <t>81B-171-173</t>
  </si>
  <si>
    <t>81B-171-211</t>
  </si>
  <si>
    <t>81B-181-121</t>
  </si>
  <si>
    <t>81B-181-152</t>
  </si>
  <si>
    <t>81B-203-180</t>
  </si>
  <si>
    <t>81B-203-211</t>
  </si>
  <si>
    <t>820-141-180</t>
  </si>
  <si>
    <t>820-141-211</t>
  </si>
  <si>
    <t>820-163-181</t>
  </si>
  <si>
    <t>820-171-181</t>
  </si>
  <si>
    <t>820-181-422</t>
  </si>
  <si>
    <t>820-203-180</t>
  </si>
  <si>
    <t>820-203-211</t>
  </si>
  <si>
    <t>821-141-180</t>
  </si>
  <si>
    <t>821-141-211</t>
  </si>
  <si>
    <t>821-171-184</t>
  </si>
  <si>
    <t>821-181-180</t>
  </si>
  <si>
    <t>821-181-181</t>
  </si>
  <si>
    <t>821-181-311</t>
  </si>
  <si>
    <t>821-203-180</t>
  </si>
  <si>
    <t>821-203-211</t>
  </si>
  <si>
    <t>830-141-180</t>
  </si>
  <si>
    <t>830-141-211</t>
  </si>
  <si>
    <t>830-165-418</t>
  </si>
  <si>
    <t>830-181-181</t>
  </si>
  <si>
    <t>830-181-211</t>
  </si>
  <si>
    <t>830-181-221</t>
  </si>
  <si>
    <t>830-203-180</t>
  </si>
  <si>
    <t>830-203-211</t>
  </si>
  <si>
    <t>840-141-180</t>
  </si>
  <si>
    <t>840-141-211</t>
  </si>
  <si>
    <t>840-171-129_2</t>
  </si>
  <si>
    <t>840-171-180</t>
  </si>
  <si>
    <t>840-181-129_2</t>
  </si>
  <si>
    <t>840-203-180</t>
  </si>
  <si>
    <t>840-203-211</t>
  </si>
  <si>
    <t>84B-141-180</t>
  </si>
  <si>
    <t>84B-141-211</t>
  </si>
  <si>
    <t>84B-182-180</t>
  </si>
  <si>
    <t>84B-182-211</t>
  </si>
  <si>
    <t>84B-182-422</t>
  </si>
  <si>
    <t>84B-182-461</t>
  </si>
  <si>
    <t>84B-203-180</t>
  </si>
  <si>
    <t>84B-203-211</t>
  </si>
  <si>
    <t>850-169-180</t>
  </si>
  <si>
    <t>850-171-462</t>
  </si>
  <si>
    <t>850-181-462</t>
  </si>
  <si>
    <t>850-186-411</t>
  </si>
  <si>
    <t>850-203-180</t>
  </si>
  <si>
    <t>850-203-211</t>
  </si>
  <si>
    <t>860-141-180</t>
  </si>
  <si>
    <t>860-141-211</t>
  </si>
  <si>
    <t>860-171-114</t>
  </si>
  <si>
    <t>860-171-129_2</t>
  </si>
  <si>
    <t>860-171-173</t>
  </si>
  <si>
    <t>860-171-343</t>
  </si>
  <si>
    <t>860-184-411</t>
  </si>
  <si>
    <t>860-203-180</t>
  </si>
  <si>
    <t>860-203-211</t>
  </si>
  <si>
    <t>861-141-180</t>
  </si>
  <si>
    <t>861-141-211</t>
  </si>
  <si>
    <t>861-163-129_2</t>
  </si>
  <si>
    <t>861-171-129_2</t>
  </si>
  <si>
    <t>861-171-180</t>
  </si>
  <si>
    <t>861-181-129_2</t>
  </si>
  <si>
    <t>861-203-180</t>
  </si>
  <si>
    <t>861-203-211</t>
  </si>
  <si>
    <t>862-141-180</t>
  </si>
  <si>
    <t>862-141-211</t>
  </si>
  <si>
    <t>862-203-180</t>
  </si>
  <si>
    <t>862-203-211</t>
  </si>
  <si>
    <t>86T-182-532</t>
  </si>
  <si>
    <t>86T-182-541</t>
  </si>
  <si>
    <t>86T-185-141</t>
  </si>
  <si>
    <t>86T-185-211</t>
  </si>
  <si>
    <t>86T-185-221</t>
  </si>
  <si>
    <t>86T-203-180</t>
  </si>
  <si>
    <t>86T-203-211</t>
  </si>
  <si>
    <t>870-169-129_2</t>
  </si>
  <si>
    <t>870-181-522</t>
  </si>
  <si>
    <t>870-203-180</t>
  </si>
  <si>
    <t>870-203-211</t>
  </si>
  <si>
    <t>87A-203-180</t>
  </si>
  <si>
    <t>87A-203-211</t>
  </si>
  <si>
    <t>880-171-311</t>
  </si>
  <si>
    <t>880-181-180</t>
  </si>
  <si>
    <t>880-203-180</t>
  </si>
  <si>
    <t>880-203-211</t>
  </si>
  <si>
    <t>88A-141-180</t>
  </si>
  <si>
    <t>88A-141-211</t>
  </si>
  <si>
    <t>88A-203-180</t>
  </si>
  <si>
    <t>88A-203-211</t>
  </si>
  <si>
    <t>890-181-183</t>
  </si>
  <si>
    <t>890-181-411</t>
  </si>
  <si>
    <t>890-203-180</t>
  </si>
  <si>
    <t>890-203-211</t>
  </si>
  <si>
    <t>900-141-180</t>
  </si>
  <si>
    <t>900-141-211</t>
  </si>
  <si>
    <t>900-163-180</t>
  </si>
  <si>
    <t>900-203-180</t>
  </si>
  <si>
    <t>900-203-211</t>
  </si>
  <si>
    <t>90A-141-180</t>
  </si>
  <si>
    <t>90A-141-211</t>
  </si>
  <si>
    <t>90A-186-411</t>
  </si>
  <si>
    <t>90A-203-180</t>
  </si>
  <si>
    <t>90A-203-211</t>
  </si>
  <si>
    <t>90B-182-148</t>
  </si>
  <si>
    <t>90B-182-211</t>
  </si>
  <si>
    <t>90B-182-411</t>
  </si>
  <si>
    <t>90B-182-418</t>
  </si>
  <si>
    <t>90B-203-180</t>
  </si>
  <si>
    <t>90C-141-180</t>
  </si>
  <si>
    <t>90C-203-180</t>
  </si>
  <si>
    <t>90D-141-180</t>
  </si>
  <si>
    <t>90D-141-211</t>
  </si>
  <si>
    <t>90D-181-180</t>
  </si>
  <si>
    <t>90D-181-211</t>
  </si>
  <si>
    <t>90D-203-180</t>
  </si>
  <si>
    <t>90D-203-211</t>
  </si>
  <si>
    <t>90F-141-180</t>
  </si>
  <si>
    <t>90F-141-211</t>
  </si>
  <si>
    <t>90F-203-180</t>
  </si>
  <si>
    <t>90F-203-211</t>
  </si>
  <si>
    <t>910-171-541</t>
  </si>
  <si>
    <t>910-181-180</t>
  </si>
  <si>
    <t>910-181-211</t>
  </si>
  <si>
    <t>910-203-180</t>
  </si>
  <si>
    <t>910-203-211</t>
  </si>
  <si>
    <t>91A-181-462</t>
  </si>
  <si>
    <t>91A-203-180</t>
  </si>
  <si>
    <t>91A-203-211</t>
  </si>
  <si>
    <t>91B-203-180</t>
  </si>
  <si>
    <t>91B-203-211</t>
  </si>
  <si>
    <t>920-141-180</t>
  </si>
  <si>
    <t>920-141-211</t>
  </si>
  <si>
    <t>920-163-129_2</t>
  </si>
  <si>
    <t>920-163-351</t>
  </si>
  <si>
    <t>920-169-129_2</t>
  </si>
  <si>
    <t>920-169-180</t>
  </si>
  <si>
    <t>920-171-129_2</t>
  </si>
  <si>
    <t>920-171-192</t>
  </si>
  <si>
    <t>920-171-411</t>
  </si>
  <si>
    <t>920-181-129_2</t>
  </si>
  <si>
    <t>920-181-180</t>
  </si>
  <si>
    <t>920-203-180</t>
  </si>
  <si>
    <t>920-203-211</t>
  </si>
  <si>
    <t>92B-141-180</t>
  </si>
  <si>
    <t>92B-141-211</t>
  </si>
  <si>
    <t>92B-203-180</t>
  </si>
  <si>
    <t>92B-203-211</t>
  </si>
  <si>
    <t>92D-141-180</t>
  </si>
  <si>
    <t>92D-141-211</t>
  </si>
  <si>
    <t>92D-203-180</t>
  </si>
  <si>
    <t>92D-203-211</t>
  </si>
  <si>
    <t>92E-141-180</t>
  </si>
  <si>
    <t>92E-141-211</t>
  </si>
  <si>
    <t>92E-182-180</t>
  </si>
  <si>
    <t>92E-182-211</t>
  </si>
  <si>
    <t>92E-203-180</t>
  </si>
  <si>
    <t>92E-203-211</t>
  </si>
  <si>
    <t>92F-141-180</t>
  </si>
  <si>
    <t>92F-141-211</t>
  </si>
  <si>
    <t>92F-203-180</t>
  </si>
  <si>
    <t>92F-203-211</t>
  </si>
  <si>
    <t>92G-182-180</t>
  </si>
  <si>
    <t>92G-182-211</t>
  </si>
  <si>
    <t>92G-182-411</t>
  </si>
  <si>
    <t>92G-203-180</t>
  </si>
  <si>
    <t>92G-203-211</t>
  </si>
  <si>
    <t>92K-203-180</t>
  </si>
  <si>
    <t>92K-203-211</t>
  </si>
  <si>
    <t>92L-141-180</t>
  </si>
  <si>
    <t>92L-141-211</t>
  </si>
  <si>
    <t>92M-141-180</t>
  </si>
  <si>
    <t>92M-141-211</t>
  </si>
  <si>
    <t>92M-203-180</t>
  </si>
  <si>
    <t>92M-203-211</t>
  </si>
  <si>
    <t>92N-203-180</t>
  </si>
  <si>
    <t>92N-203-211</t>
  </si>
  <si>
    <t>92P-141-180</t>
  </si>
  <si>
    <t>92P-141-211</t>
  </si>
  <si>
    <t>92P-203-180</t>
  </si>
  <si>
    <t>92P-203-211</t>
  </si>
  <si>
    <t>92R-141-180</t>
  </si>
  <si>
    <t>92R-141-211</t>
  </si>
  <si>
    <t>92R-182-418</t>
  </si>
  <si>
    <t>92R-203-180</t>
  </si>
  <si>
    <t>92R-203-211</t>
  </si>
  <si>
    <t>92S-203-180</t>
  </si>
  <si>
    <t>92S-203-211</t>
  </si>
  <si>
    <t>92T-203-180</t>
  </si>
  <si>
    <t>92T-203-211</t>
  </si>
  <si>
    <t>92U-141-180</t>
  </si>
  <si>
    <t>92U-141-211</t>
  </si>
  <si>
    <t>92U-203-180</t>
  </si>
  <si>
    <t>92U-203-211</t>
  </si>
  <si>
    <t>92V-141-180</t>
  </si>
  <si>
    <t>92V-141-211</t>
  </si>
  <si>
    <t>92V-203-180</t>
  </si>
  <si>
    <t>92V-203-211</t>
  </si>
  <si>
    <t>92W-141-180</t>
  </si>
  <si>
    <t>92Y-169-311</t>
  </si>
  <si>
    <t>92Y-182-131</t>
  </si>
  <si>
    <t>92Y-182-180</t>
  </si>
  <si>
    <t>92Y-182-211</t>
  </si>
  <si>
    <t>92Y-182-411</t>
  </si>
  <si>
    <t>92Y-203-180</t>
  </si>
  <si>
    <t>92Y-203-211</t>
  </si>
  <si>
    <t>930-141-180</t>
  </si>
  <si>
    <t>930-141-211</t>
  </si>
  <si>
    <t>930-173-311</t>
  </si>
  <si>
    <t>930-203-180</t>
  </si>
  <si>
    <t>930-203-211</t>
  </si>
  <si>
    <t>93A-141-180</t>
  </si>
  <si>
    <t>93A-141-211</t>
  </si>
  <si>
    <t>93A-171-411</t>
  </si>
  <si>
    <t>93A-203-180</t>
  </si>
  <si>
    <t>93A-203-211</t>
  </si>
  <si>
    <t>93J-203-180</t>
  </si>
  <si>
    <t>93J-203-211</t>
  </si>
  <si>
    <t>93L-141-180</t>
  </si>
  <si>
    <t>93L-141-211</t>
  </si>
  <si>
    <t>93L-171-146</t>
  </si>
  <si>
    <t>93L-171-211</t>
  </si>
  <si>
    <t>93L-181-311</t>
  </si>
  <si>
    <t>93L-203-180</t>
  </si>
  <si>
    <t>93L-203-211</t>
  </si>
  <si>
    <t>93M-141-180</t>
  </si>
  <si>
    <t>93M-141-211</t>
  </si>
  <si>
    <t>93M-203-180</t>
  </si>
  <si>
    <t>93M-203-211</t>
  </si>
  <si>
    <t>93N-141-180</t>
  </si>
  <si>
    <t>93N-203-180</t>
  </si>
  <si>
    <t>93P-141-180</t>
  </si>
  <si>
    <t>93P-141-211</t>
  </si>
  <si>
    <t>93P-203-180</t>
  </si>
  <si>
    <t>93P-203-211</t>
  </si>
  <si>
    <t>93Q-141-180</t>
  </si>
  <si>
    <t>93Q-141-211</t>
  </si>
  <si>
    <t>93Q-203-180</t>
  </si>
  <si>
    <t>93Q-203-211</t>
  </si>
  <si>
    <t>93R-141-180</t>
  </si>
  <si>
    <t>93R-141-211</t>
  </si>
  <si>
    <t>93R-203-180</t>
  </si>
  <si>
    <t>93R-203-211</t>
  </si>
  <si>
    <t>93T-141-180</t>
  </si>
  <si>
    <t>93V-141-180</t>
  </si>
  <si>
    <t>93V-141-211</t>
  </si>
  <si>
    <t>93V-203-180</t>
  </si>
  <si>
    <t>93V-203-211</t>
  </si>
  <si>
    <t>940-171-180</t>
  </si>
  <si>
    <t>940-174-180</t>
  </si>
  <si>
    <t>940-174-211</t>
  </si>
  <si>
    <t>940-181-148</t>
  </si>
  <si>
    <t>940-181-180</t>
  </si>
  <si>
    <t>940-181-231</t>
  </si>
  <si>
    <t>940-203-180</t>
  </si>
  <si>
    <t>940-203-211</t>
  </si>
  <si>
    <t>94A-141-180</t>
  </si>
  <si>
    <t>94A-141-211</t>
  </si>
  <si>
    <t>94A-170-229</t>
  </si>
  <si>
    <t>94A-203-180</t>
  </si>
  <si>
    <t>94A-203-211</t>
  </si>
  <si>
    <t>94Z-141-180</t>
  </si>
  <si>
    <t>94Z-141-211</t>
  </si>
  <si>
    <t>94Z-203-180</t>
  </si>
  <si>
    <t>94Z-203-211</t>
  </si>
  <si>
    <t>950-141-180</t>
  </si>
  <si>
    <t>950-141-211</t>
  </si>
  <si>
    <t>950-181-180</t>
  </si>
  <si>
    <t>950-203-180</t>
  </si>
  <si>
    <t>950-203-211</t>
  </si>
  <si>
    <t>95A-141-180</t>
  </si>
  <si>
    <t>95A-141-211</t>
  </si>
  <si>
    <t>95A-169-317</t>
  </si>
  <si>
    <t>95A-171-143</t>
  </si>
  <si>
    <t>95A-171-180</t>
  </si>
  <si>
    <t>95A-203-180</t>
  </si>
  <si>
    <t>95A-203-211</t>
  </si>
  <si>
    <t>960-165-392</t>
  </si>
  <si>
    <t>960-167-392</t>
  </si>
  <si>
    <t>960-171-461</t>
  </si>
  <si>
    <t>960-181-180</t>
  </si>
  <si>
    <t>960-181-183</t>
  </si>
  <si>
    <t>960-181-211</t>
  </si>
  <si>
    <t>960-181-221</t>
  </si>
  <si>
    <t>960-181-231</t>
  </si>
  <si>
    <t>960-181-311</t>
  </si>
  <si>
    <t>960-181-411</t>
  </si>
  <si>
    <t>960-181-522</t>
  </si>
  <si>
    <t>960-181-523</t>
  </si>
  <si>
    <t>960-203-180</t>
  </si>
  <si>
    <t>960-203-211</t>
  </si>
  <si>
    <t>96C-174-180</t>
  </si>
  <si>
    <t>96C-174-211</t>
  </si>
  <si>
    <t>96C-203-180</t>
  </si>
  <si>
    <t>96C-203-211</t>
  </si>
  <si>
    <t>96F-141-180</t>
  </si>
  <si>
    <t>96F-141-211</t>
  </si>
  <si>
    <t>96F-203-180</t>
  </si>
  <si>
    <t>96F-203-211</t>
  </si>
  <si>
    <t>970-141-180</t>
  </si>
  <si>
    <t>970-141-211</t>
  </si>
  <si>
    <t>970-163-129_2</t>
  </si>
  <si>
    <t>970-169-129_2</t>
  </si>
  <si>
    <t>970-171-221</t>
  </si>
  <si>
    <t>970-171-392</t>
  </si>
  <si>
    <t>970-181-392</t>
  </si>
  <si>
    <t>970-203-180</t>
  </si>
  <si>
    <t>970-203-211</t>
  </si>
  <si>
    <t>980-141-180</t>
  </si>
  <si>
    <t>980-141-211</t>
  </si>
  <si>
    <t>980-185-146</t>
  </si>
  <si>
    <t>980-185-221</t>
  </si>
  <si>
    <t>980-185-231</t>
  </si>
  <si>
    <t>980-203-180</t>
  </si>
  <si>
    <t>980-203-211</t>
  </si>
  <si>
    <t>98A-203-180</t>
  </si>
  <si>
    <t>98A-203-211</t>
  </si>
  <si>
    <t>98B-203-180</t>
  </si>
  <si>
    <t>98B-203-211</t>
  </si>
  <si>
    <t>990-141-180</t>
  </si>
  <si>
    <t>990-141-211</t>
  </si>
  <si>
    <t>990-171-351</t>
  </si>
  <si>
    <t>990-203-180</t>
  </si>
  <si>
    <t>990-203-211</t>
  </si>
  <si>
    <t>995-171-472</t>
  </si>
  <si>
    <t>995-181-180</t>
  </si>
  <si>
    <t>995-203-180</t>
  </si>
  <si>
    <t>995-203-211</t>
  </si>
  <si>
    <t>A39-175-113</t>
  </si>
  <si>
    <t>A39-175-115</t>
  </si>
  <si>
    <t>A39-175-131</t>
  </si>
  <si>
    <t>A39-175-153</t>
  </si>
  <si>
    <t>A39-175-211</t>
  </si>
  <si>
    <t>A39-175-231</t>
  </si>
  <si>
    <t>A39-175-232</t>
  </si>
  <si>
    <t>A39-175-233</t>
  </si>
  <si>
    <t>A39-175-311</t>
  </si>
  <si>
    <t>A39-175-312</t>
  </si>
  <si>
    <t>A39-175-321</t>
  </si>
  <si>
    <t>A39-175-322</t>
  </si>
  <si>
    <t>A39-175-411</t>
  </si>
  <si>
    <t>A39-175-462</t>
  </si>
  <si>
    <t>B95-175-113</t>
  </si>
  <si>
    <t>B95-175-115</t>
  </si>
  <si>
    <t>B95-175-121</t>
  </si>
  <si>
    <t>B95-175-151</t>
  </si>
  <si>
    <t>B95-175-153</t>
  </si>
  <si>
    <t>B95-175-198</t>
  </si>
  <si>
    <t>B95-175-211</t>
  </si>
  <si>
    <t>B95-175-221</t>
  </si>
  <si>
    <t>B95-175-229</t>
  </si>
  <si>
    <t>B95-175-231</t>
  </si>
  <si>
    <t>B95-175-232</t>
  </si>
  <si>
    <t>B95-175-233</t>
  </si>
  <si>
    <t>B95-175-311</t>
  </si>
  <si>
    <t>C41-175-311</t>
  </si>
  <si>
    <t>C41-175-411</t>
  </si>
  <si>
    <t>E30-175-113</t>
  </si>
  <si>
    <t>E30-175-211</t>
  </si>
  <si>
    <t>E30-175-239</t>
  </si>
  <si>
    <t>E30-175-311</t>
  </si>
  <si>
    <t>E30-175-343</t>
  </si>
  <si>
    <t>E30-175-411</t>
  </si>
  <si>
    <t>E30-175-418</t>
  </si>
  <si>
    <t>E30-175-461</t>
  </si>
  <si>
    <t>E30-175-462</t>
  </si>
  <si>
    <t>00A-ALL-131</t>
  </si>
  <si>
    <t>00A-ALL-146</t>
  </si>
  <si>
    <t>00A-ALL-180</t>
  </si>
  <si>
    <t>00B-ALL-180</t>
  </si>
  <si>
    <t>010-ALL-133</t>
  </si>
  <si>
    <t>010-ALL-318</t>
  </si>
  <si>
    <t>01B-ALL-180</t>
  </si>
  <si>
    <t>01B-ALL-211</t>
  </si>
  <si>
    <t>01D-ALL-180</t>
  </si>
  <si>
    <t>01F-ALL-142</t>
  </si>
  <si>
    <t>01F-ALL-180</t>
  </si>
  <si>
    <t>050-ALL-129_2</t>
  </si>
  <si>
    <t>050-ALL-461</t>
  </si>
  <si>
    <t>06B-ALL-177</t>
  </si>
  <si>
    <t>06B-ALL-180</t>
  </si>
  <si>
    <t>06B-ALL-415</t>
  </si>
  <si>
    <t>070-ALL-188</t>
  </si>
  <si>
    <t>080-ALL-129_2</t>
  </si>
  <si>
    <t>080-ALL-180</t>
  </si>
  <si>
    <t>08A-ALL-180</t>
  </si>
  <si>
    <t>08A-ALL-211</t>
  </si>
  <si>
    <t>090-ALL-129_2</t>
  </si>
  <si>
    <t>09A-ALL-551</t>
  </si>
  <si>
    <t>09B-ALL-211</t>
  </si>
  <si>
    <t>100-ALL-326</t>
  </si>
  <si>
    <t>10A-ALL-180</t>
  </si>
  <si>
    <t>10B-ALL-180</t>
  </si>
  <si>
    <t>110-ALL-313</t>
  </si>
  <si>
    <t>111-ALL-129_2</t>
  </si>
  <si>
    <t>111-ALL-472</t>
  </si>
  <si>
    <t>11A-ALL-180</t>
  </si>
  <si>
    <t>11C-ALL-180</t>
  </si>
  <si>
    <t>11D-ALL-180</t>
  </si>
  <si>
    <t>11F-ALL-180</t>
  </si>
  <si>
    <t>11F-ALL-211</t>
  </si>
  <si>
    <t>11K-ALL-180</t>
  </si>
  <si>
    <t>12A-ALL-180</t>
  </si>
  <si>
    <t>130-ALL-129_2</t>
  </si>
  <si>
    <t>132-ALL-129_2</t>
  </si>
  <si>
    <t>13A-ALL-180</t>
  </si>
  <si>
    <t>13B-ALL-131</t>
  </si>
  <si>
    <t>13B-ALL-180</t>
  </si>
  <si>
    <t>13D-ALL-180</t>
  </si>
  <si>
    <t>140-ALL-129_2</t>
  </si>
  <si>
    <t>160-ALL-180</t>
  </si>
  <si>
    <t>160-ALL-184</t>
  </si>
  <si>
    <t>16B-ALL-180</t>
  </si>
  <si>
    <t>181-ALL-148</t>
  </si>
  <si>
    <t>181-ALL-167</t>
  </si>
  <si>
    <t>182-ALL-472</t>
  </si>
  <si>
    <t>19B-ALL-180</t>
  </si>
  <si>
    <t>20A-ALL-180</t>
  </si>
  <si>
    <t>210-ALL-129_2</t>
  </si>
  <si>
    <t>210-ALL-414</t>
  </si>
  <si>
    <t>230-ALL-183</t>
  </si>
  <si>
    <t>23A-ALL-180</t>
  </si>
  <si>
    <t>23A-ALL-331</t>
  </si>
  <si>
    <t>240-ALL-129_2</t>
  </si>
  <si>
    <t>240-ALL-163</t>
  </si>
  <si>
    <t>240-ALL-164</t>
  </si>
  <si>
    <t>240-ALL-199</t>
  </si>
  <si>
    <t>241-ALL-522</t>
  </si>
  <si>
    <t>24B-ALL-180</t>
  </si>
  <si>
    <t>24N-ALL-180</t>
  </si>
  <si>
    <t>250-ALL-164</t>
  </si>
  <si>
    <t>26B-ALL-180</t>
  </si>
  <si>
    <t>26C-ALL-180</t>
  </si>
  <si>
    <t>270-ALL-129_2</t>
  </si>
  <si>
    <t>270-ALL-472</t>
  </si>
  <si>
    <t>27A-ALL-180</t>
  </si>
  <si>
    <t>280-ALL-129_2</t>
  </si>
  <si>
    <t>290-ALL-129_2</t>
  </si>
  <si>
    <t>291-ALL-129_2</t>
  </si>
  <si>
    <t>291-ALL-152</t>
  </si>
  <si>
    <t>295-ALL-129_2</t>
  </si>
  <si>
    <t>29A-ALL-180</t>
  </si>
  <si>
    <t>29A-ALL-325</t>
  </si>
  <si>
    <t>300-ALL-153</t>
  </si>
  <si>
    <t>320-ALL-129_2</t>
  </si>
  <si>
    <t>320-ALL-152</t>
  </si>
  <si>
    <t>320-ALL-351</t>
  </si>
  <si>
    <t>32D-ALL-180</t>
  </si>
  <si>
    <t>32H-ALL-180</t>
  </si>
  <si>
    <t>32L-ALL-180</t>
  </si>
  <si>
    <t>32P-ALL-180</t>
  </si>
  <si>
    <t>32Q-ALL-180</t>
  </si>
  <si>
    <t>32R-ALL-180</t>
  </si>
  <si>
    <t>32S-ALL-180</t>
  </si>
  <si>
    <t>32S-ALL-211</t>
  </si>
  <si>
    <t>32T-ALL-180</t>
  </si>
  <si>
    <t>330-ALL-129_2</t>
  </si>
  <si>
    <t>330-ALL-183</t>
  </si>
  <si>
    <t>34D-ALL-180</t>
  </si>
  <si>
    <t>34F-ALL-180</t>
  </si>
  <si>
    <t>34G-ALL-180</t>
  </si>
  <si>
    <t>34H-ALL-146</t>
  </si>
  <si>
    <t>34H-ALL-180</t>
  </si>
  <si>
    <t>35A-ALL-180</t>
  </si>
  <si>
    <t>35B-ALL-180</t>
  </si>
  <si>
    <t>360-ALL-180</t>
  </si>
  <si>
    <t>36B-ALL-180</t>
  </si>
  <si>
    <t>36C-ALL-141</t>
  </si>
  <si>
    <t>36C-ALL-180</t>
  </si>
  <si>
    <t>36C-ALL-542</t>
  </si>
  <si>
    <t>36F-ALL-180</t>
  </si>
  <si>
    <t>36G-ALL-146</t>
  </si>
  <si>
    <t>370-ALL-141</t>
  </si>
  <si>
    <t>380-ALL-129_2</t>
  </si>
  <si>
    <t>390-ALL-129_2</t>
  </si>
  <si>
    <t>39A-ALL-180</t>
  </si>
  <si>
    <t>39A-ALL-181</t>
  </si>
  <si>
    <t>410-ALL-351</t>
  </si>
  <si>
    <t>41B-ALL-180</t>
  </si>
  <si>
    <t>41F-ALL-523</t>
  </si>
  <si>
    <t>41J-ALL-180</t>
  </si>
  <si>
    <t>41K-ALL-180</t>
  </si>
  <si>
    <t>41L-ALL-180</t>
  </si>
  <si>
    <t>41M-ALL-180</t>
  </si>
  <si>
    <t>41M-ALL-199</t>
  </si>
  <si>
    <t>41Q-ALL-180</t>
  </si>
  <si>
    <t>41Q-ALL-211</t>
  </si>
  <si>
    <t>41R-ALL-180</t>
  </si>
  <si>
    <t>41R-ALL-211</t>
  </si>
  <si>
    <t>420-ALL-129_2</t>
  </si>
  <si>
    <t>421-ALL-183</t>
  </si>
  <si>
    <t>422-ALL-141</t>
  </si>
  <si>
    <t>42A-ALL-180</t>
  </si>
  <si>
    <t>42A-ALL-211</t>
  </si>
  <si>
    <t>42B-ALL-180</t>
  </si>
  <si>
    <t>43C-ALL-180</t>
  </si>
  <si>
    <t>43D-ALL-311</t>
  </si>
  <si>
    <t>44A-ALL-180</t>
  </si>
  <si>
    <t>44A-ALL-542</t>
  </si>
  <si>
    <t>450-ALL-314</t>
  </si>
  <si>
    <t>45B-ALL-180</t>
  </si>
  <si>
    <t>460-ALL-184</t>
  </si>
  <si>
    <t>480-ALL-129_2</t>
  </si>
  <si>
    <t>491-ALL-472</t>
  </si>
  <si>
    <t>49B-ALL-180</t>
  </si>
  <si>
    <t>49F-ALL-180</t>
  </si>
  <si>
    <t>49G-ALL-180</t>
  </si>
  <si>
    <t>50Z-ALL-143</t>
  </si>
  <si>
    <t>50Z-ALL-180</t>
  </si>
  <si>
    <t>510-ALL-422</t>
  </si>
  <si>
    <t>510-ALL-459</t>
  </si>
  <si>
    <t>51B-ALL-180</t>
  </si>
  <si>
    <t>520-ALL-331</t>
  </si>
  <si>
    <t>53B-ALL-180</t>
  </si>
  <si>
    <t>53C-ALL-180</t>
  </si>
  <si>
    <t>53C-ALL-317</t>
  </si>
  <si>
    <t>54A-ALL-197</t>
  </si>
  <si>
    <t>550-ALL-183</t>
  </si>
  <si>
    <t>560-ALL-313</t>
  </si>
  <si>
    <t>580-ALL-129_1</t>
  </si>
  <si>
    <t>580-ALL-129_2</t>
  </si>
  <si>
    <t>580-ALL-341</t>
  </si>
  <si>
    <t>600-ALL-129_2</t>
  </si>
  <si>
    <t>60D-ALL-180</t>
  </si>
  <si>
    <t>60F-ALL-180</t>
  </si>
  <si>
    <t>60G-ALL-180</t>
  </si>
  <si>
    <t>60J-ALL-180</t>
  </si>
  <si>
    <t>60K-ALL-180</t>
  </si>
  <si>
    <t>60L-ALL-180</t>
  </si>
  <si>
    <t>60L-ALL-211</t>
  </si>
  <si>
    <t>60M-ALL-180</t>
  </si>
  <si>
    <t>60M-ALL-317</t>
  </si>
  <si>
    <t>60N-ALL-180</t>
  </si>
  <si>
    <t>60Q-ALL-180</t>
  </si>
  <si>
    <t>60S-ALL-180</t>
  </si>
  <si>
    <t>60U-ALL-180</t>
  </si>
  <si>
    <t>60Y-ALL-180</t>
  </si>
  <si>
    <t>60Z-ALL-180</t>
  </si>
  <si>
    <t>60Z-ALL-229</t>
  </si>
  <si>
    <t>61K-ALL-180</t>
  </si>
  <si>
    <t>61L-ALL-180</t>
  </si>
  <si>
    <t>61L-ALL-311</t>
  </si>
  <si>
    <t>61Q-ALL-180</t>
  </si>
  <si>
    <t>61R-ALL-180</t>
  </si>
  <si>
    <t>61S-ALL-180</t>
  </si>
  <si>
    <t>61S-ALL-211</t>
  </si>
  <si>
    <t>61U-ALL-180</t>
  </si>
  <si>
    <t>61V-ALL-180</t>
  </si>
  <si>
    <t>61W-ALL-317</t>
  </si>
  <si>
    <t>61Y-ALL-180</t>
  </si>
  <si>
    <t>62A-ALL-180</t>
  </si>
  <si>
    <t>62J-ALL-180</t>
  </si>
  <si>
    <t>62K-ALL-180</t>
  </si>
  <si>
    <t>630-ALL-541</t>
  </si>
  <si>
    <t>63A-ALL-142</t>
  </si>
  <si>
    <t>63A-ALL-180</t>
  </si>
  <si>
    <t>63A-ALL-422</t>
  </si>
  <si>
    <t>63C-ALL-141</t>
  </si>
  <si>
    <t>63C-ALL-146</t>
  </si>
  <si>
    <t>63C-ALL-162</t>
  </si>
  <si>
    <t>63C-ALL-180</t>
  </si>
  <si>
    <t>640-ALL-472</t>
  </si>
  <si>
    <t>64A-ALL-180</t>
  </si>
  <si>
    <t>65B-ALL-180</t>
  </si>
  <si>
    <t>65C-ALL-180</t>
  </si>
  <si>
    <t>65D-ALL-180</t>
  </si>
  <si>
    <t>65F-ALL-180</t>
  </si>
  <si>
    <t>65Z-ALL-180</t>
  </si>
  <si>
    <t>660-ALL-472</t>
  </si>
  <si>
    <t>66A-ALL-180</t>
  </si>
  <si>
    <t>66A-ALL-211</t>
  </si>
  <si>
    <t>67B-ALL-180</t>
  </si>
  <si>
    <t>67B-ALL-312</t>
  </si>
  <si>
    <t>68C-ALL-180</t>
  </si>
  <si>
    <t>69A-ALL-180</t>
  </si>
  <si>
    <t>69A-ALL-311</t>
  </si>
  <si>
    <t>700-ALL-414</t>
  </si>
  <si>
    <t>700-ALL-472</t>
  </si>
  <si>
    <t>70A-ALL-180</t>
  </si>
  <si>
    <t>710-ALL-145</t>
  </si>
  <si>
    <t>720-ALL-523</t>
  </si>
  <si>
    <t>740-ALL-129_1</t>
  </si>
  <si>
    <t>740-ALL-129_2</t>
  </si>
  <si>
    <t>740-ALL-167</t>
  </si>
  <si>
    <t>740-ALL-184</t>
  </si>
  <si>
    <t>740-ALL-317</t>
  </si>
  <si>
    <t>740-ALL-459</t>
  </si>
  <si>
    <t>74C-ALL-180</t>
  </si>
  <si>
    <t>760-ALL-423</t>
  </si>
  <si>
    <t>780-ALL-180</t>
  </si>
  <si>
    <t>78A-ALL-180</t>
  </si>
  <si>
    <t>78B-ALL-180</t>
  </si>
  <si>
    <t>79A-ALL-180</t>
  </si>
  <si>
    <t>79A-ALL-211</t>
  </si>
  <si>
    <t>79Z-ALL-180</t>
  </si>
  <si>
    <t>79Z-ALL-184</t>
  </si>
  <si>
    <t>80C-ALL-180</t>
  </si>
  <si>
    <t>80C-ALL-211</t>
  </si>
  <si>
    <t>810-ALL-129_2</t>
  </si>
  <si>
    <t>81B-ALL-152</t>
  </si>
  <si>
    <t>821-ALL-181</t>
  </si>
  <si>
    <t>821-ALL-184</t>
  </si>
  <si>
    <t>840-ALL-129_2</t>
  </si>
  <si>
    <t>84B-ALL-180</t>
  </si>
  <si>
    <t>84B-ALL-422</t>
  </si>
  <si>
    <t>860-ALL-129_2</t>
  </si>
  <si>
    <t>861-ALL-129_2</t>
  </si>
  <si>
    <t>86T-ALL-221</t>
  </si>
  <si>
    <t>86T-ALL-532</t>
  </si>
  <si>
    <t>870-ALL-129_2</t>
  </si>
  <si>
    <t>870-ALL-522</t>
  </si>
  <si>
    <t>88A-ALL-180</t>
  </si>
  <si>
    <t>90A-ALL-180</t>
  </si>
  <si>
    <t>90B-ALL-148</t>
  </si>
  <si>
    <t>90C-ALL-180</t>
  </si>
  <si>
    <t>90D-ALL-180</t>
  </si>
  <si>
    <t>90F-ALL-180</t>
  </si>
  <si>
    <t>920-ALL-129_2</t>
  </si>
  <si>
    <t>920-ALL-351</t>
  </si>
  <si>
    <t>92B-ALL-180</t>
  </si>
  <si>
    <t>92D-ALL-180</t>
  </si>
  <si>
    <t>92E-ALL-180</t>
  </si>
  <si>
    <t>92F-ALL-180</t>
  </si>
  <si>
    <t>92L-ALL-180</t>
  </si>
  <si>
    <t>92M-ALL-180</t>
  </si>
  <si>
    <t>92P-ALL-180</t>
  </si>
  <si>
    <t>92R-ALL-180</t>
  </si>
  <si>
    <t>92U-ALL-180</t>
  </si>
  <si>
    <t>92V-ALL-180</t>
  </si>
  <si>
    <t>92W-ALL-180</t>
  </si>
  <si>
    <t>93A-ALL-180</t>
  </si>
  <si>
    <t>93L-ALL-180</t>
  </si>
  <si>
    <t>93L-ALL-311</t>
  </si>
  <si>
    <t>93M-ALL-180</t>
  </si>
  <si>
    <t>93N-ALL-180</t>
  </si>
  <si>
    <t>93P-ALL-180</t>
  </si>
  <si>
    <t>93Q-ALL-180</t>
  </si>
  <si>
    <t>93R-ALL-180</t>
  </si>
  <si>
    <t>93R-ALL-211</t>
  </si>
  <si>
    <t>93T-ALL-180</t>
  </si>
  <si>
    <t>93V-ALL-180</t>
  </si>
  <si>
    <t>93V-ALL-211</t>
  </si>
  <si>
    <t>940-ALL-148</t>
  </si>
  <si>
    <t>94A-ALL-180</t>
  </si>
  <si>
    <t>95A-ALL-180</t>
  </si>
  <si>
    <t>95A-ALL-317</t>
  </si>
  <si>
    <t>960-ALL-522</t>
  </si>
  <si>
    <t>96F-ALL-180</t>
  </si>
  <si>
    <t>970-ALL-129_2</t>
  </si>
  <si>
    <t>990-ALL-351</t>
  </si>
  <si>
    <t>995-ALL-472</t>
  </si>
  <si>
    <t>A39-ALL-115</t>
  </si>
  <si>
    <t>A39-ALL-153</t>
  </si>
  <si>
    <t>A39-ALL-312</t>
  </si>
  <si>
    <t>A39-ALL-462</t>
  </si>
  <si>
    <t>B95-ALL-115</t>
  </si>
  <si>
    <t>B95-ALL-121</t>
  </si>
  <si>
    <t>B95-ALL-153</t>
  </si>
  <si>
    <t>B95-ALL-198</t>
  </si>
  <si>
    <t>B95-ALL-229</t>
  </si>
  <si>
    <t>E30-ALL-113</t>
  </si>
  <si>
    <t>E30-ALL-211</t>
  </si>
  <si>
    <t>E30-ALL-239</t>
  </si>
  <si>
    <t>E30-ALL-311</t>
  </si>
  <si>
    <t>E30-ALL-343</t>
  </si>
  <si>
    <t>E30-ALL-411</t>
  </si>
  <si>
    <t>E30-ALL-418</t>
  </si>
  <si>
    <t>E30-ALL-461</t>
  </si>
  <si>
    <t>E30-ALL-462</t>
  </si>
  <si>
    <t>ALL-ALL-177</t>
  </si>
  <si>
    <t>ALL-163-129_2</t>
  </si>
  <si>
    <t>ALL-169-129_2</t>
  </si>
  <si>
    <t>ALL-169-180</t>
  </si>
  <si>
    <t>ALL-170-129_2</t>
  </si>
  <si>
    <t>ALL-171-177</t>
  </si>
  <si>
    <t>ALL-171-415</t>
  </si>
  <si>
    <t>ALL-172-239</t>
  </si>
  <si>
    <t>ALL-174-311</t>
  </si>
  <si>
    <t>ALL-175-113</t>
  </si>
  <si>
    <t>ALL-175-115</t>
  </si>
  <si>
    <t>ALL-175-121</t>
  </si>
  <si>
    <t>ALL-175-131</t>
  </si>
  <si>
    <t>ALL-175-151</t>
  </si>
  <si>
    <t>ALL-175-153</t>
  </si>
  <si>
    <t>ALL-175-198</t>
  </si>
  <si>
    <t>ALL-175-211</t>
  </si>
  <si>
    <t>ALL-175-221</t>
  </si>
  <si>
    <t>ALL-175-229</t>
  </si>
  <si>
    <t>ALL-175-231</t>
  </si>
  <si>
    <t>ALL-175-232</t>
  </si>
  <si>
    <t>ALL-175-233</t>
  </si>
  <si>
    <t>ALL-175-239</t>
  </si>
  <si>
    <t>ALL-175-311</t>
  </si>
  <si>
    <t>ALL-175-312</t>
  </si>
  <si>
    <t>ALL-175-321</t>
  </si>
  <si>
    <t>ALL-175-322</t>
  </si>
  <si>
    <t>ALL-175-343</t>
  </si>
  <si>
    <t>ALL-175-411</t>
  </si>
  <si>
    <t>ALL-175-418</t>
  </si>
  <si>
    <t>ALL-175-461</t>
  </si>
  <si>
    <t>ALL-175-462</t>
  </si>
  <si>
    <t>ALL-181-129_2</t>
  </si>
  <si>
    <t>ALL-181-313</t>
  </si>
  <si>
    <t>ALL-181-351</t>
  </si>
  <si>
    <t>ALL-182-141</t>
  </si>
  <si>
    <t>ALL-182-173</t>
  </si>
  <si>
    <t>ALL-182-233</t>
  </si>
  <si>
    <t>ALL-183-143</t>
  </si>
  <si>
    <t>ALL-183-311</t>
  </si>
  <si>
    <t>ALL-183-331</t>
  </si>
  <si>
    <t>ALL-184-180</t>
  </si>
  <si>
    <t>ALL-184-392</t>
  </si>
  <si>
    <t>ALL-184-423</t>
  </si>
  <si>
    <t>ALL-185-131</t>
  </si>
  <si>
    <t>ALL-185-133</t>
  </si>
  <si>
    <t>ALL-185-141</t>
  </si>
  <si>
    <t>ALL-185-146</t>
  </si>
  <si>
    <t>ALL-185-180</t>
  </si>
  <si>
    <t>ALL-185-232</t>
  </si>
  <si>
    <t>ALL-185-234</t>
  </si>
  <si>
    <t>ALL-185-235</t>
  </si>
  <si>
    <t>ALL-185-318</t>
  </si>
  <si>
    <t>ALL-185-392</t>
  </si>
  <si>
    <t>ALL-185-422</t>
  </si>
  <si>
    <t>ALL-186-142</t>
  </si>
  <si>
    <t>ALL-186-180</t>
  </si>
  <si>
    <t>ALL-186-199</t>
  </si>
  <si>
    <t>ALL-186-234</t>
  </si>
  <si>
    <t>ALL-186-459</t>
  </si>
  <si>
    <t>ALL-186-461</t>
  </si>
  <si>
    <t>ALL-203-180</t>
  </si>
  <si>
    <t>ALL-203-211</t>
  </si>
  <si>
    <t>010-141</t>
  </si>
  <si>
    <t>020-141</t>
  </si>
  <si>
    <t>030-141</t>
  </si>
  <si>
    <t>050-141</t>
  </si>
  <si>
    <t>060-141</t>
  </si>
  <si>
    <t>070-141</t>
  </si>
  <si>
    <t>080-141</t>
  </si>
  <si>
    <t>110-141</t>
  </si>
  <si>
    <t>130-141</t>
  </si>
  <si>
    <t>140-141</t>
  </si>
  <si>
    <t>150-141</t>
  </si>
  <si>
    <t>160-141</t>
  </si>
  <si>
    <t>170-141</t>
  </si>
  <si>
    <t>180-141</t>
  </si>
  <si>
    <t>200-141</t>
  </si>
  <si>
    <t>210-141</t>
  </si>
  <si>
    <t>220-141</t>
  </si>
  <si>
    <t>230-141</t>
  </si>
  <si>
    <t>241-141</t>
  </si>
  <si>
    <t>250-141</t>
  </si>
  <si>
    <t>260-141</t>
  </si>
  <si>
    <t>270-141</t>
  </si>
  <si>
    <t>310-141</t>
  </si>
  <si>
    <t>360-141</t>
  </si>
  <si>
    <t>370-141</t>
  </si>
  <si>
    <t>380-141</t>
  </si>
  <si>
    <t>420-141</t>
  </si>
  <si>
    <t>422-141</t>
  </si>
  <si>
    <t>430-141</t>
  </si>
  <si>
    <t>440-141</t>
  </si>
  <si>
    <t>450-141</t>
  </si>
  <si>
    <t>460-141</t>
  </si>
  <si>
    <t>470-141</t>
  </si>
  <si>
    <t>490-141</t>
  </si>
  <si>
    <t>491-141</t>
  </si>
  <si>
    <t>500-141</t>
  </si>
  <si>
    <t>510-141</t>
  </si>
  <si>
    <t>520-141</t>
  </si>
  <si>
    <t>530-141</t>
  </si>
  <si>
    <t>540-141</t>
  </si>
  <si>
    <t>550-141</t>
  </si>
  <si>
    <t>560-141</t>
  </si>
  <si>
    <t>570-141</t>
  </si>
  <si>
    <t>590-141</t>
  </si>
  <si>
    <t>600-141</t>
  </si>
  <si>
    <t>630-141</t>
  </si>
  <si>
    <t>640-141</t>
  </si>
  <si>
    <t>650-141</t>
  </si>
  <si>
    <t>670-141</t>
  </si>
  <si>
    <t>681-141</t>
  </si>
  <si>
    <t>690-141</t>
  </si>
  <si>
    <t>700-141</t>
  </si>
  <si>
    <t>720-141</t>
  </si>
  <si>
    <t>750-141</t>
  </si>
  <si>
    <t>760-141</t>
  </si>
  <si>
    <t>761-141</t>
  </si>
  <si>
    <t>770-141</t>
  </si>
  <si>
    <t>780-141</t>
  </si>
  <si>
    <t>790-141</t>
  </si>
  <si>
    <t>800-141</t>
  </si>
  <si>
    <t>810-141</t>
  </si>
  <si>
    <t>820-141</t>
  </si>
  <si>
    <t>821-141</t>
  </si>
  <si>
    <t>830-141</t>
  </si>
  <si>
    <t>840-141</t>
  </si>
  <si>
    <t>860-141</t>
  </si>
  <si>
    <t>861-141</t>
  </si>
  <si>
    <t>862-141</t>
  </si>
  <si>
    <t>900-141</t>
  </si>
  <si>
    <t>920-141</t>
  </si>
  <si>
    <t>930-141</t>
  </si>
  <si>
    <t>950-141</t>
  </si>
  <si>
    <t>970-141</t>
  </si>
  <si>
    <t>980-141</t>
  </si>
  <si>
    <t>990-141</t>
  </si>
  <si>
    <t>124-34K</t>
  </si>
  <si>
    <t>34K-124</t>
  </si>
  <si>
    <t>PRC 191 - ESSER III - ARP Grants for Identification &amp; Location of Missing Students</t>
  </si>
  <si>
    <t>ESSER III - ARP Grants for Identification &amp; Location of Missing Students</t>
  </si>
  <si>
    <t>PRC 194 - ESSER III - ARP Career &amp; Technical Education-Hospitality</t>
  </si>
  <si>
    <t>ESSER III - ARP Career &amp; Technical Education-Hospitality</t>
  </si>
  <si>
    <t>PRC 197 - ESSER III - ARP Failure Free Reading</t>
  </si>
  <si>
    <t>ESSER III - ARP Failure Free Reading</t>
  </si>
  <si>
    <t>PRC 195 - ESSER III - ARP Leadership Institute</t>
  </si>
  <si>
    <t>ESSER III - ARP Leadership Institute</t>
  </si>
  <si>
    <t>PRC 191 - ESSER III-ARP Grants for Identification &amp; Location of Missing Students</t>
  </si>
  <si>
    <t>PRC 194 - ESSER III-ARP Career &amp; Technical Education-Hospitality</t>
  </si>
  <si>
    <t>PRC 195 - ESSER III-ARP Leadership Institute</t>
  </si>
  <si>
    <t>PRC 197 - ESSER III-ARP Failure Free Reading</t>
  </si>
  <si>
    <t>171-06A</t>
  </si>
  <si>
    <t>171-11F</t>
  </si>
  <si>
    <t>171-34K</t>
  </si>
  <si>
    <t>171-60V</t>
  </si>
  <si>
    <t>171-62L</t>
  </si>
  <si>
    <t>171-64B</t>
  </si>
  <si>
    <t>171-78C</t>
  </si>
  <si>
    <t>171-80C</t>
  </si>
  <si>
    <t>171-92Q</t>
  </si>
  <si>
    <t>171-93V</t>
  </si>
  <si>
    <t>181-06A</t>
  </si>
  <si>
    <t>181-11F</t>
  </si>
  <si>
    <t>181-34K</t>
  </si>
  <si>
    <t>181-60V</t>
  </si>
  <si>
    <t>181-62L</t>
  </si>
  <si>
    <t>181-64B</t>
  </si>
  <si>
    <t>181-78C</t>
  </si>
  <si>
    <t>181-80C</t>
  </si>
  <si>
    <t>181-92Q</t>
  </si>
  <si>
    <t>181-93V</t>
  </si>
  <si>
    <t>191-020</t>
  </si>
  <si>
    <t>191-060</t>
  </si>
  <si>
    <t>191-070</t>
  </si>
  <si>
    <t>191-120</t>
  </si>
  <si>
    <t>191-130</t>
  </si>
  <si>
    <t>191-160</t>
  </si>
  <si>
    <t>191-170</t>
  </si>
  <si>
    <t>191-182</t>
  </si>
  <si>
    <t>191-190</t>
  </si>
  <si>
    <t>191-230</t>
  </si>
  <si>
    <t>191-240</t>
  </si>
  <si>
    <t>191-241</t>
  </si>
  <si>
    <t>191-24B</t>
  </si>
  <si>
    <t>191-260</t>
  </si>
  <si>
    <t>191-291</t>
  </si>
  <si>
    <t>191-292</t>
  </si>
  <si>
    <t>191-300</t>
  </si>
  <si>
    <t>191-310</t>
  </si>
  <si>
    <t>191-320</t>
  </si>
  <si>
    <t>191-330</t>
  </si>
  <si>
    <t>191-340</t>
  </si>
  <si>
    <t>191-350</t>
  </si>
  <si>
    <t>191-360</t>
  </si>
  <si>
    <t>191-390</t>
  </si>
  <si>
    <t>191-400</t>
  </si>
  <si>
    <t>191-410</t>
  </si>
  <si>
    <t>191-430</t>
  </si>
  <si>
    <t>191-450</t>
  </si>
  <si>
    <t>191-490</t>
  </si>
  <si>
    <t>191-510</t>
  </si>
  <si>
    <t>191-530</t>
  </si>
  <si>
    <t>191-560</t>
  </si>
  <si>
    <t>191-590</t>
  </si>
  <si>
    <t>191-600</t>
  </si>
  <si>
    <t>191-630</t>
  </si>
  <si>
    <t>191-660</t>
  </si>
  <si>
    <t>191-670</t>
  </si>
  <si>
    <t>191-680</t>
  </si>
  <si>
    <t>191-681</t>
  </si>
  <si>
    <t>191-700</t>
  </si>
  <si>
    <t>191-740</t>
  </si>
  <si>
    <t>191-761</t>
  </si>
  <si>
    <t>191-800</t>
  </si>
  <si>
    <t>191-820</t>
  </si>
  <si>
    <t>191-821</t>
  </si>
  <si>
    <t>191-830</t>
  </si>
  <si>
    <t>191-840</t>
  </si>
  <si>
    <t>191-860</t>
  </si>
  <si>
    <t>191-861</t>
  </si>
  <si>
    <t>191-862</t>
  </si>
  <si>
    <t>191-910</t>
  </si>
  <si>
    <t>191-920</t>
  </si>
  <si>
    <t>191-930</t>
  </si>
  <si>
    <t>191-940</t>
  </si>
  <si>
    <t>191-960</t>
  </si>
  <si>
    <t>191-970</t>
  </si>
  <si>
    <t>191-980</t>
  </si>
  <si>
    <t>194-00B</t>
  </si>
  <si>
    <t>194-010</t>
  </si>
  <si>
    <t>194-020</t>
  </si>
  <si>
    <t>194-050</t>
  </si>
  <si>
    <t>194-060</t>
  </si>
  <si>
    <t>194-100</t>
  </si>
  <si>
    <t>194-110</t>
  </si>
  <si>
    <t>194-111</t>
  </si>
  <si>
    <t>194-130</t>
  </si>
  <si>
    <t>194-132</t>
  </si>
  <si>
    <t>194-140</t>
  </si>
  <si>
    <t>194-160</t>
  </si>
  <si>
    <t>194-180</t>
  </si>
  <si>
    <t>194-181</t>
  </si>
  <si>
    <t>194-190</t>
  </si>
  <si>
    <t>194-200</t>
  </si>
  <si>
    <t>194-230</t>
  </si>
  <si>
    <t>194-240</t>
  </si>
  <si>
    <t>194-241</t>
  </si>
  <si>
    <t>194-250</t>
  </si>
  <si>
    <t>194-260</t>
  </si>
  <si>
    <t>194-270</t>
  </si>
  <si>
    <t>194-280</t>
  </si>
  <si>
    <t>194-290</t>
  </si>
  <si>
    <t>194-291</t>
  </si>
  <si>
    <t>194-292</t>
  </si>
  <si>
    <t>194-300</t>
  </si>
  <si>
    <t>194-320</t>
  </si>
  <si>
    <t>194-32L</t>
  </si>
  <si>
    <t>194-330</t>
  </si>
  <si>
    <t>194-340</t>
  </si>
  <si>
    <t>194-350</t>
  </si>
  <si>
    <t>194-360</t>
  </si>
  <si>
    <t>194-380</t>
  </si>
  <si>
    <t>194-390</t>
  </si>
  <si>
    <t>194-400</t>
  </si>
  <si>
    <t>194-410</t>
  </si>
  <si>
    <t>194-420</t>
  </si>
  <si>
    <t>194-421</t>
  </si>
  <si>
    <t>194-430</t>
  </si>
  <si>
    <t>194-450</t>
  </si>
  <si>
    <t>194-460</t>
  </si>
  <si>
    <t>194-470</t>
  </si>
  <si>
    <t>194-490</t>
  </si>
  <si>
    <t>194-500</t>
  </si>
  <si>
    <t>194-510</t>
  </si>
  <si>
    <t>194-530</t>
  </si>
  <si>
    <t>194-540</t>
  </si>
  <si>
    <t>194-560</t>
  </si>
  <si>
    <t>194-570</t>
  </si>
  <si>
    <t>194-580</t>
  </si>
  <si>
    <t>194-590</t>
  </si>
  <si>
    <t>194-600</t>
  </si>
  <si>
    <t>194-60K</t>
  </si>
  <si>
    <t>194-61X</t>
  </si>
  <si>
    <t>194-620</t>
  </si>
  <si>
    <t>194-630</t>
  </si>
  <si>
    <t>194-640</t>
  </si>
  <si>
    <t>194-650</t>
  </si>
  <si>
    <t>194-65G</t>
  </si>
  <si>
    <t>194-660</t>
  </si>
  <si>
    <t>194-670</t>
  </si>
  <si>
    <t>194-680</t>
  </si>
  <si>
    <t>194-681</t>
  </si>
  <si>
    <t>194-690</t>
  </si>
  <si>
    <t>194-69A</t>
  </si>
  <si>
    <t>194-710</t>
  </si>
  <si>
    <t>194-740</t>
  </si>
  <si>
    <t>194-760</t>
  </si>
  <si>
    <t>194-770</t>
  </si>
  <si>
    <t>194-780</t>
  </si>
  <si>
    <t>194-790</t>
  </si>
  <si>
    <t>194-800</t>
  </si>
  <si>
    <t>194-810</t>
  </si>
  <si>
    <t>194-821</t>
  </si>
  <si>
    <t>194-830</t>
  </si>
  <si>
    <t>194-861</t>
  </si>
  <si>
    <t>194-880</t>
  </si>
  <si>
    <t>194-900</t>
  </si>
  <si>
    <t>194-90F</t>
  </si>
  <si>
    <t>194-910</t>
  </si>
  <si>
    <t>194-920</t>
  </si>
  <si>
    <t>194-950</t>
  </si>
  <si>
    <t>194-960</t>
  </si>
  <si>
    <t>194-980</t>
  </si>
  <si>
    <t>195-010</t>
  </si>
  <si>
    <t>195-040</t>
  </si>
  <si>
    <t>195-110</t>
  </si>
  <si>
    <t>195-250</t>
  </si>
  <si>
    <t>195-320</t>
  </si>
  <si>
    <t>195-330</t>
  </si>
  <si>
    <t>195-340</t>
  </si>
  <si>
    <t>195-390</t>
  </si>
  <si>
    <t>195-410</t>
  </si>
  <si>
    <t>195-420</t>
  </si>
  <si>
    <t>195-422</t>
  </si>
  <si>
    <t>195-460</t>
  </si>
  <si>
    <t>195-490</t>
  </si>
  <si>
    <t>195-510</t>
  </si>
  <si>
    <t>195-540</t>
  </si>
  <si>
    <t>195-580</t>
  </si>
  <si>
    <t>195-600</t>
  </si>
  <si>
    <t>195-640</t>
  </si>
  <si>
    <t>195-650</t>
  </si>
  <si>
    <t>195-660</t>
  </si>
  <si>
    <t>195-700</t>
  </si>
  <si>
    <t>195-740</t>
  </si>
  <si>
    <t>195-780</t>
  </si>
  <si>
    <t>195-910</t>
  </si>
  <si>
    <t>195-920</t>
  </si>
  <si>
    <t>195-980</t>
  </si>
  <si>
    <t>197-180</t>
  </si>
  <si>
    <t>197-181</t>
  </si>
  <si>
    <t>197-182</t>
  </si>
  <si>
    <t>197-26B</t>
  </si>
  <si>
    <t>197-32Q</t>
  </si>
  <si>
    <t>197-36G</t>
  </si>
  <si>
    <t>197-422</t>
  </si>
  <si>
    <t>197-430</t>
  </si>
  <si>
    <t>197-60I</t>
  </si>
  <si>
    <t>197-61P</t>
  </si>
  <si>
    <t>197-660</t>
  </si>
  <si>
    <t>191-ALL</t>
  </si>
  <si>
    <t>194-ALL</t>
  </si>
  <si>
    <t>195-ALL</t>
  </si>
  <si>
    <t>197-ALL</t>
  </si>
  <si>
    <t>06A-171</t>
  </si>
  <si>
    <t>11F-171</t>
  </si>
  <si>
    <t>34K-171</t>
  </si>
  <si>
    <t>60V-171</t>
  </si>
  <si>
    <t>62L-171</t>
  </si>
  <si>
    <t>64B-171</t>
  </si>
  <si>
    <t>78C-171</t>
  </si>
  <si>
    <t>80C-171</t>
  </si>
  <si>
    <t>92Q-171</t>
  </si>
  <si>
    <t>93V-171</t>
  </si>
  <si>
    <t>06A-181</t>
  </si>
  <si>
    <t>11F-181</t>
  </si>
  <si>
    <t>34K-181</t>
  </si>
  <si>
    <t>60V-181</t>
  </si>
  <si>
    <t>62L-181</t>
  </si>
  <si>
    <t>64B-181</t>
  </si>
  <si>
    <t>78C-181</t>
  </si>
  <si>
    <t>80C-181</t>
  </si>
  <si>
    <t>92Q-181</t>
  </si>
  <si>
    <t>93V-181</t>
  </si>
  <si>
    <t>020-191</t>
  </si>
  <si>
    <t>060-191</t>
  </si>
  <si>
    <t>070-191</t>
  </si>
  <si>
    <t>120-191</t>
  </si>
  <si>
    <t>130-191</t>
  </si>
  <si>
    <t>160-191</t>
  </si>
  <si>
    <t>170-191</t>
  </si>
  <si>
    <t>182-191</t>
  </si>
  <si>
    <t>190-191</t>
  </si>
  <si>
    <t>230-191</t>
  </si>
  <si>
    <t>240-191</t>
  </si>
  <si>
    <t>241-191</t>
  </si>
  <si>
    <t>24B-191</t>
  </si>
  <si>
    <t>260-191</t>
  </si>
  <si>
    <t>291-191</t>
  </si>
  <si>
    <t>292-191</t>
  </si>
  <si>
    <t>300-191</t>
  </si>
  <si>
    <t>310-191</t>
  </si>
  <si>
    <t>320-191</t>
  </si>
  <si>
    <t>330-191</t>
  </si>
  <si>
    <t>340-191</t>
  </si>
  <si>
    <t>350-191</t>
  </si>
  <si>
    <t>360-191</t>
  </si>
  <si>
    <t>390-191</t>
  </si>
  <si>
    <t>400-191</t>
  </si>
  <si>
    <t>410-191</t>
  </si>
  <si>
    <t>430-191</t>
  </si>
  <si>
    <t>450-191</t>
  </si>
  <si>
    <t>490-191</t>
  </si>
  <si>
    <t>510-191</t>
  </si>
  <si>
    <t>530-191</t>
  </si>
  <si>
    <t>560-191</t>
  </si>
  <si>
    <t>590-191</t>
  </si>
  <si>
    <t>600-191</t>
  </si>
  <si>
    <t>630-191</t>
  </si>
  <si>
    <t>660-191</t>
  </si>
  <si>
    <t>670-191</t>
  </si>
  <si>
    <t>680-191</t>
  </si>
  <si>
    <t>681-191</t>
  </si>
  <si>
    <t>700-191</t>
  </si>
  <si>
    <t>740-191</t>
  </si>
  <si>
    <t>761-191</t>
  </si>
  <si>
    <t>800-191</t>
  </si>
  <si>
    <t>820-191</t>
  </si>
  <si>
    <t>821-191</t>
  </si>
  <si>
    <t>830-191</t>
  </si>
  <si>
    <t>840-191</t>
  </si>
  <si>
    <t>860-191</t>
  </si>
  <si>
    <t>861-191</t>
  </si>
  <si>
    <t>862-191</t>
  </si>
  <si>
    <t>910-191</t>
  </si>
  <si>
    <t>920-191</t>
  </si>
  <si>
    <t>930-191</t>
  </si>
  <si>
    <t>940-191</t>
  </si>
  <si>
    <t>960-191</t>
  </si>
  <si>
    <t>970-191</t>
  </si>
  <si>
    <t>980-191</t>
  </si>
  <si>
    <t>00B-194</t>
  </si>
  <si>
    <t>010-194</t>
  </si>
  <si>
    <t>020-194</t>
  </si>
  <si>
    <t>050-194</t>
  </si>
  <si>
    <t>060-194</t>
  </si>
  <si>
    <t>100-194</t>
  </si>
  <si>
    <t>110-194</t>
  </si>
  <si>
    <t>111-194</t>
  </si>
  <si>
    <t>130-194</t>
  </si>
  <si>
    <t>132-194</t>
  </si>
  <si>
    <t>140-194</t>
  </si>
  <si>
    <t>160-194</t>
  </si>
  <si>
    <t>180-194</t>
  </si>
  <si>
    <t>181-194</t>
  </si>
  <si>
    <t>190-194</t>
  </si>
  <si>
    <t>200-194</t>
  </si>
  <si>
    <t>230-194</t>
  </si>
  <si>
    <t>240-194</t>
  </si>
  <si>
    <t>241-194</t>
  </si>
  <si>
    <t>250-194</t>
  </si>
  <si>
    <t>260-194</t>
  </si>
  <si>
    <t>270-194</t>
  </si>
  <si>
    <t>280-194</t>
  </si>
  <si>
    <t>290-194</t>
  </si>
  <si>
    <t>291-194</t>
  </si>
  <si>
    <t>292-194</t>
  </si>
  <si>
    <t>300-194</t>
  </si>
  <si>
    <t>320-194</t>
  </si>
  <si>
    <t>32L-194</t>
  </si>
  <si>
    <t>330-194</t>
  </si>
  <si>
    <t>340-194</t>
  </si>
  <si>
    <t>350-194</t>
  </si>
  <si>
    <t>360-194</t>
  </si>
  <si>
    <t>380-194</t>
  </si>
  <si>
    <t>390-194</t>
  </si>
  <si>
    <t>400-194</t>
  </si>
  <si>
    <t>410-194</t>
  </si>
  <si>
    <t>420-194</t>
  </si>
  <si>
    <t>421-194</t>
  </si>
  <si>
    <t>430-194</t>
  </si>
  <si>
    <t>450-194</t>
  </si>
  <si>
    <t>460-194</t>
  </si>
  <si>
    <t>470-194</t>
  </si>
  <si>
    <t>490-194</t>
  </si>
  <si>
    <t>500-194</t>
  </si>
  <si>
    <t>510-194</t>
  </si>
  <si>
    <t>530-194</t>
  </si>
  <si>
    <t>540-194</t>
  </si>
  <si>
    <t>560-194</t>
  </si>
  <si>
    <t>570-194</t>
  </si>
  <si>
    <t>580-194</t>
  </si>
  <si>
    <t>590-194</t>
  </si>
  <si>
    <t>600-194</t>
  </si>
  <si>
    <t>60K-194</t>
  </si>
  <si>
    <t>61X-194</t>
  </si>
  <si>
    <t>620-194</t>
  </si>
  <si>
    <t>630-194</t>
  </si>
  <si>
    <t>640-194</t>
  </si>
  <si>
    <t>650-194</t>
  </si>
  <si>
    <t>65G-194</t>
  </si>
  <si>
    <t>660-194</t>
  </si>
  <si>
    <t>670-194</t>
  </si>
  <si>
    <t>680-194</t>
  </si>
  <si>
    <t>681-194</t>
  </si>
  <si>
    <t>690-194</t>
  </si>
  <si>
    <t>69A-194</t>
  </si>
  <si>
    <t>710-194</t>
  </si>
  <si>
    <t>740-194</t>
  </si>
  <si>
    <t>760-194</t>
  </si>
  <si>
    <t>770-194</t>
  </si>
  <si>
    <t>780-194</t>
  </si>
  <si>
    <t>790-194</t>
  </si>
  <si>
    <t>800-194</t>
  </si>
  <si>
    <t>810-194</t>
  </si>
  <si>
    <t>821-194</t>
  </si>
  <si>
    <t>830-194</t>
  </si>
  <si>
    <t>861-194</t>
  </si>
  <si>
    <t>880-194</t>
  </si>
  <si>
    <t>900-194</t>
  </si>
  <si>
    <t>90F-194</t>
  </si>
  <si>
    <t>910-194</t>
  </si>
  <si>
    <t>920-194</t>
  </si>
  <si>
    <t>950-194</t>
  </si>
  <si>
    <t>960-194</t>
  </si>
  <si>
    <t>980-194</t>
  </si>
  <si>
    <t>010-195</t>
  </si>
  <si>
    <t>040-195</t>
  </si>
  <si>
    <t>110-195</t>
  </si>
  <si>
    <t>250-195</t>
  </si>
  <si>
    <t>320-195</t>
  </si>
  <si>
    <t>330-195</t>
  </si>
  <si>
    <t>340-195</t>
  </si>
  <si>
    <t>390-195</t>
  </si>
  <si>
    <t>410-195</t>
  </si>
  <si>
    <t>420-195</t>
  </si>
  <si>
    <t>422-195</t>
  </si>
  <si>
    <t>460-195</t>
  </si>
  <si>
    <t>490-195</t>
  </si>
  <si>
    <t>510-195</t>
  </si>
  <si>
    <t>540-195</t>
  </si>
  <si>
    <t>580-195</t>
  </si>
  <si>
    <t>600-195</t>
  </si>
  <si>
    <t>640-195</t>
  </si>
  <si>
    <t>650-195</t>
  </si>
  <si>
    <t>660-195</t>
  </si>
  <si>
    <t>700-195</t>
  </si>
  <si>
    <t>740-195</t>
  </si>
  <si>
    <t>780-195</t>
  </si>
  <si>
    <t>910-195</t>
  </si>
  <si>
    <t>920-195</t>
  </si>
  <si>
    <t>980-195</t>
  </si>
  <si>
    <t>180-197</t>
  </si>
  <si>
    <t>181-197</t>
  </si>
  <si>
    <t>182-197</t>
  </si>
  <si>
    <t>26B-197</t>
  </si>
  <si>
    <t>32Q-197</t>
  </si>
  <si>
    <t>36G-197</t>
  </si>
  <si>
    <t>422-197</t>
  </si>
  <si>
    <t>430-197</t>
  </si>
  <si>
    <t>60I-197</t>
  </si>
  <si>
    <t>61P-197</t>
  </si>
  <si>
    <t>660-197</t>
  </si>
  <si>
    <t>60V-ALL</t>
  </si>
  <si>
    <t>64B-ALL</t>
  </si>
  <si>
    <t>92Q-ALL</t>
  </si>
  <si>
    <t>Key (PRC-PSU)</t>
  </si>
  <si>
    <t>Key (PSU-PRC)</t>
  </si>
  <si>
    <t>Allocations</t>
  </si>
  <si>
    <t>010-163-472</t>
  </si>
  <si>
    <t>010-169-129_2</t>
  </si>
  <si>
    <t>010-171-129_2</t>
  </si>
  <si>
    <t>010-171-472</t>
  </si>
  <si>
    <t>010-181-162</t>
  </si>
  <si>
    <t>01C-166-418</t>
  </si>
  <si>
    <t>01C-171-135</t>
  </si>
  <si>
    <t>01C-171-211</t>
  </si>
  <si>
    <t>01C-181-181</t>
  </si>
  <si>
    <t>01C-181-211</t>
  </si>
  <si>
    <t>01D-182-411</t>
  </si>
  <si>
    <t>01F-163-121</t>
  </si>
  <si>
    <t>01F-163-211</t>
  </si>
  <si>
    <t>01F-163-221</t>
  </si>
  <si>
    <t>01F-163-231</t>
  </si>
  <si>
    <t>01F-181-141</t>
  </si>
  <si>
    <t>01F-181-233</t>
  </si>
  <si>
    <t>01F-185-211</t>
  </si>
  <si>
    <t>01F-185-233</t>
  </si>
  <si>
    <t>020-165-392</t>
  </si>
  <si>
    <t>020-165-418</t>
  </si>
  <si>
    <t>020-167-199</t>
  </si>
  <si>
    <t>020-169-129_2</t>
  </si>
  <si>
    <t>020-171-129_2</t>
  </si>
  <si>
    <t>020-181-129_2</t>
  </si>
  <si>
    <t>020-181-184</t>
  </si>
  <si>
    <t>020-181-199</t>
  </si>
  <si>
    <t>020-181-392</t>
  </si>
  <si>
    <t>030-163-129_2</t>
  </si>
  <si>
    <t>030-171-411</t>
  </si>
  <si>
    <t>030-181-129_2</t>
  </si>
  <si>
    <t>040-163-129_2</t>
  </si>
  <si>
    <t>040-169-392</t>
  </si>
  <si>
    <t>040-171-129_1</t>
  </si>
  <si>
    <t>040-171-129_2</t>
  </si>
  <si>
    <t>040-171-167</t>
  </si>
  <si>
    <t>040-185-312</t>
  </si>
  <si>
    <t>040-185-411</t>
  </si>
  <si>
    <t>050-163-472</t>
  </si>
  <si>
    <t>050-169-231</t>
  </si>
  <si>
    <t>060-169-129_2</t>
  </si>
  <si>
    <t>060-181-129_2</t>
  </si>
  <si>
    <t>070-163-151</t>
  </si>
  <si>
    <t>070-163-231</t>
  </si>
  <si>
    <t>070-169-129_2</t>
  </si>
  <si>
    <t>070-169-232</t>
  </si>
  <si>
    <t>070-171-129_1</t>
  </si>
  <si>
    <t>070-171-232</t>
  </si>
  <si>
    <t>070-181-121</t>
  </si>
  <si>
    <t>070-181-129_2</t>
  </si>
  <si>
    <t>090-171-151</t>
  </si>
  <si>
    <t>090-171-173</t>
  </si>
  <si>
    <t>090-171-192</t>
  </si>
  <si>
    <t>090-171-196</t>
  </si>
  <si>
    <t>090-171-198</t>
  </si>
  <si>
    <t>090-171-333</t>
  </si>
  <si>
    <t>09A-171-541</t>
  </si>
  <si>
    <t>100-169-129_2</t>
  </si>
  <si>
    <t>100-178-418</t>
  </si>
  <si>
    <t>100-181-129_2</t>
  </si>
  <si>
    <t>100-185-129_2</t>
  </si>
  <si>
    <t>100-186-129_2</t>
  </si>
  <si>
    <t>10A-171-135</t>
  </si>
  <si>
    <t>10A-171-143</t>
  </si>
  <si>
    <t>10A-181-411</t>
  </si>
  <si>
    <t>10B-171-143</t>
  </si>
  <si>
    <t>110-163-173</t>
  </si>
  <si>
    <t>110-169-129_2</t>
  </si>
  <si>
    <t>110-171-129_2</t>
  </si>
  <si>
    <t>110-181-129_2</t>
  </si>
  <si>
    <t>110-181-192</t>
  </si>
  <si>
    <t>110-183-151</t>
  </si>
  <si>
    <t>110-183-181</t>
  </si>
  <si>
    <t>110-183-211</t>
  </si>
  <si>
    <t>110-183-221</t>
  </si>
  <si>
    <t>110-183-231</t>
  </si>
  <si>
    <t>110-184-151</t>
  </si>
  <si>
    <t>110-184-211</t>
  </si>
  <si>
    <t>111-169-131</t>
  </si>
  <si>
    <t>111-169-146</t>
  </si>
  <si>
    <t>111-169-231</t>
  </si>
  <si>
    <t>11A-163-418</t>
  </si>
  <si>
    <t>11A-181-418</t>
  </si>
  <si>
    <t>11K-169-311</t>
  </si>
  <si>
    <t>11K-171-121</t>
  </si>
  <si>
    <t>11K-171-211</t>
  </si>
  <si>
    <t>11K-181-121</t>
  </si>
  <si>
    <t>11K-181-142</t>
  </si>
  <si>
    <t>11K-181-211</t>
  </si>
  <si>
    <t>12A-171-142</t>
  </si>
  <si>
    <t>12A-171-461</t>
  </si>
  <si>
    <t>12A-181-121</t>
  </si>
  <si>
    <t>12A-181-142</t>
  </si>
  <si>
    <t>130-173-311</t>
  </si>
  <si>
    <t>130-183-143</t>
  </si>
  <si>
    <t>130-183-211</t>
  </si>
  <si>
    <t>130-184-311</t>
  </si>
  <si>
    <t>132-181-231</t>
  </si>
  <si>
    <t>13A-171-418</t>
  </si>
  <si>
    <t>140-167-126</t>
  </si>
  <si>
    <t>140-167-180</t>
  </si>
  <si>
    <t>140-167-211</t>
  </si>
  <si>
    <t>140-184-312</t>
  </si>
  <si>
    <t>140-185-411</t>
  </si>
  <si>
    <t>150-171-461</t>
  </si>
  <si>
    <t>150-181-418</t>
  </si>
  <si>
    <t>150-185-411</t>
  </si>
  <si>
    <t>160-169-311</t>
  </si>
  <si>
    <t>160-171-129_2</t>
  </si>
  <si>
    <t>160-181-129_2</t>
  </si>
  <si>
    <t>16B-169-131</t>
  </si>
  <si>
    <t>170-169-146</t>
  </si>
  <si>
    <t>170-169-211</t>
  </si>
  <si>
    <t>170-169-221</t>
  </si>
  <si>
    <t>180-163-129_2</t>
  </si>
  <si>
    <t>180-167-129_2</t>
  </si>
  <si>
    <t>180-169-129_2</t>
  </si>
  <si>
    <t>180-170-129_2</t>
  </si>
  <si>
    <t>180-171-129_2</t>
  </si>
  <si>
    <t>180-181-129_2</t>
  </si>
  <si>
    <t>181-171-129_2</t>
  </si>
  <si>
    <t>181-181-129_2</t>
  </si>
  <si>
    <t>181-183-312</t>
  </si>
  <si>
    <t>182-171-129_2</t>
  </si>
  <si>
    <t>182-171-173</t>
  </si>
  <si>
    <t>182-171-175</t>
  </si>
  <si>
    <t>182-171-188</t>
  </si>
  <si>
    <t>182-181-129_2</t>
  </si>
  <si>
    <t>182-181-461</t>
  </si>
  <si>
    <t>190-167-129_2</t>
  </si>
  <si>
    <t>190-167-411</t>
  </si>
  <si>
    <t>190-169-129_2</t>
  </si>
  <si>
    <t>190-169-131</t>
  </si>
  <si>
    <t>190-169-211</t>
  </si>
  <si>
    <t>190-169-221</t>
  </si>
  <si>
    <t>190-169-231</t>
  </si>
  <si>
    <t>190-181-129_2</t>
  </si>
  <si>
    <t>190-185-312</t>
  </si>
  <si>
    <t>190-185-411</t>
  </si>
  <si>
    <t>190-185-541</t>
  </si>
  <si>
    <t>190-186-411</t>
  </si>
  <si>
    <t>19A-169-131</t>
  </si>
  <si>
    <t>19A-169-211</t>
  </si>
  <si>
    <t>19B-172-131</t>
  </si>
  <si>
    <t>19B-172-211</t>
  </si>
  <si>
    <t>19B-182-121</t>
  </si>
  <si>
    <t>19B-182-211</t>
  </si>
  <si>
    <t>19C-182-542</t>
  </si>
  <si>
    <t>200-163-472</t>
  </si>
  <si>
    <t>200-169-129_2</t>
  </si>
  <si>
    <t>200-170-221</t>
  </si>
  <si>
    <t>200-171-472</t>
  </si>
  <si>
    <t>200-181-129_2</t>
  </si>
  <si>
    <t>220-181-129_2</t>
  </si>
  <si>
    <t>220-181-142</t>
  </si>
  <si>
    <t>220-181-418</t>
  </si>
  <si>
    <t>220-181-461</t>
  </si>
  <si>
    <t>230-167-129_2</t>
  </si>
  <si>
    <t>230-167-198</t>
  </si>
  <si>
    <t>230-169-129_2</t>
  </si>
  <si>
    <t>230-169-131</t>
  </si>
  <si>
    <t>230-169-133</t>
  </si>
  <si>
    <t>230-169-211</t>
  </si>
  <si>
    <t>230-169-221</t>
  </si>
  <si>
    <t>230-169-231</t>
  </si>
  <si>
    <t>230-169-311</t>
  </si>
  <si>
    <t>230-181-129_2</t>
  </si>
  <si>
    <t>230-185-121</t>
  </si>
  <si>
    <t>230-185-211</t>
  </si>
  <si>
    <t>230-185-221</t>
  </si>
  <si>
    <t>230-186-129_2</t>
  </si>
  <si>
    <t>23A-181-163</t>
  </si>
  <si>
    <t>240-163-129_2</t>
  </si>
  <si>
    <t>240-183-312</t>
  </si>
  <si>
    <t>240-183-331</t>
  </si>
  <si>
    <t>241-169-129_2</t>
  </si>
  <si>
    <t>241-171-129_2</t>
  </si>
  <si>
    <t>241-181-129_2</t>
  </si>
  <si>
    <t>24B-171-317</t>
  </si>
  <si>
    <t>24N-171-135</t>
  </si>
  <si>
    <t>24N-171-143</t>
  </si>
  <si>
    <t>250-171-129_2</t>
  </si>
  <si>
    <t>250-171-143</t>
  </si>
  <si>
    <t>250-171-323</t>
  </si>
  <si>
    <t>250-181-129_2</t>
  </si>
  <si>
    <t>250-181-414</t>
  </si>
  <si>
    <t>250-185-121</t>
  </si>
  <si>
    <t>250-185-126</t>
  </si>
  <si>
    <t>250-185-129_2</t>
  </si>
  <si>
    <t>250-185-142</t>
  </si>
  <si>
    <t>250-185-199</t>
  </si>
  <si>
    <t>250-185-311</t>
  </si>
  <si>
    <t>260-163-129_2</t>
  </si>
  <si>
    <t>260-169-129_2</t>
  </si>
  <si>
    <t>260-171-129_2</t>
  </si>
  <si>
    <t>260-171-135</t>
  </si>
  <si>
    <t>260-171-462</t>
  </si>
  <si>
    <t>260-181-129_2</t>
  </si>
  <si>
    <t>260-185-121</t>
  </si>
  <si>
    <t>260-185-151</t>
  </si>
  <si>
    <t>260-185-211</t>
  </si>
  <si>
    <t>260-185-221</t>
  </si>
  <si>
    <t>260-185-231</t>
  </si>
  <si>
    <t>260-186-231</t>
  </si>
  <si>
    <t>270-170-221</t>
  </si>
  <si>
    <t>270-183-311</t>
  </si>
  <si>
    <t>270-183-411</t>
  </si>
  <si>
    <t>270-185-121</t>
  </si>
  <si>
    <t>270-185-129_2</t>
  </si>
  <si>
    <t>270-185-211</t>
  </si>
  <si>
    <t>270-185-221</t>
  </si>
  <si>
    <t>270-185-231</t>
  </si>
  <si>
    <t>27A-182-312</t>
  </si>
  <si>
    <t>27A-185-121</t>
  </si>
  <si>
    <t>280-165-418</t>
  </si>
  <si>
    <t>291-163-472</t>
  </si>
  <si>
    <t>291-171-198</t>
  </si>
  <si>
    <t>291-171-326</t>
  </si>
  <si>
    <t>291-171-472</t>
  </si>
  <si>
    <t>291-181-461</t>
  </si>
  <si>
    <t>295-163-411</t>
  </si>
  <si>
    <t>295-171-343</t>
  </si>
  <si>
    <t>300-163-129_2</t>
  </si>
  <si>
    <t>300-169-129_2</t>
  </si>
  <si>
    <t>300-169-181</t>
  </si>
  <si>
    <t>300-169-231</t>
  </si>
  <si>
    <t>300-170-121</t>
  </si>
  <si>
    <t>300-170-231</t>
  </si>
  <si>
    <t>300-171-129_2</t>
  </si>
  <si>
    <t>300-171-313</t>
  </si>
  <si>
    <t>300-173-317</t>
  </si>
  <si>
    <t>300-181-129_2</t>
  </si>
  <si>
    <t>300-181-311</t>
  </si>
  <si>
    <t>300-184-312</t>
  </si>
  <si>
    <t>310-165-418</t>
  </si>
  <si>
    <t>310-167-142</t>
  </si>
  <si>
    <t>320-169-184</t>
  </si>
  <si>
    <t>320-170-411</t>
  </si>
  <si>
    <t>320-171-188</t>
  </si>
  <si>
    <t>320-171-191</t>
  </si>
  <si>
    <t>320-171-198</t>
  </si>
  <si>
    <t>320-185-142</t>
  </si>
  <si>
    <t>320-185-211</t>
  </si>
  <si>
    <t>320-185-221</t>
  </si>
  <si>
    <t>320-185-231</t>
  </si>
  <si>
    <t>32A-171-131</t>
  </si>
  <si>
    <t>32A-171-135</t>
  </si>
  <si>
    <t>32A-171-211</t>
  </si>
  <si>
    <t>32A-181-121</t>
  </si>
  <si>
    <t>32A-181-135</t>
  </si>
  <si>
    <t>32A-181-142</t>
  </si>
  <si>
    <t>32A-181-174</t>
  </si>
  <si>
    <t>32A-181-211</t>
  </si>
  <si>
    <t>32B-181-131</t>
  </si>
  <si>
    <t>32B-181-142</t>
  </si>
  <si>
    <t>32B-181-146</t>
  </si>
  <si>
    <t>32B-181-211</t>
  </si>
  <si>
    <t>32B-181-551</t>
  </si>
  <si>
    <t>32D-171-229</t>
  </si>
  <si>
    <t>32L-181-221</t>
  </si>
  <si>
    <t>32L-181-231</t>
  </si>
  <si>
    <t>32N-172-135</t>
  </si>
  <si>
    <t>32N-182-121</t>
  </si>
  <si>
    <t>32N-182-134</t>
  </si>
  <si>
    <t>32P-169-317</t>
  </si>
  <si>
    <t>32S-174-311</t>
  </si>
  <si>
    <t>330-171-167</t>
  </si>
  <si>
    <t>330-181-312</t>
  </si>
  <si>
    <t>33A-170-152</t>
  </si>
  <si>
    <t>33A-170-211</t>
  </si>
  <si>
    <t>33A-173-311</t>
  </si>
  <si>
    <t>33A-181-180</t>
  </si>
  <si>
    <t>33A-181-211</t>
  </si>
  <si>
    <t>33A-181-411</t>
  </si>
  <si>
    <t>33A-181-461</t>
  </si>
  <si>
    <t>340-171-333</t>
  </si>
  <si>
    <t>340-181-152</t>
  </si>
  <si>
    <t>340-181-332</t>
  </si>
  <si>
    <t>34G-181-183</t>
  </si>
  <si>
    <t>34G-181-211</t>
  </si>
  <si>
    <t>34H-182-411</t>
  </si>
  <si>
    <t>34H-185-411</t>
  </si>
  <si>
    <t>34H-185-418</t>
  </si>
  <si>
    <t>34Z-171-312</t>
  </si>
  <si>
    <t>350-163-188</t>
  </si>
  <si>
    <t>350-171-422</t>
  </si>
  <si>
    <t>350-171-541</t>
  </si>
  <si>
    <t>350-186-411</t>
  </si>
  <si>
    <t>35A-171-114</t>
  </si>
  <si>
    <t>35A-171-121</t>
  </si>
  <si>
    <t>35A-171-131</t>
  </si>
  <si>
    <t>35A-171-142</t>
  </si>
  <si>
    <t>35A-171-211</t>
  </si>
  <si>
    <t>35A-171-221</t>
  </si>
  <si>
    <t>35A-171-411</t>
  </si>
  <si>
    <t>35A-171-418</t>
  </si>
  <si>
    <t>35A-171-451</t>
  </si>
  <si>
    <t>35A-181-135</t>
  </si>
  <si>
    <t>35A-181-211</t>
  </si>
  <si>
    <t>35A-181-221</t>
  </si>
  <si>
    <t>35A-181-231</t>
  </si>
  <si>
    <t>35A-181-327</t>
  </si>
  <si>
    <t>35A-181-462</t>
  </si>
  <si>
    <t>360-141-211</t>
  </si>
  <si>
    <t>360-163-163</t>
  </si>
  <si>
    <t>360-171-325</t>
  </si>
  <si>
    <t>360-181-414</t>
  </si>
  <si>
    <t>360-183-311</t>
  </si>
  <si>
    <t>36C-171-542</t>
  </si>
  <si>
    <t>370-171-129_2</t>
  </si>
  <si>
    <t>370-174-183</t>
  </si>
  <si>
    <t>370-174-211</t>
  </si>
  <si>
    <t>370-174-221</t>
  </si>
  <si>
    <t>370-181-129_2</t>
  </si>
  <si>
    <t>380-174-183</t>
  </si>
  <si>
    <t>380-174-211</t>
  </si>
  <si>
    <t>380-174-221</t>
  </si>
  <si>
    <t>390-163-116</t>
  </si>
  <si>
    <t>390-163-129_1</t>
  </si>
  <si>
    <t>390-163-131</t>
  </si>
  <si>
    <t>390-163-135</t>
  </si>
  <si>
    <t>390-163-163</t>
  </si>
  <si>
    <t>390-163-165</t>
  </si>
  <si>
    <t>390-163-188</t>
  </si>
  <si>
    <t>390-181-153</t>
  </si>
  <si>
    <t>39B-165-411</t>
  </si>
  <si>
    <t>39B-182-180</t>
  </si>
  <si>
    <t>400-167-411</t>
  </si>
  <si>
    <t>400-171-129_2</t>
  </si>
  <si>
    <t>400-181-129_2</t>
  </si>
  <si>
    <t>410-163-129_2</t>
  </si>
  <si>
    <t>410-167-418</t>
  </si>
  <si>
    <t>410-167-462</t>
  </si>
  <si>
    <t>410-171-129_2</t>
  </si>
  <si>
    <t>410-171-325</t>
  </si>
  <si>
    <t>410-181-183</t>
  </si>
  <si>
    <t>410-181-221</t>
  </si>
  <si>
    <t>410-185-411</t>
  </si>
  <si>
    <t>41D-181-180</t>
  </si>
  <si>
    <t>41D-181-211</t>
  </si>
  <si>
    <t>41F-171-311</t>
  </si>
  <si>
    <t>41F-171-413</t>
  </si>
  <si>
    <t>41F-181-180</t>
  </si>
  <si>
    <t>41G-172-462</t>
  </si>
  <si>
    <t>41K-181-180</t>
  </si>
  <si>
    <t>41K-185-121</t>
  </si>
  <si>
    <t>41K-185-211</t>
  </si>
  <si>
    <t>41M-165-418</t>
  </si>
  <si>
    <t>41M-181-113</t>
  </si>
  <si>
    <t>41M-181-422</t>
  </si>
  <si>
    <t>41N-173-311</t>
  </si>
  <si>
    <t>41N-182-411</t>
  </si>
  <si>
    <t>420-170-221</t>
  </si>
  <si>
    <t>420-170-392</t>
  </si>
  <si>
    <t>420-171-162</t>
  </si>
  <si>
    <t>420-171-171</t>
  </si>
  <si>
    <t>420-171-392</t>
  </si>
  <si>
    <t>421-165-418</t>
  </si>
  <si>
    <t>421-173-311</t>
  </si>
  <si>
    <t>421-181-129_2</t>
  </si>
  <si>
    <t>421-184-311</t>
  </si>
  <si>
    <t>422-169-129_2</t>
  </si>
  <si>
    <t>422-170-221</t>
  </si>
  <si>
    <t>422-171-392</t>
  </si>
  <si>
    <t>422-181-129_2</t>
  </si>
  <si>
    <t>422-181-162</t>
  </si>
  <si>
    <t>42A-174-311</t>
  </si>
  <si>
    <t>430-163-129_2</t>
  </si>
  <si>
    <t>430-163-472</t>
  </si>
  <si>
    <t>430-165-418</t>
  </si>
  <si>
    <t>430-169-129_2</t>
  </si>
  <si>
    <t>430-171-129_2</t>
  </si>
  <si>
    <t>430-171-532</t>
  </si>
  <si>
    <t>430-183-131</t>
  </si>
  <si>
    <t>430-183-211</t>
  </si>
  <si>
    <t>430-183-411</t>
  </si>
  <si>
    <t>43D-185-121</t>
  </si>
  <si>
    <t>43D-185-211</t>
  </si>
  <si>
    <t>440-169-129_2</t>
  </si>
  <si>
    <t>440-171-129_2</t>
  </si>
  <si>
    <t>440-174-180</t>
  </si>
  <si>
    <t>440-174-211</t>
  </si>
  <si>
    <t>440-184-411</t>
  </si>
  <si>
    <t>450-169-129_2</t>
  </si>
  <si>
    <t>450-170-192</t>
  </si>
  <si>
    <t>450-171-163</t>
  </si>
  <si>
    <t>450-171-164</t>
  </si>
  <si>
    <t>450-171-183</t>
  </si>
  <si>
    <t>450-171-313</t>
  </si>
  <si>
    <t>450-181-333</t>
  </si>
  <si>
    <t>450-181-392</t>
  </si>
  <si>
    <t>450-186-411</t>
  </si>
  <si>
    <t>45B-170-121</t>
  </si>
  <si>
    <t>470-169-129_2</t>
  </si>
  <si>
    <t>470-181-129_2</t>
  </si>
  <si>
    <t>490-163-129_2</t>
  </si>
  <si>
    <t>490-163-181</t>
  </si>
  <si>
    <t>490-169-129_2</t>
  </si>
  <si>
    <t>490-171-129_2</t>
  </si>
  <si>
    <t>490-173-311</t>
  </si>
  <si>
    <t>490-181-129_2</t>
  </si>
  <si>
    <t>491-163-129_2</t>
  </si>
  <si>
    <t>491-169-129_2</t>
  </si>
  <si>
    <t>491-181-129_2</t>
  </si>
  <si>
    <t>49B-183-331</t>
  </si>
  <si>
    <t>500-163-472</t>
  </si>
  <si>
    <t>500-169-129_2</t>
  </si>
  <si>
    <t>500-171-129_2</t>
  </si>
  <si>
    <t>500-171-472</t>
  </si>
  <si>
    <t>500-178-472</t>
  </si>
  <si>
    <t>500-181-129_2</t>
  </si>
  <si>
    <t>500-181-198</t>
  </si>
  <si>
    <t>50A-169-131</t>
  </si>
  <si>
    <t>50A-170-121</t>
  </si>
  <si>
    <t>50A-172-131</t>
  </si>
  <si>
    <t>50A-172-211</t>
  </si>
  <si>
    <t>50A-182-121</t>
  </si>
  <si>
    <t>50A-182-131</t>
  </si>
  <si>
    <t>510-186-331</t>
  </si>
  <si>
    <t>520-171-129_2</t>
  </si>
  <si>
    <t>520-174-180</t>
  </si>
  <si>
    <t>520-174-211</t>
  </si>
  <si>
    <t>520-181-129_2</t>
  </si>
  <si>
    <t>530-169-129_2</t>
  </si>
  <si>
    <t>530-171-129_2</t>
  </si>
  <si>
    <t>530-171-152</t>
  </si>
  <si>
    <t>53C-171-312</t>
  </si>
  <si>
    <t>540-163-461</t>
  </si>
  <si>
    <t>540-169-129_2</t>
  </si>
  <si>
    <t>540-171-461</t>
  </si>
  <si>
    <t>540-181-411</t>
  </si>
  <si>
    <t>540-185-411</t>
  </si>
  <si>
    <t>540-186-411</t>
  </si>
  <si>
    <t>54A-181-141</t>
  </si>
  <si>
    <t>54A-181-198</t>
  </si>
  <si>
    <t>54A-181-462</t>
  </si>
  <si>
    <t>550-163-129_2</t>
  </si>
  <si>
    <t>550-171-129_2</t>
  </si>
  <si>
    <t>550-181-129_2</t>
  </si>
  <si>
    <t>550-185-231</t>
  </si>
  <si>
    <t>550-185-411</t>
  </si>
  <si>
    <t>550-185-461</t>
  </si>
  <si>
    <t>55A-176-411</t>
  </si>
  <si>
    <t>560-181-129_2</t>
  </si>
  <si>
    <t>560-184-221</t>
  </si>
  <si>
    <t>560-185-221</t>
  </si>
  <si>
    <t>560-185-392</t>
  </si>
  <si>
    <t>560-186-221</t>
  </si>
  <si>
    <t>560-186-392</t>
  </si>
  <si>
    <t>570-171-129_2</t>
  </si>
  <si>
    <t>580-171-541</t>
  </si>
  <si>
    <t>58B-171-541</t>
  </si>
  <si>
    <t>58B-173-311</t>
  </si>
  <si>
    <t>58B-181-180</t>
  </si>
  <si>
    <t>58B-181-211</t>
  </si>
  <si>
    <t>590-167-129_2</t>
  </si>
  <si>
    <t>590-169-129_2</t>
  </si>
  <si>
    <t>590-171-523</t>
  </si>
  <si>
    <t>590-181-129_2</t>
  </si>
  <si>
    <t>600-170-198</t>
  </si>
  <si>
    <t>600-171-326</t>
  </si>
  <si>
    <t>600-171-461</t>
  </si>
  <si>
    <t>600-181-121</t>
  </si>
  <si>
    <t>600-181-142</t>
  </si>
  <si>
    <t>600-181-162</t>
  </si>
  <si>
    <t>600-181-184</t>
  </si>
  <si>
    <t>600-181-344</t>
  </si>
  <si>
    <t>600-181-418</t>
  </si>
  <si>
    <t>600-185-411</t>
  </si>
  <si>
    <t>60B-181-311</t>
  </si>
  <si>
    <t>60D-182-180</t>
  </si>
  <si>
    <t>60F-173-311</t>
  </si>
  <si>
    <t>60I-185-121</t>
  </si>
  <si>
    <t>60I-185-211</t>
  </si>
  <si>
    <t>60I-185-221</t>
  </si>
  <si>
    <t>60I-185-231</t>
  </si>
  <si>
    <t>60N-171-131</t>
  </si>
  <si>
    <t>60N-171-411</t>
  </si>
  <si>
    <t>60P-181-311</t>
  </si>
  <si>
    <t>60Q-163-312</t>
  </si>
  <si>
    <t>60Q-163-422</t>
  </si>
  <si>
    <t>60Q-166-418</t>
  </si>
  <si>
    <t>60Q-169-131</t>
  </si>
  <si>
    <t>60Q-169-211</t>
  </si>
  <si>
    <t>60U-169-312</t>
  </si>
  <si>
    <t>60Y-185-121</t>
  </si>
  <si>
    <t>610-171-129_2</t>
  </si>
  <si>
    <t>610-171-163</t>
  </si>
  <si>
    <t>61J-170-198</t>
  </si>
  <si>
    <t>61J-170-211</t>
  </si>
  <si>
    <t>61M-203-180</t>
  </si>
  <si>
    <t>61M-203-211</t>
  </si>
  <si>
    <t>61P-169-311</t>
  </si>
  <si>
    <t>61Q-181-311</t>
  </si>
  <si>
    <t>61S-169-146</t>
  </si>
  <si>
    <t>61S-173-317</t>
  </si>
  <si>
    <t>61U-181-121</t>
  </si>
  <si>
    <t>61U-181-148</t>
  </si>
  <si>
    <t>61U-181-164</t>
  </si>
  <si>
    <t>61U-181-171</t>
  </si>
  <si>
    <t>61W-183-142</t>
  </si>
  <si>
    <t>61W-183-211</t>
  </si>
  <si>
    <t>61X-203-180</t>
  </si>
  <si>
    <t>61X-203-211</t>
  </si>
  <si>
    <t>620-181-129_2</t>
  </si>
  <si>
    <t>620-181-184</t>
  </si>
  <si>
    <t>620-183-411</t>
  </si>
  <si>
    <t>62A-167-311</t>
  </si>
  <si>
    <t>62A-171-229</t>
  </si>
  <si>
    <t>62J-181-229</t>
  </si>
  <si>
    <t>62J-181-311</t>
  </si>
  <si>
    <t>62J-181-312</t>
  </si>
  <si>
    <t>630-163-129_1</t>
  </si>
  <si>
    <t>630-163-129_2</t>
  </si>
  <si>
    <t>630-171-523</t>
  </si>
  <si>
    <t>630-181-461</t>
  </si>
  <si>
    <t>630-183-332</t>
  </si>
  <si>
    <t>630-185-312</t>
  </si>
  <si>
    <t>63A-172-326</t>
  </si>
  <si>
    <t>63A-182-121</t>
  </si>
  <si>
    <t>63A-185-142</t>
  </si>
  <si>
    <t>63A-185-211</t>
  </si>
  <si>
    <t>63A-186-411</t>
  </si>
  <si>
    <t>63A-203-180</t>
  </si>
  <si>
    <t>63A-203-211</t>
  </si>
  <si>
    <t>63C-169-317</t>
  </si>
  <si>
    <t>63C-172-231</t>
  </si>
  <si>
    <t>640-163-129_2</t>
  </si>
  <si>
    <t>640-181-129_2</t>
  </si>
  <si>
    <t>640-184-311</t>
  </si>
  <si>
    <t>640-185-180</t>
  </si>
  <si>
    <t>640-185-211</t>
  </si>
  <si>
    <t>64A-171-142</t>
  </si>
  <si>
    <t>64A-181-131</t>
  </si>
  <si>
    <t>650-169-129_2</t>
  </si>
  <si>
    <t>650-170-129_2</t>
  </si>
  <si>
    <t>650-171-129_2</t>
  </si>
  <si>
    <t>650-181-129_2</t>
  </si>
  <si>
    <t>65A-165-418</t>
  </si>
  <si>
    <t>65B-203-211</t>
  </si>
  <si>
    <t>65C-171-135</t>
  </si>
  <si>
    <t>65D-182-461</t>
  </si>
  <si>
    <t>65H-203-180</t>
  </si>
  <si>
    <t>65H-203-211</t>
  </si>
  <si>
    <t>660-171-351</t>
  </si>
  <si>
    <t>66A-174-311</t>
  </si>
  <si>
    <t>670-183-312</t>
  </si>
  <si>
    <t>680-171-129_1</t>
  </si>
  <si>
    <t>680-171-129_2</t>
  </si>
  <si>
    <t>680-181-129_2</t>
  </si>
  <si>
    <t>681-163-472</t>
  </si>
  <si>
    <t>68A-172-411</t>
  </si>
  <si>
    <t>68C-167-311</t>
  </si>
  <si>
    <t>68C-173-317</t>
  </si>
  <si>
    <t>690-169-129_2</t>
  </si>
  <si>
    <t>690-169-131</t>
  </si>
  <si>
    <t>690-169-211</t>
  </si>
  <si>
    <t>690-169-221</t>
  </si>
  <si>
    <t>690-169-231</t>
  </si>
  <si>
    <t>690-181-129_2</t>
  </si>
  <si>
    <t>690-181-162</t>
  </si>
  <si>
    <t>690-183-131</t>
  </si>
  <si>
    <t>690-183-211</t>
  </si>
  <si>
    <t>690-183-221</t>
  </si>
  <si>
    <t>690-183-231</t>
  </si>
  <si>
    <t>69A-163-411</t>
  </si>
  <si>
    <t>69A-169-317</t>
  </si>
  <si>
    <t>69A-185-147</t>
  </si>
  <si>
    <t>69A-185-172</t>
  </si>
  <si>
    <t>69A-185-211</t>
  </si>
  <si>
    <t>69A-185-221</t>
  </si>
  <si>
    <t>700-171-129_2</t>
  </si>
  <si>
    <t>700-181-129_2</t>
  </si>
  <si>
    <t>700-181-184</t>
  </si>
  <si>
    <t>70A-172-418</t>
  </si>
  <si>
    <t>710-181-198</t>
  </si>
  <si>
    <t>710-181-311</t>
  </si>
  <si>
    <t>720-184-331</t>
  </si>
  <si>
    <t>730-171-129_2</t>
  </si>
  <si>
    <t>730-181-129_2</t>
  </si>
  <si>
    <t>730-186-129_2</t>
  </si>
  <si>
    <t>730-186-181</t>
  </si>
  <si>
    <t>73A-181-461</t>
  </si>
  <si>
    <t>740-170-331</t>
  </si>
  <si>
    <t>740-170-411</t>
  </si>
  <si>
    <t>740-181-167</t>
  </si>
  <si>
    <t>740-185-141</t>
  </si>
  <si>
    <t>740-185-199</t>
  </si>
  <si>
    <t>740-185-211</t>
  </si>
  <si>
    <t>740-185-221</t>
  </si>
  <si>
    <t>740-185-231</t>
  </si>
  <si>
    <t>740-185-392</t>
  </si>
  <si>
    <t>74Z-171-121</t>
  </si>
  <si>
    <t>74Z-171-211</t>
  </si>
  <si>
    <t>74Z-171-221</t>
  </si>
  <si>
    <t>750-165-418</t>
  </si>
  <si>
    <t>750-171-129_2</t>
  </si>
  <si>
    <t>750-171-462</t>
  </si>
  <si>
    <t>750-181-129_2</t>
  </si>
  <si>
    <t>750-181-418</t>
  </si>
  <si>
    <t>760-181-121</t>
  </si>
  <si>
    <t>760-181-131</t>
  </si>
  <si>
    <t>760-181-132</t>
  </si>
  <si>
    <t>760-181-141</t>
  </si>
  <si>
    <t>760-181-144</t>
  </si>
  <si>
    <t>760-181-145</t>
  </si>
  <si>
    <t>760-181-221</t>
  </si>
  <si>
    <t>760-181-231</t>
  </si>
  <si>
    <t>760-181-411</t>
  </si>
  <si>
    <t>760-185-411</t>
  </si>
  <si>
    <t>761-171-129_2</t>
  </si>
  <si>
    <t>761-174-311</t>
  </si>
  <si>
    <t>761-181-129_2</t>
  </si>
  <si>
    <t>761-185-121</t>
  </si>
  <si>
    <t>761-185-211</t>
  </si>
  <si>
    <t>76A-169-311</t>
  </si>
  <si>
    <t>770-166-418</t>
  </si>
  <si>
    <t>770-169-129_2</t>
  </si>
  <si>
    <t>770-171-129_2</t>
  </si>
  <si>
    <t>780-167-392</t>
  </si>
  <si>
    <t>780-170-392</t>
  </si>
  <si>
    <t>780-181-129_2</t>
  </si>
  <si>
    <t>780-181-392</t>
  </si>
  <si>
    <t>780-181-542</t>
  </si>
  <si>
    <t>78A-203-180</t>
  </si>
  <si>
    <t>78A-203-211</t>
  </si>
  <si>
    <t>78C-141-180</t>
  </si>
  <si>
    <t>78C-141-211</t>
  </si>
  <si>
    <t>78C-203-180</t>
  </si>
  <si>
    <t>78C-203-211</t>
  </si>
  <si>
    <t>790-169-129_2</t>
  </si>
  <si>
    <t>790-171-129_2</t>
  </si>
  <si>
    <t>79A-167-317</t>
  </si>
  <si>
    <t>79Z-165-418</t>
  </si>
  <si>
    <t>800-174-183</t>
  </si>
  <si>
    <t>800-174-211</t>
  </si>
  <si>
    <t>800-174-221</t>
  </si>
  <si>
    <t>800-181-418</t>
  </si>
  <si>
    <t>800-185-411</t>
  </si>
  <si>
    <t>810-171-144</t>
  </si>
  <si>
    <t>810-174-311</t>
  </si>
  <si>
    <t>810-181-311</t>
  </si>
  <si>
    <t>81A-171-131</t>
  </si>
  <si>
    <t>81A-171-191</t>
  </si>
  <si>
    <t>81A-185-121</t>
  </si>
  <si>
    <t>81A-185-211</t>
  </si>
  <si>
    <t>81A-186-146</t>
  </si>
  <si>
    <t>820-163-129_2</t>
  </si>
  <si>
    <t>820-171-129_2</t>
  </si>
  <si>
    <t>820-171-184</t>
  </si>
  <si>
    <t>820-181-129_2</t>
  </si>
  <si>
    <t>820-184-411</t>
  </si>
  <si>
    <t>821-171-129_2</t>
  </si>
  <si>
    <t>821-181-129_2</t>
  </si>
  <si>
    <t>821-181-411</t>
  </si>
  <si>
    <t>830-181-113</t>
  </si>
  <si>
    <t>830-181-231</t>
  </si>
  <si>
    <t>830-181-311</t>
  </si>
  <si>
    <t>830-185-192</t>
  </si>
  <si>
    <t>830-185-211</t>
  </si>
  <si>
    <t>830-185-221</t>
  </si>
  <si>
    <t>830-185-411</t>
  </si>
  <si>
    <t>840-171-131</t>
  </si>
  <si>
    <t>840-181-183</t>
  </si>
  <si>
    <t>840-181-325</t>
  </si>
  <si>
    <t>84B-182-311</t>
  </si>
  <si>
    <t>850-169-129_2</t>
  </si>
  <si>
    <t>850-181-129_2</t>
  </si>
  <si>
    <t>850-181-542</t>
  </si>
  <si>
    <t>850-186-163</t>
  </si>
  <si>
    <t>850-186-166</t>
  </si>
  <si>
    <t>850-186-211</t>
  </si>
  <si>
    <t>860-169-129_2</t>
  </si>
  <si>
    <t>860-171-129_1</t>
  </si>
  <si>
    <t>860-181-541</t>
  </si>
  <si>
    <t>862-171-129_2</t>
  </si>
  <si>
    <t>862-174-183</t>
  </si>
  <si>
    <t>862-174-211</t>
  </si>
  <si>
    <t>862-174-221</t>
  </si>
  <si>
    <t>862-181-129_2</t>
  </si>
  <si>
    <t>862-181-192</t>
  </si>
  <si>
    <t>862-183-171</t>
  </si>
  <si>
    <t>862-183-211</t>
  </si>
  <si>
    <t>862-186-311</t>
  </si>
  <si>
    <t>86T-182-148</t>
  </si>
  <si>
    <t>86T-182-221</t>
  </si>
  <si>
    <t>86T-182-234</t>
  </si>
  <si>
    <t>86T-185-234</t>
  </si>
  <si>
    <t>870-171-129_2</t>
  </si>
  <si>
    <t>870-185-142</t>
  </si>
  <si>
    <t>870-185-211</t>
  </si>
  <si>
    <t>870-186-142</t>
  </si>
  <si>
    <t>870-186-211</t>
  </si>
  <si>
    <t>87A-173-311</t>
  </si>
  <si>
    <t>880-163-129_1</t>
  </si>
  <si>
    <t>880-181-129_2</t>
  </si>
  <si>
    <t>880-181-192</t>
  </si>
  <si>
    <t>890-169-129_2</t>
  </si>
  <si>
    <t>890-171-129_2</t>
  </si>
  <si>
    <t>890-181-129_2</t>
  </si>
  <si>
    <t>890-181-184</t>
  </si>
  <si>
    <t>900-163-151</t>
  </si>
  <si>
    <t>900-169-311</t>
  </si>
  <si>
    <t>900-169-317</t>
  </si>
  <si>
    <t>90A-172-143</t>
  </si>
  <si>
    <t>90A-172-211</t>
  </si>
  <si>
    <t>910-171-148</t>
  </si>
  <si>
    <t>910-171-231</t>
  </si>
  <si>
    <t>910-181-392</t>
  </si>
  <si>
    <t>91A-181-143</t>
  </si>
  <si>
    <t>91A-181-211</t>
  </si>
  <si>
    <t>91A-181-418</t>
  </si>
  <si>
    <t>920-173-311</t>
  </si>
  <si>
    <t>92B-172-131</t>
  </si>
  <si>
    <t>92G-185-121</t>
  </si>
  <si>
    <t>92G-185-211</t>
  </si>
  <si>
    <t>92N-182-325</t>
  </si>
  <si>
    <t>92N-182-411</t>
  </si>
  <si>
    <t>92N-185-121</t>
  </si>
  <si>
    <t>92N-185-211</t>
  </si>
  <si>
    <t>92S-173-317</t>
  </si>
  <si>
    <t>92S-185-311</t>
  </si>
  <si>
    <t>92T-171-462</t>
  </si>
  <si>
    <t>92T-172-121</t>
  </si>
  <si>
    <t>92T-172-211</t>
  </si>
  <si>
    <t>92T-181-462</t>
  </si>
  <si>
    <t>92T-182-131</t>
  </si>
  <si>
    <t>92T-182-211</t>
  </si>
  <si>
    <t>92T-182-231</t>
  </si>
  <si>
    <t>92T-182-312</t>
  </si>
  <si>
    <t>92T-182-361</t>
  </si>
  <si>
    <t>92Y-172-311</t>
  </si>
  <si>
    <t>92Y-182-221</t>
  </si>
  <si>
    <t>930-171-462</t>
  </si>
  <si>
    <t>93Q-181-131</t>
  </si>
  <si>
    <t>940-171-522</t>
  </si>
  <si>
    <t>940-183-311</t>
  </si>
  <si>
    <t>94Z-165-418</t>
  </si>
  <si>
    <t>950-163-129_2</t>
  </si>
  <si>
    <t>950-167-146</t>
  </si>
  <si>
    <t>950-171-129_2</t>
  </si>
  <si>
    <t>950-181-129_2</t>
  </si>
  <si>
    <t>950-181-184</t>
  </si>
  <si>
    <t>960-185-311</t>
  </si>
  <si>
    <t>96C-163-312</t>
  </si>
  <si>
    <t>96C-163-418</t>
  </si>
  <si>
    <t>96C-167-411</t>
  </si>
  <si>
    <t>96F-166-418</t>
  </si>
  <si>
    <t>96F-167-311</t>
  </si>
  <si>
    <t>96F-171-180</t>
  </si>
  <si>
    <t>96F-171-211</t>
  </si>
  <si>
    <t>970-163-163</t>
  </si>
  <si>
    <t>970-166-392</t>
  </si>
  <si>
    <t>970-170-180</t>
  </si>
  <si>
    <t>970-171-461</t>
  </si>
  <si>
    <t>970-181-131</t>
  </si>
  <si>
    <t>970-181-231</t>
  </si>
  <si>
    <t>980-169-129_2</t>
  </si>
  <si>
    <t>980-170-472</t>
  </si>
  <si>
    <t>980-171-129_2</t>
  </si>
  <si>
    <t>980-171-472</t>
  </si>
  <si>
    <t>980-174-183</t>
  </si>
  <si>
    <t>980-174-211</t>
  </si>
  <si>
    <t>980-174-221</t>
  </si>
  <si>
    <t>980-181-129_2</t>
  </si>
  <si>
    <t>980-184-411</t>
  </si>
  <si>
    <t>98A-171-121</t>
  </si>
  <si>
    <t>98A-171-146</t>
  </si>
  <si>
    <t>98A-171-211</t>
  </si>
  <si>
    <t>98A-181-311</t>
  </si>
  <si>
    <t>98A-181-317</t>
  </si>
  <si>
    <t>98A-181-343</t>
  </si>
  <si>
    <t>98A-181-411</t>
  </si>
  <si>
    <t>98B-171-418</t>
  </si>
  <si>
    <t>990-169-129_2</t>
  </si>
  <si>
    <t>990-169-392</t>
  </si>
  <si>
    <t>990-171-129_2</t>
  </si>
  <si>
    <t>990-181-129_2</t>
  </si>
  <si>
    <t>990-181-392</t>
  </si>
  <si>
    <t>990-184-331</t>
  </si>
  <si>
    <t>995-174-180</t>
  </si>
  <si>
    <t>995-174-211</t>
  </si>
  <si>
    <t>995-185-392</t>
  </si>
  <si>
    <t>995-185-462</t>
  </si>
  <si>
    <t>A05-175-131</t>
  </si>
  <si>
    <t>A05-175-211</t>
  </si>
  <si>
    <t>A05-175-221</t>
  </si>
  <si>
    <t>A05-175-231</t>
  </si>
  <si>
    <t>A05-175-232</t>
  </si>
  <si>
    <t>A05-175-233</t>
  </si>
  <si>
    <t>A05-175-235</t>
  </si>
  <si>
    <t>A05-175-462</t>
  </si>
  <si>
    <t>C41-175-418</t>
  </si>
  <si>
    <t>C41-175-461</t>
  </si>
  <si>
    <t>C41-175-462</t>
  </si>
  <si>
    <t>C58-175-113</t>
  </si>
  <si>
    <t>C58-175-115</t>
  </si>
  <si>
    <t>C58-175-121</t>
  </si>
  <si>
    <t>C58-175-141</t>
  </si>
  <si>
    <t>C58-175-151</t>
  </si>
  <si>
    <t>C58-175-171</t>
  </si>
  <si>
    <t>C58-175-211</t>
  </si>
  <si>
    <t>C58-175-233</t>
  </si>
  <si>
    <t>C58-175-311</t>
  </si>
  <si>
    <t>C58-175-327</t>
  </si>
  <si>
    <t>C58-175-331</t>
  </si>
  <si>
    <t>C58-175-332</t>
  </si>
  <si>
    <t>C58-175-411</t>
  </si>
  <si>
    <t>C58-175-451</t>
  </si>
  <si>
    <t>E13-175-113</t>
  </si>
  <si>
    <t>E13-175-115</t>
  </si>
  <si>
    <t>E13-175-121</t>
  </si>
  <si>
    <t>E13-175-141</t>
  </si>
  <si>
    <t>E13-175-146</t>
  </si>
  <si>
    <t>E13-175-211</t>
  </si>
  <si>
    <t>E30-175-141</t>
  </si>
  <si>
    <t>E30-175-151</t>
  </si>
  <si>
    <t>E30-175-197</t>
  </si>
  <si>
    <t>E30-175-198</t>
  </si>
  <si>
    <t>E30-175-232</t>
  </si>
  <si>
    <t>E30-175-333</t>
  </si>
  <si>
    <t>010-ALL-129_2</t>
  </si>
  <si>
    <t>010-ALL-162</t>
  </si>
  <si>
    <t>010-ALL-472</t>
  </si>
  <si>
    <t>01C-ALL-135</t>
  </si>
  <si>
    <t>01C-ALL-181</t>
  </si>
  <si>
    <t>020-ALL-129_2</t>
  </si>
  <si>
    <t>020-ALL-184</t>
  </si>
  <si>
    <t>030-ALL-129_2</t>
  </si>
  <si>
    <t>040-ALL-129_1</t>
  </si>
  <si>
    <t>040-ALL-129_2</t>
  </si>
  <si>
    <t>040-ALL-167</t>
  </si>
  <si>
    <t>050-ALL-472</t>
  </si>
  <si>
    <t>060-ALL-129_2</t>
  </si>
  <si>
    <t>070-ALL-232</t>
  </si>
  <si>
    <t>09A-ALL-541</t>
  </si>
  <si>
    <t>100-ALL-129_2</t>
  </si>
  <si>
    <t>10A-ALL-135</t>
  </si>
  <si>
    <t>110-ALL-129_2</t>
  </si>
  <si>
    <t>11K-ALL-142</t>
  </si>
  <si>
    <t>12A-ALL-461</t>
  </si>
  <si>
    <t>150-ALL-461</t>
  </si>
  <si>
    <t>160-ALL-129_2</t>
  </si>
  <si>
    <t>16B-ALL-131</t>
  </si>
  <si>
    <t>181-ALL-129_2</t>
  </si>
  <si>
    <t>181-ALL-312</t>
  </si>
  <si>
    <t>182-ALL-129_2</t>
  </si>
  <si>
    <t>182-ALL-175</t>
  </si>
  <si>
    <t>182-ALL-188</t>
  </si>
  <si>
    <t>190-ALL-129_2</t>
  </si>
  <si>
    <t>190-ALL-541</t>
  </si>
  <si>
    <t>19A-ALL-131</t>
  </si>
  <si>
    <t>19B-ALL-131</t>
  </si>
  <si>
    <t>19C-ALL-542</t>
  </si>
  <si>
    <t>200-ALL-129_2</t>
  </si>
  <si>
    <t>200-ALL-472</t>
  </si>
  <si>
    <t>220-ALL-129_2</t>
  </si>
  <si>
    <t>230-ALL-129_2</t>
  </si>
  <si>
    <t>23A-ALL-163</t>
  </si>
  <si>
    <t>240-ALL-331</t>
  </si>
  <si>
    <t>241-ALL-129_2</t>
  </si>
  <si>
    <t>24B-ALL-317</t>
  </si>
  <si>
    <t>250-ALL-129_2</t>
  </si>
  <si>
    <t>250-ALL-323</t>
  </si>
  <si>
    <t>250-ALL-414</t>
  </si>
  <si>
    <t>260-ALL-129_2</t>
  </si>
  <si>
    <t>291-ALL-326</t>
  </si>
  <si>
    <t>291-ALL-461</t>
  </si>
  <si>
    <t>291-ALL-472</t>
  </si>
  <si>
    <t>295-ALL-343</t>
  </si>
  <si>
    <t>300-ALL-129_2</t>
  </si>
  <si>
    <t>300-ALL-313</t>
  </si>
  <si>
    <t>320-ALL-184</t>
  </si>
  <si>
    <t>320-ALL-188</t>
  </si>
  <si>
    <t>320-ALL-191</t>
  </si>
  <si>
    <t>32A-ALL-142</t>
  </si>
  <si>
    <t>32A-ALL-174</t>
  </si>
  <si>
    <t>32B-ALL-131</t>
  </si>
  <si>
    <t>32B-ALL-142</t>
  </si>
  <si>
    <t>32B-ALL-146</t>
  </si>
  <si>
    <t>32B-ALL-551</t>
  </si>
  <si>
    <t>32N-ALL-134</t>
  </si>
  <si>
    <t>32N-ALL-135</t>
  </si>
  <si>
    <t>33A-ALL-152</t>
  </si>
  <si>
    <t>33A-ALL-311</t>
  </si>
  <si>
    <t>340-ALL-152</t>
  </si>
  <si>
    <t>340-ALL-333</t>
  </si>
  <si>
    <t>34G-ALL-183</t>
  </si>
  <si>
    <t>34Z-ALL-313</t>
  </si>
  <si>
    <t>350-ALL-188</t>
  </si>
  <si>
    <t>350-ALL-541</t>
  </si>
  <si>
    <t>35A-ALL-114</t>
  </si>
  <si>
    <t>35A-ALL-131</t>
  </si>
  <si>
    <t>35A-ALL-142</t>
  </si>
  <si>
    <t>35A-ALL-231</t>
  </si>
  <si>
    <t>35A-ALL-327</t>
  </si>
  <si>
    <t>35A-ALL-451</t>
  </si>
  <si>
    <t>360-ALL-163</t>
  </si>
  <si>
    <t>370-ALL-129_2</t>
  </si>
  <si>
    <t>380-ALL-183</t>
  </si>
  <si>
    <t>390-ALL-129_1</t>
  </si>
  <si>
    <t>390-ALL-163</t>
  </si>
  <si>
    <t>390-ALL-165</t>
  </si>
  <si>
    <t>390-ALL-188</t>
  </si>
  <si>
    <t>400-ALL-129_2</t>
  </si>
  <si>
    <t>410-ALL-129_2</t>
  </si>
  <si>
    <t>410-ALL-325</t>
  </si>
  <si>
    <t>420-ALL-162</t>
  </si>
  <si>
    <t>421-ALL-129_2</t>
  </si>
  <si>
    <t>422-ALL-129_2</t>
  </si>
  <si>
    <t>422-ALL-162</t>
  </si>
  <si>
    <t>430-ALL-129_2</t>
  </si>
  <si>
    <t>430-ALL-472</t>
  </si>
  <si>
    <t>430-ALL-532</t>
  </si>
  <si>
    <t>43D-ALL-121</t>
  </si>
  <si>
    <t>440-ALL-129_2</t>
  </si>
  <si>
    <t>450-ALL-129_2</t>
  </si>
  <si>
    <t>450-ALL-164</t>
  </si>
  <si>
    <t>450-ALL-183</t>
  </si>
  <si>
    <t>450-ALL-313</t>
  </si>
  <si>
    <t>450-ALL-333</t>
  </si>
  <si>
    <t>470-ALL-129_2</t>
  </si>
  <si>
    <t>490-ALL-129_2</t>
  </si>
  <si>
    <t>491-ALL-129_2</t>
  </si>
  <si>
    <t>49B-ALL-331</t>
  </si>
  <si>
    <t>500-ALL-129_2</t>
  </si>
  <si>
    <t>500-ALL-472</t>
  </si>
  <si>
    <t>50A-ALL-131</t>
  </si>
  <si>
    <t>520-ALL-129_2</t>
  </si>
  <si>
    <t>530-ALL-129_2</t>
  </si>
  <si>
    <t>530-ALL-152</t>
  </si>
  <si>
    <t>53C-ALL-312</t>
  </si>
  <si>
    <t>540-ALL-129_2</t>
  </si>
  <si>
    <t>540-ALL-461</t>
  </si>
  <si>
    <t>550-ALL-129_2</t>
  </si>
  <si>
    <t>560-ALL-129_2</t>
  </si>
  <si>
    <t>570-ALL-129_2</t>
  </si>
  <si>
    <t>590-ALL-129_2</t>
  </si>
  <si>
    <t>590-ALL-523</t>
  </si>
  <si>
    <t>600-ALL-198</t>
  </si>
  <si>
    <t>600-ALL-344</t>
  </si>
  <si>
    <t>60N-ALL-131</t>
  </si>
  <si>
    <t>60Q-ALL-422</t>
  </si>
  <si>
    <t>60U-ALL-312</t>
  </si>
  <si>
    <t>610-ALL-129_2</t>
  </si>
  <si>
    <t>610-ALL-163</t>
  </si>
  <si>
    <t>61J-ALL-198</t>
  </si>
  <si>
    <t>61S-ALL-146</t>
  </si>
  <si>
    <t>61V-ALL-342</t>
  </si>
  <si>
    <t>620-ALL-129_2</t>
  </si>
  <si>
    <t>62A-ALL-229</t>
  </si>
  <si>
    <t>62J-ALL-312</t>
  </si>
  <si>
    <t>630-ALL-129_1</t>
  </si>
  <si>
    <t>630-ALL-129_2</t>
  </si>
  <si>
    <t>630-ALL-332</t>
  </si>
  <si>
    <t>63A-ALL-326</t>
  </si>
  <si>
    <t>63C-ALL-231</t>
  </si>
  <si>
    <t>63C-ALL-317</t>
  </si>
  <si>
    <t>640-ALL-129_2</t>
  </si>
  <si>
    <t>64A-ALL-131</t>
  </si>
  <si>
    <t>64A-ALL-142</t>
  </si>
  <si>
    <t>65C-ALL-135</t>
  </si>
  <si>
    <t>65D-ALL-461</t>
  </si>
  <si>
    <t>660-ALL-351</t>
  </si>
  <si>
    <t>680-ALL-129_1</t>
  </si>
  <si>
    <t>680-ALL-129_2</t>
  </si>
  <si>
    <t>681-ALL-472</t>
  </si>
  <si>
    <t>690-ALL-129_2</t>
  </si>
  <si>
    <t>690-ALL-162</t>
  </si>
  <si>
    <t>69A-ALL-147</t>
  </si>
  <si>
    <t>69A-ALL-172</t>
  </si>
  <si>
    <t>700-ALL-129_2</t>
  </si>
  <si>
    <t>700-ALL-184</t>
  </si>
  <si>
    <t>730-ALL-129_2</t>
  </si>
  <si>
    <t>74Z-ALL-121</t>
  </si>
  <si>
    <t>750-ALL-129_2</t>
  </si>
  <si>
    <t>760-ALL-144</t>
  </si>
  <si>
    <t>761-ALL-129_2</t>
  </si>
  <si>
    <t>76A-ALL-311</t>
  </si>
  <si>
    <t>770-ALL-129_2</t>
  </si>
  <si>
    <t>780-ALL-129_2</t>
  </si>
  <si>
    <t>78C-ALL-180</t>
  </si>
  <si>
    <t>78C-ALL-211</t>
  </si>
  <si>
    <t>790-ALL-129_2</t>
  </si>
  <si>
    <t>79A-ALL-317</t>
  </si>
  <si>
    <t>79Z-ALL-418</t>
  </si>
  <si>
    <t>800-ALL-183</t>
  </si>
  <si>
    <t>81A-ALL-146</t>
  </si>
  <si>
    <t>81A-ALL-191</t>
  </si>
  <si>
    <t>820-ALL-129_2</t>
  </si>
  <si>
    <t>821-ALL-129_2</t>
  </si>
  <si>
    <t>830-ALL-113</t>
  </si>
  <si>
    <t>840-ALL-183</t>
  </si>
  <si>
    <t>840-ALL-325</t>
  </si>
  <si>
    <t>850-ALL-129_2</t>
  </si>
  <si>
    <t>850-ALL-163</t>
  </si>
  <si>
    <t>850-ALL-166</t>
  </si>
  <si>
    <t>860-ALL-129_1</t>
  </si>
  <si>
    <t>860-ALL-541</t>
  </si>
  <si>
    <t>862-ALL-129_2</t>
  </si>
  <si>
    <t>862-ALL-183</t>
  </si>
  <si>
    <t>862-ALL-192</t>
  </si>
  <si>
    <t>86T-ALL-234</t>
  </si>
  <si>
    <t>880-ALL-129_1</t>
  </si>
  <si>
    <t>880-ALL-129_2</t>
  </si>
  <si>
    <t>890-ALL-129_2</t>
  </si>
  <si>
    <t>890-ALL-184</t>
  </si>
  <si>
    <t>90A-ALL-143</t>
  </si>
  <si>
    <t>910-ALL-148</t>
  </si>
  <si>
    <t>92B-ALL-131</t>
  </si>
  <si>
    <t>92G-ALL-121</t>
  </si>
  <si>
    <t>92N-ALL-121</t>
  </si>
  <si>
    <t>92N-ALL-325</t>
  </si>
  <si>
    <t>92S-ALL-317</t>
  </si>
  <si>
    <t>92T-ALL-131</t>
  </si>
  <si>
    <t>92T-ALL-231</t>
  </si>
  <si>
    <t>92T-ALL-361</t>
  </si>
  <si>
    <t>92Y-ALL-221</t>
  </si>
  <si>
    <t>940-ALL-522</t>
  </si>
  <si>
    <t>94Z-ALL-418</t>
  </si>
  <si>
    <t>950-ALL-129_2</t>
  </si>
  <si>
    <t>950-ALL-146</t>
  </si>
  <si>
    <t>950-ALL-184</t>
  </si>
  <si>
    <t>980-ALL-129_2</t>
  </si>
  <si>
    <t>980-ALL-183</t>
  </si>
  <si>
    <t>98A-ALL-121</t>
  </si>
  <si>
    <t>98A-ALL-317</t>
  </si>
  <si>
    <t>98A-ALL-343</t>
  </si>
  <si>
    <t>990-ALL-129_2</t>
  </si>
  <si>
    <t>C41-ALL-461</t>
  </si>
  <si>
    <t>C58-ALL-113</t>
  </si>
  <si>
    <t>C58-ALL-115</t>
  </si>
  <si>
    <t>C58-ALL-121</t>
  </si>
  <si>
    <t>C58-ALL-141</t>
  </si>
  <si>
    <t>C58-ALL-151</t>
  </si>
  <si>
    <t>C58-ALL-171</t>
  </si>
  <si>
    <t>C58-ALL-211</t>
  </si>
  <si>
    <t>C58-ALL-233</t>
  </si>
  <si>
    <t>C58-ALL-311</t>
  </si>
  <si>
    <t>C58-ALL-327</t>
  </si>
  <si>
    <t>C58-ALL-331</t>
  </si>
  <si>
    <t>C58-ALL-332</t>
  </si>
  <si>
    <t>C58-ALL-411</t>
  </si>
  <si>
    <t>C58-ALL-451</t>
  </si>
  <si>
    <t>E13-ALL-121</t>
  </si>
  <si>
    <t>E13-ALL-141</t>
  </si>
  <si>
    <t>E30-ALL-141</t>
  </si>
  <si>
    <t>E30-ALL-151</t>
  </si>
  <si>
    <t>E30-ALL-197</t>
  </si>
  <si>
    <t>E30-ALL-198</t>
  </si>
  <si>
    <t>E30-ALL-232</t>
  </si>
  <si>
    <t>E30-ALL-333</t>
  </si>
  <si>
    <t>ALL-ALL-323</t>
  </si>
  <si>
    <t>ALL-163-233</t>
  </si>
  <si>
    <t>ALL-167-129_2</t>
  </si>
  <si>
    <t>ALL-169-312</t>
  </si>
  <si>
    <t>ALL-170-192</t>
  </si>
  <si>
    <t>ALL-171-323</t>
  </si>
  <si>
    <t>ALL-175-141</t>
  </si>
  <si>
    <t>ALL-175-146</t>
  </si>
  <si>
    <t>ALL-175-171</t>
  </si>
  <si>
    <t>ALL-175-197</t>
  </si>
  <si>
    <t>ALL-175-235</t>
  </si>
  <si>
    <t>ALL-175-327</t>
  </si>
  <si>
    <t>ALL-175-331</t>
  </si>
  <si>
    <t>ALL-175-332</t>
  </si>
  <si>
    <t>ALL-175-333</t>
  </si>
  <si>
    <t>ALL-175-451</t>
  </si>
  <si>
    <t>ALL-177-411</t>
  </si>
  <si>
    <t>ALL-181-344</t>
  </si>
  <si>
    <t>ALL-182-134</t>
  </si>
  <si>
    <t>ALL-182-234</t>
  </si>
  <si>
    <t>ALL-182-361</t>
  </si>
  <si>
    <t>ALL-183-131</t>
  </si>
  <si>
    <t>ALL-183-142</t>
  </si>
  <si>
    <t>ALL-183-151</t>
  </si>
  <si>
    <t>ALL-183-171</t>
  </si>
  <si>
    <t>ALL-183-181</t>
  </si>
  <si>
    <t>ALL-183-231</t>
  </si>
  <si>
    <t>ALL-183-312</t>
  </si>
  <si>
    <t>ALL-183-332</t>
  </si>
  <si>
    <t>ALL-183-392</t>
  </si>
  <si>
    <t>ALL-184-151</t>
  </si>
  <si>
    <t>ALL-184-171</t>
  </si>
  <si>
    <t>ALL-184-221</t>
  </si>
  <si>
    <t>ALL-184-311</t>
  </si>
  <si>
    <t>ALL-184-312</t>
  </si>
  <si>
    <t>ALL-184-331</t>
  </si>
  <si>
    <t>ALL-185-126</t>
  </si>
  <si>
    <t>ALL-185-129_2</t>
  </si>
  <si>
    <t>ALL-185-147</t>
  </si>
  <si>
    <t>ALL-185-151</t>
  </si>
  <si>
    <t>ALL-185-172</t>
  </si>
  <si>
    <t>ALL-185-199</t>
  </si>
  <si>
    <t>ALL-185-541</t>
  </si>
  <si>
    <t>ALL-186-129_2</t>
  </si>
  <si>
    <t>ALL-186-163</t>
  </si>
  <si>
    <t>ALL-186-166</t>
  </si>
  <si>
    <t>ALL-186-331</t>
  </si>
  <si>
    <t>ALL-186-392</t>
  </si>
  <si>
    <t>ALL-192-311</t>
  </si>
  <si>
    <t>ALL-193-311</t>
  </si>
  <si>
    <t xml:space="preserve">       Allotment for PRC 141 for LEA and ISD is guaranteed and column "Total Allotment" should be treated as preliminary. The figure is for budgeting purposes  </t>
  </si>
  <si>
    <t xml:space="preserve">       and shows the same amount as expenditures to bring the $ Balance to zero. PRC 141 expenditures will be reviewed and the allocation finalized at later date. </t>
  </si>
  <si>
    <t xml:space="preserve">       Allotment for PRC 141 for LEA and ISD is guaranteed, but column "Total Allotment" should be treated as preliminary. The figure is for budgeting purposes  </t>
  </si>
  <si>
    <t>PRC ALL - All Covid PRCs (State and Federal)</t>
  </si>
  <si>
    <t>010-185-411</t>
  </si>
  <si>
    <t>01D-182-312</t>
  </si>
  <si>
    <t>01F-181-121</t>
  </si>
  <si>
    <t>01F-192-311</t>
  </si>
  <si>
    <t>01F-193-311</t>
  </si>
  <si>
    <t>020-185-142</t>
  </si>
  <si>
    <t>020-185-211</t>
  </si>
  <si>
    <t>030-171-461</t>
  </si>
  <si>
    <t>030-171-523</t>
  </si>
  <si>
    <t>030-181-462</t>
  </si>
  <si>
    <t>040-171-123</t>
  </si>
  <si>
    <t>040-185-392</t>
  </si>
  <si>
    <t>040-186-411</t>
  </si>
  <si>
    <t>050-171-313</t>
  </si>
  <si>
    <t>060-176-411</t>
  </si>
  <si>
    <t>060-181-542</t>
  </si>
  <si>
    <t>060-192-311</t>
  </si>
  <si>
    <t>06B-185-411</t>
  </si>
  <si>
    <t>070-163-313</t>
  </si>
  <si>
    <t>070-171-167</t>
  </si>
  <si>
    <t>070-176-211</t>
  </si>
  <si>
    <t>070-176-221</t>
  </si>
  <si>
    <t>070-181-142</t>
  </si>
  <si>
    <t>070-192-311</t>
  </si>
  <si>
    <t>070-193-418</t>
  </si>
  <si>
    <t>07A-173-311</t>
  </si>
  <si>
    <t>07A-182-131</t>
  </si>
  <si>
    <t>080-181-532</t>
  </si>
  <si>
    <t>090-167-392</t>
  </si>
  <si>
    <t>090-170-392</t>
  </si>
  <si>
    <t>090-171-461</t>
  </si>
  <si>
    <t>090-184-411</t>
  </si>
  <si>
    <t>090-185-392</t>
  </si>
  <si>
    <t>090-185-411</t>
  </si>
  <si>
    <t>090-185-423</t>
  </si>
  <si>
    <t>090-186-392</t>
  </si>
  <si>
    <t>090-186-411</t>
  </si>
  <si>
    <t>09A-181-131</t>
  </si>
  <si>
    <t>09A-181-173</t>
  </si>
  <si>
    <t>09B-171-180</t>
  </si>
  <si>
    <t>09B-171-211</t>
  </si>
  <si>
    <t>09B-171-233</t>
  </si>
  <si>
    <t>100-176-411</t>
  </si>
  <si>
    <t>100-177-411</t>
  </si>
  <si>
    <t>100-184-312</t>
  </si>
  <si>
    <t>110-163-472</t>
  </si>
  <si>
    <t>110-167-126</t>
  </si>
  <si>
    <t>110-167-142</t>
  </si>
  <si>
    <t>110-170-472</t>
  </si>
  <si>
    <t>110-171-472</t>
  </si>
  <si>
    <t>110-177-411</t>
  </si>
  <si>
    <t>110-181-196</t>
  </si>
  <si>
    <t>110-184-171</t>
  </si>
  <si>
    <t>110-184-181</t>
  </si>
  <si>
    <t>110-185-121</t>
  </si>
  <si>
    <t>110-185-129_2</t>
  </si>
  <si>
    <t>110-185-132</t>
  </si>
  <si>
    <t>110-185-145</t>
  </si>
  <si>
    <t>110-185-180</t>
  </si>
  <si>
    <t>110-185-181</t>
  </si>
  <si>
    <t>110-185-211</t>
  </si>
  <si>
    <t>110-185-221</t>
  </si>
  <si>
    <t>110-185-231</t>
  </si>
  <si>
    <t>110-185-392</t>
  </si>
  <si>
    <t>110-186-392</t>
  </si>
  <si>
    <t>110-186-411</t>
  </si>
  <si>
    <t>110-192-311</t>
  </si>
  <si>
    <t>111-169-181</t>
  </si>
  <si>
    <t>111-169-199</t>
  </si>
  <si>
    <t>111-170-143</t>
  </si>
  <si>
    <t>111-170-146</t>
  </si>
  <si>
    <t>111-170-211</t>
  </si>
  <si>
    <t>111-171-129_2</t>
  </si>
  <si>
    <t>111-171-332</t>
  </si>
  <si>
    <t>111-181-181</t>
  </si>
  <si>
    <t>111-181-199</t>
  </si>
  <si>
    <t>111-185-121</t>
  </si>
  <si>
    <t>111-185-142</t>
  </si>
  <si>
    <t>111-185-143</t>
  </si>
  <si>
    <t>111-185-144</t>
  </si>
  <si>
    <t>111-185-211</t>
  </si>
  <si>
    <t>111-185-221</t>
  </si>
  <si>
    <t>111-185-231</t>
  </si>
  <si>
    <t>111-185-411</t>
  </si>
  <si>
    <t>111-186-113</t>
  </si>
  <si>
    <t>111-186-129_2</t>
  </si>
  <si>
    <t>111-186-133</t>
  </si>
  <si>
    <t>111-186-211</t>
  </si>
  <si>
    <t>111-186-221</t>
  </si>
  <si>
    <t>111-186-231</t>
  </si>
  <si>
    <t>11A-163-131</t>
  </si>
  <si>
    <t>11A-163-211</t>
  </si>
  <si>
    <t>11A-163-221</t>
  </si>
  <si>
    <t>11A-163-231</t>
  </si>
  <si>
    <t>11A-163-233</t>
  </si>
  <si>
    <t>11C-173-317</t>
  </si>
  <si>
    <t>11C-182-166</t>
  </si>
  <si>
    <t>11C-182-211</t>
  </si>
  <si>
    <t>11F-185-121</t>
  </si>
  <si>
    <t>11F-185-211</t>
  </si>
  <si>
    <t>11K-181-141</t>
  </si>
  <si>
    <t>120-171-129_2</t>
  </si>
  <si>
    <t>120-174-311</t>
  </si>
  <si>
    <t>120-181-146</t>
  </si>
  <si>
    <t>120-181-221</t>
  </si>
  <si>
    <t>120-181-231</t>
  </si>
  <si>
    <t>120-183-331</t>
  </si>
  <si>
    <t>120-185-311</t>
  </si>
  <si>
    <t>120-192-311</t>
  </si>
  <si>
    <t>120-193-418</t>
  </si>
  <si>
    <t>132-183-312</t>
  </si>
  <si>
    <t>132-184-327</t>
  </si>
  <si>
    <t>132-184-418</t>
  </si>
  <si>
    <t>132-185-181</t>
  </si>
  <si>
    <t>13A-171-311</t>
  </si>
  <si>
    <t>13A-171-344</t>
  </si>
  <si>
    <t>13A-171-462</t>
  </si>
  <si>
    <t>140-165-472</t>
  </si>
  <si>
    <t>150-181-312</t>
  </si>
  <si>
    <t>150-185-418</t>
  </si>
  <si>
    <t>160-163-472</t>
  </si>
  <si>
    <t>160-185-411</t>
  </si>
  <si>
    <t>16B-165-418</t>
  </si>
  <si>
    <t>16B-173-317</t>
  </si>
  <si>
    <t>170-169-129_2</t>
  </si>
  <si>
    <t>170-171-129_2</t>
  </si>
  <si>
    <t>180-166-392</t>
  </si>
  <si>
    <t>180-167-392</t>
  </si>
  <si>
    <t>180-169-392</t>
  </si>
  <si>
    <t>180-170-181</t>
  </si>
  <si>
    <t>180-170-392</t>
  </si>
  <si>
    <t>180-171-116</t>
  </si>
  <si>
    <t>180-171-311</t>
  </si>
  <si>
    <t>180-171-331</t>
  </si>
  <si>
    <t>180-171-411</t>
  </si>
  <si>
    <t>180-171-414</t>
  </si>
  <si>
    <t>180-181-331</t>
  </si>
  <si>
    <t>180-186-162</t>
  </si>
  <si>
    <t>180-186-211</t>
  </si>
  <si>
    <t>181-163-129_2</t>
  </si>
  <si>
    <t>181-163-472</t>
  </si>
  <si>
    <t>181-170-143</t>
  </si>
  <si>
    <t>181-171-121</t>
  </si>
  <si>
    <t>181-171-472</t>
  </si>
  <si>
    <t>181-185-131</t>
  </si>
  <si>
    <t>181-185-211</t>
  </si>
  <si>
    <t>181-185-221</t>
  </si>
  <si>
    <t>182-181-188</t>
  </si>
  <si>
    <t>182-183-333</t>
  </si>
  <si>
    <t>190-185-192</t>
  </si>
  <si>
    <t>190-185-211</t>
  </si>
  <si>
    <t>190-185-221</t>
  </si>
  <si>
    <t>19A-182-180</t>
  </si>
  <si>
    <t>19A-182-211</t>
  </si>
  <si>
    <t>200-185-121</t>
  </si>
  <si>
    <t>200-185-211</t>
  </si>
  <si>
    <t>200-185-221</t>
  </si>
  <si>
    <t>200-185-231</t>
  </si>
  <si>
    <t>200-186-121</t>
  </si>
  <si>
    <t>200-186-211</t>
  </si>
  <si>
    <t>200-186-221</t>
  </si>
  <si>
    <t>200-186-231</t>
  </si>
  <si>
    <t>210-171-332</t>
  </si>
  <si>
    <t>220-181-541</t>
  </si>
  <si>
    <t>230-163-472</t>
  </si>
  <si>
    <t>230-167-331</t>
  </si>
  <si>
    <t>230-171-181</t>
  </si>
  <si>
    <t>230-171-472</t>
  </si>
  <si>
    <t>23A-183-411</t>
  </si>
  <si>
    <t>240-163-418</t>
  </si>
  <si>
    <t>240-181-411</t>
  </si>
  <si>
    <t>241-177-411</t>
  </si>
  <si>
    <t>241-184-411</t>
  </si>
  <si>
    <t>24B-181-311</t>
  </si>
  <si>
    <t>250-167-411</t>
  </si>
  <si>
    <t>250-181-142</t>
  </si>
  <si>
    <t>250-181-199</t>
  </si>
  <si>
    <t>250-185-232</t>
  </si>
  <si>
    <t>250-185-392</t>
  </si>
  <si>
    <t>260-181-189</t>
  </si>
  <si>
    <t>260-185-142</t>
  </si>
  <si>
    <t>26B-171-131</t>
  </si>
  <si>
    <t>26B-171-211</t>
  </si>
  <si>
    <t>26B-203-180</t>
  </si>
  <si>
    <t>26B-203-211</t>
  </si>
  <si>
    <t>270-185-162</t>
  </si>
  <si>
    <t>27A-182-411</t>
  </si>
  <si>
    <t>280-185-141</t>
  </si>
  <si>
    <t>280-185-142</t>
  </si>
  <si>
    <t>280-185-199</t>
  </si>
  <si>
    <t>280-185-211</t>
  </si>
  <si>
    <t>280-185-221</t>
  </si>
  <si>
    <t>280-185-231</t>
  </si>
  <si>
    <t>290-177-411</t>
  </si>
  <si>
    <t>290-184-411</t>
  </si>
  <si>
    <t>292-181-143</t>
  </si>
  <si>
    <t>292-181-192</t>
  </si>
  <si>
    <t>295-171-462</t>
  </si>
  <si>
    <t>295-181-411</t>
  </si>
  <si>
    <t>300-166-418</t>
  </si>
  <si>
    <t>300-167-142</t>
  </si>
  <si>
    <t>300-167-211</t>
  </si>
  <si>
    <t>300-169-317</t>
  </si>
  <si>
    <t>300-171-163</t>
  </si>
  <si>
    <t>300-173-311</t>
  </si>
  <si>
    <t>300-181-163</t>
  </si>
  <si>
    <t>310-166-392</t>
  </si>
  <si>
    <t>310-170-392</t>
  </si>
  <si>
    <t>310-170-411</t>
  </si>
  <si>
    <t>310-171-180</t>
  </si>
  <si>
    <t>310-174-183</t>
  </si>
  <si>
    <t>310-174-211</t>
  </si>
  <si>
    <t>310-174-221</t>
  </si>
  <si>
    <t>310-181-129_2</t>
  </si>
  <si>
    <t>310-181-163</t>
  </si>
  <si>
    <t>310-181-311</t>
  </si>
  <si>
    <t>310-185-361</t>
  </si>
  <si>
    <t>320-163-472</t>
  </si>
  <si>
    <t>320-165-472</t>
  </si>
  <si>
    <t>320-171-173</t>
  </si>
  <si>
    <t>320-171-352</t>
  </si>
  <si>
    <t>320-171-461</t>
  </si>
  <si>
    <t>320-183-192</t>
  </si>
  <si>
    <t>320-183-211</t>
  </si>
  <si>
    <t>320-186-312</t>
  </si>
  <si>
    <t>32C-181-311</t>
  </si>
  <si>
    <t>32C-193-418</t>
  </si>
  <si>
    <t>32L-183-411</t>
  </si>
  <si>
    <t>32Q-193-311</t>
  </si>
  <si>
    <t>32R-167-311</t>
  </si>
  <si>
    <t>32T-171-146</t>
  </si>
  <si>
    <t>330-163-422</t>
  </si>
  <si>
    <t>330-171-143</t>
  </si>
  <si>
    <t>330-171-181</t>
  </si>
  <si>
    <t>330-171-418</t>
  </si>
  <si>
    <t>330-171-462</t>
  </si>
  <si>
    <t>330-186-411</t>
  </si>
  <si>
    <t>340-163-129_2</t>
  </si>
  <si>
    <t>340-171-418</t>
  </si>
  <si>
    <t>340-181-129_2</t>
  </si>
  <si>
    <t>340-183-333</t>
  </si>
  <si>
    <t>34G-165-418</t>
  </si>
  <si>
    <t>34G-171-121</t>
  </si>
  <si>
    <t>34G-171-211</t>
  </si>
  <si>
    <t>34G-171-221</t>
  </si>
  <si>
    <t>34G-171-231</t>
  </si>
  <si>
    <t>34H-165-411</t>
  </si>
  <si>
    <t>34H-185-312</t>
  </si>
  <si>
    <t>34Z-171-462</t>
  </si>
  <si>
    <t>350-163-129_2</t>
  </si>
  <si>
    <t>350-169-129_2</t>
  </si>
  <si>
    <t>350-170-311</t>
  </si>
  <si>
    <t>350-171-191</t>
  </si>
  <si>
    <t>350-181-129_2</t>
  </si>
  <si>
    <t>350-185-129_2</t>
  </si>
  <si>
    <t>350-185-311</t>
  </si>
  <si>
    <t>35B-182-325</t>
  </si>
  <si>
    <t>360-167-231</t>
  </si>
  <si>
    <t>36F-171-141</t>
  </si>
  <si>
    <t>36G-173-311</t>
  </si>
  <si>
    <t>370-181-198</t>
  </si>
  <si>
    <t>380-181-352</t>
  </si>
  <si>
    <t>380-192-311</t>
  </si>
  <si>
    <t>390-163-413</t>
  </si>
  <si>
    <t>390-169-312</t>
  </si>
  <si>
    <t>39A-165-418</t>
  </si>
  <si>
    <t>400-169-131</t>
  </si>
  <si>
    <t>400-169-231</t>
  </si>
  <si>
    <t>400-181-181</t>
  </si>
  <si>
    <t>400-181-413</t>
  </si>
  <si>
    <t>410-167-129_2</t>
  </si>
  <si>
    <t>410-171-331</t>
  </si>
  <si>
    <t>410-171-459</t>
  </si>
  <si>
    <t>410-171-472</t>
  </si>
  <si>
    <t>410-184-319</t>
  </si>
  <si>
    <t>410-185-126</t>
  </si>
  <si>
    <t>410-185-211</t>
  </si>
  <si>
    <t>41C-173-317</t>
  </si>
  <si>
    <t>41F-185-311</t>
  </si>
  <si>
    <t>41F-185-318</t>
  </si>
  <si>
    <t>41N-172-541</t>
  </si>
  <si>
    <t>41N-182-198</t>
  </si>
  <si>
    <t>41N-182-211</t>
  </si>
  <si>
    <t>41N-182-461</t>
  </si>
  <si>
    <t>41N-182-462</t>
  </si>
  <si>
    <t>421-170-126</t>
  </si>
  <si>
    <t>422-181-462</t>
  </si>
  <si>
    <t>430-165-392</t>
  </si>
  <si>
    <t>430-171-311</t>
  </si>
  <si>
    <t>430-183-392</t>
  </si>
  <si>
    <t>430-184-351</t>
  </si>
  <si>
    <t>430-185-411</t>
  </si>
  <si>
    <t>430-185-418</t>
  </si>
  <si>
    <t>430-185-462</t>
  </si>
  <si>
    <t>43D-165-411</t>
  </si>
  <si>
    <t>43D-170-198</t>
  </si>
  <si>
    <t>43D-170-211</t>
  </si>
  <si>
    <t>440-132-133</t>
  </si>
  <si>
    <t>440-132-171</t>
  </si>
  <si>
    <t>440-132-332</t>
  </si>
  <si>
    <t>440-163-121</t>
  </si>
  <si>
    <t>440-163-231</t>
  </si>
  <si>
    <t>440-163-414</t>
  </si>
  <si>
    <t>440-171-523</t>
  </si>
  <si>
    <t>440-181-151</t>
  </si>
  <si>
    <t>440-183-332</t>
  </si>
  <si>
    <t>44A-181-532</t>
  </si>
  <si>
    <t>450-163-129_2</t>
  </si>
  <si>
    <t>450-163-142</t>
  </si>
  <si>
    <t>450-181-129_2</t>
  </si>
  <si>
    <t>450-185-418</t>
  </si>
  <si>
    <t>450-185-461</t>
  </si>
  <si>
    <t>450-186-461</t>
  </si>
  <si>
    <t>45A-172-148</t>
  </si>
  <si>
    <t>45A-172-211</t>
  </si>
  <si>
    <t>45A-172-221</t>
  </si>
  <si>
    <t>45A-172-231</t>
  </si>
  <si>
    <t>45B-186-311</t>
  </si>
  <si>
    <t>460-181-411</t>
  </si>
  <si>
    <t>460-185-163</t>
  </si>
  <si>
    <t>460-185-166</t>
  </si>
  <si>
    <t>460-185-211</t>
  </si>
  <si>
    <t>460-185-221</t>
  </si>
  <si>
    <t>460-185-312</t>
  </si>
  <si>
    <t>470-170-192</t>
  </si>
  <si>
    <t>480-181-311</t>
  </si>
  <si>
    <t>490-171-361</t>
  </si>
  <si>
    <t>491-184-331</t>
  </si>
  <si>
    <t>49D-171-326</t>
  </si>
  <si>
    <t>49D-181-326</t>
  </si>
  <si>
    <t>49G-169-131</t>
  </si>
  <si>
    <t>49G-169-211</t>
  </si>
  <si>
    <t>500-173-311</t>
  </si>
  <si>
    <t>50Z-181-211</t>
  </si>
  <si>
    <t>510-169-129_2</t>
  </si>
  <si>
    <t>510-171-129_1</t>
  </si>
  <si>
    <t>510-171-129_2</t>
  </si>
  <si>
    <t>510-174-183</t>
  </si>
  <si>
    <t>510-174-211</t>
  </si>
  <si>
    <t>510-174-221</t>
  </si>
  <si>
    <t>510-181-129_2</t>
  </si>
  <si>
    <t>520-167-192</t>
  </si>
  <si>
    <t>520-167-211</t>
  </si>
  <si>
    <t>520-167-221</t>
  </si>
  <si>
    <t>520-181-129_1</t>
  </si>
  <si>
    <t>520-181-472</t>
  </si>
  <si>
    <t>530-169-312</t>
  </si>
  <si>
    <t>530-171-312</t>
  </si>
  <si>
    <t>530-171-332</t>
  </si>
  <si>
    <t>530-177-411</t>
  </si>
  <si>
    <t>530-181-312</t>
  </si>
  <si>
    <t>53C-170-198</t>
  </si>
  <si>
    <t>53C-170-211</t>
  </si>
  <si>
    <t>540-171-135</t>
  </si>
  <si>
    <t>540-171-522</t>
  </si>
  <si>
    <t>540-185-181</t>
  </si>
  <si>
    <t>540-185-211</t>
  </si>
  <si>
    <t>540-185-221</t>
  </si>
  <si>
    <t>540-186-311</t>
  </si>
  <si>
    <t>550-171-163</t>
  </si>
  <si>
    <t>550-181-411</t>
  </si>
  <si>
    <t>550-185-181</t>
  </si>
  <si>
    <t>55A-182-198</t>
  </si>
  <si>
    <t>55A-182-211</t>
  </si>
  <si>
    <t>560-169-199</t>
  </si>
  <si>
    <t>560-171-180</t>
  </si>
  <si>
    <t>560-171-181</t>
  </si>
  <si>
    <t>560-183-327</t>
  </si>
  <si>
    <t>560-184-181</t>
  </si>
  <si>
    <t>560-185-181</t>
  </si>
  <si>
    <t>560-186-181</t>
  </si>
  <si>
    <t>600-171-129_2</t>
  </si>
  <si>
    <t>60B-174-180</t>
  </si>
  <si>
    <t>60B-181-312</t>
  </si>
  <si>
    <t>60B-183-411</t>
  </si>
  <si>
    <t>60B-192-311</t>
  </si>
  <si>
    <t>60F-185-312</t>
  </si>
  <si>
    <t>60I-172-134</t>
  </si>
  <si>
    <t>60I-202-121</t>
  </si>
  <si>
    <t>60I-202-211</t>
  </si>
  <si>
    <t>60I-202-221</t>
  </si>
  <si>
    <t>60J-170-198</t>
  </si>
  <si>
    <t>60J-170-211</t>
  </si>
  <si>
    <t>60J-170-221</t>
  </si>
  <si>
    <t>60K-185-121</t>
  </si>
  <si>
    <t>60K-185-211</t>
  </si>
  <si>
    <t>60K-185-221</t>
  </si>
  <si>
    <t>60M-185-311</t>
  </si>
  <si>
    <t>60M-202-121</t>
  </si>
  <si>
    <t>60M-202-211</t>
  </si>
  <si>
    <t>60N-171-342</t>
  </si>
  <si>
    <t>60P-171-532</t>
  </si>
  <si>
    <t>60Q-171-221</t>
  </si>
  <si>
    <t>60Q-171-231</t>
  </si>
  <si>
    <t>60Q-181-312</t>
  </si>
  <si>
    <t>610-174-180</t>
  </si>
  <si>
    <t>610-174-211</t>
  </si>
  <si>
    <t>610-181-541</t>
  </si>
  <si>
    <t>61K-181-121</t>
  </si>
  <si>
    <t>61K-181-143</t>
  </si>
  <si>
    <t>61K-181-211</t>
  </si>
  <si>
    <t>61K-181-229</t>
  </si>
  <si>
    <t>61K-181-234</t>
  </si>
  <si>
    <t>61K-181-239</t>
  </si>
  <si>
    <t>61L-169-312</t>
  </si>
  <si>
    <t>61L-171-311</t>
  </si>
  <si>
    <t>61M-171-142</t>
  </si>
  <si>
    <t>61M-171-231</t>
  </si>
  <si>
    <t>61M-171-239</t>
  </si>
  <si>
    <t>61M-172-142</t>
  </si>
  <si>
    <t>61M-172-231</t>
  </si>
  <si>
    <t>61M-172-235</t>
  </si>
  <si>
    <t>61M-172-239</t>
  </si>
  <si>
    <t>61M-181-211</t>
  </si>
  <si>
    <t>61M-181-239</t>
  </si>
  <si>
    <t>61M-185-211</t>
  </si>
  <si>
    <t>61M-185-231</t>
  </si>
  <si>
    <t>61M-185-239</t>
  </si>
  <si>
    <t>61N-171-312</t>
  </si>
  <si>
    <t>61N-185-311</t>
  </si>
  <si>
    <t>61N-185-318</t>
  </si>
  <si>
    <t>61Q-171-198</t>
  </si>
  <si>
    <t>61U-171-411</t>
  </si>
  <si>
    <t>61V-169-131</t>
  </si>
  <si>
    <t>61V-171-116</t>
  </si>
  <si>
    <t>61V-171-134</t>
  </si>
  <si>
    <t>61V-181-131</t>
  </si>
  <si>
    <t>61W-185-311</t>
  </si>
  <si>
    <t>620-183-312</t>
  </si>
  <si>
    <t>620-203-180</t>
  </si>
  <si>
    <t>620-203-211</t>
  </si>
  <si>
    <t>62L-192-311</t>
  </si>
  <si>
    <t>630-181-163</t>
  </si>
  <si>
    <t>630-183-333</t>
  </si>
  <si>
    <t>630-183-344</t>
  </si>
  <si>
    <t>630-183-411</t>
  </si>
  <si>
    <t>630-184-551</t>
  </si>
  <si>
    <t>63A-172-143</t>
  </si>
  <si>
    <t>63C-170-143</t>
  </si>
  <si>
    <t>63C-170-211</t>
  </si>
  <si>
    <t>640-171-551</t>
  </si>
  <si>
    <t>640-184-462</t>
  </si>
  <si>
    <t>640-185-392</t>
  </si>
  <si>
    <t>64A-171-135</t>
  </si>
  <si>
    <t>64A-181-135</t>
  </si>
  <si>
    <t>64A-181-142</t>
  </si>
  <si>
    <t>64A-181-231</t>
  </si>
  <si>
    <t>650-163-325</t>
  </si>
  <si>
    <t>650-171-418</t>
  </si>
  <si>
    <t>650-181-145</t>
  </si>
  <si>
    <t>650-183-312</t>
  </si>
  <si>
    <t>65D-169-317</t>
  </si>
  <si>
    <t>65F-169-131</t>
  </si>
  <si>
    <t>65G-171-131</t>
  </si>
  <si>
    <t>65G-173-317</t>
  </si>
  <si>
    <t>65G-181-121</t>
  </si>
  <si>
    <t>65G-181-131</t>
  </si>
  <si>
    <t>65G-181-211</t>
  </si>
  <si>
    <t>65G-181-413</t>
  </si>
  <si>
    <t>65G-181-418</t>
  </si>
  <si>
    <t>65G-183-411</t>
  </si>
  <si>
    <t>65Z-170-143</t>
  </si>
  <si>
    <t>65Z-171-131</t>
  </si>
  <si>
    <t>65Z-173-311</t>
  </si>
  <si>
    <t>660-181-541</t>
  </si>
  <si>
    <t>660-184-331</t>
  </si>
  <si>
    <t>670-169-129_2</t>
  </si>
  <si>
    <t>670-171-131</t>
  </si>
  <si>
    <t>670-171-231</t>
  </si>
  <si>
    <t>680-171-184</t>
  </si>
  <si>
    <t>680-171-312</t>
  </si>
  <si>
    <t>680-181-192</t>
  </si>
  <si>
    <t>680-181-392</t>
  </si>
  <si>
    <t>680-186-142</t>
  </si>
  <si>
    <t>680-186-211</t>
  </si>
  <si>
    <t>680-186-221</t>
  </si>
  <si>
    <t>680-186-231</t>
  </si>
  <si>
    <t>681-181-143</t>
  </si>
  <si>
    <t>68A-172-462</t>
  </si>
  <si>
    <t>69A-170-411</t>
  </si>
  <si>
    <t>700-181-311</t>
  </si>
  <si>
    <t>700-183-312</t>
  </si>
  <si>
    <t>700-183-411</t>
  </si>
  <si>
    <t>70A-185-121</t>
  </si>
  <si>
    <t>70A-203-180</t>
  </si>
  <si>
    <t>710-163-422</t>
  </si>
  <si>
    <t>710-181-129_2</t>
  </si>
  <si>
    <t>720-170-221</t>
  </si>
  <si>
    <t>720-183-331</t>
  </si>
  <si>
    <t>730-181-131</t>
  </si>
  <si>
    <t>730-184-312</t>
  </si>
  <si>
    <t>73A-181-462</t>
  </si>
  <si>
    <t>73B-182-462</t>
  </si>
  <si>
    <t>740-167-411</t>
  </si>
  <si>
    <t>740-169-221</t>
  </si>
  <si>
    <t>740-169-231</t>
  </si>
  <si>
    <t>750-163-472</t>
  </si>
  <si>
    <t>750-170-198</t>
  </si>
  <si>
    <t>750-170-211</t>
  </si>
  <si>
    <t>750-170-221</t>
  </si>
  <si>
    <t>750-181-472</t>
  </si>
  <si>
    <t>750-192-311</t>
  </si>
  <si>
    <t>760-163-129_2</t>
  </si>
  <si>
    <t>760-163-472</t>
  </si>
  <si>
    <t>760-167-129_2</t>
  </si>
  <si>
    <t>760-171-129_2</t>
  </si>
  <si>
    <t>760-176-411</t>
  </si>
  <si>
    <t>760-181-129_2</t>
  </si>
  <si>
    <t>760-181-142</t>
  </si>
  <si>
    <t>760-181-461</t>
  </si>
  <si>
    <t>760-181-462</t>
  </si>
  <si>
    <t>760-185-461</t>
  </si>
  <si>
    <t>760-186-332</t>
  </si>
  <si>
    <t>761-171-198</t>
  </si>
  <si>
    <t>761-181-418</t>
  </si>
  <si>
    <t>761-185-411</t>
  </si>
  <si>
    <t>76A-185-142</t>
  </si>
  <si>
    <t>76A-185-211</t>
  </si>
  <si>
    <t>76A-185-221</t>
  </si>
  <si>
    <t>76A-185-411</t>
  </si>
  <si>
    <t>770-163-472</t>
  </si>
  <si>
    <t>770-165-472</t>
  </si>
  <si>
    <t>770-167-472</t>
  </si>
  <si>
    <t>770-171-472</t>
  </si>
  <si>
    <t>770-178-472</t>
  </si>
  <si>
    <t>770-181-472</t>
  </si>
  <si>
    <t>790-163-472</t>
  </si>
  <si>
    <t>790-171-423</t>
  </si>
  <si>
    <t>790-171-462</t>
  </si>
  <si>
    <t>790-178-418</t>
  </si>
  <si>
    <t>790-181-319</t>
  </si>
  <si>
    <t>79Z-184-311</t>
  </si>
  <si>
    <t>800-185-192</t>
  </si>
  <si>
    <t>800-185-211</t>
  </si>
  <si>
    <t>800-185-221</t>
  </si>
  <si>
    <t>810-170-192</t>
  </si>
  <si>
    <t>810-181-221</t>
  </si>
  <si>
    <t>81B-167-411</t>
  </si>
  <si>
    <t>81B-181-143</t>
  </si>
  <si>
    <t>820-171-522</t>
  </si>
  <si>
    <t>820-181-413</t>
  </si>
  <si>
    <t>820-181-523</t>
  </si>
  <si>
    <t>821-170-221</t>
  </si>
  <si>
    <t>821-173-311</t>
  </si>
  <si>
    <t>821-181-162</t>
  </si>
  <si>
    <t>821-181-418</t>
  </si>
  <si>
    <t>830-166-418</t>
  </si>
  <si>
    <t>830-181-411</t>
  </si>
  <si>
    <t>830-181-462</t>
  </si>
  <si>
    <t>830-185-311</t>
  </si>
  <si>
    <t>830-185-312</t>
  </si>
  <si>
    <t>840-163-472</t>
  </si>
  <si>
    <t>840-174-183</t>
  </si>
  <si>
    <t>840-174-211</t>
  </si>
  <si>
    <t>840-174-221</t>
  </si>
  <si>
    <t>840-181-523</t>
  </si>
  <si>
    <t>84B-182-321</t>
  </si>
  <si>
    <t>84B-182-323</t>
  </si>
  <si>
    <t>84B-182-324</t>
  </si>
  <si>
    <t>850-184-171</t>
  </si>
  <si>
    <t>850-184-211</t>
  </si>
  <si>
    <t>860-171-113</t>
  </si>
  <si>
    <t>860-184-312</t>
  </si>
  <si>
    <t>860-184-462</t>
  </si>
  <si>
    <t>860-185-121</t>
  </si>
  <si>
    <t>860-185-129_2</t>
  </si>
  <si>
    <t>860-185-312</t>
  </si>
  <si>
    <t>860-185-332</t>
  </si>
  <si>
    <t>860-185-333</t>
  </si>
  <si>
    <t>862-171-523</t>
  </si>
  <si>
    <t>862-181-413</t>
  </si>
  <si>
    <t>862-184-171</t>
  </si>
  <si>
    <t>862-184-211</t>
  </si>
  <si>
    <t>870-171-461</t>
  </si>
  <si>
    <t>870-171-472</t>
  </si>
  <si>
    <t>870-181-523</t>
  </si>
  <si>
    <t>870-181-532</t>
  </si>
  <si>
    <t>870-184-332</t>
  </si>
  <si>
    <t>880-163-472</t>
  </si>
  <si>
    <t>880-181-163</t>
  </si>
  <si>
    <t>880-184-411</t>
  </si>
  <si>
    <t>88A-185-121</t>
  </si>
  <si>
    <t>88A-185-211</t>
  </si>
  <si>
    <t>88A-185-221</t>
  </si>
  <si>
    <t>88A-185-231</t>
  </si>
  <si>
    <t>890-167-198</t>
  </si>
  <si>
    <t>890-167-211</t>
  </si>
  <si>
    <t>890-167-221</t>
  </si>
  <si>
    <t>890-171-188</t>
  </si>
  <si>
    <t>890-183-331</t>
  </si>
  <si>
    <t>890-185-317</t>
  </si>
  <si>
    <t>900-163-129_2</t>
  </si>
  <si>
    <t>900-163-472</t>
  </si>
  <si>
    <t>900-167-317</t>
  </si>
  <si>
    <t>900-170-472</t>
  </si>
  <si>
    <t>900-183-146</t>
  </si>
  <si>
    <t>900-183-211</t>
  </si>
  <si>
    <t>900-183-221</t>
  </si>
  <si>
    <t>900-183-231</t>
  </si>
  <si>
    <t>90A-172-231</t>
  </si>
  <si>
    <t>90A-172-542</t>
  </si>
  <si>
    <t>90A-182-312</t>
  </si>
  <si>
    <t>90A-182-418</t>
  </si>
  <si>
    <t>90A-182-542</t>
  </si>
  <si>
    <t>910-171-135</t>
  </si>
  <si>
    <t>910-171-532</t>
  </si>
  <si>
    <t>910-181-113</t>
  </si>
  <si>
    <t>910-181-523</t>
  </si>
  <si>
    <t>910-184-411</t>
  </si>
  <si>
    <t>910-185-392</t>
  </si>
  <si>
    <t>920-171-422</t>
  </si>
  <si>
    <t>920-185-198</t>
  </si>
  <si>
    <t>920-185-211</t>
  </si>
  <si>
    <t>920-185-221</t>
  </si>
  <si>
    <t>920-185-232</t>
  </si>
  <si>
    <t>920-185-392</t>
  </si>
  <si>
    <t>92F-182-180</t>
  </si>
  <si>
    <t>92F-182-211</t>
  </si>
  <si>
    <t>92G-173-311</t>
  </si>
  <si>
    <t>92P-170-121</t>
  </si>
  <si>
    <t>92P-170-211</t>
  </si>
  <si>
    <t>92R-164-311</t>
  </si>
  <si>
    <t>92R-170-142</t>
  </si>
  <si>
    <t>92S-182-162</t>
  </si>
  <si>
    <t>92T-171-312</t>
  </si>
  <si>
    <t>92T-185-311</t>
  </si>
  <si>
    <t>92T-185-318</t>
  </si>
  <si>
    <t>92Y-192-311</t>
  </si>
  <si>
    <t>930-181-411</t>
  </si>
  <si>
    <t>930-181-418</t>
  </si>
  <si>
    <t>930-184-311</t>
  </si>
  <si>
    <t>930-186-312</t>
  </si>
  <si>
    <t>93J-171-116</t>
  </si>
  <si>
    <t>93J-171-121</t>
  </si>
  <si>
    <t>93J-171-131</t>
  </si>
  <si>
    <t>93J-171-142</t>
  </si>
  <si>
    <t>93J-171-151</t>
  </si>
  <si>
    <t>93J-171-211</t>
  </si>
  <si>
    <t>93N-192-311</t>
  </si>
  <si>
    <t>93R-181-411</t>
  </si>
  <si>
    <t>940-171-332</t>
  </si>
  <si>
    <t>940-181-196</t>
  </si>
  <si>
    <t>940-183-411</t>
  </si>
  <si>
    <t>940-183-418</t>
  </si>
  <si>
    <t>940-183-462</t>
  </si>
  <si>
    <t>94A-173-311</t>
  </si>
  <si>
    <t>94Z-181-162</t>
  </si>
  <si>
    <t>950-171-411</t>
  </si>
  <si>
    <t>950-185-418</t>
  </si>
  <si>
    <t>960-169-129_2</t>
  </si>
  <si>
    <t>960-171-129_2</t>
  </si>
  <si>
    <t>960-171-541</t>
  </si>
  <si>
    <t>960-173-311</t>
  </si>
  <si>
    <t>960-176-411</t>
  </si>
  <si>
    <t>960-181-351</t>
  </si>
  <si>
    <t>96C-181-121</t>
  </si>
  <si>
    <t>96C-181-142</t>
  </si>
  <si>
    <t>96C-181-151</t>
  </si>
  <si>
    <t>96C-181-171</t>
  </si>
  <si>
    <t>96C-181-173</t>
  </si>
  <si>
    <t>96C-181-192</t>
  </si>
  <si>
    <t>96C-181-211</t>
  </si>
  <si>
    <t>96C-181-411</t>
  </si>
  <si>
    <t>96F-169-131</t>
  </si>
  <si>
    <t>96F-169-211</t>
  </si>
  <si>
    <t>970-170-392</t>
  </si>
  <si>
    <t>970-181-461</t>
  </si>
  <si>
    <t>970-181-462</t>
  </si>
  <si>
    <t>970-185-461</t>
  </si>
  <si>
    <t>980-171-183</t>
  </si>
  <si>
    <t>980-183-198</t>
  </si>
  <si>
    <t>980-183-211</t>
  </si>
  <si>
    <t>980-183-221</t>
  </si>
  <si>
    <t>98A-165-418</t>
  </si>
  <si>
    <t>98A-171-551</t>
  </si>
  <si>
    <t>990-171-198</t>
  </si>
  <si>
    <t>990-181-418</t>
  </si>
  <si>
    <t>B95-175-312</t>
  </si>
  <si>
    <t>B95-175-411</t>
  </si>
  <si>
    <t>C50-175-113</t>
  </si>
  <si>
    <t>C50-175-141</t>
  </si>
  <si>
    <t>C50-175-151</t>
  </si>
  <si>
    <t>C50-175-211</t>
  </si>
  <si>
    <t>C50-175-221</t>
  </si>
  <si>
    <t>C50-175-231</t>
  </si>
  <si>
    <t>C50-175-311</t>
  </si>
  <si>
    <t>C50-175-411</t>
  </si>
  <si>
    <t>C50-175-461</t>
  </si>
  <si>
    <t>C50-175-462</t>
  </si>
  <si>
    <t>E28-175-113</t>
  </si>
  <si>
    <t>E28-175-115</t>
  </si>
  <si>
    <t>E28-175-151</t>
  </si>
  <si>
    <t>E28-175-173</t>
  </si>
  <si>
    <t>E28-175-196</t>
  </si>
  <si>
    <t>E28-175-198</t>
  </si>
  <si>
    <t>E28-175-211</t>
  </si>
  <si>
    <t>E28-175-314</t>
  </si>
  <si>
    <t>E28-175-321</t>
  </si>
  <si>
    <t>E28-175-327</t>
  </si>
  <si>
    <t>E28-175-331</t>
  </si>
  <si>
    <t>E28-175-411</t>
  </si>
  <si>
    <t>E28-175-451</t>
  </si>
  <si>
    <t>01D-ALL-312</t>
  </si>
  <si>
    <t>030-ALL-523</t>
  </si>
  <si>
    <t>040-ALL-123</t>
  </si>
  <si>
    <t>050-ALL-313</t>
  </si>
  <si>
    <t>070-ALL-167</t>
  </si>
  <si>
    <t>070-ALL-313</t>
  </si>
  <si>
    <t>080-ALL-532</t>
  </si>
  <si>
    <t>090-ALL-423</t>
  </si>
  <si>
    <t>09A-ALL-173</t>
  </si>
  <si>
    <t>09B-ALL-233</t>
  </si>
  <si>
    <t>100-ALL-312</t>
  </si>
  <si>
    <t>110-ALL-472</t>
  </si>
  <si>
    <t>111-ALL-121</t>
  </si>
  <si>
    <t>111-ALL-133</t>
  </si>
  <si>
    <t>111-ALL-181</t>
  </si>
  <si>
    <t>11C-ALL-166</t>
  </si>
  <si>
    <t>11C-ALL-317</t>
  </si>
  <si>
    <t>11F-ALL-121</t>
  </si>
  <si>
    <t>120-ALL-129_2</t>
  </si>
  <si>
    <t>120-ALL-146</t>
  </si>
  <si>
    <t>120-ALL-331</t>
  </si>
  <si>
    <t>132-ALL-327</t>
  </si>
  <si>
    <t>13A-ALL-344</t>
  </si>
  <si>
    <t>150-ALL-312</t>
  </si>
  <si>
    <t>160-ALL-472</t>
  </si>
  <si>
    <t>16B-ALL-317</t>
  </si>
  <si>
    <t>170-ALL-129_2</t>
  </si>
  <si>
    <t>180-ALL-414</t>
  </si>
  <si>
    <t>181-ALL-472</t>
  </si>
  <si>
    <t>200-ALL-121</t>
  </si>
  <si>
    <t>220-ALL-541</t>
  </si>
  <si>
    <t>230-ALL-472</t>
  </si>
  <si>
    <t>260-ALL-189</t>
  </si>
  <si>
    <t>26B-ALL-131</t>
  </si>
  <si>
    <t>280-ALL-141</t>
  </si>
  <si>
    <t>292-ALL-143</t>
  </si>
  <si>
    <t>310-ALL-129_2</t>
  </si>
  <si>
    <t>310-ALL-163</t>
  </si>
  <si>
    <t>310-ALL-183</t>
  </si>
  <si>
    <t>310-ALL-361</t>
  </si>
  <si>
    <t>320-ALL-173</t>
  </si>
  <si>
    <t>320-ALL-352</t>
  </si>
  <si>
    <t>320-ALL-472</t>
  </si>
  <si>
    <t>32T-ALL-146</t>
  </si>
  <si>
    <t>340-ALL-129_2</t>
  </si>
  <si>
    <t>34G-ALL-231</t>
  </si>
  <si>
    <t>34Z-ALL-451</t>
  </si>
  <si>
    <t>350-ALL-129_2</t>
  </si>
  <si>
    <t>35B-ALL-325</t>
  </si>
  <si>
    <t>36F-ALL-141</t>
  </si>
  <si>
    <t>380-ALL-352</t>
  </si>
  <si>
    <t>390-ALL-413</t>
  </si>
  <si>
    <t>400-ALL-413</t>
  </si>
  <si>
    <t>41C-ALL-317</t>
  </si>
  <si>
    <t>41F-ALL-318</t>
  </si>
  <si>
    <t>41N-ALL-198</t>
  </si>
  <si>
    <t>41N-ALL-461</t>
  </si>
  <si>
    <t>41N-ALL-541</t>
  </si>
  <si>
    <t>43D-ALL-198</t>
  </si>
  <si>
    <t>440-ALL-414</t>
  </si>
  <si>
    <t>440-ALL-523</t>
  </si>
  <si>
    <t>44A-ALL-532</t>
  </si>
  <si>
    <t>45A-ALL-148</t>
  </si>
  <si>
    <t>45B-ALL-311</t>
  </si>
  <si>
    <t>460-ALL-163</t>
  </si>
  <si>
    <t>460-ALL-166</t>
  </si>
  <si>
    <t>490-ALL-361</t>
  </si>
  <si>
    <t>49D-ALL-326</t>
  </si>
  <si>
    <t>49G-ALL-131</t>
  </si>
  <si>
    <t>510-ALL-129_1</t>
  </si>
  <si>
    <t>510-ALL-129_2</t>
  </si>
  <si>
    <t>520-ALL-129_1</t>
  </si>
  <si>
    <t>530-ALL-332</t>
  </si>
  <si>
    <t>53C-ALL-198</t>
  </si>
  <si>
    <t>540-ALL-135</t>
  </si>
  <si>
    <t>540-ALL-181</t>
  </si>
  <si>
    <t>540-ALL-522</t>
  </si>
  <si>
    <t>550-ALL-163</t>
  </si>
  <si>
    <t>60F-ALL-312</t>
  </si>
  <si>
    <t>60I-ALL-134</t>
  </si>
  <si>
    <t>60J-ALL-198</t>
  </si>
  <si>
    <t>60K-ALL-121</t>
  </si>
  <si>
    <t>60P-ALL-532</t>
  </si>
  <si>
    <t>60Q-ALL-231</t>
  </si>
  <si>
    <t>61K-ALL-143</t>
  </si>
  <si>
    <t>61K-ALL-229</t>
  </si>
  <si>
    <t>61L-ALL-312</t>
  </si>
  <si>
    <t>61M-ALL-142</t>
  </si>
  <si>
    <t>61M-ALL-231</t>
  </si>
  <si>
    <t>61M-ALL-235</t>
  </si>
  <si>
    <t>61M-ALL-239</t>
  </si>
  <si>
    <t>61N-ALL-318</t>
  </si>
  <si>
    <t>61V-ALL-116</t>
  </si>
  <si>
    <t>61V-ALL-134</t>
  </si>
  <si>
    <t>62L-ALL-311</t>
  </si>
  <si>
    <t>630-ALL-551</t>
  </si>
  <si>
    <t>63A-ALL-143</t>
  </si>
  <si>
    <t>63C-ALL-143</t>
  </si>
  <si>
    <t>640-ALL-551</t>
  </si>
  <si>
    <t>64A-ALL-135</t>
  </si>
  <si>
    <t>650-ALL-325</t>
  </si>
  <si>
    <t>65D-ALL-317</t>
  </si>
  <si>
    <t>65F-ALL-342</t>
  </si>
  <si>
    <t>65G-ALL-317</t>
  </si>
  <si>
    <t>65Z-ALL-131</t>
  </si>
  <si>
    <t>660-ALL-331</t>
  </si>
  <si>
    <t>660-ALL-541</t>
  </si>
  <si>
    <t>670-ALL-129_2</t>
  </si>
  <si>
    <t>680-ALL-184</t>
  </si>
  <si>
    <t>681-ALL-143</t>
  </si>
  <si>
    <t>710-ALL-129_2</t>
  </si>
  <si>
    <t>710-ALL-422</t>
  </si>
  <si>
    <t>750-ALL-472</t>
  </si>
  <si>
    <t>760-ALL-129_2</t>
  </si>
  <si>
    <t>760-ALL-472</t>
  </si>
  <si>
    <t>761-ALL-198</t>
  </si>
  <si>
    <t>76A-ALL-142</t>
  </si>
  <si>
    <t>770-ALL-472</t>
  </si>
  <si>
    <t>770-ALL-532</t>
  </si>
  <si>
    <t>790-ALL-319</t>
  </si>
  <si>
    <t>790-ALL-423</t>
  </si>
  <si>
    <t>790-ALL-472</t>
  </si>
  <si>
    <t>81B-ALL-143</t>
  </si>
  <si>
    <t>820-ALL-522</t>
  </si>
  <si>
    <t>820-ALL-523</t>
  </si>
  <si>
    <t>840-ALL-472</t>
  </si>
  <si>
    <t>840-ALL-523</t>
  </si>
  <si>
    <t>84B-ALL-321</t>
  </si>
  <si>
    <t>84B-ALL-323</t>
  </si>
  <si>
    <t>84B-ALL-324</t>
  </si>
  <si>
    <t>860-ALL-113</t>
  </si>
  <si>
    <t>860-ALL-333</t>
  </si>
  <si>
    <t>862-ALL-413</t>
  </si>
  <si>
    <t>862-ALL-523</t>
  </si>
  <si>
    <t>870-ALL-523</t>
  </si>
  <si>
    <t>870-ALL-532</t>
  </si>
  <si>
    <t>880-ALL-163</t>
  </si>
  <si>
    <t>880-ALL-472</t>
  </si>
  <si>
    <t>890-ALL-188</t>
  </si>
  <si>
    <t>900-ALL-129_2</t>
  </si>
  <si>
    <t>900-ALL-472</t>
  </si>
  <si>
    <t>90A-ALL-231</t>
  </si>
  <si>
    <t>90A-ALL-312</t>
  </si>
  <si>
    <t>910-ALL-135</t>
  </si>
  <si>
    <t>910-ALL-523</t>
  </si>
  <si>
    <t>910-ALL-532</t>
  </si>
  <si>
    <t>920-ALL-422</t>
  </si>
  <si>
    <t>92S-ALL-162</t>
  </si>
  <si>
    <t>92T-ALL-318</t>
  </si>
  <si>
    <t>93J-ALL-116</t>
  </si>
  <si>
    <t>93J-ALL-131</t>
  </si>
  <si>
    <t>93J-ALL-142</t>
  </si>
  <si>
    <t>940-ALL-196</t>
  </si>
  <si>
    <t>940-ALL-332</t>
  </si>
  <si>
    <t>94Z-ALL-162</t>
  </si>
  <si>
    <t>960-ALL-129_2</t>
  </si>
  <si>
    <t>960-ALL-351</t>
  </si>
  <si>
    <t>960-ALL-541</t>
  </si>
  <si>
    <t>96C-ALL-142</t>
  </si>
  <si>
    <t>96C-ALL-151</t>
  </si>
  <si>
    <t>96C-ALL-171</t>
  </si>
  <si>
    <t>96F-ALL-131</t>
  </si>
  <si>
    <t>98A-ALL-551</t>
  </si>
  <si>
    <t>B95-ALL-312</t>
  </si>
  <si>
    <t>C50-ALL-461</t>
  </si>
  <si>
    <t>E28-ALL-113</t>
  </si>
  <si>
    <t>E28-ALL-115</t>
  </si>
  <si>
    <t>E28-ALL-151</t>
  </si>
  <si>
    <t>E28-ALL-173</t>
  </si>
  <si>
    <t>E28-ALL-196</t>
  </si>
  <si>
    <t>E28-ALL-198</t>
  </si>
  <si>
    <t>E28-ALL-211</t>
  </si>
  <si>
    <t>E28-ALL-314</t>
  </si>
  <si>
    <t>E28-ALL-321</t>
  </si>
  <si>
    <t>E28-ALL-327</t>
  </si>
  <si>
    <t>E28-ALL-331</t>
  </si>
  <si>
    <t>E28-ALL-411</t>
  </si>
  <si>
    <t>E28-ALL-451</t>
  </si>
  <si>
    <t>ALL-ALL-123</t>
  </si>
  <si>
    <t>ALL-ALL-189</t>
  </si>
  <si>
    <t>ALL-132-171</t>
  </si>
  <si>
    <t>ALL-171-123</t>
  </si>
  <si>
    <t>ALL-172-134</t>
  </si>
  <si>
    <t>ALL-172-235</t>
  </si>
  <si>
    <t>ALL-175-173</t>
  </si>
  <si>
    <t>ALL-175-196</t>
  </si>
  <si>
    <t>ALL-175-314</t>
  </si>
  <si>
    <t>ALL-181-188</t>
  </si>
  <si>
    <t>ALL-181-189</t>
  </si>
  <si>
    <t>ALL-181-319</t>
  </si>
  <si>
    <t>ALL-182-166</t>
  </si>
  <si>
    <t>ALL-182-198</t>
  </si>
  <si>
    <t>ALL-182-321</t>
  </si>
  <si>
    <t>ALL-182-323</t>
  </si>
  <si>
    <t>ALL-182-324</t>
  </si>
  <si>
    <t>ALL-183-192</t>
  </si>
  <si>
    <t>ALL-183-327</t>
  </si>
  <si>
    <t>ALL-183-333</t>
  </si>
  <si>
    <t>ALL-183-344</t>
  </si>
  <si>
    <t>ALL-183-418</t>
  </si>
  <si>
    <t>ALL-183-462</t>
  </si>
  <si>
    <t>ALL-184-181</t>
  </si>
  <si>
    <t>ALL-184-319</t>
  </si>
  <si>
    <t>ALL-184-327</t>
  </si>
  <si>
    <t>ALL-184-332</t>
  </si>
  <si>
    <t>ALL-184-351</t>
  </si>
  <si>
    <t>ALL-184-418</t>
  </si>
  <si>
    <t>ALL-184-462</t>
  </si>
  <si>
    <t>ALL-184-551</t>
  </si>
  <si>
    <t>ALL-185-125</t>
  </si>
  <si>
    <t>ALL-185-132</t>
  </si>
  <si>
    <t>ALL-185-144</t>
  </si>
  <si>
    <t>ALL-185-145</t>
  </si>
  <si>
    <t>ALL-185-166</t>
  </si>
  <si>
    <t>ALL-185-198</t>
  </si>
  <si>
    <t>ALL-185-239</t>
  </si>
  <si>
    <t>ALL-185-361</t>
  </si>
  <si>
    <t>ALL-185-423</t>
  </si>
  <si>
    <t>ALL-186-113</t>
  </si>
  <si>
    <t>ALL-186-133</t>
  </si>
  <si>
    <t>ALL-186-162</t>
  </si>
  <si>
    <t>ALL-186-332</t>
  </si>
  <si>
    <t>ALL-193-418</t>
  </si>
  <si>
    <t>ALL-202-121</t>
  </si>
  <si>
    <t>ALL-202-211</t>
  </si>
  <si>
    <t>ALL-202-221</t>
  </si>
  <si>
    <t>Public School Unit (LEA,  Charter School, Regional and Lab Schools, Non Units). This report excludes Residential Schools and State Agencies under DHHS and DoJJ, NC School of Arts, NC School of Math and Science and Federal Schools (units 205, 218, 269, 298, 996, 997, 998 etc.)</t>
  </si>
  <si>
    <t>010-163-189</t>
  </si>
  <si>
    <t>010-185-392</t>
  </si>
  <si>
    <t>010-192-311</t>
  </si>
  <si>
    <t>01C-171-462</t>
  </si>
  <si>
    <t>01C-181-325</t>
  </si>
  <si>
    <t>01D-182-462</t>
  </si>
  <si>
    <t>01D-185-121</t>
  </si>
  <si>
    <t>01F-173-317</t>
  </si>
  <si>
    <t>020-171-167</t>
  </si>
  <si>
    <t>020-185-199</t>
  </si>
  <si>
    <t>020-186-332</t>
  </si>
  <si>
    <t>030-170-411</t>
  </si>
  <si>
    <t>030-181-541</t>
  </si>
  <si>
    <t>030-183-311</t>
  </si>
  <si>
    <t>040-173-311</t>
  </si>
  <si>
    <t>040-184-311</t>
  </si>
  <si>
    <t>040-185-163</t>
  </si>
  <si>
    <t>040-185-211</t>
  </si>
  <si>
    <t>040-186-392</t>
  </si>
  <si>
    <t>040-192-311</t>
  </si>
  <si>
    <t>050-171-523</t>
  </si>
  <si>
    <t>060-181-163</t>
  </si>
  <si>
    <t>060-193-311</t>
  </si>
  <si>
    <t>070-176-192</t>
  </si>
  <si>
    <t>070-181-147</t>
  </si>
  <si>
    <t>070-181-163</t>
  </si>
  <si>
    <t>070-181-171</t>
  </si>
  <si>
    <t>070-181-172</t>
  </si>
  <si>
    <t>070-181-192</t>
  </si>
  <si>
    <t>070-181-199</t>
  </si>
  <si>
    <t>080-185-192</t>
  </si>
  <si>
    <t>080-185-211</t>
  </si>
  <si>
    <t>080-185-221</t>
  </si>
  <si>
    <t>090-171-413</t>
  </si>
  <si>
    <t>090-184-312</t>
  </si>
  <si>
    <t>090-184-392</t>
  </si>
  <si>
    <t>090-185-143</t>
  </si>
  <si>
    <t>090-185-165</t>
  </si>
  <si>
    <t>090-185-196</t>
  </si>
  <si>
    <t>090-185-317</t>
  </si>
  <si>
    <t>090-186-311</t>
  </si>
  <si>
    <t>090-186-331</t>
  </si>
  <si>
    <t>09B-171-142</t>
  </si>
  <si>
    <t>100-177-462</t>
  </si>
  <si>
    <t>100-186-162</t>
  </si>
  <si>
    <t>100-192-311</t>
  </si>
  <si>
    <t>100-193-311</t>
  </si>
  <si>
    <t>10B-181-143</t>
  </si>
  <si>
    <t>110-170-143</t>
  </si>
  <si>
    <t>110-171-167</t>
  </si>
  <si>
    <t>110-177-462</t>
  </si>
  <si>
    <t>110-181-326</t>
  </si>
  <si>
    <t>110-185-162</t>
  </si>
  <si>
    <t>110-185-167</t>
  </si>
  <si>
    <t>110-186-461</t>
  </si>
  <si>
    <t>111-181-326</t>
  </si>
  <si>
    <t>11C-185-121</t>
  </si>
  <si>
    <t>11C-185-211</t>
  </si>
  <si>
    <t>11C-185-221</t>
  </si>
  <si>
    <t>120-171-461</t>
  </si>
  <si>
    <t>120-181-113</t>
  </si>
  <si>
    <t>120-181-523</t>
  </si>
  <si>
    <t>130-166-392</t>
  </si>
  <si>
    <t>130-168-461</t>
  </si>
  <si>
    <t>130-176-411</t>
  </si>
  <si>
    <t>130-205-148</t>
  </si>
  <si>
    <t>130-205-211</t>
  </si>
  <si>
    <t>132-181-121</t>
  </si>
  <si>
    <t>132-181-131</t>
  </si>
  <si>
    <t>132-184-198</t>
  </si>
  <si>
    <t>132-184-211</t>
  </si>
  <si>
    <t>132-184-221</t>
  </si>
  <si>
    <t>132-184-411</t>
  </si>
  <si>
    <t>132-185-312</t>
  </si>
  <si>
    <t>13B-170-198</t>
  </si>
  <si>
    <t>13B-171-126</t>
  </si>
  <si>
    <t>13B-171-211</t>
  </si>
  <si>
    <t>13B-171-411</t>
  </si>
  <si>
    <t>13B-171-418</t>
  </si>
  <si>
    <t>13B-171-462</t>
  </si>
  <si>
    <t>13C-185-142</t>
  </si>
  <si>
    <t>13D-171-411</t>
  </si>
  <si>
    <t>140-183-311</t>
  </si>
  <si>
    <t>140-183-312</t>
  </si>
  <si>
    <t>140-185-196</t>
  </si>
  <si>
    <t>140-185-211</t>
  </si>
  <si>
    <t>150-167-418</t>
  </si>
  <si>
    <t>150-170-392</t>
  </si>
  <si>
    <t>150-171-392</t>
  </si>
  <si>
    <t>150-174-392</t>
  </si>
  <si>
    <t>150-185-392</t>
  </si>
  <si>
    <t>160-163-312</t>
  </si>
  <si>
    <t>16B-163-162</t>
  </si>
  <si>
    <t>16B-163-211</t>
  </si>
  <si>
    <t>16B-185-121</t>
  </si>
  <si>
    <t>16B-185-211</t>
  </si>
  <si>
    <t>170-167-192</t>
  </si>
  <si>
    <t>170-167-211</t>
  </si>
  <si>
    <t>170-167-221</t>
  </si>
  <si>
    <t>170-174-180</t>
  </si>
  <si>
    <t>170-174-211</t>
  </si>
  <si>
    <t>181-171-143</t>
  </si>
  <si>
    <t>181-171-164</t>
  </si>
  <si>
    <t>181-184-311</t>
  </si>
  <si>
    <t>181-185-187</t>
  </si>
  <si>
    <t>181-185-231</t>
  </si>
  <si>
    <t>181-192-311</t>
  </si>
  <si>
    <t>190-185-326</t>
  </si>
  <si>
    <t>200-185-232</t>
  </si>
  <si>
    <t>200-185-392</t>
  </si>
  <si>
    <t>200-186-232</t>
  </si>
  <si>
    <t>200-186-392</t>
  </si>
  <si>
    <t>20A-181-148</t>
  </si>
  <si>
    <t>20A-181-523</t>
  </si>
  <si>
    <t>210-171-163</t>
  </si>
  <si>
    <t>220-171-199</t>
  </si>
  <si>
    <t>220-171-523</t>
  </si>
  <si>
    <t>230-169-232</t>
  </si>
  <si>
    <t>230-169-392</t>
  </si>
  <si>
    <t>230-181-121</t>
  </si>
  <si>
    <t>230-181-142</t>
  </si>
  <si>
    <t>230-181-171</t>
  </si>
  <si>
    <t>230-185-232</t>
  </si>
  <si>
    <t>230-186-232</t>
  </si>
  <si>
    <t>240-181-312</t>
  </si>
  <si>
    <t>241-181-551</t>
  </si>
  <si>
    <t>24B-171-333</t>
  </si>
  <si>
    <t>24B-181-143</t>
  </si>
  <si>
    <t>24B-181-211</t>
  </si>
  <si>
    <t>24B-181-423</t>
  </si>
  <si>
    <t>24B-183-411</t>
  </si>
  <si>
    <t>250-177-411</t>
  </si>
  <si>
    <t>250-181-165</t>
  </si>
  <si>
    <t>250-185-167</t>
  </si>
  <si>
    <t>250-192-311</t>
  </si>
  <si>
    <t>260-169-146</t>
  </si>
  <si>
    <t>260-169-199</t>
  </si>
  <si>
    <t>260-176-411</t>
  </si>
  <si>
    <t>260-177-411</t>
  </si>
  <si>
    <t>260-181-163</t>
  </si>
  <si>
    <t>260-181-333</t>
  </si>
  <si>
    <t>270-183-332</t>
  </si>
  <si>
    <t>27A-172-312</t>
  </si>
  <si>
    <t>27A-182-418</t>
  </si>
  <si>
    <t>290-166-418</t>
  </si>
  <si>
    <t>290-171-121</t>
  </si>
  <si>
    <t>290-176-392</t>
  </si>
  <si>
    <t>290-176-411</t>
  </si>
  <si>
    <t>290-177-392</t>
  </si>
  <si>
    <t>290-181-411</t>
  </si>
  <si>
    <t>290-184-392</t>
  </si>
  <si>
    <t>290-185-311</t>
  </si>
  <si>
    <t>290-185-317</t>
  </si>
  <si>
    <t>290-185-318</t>
  </si>
  <si>
    <t>290-185-331</t>
  </si>
  <si>
    <t>290-185-332</t>
  </si>
  <si>
    <t>290-185-392</t>
  </si>
  <si>
    <t>290-185-411</t>
  </si>
  <si>
    <t>290-185-418</t>
  </si>
  <si>
    <t>290-185-461</t>
  </si>
  <si>
    <t>291-163-181</t>
  </si>
  <si>
    <t>291-169-392</t>
  </si>
  <si>
    <t>291-170-180</t>
  </si>
  <si>
    <t>291-171-392</t>
  </si>
  <si>
    <t>291-181-131</t>
  </si>
  <si>
    <t>291-181-181</t>
  </si>
  <si>
    <t>291-181-392</t>
  </si>
  <si>
    <t>292-181-311</t>
  </si>
  <si>
    <t>292-183-312</t>
  </si>
  <si>
    <t>295-181-311</t>
  </si>
  <si>
    <t>29A-173-317</t>
  </si>
  <si>
    <t>300-181-121</t>
  </si>
  <si>
    <t>300-184-311</t>
  </si>
  <si>
    <t>310-167-143</t>
  </si>
  <si>
    <t>310-171-129_2</t>
  </si>
  <si>
    <t>310-176-411</t>
  </si>
  <si>
    <t>310-176-418</t>
  </si>
  <si>
    <t>310-177-314</t>
  </si>
  <si>
    <t>310-177-351</t>
  </si>
  <si>
    <t>310-177-411</t>
  </si>
  <si>
    <t>310-177-418</t>
  </si>
  <si>
    <t>310-177-462</t>
  </si>
  <si>
    <t>310-181-199</t>
  </si>
  <si>
    <t>320-171-184</t>
  </si>
  <si>
    <t>320-171-312</t>
  </si>
  <si>
    <t>320-171-459</t>
  </si>
  <si>
    <t>320-183-392</t>
  </si>
  <si>
    <t>320-185-392</t>
  </si>
  <si>
    <t>320-186-332</t>
  </si>
  <si>
    <t>320-186-392</t>
  </si>
  <si>
    <t>32D-171-162</t>
  </si>
  <si>
    <t>32D-181-331</t>
  </si>
  <si>
    <t>32L-170-121</t>
  </si>
  <si>
    <t>32L-171-183</t>
  </si>
  <si>
    <t>32L-173-311</t>
  </si>
  <si>
    <t>32M-181-121</t>
  </si>
  <si>
    <t>32N-169-311</t>
  </si>
  <si>
    <t>32N-182-116</t>
  </si>
  <si>
    <t>32N-185-121</t>
  </si>
  <si>
    <t>32P-165-418</t>
  </si>
  <si>
    <t>32Q-165-411</t>
  </si>
  <si>
    <t>32T-165-418</t>
  </si>
  <si>
    <t>32T-173-317</t>
  </si>
  <si>
    <t>32T-185-121</t>
  </si>
  <si>
    <t>330-171-461</t>
  </si>
  <si>
    <t>330-181-422</t>
  </si>
  <si>
    <t>330-186-461</t>
  </si>
  <si>
    <t>33A-171-551</t>
  </si>
  <si>
    <t>33A-181-131</t>
  </si>
  <si>
    <t>33A-181-135</t>
  </si>
  <si>
    <t>340-171-191</t>
  </si>
  <si>
    <t>340-181-312</t>
  </si>
  <si>
    <t>340-181-333</t>
  </si>
  <si>
    <t>340-181-459</t>
  </si>
  <si>
    <t>34D-170-198</t>
  </si>
  <si>
    <t>34D-171-131</t>
  </si>
  <si>
    <t>34D-181-541</t>
  </si>
  <si>
    <t>34F-163-319</t>
  </si>
  <si>
    <t>34F-171-192</t>
  </si>
  <si>
    <t>34F-171-221</t>
  </si>
  <si>
    <t>34F-171-311</t>
  </si>
  <si>
    <t>34F-171-418</t>
  </si>
  <si>
    <t>34F-181-131</t>
  </si>
  <si>
    <t>34F-181-141</t>
  </si>
  <si>
    <t>34F-181-221</t>
  </si>
  <si>
    <t>34G-182-411</t>
  </si>
  <si>
    <t>34G-185-311</t>
  </si>
  <si>
    <t>34H-170-198</t>
  </si>
  <si>
    <t>34H-170-211</t>
  </si>
  <si>
    <t>34H-182-151</t>
  </si>
  <si>
    <t>34H-182-459</t>
  </si>
  <si>
    <t>34Z-169-131</t>
  </si>
  <si>
    <t>34Z-169-211</t>
  </si>
  <si>
    <t>34Z-171-197</t>
  </si>
  <si>
    <t>34Z-171-333</t>
  </si>
  <si>
    <t>34Z-185-211</t>
  </si>
  <si>
    <t>350-163-541</t>
  </si>
  <si>
    <t>350-171-198</t>
  </si>
  <si>
    <t>350-171-414</t>
  </si>
  <si>
    <t>350-184-331</t>
  </si>
  <si>
    <t>35B-182-541</t>
  </si>
  <si>
    <t>360-167-392</t>
  </si>
  <si>
    <t>360-169-129_2</t>
  </si>
  <si>
    <t>360-185-392</t>
  </si>
  <si>
    <t>36F-170-143</t>
  </si>
  <si>
    <t>36F-170-211</t>
  </si>
  <si>
    <t>370-171-143</t>
  </si>
  <si>
    <t>370-193-418</t>
  </si>
  <si>
    <t>390-168-192</t>
  </si>
  <si>
    <t>390-170-198</t>
  </si>
  <si>
    <t>390-170-411</t>
  </si>
  <si>
    <t>390-183-331</t>
  </si>
  <si>
    <t>39A-173-317</t>
  </si>
  <si>
    <t>400-163-418</t>
  </si>
  <si>
    <t>400-167-392</t>
  </si>
  <si>
    <t>400-171-418</t>
  </si>
  <si>
    <t>400-176-311</t>
  </si>
  <si>
    <t>400-176-333</t>
  </si>
  <si>
    <t>400-176-411</t>
  </si>
  <si>
    <t>400-181-187</t>
  </si>
  <si>
    <t>400-192-311</t>
  </si>
  <si>
    <t>410-163-184</t>
  </si>
  <si>
    <t>410-171-551</t>
  </si>
  <si>
    <t>410-185-181</t>
  </si>
  <si>
    <t>410-185-361</t>
  </si>
  <si>
    <t>410-186-411</t>
  </si>
  <si>
    <t>41C-171-418</t>
  </si>
  <si>
    <t>41F-181-311</t>
  </si>
  <si>
    <t>41G-165-418</t>
  </si>
  <si>
    <t>41G-172-231</t>
  </si>
  <si>
    <t>41G-182-312</t>
  </si>
  <si>
    <t>41G-182-418</t>
  </si>
  <si>
    <t>41K-170-198</t>
  </si>
  <si>
    <t>41K-170-211</t>
  </si>
  <si>
    <t>41M-174-311</t>
  </si>
  <si>
    <t>41N-172-211</t>
  </si>
  <si>
    <t>421-165-392</t>
  </si>
  <si>
    <t>421-181-411</t>
  </si>
  <si>
    <t>421-184-392</t>
  </si>
  <si>
    <t>422-185-311</t>
  </si>
  <si>
    <t>42B-203-211</t>
  </si>
  <si>
    <t>430-177-311</t>
  </si>
  <si>
    <t>430-184-311</t>
  </si>
  <si>
    <t>440-163-129_2</t>
  </si>
  <si>
    <t>440-163-472</t>
  </si>
  <si>
    <t>440-165-472</t>
  </si>
  <si>
    <t>440-167-472</t>
  </si>
  <si>
    <t>440-171-462</t>
  </si>
  <si>
    <t>440-171-472</t>
  </si>
  <si>
    <t>440-181-197</t>
  </si>
  <si>
    <t>440-183-312</t>
  </si>
  <si>
    <t>440-185-197</t>
  </si>
  <si>
    <t>440-185-211</t>
  </si>
  <si>
    <t>440-186-411</t>
  </si>
  <si>
    <t>44A-181-411</t>
  </si>
  <si>
    <t>44A-202-180</t>
  </si>
  <si>
    <t>450-167-129_2</t>
  </si>
  <si>
    <t>450-170-129_2</t>
  </si>
  <si>
    <t>450-181-311</t>
  </si>
  <si>
    <t>450-185-392</t>
  </si>
  <si>
    <t>450-186-392</t>
  </si>
  <si>
    <t>450-186-541</t>
  </si>
  <si>
    <t>450-193-311</t>
  </si>
  <si>
    <t>460-185-181</t>
  </si>
  <si>
    <t>460-185-192</t>
  </si>
  <si>
    <t>460-185-392</t>
  </si>
  <si>
    <t>460-185-411</t>
  </si>
  <si>
    <t>490-167-411</t>
  </si>
  <si>
    <t>491-167-317</t>
  </si>
  <si>
    <t>49B-192-311</t>
  </si>
  <si>
    <t>49B-193-311</t>
  </si>
  <si>
    <t>49D-169-311</t>
  </si>
  <si>
    <t>49D-181-142</t>
  </si>
  <si>
    <t>49D-181-143</t>
  </si>
  <si>
    <t>49D-185-121</t>
  </si>
  <si>
    <t>49D-185-211</t>
  </si>
  <si>
    <t>49E-182-311</t>
  </si>
  <si>
    <t>49F-171-411</t>
  </si>
  <si>
    <t>500-171-196</t>
  </si>
  <si>
    <t>510-181-181</t>
  </si>
  <si>
    <t>510-181-411</t>
  </si>
  <si>
    <t>51A-165-418</t>
  </si>
  <si>
    <t>520-181-151</t>
  </si>
  <si>
    <t>520-181-392</t>
  </si>
  <si>
    <t>53B-173-317</t>
  </si>
  <si>
    <t>540-186-342</t>
  </si>
  <si>
    <t>550-171-541</t>
  </si>
  <si>
    <t>550-176-116</t>
  </si>
  <si>
    <t>550-176-211</t>
  </si>
  <si>
    <t>550-176-221</t>
  </si>
  <si>
    <t>550-176-333</t>
  </si>
  <si>
    <t>550-181-183</t>
  </si>
  <si>
    <t>550-192-311</t>
  </si>
  <si>
    <t>55A-165-411</t>
  </si>
  <si>
    <t>55A-167-132</t>
  </si>
  <si>
    <t>55A-167-311</t>
  </si>
  <si>
    <t>55A-167-317</t>
  </si>
  <si>
    <t>560-176-411</t>
  </si>
  <si>
    <t>560-181-129_1</t>
  </si>
  <si>
    <t>560-181-141</t>
  </si>
  <si>
    <t>560-185-183</t>
  </si>
  <si>
    <t>560-186-183</t>
  </si>
  <si>
    <t>570-171-145</t>
  </si>
  <si>
    <t>570-177-411</t>
  </si>
  <si>
    <t>570-181-121</t>
  </si>
  <si>
    <t>570-181-132</t>
  </si>
  <si>
    <t>580-181-167</t>
  </si>
  <si>
    <t>580-181-181</t>
  </si>
  <si>
    <t>58B-165-418</t>
  </si>
  <si>
    <t>590-171-198</t>
  </si>
  <si>
    <t>590-171-221</t>
  </si>
  <si>
    <t>590-177-311</t>
  </si>
  <si>
    <t>590-181-151</t>
  </si>
  <si>
    <t>590-181-461</t>
  </si>
  <si>
    <t>600-169-311</t>
  </si>
  <si>
    <t>600-171-167</t>
  </si>
  <si>
    <t>600-171-422</t>
  </si>
  <si>
    <t>600-181-232</t>
  </si>
  <si>
    <t>600-181-462</t>
  </si>
  <si>
    <t>600-184-392</t>
  </si>
  <si>
    <t>600-184-411</t>
  </si>
  <si>
    <t>600-185-135</t>
  </si>
  <si>
    <t>600-185-181</t>
  </si>
  <si>
    <t>600-185-311</t>
  </si>
  <si>
    <t>60B-181-418</t>
  </si>
  <si>
    <t>60B-183-312</t>
  </si>
  <si>
    <t>60B-193-311</t>
  </si>
  <si>
    <t>60D-182-198</t>
  </si>
  <si>
    <t>60D-182-221</t>
  </si>
  <si>
    <t>60I-173-311</t>
  </si>
  <si>
    <t>60M-192-311</t>
  </si>
  <si>
    <t>60N-174-180</t>
  </si>
  <si>
    <t>60N-181-411</t>
  </si>
  <si>
    <t>60Q-171-121</t>
  </si>
  <si>
    <t>60Q-181-121</t>
  </si>
  <si>
    <t>60Q-181-192</t>
  </si>
  <si>
    <t>60Q-181-211</t>
  </si>
  <si>
    <t>60Q-181-221</t>
  </si>
  <si>
    <t>60Q-181-231</t>
  </si>
  <si>
    <t>60Q-185-142</t>
  </si>
  <si>
    <t>60Q-185-211</t>
  </si>
  <si>
    <t>610-171-167</t>
  </si>
  <si>
    <t>610-176-311</t>
  </si>
  <si>
    <t>610-177-198</t>
  </si>
  <si>
    <t>610-177-211</t>
  </si>
  <si>
    <t>610-177-221</t>
  </si>
  <si>
    <t>610-177-411</t>
  </si>
  <si>
    <t>61J-182-311</t>
  </si>
  <si>
    <t>61J-182-461</t>
  </si>
  <si>
    <t>61J-185-121</t>
  </si>
  <si>
    <t>61J-185-211</t>
  </si>
  <si>
    <t>61J-185-229</t>
  </si>
  <si>
    <t>61J-185-231</t>
  </si>
  <si>
    <t>61J-186-121</t>
  </si>
  <si>
    <t>61M-172-131</t>
  </si>
  <si>
    <t>61M-172-411</t>
  </si>
  <si>
    <t>61M-181-121</t>
  </si>
  <si>
    <t>61M-182-131</t>
  </si>
  <si>
    <t>61M-182-211</t>
  </si>
  <si>
    <t>61M-182-231</t>
  </si>
  <si>
    <t>61M-182-235</t>
  </si>
  <si>
    <t>61M-182-311</t>
  </si>
  <si>
    <t>61M-185-121</t>
  </si>
  <si>
    <t>61N-165-418</t>
  </si>
  <si>
    <t>61V-163-342</t>
  </si>
  <si>
    <t>61V-163-411</t>
  </si>
  <si>
    <t>61V-163-418</t>
  </si>
  <si>
    <t>61W-181-148</t>
  </si>
  <si>
    <t>61X-192-311</t>
  </si>
  <si>
    <t>620-181-127</t>
  </si>
  <si>
    <t>62K-171-142</t>
  </si>
  <si>
    <t>62K-171-211</t>
  </si>
  <si>
    <t>62K-181-180</t>
  </si>
  <si>
    <t>62L-185-121</t>
  </si>
  <si>
    <t>62L-185-211</t>
  </si>
  <si>
    <t>630-163-472</t>
  </si>
  <si>
    <t>630-165-472</t>
  </si>
  <si>
    <t>630-178-472</t>
  </si>
  <si>
    <t>630-185-311</t>
  </si>
  <si>
    <t>63A-182-131</t>
  </si>
  <si>
    <t>63C-185-121</t>
  </si>
  <si>
    <t>63C-185-211</t>
  </si>
  <si>
    <t>64A-165-418</t>
  </si>
  <si>
    <t>64A-169-131</t>
  </si>
  <si>
    <t>64A-170-143</t>
  </si>
  <si>
    <t>64A-181-411</t>
  </si>
  <si>
    <t>650-186-162</t>
  </si>
  <si>
    <t>650-186-211</t>
  </si>
  <si>
    <t>65A-181-462</t>
  </si>
  <si>
    <t>65A-183-131</t>
  </si>
  <si>
    <t>65A-183-211</t>
  </si>
  <si>
    <t>65C-185-121</t>
  </si>
  <si>
    <t>65C-185-211</t>
  </si>
  <si>
    <t>65D-185-121</t>
  </si>
  <si>
    <t>65F-173-311</t>
  </si>
  <si>
    <t>65F-182-311</t>
  </si>
  <si>
    <t>65F-182-411</t>
  </si>
  <si>
    <t>65Z-171-462</t>
  </si>
  <si>
    <t>660-171-344</t>
  </si>
  <si>
    <t>660-171-522</t>
  </si>
  <si>
    <t>660-171-523</t>
  </si>
  <si>
    <t>660-174-180</t>
  </si>
  <si>
    <t>660-174-211</t>
  </si>
  <si>
    <t>660-176-411</t>
  </si>
  <si>
    <t>660-181-462</t>
  </si>
  <si>
    <t>660-185-462</t>
  </si>
  <si>
    <t>670-171-146</t>
  </si>
  <si>
    <t>670-173-311</t>
  </si>
  <si>
    <t>670-186-311</t>
  </si>
  <si>
    <t>67B-181-551</t>
  </si>
  <si>
    <t>680-163-472</t>
  </si>
  <si>
    <t>680-165-472</t>
  </si>
  <si>
    <t>680-170-411</t>
  </si>
  <si>
    <t>680-171-327</t>
  </si>
  <si>
    <t>680-176-411</t>
  </si>
  <si>
    <t>681-174-311</t>
  </si>
  <si>
    <t>690-170-143</t>
  </si>
  <si>
    <t>690-170-211</t>
  </si>
  <si>
    <t>69A-192-311</t>
  </si>
  <si>
    <t>70A-171-192</t>
  </si>
  <si>
    <t>710-163-232</t>
  </si>
  <si>
    <t>710-177-411</t>
  </si>
  <si>
    <t>710-184-331</t>
  </si>
  <si>
    <t>710-185-211</t>
  </si>
  <si>
    <t>710-185-221</t>
  </si>
  <si>
    <t>720-171-184</t>
  </si>
  <si>
    <t>730-181-462</t>
  </si>
  <si>
    <t>730-183-312</t>
  </si>
  <si>
    <t>73A-171-180</t>
  </si>
  <si>
    <t>73A-181-532</t>
  </si>
  <si>
    <t>73A-186-311</t>
  </si>
  <si>
    <t>740-167-462</t>
  </si>
  <si>
    <t>740-185-311</t>
  </si>
  <si>
    <t>750-171-418</t>
  </si>
  <si>
    <t>750-185-121</t>
  </si>
  <si>
    <t>750-185-211</t>
  </si>
  <si>
    <t>750-185-221</t>
  </si>
  <si>
    <t>750-185-231</t>
  </si>
  <si>
    <t>760-184-411</t>
  </si>
  <si>
    <t>760-185-162</t>
  </si>
  <si>
    <t>760-185-211</t>
  </si>
  <si>
    <t>760-186-541</t>
  </si>
  <si>
    <t>761-171-146</t>
  </si>
  <si>
    <t>761-181-414</t>
  </si>
  <si>
    <t>761-181-541</t>
  </si>
  <si>
    <t>770-166-392</t>
  </si>
  <si>
    <t>770-171-162</t>
  </si>
  <si>
    <t>770-171-532</t>
  </si>
  <si>
    <t>770-183-392</t>
  </si>
  <si>
    <t>770-185-142</t>
  </si>
  <si>
    <t>770-185-162</t>
  </si>
  <si>
    <t>770-185-199</t>
  </si>
  <si>
    <t>770-185-211</t>
  </si>
  <si>
    <t>770-185-221</t>
  </si>
  <si>
    <t>770-185-231</t>
  </si>
  <si>
    <t>780-177-411</t>
  </si>
  <si>
    <t>790-177-314</t>
  </si>
  <si>
    <t>790-186-142</t>
  </si>
  <si>
    <t>790-186-199</t>
  </si>
  <si>
    <t>790-186-211</t>
  </si>
  <si>
    <t>790-186-221</t>
  </si>
  <si>
    <t>790-186-231</t>
  </si>
  <si>
    <t>79Z-181-311</t>
  </si>
  <si>
    <t>800-165-418</t>
  </si>
  <si>
    <t>800-171-167</t>
  </si>
  <si>
    <t>810-163-472</t>
  </si>
  <si>
    <t>810-170-472</t>
  </si>
  <si>
    <t>810-171-472</t>
  </si>
  <si>
    <t>810-186-121</t>
  </si>
  <si>
    <t>810-186-129_2</t>
  </si>
  <si>
    <t>810-186-211</t>
  </si>
  <si>
    <t>810-186-221</t>
  </si>
  <si>
    <t>810-186-231</t>
  </si>
  <si>
    <t>81A-181-326</t>
  </si>
  <si>
    <t>820-171-147</t>
  </si>
  <si>
    <t>820-181-192</t>
  </si>
  <si>
    <t>821-170-331</t>
  </si>
  <si>
    <t>821-171-181</t>
  </si>
  <si>
    <t>821-177-411</t>
  </si>
  <si>
    <t>821-192-311</t>
  </si>
  <si>
    <t>830-181-192</t>
  </si>
  <si>
    <t>830-183-312</t>
  </si>
  <si>
    <t>830-186-411</t>
  </si>
  <si>
    <t>840-165-411</t>
  </si>
  <si>
    <t>840-169-188</t>
  </si>
  <si>
    <t>840-174-392</t>
  </si>
  <si>
    <t>84B-172-422</t>
  </si>
  <si>
    <t>850-205-148</t>
  </si>
  <si>
    <t>850-205-211</t>
  </si>
  <si>
    <t>860-171-163</t>
  </si>
  <si>
    <t>860-184-311</t>
  </si>
  <si>
    <t>860-185-163</t>
  </si>
  <si>
    <t>860-185-411</t>
  </si>
  <si>
    <t>860-186-411</t>
  </si>
  <si>
    <t>861-166-418</t>
  </si>
  <si>
    <t>861-169-131</t>
  </si>
  <si>
    <t>861-169-211</t>
  </si>
  <si>
    <t>861-169-221</t>
  </si>
  <si>
    <t>861-169-231</t>
  </si>
  <si>
    <t>862-173-311</t>
  </si>
  <si>
    <t>862-183-411</t>
  </si>
  <si>
    <t>862-186-132</t>
  </si>
  <si>
    <t>862-186-211</t>
  </si>
  <si>
    <t>862-186-221</t>
  </si>
  <si>
    <t>862-186-231</t>
  </si>
  <si>
    <t>880-171-131</t>
  </si>
  <si>
    <t>880-181-148</t>
  </si>
  <si>
    <t>890-181-143</t>
  </si>
  <si>
    <t>890-185-121</t>
  </si>
  <si>
    <t>890-185-211</t>
  </si>
  <si>
    <t>890-185-221</t>
  </si>
  <si>
    <t>890-185-231</t>
  </si>
  <si>
    <t>890-185-311</t>
  </si>
  <si>
    <t>890-185-392</t>
  </si>
  <si>
    <t>900-171-163</t>
  </si>
  <si>
    <t>900-171-331</t>
  </si>
  <si>
    <t>900-176-411</t>
  </si>
  <si>
    <t>90A-172-229</t>
  </si>
  <si>
    <t>90C-170-121</t>
  </si>
  <si>
    <t>90C-171-542</t>
  </si>
  <si>
    <t>910-171-192</t>
  </si>
  <si>
    <t>910-181-411</t>
  </si>
  <si>
    <t>910-181-418</t>
  </si>
  <si>
    <t>910-184-392</t>
  </si>
  <si>
    <t>91B-171-461</t>
  </si>
  <si>
    <t>91B-181-551</t>
  </si>
  <si>
    <t>920-163-461</t>
  </si>
  <si>
    <t>920-170-198</t>
  </si>
  <si>
    <t>920-170-221</t>
  </si>
  <si>
    <t>920-170-411</t>
  </si>
  <si>
    <t>920-170-461</t>
  </si>
  <si>
    <t>920-185-192</t>
  </si>
  <si>
    <t>920-185-411</t>
  </si>
  <si>
    <t>92B-182-131</t>
  </si>
  <si>
    <t>92B-182-211</t>
  </si>
  <si>
    <t>92B-182-231</t>
  </si>
  <si>
    <t>92E-170-411</t>
  </si>
  <si>
    <t>92F-182-411</t>
  </si>
  <si>
    <t>92P-169-131</t>
  </si>
  <si>
    <t>92P-169-317</t>
  </si>
  <si>
    <t>92P-182-422</t>
  </si>
  <si>
    <t>92U-169-131</t>
  </si>
  <si>
    <t>92U-169-211</t>
  </si>
  <si>
    <t>92U-170-147</t>
  </si>
  <si>
    <t>92U-185-121</t>
  </si>
  <si>
    <t>930-181-171</t>
  </si>
  <si>
    <t>930-181-180</t>
  </si>
  <si>
    <t>930-181-211</t>
  </si>
  <si>
    <t>930-186-411</t>
  </si>
  <si>
    <t>93J-181-121</t>
  </si>
  <si>
    <t>93J-181-162</t>
  </si>
  <si>
    <t>93J-181-173</t>
  </si>
  <si>
    <t>93J-181-211</t>
  </si>
  <si>
    <t>93L-171-147</t>
  </si>
  <si>
    <t>93L-171-461</t>
  </si>
  <si>
    <t>93N-172-142</t>
  </si>
  <si>
    <t>93N-182-131</t>
  </si>
  <si>
    <t>93N-182-142</t>
  </si>
  <si>
    <t>93N-185-121</t>
  </si>
  <si>
    <t>940-171-152</t>
  </si>
  <si>
    <t>940-171-198</t>
  </si>
  <si>
    <t>940-181-162</t>
  </si>
  <si>
    <t>940-183-312</t>
  </si>
  <si>
    <t>950-163-472</t>
  </si>
  <si>
    <t>950-171-472</t>
  </si>
  <si>
    <t>950-185-311</t>
  </si>
  <si>
    <t>960-171-198</t>
  </si>
  <si>
    <t>960-171-342</t>
  </si>
  <si>
    <t>96C-165-418</t>
  </si>
  <si>
    <t>96C-185-318</t>
  </si>
  <si>
    <t>96F-163-131</t>
  </si>
  <si>
    <t>96F-163-142</t>
  </si>
  <si>
    <t>96F-163-143</t>
  </si>
  <si>
    <t>96F-163-211</t>
  </si>
  <si>
    <t>96F-163-411</t>
  </si>
  <si>
    <t>970-163-232</t>
  </si>
  <si>
    <t>980-171-542</t>
  </si>
  <si>
    <t>980-176-411</t>
  </si>
  <si>
    <t>980-184-331</t>
  </si>
  <si>
    <t>980-185-141</t>
  </si>
  <si>
    <t>98A-176-121</t>
  </si>
  <si>
    <t>98A-176-211</t>
  </si>
  <si>
    <t>990-183-312</t>
  </si>
  <si>
    <t>990-185-121</t>
  </si>
  <si>
    <t>990-185-129_2</t>
  </si>
  <si>
    <t>990-185-211</t>
  </si>
  <si>
    <t>990-185-221</t>
  </si>
  <si>
    <t>990-185-231</t>
  </si>
  <si>
    <t>990-186-121</t>
  </si>
  <si>
    <t>990-186-211</t>
  </si>
  <si>
    <t>990-186-221</t>
  </si>
  <si>
    <t>990-186-231</t>
  </si>
  <si>
    <t>995-181-198</t>
  </si>
  <si>
    <t>995-181-325</t>
  </si>
  <si>
    <t>B95-175-418</t>
  </si>
  <si>
    <t>C18-175-113</t>
  </si>
  <si>
    <t>C18-175-131</t>
  </si>
  <si>
    <t>C18-175-151</t>
  </si>
  <si>
    <t>C18-175-197</t>
  </si>
  <si>
    <t>C18-175-198</t>
  </si>
  <si>
    <t>C18-175-331</t>
  </si>
  <si>
    <t>C18-175-333</t>
  </si>
  <si>
    <t>C18-175-411</t>
  </si>
  <si>
    <t>C37-175-113</t>
  </si>
  <si>
    <t>C37-175-135</t>
  </si>
  <si>
    <t>C37-175-211</t>
  </si>
  <si>
    <t>C37-175-233</t>
  </si>
  <si>
    <t>C37-175-311</t>
  </si>
  <si>
    <t>C37-175-392</t>
  </si>
  <si>
    <t>C37-175-411</t>
  </si>
  <si>
    <t>C39-175-113</t>
  </si>
  <si>
    <t>C39-175-131</t>
  </si>
  <si>
    <t>C39-175-135</t>
  </si>
  <si>
    <t>C39-175-198</t>
  </si>
  <si>
    <t>C39-175-211</t>
  </si>
  <si>
    <t>C39-175-311</t>
  </si>
  <si>
    <t>C50-175-312</t>
  </si>
  <si>
    <t>C67-175-113</t>
  </si>
  <si>
    <t>C67-175-131</t>
  </si>
  <si>
    <t>C67-175-211</t>
  </si>
  <si>
    <t>C67-175-221</t>
  </si>
  <si>
    <t>C67-175-231</t>
  </si>
  <si>
    <t>C67-175-234</t>
  </si>
  <si>
    <t>C67-175-344</t>
  </si>
  <si>
    <t>C67-175-392</t>
  </si>
  <si>
    <t>C67-175-411</t>
  </si>
  <si>
    <t>C68-175-311</t>
  </si>
  <si>
    <t>C68-175-327</t>
  </si>
  <si>
    <t>C68-175-392</t>
  </si>
  <si>
    <t>E13-175-171</t>
  </si>
  <si>
    <t>E13-175-312</t>
  </si>
  <si>
    <t>E13-175-411</t>
  </si>
  <si>
    <t>E13-175-418</t>
  </si>
  <si>
    <t>E13-175-461</t>
  </si>
  <si>
    <t>010-ALL-189</t>
  </si>
  <si>
    <t>01C-ALL-325</t>
  </si>
  <si>
    <t>030-ALL-541</t>
  </si>
  <si>
    <t>040-ALL-163</t>
  </si>
  <si>
    <t>050-ALL-523</t>
  </si>
  <si>
    <t>060-ALL-163</t>
  </si>
  <si>
    <t>090-ALL-331</t>
  </si>
  <si>
    <t>090-ALL-413</t>
  </si>
  <si>
    <t>09B-ALL-142</t>
  </si>
  <si>
    <t>110-ALL-167</t>
  </si>
  <si>
    <t>110-ALL-326</t>
  </si>
  <si>
    <t>111-ALL-326</t>
  </si>
  <si>
    <t>120-ALL-113</t>
  </si>
  <si>
    <t>120-ALL-523</t>
  </si>
  <si>
    <t>130-ALL-148</t>
  </si>
  <si>
    <t>13B-ALL-126</t>
  </si>
  <si>
    <t>13B-ALL-198</t>
  </si>
  <si>
    <t>13C-ALL-142</t>
  </si>
  <si>
    <t>140-ALL-196</t>
  </si>
  <si>
    <t>16B-ALL-162</t>
  </si>
  <si>
    <t>190-ALL-326</t>
  </si>
  <si>
    <t>20A-ALL-523</t>
  </si>
  <si>
    <t>210-ALL-163</t>
  </si>
  <si>
    <t>241-ALL-551</t>
  </si>
  <si>
    <t>24B-ALL-143</t>
  </si>
  <si>
    <t>24B-ALL-333</t>
  </si>
  <si>
    <t>24B-ALL-423</t>
  </si>
  <si>
    <t>250-ALL-167</t>
  </si>
  <si>
    <t>260-ALL-163</t>
  </si>
  <si>
    <t>290-ALL-317</t>
  </si>
  <si>
    <t>29A-ALL-317</t>
  </si>
  <si>
    <t>310-ALL-199</t>
  </si>
  <si>
    <t>310-ALL-351</t>
  </si>
  <si>
    <t>320-ALL-459</t>
  </si>
  <si>
    <t>32D-ALL-162</t>
  </si>
  <si>
    <t>32D-ALL-331</t>
  </si>
  <si>
    <t>32L-ALL-183</t>
  </si>
  <si>
    <t>32N-ALL-116</t>
  </si>
  <si>
    <t>32N-ALL-311</t>
  </si>
  <si>
    <t>34D-ALL-131</t>
  </si>
  <si>
    <t>34D-ALL-541</t>
  </si>
  <si>
    <t>34F-ALL-131</t>
  </si>
  <si>
    <t>34F-ALL-141</t>
  </si>
  <si>
    <t>34F-ALL-192</t>
  </si>
  <si>
    <t>34F-ALL-221</t>
  </si>
  <si>
    <t>34F-ALL-319</t>
  </si>
  <si>
    <t>34H-ALL-151</t>
  </si>
  <si>
    <t>34H-ALL-198</t>
  </si>
  <si>
    <t>34H-ALL-459</t>
  </si>
  <si>
    <t>34Z-ALL-197</t>
  </si>
  <si>
    <t>34Z-ALL-333</t>
  </si>
  <si>
    <t>350-ALL-331</t>
  </si>
  <si>
    <t>350-ALL-414</t>
  </si>
  <si>
    <t>35B-ALL-541</t>
  </si>
  <si>
    <t>360-ALL-129_2</t>
  </si>
  <si>
    <t>36F-ALL-143</t>
  </si>
  <si>
    <t>390-ALL-331</t>
  </si>
  <si>
    <t>400-ALL-187</t>
  </si>
  <si>
    <t>400-ALL-333</t>
  </si>
  <si>
    <t>410-ALL-361</t>
  </si>
  <si>
    <t>410-ALL-551</t>
  </si>
  <si>
    <t>41G-ALL-231</t>
  </si>
  <si>
    <t>41K-ALL-198</t>
  </si>
  <si>
    <t>440-ALL-197</t>
  </si>
  <si>
    <t>440-ALL-312</t>
  </si>
  <si>
    <t>440-ALL-472</t>
  </si>
  <si>
    <t>450-ALL-541</t>
  </si>
  <si>
    <t>460-ALL-192</t>
  </si>
  <si>
    <t>49D-ALL-142</t>
  </si>
  <si>
    <t>520-ALL-151</t>
  </si>
  <si>
    <t>540-ALL-342</t>
  </si>
  <si>
    <t>550-ALL-333</t>
  </si>
  <si>
    <t>55A-ALL-132</t>
  </si>
  <si>
    <t>560-ALL-129_1</t>
  </si>
  <si>
    <t>570-ALL-132</t>
  </si>
  <si>
    <t>570-ALL-145</t>
  </si>
  <si>
    <t>580-ALL-167</t>
  </si>
  <si>
    <t>600-ALL-422</t>
  </si>
  <si>
    <t>60Q-ALL-142</t>
  </si>
  <si>
    <t>60Q-ALL-192</t>
  </si>
  <si>
    <t>610-ALL-167</t>
  </si>
  <si>
    <t>61J-ALL-231</t>
  </si>
  <si>
    <t>61W-ALL-148</t>
  </si>
  <si>
    <t>620-ALL-127</t>
  </si>
  <si>
    <t>62L-ALL-121</t>
  </si>
  <si>
    <t>630-ALL-472</t>
  </si>
  <si>
    <t>64A-ALL-143</t>
  </si>
  <si>
    <t>660-ALL-344</t>
  </si>
  <si>
    <t>660-ALL-522</t>
  </si>
  <si>
    <t>660-ALL-523</t>
  </si>
  <si>
    <t>67B-ALL-551</t>
  </si>
  <si>
    <t>680-ALL-327</t>
  </si>
  <si>
    <t>680-ALL-472</t>
  </si>
  <si>
    <t>710-ALL-232</t>
  </si>
  <si>
    <t>710-ALL-331</t>
  </si>
  <si>
    <t>73A-ALL-532</t>
  </si>
  <si>
    <t>761-ALL-146</t>
  </si>
  <si>
    <t>761-ALL-414</t>
  </si>
  <si>
    <t>761-ALL-541</t>
  </si>
  <si>
    <t>770-ALL-199</t>
  </si>
  <si>
    <t>790-ALL-314</t>
  </si>
  <si>
    <t>800-ALL-167</t>
  </si>
  <si>
    <t>810-ALL-472</t>
  </si>
  <si>
    <t>81A-ALL-326</t>
  </si>
  <si>
    <t>820-ALL-147</t>
  </si>
  <si>
    <t>820-ALL-192</t>
  </si>
  <si>
    <t>840-ALL-188</t>
  </si>
  <si>
    <t>850-ALL-148</t>
  </si>
  <si>
    <t>860-ALL-163</t>
  </si>
  <si>
    <t>862-ALL-132</t>
  </si>
  <si>
    <t>880-ALL-148</t>
  </si>
  <si>
    <t>900-ALL-163</t>
  </si>
  <si>
    <t>900-ALL-331</t>
  </si>
  <si>
    <t>90A-ALL-229</t>
  </si>
  <si>
    <t>91B-ALL-551</t>
  </si>
  <si>
    <t>920-ALL-461</t>
  </si>
  <si>
    <t>92B-ALL-231</t>
  </si>
  <si>
    <t>92P-ALL-131</t>
  </si>
  <si>
    <t>92P-ALL-422</t>
  </si>
  <si>
    <t>92U-ALL-121</t>
  </si>
  <si>
    <t>92U-ALL-147</t>
  </si>
  <si>
    <t>93J-ALL-162</t>
  </si>
  <si>
    <t>93J-ALL-173</t>
  </si>
  <si>
    <t>93L-ALL-147</t>
  </si>
  <si>
    <t>93L-ALL-461</t>
  </si>
  <si>
    <t>93N-ALL-142</t>
  </si>
  <si>
    <t>940-ALL-152</t>
  </si>
  <si>
    <t>940-ALL-162</t>
  </si>
  <si>
    <t>940-ALL-198</t>
  </si>
  <si>
    <t>950-ALL-472</t>
  </si>
  <si>
    <t>960-ALL-342</t>
  </si>
  <si>
    <t>96C-ALL-318</t>
  </si>
  <si>
    <t>96F-ALL-142</t>
  </si>
  <si>
    <t>96F-ALL-143</t>
  </si>
  <si>
    <t>970-ALL-232</t>
  </si>
  <si>
    <t>980-ALL-141</t>
  </si>
  <si>
    <t>980-ALL-331</t>
  </si>
  <si>
    <t>980-ALL-542</t>
  </si>
  <si>
    <t>995-ALL-325</t>
  </si>
  <si>
    <t>C18-ALL-151</t>
  </si>
  <si>
    <t>C18-ALL-197</t>
  </si>
  <si>
    <t>C18-ALL-331</t>
  </si>
  <si>
    <t>C18-ALL-333</t>
  </si>
  <si>
    <t>C37-ALL-113</t>
  </si>
  <si>
    <t>C37-ALL-135</t>
  </si>
  <si>
    <t>C37-ALL-211</t>
  </si>
  <si>
    <t>C37-ALL-233</t>
  </si>
  <si>
    <t>C37-ALL-311</t>
  </si>
  <si>
    <t>C37-ALL-392</t>
  </si>
  <si>
    <t>C37-ALL-411</t>
  </si>
  <si>
    <t>C39-ALL-113</t>
  </si>
  <si>
    <t>C39-ALL-131</t>
  </si>
  <si>
    <t>C39-ALL-135</t>
  </si>
  <si>
    <t>C39-ALL-198</t>
  </si>
  <si>
    <t>C39-ALL-211</t>
  </si>
  <si>
    <t>C39-ALL-311</t>
  </si>
  <si>
    <t>C50-ALL-312</t>
  </si>
  <si>
    <t>C67-ALL-113</t>
  </si>
  <si>
    <t>C67-ALL-234</t>
  </si>
  <si>
    <t>C67-ALL-344</t>
  </si>
  <si>
    <t>C67-ALL-392</t>
  </si>
  <si>
    <t>C68-ALL-392</t>
  </si>
  <si>
    <t>E13-ALL-171</t>
  </si>
  <si>
    <t>E13-ALL-418</t>
  </si>
  <si>
    <t>ALL-163-189</t>
  </si>
  <si>
    <t>ALL-168-192</t>
  </si>
  <si>
    <t>ALL-168-461</t>
  </si>
  <si>
    <t>ALL-169-188</t>
  </si>
  <si>
    <t>ALL-170-147</t>
  </si>
  <si>
    <t>ALL-170-461</t>
  </si>
  <si>
    <t>ALL-175-135</t>
  </si>
  <si>
    <t>ALL-175-234</t>
  </si>
  <si>
    <t>ALL-175-344</t>
  </si>
  <si>
    <t>ALL-175-392</t>
  </si>
  <si>
    <t>ALL-176-116</t>
  </si>
  <si>
    <t>ALL-176-121</t>
  </si>
  <si>
    <t>ALL-176-192</t>
  </si>
  <si>
    <t>ALL-176-311</t>
  </si>
  <si>
    <t>ALL-176-333</t>
  </si>
  <si>
    <t>ALL-176-392</t>
  </si>
  <si>
    <t>ALL-176-418</t>
  </si>
  <si>
    <t>ALL-177-198</t>
  </si>
  <si>
    <t>ALL-177-211</t>
  </si>
  <si>
    <t>ALL-177-221</t>
  </si>
  <si>
    <t>ALL-177-311</t>
  </si>
  <si>
    <t>ALL-177-314</t>
  </si>
  <si>
    <t>ALL-177-351</t>
  </si>
  <si>
    <t>ALL-177-392</t>
  </si>
  <si>
    <t>ALL-177-418</t>
  </si>
  <si>
    <t>ALL-177-462</t>
  </si>
  <si>
    <t>ALL-182-116</t>
  </si>
  <si>
    <t>ALL-182-151</t>
  </si>
  <si>
    <t>ALL-182-235</t>
  </si>
  <si>
    <t>ALL-182-459</t>
  </si>
  <si>
    <t>ALL-184-198</t>
  </si>
  <si>
    <t>ALL-185-135</t>
  </si>
  <si>
    <t>ALL-185-165</t>
  </si>
  <si>
    <t>ALL-185-167</t>
  </si>
  <si>
    <t>ALL-185-183</t>
  </si>
  <si>
    <t>ALL-185-187</t>
  </si>
  <si>
    <t>ALL-185-196</t>
  </si>
  <si>
    <t>ALL-185-197</t>
  </si>
  <si>
    <t>ALL-185-326</t>
  </si>
  <si>
    <t>ALL-185-331</t>
  </si>
  <si>
    <t>ALL-186-132</t>
  </si>
  <si>
    <t>ALL-186-183</t>
  </si>
  <si>
    <t>ALL-186-232</t>
  </si>
  <si>
    <t>ALL-186-342</t>
  </si>
  <si>
    <t>ALL-186-541</t>
  </si>
  <si>
    <t>ALL-202-180</t>
  </si>
  <si>
    <t>ALL-205-148</t>
  </si>
  <si>
    <t>ALL-205-211</t>
  </si>
  <si>
    <t>PSU C69 - Crosby Scholars Community Partnership</t>
  </si>
  <si>
    <t>PSU C70 - Rowan County Crosby Scholars</t>
  </si>
  <si>
    <t>PSU C71 - Iredell County Crosby Scholars</t>
  </si>
  <si>
    <t>State Fiscal Recovery Fund - Premium Pay Bonus</t>
  </si>
  <si>
    <t>PRC 140 - State Fiscal Recovery Fund-School Bus Safety Pilot Program</t>
  </si>
  <si>
    <t>PRC 141 - State Fiscal Recovery Fund-Premium Pay Bonus</t>
  </si>
  <si>
    <t>State Fiscal Recovery Fund - Crosby Scholars</t>
  </si>
  <si>
    <t>PRC 142 - State Fiscal Recovery Fund-Crosby Scholars</t>
  </si>
  <si>
    <t>PRC 140 - State Fiscal Recovery Fund - School Bus Safety Pilot Program</t>
  </si>
  <si>
    <t>State Fiscal Recovery Fund - School Bus Safety Pilot Program</t>
  </si>
  <si>
    <t>PRC 141 - State Fiscal Recovery Fund - Premium Pay Bonus</t>
  </si>
  <si>
    <t>PRC 142 - State Fiscal Recovery Fund - Crosby Scholars</t>
  </si>
  <si>
    <t>C69</t>
  </si>
  <si>
    <t>C70</t>
  </si>
  <si>
    <t>C71</t>
  </si>
  <si>
    <t>Iredell County Crosby Scholars</t>
  </si>
  <si>
    <t>Rowan County Crosby Scholars</t>
  </si>
  <si>
    <t>Crosby Scholars Community Partnership</t>
  </si>
  <si>
    <t>State Fiscal Recovery Funds PRC 14x</t>
  </si>
  <si>
    <t>140-140</t>
  </si>
  <si>
    <t>140-190</t>
  </si>
  <si>
    <t>140-340</t>
  </si>
  <si>
    <t>140-360</t>
  </si>
  <si>
    <t>140-490</t>
  </si>
  <si>
    <t>140-510</t>
  </si>
  <si>
    <t>140-60B</t>
  </si>
  <si>
    <t>140-821</t>
  </si>
  <si>
    <t>140-861</t>
  </si>
  <si>
    <t>140-900</t>
  </si>
  <si>
    <t>140-960</t>
  </si>
  <si>
    <t>140-98A</t>
  </si>
  <si>
    <t>142-C69</t>
  </si>
  <si>
    <t>142-C70</t>
  </si>
  <si>
    <t>142-C71</t>
  </si>
  <si>
    <t>142-ALL</t>
  </si>
  <si>
    <t>190-140</t>
  </si>
  <si>
    <t>340-140</t>
  </si>
  <si>
    <t>360-140</t>
  </si>
  <si>
    <t>490-140</t>
  </si>
  <si>
    <t>510-140</t>
  </si>
  <si>
    <t>60B-140</t>
  </si>
  <si>
    <t>821-140</t>
  </si>
  <si>
    <t>861-140</t>
  </si>
  <si>
    <t>900-140</t>
  </si>
  <si>
    <t>960-140</t>
  </si>
  <si>
    <t>98A-140</t>
  </si>
  <si>
    <t>C69-142</t>
  </si>
  <si>
    <t>C70-142</t>
  </si>
  <si>
    <t>C71-142</t>
  </si>
  <si>
    <t>C69-ALL</t>
  </si>
  <si>
    <t>C70-ALL</t>
  </si>
  <si>
    <t>C71-ALL</t>
  </si>
  <si>
    <t>010-205-148</t>
  </si>
  <si>
    <t>010-205-211</t>
  </si>
  <si>
    <t>010-205-221</t>
  </si>
  <si>
    <t>01C-181-411</t>
  </si>
  <si>
    <t>01C-181-551</t>
  </si>
  <si>
    <t>020-186-392</t>
  </si>
  <si>
    <t>030-166-418</t>
  </si>
  <si>
    <t>030-170-198</t>
  </si>
  <si>
    <t>030-170-211</t>
  </si>
  <si>
    <t>030-170-221</t>
  </si>
  <si>
    <t>030-174-183</t>
  </si>
  <si>
    <t>030-174-211</t>
  </si>
  <si>
    <t>030-174-221</t>
  </si>
  <si>
    <t>040-163-462</t>
  </si>
  <si>
    <t>040-169-181</t>
  </si>
  <si>
    <t>040-171-181</t>
  </si>
  <si>
    <t>040-178-418</t>
  </si>
  <si>
    <t>050-174-183</t>
  </si>
  <si>
    <t>050-174-211</t>
  </si>
  <si>
    <t>050-174-221</t>
  </si>
  <si>
    <t>050-193-418</t>
  </si>
  <si>
    <t>060-169-392</t>
  </si>
  <si>
    <t>060-181-180</t>
  </si>
  <si>
    <t>060-185-121</t>
  </si>
  <si>
    <t>060-185-142</t>
  </si>
  <si>
    <t>060-185-211</t>
  </si>
  <si>
    <t>060-185-221</t>
  </si>
  <si>
    <t>060-185-231</t>
  </si>
  <si>
    <t>060-186-121</t>
  </si>
  <si>
    <t>060-186-211</t>
  </si>
  <si>
    <t>060-186-221</t>
  </si>
  <si>
    <t>060-186-231</t>
  </si>
  <si>
    <t>06B-181-126</t>
  </si>
  <si>
    <t>070-170-198</t>
  </si>
  <si>
    <t>070-170-211</t>
  </si>
  <si>
    <t>070-170-221</t>
  </si>
  <si>
    <t>070-171-472</t>
  </si>
  <si>
    <t>070-176-411</t>
  </si>
  <si>
    <t>070-181-143</t>
  </si>
  <si>
    <t>070-181-311</t>
  </si>
  <si>
    <t>070-181-312</t>
  </si>
  <si>
    <t>070-181-326</t>
  </si>
  <si>
    <t>070-181-411</t>
  </si>
  <si>
    <t>070-181-418</t>
  </si>
  <si>
    <t>070-181-422</t>
  </si>
  <si>
    <t>070-181-423</t>
  </si>
  <si>
    <t>070-181-424</t>
  </si>
  <si>
    <t>070-181-425</t>
  </si>
  <si>
    <t>070-181-461</t>
  </si>
  <si>
    <t>070-185-311</t>
  </si>
  <si>
    <t>07A-182-411</t>
  </si>
  <si>
    <t>090-165-411</t>
  </si>
  <si>
    <t>090-170-221</t>
  </si>
  <si>
    <t>090-170-411</t>
  </si>
  <si>
    <t>090-171-423</t>
  </si>
  <si>
    <t>090-178-392</t>
  </si>
  <si>
    <t>090-185-312</t>
  </si>
  <si>
    <t>090-185-332</t>
  </si>
  <si>
    <t>090-185-461</t>
  </si>
  <si>
    <t>090-205-311</t>
  </si>
  <si>
    <t>09A-181-121</t>
  </si>
  <si>
    <t>09A-181-461</t>
  </si>
  <si>
    <t>09A-181-462</t>
  </si>
  <si>
    <t>100-170-331</t>
  </si>
  <si>
    <t>100-183-332</t>
  </si>
  <si>
    <t>100-184-411</t>
  </si>
  <si>
    <t>100-185-181</t>
  </si>
  <si>
    <t>100-186-181</t>
  </si>
  <si>
    <t>10A-170-198</t>
  </si>
  <si>
    <t>10B-170-198</t>
  </si>
  <si>
    <t>10B-181-180</t>
  </si>
  <si>
    <t>10B-185-121</t>
  </si>
  <si>
    <t>110-163-312</t>
  </si>
  <si>
    <t>110-167-232</t>
  </si>
  <si>
    <t>110-169-180</t>
  </si>
  <si>
    <t>110-169-232</t>
  </si>
  <si>
    <t>110-170-199</t>
  </si>
  <si>
    <t>110-171-116</t>
  </si>
  <si>
    <t>110-181-121</t>
  </si>
  <si>
    <t>110-181-180</t>
  </si>
  <si>
    <t>110-181-232</t>
  </si>
  <si>
    <t>110-181-462</t>
  </si>
  <si>
    <t>110-183-232</t>
  </si>
  <si>
    <t>110-184-232</t>
  </si>
  <si>
    <t>110-185-232</t>
  </si>
  <si>
    <t>110-205-311</t>
  </si>
  <si>
    <t>111-171-181</t>
  </si>
  <si>
    <t>111-171-422</t>
  </si>
  <si>
    <t>111-185-129_2</t>
  </si>
  <si>
    <t>111-192-311</t>
  </si>
  <si>
    <t>111-193-311</t>
  </si>
  <si>
    <t>11B-170-152</t>
  </si>
  <si>
    <t>11B-170-211</t>
  </si>
  <si>
    <t>11B-171-146</t>
  </si>
  <si>
    <t>11B-171-326</t>
  </si>
  <si>
    <t>11B-185-121</t>
  </si>
  <si>
    <t>11B-185-211</t>
  </si>
  <si>
    <t>11B-185-229</t>
  </si>
  <si>
    <t>11B-185-231</t>
  </si>
  <si>
    <t>11C-172-121</t>
  </si>
  <si>
    <t>11C-172-211</t>
  </si>
  <si>
    <t>11C-181-121</t>
  </si>
  <si>
    <t>11C-181-131</t>
  </si>
  <si>
    <t>11C-181-211</t>
  </si>
  <si>
    <t>11C-182-459</t>
  </si>
  <si>
    <t>11D-165-418</t>
  </si>
  <si>
    <t>120-177-411</t>
  </si>
  <si>
    <t>120-177-418</t>
  </si>
  <si>
    <t>120-181-151</t>
  </si>
  <si>
    <t>12A-185-142</t>
  </si>
  <si>
    <t>12A-185-211</t>
  </si>
  <si>
    <t>130-181-198</t>
  </si>
  <si>
    <t>130-181-472</t>
  </si>
  <si>
    <t>132-163-472</t>
  </si>
  <si>
    <t>132-171-472</t>
  </si>
  <si>
    <t>132-176-411</t>
  </si>
  <si>
    <t>132-181-133</t>
  </si>
  <si>
    <t>132-181-143</t>
  </si>
  <si>
    <t>132-181-173</t>
  </si>
  <si>
    <t>132-181-311</t>
  </si>
  <si>
    <t>132-181-319</t>
  </si>
  <si>
    <t>132-183-327</t>
  </si>
  <si>
    <t>132-185-192</t>
  </si>
  <si>
    <t>13A-169-146</t>
  </si>
  <si>
    <t>13A-170-142</t>
  </si>
  <si>
    <t>13A-171-312</t>
  </si>
  <si>
    <t>13A-181-418</t>
  </si>
  <si>
    <t>13A-181-461</t>
  </si>
  <si>
    <t>13A-192-311</t>
  </si>
  <si>
    <t>13B-171-312</t>
  </si>
  <si>
    <t>13B-174-311</t>
  </si>
  <si>
    <t>13B-203-180</t>
  </si>
  <si>
    <t>13B-203-211</t>
  </si>
  <si>
    <t>140-169-146</t>
  </si>
  <si>
    <t>140-176-411</t>
  </si>
  <si>
    <t>140-184-411</t>
  </si>
  <si>
    <t>140-185-312</t>
  </si>
  <si>
    <t>140-185-461</t>
  </si>
  <si>
    <t>140-192-311</t>
  </si>
  <si>
    <t>150-169-311</t>
  </si>
  <si>
    <t>180-171-173</t>
  </si>
  <si>
    <t>180-177-411</t>
  </si>
  <si>
    <t>180-184-331</t>
  </si>
  <si>
    <t>180-186-142</t>
  </si>
  <si>
    <t>180-186-181</t>
  </si>
  <si>
    <t>180-186-221</t>
  </si>
  <si>
    <t>180-186-231</t>
  </si>
  <si>
    <t>180-192-311</t>
  </si>
  <si>
    <t>181-163-181</t>
  </si>
  <si>
    <t>181-185-181</t>
  </si>
  <si>
    <t>182-171-184</t>
  </si>
  <si>
    <t>182-177-418</t>
  </si>
  <si>
    <t>182-183-411</t>
  </si>
  <si>
    <t>190-170-142</t>
  </si>
  <si>
    <t>190-170-211</t>
  </si>
  <si>
    <t>190-170-221</t>
  </si>
  <si>
    <t>190-170-231</t>
  </si>
  <si>
    <t>190-170-232</t>
  </si>
  <si>
    <t>190-171-415</t>
  </si>
  <si>
    <t>190-192-311</t>
  </si>
  <si>
    <t>190-193-418</t>
  </si>
  <si>
    <t>19A-167-311</t>
  </si>
  <si>
    <t>19A-167-411</t>
  </si>
  <si>
    <t>19B-167-311</t>
  </si>
  <si>
    <t>19B-169-131</t>
  </si>
  <si>
    <t>19B-169-211</t>
  </si>
  <si>
    <t>19B-170-146</t>
  </si>
  <si>
    <t>19B-170-211</t>
  </si>
  <si>
    <t>19B-172-312</t>
  </si>
  <si>
    <t>19B-173-317</t>
  </si>
  <si>
    <t>20A-167-411</t>
  </si>
  <si>
    <t>20A-173-311</t>
  </si>
  <si>
    <t>20A-185-121</t>
  </si>
  <si>
    <t>20A-185-211</t>
  </si>
  <si>
    <t>210-163-472</t>
  </si>
  <si>
    <t>210-171-472</t>
  </si>
  <si>
    <t>210-174-183</t>
  </si>
  <si>
    <t>210-174-211</t>
  </si>
  <si>
    <t>210-174-221</t>
  </si>
  <si>
    <t>210-178-472</t>
  </si>
  <si>
    <t>210-181-148</t>
  </si>
  <si>
    <t>210-185-121</t>
  </si>
  <si>
    <t>210-185-129_2</t>
  </si>
  <si>
    <t>210-185-167</t>
  </si>
  <si>
    <t>210-185-181</t>
  </si>
  <si>
    <t>210-185-211</t>
  </si>
  <si>
    <t>210-185-221</t>
  </si>
  <si>
    <t>210-185-231</t>
  </si>
  <si>
    <t>220-181-116</t>
  </si>
  <si>
    <t>230-167-143</t>
  </si>
  <si>
    <t>230-177-411</t>
  </si>
  <si>
    <t>230-177-418</t>
  </si>
  <si>
    <t>230-183-131</t>
  </si>
  <si>
    <t>230-183-211</t>
  </si>
  <si>
    <t>230-183-221</t>
  </si>
  <si>
    <t>230-183-231</t>
  </si>
  <si>
    <t>230-183-312</t>
  </si>
  <si>
    <t>230-184-331</t>
  </si>
  <si>
    <t>241-163-472</t>
  </si>
  <si>
    <t>241-165-472</t>
  </si>
  <si>
    <t>241-168-472</t>
  </si>
  <si>
    <t>241-171-312</t>
  </si>
  <si>
    <t>241-178-472</t>
  </si>
  <si>
    <t>241-181-126</t>
  </si>
  <si>
    <t>241-181-541</t>
  </si>
  <si>
    <t>24B-185-121</t>
  </si>
  <si>
    <t>24B-185-211</t>
  </si>
  <si>
    <t>24N-170-198</t>
  </si>
  <si>
    <t>24N-170-211</t>
  </si>
  <si>
    <t>24N-181-180</t>
  </si>
  <si>
    <t>250-177-392</t>
  </si>
  <si>
    <t>250-185-162</t>
  </si>
  <si>
    <t>250-185-181</t>
  </si>
  <si>
    <t>260-171-333</t>
  </si>
  <si>
    <t>260-177-311</t>
  </si>
  <si>
    <t>260-181-344</t>
  </si>
  <si>
    <t>260-185-411</t>
  </si>
  <si>
    <t>270-185-142</t>
  </si>
  <si>
    <t>270-186-121</t>
  </si>
  <si>
    <t>270-186-211</t>
  </si>
  <si>
    <t>270-186-221</t>
  </si>
  <si>
    <t>270-186-231</t>
  </si>
  <si>
    <t>280-185-165</t>
  </si>
  <si>
    <t>291-166-418</t>
  </si>
  <si>
    <t>291-171-171</t>
  </si>
  <si>
    <t>291-174-180</t>
  </si>
  <si>
    <t>291-174-211</t>
  </si>
  <si>
    <t>291-174-221</t>
  </si>
  <si>
    <t>291-184-327</t>
  </si>
  <si>
    <t>291-184-411</t>
  </si>
  <si>
    <t>291-192-311</t>
  </si>
  <si>
    <t>291-193-311</t>
  </si>
  <si>
    <t>292-181-392</t>
  </si>
  <si>
    <t>292-183-392</t>
  </si>
  <si>
    <t>29A-185-311</t>
  </si>
  <si>
    <t>300-163-163</t>
  </si>
  <si>
    <t>300-176-192</t>
  </si>
  <si>
    <t>300-176-211</t>
  </si>
  <si>
    <t>300-176-221</t>
  </si>
  <si>
    <t>300-186-142</t>
  </si>
  <si>
    <t>300-186-199</t>
  </si>
  <si>
    <t>300-186-211</t>
  </si>
  <si>
    <t>300-186-311</t>
  </si>
  <si>
    <t>310-163-180</t>
  </si>
  <si>
    <t>310-163-311</t>
  </si>
  <si>
    <t>310-163-315</t>
  </si>
  <si>
    <t>310-163-341</t>
  </si>
  <si>
    <t>310-163-344</t>
  </si>
  <si>
    <t>310-163-461</t>
  </si>
  <si>
    <t>310-170-131</t>
  </si>
  <si>
    <t>310-171-321</t>
  </si>
  <si>
    <t>310-171-323</t>
  </si>
  <si>
    <t>310-176-462</t>
  </si>
  <si>
    <t>310-177-312</t>
  </si>
  <si>
    <t>310-191-311</t>
  </si>
  <si>
    <t>310-192-311</t>
  </si>
  <si>
    <t>310-193-311</t>
  </si>
  <si>
    <t>320-171-162</t>
  </si>
  <si>
    <t>320-171-163</t>
  </si>
  <si>
    <t>320-171-166</t>
  </si>
  <si>
    <t>320-171-527</t>
  </si>
  <si>
    <t>320-181-311</t>
  </si>
  <si>
    <t>32A-165-418</t>
  </si>
  <si>
    <t>32A-170-142</t>
  </si>
  <si>
    <t>32A-170-211</t>
  </si>
  <si>
    <t>32A-185-121</t>
  </si>
  <si>
    <t>32A-185-211</t>
  </si>
  <si>
    <t>32B-170-121</t>
  </si>
  <si>
    <t>32B-170-211</t>
  </si>
  <si>
    <t>32B-181-311</t>
  </si>
  <si>
    <t>32B-181-462</t>
  </si>
  <si>
    <t>32B-185-121</t>
  </si>
  <si>
    <t>32B-185-211</t>
  </si>
  <si>
    <t>32C-170-311</t>
  </si>
  <si>
    <t>32C-192-311</t>
  </si>
  <si>
    <t>32D-170-143</t>
  </si>
  <si>
    <t>32D-181-462</t>
  </si>
  <si>
    <t>32H-163-183</t>
  </si>
  <si>
    <t>32H-163-418</t>
  </si>
  <si>
    <t>32H-163-461</t>
  </si>
  <si>
    <t>32H-171-183</t>
  </si>
  <si>
    <t>32H-171-221</t>
  </si>
  <si>
    <t>32H-171-418</t>
  </si>
  <si>
    <t>32H-181-141</t>
  </si>
  <si>
    <t>32H-181-143</t>
  </si>
  <si>
    <t>32H-181-148</t>
  </si>
  <si>
    <t>32H-181-221</t>
  </si>
  <si>
    <t>32H-181-233</t>
  </si>
  <si>
    <t>32K-181-121</t>
  </si>
  <si>
    <t>32K-181-141</t>
  </si>
  <si>
    <t>32K-181-221</t>
  </si>
  <si>
    <t>32L-171-151</t>
  </si>
  <si>
    <t>32L-185-418</t>
  </si>
  <si>
    <t>32L-192-311</t>
  </si>
  <si>
    <t>32Q-169-311</t>
  </si>
  <si>
    <t>32Q-170-311</t>
  </si>
  <si>
    <t>32R-164-121</t>
  </si>
  <si>
    <t>32R-164-211</t>
  </si>
  <si>
    <t>32R-164-311</t>
  </si>
  <si>
    <t>32R-164-333</t>
  </si>
  <si>
    <t>32R-164-411</t>
  </si>
  <si>
    <t>32R-164-418</t>
  </si>
  <si>
    <t>32R-167-132</t>
  </si>
  <si>
    <t>32R-169-146</t>
  </si>
  <si>
    <t>32R-169-211</t>
  </si>
  <si>
    <t>32R-182-418</t>
  </si>
  <si>
    <t>32T-202-121</t>
  </si>
  <si>
    <t>33A-174-180</t>
  </si>
  <si>
    <t>33A-174-211</t>
  </si>
  <si>
    <t>33A-181-183</t>
  </si>
  <si>
    <t>340-171-422</t>
  </si>
  <si>
    <t>34B-203-211</t>
  </si>
  <si>
    <t>34D-174-180</t>
  </si>
  <si>
    <t>34F-163-183</t>
  </si>
  <si>
    <t>34F-163-461</t>
  </si>
  <si>
    <t>34F-171-183</t>
  </si>
  <si>
    <t>34F-181-143</t>
  </si>
  <si>
    <t>34F-181-229</t>
  </si>
  <si>
    <t>34F-181-231</t>
  </si>
  <si>
    <t>34F-181-234</t>
  </si>
  <si>
    <t>34F-181-235</t>
  </si>
  <si>
    <t>34F-181-418</t>
  </si>
  <si>
    <t>34F-181-462</t>
  </si>
  <si>
    <t>34G-167-311</t>
  </si>
  <si>
    <t>34G-181-542</t>
  </si>
  <si>
    <t>350-171-311</t>
  </si>
  <si>
    <t>350-171-319</t>
  </si>
  <si>
    <t>350-176-411</t>
  </si>
  <si>
    <t>350-177-311</t>
  </si>
  <si>
    <t>350-181-459</t>
  </si>
  <si>
    <t>360-176-192</t>
  </si>
  <si>
    <t>360-176-211</t>
  </si>
  <si>
    <t>360-176-221</t>
  </si>
  <si>
    <t>360-176-231</t>
  </si>
  <si>
    <t>36F-171-461</t>
  </si>
  <si>
    <t>36G-197-418</t>
  </si>
  <si>
    <t>370-171-311</t>
  </si>
  <si>
    <t>370-185-121</t>
  </si>
  <si>
    <t>370-185-211</t>
  </si>
  <si>
    <t>370-185-221</t>
  </si>
  <si>
    <t>370-185-231</t>
  </si>
  <si>
    <t>370-186-121</t>
  </si>
  <si>
    <t>370-186-211</t>
  </si>
  <si>
    <t>370-186-221</t>
  </si>
  <si>
    <t>370-186-231</t>
  </si>
  <si>
    <t>370-193-392</t>
  </si>
  <si>
    <t>380-173-317</t>
  </si>
  <si>
    <t>390-163-461</t>
  </si>
  <si>
    <t>390-184-312</t>
  </si>
  <si>
    <t>39B-177-411</t>
  </si>
  <si>
    <t>400-163-312</t>
  </si>
  <si>
    <t>400-177-411</t>
  </si>
  <si>
    <t>410-169-146</t>
  </si>
  <si>
    <t>410-169-192</t>
  </si>
  <si>
    <t>410-169-211</t>
  </si>
  <si>
    <t>410-169-221</t>
  </si>
  <si>
    <t>410-169-231</t>
  </si>
  <si>
    <t>410-171-114</t>
  </si>
  <si>
    <t>410-171-116</t>
  </si>
  <si>
    <t>410-171-122</t>
  </si>
  <si>
    <t>410-171-127</t>
  </si>
  <si>
    <t>410-171-132</t>
  </si>
  <si>
    <t>410-171-133</t>
  </si>
  <si>
    <t>410-171-135</t>
  </si>
  <si>
    <t>410-171-526</t>
  </si>
  <si>
    <t>410-181-114</t>
  </si>
  <si>
    <t>410-181-116</t>
  </si>
  <si>
    <t>410-181-121</t>
  </si>
  <si>
    <t>410-181-129_2</t>
  </si>
  <si>
    <t>410-181-181</t>
  </si>
  <si>
    <t>410-181-187</t>
  </si>
  <si>
    <t>410-181-192</t>
  </si>
  <si>
    <t>410-181-196</t>
  </si>
  <si>
    <t>410-181-231</t>
  </si>
  <si>
    <t>410-181-312</t>
  </si>
  <si>
    <t>410-181-313</t>
  </si>
  <si>
    <t>410-181-325</t>
  </si>
  <si>
    <t>410-181-418</t>
  </si>
  <si>
    <t>410-181-461</t>
  </si>
  <si>
    <t>410-181-462</t>
  </si>
  <si>
    <t>410-184-312</t>
  </si>
  <si>
    <t>410-185-142</t>
  </si>
  <si>
    <t>410-185-192</t>
  </si>
  <si>
    <t>410-185-221</t>
  </si>
  <si>
    <t>410-186-142</t>
  </si>
  <si>
    <t>410-186-211</t>
  </si>
  <si>
    <t>410-186-221</t>
  </si>
  <si>
    <t>410-186-392</t>
  </si>
  <si>
    <t>410-186-418</t>
  </si>
  <si>
    <t>41B-171-418</t>
  </si>
  <si>
    <t>41B-181-221</t>
  </si>
  <si>
    <t>41B-182-462</t>
  </si>
  <si>
    <t>41D-167-317</t>
  </si>
  <si>
    <t>41D-169-311</t>
  </si>
  <si>
    <t>41G-185-311</t>
  </si>
  <si>
    <t>41G-185-318</t>
  </si>
  <si>
    <t>41H-163-121</t>
  </si>
  <si>
    <t>41J-181-131</t>
  </si>
  <si>
    <t>41J-181-143</t>
  </si>
  <si>
    <t>41J-181-180</t>
  </si>
  <si>
    <t>41J-181-192</t>
  </si>
  <si>
    <t>41J-181-221</t>
  </si>
  <si>
    <t>41K-169-131</t>
  </si>
  <si>
    <t>41K-173-317</t>
  </si>
  <si>
    <t>41K-181-418</t>
  </si>
  <si>
    <t>41L-163-183</t>
  </si>
  <si>
    <t>41L-163-461</t>
  </si>
  <si>
    <t>41L-171-183</t>
  </si>
  <si>
    <t>41L-171-192</t>
  </si>
  <si>
    <t>41L-171-221</t>
  </si>
  <si>
    <t>41L-171-311</t>
  </si>
  <si>
    <t>41L-171-312</t>
  </si>
  <si>
    <t>41L-171-418</t>
  </si>
  <si>
    <t>41L-171-461</t>
  </si>
  <si>
    <t>41L-181-141</t>
  </si>
  <si>
    <t>41L-181-148</t>
  </si>
  <si>
    <t>41L-181-180</t>
  </si>
  <si>
    <t>41L-181-221</t>
  </si>
  <si>
    <t>41L-181-231</t>
  </si>
  <si>
    <t>41L-181-233</t>
  </si>
  <si>
    <t>41L-181-234</t>
  </si>
  <si>
    <t>41L-181-235</t>
  </si>
  <si>
    <t>41L-181-418</t>
  </si>
  <si>
    <t>41M-181-541</t>
  </si>
  <si>
    <t>41N-170-198</t>
  </si>
  <si>
    <t>41N-170-211</t>
  </si>
  <si>
    <t>420-171-461</t>
  </si>
  <si>
    <t>421-176-333</t>
  </si>
  <si>
    <t>421-183-411</t>
  </si>
  <si>
    <t>422-174-183</t>
  </si>
  <si>
    <t>422-174-211</t>
  </si>
  <si>
    <t>422-174-221</t>
  </si>
  <si>
    <t>422-181-361</t>
  </si>
  <si>
    <t>422-183-411</t>
  </si>
  <si>
    <t>422-197-418</t>
  </si>
  <si>
    <t>42A-176-311</t>
  </si>
  <si>
    <t>42B-185-311</t>
  </si>
  <si>
    <t>430-170-143</t>
  </si>
  <si>
    <t>430-176-314</t>
  </si>
  <si>
    <t>430-183-331</t>
  </si>
  <si>
    <t>430-184-331</t>
  </si>
  <si>
    <t>430-184-392</t>
  </si>
  <si>
    <t>430-185-392</t>
  </si>
  <si>
    <t>430-197-311</t>
  </si>
  <si>
    <t>440-183-392</t>
  </si>
  <si>
    <t>440-184-392</t>
  </si>
  <si>
    <t>440-185-312</t>
  </si>
  <si>
    <t>440-186-312</t>
  </si>
  <si>
    <t>440-186-461</t>
  </si>
  <si>
    <t>440-186-462</t>
  </si>
  <si>
    <t>440-186-541</t>
  </si>
  <si>
    <t>44A-185-121</t>
  </si>
  <si>
    <t>44A-185-211</t>
  </si>
  <si>
    <t>44A-185-231</t>
  </si>
  <si>
    <t>450-174-183</t>
  </si>
  <si>
    <t>450-174-211</t>
  </si>
  <si>
    <t>450-174-221</t>
  </si>
  <si>
    <t>450-176-411</t>
  </si>
  <si>
    <t>450-185-462</t>
  </si>
  <si>
    <t>45A-164-418</t>
  </si>
  <si>
    <t>45A-164-462</t>
  </si>
  <si>
    <t>45A-165-418</t>
  </si>
  <si>
    <t>45A-167-311</t>
  </si>
  <si>
    <t>45A-167-411</t>
  </si>
  <si>
    <t>45A-169-311</t>
  </si>
  <si>
    <t>45A-170-411</t>
  </si>
  <si>
    <t>45A-185-121</t>
  </si>
  <si>
    <t>460-174-183</t>
  </si>
  <si>
    <t>460-174-211</t>
  </si>
  <si>
    <t>460-174-221</t>
  </si>
  <si>
    <t>460-176-411</t>
  </si>
  <si>
    <t>470-177-333</t>
  </si>
  <si>
    <t>470-177-411</t>
  </si>
  <si>
    <t>470-192-311</t>
  </si>
  <si>
    <t>470-193-311</t>
  </si>
  <si>
    <t>490-170-311</t>
  </si>
  <si>
    <t>490-171-418</t>
  </si>
  <si>
    <t>490-176-411</t>
  </si>
  <si>
    <t>490-177-411</t>
  </si>
  <si>
    <t>490-181-542</t>
  </si>
  <si>
    <t>491-167-133</t>
  </si>
  <si>
    <t>491-169-181</t>
  </si>
  <si>
    <t>491-177-333</t>
  </si>
  <si>
    <t>491-185-418</t>
  </si>
  <si>
    <t>49B-167-311</t>
  </si>
  <si>
    <t>49B-186-411</t>
  </si>
  <si>
    <t>49E-185-121</t>
  </si>
  <si>
    <t>49E-185-211</t>
  </si>
  <si>
    <t>500-167-131</t>
  </si>
  <si>
    <t>500-167-231</t>
  </si>
  <si>
    <t>500-171-173</t>
  </si>
  <si>
    <t>500-171-462</t>
  </si>
  <si>
    <t>500-177-411</t>
  </si>
  <si>
    <t>500-181-459</t>
  </si>
  <si>
    <t>500-181-462</t>
  </si>
  <si>
    <t>500-184-411</t>
  </si>
  <si>
    <t>500-192-311</t>
  </si>
  <si>
    <t>500-205-199</t>
  </si>
  <si>
    <t>500-205-211</t>
  </si>
  <si>
    <t>500-205-221</t>
  </si>
  <si>
    <t>50A-185-121</t>
  </si>
  <si>
    <t>50A-185-211</t>
  </si>
  <si>
    <t>50A-192-311</t>
  </si>
  <si>
    <t>510-165-392</t>
  </si>
  <si>
    <t>510-165-411</t>
  </si>
  <si>
    <t>510-167-462</t>
  </si>
  <si>
    <t>510-170-198</t>
  </si>
  <si>
    <t>510-170-211</t>
  </si>
  <si>
    <t>510-170-221</t>
  </si>
  <si>
    <t>510-174-392</t>
  </si>
  <si>
    <t>510-177-311</t>
  </si>
  <si>
    <t>510-181-392</t>
  </si>
  <si>
    <t>51A-163-462</t>
  </si>
  <si>
    <t>51A-171-461</t>
  </si>
  <si>
    <t>51B-163-221</t>
  </si>
  <si>
    <t>51B-170-411</t>
  </si>
  <si>
    <t>51B-181-131</t>
  </si>
  <si>
    <t>51B-181-141</t>
  </si>
  <si>
    <t>51B-181-143</t>
  </si>
  <si>
    <t>51B-181-180</t>
  </si>
  <si>
    <t>51B-181-192</t>
  </si>
  <si>
    <t>51B-181-221</t>
  </si>
  <si>
    <t>51B-181-231</t>
  </si>
  <si>
    <t>51B-181-234</t>
  </si>
  <si>
    <t>51B-181-235</t>
  </si>
  <si>
    <t>51B-181-418</t>
  </si>
  <si>
    <t>51B-182-411</t>
  </si>
  <si>
    <t>51B-182-462</t>
  </si>
  <si>
    <t>520-165-418</t>
  </si>
  <si>
    <t>520-177-411</t>
  </si>
  <si>
    <t>520-181-165</t>
  </si>
  <si>
    <t>520-181-171</t>
  </si>
  <si>
    <t>520-181-423</t>
  </si>
  <si>
    <t>520-192-311</t>
  </si>
  <si>
    <t>530-169-232</t>
  </si>
  <si>
    <t>530-171-232</t>
  </si>
  <si>
    <t>530-181-232</t>
  </si>
  <si>
    <t>53B-172-153</t>
  </si>
  <si>
    <t>540-171-523</t>
  </si>
  <si>
    <t>540-177-312</t>
  </si>
  <si>
    <t>540-184-411</t>
  </si>
  <si>
    <t>540-192-311</t>
  </si>
  <si>
    <t>54A-173-311</t>
  </si>
  <si>
    <t>54A-185-121</t>
  </si>
  <si>
    <t>54A-185-211</t>
  </si>
  <si>
    <t>54A-185-221</t>
  </si>
  <si>
    <t>54A-202-411</t>
  </si>
  <si>
    <t>550-176-411</t>
  </si>
  <si>
    <t>550-181-129_1</t>
  </si>
  <si>
    <t>550-181-192</t>
  </si>
  <si>
    <t>550-205-311</t>
  </si>
  <si>
    <t>560-174-183</t>
  </si>
  <si>
    <t>560-174-211</t>
  </si>
  <si>
    <t>560-174-221</t>
  </si>
  <si>
    <t>560-176-392</t>
  </si>
  <si>
    <t>560-177-392</t>
  </si>
  <si>
    <t>560-181-163</t>
  </si>
  <si>
    <t>560-181-462</t>
  </si>
  <si>
    <t>560-183-392</t>
  </si>
  <si>
    <t>560-183-411</t>
  </si>
  <si>
    <t>570-177-333</t>
  </si>
  <si>
    <t>580-163-472</t>
  </si>
  <si>
    <t>580-170-142</t>
  </si>
  <si>
    <t>580-170-199</t>
  </si>
  <si>
    <t>580-170-211</t>
  </si>
  <si>
    <t>580-170-221</t>
  </si>
  <si>
    <t>580-170-231</t>
  </si>
  <si>
    <t>580-171-472</t>
  </si>
  <si>
    <t>580-176-411</t>
  </si>
  <si>
    <t>580-181-183</t>
  </si>
  <si>
    <t>580-181-392</t>
  </si>
  <si>
    <t>580-181-532</t>
  </si>
  <si>
    <t>58B-181-418</t>
  </si>
  <si>
    <t>58B-185-121</t>
  </si>
  <si>
    <t>58B-185-211</t>
  </si>
  <si>
    <t>590-167-332</t>
  </si>
  <si>
    <t>590-177-423</t>
  </si>
  <si>
    <t>590-181-181</t>
  </si>
  <si>
    <t>590-181-184</t>
  </si>
  <si>
    <t>590-181-198</t>
  </si>
  <si>
    <t>600-171-413</t>
  </si>
  <si>
    <t>600-171-423</t>
  </si>
  <si>
    <t>600-171-424</t>
  </si>
  <si>
    <t>600-171-425</t>
  </si>
  <si>
    <t>600-173-311</t>
  </si>
  <si>
    <t>600-184-311</t>
  </si>
  <si>
    <t>600-185-145</t>
  </si>
  <si>
    <t>600-185-146</t>
  </si>
  <si>
    <t>600-185-199</t>
  </si>
  <si>
    <t>600-185-231</t>
  </si>
  <si>
    <t>600-185-235</t>
  </si>
  <si>
    <t>60F-167-411</t>
  </si>
  <si>
    <t>60G-163-183</t>
  </si>
  <si>
    <t>60G-163-221</t>
  </si>
  <si>
    <t>60G-163-461</t>
  </si>
  <si>
    <t>60G-171-221</t>
  </si>
  <si>
    <t>60G-171-232</t>
  </si>
  <si>
    <t>60G-171-418</t>
  </si>
  <si>
    <t>60G-181-131</t>
  </si>
  <si>
    <t>60G-181-141</t>
  </si>
  <si>
    <t>60G-181-148</t>
  </si>
  <si>
    <t>60G-181-221</t>
  </si>
  <si>
    <t>60G-181-231</t>
  </si>
  <si>
    <t>60G-181-233</t>
  </si>
  <si>
    <t>60G-181-234</t>
  </si>
  <si>
    <t>60G-181-235</t>
  </si>
  <si>
    <t>60G-181-418</t>
  </si>
  <si>
    <t>60G-182-462</t>
  </si>
  <si>
    <t>60K-185-231</t>
  </si>
  <si>
    <t>60L-171-121</t>
  </si>
  <si>
    <t>60L-171-131</t>
  </si>
  <si>
    <t>60L-171-211</t>
  </si>
  <si>
    <t>60L-176-311</t>
  </si>
  <si>
    <t>60L-185-311</t>
  </si>
  <si>
    <t>60L-186-311</t>
  </si>
  <si>
    <t>60L-202-418</t>
  </si>
  <si>
    <t>60Q-170-311</t>
  </si>
  <si>
    <t>60Q-171-333</t>
  </si>
  <si>
    <t>60Q-171-418</t>
  </si>
  <si>
    <t>60Q-176-311</t>
  </si>
  <si>
    <t>60Q-177-311</t>
  </si>
  <si>
    <t>60Q-181-311</t>
  </si>
  <si>
    <t>60Q-184-311</t>
  </si>
  <si>
    <t>60Q-192-311</t>
  </si>
  <si>
    <t>60Y-172-462</t>
  </si>
  <si>
    <t>60Z-165-418</t>
  </si>
  <si>
    <t>60Z-183-312</t>
  </si>
  <si>
    <t>610-171-332</t>
  </si>
  <si>
    <t>610-177-413</t>
  </si>
  <si>
    <t>610-177-461</t>
  </si>
  <si>
    <t>610-205-311</t>
  </si>
  <si>
    <t>61J-170-411</t>
  </si>
  <si>
    <t>61K-169-317</t>
  </si>
  <si>
    <t>61K-171-221</t>
  </si>
  <si>
    <t>61K-171-231</t>
  </si>
  <si>
    <t>61N-163-411</t>
  </si>
  <si>
    <t>61P-181-192</t>
  </si>
  <si>
    <t>61Q-181-312</t>
  </si>
  <si>
    <t>61R-163-183</t>
  </si>
  <si>
    <t>61R-163-461</t>
  </si>
  <si>
    <t>61R-171-221</t>
  </si>
  <si>
    <t>61R-171-232</t>
  </si>
  <si>
    <t>61R-181-131</t>
  </si>
  <si>
    <t>61R-181-141</t>
  </si>
  <si>
    <t>61R-181-148</t>
  </si>
  <si>
    <t>61R-181-180</t>
  </si>
  <si>
    <t>61R-181-221</t>
  </si>
  <si>
    <t>61S-182-198</t>
  </si>
  <si>
    <t>61S-182-211</t>
  </si>
  <si>
    <t>61S-182-418</t>
  </si>
  <si>
    <t>61T-173-311</t>
  </si>
  <si>
    <t>61T-183-311</t>
  </si>
  <si>
    <t>61T-185-121</t>
  </si>
  <si>
    <t>61U-163-125</t>
  </si>
  <si>
    <t>61U-163-211</t>
  </si>
  <si>
    <t>61U-171-326</t>
  </si>
  <si>
    <t>61U-181-192</t>
  </si>
  <si>
    <t>61U-185-121</t>
  </si>
  <si>
    <t>61U-185-211</t>
  </si>
  <si>
    <t>61V-171-326</t>
  </si>
  <si>
    <t>61W-192-311</t>
  </si>
  <si>
    <t>61W-193-311</t>
  </si>
  <si>
    <t>620-169-129_2</t>
  </si>
  <si>
    <t>620-169-221</t>
  </si>
  <si>
    <t>620-169-231</t>
  </si>
  <si>
    <t>620-171-341</t>
  </si>
  <si>
    <t>620-174-180</t>
  </si>
  <si>
    <t>620-174-211</t>
  </si>
  <si>
    <t>620-177-411</t>
  </si>
  <si>
    <t>620-181-311</t>
  </si>
  <si>
    <t>62K-185-121</t>
  </si>
  <si>
    <t>630-163-192</t>
  </si>
  <si>
    <t>630-163-341</t>
  </si>
  <si>
    <t>630-163-351</t>
  </si>
  <si>
    <t>630-177-411</t>
  </si>
  <si>
    <t>630-181-532</t>
  </si>
  <si>
    <t>630-192-311</t>
  </si>
  <si>
    <t>63A-182-411</t>
  </si>
  <si>
    <t>640-184-392</t>
  </si>
  <si>
    <t>64A-169-211</t>
  </si>
  <si>
    <t>64A-169-229</t>
  </si>
  <si>
    <t>64A-170-211</t>
  </si>
  <si>
    <t>650-177-411</t>
  </si>
  <si>
    <t>650-185-411</t>
  </si>
  <si>
    <t>650-186-121</t>
  </si>
  <si>
    <t>650-186-181</t>
  </si>
  <si>
    <t>650-186-221</t>
  </si>
  <si>
    <t>650-186-231</t>
  </si>
  <si>
    <t>65B-163-411</t>
  </si>
  <si>
    <t>65C-163-211</t>
  </si>
  <si>
    <t>65C-163-229</t>
  </si>
  <si>
    <t>65C-170-198</t>
  </si>
  <si>
    <t>65C-181-180</t>
  </si>
  <si>
    <t>65F-172-342</t>
  </si>
  <si>
    <t>65F-172-411</t>
  </si>
  <si>
    <t>65G-171-171</t>
  </si>
  <si>
    <t>65H-171-142</t>
  </si>
  <si>
    <t>65H-171-173</t>
  </si>
  <si>
    <t>65H-181-462</t>
  </si>
  <si>
    <t>65Z-169-311</t>
  </si>
  <si>
    <t>660-181-523</t>
  </si>
  <si>
    <t>660-184-411</t>
  </si>
  <si>
    <t>66A-171-121</t>
  </si>
  <si>
    <t>66A-171-131</t>
  </si>
  <si>
    <t>66A-171-211</t>
  </si>
  <si>
    <t>66A-171-221</t>
  </si>
  <si>
    <t>66A-171-231</t>
  </si>
  <si>
    <t>66A-176-311</t>
  </si>
  <si>
    <t>670-176-192</t>
  </si>
  <si>
    <t>670-176-211</t>
  </si>
  <si>
    <t>670-176-221</t>
  </si>
  <si>
    <t>670-177-411</t>
  </si>
  <si>
    <t>670-183-332</t>
  </si>
  <si>
    <t>670-183-411</t>
  </si>
  <si>
    <t>670-183-461</t>
  </si>
  <si>
    <t>670-184-131</t>
  </si>
  <si>
    <t>670-184-211</t>
  </si>
  <si>
    <t>670-184-221</t>
  </si>
  <si>
    <t>670-184-231</t>
  </si>
  <si>
    <t>680-173-311</t>
  </si>
  <si>
    <t>680-176-192</t>
  </si>
  <si>
    <t>680-176-211</t>
  </si>
  <si>
    <t>680-176-221</t>
  </si>
  <si>
    <t>680-181-198</t>
  </si>
  <si>
    <t>681-170-143</t>
  </si>
  <si>
    <t>681-170-211</t>
  </si>
  <si>
    <t>681-181-311</t>
  </si>
  <si>
    <t>690-171-311</t>
  </si>
  <si>
    <t>700-176-411</t>
  </si>
  <si>
    <t>700-181-411</t>
  </si>
  <si>
    <t>700-183-311</t>
  </si>
  <si>
    <t>70A-163-198</t>
  </si>
  <si>
    <t>70A-163-211</t>
  </si>
  <si>
    <t>70A-164-411</t>
  </si>
  <si>
    <t>710-177-461</t>
  </si>
  <si>
    <t>710-185-192</t>
  </si>
  <si>
    <t>710-186-312</t>
  </si>
  <si>
    <t>710-187-121</t>
  </si>
  <si>
    <t>710-187-129_2</t>
  </si>
  <si>
    <t>710-187-211</t>
  </si>
  <si>
    <t>710-187-221</t>
  </si>
  <si>
    <t>710-187-231</t>
  </si>
  <si>
    <t>710-193-311</t>
  </si>
  <si>
    <t>720-163-394</t>
  </si>
  <si>
    <t>720-167-392</t>
  </si>
  <si>
    <t>720-171-394</t>
  </si>
  <si>
    <t>720-181-394</t>
  </si>
  <si>
    <t>720-183-392</t>
  </si>
  <si>
    <t>720-184-392</t>
  </si>
  <si>
    <t>720-185-121</t>
  </si>
  <si>
    <t>720-185-142</t>
  </si>
  <si>
    <t>720-185-199</t>
  </si>
  <si>
    <t>720-185-211</t>
  </si>
  <si>
    <t>720-185-221</t>
  </si>
  <si>
    <t>720-185-231</t>
  </si>
  <si>
    <t>720-185-392</t>
  </si>
  <si>
    <t>720-186-121</t>
  </si>
  <si>
    <t>720-186-211</t>
  </si>
  <si>
    <t>720-186-221</t>
  </si>
  <si>
    <t>720-186-231</t>
  </si>
  <si>
    <t>740-181-418</t>
  </si>
  <si>
    <t>740-186-141</t>
  </si>
  <si>
    <t>740-186-211</t>
  </si>
  <si>
    <t>740-186-221</t>
  </si>
  <si>
    <t>740-186-231</t>
  </si>
  <si>
    <t>740-186-392</t>
  </si>
  <si>
    <t>74C-163-183</t>
  </si>
  <si>
    <t>74C-163-221</t>
  </si>
  <si>
    <t>74C-171-131</t>
  </si>
  <si>
    <t>74C-171-183</t>
  </si>
  <si>
    <t>74C-171-192</t>
  </si>
  <si>
    <t>74C-171-221</t>
  </si>
  <si>
    <t>74C-171-418</t>
  </si>
  <si>
    <t>74C-171-461</t>
  </si>
  <si>
    <t>74C-181-141</t>
  </si>
  <si>
    <t>74C-181-143</t>
  </si>
  <si>
    <t>74C-181-180</t>
  </si>
  <si>
    <t>74C-181-192</t>
  </si>
  <si>
    <t>74C-181-221</t>
  </si>
  <si>
    <t>74C-181-231</t>
  </si>
  <si>
    <t>74C-181-233</t>
  </si>
  <si>
    <t>74C-181-234</t>
  </si>
  <si>
    <t>74C-181-235</t>
  </si>
  <si>
    <t>74C-181-311</t>
  </si>
  <si>
    <t>74Z-169-131</t>
  </si>
  <si>
    <t>74Z-169-211</t>
  </si>
  <si>
    <t>74Z-169-221</t>
  </si>
  <si>
    <t>74Z-169-231</t>
  </si>
  <si>
    <t>74Z-181-135</t>
  </si>
  <si>
    <t>750-173-317</t>
  </si>
  <si>
    <t>750-174-183</t>
  </si>
  <si>
    <t>750-174-211</t>
  </si>
  <si>
    <t>750-174-221</t>
  </si>
  <si>
    <t>750-177-392</t>
  </si>
  <si>
    <t>750-177-411</t>
  </si>
  <si>
    <t>750-185-392</t>
  </si>
  <si>
    <t>750-205-311</t>
  </si>
  <si>
    <t>760-163-167</t>
  </si>
  <si>
    <t>760-177-411</t>
  </si>
  <si>
    <t>761-167-192</t>
  </si>
  <si>
    <t>761-167-211</t>
  </si>
  <si>
    <t>761-167-221</t>
  </si>
  <si>
    <t>770-181-151</t>
  </si>
  <si>
    <t>770-181-211</t>
  </si>
  <si>
    <t>770-181-221</t>
  </si>
  <si>
    <t>770-181-231</t>
  </si>
  <si>
    <t>770-192-311</t>
  </si>
  <si>
    <t>780-163-192</t>
  </si>
  <si>
    <t>780-177-462</t>
  </si>
  <si>
    <t>790-177-392</t>
  </si>
  <si>
    <t>790-177-411</t>
  </si>
  <si>
    <t>790-183-192</t>
  </si>
  <si>
    <t>790-183-211</t>
  </si>
  <si>
    <t>790-183-221</t>
  </si>
  <si>
    <t>790-184-192</t>
  </si>
  <si>
    <t>790-184-211</t>
  </si>
  <si>
    <t>790-184-221</t>
  </si>
  <si>
    <t>790-186-392</t>
  </si>
  <si>
    <t>800-171-129_2</t>
  </si>
  <si>
    <t>800-176-411</t>
  </si>
  <si>
    <t>800-177-411</t>
  </si>
  <si>
    <t>800-186-129_2</t>
  </si>
  <si>
    <t>80C-185-311</t>
  </si>
  <si>
    <t>810-169-180</t>
  </si>
  <si>
    <t>810-184-146</t>
  </si>
  <si>
    <t>810-184-211</t>
  </si>
  <si>
    <t>810-184-221</t>
  </si>
  <si>
    <t>810-184-231</t>
  </si>
  <si>
    <t>810-185-121</t>
  </si>
  <si>
    <t>810-185-125</t>
  </si>
  <si>
    <t>810-185-129_2</t>
  </si>
  <si>
    <t>810-185-131</t>
  </si>
  <si>
    <t>810-185-180</t>
  </si>
  <si>
    <t>810-185-181</t>
  </si>
  <si>
    <t>810-185-211</t>
  </si>
  <si>
    <t>810-185-221</t>
  </si>
  <si>
    <t>810-185-231</t>
  </si>
  <si>
    <t>820-169-129_2</t>
  </si>
  <si>
    <t>820-169-131</t>
  </si>
  <si>
    <t>820-169-181</t>
  </si>
  <si>
    <t>820-169-221</t>
  </si>
  <si>
    <t>820-169-231</t>
  </si>
  <si>
    <t>820-170-198</t>
  </si>
  <si>
    <t>820-192-311</t>
  </si>
  <si>
    <t>821-171-541</t>
  </si>
  <si>
    <t>821-176-411</t>
  </si>
  <si>
    <t>821-181-541</t>
  </si>
  <si>
    <t>830-177-411</t>
  </si>
  <si>
    <t>830-181-312</t>
  </si>
  <si>
    <t>830-183-411</t>
  </si>
  <si>
    <t>830-184-331</t>
  </si>
  <si>
    <t>830-184-411</t>
  </si>
  <si>
    <t>840-167-192</t>
  </si>
  <si>
    <t>840-169-192</t>
  </si>
  <si>
    <t>840-177-411</t>
  </si>
  <si>
    <t>84B-172-311</t>
  </si>
  <si>
    <t>850-181-162</t>
  </si>
  <si>
    <t>850-184-423</t>
  </si>
  <si>
    <t>850-192-311</t>
  </si>
  <si>
    <t>850-193-418</t>
  </si>
  <si>
    <t>860-171-148</t>
  </si>
  <si>
    <t>860-171-167</t>
  </si>
  <si>
    <t>860-176-411</t>
  </si>
  <si>
    <t>860-177-311</t>
  </si>
  <si>
    <t>861-140-418</t>
  </si>
  <si>
    <t>861-171-121</t>
  </si>
  <si>
    <t>861-174-183</t>
  </si>
  <si>
    <t>861-174-211</t>
  </si>
  <si>
    <t>861-174-221</t>
  </si>
  <si>
    <t>861-181-343</t>
  </si>
  <si>
    <t>862-181-411</t>
  </si>
  <si>
    <t>870-163-113</t>
  </si>
  <si>
    <t>870-163-231</t>
  </si>
  <si>
    <t>87A-185-121</t>
  </si>
  <si>
    <t>87A-185-211</t>
  </si>
  <si>
    <t>880-171-143</t>
  </si>
  <si>
    <t>880-171-326</t>
  </si>
  <si>
    <t>880-176-411</t>
  </si>
  <si>
    <t>880-177-411</t>
  </si>
  <si>
    <t>880-181-145</t>
  </si>
  <si>
    <t>880-184-211</t>
  </si>
  <si>
    <t>88A-165-418</t>
  </si>
  <si>
    <t>88A-173-317</t>
  </si>
  <si>
    <t>88A-186-411</t>
  </si>
  <si>
    <t>900-170-192</t>
  </si>
  <si>
    <t>900-171-232</t>
  </si>
  <si>
    <t>900-177-333</t>
  </si>
  <si>
    <t>900-177-411</t>
  </si>
  <si>
    <t>900-181-143</t>
  </si>
  <si>
    <t>900-181-146</t>
  </si>
  <si>
    <t>900-181-164</t>
  </si>
  <si>
    <t>900-181-211</t>
  </si>
  <si>
    <t>900-181-221</t>
  </si>
  <si>
    <t>900-181-231</t>
  </si>
  <si>
    <t>900-181-411</t>
  </si>
  <si>
    <t>900-181-462</t>
  </si>
  <si>
    <t>90B-172-326</t>
  </si>
  <si>
    <t>90B-185-311</t>
  </si>
  <si>
    <t>90C-165-418</t>
  </si>
  <si>
    <t>90C-176-411</t>
  </si>
  <si>
    <t>90D-169-311</t>
  </si>
  <si>
    <t>90D-185-311</t>
  </si>
  <si>
    <t>910-167-311</t>
  </si>
  <si>
    <t>910-171-551</t>
  </si>
  <si>
    <t>910-181-221</t>
  </si>
  <si>
    <t>910-181-311</t>
  </si>
  <si>
    <t>91A-167-311</t>
  </si>
  <si>
    <t>91B-170-121</t>
  </si>
  <si>
    <t>91B-170-211</t>
  </si>
  <si>
    <t>920-163-414</t>
  </si>
  <si>
    <t>920-170-462</t>
  </si>
  <si>
    <t>920-170-541</t>
  </si>
  <si>
    <t>920-171-324</t>
  </si>
  <si>
    <t>920-184-351</t>
  </si>
  <si>
    <t>920-186-392</t>
  </si>
  <si>
    <t>920-186-411</t>
  </si>
  <si>
    <t>920-186-418</t>
  </si>
  <si>
    <t>92G-171-325</t>
  </si>
  <si>
    <t>92G-171-541</t>
  </si>
  <si>
    <t>92G-181-311</t>
  </si>
  <si>
    <t>92G-181-325</t>
  </si>
  <si>
    <t>92G-181-418</t>
  </si>
  <si>
    <t>92G-182-325</t>
  </si>
  <si>
    <t>92G-186-411</t>
  </si>
  <si>
    <t>92M-163-418</t>
  </si>
  <si>
    <t>92M-163-461</t>
  </si>
  <si>
    <t>92M-171-221</t>
  </si>
  <si>
    <t>92M-171-418</t>
  </si>
  <si>
    <t>92M-171-461</t>
  </si>
  <si>
    <t>92M-181-141</t>
  </si>
  <si>
    <t>92M-181-143</t>
  </si>
  <si>
    <t>92M-181-148</t>
  </si>
  <si>
    <t>92M-181-221</t>
  </si>
  <si>
    <t>92M-181-418</t>
  </si>
  <si>
    <t>92U-165-418</t>
  </si>
  <si>
    <t>92V-171-418</t>
  </si>
  <si>
    <t>92V-181-221</t>
  </si>
  <si>
    <t>92V-181-418</t>
  </si>
  <si>
    <t>92Y-185-142</t>
  </si>
  <si>
    <t>92Y-193-311</t>
  </si>
  <si>
    <t>930-176-411</t>
  </si>
  <si>
    <t>930-181-462</t>
  </si>
  <si>
    <t>93J-171-113</t>
  </si>
  <si>
    <t>93J-171-312</t>
  </si>
  <si>
    <t>93J-173-311</t>
  </si>
  <si>
    <t>93J-181-183</t>
  </si>
  <si>
    <t>93J-181-311</t>
  </si>
  <si>
    <t>93J-181-418</t>
  </si>
  <si>
    <t>93J-181-542</t>
  </si>
  <si>
    <t>93J-181-551</t>
  </si>
  <si>
    <t>93M-164-461</t>
  </si>
  <si>
    <t>93M-182-121</t>
  </si>
  <si>
    <t>93M-182-183</t>
  </si>
  <si>
    <t>93M-182-211</t>
  </si>
  <si>
    <t>93M-182-221</t>
  </si>
  <si>
    <t>93M-182-231</t>
  </si>
  <si>
    <t>93M-182-232</t>
  </si>
  <si>
    <t>93M-182-233</t>
  </si>
  <si>
    <t>93M-182-234</t>
  </si>
  <si>
    <t>93M-182-235</t>
  </si>
  <si>
    <t>93M-182-462</t>
  </si>
  <si>
    <t>93P-164-325</t>
  </si>
  <si>
    <t>93P-172-183</t>
  </si>
  <si>
    <t>93P-181-143</t>
  </si>
  <si>
    <t>93P-181-221</t>
  </si>
  <si>
    <t>93P-181-231</t>
  </si>
  <si>
    <t>93P-181-233</t>
  </si>
  <si>
    <t>93P-181-234</t>
  </si>
  <si>
    <t>93P-181-235</t>
  </si>
  <si>
    <t>93P-181-418</t>
  </si>
  <si>
    <t>93P-182-121</t>
  </si>
  <si>
    <t>93P-182-221</t>
  </si>
  <si>
    <t>93P-182-231</t>
  </si>
  <si>
    <t>93P-182-233</t>
  </si>
  <si>
    <t>93P-182-234</t>
  </si>
  <si>
    <t>93P-182-235</t>
  </si>
  <si>
    <t>93Q-170-198</t>
  </si>
  <si>
    <t>93Q-170-211</t>
  </si>
  <si>
    <t>93R-185-121</t>
  </si>
  <si>
    <t>940-171-423</t>
  </si>
  <si>
    <t>950-174-183</t>
  </si>
  <si>
    <t>950-174-211</t>
  </si>
  <si>
    <t>950-174-221</t>
  </si>
  <si>
    <t>950-176-411</t>
  </si>
  <si>
    <t>950-185-332</t>
  </si>
  <si>
    <t>950-186-311</t>
  </si>
  <si>
    <t>960-181-192</t>
  </si>
  <si>
    <t>960-181-418</t>
  </si>
  <si>
    <t>96C-163-343</t>
  </si>
  <si>
    <t>980-171-175</t>
  </si>
  <si>
    <t>980-171-199</t>
  </si>
  <si>
    <t>980-171-312</t>
  </si>
  <si>
    <t>980-176-392</t>
  </si>
  <si>
    <t>980-177-411</t>
  </si>
  <si>
    <t>980-181-311</t>
  </si>
  <si>
    <t>980-185-121</t>
  </si>
  <si>
    <t>980-185-181</t>
  </si>
  <si>
    <t>980-205-121</t>
  </si>
  <si>
    <t>980-205-148</t>
  </si>
  <si>
    <t>980-205-211</t>
  </si>
  <si>
    <t>98A-170-198</t>
  </si>
  <si>
    <t>98A-170-211</t>
  </si>
  <si>
    <t>98A-181-461</t>
  </si>
  <si>
    <t>990-173-311</t>
  </si>
  <si>
    <t>995-171-394</t>
  </si>
  <si>
    <t>995-181-394</t>
  </si>
  <si>
    <t>995-205-311</t>
  </si>
  <si>
    <t>A23-175-121</t>
  </si>
  <si>
    <t>A23-175-141</t>
  </si>
  <si>
    <t>C37-175-151</t>
  </si>
  <si>
    <t>C41-175-414</t>
  </si>
  <si>
    <t>C58-175-232</t>
  </si>
  <si>
    <t>C58-175-312</t>
  </si>
  <si>
    <t>C58-175-418</t>
  </si>
  <si>
    <t>C67-175-332</t>
  </si>
  <si>
    <t>C68-175-312</t>
  </si>
  <si>
    <t>C68-175-411</t>
  </si>
  <si>
    <t>C68-175-418</t>
  </si>
  <si>
    <t>E13-175-311</t>
  </si>
  <si>
    <t>E30-175-312</t>
  </si>
  <si>
    <t>E31-175-131</t>
  </si>
  <si>
    <t>E31-175-211</t>
  </si>
  <si>
    <t>E31-175-411</t>
  </si>
  <si>
    <t>E31-175-462</t>
  </si>
  <si>
    <t>010-ALL-148</t>
  </si>
  <si>
    <t>01C-ALL-551</t>
  </si>
  <si>
    <t>030-ALL-198</t>
  </si>
  <si>
    <t>050-ALL-183</t>
  </si>
  <si>
    <t>06B-ALL-126</t>
  </si>
  <si>
    <t>070-ALL-326</t>
  </si>
  <si>
    <t>070-ALL-422</t>
  </si>
  <si>
    <t>070-ALL-423</t>
  </si>
  <si>
    <t>070-ALL-424</t>
  </si>
  <si>
    <t>070-ALL-425</t>
  </si>
  <si>
    <t>09A-ALL-461</t>
  </si>
  <si>
    <t>111-ALL-422</t>
  </si>
  <si>
    <t>11B-ALL-146</t>
  </si>
  <si>
    <t>11B-ALL-152</t>
  </si>
  <si>
    <t>11C-ALL-459</t>
  </si>
  <si>
    <t>120-ALL-151</t>
  </si>
  <si>
    <t>130-ALL-472</t>
  </si>
  <si>
    <t>132-ALL-319</t>
  </si>
  <si>
    <t>132-ALL-472</t>
  </si>
  <si>
    <t>13A-ALL-142</t>
  </si>
  <si>
    <t>13A-ALL-146</t>
  </si>
  <si>
    <t>13A-ALL-312</t>
  </si>
  <si>
    <t>13B-ALL-312</t>
  </si>
  <si>
    <t>182-ALL-184</t>
  </si>
  <si>
    <t>190-ALL-415</t>
  </si>
  <si>
    <t>19B-ALL-146</t>
  </si>
  <si>
    <t>19B-ALL-312</t>
  </si>
  <si>
    <t>19B-ALL-317</t>
  </si>
  <si>
    <t>210-ALL-148</t>
  </si>
  <si>
    <t>210-ALL-183</t>
  </si>
  <si>
    <t>210-ALL-472</t>
  </si>
  <si>
    <t>220-ALL-116</t>
  </si>
  <si>
    <t>241-ALL-472</t>
  </si>
  <si>
    <t>24B-ALL-121</t>
  </si>
  <si>
    <t>260-ALL-344</t>
  </si>
  <si>
    <t>291-ALL-327</t>
  </si>
  <si>
    <t>300-ALL-199</t>
  </si>
  <si>
    <t>310-ALL-321</t>
  </si>
  <si>
    <t>310-ALL-323</t>
  </si>
  <si>
    <t>310-ALL-341</t>
  </si>
  <si>
    <t>310-ALL-344</t>
  </si>
  <si>
    <t>320-ALL-162</t>
  </si>
  <si>
    <t>320-ALL-163</t>
  </si>
  <si>
    <t>320-ALL-166</t>
  </si>
  <si>
    <t>320-ALL-527</t>
  </si>
  <si>
    <t>32D-ALL-143</t>
  </si>
  <si>
    <t>32H-ALL-141</t>
  </si>
  <si>
    <t>32H-ALL-143</t>
  </si>
  <si>
    <t>32H-ALL-148</t>
  </si>
  <si>
    <t>32H-ALL-183</t>
  </si>
  <si>
    <t>32H-ALL-221</t>
  </si>
  <si>
    <t>32H-ALL-461</t>
  </si>
  <si>
    <t>32L-ALL-151</t>
  </si>
  <si>
    <t>32R-ALL-132</t>
  </si>
  <si>
    <t>32R-ALL-146</t>
  </si>
  <si>
    <t>32R-ALL-333</t>
  </si>
  <si>
    <t>33A-ALL-183</t>
  </si>
  <si>
    <t>340-ALL-422</t>
  </si>
  <si>
    <t>34F-ALL-143</t>
  </si>
  <si>
    <t>34F-ALL-183</t>
  </si>
  <si>
    <t>34F-ALL-231</t>
  </si>
  <si>
    <t>34F-ALL-234</t>
  </si>
  <si>
    <t>34F-ALL-235</t>
  </si>
  <si>
    <t>36F-ALL-461</t>
  </si>
  <si>
    <t>380-ALL-317</t>
  </si>
  <si>
    <t>400-ALL-312</t>
  </si>
  <si>
    <t>410-ALL-114</t>
  </si>
  <si>
    <t>410-ALL-116</t>
  </si>
  <si>
    <t>410-ALL-122</t>
  </si>
  <si>
    <t>410-ALL-127</t>
  </si>
  <si>
    <t>410-ALL-526</t>
  </si>
  <si>
    <t>41B-ALL-221</t>
  </si>
  <si>
    <t>41D-ALL-317</t>
  </si>
  <si>
    <t>41G-ALL-318</t>
  </si>
  <si>
    <t>41J-ALL-131</t>
  </si>
  <si>
    <t>41J-ALL-143</t>
  </si>
  <si>
    <t>41J-ALL-192</t>
  </si>
  <si>
    <t>41J-ALL-221</t>
  </si>
  <si>
    <t>41K-ALL-317</t>
  </si>
  <si>
    <t>41L-ALL-141</t>
  </si>
  <si>
    <t>41L-ALL-148</t>
  </si>
  <si>
    <t>41L-ALL-183</t>
  </si>
  <si>
    <t>41L-ALL-192</t>
  </si>
  <si>
    <t>41L-ALL-221</t>
  </si>
  <si>
    <t>41L-ALL-234</t>
  </si>
  <si>
    <t>41L-ALL-312</t>
  </si>
  <si>
    <t>41L-ALL-461</t>
  </si>
  <si>
    <t>41M-ALL-541</t>
  </si>
  <si>
    <t>420-ALL-461</t>
  </si>
  <si>
    <t>421-ALL-333</t>
  </si>
  <si>
    <t>422-ALL-183</t>
  </si>
  <si>
    <t>422-ALL-361</t>
  </si>
  <si>
    <t>42B-ALL-311</t>
  </si>
  <si>
    <t>430-ALL-314</t>
  </si>
  <si>
    <t>430-ALL-331</t>
  </si>
  <si>
    <t>44A-ALL-121</t>
  </si>
  <si>
    <t>45A-ALL-121</t>
  </si>
  <si>
    <t>460-ALL-183</t>
  </si>
  <si>
    <t>470-ALL-333</t>
  </si>
  <si>
    <t>491-ALL-133</t>
  </si>
  <si>
    <t>491-ALL-333</t>
  </si>
  <si>
    <t>500-ALL-199</t>
  </si>
  <si>
    <t>51B-ALL-141</t>
  </si>
  <si>
    <t>51B-ALL-143</t>
  </si>
  <si>
    <t>51B-ALL-192</t>
  </si>
  <si>
    <t>51B-ALL-221</t>
  </si>
  <si>
    <t>520-ALL-165</t>
  </si>
  <si>
    <t>520-ALL-423</t>
  </si>
  <si>
    <t>53B-ALL-153</t>
  </si>
  <si>
    <t>540-ALL-523</t>
  </si>
  <si>
    <t>550-ALL-129_1</t>
  </si>
  <si>
    <t>560-ALL-163</t>
  </si>
  <si>
    <t>580-ALL-183</t>
  </si>
  <si>
    <t>580-ALL-472</t>
  </si>
  <si>
    <t>580-ALL-532</t>
  </si>
  <si>
    <t>590-ALL-181</t>
  </si>
  <si>
    <t>590-ALL-184</t>
  </si>
  <si>
    <t>590-ALL-332</t>
  </si>
  <si>
    <t>590-ALL-423</t>
  </si>
  <si>
    <t>600-ALL-145</t>
  </si>
  <si>
    <t>600-ALL-423</t>
  </si>
  <si>
    <t>600-ALL-424</t>
  </si>
  <si>
    <t>600-ALL-425</t>
  </si>
  <si>
    <t>60G-ALL-141</t>
  </si>
  <si>
    <t>60G-ALL-148</t>
  </si>
  <si>
    <t>60G-ALL-221</t>
  </si>
  <si>
    <t>60G-ALL-231</t>
  </si>
  <si>
    <t>60G-ALL-234</t>
  </si>
  <si>
    <t>60G-ALL-235</t>
  </si>
  <si>
    <t>60G-ALL-461</t>
  </si>
  <si>
    <t>60L-ALL-121</t>
  </si>
  <si>
    <t>60L-ALL-131</t>
  </si>
  <si>
    <t>60Q-ALL-333</t>
  </si>
  <si>
    <t>60Z-ALL-312</t>
  </si>
  <si>
    <t>60Z-ALL-418</t>
  </si>
  <si>
    <t>61K-ALL-221</t>
  </si>
  <si>
    <t>61K-ALL-231</t>
  </si>
  <si>
    <t>61K-ALL-317</t>
  </si>
  <si>
    <t>61Q-ALL-312</t>
  </si>
  <si>
    <t>61R-ALL-131</t>
  </si>
  <si>
    <t>61R-ALL-141</t>
  </si>
  <si>
    <t>61R-ALL-148</t>
  </si>
  <si>
    <t>61R-ALL-183</t>
  </si>
  <si>
    <t>61R-ALL-221</t>
  </si>
  <si>
    <t>61R-ALL-461</t>
  </si>
  <si>
    <t>61U-ALL-125</t>
  </si>
  <si>
    <t>61U-ALL-192</t>
  </si>
  <si>
    <t>61U-ALL-326</t>
  </si>
  <si>
    <t>61V-ALL-326</t>
  </si>
  <si>
    <t>62K-ALL-121</t>
  </si>
  <si>
    <t>630-ALL-341</t>
  </si>
  <si>
    <t>630-ALL-351</t>
  </si>
  <si>
    <t>630-ALL-532</t>
  </si>
  <si>
    <t>65H-ALL-173</t>
  </si>
  <si>
    <t>66A-ALL-121</t>
  </si>
  <si>
    <t>66A-ALL-131</t>
  </si>
  <si>
    <t>670-ALL-332</t>
  </si>
  <si>
    <t>680-ALL-198</t>
  </si>
  <si>
    <t>710-ALL-312</t>
  </si>
  <si>
    <t>720-ALL-121</t>
  </si>
  <si>
    <t>720-ALL-394</t>
  </si>
  <si>
    <t>74C-ALL-141</t>
  </si>
  <si>
    <t>74C-ALL-143</t>
  </si>
  <si>
    <t>74C-ALL-183</t>
  </si>
  <si>
    <t>74C-ALL-192</t>
  </si>
  <si>
    <t>74C-ALL-221</t>
  </si>
  <si>
    <t>74C-ALL-231</t>
  </si>
  <si>
    <t>74C-ALL-234</t>
  </si>
  <si>
    <t>74C-ALL-235</t>
  </si>
  <si>
    <t>74C-ALL-461</t>
  </si>
  <si>
    <t>74Z-ALL-131</t>
  </si>
  <si>
    <t>74Z-ALL-135</t>
  </si>
  <si>
    <t>750-ALL-183</t>
  </si>
  <si>
    <t>770-ALL-151</t>
  </si>
  <si>
    <t>780-ALL-192</t>
  </si>
  <si>
    <t>800-ALL-129_2</t>
  </si>
  <si>
    <t>80C-ALL-311</t>
  </si>
  <si>
    <t>830-ALL-331</t>
  </si>
  <si>
    <t>850-ALL-162</t>
  </si>
  <si>
    <t>861-ALL-183</t>
  </si>
  <si>
    <t>880-ALL-145</t>
  </si>
  <si>
    <t>880-ALL-326</t>
  </si>
  <si>
    <t>88A-ALL-317</t>
  </si>
  <si>
    <t>900-ALL-232</t>
  </si>
  <si>
    <t>90B-ALL-326</t>
  </si>
  <si>
    <t>910-ALL-551</t>
  </si>
  <si>
    <t>920-ALL-324</t>
  </si>
  <si>
    <t>920-ALL-414</t>
  </si>
  <si>
    <t>92G-ALL-325</t>
  </si>
  <si>
    <t>92G-ALL-541</t>
  </si>
  <si>
    <t>92M-ALL-141</t>
  </si>
  <si>
    <t>92M-ALL-143</t>
  </si>
  <si>
    <t>92M-ALL-148</t>
  </si>
  <si>
    <t>92M-ALL-221</t>
  </si>
  <si>
    <t>92U-ALL-418</t>
  </si>
  <si>
    <t>92V-ALL-221</t>
  </si>
  <si>
    <t>92Y-ALL-142</t>
  </si>
  <si>
    <t>93J-ALL-183</t>
  </si>
  <si>
    <t>93J-ALL-311</t>
  </si>
  <si>
    <t>93J-ALL-312</t>
  </si>
  <si>
    <t>93J-ALL-542</t>
  </si>
  <si>
    <t>93J-ALL-551</t>
  </si>
  <si>
    <t>93M-ALL-183</t>
  </si>
  <si>
    <t>93M-ALL-221</t>
  </si>
  <si>
    <t>93M-ALL-233</t>
  </si>
  <si>
    <t>93M-ALL-461</t>
  </si>
  <si>
    <t>93P-ALL-183</t>
  </si>
  <si>
    <t>93P-ALL-221</t>
  </si>
  <si>
    <t>93P-ALL-231</t>
  </si>
  <si>
    <t>93P-ALL-233</t>
  </si>
  <si>
    <t>93P-ALL-234</t>
  </si>
  <si>
    <t>93P-ALL-235</t>
  </si>
  <si>
    <t>93P-ALL-325</t>
  </si>
  <si>
    <t>93Q-ALL-198</t>
  </si>
  <si>
    <t>93R-ALL-121</t>
  </si>
  <si>
    <t>950-ALL-183</t>
  </si>
  <si>
    <t>96C-ALL-343</t>
  </si>
  <si>
    <t>980-ALL-148</t>
  </si>
  <si>
    <t>980-ALL-175</t>
  </si>
  <si>
    <t>98A-ALL-198</t>
  </si>
  <si>
    <t>995-ALL-394</t>
  </si>
  <si>
    <t>A23-ALL-121</t>
  </si>
  <si>
    <t>A23-ALL-141</t>
  </si>
  <si>
    <t>C37-ALL-151</t>
  </si>
  <si>
    <t>C58-ALL-232</t>
  </si>
  <si>
    <t>C58-ALL-312</t>
  </si>
  <si>
    <t>C58-ALL-418</t>
  </si>
  <si>
    <t>C67-ALL-332</t>
  </si>
  <si>
    <t>E30-ALL-312</t>
  </si>
  <si>
    <t>E31-ALL-131</t>
  </si>
  <si>
    <t>E31-ALL-211</t>
  </si>
  <si>
    <t>E31-ALL-411</t>
  </si>
  <si>
    <t>E31-ALL-462</t>
  </si>
  <si>
    <t>ALL-ALL-394</t>
  </si>
  <si>
    <t>ALL-ALL-526</t>
  </si>
  <si>
    <t>ALL-ALL-527</t>
  </si>
  <si>
    <t>ALL-140-418</t>
  </si>
  <si>
    <t>ALL-163-394</t>
  </si>
  <si>
    <t>ALL-164-325</t>
  </si>
  <si>
    <t>ALL-164-333</t>
  </si>
  <si>
    <t>ALL-170-131</t>
  </si>
  <si>
    <t>ALL-170-541</t>
  </si>
  <si>
    <t>ALL-171-166</t>
  </si>
  <si>
    <t>ALL-171-394</t>
  </si>
  <si>
    <t>ALL-171-526</t>
  </si>
  <si>
    <t>ALL-171-527</t>
  </si>
  <si>
    <t>ALL-172-153</t>
  </si>
  <si>
    <t>ALL-172-183</t>
  </si>
  <si>
    <t>ALL-172-342</t>
  </si>
  <si>
    <t>ALL-175-414</t>
  </si>
  <si>
    <t>ALL-176-231</t>
  </si>
  <si>
    <t>ALL-176-232</t>
  </si>
  <si>
    <t>ALL-176-314</t>
  </si>
  <si>
    <t>ALL-176-462</t>
  </si>
  <si>
    <t>ALL-177-232</t>
  </si>
  <si>
    <t>ALL-177-312</t>
  </si>
  <si>
    <t>ALL-177-333</t>
  </si>
  <si>
    <t>ALL-177-413</t>
  </si>
  <si>
    <t>ALL-177-423</t>
  </si>
  <si>
    <t>ALL-177-461</t>
  </si>
  <si>
    <t>ALL-178-392</t>
  </si>
  <si>
    <t>ALL-181-394</t>
  </si>
  <si>
    <t>ALL-183-232</t>
  </si>
  <si>
    <t>ALL-183-461</t>
  </si>
  <si>
    <t>ALL-184-131</t>
  </si>
  <si>
    <t>ALL-184-146</t>
  </si>
  <si>
    <t>ALL-184-192</t>
  </si>
  <si>
    <t>ALL-184-231</t>
  </si>
  <si>
    <t>ALL-184-232</t>
  </si>
  <si>
    <t>ALL-186-141</t>
  </si>
  <si>
    <t>ALL-186-418</t>
  </si>
  <si>
    <t>ALL-186-462</t>
  </si>
  <si>
    <t>ALL-187-121</t>
  </si>
  <si>
    <t>ALL-187-129_2</t>
  </si>
  <si>
    <t>ALL-187-211</t>
  </si>
  <si>
    <t>ALL-187-221</t>
  </si>
  <si>
    <t>ALL-187-231</t>
  </si>
  <si>
    <t>ALL-191-311</t>
  </si>
  <si>
    <t>ALL-193-392</t>
  </si>
  <si>
    <t>ALL-197-311</t>
  </si>
  <si>
    <t>ALL-197-418</t>
  </si>
  <si>
    <t>ALL-202-411</t>
  </si>
  <si>
    <t>ALL-202-418</t>
  </si>
  <si>
    <t>ALL-205-121</t>
  </si>
  <si>
    <t>ALL-205-199</t>
  </si>
  <si>
    <t>ALL-205-221</t>
  </si>
  <si>
    <t>ALL-205-311</t>
  </si>
  <si>
    <t>394</t>
  </si>
  <si>
    <t>School Nutrition Refund (Contra-Expenditure)</t>
  </si>
  <si>
    <t>526</t>
  </si>
  <si>
    <t>Architects Fees</t>
  </si>
  <si>
    <t>527</t>
  </si>
  <si>
    <t>Constructions Management Contracts</t>
  </si>
  <si>
    <t>Allotment Summary as of June 30, 2022 (PRC-LEA)</t>
  </si>
  <si>
    <t>Allotment Summary as of June 30, 2022 (LEA-PRC)</t>
  </si>
  <si>
    <t>Allotment information as of 6/30/2022 for state and federal PRC's. Includes ABC Transfers for state funds, and planning allotments for federal funds pending approval.</t>
  </si>
  <si>
    <t>140-860</t>
  </si>
  <si>
    <t>187-580</t>
  </si>
  <si>
    <t>188-00A</t>
  </si>
  <si>
    <t>188-00B</t>
  </si>
  <si>
    <t>188-010</t>
  </si>
  <si>
    <t>188-01B</t>
  </si>
  <si>
    <t>188-01C</t>
  </si>
  <si>
    <t>188-01D</t>
  </si>
  <si>
    <t>188-01F</t>
  </si>
  <si>
    <t>188-020</t>
  </si>
  <si>
    <t>188-030</t>
  </si>
  <si>
    <t>188-040</t>
  </si>
  <si>
    <t>188-050</t>
  </si>
  <si>
    <t>188-060</t>
  </si>
  <si>
    <t>188-06B</t>
  </si>
  <si>
    <t>188-070</t>
  </si>
  <si>
    <t>188-07A</t>
  </si>
  <si>
    <t>188-080</t>
  </si>
  <si>
    <t>188-08A</t>
  </si>
  <si>
    <t>188-090</t>
  </si>
  <si>
    <t>188-09A</t>
  </si>
  <si>
    <t>188-09B</t>
  </si>
  <si>
    <t>188-100</t>
  </si>
  <si>
    <t>188-10A</t>
  </si>
  <si>
    <t>188-10B</t>
  </si>
  <si>
    <t>188-110</t>
  </si>
  <si>
    <t>188-111</t>
  </si>
  <si>
    <t>188-11A</t>
  </si>
  <si>
    <t>188-11B</t>
  </si>
  <si>
    <t>188-11C</t>
  </si>
  <si>
    <t>188-11D</t>
  </si>
  <si>
    <t>188-11F</t>
  </si>
  <si>
    <t>188-11K</t>
  </si>
  <si>
    <t>188-120</t>
  </si>
  <si>
    <t>188-12A</t>
  </si>
  <si>
    <t>188-130</t>
  </si>
  <si>
    <t>188-132</t>
  </si>
  <si>
    <t>188-13A</t>
  </si>
  <si>
    <t>188-13B</t>
  </si>
  <si>
    <t>188-13C</t>
  </si>
  <si>
    <t>188-13D</t>
  </si>
  <si>
    <t>188-140</t>
  </si>
  <si>
    <t>188-150</t>
  </si>
  <si>
    <t>188-160</t>
  </si>
  <si>
    <t>188-16B</t>
  </si>
  <si>
    <t>188-170</t>
  </si>
  <si>
    <t>188-180</t>
  </si>
  <si>
    <t>188-181</t>
  </si>
  <si>
    <t>188-182</t>
  </si>
  <si>
    <t>188-190</t>
  </si>
  <si>
    <t>188-19A</t>
  </si>
  <si>
    <t>188-19B</t>
  </si>
  <si>
    <t>188-19C</t>
  </si>
  <si>
    <t>188-200</t>
  </si>
  <si>
    <t>188-20A</t>
  </si>
  <si>
    <t>188-210</t>
  </si>
  <si>
    <t>188-220</t>
  </si>
  <si>
    <t>188-230</t>
  </si>
  <si>
    <t>188-23A</t>
  </si>
  <si>
    <t>188-240</t>
  </si>
  <si>
    <t>188-241</t>
  </si>
  <si>
    <t>188-24B</t>
  </si>
  <si>
    <t>188-24N</t>
  </si>
  <si>
    <t>188-250</t>
  </si>
  <si>
    <t>188-260</t>
  </si>
  <si>
    <t>188-26B</t>
  </si>
  <si>
    <t>188-26C</t>
  </si>
  <si>
    <t>188-270</t>
  </si>
  <si>
    <t>188-27A</t>
  </si>
  <si>
    <t>188-280</t>
  </si>
  <si>
    <t>188-290</t>
  </si>
  <si>
    <t>188-291</t>
  </si>
  <si>
    <t>188-292</t>
  </si>
  <si>
    <t>188-29A</t>
  </si>
  <si>
    <t>188-300</t>
  </si>
  <si>
    <t>188-310</t>
  </si>
  <si>
    <t>188-320</t>
  </si>
  <si>
    <t>188-32A</t>
  </si>
  <si>
    <t>188-32B</t>
  </si>
  <si>
    <t>188-32C</t>
  </si>
  <si>
    <t>188-32D</t>
  </si>
  <si>
    <t>188-32H</t>
  </si>
  <si>
    <t>188-32K</t>
  </si>
  <si>
    <t>188-32L</t>
  </si>
  <si>
    <t>188-32M</t>
  </si>
  <si>
    <t>188-32N</t>
  </si>
  <si>
    <t>188-32P</t>
  </si>
  <si>
    <t>188-32Q</t>
  </si>
  <si>
    <t>188-32R</t>
  </si>
  <si>
    <t>188-32S</t>
  </si>
  <si>
    <t>188-32T</t>
  </si>
  <si>
    <t>188-330</t>
  </si>
  <si>
    <t>188-33A</t>
  </si>
  <si>
    <t>188-340</t>
  </si>
  <si>
    <t>188-34B</t>
  </si>
  <si>
    <t>188-34D</t>
  </si>
  <si>
    <t>188-34F</t>
  </si>
  <si>
    <t>188-34G</t>
  </si>
  <si>
    <t>188-34H</t>
  </si>
  <si>
    <t>188-34Z</t>
  </si>
  <si>
    <t>188-350</t>
  </si>
  <si>
    <t>188-35A</t>
  </si>
  <si>
    <t>188-35B</t>
  </si>
  <si>
    <t>188-360</t>
  </si>
  <si>
    <t>188-36B</t>
  </si>
  <si>
    <t>188-36C</t>
  </si>
  <si>
    <t>188-36F</t>
  </si>
  <si>
    <t>188-36G</t>
  </si>
  <si>
    <t>188-370</t>
  </si>
  <si>
    <t>188-380</t>
  </si>
  <si>
    <t>188-390</t>
  </si>
  <si>
    <t>188-39A</t>
  </si>
  <si>
    <t>188-39B</t>
  </si>
  <si>
    <t>188-400</t>
  </si>
  <si>
    <t>188-410</t>
  </si>
  <si>
    <t>188-41B</t>
  </si>
  <si>
    <t>188-41C</t>
  </si>
  <si>
    <t>188-41D</t>
  </si>
  <si>
    <t>188-41F</t>
  </si>
  <si>
    <t>188-41G</t>
  </si>
  <si>
    <t>188-41H</t>
  </si>
  <si>
    <t>188-41J</t>
  </si>
  <si>
    <t>188-41K</t>
  </si>
  <si>
    <t>188-41L</t>
  </si>
  <si>
    <t>188-41M</t>
  </si>
  <si>
    <t>188-41N</t>
  </si>
  <si>
    <t>188-41Q</t>
  </si>
  <si>
    <t>188-41R</t>
  </si>
  <si>
    <t>188-420</t>
  </si>
  <si>
    <t>188-421</t>
  </si>
  <si>
    <t>188-422</t>
  </si>
  <si>
    <t>188-42A</t>
  </si>
  <si>
    <t>188-42B</t>
  </si>
  <si>
    <t>188-430</t>
  </si>
  <si>
    <t>188-43C</t>
  </si>
  <si>
    <t>188-43D</t>
  </si>
  <si>
    <t>188-440</t>
  </si>
  <si>
    <t>188-44A</t>
  </si>
  <si>
    <t>188-450</t>
  </si>
  <si>
    <t>188-45A</t>
  </si>
  <si>
    <t>188-45B</t>
  </si>
  <si>
    <t>188-460</t>
  </si>
  <si>
    <t>188-470</t>
  </si>
  <si>
    <t>188-480</t>
  </si>
  <si>
    <t>188-490</t>
  </si>
  <si>
    <t>188-491</t>
  </si>
  <si>
    <t>188-49B</t>
  </si>
  <si>
    <t>188-49D</t>
  </si>
  <si>
    <t>188-49E</t>
  </si>
  <si>
    <t>188-49F</t>
  </si>
  <si>
    <t>188-49G</t>
  </si>
  <si>
    <t>188-500</t>
  </si>
  <si>
    <t>188-50A</t>
  </si>
  <si>
    <t>188-50Z</t>
  </si>
  <si>
    <t>188-510</t>
  </si>
  <si>
    <t>188-51A</t>
  </si>
  <si>
    <t>188-51B</t>
  </si>
  <si>
    <t>188-520</t>
  </si>
  <si>
    <t>188-530</t>
  </si>
  <si>
    <t>188-53B</t>
  </si>
  <si>
    <t>188-53C</t>
  </si>
  <si>
    <t>188-540</t>
  </si>
  <si>
    <t>188-54A</t>
  </si>
  <si>
    <t>188-550</t>
  </si>
  <si>
    <t>188-55A</t>
  </si>
  <si>
    <t>188-55B</t>
  </si>
  <si>
    <t>188-560</t>
  </si>
  <si>
    <t>188-570</t>
  </si>
  <si>
    <t>188-580</t>
  </si>
  <si>
    <t>188-58B</t>
  </si>
  <si>
    <t>188-590</t>
  </si>
  <si>
    <t>188-600</t>
  </si>
  <si>
    <t>188-60B</t>
  </si>
  <si>
    <t>188-60D</t>
  </si>
  <si>
    <t>188-60F</t>
  </si>
  <si>
    <t>188-60G</t>
  </si>
  <si>
    <t>188-60I</t>
  </si>
  <si>
    <t>188-60J</t>
  </si>
  <si>
    <t>188-60K</t>
  </si>
  <si>
    <t>188-60L</t>
  </si>
  <si>
    <t>188-60M</t>
  </si>
  <si>
    <t>188-60N</t>
  </si>
  <si>
    <t>188-60P</t>
  </si>
  <si>
    <t>188-60Q</t>
  </si>
  <si>
    <t>188-60S</t>
  </si>
  <si>
    <t>188-60U</t>
  </si>
  <si>
    <t>188-60Y</t>
  </si>
  <si>
    <t>188-60Z</t>
  </si>
  <si>
    <t>188-610</t>
  </si>
  <si>
    <t>188-61J</t>
  </si>
  <si>
    <t>188-61K</t>
  </si>
  <si>
    <t>188-61L</t>
  </si>
  <si>
    <t>188-61M</t>
  </si>
  <si>
    <t>188-61N</t>
  </si>
  <si>
    <t>188-61P</t>
  </si>
  <si>
    <t>188-61Q</t>
  </si>
  <si>
    <t>188-61R</t>
  </si>
  <si>
    <t>188-61S</t>
  </si>
  <si>
    <t>188-61T</t>
  </si>
  <si>
    <t>188-61U</t>
  </si>
  <si>
    <t>188-61V</t>
  </si>
  <si>
    <t>188-61W</t>
  </si>
  <si>
    <t>188-61X</t>
  </si>
  <si>
    <t>188-61Y</t>
  </si>
  <si>
    <t>188-620</t>
  </si>
  <si>
    <t>188-62A</t>
  </si>
  <si>
    <t>188-62J</t>
  </si>
  <si>
    <t>188-62K</t>
  </si>
  <si>
    <t>188-62L</t>
  </si>
  <si>
    <t>188-630</t>
  </si>
  <si>
    <t>188-63A</t>
  </si>
  <si>
    <t>188-63B</t>
  </si>
  <si>
    <t>188-63C</t>
  </si>
  <si>
    <t>188-640</t>
  </si>
  <si>
    <t>188-64A</t>
  </si>
  <si>
    <t>188-650</t>
  </si>
  <si>
    <t>188-65A</t>
  </si>
  <si>
    <t>188-65B</t>
  </si>
  <si>
    <t>188-65C</t>
  </si>
  <si>
    <t>188-65D</t>
  </si>
  <si>
    <t>188-65F</t>
  </si>
  <si>
    <t>188-65G</t>
  </si>
  <si>
    <t>188-65H</t>
  </si>
  <si>
    <t>188-65Z</t>
  </si>
  <si>
    <t>188-660</t>
  </si>
  <si>
    <t>188-66A</t>
  </si>
  <si>
    <t>188-670</t>
  </si>
  <si>
    <t>188-67B</t>
  </si>
  <si>
    <t>188-680</t>
  </si>
  <si>
    <t>188-681</t>
  </si>
  <si>
    <t>188-68A</t>
  </si>
  <si>
    <t>188-68C</t>
  </si>
  <si>
    <t>188-690</t>
  </si>
  <si>
    <t>188-69A</t>
  </si>
  <si>
    <t>188-700</t>
  </si>
  <si>
    <t>188-70A</t>
  </si>
  <si>
    <t>188-710</t>
  </si>
  <si>
    <t>188-720</t>
  </si>
  <si>
    <t>188-730</t>
  </si>
  <si>
    <t>188-73A</t>
  </si>
  <si>
    <t>188-73B</t>
  </si>
  <si>
    <t>188-740</t>
  </si>
  <si>
    <t>188-74C</t>
  </si>
  <si>
    <t>188-74Z</t>
  </si>
  <si>
    <t>188-750</t>
  </si>
  <si>
    <t>188-760</t>
  </si>
  <si>
    <t>188-761</t>
  </si>
  <si>
    <t>188-76A</t>
  </si>
  <si>
    <t>188-770</t>
  </si>
  <si>
    <t>188-780</t>
  </si>
  <si>
    <t>188-78A</t>
  </si>
  <si>
    <t>188-78B</t>
  </si>
  <si>
    <t>188-78C</t>
  </si>
  <si>
    <t>188-790</t>
  </si>
  <si>
    <t>188-79A</t>
  </si>
  <si>
    <t>188-79Z</t>
  </si>
  <si>
    <t>188-800</t>
  </si>
  <si>
    <t>188-80C</t>
  </si>
  <si>
    <t>188-810</t>
  </si>
  <si>
    <t>188-81A</t>
  </si>
  <si>
    <t>188-81B</t>
  </si>
  <si>
    <t>188-820</t>
  </si>
  <si>
    <t>188-821</t>
  </si>
  <si>
    <t>188-830</t>
  </si>
  <si>
    <t>188-840</t>
  </si>
  <si>
    <t>188-84B</t>
  </si>
  <si>
    <t>188-850</t>
  </si>
  <si>
    <t>188-860</t>
  </si>
  <si>
    <t>188-861</t>
  </si>
  <si>
    <t>188-862</t>
  </si>
  <si>
    <t>188-86T</t>
  </si>
  <si>
    <t>188-870</t>
  </si>
  <si>
    <t>188-87A</t>
  </si>
  <si>
    <t>188-880</t>
  </si>
  <si>
    <t>188-88A</t>
  </si>
  <si>
    <t>188-890</t>
  </si>
  <si>
    <t>188-900</t>
  </si>
  <si>
    <t>188-90A</t>
  </si>
  <si>
    <t>188-90B</t>
  </si>
  <si>
    <t>188-90C</t>
  </si>
  <si>
    <t>188-90D</t>
  </si>
  <si>
    <t>188-90F</t>
  </si>
  <si>
    <t>188-910</t>
  </si>
  <si>
    <t>188-91A</t>
  </si>
  <si>
    <t>188-91B</t>
  </si>
  <si>
    <t>188-920</t>
  </si>
  <si>
    <t>188-92B</t>
  </si>
  <si>
    <t>188-92D</t>
  </si>
  <si>
    <t>188-92E</t>
  </si>
  <si>
    <t>188-92F</t>
  </si>
  <si>
    <t>188-92G</t>
  </si>
  <si>
    <t>188-92K</t>
  </si>
  <si>
    <t>188-92L</t>
  </si>
  <si>
    <t>188-92M</t>
  </si>
  <si>
    <t>188-92N</t>
  </si>
  <si>
    <t>188-92P</t>
  </si>
  <si>
    <t>188-92R</t>
  </si>
  <si>
    <t>188-92S</t>
  </si>
  <si>
    <t>188-92T</t>
  </si>
  <si>
    <t>188-92U</t>
  </si>
  <si>
    <t>188-92V</t>
  </si>
  <si>
    <t>188-92W</t>
  </si>
  <si>
    <t>188-92Y</t>
  </si>
  <si>
    <t>188-930</t>
  </si>
  <si>
    <t>188-93A</t>
  </si>
  <si>
    <t>188-93J</t>
  </si>
  <si>
    <t>188-93L</t>
  </si>
  <si>
    <t>188-93M</t>
  </si>
  <si>
    <t>188-93N</t>
  </si>
  <si>
    <t>188-93P</t>
  </si>
  <si>
    <t>188-93Q</t>
  </si>
  <si>
    <t>188-93R</t>
  </si>
  <si>
    <t>188-93T</t>
  </si>
  <si>
    <t>188-93V</t>
  </si>
  <si>
    <t>188-940</t>
  </si>
  <si>
    <t>188-94A</t>
  </si>
  <si>
    <t>188-94Z</t>
  </si>
  <si>
    <t>188-950</t>
  </si>
  <si>
    <t>188-95A</t>
  </si>
  <si>
    <t>188-960</t>
  </si>
  <si>
    <t>188-96C</t>
  </si>
  <si>
    <t>188-96F</t>
  </si>
  <si>
    <t>188-970</t>
  </si>
  <si>
    <t>188-980</t>
  </si>
  <si>
    <t>188-98A</t>
  </si>
  <si>
    <t>188-98B</t>
  </si>
  <si>
    <t>188-990</t>
  </si>
  <si>
    <t>188-995</t>
  </si>
  <si>
    <t>189-00A</t>
  </si>
  <si>
    <t>189-00B</t>
  </si>
  <si>
    <t>189-010</t>
  </si>
  <si>
    <t>189-01B</t>
  </si>
  <si>
    <t>189-01C</t>
  </si>
  <si>
    <t>189-01D</t>
  </si>
  <si>
    <t>189-01F</t>
  </si>
  <si>
    <t>189-020</t>
  </si>
  <si>
    <t>189-030</t>
  </si>
  <si>
    <t>189-040</t>
  </si>
  <si>
    <t>189-050</t>
  </si>
  <si>
    <t>189-060</t>
  </si>
  <si>
    <t>189-06B</t>
  </si>
  <si>
    <t>189-070</t>
  </si>
  <si>
    <t>189-07A</t>
  </si>
  <si>
    <t>189-080</t>
  </si>
  <si>
    <t>189-08A</t>
  </si>
  <si>
    <t>189-090</t>
  </si>
  <si>
    <t>189-09A</t>
  </si>
  <si>
    <t>189-09B</t>
  </si>
  <si>
    <t>189-100</t>
  </si>
  <si>
    <t>189-10A</t>
  </si>
  <si>
    <t>189-10B</t>
  </si>
  <si>
    <t>189-110</t>
  </si>
  <si>
    <t>189-111</t>
  </si>
  <si>
    <t>189-11A</t>
  </si>
  <si>
    <t>189-11B</t>
  </si>
  <si>
    <t>189-11C</t>
  </si>
  <si>
    <t>189-11D</t>
  </si>
  <si>
    <t>189-11F</t>
  </si>
  <si>
    <t>189-11K</t>
  </si>
  <si>
    <t>189-120</t>
  </si>
  <si>
    <t>189-12A</t>
  </si>
  <si>
    <t>189-130</t>
  </si>
  <si>
    <t>189-132</t>
  </si>
  <si>
    <t>189-13A</t>
  </si>
  <si>
    <t>189-13B</t>
  </si>
  <si>
    <t>189-13C</t>
  </si>
  <si>
    <t>189-13D</t>
  </si>
  <si>
    <t>189-140</t>
  </si>
  <si>
    <t>189-150</t>
  </si>
  <si>
    <t>189-160</t>
  </si>
  <si>
    <t>189-16B</t>
  </si>
  <si>
    <t>189-170</t>
  </si>
  <si>
    <t>189-180</t>
  </si>
  <si>
    <t>189-181</t>
  </si>
  <si>
    <t>189-182</t>
  </si>
  <si>
    <t>189-190</t>
  </si>
  <si>
    <t>189-19A</t>
  </si>
  <si>
    <t>189-19B</t>
  </si>
  <si>
    <t>189-19C</t>
  </si>
  <si>
    <t>189-200</t>
  </si>
  <si>
    <t>189-20A</t>
  </si>
  <si>
    <t>189-210</t>
  </si>
  <si>
    <t>189-220</t>
  </si>
  <si>
    <t>189-230</t>
  </si>
  <si>
    <t>189-23A</t>
  </si>
  <si>
    <t>189-240</t>
  </si>
  <si>
    <t>189-241</t>
  </si>
  <si>
    <t>189-24B</t>
  </si>
  <si>
    <t>189-24N</t>
  </si>
  <si>
    <t>189-250</t>
  </si>
  <si>
    <t>189-260</t>
  </si>
  <si>
    <t>189-26B</t>
  </si>
  <si>
    <t>189-26C</t>
  </si>
  <si>
    <t>189-270</t>
  </si>
  <si>
    <t>189-27A</t>
  </si>
  <si>
    <t>189-280</t>
  </si>
  <si>
    <t>189-290</t>
  </si>
  <si>
    <t>189-291</t>
  </si>
  <si>
    <t>189-292</t>
  </si>
  <si>
    <t>189-29A</t>
  </si>
  <si>
    <t>189-300</t>
  </si>
  <si>
    <t>189-310</t>
  </si>
  <si>
    <t>189-320</t>
  </si>
  <si>
    <t>189-32A</t>
  </si>
  <si>
    <t>189-32B</t>
  </si>
  <si>
    <t>189-32C</t>
  </si>
  <si>
    <t>189-32D</t>
  </si>
  <si>
    <t>189-32H</t>
  </si>
  <si>
    <t>189-32K</t>
  </si>
  <si>
    <t>189-32L</t>
  </si>
  <si>
    <t>189-32M</t>
  </si>
  <si>
    <t>189-32N</t>
  </si>
  <si>
    <t>189-32P</t>
  </si>
  <si>
    <t>189-32Q</t>
  </si>
  <si>
    <t>189-32R</t>
  </si>
  <si>
    <t>189-32S</t>
  </si>
  <si>
    <t>189-32T</t>
  </si>
  <si>
    <t>189-330</t>
  </si>
  <si>
    <t>189-33A</t>
  </si>
  <si>
    <t>189-340</t>
  </si>
  <si>
    <t>189-34B</t>
  </si>
  <si>
    <t>189-34D</t>
  </si>
  <si>
    <t>189-34F</t>
  </si>
  <si>
    <t>189-34G</t>
  </si>
  <si>
    <t>189-34H</t>
  </si>
  <si>
    <t>189-34Z</t>
  </si>
  <si>
    <t>189-350</t>
  </si>
  <si>
    <t>189-35A</t>
  </si>
  <si>
    <t>189-35B</t>
  </si>
  <si>
    <t>189-360</t>
  </si>
  <si>
    <t>189-36B</t>
  </si>
  <si>
    <t>189-36C</t>
  </si>
  <si>
    <t>189-36F</t>
  </si>
  <si>
    <t>189-36G</t>
  </si>
  <si>
    <t>189-370</t>
  </si>
  <si>
    <t>189-380</t>
  </si>
  <si>
    <t>189-390</t>
  </si>
  <si>
    <t>189-39A</t>
  </si>
  <si>
    <t>189-39B</t>
  </si>
  <si>
    <t>189-400</t>
  </si>
  <si>
    <t>189-410</t>
  </si>
  <si>
    <t>189-41B</t>
  </si>
  <si>
    <t>189-41C</t>
  </si>
  <si>
    <t>189-41D</t>
  </si>
  <si>
    <t>189-41F</t>
  </si>
  <si>
    <t>189-41G</t>
  </si>
  <si>
    <t>189-41H</t>
  </si>
  <si>
    <t>189-41J</t>
  </si>
  <si>
    <t>189-41K</t>
  </si>
  <si>
    <t>189-41L</t>
  </si>
  <si>
    <t>189-41M</t>
  </si>
  <si>
    <t>189-41N</t>
  </si>
  <si>
    <t>189-41Q</t>
  </si>
  <si>
    <t>189-41R</t>
  </si>
  <si>
    <t>189-420</t>
  </si>
  <si>
    <t>189-421</t>
  </si>
  <si>
    <t>189-422</t>
  </si>
  <si>
    <t>189-42A</t>
  </si>
  <si>
    <t>189-42B</t>
  </si>
  <si>
    <t>189-430</t>
  </si>
  <si>
    <t>189-43C</t>
  </si>
  <si>
    <t>189-43D</t>
  </si>
  <si>
    <t>189-440</t>
  </si>
  <si>
    <t>189-44A</t>
  </si>
  <si>
    <t>189-450</t>
  </si>
  <si>
    <t>189-45A</t>
  </si>
  <si>
    <t>189-45B</t>
  </si>
  <si>
    <t>189-460</t>
  </si>
  <si>
    <t>189-470</t>
  </si>
  <si>
    <t>189-480</t>
  </si>
  <si>
    <t>189-490</t>
  </si>
  <si>
    <t>189-491</t>
  </si>
  <si>
    <t>189-49B</t>
  </si>
  <si>
    <t>189-49D</t>
  </si>
  <si>
    <t>189-49E</t>
  </si>
  <si>
    <t>189-49F</t>
  </si>
  <si>
    <t>189-49G</t>
  </si>
  <si>
    <t>189-500</t>
  </si>
  <si>
    <t>189-50A</t>
  </si>
  <si>
    <t>189-50Z</t>
  </si>
  <si>
    <t>189-510</t>
  </si>
  <si>
    <t>189-51A</t>
  </si>
  <si>
    <t>189-51B</t>
  </si>
  <si>
    <t>189-520</t>
  </si>
  <si>
    <t>189-530</t>
  </si>
  <si>
    <t>189-53B</t>
  </si>
  <si>
    <t>189-53C</t>
  </si>
  <si>
    <t>189-540</t>
  </si>
  <si>
    <t>189-54A</t>
  </si>
  <si>
    <t>189-550</t>
  </si>
  <si>
    <t>189-55A</t>
  </si>
  <si>
    <t>189-55B</t>
  </si>
  <si>
    <t>189-560</t>
  </si>
  <si>
    <t>189-570</t>
  </si>
  <si>
    <t>189-580</t>
  </si>
  <si>
    <t>189-58B</t>
  </si>
  <si>
    <t>189-590</t>
  </si>
  <si>
    <t>189-600</t>
  </si>
  <si>
    <t>189-60B</t>
  </si>
  <si>
    <t>189-60D</t>
  </si>
  <si>
    <t>189-60F</t>
  </si>
  <si>
    <t>189-60G</t>
  </si>
  <si>
    <t>189-60I</t>
  </si>
  <si>
    <t>189-60J</t>
  </si>
  <si>
    <t>189-60K</t>
  </si>
  <si>
    <t>189-60L</t>
  </si>
  <si>
    <t>189-60M</t>
  </si>
  <si>
    <t>189-60N</t>
  </si>
  <si>
    <t>189-60P</t>
  </si>
  <si>
    <t>189-60Q</t>
  </si>
  <si>
    <t>189-60S</t>
  </si>
  <si>
    <t>189-60U</t>
  </si>
  <si>
    <t>189-60Y</t>
  </si>
  <si>
    <t>189-60Z</t>
  </si>
  <si>
    <t>189-610</t>
  </si>
  <si>
    <t>189-61J</t>
  </si>
  <si>
    <t>189-61K</t>
  </si>
  <si>
    <t>189-61L</t>
  </si>
  <si>
    <t>189-61M</t>
  </si>
  <si>
    <t>189-61N</t>
  </si>
  <si>
    <t>189-61P</t>
  </si>
  <si>
    <t>189-61Q</t>
  </si>
  <si>
    <t>189-61R</t>
  </si>
  <si>
    <t>189-61S</t>
  </si>
  <si>
    <t>189-61T</t>
  </si>
  <si>
    <t>189-61U</t>
  </si>
  <si>
    <t>189-61V</t>
  </si>
  <si>
    <t>189-61W</t>
  </si>
  <si>
    <t>189-61X</t>
  </si>
  <si>
    <t>189-61Y</t>
  </si>
  <si>
    <t>189-620</t>
  </si>
  <si>
    <t>189-62A</t>
  </si>
  <si>
    <t>189-62J</t>
  </si>
  <si>
    <t>189-62K</t>
  </si>
  <si>
    <t>189-62L</t>
  </si>
  <si>
    <t>189-630</t>
  </si>
  <si>
    <t>189-63A</t>
  </si>
  <si>
    <t>189-63B</t>
  </si>
  <si>
    <t>189-63C</t>
  </si>
  <si>
    <t>189-640</t>
  </si>
  <si>
    <t>189-64A</t>
  </si>
  <si>
    <t>189-650</t>
  </si>
  <si>
    <t>189-65A</t>
  </si>
  <si>
    <t>189-65B</t>
  </si>
  <si>
    <t>189-65C</t>
  </si>
  <si>
    <t>189-65D</t>
  </si>
  <si>
    <t>189-65F</t>
  </si>
  <si>
    <t>189-65G</t>
  </si>
  <si>
    <t>189-65H</t>
  </si>
  <si>
    <t>189-65Z</t>
  </si>
  <si>
    <t>189-660</t>
  </si>
  <si>
    <t>189-66A</t>
  </si>
  <si>
    <t>189-670</t>
  </si>
  <si>
    <t>189-67B</t>
  </si>
  <si>
    <t>189-680</t>
  </si>
  <si>
    <t>189-681</t>
  </si>
  <si>
    <t>189-68A</t>
  </si>
  <si>
    <t>189-68C</t>
  </si>
  <si>
    <t>189-690</t>
  </si>
  <si>
    <t>189-69A</t>
  </si>
  <si>
    <t>189-700</t>
  </si>
  <si>
    <t>189-70A</t>
  </si>
  <si>
    <t>189-710</t>
  </si>
  <si>
    <t>189-720</t>
  </si>
  <si>
    <t>189-730</t>
  </si>
  <si>
    <t>189-73A</t>
  </si>
  <si>
    <t>189-73B</t>
  </si>
  <si>
    <t>189-740</t>
  </si>
  <si>
    <t>189-74C</t>
  </si>
  <si>
    <t>189-74Z</t>
  </si>
  <si>
    <t>189-750</t>
  </si>
  <si>
    <t>189-760</t>
  </si>
  <si>
    <t>189-761</t>
  </si>
  <si>
    <t>189-76A</t>
  </si>
  <si>
    <t>189-770</t>
  </si>
  <si>
    <t>189-780</t>
  </si>
  <si>
    <t>189-78A</t>
  </si>
  <si>
    <t>189-78B</t>
  </si>
  <si>
    <t>189-78C</t>
  </si>
  <si>
    <t>189-790</t>
  </si>
  <si>
    <t>189-79A</t>
  </si>
  <si>
    <t>189-79Z</t>
  </si>
  <si>
    <t>189-800</t>
  </si>
  <si>
    <t>189-80C</t>
  </si>
  <si>
    <t>189-810</t>
  </si>
  <si>
    <t>189-81A</t>
  </si>
  <si>
    <t>189-81B</t>
  </si>
  <si>
    <t>189-820</t>
  </si>
  <si>
    <t>189-821</t>
  </si>
  <si>
    <t>189-830</t>
  </si>
  <si>
    <t>189-840</t>
  </si>
  <si>
    <t>189-84B</t>
  </si>
  <si>
    <t>189-850</t>
  </si>
  <si>
    <t>189-860</t>
  </si>
  <si>
    <t>189-861</t>
  </si>
  <si>
    <t>189-862</t>
  </si>
  <si>
    <t>189-86T</t>
  </si>
  <si>
    <t>189-870</t>
  </si>
  <si>
    <t>189-87A</t>
  </si>
  <si>
    <t>189-880</t>
  </si>
  <si>
    <t>189-88A</t>
  </si>
  <si>
    <t>189-890</t>
  </si>
  <si>
    <t>189-900</t>
  </si>
  <si>
    <t>189-90A</t>
  </si>
  <si>
    <t>189-90B</t>
  </si>
  <si>
    <t>189-90C</t>
  </si>
  <si>
    <t>189-90D</t>
  </si>
  <si>
    <t>189-90F</t>
  </si>
  <si>
    <t>189-910</t>
  </si>
  <si>
    <t>189-91A</t>
  </si>
  <si>
    <t>189-91B</t>
  </si>
  <si>
    <t>189-920</t>
  </si>
  <si>
    <t>189-92B</t>
  </si>
  <si>
    <t>189-92D</t>
  </si>
  <si>
    <t>189-92E</t>
  </si>
  <si>
    <t>189-92F</t>
  </si>
  <si>
    <t>189-92G</t>
  </si>
  <si>
    <t>189-92K</t>
  </si>
  <si>
    <t>189-92L</t>
  </si>
  <si>
    <t>189-92M</t>
  </si>
  <si>
    <t>189-92N</t>
  </si>
  <si>
    <t>189-92P</t>
  </si>
  <si>
    <t>189-92R</t>
  </si>
  <si>
    <t>189-92S</t>
  </si>
  <si>
    <t>189-92T</t>
  </si>
  <si>
    <t>189-92U</t>
  </si>
  <si>
    <t>189-92V</t>
  </si>
  <si>
    <t>189-92W</t>
  </si>
  <si>
    <t>189-92Y</t>
  </si>
  <si>
    <t>189-930</t>
  </si>
  <si>
    <t>189-93A</t>
  </si>
  <si>
    <t>189-93J</t>
  </si>
  <si>
    <t>189-93L</t>
  </si>
  <si>
    <t>189-93M</t>
  </si>
  <si>
    <t>189-93N</t>
  </si>
  <si>
    <t>189-93P</t>
  </si>
  <si>
    <t>189-93Q</t>
  </si>
  <si>
    <t>189-93R</t>
  </si>
  <si>
    <t>189-93T</t>
  </si>
  <si>
    <t>189-93V</t>
  </si>
  <si>
    <t>189-940</t>
  </si>
  <si>
    <t>189-94A</t>
  </si>
  <si>
    <t>189-94Z</t>
  </si>
  <si>
    <t>189-950</t>
  </si>
  <si>
    <t>189-95A</t>
  </si>
  <si>
    <t>189-960</t>
  </si>
  <si>
    <t>189-96C</t>
  </si>
  <si>
    <t>189-96F</t>
  </si>
  <si>
    <t>189-970</t>
  </si>
  <si>
    <t>189-980</t>
  </si>
  <si>
    <t>189-98A</t>
  </si>
  <si>
    <t>189-98B</t>
  </si>
  <si>
    <t>189-990</t>
  </si>
  <si>
    <t>189-995</t>
  </si>
  <si>
    <t>188-ALL</t>
  </si>
  <si>
    <t>189-ALL</t>
  </si>
  <si>
    <t>860-140</t>
  </si>
  <si>
    <t>580-187</t>
  </si>
  <si>
    <t>00A-188</t>
  </si>
  <si>
    <t>00B-188</t>
  </si>
  <si>
    <t>010-188</t>
  </si>
  <si>
    <t>01B-188</t>
  </si>
  <si>
    <t>01C-188</t>
  </si>
  <si>
    <t>01D-188</t>
  </si>
  <si>
    <t>01F-188</t>
  </si>
  <si>
    <t>020-188</t>
  </si>
  <si>
    <t>030-188</t>
  </si>
  <si>
    <t>040-188</t>
  </si>
  <si>
    <t>050-188</t>
  </si>
  <si>
    <t>060-188</t>
  </si>
  <si>
    <t>06B-188</t>
  </si>
  <si>
    <t>070-188</t>
  </si>
  <si>
    <t>07A-188</t>
  </si>
  <si>
    <t>080-188</t>
  </si>
  <si>
    <t>08A-188</t>
  </si>
  <si>
    <t>090-188</t>
  </si>
  <si>
    <t>09A-188</t>
  </si>
  <si>
    <t>09B-188</t>
  </si>
  <si>
    <t>100-188</t>
  </si>
  <si>
    <t>10A-188</t>
  </si>
  <si>
    <t>10B-188</t>
  </si>
  <si>
    <t>110-188</t>
  </si>
  <si>
    <t>111-188</t>
  </si>
  <si>
    <t>11A-188</t>
  </si>
  <si>
    <t>11B-188</t>
  </si>
  <si>
    <t>11C-188</t>
  </si>
  <si>
    <t>11D-188</t>
  </si>
  <si>
    <t>11F-188</t>
  </si>
  <si>
    <t>11K-188</t>
  </si>
  <si>
    <t>120-188</t>
  </si>
  <si>
    <t>12A-188</t>
  </si>
  <si>
    <t>130-188</t>
  </si>
  <si>
    <t>132-188</t>
  </si>
  <si>
    <t>13A-188</t>
  </si>
  <si>
    <t>13B-188</t>
  </si>
  <si>
    <t>13C-188</t>
  </si>
  <si>
    <t>13D-188</t>
  </si>
  <si>
    <t>140-188</t>
  </si>
  <si>
    <t>150-188</t>
  </si>
  <si>
    <t>160-188</t>
  </si>
  <si>
    <t>16B-188</t>
  </si>
  <si>
    <t>170-188</t>
  </si>
  <si>
    <t>180-188</t>
  </si>
  <si>
    <t>181-188</t>
  </si>
  <si>
    <t>182-188</t>
  </si>
  <si>
    <t>190-188</t>
  </si>
  <si>
    <t>19A-188</t>
  </si>
  <si>
    <t>19B-188</t>
  </si>
  <si>
    <t>19C-188</t>
  </si>
  <si>
    <t>200-188</t>
  </si>
  <si>
    <t>20A-188</t>
  </si>
  <si>
    <t>210-188</t>
  </si>
  <si>
    <t>220-188</t>
  </si>
  <si>
    <t>230-188</t>
  </si>
  <si>
    <t>23A-188</t>
  </si>
  <si>
    <t>240-188</t>
  </si>
  <si>
    <t>241-188</t>
  </si>
  <si>
    <t>24B-188</t>
  </si>
  <si>
    <t>24N-188</t>
  </si>
  <si>
    <t>250-188</t>
  </si>
  <si>
    <t>260-188</t>
  </si>
  <si>
    <t>26B-188</t>
  </si>
  <si>
    <t>26C-188</t>
  </si>
  <si>
    <t>270-188</t>
  </si>
  <si>
    <t>27A-188</t>
  </si>
  <si>
    <t>280-188</t>
  </si>
  <si>
    <t>290-188</t>
  </si>
  <si>
    <t>291-188</t>
  </si>
  <si>
    <t>292-188</t>
  </si>
  <si>
    <t>29A-188</t>
  </si>
  <si>
    <t>300-188</t>
  </si>
  <si>
    <t>310-188</t>
  </si>
  <si>
    <t>320-188</t>
  </si>
  <si>
    <t>32A-188</t>
  </si>
  <si>
    <t>32B-188</t>
  </si>
  <si>
    <t>32C-188</t>
  </si>
  <si>
    <t>32D-188</t>
  </si>
  <si>
    <t>32H-188</t>
  </si>
  <si>
    <t>32K-188</t>
  </si>
  <si>
    <t>32L-188</t>
  </si>
  <si>
    <t>32M-188</t>
  </si>
  <si>
    <t>32N-188</t>
  </si>
  <si>
    <t>32P-188</t>
  </si>
  <si>
    <t>32Q-188</t>
  </si>
  <si>
    <t>32R-188</t>
  </si>
  <si>
    <t>32S-188</t>
  </si>
  <si>
    <t>32T-188</t>
  </si>
  <si>
    <t>330-188</t>
  </si>
  <si>
    <t>33A-188</t>
  </si>
  <si>
    <t>340-188</t>
  </si>
  <si>
    <t>34B-188</t>
  </si>
  <si>
    <t>34D-188</t>
  </si>
  <si>
    <t>34F-188</t>
  </si>
  <si>
    <t>34G-188</t>
  </si>
  <si>
    <t>34H-188</t>
  </si>
  <si>
    <t>34Z-188</t>
  </si>
  <si>
    <t>350-188</t>
  </si>
  <si>
    <t>35A-188</t>
  </si>
  <si>
    <t>35B-188</t>
  </si>
  <si>
    <t>360-188</t>
  </si>
  <si>
    <t>36B-188</t>
  </si>
  <si>
    <t>36C-188</t>
  </si>
  <si>
    <t>36F-188</t>
  </si>
  <si>
    <t>36G-188</t>
  </si>
  <si>
    <t>370-188</t>
  </si>
  <si>
    <t>380-188</t>
  </si>
  <si>
    <t>390-188</t>
  </si>
  <si>
    <t>39A-188</t>
  </si>
  <si>
    <t>39B-188</t>
  </si>
  <si>
    <t>400-188</t>
  </si>
  <si>
    <t>410-188</t>
  </si>
  <si>
    <t>41B-188</t>
  </si>
  <si>
    <t>41C-188</t>
  </si>
  <si>
    <t>41D-188</t>
  </si>
  <si>
    <t>41F-188</t>
  </si>
  <si>
    <t>41G-188</t>
  </si>
  <si>
    <t>41H-188</t>
  </si>
  <si>
    <t>41J-188</t>
  </si>
  <si>
    <t>41K-188</t>
  </si>
  <si>
    <t>41L-188</t>
  </si>
  <si>
    <t>41M-188</t>
  </si>
  <si>
    <t>41N-188</t>
  </si>
  <si>
    <t>41Q-188</t>
  </si>
  <si>
    <t>41R-188</t>
  </si>
  <si>
    <t>420-188</t>
  </si>
  <si>
    <t>421-188</t>
  </si>
  <si>
    <t>422-188</t>
  </si>
  <si>
    <t>42A-188</t>
  </si>
  <si>
    <t>42B-188</t>
  </si>
  <si>
    <t>430-188</t>
  </si>
  <si>
    <t>43C-188</t>
  </si>
  <si>
    <t>43D-188</t>
  </si>
  <si>
    <t>440-188</t>
  </si>
  <si>
    <t>44A-188</t>
  </si>
  <si>
    <t>450-188</t>
  </si>
  <si>
    <t>45A-188</t>
  </si>
  <si>
    <t>45B-188</t>
  </si>
  <si>
    <t>460-188</t>
  </si>
  <si>
    <t>470-188</t>
  </si>
  <si>
    <t>480-188</t>
  </si>
  <si>
    <t>490-188</t>
  </si>
  <si>
    <t>491-188</t>
  </si>
  <si>
    <t>49B-188</t>
  </si>
  <si>
    <t>49D-188</t>
  </si>
  <si>
    <t>49E-188</t>
  </si>
  <si>
    <t>49F-188</t>
  </si>
  <si>
    <t>49G-188</t>
  </si>
  <si>
    <t>500-188</t>
  </si>
  <si>
    <t>50A-188</t>
  </si>
  <si>
    <t>50Z-188</t>
  </si>
  <si>
    <t>510-188</t>
  </si>
  <si>
    <t>51A-188</t>
  </si>
  <si>
    <t>51B-188</t>
  </si>
  <si>
    <t>520-188</t>
  </si>
  <si>
    <t>530-188</t>
  </si>
  <si>
    <t>53B-188</t>
  </si>
  <si>
    <t>53C-188</t>
  </si>
  <si>
    <t>540-188</t>
  </si>
  <si>
    <t>54A-188</t>
  </si>
  <si>
    <t>550-188</t>
  </si>
  <si>
    <t>55A-188</t>
  </si>
  <si>
    <t>55B-188</t>
  </si>
  <si>
    <t>560-188</t>
  </si>
  <si>
    <t>570-188</t>
  </si>
  <si>
    <t>580-188</t>
  </si>
  <si>
    <t>58B-188</t>
  </si>
  <si>
    <t>590-188</t>
  </si>
  <si>
    <t>600-188</t>
  </si>
  <si>
    <t>60B-188</t>
  </si>
  <si>
    <t>60D-188</t>
  </si>
  <si>
    <t>60F-188</t>
  </si>
  <si>
    <t>60G-188</t>
  </si>
  <si>
    <t>60I-188</t>
  </si>
  <si>
    <t>60J-188</t>
  </si>
  <si>
    <t>60K-188</t>
  </si>
  <si>
    <t>60L-188</t>
  </si>
  <si>
    <t>60M-188</t>
  </si>
  <si>
    <t>60N-188</t>
  </si>
  <si>
    <t>60P-188</t>
  </si>
  <si>
    <t>60Q-188</t>
  </si>
  <si>
    <t>60S-188</t>
  </si>
  <si>
    <t>60U-188</t>
  </si>
  <si>
    <t>60Y-188</t>
  </si>
  <si>
    <t>60Z-188</t>
  </si>
  <si>
    <t>610-188</t>
  </si>
  <si>
    <t>61J-188</t>
  </si>
  <si>
    <t>61K-188</t>
  </si>
  <si>
    <t>61L-188</t>
  </si>
  <si>
    <t>61M-188</t>
  </si>
  <si>
    <t>61N-188</t>
  </si>
  <si>
    <t>61P-188</t>
  </si>
  <si>
    <t>61Q-188</t>
  </si>
  <si>
    <t>61R-188</t>
  </si>
  <si>
    <t>61S-188</t>
  </si>
  <si>
    <t>61T-188</t>
  </si>
  <si>
    <t>61U-188</t>
  </si>
  <si>
    <t>61V-188</t>
  </si>
  <si>
    <t>61W-188</t>
  </si>
  <si>
    <t>61X-188</t>
  </si>
  <si>
    <t>61Y-188</t>
  </si>
  <si>
    <t>620-188</t>
  </si>
  <si>
    <t>62A-188</t>
  </si>
  <si>
    <t>62J-188</t>
  </si>
  <si>
    <t>62K-188</t>
  </si>
  <si>
    <t>62L-188</t>
  </si>
  <si>
    <t>630-188</t>
  </si>
  <si>
    <t>63A-188</t>
  </si>
  <si>
    <t>63B-188</t>
  </si>
  <si>
    <t>63C-188</t>
  </si>
  <si>
    <t>640-188</t>
  </si>
  <si>
    <t>64A-188</t>
  </si>
  <si>
    <t>650-188</t>
  </si>
  <si>
    <t>65A-188</t>
  </si>
  <si>
    <t>65B-188</t>
  </si>
  <si>
    <t>65C-188</t>
  </si>
  <si>
    <t>65D-188</t>
  </si>
  <si>
    <t>65F-188</t>
  </si>
  <si>
    <t>65G-188</t>
  </si>
  <si>
    <t>65H-188</t>
  </si>
  <si>
    <t>65Z-188</t>
  </si>
  <si>
    <t>660-188</t>
  </si>
  <si>
    <t>66A-188</t>
  </si>
  <si>
    <t>670-188</t>
  </si>
  <si>
    <t>67B-188</t>
  </si>
  <si>
    <t>680-188</t>
  </si>
  <si>
    <t>681-188</t>
  </si>
  <si>
    <t>68A-188</t>
  </si>
  <si>
    <t>68C-188</t>
  </si>
  <si>
    <t>690-188</t>
  </si>
  <si>
    <t>69A-188</t>
  </si>
  <si>
    <t>700-188</t>
  </si>
  <si>
    <t>70A-188</t>
  </si>
  <si>
    <t>710-188</t>
  </si>
  <si>
    <t>720-188</t>
  </si>
  <si>
    <t>730-188</t>
  </si>
  <si>
    <t>73A-188</t>
  </si>
  <si>
    <t>73B-188</t>
  </si>
  <si>
    <t>740-188</t>
  </si>
  <si>
    <t>74C-188</t>
  </si>
  <si>
    <t>74Z-188</t>
  </si>
  <si>
    <t>750-188</t>
  </si>
  <si>
    <t>760-188</t>
  </si>
  <si>
    <t>761-188</t>
  </si>
  <si>
    <t>76A-188</t>
  </si>
  <si>
    <t>770-188</t>
  </si>
  <si>
    <t>780-188</t>
  </si>
  <si>
    <t>78A-188</t>
  </si>
  <si>
    <t>78B-188</t>
  </si>
  <si>
    <t>78C-188</t>
  </si>
  <si>
    <t>790-188</t>
  </si>
  <si>
    <t>79A-188</t>
  </si>
  <si>
    <t>79Z-188</t>
  </si>
  <si>
    <t>800-188</t>
  </si>
  <si>
    <t>80C-188</t>
  </si>
  <si>
    <t>810-188</t>
  </si>
  <si>
    <t>81A-188</t>
  </si>
  <si>
    <t>81B-188</t>
  </si>
  <si>
    <t>820-188</t>
  </si>
  <si>
    <t>821-188</t>
  </si>
  <si>
    <t>830-188</t>
  </si>
  <si>
    <t>840-188</t>
  </si>
  <si>
    <t>84B-188</t>
  </si>
  <si>
    <t>850-188</t>
  </si>
  <si>
    <t>860-188</t>
  </si>
  <si>
    <t>861-188</t>
  </si>
  <si>
    <t>862-188</t>
  </si>
  <si>
    <t>86T-188</t>
  </si>
  <si>
    <t>870-188</t>
  </si>
  <si>
    <t>87A-188</t>
  </si>
  <si>
    <t>880-188</t>
  </si>
  <si>
    <t>88A-188</t>
  </si>
  <si>
    <t>890-188</t>
  </si>
  <si>
    <t>900-188</t>
  </si>
  <si>
    <t>90A-188</t>
  </si>
  <si>
    <t>90B-188</t>
  </si>
  <si>
    <t>90C-188</t>
  </si>
  <si>
    <t>90D-188</t>
  </si>
  <si>
    <t>90F-188</t>
  </si>
  <si>
    <t>910-188</t>
  </si>
  <si>
    <t>91A-188</t>
  </si>
  <si>
    <t>91B-188</t>
  </si>
  <si>
    <t>920-188</t>
  </si>
  <si>
    <t>92B-188</t>
  </si>
  <si>
    <t>92D-188</t>
  </si>
  <si>
    <t>92E-188</t>
  </si>
  <si>
    <t>92F-188</t>
  </si>
  <si>
    <t>92G-188</t>
  </si>
  <si>
    <t>92K-188</t>
  </si>
  <si>
    <t>92L-188</t>
  </si>
  <si>
    <t>92M-188</t>
  </si>
  <si>
    <t>92N-188</t>
  </si>
  <si>
    <t>92P-188</t>
  </si>
  <si>
    <t>92R-188</t>
  </si>
  <si>
    <t>92S-188</t>
  </si>
  <si>
    <t>92T-188</t>
  </si>
  <si>
    <t>92U-188</t>
  </si>
  <si>
    <t>92V-188</t>
  </si>
  <si>
    <t>92W-188</t>
  </si>
  <si>
    <t>92Y-188</t>
  </si>
  <si>
    <t>930-188</t>
  </si>
  <si>
    <t>93A-188</t>
  </si>
  <si>
    <t>93J-188</t>
  </si>
  <si>
    <t>93L-188</t>
  </si>
  <si>
    <t>93M-188</t>
  </si>
  <si>
    <t>93N-188</t>
  </si>
  <si>
    <t>93P-188</t>
  </si>
  <si>
    <t>93Q-188</t>
  </si>
  <si>
    <t>93R-188</t>
  </si>
  <si>
    <t>93T-188</t>
  </si>
  <si>
    <t>93V-188</t>
  </si>
  <si>
    <t>940-188</t>
  </si>
  <si>
    <t>94A-188</t>
  </si>
  <si>
    <t>94Z-188</t>
  </si>
  <si>
    <t>950-188</t>
  </si>
  <si>
    <t>95A-188</t>
  </si>
  <si>
    <t>960-188</t>
  </si>
  <si>
    <t>96C-188</t>
  </si>
  <si>
    <t>96F-188</t>
  </si>
  <si>
    <t>970-188</t>
  </si>
  <si>
    <t>980-188</t>
  </si>
  <si>
    <t>98A-188</t>
  </si>
  <si>
    <t>98B-188</t>
  </si>
  <si>
    <t>990-188</t>
  </si>
  <si>
    <t>995-188</t>
  </si>
  <si>
    <t>00A-189</t>
  </si>
  <si>
    <t>00B-189</t>
  </si>
  <si>
    <t>010-189</t>
  </si>
  <si>
    <t>01B-189</t>
  </si>
  <si>
    <t>01C-189</t>
  </si>
  <si>
    <t>01D-189</t>
  </si>
  <si>
    <t>01F-189</t>
  </si>
  <si>
    <t>020-189</t>
  </si>
  <si>
    <t>030-189</t>
  </si>
  <si>
    <t>040-189</t>
  </si>
  <si>
    <t>050-189</t>
  </si>
  <si>
    <t>060-189</t>
  </si>
  <si>
    <t>06B-189</t>
  </si>
  <si>
    <t>070-189</t>
  </si>
  <si>
    <t>07A-189</t>
  </si>
  <si>
    <t>080-189</t>
  </si>
  <si>
    <t>08A-189</t>
  </si>
  <si>
    <t>090-189</t>
  </si>
  <si>
    <t>09A-189</t>
  </si>
  <si>
    <t>09B-189</t>
  </si>
  <si>
    <t>100-189</t>
  </si>
  <si>
    <t>10A-189</t>
  </si>
  <si>
    <t>10B-189</t>
  </si>
  <si>
    <t>110-189</t>
  </si>
  <si>
    <t>111-189</t>
  </si>
  <si>
    <t>11A-189</t>
  </si>
  <si>
    <t>11B-189</t>
  </si>
  <si>
    <t>11C-189</t>
  </si>
  <si>
    <t>11D-189</t>
  </si>
  <si>
    <t>11F-189</t>
  </si>
  <si>
    <t>11K-189</t>
  </si>
  <si>
    <t>120-189</t>
  </si>
  <si>
    <t>12A-189</t>
  </si>
  <si>
    <t>130-189</t>
  </si>
  <si>
    <t>132-189</t>
  </si>
  <si>
    <t>13A-189</t>
  </si>
  <si>
    <t>13B-189</t>
  </si>
  <si>
    <t>13C-189</t>
  </si>
  <si>
    <t>13D-189</t>
  </si>
  <si>
    <t>140-189</t>
  </si>
  <si>
    <t>150-189</t>
  </si>
  <si>
    <t>160-189</t>
  </si>
  <si>
    <t>16B-189</t>
  </si>
  <si>
    <t>170-189</t>
  </si>
  <si>
    <t>180-189</t>
  </si>
  <si>
    <t>181-189</t>
  </si>
  <si>
    <t>182-189</t>
  </si>
  <si>
    <t>190-189</t>
  </si>
  <si>
    <t>19A-189</t>
  </si>
  <si>
    <t>19B-189</t>
  </si>
  <si>
    <t>19C-189</t>
  </si>
  <si>
    <t>200-189</t>
  </si>
  <si>
    <t>20A-189</t>
  </si>
  <si>
    <t>210-189</t>
  </si>
  <si>
    <t>220-189</t>
  </si>
  <si>
    <t>230-189</t>
  </si>
  <si>
    <t>23A-189</t>
  </si>
  <si>
    <t>240-189</t>
  </si>
  <si>
    <t>241-189</t>
  </si>
  <si>
    <t>24B-189</t>
  </si>
  <si>
    <t>24N-189</t>
  </si>
  <si>
    <t>250-189</t>
  </si>
  <si>
    <t>260-189</t>
  </si>
  <si>
    <t>26B-189</t>
  </si>
  <si>
    <t>26C-189</t>
  </si>
  <si>
    <t>270-189</t>
  </si>
  <si>
    <t>27A-189</t>
  </si>
  <si>
    <t>280-189</t>
  </si>
  <si>
    <t>290-189</t>
  </si>
  <si>
    <t>291-189</t>
  </si>
  <si>
    <t>292-189</t>
  </si>
  <si>
    <t>29A-189</t>
  </si>
  <si>
    <t>300-189</t>
  </si>
  <si>
    <t>310-189</t>
  </si>
  <si>
    <t>320-189</t>
  </si>
  <si>
    <t>32A-189</t>
  </si>
  <si>
    <t>32B-189</t>
  </si>
  <si>
    <t>32C-189</t>
  </si>
  <si>
    <t>32D-189</t>
  </si>
  <si>
    <t>32H-189</t>
  </si>
  <si>
    <t>32K-189</t>
  </si>
  <si>
    <t>32L-189</t>
  </si>
  <si>
    <t>32M-189</t>
  </si>
  <si>
    <t>32N-189</t>
  </si>
  <si>
    <t>32P-189</t>
  </si>
  <si>
    <t>32Q-189</t>
  </si>
  <si>
    <t>32R-189</t>
  </si>
  <si>
    <t>32S-189</t>
  </si>
  <si>
    <t>32T-189</t>
  </si>
  <si>
    <t>330-189</t>
  </si>
  <si>
    <t>33A-189</t>
  </si>
  <si>
    <t>340-189</t>
  </si>
  <si>
    <t>34B-189</t>
  </si>
  <si>
    <t>34D-189</t>
  </si>
  <si>
    <t>34F-189</t>
  </si>
  <si>
    <t>34G-189</t>
  </si>
  <si>
    <t>34H-189</t>
  </si>
  <si>
    <t>34Z-189</t>
  </si>
  <si>
    <t>350-189</t>
  </si>
  <si>
    <t>35A-189</t>
  </si>
  <si>
    <t>35B-189</t>
  </si>
  <si>
    <t>360-189</t>
  </si>
  <si>
    <t>36B-189</t>
  </si>
  <si>
    <t>36C-189</t>
  </si>
  <si>
    <t>36F-189</t>
  </si>
  <si>
    <t>36G-189</t>
  </si>
  <si>
    <t>370-189</t>
  </si>
  <si>
    <t>380-189</t>
  </si>
  <si>
    <t>390-189</t>
  </si>
  <si>
    <t>39A-189</t>
  </si>
  <si>
    <t>39B-189</t>
  </si>
  <si>
    <t>400-189</t>
  </si>
  <si>
    <t>410-189</t>
  </si>
  <si>
    <t>41B-189</t>
  </si>
  <si>
    <t>41C-189</t>
  </si>
  <si>
    <t>41D-189</t>
  </si>
  <si>
    <t>41F-189</t>
  </si>
  <si>
    <t>41G-189</t>
  </si>
  <si>
    <t>41H-189</t>
  </si>
  <si>
    <t>41J-189</t>
  </si>
  <si>
    <t>41K-189</t>
  </si>
  <si>
    <t>41L-189</t>
  </si>
  <si>
    <t>41M-189</t>
  </si>
  <si>
    <t>41N-189</t>
  </si>
  <si>
    <t>41Q-189</t>
  </si>
  <si>
    <t>41R-189</t>
  </si>
  <si>
    <t>420-189</t>
  </si>
  <si>
    <t>421-189</t>
  </si>
  <si>
    <t>422-189</t>
  </si>
  <si>
    <t>42A-189</t>
  </si>
  <si>
    <t>42B-189</t>
  </si>
  <si>
    <t>430-189</t>
  </si>
  <si>
    <t>43C-189</t>
  </si>
  <si>
    <t>43D-189</t>
  </si>
  <si>
    <t>440-189</t>
  </si>
  <si>
    <t>44A-189</t>
  </si>
  <si>
    <t>450-189</t>
  </si>
  <si>
    <t>45A-189</t>
  </si>
  <si>
    <t>45B-189</t>
  </si>
  <si>
    <t>460-189</t>
  </si>
  <si>
    <t>470-189</t>
  </si>
  <si>
    <t>480-189</t>
  </si>
  <si>
    <t>490-189</t>
  </si>
  <si>
    <t>491-189</t>
  </si>
  <si>
    <t>49B-189</t>
  </si>
  <si>
    <t>49D-189</t>
  </si>
  <si>
    <t>49E-189</t>
  </si>
  <si>
    <t>49F-189</t>
  </si>
  <si>
    <t>49G-189</t>
  </si>
  <si>
    <t>500-189</t>
  </si>
  <si>
    <t>50A-189</t>
  </si>
  <si>
    <t>50Z-189</t>
  </si>
  <si>
    <t>510-189</t>
  </si>
  <si>
    <t>51A-189</t>
  </si>
  <si>
    <t>51B-189</t>
  </si>
  <si>
    <t>520-189</t>
  </si>
  <si>
    <t>530-189</t>
  </si>
  <si>
    <t>53B-189</t>
  </si>
  <si>
    <t>53C-189</t>
  </si>
  <si>
    <t>540-189</t>
  </si>
  <si>
    <t>54A-189</t>
  </si>
  <si>
    <t>550-189</t>
  </si>
  <si>
    <t>55A-189</t>
  </si>
  <si>
    <t>55B-189</t>
  </si>
  <si>
    <t>560-189</t>
  </si>
  <si>
    <t>570-189</t>
  </si>
  <si>
    <t>580-189</t>
  </si>
  <si>
    <t>58B-189</t>
  </si>
  <si>
    <t>590-189</t>
  </si>
  <si>
    <t>600-189</t>
  </si>
  <si>
    <t>60B-189</t>
  </si>
  <si>
    <t>60D-189</t>
  </si>
  <si>
    <t>60F-189</t>
  </si>
  <si>
    <t>60G-189</t>
  </si>
  <si>
    <t>60I-189</t>
  </si>
  <si>
    <t>60J-189</t>
  </si>
  <si>
    <t>60K-189</t>
  </si>
  <si>
    <t>60L-189</t>
  </si>
  <si>
    <t>60M-189</t>
  </si>
  <si>
    <t>60N-189</t>
  </si>
  <si>
    <t>60P-189</t>
  </si>
  <si>
    <t>60Q-189</t>
  </si>
  <si>
    <t>60S-189</t>
  </si>
  <si>
    <t>60U-189</t>
  </si>
  <si>
    <t>60Y-189</t>
  </si>
  <si>
    <t>60Z-189</t>
  </si>
  <si>
    <t>610-189</t>
  </si>
  <si>
    <t>61J-189</t>
  </si>
  <si>
    <t>61K-189</t>
  </si>
  <si>
    <t>61L-189</t>
  </si>
  <si>
    <t>61M-189</t>
  </si>
  <si>
    <t>61N-189</t>
  </si>
  <si>
    <t>61P-189</t>
  </si>
  <si>
    <t>61Q-189</t>
  </si>
  <si>
    <t>61R-189</t>
  </si>
  <si>
    <t>61S-189</t>
  </si>
  <si>
    <t>61T-189</t>
  </si>
  <si>
    <t>61U-189</t>
  </si>
  <si>
    <t>61V-189</t>
  </si>
  <si>
    <t>61W-189</t>
  </si>
  <si>
    <t>61X-189</t>
  </si>
  <si>
    <t>61Y-189</t>
  </si>
  <si>
    <t>620-189</t>
  </si>
  <si>
    <t>62A-189</t>
  </si>
  <si>
    <t>62J-189</t>
  </si>
  <si>
    <t>62K-189</t>
  </si>
  <si>
    <t>62L-189</t>
  </si>
  <si>
    <t>630-189</t>
  </si>
  <si>
    <t>63A-189</t>
  </si>
  <si>
    <t>63B-189</t>
  </si>
  <si>
    <t>63C-189</t>
  </si>
  <si>
    <t>640-189</t>
  </si>
  <si>
    <t>64A-189</t>
  </si>
  <si>
    <t>650-189</t>
  </si>
  <si>
    <t>65A-189</t>
  </si>
  <si>
    <t>65B-189</t>
  </si>
  <si>
    <t>65C-189</t>
  </si>
  <si>
    <t>65D-189</t>
  </si>
  <si>
    <t>65F-189</t>
  </si>
  <si>
    <t>65G-189</t>
  </si>
  <si>
    <t>65H-189</t>
  </si>
  <si>
    <t>65Z-189</t>
  </si>
  <si>
    <t>660-189</t>
  </si>
  <si>
    <t>66A-189</t>
  </si>
  <si>
    <t>670-189</t>
  </si>
  <si>
    <t>67B-189</t>
  </si>
  <si>
    <t>680-189</t>
  </si>
  <si>
    <t>681-189</t>
  </si>
  <si>
    <t>68A-189</t>
  </si>
  <si>
    <t>68C-189</t>
  </si>
  <si>
    <t>690-189</t>
  </si>
  <si>
    <t>69A-189</t>
  </si>
  <si>
    <t>700-189</t>
  </si>
  <si>
    <t>70A-189</t>
  </si>
  <si>
    <t>710-189</t>
  </si>
  <si>
    <t>720-189</t>
  </si>
  <si>
    <t>730-189</t>
  </si>
  <si>
    <t>73A-189</t>
  </si>
  <si>
    <t>73B-189</t>
  </si>
  <si>
    <t>740-189</t>
  </si>
  <si>
    <t>74C-189</t>
  </si>
  <si>
    <t>74Z-189</t>
  </si>
  <si>
    <t>750-189</t>
  </si>
  <si>
    <t>760-189</t>
  </si>
  <si>
    <t>761-189</t>
  </si>
  <si>
    <t>76A-189</t>
  </si>
  <si>
    <t>770-189</t>
  </si>
  <si>
    <t>780-189</t>
  </si>
  <si>
    <t>78A-189</t>
  </si>
  <si>
    <t>78B-189</t>
  </si>
  <si>
    <t>78C-189</t>
  </si>
  <si>
    <t>790-189</t>
  </si>
  <si>
    <t>79A-189</t>
  </si>
  <si>
    <t>79Z-189</t>
  </si>
  <si>
    <t>800-189</t>
  </si>
  <si>
    <t>80C-189</t>
  </si>
  <si>
    <t>810-189</t>
  </si>
  <si>
    <t>81A-189</t>
  </si>
  <si>
    <t>81B-189</t>
  </si>
  <si>
    <t>820-189</t>
  </si>
  <si>
    <t>821-189</t>
  </si>
  <si>
    <t>830-189</t>
  </si>
  <si>
    <t>840-189</t>
  </si>
  <si>
    <t>84B-189</t>
  </si>
  <si>
    <t>850-189</t>
  </si>
  <si>
    <t>860-189</t>
  </si>
  <si>
    <t>861-189</t>
  </si>
  <si>
    <t>862-189</t>
  </si>
  <si>
    <t>86T-189</t>
  </si>
  <si>
    <t>870-189</t>
  </si>
  <si>
    <t>87A-189</t>
  </si>
  <si>
    <t>880-189</t>
  </si>
  <si>
    <t>88A-189</t>
  </si>
  <si>
    <t>890-189</t>
  </si>
  <si>
    <t>900-189</t>
  </si>
  <si>
    <t>90A-189</t>
  </si>
  <si>
    <t>90B-189</t>
  </si>
  <si>
    <t>90C-189</t>
  </si>
  <si>
    <t>90D-189</t>
  </si>
  <si>
    <t>90F-189</t>
  </si>
  <si>
    <t>910-189</t>
  </si>
  <si>
    <t>91A-189</t>
  </si>
  <si>
    <t>91B-189</t>
  </si>
  <si>
    <t>920-189</t>
  </si>
  <si>
    <t>92B-189</t>
  </si>
  <si>
    <t>92D-189</t>
  </si>
  <si>
    <t>92E-189</t>
  </si>
  <si>
    <t>92F-189</t>
  </si>
  <si>
    <t>92G-189</t>
  </si>
  <si>
    <t>92K-189</t>
  </si>
  <si>
    <t>92L-189</t>
  </si>
  <si>
    <t>92M-189</t>
  </si>
  <si>
    <t>92N-189</t>
  </si>
  <si>
    <t>92P-189</t>
  </si>
  <si>
    <t>92R-189</t>
  </si>
  <si>
    <t>92S-189</t>
  </si>
  <si>
    <t>92T-189</t>
  </si>
  <si>
    <t>92U-189</t>
  </si>
  <si>
    <t>92V-189</t>
  </si>
  <si>
    <t>92W-189</t>
  </si>
  <si>
    <t>92Y-189</t>
  </si>
  <si>
    <t>930-189</t>
  </si>
  <si>
    <t>93A-189</t>
  </si>
  <si>
    <t>93J-189</t>
  </si>
  <si>
    <t>93L-189</t>
  </si>
  <si>
    <t>93M-189</t>
  </si>
  <si>
    <t>93N-189</t>
  </si>
  <si>
    <t>93P-189</t>
  </si>
  <si>
    <t>93Q-189</t>
  </si>
  <si>
    <t>93R-189</t>
  </si>
  <si>
    <t>93T-189</t>
  </si>
  <si>
    <t>93V-189</t>
  </si>
  <si>
    <t>940-189</t>
  </si>
  <si>
    <t>94A-189</t>
  </si>
  <si>
    <t>94Z-189</t>
  </si>
  <si>
    <t>950-189</t>
  </si>
  <si>
    <t>95A-189</t>
  </si>
  <si>
    <t>960-189</t>
  </si>
  <si>
    <t>96C-189</t>
  </si>
  <si>
    <t>96F-189</t>
  </si>
  <si>
    <t>970-189</t>
  </si>
  <si>
    <t>980-189</t>
  </si>
  <si>
    <t>98A-189</t>
  </si>
  <si>
    <t>98B-189</t>
  </si>
  <si>
    <t>990-189</t>
  </si>
  <si>
    <t>995-189</t>
  </si>
  <si>
    <t>PRC 188 - ESSER III - ARP Summer Career Accelerator Programs</t>
  </si>
  <si>
    <t>ESSER III - ARP Summer Career Accelerator Programs</t>
  </si>
  <si>
    <t>PRC 189 - ESSER III - ARP Math Enrichment Programs</t>
  </si>
  <si>
    <t>ESSER III - ARP Math Enrichment Programs</t>
  </si>
  <si>
    <t>PRC 188 - ESSER III-ARP Summer Career Accelerator Programs</t>
  </si>
  <si>
    <t>PRC 189 - ESSER III-ARP Math Enrichment Programs</t>
  </si>
  <si>
    <t>00A-169-131</t>
  </si>
  <si>
    <t>00A-169-211</t>
  </si>
  <si>
    <t>00A-171-121</t>
  </si>
  <si>
    <t>00A-181-116</t>
  </si>
  <si>
    <t>00A-181-121</t>
  </si>
  <si>
    <t>00A-181-211</t>
  </si>
  <si>
    <t>00B-171-135</t>
  </si>
  <si>
    <t>00B-183-411</t>
  </si>
  <si>
    <t>010-170-411</t>
  </si>
  <si>
    <t>010-176-411</t>
  </si>
  <si>
    <t>010-177-411</t>
  </si>
  <si>
    <t>010-181-198</t>
  </si>
  <si>
    <t>010-181-418</t>
  </si>
  <si>
    <t>010-181-423</t>
  </si>
  <si>
    <t>010-194-392</t>
  </si>
  <si>
    <t>010-194-413</t>
  </si>
  <si>
    <t>01B-182-462</t>
  </si>
  <si>
    <t>01C-170-121</t>
  </si>
  <si>
    <t>01C-170-211</t>
  </si>
  <si>
    <t>01C-181-131</t>
  </si>
  <si>
    <t>01C-185-121</t>
  </si>
  <si>
    <t>01C-185-211</t>
  </si>
  <si>
    <t>01F-176-121</t>
  </si>
  <si>
    <t>020-165-411</t>
  </si>
  <si>
    <t>020-169-232</t>
  </si>
  <si>
    <t>020-171-232</t>
  </si>
  <si>
    <t>020-174-392</t>
  </si>
  <si>
    <t>020-181-126</t>
  </si>
  <si>
    <t>020-181-180</t>
  </si>
  <si>
    <t>020-181-232</t>
  </si>
  <si>
    <t>020-183-131</t>
  </si>
  <si>
    <t>020-183-211</t>
  </si>
  <si>
    <t>020-183-221</t>
  </si>
  <si>
    <t>020-183-232</t>
  </si>
  <si>
    <t>020-183-392</t>
  </si>
  <si>
    <t>020-184-131</t>
  </si>
  <si>
    <t>020-184-211</t>
  </si>
  <si>
    <t>020-184-221</t>
  </si>
  <si>
    <t>020-184-232</t>
  </si>
  <si>
    <t>020-184-392</t>
  </si>
  <si>
    <t>020-185-232</t>
  </si>
  <si>
    <t>020-185-392</t>
  </si>
  <si>
    <t>030-163-171</t>
  </si>
  <si>
    <t>030-171-151</t>
  </si>
  <si>
    <t>030-171-183</t>
  </si>
  <si>
    <t>030-171-198</t>
  </si>
  <si>
    <t>030-171-211</t>
  </si>
  <si>
    <t>030-171-221</t>
  </si>
  <si>
    <t>040-163-198</t>
  </si>
  <si>
    <t>040-166-418</t>
  </si>
  <si>
    <t>040-176-198</t>
  </si>
  <si>
    <t>040-176-211</t>
  </si>
  <si>
    <t>040-176-221</t>
  </si>
  <si>
    <t>040-176-333</t>
  </si>
  <si>
    <t>040-176-392</t>
  </si>
  <si>
    <t>040-176-411</t>
  </si>
  <si>
    <t>040-177-198</t>
  </si>
  <si>
    <t>040-177-211</t>
  </si>
  <si>
    <t>040-177-221</t>
  </si>
  <si>
    <t>040-177-392</t>
  </si>
  <si>
    <t>040-177-411</t>
  </si>
  <si>
    <t>050-167-121</t>
  </si>
  <si>
    <t>050-167-211</t>
  </si>
  <si>
    <t>050-167-221</t>
  </si>
  <si>
    <t>050-171-121</t>
  </si>
  <si>
    <t>050-171-148</t>
  </si>
  <si>
    <t>050-171-192</t>
  </si>
  <si>
    <t>050-171-311</t>
  </si>
  <si>
    <t>050-176-121</t>
  </si>
  <si>
    <t>050-176-211</t>
  </si>
  <si>
    <t>050-176-221</t>
  </si>
  <si>
    <t>050-177-392</t>
  </si>
  <si>
    <t>050-177-411</t>
  </si>
  <si>
    <t>050-181-146</t>
  </si>
  <si>
    <t>050-181-392</t>
  </si>
  <si>
    <t>050-184-131</t>
  </si>
  <si>
    <t>050-184-146</t>
  </si>
  <si>
    <t>050-184-211</t>
  </si>
  <si>
    <t>050-184-221</t>
  </si>
  <si>
    <t>050-184-392</t>
  </si>
  <si>
    <t>050-185-142</t>
  </si>
  <si>
    <t>050-185-211</t>
  </si>
  <si>
    <t>050-185-221</t>
  </si>
  <si>
    <t>050-185-392</t>
  </si>
  <si>
    <t>050-185-461</t>
  </si>
  <si>
    <t>050-193-392</t>
  </si>
  <si>
    <t>060-167-126</t>
  </si>
  <si>
    <t>060-167-142</t>
  </si>
  <si>
    <t>060-167-211</t>
  </si>
  <si>
    <t>060-167-221</t>
  </si>
  <si>
    <t>060-167-392</t>
  </si>
  <si>
    <t>060-171-178</t>
  </si>
  <si>
    <t>060-171-192</t>
  </si>
  <si>
    <t>060-171-198</t>
  </si>
  <si>
    <t>060-171-394</t>
  </si>
  <si>
    <t>060-177-126</t>
  </si>
  <si>
    <t>060-177-211</t>
  </si>
  <si>
    <t>060-177-221</t>
  </si>
  <si>
    <t>060-177-232</t>
  </si>
  <si>
    <t>060-177-311</t>
  </si>
  <si>
    <t>060-177-411</t>
  </si>
  <si>
    <t>060-181-171</t>
  </si>
  <si>
    <t>060-181-232</t>
  </si>
  <si>
    <t>060-181-311</t>
  </si>
  <si>
    <t>060-181-333</t>
  </si>
  <si>
    <t>060-181-394</t>
  </si>
  <si>
    <t>060-181-451</t>
  </si>
  <si>
    <t>060-181-472</t>
  </si>
  <si>
    <t>060-185-232</t>
  </si>
  <si>
    <t>060-186-232</t>
  </si>
  <si>
    <t>060-205-192</t>
  </si>
  <si>
    <t>060-205-211</t>
  </si>
  <si>
    <t>070-163-394</t>
  </si>
  <si>
    <t>070-165-394</t>
  </si>
  <si>
    <t>070-167-394</t>
  </si>
  <si>
    <t>070-169-394</t>
  </si>
  <si>
    <t>070-170-394</t>
  </si>
  <si>
    <t>070-171-394</t>
  </si>
  <si>
    <t>070-174-183</t>
  </si>
  <si>
    <t>070-174-211</t>
  </si>
  <si>
    <t>070-174-221</t>
  </si>
  <si>
    <t>070-174-394</t>
  </si>
  <si>
    <t>070-176-394</t>
  </si>
  <si>
    <t>070-178-394</t>
  </si>
  <si>
    <t>070-178-418</t>
  </si>
  <si>
    <t>070-181-126</t>
  </si>
  <si>
    <t>070-181-127</t>
  </si>
  <si>
    <t>070-181-198</t>
  </si>
  <si>
    <t>070-181-313</t>
  </si>
  <si>
    <t>070-181-331</t>
  </si>
  <si>
    <t>070-181-394</t>
  </si>
  <si>
    <t>070-181-541</t>
  </si>
  <si>
    <t>070-183-394</t>
  </si>
  <si>
    <t>070-184-331</t>
  </si>
  <si>
    <t>070-184-394</t>
  </si>
  <si>
    <t>070-193-392</t>
  </si>
  <si>
    <t>07A-172-418</t>
  </si>
  <si>
    <t>07A-185-121</t>
  </si>
  <si>
    <t>080-167-198</t>
  </si>
  <si>
    <t>080-167-211</t>
  </si>
  <si>
    <t>080-167-221</t>
  </si>
  <si>
    <t>080-171-394</t>
  </si>
  <si>
    <t>080-174-394</t>
  </si>
  <si>
    <t>080-176-192</t>
  </si>
  <si>
    <t>080-176-211</t>
  </si>
  <si>
    <t>080-176-221</t>
  </si>
  <si>
    <t>080-176-394</t>
  </si>
  <si>
    <t>080-176-411</t>
  </si>
  <si>
    <t>080-177-192</t>
  </si>
  <si>
    <t>080-177-211</t>
  </si>
  <si>
    <t>080-177-221</t>
  </si>
  <si>
    <t>080-181-171</t>
  </si>
  <si>
    <t>080-181-192</t>
  </si>
  <si>
    <t>080-181-394</t>
  </si>
  <si>
    <t>090-165-392</t>
  </si>
  <si>
    <t>090-171-171</t>
  </si>
  <si>
    <t>090-171-311</t>
  </si>
  <si>
    <t>090-171-313</t>
  </si>
  <si>
    <t>090-176-126</t>
  </si>
  <si>
    <t>090-176-192</t>
  </si>
  <si>
    <t>090-176-211</t>
  </si>
  <si>
    <t>090-176-221</t>
  </si>
  <si>
    <t>090-176-392</t>
  </si>
  <si>
    <t>090-177-126</t>
  </si>
  <si>
    <t>090-177-211</t>
  </si>
  <si>
    <t>090-177-221</t>
  </si>
  <si>
    <t>090-177-392</t>
  </si>
  <si>
    <t>090-181-131</t>
  </si>
  <si>
    <t>090-181-146</t>
  </si>
  <si>
    <t>090-181-192</t>
  </si>
  <si>
    <t>090-181-196</t>
  </si>
  <si>
    <t>090-181-221</t>
  </si>
  <si>
    <t>090-184-151</t>
  </si>
  <si>
    <t>090-184-211</t>
  </si>
  <si>
    <t>090-185-171</t>
  </si>
  <si>
    <t>090-185-221</t>
  </si>
  <si>
    <t>090-185-462</t>
  </si>
  <si>
    <t>090-203-392</t>
  </si>
  <si>
    <t>09A-170-411</t>
  </si>
  <si>
    <t>09A-181-413</t>
  </si>
  <si>
    <t>09B-171-192</t>
  </si>
  <si>
    <t>100-165-394</t>
  </si>
  <si>
    <t>100-167-394</t>
  </si>
  <si>
    <t>100-169-394</t>
  </si>
  <si>
    <t>100-170-121</t>
  </si>
  <si>
    <t>100-170-192</t>
  </si>
  <si>
    <t>100-170-394</t>
  </si>
  <si>
    <t>100-171-232</t>
  </si>
  <si>
    <t>100-171-234</t>
  </si>
  <si>
    <t>100-171-235</t>
  </si>
  <si>
    <t>100-171-394</t>
  </si>
  <si>
    <t>100-174-394</t>
  </si>
  <si>
    <t>100-176-116</t>
  </si>
  <si>
    <t>100-176-121</t>
  </si>
  <si>
    <t>100-176-131</t>
  </si>
  <si>
    <t>100-176-211</t>
  </si>
  <si>
    <t>100-176-221</t>
  </si>
  <si>
    <t>100-176-394</t>
  </si>
  <si>
    <t>100-177-121</t>
  </si>
  <si>
    <t>100-177-211</t>
  </si>
  <si>
    <t>100-177-221</t>
  </si>
  <si>
    <t>100-177-394</t>
  </si>
  <si>
    <t>100-181-232</t>
  </si>
  <si>
    <t>100-181-394</t>
  </si>
  <si>
    <t>100-183-394</t>
  </si>
  <si>
    <t>100-184-394</t>
  </si>
  <si>
    <t>100-185-232</t>
  </si>
  <si>
    <t>100-185-392</t>
  </si>
  <si>
    <t>100-186-232</t>
  </si>
  <si>
    <t>10A-163-211</t>
  </si>
  <si>
    <t>10A-163-229</t>
  </si>
  <si>
    <t>10A-170-211</t>
  </si>
  <si>
    <t>10A-170-229</t>
  </si>
  <si>
    <t>10B-167-411</t>
  </si>
  <si>
    <t>10B-181-462</t>
  </si>
  <si>
    <t>10B-185-211</t>
  </si>
  <si>
    <t>10B-202-142</t>
  </si>
  <si>
    <t>110-167-394</t>
  </si>
  <si>
    <t>110-169-394</t>
  </si>
  <si>
    <t>110-170-394</t>
  </si>
  <si>
    <t>110-171-117</t>
  </si>
  <si>
    <t>110-171-394</t>
  </si>
  <si>
    <t>110-174-394</t>
  </si>
  <si>
    <t>110-176-411</t>
  </si>
  <si>
    <t>110-177-333</t>
  </si>
  <si>
    <t>110-177-394</t>
  </si>
  <si>
    <t>110-181-311</t>
  </si>
  <si>
    <t>110-181-331</t>
  </si>
  <si>
    <t>110-181-394</t>
  </si>
  <si>
    <t>110-183-394</t>
  </si>
  <si>
    <t>110-184-184</t>
  </si>
  <si>
    <t>110-184-394</t>
  </si>
  <si>
    <t>110-184-411</t>
  </si>
  <si>
    <t>110-184-541</t>
  </si>
  <si>
    <t>110-185-411</t>
  </si>
  <si>
    <t>111-163-143</t>
  </si>
  <si>
    <t>111-163-394</t>
  </si>
  <si>
    <t>111-165-394</t>
  </si>
  <si>
    <t>111-166-392</t>
  </si>
  <si>
    <t>111-167-146</t>
  </si>
  <si>
    <t>111-167-211</t>
  </si>
  <si>
    <t>111-167-394</t>
  </si>
  <si>
    <t>111-169-392</t>
  </si>
  <si>
    <t>111-171-192</t>
  </si>
  <si>
    <t>111-171-394</t>
  </si>
  <si>
    <t>111-176-198</t>
  </si>
  <si>
    <t>111-176-211</t>
  </si>
  <si>
    <t>111-176-221</t>
  </si>
  <si>
    <t>111-176-394</t>
  </si>
  <si>
    <t>111-176-411</t>
  </si>
  <si>
    <t>111-177-394</t>
  </si>
  <si>
    <t>111-177-411</t>
  </si>
  <si>
    <t>111-178-394</t>
  </si>
  <si>
    <t>111-181-332</t>
  </si>
  <si>
    <t>111-181-394</t>
  </si>
  <si>
    <t>111-183-394</t>
  </si>
  <si>
    <t>111-184-394</t>
  </si>
  <si>
    <t>111-185-392</t>
  </si>
  <si>
    <t>111-186-392</t>
  </si>
  <si>
    <t>111-205-311</t>
  </si>
  <si>
    <t>11D-181-459</t>
  </si>
  <si>
    <t>11F-171-121</t>
  </si>
  <si>
    <t>11F-171-211</t>
  </si>
  <si>
    <t>11K-167-311</t>
  </si>
  <si>
    <t>120-170-394</t>
  </si>
  <si>
    <t>120-171-394</t>
  </si>
  <si>
    <t>120-177-333</t>
  </si>
  <si>
    <t>120-177-394</t>
  </si>
  <si>
    <t>120-181-192</t>
  </si>
  <si>
    <t>120-181-198</t>
  </si>
  <si>
    <t>120-181-333</t>
  </si>
  <si>
    <t>120-181-394</t>
  </si>
  <si>
    <t>120-181-472</t>
  </si>
  <si>
    <t>120-183-394</t>
  </si>
  <si>
    <t>120-186-134</t>
  </si>
  <si>
    <t>120-186-211</t>
  </si>
  <si>
    <t>120-186-221</t>
  </si>
  <si>
    <t>120-186-231</t>
  </si>
  <si>
    <t>120-186-232</t>
  </si>
  <si>
    <t>120-186-392</t>
  </si>
  <si>
    <t>120-205-148</t>
  </si>
  <si>
    <t>120-205-211</t>
  </si>
  <si>
    <t>130-165-392</t>
  </si>
  <si>
    <t>130-174-392</t>
  </si>
  <si>
    <t>130-176-311</t>
  </si>
  <si>
    <t>130-176-392</t>
  </si>
  <si>
    <t>130-183-392</t>
  </si>
  <si>
    <t>130-205-392</t>
  </si>
  <si>
    <t>132-165-418</t>
  </si>
  <si>
    <t>132-169-311</t>
  </si>
  <si>
    <t>132-174-183</t>
  </si>
  <si>
    <t>132-174-211</t>
  </si>
  <si>
    <t>132-174-221</t>
  </si>
  <si>
    <t>132-178-418</t>
  </si>
  <si>
    <t>132-181-162</t>
  </si>
  <si>
    <t>132-181-312</t>
  </si>
  <si>
    <t>132-181-411</t>
  </si>
  <si>
    <t>132-181-418</t>
  </si>
  <si>
    <t>132-185-199</t>
  </si>
  <si>
    <t>132-186-411</t>
  </si>
  <si>
    <t>13A-171-143</t>
  </si>
  <si>
    <t>13A-171-178</t>
  </si>
  <si>
    <t>13A-181-178</t>
  </si>
  <si>
    <t>13B-171-311</t>
  </si>
  <si>
    <t>13B-173-311</t>
  </si>
  <si>
    <t>13C-169-131</t>
  </si>
  <si>
    <t>13C-171-126</t>
  </si>
  <si>
    <t>13C-173-311</t>
  </si>
  <si>
    <t>13C-177-311</t>
  </si>
  <si>
    <t>13C-181-148</t>
  </si>
  <si>
    <t>13C-181-313</t>
  </si>
  <si>
    <t>13C-183-311</t>
  </si>
  <si>
    <t>13C-183-422</t>
  </si>
  <si>
    <t>13C-183-423</t>
  </si>
  <si>
    <t>13D-169-146</t>
  </si>
  <si>
    <t>13D-169-211</t>
  </si>
  <si>
    <t>13D-171-126</t>
  </si>
  <si>
    <t>13D-171-135</t>
  </si>
  <si>
    <t>13D-171-142</t>
  </si>
  <si>
    <t>13D-171-151</t>
  </si>
  <si>
    <t>13D-171-211</t>
  </si>
  <si>
    <t>13D-171-418</t>
  </si>
  <si>
    <t>13D-171-462</t>
  </si>
  <si>
    <t>13D-174-311</t>
  </si>
  <si>
    <t>13D-203-211</t>
  </si>
  <si>
    <t>140-163-394</t>
  </si>
  <si>
    <t>140-167-394</t>
  </si>
  <si>
    <t>140-170-394</t>
  </si>
  <si>
    <t>140-171-152</t>
  </si>
  <si>
    <t>140-171-232</t>
  </si>
  <si>
    <t>140-171-394</t>
  </si>
  <si>
    <t>140-176-171</t>
  </si>
  <si>
    <t>140-176-198</t>
  </si>
  <si>
    <t>140-176-211</t>
  </si>
  <si>
    <t>140-176-221</t>
  </si>
  <si>
    <t>140-176-311</t>
  </si>
  <si>
    <t>140-176-333</t>
  </si>
  <si>
    <t>140-176-394</t>
  </si>
  <si>
    <t>140-181-394</t>
  </si>
  <si>
    <t>140-183-392</t>
  </si>
  <si>
    <t>140-184-392</t>
  </si>
  <si>
    <t>140-185-392</t>
  </si>
  <si>
    <t>150-176-392</t>
  </si>
  <si>
    <t>150-176-411</t>
  </si>
  <si>
    <t>150-176-418</t>
  </si>
  <si>
    <t>150-176-459</t>
  </si>
  <si>
    <t>150-177-333</t>
  </si>
  <si>
    <t>150-177-392</t>
  </si>
  <si>
    <t>150-177-411</t>
  </si>
  <si>
    <t>150-177-418</t>
  </si>
  <si>
    <t>150-181-113</t>
  </si>
  <si>
    <t>150-181-231</t>
  </si>
  <si>
    <t>160-163-143</t>
  </si>
  <si>
    <t>160-163-180</t>
  </si>
  <si>
    <t>160-165-392</t>
  </si>
  <si>
    <t>160-166-392</t>
  </si>
  <si>
    <t>160-166-418</t>
  </si>
  <si>
    <t>160-171-312</t>
  </si>
  <si>
    <t>160-174-392</t>
  </si>
  <si>
    <t>160-177-121</t>
  </si>
  <si>
    <t>160-177-171</t>
  </si>
  <si>
    <t>160-177-192</t>
  </si>
  <si>
    <t>160-177-211</t>
  </si>
  <si>
    <t>160-177-221</t>
  </si>
  <si>
    <t>160-177-351</t>
  </si>
  <si>
    <t>160-177-392</t>
  </si>
  <si>
    <t>160-177-411</t>
  </si>
  <si>
    <t>160-177-461</t>
  </si>
  <si>
    <t>160-181-152</t>
  </si>
  <si>
    <t>160-181-392</t>
  </si>
  <si>
    <t>160-181-462</t>
  </si>
  <si>
    <t>160-185-392</t>
  </si>
  <si>
    <t>16B-170-121</t>
  </si>
  <si>
    <t>16B-170-211</t>
  </si>
  <si>
    <t>16B-181-462</t>
  </si>
  <si>
    <t>170-165-392</t>
  </si>
  <si>
    <t>170-166-392</t>
  </si>
  <si>
    <t>170-167-331</t>
  </si>
  <si>
    <t>170-167-392</t>
  </si>
  <si>
    <t>170-169-392</t>
  </si>
  <si>
    <t>170-174-392</t>
  </si>
  <si>
    <t>170-176-311</t>
  </si>
  <si>
    <t>170-177-311</t>
  </si>
  <si>
    <t>170-181-392</t>
  </si>
  <si>
    <t>180-163-472</t>
  </si>
  <si>
    <t>180-167-132</t>
  </si>
  <si>
    <t>180-171-171</t>
  </si>
  <si>
    <t>180-174-392</t>
  </si>
  <si>
    <t>180-176-392</t>
  </si>
  <si>
    <t>180-176-411</t>
  </si>
  <si>
    <t>180-177-392</t>
  </si>
  <si>
    <t>180-184-392</t>
  </si>
  <si>
    <t>180-185-183</t>
  </si>
  <si>
    <t>180-185-211</t>
  </si>
  <si>
    <t>180-185-221</t>
  </si>
  <si>
    <t>180-185-392</t>
  </si>
  <si>
    <t>180-186-392</t>
  </si>
  <si>
    <t>180-197-392</t>
  </si>
  <si>
    <t>180-197-418</t>
  </si>
  <si>
    <t>181-171-198</t>
  </si>
  <si>
    <t>181-176-116</t>
  </si>
  <si>
    <t>181-176-142</t>
  </si>
  <si>
    <t>181-176-151</t>
  </si>
  <si>
    <t>181-176-198</t>
  </si>
  <si>
    <t>181-176-211</t>
  </si>
  <si>
    <t>181-176-221</t>
  </si>
  <si>
    <t>181-176-392</t>
  </si>
  <si>
    <t>181-176-411</t>
  </si>
  <si>
    <t>181-177-116</t>
  </si>
  <si>
    <t>181-177-198</t>
  </si>
  <si>
    <t>181-177-211</t>
  </si>
  <si>
    <t>181-177-221</t>
  </si>
  <si>
    <t>181-177-392</t>
  </si>
  <si>
    <t>181-184-411</t>
  </si>
  <si>
    <t>182-170-394</t>
  </si>
  <si>
    <t>182-171-192</t>
  </si>
  <si>
    <t>182-171-392</t>
  </si>
  <si>
    <t>182-176-142</t>
  </si>
  <si>
    <t>182-176-171</t>
  </si>
  <si>
    <t>182-176-198</t>
  </si>
  <si>
    <t>182-176-211</t>
  </si>
  <si>
    <t>182-176-221</t>
  </si>
  <si>
    <t>182-176-394</t>
  </si>
  <si>
    <t>182-177-192</t>
  </si>
  <si>
    <t>182-177-198</t>
  </si>
  <si>
    <t>182-177-211</t>
  </si>
  <si>
    <t>182-177-221</t>
  </si>
  <si>
    <t>182-177-394</t>
  </si>
  <si>
    <t>182-178-394</t>
  </si>
  <si>
    <t>182-181-198</t>
  </si>
  <si>
    <t>182-183-394</t>
  </si>
  <si>
    <t>182-185-392</t>
  </si>
  <si>
    <t>182-205-148</t>
  </si>
  <si>
    <t>182-205-211</t>
  </si>
  <si>
    <t>182-205-221</t>
  </si>
  <si>
    <t>182-205-394</t>
  </si>
  <si>
    <t>190-169-232</t>
  </si>
  <si>
    <t>190-169-392</t>
  </si>
  <si>
    <t>190-170-392</t>
  </si>
  <si>
    <t>190-171-331</t>
  </si>
  <si>
    <t>190-176-392</t>
  </si>
  <si>
    <t>190-176-411</t>
  </si>
  <si>
    <t>190-181-142</t>
  </si>
  <si>
    <t>190-181-192</t>
  </si>
  <si>
    <t>190-183-392</t>
  </si>
  <si>
    <t>190-183-411</t>
  </si>
  <si>
    <t>190-185-145</t>
  </si>
  <si>
    <t>190-185-163</t>
  </si>
  <si>
    <t>190-185-231</t>
  </si>
  <si>
    <t>190-185-232</t>
  </si>
  <si>
    <t>190-185-311</t>
  </si>
  <si>
    <t>190-185-392</t>
  </si>
  <si>
    <t>190-185-462</t>
  </si>
  <si>
    <t>190-186-392</t>
  </si>
  <si>
    <t>190-193-392</t>
  </si>
  <si>
    <t>19C-164-462</t>
  </si>
  <si>
    <t>19C-182-312</t>
  </si>
  <si>
    <t>200-170-394</t>
  </si>
  <si>
    <t>200-171-221</t>
  </si>
  <si>
    <t>200-171-394</t>
  </si>
  <si>
    <t>200-176-198</t>
  </si>
  <si>
    <t>200-176-211</t>
  </si>
  <si>
    <t>200-176-221</t>
  </si>
  <si>
    <t>200-176-392</t>
  </si>
  <si>
    <t>200-177-392</t>
  </si>
  <si>
    <t>200-177-411</t>
  </si>
  <si>
    <t>200-181-394</t>
  </si>
  <si>
    <t>200-184-113</t>
  </si>
  <si>
    <t>200-184-211</t>
  </si>
  <si>
    <t>200-184-221</t>
  </si>
  <si>
    <t>200-185-126</t>
  </si>
  <si>
    <t>200-185-192</t>
  </si>
  <si>
    <t>20A-169-317</t>
  </si>
  <si>
    <t>20A-181-121</t>
  </si>
  <si>
    <t>20A-181-173</t>
  </si>
  <si>
    <t>20A-181-231</t>
  </si>
  <si>
    <t>210-163-121</t>
  </si>
  <si>
    <t>210-163-142</t>
  </si>
  <si>
    <t>210-169-129_2</t>
  </si>
  <si>
    <t>210-169-131</t>
  </si>
  <si>
    <t>210-169-211</t>
  </si>
  <si>
    <t>210-169-221</t>
  </si>
  <si>
    <t>210-169-231</t>
  </si>
  <si>
    <t>210-170-121</t>
  </si>
  <si>
    <t>210-170-423</t>
  </si>
  <si>
    <t>210-171-121</t>
  </si>
  <si>
    <t>210-171-192</t>
  </si>
  <si>
    <t>210-171-198</t>
  </si>
  <si>
    <t>210-171-423</t>
  </si>
  <si>
    <t>210-177-121</t>
  </si>
  <si>
    <t>210-177-196</t>
  </si>
  <si>
    <t>210-177-211</t>
  </si>
  <si>
    <t>210-177-221</t>
  </si>
  <si>
    <t>210-177-392</t>
  </si>
  <si>
    <t>210-181-188</t>
  </si>
  <si>
    <t>210-185-392</t>
  </si>
  <si>
    <t>220-169-394</t>
  </si>
  <si>
    <t>220-170-142</t>
  </si>
  <si>
    <t>220-170-211</t>
  </si>
  <si>
    <t>220-170-221</t>
  </si>
  <si>
    <t>220-170-231</t>
  </si>
  <si>
    <t>220-170-394</t>
  </si>
  <si>
    <t>220-171-394</t>
  </si>
  <si>
    <t>220-177-333</t>
  </si>
  <si>
    <t>220-177-392</t>
  </si>
  <si>
    <t>220-181-394</t>
  </si>
  <si>
    <t>220-185-142</t>
  </si>
  <si>
    <t>220-185-211</t>
  </si>
  <si>
    <t>220-185-221</t>
  </si>
  <si>
    <t>220-185-231</t>
  </si>
  <si>
    <t>220-185-392</t>
  </si>
  <si>
    <t>220-192-311</t>
  </si>
  <si>
    <t>220-193-394</t>
  </si>
  <si>
    <t>220-193-418</t>
  </si>
  <si>
    <t>230-167-131</t>
  </si>
  <si>
    <t>230-170-121</t>
  </si>
  <si>
    <t>230-170-142</t>
  </si>
  <si>
    <t>230-170-171</t>
  </si>
  <si>
    <t>230-170-192</t>
  </si>
  <si>
    <t>230-170-198</t>
  </si>
  <si>
    <t>230-170-211</t>
  </si>
  <si>
    <t>230-170-221</t>
  </si>
  <si>
    <t>230-170-232</t>
  </si>
  <si>
    <t>230-170-392</t>
  </si>
  <si>
    <t>230-170-411</t>
  </si>
  <si>
    <t>230-174-392</t>
  </si>
  <si>
    <t>230-177-121</t>
  </si>
  <si>
    <t>230-177-171</t>
  </si>
  <si>
    <t>230-177-211</t>
  </si>
  <si>
    <t>230-177-221</t>
  </si>
  <si>
    <t>230-177-311</t>
  </si>
  <si>
    <t>230-177-333</t>
  </si>
  <si>
    <t>230-177-392</t>
  </si>
  <si>
    <t>230-177-459</t>
  </si>
  <si>
    <t>230-181-116</t>
  </si>
  <si>
    <t>230-181-126</t>
  </si>
  <si>
    <t>230-181-129_1</t>
  </si>
  <si>
    <t>230-181-192</t>
  </si>
  <si>
    <t>230-183-232</t>
  </si>
  <si>
    <t>230-184-311</t>
  </si>
  <si>
    <t>230-184-312</t>
  </si>
  <si>
    <t>230-184-392</t>
  </si>
  <si>
    <t>230-184-411</t>
  </si>
  <si>
    <t>230-185-392</t>
  </si>
  <si>
    <t>230-186-392</t>
  </si>
  <si>
    <t>230-205-148</t>
  </si>
  <si>
    <t>230-205-211</t>
  </si>
  <si>
    <t>230-205-221</t>
  </si>
  <si>
    <t>230-205-392</t>
  </si>
  <si>
    <t>240-163-311</t>
  </si>
  <si>
    <t>240-163-331</t>
  </si>
  <si>
    <t>240-163-422</t>
  </si>
  <si>
    <t>240-167-311</t>
  </si>
  <si>
    <t>240-167-392</t>
  </si>
  <si>
    <t>240-170-418</t>
  </si>
  <si>
    <t>240-171-311</t>
  </si>
  <si>
    <t>240-171-331</t>
  </si>
  <si>
    <t>240-174-392</t>
  </si>
  <si>
    <t>240-176-121</t>
  </si>
  <si>
    <t>240-176-126</t>
  </si>
  <si>
    <t>240-176-142</t>
  </si>
  <si>
    <t>240-176-211</t>
  </si>
  <si>
    <t>240-176-221</t>
  </si>
  <si>
    <t>240-176-392</t>
  </si>
  <si>
    <t>240-176-411</t>
  </si>
  <si>
    <t>240-176-418</t>
  </si>
  <si>
    <t>240-177-147</t>
  </si>
  <si>
    <t>240-177-171</t>
  </si>
  <si>
    <t>240-177-173</t>
  </si>
  <si>
    <t>240-177-211</t>
  </si>
  <si>
    <t>240-177-221</t>
  </si>
  <si>
    <t>240-177-392</t>
  </si>
  <si>
    <t>240-177-411</t>
  </si>
  <si>
    <t>240-181-392</t>
  </si>
  <si>
    <t>240-181-418</t>
  </si>
  <si>
    <t>240-181-461</t>
  </si>
  <si>
    <t>240-181-462</t>
  </si>
  <si>
    <t>240-183-143</t>
  </si>
  <si>
    <t>240-183-211</t>
  </si>
  <si>
    <t>240-183-221</t>
  </si>
  <si>
    <t>240-183-333</t>
  </si>
  <si>
    <t>240-183-392</t>
  </si>
  <si>
    <t>240-184-143</t>
  </si>
  <si>
    <t>240-184-211</t>
  </si>
  <si>
    <t>240-184-221</t>
  </si>
  <si>
    <t>240-184-311</t>
  </si>
  <si>
    <t>240-184-312</t>
  </si>
  <si>
    <t>240-184-331</t>
  </si>
  <si>
    <t>240-184-392</t>
  </si>
  <si>
    <t>240-184-411</t>
  </si>
  <si>
    <t>240-185-392</t>
  </si>
  <si>
    <t>240-192-311</t>
  </si>
  <si>
    <t>240-193-311</t>
  </si>
  <si>
    <t>241-163-232</t>
  </si>
  <si>
    <t>241-168-232</t>
  </si>
  <si>
    <t>241-169-392</t>
  </si>
  <si>
    <t>241-170-232</t>
  </si>
  <si>
    <t>241-171-192</t>
  </si>
  <si>
    <t>241-171-232</t>
  </si>
  <si>
    <t>241-174-392</t>
  </si>
  <si>
    <t>241-176-192</t>
  </si>
  <si>
    <t>241-176-211</t>
  </si>
  <si>
    <t>241-176-221</t>
  </si>
  <si>
    <t>241-176-392</t>
  </si>
  <si>
    <t>241-177-392</t>
  </si>
  <si>
    <t>241-181-392</t>
  </si>
  <si>
    <t>241-184-392</t>
  </si>
  <si>
    <t>24B-171-423</t>
  </si>
  <si>
    <t>24B-181-121</t>
  </si>
  <si>
    <t>24B-181-131</t>
  </si>
  <si>
    <t>24B-181-132</t>
  </si>
  <si>
    <t>24B-181-135</t>
  </si>
  <si>
    <t>24B-181-146</t>
  </si>
  <si>
    <t>24B-181-171</t>
  </si>
  <si>
    <t>24N-163-211</t>
  </si>
  <si>
    <t>24N-163-229</t>
  </si>
  <si>
    <t>24N-163-231</t>
  </si>
  <si>
    <t>24N-170-229</t>
  </si>
  <si>
    <t>24N-181-411</t>
  </si>
  <si>
    <t>24N-181-462</t>
  </si>
  <si>
    <t>24N-186-411</t>
  </si>
  <si>
    <t>250-171-313</t>
  </si>
  <si>
    <t>250-171-423</t>
  </si>
  <si>
    <t>250-177-171</t>
  </si>
  <si>
    <t>250-177-192</t>
  </si>
  <si>
    <t>250-177-211</t>
  </si>
  <si>
    <t>250-177-221</t>
  </si>
  <si>
    <t>250-177-311</t>
  </si>
  <si>
    <t>250-177-333</t>
  </si>
  <si>
    <t>250-177-351</t>
  </si>
  <si>
    <t>250-178-392</t>
  </si>
  <si>
    <t>250-181-126</t>
  </si>
  <si>
    <t>250-181-171</t>
  </si>
  <si>
    <t>250-181-172</t>
  </si>
  <si>
    <t>250-181-174</t>
  </si>
  <si>
    <t>250-181-176</t>
  </si>
  <si>
    <t>260-163-183</t>
  </si>
  <si>
    <t>260-169-181</t>
  </si>
  <si>
    <t>260-169-184</t>
  </si>
  <si>
    <t>260-171-181</t>
  </si>
  <si>
    <t>260-176-116</t>
  </si>
  <si>
    <t>260-176-198</t>
  </si>
  <si>
    <t>260-176-211</t>
  </si>
  <si>
    <t>260-176-221</t>
  </si>
  <si>
    <t>260-177-333</t>
  </si>
  <si>
    <t>260-181-181</t>
  </si>
  <si>
    <t>260-181-342</t>
  </si>
  <si>
    <t>260-185-181</t>
  </si>
  <si>
    <t>260-186-181</t>
  </si>
  <si>
    <t>260-186-411</t>
  </si>
  <si>
    <t>26B-171-411</t>
  </si>
  <si>
    <t>26C-169-131</t>
  </si>
  <si>
    <t>26C-181-411</t>
  </si>
  <si>
    <t>270-169-392</t>
  </si>
  <si>
    <t>270-171-392</t>
  </si>
  <si>
    <t>270-176-147</t>
  </si>
  <si>
    <t>270-176-171</t>
  </si>
  <si>
    <t>270-176-198</t>
  </si>
  <si>
    <t>270-176-211</t>
  </si>
  <si>
    <t>270-176-221</t>
  </si>
  <si>
    <t>270-176-331</t>
  </si>
  <si>
    <t>270-176-333</t>
  </si>
  <si>
    <t>270-176-411</t>
  </si>
  <si>
    <t>270-177-171</t>
  </si>
  <si>
    <t>270-177-211</t>
  </si>
  <si>
    <t>270-177-221</t>
  </si>
  <si>
    <t>270-177-411</t>
  </si>
  <si>
    <t>270-181-392</t>
  </si>
  <si>
    <t>270-183-392</t>
  </si>
  <si>
    <t>270-185-392</t>
  </si>
  <si>
    <t>270-186-392</t>
  </si>
  <si>
    <t>270-192-311</t>
  </si>
  <si>
    <t>27A-172-311</t>
  </si>
  <si>
    <t>280-165-392</t>
  </si>
  <si>
    <t>280-169-392</t>
  </si>
  <si>
    <t>280-176-198</t>
  </si>
  <si>
    <t>280-176-211</t>
  </si>
  <si>
    <t>280-176-221</t>
  </si>
  <si>
    <t>280-176-392</t>
  </si>
  <si>
    <t>280-181-133</t>
  </si>
  <si>
    <t>280-181-392</t>
  </si>
  <si>
    <t>280-185-392</t>
  </si>
  <si>
    <t>280-186-141</t>
  </si>
  <si>
    <t>280-186-211</t>
  </si>
  <si>
    <t>280-186-221</t>
  </si>
  <si>
    <t>280-186-231</t>
  </si>
  <si>
    <t>280-186-392</t>
  </si>
  <si>
    <t>280-192-311</t>
  </si>
  <si>
    <t>290-163-394</t>
  </si>
  <si>
    <t>290-165-394</t>
  </si>
  <si>
    <t>290-166-394</t>
  </si>
  <si>
    <t>290-170-146</t>
  </si>
  <si>
    <t>290-170-162</t>
  </si>
  <si>
    <t>290-170-198</t>
  </si>
  <si>
    <t>290-170-211</t>
  </si>
  <si>
    <t>290-170-221</t>
  </si>
  <si>
    <t>290-170-231</t>
  </si>
  <si>
    <t>290-170-394</t>
  </si>
  <si>
    <t>290-170-411</t>
  </si>
  <si>
    <t>290-171-394</t>
  </si>
  <si>
    <t>290-174-180</t>
  </si>
  <si>
    <t>290-174-211</t>
  </si>
  <si>
    <t>290-174-394</t>
  </si>
  <si>
    <t>290-176-394</t>
  </si>
  <si>
    <t>290-181-394</t>
  </si>
  <si>
    <t>290-184-171</t>
  </si>
  <si>
    <t>290-184-211</t>
  </si>
  <si>
    <t>290-184-394</t>
  </si>
  <si>
    <t>290-185-312</t>
  </si>
  <si>
    <t>290-185-326</t>
  </si>
  <si>
    <t>290-185-353</t>
  </si>
  <si>
    <t>291-170-221</t>
  </si>
  <si>
    <t>291-177-192</t>
  </si>
  <si>
    <t>291-177-211</t>
  </si>
  <si>
    <t>291-177-221</t>
  </si>
  <si>
    <t>291-177-333</t>
  </si>
  <si>
    <t>291-177-392</t>
  </si>
  <si>
    <t>291-177-411</t>
  </si>
  <si>
    <t>291-183-131</t>
  </si>
  <si>
    <t>291-183-211</t>
  </si>
  <si>
    <t>291-183-221</t>
  </si>
  <si>
    <t>291-183-392</t>
  </si>
  <si>
    <t>291-184-312</t>
  </si>
  <si>
    <t>291-184-392</t>
  </si>
  <si>
    <t>292-181-542</t>
  </si>
  <si>
    <t>292-183-211</t>
  </si>
  <si>
    <t>292-183-221</t>
  </si>
  <si>
    <t>292-184-411</t>
  </si>
  <si>
    <t>295-163-394</t>
  </si>
  <si>
    <t>295-163-418</t>
  </si>
  <si>
    <t>295-171-312</t>
  </si>
  <si>
    <t>295-171-394</t>
  </si>
  <si>
    <t>295-171-411</t>
  </si>
  <si>
    <t>295-171-532</t>
  </si>
  <si>
    <t>295-181-142</t>
  </si>
  <si>
    <t>295-181-394</t>
  </si>
  <si>
    <t>295-181-461</t>
  </si>
  <si>
    <t>295-181-541</t>
  </si>
  <si>
    <t>295-185-311</t>
  </si>
  <si>
    <t>29A-181-141</t>
  </si>
  <si>
    <t>29A-181-211</t>
  </si>
  <si>
    <t>29A-181-229</t>
  </si>
  <si>
    <t>29A-181-231</t>
  </si>
  <si>
    <t>29A-181-235</t>
  </si>
  <si>
    <t>29A-181-239</t>
  </si>
  <si>
    <t>29A-181-418</t>
  </si>
  <si>
    <t>300-166-392</t>
  </si>
  <si>
    <t>300-167-192</t>
  </si>
  <si>
    <t>300-167-221</t>
  </si>
  <si>
    <t>300-167-317</t>
  </si>
  <si>
    <t>300-167-333</t>
  </si>
  <si>
    <t>300-167-411</t>
  </si>
  <si>
    <t>300-171-541</t>
  </si>
  <si>
    <t>300-171-542</t>
  </si>
  <si>
    <t>300-176-411</t>
  </si>
  <si>
    <t>300-177-192</t>
  </si>
  <si>
    <t>300-177-211</t>
  </si>
  <si>
    <t>300-177-221</t>
  </si>
  <si>
    <t>300-192-311</t>
  </si>
  <si>
    <t>310-176-392</t>
  </si>
  <si>
    <t>310-177-121</t>
  </si>
  <si>
    <t>310-177-171</t>
  </si>
  <si>
    <t>310-177-211</t>
  </si>
  <si>
    <t>310-177-221</t>
  </si>
  <si>
    <t>310-177-333</t>
  </si>
  <si>
    <t>310-177-392</t>
  </si>
  <si>
    <t>310-181-147</t>
  </si>
  <si>
    <t>310-181-165</t>
  </si>
  <si>
    <t>310-181-361</t>
  </si>
  <si>
    <t>310-183-351</t>
  </si>
  <si>
    <t>310-183-392</t>
  </si>
  <si>
    <t>310-185-392</t>
  </si>
  <si>
    <t>320-167-192</t>
  </si>
  <si>
    <t>320-167-211</t>
  </si>
  <si>
    <t>320-167-221</t>
  </si>
  <si>
    <t>320-171-192</t>
  </si>
  <si>
    <t>320-171-462</t>
  </si>
  <si>
    <t>320-171-529</t>
  </si>
  <si>
    <t>320-171-542</t>
  </si>
  <si>
    <t>320-177-192</t>
  </si>
  <si>
    <t>320-177-211</t>
  </si>
  <si>
    <t>320-177-221</t>
  </si>
  <si>
    <t>320-177-392</t>
  </si>
  <si>
    <t>320-181-411</t>
  </si>
  <si>
    <t>320-181-413</t>
  </si>
  <si>
    <t>320-181-418</t>
  </si>
  <si>
    <t>320-181-461</t>
  </si>
  <si>
    <t>320-181-462</t>
  </si>
  <si>
    <t>320-181-541</t>
  </si>
  <si>
    <t>320-183-331</t>
  </si>
  <si>
    <t>320-185-184</t>
  </si>
  <si>
    <t>320-185-462</t>
  </si>
  <si>
    <t>320-186-411</t>
  </si>
  <si>
    <t>32A-181-131</t>
  </si>
  <si>
    <t>32A-181-418</t>
  </si>
  <si>
    <t>32B-181-121</t>
  </si>
  <si>
    <t>32B-181-183</t>
  </si>
  <si>
    <t>32C-169-311</t>
  </si>
  <si>
    <t>32C-171-135</t>
  </si>
  <si>
    <t>32C-181-121</t>
  </si>
  <si>
    <t>32C-181-411</t>
  </si>
  <si>
    <t>32D-183-312</t>
  </si>
  <si>
    <t>32H-171-325</t>
  </si>
  <si>
    <t>32H-181-418</t>
  </si>
  <si>
    <t>32K-169-146</t>
  </si>
  <si>
    <t>32K-169-211</t>
  </si>
  <si>
    <t>32K-174-180</t>
  </si>
  <si>
    <t>32K-174-211</t>
  </si>
  <si>
    <t>32K-176-121</t>
  </si>
  <si>
    <t>32K-176-142</t>
  </si>
  <si>
    <t>32K-176-211</t>
  </si>
  <si>
    <t>32K-176-221</t>
  </si>
  <si>
    <t>32K-181-211</t>
  </si>
  <si>
    <t>32K-181-231</t>
  </si>
  <si>
    <t>32K-181-411</t>
  </si>
  <si>
    <t>32K-185-121</t>
  </si>
  <si>
    <t>32L-169-317</t>
  </si>
  <si>
    <t>32L-172-121</t>
  </si>
  <si>
    <t>32L-176-121</t>
  </si>
  <si>
    <t>32L-176-142</t>
  </si>
  <si>
    <t>32L-176-418</t>
  </si>
  <si>
    <t>32L-181-146</t>
  </si>
  <si>
    <t>32M-165-418</t>
  </si>
  <si>
    <t>32M-166-418</t>
  </si>
  <si>
    <t>32R-165-418</t>
  </si>
  <si>
    <t>32R-166-418</t>
  </si>
  <si>
    <t>32R-170-198</t>
  </si>
  <si>
    <t>32R-170-211</t>
  </si>
  <si>
    <t>32S-170-142</t>
  </si>
  <si>
    <t>32S-170-211</t>
  </si>
  <si>
    <t>32S-171-121</t>
  </si>
  <si>
    <t>32S-171-131</t>
  </si>
  <si>
    <t>32S-171-211</t>
  </si>
  <si>
    <t>32S-171-229</t>
  </si>
  <si>
    <t>32S-171-231</t>
  </si>
  <si>
    <t>32S-173-317</t>
  </si>
  <si>
    <t>32T-176-121</t>
  </si>
  <si>
    <t>32T-177-121</t>
  </si>
  <si>
    <t>330-167-198</t>
  </si>
  <si>
    <t>330-169-180</t>
  </si>
  <si>
    <t>330-169-311</t>
  </si>
  <si>
    <t>330-170-198</t>
  </si>
  <si>
    <t>330-170-211</t>
  </si>
  <si>
    <t>330-170-221</t>
  </si>
  <si>
    <t>330-171-174</t>
  </si>
  <si>
    <t>330-171-176</t>
  </si>
  <si>
    <t>330-171-191</t>
  </si>
  <si>
    <t>330-171-198</t>
  </si>
  <si>
    <t>330-171-394</t>
  </si>
  <si>
    <t>330-173-311</t>
  </si>
  <si>
    <t>330-176-198</t>
  </si>
  <si>
    <t>330-176-211</t>
  </si>
  <si>
    <t>330-176-221</t>
  </si>
  <si>
    <t>330-176-411</t>
  </si>
  <si>
    <t>330-177-198</t>
  </si>
  <si>
    <t>330-177-211</t>
  </si>
  <si>
    <t>330-177-221</t>
  </si>
  <si>
    <t>330-185-121</t>
  </si>
  <si>
    <t>330-185-131</t>
  </si>
  <si>
    <t>330-185-141</t>
  </si>
  <si>
    <t>330-185-142</t>
  </si>
  <si>
    <t>330-185-147</t>
  </si>
  <si>
    <t>330-185-171</t>
  </si>
  <si>
    <t>330-185-198</t>
  </si>
  <si>
    <t>330-185-211</t>
  </si>
  <si>
    <t>330-185-221</t>
  </si>
  <si>
    <t>330-185-231</t>
  </si>
  <si>
    <t>330-185-392</t>
  </si>
  <si>
    <t>33A-181-121</t>
  </si>
  <si>
    <t>33A-181-171</t>
  </si>
  <si>
    <t>33A-181-312</t>
  </si>
  <si>
    <t>340-163-234</t>
  </si>
  <si>
    <t>340-163-235</t>
  </si>
  <si>
    <t>340-163-394</t>
  </si>
  <si>
    <t>340-163-472</t>
  </si>
  <si>
    <t>340-165-394</t>
  </si>
  <si>
    <t>340-167-394</t>
  </si>
  <si>
    <t>340-168-351</t>
  </si>
  <si>
    <t>340-168-394</t>
  </si>
  <si>
    <t>340-168-472</t>
  </si>
  <si>
    <t>340-169-131</t>
  </si>
  <si>
    <t>340-169-181</t>
  </si>
  <si>
    <t>340-169-211</t>
  </si>
  <si>
    <t>340-169-221</t>
  </si>
  <si>
    <t>340-169-231</t>
  </si>
  <si>
    <t>340-169-232</t>
  </si>
  <si>
    <t>340-169-394</t>
  </si>
  <si>
    <t>340-170-394</t>
  </si>
  <si>
    <t>340-171-126</t>
  </si>
  <si>
    <t>340-171-394</t>
  </si>
  <si>
    <t>340-174-394</t>
  </si>
  <si>
    <t>340-176-394</t>
  </si>
  <si>
    <t>340-176-411</t>
  </si>
  <si>
    <t>340-177-121</t>
  </si>
  <si>
    <t>340-177-192</t>
  </si>
  <si>
    <t>340-177-211</t>
  </si>
  <si>
    <t>340-177-221</t>
  </si>
  <si>
    <t>340-177-232</t>
  </si>
  <si>
    <t>340-177-394</t>
  </si>
  <si>
    <t>340-177-411</t>
  </si>
  <si>
    <t>340-181-234</t>
  </si>
  <si>
    <t>340-181-235</t>
  </si>
  <si>
    <t>340-181-394</t>
  </si>
  <si>
    <t>340-181-472</t>
  </si>
  <si>
    <t>340-183-394</t>
  </si>
  <si>
    <t>34F-171-325</t>
  </si>
  <si>
    <t>34H-166-418</t>
  </si>
  <si>
    <t>34H-182-418</t>
  </si>
  <si>
    <t>34H-182-462</t>
  </si>
  <si>
    <t>34Z-165-418</t>
  </si>
  <si>
    <t>34Z-170-121</t>
  </si>
  <si>
    <t>34Z-170-211</t>
  </si>
  <si>
    <t>34Z-171-314</t>
  </si>
  <si>
    <t>34Z-171-326</t>
  </si>
  <si>
    <t>34Z-173-311</t>
  </si>
  <si>
    <t>34Z-181-142</t>
  </si>
  <si>
    <t>34Z-181-313</t>
  </si>
  <si>
    <t>34Z-181-451</t>
  </si>
  <si>
    <t>34Z-181-462</t>
  </si>
  <si>
    <t>34Z-185-131</t>
  </si>
  <si>
    <t>350-163-171</t>
  </si>
  <si>
    <t>350-170-411</t>
  </si>
  <si>
    <t>350-171-392</t>
  </si>
  <si>
    <t>350-176-126</t>
  </si>
  <si>
    <t>350-176-131</t>
  </si>
  <si>
    <t>350-176-142</t>
  </si>
  <si>
    <t>350-176-171</t>
  </si>
  <si>
    <t>350-176-173</t>
  </si>
  <si>
    <t>350-176-174</t>
  </si>
  <si>
    <t>350-176-211</t>
  </si>
  <si>
    <t>350-176-221</t>
  </si>
  <si>
    <t>350-181-312</t>
  </si>
  <si>
    <t>350-181-392</t>
  </si>
  <si>
    <t>350-183-198</t>
  </si>
  <si>
    <t>350-183-211</t>
  </si>
  <si>
    <t>350-183-221</t>
  </si>
  <si>
    <t>350-183-331</t>
  </si>
  <si>
    <t>360-163-232</t>
  </si>
  <si>
    <t>360-163-472</t>
  </si>
  <si>
    <t>360-167-311</t>
  </si>
  <si>
    <t>360-169-232</t>
  </si>
  <si>
    <t>360-170-472</t>
  </si>
  <si>
    <t>360-171-129_2</t>
  </si>
  <si>
    <t>360-171-174</t>
  </si>
  <si>
    <t>360-171-198</t>
  </si>
  <si>
    <t>360-171-232</t>
  </si>
  <si>
    <t>360-176-392</t>
  </si>
  <si>
    <t>360-176-411</t>
  </si>
  <si>
    <t>360-178-392</t>
  </si>
  <si>
    <t>360-178-418</t>
  </si>
  <si>
    <t>360-181-232</t>
  </si>
  <si>
    <t>360-181-472</t>
  </si>
  <si>
    <t>360-184-192</t>
  </si>
  <si>
    <t>360-184-211</t>
  </si>
  <si>
    <t>360-184-221</t>
  </si>
  <si>
    <t>360-184-231</t>
  </si>
  <si>
    <t>360-184-311</t>
  </si>
  <si>
    <t>36B-181-542</t>
  </si>
  <si>
    <t>36F-171-135</t>
  </si>
  <si>
    <t>36F-171-231</t>
  </si>
  <si>
    <t>36F-171-333</t>
  </si>
  <si>
    <t>36F-176-121</t>
  </si>
  <si>
    <t>36F-176-211</t>
  </si>
  <si>
    <t>36F-181-461</t>
  </si>
  <si>
    <t>36F-185-311</t>
  </si>
  <si>
    <t>36G-185-121</t>
  </si>
  <si>
    <t>370-174-392</t>
  </si>
  <si>
    <t>370-176-126</t>
  </si>
  <si>
    <t>370-176-211</t>
  </si>
  <si>
    <t>370-176-221</t>
  </si>
  <si>
    <t>370-176-392</t>
  </si>
  <si>
    <t>370-181-392</t>
  </si>
  <si>
    <t>370-185-392</t>
  </si>
  <si>
    <t>370-186-392</t>
  </si>
  <si>
    <t>370-205-113</t>
  </si>
  <si>
    <t>370-205-211</t>
  </si>
  <si>
    <t>370-205-221</t>
  </si>
  <si>
    <t>370-205-392</t>
  </si>
  <si>
    <t>380-171-394</t>
  </si>
  <si>
    <t>380-177-171</t>
  </si>
  <si>
    <t>380-177-198</t>
  </si>
  <si>
    <t>380-177-211</t>
  </si>
  <si>
    <t>380-177-221</t>
  </si>
  <si>
    <t>380-177-333</t>
  </si>
  <si>
    <t>380-177-411</t>
  </si>
  <si>
    <t>380-181-394</t>
  </si>
  <si>
    <t>390-163-184</t>
  </si>
  <si>
    <t>390-163-472</t>
  </si>
  <si>
    <t>390-168-146</t>
  </si>
  <si>
    <t>390-168-162</t>
  </si>
  <si>
    <t>390-168-472</t>
  </si>
  <si>
    <t>390-174-392</t>
  </si>
  <si>
    <t>390-177-392</t>
  </si>
  <si>
    <t>390-177-411</t>
  </si>
  <si>
    <t>390-181-392</t>
  </si>
  <si>
    <t>390-183-351</t>
  </si>
  <si>
    <t>390-183-392</t>
  </si>
  <si>
    <t>390-183-411</t>
  </si>
  <si>
    <t>390-183-418</t>
  </si>
  <si>
    <t>390-184-344</t>
  </si>
  <si>
    <t>390-184-392</t>
  </si>
  <si>
    <t>390-184-461</t>
  </si>
  <si>
    <t>39A-170-121</t>
  </si>
  <si>
    <t>39A-170-211</t>
  </si>
  <si>
    <t>39A-172-181</t>
  </si>
  <si>
    <t>39A-176-121</t>
  </si>
  <si>
    <t>39A-177-121</t>
  </si>
  <si>
    <t>39A-182-126</t>
  </si>
  <si>
    <t>39A-182-211</t>
  </si>
  <si>
    <t>39A-182-229</t>
  </si>
  <si>
    <t>39A-185-121</t>
  </si>
  <si>
    <t>39B-176-131</t>
  </si>
  <si>
    <t>39B-176-142</t>
  </si>
  <si>
    <t>39B-176-211</t>
  </si>
  <si>
    <t>39B-177-121</t>
  </si>
  <si>
    <t>39B-177-211</t>
  </si>
  <si>
    <t>400-171-394</t>
  </si>
  <si>
    <t>400-176-394</t>
  </si>
  <si>
    <t>400-177-198</t>
  </si>
  <si>
    <t>400-177-211</t>
  </si>
  <si>
    <t>400-177-221</t>
  </si>
  <si>
    <t>400-177-333</t>
  </si>
  <si>
    <t>400-177-394</t>
  </si>
  <si>
    <t>400-181-188</t>
  </si>
  <si>
    <t>400-181-312</t>
  </si>
  <si>
    <t>400-181-394</t>
  </si>
  <si>
    <t>400-185-192</t>
  </si>
  <si>
    <t>400-185-211</t>
  </si>
  <si>
    <t>400-185-221</t>
  </si>
  <si>
    <t>400-185-392</t>
  </si>
  <si>
    <t>410-163-394</t>
  </si>
  <si>
    <t>410-165-394</t>
  </si>
  <si>
    <t>410-166-394</t>
  </si>
  <si>
    <t>410-167-394</t>
  </si>
  <si>
    <t>410-169-129_2</t>
  </si>
  <si>
    <t>410-169-131</t>
  </si>
  <si>
    <t>410-169-181</t>
  </si>
  <si>
    <t>410-169-394</t>
  </si>
  <si>
    <t>410-170-394</t>
  </si>
  <si>
    <t>410-171-394</t>
  </si>
  <si>
    <t>410-174-394</t>
  </si>
  <si>
    <t>410-177-192</t>
  </si>
  <si>
    <t>410-177-211</t>
  </si>
  <si>
    <t>410-177-221</t>
  </si>
  <si>
    <t>410-177-311</t>
  </si>
  <si>
    <t>410-177-333</t>
  </si>
  <si>
    <t>410-177-394</t>
  </si>
  <si>
    <t>410-177-462</t>
  </si>
  <si>
    <t>410-178-394</t>
  </si>
  <si>
    <t>410-181-113</t>
  </si>
  <si>
    <t>410-181-129_1</t>
  </si>
  <si>
    <t>410-181-143</t>
  </si>
  <si>
    <t>410-181-198</t>
  </si>
  <si>
    <t>410-181-394</t>
  </si>
  <si>
    <t>410-181-414</t>
  </si>
  <si>
    <t>410-181-523</t>
  </si>
  <si>
    <t>410-181-529</t>
  </si>
  <si>
    <t>410-184-394</t>
  </si>
  <si>
    <t>410-185-311</t>
  </si>
  <si>
    <t>41B-171-211</t>
  </si>
  <si>
    <t>41B-171-221</t>
  </si>
  <si>
    <t>41B-171-232</t>
  </si>
  <si>
    <t>41B-171-325</t>
  </si>
  <si>
    <t>41B-181-131</t>
  </si>
  <si>
    <t>41B-181-180</t>
  </si>
  <si>
    <t>41B-181-418</t>
  </si>
  <si>
    <t>41B-182-418</t>
  </si>
  <si>
    <t>41C-165-418</t>
  </si>
  <si>
    <t>41C-169-131</t>
  </si>
  <si>
    <t>41C-169-211</t>
  </si>
  <si>
    <t>41C-169-317</t>
  </si>
  <si>
    <t>41C-170-143</t>
  </si>
  <si>
    <t>41C-170-211</t>
  </si>
  <si>
    <t>41C-171-131</t>
  </si>
  <si>
    <t>41C-171-181</t>
  </si>
  <si>
    <t>41C-171-211</t>
  </si>
  <si>
    <t>41C-171-312</t>
  </si>
  <si>
    <t>41C-171-541</t>
  </si>
  <si>
    <t>41C-176-121</t>
  </si>
  <si>
    <t>41C-176-211</t>
  </si>
  <si>
    <t>41C-176-418</t>
  </si>
  <si>
    <t>41C-177-121</t>
  </si>
  <si>
    <t>41C-177-211</t>
  </si>
  <si>
    <t>41C-181-135</t>
  </si>
  <si>
    <t>41C-181-141</t>
  </si>
  <si>
    <t>41C-181-180</t>
  </si>
  <si>
    <t>41C-181-211</t>
  </si>
  <si>
    <t>41C-181-311</t>
  </si>
  <si>
    <t>41C-193-311</t>
  </si>
  <si>
    <t>41D-170-142</t>
  </si>
  <si>
    <t>41D-170-211</t>
  </si>
  <si>
    <t>41G-182-143</t>
  </si>
  <si>
    <t>41G-182-192</t>
  </si>
  <si>
    <t>41G-182-211</t>
  </si>
  <si>
    <t>41G-182-221</t>
  </si>
  <si>
    <t>41G-192-311</t>
  </si>
  <si>
    <t>41H-163-232</t>
  </si>
  <si>
    <t>41H-169-131</t>
  </si>
  <si>
    <t>41H-169-211</t>
  </si>
  <si>
    <t>41H-169-232</t>
  </si>
  <si>
    <t>41H-170-121</t>
  </si>
  <si>
    <t>41H-170-211</t>
  </si>
  <si>
    <t>41H-170-232</t>
  </si>
  <si>
    <t>41H-176-116</t>
  </si>
  <si>
    <t>41H-176-121</t>
  </si>
  <si>
    <t>41H-176-174</t>
  </si>
  <si>
    <t>41H-176-176</t>
  </si>
  <si>
    <t>41H-176-211</t>
  </si>
  <si>
    <t>41H-177-116</t>
  </si>
  <si>
    <t>41H-177-121</t>
  </si>
  <si>
    <t>41H-177-174</t>
  </si>
  <si>
    <t>41H-177-176</t>
  </si>
  <si>
    <t>41H-177-211</t>
  </si>
  <si>
    <t>41H-177-231</t>
  </si>
  <si>
    <t>41K-171-192</t>
  </si>
  <si>
    <t>41K-171-411</t>
  </si>
  <si>
    <t>41K-171-462</t>
  </si>
  <si>
    <t>41K-176-121</t>
  </si>
  <si>
    <t>41K-176-211</t>
  </si>
  <si>
    <t>41L-171-325</t>
  </si>
  <si>
    <t>41M-169-131</t>
  </si>
  <si>
    <t>41M-169-211</t>
  </si>
  <si>
    <t>41M-169-231</t>
  </si>
  <si>
    <t>41M-170-311</t>
  </si>
  <si>
    <t>41M-181-423</t>
  </si>
  <si>
    <t>41N-172-121</t>
  </si>
  <si>
    <t>41N-172-311</t>
  </si>
  <si>
    <t>41N-172-312</t>
  </si>
  <si>
    <t>41N-182-146</t>
  </si>
  <si>
    <t>41Q-172-411</t>
  </si>
  <si>
    <t>420-169-311</t>
  </si>
  <si>
    <t>420-171-121</t>
  </si>
  <si>
    <t>420-171-126</t>
  </si>
  <si>
    <t>420-171-141</t>
  </si>
  <si>
    <t>420-171-192</t>
  </si>
  <si>
    <t>420-171-198</t>
  </si>
  <si>
    <t>420-171-319</t>
  </si>
  <si>
    <t>420-171-331</t>
  </si>
  <si>
    <t>420-177-121</t>
  </si>
  <si>
    <t>420-177-171</t>
  </si>
  <si>
    <t>420-177-192</t>
  </si>
  <si>
    <t>420-177-211</t>
  </si>
  <si>
    <t>420-177-221</t>
  </si>
  <si>
    <t>420-177-312</t>
  </si>
  <si>
    <t>420-177-411</t>
  </si>
  <si>
    <t>420-184-331</t>
  </si>
  <si>
    <t>421-171-394</t>
  </si>
  <si>
    <t>421-176-198</t>
  </si>
  <si>
    <t>421-176-211</t>
  </si>
  <si>
    <t>421-176-221</t>
  </si>
  <si>
    <t>421-176-392</t>
  </si>
  <si>
    <t>421-177-171</t>
  </si>
  <si>
    <t>421-177-198</t>
  </si>
  <si>
    <t>421-177-211</t>
  </si>
  <si>
    <t>421-177-221</t>
  </si>
  <si>
    <t>421-177-311</t>
  </si>
  <si>
    <t>421-177-331</t>
  </si>
  <si>
    <t>421-177-392</t>
  </si>
  <si>
    <t>421-181-198</t>
  </si>
  <si>
    <t>421-181-394</t>
  </si>
  <si>
    <t>421-183-392</t>
  </si>
  <si>
    <t>421-184-146</t>
  </si>
  <si>
    <t>421-184-211</t>
  </si>
  <si>
    <t>421-184-221</t>
  </si>
  <si>
    <t>422-171-461</t>
  </si>
  <si>
    <t>422-174-392</t>
  </si>
  <si>
    <t>422-177-171</t>
  </si>
  <si>
    <t>422-177-211</t>
  </si>
  <si>
    <t>422-177-311</t>
  </si>
  <si>
    <t>422-177-392</t>
  </si>
  <si>
    <t>422-181-311</t>
  </si>
  <si>
    <t>422-181-551</t>
  </si>
  <si>
    <t>422-183-392</t>
  </si>
  <si>
    <t>422-185-392</t>
  </si>
  <si>
    <t>42A-170-142</t>
  </si>
  <si>
    <t>42A-170-211</t>
  </si>
  <si>
    <t>42A-171-121</t>
  </si>
  <si>
    <t>42A-171-131</t>
  </si>
  <si>
    <t>42A-171-146</t>
  </si>
  <si>
    <t>42A-171-211</t>
  </si>
  <si>
    <t>42A-171-229</t>
  </si>
  <si>
    <t>42A-171-231</t>
  </si>
  <si>
    <t>42A-173-317</t>
  </si>
  <si>
    <t>42A-185-318</t>
  </si>
  <si>
    <t>430-171-529</t>
  </si>
  <si>
    <t>430-174-392</t>
  </si>
  <si>
    <t>430-176-392</t>
  </si>
  <si>
    <t>430-177-121</t>
  </si>
  <si>
    <t>430-177-211</t>
  </si>
  <si>
    <t>430-177-221</t>
  </si>
  <si>
    <t>430-184-411</t>
  </si>
  <si>
    <t>43D-181-148</t>
  </si>
  <si>
    <t>440-163-232</t>
  </si>
  <si>
    <t>440-163-394</t>
  </si>
  <si>
    <t>440-165-394</t>
  </si>
  <si>
    <t>440-169-232</t>
  </si>
  <si>
    <t>440-169-394</t>
  </si>
  <si>
    <t>440-171-113</t>
  </si>
  <si>
    <t>440-171-191</t>
  </si>
  <si>
    <t>440-171-232</t>
  </si>
  <si>
    <t>440-171-311</t>
  </si>
  <si>
    <t>440-171-394</t>
  </si>
  <si>
    <t>440-174-394</t>
  </si>
  <si>
    <t>440-181-184</t>
  </si>
  <si>
    <t>440-181-232</t>
  </si>
  <si>
    <t>440-181-394</t>
  </si>
  <si>
    <t>440-181-462</t>
  </si>
  <si>
    <t>440-183-192</t>
  </si>
  <si>
    <t>440-183-211</t>
  </si>
  <si>
    <t>440-183-221</t>
  </si>
  <si>
    <t>440-183-351</t>
  </si>
  <si>
    <t>44A-170-198</t>
  </si>
  <si>
    <t>450-174-392</t>
  </si>
  <si>
    <t>450-176-192</t>
  </si>
  <si>
    <t>450-176-211</t>
  </si>
  <si>
    <t>450-176-221</t>
  </si>
  <si>
    <t>450-176-392</t>
  </si>
  <si>
    <t>450-177-392</t>
  </si>
  <si>
    <t>450-177-411</t>
  </si>
  <si>
    <t>450-181-116</t>
  </si>
  <si>
    <t>450-181-151</t>
  </si>
  <si>
    <t>450-181-171</t>
  </si>
  <si>
    <t>450-181-183</t>
  </si>
  <si>
    <t>450-181-461</t>
  </si>
  <si>
    <t>450-205-311</t>
  </si>
  <si>
    <t>45B-173-311</t>
  </si>
  <si>
    <t>460-167-131</t>
  </si>
  <si>
    <t>460-167-211</t>
  </si>
  <si>
    <t>460-167-221</t>
  </si>
  <si>
    <t>460-167-392</t>
  </si>
  <si>
    <t>460-171-394</t>
  </si>
  <si>
    <t>460-174-392</t>
  </si>
  <si>
    <t>460-176-198</t>
  </si>
  <si>
    <t>460-176-211</t>
  </si>
  <si>
    <t>460-176-221</t>
  </si>
  <si>
    <t>460-176-392</t>
  </si>
  <si>
    <t>460-177-198</t>
  </si>
  <si>
    <t>460-177-211</t>
  </si>
  <si>
    <t>460-177-221</t>
  </si>
  <si>
    <t>460-177-392</t>
  </si>
  <si>
    <t>460-181-394</t>
  </si>
  <si>
    <t>460-185-333</t>
  </si>
  <si>
    <t>460-185-461</t>
  </si>
  <si>
    <t>460-195-116</t>
  </si>
  <si>
    <t>460-195-211</t>
  </si>
  <si>
    <t>460-195-221</t>
  </si>
  <si>
    <t>460-195-392</t>
  </si>
  <si>
    <t>470-163-394</t>
  </si>
  <si>
    <t>470-167-142</t>
  </si>
  <si>
    <t>470-167-145</t>
  </si>
  <si>
    <t>470-167-221</t>
  </si>
  <si>
    <t>470-167-311</t>
  </si>
  <si>
    <t>470-167-394</t>
  </si>
  <si>
    <t>470-169-394</t>
  </si>
  <si>
    <t>470-170-394</t>
  </si>
  <si>
    <t>470-171-394</t>
  </si>
  <si>
    <t>470-176-116</t>
  </si>
  <si>
    <t>470-176-121</t>
  </si>
  <si>
    <t>470-176-131</t>
  </si>
  <si>
    <t>470-176-147</t>
  </si>
  <si>
    <t>470-176-151</t>
  </si>
  <si>
    <t>470-176-171</t>
  </si>
  <si>
    <t>470-176-198</t>
  </si>
  <si>
    <t>470-176-211</t>
  </si>
  <si>
    <t>470-176-221</t>
  </si>
  <si>
    <t>470-176-331</t>
  </si>
  <si>
    <t>470-176-394</t>
  </si>
  <si>
    <t>470-177-121</t>
  </si>
  <si>
    <t>470-177-211</t>
  </si>
  <si>
    <t>470-177-221</t>
  </si>
  <si>
    <t>470-177-331</t>
  </si>
  <si>
    <t>470-177-418</t>
  </si>
  <si>
    <t>470-181-394</t>
  </si>
  <si>
    <t>470-183-131</t>
  </si>
  <si>
    <t>470-183-192</t>
  </si>
  <si>
    <t>470-183-211</t>
  </si>
  <si>
    <t>470-183-221</t>
  </si>
  <si>
    <t>490-167-392</t>
  </si>
  <si>
    <t>490-171-551</t>
  </si>
  <si>
    <t>490-176-392</t>
  </si>
  <si>
    <t>490-177-392</t>
  </si>
  <si>
    <t>490-181-541</t>
  </si>
  <si>
    <t>490-181-551</t>
  </si>
  <si>
    <t>490-183-311</t>
  </si>
  <si>
    <t>490-184-331</t>
  </si>
  <si>
    <t>490-184-392</t>
  </si>
  <si>
    <t>490-205-148</t>
  </si>
  <si>
    <t>490-205-211</t>
  </si>
  <si>
    <t>490-205-392</t>
  </si>
  <si>
    <t>491-163-121</t>
  </si>
  <si>
    <t>491-163-394</t>
  </si>
  <si>
    <t>491-167-394</t>
  </si>
  <si>
    <t>491-169-133</t>
  </si>
  <si>
    <t>491-169-146</t>
  </si>
  <si>
    <t>491-169-394</t>
  </si>
  <si>
    <t>491-170-121</t>
  </si>
  <si>
    <t>491-170-211</t>
  </si>
  <si>
    <t>491-170-221</t>
  </si>
  <si>
    <t>491-170-394</t>
  </si>
  <si>
    <t>491-171-121</t>
  </si>
  <si>
    <t>491-171-132</t>
  </si>
  <si>
    <t>491-171-145</t>
  </si>
  <si>
    <t>491-171-151</t>
  </si>
  <si>
    <t>491-171-221</t>
  </si>
  <si>
    <t>491-171-394</t>
  </si>
  <si>
    <t>491-176-121</t>
  </si>
  <si>
    <t>491-176-142</t>
  </si>
  <si>
    <t>491-176-211</t>
  </si>
  <si>
    <t>491-176-221</t>
  </si>
  <si>
    <t>491-176-394</t>
  </si>
  <si>
    <t>491-176-411</t>
  </si>
  <si>
    <t>491-177-121</t>
  </si>
  <si>
    <t>491-177-211</t>
  </si>
  <si>
    <t>491-177-221</t>
  </si>
  <si>
    <t>491-177-394</t>
  </si>
  <si>
    <t>491-177-411</t>
  </si>
  <si>
    <t>491-181-394</t>
  </si>
  <si>
    <t>491-184-192</t>
  </si>
  <si>
    <t>491-184-211</t>
  </si>
  <si>
    <t>491-184-221</t>
  </si>
  <si>
    <t>491-185-145</t>
  </si>
  <si>
    <t>491-185-211</t>
  </si>
  <si>
    <t>491-185-221</t>
  </si>
  <si>
    <t>491-185-231</t>
  </si>
  <si>
    <t>491-185-392</t>
  </si>
  <si>
    <t>491-192-311</t>
  </si>
  <si>
    <t>49B-176-411</t>
  </si>
  <si>
    <t>49B-177-411</t>
  </si>
  <si>
    <t>49F-141-211</t>
  </si>
  <si>
    <t>49F-170-211</t>
  </si>
  <si>
    <t>49F-171-126</t>
  </si>
  <si>
    <t>49F-171-142</t>
  </si>
  <si>
    <t>49F-171-211</t>
  </si>
  <si>
    <t>49F-172-418</t>
  </si>
  <si>
    <t>49F-172-462</t>
  </si>
  <si>
    <t>49F-173-317</t>
  </si>
  <si>
    <t>49F-174-311</t>
  </si>
  <si>
    <t>49F-203-180</t>
  </si>
  <si>
    <t>49F-203-211</t>
  </si>
  <si>
    <t>49G-163-462</t>
  </si>
  <si>
    <t>49G-171-126</t>
  </si>
  <si>
    <t>49G-171-211</t>
  </si>
  <si>
    <t>49G-171-312</t>
  </si>
  <si>
    <t>49G-171-411</t>
  </si>
  <si>
    <t>49G-171-418</t>
  </si>
  <si>
    <t>49G-171-462</t>
  </si>
  <si>
    <t>49G-174-311</t>
  </si>
  <si>
    <t>49G-203-180</t>
  </si>
  <si>
    <t>49G-203-211</t>
  </si>
  <si>
    <t>500-169-394</t>
  </si>
  <si>
    <t>500-171-152</t>
  </si>
  <si>
    <t>500-171-198</t>
  </si>
  <si>
    <t>500-171-394</t>
  </si>
  <si>
    <t>500-176-198</t>
  </si>
  <si>
    <t>500-176-211</t>
  </si>
  <si>
    <t>500-176-221</t>
  </si>
  <si>
    <t>500-176-392</t>
  </si>
  <si>
    <t>500-177-191</t>
  </si>
  <si>
    <t>500-177-198</t>
  </si>
  <si>
    <t>500-177-211</t>
  </si>
  <si>
    <t>500-177-221</t>
  </si>
  <si>
    <t>500-177-392</t>
  </si>
  <si>
    <t>500-181-126</t>
  </si>
  <si>
    <t>500-181-192</t>
  </si>
  <si>
    <t>500-181-394</t>
  </si>
  <si>
    <t>500-183-192</t>
  </si>
  <si>
    <t>500-183-211</t>
  </si>
  <si>
    <t>500-183-221</t>
  </si>
  <si>
    <t>500-183-392</t>
  </si>
  <si>
    <t>500-184-392</t>
  </si>
  <si>
    <t>500-185-311</t>
  </si>
  <si>
    <t>500-185-392</t>
  </si>
  <si>
    <t>50Z-171-121</t>
  </si>
  <si>
    <t>50Z-181-143</t>
  </si>
  <si>
    <t>50Z-203-211</t>
  </si>
  <si>
    <t>510-167-198</t>
  </si>
  <si>
    <t>510-167-211</t>
  </si>
  <si>
    <t>510-167-392</t>
  </si>
  <si>
    <t>510-169-188</t>
  </si>
  <si>
    <t>510-170-392</t>
  </si>
  <si>
    <t>510-177-192</t>
  </si>
  <si>
    <t>510-177-211</t>
  </si>
  <si>
    <t>510-177-221</t>
  </si>
  <si>
    <t>510-177-392</t>
  </si>
  <si>
    <t>510-177-411</t>
  </si>
  <si>
    <t>510-181-126</t>
  </si>
  <si>
    <t>510-181-142</t>
  </si>
  <si>
    <t>510-181-146</t>
  </si>
  <si>
    <t>510-181-151</t>
  </si>
  <si>
    <t>510-181-171</t>
  </si>
  <si>
    <t>510-181-198</t>
  </si>
  <si>
    <t>510-181-331</t>
  </si>
  <si>
    <t>510-181-462</t>
  </si>
  <si>
    <t>510-186-392</t>
  </si>
  <si>
    <t>51A-170-143</t>
  </si>
  <si>
    <t>51A-181-542</t>
  </si>
  <si>
    <t>51A-192-311</t>
  </si>
  <si>
    <t>520-165-392</t>
  </si>
  <si>
    <t>520-171-173</t>
  </si>
  <si>
    <t>520-177-126</t>
  </si>
  <si>
    <t>520-177-211</t>
  </si>
  <si>
    <t>520-177-221</t>
  </si>
  <si>
    <t>520-177-333</t>
  </si>
  <si>
    <t>520-177-351</t>
  </si>
  <si>
    <t>520-177-472</t>
  </si>
  <si>
    <t>520-181-172</t>
  </si>
  <si>
    <t>520-185-126</t>
  </si>
  <si>
    <t>520-185-142</t>
  </si>
  <si>
    <t>520-185-211</t>
  </si>
  <si>
    <t>520-185-221</t>
  </si>
  <si>
    <t>520-185-392</t>
  </si>
  <si>
    <t>530-163-422</t>
  </si>
  <si>
    <t>530-169-311</t>
  </si>
  <si>
    <t>530-171-116</t>
  </si>
  <si>
    <t>530-171-162</t>
  </si>
  <si>
    <t>530-177-198</t>
  </si>
  <si>
    <t>530-177-211</t>
  </si>
  <si>
    <t>530-177-221</t>
  </si>
  <si>
    <t>530-177-311</t>
  </si>
  <si>
    <t>53B-176-121</t>
  </si>
  <si>
    <t>53B-177-121</t>
  </si>
  <si>
    <t>53B-185-121</t>
  </si>
  <si>
    <t>53B-192-311</t>
  </si>
  <si>
    <t>53B-193-311</t>
  </si>
  <si>
    <t>53C-174-180</t>
  </si>
  <si>
    <t>53C-174-211</t>
  </si>
  <si>
    <t>53C-181-312</t>
  </si>
  <si>
    <t>53C-181-418</t>
  </si>
  <si>
    <t>540-163-392</t>
  </si>
  <si>
    <t>540-165-392</t>
  </si>
  <si>
    <t>540-167-392</t>
  </si>
  <si>
    <t>540-169-221</t>
  </si>
  <si>
    <t>540-169-392</t>
  </si>
  <si>
    <t>540-171-192</t>
  </si>
  <si>
    <t>540-171-392</t>
  </si>
  <si>
    <t>540-171-462</t>
  </si>
  <si>
    <t>540-174-392</t>
  </si>
  <si>
    <t>540-177-126</t>
  </si>
  <si>
    <t>540-177-211</t>
  </si>
  <si>
    <t>540-177-221</t>
  </si>
  <si>
    <t>540-177-392</t>
  </si>
  <si>
    <t>540-177-411</t>
  </si>
  <si>
    <t>540-181-392</t>
  </si>
  <si>
    <t>540-183-331</t>
  </si>
  <si>
    <t>540-183-392</t>
  </si>
  <si>
    <t>540-184-392</t>
  </si>
  <si>
    <t>540-185-392</t>
  </si>
  <si>
    <t>540-185-461</t>
  </si>
  <si>
    <t>540-186-392</t>
  </si>
  <si>
    <t>54A-171-311</t>
  </si>
  <si>
    <t>54A-185-318</t>
  </si>
  <si>
    <t>550-167-192</t>
  </si>
  <si>
    <t>550-167-211</t>
  </si>
  <si>
    <t>550-167-221</t>
  </si>
  <si>
    <t>550-167-392</t>
  </si>
  <si>
    <t>550-171-188</t>
  </si>
  <si>
    <t>550-171-414</t>
  </si>
  <si>
    <t>550-171-422</t>
  </si>
  <si>
    <t>550-171-423</t>
  </si>
  <si>
    <t>550-171-461</t>
  </si>
  <si>
    <t>550-173-311</t>
  </si>
  <si>
    <t>550-176-121</t>
  </si>
  <si>
    <t>550-177-121</t>
  </si>
  <si>
    <t>550-177-211</t>
  </si>
  <si>
    <t>550-177-221</t>
  </si>
  <si>
    <t>550-177-311</t>
  </si>
  <si>
    <t>550-177-392</t>
  </si>
  <si>
    <t>550-177-411</t>
  </si>
  <si>
    <t>550-181-188</t>
  </si>
  <si>
    <t>550-185-126</t>
  </si>
  <si>
    <t>550-185-135</t>
  </si>
  <si>
    <t>550-185-142</t>
  </si>
  <si>
    <t>550-185-392</t>
  </si>
  <si>
    <t>550-186-126</t>
  </si>
  <si>
    <t>550-186-211</t>
  </si>
  <si>
    <t>550-186-221</t>
  </si>
  <si>
    <t>550-186-392</t>
  </si>
  <si>
    <t>550-186-411</t>
  </si>
  <si>
    <t>55A-171-146</t>
  </si>
  <si>
    <t>55A-171-180</t>
  </si>
  <si>
    <t>55A-171-311</t>
  </si>
  <si>
    <t>55A-172-121</t>
  </si>
  <si>
    <t>55A-172-146</t>
  </si>
  <si>
    <t>55B-141-180</t>
  </si>
  <si>
    <t>55B-169-131</t>
  </si>
  <si>
    <t>55B-171-126</t>
  </si>
  <si>
    <t>55B-171-211</t>
  </si>
  <si>
    <t>55B-171-312</t>
  </si>
  <si>
    <t>55B-171-418</t>
  </si>
  <si>
    <t>55B-173-317</t>
  </si>
  <si>
    <t>55B-174-311</t>
  </si>
  <si>
    <t>55B-183-411</t>
  </si>
  <si>
    <t>55B-203-180</t>
  </si>
  <si>
    <t>55B-203-211</t>
  </si>
  <si>
    <t>560-163-344</t>
  </si>
  <si>
    <t>560-171-146</t>
  </si>
  <si>
    <t>560-171-231</t>
  </si>
  <si>
    <t>560-177-126</t>
  </si>
  <si>
    <t>560-177-146</t>
  </si>
  <si>
    <t>560-177-211</t>
  </si>
  <si>
    <t>560-177-311</t>
  </si>
  <si>
    <t>560-177-333</t>
  </si>
  <si>
    <t>560-177-411</t>
  </si>
  <si>
    <t>560-181-125</t>
  </si>
  <si>
    <t>560-181-126</t>
  </si>
  <si>
    <t>560-181-131</t>
  </si>
  <si>
    <t>560-181-133</t>
  </si>
  <si>
    <t>560-181-151</t>
  </si>
  <si>
    <t>560-181-173</t>
  </si>
  <si>
    <t>570-165-392</t>
  </si>
  <si>
    <t>570-169-129_2</t>
  </si>
  <si>
    <t>570-169-131</t>
  </si>
  <si>
    <t>570-169-211</t>
  </si>
  <si>
    <t>570-169-221</t>
  </si>
  <si>
    <t>570-169-231</t>
  </si>
  <si>
    <t>570-169-392</t>
  </si>
  <si>
    <t>570-171-131</t>
  </si>
  <si>
    <t>570-171-311</t>
  </si>
  <si>
    <t>570-171-394</t>
  </si>
  <si>
    <t>570-171-472</t>
  </si>
  <si>
    <t>570-173-311</t>
  </si>
  <si>
    <t>570-174-180</t>
  </si>
  <si>
    <t>570-174-211</t>
  </si>
  <si>
    <t>570-176-126</t>
  </si>
  <si>
    <t>570-176-142</t>
  </si>
  <si>
    <t>570-176-171</t>
  </si>
  <si>
    <t>570-176-176</t>
  </si>
  <si>
    <t>570-176-196</t>
  </si>
  <si>
    <t>570-176-211</t>
  </si>
  <si>
    <t>570-176-221</t>
  </si>
  <si>
    <t>570-176-394</t>
  </si>
  <si>
    <t>570-176-411</t>
  </si>
  <si>
    <t>570-177-121</t>
  </si>
  <si>
    <t>570-177-211</t>
  </si>
  <si>
    <t>570-177-221</t>
  </si>
  <si>
    <t>570-177-394</t>
  </si>
  <si>
    <t>570-181-129_2</t>
  </si>
  <si>
    <t>570-181-142</t>
  </si>
  <si>
    <t>570-181-394</t>
  </si>
  <si>
    <t>570-181-472</t>
  </si>
  <si>
    <t>570-181-541</t>
  </si>
  <si>
    <t>570-185-142</t>
  </si>
  <si>
    <t>570-185-211</t>
  </si>
  <si>
    <t>570-185-221</t>
  </si>
  <si>
    <t>570-185-231</t>
  </si>
  <si>
    <t>570-186-131</t>
  </si>
  <si>
    <t>570-186-211</t>
  </si>
  <si>
    <t>570-186-221</t>
  </si>
  <si>
    <t>570-186-231</t>
  </si>
  <si>
    <t>570-205-311</t>
  </si>
  <si>
    <t>580-163-541</t>
  </si>
  <si>
    <t>580-170-392</t>
  </si>
  <si>
    <t>580-174-183</t>
  </si>
  <si>
    <t>580-174-211</t>
  </si>
  <si>
    <t>580-174-221</t>
  </si>
  <si>
    <t>580-176-392</t>
  </si>
  <si>
    <t>580-177-392</t>
  </si>
  <si>
    <t>580-177-411</t>
  </si>
  <si>
    <t>580-177-462</t>
  </si>
  <si>
    <t>580-181-418</t>
  </si>
  <si>
    <t>590-163-394</t>
  </si>
  <si>
    <t>590-165-394</t>
  </si>
  <si>
    <t>590-166-394</t>
  </si>
  <si>
    <t>590-167-199</t>
  </si>
  <si>
    <t>590-167-231</t>
  </si>
  <si>
    <t>590-167-394</t>
  </si>
  <si>
    <t>590-169-394</t>
  </si>
  <si>
    <t>590-170-199</t>
  </si>
  <si>
    <t>590-170-394</t>
  </si>
  <si>
    <t>590-171-192</t>
  </si>
  <si>
    <t>590-171-394</t>
  </si>
  <si>
    <t>590-171-472</t>
  </si>
  <si>
    <t>590-177-121</t>
  </si>
  <si>
    <t>590-177-146</t>
  </si>
  <si>
    <t>590-177-211</t>
  </si>
  <si>
    <t>590-177-221</t>
  </si>
  <si>
    <t>590-177-394</t>
  </si>
  <si>
    <t>590-181-114</t>
  </si>
  <si>
    <t>590-181-196</t>
  </si>
  <si>
    <t>590-181-394</t>
  </si>
  <si>
    <t>590-181-459</t>
  </si>
  <si>
    <t>590-184-333</t>
  </si>
  <si>
    <t>590-184-394</t>
  </si>
  <si>
    <t>590-186-312</t>
  </si>
  <si>
    <t>590-186-392</t>
  </si>
  <si>
    <t>600-169-180</t>
  </si>
  <si>
    <t>600-170-121</t>
  </si>
  <si>
    <t>600-176-121</t>
  </si>
  <si>
    <t>600-176-131</t>
  </si>
  <si>
    <t>600-176-135</t>
  </si>
  <si>
    <t>600-176-142</t>
  </si>
  <si>
    <t>600-176-151</t>
  </si>
  <si>
    <t>600-176-211</t>
  </si>
  <si>
    <t>600-176-221</t>
  </si>
  <si>
    <t>600-176-232</t>
  </si>
  <si>
    <t>600-176-392</t>
  </si>
  <si>
    <t>600-177-121</t>
  </si>
  <si>
    <t>600-177-211</t>
  </si>
  <si>
    <t>600-177-221</t>
  </si>
  <si>
    <t>600-177-232</t>
  </si>
  <si>
    <t>600-177-392</t>
  </si>
  <si>
    <t>600-181-192</t>
  </si>
  <si>
    <t>60B-140-418</t>
  </si>
  <si>
    <t>60B-163-173</t>
  </si>
  <si>
    <t>60B-163-411</t>
  </si>
  <si>
    <t>60B-165-418</t>
  </si>
  <si>
    <t>60B-166-418</t>
  </si>
  <si>
    <t>60B-169-192</t>
  </si>
  <si>
    <t>60B-169-211</t>
  </si>
  <si>
    <t>60B-169-311</t>
  </si>
  <si>
    <t>60B-170-311</t>
  </si>
  <si>
    <t>60B-170-411</t>
  </si>
  <si>
    <t>60B-171-325</t>
  </si>
  <si>
    <t>60B-171-411</t>
  </si>
  <si>
    <t>60B-176-311</t>
  </si>
  <si>
    <t>60B-177-311</t>
  </si>
  <si>
    <t>60B-181-131</t>
  </si>
  <si>
    <t>60B-181-142</t>
  </si>
  <si>
    <t>60B-183-331</t>
  </si>
  <si>
    <t>60B-184-331</t>
  </si>
  <si>
    <t>60I-176-121</t>
  </si>
  <si>
    <t>60I-176-171</t>
  </si>
  <si>
    <t>60I-176-211</t>
  </si>
  <si>
    <t>60I-176-333</t>
  </si>
  <si>
    <t>60J-182-148</t>
  </si>
  <si>
    <t>60J-182-180</t>
  </si>
  <si>
    <t>60J-182-211</t>
  </si>
  <si>
    <t>60J-182-221</t>
  </si>
  <si>
    <t>60L-169-131</t>
  </si>
  <si>
    <t>60L-169-211</t>
  </si>
  <si>
    <t>60L-170-142</t>
  </si>
  <si>
    <t>60L-170-211</t>
  </si>
  <si>
    <t>60L-171-141</t>
  </si>
  <si>
    <t>60L-171-221</t>
  </si>
  <si>
    <t>60L-173-317</t>
  </si>
  <si>
    <t>60N-171-126</t>
  </si>
  <si>
    <t>60N-171-311</t>
  </si>
  <si>
    <t>60N-171-343</t>
  </si>
  <si>
    <t>60P-171-198</t>
  </si>
  <si>
    <t>60P-171-418</t>
  </si>
  <si>
    <t>60P-181-327</t>
  </si>
  <si>
    <t>60Q-181-151</t>
  </si>
  <si>
    <t>60Q-181-411</t>
  </si>
  <si>
    <t>60S-173-311</t>
  </si>
  <si>
    <t>60S-185-180</t>
  </si>
  <si>
    <t>60S-185-211</t>
  </si>
  <si>
    <t>60U-171-461</t>
  </si>
  <si>
    <t>60U-181-461</t>
  </si>
  <si>
    <t>610-163-394</t>
  </si>
  <si>
    <t>610-163-472</t>
  </si>
  <si>
    <t>610-167-394</t>
  </si>
  <si>
    <t>610-169-394</t>
  </si>
  <si>
    <t>610-171-394</t>
  </si>
  <si>
    <t>610-171-472</t>
  </si>
  <si>
    <t>610-176-126</t>
  </si>
  <si>
    <t>610-176-211</t>
  </si>
  <si>
    <t>610-176-394</t>
  </si>
  <si>
    <t>610-176-411</t>
  </si>
  <si>
    <t>610-176-423</t>
  </si>
  <si>
    <t>610-176-424</t>
  </si>
  <si>
    <t>610-177-126</t>
  </si>
  <si>
    <t>610-177-418</t>
  </si>
  <si>
    <t>610-177-423</t>
  </si>
  <si>
    <t>610-177-424</t>
  </si>
  <si>
    <t>610-177-459</t>
  </si>
  <si>
    <t>610-178-394</t>
  </si>
  <si>
    <t>610-181-394</t>
  </si>
  <si>
    <t>61L-171-173</t>
  </si>
  <si>
    <t>61M-163-311</t>
  </si>
  <si>
    <t>61M-165-418</t>
  </si>
  <si>
    <t>61M-167-192</t>
  </si>
  <si>
    <t>61M-167-211</t>
  </si>
  <si>
    <t>61M-167-411</t>
  </si>
  <si>
    <t>61M-171-131</t>
  </si>
  <si>
    <t>61P-170-142</t>
  </si>
  <si>
    <t>61P-170-211</t>
  </si>
  <si>
    <t>61Q-171-126</t>
  </si>
  <si>
    <t>61Q-171-141</t>
  </si>
  <si>
    <t>61Q-171-151</t>
  </si>
  <si>
    <t>61Q-171-178</t>
  </si>
  <si>
    <t>61Q-176-121</t>
  </si>
  <si>
    <t>61Q-176-162</t>
  </si>
  <si>
    <t>61Q-176-211</t>
  </si>
  <si>
    <t>61Q-176-229</t>
  </si>
  <si>
    <t>61Q-176-231</t>
  </si>
  <si>
    <t>61Q-177-121</t>
  </si>
  <si>
    <t>61Q-177-211</t>
  </si>
  <si>
    <t>61Q-177-229</t>
  </si>
  <si>
    <t>61Q-177-231</t>
  </si>
  <si>
    <t>61Q-185-311</t>
  </si>
  <si>
    <t>61R-170-392</t>
  </si>
  <si>
    <t>61R-170-411</t>
  </si>
  <si>
    <t>61R-181-143</t>
  </si>
  <si>
    <t>61R-181-231</t>
  </si>
  <si>
    <t>61R-181-233</t>
  </si>
  <si>
    <t>61R-181-234</t>
  </si>
  <si>
    <t>61R-181-235</t>
  </si>
  <si>
    <t>61T-170-198</t>
  </si>
  <si>
    <t>61T-183-411</t>
  </si>
  <si>
    <t>61T-192-311</t>
  </si>
  <si>
    <t>61T-193-311</t>
  </si>
  <si>
    <t>61V-171-126</t>
  </si>
  <si>
    <t>61V-171-411</t>
  </si>
  <si>
    <t>61W-176-121</t>
  </si>
  <si>
    <t>61W-176-211</t>
  </si>
  <si>
    <t>61Y-170-121</t>
  </si>
  <si>
    <t>61Y-171-126</t>
  </si>
  <si>
    <t>61Y-171-331</t>
  </si>
  <si>
    <t>61Y-171-411</t>
  </si>
  <si>
    <t>61Y-171-418</t>
  </si>
  <si>
    <t>61Y-171-462</t>
  </si>
  <si>
    <t>61Y-174-311</t>
  </si>
  <si>
    <t>620-163-394</t>
  </si>
  <si>
    <t>620-163-472</t>
  </si>
  <si>
    <t>620-165-418</t>
  </si>
  <si>
    <t>620-166-418</t>
  </si>
  <si>
    <t>620-170-198</t>
  </si>
  <si>
    <t>620-170-211</t>
  </si>
  <si>
    <t>620-170-221</t>
  </si>
  <si>
    <t>620-171-394</t>
  </si>
  <si>
    <t>620-177-198</t>
  </si>
  <si>
    <t>620-177-211</t>
  </si>
  <si>
    <t>620-181-171</t>
  </si>
  <si>
    <t>620-181-172</t>
  </si>
  <si>
    <t>620-181-198</t>
  </si>
  <si>
    <t>620-181-394</t>
  </si>
  <si>
    <t>620-181-423</t>
  </si>
  <si>
    <t>62A-170-198</t>
  </si>
  <si>
    <t>62J-176-121</t>
  </si>
  <si>
    <t>62J-176-162</t>
  </si>
  <si>
    <t>62J-176-211</t>
  </si>
  <si>
    <t>62J-176-229</t>
  </si>
  <si>
    <t>62J-176-231</t>
  </si>
  <si>
    <t>62J-185-311</t>
  </si>
  <si>
    <t>630-170-311</t>
  </si>
  <si>
    <t>630-177-192</t>
  </si>
  <si>
    <t>630-177-211</t>
  </si>
  <si>
    <t>630-177-221</t>
  </si>
  <si>
    <t>630-177-332</t>
  </si>
  <si>
    <t>630-177-333</t>
  </si>
  <si>
    <t>63A-192-311</t>
  </si>
  <si>
    <t>63B-173-317</t>
  </si>
  <si>
    <t>63B-185-121</t>
  </si>
  <si>
    <t>63B-185-211</t>
  </si>
  <si>
    <t>640-163-198</t>
  </si>
  <si>
    <t>640-170-198</t>
  </si>
  <si>
    <t>640-170-211</t>
  </si>
  <si>
    <t>640-170-221</t>
  </si>
  <si>
    <t>640-170-392</t>
  </si>
  <si>
    <t>640-170-411</t>
  </si>
  <si>
    <t>640-171-198</t>
  </si>
  <si>
    <t>640-173-317</t>
  </si>
  <si>
    <t>640-176-198</t>
  </si>
  <si>
    <t>640-176-211</t>
  </si>
  <si>
    <t>640-176-221</t>
  </si>
  <si>
    <t>640-177-198</t>
  </si>
  <si>
    <t>640-177-211</t>
  </si>
  <si>
    <t>640-177-221</t>
  </si>
  <si>
    <t>640-177-333</t>
  </si>
  <si>
    <t>640-177-418</t>
  </si>
  <si>
    <t>640-181-462</t>
  </si>
  <si>
    <t>640-183-192</t>
  </si>
  <si>
    <t>640-183-211</t>
  </si>
  <si>
    <t>640-183-221</t>
  </si>
  <si>
    <t>640-183-392</t>
  </si>
  <si>
    <t>640-184-411</t>
  </si>
  <si>
    <t>640-185-162</t>
  </si>
  <si>
    <t>640-185-192</t>
  </si>
  <si>
    <t>640-185-221</t>
  </si>
  <si>
    <t>640-185-311</t>
  </si>
  <si>
    <t>64A-171-311</t>
  </si>
  <si>
    <t>650-163-394</t>
  </si>
  <si>
    <t>650-166-392</t>
  </si>
  <si>
    <t>650-171-394</t>
  </si>
  <si>
    <t>650-177-392</t>
  </si>
  <si>
    <t>650-177-462</t>
  </si>
  <si>
    <t>650-181-126</t>
  </si>
  <si>
    <t>650-181-131</t>
  </si>
  <si>
    <t>650-181-142</t>
  </si>
  <si>
    <t>650-181-394</t>
  </si>
  <si>
    <t>650-183-311</t>
  </si>
  <si>
    <t>650-183-392</t>
  </si>
  <si>
    <t>650-185-392</t>
  </si>
  <si>
    <t>650-186-392</t>
  </si>
  <si>
    <t>65A-181-312</t>
  </si>
  <si>
    <t>65B-185-121</t>
  </si>
  <si>
    <t>65B-185-211</t>
  </si>
  <si>
    <t>65B-185-221</t>
  </si>
  <si>
    <t>65B-185-231</t>
  </si>
  <si>
    <t>65B-185-318</t>
  </si>
  <si>
    <t>65D-182-462</t>
  </si>
  <si>
    <t>65G-171-151</t>
  </si>
  <si>
    <t>65G-171-373</t>
  </si>
  <si>
    <t>65G-171-418</t>
  </si>
  <si>
    <t>65G-174-180</t>
  </si>
  <si>
    <t>65G-174-211</t>
  </si>
  <si>
    <t>65G-176-121</t>
  </si>
  <si>
    <t>65G-181-311</t>
  </si>
  <si>
    <t>65G-181-373</t>
  </si>
  <si>
    <t>660-163-394</t>
  </si>
  <si>
    <t>660-163-472</t>
  </si>
  <si>
    <t>660-169-131</t>
  </si>
  <si>
    <t>660-169-211</t>
  </si>
  <si>
    <t>660-169-221</t>
  </si>
  <si>
    <t>660-169-231</t>
  </si>
  <si>
    <t>660-171-173</t>
  </si>
  <si>
    <t>660-171-394</t>
  </si>
  <si>
    <t>660-171-423</t>
  </si>
  <si>
    <t>660-171-451</t>
  </si>
  <si>
    <t>660-176-142</t>
  </si>
  <si>
    <t>660-176-211</t>
  </si>
  <si>
    <t>660-176-394</t>
  </si>
  <si>
    <t>660-177-131</t>
  </si>
  <si>
    <t>660-177-192</t>
  </si>
  <si>
    <t>660-177-211</t>
  </si>
  <si>
    <t>660-177-312</t>
  </si>
  <si>
    <t>660-177-394</t>
  </si>
  <si>
    <t>660-177-411</t>
  </si>
  <si>
    <t>660-178-394</t>
  </si>
  <si>
    <t>660-181-121</t>
  </si>
  <si>
    <t>660-181-124</t>
  </si>
  <si>
    <t>660-181-126</t>
  </si>
  <si>
    <t>660-181-135</t>
  </si>
  <si>
    <t>660-181-141</t>
  </si>
  <si>
    <t>660-181-142</t>
  </si>
  <si>
    <t>660-181-146</t>
  </si>
  <si>
    <t>660-181-171</t>
  </si>
  <si>
    <t>660-181-174</t>
  </si>
  <si>
    <t>660-181-176</t>
  </si>
  <si>
    <t>660-181-177</t>
  </si>
  <si>
    <t>660-181-180</t>
  </si>
  <si>
    <t>660-181-311</t>
  </si>
  <si>
    <t>660-181-331</t>
  </si>
  <si>
    <t>660-181-394</t>
  </si>
  <si>
    <t>660-184-394</t>
  </si>
  <si>
    <t>660-185-121</t>
  </si>
  <si>
    <t>660-185-131</t>
  </si>
  <si>
    <t>660-185-141</t>
  </si>
  <si>
    <t>660-185-147</t>
  </si>
  <si>
    <t>660-185-211</t>
  </si>
  <si>
    <t>660-185-392</t>
  </si>
  <si>
    <t>66A-169-131</t>
  </si>
  <si>
    <t>66A-169-211</t>
  </si>
  <si>
    <t>66A-170-143</t>
  </si>
  <si>
    <t>66A-170-211</t>
  </si>
  <si>
    <t>66A-173-317</t>
  </si>
  <si>
    <t>66A-185-121</t>
  </si>
  <si>
    <t>66A-185-211</t>
  </si>
  <si>
    <t>66A-185-221</t>
  </si>
  <si>
    <t>66A-185-231</t>
  </si>
  <si>
    <t>670-165-394</t>
  </si>
  <si>
    <t>670-167-394</t>
  </si>
  <si>
    <t>670-169-394</t>
  </si>
  <si>
    <t>670-170-394</t>
  </si>
  <si>
    <t>670-171-129_2</t>
  </si>
  <si>
    <t>670-171-181</t>
  </si>
  <si>
    <t>670-171-394</t>
  </si>
  <si>
    <t>670-171-461</t>
  </si>
  <si>
    <t>670-176-394</t>
  </si>
  <si>
    <t>670-176-411</t>
  </si>
  <si>
    <t>670-177-171</t>
  </si>
  <si>
    <t>670-177-192</t>
  </si>
  <si>
    <t>670-177-198</t>
  </si>
  <si>
    <t>670-177-211</t>
  </si>
  <si>
    <t>670-177-221</t>
  </si>
  <si>
    <t>670-177-394</t>
  </si>
  <si>
    <t>670-177-418</t>
  </si>
  <si>
    <t>670-178-394</t>
  </si>
  <si>
    <t>670-181-394</t>
  </si>
  <si>
    <t>670-183-331</t>
  </si>
  <si>
    <t>670-183-394</t>
  </si>
  <si>
    <t>670-184-181</t>
  </si>
  <si>
    <t>670-184-394</t>
  </si>
  <si>
    <t>67B-171-148</t>
  </si>
  <si>
    <t>67B-171-211</t>
  </si>
  <si>
    <t>67B-171-221</t>
  </si>
  <si>
    <t>67B-174-183</t>
  </si>
  <si>
    <t>67B-181-148</t>
  </si>
  <si>
    <t>680-163-394</t>
  </si>
  <si>
    <t>680-165-394</t>
  </si>
  <si>
    <t>680-170-142</t>
  </si>
  <si>
    <t>680-171-394</t>
  </si>
  <si>
    <t>680-174-180</t>
  </si>
  <si>
    <t>680-174-211</t>
  </si>
  <si>
    <t>680-177-171</t>
  </si>
  <si>
    <t>680-177-192</t>
  </si>
  <si>
    <t>680-177-211</t>
  </si>
  <si>
    <t>680-177-221</t>
  </si>
  <si>
    <t>680-177-333</t>
  </si>
  <si>
    <t>680-177-459</t>
  </si>
  <si>
    <t>680-181-171</t>
  </si>
  <si>
    <t>680-181-331</t>
  </si>
  <si>
    <t>680-181-394</t>
  </si>
  <si>
    <t>681-167-142</t>
  </si>
  <si>
    <t>681-167-211</t>
  </si>
  <si>
    <t>681-167-221</t>
  </si>
  <si>
    <t>681-169-311</t>
  </si>
  <si>
    <t>681-169-394</t>
  </si>
  <si>
    <t>681-171-394</t>
  </si>
  <si>
    <t>681-174-394</t>
  </si>
  <si>
    <t>681-176-121</t>
  </si>
  <si>
    <t>681-176-131</t>
  </si>
  <si>
    <t>681-176-142</t>
  </si>
  <si>
    <t>681-176-211</t>
  </si>
  <si>
    <t>681-176-221</t>
  </si>
  <si>
    <t>681-181-162</t>
  </si>
  <si>
    <t>681-181-394</t>
  </si>
  <si>
    <t>68A-137-399</t>
  </si>
  <si>
    <t>68C-121-399</t>
  </si>
  <si>
    <t>690-170-392</t>
  </si>
  <si>
    <t>690-174-180</t>
  </si>
  <si>
    <t>690-174-211</t>
  </si>
  <si>
    <t>690-176-126</t>
  </si>
  <si>
    <t>690-176-142</t>
  </si>
  <si>
    <t>690-176-211</t>
  </si>
  <si>
    <t>690-176-221</t>
  </si>
  <si>
    <t>690-177-126</t>
  </si>
  <si>
    <t>690-177-211</t>
  </si>
  <si>
    <t>690-177-221</t>
  </si>
  <si>
    <t>690-177-392</t>
  </si>
  <si>
    <t>690-181-392</t>
  </si>
  <si>
    <t>690-183-392</t>
  </si>
  <si>
    <t>69A-176-121</t>
  </si>
  <si>
    <t>69A-176-211</t>
  </si>
  <si>
    <t>69A-176-221</t>
  </si>
  <si>
    <t>69A-177-192</t>
  </si>
  <si>
    <t>69A-177-211</t>
  </si>
  <si>
    <t>69A-177-221</t>
  </si>
  <si>
    <t>69A-177-332</t>
  </si>
  <si>
    <t>69A-177-333</t>
  </si>
  <si>
    <t>69A-181-121</t>
  </si>
  <si>
    <t>69A-181-129_2</t>
  </si>
  <si>
    <t>69A-181-131</t>
  </si>
  <si>
    <t>69A-181-162</t>
  </si>
  <si>
    <t>69A-181-171</t>
  </si>
  <si>
    <t>69A-181-172</t>
  </si>
  <si>
    <t>69A-181-173</t>
  </si>
  <si>
    <t>69A-181-192</t>
  </si>
  <si>
    <t>700-163-394</t>
  </si>
  <si>
    <t>700-165-392</t>
  </si>
  <si>
    <t>700-167-392</t>
  </si>
  <si>
    <t>700-170-121</t>
  </si>
  <si>
    <t>700-170-129_2</t>
  </si>
  <si>
    <t>700-170-221</t>
  </si>
  <si>
    <t>700-170-394</t>
  </si>
  <si>
    <t>700-170-411</t>
  </si>
  <si>
    <t>700-171-196</t>
  </si>
  <si>
    <t>700-176-124</t>
  </si>
  <si>
    <t>700-176-126</t>
  </si>
  <si>
    <t>700-176-129_2</t>
  </si>
  <si>
    <t>700-176-146</t>
  </si>
  <si>
    <t>700-176-211</t>
  </si>
  <si>
    <t>700-176-221</t>
  </si>
  <si>
    <t>700-176-392</t>
  </si>
  <si>
    <t>700-177-121</t>
  </si>
  <si>
    <t>700-177-126</t>
  </si>
  <si>
    <t>700-177-129_2</t>
  </si>
  <si>
    <t>700-177-211</t>
  </si>
  <si>
    <t>700-177-221</t>
  </si>
  <si>
    <t>700-177-392</t>
  </si>
  <si>
    <t>700-177-411</t>
  </si>
  <si>
    <t>700-181-116</t>
  </si>
  <si>
    <t>700-181-124</t>
  </si>
  <si>
    <t>700-181-126</t>
  </si>
  <si>
    <t>700-181-142</t>
  </si>
  <si>
    <t>700-183-131</t>
  </si>
  <si>
    <t>700-183-211</t>
  </si>
  <si>
    <t>700-183-221</t>
  </si>
  <si>
    <t>700-183-392</t>
  </si>
  <si>
    <t>70A-183-344</t>
  </si>
  <si>
    <t>70A-185-211</t>
  </si>
  <si>
    <t>70A-185-221</t>
  </si>
  <si>
    <t>70A-203-211</t>
  </si>
  <si>
    <t>710-165-392</t>
  </si>
  <si>
    <t>710-169-180</t>
  </si>
  <si>
    <t>710-169-392</t>
  </si>
  <si>
    <t>710-170-126</t>
  </si>
  <si>
    <t>710-170-143</t>
  </si>
  <si>
    <t>710-170-211</t>
  </si>
  <si>
    <t>710-171-151</t>
  </si>
  <si>
    <t>710-171-162</t>
  </si>
  <si>
    <t>710-171-311</t>
  </si>
  <si>
    <t>710-171-392</t>
  </si>
  <si>
    <t>710-171-423</t>
  </si>
  <si>
    <t>710-176-126</t>
  </si>
  <si>
    <t>710-176-142</t>
  </si>
  <si>
    <t>710-176-171</t>
  </si>
  <si>
    <t>710-176-211</t>
  </si>
  <si>
    <t>710-176-221</t>
  </si>
  <si>
    <t>710-177-392</t>
  </si>
  <si>
    <t>710-181-312</t>
  </si>
  <si>
    <t>710-181-333</t>
  </si>
  <si>
    <t>710-181-351</t>
  </si>
  <si>
    <t>710-181-392</t>
  </si>
  <si>
    <t>710-185-126</t>
  </si>
  <si>
    <t>710-185-143</t>
  </si>
  <si>
    <t>710-185-180</t>
  </si>
  <si>
    <t>710-185-392</t>
  </si>
  <si>
    <t>710-187-392</t>
  </si>
  <si>
    <t>710-192-311</t>
  </si>
  <si>
    <t>720-167-142</t>
  </si>
  <si>
    <t>720-167-192</t>
  </si>
  <si>
    <t>720-167-211</t>
  </si>
  <si>
    <t>720-167-221</t>
  </si>
  <si>
    <t>720-176-198</t>
  </si>
  <si>
    <t>720-176-211</t>
  </si>
  <si>
    <t>720-176-221</t>
  </si>
  <si>
    <t>720-176-392</t>
  </si>
  <si>
    <t>720-184-192</t>
  </si>
  <si>
    <t>720-184-211</t>
  </si>
  <si>
    <t>720-184-221</t>
  </si>
  <si>
    <t>720-185-162</t>
  </si>
  <si>
    <t>720-186-392</t>
  </si>
  <si>
    <t>730-171-188</t>
  </si>
  <si>
    <t>730-176-198</t>
  </si>
  <si>
    <t>730-176-211</t>
  </si>
  <si>
    <t>730-176-221</t>
  </si>
  <si>
    <t>730-177-198</t>
  </si>
  <si>
    <t>730-177-211</t>
  </si>
  <si>
    <t>730-177-221</t>
  </si>
  <si>
    <t>730-177-331</t>
  </si>
  <si>
    <t>730-177-411</t>
  </si>
  <si>
    <t>730-177-418</t>
  </si>
  <si>
    <t>730-186-392</t>
  </si>
  <si>
    <t>73A-171-311</t>
  </si>
  <si>
    <t>73B-167-311</t>
  </si>
  <si>
    <t>73B-167-317</t>
  </si>
  <si>
    <t>73B-172-142</t>
  </si>
  <si>
    <t>73B-172-317</t>
  </si>
  <si>
    <t>73B-182-121</t>
  </si>
  <si>
    <t>740-163-394</t>
  </si>
  <si>
    <t>740-166-394</t>
  </si>
  <si>
    <t>740-167-394</t>
  </si>
  <si>
    <t>740-169-394</t>
  </si>
  <si>
    <t>740-170-394</t>
  </si>
  <si>
    <t>740-171-198</t>
  </si>
  <si>
    <t>740-171-394</t>
  </si>
  <si>
    <t>740-177-198</t>
  </si>
  <si>
    <t>740-177-211</t>
  </si>
  <si>
    <t>740-177-221</t>
  </si>
  <si>
    <t>740-177-394</t>
  </si>
  <si>
    <t>740-177-411</t>
  </si>
  <si>
    <t>740-181-145</t>
  </si>
  <si>
    <t>740-181-198</t>
  </si>
  <si>
    <t>740-181-394</t>
  </si>
  <si>
    <t>740-186-311</t>
  </si>
  <si>
    <t>74C-181-325</t>
  </si>
  <si>
    <t>74Z-171-135</t>
  </si>
  <si>
    <t>750-163-394</t>
  </si>
  <si>
    <t>750-169-129_2</t>
  </si>
  <si>
    <t>750-169-131</t>
  </si>
  <si>
    <t>750-169-211</t>
  </si>
  <si>
    <t>750-169-221</t>
  </si>
  <si>
    <t>750-169-231</t>
  </si>
  <si>
    <t>750-169-394</t>
  </si>
  <si>
    <t>750-171-523</t>
  </si>
  <si>
    <t>750-176-392</t>
  </si>
  <si>
    <t>750-176-411</t>
  </si>
  <si>
    <t>750-181-192</t>
  </si>
  <si>
    <t>750-181-198</t>
  </si>
  <si>
    <t>760-165-394</t>
  </si>
  <si>
    <t>760-165-418</t>
  </si>
  <si>
    <t>760-167-392</t>
  </si>
  <si>
    <t>760-169-131</t>
  </si>
  <si>
    <t>760-169-211</t>
  </si>
  <si>
    <t>760-169-221</t>
  </si>
  <si>
    <t>760-169-394</t>
  </si>
  <si>
    <t>760-170-129_2</t>
  </si>
  <si>
    <t>760-170-394</t>
  </si>
  <si>
    <t>760-171-129_1</t>
  </si>
  <si>
    <t>760-171-394</t>
  </si>
  <si>
    <t>760-174-183</t>
  </si>
  <si>
    <t>760-174-211</t>
  </si>
  <si>
    <t>760-174-221</t>
  </si>
  <si>
    <t>760-174-394</t>
  </si>
  <si>
    <t>760-176-116</t>
  </si>
  <si>
    <t>760-176-121</t>
  </si>
  <si>
    <t>760-176-135</t>
  </si>
  <si>
    <t>760-176-171</t>
  </si>
  <si>
    <t>760-176-192</t>
  </si>
  <si>
    <t>760-176-211</t>
  </si>
  <si>
    <t>760-176-221</t>
  </si>
  <si>
    <t>760-176-312</t>
  </si>
  <si>
    <t>760-176-314</t>
  </si>
  <si>
    <t>760-176-333</t>
  </si>
  <si>
    <t>760-176-394</t>
  </si>
  <si>
    <t>760-176-459</t>
  </si>
  <si>
    <t>760-177-121</t>
  </si>
  <si>
    <t>760-177-131</t>
  </si>
  <si>
    <t>760-177-151</t>
  </si>
  <si>
    <t>760-177-171</t>
  </si>
  <si>
    <t>760-177-211</t>
  </si>
  <si>
    <t>760-177-221</t>
  </si>
  <si>
    <t>760-177-331</t>
  </si>
  <si>
    <t>760-177-333</t>
  </si>
  <si>
    <t>760-177-394</t>
  </si>
  <si>
    <t>760-177-459</t>
  </si>
  <si>
    <t>760-181-113</t>
  </si>
  <si>
    <t>760-181-333</t>
  </si>
  <si>
    <t>760-181-351</t>
  </si>
  <si>
    <t>760-181-394</t>
  </si>
  <si>
    <t>760-184-311</t>
  </si>
  <si>
    <t>760-184-331</t>
  </si>
  <si>
    <t>760-184-394</t>
  </si>
  <si>
    <t>760-185-392</t>
  </si>
  <si>
    <t>760-186-392</t>
  </si>
  <si>
    <t>761-163-343</t>
  </si>
  <si>
    <t>761-163-394</t>
  </si>
  <si>
    <t>761-169-311</t>
  </si>
  <si>
    <t>761-170-129_2</t>
  </si>
  <si>
    <t>761-170-143</t>
  </si>
  <si>
    <t>761-170-181</t>
  </si>
  <si>
    <t>761-170-211</t>
  </si>
  <si>
    <t>761-170-221</t>
  </si>
  <si>
    <t>761-170-231</t>
  </si>
  <si>
    <t>761-170-234</t>
  </si>
  <si>
    <t>761-171-192</t>
  </si>
  <si>
    <t>761-171-394</t>
  </si>
  <si>
    <t>761-171-414</t>
  </si>
  <si>
    <t>761-171-472</t>
  </si>
  <si>
    <t>761-176-411</t>
  </si>
  <si>
    <t>761-177-411</t>
  </si>
  <si>
    <t>761-181-394</t>
  </si>
  <si>
    <t>761-183-331</t>
  </si>
  <si>
    <t>761-193-311</t>
  </si>
  <si>
    <t>76A-170-423</t>
  </si>
  <si>
    <t>76A-181-121</t>
  </si>
  <si>
    <t>76A-181-462</t>
  </si>
  <si>
    <t>76A-192-311</t>
  </si>
  <si>
    <t>770-163-232</t>
  </si>
  <si>
    <t>770-163-394</t>
  </si>
  <si>
    <t>770-167-121</t>
  </si>
  <si>
    <t>770-167-221</t>
  </si>
  <si>
    <t>770-169-232</t>
  </si>
  <si>
    <t>770-171-232</t>
  </si>
  <si>
    <t>770-171-394</t>
  </si>
  <si>
    <t>770-173-311</t>
  </si>
  <si>
    <t>770-176-411</t>
  </si>
  <si>
    <t>770-181-126</t>
  </si>
  <si>
    <t>770-181-131</t>
  </si>
  <si>
    <t>770-181-135</t>
  </si>
  <si>
    <t>770-181-142</t>
  </si>
  <si>
    <t>770-181-143</t>
  </si>
  <si>
    <t>770-181-149</t>
  </si>
  <si>
    <t>770-181-171</t>
  </si>
  <si>
    <t>770-181-181</t>
  </si>
  <si>
    <t>770-181-191</t>
  </si>
  <si>
    <t>770-181-192</t>
  </si>
  <si>
    <t>770-181-198</t>
  </si>
  <si>
    <t>770-181-232</t>
  </si>
  <si>
    <t>770-181-311</t>
  </si>
  <si>
    <t>770-181-394</t>
  </si>
  <si>
    <t>770-181-411</t>
  </si>
  <si>
    <t>770-183-312</t>
  </si>
  <si>
    <t>770-185-232</t>
  </si>
  <si>
    <t>770-185-392</t>
  </si>
  <si>
    <t>770-186-142</t>
  </si>
  <si>
    <t>770-186-211</t>
  </si>
  <si>
    <t>770-186-221</t>
  </si>
  <si>
    <t>770-186-231</t>
  </si>
  <si>
    <t>770-186-232</t>
  </si>
  <si>
    <t>770-186-392</t>
  </si>
  <si>
    <t>780-163-198</t>
  </si>
  <si>
    <t>780-163-394</t>
  </si>
  <si>
    <t>780-163-461</t>
  </si>
  <si>
    <t>780-169-131</t>
  </si>
  <si>
    <t>780-169-211</t>
  </si>
  <si>
    <t>780-169-221</t>
  </si>
  <si>
    <t>780-169-231</t>
  </si>
  <si>
    <t>780-170-198</t>
  </si>
  <si>
    <t>780-170-221</t>
  </si>
  <si>
    <t>780-170-394</t>
  </si>
  <si>
    <t>780-171-198</t>
  </si>
  <si>
    <t>780-171-394</t>
  </si>
  <si>
    <t>780-174-183</t>
  </si>
  <si>
    <t>780-174-211</t>
  </si>
  <si>
    <t>780-174-221</t>
  </si>
  <si>
    <t>780-177-198</t>
  </si>
  <si>
    <t>780-177-211</t>
  </si>
  <si>
    <t>780-177-221</t>
  </si>
  <si>
    <t>780-177-311</t>
  </si>
  <si>
    <t>780-181-541</t>
  </si>
  <si>
    <t>780-183-331</t>
  </si>
  <si>
    <t>780-184-312</t>
  </si>
  <si>
    <t>780-192-311</t>
  </si>
  <si>
    <t>78C-171-121</t>
  </si>
  <si>
    <t>78C-171-196</t>
  </si>
  <si>
    <t>78C-171-197</t>
  </si>
  <si>
    <t>78C-171-211</t>
  </si>
  <si>
    <t>78C-171-411</t>
  </si>
  <si>
    <t>790-167-145</t>
  </si>
  <si>
    <t>790-169-146</t>
  </si>
  <si>
    <t>790-169-191</t>
  </si>
  <si>
    <t>790-171-198</t>
  </si>
  <si>
    <t>790-176-147</t>
  </si>
  <si>
    <t>790-176-171</t>
  </si>
  <si>
    <t>790-176-173</t>
  </si>
  <si>
    <t>790-176-198</t>
  </si>
  <si>
    <t>790-176-211</t>
  </si>
  <si>
    <t>790-176-221</t>
  </si>
  <si>
    <t>790-176-392</t>
  </si>
  <si>
    <t>790-177-126</t>
  </si>
  <si>
    <t>790-177-171</t>
  </si>
  <si>
    <t>790-177-211</t>
  </si>
  <si>
    <t>790-177-221</t>
  </si>
  <si>
    <t>790-177-462</t>
  </si>
  <si>
    <t>790-181-121</t>
  </si>
  <si>
    <t>790-181-164</t>
  </si>
  <si>
    <t>790-181-192</t>
  </si>
  <si>
    <t>790-181-221</t>
  </si>
  <si>
    <t>790-181-231</t>
  </si>
  <si>
    <t>790-183-331</t>
  </si>
  <si>
    <t>790-183-392</t>
  </si>
  <si>
    <t>790-184-392</t>
  </si>
  <si>
    <t>790-184-411</t>
  </si>
  <si>
    <t>79A-172-461</t>
  </si>
  <si>
    <t>79Z-176-411</t>
  </si>
  <si>
    <t>79Z-184-411</t>
  </si>
  <si>
    <t>800-163-472</t>
  </si>
  <si>
    <t>800-167-472</t>
  </si>
  <si>
    <t>800-170-121</t>
  </si>
  <si>
    <t>800-170-126</t>
  </si>
  <si>
    <t>800-170-211</t>
  </si>
  <si>
    <t>800-170-221</t>
  </si>
  <si>
    <t>800-171-180</t>
  </si>
  <si>
    <t>800-176-121</t>
  </si>
  <si>
    <t>800-176-126</t>
  </si>
  <si>
    <t>800-176-142</t>
  </si>
  <si>
    <t>800-176-171</t>
  </si>
  <si>
    <t>800-176-211</t>
  </si>
  <si>
    <t>800-176-221</t>
  </si>
  <si>
    <t>800-176-423</t>
  </si>
  <si>
    <t>800-177-126</t>
  </si>
  <si>
    <t>800-177-211</t>
  </si>
  <si>
    <t>800-177-221</t>
  </si>
  <si>
    <t>800-183-143</t>
  </si>
  <si>
    <t>800-183-311</t>
  </si>
  <si>
    <t>800-183-312</t>
  </si>
  <si>
    <t>800-184-192</t>
  </si>
  <si>
    <t>800-184-211</t>
  </si>
  <si>
    <t>800-184-221</t>
  </si>
  <si>
    <t>800-184-311</t>
  </si>
  <si>
    <t>810-163-394</t>
  </si>
  <si>
    <t>810-165-394</t>
  </si>
  <si>
    <t>810-167-394</t>
  </si>
  <si>
    <t>810-169-394</t>
  </si>
  <si>
    <t>810-170-394</t>
  </si>
  <si>
    <t>810-171-332</t>
  </si>
  <si>
    <t>810-171-394</t>
  </si>
  <si>
    <t>810-174-394</t>
  </si>
  <si>
    <t>810-176-333</t>
  </si>
  <si>
    <t>810-176-394</t>
  </si>
  <si>
    <t>810-176-411</t>
  </si>
  <si>
    <t>810-177-311</t>
  </si>
  <si>
    <t>810-177-333</t>
  </si>
  <si>
    <t>810-177-394</t>
  </si>
  <si>
    <t>810-177-411</t>
  </si>
  <si>
    <t>810-181-131</t>
  </si>
  <si>
    <t>810-181-146</t>
  </si>
  <si>
    <t>810-181-318</t>
  </si>
  <si>
    <t>810-181-394</t>
  </si>
  <si>
    <t>810-184-199</t>
  </si>
  <si>
    <t>810-184-332</t>
  </si>
  <si>
    <t>810-184-394</t>
  </si>
  <si>
    <t>810-184-411</t>
  </si>
  <si>
    <t>810-205-311</t>
  </si>
  <si>
    <t>81A-167-142</t>
  </si>
  <si>
    <t>81A-167-211</t>
  </si>
  <si>
    <t>81A-181-143</t>
  </si>
  <si>
    <t>81A-181-191</t>
  </si>
  <si>
    <t>81B-165-418</t>
  </si>
  <si>
    <t>820-163-394</t>
  </si>
  <si>
    <t>820-165-392</t>
  </si>
  <si>
    <t>820-167-311</t>
  </si>
  <si>
    <t>820-167-394</t>
  </si>
  <si>
    <t>820-167-411</t>
  </si>
  <si>
    <t>820-169-394</t>
  </si>
  <si>
    <t>820-170-394</t>
  </si>
  <si>
    <t>820-171-394</t>
  </si>
  <si>
    <t>820-173-311</t>
  </si>
  <si>
    <t>820-178-394</t>
  </si>
  <si>
    <t>820-178-418</t>
  </si>
  <si>
    <t>820-181-131</t>
  </si>
  <si>
    <t>820-181-171</t>
  </si>
  <si>
    <t>820-181-198</t>
  </si>
  <si>
    <t>820-181-199</t>
  </si>
  <si>
    <t>820-181-394</t>
  </si>
  <si>
    <t>820-181-423</t>
  </si>
  <si>
    <t>820-184-394</t>
  </si>
  <si>
    <t>821-174-392</t>
  </si>
  <si>
    <t>821-176-392</t>
  </si>
  <si>
    <t>821-177-126</t>
  </si>
  <si>
    <t>821-177-211</t>
  </si>
  <si>
    <t>821-177-221</t>
  </si>
  <si>
    <t>821-177-392</t>
  </si>
  <si>
    <t>821-178-392</t>
  </si>
  <si>
    <t>821-181-392</t>
  </si>
  <si>
    <t>830-163-394</t>
  </si>
  <si>
    <t>830-165-394</t>
  </si>
  <si>
    <t>830-166-394</t>
  </si>
  <si>
    <t>830-167-394</t>
  </si>
  <si>
    <t>830-169-192</t>
  </si>
  <si>
    <t>830-169-211</t>
  </si>
  <si>
    <t>830-169-221</t>
  </si>
  <si>
    <t>830-169-394</t>
  </si>
  <si>
    <t>830-170-171</t>
  </si>
  <si>
    <t>830-170-211</t>
  </si>
  <si>
    <t>830-170-221</t>
  </si>
  <si>
    <t>830-170-394</t>
  </si>
  <si>
    <t>830-171-198</t>
  </si>
  <si>
    <t>830-171-394</t>
  </si>
  <si>
    <t>830-176-192</t>
  </si>
  <si>
    <t>830-176-211</t>
  </si>
  <si>
    <t>830-176-221</t>
  </si>
  <si>
    <t>830-177-198</t>
  </si>
  <si>
    <t>830-177-211</t>
  </si>
  <si>
    <t>830-177-221</t>
  </si>
  <si>
    <t>830-177-394</t>
  </si>
  <si>
    <t>830-181-116</t>
  </si>
  <si>
    <t>830-181-394</t>
  </si>
  <si>
    <t>830-181-423</t>
  </si>
  <si>
    <t>830-183-394</t>
  </si>
  <si>
    <t>830-184-394</t>
  </si>
  <si>
    <t>830-185-392</t>
  </si>
  <si>
    <t>830-186-392</t>
  </si>
  <si>
    <t>840-176-333</t>
  </si>
  <si>
    <t>840-176-392</t>
  </si>
  <si>
    <t>840-176-411</t>
  </si>
  <si>
    <t>840-177-331</t>
  </si>
  <si>
    <t>840-177-392</t>
  </si>
  <si>
    <t>840-183-392</t>
  </si>
  <si>
    <t>840-183-411</t>
  </si>
  <si>
    <t>84B-170-418</t>
  </si>
  <si>
    <t>84B-172-121</t>
  </si>
  <si>
    <t>84B-172-211</t>
  </si>
  <si>
    <t>84B-172-221</t>
  </si>
  <si>
    <t>84B-172-324</t>
  </si>
  <si>
    <t>84B-185-462</t>
  </si>
  <si>
    <t>850-168-121</t>
  </si>
  <si>
    <t>850-174-183</t>
  </si>
  <si>
    <t>850-174-211</t>
  </si>
  <si>
    <t>850-174-221</t>
  </si>
  <si>
    <t>850-176-126</t>
  </si>
  <si>
    <t>850-176-131</t>
  </si>
  <si>
    <t>850-176-142</t>
  </si>
  <si>
    <t>850-176-171</t>
  </si>
  <si>
    <t>850-176-211</t>
  </si>
  <si>
    <t>850-176-221</t>
  </si>
  <si>
    <t>850-176-411</t>
  </si>
  <si>
    <t>850-177-126</t>
  </si>
  <si>
    <t>850-177-131</t>
  </si>
  <si>
    <t>850-177-211</t>
  </si>
  <si>
    <t>850-177-221</t>
  </si>
  <si>
    <t>850-177-411</t>
  </si>
  <si>
    <t>860-163-394</t>
  </si>
  <si>
    <t>860-167-121</t>
  </si>
  <si>
    <t>860-167-211</t>
  </si>
  <si>
    <t>860-167-411</t>
  </si>
  <si>
    <t>860-171-147</t>
  </si>
  <si>
    <t>860-171-394</t>
  </si>
  <si>
    <t>860-176-121</t>
  </si>
  <si>
    <t>860-176-131</t>
  </si>
  <si>
    <t>860-176-211</t>
  </si>
  <si>
    <t>860-181-121</t>
  </si>
  <si>
    <t>860-181-131</t>
  </si>
  <si>
    <t>860-181-141</t>
  </si>
  <si>
    <t>860-181-142</t>
  </si>
  <si>
    <t>860-181-146</t>
  </si>
  <si>
    <t>860-181-151</t>
  </si>
  <si>
    <t>860-181-171</t>
  </si>
  <si>
    <t>860-181-196</t>
  </si>
  <si>
    <t>860-181-312</t>
  </si>
  <si>
    <t>860-181-331</t>
  </si>
  <si>
    <t>860-181-394</t>
  </si>
  <si>
    <t>860-192-311</t>
  </si>
  <si>
    <t>861-170-171</t>
  </si>
  <si>
    <t>861-170-181</t>
  </si>
  <si>
    <t>861-170-211</t>
  </si>
  <si>
    <t>861-176-126</t>
  </si>
  <si>
    <t>861-176-173</t>
  </si>
  <si>
    <t>861-176-211</t>
  </si>
  <si>
    <t>861-176-221</t>
  </si>
  <si>
    <t>861-176-411</t>
  </si>
  <si>
    <t>861-177-126</t>
  </si>
  <si>
    <t>861-177-171</t>
  </si>
  <si>
    <t>861-177-211</t>
  </si>
  <si>
    <t>861-177-221</t>
  </si>
  <si>
    <t>861-177-351</t>
  </si>
  <si>
    <t>861-177-459</t>
  </si>
  <si>
    <t>862-176-392</t>
  </si>
  <si>
    <t>862-177-411</t>
  </si>
  <si>
    <t>862-181-171</t>
  </si>
  <si>
    <t>862-181-173</t>
  </si>
  <si>
    <t>862-181-198</t>
  </si>
  <si>
    <t>862-181-331</t>
  </si>
  <si>
    <t>862-181-392</t>
  </si>
  <si>
    <t>862-183-198</t>
  </si>
  <si>
    <t>862-183-221</t>
  </si>
  <si>
    <t>862-183-392</t>
  </si>
  <si>
    <t>862-184-392</t>
  </si>
  <si>
    <t>862-185-311</t>
  </si>
  <si>
    <t>862-186-392</t>
  </si>
  <si>
    <t>870-167-121</t>
  </si>
  <si>
    <t>870-167-142</t>
  </si>
  <si>
    <t>870-167-221</t>
  </si>
  <si>
    <t>870-168-192</t>
  </si>
  <si>
    <t>870-168-411</t>
  </si>
  <si>
    <t>870-169-392</t>
  </si>
  <si>
    <t>870-176-121</t>
  </si>
  <si>
    <t>870-176-211</t>
  </si>
  <si>
    <t>870-176-221</t>
  </si>
  <si>
    <t>870-176-392</t>
  </si>
  <si>
    <t>870-177-121</t>
  </si>
  <si>
    <t>870-177-211</t>
  </si>
  <si>
    <t>870-177-221</t>
  </si>
  <si>
    <t>870-177-392</t>
  </si>
  <si>
    <t>870-181-141</t>
  </si>
  <si>
    <t>870-181-198</t>
  </si>
  <si>
    <t>870-181-199</t>
  </si>
  <si>
    <t>870-181-392</t>
  </si>
  <si>
    <t>870-185-392</t>
  </si>
  <si>
    <t>870-185-411</t>
  </si>
  <si>
    <t>880-163-394</t>
  </si>
  <si>
    <t>880-167-392</t>
  </si>
  <si>
    <t>880-171-221</t>
  </si>
  <si>
    <t>880-171-392</t>
  </si>
  <si>
    <t>880-176-126</t>
  </si>
  <si>
    <t>880-176-211</t>
  </si>
  <si>
    <t>880-176-392</t>
  </si>
  <si>
    <t>880-177-392</t>
  </si>
  <si>
    <t>880-184-392</t>
  </si>
  <si>
    <t>880-205-311</t>
  </si>
  <si>
    <t>890-173-311</t>
  </si>
  <si>
    <t>890-176-192</t>
  </si>
  <si>
    <t>890-176-211</t>
  </si>
  <si>
    <t>890-176-333</t>
  </si>
  <si>
    <t>890-176-392</t>
  </si>
  <si>
    <t>890-176-411</t>
  </si>
  <si>
    <t>890-177-171</t>
  </si>
  <si>
    <t>890-177-211</t>
  </si>
  <si>
    <t>890-177-333</t>
  </si>
  <si>
    <t>890-177-392</t>
  </si>
  <si>
    <t>890-177-411</t>
  </si>
  <si>
    <t>890-192-311</t>
  </si>
  <si>
    <t>890-193-418</t>
  </si>
  <si>
    <t>900-140-311</t>
  </si>
  <si>
    <t>900-167-132</t>
  </si>
  <si>
    <t>900-167-142</t>
  </si>
  <si>
    <t>900-177-126</t>
  </si>
  <si>
    <t>900-177-135</t>
  </si>
  <si>
    <t>900-177-171</t>
  </si>
  <si>
    <t>900-177-211</t>
  </si>
  <si>
    <t>900-177-221</t>
  </si>
  <si>
    <t>900-177-418</t>
  </si>
  <si>
    <t>900-181-116</t>
  </si>
  <si>
    <t>900-181-126</t>
  </si>
  <si>
    <t>900-181-131</t>
  </si>
  <si>
    <t>900-181-135</t>
  </si>
  <si>
    <t>900-181-142</t>
  </si>
  <si>
    <t>900-181-144</t>
  </si>
  <si>
    <t>900-181-147</t>
  </si>
  <si>
    <t>900-181-151</t>
  </si>
  <si>
    <t>900-181-171</t>
  </si>
  <si>
    <t>900-181-180</t>
  </si>
  <si>
    <t>900-181-192</t>
  </si>
  <si>
    <t>900-181-198</t>
  </si>
  <si>
    <t>900-181-392</t>
  </si>
  <si>
    <t>900-205-148</t>
  </si>
  <si>
    <t>900-205-211</t>
  </si>
  <si>
    <t>90A-169-131</t>
  </si>
  <si>
    <t>90A-169-211</t>
  </si>
  <si>
    <t>90A-170-411</t>
  </si>
  <si>
    <t>90A-176-121</t>
  </si>
  <si>
    <t>90A-176-211</t>
  </si>
  <si>
    <t>90A-176-229</t>
  </si>
  <si>
    <t>90C-174-311</t>
  </si>
  <si>
    <t>90D-165-411</t>
  </si>
  <si>
    <t>90F-176-121</t>
  </si>
  <si>
    <t>90F-176-211</t>
  </si>
  <si>
    <t>90F-192-311</t>
  </si>
  <si>
    <t>90F-194-171</t>
  </si>
  <si>
    <t>910-169-192</t>
  </si>
  <si>
    <t>910-169-211</t>
  </si>
  <si>
    <t>910-169-221</t>
  </si>
  <si>
    <t>910-169-392</t>
  </si>
  <si>
    <t>910-171-142</t>
  </si>
  <si>
    <t>910-177-126</t>
  </si>
  <si>
    <t>910-177-211</t>
  </si>
  <si>
    <t>910-177-221</t>
  </si>
  <si>
    <t>910-177-392</t>
  </si>
  <si>
    <t>910-177-411</t>
  </si>
  <si>
    <t>910-181-126</t>
  </si>
  <si>
    <t>910-181-135</t>
  </si>
  <si>
    <t>910-181-147</t>
  </si>
  <si>
    <t>910-181-151</t>
  </si>
  <si>
    <t>910-181-171</t>
  </si>
  <si>
    <t>910-181-173</t>
  </si>
  <si>
    <t>910-181-192</t>
  </si>
  <si>
    <t>910-181-231</t>
  </si>
  <si>
    <t>910-181-319</t>
  </si>
  <si>
    <t>910-181-331</t>
  </si>
  <si>
    <t>910-186-392</t>
  </si>
  <si>
    <t>910-186-411</t>
  </si>
  <si>
    <t>91B-171-462</t>
  </si>
  <si>
    <t>91B-171-526</t>
  </si>
  <si>
    <t>91B-174-180</t>
  </si>
  <si>
    <t>91B-174-183</t>
  </si>
  <si>
    <t>91B-174-211</t>
  </si>
  <si>
    <t>91B-181-131</t>
  </si>
  <si>
    <t>91B-181-211</t>
  </si>
  <si>
    <t>91B-181-326</t>
  </si>
  <si>
    <t>920-163-462</t>
  </si>
  <si>
    <t>920-170-135</t>
  </si>
  <si>
    <t>920-170-142</t>
  </si>
  <si>
    <t>920-170-181</t>
  </si>
  <si>
    <t>920-170-231</t>
  </si>
  <si>
    <t>920-170-234</t>
  </si>
  <si>
    <t>920-174-180</t>
  </si>
  <si>
    <t>920-174-211</t>
  </si>
  <si>
    <t>920-177-311</t>
  </si>
  <si>
    <t>920-181-462</t>
  </si>
  <si>
    <t>92B-169-131</t>
  </si>
  <si>
    <t>92B-169-211</t>
  </si>
  <si>
    <t>92B-182-234</t>
  </si>
  <si>
    <t>92F-185-121</t>
  </si>
  <si>
    <t>92F-185-211</t>
  </si>
  <si>
    <t>92F-185-311</t>
  </si>
  <si>
    <t>92F-185-317</t>
  </si>
  <si>
    <t>92F-185-318</t>
  </si>
  <si>
    <t>92G-182-121</t>
  </si>
  <si>
    <t>92N-172-325</t>
  </si>
  <si>
    <t>92P-169-211</t>
  </si>
  <si>
    <t>92P-170-411</t>
  </si>
  <si>
    <t>92P-182-311</t>
  </si>
  <si>
    <t>92P-182-312</t>
  </si>
  <si>
    <t>92P-182-325</t>
  </si>
  <si>
    <t>92P-182-541</t>
  </si>
  <si>
    <t>92R-181-135</t>
  </si>
  <si>
    <t>92T-181-121</t>
  </si>
  <si>
    <t>92T-181-211</t>
  </si>
  <si>
    <t>92T-182-411</t>
  </si>
  <si>
    <t>92U-182-411</t>
  </si>
  <si>
    <t>92V-181-143</t>
  </si>
  <si>
    <t>92V-181-231</t>
  </si>
  <si>
    <t>92W-169-131</t>
  </si>
  <si>
    <t>92W-169-211</t>
  </si>
  <si>
    <t>92W-171-126</t>
  </si>
  <si>
    <t>92W-171-211</t>
  </si>
  <si>
    <t>92W-171-411</t>
  </si>
  <si>
    <t>92W-171-418</t>
  </si>
  <si>
    <t>92W-172-411</t>
  </si>
  <si>
    <t>92W-173-317</t>
  </si>
  <si>
    <t>92W-174-311</t>
  </si>
  <si>
    <t>92W-203-180</t>
  </si>
  <si>
    <t>92Y-170-411</t>
  </si>
  <si>
    <t>92Y-177-121</t>
  </si>
  <si>
    <t>92Y-177-211</t>
  </si>
  <si>
    <t>92Y-177-411</t>
  </si>
  <si>
    <t>930-169-131</t>
  </si>
  <si>
    <t>930-169-180</t>
  </si>
  <si>
    <t>930-169-181</t>
  </si>
  <si>
    <t>930-169-211</t>
  </si>
  <si>
    <t>930-169-221</t>
  </si>
  <si>
    <t>930-169-311</t>
  </si>
  <si>
    <t>930-171-198</t>
  </si>
  <si>
    <t>930-176-142</t>
  </si>
  <si>
    <t>930-176-198</t>
  </si>
  <si>
    <t>930-176-211</t>
  </si>
  <si>
    <t>930-176-221</t>
  </si>
  <si>
    <t>930-176-311</t>
  </si>
  <si>
    <t>930-177-126</t>
  </si>
  <si>
    <t>930-177-211</t>
  </si>
  <si>
    <t>930-177-221</t>
  </si>
  <si>
    <t>930-185-196</t>
  </si>
  <si>
    <t>930-185-211</t>
  </si>
  <si>
    <t>930-185-221</t>
  </si>
  <si>
    <t>93A-163-142</t>
  </si>
  <si>
    <t>93L-169-131</t>
  </si>
  <si>
    <t>93L-169-211</t>
  </si>
  <si>
    <t>93L-181-180</t>
  </si>
  <si>
    <t>93L-181-418</t>
  </si>
  <si>
    <t>93M-182-418</t>
  </si>
  <si>
    <t>93M-202-411</t>
  </si>
  <si>
    <t>93R-167-121</t>
  </si>
  <si>
    <t>93R-169-317</t>
  </si>
  <si>
    <t>93R-170-142</t>
  </si>
  <si>
    <t>93R-173-317</t>
  </si>
  <si>
    <t>93R-182-461</t>
  </si>
  <si>
    <t>93R-192-311</t>
  </si>
  <si>
    <t>93R-193-311</t>
  </si>
  <si>
    <t>93T-163-192</t>
  </si>
  <si>
    <t>93T-163-411</t>
  </si>
  <si>
    <t>93T-163-462</t>
  </si>
  <si>
    <t>93T-165-418</t>
  </si>
  <si>
    <t>93T-170-198</t>
  </si>
  <si>
    <t>93T-171-126</t>
  </si>
  <si>
    <t>93T-171-411</t>
  </si>
  <si>
    <t>93T-171-418</t>
  </si>
  <si>
    <t>93T-171-462</t>
  </si>
  <si>
    <t>93T-174-311</t>
  </si>
  <si>
    <t>93T-203-180</t>
  </si>
  <si>
    <t>93V-171-135</t>
  </si>
  <si>
    <t>93V-185-311</t>
  </si>
  <si>
    <t>93V-192-311</t>
  </si>
  <si>
    <t>940-170-392</t>
  </si>
  <si>
    <t>940-171-129_2</t>
  </si>
  <si>
    <t>940-171-192</t>
  </si>
  <si>
    <t>940-171-327</t>
  </si>
  <si>
    <t>940-171-472</t>
  </si>
  <si>
    <t>940-171-525</t>
  </si>
  <si>
    <t>940-174-392</t>
  </si>
  <si>
    <t>940-176-392</t>
  </si>
  <si>
    <t>940-176-411</t>
  </si>
  <si>
    <t>940-181-191</t>
  </si>
  <si>
    <t>940-181-392</t>
  </si>
  <si>
    <t>940-181-459</t>
  </si>
  <si>
    <t>940-183-392</t>
  </si>
  <si>
    <t>94A-166-418</t>
  </si>
  <si>
    <t>94A-171-411</t>
  </si>
  <si>
    <t>94Z-169-311</t>
  </si>
  <si>
    <t>94Z-171-411</t>
  </si>
  <si>
    <t>94Z-171-461</t>
  </si>
  <si>
    <t>950-170-142</t>
  </si>
  <si>
    <t>950-170-211</t>
  </si>
  <si>
    <t>950-170-221</t>
  </si>
  <si>
    <t>950-170-231</t>
  </si>
  <si>
    <t>950-176-121</t>
  </si>
  <si>
    <t>950-176-171</t>
  </si>
  <si>
    <t>950-176-192</t>
  </si>
  <si>
    <t>950-176-211</t>
  </si>
  <si>
    <t>950-176-221</t>
  </si>
  <si>
    <t>950-176-392</t>
  </si>
  <si>
    <t>950-176-423</t>
  </si>
  <si>
    <t>950-176-424</t>
  </si>
  <si>
    <t>950-181-392</t>
  </si>
  <si>
    <t>950-185-392</t>
  </si>
  <si>
    <t>95A-171-418</t>
  </si>
  <si>
    <t>960-171-343</t>
  </si>
  <si>
    <t>960-177-121</t>
  </si>
  <si>
    <t>960-177-211</t>
  </si>
  <si>
    <t>960-177-221</t>
  </si>
  <si>
    <t>960-177-411</t>
  </si>
  <si>
    <t>960-181-392</t>
  </si>
  <si>
    <t>96C-163-142</t>
  </si>
  <si>
    <t>96C-163-180</t>
  </si>
  <si>
    <t>96C-167-418</t>
  </si>
  <si>
    <t>96C-170-143</t>
  </si>
  <si>
    <t>96C-170-211</t>
  </si>
  <si>
    <t>96C-171-113</t>
  </si>
  <si>
    <t>96C-171-127</t>
  </si>
  <si>
    <t>96C-171-142</t>
  </si>
  <si>
    <t>96C-171-461</t>
  </si>
  <si>
    <t>96F-173-311</t>
  </si>
  <si>
    <t>970-163-312</t>
  </si>
  <si>
    <t>970-163-344</t>
  </si>
  <si>
    <t>970-167-232</t>
  </si>
  <si>
    <t>970-167-331</t>
  </si>
  <si>
    <t>970-169-232</t>
  </si>
  <si>
    <t>970-170-232</t>
  </si>
  <si>
    <t>970-171-232</t>
  </si>
  <si>
    <t>970-176-126</t>
  </si>
  <si>
    <t>970-176-211</t>
  </si>
  <si>
    <t>970-176-221</t>
  </si>
  <si>
    <t>970-176-232</t>
  </si>
  <si>
    <t>970-176-333</t>
  </si>
  <si>
    <t>970-176-411</t>
  </si>
  <si>
    <t>970-181-232</t>
  </si>
  <si>
    <t>980-169-192</t>
  </si>
  <si>
    <t>980-171-331</t>
  </si>
  <si>
    <t>980-177-392</t>
  </si>
  <si>
    <t>980-181-171</t>
  </si>
  <si>
    <t>980-181-198</t>
  </si>
  <si>
    <t>980-183-331</t>
  </si>
  <si>
    <t>980-185-392</t>
  </si>
  <si>
    <t>98A-140-418</t>
  </si>
  <si>
    <t>98A-140-462</t>
  </si>
  <si>
    <t>98A-171-541</t>
  </si>
  <si>
    <t>98A-176-131</t>
  </si>
  <si>
    <t>98A-181-121</t>
  </si>
  <si>
    <t>98A-181-146</t>
  </si>
  <si>
    <t>98A-181-198</t>
  </si>
  <si>
    <t>98A-181-211</t>
  </si>
  <si>
    <t>98A-181-551</t>
  </si>
  <si>
    <t>98B-172-418</t>
  </si>
  <si>
    <t>98B-172-542</t>
  </si>
  <si>
    <t>98B-182-541</t>
  </si>
  <si>
    <t>98B-185-318</t>
  </si>
  <si>
    <t>990-167-142</t>
  </si>
  <si>
    <t>990-167-171</t>
  </si>
  <si>
    <t>990-167-198</t>
  </si>
  <si>
    <t>990-167-221</t>
  </si>
  <si>
    <t>990-167-331</t>
  </si>
  <si>
    <t>990-169-181</t>
  </si>
  <si>
    <t>990-170-333</t>
  </si>
  <si>
    <t>990-171-151</t>
  </si>
  <si>
    <t>990-171-181</t>
  </si>
  <si>
    <t>990-176-171</t>
  </si>
  <si>
    <t>990-176-211</t>
  </si>
  <si>
    <t>990-176-221</t>
  </si>
  <si>
    <t>990-176-333</t>
  </si>
  <si>
    <t>990-176-392</t>
  </si>
  <si>
    <t>990-176-411</t>
  </si>
  <si>
    <t>990-177-198</t>
  </si>
  <si>
    <t>990-177-211</t>
  </si>
  <si>
    <t>990-177-221</t>
  </si>
  <si>
    <t>990-177-392</t>
  </si>
  <si>
    <t>990-181-171</t>
  </si>
  <si>
    <t>990-181-181</t>
  </si>
  <si>
    <t>990-181-198</t>
  </si>
  <si>
    <t>990-183-392</t>
  </si>
  <si>
    <t>990-183-411</t>
  </si>
  <si>
    <t>990-184-392</t>
  </si>
  <si>
    <t>990-185-181</t>
  </si>
  <si>
    <t>990-185-392</t>
  </si>
  <si>
    <t>995-167-394</t>
  </si>
  <si>
    <t>995-171-418</t>
  </si>
  <si>
    <t>995-174-394</t>
  </si>
  <si>
    <t>995-181-151</t>
  </si>
  <si>
    <t>995-181-171</t>
  </si>
  <si>
    <t>995-181-232</t>
  </si>
  <si>
    <t>995-181-331</t>
  </si>
  <si>
    <t>A23-175-327</t>
  </si>
  <si>
    <t>C37-175-462</t>
  </si>
  <si>
    <t>C39-175-411</t>
  </si>
  <si>
    <t>C39-175-451</t>
  </si>
  <si>
    <t>C62-175-113</t>
  </si>
  <si>
    <t>C62-175-171</t>
  </si>
  <si>
    <t>C62-175-198</t>
  </si>
  <si>
    <t>C62-175-211</t>
  </si>
  <si>
    <t>C62-175-221</t>
  </si>
  <si>
    <t>C67-175-418</t>
  </si>
  <si>
    <t>E11-175-113</t>
  </si>
  <si>
    <t>E11-175-141</t>
  </si>
  <si>
    <t>E11-175-151</t>
  </si>
  <si>
    <t>E11-175-211</t>
  </si>
  <si>
    <t>E11-175-231</t>
  </si>
  <si>
    <t>E11-175-233</t>
  </si>
  <si>
    <t>E11-175-234</t>
  </si>
  <si>
    <t>E11-175-235</t>
  </si>
  <si>
    <t>E28-175-232</t>
  </si>
  <si>
    <t>E28-175-233</t>
  </si>
  <si>
    <t>E29-175-113</t>
  </si>
  <si>
    <t>E29-175-131</t>
  </si>
  <si>
    <t>E29-175-151</t>
  </si>
  <si>
    <t>E29-175-153</t>
  </si>
  <si>
    <t>E29-175-211</t>
  </si>
  <si>
    <t>E29-175-232</t>
  </si>
  <si>
    <t>E29-175-233</t>
  </si>
  <si>
    <t>E29-175-239</t>
  </si>
  <si>
    <t>E29-175-312</t>
  </si>
  <si>
    <t>E29-175-332</t>
  </si>
  <si>
    <t>E29-175-411</t>
  </si>
  <si>
    <t>E29-175-462</t>
  </si>
  <si>
    <t>E31-175-311</t>
  </si>
  <si>
    <t>E31-175-392</t>
  </si>
  <si>
    <t>00A-ALL-116</t>
  </si>
  <si>
    <t>00B-ALL-135</t>
  </si>
  <si>
    <t>010-ALL-413</t>
  </si>
  <si>
    <t>01C-ALL-131</t>
  </si>
  <si>
    <t>020-ALL-232</t>
  </si>
  <si>
    <t>030-ALL-151</t>
  </si>
  <si>
    <t>040-ALL-198</t>
  </si>
  <si>
    <t>040-ALL-333</t>
  </si>
  <si>
    <t>050-ALL-148</t>
  </si>
  <si>
    <t>060-ALL-178</t>
  </si>
  <si>
    <t>060-ALL-394</t>
  </si>
  <si>
    <t>060-ALL-451</t>
  </si>
  <si>
    <t>060-ALL-472</t>
  </si>
  <si>
    <t>070-ALL-183</t>
  </si>
  <si>
    <t>070-ALL-394</t>
  </si>
  <si>
    <t>070-ALL-541</t>
  </si>
  <si>
    <t>080-ALL-198</t>
  </si>
  <si>
    <t>080-ALL-394</t>
  </si>
  <si>
    <t>090-ALL-146</t>
  </si>
  <si>
    <t>090-ALL-313</t>
  </si>
  <si>
    <t>09A-ALL-413</t>
  </si>
  <si>
    <t>09B-ALL-192</t>
  </si>
  <si>
    <t>100-ALL-232</t>
  </si>
  <si>
    <t>100-ALL-394</t>
  </si>
  <si>
    <t>10B-ALL-142</t>
  </si>
  <si>
    <t>110-ALL-117</t>
  </si>
  <si>
    <t>110-ALL-333</t>
  </si>
  <si>
    <t>110-ALL-394</t>
  </si>
  <si>
    <t>111-ALL-394</t>
  </si>
  <si>
    <t>11D-ALL-459</t>
  </si>
  <si>
    <t>120-ALL-134</t>
  </si>
  <si>
    <t>120-ALL-148</t>
  </si>
  <si>
    <t>120-ALL-333</t>
  </si>
  <si>
    <t>120-ALL-394</t>
  </si>
  <si>
    <t>120-ALL-472</t>
  </si>
  <si>
    <t>132-ALL-183</t>
  </si>
  <si>
    <t>13A-ALL-143</t>
  </si>
  <si>
    <t>13A-ALL-178</t>
  </si>
  <si>
    <t>13C-ALL-126</t>
  </si>
  <si>
    <t>13C-ALL-148</t>
  </si>
  <si>
    <t>13C-ALL-313</t>
  </si>
  <si>
    <t>13C-ALL-422</t>
  </si>
  <si>
    <t>13C-ALL-423</t>
  </si>
  <si>
    <t>13D-ALL-126</t>
  </si>
  <si>
    <t>13D-ALL-135</t>
  </si>
  <si>
    <t>13D-ALL-142</t>
  </si>
  <si>
    <t>13D-ALL-146</t>
  </si>
  <si>
    <t>13D-ALL-151</t>
  </si>
  <si>
    <t>140-ALL-333</t>
  </si>
  <si>
    <t>140-ALL-394</t>
  </si>
  <si>
    <t>150-ALL-113</t>
  </si>
  <si>
    <t>150-ALL-333</t>
  </si>
  <si>
    <t>150-ALL-459</t>
  </si>
  <si>
    <t>160-ALL-152</t>
  </si>
  <si>
    <t>160-ALL-351</t>
  </si>
  <si>
    <t>170-ALL-331</t>
  </si>
  <si>
    <t>180-ALL-132</t>
  </si>
  <si>
    <t>180-ALL-472</t>
  </si>
  <si>
    <t>182-ALL-148</t>
  </si>
  <si>
    <t>182-ALL-394</t>
  </si>
  <si>
    <t>190-ALL-163</t>
  </si>
  <si>
    <t>190-ALL-331</t>
  </si>
  <si>
    <t>19C-ALL-312</t>
  </si>
  <si>
    <t>200-ALL-113</t>
  </si>
  <si>
    <t>200-ALL-394</t>
  </si>
  <si>
    <t>20A-ALL-173</t>
  </si>
  <si>
    <t>210-ALL-188</t>
  </si>
  <si>
    <t>210-ALL-196</t>
  </si>
  <si>
    <t>210-ALL-423</t>
  </si>
  <si>
    <t>220-ALL-333</t>
  </si>
  <si>
    <t>220-ALL-394</t>
  </si>
  <si>
    <t>230-ALL-116</t>
  </si>
  <si>
    <t>230-ALL-129_1</t>
  </si>
  <si>
    <t>230-ALL-148</t>
  </si>
  <si>
    <t>230-ALL-333</t>
  </si>
  <si>
    <t>230-ALL-459</t>
  </si>
  <si>
    <t>240-ALL-147</t>
  </si>
  <si>
    <t>240-ALL-333</t>
  </si>
  <si>
    <t>240-ALL-422</t>
  </si>
  <si>
    <t>241-ALL-232</t>
  </si>
  <si>
    <t>24B-ALL-131</t>
  </si>
  <si>
    <t>24B-ALL-135</t>
  </si>
  <si>
    <t>24B-ALL-146</t>
  </si>
  <si>
    <t>24B-ALL-171</t>
  </si>
  <si>
    <t>250-ALL-313</t>
  </si>
  <si>
    <t>250-ALL-333</t>
  </si>
  <si>
    <t>250-ALL-351</t>
  </si>
  <si>
    <t>260-ALL-184</t>
  </si>
  <si>
    <t>26C-ALL-131</t>
  </si>
  <si>
    <t>270-ALL-147</t>
  </si>
  <si>
    <t>270-ALL-333</t>
  </si>
  <si>
    <t>280-ALL-133</t>
  </si>
  <si>
    <t>290-ALL-146</t>
  </si>
  <si>
    <t>290-ALL-198</t>
  </si>
  <si>
    <t>290-ALL-312</t>
  </si>
  <si>
    <t>290-ALL-326</t>
  </si>
  <si>
    <t>290-ALL-353</t>
  </si>
  <si>
    <t>290-ALL-394</t>
  </si>
  <si>
    <t>291-ALL-333</t>
  </si>
  <si>
    <t>292-ALL-542</t>
  </si>
  <si>
    <t>295-ALL-142</t>
  </si>
  <si>
    <t>295-ALL-394</t>
  </si>
  <si>
    <t>295-ALL-418</t>
  </si>
  <si>
    <t>295-ALL-532</t>
  </si>
  <si>
    <t>295-ALL-541</t>
  </si>
  <si>
    <t>29A-ALL-141</t>
  </si>
  <si>
    <t>29A-ALL-239</t>
  </si>
  <si>
    <t>300-ALL-333</t>
  </si>
  <si>
    <t>300-ALL-392</t>
  </si>
  <si>
    <t>300-ALL-542</t>
  </si>
  <si>
    <t>310-ALL-147</t>
  </si>
  <si>
    <t>310-ALL-165</t>
  </si>
  <si>
    <t>310-ALL-333</t>
  </si>
  <si>
    <t>320-ALL-331</t>
  </si>
  <si>
    <t>320-ALL-529</t>
  </si>
  <si>
    <t>320-ALL-542</t>
  </si>
  <si>
    <t>32B-ALL-183</t>
  </si>
  <si>
    <t>32C-ALL-135</t>
  </si>
  <si>
    <t>32D-ALL-312</t>
  </si>
  <si>
    <t>32H-ALL-325</t>
  </si>
  <si>
    <t>32K-ALL-142</t>
  </si>
  <si>
    <t>32K-ALL-231</t>
  </si>
  <si>
    <t>32S-ALL-121</t>
  </si>
  <si>
    <t>32S-ALL-131</t>
  </si>
  <si>
    <t>32S-ALL-142</t>
  </si>
  <si>
    <t>32S-ALL-229</t>
  </si>
  <si>
    <t>32S-ALL-231</t>
  </si>
  <si>
    <t>32S-ALL-317</t>
  </si>
  <si>
    <t>330-ALL-141</t>
  </si>
  <si>
    <t>330-ALL-176</t>
  </si>
  <si>
    <t>330-ALL-394</t>
  </si>
  <si>
    <t>33A-ALL-171</t>
  </si>
  <si>
    <t>33A-ALL-312</t>
  </si>
  <si>
    <t>340-ALL-234</t>
  </si>
  <si>
    <t>340-ALL-235</t>
  </si>
  <si>
    <t>340-ALL-351</t>
  </si>
  <si>
    <t>340-ALL-394</t>
  </si>
  <si>
    <t>340-ALL-472</t>
  </si>
  <si>
    <t>34Z-ALL-142</t>
  </si>
  <si>
    <t>34Z-ALL-314</t>
  </si>
  <si>
    <t>350-ALL-173</t>
  </si>
  <si>
    <t>350-ALL-312</t>
  </si>
  <si>
    <t>350-ALL-392</t>
  </si>
  <si>
    <t>360-ALL-472</t>
  </si>
  <si>
    <t>36B-ALL-542</t>
  </si>
  <si>
    <t>36F-ALL-135</t>
  </si>
  <si>
    <t>36F-ALL-333</t>
  </si>
  <si>
    <t>370-ALL-113</t>
  </si>
  <si>
    <t>380-ALL-394</t>
  </si>
  <si>
    <t>390-ALL-344</t>
  </si>
  <si>
    <t>390-ALL-351</t>
  </si>
  <si>
    <t>390-ALL-472</t>
  </si>
  <si>
    <t>39A-ALL-126</t>
  </si>
  <si>
    <t>39B-ALL-142</t>
  </si>
  <si>
    <t>400-ALL-188</t>
  </si>
  <si>
    <t>400-ALL-394</t>
  </si>
  <si>
    <t>410-ALL-129_1</t>
  </si>
  <si>
    <t>410-ALL-333</t>
  </si>
  <si>
    <t>410-ALL-394</t>
  </si>
  <si>
    <t>410-ALL-529</t>
  </si>
  <si>
    <t>41C-ALL-135</t>
  </si>
  <si>
    <t>41C-ALL-141</t>
  </si>
  <si>
    <t>41C-ALL-143</t>
  </si>
  <si>
    <t>41C-ALL-181</t>
  </si>
  <si>
    <t>41C-ALL-312</t>
  </si>
  <si>
    <t>41C-ALL-541</t>
  </si>
  <si>
    <t>41D-ALL-142</t>
  </si>
  <si>
    <t>41G-ALL-143</t>
  </si>
  <si>
    <t>41G-ALL-192</t>
  </si>
  <si>
    <t>41H-ALL-116</t>
  </si>
  <si>
    <t>41H-ALL-174</t>
  </si>
  <si>
    <t>41H-ALL-176</t>
  </si>
  <si>
    <t>41H-ALL-232</t>
  </si>
  <si>
    <t>41M-ALL-131</t>
  </si>
  <si>
    <t>41N-ALL-146</t>
  </si>
  <si>
    <t>420-ALL-126</t>
  </si>
  <si>
    <t>420-ALL-141</t>
  </si>
  <si>
    <t>420-ALL-312</t>
  </si>
  <si>
    <t>420-ALL-319</t>
  </si>
  <si>
    <t>420-ALL-331</t>
  </si>
  <si>
    <t>421-ALL-394</t>
  </si>
  <si>
    <t>422-ALL-551</t>
  </si>
  <si>
    <t>42A-ALL-121</t>
  </si>
  <si>
    <t>42A-ALL-131</t>
  </si>
  <si>
    <t>42A-ALL-142</t>
  </si>
  <si>
    <t>42A-ALL-146</t>
  </si>
  <si>
    <t>42A-ALL-229</t>
  </si>
  <si>
    <t>42A-ALL-317</t>
  </si>
  <si>
    <t>42A-ALL-318</t>
  </si>
  <si>
    <t>430-ALL-529</t>
  </si>
  <si>
    <t>43D-ALL-148</t>
  </si>
  <si>
    <t>440-ALL-113</t>
  </si>
  <si>
    <t>440-ALL-184</t>
  </si>
  <si>
    <t>440-ALL-191</t>
  </si>
  <si>
    <t>440-ALL-232</t>
  </si>
  <si>
    <t>440-ALL-351</t>
  </si>
  <si>
    <t>440-ALL-394</t>
  </si>
  <si>
    <t>44A-ALL-198</t>
  </si>
  <si>
    <t>460-ALL-333</t>
  </si>
  <si>
    <t>460-ALL-394</t>
  </si>
  <si>
    <t>460-ALL-461</t>
  </si>
  <si>
    <t>470-ALL-145</t>
  </si>
  <si>
    <t>470-ALL-151</t>
  </si>
  <si>
    <t>470-ALL-394</t>
  </si>
  <si>
    <t>490-ALL-331</t>
  </si>
  <si>
    <t>490-ALL-541</t>
  </si>
  <si>
    <t>490-ALL-551</t>
  </si>
  <si>
    <t>491-ALL-132</t>
  </si>
  <si>
    <t>491-ALL-145</t>
  </si>
  <si>
    <t>491-ALL-146</t>
  </si>
  <si>
    <t>491-ALL-151</t>
  </si>
  <si>
    <t>491-ALL-394</t>
  </si>
  <si>
    <t>49F-ALL-126</t>
  </si>
  <si>
    <t>49F-ALL-142</t>
  </si>
  <si>
    <t>49G-ALL-126</t>
  </si>
  <si>
    <t>49G-ALL-462</t>
  </si>
  <si>
    <t>500-ALL-394</t>
  </si>
  <si>
    <t>50Z-ALL-121</t>
  </si>
  <si>
    <t>510-ALL-188</t>
  </si>
  <si>
    <t>51A-ALL-143</t>
  </si>
  <si>
    <t>520-ALL-172</t>
  </si>
  <si>
    <t>520-ALL-333</t>
  </si>
  <si>
    <t>520-ALL-351</t>
  </si>
  <si>
    <t>530-ALL-162</t>
  </si>
  <si>
    <t>530-ALL-422</t>
  </si>
  <si>
    <t>540-ALL-392</t>
  </si>
  <si>
    <t>54A-ALL-318</t>
  </si>
  <si>
    <t>550-ALL-135</t>
  </si>
  <si>
    <t>550-ALL-188</t>
  </si>
  <si>
    <t>550-ALL-414</t>
  </si>
  <si>
    <t>55A-ALL-146</t>
  </si>
  <si>
    <t>55B-ALL-126</t>
  </si>
  <si>
    <t>55B-ALL-131</t>
  </si>
  <si>
    <t>55B-ALL-180</t>
  </si>
  <si>
    <t>55B-ALL-312</t>
  </si>
  <si>
    <t>560-ALL-125</t>
  </si>
  <si>
    <t>560-ALL-131</t>
  </si>
  <si>
    <t>560-ALL-333</t>
  </si>
  <si>
    <t>570-ALL-131</t>
  </si>
  <si>
    <t>570-ALL-176</t>
  </si>
  <si>
    <t>570-ALL-196</t>
  </si>
  <si>
    <t>570-ALL-394</t>
  </si>
  <si>
    <t>570-ALL-541</t>
  </si>
  <si>
    <t>590-ALL-114</t>
  </si>
  <si>
    <t>590-ALL-196</t>
  </si>
  <si>
    <t>590-ALL-394</t>
  </si>
  <si>
    <t>60B-ALL-173</t>
  </si>
  <si>
    <t>60B-ALL-192</t>
  </si>
  <si>
    <t>60B-ALL-325</t>
  </si>
  <si>
    <t>60B-ALL-331</t>
  </si>
  <si>
    <t>60I-ALL-333</t>
  </si>
  <si>
    <t>60J-ALL-148</t>
  </si>
  <si>
    <t>60L-ALL-141</t>
  </si>
  <si>
    <t>60L-ALL-142</t>
  </si>
  <si>
    <t>60L-ALL-221</t>
  </si>
  <si>
    <t>60L-ALL-317</t>
  </si>
  <si>
    <t>60N-ALL-126</t>
  </si>
  <si>
    <t>60P-ALL-198</t>
  </si>
  <si>
    <t>60P-ALL-327</t>
  </si>
  <si>
    <t>60Q-ALL-151</t>
  </si>
  <si>
    <t>60U-ALL-461</t>
  </si>
  <si>
    <t>610-ALL-394</t>
  </si>
  <si>
    <t>610-ALL-459</t>
  </si>
  <si>
    <t>610-ALL-472</t>
  </si>
  <si>
    <t>61L-ALL-173</t>
  </si>
  <si>
    <t>61M-ALL-192</t>
  </si>
  <si>
    <t>61Q-ALL-126</t>
  </si>
  <si>
    <t>61Q-ALL-141</t>
  </si>
  <si>
    <t>61Q-ALL-151</t>
  </si>
  <si>
    <t>61Q-ALL-162</t>
  </si>
  <si>
    <t>61Q-ALL-178</t>
  </si>
  <si>
    <t>61R-ALL-231</t>
  </si>
  <si>
    <t>61R-ALL-233</t>
  </si>
  <si>
    <t>61R-ALL-234</t>
  </si>
  <si>
    <t>61R-ALL-235</t>
  </si>
  <si>
    <t>61T-ALL-198</t>
  </si>
  <si>
    <t>61V-ALL-126</t>
  </si>
  <si>
    <t>61Y-ALL-121</t>
  </si>
  <si>
    <t>61Y-ALL-126</t>
  </si>
  <si>
    <t>61Y-ALL-311</t>
  </si>
  <si>
    <t>61Y-ALL-331</t>
  </si>
  <si>
    <t>620-ALL-394</t>
  </si>
  <si>
    <t>620-ALL-472</t>
  </si>
  <si>
    <t>62A-ALL-198</t>
  </si>
  <si>
    <t>62J-ALL-162</t>
  </si>
  <si>
    <t>63A-ALL-311</t>
  </si>
  <si>
    <t>63B-ALL-317</t>
  </si>
  <si>
    <t>640-ALL-333</t>
  </si>
  <si>
    <t>650-ALL-394</t>
  </si>
  <si>
    <t>65A-ALL-312</t>
  </si>
  <si>
    <t>65B-ALL-221</t>
  </si>
  <si>
    <t>65B-ALL-231</t>
  </si>
  <si>
    <t>65B-ALL-318</t>
  </si>
  <si>
    <t>65G-ALL-151</t>
  </si>
  <si>
    <t>65G-ALL-373</t>
  </si>
  <si>
    <t>660-ALL-124</t>
  </si>
  <si>
    <t>660-ALL-135</t>
  </si>
  <si>
    <t>660-ALL-141</t>
  </si>
  <si>
    <t>660-ALL-146</t>
  </si>
  <si>
    <t>660-ALL-147</t>
  </si>
  <si>
    <t>660-ALL-177</t>
  </si>
  <si>
    <t>660-ALL-394</t>
  </si>
  <si>
    <t>660-ALL-423</t>
  </si>
  <si>
    <t>660-ALL-451</t>
  </si>
  <si>
    <t>66A-ALL-143</t>
  </si>
  <si>
    <t>66A-ALL-317</t>
  </si>
  <si>
    <t>670-ALL-394</t>
  </si>
  <si>
    <t>67B-ALL-148</t>
  </si>
  <si>
    <t>680-ALL-331</t>
  </si>
  <si>
    <t>680-ALL-333</t>
  </si>
  <si>
    <t>680-ALL-394</t>
  </si>
  <si>
    <t>681-ALL-394</t>
  </si>
  <si>
    <t>68A-ALL-399</t>
  </si>
  <si>
    <t>68C-ALL-399</t>
  </si>
  <si>
    <t>69A-ALL-129_2</t>
  </si>
  <si>
    <t>69A-ALL-162</t>
  </si>
  <si>
    <t>69A-ALL-171</t>
  </si>
  <si>
    <t>69A-ALL-192</t>
  </si>
  <si>
    <t>69A-ALL-332</t>
  </si>
  <si>
    <t>69A-ALL-333</t>
  </si>
  <si>
    <t>700-ALL-394</t>
  </si>
  <si>
    <t>710-ALL-333</t>
  </si>
  <si>
    <t>710-ALL-351</t>
  </si>
  <si>
    <t>710-ALL-423</t>
  </si>
  <si>
    <t>720-ALL-192</t>
  </si>
  <si>
    <t>730-ALL-188</t>
  </si>
  <si>
    <t>730-ALL-331</t>
  </si>
  <si>
    <t>73B-ALL-317</t>
  </si>
  <si>
    <t>740-ALL-145</t>
  </si>
  <si>
    <t>740-ALL-394</t>
  </si>
  <si>
    <t>74C-ALL-325</t>
  </si>
  <si>
    <t>750-ALL-394</t>
  </si>
  <si>
    <t>750-ALL-523</t>
  </si>
  <si>
    <t>760-ALL-129_1</t>
  </si>
  <si>
    <t>760-ALL-183</t>
  </si>
  <si>
    <t>760-ALL-314</t>
  </si>
  <si>
    <t>760-ALL-333</t>
  </si>
  <si>
    <t>760-ALL-351</t>
  </si>
  <si>
    <t>760-ALL-394</t>
  </si>
  <si>
    <t>761-ALL-331</t>
  </si>
  <si>
    <t>761-ALL-343</t>
  </si>
  <si>
    <t>761-ALL-394</t>
  </si>
  <si>
    <t>76A-ALL-423</t>
  </si>
  <si>
    <t>770-ALL-198</t>
  </si>
  <si>
    <t>770-ALL-232</t>
  </si>
  <si>
    <t>770-ALL-394</t>
  </si>
  <si>
    <t>780-ALL-183</t>
  </si>
  <si>
    <t>780-ALL-331</t>
  </si>
  <si>
    <t>780-ALL-394</t>
  </si>
  <si>
    <t>780-ALL-461</t>
  </si>
  <si>
    <t>78C-ALL-121</t>
  </si>
  <si>
    <t>78C-ALL-196</t>
  </si>
  <si>
    <t>78C-ALL-197</t>
  </si>
  <si>
    <t>78C-ALL-411</t>
  </si>
  <si>
    <t>790-ALL-121</t>
  </si>
  <si>
    <t>790-ALL-145</t>
  </si>
  <si>
    <t>790-ALL-164</t>
  </si>
  <si>
    <t>800-ALL-423</t>
  </si>
  <si>
    <t>800-ALL-472</t>
  </si>
  <si>
    <t>810-ALL-332</t>
  </si>
  <si>
    <t>810-ALL-394</t>
  </si>
  <si>
    <t>81A-ALL-142</t>
  </si>
  <si>
    <t>820-ALL-199</t>
  </si>
  <si>
    <t>820-ALL-394</t>
  </si>
  <si>
    <t>830-ALL-116</t>
  </si>
  <si>
    <t>830-ALL-394</t>
  </si>
  <si>
    <t>830-ALL-423</t>
  </si>
  <si>
    <t>840-ALL-333</t>
  </si>
  <si>
    <t>84B-ALL-121</t>
  </si>
  <si>
    <t>850-ALL-183</t>
  </si>
  <si>
    <t>860-ALL-141</t>
  </si>
  <si>
    <t>860-ALL-147</t>
  </si>
  <si>
    <t>860-ALL-394</t>
  </si>
  <si>
    <t>861-ALL-126</t>
  </si>
  <si>
    <t>861-ALL-181</t>
  </si>
  <si>
    <t>861-ALL-351</t>
  </si>
  <si>
    <t>861-ALL-459</t>
  </si>
  <si>
    <t>880-ALL-394</t>
  </si>
  <si>
    <t>890-ALL-192</t>
  </si>
  <si>
    <t>890-ALL-333</t>
  </si>
  <si>
    <t>900-ALL-148</t>
  </si>
  <si>
    <t>90F-ALL-171</t>
  </si>
  <si>
    <t>910-ALL-142</t>
  </si>
  <si>
    <t>910-ALL-147</t>
  </si>
  <si>
    <t>910-ALL-151</t>
  </si>
  <si>
    <t>910-ALL-331</t>
  </si>
  <si>
    <t>91B-ALL-326</t>
  </si>
  <si>
    <t>91B-ALL-526</t>
  </si>
  <si>
    <t>92B-ALL-234</t>
  </si>
  <si>
    <t>92F-ALL-317</t>
  </si>
  <si>
    <t>92F-ALL-318</t>
  </si>
  <si>
    <t>92P-ALL-312</t>
  </si>
  <si>
    <t>92P-ALL-325</t>
  </si>
  <si>
    <t>92P-ALL-541</t>
  </si>
  <si>
    <t>92V-ALL-143</t>
  </si>
  <si>
    <t>92W-ALL-126</t>
  </si>
  <si>
    <t>92W-ALL-131</t>
  </si>
  <si>
    <t>930-ALL-181</t>
  </si>
  <si>
    <t>93A-ALL-142</t>
  </si>
  <si>
    <t>93L-ALL-131</t>
  </si>
  <si>
    <t>93L-ALL-418</t>
  </si>
  <si>
    <t>93R-ALL-317</t>
  </si>
  <si>
    <t>93R-ALL-461</t>
  </si>
  <si>
    <t>93T-ALL-126</t>
  </si>
  <si>
    <t>93T-ALL-192</t>
  </si>
  <si>
    <t>93T-ALL-198</t>
  </si>
  <si>
    <t>93T-ALL-462</t>
  </si>
  <si>
    <t>93V-ALL-135</t>
  </si>
  <si>
    <t>93V-ALL-311</t>
  </si>
  <si>
    <t>940-ALL-129_2</t>
  </si>
  <si>
    <t>940-ALL-191</t>
  </si>
  <si>
    <t>940-ALL-327</t>
  </si>
  <si>
    <t>940-ALL-525</t>
  </si>
  <si>
    <t>950-ALL-192</t>
  </si>
  <si>
    <t>950-ALL-424</t>
  </si>
  <si>
    <t>960-ALL-343</t>
  </si>
  <si>
    <t>96C-ALL-113</t>
  </si>
  <si>
    <t>96C-ALL-127</t>
  </si>
  <si>
    <t>96C-ALL-143</t>
  </si>
  <si>
    <t>970-ALL-333</t>
  </si>
  <si>
    <t>970-ALL-344</t>
  </si>
  <si>
    <t>98A-ALL-131</t>
  </si>
  <si>
    <t>98B-ALL-318</t>
  </si>
  <si>
    <t>98B-ALL-541</t>
  </si>
  <si>
    <t>990-ALL-151</t>
  </si>
  <si>
    <t>990-ALL-333</t>
  </si>
  <si>
    <t>A23-ALL-327</t>
  </si>
  <si>
    <t>C37-ALL-462</t>
  </si>
  <si>
    <t>C39-ALL-411</t>
  </si>
  <si>
    <t>C39-ALL-451</t>
  </si>
  <si>
    <t>C62-ALL-171</t>
  </si>
  <si>
    <t>C67-ALL-418</t>
  </si>
  <si>
    <t>E11-ALL-151</t>
  </si>
  <si>
    <t>E28-ALL-232</t>
  </si>
  <si>
    <t>E28-ALL-233</t>
  </si>
  <si>
    <t>E29-ALL-113</t>
  </si>
  <si>
    <t>E29-ALL-131</t>
  </si>
  <si>
    <t>E29-ALL-151</t>
  </si>
  <si>
    <t>E29-ALL-153</t>
  </si>
  <si>
    <t>E29-ALL-211</t>
  </si>
  <si>
    <t>E29-ALL-232</t>
  </si>
  <si>
    <t>E29-ALL-233</t>
  </si>
  <si>
    <t>E29-ALL-239</t>
  </si>
  <si>
    <t>E29-ALL-312</t>
  </si>
  <si>
    <t>E29-ALL-332</t>
  </si>
  <si>
    <t>E29-ALL-411</t>
  </si>
  <si>
    <t>E29-ALL-462</t>
  </si>
  <si>
    <t>E31-ALL-311</t>
  </si>
  <si>
    <t>E31-ALL-392</t>
  </si>
  <si>
    <t>ALL-ALL-353</t>
  </si>
  <si>
    <t>ALL-ALL-373</t>
  </si>
  <si>
    <t>ALL-ALL-525</t>
  </si>
  <si>
    <t>ALL-ALL-529</t>
  </si>
  <si>
    <t>ALL-121-399</t>
  </si>
  <si>
    <t>ALL-137-399</t>
  </si>
  <si>
    <t>ALL-140-311</t>
  </si>
  <si>
    <t>ALL-140-462</t>
  </si>
  <si>
    <t>ALL-165-394</t>
  </si>
  <si>
    <t>ALL-166-394</t>
  </si>
  <si>
    <t>ALL-167-394</t>
  </si>
  <si>
    <t>ALL-168-146</t>
  </si>
  <si>
    <t>ALL-168-162</t>
  </si>
  <si>
    <t>ALL-168-232</t>
  </si>
  <si>
    <t>ALL-168-351</t>
  </si>
  <si>
    <t>ALL-168-394</t>
  </si>
  <si>
    <t>ALL-169-191</t>
  </si>
  <si>
    <t>ALL-169-394</t>
  </si>
  <si>
    <t>ALL-170-135</t>
  </si>
  <si>
    <t>ALL-170-394</t>
  </si>
  <si>
    <t>ALL-170-423</t>
  </si>
  <si>
    <t>ALL-171-373</t>
  </si>
  <si>
    <t>ALL-171-525</t>
  </si>
  <si>
    <t>ALL-171-529</t>
  </si>
  <si>
    <t>ALL-172-317</t>
  </si>
  <si>
    <t>ALL-172-324</t>
  </si>
  <si>
    <t>ALL-174-394</t>
  </si>
  <si>
    <t>ALL-176-124</t>
  </si>
  <si>
    <t>ALL-176-126</t>
  </si>
  <si>
    <t>ALL-176-129_2</t>
  </si>
  <si>
    <t>ALL-176-131</t>
  </si>
  <si>
    <t>ALL-176-135</t>
  </si>
  <si>
    <t>ALL-176-142</t>
  </si>
  <si>
    <t>ALL-176-146</t>
  </si>
  <si>
    <t>ALL-176-147</t>
  </si>
  <si>
    <t>ALL-176-151</t>
  </si>
  <si>
    <t>ALL-176-162</t>
  </si>
  <si>
    <t>ALL-176-171</t>
  </si>
  <si>
    <t>ALL-176-173</t>
  </si>
  <si>
    <t>ALL-176-174</t>
  </si>
  <si>
    <t>ALL-176-176</t>
  </si>
  <si>
    <t>ALL-176-196</t>
  </si>
  <si>
    <t>ALL-176-229</t>
  </si>
  <si>
    <t>ALL-176-312</t>
  </si>
  <si>
    <t>ALL-176-331</t>
  </si>
  <si>
    <t>ALL-176-394</t>
  </si>
  <si>
    <t>ALL-176-423</t>
  </si>
  <si>
    <t>ALL-176-424</t>
  </si>
  <si>
    <t>ALL-176-459</t>
  </si>
  <si>
    <t>ALL-177-116</t>
  </si>
  <si>
    <t>ALL-177-121</t>
  </si>
  <si>
    <t>ALL-177-126</t>
  </si>
  <si>
    <t>ALL-177-129_2</t>
  </si>
  <si>
    <t>ALL-177-131</t>
  </si>
  <si>
    <t>ALL-177-135</t>
  </si>
  <si>
    <t>ALL-177-146</t>
  </si>
  <si>
    <t>ALL-177-147</t>
  </si>
  <si>
    <t>ALL-177-151</t>
  </si>
  <si>
    <t>ALL-177-171</t>
  </si>
  <si>
    <t>ALL-177-173</t>
  </si>
  <si>
    <t>ALL-177-174</t>
  </si>
  <si>
    <t>ALL-177-176</t>
  </si>
  <si>
    <t>ALL-177-191</t>
  </si>
  <si>
    <t>ALL-177-192</t>
  </si>
  <si>
    <t>ALL-177-196</t>
  </si>
  <si>
    <t>ALL-177-229</t>
  </si>
  <si>
    <t>ALL-177-231</t>
  </si>
  <si>
    <t>ALL-177-331</t>
  </si>
  <si>
    <t>ALL-177-332</t>
  </si>
  <si>
    <t>ALL-177-394</t>
  </si>
  <si>
    <t>ALL-177-424</t>
  </si>
  <si>
    <t>ALL-177-459</t>
  </si>
  <si>
    <t>ALL-177-472</t>
  </si>
  <si>
    <t>ALL-178-394</t>
  </si>
  <si>
    <t>ALL-181-149</t>
  </si>
  <si>
    <t>ALL-181-177</t>
  </si>
  <si>
    <t>ALL-181-373</t>
  </si>
  <si>
    <t>ALL-181-529</t>
  </si>
  <si>
    <t>ALL-182-126</t>
  </si>
  <si>
    <t>ALL-182-143</t>
  </si>
  <si>
    <t>ALL-183-351</t>
  </si>
  <si>
    <t>ALL-183-394</t>
  </si>
  <si>
    <t>ALL-183-422</t>
  </si>
  <si>
    <t>ALL-183-423</t>
  </si>
  <si>
    <t>ALL-184-113</t>
  </si>
  <si>
    <t>ALL-184-184</t>
  </si>
  <si>
    <t>ALL-184-199</t>
  </si>
  <si>
    <t>ALL-184-333</t>
  </si>
  <si>
    <t>ALL-184-344</t>
  </si>
  <si>
    <t>ALL-184-394</t>
  </si>
  <si>
    <t>ALL-184-461</t>
  </si>
  <si>
    <t>ALL-184-541</t>
  </si>
  <si>
    <t>ALL-185-171</t>
  </si>
  <si>
    <t>ALL-185-353</t>
  </si>
  <si>
    <t>ALL-186-126</t>
  </si>
  <si>
    <t>ALL-186-131</t>
  </si>
  <si>
    <t>ALL-186-134</t>
  </si>
  <si>
    <t>ALL-187-392</t>
  </si>
  <si>
    <t>ALL-193-394</t>
  </si>
  <si>
    <t>ALL-194-171</t>
  </si>
  <si>
    <t>ALL-194-392</t>
  </si>
  <si>
    <t>ALL-194-413</t>
  </si>
  <si>
    <t>ALL-195-116</t>
  </si>
  <si>
    <t>ALL-195-211</t>
  </si>
  <si>
    <t>ALL-195-221</t>
  </si>
  <si>
    <t>ALL-195-392</t>
  </si>
  <si>
    <t>ALL-197-392</t>
  </si>
  <si>
    <t>ALL-202-142</t>
  </si>
  <si>
    <t>ALL-203-392</t>
  </si>
  <si>
    <t>ALL-205-113</t>
  </si>
  <si>
    <t>ALL-205-192</t>
  </si>
  <si>
    <t>ALL-205-392</t>
  </si>
  <si>
    <t>ALL-205-394</t>
  </si>
  <si>
    <t>525</t>
  </si>
  <si>
    <t>Plumbing Contract</t>
  </si>
  <si>
    <t>07A-203-411</t>
  </si>
  <si>
    <t>34H-169-411</t>
  </si>
  <si>
    <t>34H-173-411</t>
  </si>
  <si>
    <t>41H-177-411</t>
  </si>
  <si>
    <t>41J-164-411</t>
  </si>
  <si>
    <t>51B-164-411</t>
  </si>
  <si>
    <t>61M-185-411</t>
  </si>
  <si>
    <t>76A-135-411</t>
  </si>
  <si>
    <t>76A-203-411</t>
  </si>
  <si>
    <t>79Z-170-411</t>
  </si>
  <si>
    <t>92V-164-411</t>
  </si>
  <si>
    <t>92W-124-411</t>
  </si>
  <si>
    <t>ALL-124-411</t>
  </si>
  <si>
    <t>ALL-135-411</t>
  </si>
  <si>
    <t>ALL-169-411</t>
  </si>
  <si>
    <t>ALL-173-411</t>
  </si>
  <si>
    <t>ALL-203-411</t>
  </si>
  <si>
    <t>Allotment Vs Expenditures as of (13PP) FY22</t>
  </si>
  <si>
    <t>LEA PRC Object Code Detail as of (13PP) FY22</t>
  </si>
  <si>
    <t>LEA PRC Expenditures as of (13PP) FY22</t>
  </si>
  <si>
    <t>6/30/2022</t>
  </si>
  <si>
    <t>Expenditures are based on 13P FY2020 and 13P FY2021 and 13PP FY2022 JHA Data Files.</t>
  </si>
  <si>
    <t>Expenditures are based on 13P FY2020 and 13P FY2021 and 13P FY2022 JHA Data Files.</t>
  </si>
  <si>
    <t>July 1, 2019 to June 30, 2020 (FY2020) &amp; July 1, 2020 to June 30, 2021 (FY2021) &amp; July 1, 2021 to June 30, 2022 (FY2022)</t>
  </si>
  <si>
    <t>Last update on 07/13/2022 @ 8:30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</si>
</sst>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 numFmtId="168" formatCode="&quot;$&quot;#,##0.00"/>
  </numFmts>
  <fonts count="59"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b/>
      <sz val="9"/>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b/>
      <sz val="12"/>
      <color indexed="8"/>
      <name val="Arial"/>
      <family val="2"/>
    </font>
    <font>
      <sz val="11"/>
      <color indexed="8"/>
      <name val="Calibri"/>
      <family val="2"/>
    </font>
    <font>
      <b/>
      <sz val="11"/>
      <color indexed="8"/>
      <name val="Calibri"/>
      <family val="2"/>
    </font>
    <font>
      <b/>
      <u/>
      <sz val="12"/>
      <name val="Arial"/>
      <family val="2"/>
    </font>
    <font>
      <sz val="8"/>
      <name val="Arial"/>
      <family val="2"/>
    </font>
    <font>
      <b/>
      <sz val="9"/>
      <color indexed="8"/>
      <name val="Arial"/>
      <family val="2"/>
    </font>
    <font>
      <sz val="8"/>
      <name val="Arial"/>
      <family val="2"/>
    </font>
    <font>
      <sz val="12"/>
      <name val="Arial"/>
      <family val="2"/>
    </font>
    <font>
      <b/>
      <sz val="12"/>
      <name val="Arial"/>
      <family val="2"/>
    </font>
    <font>
      <sz val="8"/>
      <name val="Arial"/>
      <family val="2"/>
    </font>
    <font>
      <sz val="11"/>
      <color indexed="8"/>
      <name val="Calibri"/>
      <family val="2"/>
    </font>
    <font>
      <sz val="11"/>
      <color indexed="8"/>
      <name val="Calibri"/>
      <family val="2"/>
    </font>
    <font>
      <sz val="11"/>
      <color theme="1"/>
      <name val="Calibri"/>
      <family val="2"/>
      <scheme val="minor"/>
    </font>
    <font>
      <u/>
      <sz val="8"/>
      <color theme="10"/>
      <name val="Arial"/>
      <family val="2"/>
    </font>
    <font>
      <u/>
      <sz val="10"/>
      <color theme="10"/>
      <name val="Arial"/>
      <family val="2"/>
    </font>
    <font>
      <b/>
      <u/>
      <sz val="8"/>
      <color rgb="FFFF0000"/>
      <name val="Arial"/>
      <family val="2"/>
    </font>
    <font>
      <sz val="8"/>
      <color theme="9" tint="-0.499984740745262"/>
      <name val="Arial"/>
      <family val="2"/>
    </font>
    <font>
      <sz val="8"/>
      <color rgb="FFFF0000"/>
      <name val="Arial"/>
      <family val="2"/>
    </font>
    <font>
      <b/>
      <sz val="8"/>
      <color theme="3"/>
      <name val="Arial"/>
      <family val="2"/>
    </font>
    <font>
      <b/>
      <sz val="8"/>
      <color rgb="FFFF0000"/>
      <name val="Arial"/>
      <family val="2"/>
    </font>
    <font>
      <sz val="12"/>
      <color rgb="FFFF0000"/>
      <name val="Arial"/>
      <family val="2"/>
    </font>
    <font>
      <sz val="9"/>
      <color theme="1"/>
      <name val="Arial"/>
      <family val="2"/>
    </font>
    <font>
      <sz val="8"/>
      <color theme="1"/>
      <name val="Arial"/>
      <family val="2"/>
    </font>
    <font>
      <i/>
      <u/>
      <sz val="8"/>
      <color theme="10"/>
      <name val="Arial"/>
      <family val="2"/>
    </font>
    <font>
      <i/>
      <sz val="10"/>
      <color rgb="FFFF0000"/>
      <name val="Arial"/>
      <family val="2"/>
    </font>
    <font>
      <sz val="15"/>
      <color rgb="FFFF0000"/>
      <name val="Arial"/>
      <family val="2"/>
    </font>
    <font>
      <b/>
      <sz val="10"/>
      <color rgb="FF7030A0"/>
      <name val="Arial"/>
      <family val="2"/>
    </font>
    <font>
      <b/>
      <sz val="8"/>
      <color indexed="60"/>
      <name val="Arial"/>
      <family val="2"/>
    </font>
    <font>
      <sz val="8"/>
      <color indexed="10"/>
      <name val="Arial"/>
      <family val="2"/>
    </font>
    <font>
      <b/>
      <u/>
      <sz val="8"/>
      <color indexed="60"/>
      <name val="Arial"/>
      <family val="2"/>
    </font>
    <font>
      <sz val="10"/>
      <color indexed="8"/>
      <name val="Arial"/>
      <family val="2"/>
    </font>
    <font>
      <sz val="11"/>
      <color indexed="8"/>
      <name val="Calibri"/>
      <family val="2"/>
    </font>
    <font>
      <b/>
      <i/>
      <u/>
      <sz val="8"/>
      <name val="Arial"/>
      <family val="2"/>
    </font>
    <font>
      <sz val="11"/>
      <color indexed="8"/>
      <name val="Calibri"/>
      <family val="2"/>
    </font>
    <font>
      <sz val="11"/>
      <color indexed="8"/>
      <name val="Calibri"/>
    </font>
    <font>
      <sz val="10"/>
      <color indexed="8"/>
      <name val="Arial"/>
    </font>
  </fonts>
  <fills count="1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8"/>
      </bottom>
      <diagonal/>
    </border>
    <border>
      <left/>
      <right style="thin">
        <color indexed="64"/>
      </right>
      <top/>
      <bottom style="thin">
        <color indexed="8"/>
      </bottom>
      <diagonal/>
    </border>
    <border>
      <left/>
      <right/>
      <top style="double">
        <color indexed="64"/>
      </top>
      <bottom style="thin">
        <color indexed="64"/>
      </bottom>
      <diagonal/>
    </border>
  </borders>
  <cellStyleXfs count="42">
    <xf numFmtId="0" fontId="0" fillId="0" borderId="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9" fillId="0" borderId="0"/>
    <xf numFmtId="0" fontId="9" fillId="0" borderId="0"/>
    <xf numFmtId="0" fontId="35" fillId="0" borderId="0"/>
    <xf numFmtId="0" fontId="29" fillId="0" borderId="0"/>
    <xf numFmtId="0" fontId="9" fillId="0" borderId="0"/>
    <xf numFmtId="0" fontId="9"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9" fillId="0" borderId="0" applyFont="0" applyFill="0" applyBorder="0" applyAlignment="0" applyProtection="0"/>
    <xf numFmtId="0" fontId="53" fillId="0" borderId="0"/>
    <xf numFmtId="0" fontId="53" fillId="0" borderId="0"/>
    <xf numFmtId="0" fontId="53" fillId="0" borderId="0"/>
    <xf numFmtId="0" fontId="58" fillId="0" borderId="0"/>
  </cellStyleXfs>
  <cellXfs count="294">
    <xf numFmtId="0" fontId="0" fillId="0" borderId="0" xfId="0"/>
    <xf numFmtId="0" fontId="0" fillId="0" borderId="0" xfId="0" applyProtection="1"/>
    <xf numFmtId="49" fontId="3" fillId="0" borderId="0" xfId="35" applyNumberFormat="1" applyFont="1" applyFill="1" applyBorder="1" applyAlignment="1" applyProtection="1"/>
    <xf numFmtId="0" fontId="3" fillId="0" borderId="0" xfId="35" applyFont="1" applyFill="1" applyBorder="1" applyAlignment="1" applyProtection="1"/>
    <xf numFmtId="0" fontId="11" fillId="0" borderId="2" xfId="33" applyFont="1" applyFill="1" applyBorder="1" applyAlignment="1" applyProtection="1">
      <alignment horizontal="right"/>
    </xf>
    <xf numFmtId="0" fontId="0" fillId="0" borderId="3" xfId="0" applyBorder="1" applyProtection="1"/>
    <xf numFmtId="0" fontId="5" fillId="0" borderId="3" xfId="0" applyFont="1" applyBorder="1" applyAlignment="1" applyProtection="1">
      <alignment horizontal="right"/>
    </xf>
    <xf numFmtId="0" fontId="0" fillId="0" borderId="0" xfId="0" applyBorder="1" applyProtection="1"/>
    <xf numFmtId="0" fontId="3" fillId="0" borderId="0" xfId="31" applyFont="1" applyFill="1" applyBorder="1" applyAlignment="1" applyProtection="1">
      <alignment wrapText="1"/>
    </xf>
    <xf numFmtId="0" fontId="0" fillId="0" borderId="0" xfId="0" applyFill="1" applyBorder="1" applyProtection="1"/>
    <xf numFmtId="0" fontId="4" fillId="0" borderId="0" xfId="32" applyFont="1" applyFill="1" applyBorder="1" applyAlignment="1" applyProtection="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0" fontId="3" fillId="0" borderId="0" xfId="35" applyNumberFormat="1" applyFont="1" applyFill="1" applyBorder="1" applyAlignment="1" applyProtection="1"/>
    <xf numFmtId="49" fontId="13" fillId="0" borderId="0" xfId="0" applyNumberFormat="1" applyFont="1" applyFill="1" applyBorder="1" applyAlignment="1" applyProtection="1"/>
    <xf numFmtId="10" fontId="3" fillId="0" borderId="0" xfId="13"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13" applyNumberFormat="1" applyFont="1" applyFill="1" applyBorder="1" applyAlignment="1" applyProtection="1">
      <alignment horizontal="right"/>
    </xf>
    <xf numFmtId="10" fontId="4" fillId="0" borderId="2" xfId="13"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10" fillId="0" borderId="0" xfId="35" applyFont="1" applyFill="1" applyBorder="1" applyAlignment="1" applyProtection="1"/>
    <xf numFmtId="49" fontId="10" fillId="0" borderId="0" xfId="35" applyNumberFormat="1" applyFont="1" applyFill="1" applyBorder="1" applyAlignment="1" applyProtection="1"/>
    <xf numFmtId="166" fontId="13" fillId="0" borderId="4" xfId="4" applyNumberFormat="1" applyBorder="1" applyAlignment="1" applyProtection="1"/>
    <xf numFmtId="10" fontId="13" fillId="0" borderId="4" xfId="4" applyNumberFormat="1" applyBorder="1" applyAlignment="1" applyProtection="1"/>
    <xf numFmtId="167" fontId="4" fillId="0" borderId="0" xfId="13" applyNumberFormat="1" applyFont="1" applyFill="1" applyBorder="1" applyAlignment="1" applyProtection="1">
      <alignment horizontal="right"/>
    </xf>
    <xf numFmtId="10" fontId="4" fillId="0" borderId="0" xfId="13" applyNumberFormat="1" applyFont="1" applyFill="1" applyBorder="1" applyAlignment="1" applyProtection="1">
      <alignment horizontal="right"/>
    </xf>
    <xf numFmtId="167" fontId="10" fillId="0" borderId="0" xfId="13" quotePrefix="1" applyNumberFormat="1" applyFont="1" applyFill="1" applyBorder="1" applyAlignment="1" applyProtection="1">
      <alignment horizontal="right"/>
    </xf>
    <xf numFmtId="0" fontId="10" fillId="0" borderId="0" xfId="35" applyFont="1" applyFill="1" applyBorder="1" applyAlignment="1" applyProtection="1">
      <alignment wrapText="1"/>
    </xf>
    <xf numFmtId="0" fontId="15" fillId="0" borderId="1" xfId="28" applyFont="1" applyFill="1" applyBorder="1" applyAlignment="1" applyProtection="1"/>
    <xf numFmtId="164" fontId="15" fillId="0" borderId="1" xfId="28" applyNumberFormat="1" applyFont="1" applyFill="1" applyBorder="1" applyAlignment="1" applyProtection="1"/>
    <xf numFmtId="49" fontId="2" fillId="0" borderId="1" xfId="28" applyNumberFormat="1" applyFont="1" applyFill="1" applyBorder="1" applyAlignment="1" applyProtection="1"/>
    <xf numFmtId="0" fontId="2" fillId="0" borderId="1" xfId="28" applyFont="1" applyFill="1" applyBorder="1" applyAlignment="1" applyProtection="1"/>
    <xf numFmtId="0" fontId="17" fillId="0" borderId="1" xfId="28" applyFont="1" applyFill="1" applyBorder="1" applyAlignment="1" applyProtection="1"/>
    <xf numFmtId="0" fontId="17" fillId="0" borderId="1" xfId="29" applyFont="1" applyFill="1" applyBorder="1" applyAlignment="1" applyProtection="1"/>
    <xf numFmtId="0" fontId="0" fillId="0" borderId="0" xfId="0" applyAlignment="1" applyProtection="1"/>
    <xf numFmtId="0" fontId="17" fillId="2" borderId="5" xfId="29" applyFont="1" applyFill="1" applyBorder="1" applyAlignment="1" applyProtection="1">
      <alignment horizontal="center"/>
    </xf>
    <xf numFmtId="0" fontId="38" fillId="0" borderId="0" xfId="0" applyFont="1" applyProtection="1"/>
    <xf numFmtId="0" fontId="5" fillId="0" borderId="0" xfId="0" applyFont="1" applyBorder="1" applyProtection="1"/>
    <xf numFmtId="0" fontId="9" fillId="0" borderId="0" xfId="0" applyFont="1" applyBorder="1" applyProtection="1"/>
    <xf numFmtId="0" fontId="3" fillId="0" borderId="0" xfId="34" quotePrefix="1" applyFont="1" applyFill="1" applyBorder="1" applyAlignment="1" applyProtection="1">
      <alignment horizontal="left"/>
    </xf>
    <xf numFmtId="0" fontId="3" fillId="0" borderId="0" xfId="34" applyFont="1" applyFill="1" applyBorder="1" applyAlignment="1" applyProtection="1">
      <alignment horizontal="left"/>
    </xf>
    <xf numFmtId="0" fontId="10" fillId="0" borderId="0" xfId="34" applyFont="1" applyFill="1" applyBorder="1" applyAlignment="1" applyProtection="1">
      <alignment horizontal="left"/>
    </xf>
    <xf numFmtId="0" fontId="39" fillId="0" borderId="0" xfId="0" applyFont="1" applyProtection="1"/>
    <xf numFmtId="49" fontId="3" fillId="0" borderId="6" xfId="34" quotePrefix="1" applyNumberFormat="1" applyFont="1" applyFill="1" applyBorder="1" applyAlignment="1" applyProtection="1">
      <alignment horizontal="left"/>
    </xf>
    <xf numFmtId="49" fontId="3" fillId="0" borderId="6" xfId="34" applyNumberFormat="1" applyFont="1" applyFill="1" applyBorder="1" applyAlignment="1" applyProtection="1">
      <alignment horizontal="left"/>
    </xf>
    <xf numFmtId="49" fontId="3" fillId="0" borderId="7" xfId="34" applyNumberFormat="1" applyFont="1" applyFill="1" applyBorder="1" applyAlignment="1" applyProtection="1">
      <alignment horizontal="left"/>
    </xf>
    <xf numFmtId="0" fontId="3" fillId="0" borderId="8" xfId="34" applyFont="1" applyFill="1" applyBorder="1" applyAlignment="1" applyProtection="1">
      <alignment horizontal="left"/>
    </xf>
    <xf numFmtId="0" fontId="20" fillId="0" borderId="0" xfId="34" applyFont="1" applyFill="1" applyBorder="1" applyAlignment="1" applyProtection="1">
      <alignment horizontal="left"/>
    </xf>
    <xf numFmtId="167" fontId="6" fillId="0" borderId="9" xfId="10" applyNumberFormat="1" applyFont="1" applyBorder="1" applyProtection="1"/>
    <xf numFmtId="0" fontId="22" fillId="0" borderId="0" xfId="0" applyFont="1"/>
    <xf numFmtId="0" fontId="22" fillId="0" borderId="0" xfId="0" applyFont="1" applyAlignment="1">
      <alignment vertical="top" wrapText="1"/>
    </xf>
    <xf numFmtId="0" fontId="22" fillId="0" borderId="0" xfId="0" applyFont="1" applyFill="1"/>
    <xf numFmtId="0" fontId="22" fillId="0" borderId="0" xfId="0" applyFont="1" applyAlignment="1">
      <alignment horizontal="left" vertical="top" wrapText="1"/>
    </xf>
    <xf numFmtId="0" fontId="16" fillId="0" borderId="0" xfId="0" applyFont="1" applyAlignment="1">
      <alignment vertical="top"/>
    </xf>
    <xf numFmtId="0" fontId="22" fillId="0" borderId="0" xfId="0" applyFont="1" applyAlignment="1">
      <alignment vertical="top"/>
    </xf>
    <xf numFmtId="0" fontId="22" fillId="0" borderId="0" xfId="0" applyFont="1" applyAlignment="1">
      <alignment horizontal="left" vertical="top"/>
    </xf>
    <xf numFmtId="0" fontId="22" fillId="0" borderId="0" xfId="0" applyFont="1" applyAlignment="1">
      <alignment horizontal="center" vertical="top"/>
    </xf>
    <xf numFmtId="0" fontId="22" fillId="0" borderId="0" xfId="0" applyFont="1" applyFill="1" applyAlignment="1">
      <alignment vertical="top"/>
    </xf>
    <xf numFmtId="0" fontId="22" fillId="0" borderId="0" xfId="0" applyFont="1" applyFill="1" applyAlignment="1">
      <alignment horizontal="center" vertical="top"/>
    </xf>
    <xf numFmtId="0" fontId="16" fillId="4" borderId="0" xfId="0" applyFont="1" applyFill="1" applyAlignment="1">
      <alignment vertical="top"/>
    </xf>
    <xf numFmtId="0" fontId="22" fillId="0" borderId="0" xfId="0" applyFont="1" applyFill="1" applyAlignment="1">
      <alignment horizontal="left" vertical="top" wrapText="1"/>
    </xf>
    <xf numFmtId="49" fontId="3" fillId="0" borderId="0" xfId="34" applyNumberFormat="1" applyFont="1" applyFill="1" applyBorder="1" applyAlignment="1" applyProtection="1">
      <alignment horizontal="left"/>
    </xf>
    <xf numFmtId="164" fontId="15" fillId="0" borderId="10" xfId="28" applyNumberFormat="1" applyFont="1" applyFill="1" applyBorder="1" applyAlignment="1" applyProtection="1"/>
    <xf numFmtId="49" fontId="9" fillId="0" borderId="0" xfId="0" applyNumberFormat="1" applyFont="1" applyFill="1" applyBorder="1" applyAlignment="1" applyProtection="1"/>
    <xf numFmtId="166" fontId="1" fillId="0" borderId="9" xfId="1" applyNumberFormat="1" applyFill="1" applyBorder="1" applyProtection="1"/>
    <xf numFmtId="0" fontId="0" fillId="0" borderId="0" xfId="0" applyFill="1" applyProtection="1"/>
    <xf numFmtId="0" fontId="10" fillId="0" borderId="0" xfId="32" applyFont="1" applyFill="1" applyBorder="1" applyAlignment="1"/>
    <xf numFmtId="165" fontId="10" fillId="0" borderId="0" xfId="36" applyNumberFormat="1" applyFont="1" applyFill="1" applyBorder="1" applyAlignment="1"/>
    <xf numFmtId="165" fontId="0" fillId="0" borderId="0" xfId="36" applyNumberFormat="1" applyFont="1"/>
    <xf numFmtId="49" fontId="10" fillId="0" borderId="0" xfId="32" applyNumberFormat="1" applyFont="1" applyFill="1" applyBorder="1" applyAlignment="1"/>
    <xf numFmtId="0" fontId="23" fillId="0" borderId="0" xfId="32" applyFont="1" applyFill="1" applyBorder="1" applyAlignment="1">
      <alignment vertical="top" wrapText="1"/>
    </xf>
    <xf numFmtId="165" fontId="5" fillId="5" borderId="0" xfId="0" applyNumberFormat="1" applyFont="1" applyFill="1"/>
    <xf numFmtId="0" fontId="23" fillId="5" borderId="0" xfId="32" applyFont="1" applyFill="1" applyBorder="1" applyAlignment="1">
      <alignment vertical="top" wrapText="1"/>
    </xf>
    <xf numFmtId="0" fontId="15" fillId="0" borderId="0" xfId="28" applyFont="1" applyFill="1" applyBorder="1" applyAlignment="1" applyProtection="1"/>
    <xf numFmtId="164" fontId="15" fillId="0" borderId="0" xfId="28" applyNumberFormat="1" applyFont="1" applyFill="1" applyBorder="1" applyAlignment="1" applyProtection="1"/>
    <xf numFmtId="0" fontId="40" fillId="6" borderId="11" xfId="0" applyFont="1" applyFill="1" applyBorder="1" applyAlignment="1" applyProtection="1"/>
    <xf numFmtId="0" fontId="40" fillId="6" borderId="12" xfId="0" applyFont="1" applyFill="1" applyBorder="1" applyAlignment="1" applyProtection="1"/>
    <xf numFmtId="15" fontId="41" fillId="6" borderId="13" xfId="0" quotePrefix="1" applyNumberFormat="1" applyFont="1" applyFill="1" applyBorder="1" applyAlignment="1" applyProtection="1"/>
    <xf numFmtId="15" fontId="41" fillId="6" borderId="14" xfId="0" quotePrefix="1" applyNumberFormat="1" applyFont="1" applyFill="1" applyBorder="1" applyAlignment="1" applyProtection="1"/>
    <xf numFmtId="0" fontId="36" fillId="0" borderId="0" xfId="19" applyProtection="1"/>
    <xf numFmtId="167" fontId="0" fillId="0" borderId="0" xfId="0" applyNumberFormat="1" applyProtection="1"/>
    <xf numFmtId="0" fontId="12" fillId="0" borderId="0" xfId="0" applyFont="1" applyProtection="1"/>
    <xf numFmtId="49" fontId="2" fillId="0" borderId="15" xfId="28" applyNumberFormat="1" applyFont="1" applyFill="1" applyBorder="1" applyAlignment="1" applyProtection="1"/>
    <xf numFmtId="0" fontId="14" fillId="0" borderId="1" xfId="28" applyFont="1" applyFill="1" applyBorder="1" applyAlignment="1" applyProtection="1"/>
    <xf numFmtId="0" fontId="24" fillId="0" borderId="1" xfId="33" applyFont="1" applyFill="1" applyBorder="1" applyAlignment="1"/>
    <xf numFmtId="0" fontId="26" fillId="0" borderId="0" xfId="0" applyFont="1" applyAlignment="1">
      <alignment vertical="top"/>
    </xf>
    <xf numFmtId="43" fontId="24" fillId="7" borderId="1" xfId="1" applyFont="1" applyFill="1" applyBorder="1" applyAlignment="1">
      <alignment horizontal="right"/>
    </xf>
    <xf numFmtId="43" fontId="24" fillId="0" borderId="1" xfId="1" applyFont="1" applyFill="1" applyBorder="1" applyAlignment="1">
      <alignment horizontal="right"/>
    </xf>
    <xf numFmtId="166" fontId="24" fillId="0" borderId="1" xfId="1" applyNumberFormat="1" applyFont="1" applyFill="1" applyBorder="1" applyAlignment="1">
      <alignment horizontal="right"/>
    </xf>
    <xf numFmtId="0" fontId="42" fillId="5" borderId="0" xfId="0" applyFont="1" applyFill="1" applyAlignment="1" applyProtection="1">
      <alignment wrapText="1"/>
    </xf>
    <xf numFmtId="0" fontId="24" fillId="0" borderId="1" xfId="27" applyFont="1" applyFill="1" applyBorder="1" applyAlignment="1"/>
    <xf numFmtId="0" fontId="25" fillId="2" borderId="5" xfId="27" applyFont="1" applyFill="1" applyBorder="1" applyAlignment="1">
      <alignment horizontal="center"/>
    </xf>
    <xf numFmtId="43" fontId="8" fillId="5" borderId="0" xfId="1" applyFont="1" applyFill="1" applyAlignment="1" applyProtection="1"/>
    <xf numFmtId="43" fontId="0" fillId="0" borderId="0" xfId="1" applyFont="1" applyAlignment="1" applyProtection="1"/>
    <xf numFmtId="43" fontId="27" fillId="8" borderId="0" xfId="1" applyFont="1" applyFill="1" applyAlignment="1" applyProtection="1"/>
    <xf numFmtId="43" fontId="27" fillId="9" borderId="0" xfId="1" applyFont="1" applyFill="1" applyAlignment="1" applyProtection="1"/>
    <xf numFmtId="0" fontId="3" fillId="0" borderId="0" xfId="35" applyNumberFormat="1" applyFont="1" applyFill="1" applyBorder="1" applyAlignment="1" applyProtection="1">
      <alignment wrapText="1"/>
    </xf>
    <xf numFmtId="0" fontId="28" fillId="2" borderId="5" xfId="28" applyFont="1" applyFill="1" applyBorder="1" applyAlignment="1" applyProtection="1"/>
    <xf numFmtId="49" fontId="28" fillId="2" borderId="16" xfId="28" applyNumberFormat="1" applyFont="1" applyFill="1" applyBorder="1" applyAlignment="1" applyProtection="1">
      <alignment horizontal="center"/>
    </xf>
    <xf numFmtId="0" fontId="28" fillId="2" borderId="16" xfId="28" applyFont="1" applyFill="1" applyBorder="1" applyAlignment="1" applyProtection="1">
      <alignment horizontal="center"/>
    </xf>
    <xf numFmtId="49" fontId="13" fillId="0" borderId="0" xfId="0" applyNumberFormat="1" applyFont="1" applyFill="1" applyBorder="1" applyAlignment="1" applyProtection="1">
      <alignment wrapText="1"/>
    </xf>
    <xf numFmtId="0" fontId="3" fillId="0" borderId="0" xfId="35" applyFont="1" applyFill="1" applyBorder="1" applyAlignment="1" applyProtection="1">
      <alignment wrapText="1"/>
    </xf>
    <xf numFmtId="0" fontId="3" fillId="0" borderId="0" xfId="28" applyFont="1" applyFill="1" applyBorder="1" applyAlignment="1" applyProtection="1"/>
    <xf numFmtId="0" fontId="0" fillId="0" borderId="13" xfId="0" applyBorder="1" applyProtection="1"/>
    <xf numFmtId="43" fontId="24" fillId="0" borderId="0" xfId="1" applyFont="1" applyFill="1" applyBorder="1" applyAlignment="1">
      <alignment horizontal="right"/>
    </xf>
    <xf numFmtId="0" fontId="9" fillId="0" borderId="0" xfId="0" applyFont="1" applyFill="1" applyBorder="1" applyAlignment="1" applyProtection="1">
      <alignment horizontal="center" vertical="top" wrapText="1"/>
    </xf>
    <xf numFmtId="0" fontId="38" fillId="0" borderId="0" xfId="0" applyFont="1" applyFill="1" applyBorder="1" applyAlignment="1" applyProtection="1">
      <alignment horizontal="center"/>
    </xf>
    <xf numFmtId="0" fontId="17" fillId="0" borderId="0" xfId="29" applyFont="1" applyFill="1" applyBorder="1" applyAlignment="1" applyProtection="1">
      <alignment horizontal="center"/>
    </xf>
    <xf numFmtId="0" fontId="0" fillId="0" borderId="0" xfId="0" applyFill="1" applyAlignment="1" applyProtection="1"/>
    <xf numFmtId="166" fontId="0" fillId="0" borderId="17" xfId="0" applyNumberFormat="1" applyFill="1" applyBorder="1" applyProtection="1"/>
    <xf numFmtId="0" fontId="22" fillId="2" borderId="0" xfId="29" applyFont="1" applyFill="1" applyBorder="1" applyAlignment="1" applyProtection="1">
      <alignment horizontal="center"/>
    </xf>
    <xf numFmtId="0" fontId="2" fillId="2" borderId="0" xfId="29" applyFont="1" applyFill="1" applyBorder="1" applyAlignment="1" applyProtection="1">
      <alignment horizontal="center"/>
    </xf>
    <xf numFmtId="0" fontId="2" fillId="0" borderId="0" xfId="28"/>
    <xf numFmtId="0" fontId="3" fillId="0" borderId="0" xfId="28" applyFont="1"/>
    <xf numFmtId="0" fontId="14" fillId="0" borderId="0" xfId="28" applyFont="1" applyFill="1" applyBorder="1" applyAlignment="1" applyProtection="1"/>
    <xf numFmtId="0" fontId="2" fillId="0" borderId="1" xfId="28" applyBorder="1"/>
    <xf numFmtId="0" fontId="43" fillId="0" borderId="0" xfId="0" applyFont="1"/>
    <xf numFmtId="0" fontId="3" fillId="0" borderId="0" xfId="32" applyFont="1" applyFill="1" applyBorder="1" applyAlignment="1"/>
    <xf numFmtId="43" fontId="0" fillId="0" borderId="0" xfId="1" applyFont="1"/>
    <xf numFmtId="43" fontId="0" fillId="0" borderId="0" xfId="0" applyNumberFormat="1"/>
    <xf numFmtId="166" fontId="29" fillId="10" borderId="0" xfId="1" applyNumberFormat="1" applyFont="1" applyFill="1"/>
    <xf numFmtId="167" fontId="0" fillId="0" borderId="0" xfId="10" applyNumberFormat="1" applyFont="1"/>
    <xf numFmtId="43" fontId="1" fillId="0" borderId="0" xfId="1" applyBorder="1" applyProtection="1"/>
    <xf numFmtId="166" fontId="1" fillId="0" borderId="17" xfId="1" applyNumberFormat="1" applyBorder="1" applyProtection="1"/>
    <xf numFmtId="167" fontId="6" fillId="0" borderId="17" xfId="10" applyNumberFormat="1" applyFont="1" applyBorder="1" applyProtection="1"/>
    <xf numFmtId="43" fontId="1" fillId="0" borderId="13" xfId="1" applyBorder="1" applyProtection="1"/>
    <xf numFmtId="0" fontId="22" fillId="0" borderId="0" xfId="0" applyFont="1" applyProtection="1"/>
    <xf numFmtId="0" fontId="24" fillId="0" borderId="0" xfId="33" applyFont="1" applyBorder="1" applyAlignment="1">
      <alignment wrapText="1"/>
    </xf>
    <xf numFmtId="164" fontId="24" fillId="0" borderId="0" xfId="33" applyNumberFormat="1" applyFont="1" applyBorder="1" applyAlignment="1">
      <alignment horizontal="right" wrapText="1"/>
    </xf>
    <xf numFmtId="167" fontId="6" fillId="0" borderId="0" xfId="10" applyNumberFormat="1" applyFont="1" applyBorder="1" applyProtection="1"/>
    <xf numFmtId="0" fontId="0" fillId="0" borderId="8" xfId="0" applyBorder="1" applyProtection="1"/>
    <xf numFmtId="0" fontId="0" fillId="0" borderId="17" xfId="0" applyBorder="1" applyProtection="1"/>
    <xf numFmtId="10" fontId="0" fillId="0" borderId="17" xfId="0" applyNumberFormat="1" applyBorder="1" applyProtection="1"/>
    <xf numFmtId="10" fontId="6" fillId="0" borderId="17" xfId="0" applyNumberFormat="1" applyFont="1" applyBorder="1" applyProtection="1"/>
    <xf numFmtId="0" fontId="0" fillId="0" borderId="4" xfId="0" applyBorder="1" applyProtection="1"/>
    <xf numFmtId="0" fontId="44" fillId="0" borderId="0" xfId="23" applyFont="1"/>
    <xf numFmtId="0" fontId="45" fillId="0" borderId="0" xfId="23" applyFont="1"/>
    <xf numFmtId="0" fontId="30" fillId="0" borderId="0" xfId="0" applyFont="1"/>
    <xf numFmtId="0" fontId="3" fillId="0" borderId="0" xfId="35" applyFont="1" applyFill="1"/>
    <xf numFmtId="0" fontId="3" fillId="0" borderId="0" xfId="35" applyFont="1" applyFill="1" applyAlignment="1">
      <alignment wrapText="1"/>
    </xf>
    <xf numFmtId="0" fontId="5" fillId="3" borderId="18" xfId="0" applyFont="1" applyFill="1" applyBorder="1" applyAlignment="1" applyProtection="1">
      <alignment horizontal="left" wrapText="1"/>
    </xf>
    <xf numFmtId="0" fontId="5" fillId="3" borderId="19" xfId="0" applyFont="1" applyFill="1" applyBorder="1" applyAlignment="1" applyProtection="1">
      <alignment horizontal="center" wrapText="1"/>
    </xf>
    <xf numFmtId="0" fontId="5" fillId="3" borderId="20" xfId="0" applyFont="1" applyFill="1" applyBorder="1" applyAlignment="1" applyProtection="1">
      <alignment horizontal="center" wrapText="1"/>
    </xf>
    <xf numFmtId="0" fontId="5" fillId="3" borderId="17" xfId="0" applyFont="1" applyFill="1" applyBorder="1" applyAlignment="1" applyProtection="1">
      <alignment horizontal="center" wrapText="1"/>
    </xf>
    <xf numFmtId="0" fontId="31" fillId="0" borderId="0" xfId="0" applyFont="1" applyAlignment="1">
      <alignment vertical="top"/>
    </xf>
    <xf numFmtId="0" fontId="5" fillId="3" borderId="19" xfId="0" applyFont="1" applyFill="1" applyBorder="1" applyAlignment="1" applyProtection="1">
      <alignment wrapText="1"/>
    </xf>
    <xf numFmtId="0" fontId="46" fillId="0" borderId="0" xfId="19" applyFont="1" applyProtection="1"/>
    <xf numFmtId="166" fontId="10" fillId="0" borderId="0" xfId="1" quotePrefix="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protection hidden="1"/>
    </xf>
    <xf numFmtId="166" fontId="3" fillId="0" borderId="0" xfId="1" applyNumberFormat="1" applyFont="1" applyFill="1" applyBorder="1" applyAlignment="1" applyProtection="1">
      <alignment horizontal="right" wrapText="1"/>
    </xf>
    <xf numFmtId="43" fontId="0" fillId="0" borderId="0" xfId="1" applyFont="1" applyFill="1"/>
    <xf numFmtId="0" fontId="0" fillId="0" borderId="0" xfId="0" applyFill="1"/>
    <xf numFmtId="167" fontId="0" fillId="0" borderId="0" xfId="10" applyNumberFormat="1" applyFont="1" applyFill="1"/>
    <xf numFmtId="0" fontId="47" fillId="0" borderId="0" xfId="0" applyFont="1" applyAlignment="1">
      <alignment horizontal="right"/>
    </xf>
    <xf numFmtId="0" fontId="42" fillId="6" borderId="14" xfId="0" applyFont="1" applyFill="1" applyBorder="1" applyAlignment="1" applyProtection="1">
      <alignment wrapText="1"/>
    </xf>
    <xf numFmtId="0" fontId="5" fillId="0" borderId="0" xfId="21" applyFont="1"/>
    <xf numFmtId="0" fontId="5" fillId="3" borderId="18" xfId="21" applyFont="1" applyFill="1" applyBorder="1" applyAlignment="1">
      <alignment horizontal="left"/>
    </xf>
    <xf numFmtId="0" fontId="5" fillId="3" borderId="19" xfId="21" applyFont="1" applyFill="1" applyBorder="1"/>
    <xf numFmtId="0" fontId="9" fillId="0" borderId="0" xfId="21"/>
    <xf numFmtId="0" fontId="3" fillId="0" borderId="0" xfId="34" quotePrefix="1" applyFont="1" applyAlignment="1">
      <alignment horizontal="left"/>
    </xf>
    <xf numFmtId="49" fontId="3" fillId="0" borderId="6" xfId="34" quotePrefix="1" applyNumberFormat="1" applyFont="1" applyBorder="1" applyAlignment="1">
      <alignment horizontal="left"/>
    </xf>
    <xf numFmtId="0" fontId="3" fillId="0" borderId="0" xfId="34" applyFont="1" applyAlignment="1">
      <alignment horizontal="left"/>
    </xf>
    <xf numFmtId="49" fontId="3" fillId="0" borderId="6" xfId="34" applyNumberFormat="1" applyFont="1" applyBorder="1" applyAlignment="1">
      <alignment horizontal="left"/>
    </xf>
    <xf numFmtId="0" fontId="38" fillId="0" borderId="0" xfId="21" applyFont="1"/>
    <xf numFmtId="0" fontId="39" fillId="0" borderId="0" xfId="21" applyFont="1"/>
    <xf numFmtId="0" fontId="5" fillId="3" borderId="18" xfId="21" applyFont="1" applyFill="1" applyBorder="1" applyAlignment="1">
      <alignment horizontal="left" wrapText="1"/>
    </xf>
    <xf numFmtId="0" fontId="5" fillId="3" borderId="19" xfId="21" applyFont="1" applyFill="1" applyBorder="1" applyAlignment="1">
      <alignment wrapText="1"/>
    </xf>
    <xf numFmtId="0" fontId="5" fillId="3" borderId="19" xfId="21" applyFont="1" applyFill="1" applyBorder="1" applyAlignment="1">
      <alignment horizontal="center" wrapText="1"/>
    </xf>
    <xf numFmtId="0" fontId="5" fillId="3" borderId="20" xfId="21" applyFont="1" applyFill="1" applyBorder="1" applyAlignment="1">
      <alignment horizontal="center" wrapText="1"/>
    </xf>
    <xf numFmtId="0" fontId="5" fillId="3" borderId="17" xfId="21" applyFont="1" applyFill="1" applyBorder="1" applyAlignment="1">
      <alignment horizontal="center" wrapText="1"/>
    </xf>
    <xf numFmtId="166" fontId="9" fillId="0" borderId="17" xfId="2" applyNumberFormat="1" applyBorder="1" applyProtection="1"/>
    <xf numFmtId="166" fontId="9" fillId="0" borderId="9" xfId="2" applyNumberFormat="1" applyFill="1" applyBorder="1" applyProtection="1"/>
    <xf numFmtId="166" fontId="9" fillId="0" borderId="17" xfId="21" applyNumberFormat="1" applyBorder="1"/>
    <xf numFmtId="10" fontId="9" fillId="0" borderId="17" xfId="21" applyNumberFormat="1" applyBorder="1"/>
    <xf numFmtId="0" fontId="9" fillId="0" borderId="17" xfId="21" applyBorder="1"/>
    <xf numFmtId="0" fontId="20" fillId="0" borderId="0" xfId="34" applyFont="1" applyAlignment="1">
      <alignment horizontal="left"/>
    </xf>
    <xf numFmtId="167" fontId="6" fillId="0" borderId="17" xfId="11" applyNumberFormat="1" applyFont="1" applyBorder="1" applyProtection="1"/>
    <xf numFmtId="167" fontId="6" fillId="0" borderId="9" xfId="11" applyNumberFormat="1" applyFont="1" applyBorder="1" applyProtection="1"/>
    <xf numFmtId="167" fontId="6" fillId="0" borderId="0" xfId="11" applyNumberFormat="1" applyFont="1" applyBorder="1" applyProtection="1"/>
    <xf numFmtId="10" fontId="6" fillId="0" borderId="17" xfId="21" applyNumberFormat="1" applyFont="1" applyBorder="1"/>
    <xf numFmtId="49" fontId="3" fillId="0" borderId="7" xfId="34" applyNumberFormat="1" applyFont="1" applyBorder="1" applyAlignment="1">
      <alignment horizontal="left"/>
    </xf>
    <xf numFmtId="0" fontId="3" fillId="0" borderId="8" xfId="34" applyFont="1" applyBorder="1" applyAlignment="1">
      <alignment horizontal="left"/>
    </xf>
    <xf numFmtId="0" fontId="9" fillId="0" borderId="13" xfId="21" applyBorder="1"/>
    <xf numFmtId="49" fontId="3" fillId="0" borderId="0" xfId="34" applyNumberFormat="1" applyFont="1" applyAlignment="1">
      <alignment horizontal="left"/>
    </xf>
    <xf numFmtId="43" fontId="9" fillId="0" borderId="0" xfId="2" applyBorder="1" applyProtection="1"/>
    <xf numFmtId="0" fontId="12" fillId="0" borderId="0" xfId="21" applyFont="1"/>
    <xf numFmtId="0" fontId="5" fillId="3" borderId="21" xfId="21" applyFont="1" applyFill="1" applyBorder="1" applyAlignment="1">
      <alignment horizontal="center" wrapText="1"/>
    </xf>
    <xf numFmtId="0" fontId="24" fillId="0" borderId="0" xfId="34" applyFont="1" applyBorder="1" applyAlignment="1">
      <alignment wrapText="1"/>
    </xf>
    <xf numFmtId="164" fontId="24" fillId="0" borderId="0" xfId="34" applyNumberFormat="1" applyFont="1" applyBorder="1" applyAlignment="1">
      <alignment horizontal="right" wrapText="1"/>
    </xf>
    <xf numFmtId="0" fontId="2" fillId="2" borderId="5" xfId="30" applyFont="1" applyFill="1" applyBorder="1" applyAlignment="1" applyProtection="1">
      <alignment horizontal="center"/>
    </xf>
    <xf numFmtId="0" fontId="16" fillId="11" borderId="0" xfId="0" applyFont="1" applyFill="1" applyAlignment="1">
      <alignment vertical="top"/>
    </xf>
    <xf numFmtId="0" fontId="16" fillId="5" borderId="0" xfId="0" applyFont="1" applyFill="1" applyAlignment="1">
      <alignment vertical="top" wrapText="1"/>
    </xf>
    <xf numFmtId="0" fontId="20" fillId="0" borderId="0" xfId="34" applyFont="1" applyAlignment="1">
      <alignment horizontal="right"/>
    </xf>
    <xf numFmtId="0" fontId="4" fillId="0" borderId="0" xfId="34" applyFont="1" applyAlignment="1">
      <alignment horizontal="right"/>
    </xf>
    <xf numFmtId="43" fontId="9" fillId="0" borderId="13" xfId="1" applyFont="1" applyBorder="1" applyProtection="1"/>
    <xf numFmtId="166" fontId="5" fillId="0" borderId="17" xfId="2" applyNumberFormat="1" applyFont="1" applyBorder="1" applyProtection="1"/>
    <xf numFmtId="10" fontId="5" fillId="0" borderId="17" xfId="21" applyNumberFormat="1" applyFont="1" applyBorder="1"/>
    <xf numFmtId="0" fontId="23" fillId="12" borderId="0" xfId="32" applyFont="1" applyFill="1" applyBorder="1" applyAlignment="1">
      <alignment vertical="top" wrapText="1"/>
    </xf>
    <xf numFmtId="165" fontId="5" fillId="12" borderId="0" xfId="0" applyNumberFormat="1" applyFont="1" applyFill="1"/>
    <xf numFmtId="0" fontId="23" fillId="4" borderId="0" xfId="32" applyFont="1" applyFill="1" applyBorder="1" applyAlignment="1">
      <alignment vertical="top" wrapText="1"/>
    </xf>
    <xf numFmtId="165" fontId="5" fillId="4" borderId="0" xfId="0" applyNumberFormat="1" applyFont="1" applyFill="1"/>
    <xf numFmtId="167" fontId="29" fillId="4" borderId="0" xfId="10" applyNumberFormat="1" applyFont="1" applyFill="1"/>
    <xf numFmtId="167" fontId="29" fillId="12" borderId="0" xfId="10" applyNumberFormat="1" applyFont="1" applyFill="1"/>
    <xf numFmtId="167" fontId="0" fillId="0" borderId="0" xfId="0" applyNumberFormat="1"/>
    <xf numFmtId="0" fontId="33" fillId="0" borderId="1" xfId="33" applyFont="1" applyBorder="1" applyAlignment="1">
      <alignment wrapText="1"/>
    </xf>
    <xf numFmtId="164" fontId="33" fillId="0" borderId="1" xfId="33" applyNumberFormat="1" applyFont="1" applyBorder="1" applyAlignment="1">
      <alignment horizontal="right" wrapText="1"/>
    </xf>
    <xf numFmtId="49" fontId="45" fillId="0" borderId="0" xfId="23" applyNumberFormat="1" applyFont="1"/>
    <xf numFmtId="0" fontId="34" fillId="0" borderId="1" xfId="33" applyFont="1" applyBorder="1" applyAlignment="1">
      <alignment wrapText="1"/>
    </xf>
    <xf numFmtId="164" fontId="34" fillId="0" borderId="1" xfId="33" applyNumberFormat="1" applyFont="1" applyBorder="1" applyAlignment="1">
      <alignment horizontal="right" wrapText="1"/>
    </xf>
    <xf numFmtId="0" fontId="34" fillId="0" borderId="0" xfId="33" applyFont="1" applyBorder="1" applyAlignment="1">
      <alignment wrapText="1"/>
    </xf>
    <xf numFmtId="164" fontId="34" fillId="0" borderId="0" xfId="33" applyNumberFormat="1" applyFont="1" applyBorder="1" applyAlignment="1">
      <alignment horizontal="right" wrapText="1"/>
    </xf>
    <xf numFmtId="0" fontId="22" fillId="13" borderId="22" xfId="0" applyFont="1" applyFill="1" applyBorder="1" applyAlignment="1" applyProtection="1"/>
    <xf numFmtId="166" fontId="1" fillId="0" borderId="0" xfId="1" applyNumberFormat="1" applyFill="1" applyBorder="1" applyProtection="1"/>
    <xf numFmtId="0" fontId="5" fillId="3" borderId="21" xfId="0" applyFont="1" applyFill="1" applyBorder="1" applyAlignment="1" applyProtection="1">
      <alignment horizontal="center" wrapText="1"/>
    </xf>
    <xf numFmtId="0" fontId="48" fillId="5" borderId="0" xfId="0" applyFont="1" applyFill="1"/>
    <xf numFmtId="0" fontId="0" fillId="5" borderId="0" xfId="0" applyFill="1"/>
    <xf numFmtId="0" fontId="8" fillId="0" borderId="4" xfId="0" applyFont="1" applyBorder="1" applyAlignment="1" applyProtection="1">
      <alignment horizontal="center"/>
    </xf>
    <xf numFmtId="0" fontId="42" fillId="0" borderId="4" xfId="0" applyFont="1" applyBorder="1" applyProtection="1"/>
    <xf numFmtId="0" fontId="5" fillId="13" borderId="26" xfId="0" applyFont="1" applyFill="1" applyBorder="1" applyAlignment="1" applyProtection="1">
      <alignment horizontal="center" vertical="top" wrapText="1"/>
    </xf>
    <xf numFmtId="40" fontId="9" fillId="0" borderId="0" xfId="21" applyNumberFormat="1"/>
    <xf numFmtId="38" fontId="0" fillId="0" borderId="0" xfId="0" applyNumberFormat="1" applyProtection="1"/>
    <xf numFmtId="166" fontId="9" fillId="0" borderId="17" xfId="1" applyNumberFormat="1" applyFont="1" applyBorder="1" applyProtection="1"/>
    <xf numFmtId="166" fontId="9" fillId="0" borderId="6" xfId="1" applyNumberFormat="1" applyFont="1" applyBorder="1" applyProtection="1"/>
    <xf numFmtId="166" fontId="9" fillId="0" borderId="14" xfId="1" applyNumberFormat="1" applyFont="1" applyBorder="1"/>
    <xf numFmtId="166" fontId="9" fillId="0" borderId="9" xfId="1" applyNumberFormat="1" applyFont="1" applyBorder="1"/>
    <xf numFmtId="166" fontId="9" fillId="0" borderId="17" xfId="1" applyNumberFormat="1" applyFont="1" applyBorder="1"/>
    <xf numFmtId="166" fontId="0" fillId="0" borderId="14" xfId="1" applyNumberFormat="1" applyFont="1" applyFill="1" applyBorder="1" applyProtection="1"/>
    <xf numFmtId="166" fontId="0" fillId="0" borderId="9" xfId="1" applyNumberFormat="1" applyFont="1" applyBorder="1" applyProtection="1"/>
    <xf numFmtId="166" fontId="0" fillId="0" borderId="17" xfId="1" applyNumberFormat="1" applyFont="1" applyBorder="1" applyProtection="1"/>
    <xf numFmtId="166" fontId="0" fillId="0" borderId="17" xfId="1" applyNumberFormat="1" applyFont="1" applyFill="1" applyBorder="1" applyProtection="1"/>
    <xf numFmtId="0" fontId="24" fillId="0" borderId="1" xfId="33" applyFont="1" applyBorder="1" applyAlignment="1">
      <alignment wrapText="1"/>
    </xf>
    <xf numFmtId="164" fontId="24" fillId="0" borderId="1" xfId="33" applyNumberFormat="1" applyFont="1" applyBorder="1" applyAlignment="1">
      <alignment horizontal="right" wrapText="1"/>
    </xf>
    <xf numFmtId="49" fontId="1" fillId="0" borderId="0" xfId="0" applyNumberFormat="1" applyFont="1" applyFill="1" applyBorder="1" applyAlignment="1" applyProtection="1"/>
    <xf numFmtId="0" fontId="1" fillId="0" borderId="0" xfId="0" applyFont="1" applyProtection="1"/>
    <xf numFmtId="0" fontId="24" fillId="0" borderId="1" xfId="34" applyFont="1" applyBorder="1"/>
    <xf numFmtId="164" fontId="24" fillId="0" borderId="1" xfId="34" applyNumberFormat="1" applyFont="1" applyBorder="1" applyAlignment="1">
      <alignment horizontal="right"/>
    </xf>
    <xf numFmtId="38" fontId="0" fillId="0" borderId="4" xfId="0" applyNumberFormat="1" applyBorder="1" applyProtection="1"/>
    <xf numFmtId="40" fontId="9" fillId="0" borderId="4" xfId="21" applyNumberFormat="1" applyBorder="1"/>
    <xf numFmtId="0" fontId="54" fillId="0" borderId="1" xfId="38" applyFont="1" applyBorder="1" applyAlignment="1">
      <alignment wrapText="1"/>
    </xf>
    <xf numFmtId="164" fontId="54" fillId="0" borderId="1" xfId="38" applyNumberFormat="1" applyFont="1" applyBorder="1" applyAlignment="1">
      <alignment horizontal="right" wrapText="1"/>
    </xf>
    <xf numFmtId="0" fontId="54" fillId="0" borderId="1" xfId="39" applyFont="1" applyBorder="1" applyAlignment="1">
      <alignment wrapText="1"/>
    </xf>
    <xf numFmtId="164" fontId="54" fillId="0" borderId="1" xfId="39" applyNumberFormat="1" applyFont="1" applyBorder="1" applyAlignment="1">
      <alignment horizontal="right" wrapText="1"/>
    </xf>
    <xf numFmtId="0" fontId="54" fillId="0" borderId="1" xfId="39" applyFont="1" applyBorder="1"/>
    <xf numFmtId="164" fontId="54" fillId="0" borderId="1" xfId="39" applyNumberFormat="1" applyFont="1" applyBorder="1" applyAlignment="1">
      <alignment horizontal="right"/>
    </xf>
    <xf numFmtId="0" fontId="54" fillId="0" borderId="1" xfId="40" applyFont="1" applyBorder="1" applyAlignment="1">
      <alignment wrapText="1"/>
    </xf>
    <xf numFmtId="164" fontId="54" fillId="0" borderId="1" xfId="40" applyNumberFormat="1" applyFont="1" applyBorder="1" applyAlignment="1">
      <alignment horizontal="right" wrapText="1"/>
    </xf>
    <xf numFmtId="0" fontId="54" fillId="0" borderId="0" xfId="40" applyFont="1" applyBorder="1" applyAlignment="1">
      <alignment wrapText="1"/>
    </xf>
    <xf numFmtId="164" fontId="54" fillId="0" borderId="0" xfId="40" applyNumberFormat="1" applyFont="1" applyBorder="1" applyAlignment="1">
      <alignment horizontal="right" wrapText="1"/>
    </xf>
    <xf numFmtId="0" fontId="1" fillId="0" borderId="0" xfId="21" applyFont="1"/>
    <xf numFmtId="49" fontId="3" fillId="0" borderId="0" xfId="34" applyNumberFormat="1" applyFont="1" applyBorder="1" applyAlignment="1">
      <alignment horizontal="left"/>
    </xf>
    <xf numFmtId="0" fontId="48" fillId="0" borderId="0" xfId="0" applyFont="1" applyFill="1"/>
    <xf numFmtId="0" fontId="30" fillId="16" borderId="22" xfId="0" applyFont="1" applyFill="1" applyBorder="1" applyAlignment="1">
      <alignment horizontal="center"/>
    </xf>
    <xf numFmtId="0" fontId="55" fillId="0" borderId="0" xfId="21" applyFont="1"/>
    <xf numFmtId="0" fontId="56" fillId="0" borderId="0" xfId="33" applyFont="1" applyBorder="1" applyAlignment="1">
      <alignment wrapText="1"/>
    </xf>
    <xf numFmtId="164" fontId="56" fillId="0" borderId="0" xfId="33" applyNumberFormat="1" applyFont="1" applyBorder="1" applyAlignment="1">
      <alignment horizontal="right" wrapText="1"/>
    </xf>
    <xf numFmtId="0" fontId="56" fillId="0" borderId="0" xfId="34" applyFont="1" applyBorder="1" applyAlignment="1">
      <alignment wrapText="1"/>
    </xf>
    <xf numFmtId="164" fontId="56" fillId="0" borderId="0" xfId="34" applyNumberFormat="1" applyFont="1" applyBorder="1" applyAlignment="1">
      <alignment horizontal="right" wrapText="1"/>
    </xf>
    <xf numFmtId="168" fontId="24" fillId="0" borderId="0" xfId="33" applyNumberFormat="1" applyFont="1" applyBorder="1" applyAlignment="1">
      <alignment horizontal="right" wrapText="1"/>
    </xf>
    <xf numFmtId="0" fontId="57" fillId="0" borderId="0" xfId="33" applyFont="1" applyBorder="1" applyAlignment="1">
      <alignment wrapText="1"/>
    </xf>
    <xf numFmtId="164" fontId="57" fillId="0" borderId="0" xfId="33" applyNumberFormat="1" applyFont="1" applyBorder="1" applyAlignment="1">
      <alignment horizontal="right" wrapText="1"/>
    </xf>
    <xf numFmtId="0" fontId="57" fillId="0" borderId="0" xfId="34" applyFont="1" applyBorder="1"/>
    <xf numFmtId="164" fontId="57" fillId="0" borderId="0" xfId="34" applyNumberFormat="1" applyFont="1" applyBorder="1" applyAlignment="1">
      <alignment horizontal="right"/>
    </xf>
    <xf numFmtId="0" fontId="57" fillId="0" borderId="0" xfId="34" applyFont="1" applyBorder="1" applyAlignment="1">
      <alignment wrapText="1"/>
    </xf>
    <xf numFmtId="164" fontId="57" fillId="0" borderId="0" xfId="34" applyNumberFormat="1" applyFont="1" applyBorder="1" applyAlignment="1">
      <alignment horizontal="right" wrapText="1"/>
    </xf>
    <xf numFmtId="43" fontId="9" fillId="0" borderId="13" xfId="1" applyNumberFormat="1" applyFont="1" applyBorder="1" applyProtection="1"/>
    <xf numFmtId="0" fontId="57" fillId="0" borderId="0" xfId="41" applyFont="1" applyBorder="1" applyAlignment="1">
      <alignment wrapText="1"/>
    </xf>
    <xf numFmtId="164" fontId="57" fillId="0" borderId="0" xfId="41" applyNumberFormat="1" applyFont="1" applyBorder="1" applyAlignment="1">
      <alignment horizontal="right" wrapText="1"/>
    </xf>
    <xf numFmtId="0" fontId="22" fillId="0" borderId="0" xfId="0" applyFont="1" applyAlignment="1">
      <alignment horizontal="left" vertical="top" wrapText="1"/>
    </xf>
    <xf numFmtId="0" fontId="49" fillId="0" borderId="0" xfId="0" applyFont="1" applyAlignment="1">
      <alignment horizontal="left" vertical="top" wrapText="1"/>
    </xf>
    <xf numFmtId="0" fontId="7" fillId="4" borderId="0" xfId="21" applyFont="1" applyFill="1" applyAlignment="1" applyProtection="1">
      <alignment horizontal="center"/>
      <protection locked="0"/>
    </xf>
    <xf numFmtId="0" fontId="21" fillId="0" borderId="0" xfId="21" applyFont="1" applyAlignment="1">
      <alignment horizontal="center"/>
    </xf>
    <xf numFmtId="0" fontId="12" fillId="0" borderId="0" xfId="21" applyFont="1" applyAlignment="1">
      <alignment horizontal="center"/>
    </xf>
    <xf numFmtId="0" fontId="7" fillId="4" borderId="0" xfId="0" applyFont="1" applyFill="1" applyAlignment="1" applyProtection="1">
      <alignment horizontal="center"/>
      <protection locked="0"/>
    </xf>
    <xf numFmtId="0" fontId="21" fillId="0" borderId="0" xfId="0" applyFont="1" applyAlignment="1" applyProtection="1">
      <alignment horizontal="center"/>
    </xf>
    <xf numFmtId="0" fontId="12" fillId="0" borderId="0" xfId="0" applyFont="1" applyAlignment="1" applyProtection="1">
      <alignment horizontal="center"/>
    </xf>
    <xf numFmtId="0" fontId="7" fillId="5" borderId="0" xfId="0" applyFont="1" applyFill="1" applyAlignment="1" applyProtection="1">
      <alignment horizontal="center"/>
      <protection locked="0"/>
    </xf>
    <xf numFmtId="0" fontId="11" fillId="0" borderId="0" xfId="33" applyFont="1" applyFill="1" applyBorder="1" applyAlignment="1" applyProtection="1"/>
    <xf numFmtId="0" fontId="4" fillId="13" borderId="26" xfId="32" applyFont="1" applyFill="1" applyBorder="1" applyAlignment="1" applyProtection="1">
      <alignment horizontal="left" vertical="top" wrapText="1"/>
    </xf>
    <xf numFmtId="0" fontId="8" fillId="0" borderId="0" xfId="0" applyFont="1" applyAlignment="1" applyProtection="1">
      <alignment horizontal="center"/>
    </xf>
    <xf numFmtId="0" fontId="7" fillId="14" borderId="0" xfId="0" applyFont="1" applyFill="1" applyAlignment="1" applyProtection="1">
      <alignment horizontal="center"/>
      <protection locked="0"/>
    </xf>
    <xf numFmtId="0" fontId="1" fillId="4" borderId="23"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11" xfId="0" applyFont="1" applyFill="1" applyBorder="1" applyAlignment="1">
      <alignment horizontal="center" vertical="top" wrapText="1"/>
    </xf>
    <xf numFmtId="0" fontId="38" fillId="4" borderId="7" xfId="0" applyFont="1" applyFill="1" applyBorder="1" applyAlignment="1" applyProtection="1">
      <alignment horizontal="center"/>
    </xf>
    <xf numFmtId="0" fontId="38" fillId="4" borderId="8" xfId="0" applyFont="1" applyFill="1" applyBorder="1" applyAlignment="1" applyProtection="1">
      <alignment horizontal="center"/>
    </xf>
    <xf numFmtId="0" fontId="38" fillId="4" borderId="12" xfId="0" applyFont="1" applyFill="1" applyBorder="1" applyAlignment="1" applyProtection="1">
      <alignment horizontal="center"/>
    </xf>
    <xf numFmtId="0" fontId="38" fillId="4" borderId="0" xfId="0" applyFont="1" applyFill="1" applyAlignment="1" applyProtection="1">
      <alignment horizontal="center"/>
    </xf>
    <xf numFmtId="0" fontId="6" fillId="4" borderId="0" xfId="0" applyFont="1" applyFill="1" applyAlignment="1" applyProtection="1">
      <alignment horizontal="center"/>
    </xf>
    <xf numFmtId="0" fontId="38" fillId="4" borderId="24" xfId="0" applyFont="1" applyFill="1" applyBorder="1" applyAlignment="1" applyProtection="1">
      <alignment horizontal="center"/>
    </xf>
    <xf numFmtId="0" fontId="38" fillId="4" borderId="25" xfId="0" applyFont="1" applyFill="1" applyBorder="1" applyAlignment="1" applyProtection="1">
      <alignment horizontal="center"/>
    </xf>
    <xf numFmtId="0" fontId="38" fillId="4" borderId="0" xfId="0" applyFont="1" applyFill="1" applyBorder="1" applyAlignment="1" applyProtection="1">
      <alignment horizontal="center"/>
    </xf>
    <xf numFmtId="0" fontId="31" fillId="15" borderId="0" xfId="0" applyFont="1" applyFill="1" applyAlignment="1">
      <alignment horizontal="center" wrapText="1"/>
    </xf>
    <xf numFmtId="0" fontId="31" fillId="15" borderId="8" xfId="0" applyFont="1" applyFill="1" applyBorder="1" applyAlignment="1">
      <alignment horizontal="center" wrapText="1"/>
    </xf>
  </cellXfs>
  <cellStyles count="42">
    <cellStyle name="Comma" xfId="1" builtinId="3"/>
    <cellStyle name="Comma 2" xfId="2" xr:uid="{00000000-0005-0000-0000-000001000000}"/>
    <cellStyle name="Comma 2 2" xfId="3" xr:uid="{00000000-0005-0000-0000-000002000000}"/>
    <cellStyle name="Comma 3" xfId="4" xr:uid="{00000000-0005-0000-0000-000003000000}"/>
    <cellStyle name="Comma 3 2" xfId="5" xr:uid="{00000000-0005-0000-0000-000004000000}"/>
    <cellStyle name="Comma 4" xfId="6" xr:uid="{00000000-0005-0000-0000-000005000000}"/>
    <cellStyle name="Comma 4 2" xfId="7" xr:uid="{00000000-0005-0000-0000-000006000000}"/>
    <cellStyle name="Comma 5" xfId="8" xr:uid="{00000000-0005-0000-0000-000007000000}"/>
    <cellStyle name="Comma 6" xfId="9" xr:uid="{00000000-0005-0000-0000-000008000000}"/>
    <cellStyle name="Currency" xfId="10" builtinId="4"/>
    <cellStyle name="Currency 2" xfId="11" xr:uid="{00000000-0005-0000-0000-00000A000000}"/>
    <cellStyle name="Currency 2 2" xfId="12" xr:uid="{00000000-0005-0000-0000-00000B000000}"/>
    <cellStyle name="Currency 3" xfId="13" xr:uid="{00000000-0005-0000-0000-00000C000000}"/>
    <cellStyle name="Currency 3 2" xfId="14" xr:uid="{00000000-0005-0000-0000-00000D000000}"/>
    <cellStyle name="Currency 4" xfId="15" xr:uid="{00000000-0005-0000-0000-00000E000000}"/>
    <cellStyle name="Currency 4 2" xfId="16" xr:uid="{00000000-0005-0000-0000-00000F000000}"/>
    <cellStyle name="Currency 5" xfId="17" xr:uid="{00000000-0005-0000-0000-000010000000}"/>
    <cellStyle name="Currency 6" xfId="18" xr:uid="{00000000-0005-0000-0000-000011000000}"/>
    <cellStyle name="Hyperlink" xfId="19" builtinId="8"/>
    <cellStyle name="Hyperlink 2" xfId="20" xr:uid="{00000000-0005-0000-0000-000013000000}"/>
    <cellStyle name="Normal" xfId="0" builtinId="0"/>
    <cellStyle name="Normal 2" xfId="21" xr:uid="{00000000-0005-0000-0000-000015000000}"/>
    <cellStyle name="Normal 2 2" xfId="22" xr:uid="{00000000-0005-0000-0000-000016000000}"/>
    <cellStyle name="Normal 3" xfId="23" xr:uid="{00000000-0005-0000-0000-000017000000}"/>
    <cellStyle name="Normal 4" xfId="24" xr:uid="{00000000-0005-0000-0000-000018000000}"/>
    <cellStyle name="Normal 4 2" xfId="25" xr:uid="{00000000-0005-0000-0000-000019000000}"/>
    <cellStyle name="Normal 4_Expenditures_PSU" xfId="26" xr:uid="{00000000-0005-0000-0000-00001A000000}"/>
    <cellStyle name="Normal_AllotvsExpend" xfId="38" xr:uid="{0E73C6CB-4274-4B0A-A9CC-130FEAFFCCC9}"/>
    <cellStyle name="Normal_Data Tables" xfId="27" xr:uid="{00000000-0005-0000-0000-00001B000000}"/>
    <cellStyle name="Normal_Data Tables_1" xfId="28" xr:uid="{00000000-0005-0000-0000-00001C000000}"/>
    <cellStyle name="Normal_Data Tables_2" xfId="29" xr:uid="{00000000-0005-0000-0000-00001D000000}"/>
    <cellStyle name="Normal_Data Tables_2 2" xfId="30" xr:uid="{00000000-0005-0000-0000-00001E000000}"/>
    <cellStyle name="Normal_Data_1" xfId="31" xr:uid="{00000000-0005-0000-0000-00001F000000}"/>
    <cellStyle name="Normal_Object Code Detail" xfId="32" xr:uid="{00000000-0005-0000-0000-000020000000}"/>
    <cellStyle name="Normal_ObjectCode" xfId="39" xr:uid="{CE219ECB-E087-4DD7-B191-B557DF5594C6}"/>
    <cellStyle name="Normal_PRCExpend" xfId="40" xr:uid="{86260DC8-A639-4A5C-9367-E1695437B240}"/>
    <cellStyle name="Normal_Sheet1" xfId="33" xr:uid="{00000000-0005-0000-0000-000022000000}"/>
    <cellStyle name="Normal_Sheet2" xfId="34" xr:uid="{00000000-0005-0000-0000-000023000000}"/>
    <cellStyle name="Normal_Sheet3" xfId="41" xr:uid="{057583BA-7F5B-41CB-9345-BA807E978464}"/>
    <cellStyle name="Normal_StateWideExp" xfId="35" xr:uid="{00000000-0005-0000-0000-000025000000}"/>
    <cellStyle name="Percent 2" xfId="36" xr:uid="{00000000-0005-0000-0000-000026000000}"/>
    <cellStyle name="Percent 2 2" xfId="37"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8950505557610667"/>
          <c:y val="2.7661042369703789E-2"/>
        </c:manualLayout>
      </c:layout>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7.0016870553142249E-2"/>
          <c:y val="0.375557527874125"/>
          <c:w val="0.63895099918213394"/>
          <c:h val="0.62444247212587511"/>
        </c:manualLayout>
      </c:layout>
      <c:pie3DChart>
        <c:varyColors val="1"/>
        <c:ser>
          <c:idx val="0"/>
          <c:order val="0"/>
          <c:tx>
            <c:strRef>
              <c:f>'Chart Data'!$B$45</c:f>
              <c:strCache>
                <c:ptCount val="1"/>
                <c:pt idx="0">
                  <c:v>PRC ALL - All Covid PRCs (State and Federal) Expenditures by PSU Type (in %)</c:v>
                </c:pt>
              </c:strCache>
            </c:strRef>
          </c:tx>
          <c:explosion val="16"/>
          <c:dPt>
            <c:idx val="0"/>
            <c:bubble3D val="0"/>
            <c:spPr>
              <a:solidFill>
                <a:schemeClr val="bg2">
                  <a:lumMod val="75000"/>
                </a:schemeClr>
              </a:solidFill>
            </c:spPr>
            <c:extLst>
              <c:ext xmlns:c16="http://schemas.microsoft.com/office/drawing/2014/chart" uri="{C3380CC4-5D6E-409C-BE32-E72D297353CC}">
                <c16:uniqueId val="{00000000-2ACD-48E5-86A8-8275F901B690}"/>
              </c:ext>
            </c:extLst>
          </c:dPt>
          <c:dPt>
            <c:idx val="1"/>
            <c:bubble3D val="0"/>
            <c:extLst>
              <c:ext xmlns:c16="http://schemas.microsoft.com/office/drawing/2014/chart" uri="{C3380CC4-5D6E-409C-BE32-E72D297353CC}">
                <c16:uniqueId val="{00000001-2ACD-48E5-86A8-8275F901B690}"/>
              </c:ext>
            </c:extLst>
          </c:dPt>
          <c:dPt>
            <c:idx val="2"/>
            <c:bubble3D val="0"/>
            <c:spPr>
              <a:solidFill>
                <a:srgbClr val="FFFF00"/>
              </a:solidFill>
            </c:spPr>
            <c:extLst>
              <c:ext xmlns:c16="http://schemas.microsoft.com/office/drawing/2014/chart" uri="{C3380CC4-5D6E-409C-BE32-E72D297353CC}">
                <c16:uniqueId val="{00000002-2ACD-48E5-86A8-8275F901B690}"/>
              </c:ext>
            </c:extLst>
          </c:dPt>
          <c:dLbls>
            <c:dLbl>
              <c:idx val="0"/>
              <c:layout>
                <c:manualLayout>
                  <c:x val="0.25490262591624463"/>
                  <c:y val="-0.16039886815534368"/>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D-48E5-86A8-8275F901B690}"/>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D-48E5-86A8-8275F901B69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Data'!$A$46:$A$48</c:f>
              <c:strCache>
                <c:ptCount val="3"/>
                <c:pt idx="0">
                  <c:v>LEA and ISD   </c:v>
                </c:pt>
                <c:pt idx="1">
                  <c:v>CS, CS VPS, Lab and Regional</c:v>
                </c:pt>
                <c:pt idx="2">
                  <c:v>Non Units   </c:v>
                </c:pt>
              </c:strCache>
            </c:strRef>
          </c:cat>
          <c:val>
            <c:numRef>
              <c:f>'Chart Data'!$B$46:$B$48</c:f>
              <c:numCache>
                <c:formatCode>0.0%</c:formatCode>
                <c:ptCount val="3"/>
                <c:pt idx="0">
                  <c:v>0.94739419910570111</c:v>
                </c:pt>
                <c:pt idx="1">
                  <c:v>5.0792186319436716E-2</c:v>
                </c:pt>
                <c:pt idx="2">
                  <c:v>1.8136145748622252E-3</c:v>
                </c:pt>
              </c:numCache>
            </c:numRef>
          </c:val>
          <c:extLst>
            <c:ext xmlns:c16="http://schemas.microsoft.com/office/drawing/2014/chart" uri="{C3380CC4-5D6E-409C-BE32-E72D297353CC}">
              <c16:uniqueId val="{00000003-2ACD-48E5-86A8-8275F901B690}"/>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5056961916700951"/>
          <c:y val="0.3088773903262092"/>
          <c:w val="0.34583729676407904"/>
          <c:h val="0.25491076115485567"/>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Data'!$B$58</c:f>
              <c:strCache>
                <c:ptCount val="1"/>
                <c:pt idx="0">
                  <c:v>PRC ALL - All Covid PRCs (State and Federal) (Expenditures by PSU Type; in $1,000)</c:v>
                </c:pt>
              </c:strCache>
            </c:strRef>
          </c:tx>
          <c:spPr>
            <a:solidFill>
              <a:srgbClr val="4F81BD"/>
            </a:solidFill>
            <a:ln w="25400">
              <a:noFill/>
            </a:ln>
          </c:spPr>
          <c:invertIfNegative val="0"/>
          <c:dPt>
            <c:idx val="0"/>
            <c:invertIfNegative val="0"/>
            <c:bubble3D val="0"/>
            <c:spPr>
              <a:solidFill>
                <a:schemeClr val="bg2">
                  <a:lumMod val="75000"/>
                </a:schemeClr>
              </a:solidFill>
              <a:ln w="25400">
                <a:noFill/>
              </a:ln>
            </c:spPr>
            <c:extLst>
              <c:ext xmlns:c16="http://schemas.microsoft.com/office/drawing/2014/chart" uri="{C3380CC4-5D6E-409C-BE32-E72D297353CC}">
                <c16:uniqueId val="{00000000-2CBC-40B1-B6EC-62554463CDF4}"/>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2CBC-40B1-B6EC-62554463CDF4}"/>
              </c:ext>
            </c:extLst>
          </c:dPt>
          <c:dPt>
            <c:idx val="2"/>
            <c:invertIfNegative val="0"/>
            <c:bubble3D val="0"/>
            <c:spPr>
              <a:solidFill>
                <a:srgbClr val="FFFF00"/>
              </a:solidFill>
              <a:ln w="25400">
                <a:noFill/>
              </a:ln>
            </c:spPr>
            <c:extLst>
              <c:ext xmlns:c16="http://schemas.microsoft.com/office/drawing/2014/chart" uri="{C3380CC4-5D6E-409C-BE32-E72D297353CC}">
                <c16:uniqueId val="{00000002-2CBC-40B1-B6EC-62554463CDF4}"/>
              </c:ext>
            </c:extLst>
          </c:dPt>
          <c:dPt>
            <c:idx val="3"/>
            <c:invertIfNegative val="0"/>
            <c:bubble3D val="0"/>
            <c:spPr>
              <a:solidFill>
                <a:srgbClr val="7030A0"/>
              </a:solidFill>
              <a:ln w="25400">
                <a:noFill/>
              </a:ln>
            </c:spPr>
            <c:extLst>
              <c:ext xmlns:c16="http://schemas.microsoft.com/office/drawing/2014/chart" uri="{C3380CC4-5D6E-409C-BE32-E72D297353CC}">
                <c16:uniqueId val="{00000003-2CBC-40B1-B6EC-62554463CDF4}"/>
              </c:ext>
            </c:extLst>
          </c:dPt>
          <c:dPt>
            <c:idx val="4"/>
            <c:invertIfNegative val="0"/>
            <c:bubble3D val="0"/>
            <c:spPr>
              <a:solidFill>
                <a:srgbClr val="00B0F0"/>
              </a:solidFill>
              <a:ln w="25400">
                <a:noFill/>
              </a:ln>
            </c:spPr>
            <c:extLst>
              <c:ext xmlns:c16="http://schemas.microsoft.com/office/drawing/2014/chart" uri="{C3380CC4-5D6E-409C-BE32-E72D297353CC}">
                <c16:uniqueId val="{00000004-2CBC-40B1-B6EC-62554463CDF4}"/>
              </c:ext>
            </c:extLst>
          </c:dPt>
          <c:dLbls>
            <c:dLbl>
              <c:idx val="0"/>
              <c:layout>
                <c:manualLayout>
                  <c:x val="0"/>
                  <c:y val="-1.8491723315769835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BC-40B1-B6EC-62554463CDF4}"/>
                </c:ext>
              </c:extLst>
            </c:dLbl>
            <c:dLbl>
              <c:idx val="1"/>
              <c:layout>
                <c:manualLayout>
                  <c:x val="5.6530496422331775E-3"/>
                  <c:y val="-2.3114654144712296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BC-40B1-B6EC-62554463CDF4}"/>
                </c:ext>
              </c:extLst>
            </c:dLbl>
            <c:dLbl>
              <c:idx val="2"/>
              <c:layout>
                <c:manualLayout>
                  <c:x val="5.6530496422330734E-3"/>
                  <c:y val="-3.236051580259721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BC-40B1-B6EC-62554463CDF4}"/>
                </c:ext>
              </c:extLst>
            </c:dLbl>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Data'!$A$59:$A$61</c:f>
              <c:strCache>
                <c:ptCount val="3"/>
                <c:pt idx="0">
                  <c:v>LEA and ISD   </c:v>
                </c:pt>
                <c:pt idx="1">
                  <c:v>CS, CS VPS, Lab and Regional</c:v>
                </c:pt>
                <c:pt idx="2">
                  <c:v>Non Units   </c:v>
                </c:pt>
              </c:strCache>
            </c:strRef>
          </c:cat>
          <c:val>
            <c:numRef>
              <c:f>'Chart Data'!$B$59:$B$61</c:f>
              <c:numCache>
                <c:formatCode>_("$"* #,##0_);_("$"* \(#,##0\);_("$"* "-"??_);_(@_)</c:formatCode>
                <c:ptCount val="3"/>
                <c:pt idx="0">
                  <c:v>2664261.1427099989</c:v>
                </c:pt>
                <c:pt idx="1">
                  <c:v>142837.74218999999</c:v>
                </c:pt>
                <c:pt idx="2">
                  <c:v>7970.4695100000017</c:v>
                </c:pt>
              </c:numCache>
            </c:numRef>
          </c:val>
          <c:extLst>
            <c:ext xmlns:c16="http://schemas.microsoft.com/office/drawing/2014/chart" uri="{C3380CC4-5D6E-409C-BE32-E72D297353CC}">
              <c16:uniqueId val="{00000005-2CBC-40B1-B6EC-62554463CDF4}"/>
            </c:ext>
          </c:extLst>
        </c:ser>
        <c:dLbls>
          <c:showLegendKey val="0"/>
          <c:showVal val="0"/>
          <c:showCatName val="0"/>
          <c:showSerName val="0"/>
          <c:showPercent val="0"/>
          <c:showBubbleSize val="0"/>
        </c:dLbls>
        <c:gapWidth val="150"/>
        <c:shape val="box"/>
        <c:axId val="209999071"/>
        <c:axId val="1"/>
        <c:axId val="0"/>
      </c:bar3DChart>
      <c:catAx>
        <c:axId val="209999071"/>
        <c:scaling>
          <c:orientation val="minMax"/>
        </c:scaling>
        <c:delete val="0"/>
        <c:axPos val="b"/>
        <c:numFmt formatCode="General" sourceLinked="1"/>
        <c:majorTickMark val="none"/>
        <c:minorTickMark val="none"/>
        <c:tickLblPos val="nextTo"/>
        <c:spPr>
          <a:ln w="9525">
            <a:noFill/>
          </a:ln>
        </c:spPr>
        <c:txPr>
          <a:bodyPr rot="0" vert="horz"/>
          <a:lstStyle/>
          <a:p>
            <a:pPr>
              <a:defRPr sz="7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09999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3.3008485057809019E-2"/>
          <c:y val="0.26030394276162117"/>
          <c:w val="0.64395555548702677"/>
          <c:h val="0.71589247112761578"/>
        </c:manualLayout>
      </c:layout>
      <c:pie3DChart>
        <c:varyColors val="1"/>
        <c:ser>
          <c:idx val="0"/>
          <c:order val="0"/>
          <c:tx>
            <c:strRef>
              <c:f>'Chart Data'!$B$17</c:f>
              <c:strCache>
                <c:ptCount val="1"/>
                <c:pt idx="0">
                  <c:v>PSU ALL - Total Covid Expenditures (All Districts) Selected Expenditures (in %)</c:v>
                </c:pt>
              </c:strCache>
            </c:strRef>
          </c:tx>
          <c:dPt>
            <c:idx val="0"/>
            <c:bubble3D val="0"/>
            <c:spPr>
              <a:solidFill>
                <a:schemeClr val="bg2">
                  <a:lumMod val="90000"/>
                </a:schemeClr>
              </a:solidFill>
            </c:spPr>
            <c:extLst>
              <c:ext xmlns:c16="http://schemas.microsoft.com/office/drawing/2014/chart" uri="{C3380CC4-5D6E-409C-BE32-E72D297353CC}">
                <c16:uniqueId val="{00000000-3CA2-4AB4-A08D-DAA35C94D9FC}"/>
              </c:ext>
            </c:extLst>
          </c:dPt>
          <c:dPt>
            <c:idx val="1"/>
            <c:bubble3D val="0"/>
            <c:extLst>
              <c:ext xmlns:c16="http://schemas.microsoft.com/office/drawing/2014/chart" uri="{C3380CC4-5D6E-409C-BE32-E72D297353CC}">
                <c16:uniqueId val="{00000001-3CA2-4AB4-A08D-DAA35C94D9FC}"/>
              </c:ext>
            </c:extLst>
          </c:dPt>
          <c:dPt>
            <c:idx val="2"/>
            <c:bubble3D val="0"/>
            <c:extLst>
              <c:ext xmlns:c16="http://schemas.microsoft.com/office/drawing/2014/chart" uri="{C3380CC4-5D6E-409C-BE32-E72D297353CC}">
                <c16:uniqueId val="{00000002-3CA2-4AB4-A08D-DAA35C94D9FC}"/>
              </c:ext>
            </c:extLst>
          </c:dPt>
          <c:dPt>
            <c:idx val="3"/>
            <c:bubble3D val="0"/>
            <c:spPr>
              <a:solidFill>
                <a:srgbClr val="FFFF00"/>
              </a:solidFill>
            </c:spPr>
            <c:extLst>
              <c:ext xmlns:c16="http://schemas.microsoft.com/office/drawing/2014/chart" uri="{C3380CC4-5D6E-409C-BE32-E72D297353CC}">
                <c16:uniqueId val="{00000003-3CA2-4AB4-A08D-DAA35C94D9FC}"/>
              </c:ext>
            </c:extLst>
          </c:dPt>
          <c:dPt>
            <c:idx val="4"/>
            <c:bubble3D val="0"/>
            <c:extLst>
              <c:ext xmlns:c16="http://schemas.microsoft.com/office/drawing/2014/chart" uri="{C3380CC4-5D6E-409C-BE32-E72D297353CC}">
                <c16:uniqueId val="{00000004-3CA2-4AB4-A08D-DAA35C94D9FC}"/>
              </c:ext>
            </c:extLst>
          </c:dPt>
          <c:dPt>
            <c:idx val="5"/>
            <c:bubble3D val="0"/>
            <c:extLst>
              <c:ext xmlns:c16="http://schemas.microsoft.com/office/drawing/2014/chart" uri="{C3380CC4-5D6E-409C-BE32-E72D297353CC}">
                <c16:uniqueId val="{00000005-3CA2-4AB4-A08D-DAA35C94D9FC}"/>
              </c:ext>
            </c:extLst>
          </c:dPt>
          <c:dLbls>
            <c:dLbl>
              <c:idx val="0"/>
              <c:layout>
                <c:manualLayout>
                  <c:x val="-0.12504969013316133"/>
                  <c:y val="7.3111382267285085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A2-4AB4-A08D-DAA35C94D9FC}"/>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2-4AB4-A08D-DAA35C94D9F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Data'!$A$18:$A$24</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Data'!$B$18:$B$24</c:f>
              <c:numCache>
                <c:formatCode>0.0%</c:formatCode>
                <c:ptCount val="7"/>
                <c:pt idx="0">
                  <c:v>0.11075005449922298</c:v>
                </c:pt>
                <c:pt idx="1">
                  <c:v>0.11106111119082039</c:v>
                </c:pt>
                <c:pt idx="2">
                  <c:v>1.7535859566893745E-2</c:v>
                </c:pt>
                <c:pt idx="3">
                  <c:v>0.1320543036489103</c:v>
                </c:pt>
                <c:pt idx="4">
                  <c:v>1.7602386148097376E-2</c:v>
                </c:pt>
                <c:pt idx="5">
                  <c:v>0.30548131913795562</c:v>
                </c:pt>
                <c:pt idx="6">
                  <c:v>0.30551496580809961</c:v>
                </c:pt>
              </c:numCache>
            </c:numRef>
          </c:val>
          <c:extLst>
            <c:ext xmlns:c16="http://schemas.microsoft.com/office/drawing/2014/chart" uri="{C3380CC4-5D6E-409C-BE32-E72D297353CC}">
              <c16:uniqueId val="{00000006-3CA2-4AB4-A08D-DAA35C94D9F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4343029531940954"/>
          <c:y val="0.20703672742961923"/>
          <c:w val="0.35244147333932252"/>
          <c:h val="0.62608239514473296"/>
        </c:manualLayout>
      </c:layout>
      <c:overlay val="0"/>
      <c:txPr>
        <a:bodyPr/>
        <a:lstStyle/>
        <a:p>
          <a:pPr>
            <a:defRPr sz="69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Data'!$B$31</c:f>
              <c:strCache>
                <c:ptCount val="1"/>
                <c:pt idx="0">
                  <c:v>PSU ALL - Total Covid Expenditures (All Districts) (Expenditures in $1,000)</c:v>
                </c:pt>
              </c:strCache>
            </c:strRef>
          </c:tx>
          <c:spPr>
            <a:solidFill>
              <a:srgbClr val="4F81BD"/>
            </a:solidFill>
            <a:ln w="25400">
              <a:noFill/>
            </a:ln>
          </c:spPr>
          <c:invertIfNegative val="0"/>
          <c:dPt>
            <c:idx val="0"/>
            <c:invertIfNegative val="0"/>
            <c:bubble3D val="0"/>
            <c:spPr>
              <a:solidFill>
                <a:schemeClr val="bg2">
                  <a:lumMod val="90000"/>
                </a:schemeClr>
              </a:solidFill>
              <a:ln w="25400">
                <a:noFill/>
              </a:ln>
            </c:spPr>
            <c:extLst>
              <c:ext xmlns:c16="http://schemas.microsoft.com/office/drawing/2014/chart" uri="{C3380CC4-5D6E-409C-BE32-E72D297353CC}">
                <c16:uniqueId val="{00000000-CAF7-41F4-98C2-3A7006E99E05}"/>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CAF7-41F4-98C2-3A7006E99E05}"/>
              </c:ext>
            </c:extLst>
          </c:dPt>
          <c:dPt>
            <c:idx val="2"/>
            <c:invertIfNegative val="0"/>
            <c:bubble3D val="0"/>
            <c:spPr>
              <a:solidFill>
                <a:schemeClr val="accent3">
                  <a:lumMod val="75000"/>
                </a:schemeClr>
              </a:solidFill>
              <a:ln>
                <a:noFill/>
              </a:ln>
              <a:effectLst/>
              <a:sp3d/>
            </c:spPr>
            <c:extLst>
              <c:ext xmlns:c16="http://schemas.microsoft.com/office/drawing/2014/chart" uri="{C3380CC4-5D6E-409C-BE32-E72D297353CC}">
                <c16:uniqueId val="{00000002-CAF7-41F4-98C2-3A7006E99E05}"/>
              </c:ext>
            </c:extLst>
          </c:dPt>
          <c:dPt>
            <c:idx val="3"/>
            <c:invertIfNegative val="0"/>
            <c:bubble3D val="0"/>
            <c:spPr>
              <a:solidFill>
                <a:srgbClr val="FFFF00"/>
              </a:solidFill>
              <a:ln w="25400">
                <a:noFill/>
              </a:ln>
            </c:spPr>
            <c:extLst>
              <c:ext xmlns:c16="http://schemas.microsoft.com/office/drawing/2014/chart" uri="{C3380CC4-5D6E-409C-BE32-E72D297353CC}">
                <c16:uniqueId val="{00000003-CAF7-41F4-98C2-3A7006E99E05}"/>
              </c:ext>
            </c:extLst>
          </c:dPt>
          <c:dPt>
            <c:idx val="4"/>
            <c:invertIfNegative val="0"/>
            <c:bubble3D val="0"/>
            <c:spPr>
              <a:solidFill>
                <a:srgbClr val="00B0F0"/>
              </a:solidFill>
              <a:ln w="25400">
                <a:noFill/>
              </a:ln>
            </c:spPr>
            <c:extLst>
              <c:ext xmlns:c16="http://schemas.microsoft.com/office/drawing/2014/chart" uri="{C3380CC4-5D6E-409C-BE32-E72D297353CC}">
                <c16:uniqueId val="{00000004-CAF7-41F4-98C2-3A7006E99E05}"/>
              </c:ext>
            </c:extLst>
          </c:dPt>
          <c:dPt>
            <c:idx val="5"/>
            <c:invertIfNegative val="0"/>
            <c:bubble3D val="0"/>
            <c:spPr>
              <a:solidFill>
                <a:schemeClr val="accent6">
                  <a:lumMod val="75000"/>
                </a:schemeClr>
              </a:solidFill>
              <a:ln w="25400">
                <a:noFill/>
              </a:ln>
            </c:spPr>
            <c:extLst>
              <c:ext xmlns:c16="http://schemas.microsoft.com/office/drawing/2014/chart" uri="{C3380CC4-5D6E-409C-BE32-E72D297353CC}">
                <c16:uniqueId val="{00000005-CAF7-41F4-98C2-3A7006E99E05}"/>
              </c:ext>
            </c:extLst>
          </c:dPt>
          <c:dLbls>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Data'!$A$32:$A$38</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Data'!$B$32:$B$38</c:f>
              <c:numCache>
                <c:formatCode>_("$"* #,##0_);_("$"* \(#,##0\);_("$"* "-"??_);_(@_)</c:formatCode>
                <c:ptCount val="7"/>
                <c:pt idx="0">
                  <c:v>311769.08441999997</c:v>
                </c:pt>
                <c:pt idx="1">
                  <c:v>312644.73057999997</c:v>
                </c:pt>
                <c:pt idx="2">
                  <c:v>49364.66087</c:v>
                </c:pt>
                <c:pt idx="3">
                  <c:v>371742.02331999998</c:v>
                </c:pt>
                <c:pt idx="4">
                  <c:v>49551.937810000003</c:v>
                </c:pt>
                <c:pt idx="5">
                  <c:v>859951.09984999988</c:v>
                </c:pt>
                <c:pt idx="6">
                  <c:v>860045.81756000023</c:v>
                </c:pt>
              </c:numCache>
            </c:numRef>
          </c:val>
          <c:extLst>
            <c:ext xmlns:c16="http://schemas.microsoft.com/office/drawing/2014/chart" uri="{C3380CC4-5D6E-409C-BE32-E72D297353CC}">
              <c16:uniqueId val="{00000006-CAF7-41F4-98C2-3A7006E99E05}"/>
            </c:ext>
          </c:extLst>
        </c:ser>
        <c:dLbls>
          <c:showLegendKey val="0"/>
          <c:showVal val="0"/>
          <c:showCatName val="0"/>
          <c:showSerName val="0"/>
          <c:showPercent val="0"/>
          <c:showBubbleSize val="0"/>
        </c:dLbls>
        <c:gapWidth val="150"/>
        <c:shape val="box"/>
        <c:axId val="210016543"/>
        <c:axId val="1"/>
        <c:axId val="0"/>
      </c:bar3DChart>
      <c:catAx>
        <c:axId val="210016543"/>
        <c:scaling>
          <c:orientation val="minMax"/>
        </c:scaling>
        <c:delete val="0"/>
        <c:axPos val="b"/>
        <c:numFmt formatCode="General" sourceLinked="1"/>
        <c:majorTickMark val="none"/>
        <c:minorTickMark val="none"/>
        <c:tickLblPos val="nextTo"/>
        <c:spPr>
          <a:ln w="9525">
            <a:noFill/>
          </a:ln>
        </c:spPr>
        <c:txPr>
          <a:bodyPr rot="0" vert="horz"/>
          <a:lstStyle/>
          <a:p>
            <a:pPr>
              <a:defRPr sz="6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100165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PSU ALL - Sum of all Covid Expenditures (All Districts) for PRC ALL - Sum of all Covid Expenditures (All Programs)</c:v>
                </c:pt>
              </c:strCache>
            </c:strRef>
          </c:tx>
          <c:dPt>
            <c:idx val="0"/>
            <c:bubble3D val="0"/>
            <c:extLst>
              <c:ext xmlns:c16="http://schemas.microsoft.com/office/drawing/2014/chart" uri="{C3380CC4-5D6E-409C-BE32-E72D297353CC}">
                <c16:uniqueId val="{00000000-C18F-4A29-9FE3-537D71F2D03E}"/>
              </c:ext>
            </c:extLst>
          </c:dPt>
          <c:dPt>
            <c:idx val="1"/>
            <c:bubble3D val="0"/>
            <c:extLst>
              <c:ext xmlns:c16="http://schemas.microsoft.com/office/drawing/2014/chart" uri="{C3380CC4-5D6E-409C-BE32-E72D297353CC}">
                <c16:uniqueId val="{00000001-C18F-4A29-9FE3-537D71F2D03E}"/>
              </c:ext>
            </c:extLst>
          </c:dPt>
          <c:dPt>
            <c:idx val="2"/>
            <c:bubble3D val="0"/>
            <c:extLst>
              <c:ext xmlns:c16="http://schemas.microsoft.com/office/drawing/2014/chart" uri="{C3380CC4-5D6E-409C-BE32-E72D297353CC}">
                <c16:uniqueId val="{00000002-C18F-4A29-9FE3-537D71F2D03E}"/>
              </c:ext>
            </c:extLst>
          </c:dPt>
          <c:dPt>
            <c:idx val="3"/>
            <c:bubble3D val="0"/>
            <c:spPr>
              <a:solidFill>
                <a:schemeClr val="bg2">
                  <a:lumMod val="90000"/>
                </a:schemeClr>
              </a:solidFill>
            </c:spPr>
            <c:extLst>
              <c:ext xmlns:c16="http://schemas.microsoft.com/office/drawing/2014/chart" uri="{C3380CC4-5D6E-409C-BE32-E72D297353CC}">
                <c16:uniqueId val="{00000003-C18F-4A29-9FE3-537D71F2D03E}"/>
              </c:ext>
            </c:extLst>
          </c:dPt>
          <c:dPt>
            <c:idx val="4"/>
            <c:bubble3D val="0"/>
            <c:spPr>
              <a:solidFill>
                <a:srgbClr val="FFFF00"/>
              </a:solidFill>
            </c:spPr>
            <c:extLst>
              <c:ext xmlns:c16="http://schemas.microsoft.com/office/drawing/2014/chart" uri="{C3380CC4-5D6E-409C-BE32-E72D297353CC}">
                <c16:uniqueId val="{00000004-C18F-4A29-9FE3-537D71F2D03E}"/>
              </c:ext>
            </c:extLst>
          </c:dPt>
          <c:dPt>
            <c:idx val="5"/>
            <c:bubble3D val="0"/>
            <c:extLst>
              <c:ext xmlns:c16="http://schemas.microsoft.com/office/drawing/2014/chart" uri="{C3380CC4-5D6E-409C-BE32-E72D297353CC}">
                <c16:uniqueId val="{00000005-C18F-4A29-9FE3-537D71F2D03E}"/>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0.52942847895211553</c:v>
                </c:pt>
                <c:pt idx="1">
                  <c:v>8.7473531415573041E-2</c:v>
                </c:pt>
                <c:pt idx="2">
                  <c:v>6.7708300756926826E-2</c:v>
                </c:pt>
                <c:pt idx="3">
                  <c:v>0.25016658351126081</c:v>
                </c:pt>
                <c:pt idx="4">
                  <c:v>3.0019148621548374E-2</c:v>
                </c:pt>
                <c:pt idx="5">
                  <c:v>3.5203956742575662E-2</c:v>
                </c:pt>
              </c:numCache>
            </c:numRef>
          </c:val>
          <c:extLst>
            <c:ext xmlns:c16="http://schemas.microsoft.com/office/drawing/2014/chart" uri="{C3380CC4-5D6E-409C-BE32-E72D297353CC}">
              <c16:uniqueId val="{00000006-C18F-4A29-9FE3-537D71F2D03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6367531116683165"/>
          <c:y val="0.2350242245920133"/>
          <c:w val="0.33403943409512826"/>
          <c:h val="0.54028577310189152"/>
        </c:manualLayout>
      </c:layout>
      <c:overlay val="0"/>
      <c:txPr>
        <a:bodyPr/>
        <a:lstStyle/>
        <a:p>
          <a:pPr>
            <a:defRPr sz="700" baseline="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60960</xdr:colOff>
      <xdr:row>447</xdr:row>
      <xdr:rowOff>137160</xdr:rowOff>
    </xdr:from>
    <xdr:to>
      <xdr:col>3</xdr:col>
      <xdr:colOff>381000</xdr:colOff>
      <xdr:row>468</xdr:row>
      <xdr:rowOff>137160</xdr:rowOff>
    </xdr:to>
    <xdr:graphicFrame macro="">
      <xdr:nvGraphicFramePr>
        <xdr:cNvPr id="811256" name="Chart 7">
          <a:extLst>
            <a:ext uri="{FF2B5EF4-FFF2-40B4-BE49-F238E27FC236}">
              <a16:creationId xmlns:a16="http://schemas.microsoft.com/office/drawing/2014/main" id="{820DB509-5CAF-4D3A-9BDD-D10F4A641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83820</xdr:colOff>
      <xdr:row>447</xdr:row>
      <xdr:rowOff>137160</xdr:rowOff>
    </xdr:from>
    <xdr:to>
      <xdr:col>8</xdr:col>
      <xdr:colOff>586740</xdr:colOff>
      <xdr:row>468</xdr:row>
      <xdr:rowOff>114300</xdr:rowOff>
    </xdr:to>
    <xdr:graphicFrame macro="">
      <xdr:nvGraphicFramePr>
        <xdr:cNvPr id="811257" name="Chart 3">
          <a:extLst>
            <a:ext uri="{FF2B5EF4-FFF2-40B4-BE49-F238E27FC236}">
              <a16:creationId xmlns:a16="http://schemas.microsoft.com/office/drawing/2014/main" id="{70DF5400-AFB4-4A34-B2D3-64AEC9129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440</xdr:row>
      <xdr:rowOff>53340</xdr:rowOff>
    </xdr:from>
    <xdr:to>
      <xdr:col>2</xdr:col>
      <xdr:colOff>800100</xdr:colOff>
      <xdr:row>461</xdr:row>
      <xdr:rowOff>99060</xdr:rowOff>
    </xdr:to>
    <xdr:graphicFrame macro="">
      <xdr:nvGraphicFramePr>
        <xdr:cNvPr id="2712" name="Chart 7">
          <a:extLst>
            <a:ext uri="{FF2B5EF4-FFF2-40B4-BE49-F238E27FC236}">
              <a16:creationId xmlns:a16="http://schemas.microsoft.com/office/drawing/2014/main" id="{5051F4EC-C4FD-447F-9F33-F1AA8C44B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906780</xdr:colOff>
      <xdr:row>440</xdr:row>
      <xdr:rowOff>53340</xdr:rowOff>
    </xdr:from>
    <xdr:to>
      <xdr:col>7</xdr:col>
      <xdr:colOff>541020</xdr:colOff>
      <xdr:row>461</xdr:row>
      <xdr:rowOff>83820</xdr:rowOff>
    </xdr:to>
    <xdr:graphicFrame macro="">
      <xdr:nvGraphicFramePr>
        <xdr:cNvPr id="2713" name="Chart 3">
          <a:extLst>
            <a:ext uri="{FF2B5EF4-FFF2-40B4-BE49-F238E27FC236}">
              <a16:creationId xmlns:a16="http://schemas.microsoft.com/office/drawing/2014/main" id="{64A57FBF-5CDB-4ACF-A1EC-AF43D7207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83820</xdr:colOff>
      <xdr:row>544</xdr:row>
      <xdr:rowOff>22860</xdr:rowOff>
    </xdr:from>
    <xdr:to>
      <xdr:col>5</xdr:col>
      <xdr:colOff>693420</xdr:colOff>
      <xdr:row>565</xdr:row>
      <xdr:rowOff>76200</xdr:rowOff>
    </xdr:to>
    <xdr:graphicFrame macro="">
      <xdr:nvGraphicFramePr>
        <xdr:cNvPr id="4085" name="Chart 7">
          <a:extLst>
            <a:ext uri="{FF2B5EF4-FFF2-40B4-BE49-F238E27FC236}">
              <a16:creationId xmlns:a16="http://schemas.microsoft.com/office/drawing/2014/main" id="{7E414815-C6A0-4D85-B33C-933FEEFF2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covid-fund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pi.nc.gov/districts-schools/district-operations/financial-and-business-services/covid-fund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pi.nc.gov/districts-schools/district-operations/financial-and-business-services/covid-fund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5"/>
  <sheetViews>
    <sheetView zoomScaleNormal="100" workbookViewId="0">
      <pane ySplit="2" topLeftCell="A3" activePane="bottomLeft" state="frozen"/>
      <selection pane="bottomLeft"/>
    </sheetView>
  </sheetViews>
  <sheetFormatPr defaultColWidth="9.33203125" defaultRowHeight="12.5" x14ac:dyDescent="0.25"/>
  <cols>
    <col min="1" max="1" width="11.33203125" style="49" customWidth="1"/>
    <col min="2" max="2" width="16.44140625" style="49" customWidth="1"/>
    <col min="3" max="3" width="122.88671875" style="49" customWidth="1"/>
    <col min="4" max="16384" width="9.33203125" style="49"/>
  </cols>
  <sheetData>
    <row r="1" spans="1:3" ht="15" customHeight="1" x14ac:dyDescent="0.25">
      <c r="A1" s="85" t="s">
        <v>5947</v>
      </c>
      <c r="B1" s="54"/>
      <c r="C1" s="54"/>
    </row>
    <row r="2" spans="1:3" ht="15" customHeight="1" x14ac:dyDescent="0.3">
      <c r="A2" s="144" t="s">
        <v>5946</v>
      </c>
      <c r="B2" s="54"/>
      <c r="C2" s="154" t="s">
        <v>58828</v>
      </c>
    </row>
    <row r="3" spans="1:3" ht="12.65" customHeight="1" x14ac:dyDescent="0.25">
      <c r="A3" s="54"/>
      <c r="B3" s="54"/>
      <c r="C3" s="54"/>
    </row>
    <row r="4" spans="1:3" ht="13" x14ac:dyDescent="0.25">
      <c r="A4" s="53" t="s">
        <v>6721</v>
      </c>
      <c r="B4" s="54"/>
      <c r="C4" s="54"/>
    </row>
    <row r="5" spans="1:3" ht="15" customHeight="1" x14ac:dyDescent="0.25">
      <c r="A5" s="53"/>
      <c r="B5" s="54"/>
      <c r="C5" s="54"/>
    </row>
    <row r="6" spans="1:3" ht="15" customHeight="1" x14ac:dyDescent="0.25">
      <c r="A6" s="53" t="s">
        <v>6722</v>
      </c>
      <c r="B6" s="54"/>
      <c r="C6" s="54"/>
    </row>
    <row r="7" spans="1:3" ht="39.75" customHeight="1" x14ac:dyDescent="0.25">
      <c r="A7" s="54"/>
      <c r="B7" s="268" t="s">
        <v>14870</v>
      </c>
      <c r="C7" s="268"/>
    </row>
    <row r="8" spans="1:3" ht="16.25" customHeight="1" x14ac:dyDescent="0.25">
      <c r="A8" s="54"/>
      <c r="B8" s="269" t="s">
        <v>58827</v>
      </c>
      <c r="C8" s="269"/>
    </row>
    <row r="9" spans="1:3" ht="12.65" customHeight="1" x14ac:dyDescent="0.25">
      <c r="A9" s="54"/>
      <c r="B9" s="54"/>
      <c r="C9" s="54"/>
    </row>
    <row r="10" spans="1:3" ht="13" x14ac:dyDescent="0.25">
      <c r="A10" s="53" t="s">
        <v>218</v>
      </c>
      <c r="B10" s="54"/>
      <c r="C10" s="54"/>
    </row>
    <row r="11" spans="1:3" ht="40.5" customHeight="1" x14ac:dyDescent="0.25">
      <c r="A11" s="54"/>
      <c r="B11" s="54" t="s">
        <v>2917</v>
      </c>
      <c r="C11" s="50" t="s">
        <v>51910</v>
      </c>
    </row>
    <row r="12" spans="1:3" x14ac:dyDescent="0.25">
      <c r="A12" s="54"/>
      <c r="B12" s="54"/>
      <c r="C12" s="50" t="s">
        <v>2918</v>
      </c>
    </row>
    <row r="13" spans="1:3" ht="5" customHeight="1" x14ac:dyDescent="0.25">
      <c r="A13" s="54"/>
      <c r="B13" s="54"/>
      <c r="C13" s="54"/>
    </row>
    <row r="14" spans="1:3" ht="25" x14ac:dyDescent="0.25">
      <c r="A14" s="54"/>
      <c r="B14" s="54" t="s">
        <v>0</v>
      </c>
      <c r="C14" s="50" t="s">
        <v>5948</v>
      </c>
    </row>
    <row r="15" spans="1:3" ht="5" customHeight="1" x14ac:dyDescent="0.25">
      <c r="A15" s="54"/>
      <c r="B15" s="54"/>
      <c r="C15" s="54"/>
    </row>
    <row r="16" spans="1:3" ht="25" x14ac:dyDescent="0.25">
      <c r="A16" s="54"/>
      <c r="B16" s="55" t="s">
        <v>13771</v>
      </c>
      <c r="C16" s="52" t="s">
        <v>13782</v>
      </c>
    </row>
    <row r="17" spans="1:3" ht="8" customHeight="1" x14ac:dyDescent="0.25">
      <c r="A17" s="54"/>
      <c r="B17" s="55"/>
      <c r="C17" s="52"/>
    </row>
    <row r="18" spans="1:3" ht="13" x14ac:dyDescent="0.25">
      <c r="A18" s="53" t="s">
        <v>215</v>
      </c>
      <c r="B18" s="54"/>
      <c r="C18" s="54"/>
    </row>
    <row r="19" spans="1:3" ht="13" x14ac:dyDescent="0.25">
      <c r="A19" s="54"/>
      <c r="B19" s="53" t="s">
        <v>217</v>
      </c>
      <c r="C19" s="56"/>
    </row>
    <row r="20" spans="1:3" ht="20.25" customHeight="1" x14ac:dyDescent="0.25">
      <c r="A20" s="54"/>
      <c r="B20" s="58" t="s">
        <v>216</v>
      </c>
      <c r="C20" s="191" t="s">
        <v>13757</v>
      </c>
    </row>
    <row r="21" spans="1:3" ht="25.5" customHeight="1" x14ac:dyDescent="0.25">
      <c r="A21" s="54"/>
      <c r="B21" s="53"/>
      <c r="C21" s="50" t="s">
        <v>13783</v>
      </c>
    </row>
    <row r="22" spans="1:3" s="51" customFormat="1" ht="21" customHeight="1" x14ac:dyDescent="0.25">
      <c r="A22" s="57"/>
      <c r="B22" s="58" t="s">
        <v>216</v>
      </c>
      <c r="C22" s="59" t="s">
        <v>13756</v>
      </c>
    </row>
    <row r="23" spans="1:3" s="51" customFormat="1" x14ac:dyDescent="0.25">
      <c r="A23" s="57"/>
      <c r="B23" s="60"/>
      <c r="C23" s="50" t="s">
        <v>13784</v>
      </c>
    </row>
    <row r="24" spans="1:3" s="51" customFormat="1" ht="18.75" customHeight="1" x14ac:dyDescent="0.25">
      <c r="A24" s="57"/>
      <c r="B24" s="58" t="s">
        <v>216</v>
      </c>
      <c r="C24" s="192" t="s">
        <v>13770</v>
      </c>
    </row>
    <row r="25" spans="1:3" x14ac:dyDescent="0.25">
      <c r="A25" s="54"/>
      <c r="B25" s="54"/>
      <c r="C25" s="54" t="s">
        <v>13785</v>
      </c>
    </row>
  </sheetData>
  <sheetProtection formatCells="0" formatColumns="0" formatRows="0"/>
  <mergeCells count="2">
    <mergeCell ref="B7:C7"/>
    <mergeCell ref="B8:C8"/>
  </mergeCells>
  <phoneticPr fontId="0" type="noConversion"/>
  <printOptions horizontalCentered="1"/>
  <pageMargins left="0.21" right="0.12" top="0.78" bottom="0.84" header="0.3" footer="0.25"/>
  <pageSetup scale="87" orientation="portrait" horizontalDpi="1200" verticalDpi="1200" r:id="rId1"/>
  <headerFooter alignWithMargins="0">
    <oddFooter>&amp;L&amp;"Arial,Italic"NCDPI
Division of School Business&amp;R&amp;"Arial,Italic"January 11, 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K447"/>
  <sheetViews>
    <sheetView tabSelected="1" topLeftCell="A58" zoomScaleNormal="100" workbookViewId="0">
      <pane ySplit="6" topLeftCell="A238" activePane="bottomLeft" state="frozen"/>
      <selection activeCell="A58" sqref="A58"/>
      <selection pane="bottomLeft" activeCell="A60" sqref="A60:E60"/>
    </sheetView>
  </sheetViews>
  <sheetFormatPr defaultColWidth="9.33203125" defaultRowHeight="10" x14ac:dyDescent="0.2"/>
  <cols>
    <col min="1" max="1" width="6.44140625" style="159" customWidth="1"/>
    <col min="2" max="2" width="64.6640625" style="159" customWidth="1"/>
    <col min="3" max="3" width="14.33203125" style="159" customWidth="1"/>
    <col min="4" max="4" width="7.6640625" style="159" customWidth="1"/>
    <col min="5" max="5" width="18.44140625" style="159" customWidth="1"/>
    <col min="6" max="6" width="25.6640625" style="159" customWidth="1"/>
    <col min="7" max="7" width="25.88671875" style="159" customWidth="1"/>
    <col min="8" max="8" width="16.33203125" style="159" customWidth="1"/>
    <col min="9" max="9" width="17" style="159" customWidth="1"/>
    <col min="10" max="10" width="16.44140625" style="159" bestFit="1" customWidth="1"/>
    <col min="11" max="11" width="16.6640625" style="159" bestFit="1" customWidth="1"/>
    <col min="12" max="16384" width="9.33203125" style="159"/>
  </cols>
  <sheetData>
    <row r="1" spans="1:4" ht="11" hidden="1" thickTop="1" x14ac:dyDescent="0.25">
      <c r="A1" s="156"/>
      <c r="B1" s="157" t="s">
        <v>6742</v>
      </c>
      <c r="C1" s="157" t="s">
        <v>0</v>
      </c>
      <c r="D1" s="158" t="s">
        <v>24</v>
      </c>
    </row>
    <row r="2" spans="1:4" hidden="1" x14ac:dyDescent="0.2">
      <c r="A2" s="160"/>
      <c r="B2" s="113" t="str">
        <f>"PRC " &amp;C2 &amp; " - " &amp; D2</f>
        <v>PRC ALL - All Covid PRCs (State and Federal)</v>
      </c>
      <c r="C2" s="159" t="s">
        <v>6743</v>
      </c>
      <c r="D2" s="159" t="s">
        <v>6744</v>
      </c>
    </row>
    <row r="3" spans="1:4" hidden="1" x14ac:dyDescent="0.2">
      <c r="A3" s="160"/>
      <c r="B3" s="113" t="str">
        <f t="shared" ref="B3:B40" si="0">"PRC " &amp;C3 &amp; " - " &amp; D3</f>
        <v>PRC 121 - CRF - Summer Learning Program</v>
      </c>
      <c r="C3" s="161" t="s">
        <v>35</v>
      </c>
      <c r="D3" s="162" t="s">
        <v>5949</v>
      </c>
    </row>
    <row r="4" spans="1:4" hidden="1" x14ac:dyDescent="0.2">
      <c r="A4" s="162"/>
      <c r="B4" s="113" t="str">
        <f t="shared" si="0"/>
        <v>PRC 122 - CRF - School Health Support Personnel</v>
      </c>
      <c r="C4" s="161" t="s">
        <v>36</v>
      </c>
      <c r="D4" s="162" t="s">
        <v>296</v>
      </c>
    </row>
    <row r="5" spans="1:4" hidden="1" x14ac:dyDescent="0.2">
      <c r="A5" s="162"/>
      <c r="B5" s="113" t="str">
        <f t="shared" si="0"/>
        <v>PRC 123 - CRF - Remote Instruction</v>
      </c>
      <c r="C5" s="163" t="s">
        <v>38</v>
      </c>
      <c r="D5" s="162" t="s">
        <v>297</v>
      </c>
    </row>
    <row r="6" spans="1:4" hidden="1" x14ac:dyDescent="0.2">
      <c r="A6" s="162"/>
      <c r="B6" s="113" t="str">
        <f t="shared" si="0"/>
        <v>PRC 124 - CRF - Student Computers and Devices</v>
      </c>
      <c r="C6" s="163" t="s">
        <v>40</v>
      </c>
      <c r="D6" s="162" t="s">
        <v>298</v>
      </c>
    </row>
    <row r="7" spans="1:4" hidden="1" x14ac:dyDescent="0.2">
      <c r="A7" s="162"/>
      <c r="B7" s="113" t="str">
        <f t="shared" si="0"/>
        <v>PRC 125 - CRF - School Nutrition</v>
      </c>
      <c r="C7" s="163" t="s">
        <v>42</v>
      </c>
      <c r="D7" s="162" t="s">
        <v>6719</v>
      </c>
    </row>
    <row r="8" spans="1:4" hidden="1" x14ac:dyDescent="0.2">
      <c r="A8" s="162"/>
      <c r="B8" s="113" t="str">
        <f t="shared" si="0"/>
        <v>PRC 126 - CRF - Personnel Computers and Devices</v>
      </c>
      <c r="C8" s="163" t="s">
        <v>44</v>
      </c>
      <c r="D8" s="162" t="s">
        <v>299</v>
      </c>
    </row>
    <row r="9" spans="1:4" hidden="1" x14ac:dyDescent="0.2">
      <c r="A9" s="162"/>
      <c r="B9" s="113" t="str">
        <f t="shared" si="0"/>
        <v>PRC 127 - CRF - Connectivity School Buses</v>
      </c>
      <c r="C9" s="163" t="s">
        <v>198</v>
      </c>
      <c r="D9" s="162" t="s">
        <v>300</v>
      </c>
    </row>
    <row r="10" spans="1:4" hidden="1" x14ac:dyDescent="0.2">
      <c r="A10" s="162"/>
      <c r="B10" s="113" t="str">
        <f t="shared" si="0"/>
        <v>PRC 128 - CRF - Connectivity Student Mobile Internet Access</v>
      </c>
      <c r="C10" s="163" t="s">
        <v>267</v>
      </c>
      <c r="D10" s="162" t="s">
        <v>301</v>
      </c>
    </row>
    <row r="11" spans="1:4" hidden="1" x14ac:dyDescent="0.2">
      <c r="A11" s="162"/>
      <c r="B11" s="113" t="str">
        <f t="shared" si="0"/>
        <v>PRC 129 - CRF - Learning Management System</v>
      </c>
      <c r="C11" s="163" t="s">
        <v>302</v>
      </c>
      <c r="D11" s="162" t="s">
        <v>303</v>
      </c>
    </row>
    <row r="12" spans="1:4" hidden="1" x14ac:dyDescent="0.2">
      <c r="A12" s="162"/>
      <c r="B12" s="113" t="str">
        <f t="shared" si="0"/>
        <v>PRC 132 - CRF - Exceptional Children Extended School Year Grant</v>
      </c>
      <c r="C12" s="163" t="s">
        <v>16</v>
      </c>
      <c r="D12" s="162" t="s">
        <v>304</v>
      </c>
    </row>
    <row r="13" spans="1:4" hidden="1" x14ac:dyDescent="0.2">
      <c r="A13" s="162"/>
      <c r="B13" s="113" t="str">
        <f t="shared" si="0"/>
        <v>PRC 133 - CRF - Extended Learning and Integrated Student Support (ELISS)</v>
      </c>
      <c r="C13" s="163" t="s">
        <v>47</v>
      </c>
      <c r="D13" s="162" t="s">
        <v>6711</v>
      </c>
    </row>
    <row r="14" spans="1:4" hidden="1" x14ac:dyDescent="0.2">
      <c r="A14" s="162"/>
      <c r="B14" s="113" t="str">
        <f t="shared" si="0"/>
        <v>PRC 134 - CRF - Low Wealth Counties Supplemental Funding</v>
      </c>
      <c r="C14" s="163" t="s">
        <v>49</v>
      </c>
      <c r="D14" s="162" t="s">
        <v>305</v>
      </c>
    </row>
    <row r="15" spans="1:4" hidden="1" x14ac:dyDescent="0.2">
      <c r="A15" s="162"/>
      <c r="B15" s="113" t="str">
        <f t="shared" si="0"/>
        <v>PRC 135 - CRF - Cybersecurity</v>
      </c>
      <c r="C15" s="163" t="s">
        <v>50</v>
      </c>
      <c r="D15" s="162" t="s">
        <v>5955</v>
      </c>
    </row>
    <row r="16" spans="1:4" hidden="1" x14ac:dyDescent="0.2">
      <c r="A16" s="162"/>
      <c r="B16" s="113" t="str">
        <f t="shared" si="0"/>
        <v>PRC 136 - CRF - Direct Appropriations</v>
      </c>
      <c r="C16" s="163" t="s">
        <v>307</v>
      </c>
      <c r="D16" s="162" t="s">
        <v>306</v>
      </c>
    </row>
    <row r="17" spans="1:4" hidden="1" x14ac:dyDescent="0.2">
      <c r="A17" s="162"/>
      <c r="B17" s="113" t="str">
        <f t="shared" si="0"/>
        <v>PRC 137 - CRF - Personal Protective Equipment (PPE)</v>
      </c>
      <c r="C17" s="163" t="s">
        <v>308</v>
      </c>
      <c r="D17" s="162" t="s">
        <v>309</v>
      </c>
    </row>
    <row r="18" spans="1:4" hidden="1" x14ac:dyDescent="0.2">
      <c r="A18" s="162"/>
      <c r="B18" s="113" t="str">
        <f t="shared" si="0"/>
        <v>PRC 138 - CRF - Gaggle Safety Equipment</v>
      </c>
      <c r="C18" s="163" t="s">
        <v>310</v>
      </c>
      <c r="D18" s="162" t="s">
        <v>311</v>
      </c>
    </row>
    <row r="19" spans="1:4" hidden="1" x14ac:dyDescent="0.2">
      <c r="A19" s="162"/>
      <c r="B19" s="113" t="s">
        <v>52805</v>
      </c>
      <c r="C19" s="163" t="s">
        <v>6829</v>
      </c>
      <c r="D19" s="162" t="s">
        <v>52806</v>
      </c>
    </row>
    <row r="20" spans="1:4" hidden="1" x14ac:dyDescent="0.2">
      <c r="A20" s="162"/>
      <c r="B20" s="113" t="s">
        <v>52807</v>
      </c>
      <c r="C20" s="163" t="s">
        <v>51</v>
      </c>
      <c r="D20" s="162" t="s">
        <v>52800</v>
      </c>
    </row>
    <row r="21" spans="1:4" hidden="1" x14ac:dyDescent="0.2">
      <c r="A21" s="162"/>
      <c r="B21" s="113" t="s">
        <v>52808</v>
      </c>
      <c r="C21" s="163" t="s">
        <v>53</v>
      </c>
      <c r="D21" s="162" t="s">
        <v>52803</v>
      </c>
    </row>
    <row r="22" spans="1:4" hidden="1" x14ac:dyDescent="0.2">
      <c r="A22" s="162"/>
      <c r="B22" s="113" t="str">
        <f t="shared" si="0"/>
        <v>PRC 154 - State Covid-19 Supplemental Funds</v>
      </c>
      <c r="C22" s="163" t="s">
        <v>3701</v>
      </c>
      <c r="D22" s="162" t="s">
        <v>3702</v>
      </c>
    </row>
    <row r="23" spans="1:4" hidden="1" x14ac:dyDescent="0.2">
      <c r="A23" s="162"/>
      <c r="B23" s="113" t="str">
        <f t="shared" si="0"/>
        <v>PRC 163 - ESSER I - CARES Act-K12 Emergency Relief</v>
      </c>
      <c r="C23" s="163" t="s">
        <v>72</v>
      </c>
      <c r="D23" s="162" t="s">
        <v>6727</v>
      </c>
    </row>
    <row r="24" spans="1:4" hidden="1" x14ac:dyDescent="0.2">
      <c r="A24" s="162"/>
      <c r="B24" s="113" t="str">
        <f t="shared" si="0"/>
        <v>PRC 164 - ESSER I - Public School Unit Supplemental Funding</v>
      </c>
      <c r="C24" s="163" t="s">
        <v>73</v>
      </c>
      <c r="D24" s="162" t="s">
        <v>6728</v>
      </c>
    </row>
    <row r="25" spans="1:4" hidden="1" x14ac:dyDescent="0.2">
      <c r="A25" s="162"/>
      <c r="B25" s="113" t="str">
        <f t="shared" si="0"/>
        <v>PRC 165 - ESSER I - Digital Curricula</v>
      </c>
      <c r="C25" s="163" t="s">
        <v>74</v>
      </c>
      <c r="D25" s="162" t="s">
        <v>6729</v>
      </c>
    </row>
    <row r="26" spans="1:4" hidden="1" x14ac:dyDescent="0.2">
      <c r="A26" s="162"/>
      <c r="B26" s="113" t="str">
        <f t="shared" si="0"/>
        <v>PRC 166 - ESSER I - Learning Management System</v>
      </c>
      <c r="C26" s="163" t="s">
        <v>75</v>
      </c>
      <c r="D26" s="162" t="s">
        <v>6730</v>
      </c>
    </row>
    <row r="27" spans="1:4" hidden="1" x14ac:dyDescent="0.2">
      <c r="A27" s="162"/>
      <c r="B27" s="113" t="str">
        <f t="shared" si="0"/>
        <v>PRC 167 - ESSER I - Exceptional Children Grants</v>
      </c>
      <c r="C27" s="163" t="s">
        <v>76</v>
      </c>
      <c r="D27" s="162" t="s">
        <v>6731</v>
      </c>
    </row>
    <row r="28" spans="1:4" hidden="1" x14ac:dyDescent="0.2">
      <c r="A28" s="162"/>
      <c r="B28" s="113" t="str">
        <f t="shared" si="0"/>
        <v>PRC 168 - ESSER I - Innovative Childcare &amp; Remote Extended Support (ICARES)</v>
      </c>
      <c r="C28" s="163" t="s">
        <v>3243</v>
      </c>
      <c r="D28" s="162" t="s">
        <v>6732</v>
      </c>
    </row>
    <row r="29" spans="1:4" hidden="1" x14ac:dyDescent="0.2">
      <c r="A29" s="162"/>
      <c r="B29" s="113" t="str">
        <f t="shared" si="0"/>
        <v>PRC 169 - GEER - Specialized Instructional Support Personnel for Covid-19 Response</v>
      </c>
      <c r="C29" s="163" t="s">
        <v>3244</v>
      </c>
      <c r="D29" s="162" t="s">
        <v>3245</v>
      </c>
    </row>
    <row r="30" spans="1:4" hidden="1" x14ac:dyDescent="0.2">
      <c r="A30" s="162"/>
      <c r="B30" s="113" t="str">
        <f t="shared" si="0"/>
        <v>PRC 170 - GEER - Supplemental Instructional Services</v>
      </c>
      <c r="C30" s="163" t="s">
        <v>3246</v>
      </c>
      <c r="D30" s="162" t="s">
        <v>3247</v>
      </c>
    </row>
    <row r="31" spans="1:4" hidden="1" x14ac:dyDescent="0.2">
      <c r="A31" s="162"/>
      <c r="B31" s="113" t="str">
        <f t="shared" si="0"/>
        <v>PRC 171 - ESSER II - Supplemental-K12 Emergency Relief Fund</v>
      </c>
      <c r="C31" s="163" t="s">
        <v>77</v>
      </c>
      <c r="D31" s="162" t="s">
        <v>3248</v>
      </c>
    </row>
    <row r="32" spans="1:4" hidden="1" x14ac:dyDescent="0.2">
      <c r="A32" s="162"/>
      <c r="B32" s="113" t="str">
        <f t="shared" si="0"/>
        <v>PRC 172 - ESSER II - Public School Unit Supplemental Funding</v>
      </c>
      <c r="C32" s="163" t="s">
        <v>79</v>
      </c>
      <c r="D32" s="162" t="s">
        <v>6708</v>
      </c>
    </row>
    <row r="33" spans="1:4" hidden="1" x14ac:dyDescent="0.2">
      <c r="A33" s="162"/>
      <c r="B33" s="113" t="str">
        <f t="shared" si="0"/>
        <v>PRC 173 - ESSER II - Supplemental Contracted Instructional Support Funding</v>
      </c>
      <c r="C33" s="163" t="s">
        <v>81</v>
      </c>
      <c r="D33" s="162" t="s">
        <v>6709</v>
      </c>
    </row>
    <row r="34" spans="1:4" hidden="1" x14ac:dyDescent="0.2">
      <c r="A34" s="162"/>
      <c r="B34" s="113" t="s">
        <v>37859</v>
      </c>
      <c r="C34" s="163" t="s">
        <v>83</v>
      </c>
      <c r="D34" s="162" t="s">
        <v>37860</v>
      </c>
    </row>
    <row r="35" spans="1:4" hidden="1" x14ac:dyDescent="0.2">
      <c r="A35" s="162"/>
      <c r="B35" s="113" t="str">
        <f t="shared" si="0"/>
        <v>PRC 175 - ESSER II - Extended Learning and Integrated Student Support Grant (ELISS)</v>
      </c>
      <c r="C35" s="163" t="s">
        <v>85</v>
      </c>
      <c r="D35" s="162" t="s">
        <v>6710</v>
      </c>
    </row>
    <row r="36" spans="1:4" hidden="1" x14ac:dyDescent="0.2">
      <c r="A36" s="162"/>
      <c r="B36" s="113" t="s">
        <v>37861</v>
      </c>
      <c r="C36" s="163" t="s">
        <v>37862</v>
      </c>
      <c r="D36" s="162" t="s">
        <v>37863</v>
      </c>
    </row>
    <row r="37" spans="1:4" hidden="1" x14ac:dyDescent="0.2">
      <c r="A37" s="162"/>
      <c r="B37" s="113" t="s">
        <v>37864</v>
      </c>
      <c r="C37" s="163" t="s">
        <v>89</v>
      </c>
      <c r="D37" s="162" t="s">
        <v>37865</v>
      </c>
    </row>
    <row r="38" spans="1:4" hidden="1" x14ac:dyDescent="0.2">
      <c r="A38" s="162"/>
      <c r="B38" s="113" t="str">
        <f t="shared" si="0"/>
        <v>PRC 178 - ESSER II - Competency-based assessment</v>
      </c>
      <c r="C38" s="163" t="s">
        <v>242</v>
      </c>
      <c r="D38" s="162" t="s">
        <v>6720</v>
      </c>
    </row>
    <row r="39" spans="1:4" hidden="1" x14ac:dyDescent="0.2">
      <c r="A39" s="162"/>
      <c r="B39" s="113" t="str">
        <f t="shared" si="0"/>
        <v>PRC 181 - ESSER III - K-12 Emergency Relief Fund</v>
      </c>
      <c r="C39" s="163" t="s">
        <v>17</v>
      </c>
      <c r="D39" s="162" t="s">
        <v>6712</v>
      </c>
    </row>
    <row r="40" spans="1:4" hidden="1" x14ac:dyDescent="0.2">
      <c r="A40" s="162"/>
      <c r="B40" s="136" t="str">
        <f t="shared" si="0"/>
        <v>PRC 182 - ESSER III - K-12 Public School Unit Supplemental Funding</v>
      </c>
      <c r="C40" s="207" t="s">
        <v>8</v>
      </c>
      <c r="D40" s="136" t="s">
        <v>14054</v>
      </c>
    </row>
    <row r="41" spans="1:4" hidden="1" x14ac:dyDescent="0.2">
      <c r="A41" s="162"/>
      <c r="B41" s="136" t="s">
        <v>42441</v>
      </c>
      <c r="C41" s="207" t="s">
        <v>92</v>
      </c>
      <c r="D41" s="136" t="s">
        <v>42442</v>
      </c>
    </row>
    <row r="42" spans="1:4" hidden="1" x14ac:dyDescent="0.2">
      <c r="A42" s="162"/>
      <c r="B42" s="136" t="s">
        <v>42443</v>
      </c>
      <c r="C42" s="207" t="s">
        <v>112</v>
      </c>
      <c r="D42" s="136" t="s">
        <v>42444</v>
      </c>
    </row>
    <row r="43" spans="1:4" hidden="1" x14ac:dyDescent="0.2">
      <c r="A43" s="162"/>
      <c r="B43" s="136" t="s">
        <v>37866</v>
      </c>
      <c r="C43" s="207" t="s">
        <v>113</v>
      </c>
      <c r="D43" s="136" t="s">
        <v>37867</v>
      </c>
    </row>
    <row r="44" spans="1:4" hidden="1" x14ac:dyDescent="0.2">
      <c r="A44" s="162"/>
      <c r="B44" s="136" t="s">
        <v>37868</v>
      </c>
      <c r="C44" s="207" t="s">
        <v>114</v>
      </c>
      <c r="D44" s="136" t="s">
        <v>37869</v>
      </c>
    </row>
    <row r="45" spans="1:4" hidden="1" x14ac:dyDescent="0.2">
      <c r="A45" s="162"/>
      <c r="B45" s="136" t="s">
        <v>37870</v>
      </c>
      <c r="C45" s="207" t="s">
        <v>93</v>
      </c>
      <c r="D45" s="136" t="s">
        <v>37871</v>
      </c>
    </row>
    <row r="46" spans="1:4" hidden="1" x14ac:dyDescent="0.2">
      <c r="A46" s="162"/>
      <c r="B46" s="136" t="s">
        <v>55479</v>
      </c>
      <c r="C46" s="207" t="s">
        <v>115</v>
      </c>
      <c r="D46" s="136" t="s">
        <v>55480</v>
      </c>
    </row>
    <row r="47" spans="1:4" hidden="1" x14ac:dyDescent="0.2">
      <c r="A47" s="162"/>
      <c r="B47" s="136" t="s">
        <v>55481</v>
      </c>
      <c r="C47" s="207" t="s">
        <v>116</v>
      </c>
      <c r="D47" s="136" t="s">
        <v>55482</v>
      </c>
    </row>
    <row r="48" spans="1:4" hidden="1" x14ac:dyDescent="0.2">
      <c r="A48" s="162"/>
      <c r="B48" s="136" t="s">
        <v>49456</v>
      </c>
      <c r="C48" s="207" t="s">
        <v>94</v>
      </c>
      <c r="D48" s="136" t="s">
        <v>49457</v>
      </c>
    </row>
    <row r="49" spans="1:11" hidden="1" x14ac:dyDescent="0.2">
      <c r="A49" s="162"/>
      <c r="B49" s="136" t="s">
        <v>46401</v>
      </c>
      <c r="C49" s="207" t="s">
        <v>96</v>
      </c>
      <c r="D49" s="136" t="s">
        <v>46402</v>
      </c>
    </row>
    <row r="50" spans="1:11" hidden="1" x14ac:dyDescent="0.2">
      <c r="A50" s="162"/>
      <c r="B50" s="136" t="s">
        <v>46403</v>
      </c>
      <c r="C50" s="207" t="s">
        <v>98</v>
      </c>
      <c r="D50" s="136" t="s">
        <v>46404</v>
      </c>
    </row>
    <row r="51" spans="1:11" hidden="1" x14ac:dyDescent="0.2">
      <c r="A51" s="162"/>
      <c r="B51" s="136" t="s">
        <v>49458</v>
      </c>
      <c r="C51" s="207" t="s">
        <v>99</v>
      </c>
      <c r="D51" s="136" t="s">
        <v>49459</v>
      </c>
    </row>
    <row r="52" spans="1:11" hidden="1" x14ac:dyDescent="0.2">
      <c r="A52" s="162"/>
      <c r="B52" s="136" t="s">
        <v>49462</v>
      </c>
      <c r="C52" s="207" t="s">
        <v>273</v>
      </c>
      <c r="D52" s="136" t="s">
        <v>49463</v>
      </c>
    </row>
    <row r="53" spans="1:11" hidden="1" x14ac:dyDescent="0.2">
      <c r="A53" s="162"/>
      <c r="B53" s="136" t="s">
        <v>49460</v>
      </c>
      <c r="C53" s="207" t="s">
        <v>102</v>
      </c>
      <c r="D53" s="136" t="s">
        <v>49461</v>
      </c>
    </row>
    <row r="54" spans="1:11" hidden="1" x14ac:dyDescent="0.2">
      <c r="A54" s="162"/>
      <c r="B54" s="136" t="s">
        <v>46392</v>
      </c>
      <c r="C54" s="207" t="s">
        <v>46390</v>
      </c>
      <c r="D54" s="136" t="s">
        <v>46391</v>
      </c>
    </row>
    <row r="55" spans="1:11" hidden="1" x14ac:dyDescent="0.2">
      <c r="A55" s="162"/>
      <c r="B55" s="249" t="s">
        <v>44875</v>
      </c>
      <c r="C55" s="207" t="s">
        <v>44876</v>
      </c>
      <c r="D55" s="249" t="s">
        <v>44877</v>
      </c>
    </row>
    <row r="56" spans="1:11" hidden="1" x14ac:dyDescent="0.2">
      <c r="B56" s="249" t="s">
        <v>46405</v>
      </c>
      <c r="C56" s="207" t="s">
        <v>46406</v>
      </c>
      <c r="D56" s="249" t="s">
        <v>46407</v>
      </c>
    </row>
    <row r="57" spans="1:11" hidden="1" x14ac:dyDescent="0.2">
      <c r="A57" s="162"/>
      <c r="B57" s="136"/>
      <c r="C57" s="136"/>
      <c r="D57" s="136"/>
    </row>
    <row r="58" spans="1:11" x14ac:dyDescent="0.2">
      <c r="A58" s="162"/>
      <c r="B58" s="136"/>
      <c r="C58" s="136"/>
      <c r="D58" s="136"/>
    </row>
    <row r="59" spans="1:11" ht="10.5" x14ac:dyDescent="0.25">
      <c r="F59" s="164" t="s">
        <v>213</v>
      </c>
    </row>
    <row r="60" spans="1:11" ht="14" x14ac:dyDescent="0.3">
      <c r="A60" s="270" t="s">
        <v>50981</v>
      </c>
      <c r="B60" s="270"/>
      <c r="C60" s="270"/>
      <c r="D60" s="270"/>
      <c r="E60" s="270"/>
      <c r="F60" s="165" t="s">
        <v>6718</v>
      </c>
    </row>
    <row r="61" spans="1:11" ht="11.5" x14ac:dyDescent="0.25">
      <c r="A61" s="271" t="str">
        <f>FY &amp; " District Expenditures by PRC - as of " &amp; Date</f>
        <v>FY2020, FY2021 and FY2022 District Expenditures by PRC - as of 6/30/2022</v>
      </c>
      <c r="B61" s="272"/>
      <c r="C61" s="272"/>
      <c r="D61" s="272"/>
      <c r="E61" s="272"/>
      <c r="F61" s="165" t="s">
        <v>219</v>
      </c>
    </row>
    <row r="62" spans="1:11" ht="11.4" customHeight="1" thickBot="1" x14ac:dyDescent="0.25">
      <c r="E62" s="220"/>
      <c r="F62" s="165" t="s">
        <v>7449</v>
      </c>
      <c r="G62" s="220"/>
      <c r="H62" s="220"/>
      <c r="I62" s="220"/>
      <c r="J62" s="238"/>
      <c r="K62" s="238"/>
    </row>
    <row r="63" spans="1:11" ht="24.65" customHeight="1" thickTop="1" x14ac:dyDescent="0.25">
      <c r="A63" s="166" t="s">
        <v>2917</v>
      </c>
      <c r="B63" s="167" t="s">
        <v>6745</v>
      </c>
      <c r="C63" s="167" t="s">
        <v>6746</v>
      </c>
      <c r="D63" s="167" t="s">
        <v>6747</v>
      </c>
      <c r="E63" s="168" t="s">
        <v>3694</v>
      </c>
      <c r="F63" s="168" t="s">
        <v>14865</v>
      </c>
      <c r="G63" s="187" t="str">
        <f>"FY 2022 YTD Expenditures
 " &amp; "(as of " &amp; Date &amp; " )"</f>
        <v>FY 2022 YTD Expenditures
 (as of 6/30/2022 )</v>
      </c>
      <c r="H63" s="187" t="s">
        <v>5941</v>
      </c>
      <c r="I63" s="169" t="s">
        <v>5938</v>
      </c>
      <c r="J63" s="170" t="s">
        <v>5940</v>
      </c>
      <c r="K63" s="170" t="s">
        <v>5939</v>
      </c>
    </row>
    <row r="64" spans="1:11" x14ac:dyDescent="0.2">
      <c r="A64" s="161" t="s">
        <v>6748</v>
      </c>
      <c r="B64" s="162" t="s">
        <v>6749</v>
      </c>
      <c r="C64" s="162" t="s">
        <v>6750</v>
      </c>
      <c r="D64" s="162" t="s">
        <v>6751</v>
      </c>
      <c r="E64" s="222">
        <f t="shared" ref="E64:E126" si="1">IF(ISNA(VLOOKUP(A64&amp;"-"&amp;MID(PRC_Selector,5,3),FY20_PSU_Expenditures,2,FALSE)),0,VLOOKUP(A64&amp;"-"&amp;MID(PRC_Selector,5,3),FY20_PSU_Expenditures,2,FALSE))</f>
        <v>40677.94</v>
      </c>
      <c r="F64" s="223">
        <f t="shared" ref="F64:F126" si="2">IF(ISNA(VLOOKUP(A64&amp;"-"&amp;MID(PRC_Selector,5,3),FY21_PSU_Expenditures,2,FALSE)),0,VLOOKUP(A64&amp;"-"&amp;MID(PRC_Selector,5,3),FY21_PSU_Expenditures,2,FALSE))</f>
        <v>374816.5</v>
      </c>
      <c r="G64" s="223">
        <f t="shared" ref="G64:G126" si="3">IF(ISNA(VLOOKUP(A64&amp;"-"&amp;MID(PRC_Selector,5,3),FY22_PSU_Expenditures,2,FALSE)),0,VLOOKUP(A64&amp;"-"&amp;MID(PRC_Selector,5,3),FY22_PSU_Expenditures,2,FALSE))</f>
        <v>1459064.99</v>
      </c>
      <c r="H64" s="224">
        <f t="shared" ref="H64:H126" si="4">F64+E64+G64</f>
        <v>1874559.43</v>
      </c>
      <c r="I64" s="225">
        <f t="shared" ref="I64:I126" si="5">IF(ISNA(VLOOKUP(A64&amp;"-"&amp;MID(PRC_Selector,5,3),Covid_Allotment_PSU,2,FALSE)),0,VLOOKUP(A64&amp;"-"&amp;MID(PRC_Selector,5,3),Covid_Allotment_PSU,2,FALSE))</f>
        <v>5555615</v>
      </c>
      <c r="J64" s="226">
        <f t="shared" ref="J64:J126" si="6">I64-H64</f>
        <v>3681055.5700000003</v>
      </c>
      <c r="K64" s="174">
        <f t="shared" ref="K64:K126" si="7">IFERROR(J64/I64,"")</f>
        <v>0.66258291296283134</v>
      </c>
    </row>
    <row r="65" spans="1:11" x14ac:dyDescent="0.2">
      <c r="A65" s="161" t="s">
        <v>6752</v>
      </c>
      <c r="B65" s="162" t="s">
        <v>6753</v>
      </c>
      <c r="C65" s="162" t="s">
        <v>6750</v>
      </c>
      <c r="D65" s="162" t="s">
        <v>6751</v>
      </c>
      <c r="E65" s="222">
        <f t="shared" si="1"/>
        <v>0</v>
      </c>
      <c r="F65" s="223">
        <f t="shared" si="2"/>
        <v>553397.17000000004</v>
      </c>
      <c r="G65" s="223">
        <f t="shared" si="3"/>
        <v>1801807.93</v>
      </c>
      <c r="H65" s="226">
        <f t="shared" si="4"/>
        <v>2355205.1</v>
      </c>
      <c r="I65" s="225">
        <f t="shared" si="5"/>
        <v>6213441.0899999999</v>
      </c>
      <c r="J65" s="226">
        <f t="shared" si="6"/>
        <v>3858235.9899999998</v>
      </c>
      <c r="K65" s="174">
        <f t="shared" si="7"/>
        <v>0.62094995898641403</v>
      </c>
    </row>
    <row r="66" spans="1:11" x14ac:dyDescent="0.2">
      <c r="A66" s="163" t="s">
        <v>6754</v>
      </c>
      <c r="B66" s="162" t="s">
        <v>6755</v>
      </c>
      <c r="C66" s="162" t="s">
        <v>6756</v>
      </c>
      <c r="D66" s="162" t="s">
        <v>6751</v>
      </c>
      <c r="E66" s="222">
        <f t="shared" si="1"/>
        <v>1082644.1299999999</v>
      </c>
      <c r="F66" s="223">
        <f t="shared" si="2"/>
        <v>12514142.41</v>
      </c>
      <c r="G66" s="223">
        <f t="shared" si="3"/>
        <v>34315356.600000001</v>
      </c>
      <c r="H66" s="226">
        <f t="shared" si="4"/>
        <v>47912143.140000001</v>
      </c>
      <c r="I66" s="225">
        <f t="shared" si="5"/>
        <v>96489313.239999995</v>
      </c>
      <c r="J66" s="226">
        <f t="shared" si="6"/>
        <v>48577170.099999994</v>
      </c>
      <c r="K66" s="174">
        <f t="shared" si="7"/>
        <v>0.50344611717955678</v>
      </c>
    </row>
    <row r="67" spans="1:11" x14ac:dyDescent="0.2">
      <c r="A67" s="163" t="s">
        <v>6757</v>
      </c>
      <c r="B67" s="162" t="s">
        <v>6758</v>
      </c>
      <c r="C67" s="162" t="s">
        <v>6759</v>
      </c>
      <c r="D67" s="162" t="s">
        <v>6751</v>
      </c>
      <c r="E67" s="222">
        <f t="shared" si="1"/>
        <v>31104</v>
      </c>
      <c r="F67" s="223">
        <f t="shared" si="2"/>
        <v>127837.83</v>
      </c>
      <c r="G67" s="223">
        <f t="shared" si="3"/>
        <v>488249.39</v>
      </c>
      <c r="H67" s="226">
        <f t="shared" si="4"/>
        <v>647191.22</v>
      </c>
      <c r="I67" s="225">
        <f t="shared" si="5"/>
        <v>847250</v>
      </c>
      <c r="J67" s="226">
        <f t="shared" si="6"/>
        <v>200058.78000000003</v>
      </c>
      <c r="K67" s="174">
        <f t="shared" si="7"/>
        <v>0.23612721156683392</v>
      </c>
    </row>
    <row r="68" spans="1:11" x14ac:dyDescent="0.2">
      <c r="A68" s="163" t="s">
        <v>6760</v>
      </c>
      <c r="B68" s="162" t="s">
        <v>6761</v>
      </c>
      <c r="C68" s="162" t="s">
        <v>6759</v>
      </c>
      <c r="D68" s="162" t="s">
        <v>6751</v>
      </c>
      <c r="E68" s="222">
        <f t="shared" si="1"/>
        <v>59719.02</v>
      </c>
      <c r="F68" s="223">
        <f t="shared" si="2"/>
        <v>91866.47</v>
      </c>
      <c r="G68" s="223">
        <f t="shared" si="3"/>
        <v>469537.53</v>
      </c>
      <c r="H68" s="226">
        <f t="shared" si="4"/>
        <v>621123.02</v>
      </c>
      <c r="I68" s="225">
        <f t="shared" si="5"/>
        <v>752598</v>
      </c>
      <c r="J68" s="226">
        <f t="shared" si="6"/>
        <v>131474.97999999998</v>
      </c>
      <c r="K68" s="174">
        <f t="shared" si="7"/>
        <v>0.17469483044068676</v>
      </c>
    </row>
    <row r="69" spans="1:11" x14ac:dyDescent="0.2">
      <c r="A69" s="163" t="s">
        <v>6762</v>
      </c>
      <c r="B69" s="162" t="s">
        <v>6763</v>
      </c>
      <c r="C69" s="162" t="s">
        <v>6759</v>
      </c>
      <c r="D69" s="162" t="s">
        <v>6751</v>
      </c>
      <c r="E69" s="222">
        <f t="shared" si="1"/>
        <v>11643</v>
      </c>
      <c r="F69" s="223">
        <f t="shared" si="2"/>
        <v>55419</v>
      </c>
      <c r="G69" s="223">
        <f t="shared" si="3"/>
        <v>177503.16</v>
      </c>
      <c r="H69" s="226">
        <f t="shared" si="4"/>
        <v>244565.16</v>
      </c>
      <c r="I69" s="225">
        <f t="shared" si="5"/>
        <v>973778</v>
      </c>
      <c r="J69" s="226">
        <f t="shared" si="6"/>
        <v>729212.84</v>
      </c>
      <c r="K69" s="174">
        <f t="shared" si="7"/>
        <v>0.74884916274551283</v>
      </c>
    </row>
    <row r="70" spans="1:11" x14ac:dyDescent="0.2">
      <c r="A70" s="163" t="s">
        <v>6764</v>
      </c>
      <c r="B70" s="162" t="s">
        <v>6765</v>
      </c>
      <c r="C70" s="162" t="s">
        <v>6759</v>
      </c>
      <c r="D70" s="162" t="s">
        <v>6751</v>
      </c>
      <c r="E70" s="222">
        <f t="shared" si="1"/>
        <v>0</v>
      </c>
      <c r="F70" s="223">
        <f t="shared" si="2"/>
        <v>62266.91</v>
      </c>
      <c r="G70" s="223">
        <f t="shared" si="3"/>
        <v>826536.24</v>
      </c>
      <c r="H70" s="226">
        <f t="shared" si="4"/>
        <v>888803.15</v>
      </c>
      <c r="I70" s="225">
        <f t="shared" si="5"/>
        <v>1291412</v>
      </c>
      <c r="J70" s="226">
        <f t="shared" si="6"/>
        <v>402608.85</v>
      </c>
      <c r="K70" s="174">
        <f t="shared" si="7"/>
        <v>0.31175864092946326</v>
      </c>
    </row>
    <row r="71" spans="1:11" x14ac:dyDescent="0.2">
      <c r="A71" s="163" t="s">
        <v>6767</v>
      </c>
      <c r="B71" s="162" t="s">
        <v>6768</v>
      </c>
      <c r="C71" s="162" t="s">
        <v>6756</v>
      </c>
      <c r="D71" s="162" t="s">
        <v>6751</v>
      </c>
      <c r="E71" s="222">
        <f t="shared" si="1"/>
        <v>410016.28</v>
      </c>
      <c r="F71" s="223">
        <f t="shared" si="2"/>
        <v>2153827.14</v>
      </c>
      <c r="G71" s="223">
        <f t="shared" si="3"/>
        <v>5740765.5300000003</v>
      </c>
      <c r="H71" s="226">
        <f t="shared" si="4"/>
        <v>8304608.9500000002</v>
      </c>
      <c r="I71" s="225">
        <f t="shared" si="5"/>
        <v>16773341.689999999</v>
      </c>
      <c r="J71" s="226">
        <f t="shared" si="6"/>
        <v>8468732.7399999984</v>
      </c>
      <c r="K71" s="174">
        <f t="shared" si="7"/>
        <v>0.50489239988766954</v>
      </c>
    </row>
    <row r="72" spans="1:11" x14ac:dyDescent="0.2">
      <c r="A72" s="163" t="s">
        <v>6769</v>
      </c>
      <c r="B72" s="162" t="s">
        <v>6770</v>
      </c>
      <c r="C72" s="162" t="s">
        <v>6756</v>
      </c>
      <c r="D72" s="162" t="s">
        <v>6751</v>
      </c>
      <c r="E72" s="222">
        <f t="shared" si="1"/>
        <v>53508.2</v>
      </c>
      <c r="F72" s="223">
        <f t="shared" si="2"/>
        <v>517345.35</v>
      </c>
      <c r="G72" s="223">
        <f t="shared" si="3"/>
        <v>3888278.57</v>
      </c>
      <c r="H72" s="226">
        <f t="shared" si="4"/>
        <v>4459132.12</v>
      </c>
      <c r="I72" s="225">
        <f t="shared" si="5"/>
        <v>6999000.7400000002</v>
      </c>
      <c r="J72" s="226">
        <f t="shared" si="6"/>
        <v>2539868.62</v>
      </c>
      <c r="K72" s="174">
        <f t="shared" si="7"/>
        <v>0.3628901773769494</v>
      </c>
    </row>
    <row r="73" spans="1:11" x14ac:dyDescent="0.2">
      <c r="A73" s="163" t="s">
        <v>6771</v>
      </c>
      <c r="B73" s="162" t="s">
        <v>6772</v>
      </c>
      <c r="C73" s="162" t="s">
        <v>6756</v>
      </c>
      <c r="D73" s="162" t="s">
        <v>6751</v>
      </c>
      <c r="E73" s="222">
        <f t="shared" si="1"/>
        <v>115247.82</v>
      </c>
      <c r="F73" s="223">
        <f t="shared" si="2"/>
        <v>2097355.02</v>
      </c>
      <c r="G73" s="223">
        <f t="shared" si="3"/>
        <v>4682551.54</v>
      </c>
      <c r="H73" s="226">
        <f t="shared" si="4"/>
        <v>6895154.3799999999</v>
      </c>
      <c r="I73" s="225">
        <f t="shared" si="5"/>
        <v>17668592.780000001</v>
      </c>
      <c r="J73" s="226">
        <f t="shared" si="6"/>
        <v>10773438.400000002</v>
      </c>
      <c r="K73" s="174">
        <f t="shared" si="7"/>
        <v>0.60975078967211338</v>
      </c>
    </row>
    <row r="74" spans="1:11" x14ac:dyDescent="0.2">
      <c r="A74" s="163" t="s">
        <v>6773</v>
      </c>
      <c r="B74" s="162" t="s">
        <v>6774</v>
      </c>
      <c r="C74" s="162" t="s">
        <v>6756</v>
      </c>
      <c r="D74" s="162" t="s">
        <v>6751</v>
      </c>
      <c r="E74" s="222">
        <f t="shared" si="1"/>
        <v>260814</v>
      </c>
      <c r="F74" s="223">
        <f t="shared" si="2"/>
        <v>1118570.49</v>
      </c>
      <c r="G74" s="223">
        <f t="shared" si="3"/>
        <v>3203078.83</v>
      </c>
      <c r="H74" s="226">
        <f t="shared" si="4"/>
        <v>4582463.32</v>
      </c>
      <c r="I74" s="225">
        <f t="shared" si="5"/>
        <v>13323155.9</v>
      </c>
      <c r="J74" s="226">
        <f t="shared" si="6"/>
        <v>8740692.5800000001</v>
      </c>
      <c r="K74" s="174">
        <f t="shared" si="7"/>
        <v>0.65605271345657679</v>
      </c>
    </row>
    <row r="75" spans="1:11" x14ac:dyDescent="0.2">
      <c r="A75" s="163" t="s">
        <v>6775</v>
      </c>
      <c r="B75" s="162" t="s">
        <v>6776</v>
      </c>
      <c r="C75" s="162" t="s">
        <v>6756</v>
      </c>
      <c r="D75" s="162" t="s">
        <v>6751</v>
      </c>
      <c r="E75" s="222">
        <f t="shared" si="1"/>
        <v>45090.45</v>
      </c>
      <c r="F75" s="223">
        <f t="shared" si="2"/>
        <v>1198294.46</v>
      </c>
      <c r="G75" s="223">
        <f t="shared" si="3"/>
        <v>3990414.37</v>
      </c>
      <c r="H75" s="226">
        <f t="shared" si="4"/>
        <v>5233799.28</v>
      </c>
      <c r="I75" s="225">
        <f t="shared" si="5"/>
        <v>10626141.35</v>
      </c>
      <c r="J75" s="226">
        <f t="shared" si="6"/>
        <v>5392342.0699999994</v>
      </c>
      <c r="K75" s="174">
        <f t="shared" si="7"/>
        <v>0.50746003581064725</v>
      </c>
    </row>
    <row r="76" spans="1:11" x14ac:dyDescent="0.2">
      <c r="A76" s="163" t="s">
        <v>6777</v>
      </c>
      <c r="B76" s="162" t="s">
        <v>6778</v>
      </c>
      <c r="C76" s="162" t="s">
        <v>6759</v>
      </c>
      <c r="D76" s="162" t="s">
        <v>6779</v>
      </c>
      <c r="E76" s="222">
        <f t="shared" si="1"/>
        <v>871</v>
      </c>
      <c r="F76" s="223">
        <f t="shared" si="2"/>
        <v>0</v>
      </c>
      <c r="G76" s="223">
        <f t="shared" si="3"/>
        <v>0</v>
      </c>
      <c r="H76" s="226">
        <f t="shared" si="4"/>
        <v>871</v>
      </c>
      <c r="I76" s="225">
        <f t="shared" si="5"/>
        <v>871</v>
      </c>
      <c r="J76" s="226">
        <f t="shared" si="6"/>
        <v>0</v>
      </c>
      <c r="K76" s="174">
        <f t="shared" si="7"/>
        <v>0</v>
      </c>
    </row>
    <row r="77" spans="1:11" x14ac:dyDescent="0.2">
      <c r="A77" s="163" t="s">
        <v>6780</v>
      </c>
      <c r="B77" s="162" t="s">
        <v>6781</v>
      </c>
      <c r="C77" s="162" t="s">
        <v>6759</v>
      </c>
      <c r="D77" s="162" t="s">
        <v>6751</v>
      </c>
      <c r="E77" s="222">
        <f t="shared" si="1"/>
        <v>20524.330000000002</v>
      </c>
      <c r="F77" s="223">
        <f t="shared" si="2"/>
        <v>252574.78</v>
      </c>
      <c r="G77" s="223">
        <f t="shared" si="3"/>
        <v>1220090.2</v>
      </c>
      <c r="H77" s="226">
        <f t="shared" si="4"/>
        <v>1493189.31</v>
      </c>
      <c r="I77" s="225">
        <f t="shared" si="5"/>
        <v>3026902</v>
      </c>
      <c r="J77" s="226">
        <f t="shared" si="6"/>
        <v>1533712.69</v>
      </c>
      <c r="K77" s="174">
        <f t="shared" si="7"/>
        <v>0.50669387049861536</v>
      </c>
    </row>
    <row r="78" spans="1:11" x14ac:dyDescent="0.2">
      <c r="A78" s="163" t="s">
        <v>6782</v>
      </c>
      <c r="B78" s="162" t="s">
        <v>6783</v>
      </c>
      <c r="C78" s="162" t="s">
        <v>6756</v>
      </c>
      <c r="D78" s="162" t="s">
        <v>6751</v>
      </c>
      <c r="E78" s="222">
        <f t="shared" si="1"/>
        <v>1035598.07</v>
      </c>
      <c r="F78" s="223">
        <f t="shared" si="2"/>
        <v>3458455.41</v>
      </c>
      <c r="G78" s="223">
        <f t="shared" si="3"/>
        <v>12156788.17</v>
      </c>
      <c r="H78" s="226">
        <f t="shared" si="4"/>
        <v>16650841.65</v>
      </c>
      <c r="I78" s="225">
        <f t="shared" si="5"/>
        <v>32088422.920000002</v>
      </c>
      <c r="J78" s="226">
        <f t="shared" si="6"/>
        <v>15437581.270000001</v>
      </c>
      <c r="K78" s="174">
        <f t="shared" si="7"/>
        <v>0.48109504504124756</v>
      </c>
    </row>
    <row r="79" spans="1:11" x14ac:dyDescent="0.2">
      <c r="A79" s="163" t="s">
        <v>6784</v>
      </c>
      <c r="B79" s="162" t="s">
        <v>6785</v>
      </c>
      <c r="C79" s="162" t="s">
        <v>6759</v>
      </c>
      <c r="D79" s="162" t="s">
        <v>6751</v>
      </c>
      <c r="E79" s="222">
        <f t="shared" si="1"/>
        <v>0</v>
      </c>
      <c r="F79" s="223">
        <f t="shared" si="2"/>
        <v>60945.73</v>
      </c>
      <c r="G79" s="223">
        <f t="shared" si="3"/>
        <v>191892.1</v>
      </c>
      <c r="H79" s="226">
        <f t="shared" si="4"/>
        <v>252837.83000000002</v>
      </c>
      <c r="I79" s="225">
        <f t="shared" si="5"/>
        <v>480989</v>
      </c>
      <c r="J79" s="226">
        <f t="shared" si="6"/>
        <v>228151.16999999998</v>
      </c>
      <c r="K79" s="174">
        <f t="shared" si="7"/>
        <v>0.47433760439427924</v>
      </c>
    </row>
    <row r="80" spans="1:11" x14ac:dyDescent="0.2">
      <c r="A80" s="163" t="s">
        <v>6786</v>
      </c>
      <c r="B80" s="162" t="s">
        <v>6787</v>
      </c>
      <c r="C80" s="162" t="s">
        <v>6756</v>
      </c>
      <c r="D80" s="162" t="s">
        <v>6751</v>
      </c>
      <c r="E80" s="222">
        <f t="shared" si="1"/>
        <v>197294.75</v>
      </c>
      <c r="F80" s="223">
        <f t="shared" si="2"/>
        <v>1922027.99</v>
      </c>
      <c r="G80" s="223">
        <f t="shared" si="3"/>
        <v>2677354.63</v>
      </c>
      <c r="H80" s="226">
        <f t="shared" si="4"/>
        <v>4796677.37</v>
      </c>
      <c r="I80" s="225">
        <f t="shared" si="5"/>
        <v>14853967.210000001</v>
      </c>
      <c r="J80" s="226">
        <f t="shared" si="6"/>
        <v>10057289.84</v>
      </c>
      <c r="K80" s="174">
        <f t="shared" si="7"/>
        <v>0.6770776922968581</v>
      </c>
    </row>
    <row r="81" spans="1:11" x14ac:dyDescent="0.2">
      <c r="A81" s="163" t="s">
        <v>6788</v>
      </c>
      <c r="B81" s="162" t="s">
        <v>6789</v>
      </c>
      <c r="C81" s="162" t="s">
        <v>6759</v>
      </c>
      <c r="D81" s="162" t="s">
        <v>6779</v>
      </c>
      <c r="E81" s="222">
        <f t="shared" si="1"/>
        <v>3120</v>
      </c>
      <c r="F81" s="223">
        <f t="shared" si="2"/>
        <v>186156</v>
      </c>
      <c r="G81" s="223">
        <f t="shared" si="3"/>
        <v>82432.160000000003</v>
      </c>
      <c r="H81" s="226">
        <f t="shared" si="4"/>
        <v>271708.16000000003</v>
      </c>
      <c r="I81" s="225">
        <f t="shared" si="5"/>
        <v>2052858</v>
      </c>
      <c r="J81" s="226">
        <f t="shared" si="6"/>
        <v>1781149.8399999999</v>
      </c>
      <c r="K81" s="174">
        <f t="shared" si="7"/>
        <v>0.86764395783829174</v>
      </c>
    </row>
    <row r="82" spans="1:11" x14ac:dyDescent="0.2">
      <c r="A82" s="163" t="s">
        <v>6790</v>
      </c>
      <c r="B82" s="162" t="s">
        <v>6791</v>
      </c>
      <c r="C82" s="162" t="s">
        <v>6756</v>
      </c>
      <c r="D82" s="162" t="s">
        <v>6751</v>
      </c>
      <c r="E82" s="222">
        <f t="shared" si="1"/>
        <v>1174375.3</v>
      </c>
      <c r="F82" s="223">
        <f t="shared" si="2"/>
        <v>3803735.8</v>
      </c>
      <c r="G82" s="223">
        <f t="shared" si="3"/>
        <v>8144887.4800000004</v>
      </c>
      <c r="H82" s="226">
        <f t="shared" si="4"/>
        <v>13122998.58</v>
      </c>
      <c r="I82" s="225">
        <f t="shared" si="5"/>
        <v>35342227.490000002</v>
      </c>
      <c r="J82" s="226">
        <f t="shared" si="6"/>
        <v>22219228.910000004</v>
      </c>
      <c r="K82" s="174">
        <f t="shared" si="7"/>
        <v>0.62868784703190772</v>
      </c>
    </row>
    <row r="83" spans="1:11" x14ac:dyDescent="0.2">
      <c r="A83" s="163" t="s">
        <v>6792</v>
      </c>
      <c r="B83" s="162" t="s">
        <v>14017</v>
      </c>
      <c r="C83" s="162" t="s">
        <v>6759</v>
      </c>
      <c r="D83" s="162" t="s">
        <v>6751</v>
      </c>
      <c r="E83" s="222">
        <f t="shared" si="1"/>
        <v>0</v>
      </c>
      <c r="F83" s="223">
        <f t="shared" si="2"/>
        <v>100796.66</v>
      </c>
      <c r="G83" s="223">
        <f t="shared" si="3"/>
        <v>382226.5</v>
      </c>
      <c r="H83" s="226">
        <f t="shared" si="4"/>
        <v>483023.16000000003</v>
      </c>
      <c r="I83" s="225">
        <f t="shared" si="5"/>
        <v>971891.87</v>
      </c>
      <c r="J83" s="226">
        <f t="shared" si="6"/>
        <v>488868.70999999996</v>
      </c>
      <c r="K83" s="174">
        <f t="shared" si="7"/>
        <v>0.50300730471178856</v>
      </c>
    </row>
    <row r="84" spans="1:11" x14ac:dyDescent="0.2">
      <c r="A84" s="163" t="s">
        <v>6793</v>
      </c>
      <c r="B84" s="162" t="s">
        <v>6794</v>
      </c>
      <c r="C84" s="162" t="s">
        <v>6759</v>
      </c>
      <c r="D84" s="162" t="s">
        <v>6751</v>
      </c>
      <c r="E84" s="222">
        <f t="shared" si="1"/>
        <v>21825</v>
      </c>
      <c r="F84" s="223">
        <f t="shared" si="2"/>
        <v>171230.76</v>
      </c>
      <c r="G84" s="223">
        <f t="shared" si="3"/>
        <v>544622.22</v>
      </c>
      <c r="H84" s="226">
        <f t="shared" si="4"/>
        <v>737677.98</v>
      </c>
      <c r="I84" s="225">
        <f t="shared" si="5"/>
        <v>1469789</v>
      </c>
      <c r="J84" s="226">
        <f t="shared" si="6"/>
        <v>732111.02</v>
      </c>
      <c r="K84" s="174">
        <f t="shared" si="7"/>
        <v>0.49810620435994557</v>
      </c>
    </row>
    <row r="85" spans="1:11" x14ac:dyDescent="0.2">
      <c r="A85" s="163" t="s">
        <v>6795</v>
      </c>
      <c r="B85" s="162" t="s">
        <v>6796</v>
      </c>
      <c r="C85" s="162" t="s">
        <v>6756</v>
      </c>
      <c r="D85" s="162" t="s">
        <v>6751</v>
      </c>
      <c r="E85" s="222">
        <f t="shared" si="1"/>
        <v>500994.72</v>
      </c>
      <c r="F85" s="223">
        <f t="shared" si="2"/>
        <v>5794005.4100000001</v>
      </c>
      <c r="G85" s="223">
        <f t="shared" si="3"/>
        <v>20998342.84</v>
      </c>
      <c r="H85" s="226">
        <f t="shared" si="4"/>
        <v>27293342.969999999</v>
      </c>
      <c r="I85" s="225">
        <f t="shared" si="5"/>
        <v>50597357.060000002</v>
      </c>
      <c r="J85" s="226">
        <f t="shared" si="6"/>
        <v>23304014.090000004</v>
      </c>
      <c r="K85" s="174">
        <f t="shared" si="7"/>
        <v>0.46057769504374191</v>
      </c>
    </row>
    <row r="86" spans="1:11" x14ac:dyDescent="0.2">
      <c r="A86" s="163" t="s">
        <v>6797</v>
      </c>
      <c r="B86" s="162" t="s">
        <v>6798</v>
      </c>
      <c r="C86" s="162" t="s">
        <v>6759</v>
      </c>
      <c r="D86" s="162" t="s">
        <v>6751</v>
      </c>
      <c r="E86" s="222">
        <f t="shared" si="1"/>
        <v>28000</v>
      </c>
      <c r="F86" s="223">
        <f t="shared" si="2"/>
        <v>308000.57</v>
      </c>
      <c r="G86" s="223">
        <f t="shared" si="3"/>
        <v>808594.52</v>
      </c>
      <c r="H86" s="226">
        <f t="shared" si="4"/>
        <v>1144595.0900000001</v>
      </c>
      <c r="I86" s="225">
        <f t="shared" si="5"/>
        <v>2397547</v>
      </c>
      <c r="J86" s="226">
        <f t="shared" si="6"/>
        <v>1252951.9099999999</v>
      </c>
      <c r="K86" s="174">
        <f t="shared" si="7"/>
        <v>0.52259743396062719</v>
      </c>
    </row>
    <row r="87" spans="1:11" x14ac:dyDescent="0.2">
      <c r="A87" s="163" t="s">
        <v>6799</v>
      </c>
      <c r="B87" s="162" t="s">
        <v>6800</v>
      </c>
      <c r="C87" s="162" t="s">
        <v>6759</v>
      </c>
      <c r="D87" s="162" t="s">
        <v>6751</v>
      </c>
      <c r="E87" s="222">
        <f t="shared" si="1"/>
        <v>11521</v>
      </c>
      <c r="F87" s="223">
        <f t="shared" si="2"/>
        <v>107307.55</v>
      </c>
      <c r="G87" s="223">
        <f t="shared" si="3"/>
        <v>221736.53</v>
      </c>
      <c r="H87" s="226">
        <f t="shared" si="4"/>
        <v>340565.08</v>
      </c>
      <c r="I87" s="225">
        <f t="shared" si="5"/>
        <v>534401</v>
      </c>
      <c r="J87" s="226">
        <f t="shared" si="6"/>
        <v>193835.91999999998</v>
      </c>
      <c r="K87" s="174">
        <f t="shared" si="7"/>
        <v>0.36271623743219039</v>
      </c>
    </row>
    <row r="88" spans="1:11" x14ac:dyDescent="0.2">
      <c r="A88" s="163" t="s">
        <v>6801</v>
      </c>
      <c r="B88" s="162" t="s">
        <v>6802</v>
      </c>
      <c r="C88" s="162" t="s">
        <v>6756</v>
      </c>
      <c r="D88" s="162" t="s">
        <v>6751</v>
      </c>
      <c r="E88" s="222">
        <f t="shared" si="1"/>
        <v>699375</v>
      </c>
      <c r="F88" s="223">
        <f t="shared" si="2"/>
        <v>9603677.4199999999</v>
      </c>
      <c r="G88" s="223">
        <f t="shared" si="3"/>
        <v>40348138.850000001</v>
      </c>
      <c r="H88" s="226">
        <f t="shared" si="4"/>
        <v>50651191.270000003</v>
      </c>
      <c r="I88" s="225">
        <f t="shared" si="5"/>
        <v>96011553.530000001</v>
      </c>
      <c r="J88" s="226">
        <f t="shared" si="6"/>
        <v>45360362.259999998</v>
      </c>
      <c r="K88" s="174">
        <f t="shared" si="7"/>
        <v>0.472446914899951</v>
      </c>
    </row>
    <row r="89" spans="1:11" x14ac:dyDescent="0.2">
      <c r="A89" s="163" t="s">
        <v>11</v>
      </c>
      <c r="B89" s="162" t="s">
        <v>6803</v>
      </c>
      <c r="C89" s="162" t="s">
        <v>6756</v>
      </c>
      <c r="D89" s="162" t="s">
        <v>6751</v>
      </c>
      <c r="E89" s="222">
        <f t="shared" si="1"/>
        <v>284625.90999999997</v>
      </c>
      <c r="F89" s="223">
        <f t="shared" si="2"/>
        <v>1790594.85</v>
      </c>
      <c r="G89" s="223">
        <f t="shared" si="3"/>
        <v>7297392.6299999999</v>
      </c>
      <c r="H89" s="226">
        <f t="shared" si="4"/>
        <v>9372613.3900000006</v>
      </c>
      <c r="I89" s="225">
        <f t="shared" si="5"/>
        <v>14493464.74</v>
      </c>
      <c r="J89" s="226">
        <f t="shared" si="6"/>
        <v>5120851.3499999996</v>
      </c>
      <c r="K89" s="174">
        <f t="shared" si="7"/>
        <v>0.35332140670733775</v>
      </c>
    </row>
    <row r="90" spans="1:11" x14ac:dyDescent="0.2">
      <c r="A90" s="163" t="s">
        <v>6804</v>
      </c>
      <c r="B90" s="162" t="s">
        <v>6805</v>
      </c>
      <c r="C90" s="162" t="s">
        <v>6759</v>
      </c>
      <c r="D90" s="162" t="s">
        <v>6751</v>
      </c>
      <c r="E90" s="222">
        <f t="shared" si="1"/>
        <v>13088</v>
      </c>
      <c r="F90" s="223">
        <f t="shared" si="2"/>
        <v>169352.05</v>
      </c>
      <c r="G90" s="223">
        <f t="shared" si="3"/>
        <v>317933.38</v>
      </c>
      <c r="H90" s="226">
        <f t="shared" si="4"/>
        <v>500373.43</v>
      </c>
      <c r="I90" s="225">
        <f t="shared" si="5"/>
        <v>599987</v>
      </c>
      <c r="J90" s="226">
        <f t="shared" si="6"/>
        <v>99613.57</v>
      </c>
      <c r="K90" s="174">
        <f t="shared" si="7"/>
        <v>0.16602621390130121</v>
      </c>
    </row>
    <row r="91" spans="1:11" x14ac:dyDescent="0.2">
      <c r="A91" s="163" t="s">
        <v>6806</v>
      </c>
      <c r="B91" s="162" t="s">
        <v>6807</v>
      </c>
      <c r="C91" s="162" t="s">
        <v>6759</v>
      </c>
      <c r="D91" s="162" t="s">
        <v>6751</v>
      </c>
      <c r="E91" s="222">
        <f t="shared" si="1"/>
        <v>11780.97</v>
      </c>
      <c r="F91" s="223">
        <f t="shared" si="2"/>
        <v>100886.86</v>
      </c>
      <c r="G91" s="223">
        <f t="shared" si="3"/>
        <v>335411.06</v>
      </c>
      <c r="H91" s="226">
        <f t="shared" si="4"/>
        <v>448078.89</v>
      </c>
      <c r="I91" s="225">
        <f t="shared" si="5"/>
        <v>688619</v>
      </c>
      <c r="J91" s="226">
        <f t="shared" si="6"/>
        <v>240540.11</v>
      </c>
      <c r="K91" s="174">
        <f t="shared" si="7"/>
        <v>0.34930797727044999</v>
      </c>
    </row>
    <row r="92" spans="1:11" x14ac:dyDescent="0.2">
      <c r="A92" s="163" t="s">
        <v>6808</v>
      </c>
      <c r="B92" s="162" t="s">
        <v>6809</v>
      </c>
      <c r="C92" s="162" t="s">
        <v>6759</v>
      </c>
      <c r="D92" s="162" t="s">
        <v>6751</v>
      </c>
      <c r="E92" s="222">
        <f t="shared" si="1"/>
        <v>34387</v>
      </c>
      <c r="F92" s="223">
        <f t="shared" si="2"/>
        <v>239388.24</v>
      </c>
      <c r="G92" s="223">
        <f t="shared" si="3"/>
        <v>949571.92</v>
      </c>
      <c r="H92" s="226">
        <f t="shared" si="4"/>
        <v>1223347.1600000001</v>
      </c>
      <c r="I92" s="225">
        <f t="shared" si="5"/>
        <v>1547273</v>
      </c>
      <c r="J92" s="226">
        <f t="shared" si="6"/>
        <v>323925.83999999985</v>
      </c>
      <c r="K92" s="174">
        <f t="shared" si="7"/>
        <v>0.20935273865697898</v>
      </c>
    </row>
    <row r="93" spans="1:11" x14ac:dyDescent="0.2">
      <c r="A93" s="163" t="s">
        <v>6810</v>
      </c>
      <c r="B93" s="162" t="s">
        <v>6811</v>
      </c>
      <c r="C93" s="162" t="s">
        <v>6759</v>
      </c>
      <c r="D93" s="162" t="s">
        <v>6751</v>
      </c>
      <c r="E93" s="222">
        <f t="shared" si="1"/>
        <v>16808</v>
      </c>
      <c r="F93" s="223">
        <f t="shared" si="2"/>
        <v>103428.14</v>
      </c>
      <c r="G93" s="223">
        <f t="shared" si="3"/>
        <v>292373.65999999997</v>
      </c>
      <c r="H93" s="226">
        <f t="shared" si="4"/>
        <v>412609.8</v>
      </c>
      <c r="I93" s="225">
        <f t="shared" si="5"/>
        <v>840115</v>
      </c>
      <c r="J93" s="226">
        <f t="shared" si="6"/>
        <v>427505.2</v>
      </c>
      <c r="K93" s="174">
        <f t="shared" si="7"/>
        <v>0.50886509584997297</v>
      </c>
    </row>
    <row r="94" spans="1:11" x14ac:dyDescent="0.2">
      <c r="A94" s="163" t="s">
        <v>14871</v>
      </c>
      <c r="B94" s="162" t="s">
        <v>14872</v>
      </c>
      <c r="C94" s="162" t="s">
        <v>6759</v>
      </c>
      <c r="D94" s="162" t="s">
        <v>6766</v>
      </c>
      <c r="E94" s="222">
        <f t="shared" si="1"/>
        <v>0</v>
      </c>
      <c r="F94" s="223">
        <f t="shared" si="2"/>
        <v>0</v>
      </c>
      <c r="G94" s="223">
        <f t="shared" si="3"/>
        <v>58359.55</v>
      </c>
      <c r="H94" s="226">
        <f t="shared" si="4"/>
        <v>58359.55</v>
      </c>
      <c r="I94" s="225">
        <f t="shared" si="5"/>
        <v>481198</v>
      </c>
      <c r="J94" s="226">
        <f t="shared" si="6"/>
        <v>422838.45</v>
      </c>
      <c r="K94" s="174">
        <f t="shared" si="7"/>
        <v>0.87872029808935204</v>
      </c>
    </row>
    <row r="95" spans="1:11" x14ac:dyDescent="0.2">
      <c r="A95" s="163" t="s">
        <v>6812</v>
      </c>
      <c r="B95" s="162" t="s">
        <v>6813</v>
      </c>
      <c r="C95" s="162" t="s">
        <v>6759</v>
      </c>
      <c r="D95" s="162" t="s">
        <v>6751</v>
      </c>
      <c r="E95" s="222">
        <f t="shared" si="1"/>
        <v>5909</v>
      </c>
      <c r="F95" s="223">
        <f t="shared" si="2"/>
        <v>51048.25</v>
      </c>
      <c r="G95" s="223">
        <f t="shared" si="3"/>
        <v>225791.54</v>
      </c>
      <c r="H95" s="226">
        <f t="shared" si="4"/>
        <v>282748.79000000004</v>
      </c>
      <c r="I95" s="225">
        <f t="shared" si="5"/>
        <v>346855</v>
      </c>
      <c r="J95" s="226">
        <f t="shared" si="6"/>
        <v>64106.209999999963</v>
      </c>
      <c r="K95" s="174">
        <f t="shared" si="7"/>
        <v>0.18482135186172885</v>
      </c>
    </row>
    <row r="96" spans="1:11" x14ac:dyDescent="0.2">
      <c r="A96" s="163" t="s">
        <v>6814</v>
      </c>
      <c r="B96" s="162" t="s">
        <v>6815</v>
      </c>
      <c r="C96" s="162" t="s">
        <v>6756</v>
      </c>
      <c r="D96" s="162" t="s">
        <v>6751</v>
      </c>
      <c r="E96" s="222">
        <f t="shared" si="1"/>
        <v>583791.85</v>
      </c>
      <c r="F96" s="223">
        <f t="shared" si="2"/>
        <v>6983524.2000000002</v>
      </c>
      <c r="G96" s="223">
        <f t="shared" si="3"/>
        <v>18011151.109999999</v>
      </c>
      <c r="H96" s="226">
        <f t="shared" si="4"/>
        <v>25578467.16</v>
      </c>
      <c r="I96" s="225">
        <f t="shared" si="5"/>
        <v>45350546.740000002</v>
      </c>
      <c r="J96" s="226">
        <f t="shared" si="6"/>
        <v>19772079.580000002</v>
      </c>
      <c r="K96" s="174">
        <f t="shared" si="7"/>
        <v>0.4359832681479156</v>
      </c>
    </row>
    <row r="97" spans="1:11" x14ac:dyDescent="0.2">
      <c r="A97" s="163" t="s">
        <v>6816</v>
      </c>
      <c r="B97" s="162" t="s">
        <v>6817</v>
      </c>
      <c r="C97" s="162" t="s">
        <v>6759</v>
      </c>
      <c r="D97" s="162" t="s">
        <v>6751</v>
      </c>
      <c r="E97" s="222">
        <f t="shared" si="1"/>
        <v>40481</v>
      </c>
      <c r="F97" s="223">
        <f t="shared" si="2"/>
        <v>67801</v>
      </c>
      <c r="G97" s="223">
        <f t="shared" si="3"/>
        <v>428462.04</v>
      </c>
      <c r="H97" s="226">
        <f t="shared" si="4"/>
        <v>536744.04</v>
      </c>
      <c r="I97" s="225">
        <f t="shared" si="5"/>
        <v>651325</v>
      </c>
      <c r="J97" s="226">
        <f t="shared" si="6"/>
        <v>114580.95999999996</v>
      </c>
      <c r="K97" s="174">
        <f t="shared" si="7"/>
        <v>0.17591979426553558</v>
      </c>
    </row>
    <row r="98" spans="1:11" x14ac:dyDescent="0.2">
      <c r="A98" s="163" t="s">
        <v>6818</v>
      </c>
      <c r="B98" s="162" t="s">
        <v>6819</v>
      </c>
      <c r="C98" s="162" t="s">
        <v>6756</v>
      </c>
      <c r="D98" s="162" t="s">
        <v>6751</v>
      </c>
      <c r="E98" s="222">
        <f t="shared" si="1"/>
        <v>2262246.9300000002</v>
      </c>
      <c r="F98" s="223">
        <f t="shared" si="2"/>
        <v>14521721.1</v>
      </c>
      <c r="G98" s="223">
        <f t="shared" si="3"/>
        <v>29794868.66</v>
      </c>
      <c r="H98" s="226">
        <f t="shared" si="4"/>
        <v>46578836.689999998</v>
      </c>
      <c r="I98" s="225">
        <f t="shared" si="5"/>
        <v>70729881.760000005</v>
      </c>
      <c r="J98" s="226">
        <f t="shared" si="6"/>
        <v>24151045.070000008</v>
      </c>
      <c r="K98" s="174">
        <f t="shared" si="7"/>
        <v>0.34145462241756763</v>
      </c>
    </row>
    <row r="99" spans="1:11" x14ac:dyDescent="0.2">
      <c r="A99" s="163" t="s">
        <v>16</v>
      </c>
      <c r="B99" s="162" t="s">
        <v>6820</v>
      </c>
      <c r="C99" s="162" t="s">
        <v>6756</v>
      </c>
      <c r="D99" s="162" t="s">
        <v>6751</v>
      </c>
      <c r="E99" s="222">
        <f t="shared" si="1"/>
        <v>193606</v>
      </c>
      <c r="F99" s="223">
        <f t="shared" si="2"/>
        <v>4588337.4000000004</v>
      </c>
      <c r="G99" s="223">
        <f t="shared" si="3"/>
        <v>7412973.6699999999</v>
      </c>
      <c r="H99" s="226">
        <f t="shared" si="4"/>
        <v>12194917.07</v>
      </c>
      <c r="I99" s="225">
        <f t="shared" si="5"/>
        <v>23101266.239999998</v>
      </c>
      <c r="J99" s="226">
        <f t="shared" si="6"/>
        <v>10906349.169999998</v>
      </c>
      <c r="K99" s="174">
        <f t="shared" si="7"/>
        <v>0.47211044869547369</v>
      </c>
    </row>
    <row r="100" spans="1:11" x14ac:dyDescent="0.2">
      <c r="A100" s="163" t="s">
        <v>6821</v>
      </c>
      <c r="B100" s="162" t="s">
        <v>6822</v>
      </c>
      <c r="C100" s="162" t="s">
        <v>6759</v>
      </c>
      <c r="D100" s="162" t="s">
        <v>6751</v>
      </c>
      <c r="E100" s="222">
        <f t="shared" si="1"/>
        <v>54120.58</v>
      </c>
      <c r="F100" s="223">
        <f t="shared" si="2"/>
        <v>123157.16</v>
      </c>
      <c r="G100" s="223">
        <f t="shared" si="3"/>
        <v>534182.09</v>
      </c>
      <c r="H100" s="226">
        <f t="shared" si="4"/>
        <v>711459.83</v>
      </c>
      <c r="I100" s="225">
        <f t="shared" si="5"/>
        <v>1245926</v>
      </c>
      <c r="J100" s="226">
        <f t="shared" si="6"/>
        <v>534466.17000000004</v>
      </c>
      <c r="K100" s="174">
        <f t="shared" si="7"/>
        <v>0.42897103840838063</v>
      </c>
    </row>
    <row r="101" spans="1:11" x14ac:dyDescent="0.2">
      <c r="A101" s="163" t="s">
        <v>6823</v>
      </c>
      <c r="B101" s="162" t="s">
        <v>6824</v>
      </c>
      <c r="C101" s="162" t="s">
        <v>6759</v>
      </c>
      <c r="D101" s="162" t="s">
        <v>6751</v>
      </c>
      <c r="E101" s="222">
        <f t="shared" si="1"/>
        <v>0</v>
      </c>
      <c r="F101" s="223">
        <f t="shared" si="2"/>
        <v>134961.45000000001</v>
      </c>
      <c r="G101" s="223">
        <f t="shared" si="3"/>
        <v>510297.45</v>
      </c>
      <c r="H101" s="226">
        <f t="shared" si="4"/>
        <v>645258.9</v>
      </c>
      <c r="I101" s="225">
        <f t="shared" si="5"/>
        <v>1450066.1</v>
      </c>
      <c r="J101" s="226">
        <f t="shared" si="6"/>
        <v>804807.20000000007</v>
      </c>
      <c r="K101" s="174">
        <f t="shared" si="7"/>
        <v>0.55501414728611342</v>
      </c>
    </row>
    <row r="102" spans="1:11" x14ac:dyDescent="0.2">
      <c r="A102" s="163" t="s">
        <v>6825</v>
      </c>
      <c r="B102" s="162" t="s">
        <v>6826</v>
      </c>
      <c r="C102" s="162" t="s">
        <v>6759</v>
      </c>
      <c r="D102" s="162" t="s">
        <v>6751</v>
      </c>
      <c r="E102" s="222">
        <f t="shared" si="1"/>
        <v>14024</v>
      </c>
      <c r="F102" s="223">
        <f t="shared" si="2"/>
        <v>251336.21</v>
      </c>
      <c r="G102" s="223">
        <f t="shared" si="3"/>
        <v>483808.01</v>
      </c>
      <c r="H102" s="226">
        <f t="shared" si="4"/>
        <v>749168.22</v>
      </c>
      <c r="I102" s="225">
        <f t="shared" si="5"/>
        <v>1235869</v>
      </c>
      <c r="J102" s="226">
        <f t="shared" si="6"/>
        <v>486700.78</v>
      </c>
      <c r="K102" s="174">
        <f t="shared" si="7"/>
        <v>0.39381259664252444</v>
      </c>
    </row>
    <row r="103" spans="1:11" x14ac:dyDescent="0.2">
      <c r="A103" s="163" t="s">
        <v>6827</v>
      </c>
      <c r="B103" s="162" t="s">
        <v>6828</v>
      </c>
      <c r="C103" s="162" t="s">
        <v>6759</v>
      </c>
      <c r="D103" s="162" t="s">
        <v>6751</v>
      </c>
      <c r="E103" s="222">
        <f t="shared" si="1"/>
        <v>0</v>
      </c>
      <c r="F103" s="223">
        <f t="shared" si="2"/>
        <v>115363.65</v>
      </c>
      <c r="G103" s="223">
        <f t="shared" si="3"/>
        <v>269598.28000000003</v>
      </c>
      <c r="H103" s="226">
        <f t="shared" si="4"/>
        <v>384961.93000000005</v>
      </c>
      <c r="I103" s="225">
        <f t="shared" si="5"/>
        <v>1252127</v>
      </c>
      <c r="J103" s="226">
        <f t="shared" si="6"/>
        <v>867165.07</v>
      </c>
      <c r="K103" s="174">
        <f t="shared" si="7"/>
        <v>0.69255360678269851</v>
      </c>
    </row>
    <row r="104" spans="1:11" x14ac:dyDescent="0.2">
      <c r="A104" s="163" t="s">
        <v>6829</v>
      </c>
      <c r="B104" s="162" t="s">
        <v>6830</v>
      </c>
      <c r="C104" s="162" t="s">
        <v>6756</v>
      </c>
      <c r="D104" s="162" t="s">
        <v>6751</v>
      </c>
      <c r="E104" s="222">
        <f t="shared" si="1"/>
        <v>492696.33</v>
      </c>
      <c r="F104" s="223">
        <f t="shared" si="2"/>
        <v>4309676.74</v>
      </c>
      <c r="G104" s="223">
        <f t="shared" si="3"/>
        <v>13826872.119999999</v>
      </c>
      <c r="H104" s="226">
        <f t="shared" si="4"/>
        <v>18629245.189999998</v>
      </c>
      <c r="I104" s="225">
        <f t="shared" si="5"/>
        <v>41215327.939999998</v>
      </c>
      <c r="J104" s="226">
        <f t="shared" si="6"/>
        <v>22586082.75</v>
      </c>
      <c r="K104" s="174">
        <f t="shared" si="7"/>
        <v>0.5480020147572312</v>
      </c>
    </row>
    <row r="105" spans="1:11" x14ac:dyDescent="0.2">
      <c r="A105" s="163" t="s">
        <v>6831</v>
      </c>
      <c r="B105" s="162" t="s">
        <v>6832</v>
      </c>
      <c r="C105" s="162" t="s">
        <v>6756</v>
      </c>
      <c r="D105" s="162" t="s">
        <v>6751</v>
      </c>
      <c r="E105" s="222">
        <f t="shared" si="1"/>
        <v>74049</v>
      </c>
      <c r="F105" s="223">
        <f t="shared" si="2"/>
        <v>417630.99</v>
      </c>
      <c r="G105" s="223">
        <f t="shared" si="3"/>
        <v>1674921.75</v>
      </c>
      <c r="H105" s="226">
        <f t="shared" si="4"/>
        <v>2166601.7400000002</v>
      </c>
      <c r="I105" s="225">
        <f t="shared" si="5"/>
        <v>3116558.05</v>
      </c>
      <c r="J105" s="226">
        <f t="shared" si="6"/>
        <v>949956.30999999959</v>
      </c>
      <c r="K105" s="174">
        <f t="shared" si="7"/>
        <v>0.30480943873322036</v>
      </c>
    </row>
    <row r="106" spans="1:11" x14ac:dyDescent="0.2">
      <c r="A106" s="163" t="s">
        <v>6833</v>
      </c>
      <c r="B106" s="162" t="s">
        <v>6834</v>
      </c>
      <c r="C106" s="162" t="s">
        <v>6756</v>
      </c>
      <c r="D106" s="162" t="s">
        <v>6751</v>
      </c>
      <c r="E106" s="222">
        <f t="shared" si="1"/>
        <v>738931.81</v>
      </c>
      <c r="F106" s="223">
        <f t="shared" si="2"/>
        <v>3284988.87</v>
      </c>
      <c r="G106" s="223">
        <f t="shared" si="3"/>
        <v>11220819.720000001</v>
      </c>
      <c r="H106" s="226">
        <f t="shared" si="4"/>
        <v>15244740.4</v>
      </c>
      <c r="I106" s="225">
        <f t="shared" si="5"/>
        <v>28072757.530000001</v>
      </c>
      <c r="J106" s="226">
        <f t="shared" si="6"/>
        <v>12828017.130000001</v>
      </c>
      <c r="K106" s="174">
        <f t="shared" si="7"/>
        <v>0.45695607623480944</v>
      </c>
    </row>
    <row r="107" spans="1:11" x14ac:dyDescent="0.2">
      <c r="A107" s="163" t="s">
        <v>6835</v>
      </c>
      <c r="B107" s="162" t="s">
        <v>6836</v>
      </c>
      <c r="C107" s="162" t="s">
        <v>6759</v>
      </c>
      <c r="D107" s="162" t="s">
        <v>6751</v>
      </c>
      <c r="E107" s="222">
        <f t="shared" si="1"/>
        <v>5644</v>
      </c>
      <c r="F107" s="223">
        <f t="shared" si="2"/>
        <v>49172.46</v>
      </c>
      <c r="G107" s="223">
        <f t="shared" si="3"/>
        <v>313881.40000000002</v>
      </c>
      <c r="H107" s="226">
        <f t="shared" si="4"/>
        <v>368697.86000000004</v>
      </c>
      <c r="I107" s="225">
        <f t="shared" si="5"/>
        <v>478442</v>
      </c>
      <c r="J107" s="226">
        <f t="shared" si="6"/>
        <v>109744.13999999996</v>
      </c>
      <c r="K107" s="174">
        <f t="shared" si="7"/>
        <v>0.22937814823949393</v>
      </c>
    </row>
    <row r="108" spans="1:11" x14ac:dyDescent="0.2">
      <c r="A108" s="163" t="s">
        <v>3246</v>
      </c>
      <c r="B108" s="162" t="s">
        <v>6837</v>
      </c>
      <c r="C108" s="162" t="s">
        <v>6756</v>
      </c>
      <c r="D108" s="162" t="s">
        <v>6751</v>
      </c>
      <c r="E108" s="222">
        <f t="shared" si="1"/>
        <v>127246.02</v>
      </c>
      <c r="F108" s="223">
        <f t="shared" si="2"/>
        <v>1228754.67</v>
      </c>
      <c r="G108" s="223">
        <f t="shared" si="3"/>
        <v>4682482.3600000003</v>
      </c>
      <c r="H108" s="226">
        <f t="shared" si="4"/>
        <v>6038483.0500000007</v>
      </c>
      <c r="I108" s="225">
        <f t="shared" si="5"/>
        <v>12640178.51</v>
      </c>
      <c r="J108" s="226">
        <f t="shared" si="6"/>
        <v>6601695.459999999</v>
      </c>
      <c r="K108" s="174">
        <f t="shared" si="7"/>
        <v>0.52227865728139933</v>
      </c>
    </row>
    <row r="109" spans="1:11" x14ac:dyDescent="0.2">
      <c r="A109" s="163" t="s">
        <v>223</v>
      </c>
      <c r="B109" s="162" t="s">
        <v>6838</v>
      </c>
      <c r="C109" s="162" t="s">
        <v>6756</v>
      </c>
      <c r="D109" s="162" t="s">
        <v>6751</v>
      </c>
      <c r="E109" s="222">
        <f t="shared" si="1"/>
        <v>739745.85</v>
      </c>
      <c r="F109" s="223">
        <f t="shared" si="2"/>
        <v>4307241.67</v>
      </c>
      <c r="G109" s="223">
        <f t="shared" si="3"/>
        <v>23284583.52</v>
      </c>
      <c r="H109" s="226">
        <f t="shared" si="4"/>
        <v>28331571.039999999</v>
      </c>
      <c r="I109" s="225">
        <f t="shared" si="5"/>
        <v>53912955.420000002</v>
      </c>
      <c r="J109" s="226">
        <f t="shared" si="6"/>
        <v>25581384.380000003</v>
      </c>
      <c r="K109" s="174">
        <f t="shared" si="7"/>
        <v>0.47449419496134909</v>
      </c>
    </row>
    <row r="110" spans="1:11" x14ac:dyDescent="0.2">
      <c r="A110" s="163" t="s">
        <v>17</v>
      </c>
      <c r="B110" s="162" t="s">
        <v>6839</v>
      </c>
      <c r="C110" s="162" t="s">
        <v>6756</v>
      </c>
      <c r="D110" s="162" t="s">
        <v>6751</v>
      </c>
      <c r="E110" s="222">
        <f t="shared" si="1"/>
        <v>212556.58</v>
      </c>
      <c r="F110" s="223">
        <f t="shared" si="2"/>
        <v>1043919.54</v>
      </c>
      <c r="G110" s="223">
        <f t="shared" si="3"/>
        <v>4655239.33</v>
      </c>
      <c r="H110" s="226">
        <f t="shared" si="4"/>
        <v>5911715.4500000002</v>
      </c>
      <c r="I110" s="225">
        <f t="shared" si="5"/>
        <v>16424697.369999999</v>
      </c>
      <c r="J110" s="226">
        <f t="shared" si="6"/>
        <v>10512981.919999998</v>
      </c>
      <c r="K110" s="174">
        <f t="shared" si="7"/>
        <v>0.64007157533399339</v>
      </c>
    </row>
    <row r="111" spans="1:11" x14ac:dyDescent="0.2">
      <c r="A111" s="163" t="s">
        <v>8</v>
      </c>
      <c r="B111" s="162" t="s">
        <v>6840</v>
      </c>
      <c r="C111" s="162" t="s">
        <v>6756</v>
      </c>
      <c r="D111" s="162" t="s">
        <v>6751</v>
      </c>
      <c r="E111" s="222">
        <f t="shared" si="1"/>
        <v>191224.52</v>
      </c>
      <c r="F111" s="223">
        <f t="shared" si="2"/>
        <v>1403680.43</v>
      </c>
      <c r="G111" s="223">
        <f t="shared" si="3"/>
        <v>3624911.2</v>
      </c>
      <c r="H111" s="226">
        <f t="shared" si="4"/>
        <v>5219816.1500000004</v>
      </c>
      <c r="I111" s="225">
        <f t="shared" si="5"/>
        <v>11089917.83</v>
      </c>
      <c r="J111" s="226">
        <f t="shared" si="6"/>
        <v>5870101.6799999997</v>
      </c>
      <c r="K111" s="174">
        <f t="shared" si="7"/>
        <v>0.52931877133664929</v>
      </c>
    </row>
    <row r="112" spans="1:11" x14ac:dyDescent="0.2">
      <c r="A112" s="163" t="s">
        <v>6841</v>
      </c>
      <c r="B112" s="162" t="s">
        <v>6842</v>
      </c>
      <c r="C112" s="162" t="s">
        <v>6756</v>
      </c>
      <c r="D112" s="162" t="s">
        <v>6751</v>
      </c>
      <c r="E112" s="222">
        <f t="shared" si="1"/>
        <v>345859</v>
      </c>
      <c r="F112" s="223">
        <f t="shared" si="2"/>
        <v>2819517.85</v>
      </c>
      <c r="G112" s="223">
        <f t="shared" si="3"/>
        <v>11965395.32</v>
      </c>
      <c r="H112" s="226">
        <f t="shared" si="4"/>
        <v>15130772.17</v>
      </c>
      <c r="I112" s="225">
        <f t="shared" si="5"/>
        <v>26125172.399999999</v>
      </c>
      <c r="J112" s="226">
        <f t="shared" si="6"/>
        <v>10994400.229999999</v>
      </c>
      <c r="K112" s="174">
        <f t="shared" si="7"/>
        <v>0.42083550920414209</v>
      </c>
    </row>
    <row r="113" spans="1:11" x14ac:dyDescent="0.2">
      <c r="A113" s="163" t="s">
        <v>6843</v>
      </c>
      <c r="B113" s="162" t="s">
        <v>6844</v>
      </c>
      <c r="C113" s="162" t="s">
        <v>6759</v>
      </c>
      <c r="D113" s="162" t="s">
        <v>6751</v>
      </c>
      <c r="E113" s="222">
        <f t="shared" si="1"/>
        <v>18576</v>
      </c>
      <c r="F113" s="223">
        <f t="shared" si="2"/>
        <v>83308.19</v>
      </c>
      <c r="G113" s="223">
        <f t="shared" si="3"/>
        <v>261829.62</v>
      </c>
      <c r="H113" s="226">
        <f t="shared" si="4"/>
        <v>363713.81</v>
      </c>
      <c r="I113" s="225">
        <f t="shared" si="5"/>
        <v>708396</v>
      </c>
      <c r="J113" s="226">
        <f t="shared" si="6"/>
        <v>344682.19</v>
      </c>
      <c r="K113" s="174">
        <f t="shared" si="7"/>
        <v>0.48656710371035411</v>
      </c>
    </row>
    <row r="114" spans="1:11" x14ac:dyDescent="0.2">
      <c r="A114" s="163" t="s">
        <v>6845</v>
      </c>
      <c r="B114" s="162" t="s">
        <v>6846</v>
      </c>
      <c r="C114" s="162" t="s">
        <v>6759</v>
      </c>
      <c r="D114" s="162" t="s">
        <v>6751</v>
      </c>
      <c r="E114" s="222">
        <f t="shared" si="1"/>
        <v>15359.34</v>
      </c>
      <c r="F114" s="223">
        <f t="shared" si="2"/>
        <v>77866.05</v>
      </c>
      <c r="G114" s="223">
        <f t="shared" si="3"/>
        <v>278327.71000000002</v>
      </c>
      <c r="H114" s="226">
        <f t="shared" si="4"/>
        <v>371553.10000000003</v>
      </c>
      <c r="I114" s="225">
        <f t="shared" si="5"/>
        <v>630936</v>
      </c>
      <c r="J114" s="226">
        <f t="shared" si="6"/>
        <v>259382.89999999997</v>
      </c>
      <c r="K114" s="174">
        <f t="shared" si="7"/>
        <v>0.4111080997121736</v>
      </c>
    </row>
    <row r="115" spans="1:11" x14ac:dyDescent="0.2">
      <c r="A115" s="163" t="s">
        <v>6847</v>
      </c>
      <c r="B115" s="162" t="s">
        <v>6848</v>
      </c>
      <c r="C115" s="162" t="s">
        <v>6759</v>
      </c>
      <c r="D115" s="162" t="s">
        <v>6751</v>
      </c>
      <c r="E115" s="222">
        <f t="shared" si="1"/>
        <v>6983</v>
      </c>
      <c r="F115" s="223">
        <f t="shared" si="2"/>
        <v>36395.980000000003</v>
      </c>
      <c r="G115" s="223">
        <f t="shared" si="3"/>
        <v>100476.24</v>
      </c>
      <c r="H115" s="226">
        <f t="shared" si="4"/>
        <v>143855.22</v>
      </c>
      <c r="I115" s="225">
        <f t="shared" si="5"/>
        <v>314795</v>
      </c>
      <c r="J115" s="226">
        <f t="shared" si="6"/>
        <v>170939.78</v>
      </c>
      <c r="K115" s="174">
        <f t="shared" si="7"/>
        <v>0.54301936180689014</v>
      </c>
    </row>
    <row r="116" spans="1:11" x14ac:dyDescent="0.2">
      <c r="A116" s="163" t="s">
        <v>6849</v>
      </c>
      <c r="B116" s="162" t="s">
        <v>6850</v>
      </c>
      <c r="C116" s="162" t="s">
        <v>6756</v>
      </c>
      <c r="D116" s="162" t="s">
        <v>6751</v>
      </c>
      <c r="E116" s="222">
        <f t="shared" si="1"/>
        <v>126810.72</v>
      </c>
      <c r="F116" s="223">
        <f t="shared" si="2"/>
        <v>1565762.05</v>
      </c>
      <c r="G116" s="223">
        <f t="shared" si="3"/>
        <v>7718811.3700000001</v>
      </c>
      <c r="H116" s="226">
        <f t="shared" si="4"/>
        <v>9411384.1400000006</v>
      </c>
      <c r="I116" s="225">
        <f t="shared" si="5"/>
        <v>15086707.17</v>
      </c>
      <c r="J116" s="226">
        <f t="shared" si="6"/>
        <v>5675323.0299999993</v>
      </c>
      <c r="K116" s="174">
        <f t="shared" si="7"/>
        <v>0.37618036633503499</v>
      </c>
    </row>
    <row r="117" spans="1:11" x14ac:dyDescent="0.2">
      <c r="A117" s="163" t="s">
        <v>6851</v>
      </c>
      <c r="B117" s="162" t="s">
        <v>14018</v>
      </c>
      <c r="C117" s="162" t="s">
        <v>6759</v>
      </c>
      <c r="D117" s="162" t="s">
        <v>6751</v>
      </c>
      <c r="E117" s="222">
        <f t="shared" si="1"/>
        <v>12979</v>
      </c>
      <c r="F117" s="223">
        <f t="shared" si="2"/>
        <v>97318.1</v>
      </c>
      <c r="G117" s="223">
        <f t="shared" si="3"/>
        <v>605915.92000000004</v>
      </c>
      <c r="H117" s="226">
        <f t="shared" si="4"/>
        <v>716213.02</v>
      </c>
      <c r="I117" s="225">
        <f t="shared" si="5"/>
        <v>744480</v>
      </c>
      <c r="J117" s="226">
        <f t="shared" si="6"/>
        <v>28266.979999999981</v>
      </c>
      <c r="K117" s="174">
        <f t="shared" si="7"/>
        <v>3.7968756716097118E-2</v>
      </c>
    </row>
    <row r="118" spans="1:11" x14ac:dyDescent="0.2">
      <c r="A118" s="163" t="s">
        <v>6852</v>
      </c>
      <c r="B118" s="162" t="s">
        <v>6853</v>
      </c>
      <c r="C118" s="162" t="s">
        <v>6756</v>
      </c>
      <c r="D118" s="162" t="s">
        <v>6751</v>
      </c>
      <c r="E118" s="222">
        <f t="shared" si="1"/>
        <v>0</v>
      </c>
      <c r="F118" s="223">
        <f t="shared" si="2"/>
        <v>1307151.5</v>
      </c>
      <c r="G118" s="223">
        <f t="shared" si="3"/>
        <v>2802455.58</v>
      </c>
      <c r="H118" s="226">
        <f t="shared" si="4"/>
        <v>4109607.08</v>
      </c>
      <c r="I118" s="225">
        <f t="shared" si="5"/>
        <v>9591596.8900000006</v>
      </c>
      <c r="J118" s="226">
        <f t="shared" si="6"/>
        <v>5481989.8100000005</v>
      </c>
      <c r="K118" s="174">
        <f t="shared" si="7"/>
        <v>0.57154088864132824</v>
      </c>
    </row>
    <row r="119" spans="1:11" x14ac:dyDescent="0.2">
      <c r="A119" s="163" t="s">
        <v>6854</v>
      </c>
      <c r="B119" s="162" t="s">
        <v>6855</v>
      </c>
      <c r="C119" s="162" t="s">
        <v>6756</v>
      </c>
      <c r="D119" s="162" t="s">
        <v>6751</v>
      </c>
      <c r="E119" s="222">
        <f t="shared" si="1"/>
        <v>74118.789999999994</v>
      </c>
      <c r="F119" s="223">
        <f t="shared" si="2"/>
        <v>807444.37</v>
      </c>
      <c r="G119" s="223">
        <f t="shared" si="3"/>
        <v>2366281.9700000002</v>
      </c>
      <c r="H119" s="226">
        <f t="shared" si="4"/>
        <v>3247845.1300000004</v>
      </c>
      <c r="I119" s="225">
        <f t="shared" si="5"/>
        <v>5574251.6299999999</v>
      </c>
      <c r="J119" s="226">
        <f t="shared" si="6"/>
        <v>2326406.4999999995</v>
      </c>
      <c r="K119" s="174">
        <f t="shared" si="7"/>
        <v>0.41734866927778064</v>
      </c>
    </row>
    <row r="120" spans="1:11" x14ac:dyDescent="0.2">
      <c r="A120" s="163" t="s">
        <v>6856</v>
      </c>
      <c r="B120" s="162" t="s">
        <v>6857</v>
      </c>
      <c r="C120" s="162" t="s">
        <v>6756</v>
      </c>
      <c r="D120" s="162" t="s">
        <v>6751</v>
      </c>
      <c r="E120" s="222">
        <f t="shared" si="1"/>
        <v>1382973</v>
      </c>
      <c r="F120" s="223">
        <f t="shared" si="2"/>
        <v>6464322.5999999996</v>
      </c>
      <c r="G120" s="223">
        <f t="shared" si="3"/>
        <v>13438910.960000001</v>
      </c>
      <c r="H120" s="226">
        <f t="shared" si="4"/>
        <v>21286206.560000002</v>
      </c>
      <c r="I120" s="225">
        <f t="shared" si="5"/>
        <v>71122482.659999996</v>
      </c>
      <c r="J120" s="226">
        <f t="shared" si="6"/>
        <v>49836276.099999994</v>
      </c>
      <c r="K120" s="174">
        <f t="shared" si="7"/>
        <v>0.70071058034126277</v>
      </c>
    </row>
    <row r="121" spans="1:11" x14ac:dyDescent="0.2">
      <c r="A121" s="163" t="s">
        <v>6858</v>
      </c>
      <c r="B121" s="162" t="s">
        <v>6859</v>
      </c>
      <c r="C121" s="162" t="s">
        <v>6759</v>
      </c>
      <c r="D121" s="162" t="s">
        <v>6751</v>
      </c>
      <c r="E121" s="222">
        <f t="shared" si="1"/>
        <v>38340</v>
      </c>
      <c r="F121" s="223">
        <f t="shared" si="2"/>
        <v>233689.76</v>
      </c>
      <c r="G121" s="223">
        <f t="shared" si="3"/>
        <v>606626.74</v>
      </c>
      <c r="H121" s="226">
        <f t="shared" si="4"/>
        <v>878656.5</v>
      </c>
      <c r="I121" s="225">
        <f t="shared" si="5"/>
        <v>1680666</v>
      </c>
      <c r="J121" s="226">
        <f t="shared" si="6"/>
        <v>802009.5</v>
      </c>
      <c r="K121" s="174">
        <f t="shared" si="7"/>
        <v>0.47719743244642304</v>
      </c>
    </row>
    <row r="122" spans="1:11" x14ac:dyDescent="0.2">
      <c r="A122" s="163" t="s">
        <v>6860</v>
      </c>
      <c r="B122" s="162" t="s">
        <v>6861</v>
      </c>
      <c r="C122" s="162" t="s">
        <v>6756</v>
      </c>
      <c r="D122" s="162" t="s">
        <v>6751</v>
      </c>
      <c r="E122" s="222">
        <f t="shared" si="1"/>
        <v>675277.52</v>
      </c>
      <c r="F122" s="223">
        <f t="shared" si="2"/>
        <v>2667074.11</v>
      </c>
      <c r="G122" s="223">
        <f t="shared" si="3"/>
        <v>8283727.3499999996</v>
      </c>
      <c r="H122" s="226">
        <f t="shared" si="4"/>
        <v>11626078.98</v>
      </c>
      <c r="I122" s="225">
        <f t="shared" si="5"/>
        <v>32991627.43</v>
      </c>
      <c r="J122" s="226">
        <f t="shared" si="6"/>
        <v>21365548.449999999</v>
      </c>
      <c r="K122" s="174">
        <f t="shared" si="7"/>
        <v>0.64760516877599816</v>
      </c>
    </row>
    <row r="123" spans="1:11" x14ac:dyDescent="0.2">
      <c r="A123" s="163" t="s">
        <v>6862</v>
      </c>
      <c r="B123" s="162" t="s">
        <v>6863</v>
      </c>
      <c r="C123" s="162" t="s">
        <v>6756</v>
      </c>
      <c r="D123" s="162" t="s">
        <v>6751</v>
      </c>
      <c r="E123" s="222">
        <f t="shared" si="1"/>
        <v>92051.32</v>
      </c>
      <c r="F123" s="223">
        <f t="shared" si="2"/>
        <v>2082624.43</v>
      </c>
      <c r="G123" s="223">
        <f t="shared" si="3"/>
        <v>4993200.01</v>
      </c>
      <c r="H123" s="226">
        <f t="shared" si="4"/>
        <v>7167875.7599999998</v>
      </c>
      <c r="I123" s="225">
        <f t="shared" si="5"/>
        <v>15203066.109999999</v>
      </c>
      <c r="J123" s="226">
        <f t="shared" si="6"/>
        <v>8035190.3499999996</v>
      </c>
      <c r="K123" s="174">
        <f t="shared" si="7"/>
        <v>0.52852433133305632</v>
      </c>
    </row>
    <row r="124" spans="1:11" x14ac:dyDescent="0.2">
      <c r="A124" s="163" t="s">
        <v>6864</v>
      </c>
      <c r="B124" s="162" t="s">
        <v>6865</v>
      </c>
      <c r="C124" s="162" t="s">
        <v>6759</v>
      </c>
      <c r="D124" s="162" t="s">
        <v>6751</v>
      </c>
      <c r="E124" s="222">
        <f t="shared" si="1"/>
        <v>3683.84</v>
      </c>
      <c r="F124" s="223">
        <f t="shared" si="2"/>
        <v>114164.13</v>
      </c>
      <c r="G124" s="223">
        <f t="shared" si="3"/>
        <v>219668.03</v>
      </c>
      <c r="H124" s="226">
        <f t="shared" si="4"/>
        <v>337516</v>
      </c>
      <c r="I124" s="225">
        <f t="shared" si="5"/>
        <v>499014</v>
      </c>
      <c r="J124" s="226">
        <f t="shared" si="6"/>
        <v>161498</v>
      </c>
      <c r="K124" s="174">
        <f t="shared" si="7"/>
        <v>0.32363420665552467</v>
      </c>
    </row>
    <row r="125" spans="1:11" x14ac:dyDescent="0.2">
      <c r="A125" s="163" t="s">
        <v>6866</v>
      </c>
      <c r="B125" s="162" t="s">
        <v>6867</v>
      </c>
      <c r="C125" s="162" t="s">
        <v>6759</v>
      </c>
      <c r="D125" s="162" t="s">
        <v>6751</v>
      </c>
      <c r="E125" s="222">
        <f t="shared" si="1"/>
        <v>31236</v>
      </c>
      <c r="F125" s="223">
        <f t="shared" si="2"/>
        <v>360724.94</v>
      </c>
      <c r="G125" s="223">
        <f t="shared" si="3"/>
        <v>1053261.44</v>
      </c>
      <c r="H125" s="226">
        <f t="shared" si="4"/>
        <v>1445222.38</v>
      </c>
      <c r="I125" s="225">
        <f t="shared" si="5"/>
        <v>4737980</v>
      </c>
      <c r="J125" s="226">
        <f t="shared" si="6"/>
        <v>3292757.62</v>
      </c>
      <c r="K125" s="174">
        <f t="shared" si="7"/>
        <v>0.69497077235446336</v>
      </c>
    </row>
    <row r="126" spans="1:11" x14ac:dyDescent="0.2">
      <c r="A126" s="163" t="s">
        <v>6868</v>
      </c>
      <c r="B126" s="162" t="s">
        <v>6869</v>
      </c>
      <c r="C126" s="162" t="s">
        <v>6756</v>
      </c>
      <c r="D126" s="162" t="s">
        <v>6751</v>
      </c>
      <c r="E126" s="222">
        <f t="shared" si="1"/>
        <v>1014445.27</v>
      </c>
      <c r="F126" s="223">
        <f t="shared" si="2"/>
        <v>7971934.5099999998</v>
      </c>
      <c r="G126" s="223">
        <f t="shared" si="3"/>
        <v>16987468.329999998</v>
      </c>
      <c r="H126" s="226">
        <f t="shared" si="4"/>
        <v>25973848.109999999</v>
      </c>
      <c r="I126" s="225">
        <f t="shared" si="5"/>
        <v>64009486.479999997</v>
      </c>
      <c r="J126" s="226">
        <f t="shared" si="6"/>
        <v>38035638.369999997</v>
      </c>
      <c r="K126" s="174">
        <f t="shared" si="7"/>
        <v>0.59421877071118789</v>
      </c>
    </row>
    <row r="127" spans="1:11" x14ac:dyDescent="0.2">
      <c r="A127" s="163" t="s">
        <v>6870</v>
      </c>
      <c r="B127" s="162" t="s">
        <v>6871</v>
      </c>
      <c r="C127" s="162" t="s">
        <v>6756</v>
      </c>
      <c r="D127" s="162" t="s">
        <v>6751</v>
      </c>
      <c r="E127" s="222">
        <f t="shared" ref="E127:E190" si="8">IF(ISNA(VLOOKUP(A127&amp;"-"&amp;MID(PRC_Selector,5,3),FY20_PSU_Expenditures,2,FALSE)),0,VLOOKUP(A127&amp;"-"&amp;MID(PRC_Selector,5,3),FY20_PSU_Expenditures,2,FALSE))</f>
        <v>2040971.77</v>
      </c>
      <c r="F127" s="223">
        <f t="shared" ref="F127:F190" si="9">IF(ISNA(VLOOKUP(A127&amp;"-"&amp;MID(PRC_Selector,5,3),FY21_PSU_Expenditures,2,FALSE)),0,VLOOKUP(A127&amp;"-"&amp;MID(PRC_Selector,5,3),FY21_PSU_Expenditures,2,FALSE))</f>
        <v>22839495.41</v>
      </c>
      <c r="G127" s="223">
        <f t="shared" ref="G127:G190" si="10">IF(ISNA(VLOOKUP(A127&amp;"-"&amp;MID(PRC_Selector,5,3),FY22_PSU_Expenditures,2,FALSE)),0,VLOOKUP(A127&amp;"-"&amp;MID(PRC_Selector,5,3),FY22_PSU_Expenditures,2,FALSE))</f>
        <v>76649303.099999994</v>
      </c>
      <c r="H127" s="226">
        <f t="shared" ref="H127:H190" si="11">F127+E127+G127</f>
        <v>101529770.28</v>
      </c>
      <c r="I127" s="225">
        <f t="shared" ref="I127:I190" si="12">IF(ISNA(VLOOKUP(A127&amp;"-"&amp;MID(PRC_Selector,5,3),Covid_Allotment_PSU,2,FALSE)),0,VLOOKUP(A127&amp;"-"&amp;MID(PRC_Selector,5,3),Covid_Allotment_PSU,2,FALSE))</f>
        <v>238724002.47999999</v>
      </c>
      <c r="J127" s="226">
        <f t="shared" ref="J127:J190" si="13">I127-H127</f>
        <v>137194232.19999999</v>
      </c>
      <c r="K127" s="174">
        <f t="shared" ref="K127:K190" si="14">IFERROR(J127/I127,"")</f>
        <v>0.5746981064943143</v>
      </c>
    </row>
    <row r="128" spans="1:11" x14ac:dyDescent="0.2">
      <c r="A128" s="163" t="s">
        <v>6872</v>
      </c>
      <c r="B128" s="162" t="s">
        <v>6873</v>
      </c>
      <c r="C128" s="162" t="s">
        <v>6759</v>
      </c>
      <c r="D128" s="162" t="s">
        <v>6751</v>
      </c>
      <c r="E128" s="222">
        <f t="shared" si="8"/>
        <v>34791</v>
      </c>
      <c r="F128" s="223">
        <f t="shared" si="9"/>
        <v>357060.45</v>
      </c>
      <c r="G128" s="223">
        <f t="shared" si="10"/>
        <v>409855.45</v>
      </c>
      <c r="H128" s="226">
        <f t="shared" si="11"/>
        <v>801706.9</v>
      </c>
      <c r="I128" s="225">
        <f t="shared" si="12"/>
        <v>3808892</v>
      </c>
      <c r="J128" s="226">
        <f t="shared" si="13"/>
        <v>3007185.1</v>
      </c>
      <c r="K128" s="174">
        <f t="shared" si="14"/>
        <v>0.78951703014945029</v>
      </c>
    </row>
    <row r="129" spans="1:11" x14ac:dyDescent="0.2">
      <c r="A129" s="163" t="s">
        <v>6874</v>
      </c>
      <c r="B129" s="162" t="s">
        <v>6875</v>
      </c>
      <c r="C129" s="162" t="s">
        <v>6759</v>
      </c>
      <c r="D129" s="162" t="s">
        <v>6751</v>
      </c>
      <c r="E129" s="222">
        <f t="shared" si="8"/>
        <v>42453</v>
      </c>
      <c r="F129" s="223">
        <f t="shared" si="9"/>
        <v>215686.7</v>
      </c>
      <c r="G129" s="223">
        <f t="shared" si="10"/>
        <v>729793.44</v>
      </c>
      <c r="H129" s="226">
        <f t="shared" si="11"/>
        <v>987933.1399999999</v>
      </c>
      <c r="I129" s="225">
        <f t="shared" si="12"/>
        <v>1551755</v>
      </c>
      <c r="J129" s="226">
        <f t="shared" si="13"/>
        <v>563821.8600000001</v>
      </c>
      <c r="K129" s="174">
        <f t="shared" si="14"/>
        <v>0.36334463881218371</v>
      </c>
    </row>
    <row r="130" spans="1:11" x14ac:dyDescent="0.2">
      <c r="A130" s="163" t="s">
        <v>6876</v>
      </c>
      <c r="B130" s="162" t="s">
        <v>6877</v>
      </c>
      <c r="C130" s="162" t="s">
        <v>6756</v>
      </c>
      <c r="D130" s="162" t="s">
        <v>6751</v>
      </c>
      <c r="E130" s="222">
        <f t="shared" si="8"/>
        <v>326481.90999999997</v>
      </c>
      <c r="F130" s="223">
        <f t="shared" si="9"/>
        <v>857012.68</v>
      </c>
      <c r="G130" s="223">
        <f t="shared" si="10"/>
        <v>4476785.5599999996</v>
      </c>
      <c r="H130" s="226">
        <f t="shared" si="11"/>
        <v>5660280.1499999994</v>
      </c>
      <c r="I130" s="225">
        <f t="shared" si="12"/>
        <v>9269666.3499999996</v>
      </c>
      <c r="J130" s="226">
        <f t="shared" si="13"/>
        <v>3609386.2</v>
      </c>
      <c r="K130" s="174">
        <f t="shared" si="14"/>
        <v>0.3893760642204776</v>
      </c>
    </row>
    <row r="131" spans="1:11" x14ac:dyDescent="0.2">
      <c r="A131" s="163" t="s">
        <v>6878</v>
      </c>
      <c r="B131" s="162" t="s">
        <v>6879</v>
      </c>
      <c r="C131" s="162" t="s">
        <v>6759</v>
      </c>
      <c r="D131" s="162" t="s">
        <v>6751</v>
      </c>
      <c r="E131" s="222">
        <f t="shared" si="8"/>
        <v>1105</v>
      </c>
      <c r="F131" s="223">
        <f t="shared" si="9"/>
        <v>19411.900000000001</v>
      </c>
      <c r="G131" s="223">
        <f t="shared" si="10"/>
        <v>37654.800000000003</v>
      </c>
      <c r="H131" s="226">
        <f t="shared" si="11"/>
        <v>58171.700000000004</v>
      </c>
      <c r="I131" s="225">
        <f t="shared" si="12"/>
        <v>74864</v>
      </c>
      <c r="J131" s="226">
        <f t="shared" si="13"/>
        <v>16692.299999999996</v>
      </c>
      <c r="K131" s="174">
        <f t="shared" si="14"/>
        <v>0.22296831587946137</v>
      </c>
    </row>
    <row r="132" spans="1:11" x14ac:dyDescent="0.2">
      <c r="A132" s="163" t="s">
        <v>6880</v>
      </c>
      <c r="B132" s="162" t="s">
        <v>6881</v>
      </c>
      <c r="C132" s="162" t="s">
        <v>6756</v>
      </c>
      <c r="D132" s="162" t="s">
        <v>6751</v>
      </c>
      <c r="E132" s="222">
        <f t="shared" si="8"/>
        <v>199787.26</v>
      </c>
      <c r="F132" s="223">
        <f t="shared" si="9"/>
        <v>971853.25</v>
      </c>
      <c r="G132" s="223">
        <f t="shared" si="10"/>
        <v>4936443.76</v>
      </c>
      <c r="H132" s="226">
        <f t="shared" si="11"/>
        <v>6108084.2699999996</v>
      </c>
      <c r="I132" s="225">
        <f t="shared" si="12"/>
        <v>11857794.390000001</v>
      </c>
      <c r="J132" s="226">
        <f t="shared" si="13"/>
        <v>5749710.120000001</v>
      </c>
      <c r="K132" s="174">
        <f t="shared" si="14"/>
        <v>0.48488866739407183</v>
      </c>
    </row>
    <row r="133" spans="1:11" x14ac:dyDescent="0.2">
      <c r="A133" s="163" t="s">
        <v>6882</v>
      </c>
      <c r="B133" s="162" t="s">
        <v>6883</v>
      </c>
      <c r="C133" s="162" t="s">
        <v>6756</v>
      </c>
      <c r="D133" s="162" t="s">
        <v>6751</v>
      </c>
      <c r="E133" s="222">
        <f t="shared" si="8"/>
        <v>845866.7</v>
      </c>
      <c r="F133" s="223">
        <f t="shared" si="9"/>
        <v>6933475.9000000004</v>
      </c>
      <c r="G133" s="223">
        <f t="shared" si="10"/>
        <v>25676015.109999999</v>
      </c>
      <c r="H133" s="226">
        <f t="shared" si="11"/>
        <v>33455357.710000001</v>
      </c>
      <c r="I133" s="225">
        <f t="shared" si="12"/>
        <v>59380617.520000003</v>
      </c>
      <c r="J133" s="226">
        <f t="shared" si="13"/>
        <v>25925259.810000002</v>
      </c>
      <c r="K133" s="174">
        <f t="shared" si="14"/>
        <v>0.43659464809823018</v>
      </c>
    </row>
    <row r="134" spans="1:11" x14ac:dyDescent="0.2">
      <c r="A134" s="163" t="s">
        <v>6884</v>
      </c>
      <c r="B134" s="162" t="s">
        <v>6885</v>
      </c>
      <c r="C134" s="162" t="s">
        <v>6756</v>
      </c>
      <c r="D134" s="162" t="s">
        <v>6751</v>
      </c>
      <c r="E134" s="222">
        <f t="shared" si="8"/>
        <v>277331.46000000002</v>
      </c>
      <c r="F134" s="223">
        <f t="shared" si="9"/>
        <v>1944737.52</v>
      </c>
      <c r="G134" s="223">
        <f t="shared" si="10"/>
        <v>6939005.5499999998</v>
      </c>
      <c r="H134" s="226">
        <f t="shared" si="11"/>
        <v>9161074.5299999993</v>
      </c>
      <c r="I134" s="225">
        <f t="shared" si="12"/>
        <v>18993560.219999999</v>
      </c>
      <c r="J134" s="226">
        <f t="shared" si="13"/>
        <v>9832485.6899999995</v>
      </c>
      <c r="K134" s="174">
        <f t="shared" si="14"/>
        <v>0.51767470532704585</v>
      </c>
    </row>
    <row r="135" spans="1:11" x14ac:dyDescent="0.2">
      <c r="A135" s="163" t="s">
        <v>6886</v>
      </c>
      <c r="B135" s="162" t="s">
        <v>6887</v>
      </c>
      <c r="C135" s="162" t="s">
        <v>6756</v>
      </c>
      <c r="D135" s="162" t="s">
        <v>6751</v>
      </c>
      <c r="E135" s="222">
        <f t="shared" si="8"/>
        <v>317744.78000000003</v>
      </c>
      <c r="F135" s="223">
        <f t="shared" si="9"/>
        <v>1301557.17</v>
      </c>
      <c r="G135" s="223">
        <f t="shared" si="10"/>
        <v>4948177.1399999997</v>
      </c>
      <c r="H135" s="226">
        <f t="shared" si="11"/>
        <v>6567479.0899999999</v>
      </c>
      <c r="I135" s="225">
        <f t="shared" si="12"/>
        <v>17087118</v>
      </c>
      <c r="J135" s="226">
        <f t="shared" si="13"/>
        <v>10519638.91</v>
      </c>
      <c r="K135" s="174">
        <f t="shared" si="14"/>
        <v>0.61564734965838008</v>
      </c>
    </row>
    <row r="136" spans="1:11" x14ac:dyDescent="0.2">
      <c r="A136" s="163" t="s">
        <v>6888</v>
      </c>
      <c r="B136" s="162" t="s">
        <v>6889</v>
      </c>
      <c r="C136" s="162" t="s">
        <v>6890</v>
      </c>
      <c r="D136" s="162" t="s">
        <v>6751</v>
      </c>
      <c r="E136" s="222">
        <f t="shared" si="8"/>
        <v>9143</v>
      </c>
      <c r="F136" s="223">
        <f t="shared" si="9"/>
        <v>71253.570000000007</v>
      </c>
      <c r="G136" s="223">
        <f t="shared" si="10"/>
        <v>1161639.3799999999</v>
      </c>
      <c r="H136" s="226">
        <f t="shared" si="11"/>
        <v>1242035.95</v>
      </c>
      <c r="I136" s="225">
        <f t="shared" si="12"/>
        <v>1603653.42</v>
      </c>
      <c r="J136" s="226">
        <f t="shared" si="13"/>
        <v>361617.47</v>
      </c>
      <c r="K136" s="174">
        <f t="shared" si="14"/>
        <v>0.22549602394761831</v>
      </c>
    </row>
    <row r="137" spans="1:11" x14ac:dyDescent="0.2">
      <c r="A137" s="163" t="s">
        <v>6891</v>
      </c>
      <c r="B137" s="162" t="s">
        <v>6892</v>
      </c>
      <c r="C137" s="162" t="s">
        <v>6759</v>
      </c>
      <c r="D137" s="162" t="s">
        <v>6751</v>
      </c>
      <c r="E137" s="222">
        <f t="shared" si="8"/>
        <v>26912</v>
      </c>
      <c r="F137" s="223">
        <f t="shared" si="9"/>
        <v>108613</v>
      </c>
      <c r="G137" s="223">
        <f t="shared" si="10"/>
        <v>466253.39</v>
      </c>
      <c r="H137" s="226">
        <f t="shared" si="11"/>
        <v>601778.39</v>
      </c>
      <c r="I137" s="225">
        <f t="shared" si="12"/>
        <v>827230</v>
      </c>
      <c r="J137" s="226">
        <f t="shared" si="13"/>
        <v>225451.61</v>
      </c>
      <c r="K137" s="174">
        <f t="shared" si="14"/>
        <v>0.27253800031430192</v>
      </c>
    </row>
    <row r="138" spans="1:11" x14ac:dyDescent="0.2">
      <c r="A138" s="163" t="s">
        <v>6893</v>
      </c>
      <c r="B138" s="162" t="s">
        <v>6894</v>
      </c>
      <c r="C138" s="162" t="s">
        <v>6756</v>
      </c>
      <c r="D138" s="162" t="s">
        <v>6751</v>
      </c>
      <c r="E138" s="222">
        <f t="shared" si="8"/>
        <v>254360.92</v>
      </c>
      <c r="F138" s="223">
        <f t="shared" si="9"/>
        <v>2039464.8</v>
      </c>
      <c r="G138" s="223">
        <f t="shared" si="10"/>
        <v>5801939.29</v>
      </c>
      <c r="H138" s="226">
        <f t="shared" si="11"/>
        <v>8095765.0099999998</v>
      </c>
      <c r="I138" s="225">
        <f t="shared" si="12"/>
        <v>17290017.620000001</v>
      </c>
      <c r="J138" s="226">
        <f t="shared" si="13"/>
        <v>9194252.6100000013</v>
      </c>
      <c r="K138" s="174">
        <f t="shared" si="14"/>
        <v>0.53176652633162558</v>
      </c>
    </row>
    <row r="139" spans="1:11" x14ac:dyDescent="0.2">
      <c r="A139" s="163" t="s">
        <v>6895</v>
      </c>
      <c r="B139" s="162" t="s">
        <v>6896</v>
      </c>
      <c r="C139" s="162" t="s">
        <v>6756</v>
      </c>
      <c r="D139" s="162" t="s">
        <v>6751</v>
      </c>
      <c r="E139" s="222">
        <f t="shared" si="8"/>
        <v>390528</v>
      </c>
      <c r="F139" s="223">
        <f t="shared" si="9"/>
        <v>5083820.71</v>
      </c>
      <c r="G139" s="223">
        <f t="shared" si="10"/>
        <v>11105944.59</v>
      </c>
      <c r="H139" s="226">
        <f t="shared" si="11"/>
        <v>16580293.300000001</v>
      </c>
      <c r="I139" s="225">
        <f t="shared" si="12"/>
        <v>49049009.640000001</v>
      </c>
      <c r="J139" s="226">
        <f t="shared" si="13"/>
        <v>32468716.34</v>
      </c>
      <c r="K139" s="174">
        <f t="shared" si="14"/>
        <v>0.66196476908111535</v>
      </c>
    </row>
    <row r="140" spans="1:11" x14ac:dyDescent="0.2">
      <c r="A140" s="163" t="s">
        <v>6897</v>
      </c>
      <c r="B140" s="162" t="s">
        <v>6898</v>
      </c>
      <c r="C140" s="162" t="s">
        <v>6756</v>
      </c>
      <c r="D140" s="162" t="s">
        <v>6751</v>
      </c>
      <c r="E140" s="222">
        <f t="shared" si="8"/>
        <v>1669190.39</v>
      </c>
      <c r="F140" s="223">
        <f t="shared" si="9"/>
        <v>17057241.5</v>
      </c>
      <c r="G140" s="223">
        <f t="shared" si="10"/>
        <v>55795630.259999998</v>
      </c>
      <c r="H140" s="226">
        <f t="shared" si="11"/>
        <v>74522062.150000006</v>
      </c>
      <c r="I140" s="225">
        <f t="shared" si="12"/>
        <v>190214866.68000001</v>
      </c>
      <c r="J140" s="226">
        <f t="shared" si="13"/>
        <v>115692804.53</v>
      </c>
      <c r="K140" s="174">
        <f t="shared" si="14"/>
        <v>0.60822167346483458</v>
      </c>
    </row>
    <row r="141" spans="1:11" x14ac:dyDescent="0.2">
      <c r="A141" s="163" t="s">
        <v>6899</v>
      </c>
      <c r="B141" s="162" t="s">
        <v>6900</v>
      </c>
      <c r="C141" s="162" t="s">
        <v>6759</v>
      </c>
      <c r="D141" s="162" t="s">
        <v>6751</v>
      </c>
      <c r="E141" s="222">
        <f t="shared" si="8"/>
        <v>16902</v>
      </c>
      <c r="F141" s="223">
        <f t="shared" si="9"/>
        <v>341576.96000000002</v>
      </c>
      <c r="G141" s="223">
        <f t="shared" si="10"/>
        <v>1257270.44</v>
      </c>
      <c r="H141" s="226">
        <f t="shared" si="11"/>
        <v>1615749.4</v>
      </c>
      <c r="I141" s="225">
        <f t="shared" si="12"/>
        <v>3235560</v>
      </c>
      <c r="J141" s="226">
        <f t="shared" si="13"/>
        <v>1619810.6</v>
      </c>
      <c r="K141" s="174">
        <f t="shared" si="14"/>
        <v>0.5006275884236423</v>
      </c>
    </row>
    <row r="142" spans="1:11" x14ac:dyDescent="0.2">
      <c r="A142" s="163" t="s">
        <v>6901</v>
      </c>
      <c r="B142" s="162" t="s">
        <v>6902</v>
      </c>
      <c r="C142" s="162" t="s">
        <v>6759</v>
      </c>
      <c r="D142" s="162" t="s">
        <v>6751</v>
      </c>
      <c r="E142" s="222">
        <f t="shared" si="8"/>
        <v>12317</v>
      </c>
      <c r="F142" s="223">
        <f t="shared" si="9"/>
        <v>287204.71000000002</v>
      </c>
      <c r="G142" s="223">
        <f t="shared" si="10"/>
        <v>1424219.51</v>
      </c>
      <c r="H142" s="226">
        <f t="shared" si="11"/>
        <v>1723741.22</v>
      </c>
      <c r="I142" s="225">
        <f t="shared" si="12"/>
        <v>2959134</v>
      </c>
      <c r="J142" s="226">
        <f t="shared" si="13"/>
        <v>1235392.78</v>
      </c>
      <c r="K142" s="174">
        <f t="shared" si="14"/>
        <v>0.41748456812026763</v>
      </c>
    </row>
    <row r="143" spans="1:11" x14ac:dyDescent="0.2">
      <c r="A143" s="163" t="s">
        <v>6903</v>
      </c>
      <c r="B143" s="162" t="s">
        <v>6904</v>
      </c>
      <c r="C143" s="162" t="s">
        <v>6759</v>
      </c>
      <c r="D143" s="162" t="s">
        <v>6751</v>
      </c>
      <c r="E143" s="222">
        <f t="shared" si="8"/>
        <v>5984</v>
      </c>
      <c r="F143" s="223">
        <f t="shared" si="9"/>
        <v>200766.58</v>
      </c>
      <c r="G143" s="223">
        <f t="shared" si="10"/>
        <v>835740.02</v>
      </c>
      <c r="H143" s="226">
        <f t="shared" si="11"/>
        <v>1042490.6</v>
      </c>
      <c r="I143" s="225">
        <f t="shared" si="12"/>
        <v>1612430</v>
      </c>
      <c r="J143" s="226">
        <f t="shared" si="13"/>
        <v>569939.4</v>
      </c>
      <c r="K143" s="174">
        <f t="shared" si="14"/>
        <v>0.35346613496399842</v>
      </c>
    </row>
    <row r="144" spans="1:11" x14ac:dyDescent="0.2">
      <c r="A144" s="163" t="s">
        <v>6905</v>
      </c>
      <c r="B144" s="162" t="s">
        <v>6906</v>
      </c>
      <c r="C144" s="162" t="s">
        <v>6759</v>
      </c>
      <c r="D144" s="162" t="s">
        <v>6751</v>
      </c>
      <c r="E144" s="222">
        <f t="shared" si="8"/>
        <v>11561.46</v>
      </c>
      <c r="F144" s="223">
        <f t="shared" si="9"/>
        <v>117288.21</v>
      </c>
      <c r="G144" s="223">
        <f t="shared" si="10"/>
        <v>493042.31</v>
      </c>
      <c r="H144" s="226">
        <f t="shared" si="11"/>
        <v>621891.98</v>
      </c>
      <c r="I144" s="225">
        <f t="shared" si="12"/>
        <v>1357574</v>
      </c>
      <c r="J144" s="226">
        <f t="shared" si="13"/>
        <v>735682.02</v>
      </c>
      <c r="K144" s="174">
        <f t="shared" si="14"/>
        <v>0.54190933238261785</v>
      </c>
    </row>
    <row r="145" spans="1:11" x14ac:dyDescent="0.2">
      <c r="A145" s="163" t="s">
        <v>6907</v>
      </c>
      <c r="B145" s="162" t="s">
        <v>6908</v>
      </c>
      <c r="C145" s="162" t="s">
        <v>6759</v>
      </c>
      <c r="D145" s="162" t="s">
        <v>6751</v>
      </c>
      <c r="E145" s="222">
        <f t="shared" si="8"/>
        <v>19201</v>
      </c>
      <c r="F145" s="223">
        <f t="shared" si="9"/>
        <v>228310.21</v>
      </c>
      <c r="G145" s="223">
        <f t="shared" si="10"/>
        <v>637852.21</v>
      </c>
      <c r="H145" s="226">
        <f t="shared" si="11"/>
        <v>885363.41999999993</v>
      </c>
      <c r="I145" s="225">
        <f t="shared" si="12"/>
        <v>2331588</v>
      </c>
      <c r="J145" s="226">
        <f t="shared" si="13"/>
        <v>1446224.58</v>
      </c>
      <c r="K145" s="174">
        <f t="shared" si="14"/>
        <v>0.62027449961142367</v>
      </c>
    </row>
    <row r="146" spans="1:11" x14ac:dyDescent="0.2">
      <c r="A146" s="163" t="s">
        <v>6909</v>
      </c>
      <c r="B146" s="162" t="s">
        <v>6910</v>
      </c>
      <c r="C146" s="162" t="s">
        <v>6759</v>
      </c>
      <c r="D146" s="162" t="s">
        <v>6751</v>
      </c>
      <c r="E146" s="222">
        <f t="shared" si="8"/>
        <v>16201</v>
      </c>
      <c r="F146" s="223">
        <f t="shared" si="9"/>
        <v>154035.98000000001</v>
      </c>
      <c r="G146" s="223">
        <f t="shared" si="10"/>
        <v>495142.27</v>
      </c>
      <c r="H146" s="226">
        <f t="shared" si="11"/>
        <v>665379.25</v>
      </c>
      <c r="I146" s="225">
        <f t="shared" si="12"/>
        <v>978982</v>
      </c>
      <c r="J146" s="226">
        <f t="shared" si="13"/>
        <v>313602.75</v>
      </c>
      <c r="K146" s="174">
        <f t="shared" si="14"/>
        <v>0.3203355628601956</v>
      </c>
    </row>
    <row r="147" spans="1:11" x14ac:dyDescent="0.2">
      <c r="A147" s="163" t="s">
        <v>6911</v>
      </c>
      <c r="B147" s="162" t="s">
        <v>6912</v>
      </c>
      <c r="C147" s="162" t="s">
        <v>6759</v>
      </c>
      <c r="D147" s="162" t="s">
        <v>6751</v>
      </c>
      <c r="E147" s="222">
        <f t="shared" si="8"/>
        <v>35670</v>
      </c>
      <c r="F147" s="223">
        <f t="shared" si="9"/>
        <v>260947.39</v>
      </c>
      <c r="G147" s="223">
        <f t="shared" si="10"/>
        <v>561711.01</v>
      </c>
      <c r="H147" s="226">
        <f t="shared" si="11"/>
        <v>858328.4</v>
      </c>
      <c r="I147" s="225">
        <f t="shared" si="12"/>
        <v>1607839</v>
      </c>
      <c r="J147" s="226">
        <f t="shared" si="13"/>
        <v>749510.6</v>
      </c>
      <c r="K147" s="174">
        <f t="shared" si="14"/>
        <v>0.46616023121718031</v>
      </c>
    </row>
    <row r="148" spans="1:11" x14ac:dyDescent="0.2">
      <c r="A148" s="163" t="s">
        <v>6913</v>
      </c>
      <c r="B148" s="162" t="s">
        <v>6914</v>
      </c>
      <c r="C148" s="162" t="s">
        <v>6759</v>
      </c>
      <c r="D148" s="162" t="s">
        <v>6751</v>
      </c>
      <c r="E148" s="222">
        <f t="shared" si="8"/>
        <v>11181.28</v>
      </c>
      <c r="F148" s="223">
        <f t="shared" si="9"/>
        <v>128276.44</v>
      </c>
      <c r="G148" s="223">
        <f t="shared" si="10"/>
        <v>548042.87</v>
      </c>
      <c r="H148" s="226">
        <f t="shared" si="11"/>
        <v>687500.59</v>
      </c>
      <c r="I148" s="225">
        <f t="shared" si="12"/>
        <v>1432722</v>
      </c>
      <c r="J148" s="226">
        <f t="shared" si="13"/>
        <v>745221.41</v>
      </c>
      <c r="K148" s="174">
        <f t="shared" si="14"/>
        <v>0.52014376131587292</v>
      </c>
    </row>
    <row r="149" spans="1:11" x14ac:dyDescent="0.2">
      <c r="A149" s="163" t="s">
        <v>6915</v>
      </c>
      <c r="B149" s="162" t="s">
        <v>6916</v>
      </c>
      <c r="C149" s="162" t="s">
        <v>6759</v>
      </c>
      <c r="D149" s="162" t="s">
        <v>6751</v>
      </c>
      <c r="E149" s="222">
        <f t="shared" si="8"/>
        <v>21320.77</v>
      </c>
      <c r="F149" s="223">
        <f t="shared" si="9"/>
        <v>59589</v>
      </c>
      <c r="G149" s="223">
        <f t="shared" si="10"/>
        <v>415984.03</v>
      </c>
      <c r="H149" s="226">
        <f t="shared" si="11"/>
        <v>496893.80000000005</v>
      </c>
      <c r="I149" s="225">
        <f t="shared" si="12"/>
        <v>636018</v>
      </c>
      <c r="J149" s="226">
        <f t="shared" si="13"/>
        <v>139124.19999999995</v>
      </c>
      <c r="K149" s="174">
        <f t="shared" si="14"/>
        <v>0.2187425513114408</v>
      </c>
    </row>
    <row r="150" spans="1:11" x14ac:dyDescent="0.2">
      <c r="A150" s="163" t="s">
        <v>6917</v>
      </c>
      <c r="B150" s="162" t="s">
        <v>6918</v>
      </c>
      <c r="C150" s="162" t="s">
        <v>6759</v>
      </c>
      <c r="D150" s="162" t="s">
        <v>6751</v>
      </c>
      <c r="E150" s="222">
        <f t="shared" si="8"/>
        <v>9301</v>
      </c>
      <c r="F150" s="223">
        <f t="shared" si="9"/>
        <v>169739.47</v>
      </c>
      <c r="G150" s="223">
        <f t="shared" si="10"/>
        <v>190841.15</v>
      </c>
      <c r="H150" s="226">
        <f t="shared" si="11"/>
        <v>369881.62</v>
      </c>
      <c r="I150" s="225">
        <f t="shared" si="12"/>
        <v>2146421</v>
      </c>
      <c r="J150" s="226">
        <f t="shared" si="13"/>
        <v>1776539.38</v>
      </c>
      <c r="K150" s="174">
        <f t="shared" si="14"/>
        <v>0.82767517649147115</v>
      </c>
    </row>
    <row r="151" spans="1:11" x14ac:dyDescent="0.2">
      <c r="A151" s="163" t="s">
        <v>6919</v>
      </c>
      <c r="B151" s="162" t="s">
        <v>6920</v>
      </c>
      <c r="C151" s="162" t="s">
        <v>6759</v>
      </c>
      <c r="D151" s="162" t="s">
        <v>6751</v>
      </c>
      <c r="E151" s="222">
        <f t="shared" si="8"/>
        <v>8967</v>
      </c>
      <c r="F151" s="223">
        <f t="shared" si="9"/>
        <v>105405</v>
      </c>
      <c r="G151" s="223">
        <f t="shared" si="10"/>
        <v>115643</v>
      </c>
      <c r="H151" s="226">
        <f t="shared" si="11"/>
        <v>230015</v>
      </c>
      <c r="I151" s="225">
        <f t="shared" si="12"/>
        <v>694219</v>
      </c>
      <c r="J151" s="226">
        <f t="shared" si="13"/>
        <v>464204</v>
      </c>
      <c r="K151" s="174">
        <f t="shared" si="14"/>
        <v>0.66867083730062127</v>
      </c>
    </row>
    <row r="152" spans="1:11" x14ac:dyDescent="0.2">
      <c r="A152" s="163" t="s">
        <v>6921</v>
      </c>
      <c r="B152" s="162" t="s">
        <v>6922</v>
      </c>
      <c r="C152" s="162" t="s">
        <v>6759</v>
      </c>
      <c r="D152" s="162" t="s">
        <v>6751</v>
      </c>
      <c r="E152" s="222">
        <f t="shared" si="8"/>
        <v>18536</v>
      </c>
      <c r="F152" s="223">
        <f t="shared" si="9"/>
        <v>111104.93</v>
      </c>
      <c r="G152" s="223">
        <f t="shared" si="10"/>
        <v>298464.11</v>
      </c>
      <c r="H152" s="226">
        <f t="shared" si="11"/>
        <v>428105.04</v>
      </c>
      <c r="I152" s="225">
        <f t="shared" si="12"/>
        <v>994702</v>
      </c>
      <c r="J152" s="226">
        <f t="shared" si="13"/>
        <v>566596.96</v>
      </c>
      <c r="K152" s="174">
        <f t="shared" si="14"/>
        <v>0.56961477909967007</v>
      </c>
    </row>
    <row r="153" spans="1:11" x14ac:dyDescent="0.2">
      <c r="A153" s="163" t="s">
        <v>6923</v>
      </c>
      <c r="B153" s="162" t="s">
        <v>6924</v>
      </c>
      <c r="C153" s="162" t="s">
        <v>6759</v>
      </c>
      <c r="D153" s="162" t="s">
        <v>6751</v>
      </c>
      <c r="E153" s="222">
        <f t="shared" si="8"/>
        <v>9752</v>
      </c>
      <c r="F153" s="223">
        <f t="shared" si="9"/>
        <v>167625.72</v>
      </c>
      <c r="G153" s="223">
        <f t="shared" si="10"/>
        <v>545336.72</v>
      </c>
      <c r="H153" s="226">
        <f t="shared" si="11"/>
        <v>722714.44</v>
      </c>
      <c r="I153" s="225">
        <f t="shared" si="12"/>
        <v>2242555</v>
      </c>
      <c r="J153" s="226">
        <f t="shared" si="13"/>
        <v>1519840.56</v>
      </c>
      <c r="K153" s="174">
        <f t="shared" si="14"/>
        <v>0.67772721739266151</v>
      </c>
    </row>
    <row r="154" spans="1:11" x14ac:dyDescent="0.2">
      <c r="A154" s="163" t="s">
        <v>6925</v>
      </c>
      <c r="B154" s="162" t="s">
        <v>6926</v>
      </c>
      <c r="C154" s="162" t="s">
        <v>6759</v>
      </c>
      <c r="D154" s="162" t="s">
        <v>6751</v>
      </c>
      <c r="E154" s="222">
        <f t="shared" si="8"/>
        <v>9527.2000000000007</v>
      </c>
      <c r="F154" s="223">
        <f t="shared" si="9"/>
        <v>17086.36</v>
      </c>
      <c r="G154" s="223">
        <f t="shared" si="10"/>
        <v>259923.97</v>
      </c>
      <c r="H154" s="226">
        <f t="shared" si="11"/>
        <v>286537.53000000003</v>
      </c>
      <c r="I154" s="225">
        <f t="shared" si="12"/>
        <v>511919</v>
      </c>
      <c r="J154" s="226">
        <f t="shared" si="13"/>
        <v>225381.46999999997</v>
      </c>
      <c r="K154" s="174">
        <f t="shared" si="14"/>
        <v>0.44026783534113789</v>
      </c>
    </row>
    <row r="155" spans="1:11" x14ac:dyDescent="0.2">
      <c r="A155" s="163" t="s">
        <v>6927</v>
      </c>
      <c r="B155" s="162" t="s">
        <v>6928</v>
      </c>
      <c r="C155" s="162" t="s">
        <v>6756</v>
      </c>
      <c r="D155" s="162" t="s">
        <v>6751</v>
      </c>
      <c r="E155" s="222">
        <f t="shared" si="8"/>
        <v>448354.17</v>
      </c>
      <c r="F155" s="223">
        <f t="shared" si="9"/>
        <v>3996379.76</v>
      </c>
      <c r="G155" s="223">
        <f t="shared" si="10"/>
        <v>9940143.0800000001</v>
      </c>
      <c r="H155" s="226">
        <f t="shared" si="11"/>
        <v>14384877.01</v>
      </c>
      <c r="I155" s="225">
        <f t="shared" si="12"/>
        <v>35669215.399999999</v>
      </c>
      <c r="J155" s="226">
        <f t="shared" si="13"/>
        <v>21284338.390000001</v>
      </c>
      <c r="K155" s="174">
        <f t="shared" si="14"/>
        <v>0.59671451001414522</v>
      </c>
    </row>
    <row r="156" spans="1:11" x14ac:dyDescent="0.2">
      <c r="A156" s="163" t="s">
        <v>6929</v>
      </c>
      <c r="B156" s="162" t="s">
        <v>6930</v>
      </c>
      <c r="C156" s="162" t="s">
        <v>6759</v>
      </c>
      <c r="D156" s="162" t="s">
        <v>6751</v>
      </c>
      <c r="E156" s="222">
        <f t="shared" si="8"/>
        <v>39405</v>
      </c>
      <c r="F156" s="223">
        <f t="shared" si="9"/>
        <v>445378.62</v>
      </c>
      <c r="G156" s="223">
        <f t="shared" si="10"/>
        <v>1821366.43</v>
      </c>
      <c r="H156" s="226">
        <f t="shared" si="11"/>
        <v>2306150.0499999998</v>
      </c>
      <c r="I156" s="225">
        <f t="shared" si="12"/>
        <v>3289603</v>
      </c>
      <c r="J156" s="226">
        <f t="shared" si="13"/>
        <v>983452.95000000019</v>
      </c>
      <c r="K156" s="174">
        <f t="shared" si="14"/>
        <v>0.29895794416529903</v>
      </c>
    </row>
    <row r="157" spans="1:11" x14ac:dyDescent="0.2">
      <c r="A157" s="163" t="s">
        <v>6931</v>
      </c>
      <c r="B157" s="162" t="s">
        <v>6932</v>
      </c>
      <c r="C157" s="162" t="s">
        <v>6756</v>
      </c>
      <c r="D157" s="162" t="s">
        <v>6751</v>
      </c>
      <c r="E157" s="222">
        <f t="shared" si="8"/>
        <v>3716173.05</v>
      </c>
      <c r="F157" s="223">
        <f t="shared" si="9"/>
        <v>20256735.370000001</v>
      </c>
      <c r="G157" s="223">
        <f t="shared" si="10"/>
        <v>99851243.579999998</v>
      </c>
      <c r="H157" s="226">
        <f t="shared" si="11"/>
        <v>123824152</v>
      </c>
      <c r="I157" s="225">
        <f t="shared" si="12"/>
        <v>275609797.08999997</v>
      </c>
      <c r="J157" s="226">
        <f t="shared" si="13"/>
        <v>151785645.08999997</v>
      </c>
      <c r="K157" s="174">
        <f t="shared" si="14"/>
        <v>0.5507265949636565</v>
      </c>
    </row>
    <row r="158" spans="1:11" x14ac:dyDescent="0.2">
      <c r="A158" s="163" t="s">
        <v>6933</v>
      </c>
      <c r="B158" s="162" t="s">
        <v>6934</v>
      </c>
      <c r="C158" s="162" t="s">
        <v>6759</v>
      </c>
      <c r="D158" s="162" t="s">
        <v>6751</v>
      </c>
      <c r="E158" s="222">
        <f t="shared" si="8"/>
        <v>35147.64</v>
      </c>
      <c r="F158" s="223">
        <f t="shared" si="9"/>
        <v>304410.90000000002</v>
      </c>
      <c r="G158" s="223">
        <f t="shared" si="10"/>
        <v>1423708.31</v>
      </c>
      <c r="H158" s="226">
        <f t="shared" si="11"/>
        <v>1763266.85</v>
      </c>
      <c r="I158" s="225">
        <f t="shared" si="12"/>
        <v>3743802</v>
      </c>
      <c r="J158" s="226">
        <f t="shared" si="13"/>
        <v>1980535.15</v>
      </c>
      <c r="K158" s="174">
        <f t="shared" si="14"/>
        <v>0.52901706607347287</v>
      </c>
    </row>
    <row r="159" spans="1:11" x14ac:dyDescent="0.2">
      <c r="A159" s="163" t="s">
        <v>6935</v>
      </c>
      <c r="B159" s="162" t="s">
        <v>6936</v>
      </c>
      <c r="C159" s="162" t="s">
        <v>6759</v>
      </c>
      <c r="D159" s="162" t="s">
        <v>6751</v>
      </c>
      <c r="E159" s="222">
        <f t="shared" si="8"/>
        <v>41452</v>
      </c>
      <c r="F159" s="223">
        <f t="shared" si="9"/>
        <v>365910.83</v>
      </c>
      <c r="G159" s="223">
        <f t="shared" si="10"/>
        <v>1132974.58</v>
      </c>
      <c r="H159" s="226">
        <f t="shared" si="11"/>
        <v>1540337.4100000001</v>
      </c>
      <c r="I159" s="225">
        <f t="shared" si="12"/>
        <v>2578431</v>
      </c>
      <c r="J159" s="226">
        <f t="shared" si="13"/>
        <v>1038093.5899999999</v>
      </c>
      <c r="K159" s="174">
        <f t="shared" si="14"/>
        <v>0.40260669763899049</v>
      </c>
    </row>
    <row r="160" spans="1:11" x14ac:dyDescent="0.2">
      <c r="A160" s="163" t="s">
        <v>6937</v>
      </c>
      <c r="B160" s="162" t="s">
        <v>6938</v>
      </c>
      <c r="C160" s="162" t="s">
        <v>6759</v>
      </c>
      <c r="D160" s="162" t="s">
        <v>6751</v>
      </c>
      <c r="E160" s="222">
        <f t="shared" si="8"/>
        <v>23331</v>
      </c>
      <c r="F160" s="223">
        <f t="shared" si="9"/>
        <v>244292.38</v>
      </c>
      <c r="G160" s="223">
        <f t="shared" si="10"/>
        <v>877569.19</v>
      </c>
      <c r="H160" s="226">
        <f t="shared" si="11"/>
        <v>1145192.5699999998</v>
      </c>
      <c r="I160" s="225">
        <f t="shared" si="12"/>
        <v>2861196</v>
      </c>
      <c r="J160" s="226">
        <f t="shared" si="13"/>
        <v>1716003.4300000002</v>
      </c>
      <c r="K160" s="174">
        <f t="shared" si="14"/>
        <v>0.59975039459023438</v>
      </c>
    </row>
    <row r="161" spans="1:11" x14ac:dyDescent="0.2">
      <c r="A161" s="163" t="s">
        <v>6939</v>
      </c>
      <c r="B161" s="162" t="s">
        <v>6940</v>
      </c>
      <c r="C161" s="162" t="s">
        <v>6759</v>
      </c>
      <c r="D161" s="162" t="s">
        <v>6751</v>
      </c>
      <c r="E161" s="222">
        <f t="shared" si="8"/>
        <v>16840</v>
      </c>
      <c r="F161" s="223">
        <f t="shared" si="9"/>
        <v>107809.97</v>
      </c>
      <c r="G161" s="223">
        <f t="shared" si="10"/>
        <v>322517.98</v>
      </c>
      <c r="H161" s="226">
        <f t="shared" si="11"/>
        <v>447167.94999999995</v>
      </c>
      <c r="I161" s="225">
        <f t="shared" si="12"/>
        <v>635843</v>
      </c>
      <c r="J161" s="226">
        <f t="shared" si="13"/>
        <v>188675.05000000005</v>
      </c>
      <c r="K161" s="174">
        <f t="shared" si="14"/>
        <v>0.29673213356127226</v>
      </c>
    </row>
    <row r="162" spans="1:11" x14ac:dyDescent="0.2">
      <c r="A162" s="163" t="s">
        <v>6941</v>
      </c>
      <c r="B162" s="162" t="s">
        <v>14019</v>
      </c>
      <c r="C162" s="162" t="s">
        <v>6759</v>
      </c>
      <c r="D162" s="162" t="s">
        <v>6751</v>
      </c>
      <c r="E162" s="222">
        <f t="shared" si="8"/>
        <v>0</v>
      </c>
      <c r="F162" s="223">
        <f t="shared" si="9"/>
        <v>178422.73</v>
      </c>
      <c r="G162" s="223">
        <f t="shared" si="10"/>
        <v>423395.9</v>
      </c>
      <c r="H162" s="226">
        <f t="shared" si="11"/>
        <v>601818.63</v>
      </c>
      <c r="I162" s="225">
        <f t="shared" si="12"/>
        <v>1126901</v>
      </c>
      <c r="J162" s="226">
        <f t="shared" si="13"/>
        <v>525082.37</v>
      </c>
      <c r="K162" s="174">
        <f t="shared" si="14"/>
        <v>0.46595252821676436</v>
      </c>
    </row>
    <row r="163" spans="1:11" x14ac:dyDescent="0.2">
      <c r="A163" s="163" t="s">
        <v>6942</v>
      </c>
      <c r="B163" s="162" t="s">
        <v>6943</v>
      </c>
      <c r="C163" s="162" t="s">
        <v>6759</v>
      </c>
      <c r="D163" s="162" t="s">
        <v>6779</v>
      </c>
      <c r="E163" s="222">
        <f t="shared" si="8"/>
        <v>0</v>
      </c>
      <c r="F163" s="223">
        <f t="shared" si="9"/>
        <v>0</v>
      </c>
      <c r="G163" s="223">
        <f t="shared" si="10"/>
        <v>0</v>
      </c>
      <c r="H163" s="226">
        <f t="shared" si="11"/>
        <v>0</v>
      </c>
      <c r="I163" s="225">
        <f t="shared" si="12"/>
        <v>2326</v>
      </c>
      <c r="J163" s="226">
        <f t="shared" si="13"/>
        <v>2326</v>
      </c>
      <c r="K163" s="174">
        <f t="shared" si="14"/>
        <v>1</v>
      </c>
    </row>
    <row r="164" spans="1:11" x14ac:dyDescent="0.2">
      <c r="A164" s="163" t="s">
        <v>6944</v>
      </c>
      <c r="B164" s="162" t="s">
        <v>6945</v>
      </c>
      <c r="C164" s="162" t="s">
        <v>6946</v>
      </c>
      <c r="D164" s="162" t="s">
        <v>6751</v>
      </c>
      <c r="E164" s="222">
        <f t="shared" si="8"/>
        <v>8567.9500000000007</v>
      </c>
      <c r="F164" s="223">
        <f t="shared" si="9"/>
        <v>156445</v>
      </c>
      <c r="G164" s="223">
        <f t="shared" si="10"/>
        <v>665716.24</v>
      </c>
      <c r="H164" s="226">
        <f t="shared" si="11"/>
        <v>830729.19</v>
      </c>
      <c r="I164" s="225">
        <f t="shared" si="12"/>
        <v>2077151</v>
      </c>
      <c r="J164" s="226">
        <f t="shared" si="13"/>
        <v>1246421.81</v>
      </c>
      <c r="K164" s="174">
        <f t="shared" si="14"/>
        <v>0.60006316825305428</v>
      </c>
    </row>
    <row r="165" spans="1:11" x14ac:dyDescent="0.2">
      <c r="A165" s="163" t="s">
        <v>6947</v>
      </c>
      <c r="B165" s="162" t="s">
        <v>6948</v>
      </c>
      <c r="C165" s="162" t="s">
        <v>6756</v>
      </c>
      <c r="D165" s="162" t="s">
        <v>6751</v>
      </c>
      <c r="E165" s="222">
        <f t="shared" si="8"/>
        <v>728664.48</v>
      </c>
      <c r="F165" s="223">
        <f t="shared" si="9"/>
        <v>3526544.32</v>
      </c>
      <c r="G165" s="223">
        <f t="shared" si="10"/>
        <v>12678982.9</v>
      </c>
      <c r="H165" s="226">
        <f t="shared" si="11"/>
        <v>16934191.699999999</v>
      </c>
      <c r="I165" s="225">
        <f t="shared" si="12"/>
        <v>37978910.840000004</v>
      </c>
      <c r="J165" s="226">
        <f t="shared" si="13"/>
        <v>21044719.140000004</v>
      </c>
      <c r="K165" s="174">
        <f t="shared" si="14"/>
        <v>0.55411592050805647</v>
      </c>
    </row>
    <row r="166" spans="1:11" x14ac:dyDescent="0.2">
      <c r="A166" s="163" t="s">
        <v>6949</v>
      </c>
      <c r="B166" s="162" t="s">
        <v>6950</v>
      </c>
      <c r="C166" s="162" t="s">
        <v>6759</v>
      </c>
      <c r="D166" s="162" t="s">
        <v>6751</v>
      </c>
      <c r="E166" s="222">
        <f t="shared" si="8"/>
        <v>16081.03</v>
      </c>
      <c r="F166" s="223">
        <f t="shared" si="9"/>
        <v>68487.97</v>
      </c>
      <c r="G166" s="223">
        <f t="shared" si="10"/>
        <v>309936.69</v>
      </c>
      <c r="H166" s="226">
        <f t="shared" si="11"/>
        <v>394505.69</v>
      </c>
      <c r="I166" s="225">
        <f t="shared" si="12"/>
        <v>792032</v>
      </c>
      <c r="J166" s="226">
        <f t="shared" si="13"/>
        <v>397526.31</v>
      </c>
      <c r="K166" s="174">
        <f t="shared" si="14"/>
        <v>0.50190688002504946</v>
      </c>
    </row>
    <row r="167" spans="1:11" x14ac:dyDescent="0.2">
      <c r="A167" s="163" t="s">
        <v>6951</v>
      </c>
      <c r="B167" s="162" t="s">
        <v>6952</v>
      </c>
      <c r="C167" s="162" t="s">
        <v>6759</v>
      </c>
      <c r="D167" s="162" t="s">
        <v>6751</v>
      </c>
      <c r="E167" s="222">
        <f t="shared" si="8"/>
        <v>15390</v>
      </c>
      <c r="F167" s="223">
        <f t="shared" si="9"/>
        <v>43398.559999999998</v>
      </c>
      <c r="G167" s="223">
        <f t="shared" si="10"/>
        <v>210971.31</v>
      </c>
      <c r="H167" s="226">
        <f t="shared" si="11"/>
        <v>269759.87</v>
      </c>
      <c r="I167" s="225">
        <f t="shared" si="12"/>
        <v>462433</v>
      </c>
      <c r="J167" s="226">
        <f t="shared" si="13"/>
        <v>192673.13</v>
      </c>
      <c r="K167" s="174">
        <f t="shared" si="14"/>
        <v>0.41665090942904165</v>
      </c>
    </row>
    <row r="168" spans="1:11" x14ac:dyDescent="0.2">
      <c r="A168" s="163" t="s">
        <v>6953</v>
      </c>
      <c r="B168" s="162" t="s">
        <v>6954</v>
      </c>
      <c r="C168" s="162" t="s">
        <v>6756</v>
      </c>
      <c r="D168" s="162" t="s">
        <v>6751</v>
      </c>
      <c r="E168" s="222">
        <f t="shared" si="8"/>
        <v>1152623</v>
      </c>
      <c r="F168" s="223">
        <f t="shared" si="9"/>
        <v>17414963.84</v>
      </c>
      <c r="G168" s="223">
        <f t="shared" si="10"/>
        <v>35116606.789999999</v>
      </c>
      <c r="H168" s="226">
        <f t="shared" si="11"/>
        <v>53684193.629999995</v>
      </c>
      <c r="I168" s="225">
        <f t="shared" si="12"/>
        <v>133998940.22</v>
      </c>
      <c r="J168" s="226">
        <f t="shared" si="13"/>
        <v>80314746.590000004</v>
      </c>
      <c r="K168" s="174">
        <f t="shared" si="14"/>
        <v>0.59936852081172376</v>
      </c>
    </row>
    <row r="169" spans="1:11" x14ac:dyDescent="0.2">
      <c r="A169" s="163" t="s">
        <v>6955</v>
      </c>
      <c r="B169" s="162" t="s">
        <v>6956</v>
      </c>
      <c r="C169" s="162" t="s">
        <v>6759</v>
      </c>
      <c r="D169" s="162" t="s">
        <v>6751</v>
      </c>
      <c r="E169" s="222">
        <f t="shared" si="8"/>
        <v>50141</v>
      </c>
      <c r="F169" s="223">
        <f t="shared" si="9"/>
        <v>304276</v>
      </c>
      <c r="G169" s="223">
        <f t="shared" si="10"/>
        <v>1142341.21</v>
      </c>
      <c r="H169" s="226">
        <f t="shared" si="11"/>
        <v>1496758.21</v>
      </c>
      <c r="I169" s="225">
        <f t="shared" si="12"/>
        <v>2878706</v>
      </c>
      <c r="J169" s="226">
        <f t="shared" si="13"/>
        <v>1381947.79</v>
      </c>
      <c r="K169" s="174">
        <f t="shared" si="14"/>
        <v>0.48005867566885957</v>
      </c>
    </row>
    <row r="170" spans="1:11" x14ac:dyDescent="0.2">
      <c r="A170" s="163" t="s">
        <v>6957</v>
      </c>
      <c r="B170" s="162" t="s">
        <v>6958</v>
      </c>
      <c r="C170" s="162" t="s">
        <v>6759</v>
      </c>
      <c r="D170" s="162" t="s">
        <v>6751</v>
      </c>
      <c r="E170" s="222">
        <f t="shared" si="8"/>
        <v>57378</v>
      </c>
      <c r="F170" s="223">
        <f t="shared" si="9"/>
        <v>320583.49</v>
      </c>
      <c r="G170" s="223">
        <f t="shared" si="10"/>
        <v>916411.11</v>
      </c>
      <c r="H170" s="226">
        <f t="shared" si="11"/>
        <v>1294372.6000000001</v>
      </c>
      <c r="I170" s="225">
        <f t="shared" si="12"/>
        <v>1971523</v>
      </c>
      <c r="J170" s="226">
        <f t="shared" si="13"/>
        <v>677150.39999999991</v>
      </c>
      <c r="K170" s="174">
        <f t="shared" si="14"/>
        <v>0.34346563545035991</v>
      </c>
    </row>
    <row r="171" spans="1:11" x14ac:dyDescent="0.2">
      <c r="A171" s="163" t="s">
        <v>6959</v>
      </c>
      <c r="B171" s="162" t="s">
        <v>6960</v>
      </c>
      <c r="C171" s="162" t="s">
        <v>6759</v>
      </c>
      <c r="D171" s="162" t="s">
        <v>6751</v>
      </c>
      <c r="E171" s="222">
        <f t="shared" si="8"/>
        <v>44267</v>
      </c>
      <c r="F171" s="223">
        <f t="shared" si="9"/>
        <v>49464.59</v>
      </c>
      <c r="G171" s="223">
        <f t="shared" si="10"/>
        <v>436578.63</v>
      </c>
      <c r="H171" s="226">
        <f t="shared" si="11"/>
        <v>530310.22</v>
      </c>
      <c r="I171" s="225">
        <f t="shared" si="12"/>
        <v>1527170</v>
      </c>
      <c r="J171" s="226">
        <f t="shared" si="13"/>
        <v>996859.78</v>
      </c>
      <c r="K171" s="174">
        <f t="shared" si="14"/>
        <v>0.65274971352239763</v>
      </c>
    </row>
    <row r="172" spans="1:11" x14ac:dyDescent="0.2">
      <c r="A172" s="163" t="s">
        <v>6961</v>
      </c>
      <c r="B172" s="162" t="s">
        <v>6962</v>
      </c>
      <c r="C172" s="162" t="s">
        <v>6759</v>
      </c>
      <c r="D172" s="162" t="s">
        <v>6751</v>
      </c>
      <c r="E172" s="222">
        <f t="shared" si="8"/>
        <v>8777</v>
      </c>
      <c r="F172" s="223">
        <f t="shared" si="9"/>
        <v>66973.66</v>
      </c>
      <c r="G172" s="223">
        <f t="shared" si="10"/>
        <v>221665.61</v>
      </c>
      <c r="H172" s="226">
        <f t="shared" si="11"/>
        <v>297416.27</v>
      </c>
      <c r="I172" s="225">
        <f t="shared" si="12"/>
        <v>1441279</v>
      </c>
      <c r="J172" s="226">
        <f t="shared" si="13"/>
        <v>1143862.73</v>
      </c>
      <c r="K172" s="174">
        <f t="shared" si="14"/>
        <v>0.79364420767942911</v>
      </c>
    </row>
    <row r="173" spans="1:11" x14ac:dyDescent="0.2">
      <c r="A173" s="163" t="s">
        <v>6963</v>
      </c>
      <c r="B173" s="162" t="s">
        <v>6964</v>
      </c>
      <c r="C173" s="162" t="s">
        <v>6756</v>
      </c>
      <c r="D173" s="162" t="s">
        <v>6751</v>
      </c>
      <c r="E173" s="222">
        <f t="shared" si="8"/>
        <v>137303</v>
      </c>
      <c r="F173" s="223">
        <f t="shared" si="9"/>
        <v>988288.43</v>
      </c>
      <c r="G173" s="223">
        <f t="shared" si="10"/>
        <v>2257000.5099999998</v>
      </c>
      <c r="H173" s="226">
        <f t="shared" si="11"/>
        <v>3382591.94</v>
      </c>
      <c r="I173" s="225">
        <f t="shared" si="12"/>
        <v>5565369.29</v>
      </c>
      <c r="J173" s="226">
        <f t="shared" si="13"/>
        <v>2182777.35</v>
      </c>
      <c r="K173" s="174">
        <f t="shared" si="14"/>
        <v>0.39220710006109949</v>
      </c>
    </row>
    <row r="174" spans="1:11" x14ac:dyDescent="0.2">
      <c r="A174" s="163" t="s">
        <v>6965</v>
      </c>
      <c r="B174" s="162" t="s">
        <v>6966</v>
      </c>
      <c r="C174" s="162" t="s">
        <v>6756</v>
      </c>
      <c r="D174" s="162" t="s">
        <v>6751</v>
      </c>
      <c r="E174" s="222">
        <f t="shared" si="8"/>
        <v>92646.97</v>
      </c>
      <c r="F174" s="223">
        <f t="shared" si="9"/>
        <v>670961.29</v>
      </c>
      <c r="G174" s="223">
        <f t="shared" si="10"/>
        <v>2503966.9300000002</v>
      </c>
      <c r="H174" s="226">
        <f t="shared" si="11"/>
        <v>3267575.1900000004</v>
      </c>
      <c r="I174" s="225">
        <f t="shared" si="12"/>
        <v>5335423.97</v>
      </c>
      <c r="J174" s="226">
        <f t="shared" si="13"/>
        <v>2067848.7799999993</v>
      </c>
      <c r="K174" s="174">
        <f t="shared" si="14"/>
        <v>0.38756972109940863</v>
      </c>
    </row>
    <row r="175" spans="1:11" x14ac:dyDescent="0.2">
      <c r="A175" s="163" t="s">
        <v>6967</v>
      </c>
      <c r="B175" s="162" t="s">
        <v>6968</v>
      </c>
      <c r="C175" s="162" t="s">
        <v>6756</v>
      </c>
      <c r="D175" s="162" t="s">
        <v>6751</v>
      </c>
      <c r="E175" s="222">
        <f t="shared" si="8"/>
        <v>335201.3</v>
      </c>
      <c r="F175" s="223">
        <f t="shared" si="9"/>
        <v>2693511.56</v>
      </c>
      <c r="G175" s="223">
        <f t="shared" si="10"/>
        <v>6950382.2199999997</v>
      </c>
      <c r="H175" s="226">
        <f t="shared" si="11"/>
        <v>9979095.0800000001</v>
      </c>
      <c r="I175" s="225">
        <f t="shared" si="12"/>
        <v>26986875.41</v>
      </c>
      <c r="J175" s="226">
        <f t="shared" si="13"/>
        <v>17007780.329999998</v>
      </c>
      <c r="K175" s="174">
        <f t="shared" si="14"/>
        <v>0.63022413938657595</v>
      </c>
    </row>
    <row r="176" spans="1:11" x14ac:dyDescent="0.2">
      <c r="A176" s="163" t="s">
        <v>6969</v>
      </c>
      <c r="B176" s="162" t="s">
        <v>6970</v>
      </c>
      <c r="C176" s="162" t="s">
        <v>6759</v>
      </c>
      <c r="D176" s="162" t="s">
        <v>6751</v>
      </c>
      <c r="E176" s="222">
        <f t="shared" si="8"/>
        <v>50367.72</v>
      </c>
      <c r="F176" s="223">
        <f t="shared" si="9"/>
        <v>273908.03999999998</v>
      </c>
      <c r="G176" s="223">
        <f t="shared" si="10"/>
        <v>731327.39</v>
      </c>
      <c r="H176" s="226">
        <f t="shared" si="11"/>
        <v>1055603.1499999999</v>
      </c>
      <c r="I176" s="225">
        <f t="shared" si="12"/>
        <v>1375656</v>
      </c>
      <c r="J176" s="226">
        <f t="shared" si="13"/>
        <v>320052.85000000009</v>
      </c>
      <c r="K176" s="174">
        <f t="shared" si="14"/>
        <v>0.23265471164302709</v>
      </c>
    </row>
    <row r="177" spans="1:11" x14ac:dyDescent="0.2">
      <c r="A177" s="163" t="s">
        <v>6971</v>
      </c>
      <c r="B177" s="162" t="s">
        <v>6972</v>
      </c>
      <c r="C177" s="162" t="s">
        <v>6759</v>
      </c>
      <c r="D177" s="162" t="s">
        <v>6751</v>
      </c>
      <c r="E177" s="222">
        <f t="shared" si="8"/>
        <v>20560</v>
      </c>
      <c r="F177" s="223">
        <f t="shared" si="9"/>
        <v>127090.9</v>
      </c>
      <c r="G177" s="223">
        <f t="shared" si="10"/>
        <v>468377.59</v>
      </c>
      <c r="H177" s="226">
        <f t="shared" si="11"/>
        <v>616028.49</v>
      </c>
      <c r="I177" s="225">
        <f t="shared" si="12"/>
        <v>866767.02</v>
      </c>
      <c r="J177" s="226">
        <f t="shared" si="13"/>
        <v>250738.53000000003</v>
      </c>
      <c r="K177" s="174">
        <f t="shared" si="14"/>
        <v>0.28928019204053246</v>
      </c>
    </row>
    <row r="178" spans="1:11" x14ac:dyDescent="0.2">
      <c r="A178" s="163" t="s">
        <v>6973</v>
      </c>
      <c r="B178" s="162" t="s">
        <v>6974</v>
      </c>
      <c r="C178" s="162" t="s">
        <v>6756</v>
      </c>
      <c r="D178" s="162" t="s">
        <v>6751</v>
      </c>
      <c r="E178" s="222">
        <f t="shared" si="8"/>
        <v>677161.76</v>
      </c>
      <c r="F178" s="223">
        <f t="shared" si="9"/>
        <v>3726087.75</v>
      </c>
      <c r="G178" s="223">
        <f t="shared" si="10"/>
        <v>5645840.3099999996</v>
      </c>
      <c r="H178" s="226">
        <f t="shared" si="11"/>
        <v>10049089.82</v>
      </c>
      <c r="I178" s="225">
        <f t="shared" si="12"/>
        <v>22638383.530000001</v>
      </c>
      <c r="J178" s="226">
        <f t="shared" si="13"/>
        <v>12589293.710000001</v>
      </c>
      <c r="K178" s="174">
        <f t="shared" si="14"/>
        <v>0.55610391498654854</v>
      </c>
    </row>
    <row r="179" spans="1:11" x14ac:dyDescent="0.2">
      <c r="A179" s="163" t="s">
        <v>6975</v>
      </c>
      <c r="B179" s="162" t="s">
        <v>6976</v>
      </c>
      <c r="C179" s="162" t="s">
        <v>6756</v>
      </c>
      <c r="D179" s="162" t="s">
        <v>6751</v>
      </c>
      <c r="E179" s="222">
        <f t="shared" si="8"/>
        <v>6987533</v>
      </c>
      <c r="F179" s="223">
        <f t="shared" si="9"/>
        <v>33271614.949999999</v>
      </c>
      <c r="G179" s="223">
        <f t="shared" si="10"/>
        <v>127222243.23999999</v>
      </c>
      <c r="H179" s="226">
        <f t="shared" si="11"/>
        <v>167481391.19</v>
      </c>
      <c r="I179" s="225">
        <f t="shared" si="12"/>
        <v>366558029.50999999</v>
      </c>
      <c r="J179" s="226">
        <f t="shared" si="13"/>
        <v>199076638.31999999</v>
      </c>
      <c r="K179" s="174">
        <f t="shared" si="14"/>
        <v>0.54309719687798852</v>
      </c>
    </row>
    <row r="180" spans="1:11" x14ac:dyDescent="0.2">
      <c r="A180" s="163" t="s">
        <v>6977</v>
      </c>
      <c r="B180" s="162" t="s">
        <v>6978</v>
      </c>
      <c r="C180" s="162" t="s">
        <v>6759</v>
      </c>
      <c r="D180" s="162" t="s">
        <v>6751</v>
      </c>
      <c r="E180" s="222">
        <f t="shared" si="8"/>
        <v>25039</v>
      </c>
      <c r="F180" s="223">
        <f t="shared" si="9"/>
        <v>85660.85</v>
      </c>
      <c r="G180" s="223">
        <f t="shared" si="10"/>
        <v>370104.74</v>
      </c>
      <c r="H180" s="226">
        <f t="shared" si="11"/>
        <v>480804.58999999997</v>
      </c>
      <c r="I180" s="225">
        <f t="shared" si="12"/>
        <v>780407</v>
      </c>
      <c r="J180" s="226">
        <f t="shared" si="13"/>
        <v>299602.41000000003</v>
      </c>
      <c r="K180" s="174">
        <f t="shared" si="14"/>
        <v>0.38390533401161192</v>
      </c>
    </row>
    <row r="181" spans="1:11" x14ac:dyDescent="0.2">
      <c r="A181" s="163" t="s">
        <v>6979</v>
      </c>
      <c r="B181" s="162" t="s">
        <v>6980</v>
      </c>
      <c r="C181" s="162" t="s">
        <v>6759</v>
      </c>
      <c r="D181" s="162" t="s">
        <v>6751</v>
      </c>
      <c r="E181" s="222">
        <f t="shared" si="8"/>
        <v>41265</v>
      </c>
      <c r="F181" s="223">
        <f t="shared" si="9"/>
        <v>151796.42000000001</v>
      </c>
      <c r="G181" s="223">
        <f t="shared" si="10"/>
        <v>809716.47</v>
      </c>
      <c r="H181" s="226">
        <f t="shared" si="11"/>
        <v>1002777.89</v>
      </c>
      <c r="I181" s="225">
        <f t="shared" si="12"/>
        <v>2115176</v>
      </c>
      <c r="J181" s="226">
        <f t="shared" si="13"/>
        <v>1112398.1099999999</v>
      </c>
      <c r="K181" s="174">
        <f t="shared" si="14"/>
        <v>0.52591278929034746</v>
      </c>
    </row>
    <row r="182" spans="1:11" x14ac:dyDescent="0.2">
      <c r="A182" s="163" t="s">
        <v>6981</v>
      </c>
      <c r="B182" s="162" t="s">
        <v>6982</v>
      </c>
      <c r="C182" s="162" t="s">
        <v>6759</v>
      </c>
      <c r="D182" s="162" t="s">
        <v>6751</v>
      </c>
      <c r="E182" s="222">
        <f t="shared" si="8"/>
        <v>33004</v>
      </c>
      <c r="F182" s="223">
        <f t="shared" si="9"/>
        <v>207570.7</v>
      </c>
      <c r="G182" s="223">
        <f t="shared" si="10"/>
        <v>290800.24</v>
      </c>
      <c r="H182" s="226">
        <f t="shared" si="11"/>
        <v>531374.93999999994</v>
      </c>
      <c r="I182" s="225">
        <f t="shared" si="12"/>
        <v>1690539</v>
      </c>
      <c r="J182" s="226">
        <f t="shared" si="13"/>
        <v>1159164.06</v>
      </c>
      <c r="K182" s="174">
        <f t="shared" si="14"/>
        <v>0.68567720709193936</v>
      </c>
    </row>
    <row r="183" spans="1:11" x14ac:dyDescent="0.2">
      <c r="A183" s="163" t="s">
        <v>6983</v>
      </c>
      <c r="B183" s="162" t="s">
        <v>6984</v>
      </c>
      <c r="C183" s="162" t="s">
        <v>6759</v>
      </c>
      <c r="D183" s="162" t="s">
        <v>6751</v>
      </c>
      <c r="E183" s="222">
        <f t="shared" si="8"/>
        <v>44400.13</v>
      </c>
      <c r="F183" s="223">
        <f t="shared" si="9"/>
        <v>531877.81000000006</v>
      </c>
      <c r="G183" s="223">
        <f t="shared" si="10"/>
        <v>1713614.93</v>
      </c>
      <c r="H183" s="226">
        <f t="shared" si="11"/>
        <v>2289892.87</v>
      </c>
      <c r="I183" s="225">
        <f t="shared" si="12"/>
        <v>4856768</v>
      </c>
      <c r="J183" s="226">
        <f t="shared" si="13"/>
        <v>2566875.13</v>
      </c>
      <c r="K183" s="174">
        <f t="shared" si="14"/>
        <v>0.52851508039914608</v>
      </c>
    </row>
    <row r="184" spans="1:11" x14ac:dyDescent="0.2">
      <c r="A184" s="163" t="s">
        <v>6985</v>
      </c>
      <c r="B184" s="162" t="s">
        <v>6986</v>
      </c>
      <c r="C184" s="162" t="s">
        <v>6759</v>
      </c>
      <c r="D184" s="162" t="s">
        <v>6751</v>
      </c>
      <c r="E184" s="222">
        <f t="shared" si="8"/>
        <v>40734.58</v>
      </c>
      <c r="F184" s="223">
        <f t="shared" si="9"/>
        <v>144822.64000000001</v>
      </c>
      <c r="G184" s="223">
        <f t="shared" si="10"/>
        <v>523285.27</v>
      </c>
      <c r="H184" s="226">
        <f t="shared" si="11"/>
        <v>708842.49</v>
      </c>
      <c r="I184" s="225">
        <f t="shared" si="12"/>
        <v>1344275</v>
      </c>
      <c r="J184" s="226">
        <f t="shared" si="13"/>
        <v>635432.51</v>
      </c>
      <c r="K184" s="174">
        <f t="shared" si="14"/>
        <v>0.47269532647709733</v>
      </c>
    </row>
    <row r="185" spans="1:11" x14ac:dyDescent="0.2">
      <c r="A185" s="163" t="s">
        <v>6987</v>
      </c>
      <c r="B185" s="162" t="s">
        <v>14020</v>
      </c>
      <c r="C185" s="162" t="s">
        <v>6759</v>
      </c>
      <c r="D185" s="162" t="s">
        <v>6751</v>
      </c>
      <c r="E185" s="222">
        <f t="shared" si="8"/>
        <v>25527</v>
      </c>
      <c r="F185" s="223">
        <f t="shared" si="9"/>
        <v>341626.05</v>
      </c>
      <c r="G185" s="223">
        <f t="shared" si="10"/>
        <v>1387695.51</v>
      </c>
      <c r="H185" s="226">
        <f t="shared" si="11"/>
        <v>1754848.56</v>
      </c>
      <c r="I185" s="225">
        <f t="shared" si="12"/>
        <v>4632918</v>
      </c>
      <c r="J185" s="226">
        <f t="shared" si="13"/>
        <v>2878069.44</v>
      </c>
      <c r="K185" s="174">
        <f t="shared" si="14"/>
        <v>0.62122175268372981</v>
      </c>
    </row>
    <row r="186" spans="1:11" x14ac:dyDescent="0.2">
      <c r="A186" s="163" t="s">
        <v>6988</v>
      </c>
      <c r="B186" s="162" t="s">
        <v>6989</v>
      </c>
      <c r="C186" s="162" t="s">
        <v>6759</v>
      </c>
      <c r="D186" s="162" t="s">
        <v>6751</v>
      </c>
      <c r="E186" s="222">
        <f t="shared" si="8"/>
        <v>25947</v>
      </c>
      <c r="F186" s="223">
        <f t="shared" si="9"/>
        <v>109469.17</v>
      </c>
      <c r="G186" s="223">
        <f t="shared" si="10"/>
        <v>360357.51</v>
      </c>
      <c r="H186" s="226">
        <f t="shared" si="11"/>
        <v>495773.68</v>
      </c>
      <c r="I186" s="225">
        <f t="shared" si="12"/>
        <v>813483</v>
      </c>
      <c r="J186" s="226">
        <f t="shared" si="13"/>
        <v>317709.32</v>
      </c>
      <c r="K186" s="174">
        <f t="shared" si="14"/>
        <v>0.39055434471279671</v>
      </c>
    </row>
    <row r="187" spans="1:11" x14ac:dyDescent="0.2">
      <c r="A187" s="163" t="s">
        <v>6990</v>
      </c>
      <c r="B187" s="162" t="s">
        <v>6991</v>
      </c>
      <c r="C187" s="162" t="s">
        <v>6759</v>
      </c>
      <c r="D187" s="162" t="s">
        <v>6751</v>
      </c>
      <c r="E187" s="222">
        <f t="shared" si="8"/>
        <v>14346</v>
      </c>
      <c r="F187" s="223">
        <f t="shared" si="9"/>
        <v>91635.6</v>
      </c>
      <c r="G187" s="223">
        <f t="shared" si="10"/>
        <v>429688.1</v>
      </c>
      <c r="H187" s="226">
        <f t="shared" si="11"/>
        <v>535669.69999999995</v>
      </c>
      <c r="I187" s="225">
        <f t="shared" si="12"/>
        <v>865587</v>
      </c>
      <c r="J187" s="226">
        <f t="shared" si="13"/>
        <v>329917.30000000005</v>
      </c>
      <c r="K187" s="174">
        <f t="shared" si="14"/>
        <v>0.38114863092906898</v>
      </c>
    </row>
    <row r="188" spans="1:11" x14ac:dyDescent="0.2">
      <c r="A188" s="163" t="s">
        <v>6992</v>
      </c>
      <c r="B188" s="162" t="s">
        <v>6993</v>
      </c>
      <c r="C188" s="162" t="s">
        <v>6759</v>
      </c>
      <c r="D188" s="162" t="s">
        <v>6751</v>
      </c>
      <c r="E188" s="222">
        <f t="shared" si="8"/>
        <v>22025</v>
      </c>
      <c r="F188" s="223">
        <f t="shared" si="9"/>
        <v>192731</v>
      </c>
      <c r="G188" s="223">
        <f t="shared" si="10"/>
        <v>789698.03</v>
      </c>
      <c r="H188" s="226">
        <f t="shared" si="11"/>
        <v>1004454.03</v>
      </c>
      <c r="I188" s="225">
        <f t="shared" si="12"/>
        <v>2083468</v>
      </c>
      <c r="J188" s="226">
        <f t="shared" si="13"/>
        <v>1079013.97</v>
      </c>
      <c r="K188" s="174">
        <f t="shared" si="14"/>
        <v>0.51789322898167867</v>
      </c>
    </row>
    <row r="189" spans="1:11" x14ac:dyDescent="0.2">
      <c r="A189" s="163" t="s">
        <v>6994</v>
      </c>
      <c r="B189" s="162" t="s">
        <v>6995</v>
      </c>
      <c r="C189" s="162" t="s">
        <v>6759</v>
      </c>
      <c r="D189" s="162" t="s">
        <v>6751</v>
      </c>
      <c r="E189" s="222">
        <f t="shared" si="8"/>
        <v>8638</v>
      </c>
      <c r="F189" s="223">
        <f t="shared" si="9"/>
        <v>235097.97</v>
      </c>
      <c r="G189" s="223">
        <f t="shared" si="10"/>
        <v>1064734.46</v>
      </c>
      <c r="H189" s="226">
        <f t="shared" si="11"/>
        <v>1308470.43</v>
      </c>
      <c r="I189" s="225">
        <f t="shared" si="12"/>
        <v>1638724</v>
      </c>
      <c r="J189" s="226">
        <f t="shared" si="13"/>
        <v>330253.57000000007</v>
      </c>
      <c r="K189" s="174">
        <f t="shared" si="14"/>
        <v>0.20153092894227465</v>
      </c>
    </row>
    <row r="190" spans="1:11" x14ac:dyDescent="0.2">
      <c r="A190" s="163" t="s">
        <v>6996</v>
      </c>
      <c r="B190" s="162" t="s">
        <v>6997</v>
      </c>
      <c r="C190" s="162" t="s">
        <v>6759</v>
      </c>
      <c r="D190" s="162" t="s">
        <v>6751</v>
      </c>
      <c r="E190" s="222">
        <f t="shared" si="8"/>
        <v>10625</v>
      </c>
      <c r="F190" s="223">
        <f t="shared" si="9"/>
        <v>49736.54</v>
      </c>
      <c r="G190" s="223">
        <f t="shared" si="10"/>
        <v>270822.64</v>
      </c>
      <c r="H190" s="226">
        <f t="shared" si="11"/>
        <v>331184.18</v>
      </c>
      <c r="I190" s="225">
        <f t="shared" si="12"/>
        <v>391156</v>
      </c>
      <c r="J190" s="226">
        <f t="shared" si="13"/>
        <v>59971.820000000007</v>
      </c>
      <c r="K190" s="174">
        <f t="shared" si="14"/>
        <v>0.15331944288212376</v>
      </c>
    </row>
    <row r="191" spans="1:11" x14ac:dyDescent="0.2">
      <c r="A191" s="163" t="s">
        <v>6998</v>
      </c>
      <c r="B191" s="162" t="s">
        <v>6999</v>
      </c>
      <c r="C191" s="162" t="s">
        <v>6759</v>
      </c>
      <c r="D191" s="162" t="s">
        <v>6751</v>
      </c>
      <c r="E191" s="222">
        <f t="shared" ref="E191:E254" si="15">IF(ISNA(VLOOKUP(A191&amp;"-"&amp;MID(PRC_Selector,5,3),FY20_PSU_Expenditures,2,FALSE)),0,VLOOKUP(A191&amp;"-"&amp;MID(PRC_Selector,5,3),FY20_PSU_Expenditures,2,FALSE))</f>
        <v>0</v>
      </c>
      <c r="F191" s="223">
        <f t="shared" ref="F191:F254" si="16">IF(ISNA(VLOOKUP(A191&amp;"-"&amp;MID(PRC_Selector,5,3),FY21_PSU_Expenditures,2,FALSE)),0,VLOOKUP(A191&amp;"-"&amp;MID(PRC_Selector,5,3),FY21_PSU_Expenditures,2,FALSE))</f>
        <v>30714.25</v>
      </c>
      <c r="G191" s="223">
        <f t="shared" ref="G191:G254" si="17">IF(ISNA(VLOOKUP(A191&amp;"-"&amp;MID(PRC_Selector,5,3),FY22_PSU_Expenditures,2,FALSE)),0,VLOOKUP(A191&amp;"-"&amp;MID(PRC_Selector,5,3),FY22_PSU_Expenditures,2,FALSE))</f>
        <v>85790.86</v>
      </c>
      <c r="H191" s="226">
        <f t="shared" ref="H191:H254" si="18">F191+E191+G191</f>
        <v>116505.11</v>
      </c>
      <c r="I191" s="225">
        <f t="shared" ref="I191:I254" si="19">IF(ISNA(VLOOKUP(A191&amp;"-"&amp;MID(PRC_Selector,5,3),Covid_Allotment_PSU,2,FALSE)),0,VLOOKUP(A191&amp;"-"&amp;MID(PRC_Selector,5,3),Covid_Allotment_PSU,2,FALSE))</f>
        <v>888477</v>
      </c>
      <c r="J191" s="226">
        <f t="shared" ref="J191:J254" si="20">I191-H191</f>
        <v>771971.89</v>
      </c>
      <c r="K191" s="174">
        <f t="shared" ref="K191:K254" si="21">IFERROR(J191/I191,"")</f>
        <v>0.86887098934468765</v>
      </c>
    </row>
    <row r="192" spans="1:11" x14ac:dyDescent="0.2">
      <c r="A192" s="163" t="s">
        <v>14873</v>
      </c>
      <c r="B192" s="162" t="s">
        <v>14874</v>
      </c>
      <c r="C192" s="162" t="s">
        <v>6759</v>
      </c>
      <c r="D192" s="162" t="s">
        <v>6766</v>
      </c>
      <c r="E192" s="222">
        <f t="shared" si="15"/>
        <v>0</v>
      </c>
      <c r="F192" s="223">
        <f t="shared" si="16"/>
        <v>0</v>
      </c>
      <c r="G192" s="223">
        <f t="shared" si="17"/>
        <v>61831.47</v>
      </c>
      <c r="H192" s="226">
        <f t="shared" si="18"/>
        <v>61831.47</v>
      </c>
      <c r="I192" s="225">
        <f t="shared" si="19"/>
        <v>1120189</v>
      </c>
      <c r="J192" s="226">
        <f t="shared" si="20"/>
        <v>1058357.53</v>
      </c>
      <c r="K192" s="174">
        <f t="shared" si="21"/>
        <v>0.94480264491081423</v>
      </c>
    </row>
    <row r="193" spans="1:11" x14ac:dyDescent="0.2">
      <c r="A193" s="163" t="s">
        <v>7000</v>
      </c>
      <c r="B193" s="162" t="s">
        <v>7001</v>
      </c>
      <c r="C193" s="162" t="s">
        <v>6756</v>
      </c>
      <c r="D193" s="162" t="s">
        <v>6751</v>
      </c>
      <c r="E193" s="222">
        <f t="shared" si="15"/>
        <v>278746.87</v>
      </c>
      <c r="F193" s="223">
        <f t="shared" si="16"/>
        <v>2311651.65</v>
      </c>
      <c r="G193" s="223">
        <f t="shared" si="17"/>
        <v>6029444.7400000002</v>
      </c>
      <c r="H193" s="226">
        <f t="shared" si="18"/>
        <v>8619843.2599999998</v>
      </c>
      <c r="I193" s="225">
        <f t="shared" si="19"/>
        <v>26537352.550000001</v>
      </c>
      <c r="J193" s="226">
        <f t="shared" si="20"/>
        <v>17917509.289999999</v>
      </c>
      <c r="K193" s="174">
        <f t="shared" si="21"/>
        <v>0.67518073840414039</v>
      </c>
    </row>
    <row r="194" spans="1:11" x14ac:dyDescent="0.2">
      <c r="A194" s="163" t="s">
        <v>12</v>
      </c>
      <c r="B194" s="162" t="s">
        <v>7002</v>
      </c>
      <c r="C194" s="162" t="s">
        <v>6756</v>
      </c>
      <c r="D194" s="162" t="s">
        <v>6751</v>
      </c>
      <c r="E194" s="222">
        <f t="shared" si="15"/>
        <v>167913.4</v>
      </c>
      <c r="F194" s="223">
        <f t="shared" si="16"/>
        <v>1245702.83</v>
      </c>
      <c r="G194" s="223">
        <f t="shared" si="17"/>
        <v>4845557.08</v>
      </c>
      <c r="H194" s="226">
        <f t="shared" si="18"/>
        <v>6259173.3100000005</v>
      </c>
      <c r="I194" s="225">
        <f t="shared" si="19"/>
        <v>13280116.32</v>
      </c>
      <c r="J194" s="226">
        <f t="shared" si="20"/>
        <v>7020943.0099999998</v>
      </c>
      <c r="K194" s="174">
        <f t="shared" si="21"/>
        <v>0.52868083688592271</v>
      </c>
    </row>
    <row r="195" spans="1:11" x14ac:dyDescent="0.2">
      <c r="A195" s="163" t="s">
        <v>6</v>
      </c>
      <c r="B195" s="162" t="s">
        <v>7003</v>
      </c>
      <c r="C195" s="162" t="s">
        <v>6756</v>
      </c>
      <c r="D195" s="162" t="s">
        <v>6751</v>
      </c>
      <c r="E195" s="222">
        <f t="shared" si="15"/>
        <v>75724.899999999994</v>
      </c>
      <c r="F195" s="223">
        <f t="shared" si="16"/>
        <v>1273643.7</v>
      </c>
      <c r="G195" s="223">
        <f t="shared" si="17"/>
        <v>1711345.93</v>
      </c>
      <c r="H195" s="226">
        <f t="shared" si="18"/>
        <v>3060714.53</v>
      </c>
      <c r="I195" s="225">
        <f t="shared" si="19"/>
        <v>9739881.0199999996</v>
      </c>
      <c r="J195" s="226">
        <f t="shared" si="20"/>
        <v>6679166.4900000002</v>
      </c>
      <c r="K195" s="174">
        <f t="shared" si="21"/>
        <v>0.68575442310690571</v>
      </c>
    </row>
    <row r="196" spans="1:11" x14ac:dyDescent="0.2">
      <c r="A196" s="163" t="s">
        <v>7004</v>
      </c>
      <c r="B196" s="162" t="s">
        <v>7005</v>
      </c>
      <c r="C196" s="162" t="s">
        <v>6759</v>
      </c>
      <c r="D196" s="162" t="s">
        <v>6751</v>
      </c>
      <c r="E196" s="222">
        <f t="shared" si="15"/>
        <v>49633.67</v>
      </c>
      <c r="F196" s="223">
        <f t="shared" si="16"/>
        <v>270908.09000000003</v>
      </c>
      <c r="G196" s="223">
        <f t="shared" si="17"/>
        <v>850037.03</v>
      </c>
      <c r="H196" s="226">
        <f t="shared" si="18"/>
        <v>1170578.79</v>
      </c>
      <c r="I196" s="225">
        <f t="shared" si="19"/>
        <v>3122740</v>
      </c>
      <c r="J196" s="226">
        <f t="shared" si="20"/>
        <v>1952161.21</v>
      </c>
      <c r="K196" s="174">
        <f t="shared" si="21"/>
        <v>0.62514369111741608</v>
      </c>
    </row>
    <row r="197" spans="1:11" x14ac:dyDescent="0.2">
      <c r="A197" s="163" t="s">
        <v>7006</v>
      </c>
      <c r="B197" s="162" t="s">
        <v>7007</v>
      </c>
      <c r="C197" s="162" t="s">
        <v>6759</v>
      </c>
      <c r="D197" s="162" t="s">
        <v>6751</v>
      </c>
      <c r="E197" s="222">
        <f t="shared" si="15"/>
        <v>6960.65</v>
      </c>
      <c r="F197" s="223">
        <f t="shared" si="16"/>
        <v>73927.66</v>
      </c>
      <c r="G197" s="223">
        <f t="shared" si="17"/>
        <v>221704.28</v>
      </c>
      <c r="H197" s="226">
        <f t="shared" si="18"/>
        <v>302592.58999999997</v>
      </c>
      <c r="I197" s="225">
        <f t="shared" si="19"/>
        <v>449307</v>
      </c>
      <c r="J197" s="226">
        <f t="shared" si="20"/>
        <v>146714.41000000003</v>
      </c>
      <c r="K197" s="174">
        <f t="shared" si="21"/>
        <v>0.32653488594658003</v>
      </c>
    </row>
    <row r="198" spans="1:11" x14ac:dyDescent="0.2">
      <c r="A198" s="163" t="s">
        <v>7008</v>
      </c>
      <c r="B198" s="162" t="s">
        <v>7009</v>
      </c>
      <c r="C198" s="162" t="s">
        <v>6756</v>
      </c>
      <c r="D198" s="162" t="s">
        <v>6751</v>
      </c>
      <c r="E198" s="222">
        <f t="shared" si="15"/>
        <v>1024845.01</v>
      </c>
      <c r="F198" s="223">
        <f t="shared" si="16"/>
        <v>8760675.6099999994</v>
      </c>
      <c r="G198" s="223">
        <f t="shared" si="17"/>
        <v>21864689.850000001</v>
      </c>
      <c r="H198" s="226">
        <f t="shared" si="18"/>
        <v>31650210.469999999</v>
      </c>
      <c r="I198" s="225">
        <f t="shared" si="19"/>
        <v>91783861.480000004</v>
      </c>
      <c r="J198" s="226">
        <f t="shared" si="20"/>
        <v>60133651.010000005</v>
      </c>
      <c r="K198" s="174">
        <f t="shared" si="21"/>
        <v>0.65516584332315675</v>
      </c>
    </row>
    <row r="199" spans="1:11" x14ac:dyDescent="0.2">
      <c r="A199" s="163" t="s">
        <v>7010</v>
      </c>
      <c r="B199" s="162" t="s">
        <v>7011</v>
      </c>
      <c r="C199" s="162" t="s">
        <v>6759</v>
      </c>
      <c r="D199" s="162" t="s">
        <v>6751</v>
      </c>
      <c r="E199" s="222">
        <f t="shared" si="15"/>
        <v>10706</v>
      </c>
      <c r="F199" s="223">
        <f t="shared" si="16"/>
        <v>40028.17</v>
      </c>
      <c r="G199" s="223">
        <f t="shared" si="17"/>
        <v>94649.03</v>
      </c>
      <c r="H199" s="226">
        <f t="shared" si="18"/>
        <v>145383.20000000001</v>
      </c>
      <c r="I199" s="225">
        <f t="shared" si="19"/>
        <v>346233</v>
      </c>
      <c r="J199" s="226">
        <f t="shared" si="20"/>
        <v>200849.8</v>
      </c>
      <c r="K199" s="174">
        <f t="shared" si="21"/>
        <v>0.58010010599798401</v>
      </c>
    </row>
    <row r="200" spans="1:11" x14ac:dyDescent="0.2">
      <c r="A200" s="163" t="s">
        <v>7012</v>
      </c>
      <c r="B200" s="162" t="s">
        <v>7013</v>
      </c>
      <c r="C200" s="162" t="s">
        <v>6759</v>
      </c>
      <c r="D200" s="162" t="s">
        <v>6751</v>
      </c>
      <c r="E200" s="222">
        <f t="shared" si="15"/>
        <v>0</v>
      </c>
      <c r="F200" s="223">
        <f t="shared" si="16"/>
        <v>35887</v>
      </c>
      <c r="G200" s="223">
        <f t="shared" si="17"/>
        <v>173303.25</v>
      </c>
      <c r="H200" s="226">
        <f t="shared" si="18"/>
        <v>209190.25</v>
      </c>
      <c r="I200" s="225">
        <f t="shared" si="19"/>
        <v>241436</v>
      </c>
      <c r="J200" s="226">
        <f t="shared" si="20"/>
        <v>32245.75</v>
      </c>
      <c r="K200" s="174">
        <f t="shared" si="21"/>
        <v>0.13355816862439734</v>
      </c>
    </row>
    <row r="201" spans="1:11" x14ac:dyDescent="0.2">
      <c r="A201" s="163" t="s">
        <v>7014</v>
      </c>
      <c r="B201" s="162" t="s">
        <v>7015</v>
      </c>
      <c r="C201" s="162" t="s">
        <v>6756</v>
      </c>
      <c r="D201" s="162" t="s">
        <v>6751</v>
      </c>
      <c r="E201" s="222">
        <f t="shared" si="15"/>
        <v>252376</v>
      </c>
      <c r="F201" s="223">
        <f t="shared" si="16"/>
        <v>2185245.9</v>
      </c>
      <c r="G201" s="223">
        <f t="shared" si="17"/>
        <v>9110151.2599999998</v>
      </c>
      <c r="H201" s="226">
        <f t="shared" si="18"/>
        <v>11547773.16</v>
      </c>
      <c r="I201" s="225">
        <f t="shared" si="19"/>
        <v>27296671.940000001</v>
      </c>
      <c r="J201" s="226">
        <f t="shared" si="20"/>
        <v>15748898.780000001</v>
      </c>
      <c r="K201" s="174">
        <f t="shared" si="21"/>
        <v>0.57695307378925842</v>
      </c>
    </row>
    <row r="202" spans="1:11" x14ac:dyDescent="0.2">
      <c r="A202" s="163" t="s">
        <v>7016</v>
      </c>
      <c r="B202" s="162" t="s">
        <v>7017</v>
      </c>
      <c r="C202" s="162" t="s">
        <v>6759</v>
      </c>
      <c r="D202" s="162" t="s">
        <v>6751</v>
      </c>
      <c r="E202" s="222">
        <f t="shared" si="15"/>
        <v>11125</v>
      </c>
      <c r="F202" s="223">
        <f t="shared" si="16"/>
        <v>95965.75</v>
      </c>
      <c r="G202" s="223">
        <f t="shared" si="17"/>
        <v>561350.36</v>
      </c>
      <c r="H202" s="226">
        <f t="shared" si="18"/>
        <v>668441.11</v>
      </c>
      <c r="I202" s="225">
        <f t="shared" si="19"/>
        <v>803988</v>
      </c>
      <c r="J202" s="226">
        <f t="shared" si="20"/>
        <v>135546.89000000001</v>
      </c>
      <c r="K202" s="174">
        <f t="shared" si="21"/>
        <v>0.16859317552003267</v>
      </c>
    </row>
    <row r="203" spans="1:11" x14ac:dyDescent="0.2">
      <c r="A203" s="163" t="s">
        <v>7018</v>
      </c>
      <c r="B203" s="162" t="s">
        <v>7019</v>
      </c>
      <c r="C203" s="162" t="s">
        <v>6756</v>
      </c>
      <c r="D203" s="162" t="s">
        <v>6751</v>
      </c>
      <c r="E203" s="222">
        <f t="shared" si="15"/>
        <v>1120645</v>
      </c>
      <c r="F203" s="223">
        <f t="shared" si="16"/>
        <v>4457281.59</v>
      </c>
      <c r="G203" s="223">
        <f t="shared" si="17"/>
        <v>14222158.060000001</v>
      </c>
      <c r="H203" s="226">
        <f t="shared" si="18"/>
        <v>19800084.649999999</v>
      </c>
      <c r="I203" s="225">
        <f t="shared" si="19"/>
        <v>45029132.32</v>
      </c>
      <c r="J203" s="226">
        <f t="shared" si="20"/>
        <v>25229047.670000002</v>
      </c>
      <c r="K203" s="174">
        <f t="shared" si="21"/>
        <v>0.56028278516915475</v>
      </c>
    </row>
    <row r="204" spans="1:11" x14ac:dyDescent="0.2">
      <c r="A204" s="163" t="s">
        <v>7020</v>
      </c>
      <c r="B204" s="162" t="s">
        <v>7021</v>
      </c>
      <c r="C204" s="162" t="s">
        <v>6759</v>
      </c>
      <c r="D204" s="162" t="s">
        <v>6751</v>
      </c>
      <c r="E204" s="222">
        <f t="shared" si="15"/>
        <v>6600</v>
      </c>
      <c r="F204" s="223">
        <f t="shared" si="16"/>
        <v>51790.25</v>
      </c>
      <c r="G204" s="223">
        <f t="shared" si="17"/>
        <v>110624.56</v>
      </c>
      <c r="H204" s="226">
        <f t="shared" si="18"/>
        <v>169014.81</v>
      </c>
      <c r="I204" s="225">
        <f t="shared" si="19"/>
        <v>256191</v>
      </c>
      <c r="J204" s="226">
        <f t="shared" si="20"/>
        <v>87176.19</v>
      </c>
      <c r="K204" s="174">
        <f t="shared" si="21"/>
        <v>0.34027811281426751</v>
      </c>
    </row>
    <row r="205" spans="1:11" x14ac:dyDescent="0.2">
      <c r="A205" s="163" t="s">
        <v>7022</v>
      </c>
      <c r="B205" s="162" t="s">
        <v>14021</v>
      </c>
      <c r="C205" s="162" t="s">
        <v>6759</v>
      </c>
      <c r="D205" s="162" t="s">
        <v>6751</v>
      </c>
      <c r="E205" s="222">
        <f t="shared" si="15"/>
        <v>10792</v>
      </c>
      <c r="F205" s="223">
        <f t="shared" si="16"/>
        <v>75834</v>
      </c>
      <c r="G205" s="223">
        <f t="shared" si="17"/>
        <v>301967.25</v>
      </c>
      <c r="H205" s="226">
        <f t="shared" si="18"/>
        <v>388593.25</v>
      </c>
      <c r="I205" s="225">
        <f t="shared" si="19"/>
        <v>480966</v>
      </c>
      <c r="J205" s="226">
        <f t="shared" si="20"/>
        <v>92372.75</v>
      </c>
      <c r="K205" s="174">
        <f t="shared" si="21"/>
        <v>0.19205671502767346</v>
      </c>
    </row>
    <row r="206" spans="1:11" x14ac:dyDescent="0.2">
      <c r="A206" s="163" t="s">
        <v>7023</v>
      </c>
      <c r="B206" s="162" t="s">
        <v>7024</v>
      </c>
      <c r="C206" s="162" t="s">
        <v>6756</v>
      </c>
      <c r="D206" s="162" t="s">
        <v>6751</v>
      </c>
      <c r="E206" s="222">
        <f t="shared" si="15"/>
        <v>0</v>
      </c>
      <c r="F206" s="223">
        <f t="shared" si="16"/>
        <v>2712480.62</v>
      </c>
      <c r="G206" s="223">
        <f t="shared" si="17"/>
        <v>2724791.88</v>
      </c>
      <c r="H206" s="226">
        <f t="shared" si="18"/>
        <v>5437272.5</v>
      </c>
      <c r="I206" s="225">
        <f t="shared" si="19"/>
        <v>17057828.969999999</v>
      </c>
      <c r="J206" s="226">
        <f t="shared" si="20"/>
        <v>11620556.469999999</v>
      </c>
      <c r="K206" s="174">
        <f t="shared" si="21"/>
        <v>0.68124475221538117</v>
      </c>
    </row>
    <row r="207" spans="1:11" x14ac:dyDescent="0.2">
      <c r="A207" s="163" t="s">
        <v>7025</v>
      </c>
      <c r="B207" s="162" t="s">
        <v>7026</v>
      </c>
      <c r="C207" s="162" t="s">
        <v>6756</v>
      </c>
      <c r="D207" s="162" t="s">
        <v>6751</v>
      </c>
      <c r="E207" s="222">
        <f t="shared" si="15"/>
        <v>1105612.6599999999</v>
      </c>
      <c r="F207" s="223">
        <f t="shared" si="16"/>
        <v>5333221.3600000003</v>
      </c>
      <c r="G207" s="223">
        <f t="shared" si="17"/>
        <v>14646642.689999999</v>
      </c>
      <c r="H207" s="226">
        <f t="shared" si="18"/>
        <v>21085476.710000001</v>
      </c>
      <c r="I207" s="225">
        <f t="shared" si="19"/>
        <v>39942311.770000003</v>
      </c>
      <c r="J207" s="226">
        <f t="shared" si="20"/>
        <v>18856835.060000002</v>
      </c>
      <c r="K207" s="174">
        <f t="shared" si="21"/>
        <v>0.47210174435028701</v>
      </c>
    </row>
    <row r="208" spans="1:11" x14ac:dyDescent="0.2">
      <c r="A208" s="163" t="s">
        <v>7027</v>
      </c>
      <c r="B208" s="162" t="s">
        <v>7028</v>
      </c>
      <c r="C208" s="162" t="s">
        <v>6756</v>
      </c>
      <c r="D208" s="162" t="s">
        <v>6751</v>
      </c>
      <c r="E208" s="222">
        <f t="shared" si="15"/>
        <v>75332.240000000005</v>
      </c>
      <c r="F208" s="223">
        <f t="shared" si="16"/>
        <v>436639.95</v>
      </c>
      <c r="G208" s="223">
        <f t="shared" si="17"/>
        <v>1224714.03</v>
      </c>
      <c r="H208" s="226">
        <f t="shared" si="18"/>
        <v>1736686.22</v>
      </c>
      <c r="I208" s="225">
        <f t="shared" si="19"/>
        <v>3387432.64</v>
      </c>
      <c r="J208" s="226">
        <f t="shared" si="20"/>
        <v>1650746.4200000002</v>
      </c>
      <c r="K208" s="174">
        <f t="shared" si="21"/>
        <v>0.48731490643013942</v>
      </c>
    </row>
    <row r="209" spans="1:11" x14ac:dyDescent="0.2">
      <c r="A209" s="163" t="s">
        <v>7029</v>
      </c>
      <c r="B209" s="162" t="s">
        <v>7030</v>
      </c>
      <c r="C209" s="162" t="s">
        <v>6756</v>
      </c>
      <c r="D209" s="162" t="s">
        <v>6751</v>
      </c>
      <c r="E209" s="222">
        <f t="shared" si="15"/>
        <v>1289104.3899999999</v>
      </c>
      <c r="F209" s="223">
        <f t="shared" si="16"/>
        <v>5928579.5499999998</v>
      </c>
      <c r="G209" s="223">
        <f t="shared" si="17"/>
        <v>30198008.850000001</v>
      </c>
      <c r="H209" s="226">
        <f t="shared" si="18"/>
        <v>37415692.789999999</v>
      </c>
      <c r="I209" s="225">
        <f t="shared" si="19"/>
        <v>66273084.350000001</v>
      </c>
      <c r="J209" s="226">
        <f t="shared" si="20"/>
        <v>28857391.560000002</v>
      </c>
      <c r="K209" s="174">
        <f t="shared" si="21"/>
        <v>0.43543154574787801</v>
      </c>
    </row>
    <row r="210" spans="1:11" x14ac:dyDescent="0.2">
      <c r="A210" s="163" t="s">
        <v>7031</v>
      </c>
      <c r="B210" s="162" t="s">
        <v>7032</v>
      </c>
      <c r="C210" s="162" t="s">
        <v>6756</v>
      </c>
      <c r="D210" s="162" t="s">
        <v>6751</v>
      </c>
      <c r="E210" s="222">
        <f t="shared" si="15"/>
        <v>398097.57</v>
      </c>
      <c r="F210" s="223">
        <f t="shared" si="16"/>
        <v>1326925.6399999999</v>
      </c>
      <c r="G210" s="223">
        <f t="shared" si="17"/>
        <v>6932342.4100000001</v>
      </c>
      <c r="H210" s="226">
        <f t="shared" si="18"/>
        <v>8657365.620000001</v>
      </c>
      <c r="I210" s="225">
        <f t="shared" si="19"/>
        <v>12239478.91</v>
      </c>
      <c r="J210" s="226">
        <f t="shared" si="20"/>
        <v>3582113.2899999991</v>
      </c>
      <c r="K210" s="174">
        <f t="shared" si="21"/>
        <v>0.29266877424604337</v>
      </c>
    </row>
    <row r="211" spans="1:11" x14ac:dyDescent="0.2">
      <c r="A211" s="163" t="s">
        <v>7033</v>
      </c>
      <c r="B211" s="162" t="s">
        <v>7034</v>
      </c>
      <c r="C211" s="162" t="s">
        <v>6759</v>
      </c>
      <c r="D211" s="162" t="s">
        <v>6751</v>
      </c>
      <c r="E211" s="222">
        <f t="shared" si="15"/>
        <v>23376.03</v>
      </c>
      <c r="F211" s="223">
        <f t="shared" si="16"/>
        <v>122819.08</v>
      </c>
      <c r="G211" s="223">
        <f t="shared" si="17"/>
        <v>402892.87</v>
      </c>
      <c r="H211" s="226">
        <f t="shared" si="18"/>
        <v>549087.98</v>
      </c>
      <c r="I211" s="225">
        <f t="shared" si="19"/>
        <v>899238.92</v>
      </c>
      <c r="J211" s="226">
        <f t="shared" si="20"/>
        <v>350150.94000000006</v>
      </c>
      <c r="K211" s="174">
        <f t="shared" si="21"/>
        <v>0.38938588200786511</v>
      </c>
    </row>
    <row r="212" spans="1:11" x14ac:dyDescent="0.2">
      <c r="A212" s="163" t="s">
        <v>7035</v>
      </c>
      <c r="B212" s="162" t="s">
        <v>7036</v>
      </c>
      <c r="C212" s="162" t="s">
        <v>6759</v>
      </c>
      <c r="D212" s="162" t="s">
        <v>6751</v>
      </c>
      <c r="E212" s="222">
        <f t="shared" si="15"/>
        <v>14408.85</v>
      </c>
      <c r="F212" s="223">
        <f t="shared" si="16"/>
        <v>69438.880000000005</v>
      </c>
      <c r="G212" s="223">
        <f t="shared" si="17"/>
        <v>426960.64000000001</v>
      </c>
      <c r="H212" s="226">
        <f t="shared" si="18"/>
        <v>510808.37</v>
      </c>
      <c r="I212" s="225">
        <f t="shared" si="19"/>
        <v>658602</v>
      </c>
      <c r="J212" s="226">
        <f t="shared" si="20"/>
        <v>147793.63</v>
      </c>
      <c r="K212" s="174">
        <f t="shared" si="21"/>
        <v>0.22440507317013919</v>
      </c>
    </row>
    <row r="213" spans="1:11" x14ac:dyDescent="0.2">
      <c r="A213" s="163" t="s">
        <v>7037</v>
      </c>
      <c r="B213" s="162" t="s">
        <v>7038</v>
      </c>
      <c r="C213" s="162" t="s">
        <v>6759</v>
      </c>
      <c r="D213" s="162" t="s">
        <v>6751</v>
      </c>
      <c r="E213" s="222">
        <f t="shared" si="15"/>
        <v>64386</v>
      </c>
      <c r="F213" s="223">
        <f t="shared" si="16"/>
        <v>257983.17</v>
      </c>
      <c r="G213" s="223">
        <f t="shared" si="17"/>
        <v>1079782.22</v>
      </c>
      <c r="H213" s="226">
        <f t="shared" si="18"/>
        <v>1402151.3900000001</v>
      </c>
      <c r="I213" s="225">
        <f t="shared" si="19"/>
        <v>2118737</v>
      </c>
      <c r="J213" s="226">
        <f t="shared" si="20"/>
        <v>716585.60999999987</v>
      </c>
      <c r="K213" s="174">
        <f t="shared" si="21"/>
        <v>0.33821357251985495</v>
      </c>
    </row>
    <row r="214" spans="1:11" x14ac:dyDescent="0.2">
      <c r="A214" s="163" t="s">
        <v>7039</v>
      </c>
      <c r="B214" s="162" t="s">
        <v>7040</v>
      </c>
      <c r="C214" s="162" t="s">
        <v>6759</v>
      </c>
      <c r="D214" s="162" t="s">
        <v>6751</v>
      </c>
      <c r="E214" s="222">
        <f t="shared" si="15"/>
        <v>0</v>
      </c>
      <c r="F214" s="223">
        <f t="shared" si="16"/>
        <v>262752.62</v>
      </c>
      <c r="G214" s="223">
        <f t="shared" si="17"/>
        <v>497097.48</v>
      </c>
      <c r="H214" s="226">
        <f t="shared" si="18"/>
        <v>759850.1</v>
      </c>
      <c r="I214" s="225">
        <f t="shared" si="19"/>
        <v>1763694.28</v>
      </c>
      <c r="J214" s="226">
        <f t="shared" si="20"/>
        <v>1003844.18</v>
      </c>
      <c r="K214" s="174">
        <f t="shared" si="21"/>
        <v>0.56917130785274195</v>
      </c>
    </row>
    <row r="215" spans="1:11" x14ac:dyDescent="0.2">
      <c r="A215" s="163" t="s">
        <v>7041</v>
      </c>
      <c r="B215" s="162" t="s">
        <v>7042</v>
      </c>
      <c r="C215" s="162" t="s">
        <v>6759</v>
      </c>
      <c r="D215" s="162" t="s">
        <v>6751</v>
      </c>
      <c r="E215" s="222">
        <f t="shared" si="15"/>
        <v>0</v>
      </c>
      <c r="F215" s="223">
        <f t="shared" si="16"/>
        <v>110598.94</v>
      </c>
      <c r="G215" s="223">
        <f t="shared" si="17"/>
        <v>413216.29</v>
      </c>
      <c r="H215" s="226">
        <f t="shared" si="18"/>
        <v>523815.23</v>
      </c>
      <c r="I215" s="225">
        <f t="shared" si="19"/>
        <v>1144270.7</v>
      </c>
      <c r="J215" s="226">
        <f t="shared" si="20"/>
        <v>620455.47</v>
      </c>
      <c r="K215" s="174">
        <f t="shared" si="21"/>
        <v>0.54222787492505053</v>
      </c>
    </row>
    <row r="216" spans="1:11" x14ac:dyDescent="0.2">
      <c r="A216" s="163" t="s">
        <v>7043</v>
      </c>
      <c r="B216" s="162" t="s">
        <v>7044</v>
      </c>
      <c r="C216" s="162" t="s">
        <v>6756</v>
      </c>
      <c r="D216" s="162" t="s">
        <v>6751</v>
      </c>
      <c r="E216" s="222">
        <f t="shared" si="15"/>
        <v>256836.24</v>
      </c>
      <c r="F216" s="223">
        <f t="shared" si="16"/>
        <v>1798793.91</v>
      </c>
      <c r="G216" s="223">
        <f t="shared" si="17"/>
        <v>7378331.2000000002</v>
      </c>
      <c r="H216" s="226">
        <f t="shared" si="18"/>
        <v>9433961.3499999996</v>
      </c>
      <c r="I216" s="225">
        <f t="shared" si="19"/>
        <v>15122552.65</v>
      </c>
      <c r="J216" s="226">
        <f t="shared" si="20"/>
        <v>5688591.3000000007</v>
      </c>
      <c r="K216" s="174">
        <f t="shared" si="21"/>
        <v>0.37616607669737562</v>
      </c>
    </row>
    <row r="217" spans="1:11" x14ac:dyDescent="0.2">
      <c r="A217" s="163" t="s">
        <v>7045</v>
      </c>
      <c r="B217" s="162" t="s">
        <v>7046</v>
      </c>
      <c r="C217" s="162" t="s">
        <v>6759</v>
      </c>
      <c r="D217" s="162" t="s">
        <v>6751</v>
      </c>
      <c r="E217" s="222">
        <f t="shared" si="15"/>
        <v>6167</v>
      </c>
      <c r="F217" s="223">
        <f t="shared" si="16"/>
        <v>47285</v>
      </c>
      <c r="G217" s="223">
        <f t="shared" si="17"/>
        <v>238541.2</v>
      </c>
      <c r="H217" s="226">
        <f t="shared" si="18"/>
        <v>291993.2</v>
      </c>
      <c r="I217" s="225">
        <f t="shared" si="19"/>
        <v>311776</v>
      </c>
      <c r="J217" s="226">
        <f t="shared" si="20"/>
        <v>19782.799999999988</v>
      </c>
      <c r="K217" s="174">
        <f t="shared" si="21"/>
        <v>6.3451965513702108E-2</v>
      </c>
    </row>
    <row r="218" spans="1:11" x14ac:dyDescent="0.2">
      <c r="A218" s="163" t="s">
        <v>7047</v>
      </c>
      <c r="B218" s="162" t="s">
        <v>7048</v>
      </c>
      <c r="C218" s="162" t="s">
        <v>6946</v>
      </c>
      <c r="D218" s="162" t="s">
        <v>6751</v>
      </c>
      <c r="E218" s="222">
        <f t="shared" si="15"/>
        <v>0</v>
      </c>
      <c r="F218" s="223">
        <f t="shared" si="16"/>
        <v>5924.8</v>
      </c>
      <c r="G218" s="223">
        <f t="shared" si="17"/>
        <v>14861.42</v>
      </c>
      <c r="H218" s="226">
        <f t="shared" si="18"/>
        <v>20786.22</v>
      </c>
      <c r="I218" s="225">
        <f t="shared" si="19"/>
        <v>57680</v>
      </c>
      <c r="J218" s="226">
        <f t="shared" si="20"/>
        <v>36893.78</v>
      </c>
      <c r="K218" s="174">
        <f t="shared" si="21"/>
        <v>0.63962864077669901</v>
      </c>
    </row>
    <row r="219" spans="1:11" x14ac:dyDescent="0.2">
      <c r="A219" s="163" t="s">
        <v>7049</v>
      </c>
      <c r="B219" s="162" t="s">
        <v>7050</v>
      </c>
      <c r="C219" s="162" t="s">
        <v>6756</v>
      </c>
      <c r="D219" s="162" t="s">
        <v>6751</v>
      </c>
      <c r="E219" s="222">
        <f t="shared" si="15"/>
        <v>2023758.25</v>
      </c>
      <c r="F219" s="223">
        <f t="shared" si="16"/>
        <v>16356497.26</v>
      </c>
      <c r="G219" s="223">
        <f t="shared" si="17"/>
        <v>38201438.210000001</v>
      </c>
      <c r="H219" s="226">
        <f t="shared" si="18"/>
        <v>56581693.719999999</v>
      </c>
      <c r="I219" s="225">
        <f t="shared" si="19"/>
        <v>131873229.93000001</v>
      </c>
      <c r="J219" s="226">
        <f t="shared" si="20"/>
        <v>75291536.210000008</v>
      </c>
      <c r="K219" s="174">
        <f t="shared" si="21"/>
        <v>0.57093874359463037</v>
      </c>
    </row>
    <row r="220" spans="1:11" x14ac:dyDescent="0.2">
      <c r="A220" s="163" t="s">
        <v>7051</v>
      </c>
      <c r="B220" s="162" t="s">
        <v>7052</v>
      </c>
      <c r="C220" s="162" t="s">
        <v>6759</v>
      </c>
      <c r="D220" s="162" t="s">
        <v>6751</v>
      </c>
      <c r="E220" s="222">
        <f t="shared" si="15"/>
        <v>37152</v>
      </c>
      <c r="F220" s="223">
        <f t="shared" si="16"/>
        <v>229028.06</v>
      </c>
      <c r="G220" s="223">
        <f t="shared" si="17"/>
        <v>448270.52</v>
      </c>
      <c r="H220" s="226">
        <f t="shared" si="18"/>
        <v>714450.58000000007</v>
      </c>
      <c r="I220" s="225">
        <f t="shared" si="19"/>
        <v>1502513</v>
      </c>
      <c r="J220" s="226">
        <f t="shared" si="20"/>
        <v>788062.41999999993</v>
      </c>
      <c r="K220" s="174">
        <f t="shared" si="21"/>
        <v>0.52449624063152855</v>
      </c>
    </row>
    <row r="221" spans="1:11" x14ac:dyDescent="0.2">
      <c r="A221" s="163" t="s">
        <v>7053</v>
      </c>
      <c r="B221" s="162" t="s">
        <v>7054</v>
      </c>
      <c r="C221" s="162" t="s">
        <v>6759</v>
      </c>
      <c r="D221" s="162" t="s">
        <v>6751</v>
      </c>
      <c r="E221" s="222">
        <f t="shared" si="15"/>
        <v>28051</v>
      </c>
      <c r="F221" s="223">
        <f t="shared" si="16"/>
        <v>153137.34</v>
      </c>
      <c r="G221" s="223">
        <f t="shared" si="17"/>
        <v>294680.08</v>
      </c>
      <c r="H221" s="226">
        <f t="shared" si="18"/>
        <v>475868.42000000004</v>
      </c>
      <c r="I221" s="225">
        <f t="shared" si="19"/>
        <v>855696</v>
      </c>
      <c r="J221" s="226">
        <f t="shared" si="20"/>
        <v>379827.57999999996</v>
      </c>
      <c r="K221" s="174">
        <f t="shared" si="21"/>
        <v>0.4438814485518221</v>
      </c>
    </row>
    <row r="222" spans="1:11" x14ac:dyDescent="0.2">
      <c r="A222" s="163" t="s">
        <v>7055</v>
      </c>
      <c r="B222" s="162" t="s">
        <v>7056</v>
      </c>
      <c r="C222" s="162" t="s">
        <v>6756</v>
      </c>
      <c r="D222" s="162" t="s">
        <v>6751</v>
      </c>
      <c r="E222" s="222">
        <f t="shared" si="15"/>
        <v>103162.38</v>
      </c>
      <c r="F222" s="223">
        <f t="shared" si="16"/>
        <v>972579.27</v>
      </c>
      <c r="G222" s="223">
        <f t="shared" si="17"/>
        <v>2290243.59</v>
      </c>
      <c r="H222" s="226">
        <f t="shared" si="18"/>
        <v>3365985.2399999998</v>
      </c>
      <c r="I222" s="225">
        <f t="shared" si="19"/>
        <v>6616519.21</v>
      </c>
      <c r="J222" s="226">
        <f t="shared" si="20"/>
        <v>3250533.97</v>
      </c>
      <c r="K222" s="174">
        <f t="shared" si="21"/>
        <v>0.49127552823956816</v>
      </c>
    </row>
    <row r="223" spans="1:11" x14ac:dyDescent="0.2">
      <c r="A223" s="163" t="s">
        <v>7057</v>
      </c>
      <c r="B223" s="162" t="s">
        <v>7058</v>
      </c>
      <c r="C223" s="162" t="s">
        <v>6756</v>
      </c>
      <c r="D223" s="162" t="s">
        <v>6751</v>
      </c>
      <c r="E223" s="222">
        <f t="shared" si="15"/>
        <v>548600.03</v>
      </c>
      <c r="F223" s="223">
        <f t="shared" si="16"/>
        <v>4228277.03</v>
      </c>
      <c r="G223" s="223">
        <f t="shared" si="17"/>
        <v>14799779.92</v>
      </c>
      <c r="H223" s="226">
        <f t="shared" si="18"/>
        <v>19576656.98</v>
      </c>
      <c r="I223" s="225">
        <f t="shared" si="19"/>
        <v>37127859.009999998</v>
      </c>
      <c r="J223" s="226">
        <f t="shared" si="20"/>
        <v>17551202.029999997</v>
      </c>
      <c r="K223" s="174">
        <f t="shared" si="21"/>
        <v>0.47272324604746979</v>
      </c>
    </row>
    <row r="224" spans="1:11" x14ac:dyDescent="0.2">
      <c r="A224" s="163" t="s">
        <v>7059</v>
      </c>
      <c r="B224" s="162" t="s">
        <v>14022</v>
      </c>
      <c r="C224" s="162" t="s">
        <v>6759</v>
      </c>
      <c r="D224" s="162" t="s">
        <v>6751</v>
      </c>
      <c r="E224" s="222">
        <f t="shared" si="15"/>
        <v>16783</v>
      </c>
      <c r="F224" s="223">
        <f t="shared" si="16"/>
        <v>75915.600000000006</v>
      </c>
      <c r="G224" s="223">
        <f t="shared" si="17"/>
        <v>331379.34000000003</v>
      </c>
      <c r="H224" s="226">
        <f t="shared" si="18"/>
        <v>424077.94000000006</v>
      </c>
      <c r="I224" s="225">
        <f t="shared" si="19"/>
        <v>509582</v>
      </c>
      <c r="J224" s="226">
        <f t="shared" si="20"/>
        <v>85504.059999999939</v>
      </c>
      <c r="K224" s="174">
        <f t="shared" si="21"/>
        <v>0.16779254369267349</v>
      </c>
    </row>
    <row r="225" spans="1:11" x14ac:dyDescent="0.2">
      <c r="A225" s="163" t="s">
        <v>7060</v>
      </c>
      <c r="B225" s="162" t="s">
        <v>7061</v>
      </c>
      <c r="C225" s="162" t="s">
        <v>6759</v>
      </c>
      <c r="D225" s="162" t="s">
        <v>6751</v>
      </c>
      <c r="E225" s="222">
        <f t="shared" si="15"/>
        <v>0</v>
      </c>
      <c r="F225" s="223">
        <f t="shared" si="16"/>
        <v>43982.35</v>
      </c>
      <c r="G225" s="223">
        <f t="shared" si="17"/>
        <v>565432.44999999995</v>
      </c>
      <c r="H225" s="226">
        <f t="shared" si="18"/>
        <v>609414.79999999993</v>
      </c>
      <c r="I225" s="225">
        <f t="shared" si="19"/>
        <v>1310114</v>
      </c>
      <c r="J225" s="226">
        <f t="shared" si="20"/>
        <v>700699.20000000007</v>
      </c>
      <c r="K225" s="174">
        <f t="shared" si="21"/>
        <v>0.53483834231219574</v>
      </c>
    </row>
    <row r="226" spans="1:11" x14ac:dyDescent="0.2">
      <c r="A226" s="163" t="s">
        <v>7062</v>
      </c>
      <c r="B226" s="162" t="s">
        <v>7063</v>
      </c>
      <c r="C226" s="162" t="s">
        <v>6756</v>
      </c>
      <c r="D226" s="162" t="s">
        <v>6751</v>
      </c>
      <c r="E226" s="222">
        <f t="shared" si="15"/>
        <v>495043.76</v>
      </c>
      <c r="F226" s="223">
        <f t="shared" si="16"/>
        <v>5425117.0099999998</v>
      </c>
      <c r="G226" s="223">
        <f t="shared" si="17"/>
        <v>12461491.119999999</v>
      </c>
      <c r="H226" s="226">
        <f t="shared" si="18"/>
        <v>18381651.890000001</v>
      </c>
      <c r="I226" s="225">
        <f t="shared" si="19"/>
        <v>56768356.5</v>
      </c>
      <c r="J226" s="226">
        <f t="shared" si="20"/>
        <v>38386704.609999999</v>
      </c>
      <c r="K226" s="174">
        <f t="shared" si="21"/>
        <v>0.67619897732991441</v>
      </c>
    </row>
    <row r="227" spans="1:11" x14ac:dyDescent="0.2">
      <c r="A227" s="163" t="s">
        <v>7064</v>
      </c>
      <c r="B227" s="162" t="s">
        <v>7065</v>
      </c>
      <c r="C227" s="162" t="s">
        <v>6759</v>
      </c>
      <c r="D227" s="162" t="s">
        <v>6751</v>
      </c>
      <c r="E227" s="222">
        <f t="shared" si="15"/>
        <v>27724.52</v>
      </c>
      <c r="F227" s="223">
        <f t="shared" si="16"/>
        <v>620179.76</v>
      </c>
      <c r="G227" s="223">
        <f t="shared" si="17"/>
        <v>946265.45</v>
      </c>
      <c r="H227" s="226">
        <f t="shared" si="18"/>
        <v>1594169.73</v>
      </c>
      <c r="I227" s="225">
        <f t="shared" si="19"/>
        <v>1604835</v>
      </c>
      <c r="J227" s="226">
        <f t="shared" si="20"/>
        <v>10665.270000000019</v>
      </c>
      <c r="K227" s="174">
        <f t="shared" si="21"/>
        <v>6.6457112413425799E-3</v>
      </c>
    </row>
    <row r="228" spans="1:11" x14ac:dyDescent="0.2">
      <c r="A228" s="163" t="s">
        <v>7066</v>
      </c>
      <c r="B228" s="162" t="s">
        <v>7067</v>
      </c>
      <c r="C228" s="162" t="s">
        <v>6756</v>
      </c>
      <c r="D228" s="162" t="s">
        <v>6751</v>
      </c>
      <c r="E228" s="222">
        <f t="shared" si="15"/>
        <v>554847.09</v>
      </c>
      <c r="F228" s="223">
        <f t="shared" si="16"/>
        <v>5100001.71</v>
      </c>
      <c r="G228" s="223">
        <f t="shared" si="17"/>
        <v>13480527.029999999</v>
      </c>
      <c r="H228" s="226">
        <f t="shared" si="18"/>
        <v>19135375.829999998</v>
      </c>
      <c r="I228" s="225">
        <f t="shared" si="19"/>
        <v>32552738.390000001</v>
      </c>
      <c r="J228" s="226">
        <f t="shared" si="20"/>
        <v>13417362.560000002</v>
      </c>
      <c r="K228" s="174">
        <f t="shared" si="21"/>
        <v>0.4121730835437713</v>
      </c>
    </row>
    <row r="229" spans="1:11" x14ac:dyDescent="0.2">
      <c r="A229" s="163" t="s">
        <v>7068</v>
      </c>
      <c r="B229" s="162" t="s">
        <v>7069</v>
      </c>
      <c r="C229" s="162" t="s">
        <v>6759</v>
      </c>
      <c r="D229" s="162" t="s">
        <v>6751</v>
      </c>
      <c r="E229" s="222">
        <f t="shared" si="15"/>
        <v>77680</v>
      </c>
      <c r="F229" s="223">
        <f t="shared" si="16"/>
        <v>254670.66</v>
      </c>
      <c r="G229" s="223">
        <f t="shared" si="17"/>
        <v>895835.98</v>
      </c>
      <c r="H229" s="226">
        <f t="shared" si="18"/>
        <v>1228186.6400000001</v>
      </c>
      <c r="I229" s="225">
        <f t="shared" si="19"/>
        <v>2619035</v>
      </c>
      <c r="J229" s="226">
        <f t="shared" si="20"/>
        <v>1390848.3599999999</v>
      </c>
      <c r="K229" s="174">
        <f t="shared" si="21"/>
        <v>0.53105375071352612</v>
      </c>
    </row>
    <row r="230" spans="1:11" x14ac:dyDescent="0.2">
      <c r="A230" s="163" t="s">
        <v>7070</v>
      </c>
      <c r="B230" s="162" t="s">
        <v>7071</v>
      </c>
      <c r="C230" s="162" t="s">
        <v>6759</v>
      </c>
      <c r="D230" s="162" t="s">
        <v>6751</v>
      </c>
      <c r="E230" s="222">
        <f t="shared" si="15"/>
        <v>0</v>
      </c>
      <c r="F230" s="223">
        <f t="shared" si="16"/>
        <v>36462.18</v>
      </c>
      <c r="G230" s="223">
        <f t="shared" si="17"/>
        <v>168537.84</v>
      </c>
      <c r="H230" s="226">
        <f t="shared" si="18"/>
        <v>205000.02</v>
      </c>
      <c r="I230" s="225">
        <f t="shared" si="19"/>
        <v>467448</v>
      </c>
      <c r="J230" s="226">
        <f t="shared" si="20"/>
        <v>262447.98</v>
      </c>
      <c r="K230" s="174">
        <f t="shared" si="21"/>
        <v>0.56144850336294083</v>
      </c>
    </row>
    <row r="231" spans="1:11" x14ac:dyDescent="0.2">
      <c r="A231" s="163" t="s">
        <v>7072</v>
      </c>
      <c r="B231" s="162" t="s">
        <v>7073</v>
      </c>
      <c r="C231" s="162" t="s">
        <v>6756</v>
      </c>
      <c r="D231" s="162" t="s">
        <v>6751</v>
      </c>
      <c r="E231" s="222">
        <f t="shared" si="15"/>
        <v>266741.13</v>
      </c>
      <c r="F231" s="223">
        <f t="shared" si="16"/>
        <v>2261223.35</v>
      </c>
      <c r="G231" s="223">
        <f t="shared" si="17"/>
        <v>8174150.7800000003</v>
      </c>
      <c r="H231" s="226">
        <f t="shared" si="18"/>
        <v>10702115.26</v>
      </c>
      <c r="I231" s="225">
        <f t="shared" si="19"/>
        <v>19981472.719999999</v>
      </c>
      <c r="J231" s="226">
        <f t="shared" si="20"/>
        <v>9279357.459999999</v>
      </c>
      <c r="K231" s="174">
        <f t="shared" si="21"/>
        <v>0.46439807465803251</v>
      </c>
    </row>
    <row r="232" spans="1:11" x14ac:dyDescent="0.2">
      <c r="A232" s="163" t="s">
        <v>7074</v>
      </c>
      <c r="B232" s="162" t="s">
        <v>7075</v>
      </c>
      <c r="C232" s="162" t="s">
        <v>6756</v>
      </c>
      <c r="D232" s="162" t="s">
        <v>6751</v>
      </c>
      <c r="E232" s="222">
        <f t="shared" si="15"/>
        <v>162388.20000000001</v>
      </c>
      <c r="F232" s="223">
        <f t="shared" si="16"/>
        <v>1698342.93</v>
      </c>
      <c r="G232" s="223">
        <f t="shared" si="17"/>
        <v>4339204.68</v>
      </c>
      <c r="H232" s="226">
        <f t="shared" si="18"/>
        <v>6199935.8099999996</v>
      </c>
      <c r="I232" s="225">
        <f t="shared" si="19"/>
        <v>10608775.75</v>
      </c>
      <c r="J232" s="226">
        <f t="shared" si="20"/>
        <v>4408839.9400000004</v>
      </c>
      <c r="K232" s="174">
        <f t="shared" si="21"/>
        <v>0.41558423364731795</v>
      </c>
    </row>
    <row r="233" spans="1:11" x14ac:dyDescent="0.2">
      <c r="A233" s="163" t="s">
        <v>7076</v>
      </c>
      <c r="B233" s="162" t="s">
        <v>7077</v>
      </c>
      <c r="C233" s="162" t="s">
        <v>6756</v>
      </c>
      <c r="D233" s="162" t="s">
        <v>6751</v>
      </c>
      <c r="E233" s="222">
        <f t="shared" si="15"/>
        <v>137404.06</v>
      </c>
      <c r="F233" s="223">
        <f t="shared" si="16"/>
        <v>2650721.86</v>
      </c>
      <c r="G233" s="223">
        <f t="shared" si="17"/>
        <v>3703279.64</v>
      </c>
      <c r="H233" s="226">
        <f t="shared" si="18"/>
        <v>6491405.5600000005</v>
      </c>
      <c r="I233" s="225">
        <f t="shared" si="19"/>
        <v>17009540.329999998</v>
      </c>
      <c r="J233" s="226">
        <f t="shared" si="20"/>
        <v>10518134.769999998</v>
      </c>
      <c r="K233" s="174">
        <f t="shared" si="21"/>
        <v>0.61836678510641441</v>
      </c>
    </row>
    <row r="234" spans="1:11" x14ac:dyDescent="0.2">
      <c r="A234" s="163" t="s">
        <v>7078</v>
      </c>
      <c r="B234" s="162" t="s">
        <v>7079</v>
      </c>
      <c r="C234" s="162" t="s">
        <v>6759</v>
      </c>
      <c r="D234" s="162" t="s">
        <v>6751</v>
      </c>
      <c r="E234" s="222">
        <f t="shared" si="15"/>
        <v>28100.37</v>
      </c>
      <c r="F234" s="223">
        <f t="shared" si="16"/>
        <v>233446.24</v>
      </c>
      <c r="G234" s="223">
        <f t="shared" si="17"/>
        <v>197340.71</v>
      </c>
      <c r="H234" s="226">
        <f t="shared" si="18"/>
        <v>458887.31999999995</v>
      </c>
      <c r="I234" s="225">
        <f t="shared" si="19"/>
        <v>618144</v>
      </c>
      <c r="J234" s="226">
        <f t="shared" si="20"/>
        <v>159256.68000000005</v>
      </c>
      <c r="K234" s="174">
        <f t="shared" si="21"/>
        <v>0.2576368613138687</v>
      </c>
    </row>
    <row r="235" spans="1:11" x14ac:dyDescent="0.2">
      <c r="A235" s="163" t="s">
        <v>7080</v>
      </c>
      <c r="B235" s="162" t="s">
        <v>7081</v>
      </c>
      <c r="C235" s="162" t="s">
        <v>6756</v>
      </c>
      <c r="D235" s="162" t="s">
        <v>6751</v>
      </c>
      <c r="E235" s="222">
        <f t="shared" si="15"/>
        <v>604869.47</v>
      </c>
      <c r="F235" s="223">
        <f t="shared" si="16"/>
        <v>1775306.92</v>
      </c>
      <c r="G235" s="223">
        <f t="shared" si="17"/>
        <v>8645493.8699999992</v>
      </c>
      <c r="H235" s="226">
        <f t="shared" si="18"/>
        <v>11025670.259999998</v>
      </c>
      <c r="I235" s="225">
        <f t="shared" si="19"/>
        <v>25626798.27</v>
      </c>
      <c r="J235" s="226">
        <f t="shared" si="20"/>
        <v>14601128.010000002</v>
      </c>
      <c r="K235" s="174">
        <f t="shared" si="21"/>
        <v>0.56976013375392298</v>
      </c>
    </row>
    <row r="236" spans="1:11" x14ac:dyDescent="0.2">
      <c r="A236" s="163" t="s">
        <v>7082</v>
      </c>
      <c r="B236" s="162" t="s">
        <v>7083</v>
      </c>
      <c r="C236" s="162" t="s">
        <v>6756</v>
      </c>
      <c r="D236" s="162" t="s">
        <v>6751</v>
      </c>
      <c r="E236" s="222">
        <f t="shared" si="15"/>
        <v>5479726.7599999998</v>
      </c>
      <c r="F236" s="223">
        <f t="shared" si="16"/>
        <v>75055617.920000002</v>
      </c>
      <c r="G236" s="223">
        <f t="shared" si="17"/>
        <v>154339392.47</v>
      </c>
      <c r="H236" s="226">
        <f t="shared" si="18"/>
        <v>234874737.15000001</v>
      </c>
      <c r="I236" s="225">
        <f t="shared" si="19"/>
        <v>595710319.5</v>
      </c>
      <c r="J236" s="226">
        <f t="shared" si="20"/>
        <v>360835582.35000002</v>
      </c>
      <c r="K236" s="174">
        <f t="shared" si="21"/>
        <v>0.60572323583862309</v>
      </c>
    </row>
    <row r="237" spans="1:11" x14ac:dyDescent="0.2">
      <c r="A237" s="163" t="s">
        <v>7084</v>
      </c>
      <c r="B237" s="162" t="s">
        <v>7085</v>
      </c>
      <c r="C237" s="162" t="s">
        <v>6759</v>
      </c>
      <c r="D237" s="162" t="s">
        <v>6751</v>
      </c>
      <c r="E237" s="222">
        <f t="shared" si="15"/>
        <v>55377.98</v>
      </c>
      <c r="F237" s="223">
        <f t="shared" si="16"/>
        <v>590289.13</v>
      </c>
      <c r="G237" s="223">
        <f t="shared" si="17"/>
        <v>3659469.21</v>
      </c>
      <c r="H237" s="226">
        <f t="shared" si="18"/>
        <v>4305136.32</v>
      </c>
      <c r="I237" s="225">
        <f t="shared" si="19"/>
        <v>8608153</v>
      </c>
      <c r="J237" s="226">
        <f t="shared" si="20"/>
        <v>4303016.68</v>
      </c>
      <c r="K237" s="174">
        <f t="shared" si="21"/>
        <v>0.49987688183516249</v>
      </c>
    </row>
    <row r="238" spans="1:11" x14ac:dyDescent="0.2">
      <c r="A238" s="163" t="s">
        <v>7086</v>
      </c>
      <c r="B238" s="162" t="s">
        <v>7087</v>
      </c>
      <c r="C238" s="162" t="s">
        <v>6759</v>
      </c>
      <c r="D238" s="162" t="s">
        <v>6751</v>
      </c>
      <c r="E238" s="222">
        <f t="shared" si="15"/>
        <v>33913</v>
      </c>
      <c r="F238" s="223">
        <f t="shared" si="16"/>
        <v>242353.13</v>
      </c>
      <c r="G238" s="223">
        <f t="shared" si="17"/>
        <v>762330.61</v>
      </c>
      <c r="H238" s="226">
        <f t="shared" si="18"/>
        <v>1038596.74</v>
      </c>
      <c r="I238" s="225">
        <f t="shared" si="19"/>
        <v>2334571.54</v>
      </c>
      <c r="J238" s="226">
        <f t="shared" si="20"/>
        <v>1295974.8</v>
      </c>
      <c r="K238" s="174">
        <f t="shared" si="21"/>
        <v>0.55512318975669517</v>
      </c>
    </row>
    <row r="239" spans="1:11" x14ac:dyDescent="0.2">
      <c r="A239" s="163" t="s">
        <v>7088</v>
      </c>
      <c r="B239" s="162" t="s">
        <v>7089</v>
      </c>
      <c r="C239" s="162" t="s">
        <v>6759</v>
      </c>
      <c r="D239" s="162" t="s">
        <v>6751</v>
      </c>
      <c r="E239" s="222">
        <f t="shared" si="15"/>
        <v>6027</v>
      </c>
      <c r="F239" s="223">
        <f t="shared" si="16"/>
        <v>50124.44</v>
      </c>
      <c r="G239" s="223">
        <f t="shared" si="17"/>
        <v>221604.09</v>
      </c>
      <c r="H239" s="226">
        <f t="shared" si="18"/>
        <v>277755.53000000003</v>
      </c>
      <c r="I239" s="225">
        <f t="shared" si="19"/>
        <v>459353</v>
      </c>
      <c r="J239" s="226">
        <f t="shared" si="20"/>
        <v>181597.46999999997</v>
      </c>
      <c r="K239" s="174">
        <f t="shared" si="21"/>
        <v>0.39533315337006608</v>
      </c>
    </row>
    <row r="240" spans="1:11" x14ac:dyDescent="0.2">
      <c r="A240" s="163" t="s">
        <v>7090</v>
      </c>
      <c r="B240" s="162" t="s">
        <v>7091</v>
      </c>
      <c r="C240" s="162" t="s">
        <v>6759</v>
      </c>
      <c r="D240" s="162" t="s">
        <v>6751</v>
      </c>
      <c r="E240" s="222">
        <f t="shared" si="15"/>
        <v>19873</v>
      </c>
      <c r="F240" s="223">
        <f t="shared" si="16"/>
        <v>334080.40999999997</v>
      </c>
      <c r="G240" s="223">
        <f t="shared" si="17"/>
        <v>627966.18999999994</v>
      </c>
      <c r="H240" s="226">
        <f t="shared" si="18"/>
        <v>981919.59999999986</v>
      </c>
      <c r="I240" s="225">
        <f t="shared" si="19"/>
        <v>1382031</v>
      </c>
      <c r="J240" s="226">
        <f t="shared" si="20"/>
        <v>400111.40000000014</v>
      </c>
      <c r="K240" s="174">
        <f t="shared" si="21"/>
        <v>0.28950971432623446</v>
      </c>
    </row>
    <row r="241" spans="1:11" x14ac:dyDescent="0.2">
      <c r="A241" s="163" t="s">
        <v>7092</v>
      </c>
      <c r="B241" s="162" t="s">
        <v>7093</v>
      </c>
      <c r="C241" s="162" t="s">
        <v>6759</v>
      </c>
      <c r="D241" s="162" t="s">
        <v>6751</v>
      </c>
      <c r="E241" s="222">
        <f t="shared" si="15"/>
        <v>22554.57</v>
      </c>
      <c r="F241" s="223">
        <f t="shared" si="16"/>
        <v>370439.57</v>
      </c>
      <c r="G241" s="223">
        <f t="shared" si="17"/>
        <v>776381.64</v>
      </c>
      <c r="H241" s="226">
        <f t="shared" si="18"/>
        <v>1169375.78</v>
      </c>
      <c r="I241" s="225">
        <f t="shared" si="19"/>
        <v>1865894</v>
      </c>
      <c r="J241" s="226">
        <f t="shared" si="20"/>
        <v>696518.22</v>
      </c>
      <c r="K241" s="174">
        <f t="shared" si="21"/>
        <v>0.37328927581095173</v>
      </c>
    </row>
    <row r="242" spans="1:11" x14ac:dyDescent="0.2">
      <c r="A242" s="163" t="s">
        <v>7094</v>
      </c>
      <c r="B242" s="162" t="s">
        <v>7095</v>
      </c>
      <c r="C242" s="162" t="s">
        <v>6759</v>
      </c>
      <c r="D242" s="162" t="s">
        <v>6751</v>
      </c>
      <c r="E242" s="222">
        <f t="shared" si="15"/>
        <v>11888.33</v>
      </c>
      <c r="F242" s="223">
        <f t="shared" si="16"/>
        <v>86747.78</v>
      </c>
      <c r="G242" s="223">
        <f t="shared" si="17"/>
        <v>381235.21</v>
      </c>
      <c r="H242" s="226">
        <f t="shared" si="18"/>
        <v>479871.32</v>
      </c>
      <c r="I242" s="225">
        <f t="shared" si="19"/>
        <v>841161.38</v>
      </c>
      <c r="J242" s="226">
        <f t="shared" si="20"/>
        <v>361290.06</v>
      </c>
      <c r="K242" s="174">
        <f t="shared" si="21"/>
        <v>0.42951337114407223</v>
      </c>
    </row>
    <row r="243" spans="1:11" x14ac:dyDescent="0.2">
      <c r="A243" s="163" t="s">
        <v>7096</v>
      </c>
      <c r="B243" s="162" t="s">
        <v>7097</v>
      </c>
      <c r="C243" s="162" t="s">
        <v>6759</v>
      </c>
      <c r="D243" s="162" t="s">
        <v>6751</v>
      </c>
      <c r="E243" s="222">
        <f t="shared" si="15"/>
        <v>4426.8999999999996</v>
      </c>
      <c r="F243" s="223">
        <f t="shared" si="16"/>
        <v>78693.570000000007</v>
      </c>
      <c r="G243" s="223">
        <f t="shared" si="17"/>
        <v>358857.67</v>
      </c>
      <c r="H243" s="226">
        <f t="shared" si="18"/>
        <v>441978.14</v>
      </c>
      <c r="I243" s="225">
        <f t="shared" si="19"/>
        <v>681783</v>
      </c>
      <c r="J243" s="226">
        <f t="shared" si="20"/>
        <v>239804.86</v>
      </c>
      <c r="K243" s="174">
        <f t="shared" si="21"/>
        <v>0.35173194403497887</v>
      </c>
    </row>
    <row r="244" spans="1:11" x14ac:dyDescent="0.2">
      <c r="A244" s="163" t="s">
        <v>7098</v>
      </c>
      <c r="B244" s="162" t="s">
        <v>7099</v>
      </c>
      <c r="C244" s="162" t="s">
        <v>6759</v>
      </c>
      <c r="D244" s="162" t="s">
        <v>6751</v>
      </c>
      <c r="E244" s="222">
        <f t="shared" si="15"/>
        <v>13846</v>
      </c>
      <c r="F244" s="223">
        <f t="shared" si="16"/>
        <v>323721.40999999997</v>
      </c>
      <c r="G244" s="223">
        <f t="shared" si="17"/>
        <v>1255716.27</v>
      </c>
      <c r="H244" s="226">
        <f t="shared" si="18"/>
        <v>1593283.68</v>
      </c>
      <c r="I244" s="225">
        <f t="shared" si="19"/>
        <v>5321595</v>
      </c>
      <c r="J244" s="226">
        <f t="shared" si="20"/>
        <v>3728311.3200000003</v>
      </c>
      <c r="K244" s="174">
        <f t="shared" si="21"/>
        <v>0.70060035008301091</v>
      </c>
    </row>
    <row r="245" spans="1:11" x14ac:dyDescent="0.2">
      <c r="A245" s="163" t="s">
        <v>7100</v>
      </c>
      <c r="B245" s="162" t="s">
        <v>7101</v>
      </c>
      <c r="C245" s="162" t="s">
        <v>6759</v>
      </c>
      <c r="D245" s="162" t="s">
        <v>6751</v>
      </c>
      <c r="E245" s="222">
        <f t="shared" si="15"/>
        <v>16886</v>
      </c>
      <c r="F245" s="223">
        <f t="shared" si="16"/>
        <v>173005.75</v>
      </c>
      <c r="G245" s="223">
        <f t="shared" si="17"/>
        <v>723192.87</v>
      </c>
      <c r="H245" s="226">
        <f t="shared" si="18"/>
        <v>913084.62</v>
      </c>
      <c r="I245" s="225">
        <f t="shared" si="19"/>
        <v>1353432</v>
      </c>
      <c r="J245" s="226">
        <f t="shared" si="20"/>
        <v>440347.38</v>
      </c>
      <c r="K245" s="174">
        <f t="shared" si="21"/>
        <v>0.32535611689394073</v>
      </c>
    </row>
    <row r="246" spans="1:11" x14ac:dyDescent="0.2">
      <c r="A246" s="163" t="s">
        <v>7102</v>
      </c>
      <c r="B246" s="162" t="s">
        <v>7103</v>
      </c>
      <c r="C246" s="162" t="s">
        <v>6759</v>
      </c>
      <c r="D246" s="162" t="s">
        <v>6751</v>
      </c>
      <c r="E246" s="222">
        <f t="shared" si="15"/>
        <v>21137.06</v>
      </c>
      <c r="F246" s="223">
        <f t="shared" si="16"/>
        <v>100673.49</v>
      </c>
      <c r="G246" s="223">
        <f t="shared" si="17"/>
        <v>257124.13</v>
      </c>
      <c r="H246" s="226">
        <f t="shared" si="18"/>
        <v>378934.68</v>
      </c>
      <c r="I246" s="225">
        <f t="shared" si="19"/>
        <v>904118</v>
      </c>
      <c r="J246" s="226">
        <f t="shared" si="20"/>
        <v>525183.32000000007</v>
      </c>
      <c r="K246" s="174">
        <f t="shared" si="21"/>
        <v>0.58087917727553273</v>
      </c>
    </row>
    <row r="247" spans="1:11" x14ac:dyDescent="0.2">
      <c r="A247" s="163" t="s">
        <v>7104</v>
      </c>
      <c r="B247" s="162" t="s">
        <v>7105</v>
      </c>
      <c r="C247" s="162" t="s">
        <v>6759</v>
      </c>
      <c r="D247" s="162" t="s">
        <v>6751</v>
      </c>
      <c r="E247" s="222">
        <f t="shared" si="15"/>
        <v>4625.96</v>
      </c>
      <c r="F247" s="223">
        <f t="shared" si="16"/>
        <v>151304.28</v>
      </c>
      <c r="G247" s="223">
        <f t="shared" si="17"/>
        <v>220935.42</v>
      </c>
      <c r="H247" s="226">
        <f t="shared" si="18"/>
        <v>376865.66000000003</v>
      </c>
      <c r="I247" s="225">
        <f t="shared" si="19"/>
        <v>837305</v>
      </c>
      <c r="J247" s="226">
        <f t="shared" si="20"/>
        <v>460439.33999999997</v>
      </c>
      <c r="K247" s="174">
        <f t="shared" si="21"/>
        <v>0.54990635431533308</v>
      </c>
    </row>
    <row r="248" spans="1:11" x14ac:dyDescent="0.2">
      <c r="A248" s="163" t="s">
        <v>7106</v>
      </c>
      <c r="B248" s="162" t="s">
        <v>7107</v>
      </c>
      <c r="C248" s="162" t="s">
        <v>6759</v>
      </c>
      <c r="D248" s="162" t="s">
        <v>6751</v>
      </c>
      <c r="E248" s="222">
        <f t="shared" si="15"/>
        <v>5720</v>
      </c>
      <c r="F248" s="223">
        <f t="shared" si="16"/>
        <v>240300.01</v>
      </c>
      <c r="G248" s="223">
        <f t="shared" si="17"/>
        <v>765905.22</v>
      </c>
      <c r="H248" s="226">
        <f t="shared" si="18"/>
        <v>1011925.23</v>
      </c>
      <c r="I248" s="225">
        <f t="shared" si="19"/>
        <v>2534483</v>
      </c>
      <c r="J248" s="226">
        <f t="shared" si="20"/>
        <v>1522557.77</v>
      </c>
      <c r="K248" s="174">
        <f t="shared" si="21"/>
        <v>0.60073702210667812</v>
      </c>
    </row>
    <row r="249" spans="1:11" x14ac:dyDescent="0.2">
      <c r="A249" s="163" t="s">
        <v>7108</v>
      </c>
      <c r="B249" s="162" t="s">
        <v>7109</v>
      </c>
      <c r="C249" s="162" t="s">
        <v>6759</v>
      </c>
      <c r="D249" s="162" t="s">
        <v>6751</v>
      </c>
      <c r="E249" s="222">
        <f t="shared" si="15"/>
        <v>23705.7</v>
      </c>
      <c r="F249" s="223">
        <f t="shared" si="16"/>
        <v>311380.8</v>
      </c>
      <c r="G249" s="223">
        <f t="shared" si="17"/>
        <v>628517.64</v>
      </c>
      <c r="H249" s="226">
        <f t="shared" si="18"/>
        <v>963604.14</v>
      </c>
      <c r="I249" s="225">
        <f t="shared" si="19"/>
        <v>1774186</v>
      </c>
      <c r="J249" s="226">
        <f t="shared" si="20"/>
        <v>810581.86</v>
      </c>
      <c r="K249" s="174">
        <f t="shared" si="21"/>
        <v>0.45687535579696831</v>
      </c>
    </row>
    <row r="250" spans="1:11" x14ac:dyDescent="0.2">
      <c r="A250" s="163" t="s">
        <v>7110</v>
      </c>
      <c r="B250" s="162" t="s">
        <v>7111</v>
      </c>
      <c r="C250" s="162" t="s">
        <v>6759</v>
      </c>
      <c r="D250" s="162" t="s">
        <v>6751</v>
      </c>
      <c r="E250" s="222">
        <f t="shared" si="15"/>
        <v>0</v>
      </c>
      <c r="F250" s="223">
        <f t="shared" si="16"/>
        <v>83072.149999999994</v>
      </c>
      <c r="G250" s="223">
        <f t="shared" si="17"/>
        <v>487965.8</v>
      </c>
      <c r="H250" s="226">
        <f t="shared" si="18"/>
        <v>571037.94999999995</v>
      </c>
      <c r="I250" s="225">
        <f t="shared" si="19"/>
        <v>2106554</v>
      </c>
      <c r="J250" s="226">
        <f t="shared" si="20"/>
        <v>1535516.05</v>
      </c>
      <c r="K250" s="174">
        <f t="shared" si="21"/>
        <v>0.72892318449942417</v>
      </c>
    </row>
    <row r="251" spans="1:11" x14ac:dyDescent="0.2">
      <c r="A251" s="163" t="s">
        <v>7112</v>
      </c>
      <c r="B251" s="162" t="s">
        <v>7113</v>
      </c>
      <c r="C251" s="162" t="s">
        <v>6759</v>
      </c>
      <c r="D251" s="162" t="s">
        <v>6751</v>
      </c>
      <c r="E251" s="222">
        <f t="shared" si="15"/>
        <v>5946</v>
      </c>
      <c r="F251" s="223">
        <f t="shared" si="16"/>
        <v>113615</v>
      </c>
      <c r="G251" s="223">
        <f t="shared" si="17"/>
        <v>395611.74</v>
      </c>
      <c r="H251" s="226">
        <f t="shared" si="18"/>
        <v>515172.74</v>
      </c>
      <c r="I251" s="225">
        <f t="shared" si="19"/>
        <v>552423</v>
      </c>
      <c r="J251" s="226">
        <f t="shared" si="20"/>
        <v>37250.260000000009</v>
      </c>
      <c r="K251" s="174">
        <f t="shared" si="21"/>
        <v>6.7430682647174375E-2</v>
      </c>
    </row>
    <row r="252" spans="1:11" x14ac:dyDescent="0.2">
      <c r="A252" s="163" t="s">
        <v>7114</v>
      </c>
      <c r="B252" s="162" t="s">
        <v>7115</v>
      </c>
      <c r="C252" s="162" t="s">
        <v>6946</v>
      </c>
      <c r="D252" s="162" t="s">
        <v>6751</v>
      </c>
      <c r="E252" s="222">
        <f t="shared" si="15"/>
        <v>0</v>
      </c>
      <c r="F252" s="223">
        <f t="shared" si="16"/>
        <v>1366</v>
      </c>
      <c r="G252" s="223">
        <f t="shared" si="17"/>
        <v>238155.49</v>
      </c>
      <c r="H252" s="226">
        <f t="shared" si="18"/>
        <v>239521.49</v>
      </c>
      <c r="I252" s="225">
        <f t="shared" si="19"/>
        <v>536144</v>
      </c>
      <c r="J252" s="226">
        <f t="shared" si="20"/>
        <v>296622.51</v>
      </c>
      <c r="K252" s="174">
        <f t="shared" si="21"/>
        <v>0.55325157047360407</v>
      </c>
    </row>
    <row r="253" spans="1:11" x14ac:dyDescent="0.2">
      <c r="A253" s="163" t="s">
        <v>7116</v>
      </c>
      <c r="B253" s="162" t="s">
        <v>7117</v>
      </c>
      <c r="C253" s="162" t="s">
        <v>6756</v>
      </c>
      <c r="D253" s="162" t="s">
        <v>6751</v>
      </c>
      <c r="E253" s="222">
        <f t="shared" si="15"/>
        <v>222495.43</v>
      </c>
      <c r="F253" s="223">
        <f t="shared" si="16"/>
        <v>794150.68</v>
      </c>
      <c r="G253" s="223">
        <f t="shared" si="17"/>
        <v>2475220.16</v>
      </c>
      <c r="H253" s="226">
        <f t="shared" si="18"/>
        <v>3491866.2700000005</v>
      </c>
      <c r="I253" s="225">
        <f t="shared" si="19"/>
        <v>7753996.5999999996</v>
      </c>
      <c r="J253" s="226">
        <f t="shared" si="20"/>
        <v>4262130.3299999991</v>
      </c>
      <c r="K253" s="174">
        <f t="shared" si="21"/>
        <v>0.54966884174285036</v>
      </c>
    </row>
    <row r="254" spans="1:11" x14ac:dyDescent="0.2">
      <c r="A254" s="163" t="s">
        <v>7118</v>
      </c>
      <c r="B254" s="162" t="s">
        <v>7119</v>
      </c>
      <c r="C254" s="162" t="s">
        <v>6759</v>
      </c>
      <c r="D254" s="162" t="s">
        <v>6751</v>
      </c>
      <c r="E254" s="222">
        <f t="shared" si="15"/>
        <v>2477.7800000000002</v>
      </c>
      <c r="F254" s="223">
        <f t="shared" si="16"/>
        <v>40903.800000000003</v>
      </c>
      <c r="G254" s="223">
        <f t="shared" si="17"/>
        <v>125292.23</v>
      </c>
      <c r="H254" s="226">
        <f t="shared" si="18"/>
        <v>168673.81</v>
      </c>
      <c r="I254" s="225">
        <f t="shared" si="19"/>
        <v>269988</v>
      </c>
      <c r="J254" s="226">
        <f t="shared" si="20"/>
        <v>101314.19</v>
      </c>
      <c r="K254" s="174">
        <f t="shared" si="21"/>
        <v>0.37525441871490584</v>
      </c>
    </row>
    <row r="255" spans="1:11" x14ac:dyDescent="0.2">
      <c r="A255" s="163" t="s">
        <v>7120</v>
      </c>
      <c r="B255" s="162" t="s">
        <v>7121</v>
      </c>
      <c r="C255" s="162" t="s">
        <v>6759</v>
      </c>
      <c r="D255" s="162" t="s">
        <v>6751</v>
      </c>
      <c r="E255" s="222">
        <f t="shared" ref="E255:E317" si="22">IF(ISNA(VLOOKUP(A255&amp;"-"&amp;MID(PRC_Selector,5,3),FY20_PSU_Expenditures,2,FALSE)),0,VLOOKUP(A255&amp;"-"&amp;MID(PRC_Selector,5,3),FY20_PSU_Expenditures,2,FALSE))</f>
        <v>3926</v>
      </c>
      <c r="F255" s="223">
        <f t="shared" ref="F255:F317" si="23">IF(ISNA(VLOOKUP(A255&amp;"-"&amp;MID(PRC_Selector,5,3),FY21_PSU_Expenditures,2,FALSE)),0,VLOOKUP(A255&amp;"-"&amp;MID(PRC_Selector,5,3),FY21_PSU_Expenditures,2,FALSE))</f>
        <v>54369</v>
      </c>
      <c r="G255" s="223">
        <f t="shared" ref="G255:G317" si="24">IF(ISNA(VLOOKUP(A255&amp;"-"&amp;MID(PRC_Selector,5,3),FY22_PSU_Expenditures,2,FALSE)),0,VLOOKUP(A255&amp;"-"&amp;MID(PRC_Selector,5,3),FY22_PSU_Expenditures,2,FALSE))</f>
        <v>171276.89</v>
      </c>
      <c r="H255" s="226">
        <f t="shared" ref="H255:H317" si="25">F255+E255+G255</f>
        <v>229571.89</v>
      </c>
      <c r="I255" s="225">
        <f t="shared" ref="I255:I317" si="26">IF(ISNA(VLOOKUP(A255&amp;"-"&amp;MID(PRC_Selector,5,3),Covid_Allotment_PSU,2,FALSE)),0,VLOOKUP(A255&amp;"-"&amp;MID(PRC_Selector,5,3),Covid_Allotment_PSU,2,FALSE))</f>
        <v>394830</v>
      </c>
      <c r="J255" s="226">
        <f t="shared" ref="J255:J317" si="27">I255-H255</f>
        <v>165258.10999999999</v>
      </c>
      <c r="K255" s="174">
        <f t="shared" ref="K255:K317" si="28">IFERROR(J255/I255,"")</f>
        <v>0.41855509966314614</v>
      </c>
    </row>
    <row r="256" spans="1:11" x14ac:dyDescent="0.2">
      <c r="A256" s="163" t="s">
        <v>7122</v>
      </c>
      <c r="B256" s="162" t="s">
        <v>7123</v>
      </c>
      <c r="C256" s="162" t="s">
        <v>6759</v>
      </c>
      <c r="D256" s="162" t="s">
        <v>6751</v>
      </c>
      <c r="E256" s="222">
        <f t="shared" si="22"/>
        <v>0</v>
      </c>
      <c r="F256" s="223">
        <f t="shared" si="23"/>
        <v>46159.79</v>
      </c>
      <c r="G256" s="223">
        <f t="shared" si="24"/>
        <v>246537.92</v>
      </c>
      <c r="H256" s="226">
        <f t="shared" si="25"/>
        <v>292697.71000000002</v>
      </c>
      <c r="I256" s="225">
        <f t="shared" si="26"/>
        <v>850309</v>
      </c>
      <c r="J256" s="226">
        <f t="shared" si="27"/>
        <v>557611.29</v>
      </c>
      <c r="K256" s="174">
        <f t="shared" si="28"/>
        <v>0.6557748888933318</v>
      </c>
    </row>
    <row r="257" spans="1:11" x14ac:dyDescent="0.2">
      <c r="A257" s="163" t="s">
        <v>7124</v>
      </c>
      <c r="B257" s="162" t="s">
        <v>7125</v>
      </c>
      <c r="C257" s="162" t="s">
        <v>6759</v>
      </c>
      <c r="D257" s="162" t="s">
        <v>6751</v>
      </c>
      <c r="E257" s="222">
        <f t="shared" si="22"/>
        <v>3606.25</v>
      </c>
      <c r="F257" s="223">
        <f t="shared" si="23"/>
        <v>124011.4</v>
      </c>
      <c r="G257" s="223">
        <f t="shared" si="24"/>
        <v>563683</v>
      </c>
      <c r="H257" s="226">
        <f t="shared" si="25"/>
        <v>691300.65</v>
      </c>
      <c r="I257" s="225">
        <f t="shared" si="26"/>
        <v>954221</v>
      </c>
      <c r="J257" s="226">
        <f t="shared" si="27"/>
        <v>262920.34999999998</v>
      </c>
      <c r="K257" s="174">
        <f t="shared" si="28"/>
        <v>0.27553402199280874</v>
      </c>
    </row>
    <row r="258" spans="1:11" x14ac:dyDescent="0.2">
      <c r="A258" s="163" t="s">
        <v>7126</v>
      </c>
      <c r="B258" s="162" t="s">
        <v>7127</v>
      </c>
      <c r="C258" s="162" t="s">
        <v>6759</v>
      </c>
      <c r="D258" s="162" t="s">
        <v>6751</v>
      </c>
      <c r="E258" s="222">
        <f t="shared" si="22"/>
        <v>2051.1</v>
      </c>
      <c r="F258" s="223">
        <f t="shared" si="23"/>
        <v>115718</v>
      </c>
      <c r="G258" s="223">
        <f t="shared" si="24"/>
        <v>552462.5</v>
      </c>
      <c r="H258" s="226">
        <f t="shared" si="25"/>
        <v>670231.6</v>
      </c>
      <c r="I258" s="225">
        <f t="shared" si="26"/>
        <v>941086</v>
      </c>
      <c r="J258" s="226">
        <f t="shared" si="27"/>
        <v>270854.40000000002</v>
      </c>
      <c r="K258" s="174">
        <f t="shared" si="28"/>
        <v>0.28781046578102321</v>
      </c>
    </row>
    <row r="259" spans="1:11" x14ac:dyDescent="0.2">
      <c r="A259" s="163" t="s">
        <v>7128</v>
      </c>
      <c r="B259" s="162" t="s">
        <v>7129</v>
      </c>
      <c r="C259" s="162" t="s">
        <v>6759</v>
      </c>
      <c r="D259" s="162" t="s">
        <v>6751</v>
      </c>
      <c r="E259" s="222">
        <f t="shared" si="22"/>
        <v>10285.17</v>
      </c>
      <c r="F259" s="223">
        <f t="shared" si="23"/>
        <v>52127</v>
      </c>
      <c r="G259" s="223">
        <f t="shared" si="24"/>
        <v>290720.23</v>
      </c>
      <c r="H259" s="226">
        <f t="shared" si="25"/>
        <v>353132.39999999997</v>
      </c>
      <c r="I259" s="225">
        <f t="shared" si="26"/>
        <v>540064</v>
      </c>
      <c r="J259" s="226">
        <f t="shared" si="27"/>
        <v>186931.60000000003</v>
      </c>
      <c r="K259" s="174">
        <f t="shared" si="28"/>
        <v>0.34612860697991354</v>
      </c>
    </row>
    <row r="260" spans="1:11" x14ac:dyDescent="0.2">
      <c r="A260" s="163" t="s">
        <v>7130</v>
      </c>
      <c r="B260" s="162" t="s">
        <v>7131</v>
      </c>
      <c r="C260" s="162" t="s">
        <v>6759</v>
      </c>
      <c r="D260" s="162" t="s">
        <v>6751</v>
      </c>
      <c r="E260" s="222">
        <f t="shared" si="22"/>
        <v>67924.28</v>
      </c>
      <c r="F260" s="223">
        <f t="shared" si="23"/>
        <v>161697.4</v>
      </c>
      <c r="G260" s="223">
        <f t="shared" si="24"/>
        <v>718145.1</v>
      </c>
      <c r="H260" s="226">
        <f t="shared" si="25"/>
        <v>947766.78</v>
      </c>
      <c r="I260" s="225">
        <f t="shared" si="26"/>
        <v>1287803</v>
      </c>
      <c r="J260" s="226">
        <f t="shared" si="27"/>
        <v>340036.22</v>
      </c>
      <c r="K260" s="174">
        <f t="shared" si="28"/>
        <v>0.26404366195761309</v>
      </c>
    </row>
    <row r="261" spans="1:11" x14ac:dyDescent="0.2">
      <c r="A261" s="163" t="s">
        <v>7132</v>
      </c>
      <c r="B261" s="162" t="s">
        <v>7133</v>
      </c>
      <c r="C261" s="162" t="s">
        <v>6759</v>
      </c>
      <c r="D261" s="162" t="s">
        <v>6751</v>
      </c>
      <c r="E261" s="222">
        <f t="shared" si="22"/>
        <v>11730</v>
      </c>
      <c r="F261" s="223">
        <f t="shared" si="23"/>
        <v>343133.67</v>
      </c>
      <c r="G261" s="223">
        <f t="shared" si="24"/>
        <v>351687.67</v>
      </c>
      <c r="H261" s="226">
        <f t="shared" si="25"/>
        <v>706551.34</v>
      </c>
      <c r="I261" s="225">
        <f t="shared" si="26"/>
        <v>1090314</v>
      </c>
      <c r="J261" s="226">
        <f t="shared" si="27"/>
        <v>383762.66000000003</v>
      </c>
      <c r="K261" s="174">
        <f t="shared" si="28"/>
        <v>0.35197444039056641</v>
      </c>
    </row>
    <row r="262" spans="1:11" x14ac:dyDescent="0.2">
      <c r="A262" s="163" t="s">
        <v>7134</v>
      </c>
      <c r="B262" s="162" t="s">
        <v>7135</v>
      </c>
      <c r="C262" s="162" t="s">
        <v>6759</v>
      </c>
      <c r="D262" s="162" t="s">
        <v>6751</v>
      </c>
      <c r="E262" s="222">
        <f t="shared" si="22"/>
        <v>3231</v>
      </c>
      <c r="F262" s="223">
        <f t="shared" si="23"/>
        <v>94636.56</v>
      </c>
      <c r="G262" s="223">
        <f t="shared" si="24"/>
        <v>129222.75</v>
      </c>
      <c r="H262" s="226">
        <f t="shared" si="25"/>
        <v>227090.31</v>
      </c>
      <c r="I262" s="225">
        <f t="shared" si="26"/>
        <v>319763</v>
      </c>
      <c r="J262" s="226">
        <f t="shared" si="27"/>
        <v>92672.69</v>
      </c>
      <c r="K262" s="174">
        <f t="shared" si="28"/>
        <v>0.28981680181884711</v>
      </c>
    </row>
    <row r="263" spans="1:11" x14ac:dyDescent="0.2">
      <c r="A263" s="163" t="s">
        <v>7136</v>
      </c>
      <c r="B263" s="162" t="s">
        <v>7137</v>
      </c>
      <c r="C263" s="162" t="s">
        <v>6759</v>
      </c>
      <c r="D263" s="162" t="s">
        <v>6751</v>
      </c>
      <c r="E263" s="222">
        <f t="shared" si="22"/>
        <v>21599</v>
      </c>
      <c r="F263" s="223">
        <f t="shared" si="23"/>
        <v>269793.24</v>
      </c>
      <c r="G263" s="223">
        <f t="shared" si="24"/>
        <v>1278239.68</v>
      </c>
      <c r="H263" s="226">
        <f t="shared" si="25"/>
        <v>1569631.92</v>
      </c>
      <c r="I263" s="225">
        <f t="shared" si="26"/>
        <v>2591930</v>
      </c>
      <c r="J263" s="226">
        <f t="shared" si="27"/>
        <v>1022298.0800000001</v>
      </c>
      <c r="K263" s="174">
        <f t="shared" si="28"/>
        <v>0.39441577511738363</v>
      </c>
    </row>
    <row r="264" spans="1:11" x14ac:dyDescent="0.2">
      <c r="A264" s="163" t="s">
        <v>7138</v>
      </c>
      <c r="B264" s="162" t="s">
        <v>14023</v>
      </c>
      <c r="C264" s="162" t="s">
        <v>6759</v>
      </c>
      <c r="D264" s="162" t="s">
        <v>6751</v>
      </c>
      <c r="E264" s="222">
        <f t="shared" si="22"/>
        <v>6095</v>
      </c>
      <c r="F264" s="223">
        <f t="shared" si="23"/>
        <v>104534.28</v>
      </c>
      <c r="G264" s="223">
        <f t="shared" si="24"/>
        <v>537675.06999999995</v>
      </c>
      <c r="H264" s="226">
        <f t="shared" si="25"/>
        <v>648304.35</v>
      </c>
      <c r="I264" s="225">
        <f t="shared" si="26"/>
        <v>829971</v>
      </c>
      <c r="J264" s="226">
        <f t="shared" si="27"/>
        <v>181666.65000000002</v>
      </c>
      <c r="K264" s="174">
        <f t="shared" si="28"/>
        <v>0.21888312965151796</v>
      </c>
    </row>
    <row r="265" spans="1:11" x14ac:dyDescent="0.2">
      <c r="A265" s="163" t="s">
        <v>7139</v>
      </c>
      <c r="B265" s="162" t="s">
        <v>7140</v>
      </c>
      <c r="C265" s="162" t="s">
        <v>6759</v>
      </c>
      <c r="D265" s="162" t="s">
        <v>6751</v>
      </c>
      <c r="E265" s="222">
        <f t="shared" si="22"/>
        <v>2822.13</v>
      </c>
      <c r="F265" s="223">
        <f t="shared" si="23"/>
        <v>73013.86</v>
      </c>
      <c r="G265" s="223">
        <f t="shared" si="24"/>
        <v>346550.41</v>
      </c>
      <c r="H265" s="226">
        <f t="shared" si="25"/>
        <v>422386.39999999997</v>
      </c>
      <c r="I265" s="225">
        <f t="shared" si="26"/>
        <v>980750</v>
      </c>
      <c r="J265" s="226">
        <f t="shared" si="27"/>
        <v>558363.60000000009</v>
      </c>
      <c r="K265" s="174">
        <f t="shared" si="28"/>
        <v>0.56932306907978603</v>
      </c>
    </row>
    <row r="266" spans="1:11" x14ac:dyDescent="0.2">
      <c r="A266" s="163" t="s">
        <v>7141</v>
      </c>
      <c r="B266" s="162" t="s">
        <v>7142</v>
      </c>
      <c r="C266" s="162" t="s">
        <v>6759</v>
      </c>
      <c r="D266" s="162" t="s">
        <v>6751</v>
      </c>
      <c r="E266" s="222">
        <f t="shared" si="22"/>
        <v>2359</v>
      </c>
      <c r="F266" s="223">
        <f t="shared" si="23"/>
        <v>30515.35</v>
      </c>
      <c r="G266" s="223">
        <f t="shared" si="24"/>
        <v>227138.09</v>
      </c>
      <c r="H266" s="226">
        <f t="shared" si="25"/>
        <v>260012.44</v>
      </c>
      <c r="I266" s="225">
        <f t="shared" si="26"/>
        <v>287675</v>
      </c>
      <c r="J266" s="226">
        <f t="shared" si="27"/>
        <v>27662.559999999998</v>
      </c>
      <c r="K266" s="174">
        <f t="shared" si="28"/>
        <v>9.6159068393151984E-2</v>
      </c>
    </row>
    <row r="267" spans="1:11" x14ac:dyDescent="0.2">
      <c r="A267" s="163" t="s">
        <v>7143</v>
      </c>
      <c r="B267" s="162" t="s">
        <v>7144</v>
      </c>
      <c r="C267" s="162" t="s">
        <v>6759</v>
      </c>
      <c r="D267" s="162" t="s">
        <v>6751</v>
      </c>
      <c r="E267" s="222">
        <f t="shared" si="22"/>
        <v>8030</v>
      </c>
      <c r="F267" s="223">
        <f t="shared" si="23"/>
        <v>124656.85</v>
      </c>
      <c r="G267" s="223">
        <f t="shared" si="24"/>
        <v>379123.17</v>
      </c>
      <c r="H267" s="226">
        <f t="shared" si="25"/>
        <v>511810.02</v>
      </c>
      <c r="I267" s="225">
        <f t="shared" si="26"/>
        <v>694250</v>
      </c>
      <c r="J267" s="226">
        <f t="shared" si="27"/>
        <v>182439.97999999998</v>
      </c>
      <c r="K267" s="174">
        <f t="shared" si="28"/>
        <v>0.26278715160244864</v>
      </c>
    </row>
    <row r="268" spans="1:11" x14ac:dyDescent="0.2">
      <c r="A268" s="163" t="s">
        <v>7145</v>
      </c>
      <c r="B268" s="162" t="s">
        <v>7146</v>
      </c>
      <c r="C268" s="162" t="s">
        <v>6759</v>
      </c>
      <c r="D268" s="162" t="s">
        <v>6751</v>
      </c>
      <c r="E268" s="222">
        <f t="shared" si="22"/>
        <v>0</v>
      </c>
      <c r="F268" s="223">
        <f t="shared" si="23"/>
        <v>73159.88</v>
      </c>
      <c r="G268" s="223">
        <f t="shared" si="24"/>
        <v>238414.59</v>
      </c>
      <c r="H268" s="226">
        <f t="shared" si="25"/>
        <v>311574.46999999997</v>
      </c>
      <c r="I268" s="225">
        <f t="shared" si="26"/>
        <v>3142310</v>
      </c>
      <c r="J268" s="226">
        <f t="shared" si="27"/>
        <v>2830735.5300000003</v>
      </c>
      <c r="K268" s="174">
        <f t="shared" si="28"/>
        <v>0.90084540672307956</v>
      </c>
    </row>
    <row r="269" spans="1:11" x14ac:dyDescent="0.2">
      <c r="A269" s="163" t="s">
        <v>7147</v>
      </c>
      <c r="B269" s="162" t="s">
        <v>7148</v>
      </c>
      <c r="C269" s="162" t="s">
        <v>6756</v>
      </c>
      <c r="D269" s="162" t="s">
        <v>6751</v>
      </c>
      <c r="E269" s="222">
        <f t="shared" si="22"/>
        <v>324372.40999999997</v>
      </c>
      <c r="F269" s="223">
        <f t="shared" si="23"/>
        <v>1885648.99</v>
      </c>
      <c r="G269" s="223">
        <f t="shared" si="24"/>
        <v>7074273.6900000004</v>
      </c>
      <c r="H269" s="226">
        <f t="shared" si="25"/>
        <v>9284295.0899999999</v>
      </c>
      <c r="I269" s="225">
        <f t="shared" si="26"/>
        <v>17861925.120000001</v>
      </c>
      <c r="J269" s="226">
        <f t="shared" si="27"/>
        <v>8577630.0300000012</v>
      </c>
      <c r="K269" s="174">
        <f t="shared" si="28"/>
        <v>0.48021867589152678</v>
      </c>
    </row>
    <row r="270" spans="1:11" x14ac:dyDescent="0.2">
      <c r="A270" s="163" t="s">
        <v>7149</v>
      </c>
      <c r="B270" s="162" t="s">
        <v>7150</v>
      </c>
      <c r="C270" s="162" t="s">
        <v>6759</v>
      </c>
      <c r="D270" s="162" t="s">
        <v>6751</v>
      </c>
      <c r="E270" s="222">
        <f t="shared" si="22"/>
        <v>2267</v>
      </c>
      <c r="F270" s="223">
        <f t="shared" si="23"/>
        <v>35826</v>
      </c>
      <c r="G270" s="223">
        <f t="shared" si="24"/>
        <v>137073.23000000001</v>
      </c>
      <c r="H270" s="226">
        <f t="shared" si="25"/>
        <v>175166.23</v>
      </c>
      <c r="I270" s="225">
        <f t="shared" si="26"/>
        <v>471558</v>
      </c>
      <c r="J270" s="226">
        <f t="shared" si="27"/>
        <v>296391.77</v>
      </c>
      <c r="K270" s="174">
        <f t="shared" si="28"/>
        <v>0.62853725310566255</v>
      </c>
    </row>
    <row r="271" spans="1:11" x14ac:dyDescent="0.2">
      <c r="A271" s="163" t="s">
        <v>7151</v>
      </c>
      <c r="B271" s="162" t="s">
        <v>7152</v>
      </c>
      <c r="C271" s="162" t="s">
        <v>6759</v>
      </c>
      <c r="D271" s="162" t="s">
        <v>6751</v>
      </c>
      <c r="E271" s="222">
        <f t="shared" si="22"/>
        <v>6899</v>
      </c>
      <c r="F271" s="223">
        <f t="shared" si="23"/>
        <v>122044.65</v>
      </c>
      <c r="G271" s="223">
        <f t="shared" si="24"/>
        <v>535090.86</v>
      </c>
      <c r="H271" s="226">
        <f t="shared" si="25"/>
        <v>664034.51</v>
      </c>
      <c r="I271" s="225">
        <f t="shared" si="26"/>
        <v>1197540</v>
      </c>
      <c r="J271" s="226">
        <f t="shared" si="27"/>
        <v>533505.49</v>
      </c>
      <c r="K271" s="174">
        <f t="shared" si="28"/>
        <v>0.44550118576414982</v>
      </c>
    </row>
    <row r="272" spans="1:11" x14ac:dyDescent="0.2">
      <c r="A272" s="163" t="s">
        <v>7153</v>
      </c>
      <c r="B272" s="162" t="s">
        <v>7154</v>
      </c>
      <c r="C272" s="162" t="s">
        <v>6759</v>
      </c>
      <c r="D272" s="162" t="s">
        <v>6751</v>
      </c>
      <c r="E272" s="222">
        <f t="shared" si="22"/>
        <v>0</v>
      </c>
      <c r="F272" s="223">
        <f t="shared" si="23"/>
        <v>184256.46</v>
      </c>
      <c r="G272" s="223">
        <f t="shared" si="24"/>
        <v>989896.75</v>
      </c>
      <c r="H272" s="226">
        <f t="shared" si="25"/>
        <v>1174153.21</v>
      </c>
      <c r="I272" s="225">
        <f t="shared" si="26"/>
        <v>1344567</v>
      </c>
      <c r="J272" s="226">
        <f t="shared" si="27"/>
        <v>170413.79000000004</v>
      </c>
      <c r="K272" s="174">
        <f t="shared" si="28"/>
        <v>0.12674250520799635</v>
      </c>
    </row>
    <row r="273" spans="1:11" x14ac:dyDescent="0.2">
      <c r="A273" s="163" t="s">
        <v>14875</v>
      </c>
      <c r="B273" s="162" t="s">
        <v>14876</v>
      </c>
      <c r="C273" s="162" t="s">
        <v>6759</v>
      </c>
      <c r="D273" s="162" t="s">
        <v>6766</v>
      </c>
      <c r="E273" s="222">
        <f t="shared" si="22"/>
        <v>0</v>
      </c>
      <c r="F273" s="223">
        <f t="shared" si="23"/>
        <v>0</v>
      </c>
      <c r="G273" s="223">
        <f t="shared" si="24"/>
        <v>66543</v>
      </c>
      <c r="H273" s="226">
        <f t="shared" si="25"/>
        <v>66543</v>
      </c>
      <c r="I273" s="225">
        <f t="shared" si="26"/>
        <v>67273</v>
      </c>
      <c r="J273" s="226">
        <f t="shared" si="27"/>
        <v>730</v>
      </c>
      <c r="K273" s="174">
        <f t="shared" si="28"/>
        <v>1.0851307359564759E-2</v>
      </c>
    </row>
    <row r="274" spans="1:11" x14ac:dyDescent="0.2">
      <c r="A274" s="163" t="s">
        <v>7155</v>
      </c>
      <c r="B274" s="162" t="s">
        <v>7156</v>
      </c>
      <c r="C274" s="162" t="s">
        <v>6756</v>
      </c>
      <c r="D274" s="162" t="s">
        <v>6751</v>
      </c>
      <c r="E274" s="222">
        <f t="shared" si="22"/>
        <v>759149.58</v>
      </c>
      <c r="F274" s="223">
        <f t="shared" si="23"/>
        <v>3428668.41</v>
      </c>
      <c r="G274" s="223">
        <f t="shared" si="24"/>
        <v>13626897.630000001</v>
      </c>
      <c r="H274" s="226">
        <f t="shared" si="25"/>
        <v>17814715.620000001</v>
      </c>
      <c r="I274" s="225">
        <f t="shared" si="26"/>
        <v>36856943.210000001</v>
      </c>
      <c r="J274" s="226">
        <f t="shared" si="27"/>
        <v>19042227.59</v>
      </c>
      <c r="K274" s="174">
        <f t="shared" si="28"/>
        <v>0.51665238436901828</v>
      </c>
    </row>
    <row r="275" spans="1:11" x14ac:dyDescent="0.2">
      <c r="A275" s="163" t="s">
        <v>7157</v>
      </c>
      <c r="B275" s="162" t="s">
        <v>7158</v>
      </c>
      <c r="C275" s="162" t="s">
        <v>6759</v>
      </c>
      <c r="D275" s="162" t="s">
        <v>6751</v>
      </c>
      <c r="E275" s="222">
        <f t="shared" si="22"/>
        <v>15523</v>
      </c>
      <c r="F275" s="223">
        <f t="shared" si="23"/>
        <v>93013.77</v>
      </c>
      <c r="G275" s="223">
        <f t="shared" si="24"/>
        <v>365528.27</v>
      </c>
      <c r="H275" s="226">
        <f t="shared" si="25"/>
        <v>474065.04000000004</v>
      </c>
      <c r="I275" s="225">
        <f t="shared" si="26"/>
        <v>524602</v>
      </c>
      <c r="J275" s="226">
        <f t="shared" si="27"/>
        <v>50536.959999999963</v>
      </c>
      <c r="K275" s="174">
        <f t="shared" si="28"/>
        <v>9.6333906466235283E-2</v>
      </c>
    </row>
    <row r="276" spans="1:11" x14ac:dyDescent="0.2">
      <c r="A276" s="163" t="s">
        <v>7159</v>
      </c>
      <c r="B276" s="162" t="s">
        <v>7160</v>
      </c>
      <c r="C276" s="162" t="s">
        <v>6759</v>
      </c>
      <c r="D276" s="162" t="s">
        <v>6751</v>
      </c>
      <c r="E276" s="222">
        <f t="shared" si="22"/>
        <v>76966</v>
      </c>
      <c r="F276" s="223">
        <f t="shared" si="23"/>
        <v>198239.81</v>
      </c>
      <c r="G276" s="223">
        <f t="shared" si="24"/>
        <v>446726.47</v>
      </c>
      <c r="H276" s="226">
        <f t="shared" si="25"/>
        <v>721932.28</v>
      </c>
      <c r="I276" s="225">
        <f t="shared" si="26"/>
        <v>1075769</v>
      </c>
      <c r="J276" s="226">
        <f t="shared" si="27"/>
        <v>353836.72</v>
      </c>
      <c r="K276" s="174">
        <f t="shared" si="28"/>
        <v>0.32891514814053946</v>
      </c>
    </row>
    <row r="277" spans="1:11" x14ac:dyDescent="0.2">
      <c r="A277" s="163" t="s">
        <v>7161</v>
      </c>
      <c r="B277" s="162" t="s">
        <v>7162</v>
      </c>
      <c r="C277" s="162" t="s">
        <v>6759</v>
      </c>
      <c r="D277" s="162" t="s">
        <v>6751</v>
      </c>
      <c r="E277" s="222">
        <f t="shared" si="22"/>
        <v>4066</v>
      </c>
      <c r="F277" s="223">
        <f t="shared" si="23"/>
        <v>36634.65</v>
      </c>
      <c r="G277" s="223">
        <f t="shared" si="24"/>
        <v>138853.66</v>
      </c>
      <c r="H277" s="226">
        <f t="shared" si="25"/>
        <v>179554.31</v>
      </c>
      <c r="I277" s="225">
        <f t="shared" si="26"/>
        <v>204676</v>
      </c>
      <c r="J277" s="226">
        <f t="shared" si="27"/>
        <v>25121.690000000002</v>
      </c>
      <c r="K277" s="174">
        <f t="shared" si="28"/>
        <v>0.12273881647091013</v>
      </c>
    </row>
    <row r="278" spans="1:11" x14ac:dyDescent="0.2">
      <c r="A278" s="163" t="s">
        <v>7163</v>
      </c>
      <c r="B278" s="162" t="s">
        <v>7164</v>
      </c>
      <c r="C278" s="162" t="s">
        <v>6756</v>
      </c>
      <c r="D278" s="162" t="s">
        <v>6751</v>
      </c>
      <c r="E278" s="222">
        <f t="shared" si="22"/>
        <v>1516935</v>
      </c>
      <c r="F278" s="223">
        <f t="shared" si="23"/>
        <v>8166360.9699999997</v>
      </c>
      <c r="G278" s="223">
        <f t="shared" si="24"/>
        <v>24433690.629999999</v>
      </c>
      <c r="H278" s="226">
        <f t="shared" si="25"/>
        <v>34116986.599999994</v>
      </c>
      <c r="I278" s="225">
        <f t="shared" si="26"/>
        <v>70577501.329999998</v>
      </c>
      <c r="J278" s="226">
        <f t="shared" si="27"/>
        <v>36460514.730000004</v>
      </c>
      <c r="K278" s="174">
        <f t="shared" si="28"/>
        <v>0.51660251557392456</v>
      </c>
    </row>
    <row r="279" spans="1:11" x14ac:dyDescent="0.2">
      <c r="A279" s="163" t="s">
        <v>7165</v>
      </c>
      <c r="B279" s="162" t="s">
        <v>7166</v>
      </c>
      <c r="C279" s="162" t="s">
        <v>6759</v>
      </c>
      <c r="D279" s="162" t="s">
        <v>6751</v>
      </c>
      <c r="E279" s="222">
        <f t="shared" si="22"/>
        <v>71751.34</v>
      </c>
      <c r="F279" s="223">
        <f t="shared" si="23"/>
        <v>567387.48</v>
      </c>
      <c r="G279" s="223">
        <f t="shared" si="24"/>
        <v>1299502.97</v>
      </c>
      <c r="H279" s="226">
        <f t="shared" si="25"/>
        <v>1938641.79</v>
      </c>
      <c r="I279" s="225">
        <f t="shared" si="26"/>
        <v>4462067</v>
      </c>
      <c r="J279" s="226">
        <f t="shared" si="27"/>
        <v>2523425.21</v>
      </c>
      <c r="K279" s="174">
        <f t="shared" si="28"/>
        <v>0.56552831008588622</v>
      </c>
    </row>
    <row r="280" spans="1:11" x14ac:dyDescent="0.2">
      <c r="A280" s="163" t="s">
        <v>7167</v>
      </c>
      <c r="B280" s="162" t="s">
        <v>7168</v>
      </c>
      <c r="C280" s="162" t="s">
        <v>6756</v>
      </c>
      <c r="D280" s="162" t="s">
        <v>6751</v>
      </c>
      <c r="E280" s="222">
        <f t="shared" si="22"/>
        <v>971543.57</v>
      </c>
      <c r="F280" s="223">
        <f t="shared" si="23"/>
        <v>6417432.7199999997</v>
      </c>
      <c r="G280" s="223">
        <f t="shared" si="24"/>
        <v>37552179.619999997</v>
      </c>
      <c r="H280" s="226">
        <f t="shared" si="25"/>
        <v>44941155.909999996</v>
      </c>
      <c r="I280" s="225">
        <f t="shared" si="26"/>
        <v>108833555</v>
      </c>
      <c r="J280" s="226">
        <f t="shared" si="27"/>
        <v>63892399.090000004</v>
      </c>
      <c r="K280" s="174">
        <f t="shared" si="28"/>
        <v>0.58706525841226087</v>
      </c>
    </row>
    <row r="281" spans="1:11" x14ac:dyDescent="0.2">
      <c r="A281" s="163" t="s">
        <v>7169</v>
      </c>
      <c r="B281" s="162" t="s">
        <v>7170</v>
      </c>
      <c r="C281" s="162" t="s">
        <v>6759</v>
      </c>
      <c r="D281" s="162" t="s">
        <v>6751</v>
      </c>
      <c r="E281" s="222">
        <f t="shared" si="22"/>
        <v>8632</v>
      </c>
      <c r="F281" s="223">
        <f t="shared" si="23"/>
        <v>112107.01</v>
      </c>
      <c r="G281" s="223">
        <f t="shared" si="24"/>
        <v>231872.95</v>
      </c>
      <c r="H281" s="226">
        <f t="shared" si="25"/>
        <v>352611.96</v>
      </c>
      <c r="I281" s="225">
        <f t="shared" si="26"/>
        <v>688232</v>
      </c>
      <c r="J281" s="226">
        <f t="shared" si="27"/>
        <v>335620.04</v>
      </c>
      <c r="K281" s="174">
        <f t="shared" si="28"/>
        <v>0.48765538364969951</v>
      </c>
    </row>
    <row r="282" spans="1:11" x14ac:dyDescent="0.2">
      <c r="A282" s="163" t="s">
        <v>7171</v>
      </c>
      <c r="B282" s="162" t="s">
        <v>7172</v>
      </c>
      <c r="C282" s="162" t="s">
        <v>6759</v>
      </c>
      <c r="D282" s="162" t="s">
        <v>6751</v>
      </c>
      <c r="E282" s="222">
        <f t="shared" si="22"/>
        <v>5291.75</v>
      </c>
      <c r="F282" s="223">
        <f t="shared" si="23"/>
        <v>44046.85</v>
      </c>
      <c r="G282" s="223">
        <f t="shared" si="24"/>
        <v>54581.58</v>
      </c>
      <c r="H282" s="226">
        <f t="shared" si="25"/>
        <v>103920.18</v>
      </c>
      <c r="I282" s="225">
        <f t="shared" si="26"/>
        <v>652264</v>
      </c>
      <c r="J282" s="226">
        <f t="shared" si="27"/>
        <v>548343.82000000007</v>
      </c>
      <c r="K282" s="174">
        <f t="shared" si="28"/>
        <v>0.84067773171599236</v>
      </c>
    </row>
    <row r="283" spans="1:11" x14ac:dyDescent="0.2">
      <c r="A283" s="163" t="s">
        <v>7173</v>
      </c>
      <c r="B283" s="162" t="s">
        <v>7174</v>
      </c>
      <c r="C283" s="162" t="s">
        <v>6759</v>
      </c>
      <c r="D283" s="162" t="s">
        <v>6751</v>
      </c>
      <c r="E283" s="222">
        <f t="shared" si="22"/>
        <v>2703</v>
      </c>
      <c r="F283" s="223">
        <f t="shared" si="23"/>
        <v>76369.070000000007</v>
      </c>
      <c r="G283" s="223">
        <f t="shared" si="24"/>
        <v>160334.48000000001</v>
      </c>
      <c r="H283" s="226">
        <f t="shared" si="25"/>
        <v>239406.55000000002</v>
      </c>
      <c r="I283" s="225">
        <f t="shared" si="26"/>
        <v>1056100</v>
      </c>
      <c r="J283" s="226">
        <f t="shared" si="27"/>
        <v>816693.45</v>
      </c>
      <c r="K283" s="174">
        <f t="shared" si="28"/>
        <v>0.7733107186819429</v>
      </c>
    </row>
    <row r="284" spans="1:11" x14ac:dyDescent="0.2">
      <c r="A284" s="163" t="s">
        <v>7175</v>
      </c>
      <c r="B284" s="162" t="s">
        <v>7176</v>
      </c>
      <c r="C284" s="162" t="s">
        <v>6759</v>
      </c>
      <c r="D284" s="162" t="s">
        <v>6751</v>
      </c>
      <c r="E284" s="222">
        <f t="shared" si="22"/>
        <v>8933</v>
      </c>
      <c r="F284" s="223">
        <f t="shared" si="23"/>
        <v>52380.639999999999</v>
      </c>
      <c r="G284" s="223">
        <f t="shared" si="24"/>
        <v>184751.63</v>
      </c>
      <c r="H284" s="226">
        <f t="shared" si="25"/>
        <v>246065.27000000002</v>
      </c>
      <c r="I284" s="225">
        <f t="shared" si="26"/>
        <v>296370</v>
      </c>
      <c r="J284" s="226">
        <f t="shared" si="27"/>
        <v>50304.729999999981</v>
      </c>
      <c r="K284" s="174">
        <f t="shared" si="28"/>
        <v>0.16973624185983729</v>
      </c>
    </row>
    <row r="285" spans="1:11" x14ac:dyDescent="0.2">
      <c r="A285" s="163" t="s">
        <v>7177</v>
      </c>
      <c r="B285" s="162" t="s">
        <v>7178</v>
      </c>
      <c r="C285" s="162" t="s">
        <v>6759</v>
      </c>
      <c r="D285" s="162" t="s">
        <v>6751</v>
      </c>
      <c r="E285" s="222">
        <f t="shared" si="22"/>
        <v>20849.900000000001</v>
      </c>
      <c r="F285" s="223">
        <f t="shared" si="23"/>
        <v>112264.58</v>
      </c>
      <c r="G285" s="223">
        <f t="shared" si="24"/>
        <v>406108.29</v>
      </c>
      <c r="H285" s="226">
        <f t="shared" si="25"/>
        <v>539222.77</v>
      </c>
      <c r="I285" s="225">
        <f t="shared" si="26"/>
        <v>842088</v>
      </c>
      <c r="J285" s="226">
        <f t="shared" si="27"/>
        <v>302865.23</v>
      </c>
      <c r="K285" s="174">
        <f t="shared" si="28"/>
        <v>0.35965983365158982</v>
      </c>
    </row>
    <row r="286" spans="1:11" x14ac:dyDescent="0.2">
      <c r="A286" s="163" t="s">
        <v>7179</v>
      </c>
      <c r="B286" s="162" t="s">
        <v>14024</v>
      </c>
      <c r="C286" s="162" t="s">
        <v>6759</v>
      </c>
      <c r="D286" s="162" t="s">
        <v>6751</v>
      </c>
      <c r="E286" s="222">
        <f t="shared" si="22"/>
        <v>23535</v>
      </c>
      <c r="F286" s="223">
        <f t="shared" si="23"/>
        <v>200401.18</v>
      </c>
      <c r="G286" s="223">
        <f t="shared" si="24"/>
        <v>613751.27</v>
      </c>
      <c r="H286" s="226">
        <f t="shared" si="25"/>
        <v>837687.45</v>
      </c>
      <c r="I286" s="225">
        <f t="shared" si="26"/>
        <v>1741691</v>
      </c>
      <c r="J286" s="226">
        <f t="shared" si="27"/>
        <v>904003.55</v>
      </c>
      <c r="K286" s="174">
        <f t="shared" si="28"/>
        <v>0.51903784884919313</v>
      </c>
    </row>
    <row r="287" spans="1:11" x14ac:dyDescent="0.2">
      <c r="A287" s="163" t="s">
        <v>7180</v>
      </c>
      <c r="B287" s="162" t="s">
        <v>7181</v>
      </c>
      <c r="C287" s="162" t="s">
        <v>6759</v>
      </c>
      <c r="D287" s="162" t="s">
        <v>6751</v>
      </c>
      <c r="E287" s="222">
        <f t="shared" si="22"/>
        <v>0</v>
      </c>
      <c r="F287" s="223">
        <f t="shared" si="23"/>
        <v>62023.5</v>
      </c>
      <c r="G287" s="223">
        <f t="shared" si="24"/>
        <v>408837.98</v>
      </c>
      <c r="H287" s="226">
        <f t="shared" si="25"/>
        <v>470861.48</v>
      </c>
      <c r="I287" s="225">
        <f t="shared" si="26"/>
        <v>607337</v>
      </c>
      <c r="J287" s="226">
        <f t="shared" si="27"/>
        <v>136475.52000000002</v>
      </c>
      <c r="K287" s="174">
        <f t="shared" si="28"/>
        <v>0.22471135465153616</v>
      </c>
    </row>
    <row r="288" spans="1:11" x14ac:dyDescent="0.2">
      <c r="A288" s="163" t="s">
        <v>7182</v>
      </c>
      <c r="B288" s="162" t="s">
        <v>7183</v>
      </c>
      <c r="C288" s="162" t="s">
        <v>6946</v>
      </c>
      <c r="D288" s="162" t="s">
        <v>6751</v>
      </c>
      <c r="E288" s="222">
        <f t="shared" si="22"/>
        <v>4597</v>
      </c>
      <c r="F288" s="223">
        <f t="shared" si="23"/>
        <v>63420.92</v>
      </c>
      <c r="G288" s="223">
        <f t="shared" si="24"/>
        <v>275383.57</v>
      </c>
      <c r="H288" s="226">
        <f t="shared" si="25"/>
        <v>343401.49</v>
      </c>
      <c r="I288" s="225">
        <f t="shared" si="26"/>
        <v>1493043</v>
      </c>
      <c r="J288" s="226">
        <f t="shared" si="27"/>
        <v>1149641.51</v>
      </c>
      <c r="K288" s="174">
        <f t="shared" si="28"/>
        <v>0.76999892836308126</v>
      </c>
    </row>
    <row r="289" spans="1:11" x14ac:dyDescent="0.2">
      <c r="A289" s="163" t="s">
        <v>7184</v>
      </c>
      <c r="B289" s="162" t="s">
        <v>7185</v>
      </c>
      <c r="C289" s="162" t="s">
        <v>6756</v>
      </c>
      <c r="D289" s="162" t="s">
        <v>6751</v>
      </c>
      <c r="E289" s="222">
        <f t="shared" si="22"/>
        <v>251516</v>
      </c>
      <c r="F289" s="223">
        <f t="shared" si="23"/>
        <v>1255706.1200000001</v>
      </c>
      <c r="G289" s="223">
        <f t="shared" si="24"/>
        <v>4948618.4000000004</v>
      </c>
      <c r="H289" s="226">
        <f t="shared" si="25"/>
        <v>6455840.5200000005</v>
      </c>
      <c r="I289" s="225">
        <f t="shared" si="26"/>
        <v>16444921.390000001</v>
      </c>
      <c r="J289" s="226">
        <f t="shared" si="27"/>
        <v>9989080.870000001</v>
      </c>
      <c r="K289" s="174">
        <f t="shared" si="28"/>
        <v>0.60742648949810518</v>
      </c>
    </row>
    <row r="290" spans="1:11" x14ac:dyDescent="0.2">
      <c r="A290" s="163" t="s">
        <v>7186</v>
      </c>
      <c r="B290" s="162" t="s">
        <v>7187</v>
      </c>
      <c r="C290" s="162" t="s">
        <v>6759</v>
      </c>
      <c r="D290" s="162" t="s">
        <v>6751</v>
      </c>
      <c r="E290" s="222">
        <f t="shared" si="22"/>
        <v>147828</v>
      </c>
      <c r="F290" s="223">
        <f t="shared" si="23"/>
        <v>510219.53</v>
      </c>
      <c r="G290" s="223">
        <f t="shared" si="24"/>
        <v>1369196.72</v>
      </c>
      <c r="H290" s="226">
        <f t="shared" si="25"/>
        <v>2027244.25</v>
      </c>
      <c r="I290" s="225">
        <f t="shared" si="26"/>
        <v>5461714</v>
      </c>
      <c r="J290" s="226">
        <f t="shared" si="27"/>
        <v>3434469.75</v>
      </c>
      <c r="K290" s="174">
        <f t="shared" si="28"/>
        <v>0.6288263629329548</v>
      </c>
    </row>
    <row r="291" spans="1:11" x14ac:dyDescent="0.2">
      <c r="A291" s="163" t="s">
        <v>7188</v>
      </c>
      <c r="B291" s="162" t="s">
        <v>7189</v>
      </c>
      <c r="C291" s="162" t="s">
        <v>6756</v>
      </c>
      <c r="D291" s="162" t="s">
        <v>6751</v>
      </c>
      <c r="E291" s="222">
        <f t="shared" si="22"/>
        <v>1780792.48</v>
      </c>
      <c r="F291" s="223">
        <f t="shared" si="23"/>
        <v>16255383.4</v>
      </c>
      <c r="G291" s="223">
        <f t="shared" si="24"/>
        <v>30892316.5</v>
      </c>
      <c r="H291" s="226">
        <f t="shared" si="25"/>
        <v>48928492.379999995</v>
      </c>
      <c r="I291" s="225">
        <f t="shared" si="26"/>
        <v>105146428.48999999</v>
      </c>
      <c r="J291" s="226">
        <f t="shared" si="27"/>
        <v>56217936.109999999</v>
      </c>
      <c r="K291" s="174">
        <f t="shared" si="28"/>
        <v>0.53466329686458758</v>
      </c>
    </row>
    <row r="292" spans="1:11" x14ac:dyDescent="0.2">
      <c r="A292" s="163" t="s">
        <v>7190</v>
      </c>
      <c r="B292" s="162" t="s">
        <v>7191</v>
      </c>
      <c r="C292" s="162" t="s">
        <v>6759</v>
      </c>
      <c r="D292" s="162" t="s">
        <v>6751</v>
      </c>
      <c r="E292" s="222">
        <f t="shared" si="22"/>
        <v>20339.16</v>
      </c>
      <c r="F292" s="223">
        <f t="shared" si="23"/>
        <v>128601.17</v>
      </c>
      <c r="G292" s="223">
        <f t="shared" si="24"/>
        <v>513263.12</v>
      </c>
      <c r="H292" s="226">
        <f t="shared" si="25"/>
        <v>662203.44999999995</v>
      </c>
      <c r="I292" s="225">
        <f t="shared" si="26"/>
        <v>1016559</v>
      </c>
      <c r="J292" s="226">
        <f t="shared" si="27"/>
        <v>354355.55000000005</v>
      </c>
      <c r="K292" s="174">
        <f t="shared" si="28"/>
        <v>0.3485833581720294</v>
      </c>
    </row>
    <row r="293" spans="1:11" x14ac:dyDescent="0.2">
      <c r="A293" s="163" t="s">
        <v>7192</v>
      </c>
      <c r="B293" s="162" t="s">
        <v>7193</v>
      </c>
      <c r="C293" s="162" t="s">
        <v>6756</v>
      </c>
      <c r="D293" s="162" t="s">
        <v>6751</v>
      </c>
      <c r="E293" s="222">
        <f t="shared" si="22"/>
        <v>302091.98</v>
      </c>
      <c r="F293" s="223">
        <f t="shared" si="23"/>
        <v>2395595.88</v>
      </c>
      <c r="G293" s="223">
        <f t="shared" si="24"/>
        <v>6880264.2199999997</v>
      </c>
      <c r="H293" s="226">
        <f t="shared" si="25"/>
        <v>9577952.0800000001</v>
      </c>
      <c r="I293" s="225">
        <f t="shared" si="26"/>
        <v>18377230.23</v>
      </c>
      <c r="J293" s="226">
        <f t="shared" si="27"/>
        <v>8799278.1500000004</v>
      </c>
      <c r="K293" s="174">
        <f t="shared" si="28"/>
        <v>0.47881416513112923</v>
      </c>
    </row>
    <row r="294" spans="1:11" x14ac:dyDescent="0.2">
      <c r="A294" s="163" t="s">
        <v>7194</v>
      </c>
      <c r="B294" s="162" t="s">
        <v>7195</v>
      </c>
      <c r="C294" s="162" t="s">
        <v>6756</v>
      </c>
      <c r="D294" s="162" t="s">
        <v>6751</v>
      </c>
      <c r="E294" s="222">
        <f t="shared" si="22"/>
        <v>577259.29</v>
      </c>
      <c r="F294" s="223">
        <f t="shared" si="23"/>
        <v>2540606.21</v>
      </c>
      <c r="G294" s="223">
        <f t="shared" si="24"/>
        <v>10901550.4</v>
      </c>
      <c r="H294" s="226">
        <f t="shared" si="25"/>
        <v>14019415.9</v>
      </c>
      <c r="I294" s="225">
        <f t="shared" si="26"/>
        <v>19802295.789999999</v>
      </c>
      <c r="J294" s="226">
        <f t="shared" si="27"/>
        <v>5782879.8899999987</v>
      </c>
      <c r="K294" s="174">
        <f t="shared" si="28"/>
        <v>0.2920307802351032</v>
      </c>
    </row>
    <row r="295" spans="1:11" x14ac:dyDescent="0.2">
      <c r="A295" s="163" t="s">
        <v>7196</v>
      </c>
      <c r="B295" s="162" t="s">
        <v>7197</v>
      </c>
      <c r="C295" s="162" t="s">
        <v>6759</v>
      </c>
      <c r="D295" s="162" t="s">
        <v>6751</v>
      </c>
      <c r="E295" s="222">
        <f t="shared" si="22"/>
        <v>22292</v>
      </c>
      <c r="F295" s="223">
        <f t="shared" si="23"/>
        <v>78898.47</v>
      </c>
      <c r="G295" s="223">
        <f t="shared" si="24"/>
        <v>201678.93</v>
      </c>
      <c r="H295" s="226">
        <f t="shared" si="25"/>
        <v>302869.40000000002</v>
      </c>
      <c r="I295" s="225">
        <f t="shared" si="26"/>
        <v>852126</v>
      </c>
      <c r="J295" s="226">
        <f t="shared" si="27"/>
        <v>549256.6</v>
      </c>
      <c r="K295" s="174">
        <f t="shared" si="28"/>
        <v>0.64457204685692016</v>
      </c>
    </row>
    <row r="296" spans="1:11" x14ac:dyDescent="0.2">
      <c r="A296" s="163" t="s">
        <v>7198</v>
      </c>
      <c r="B296" s="162" t="s">
        <v>7199</v>
      </c>
      <c r="C296" s="162" t="s">
        <v>6759</v>
      </c>
      <c r="D296" s="162" t="s">
        <v>6751</v>
      </c>
      <c r="E296" s="222">
        <f t="shared" si="22"/>
        <v>11045</v>
      </c>
      <c r="F296" s="223">
        <f t="shared" si="23"/>
        <v>65388</v>
      </c>
      <c r="G296" s="223">
        <f t="shared" si="24"/>
        <v>190249.44</v>
      </c>
      <c r="H296" s="226">
        <f t="shared" si="25"/>
        <v>266682.44</v>
      </c>
      <c r="I296" s="225">
        <f t="shared" si="26"/>
        <v>466591</v>
      </c>
      <c r="J296" s="226">
        <f t="shared" si="27"/>
        <v>199908.56</v>
      </c>
      <c r="K296" s="174">
        <f t="shared" si="28"/>
        <v>0.42844495500341839</v>
      </c>
    </row>
    <row r="297" spans="1:11" x14ac:dyDescent="0.2">
      <c r="A297" s="163" t="s">
        <v>7200</v>
      </c>
      <c r="B297" s="162" t="s">
        <v>7201</v>
      </c>
      <c r="C297" s="162" t="s">
        <v>6756</v>
      </c>
      <c r="D297" s="162" t="s">
        <v>6751</v>
      </c>
      <c r="E297" s="222">
        <f t="shared" si="22"/>
        <v>82131.320000000007</v>
      </c>
      <c r="F297" s="223">
        <f t="shared" si="23"/>
        <v>1423247.25</v>
      </c>
      <c r="G297" s="223">
        <f t="shared" si="24"/>
        <v>2618059.02</v>
      </c>
      <c r="H297" s="226">
        <f t="shared" si="25"/>
        <v>4123437.59</v>
      </c>
      <c r="I297" s="225">
        <f t="shared" si="26"/>
        <v>6647789.9699999997</v>
      </c>
      <c r="J297" s="226">
        <f t="shared" si="27"/>
        <v>2524352.38</v>
      </c>
      <c r="K297" s="174">
        <f t="shared" si="28"/>
        <v>0.37972805870700516</v>
      </c>
    </row>
    <row r="298" spans="1:11" x14ac:dyDescent="0.2">
      <c r="A298" s="163" t="s">
        <v>7202</v>
      </c>
      <c r="B298" s="162" t="s">
        <v>7203</v>
      </c>
      <c r="C298" s="162" t="s">
        <v>6759</v>
      </c>
      <c r="D298" s="162" t="s">
        <v>6751</v>
      </c>
      <c r="E298" s="222">
        <f t="shared" si="22"/>
        <v>38614.81</v>
      </c>
      <c r="F298" s="223">
        <f t="shared" si="23"/>
        <v>206774.24</v>
      </c>
      <c r="G298" s="223">
        <f t="shared" si="24"/>
        <v>836281.29</v>
      </c>
      <c r="H298" s="226">
        <f t="shared" si="25"/>
        <v>1081670.3400000001</v>
      </c>
      <c r="I298" s="225">
        <f t="shared" si="26"/>
        <v>2473421</v>
      </c>
      <c r="J298" s="226">
        <f t="shared" si="27"/>
        <v>1391750.66</v>
      </c>
      <c r="K298" s="174">
        <f t="shared" si="28"/>
        <v>0.56268247904420632</v>
      </c>
    </row>
    <row r="299" spans="1:11" x14ac:dyDescent="0.2">
      <c r="A299" s="163" t="s">
        <v>7204</v>
      </c>
      <c r="B299" s="162" t="s">
        <v>7205</v>
      </c>
      <c r="C299" s="162" t="s">
        <v>6756</v>
      </c>
      <c r="D299" s="162" t="s">
        <v>6751</v>
      </c>
      <c r="E299" s="222">
        <f t="shared" si="22"/>
        <v>226967.32</v>
      </c>
      <c r="F299" s="223">
        <f t="shared" si="23"/>
        <v>2672604.87</v>
      </c>
      <c r="G299" s="223">
        <f t="shared" si="24"/>
        <v>4461547.25</v>
      </c>
      <c r="H299" s="226">
        <f t="shared" si="25"/>
        <v>7361119.4399999995</v>
      </c>
      <c r="I299" s="225">
        <f t="shared" si="26"/>
        <v>28165617.43</v>
      </c>
      <c r="J299" s="226">
        <f t="shared" si="27"/>
        <v>20804497.990000002</v>
      </c>
      <c r="K299" s="174">
        <f t="shared" si="28"/>
        <v>0.73864874582300266</v>
      </c>
    </row>
    <row r="300" spans="1:11" x14ac:dyDescent="0.2">
      <c r="A300" s="163" t="s">
        <v>7206</v>
      </c>
      <c r="B300" s="162" t="s">
        <v>7207</v>
      </c>
      <c r="C300" s="162" t="s">
        <v>6759</v>
      </c>
      <c r="D300" s="162" t="s">
        <v>6751</v>
      </c>
      <c r="E300" s="222">
        <f t="shared" si="22"/>
        <v>22799</v>
      </c>
      <c r="F300" s="223">
        <f t="shared" si="23"/>
        <v>97230.58</v>
      </c>
      <c r="G300" s="223">
        <f t="shared" si="24"/>
        <v>272682.06</v>
      </c>
      <c r="H300" s="226">
        <f t="shared" si="25"/>
        <v>392711.64</v>
      </c>
      <c r="I300" s="225">
        <f t="shared" si="26"/>
        <v>844004</v>
      </c>
      <c r="J300" s="226">
        <f t="shared" si="27"/>
        <v>451292.36</v>
      </c>
      <c r="K300" s="174">
        <f t="shared" si="28"/>
        <v>0.53470405353529127</v>
      </c>
    </row>
    <row r="301" spans="1:11" x14ac:dyDescent="0.2">
      <c r="A301" s="163" t="s">
        <v>7208</v>
      </c>
      <c r="B301" s="162" t="s">
        <v>7209</v>
      </c>
      <c r="C301" s="162" t="s">
        <v>6756</v>
      </c>
      <c r="D301" s="162" t="s">
        <v>6751</v>
      </c>
      <c r="E301" s="222">
        <f t="shared" si="22"/>
        <v>605398.47</v>
      </c>
      <c r="F301" s="223">
        <f t="shared" si="23"/>
        <v>2696935.64</v>
      </c>
      <c r="G301" s="223">
        <f t="shared" si="24"/>
        <v>9733510.9199999999</v>
      </c>
      <c r="H301" s="226">
        <f t="shared" si="25"/>
        <v>13035845.030000001</v>
      </c>
      <c r="I301" s="225">
        <f t="shared" si="26"/>
        <v>32962604.530000001</v>
      </c>
      <c r="J301" s="226">
        <f t="shared" si="27"/>
        <v>19926759.5</v>
      </c>
      <c r="K301" s="174">
        <f t="shared" si="28"/>
        <v>0.60452624372762209</v>
      </c>
    </row>
    <row r="302" spans="1:11" x14ac:dyDescent="0.2">
      <c r="A302" s="163" t="s">
        <v>7210</v>
      </c>
      <c r="B302" s="162" t="s">
        <v>7211</v>
      </c>
      <c r="C302" s="162" t="s">
        <v>6756</v>
      </c>
      <c r="D302" s="162" t="s">
        <v>6751</v>
      </c>
      <c r="E302" s="222">
        <f t="shared" si="22"/>
        <v>61418.14</v>
      </c>
      <c r="F302" s="223">
        <f t="shared" si="23"/>
        <v>1096854.72</v>
      </c>
      <c r="G302" s="223">
        <f t="shared" si="24"/>
        <v>2606448.2400000002</v>
      </c>
      <c r="H302" s="226">
        <f t="shared" si="25"/>
        <v>3764721.1</v>
      </c>
      <c r="I302" s="225">
        <f t="shared" si="26"/>
        <v>7995409.4199999999</v>
      </c>
      <c r="J302" s="226">
        <f t="shared" si="27"/>
        <v>4230688.32</v>
      </c>
      <c r="K302" s="174">
        <f t="shared" si="28"/>
        <v>0.52913967224957947</v>
      </c>
    </row>
    <row r="303" spans="1:11" x14ac:dyDescent="0.2">
      <c r="A303" s="163" t="s">
        <v>7212</v>
      </c>
      <c r="B303" s="162" t="s">
        <v>7213</v>
      </c>
      <c r="C303" s="162" t="s">
        <v>6756</v>
      </c>
      <c r="D303" s="162" t="s">
        <v>6751</v>
      </c>
      <c r="E303" s="222">
        <f t="shared" si="22"/>
        <v>341345.01</v>
      </c>
      <c r="F303" s="223">
        <f t="shared" si="23"/>
        <v>2326363.38</v>
      </c>
      <c r="G303" s="223">
        <f t="shared" si="24"/>
        <v>6104715.0899999999</v>
      </c>
      <c r="H303" s="226">
        <f t="shared" si="25"/>
        <v>8772423.4800000004</v>
      </c>
      <c r="I303" s="225">
        <f t="shared" si="26"/>
        <v>20052910.41</v>
      </c>
      <c r="J303" s="226">
        <f t="shared" si="27"/>
        <v>11280486.93</v>
      </c>
      <c r="K303" s="174">
        <f t="shared" si="28"/>
        <v>0.56253614559483789</v>
      </c>
    </row>
    <row r="304" spans="1:11" x14ac:dyDescent="0.2">
      <c r="A304" s="163" t="s">
        <v>7214</v>
      </c>
      <c r="B304" s="162" t="s">
        <v>7215</v>
      </c>
      <c r="C304" s="162" t="s">
        <v>6759</v>
      </c>
      <c r="D304" s="162" t="s">
        <v>6751</v>
      </c>
      <c r="E304" s="222">
        <f t="shared" si="22"/>
        <v>14920</v>
      </c>
      <c r="F304" s="223">
        <f t="shared" si="23"/>
        <v>135563.57999999999</v>
      </c>
      <c r="G304" s="223">
        <f t="shared" si="24"/>
        <v>362469.84</v>
      </c>
      <c r="H304" s="226">
        <f t="shared" si="25"/>
        <v>512953.42000000004</v>
      </c>
      <c r="I304" s="225">
        <f t="shared" si="26"/>
        <v>740003</v>
      </c>
      <c r="J304" s="226">
        <f t="shared" si="27"/>
        <v>227049.57999999996</v>
      </c>
      <c r="K304" s="174">
        <f t="shared" si="28"/>
        <v>0.30682251288170448</v>
      </c>
    </row>
    <row r="305" spans="1:11" x14ac:dyDescent="0.2">
      <c r="A305" s="163" t="s">
        <v>7216</v>
      </c>
      <c r="B305" s="162" t="s">
        <v>7217</v>
      </c>
      <c r="C305" s="162" t="s">
        <v>6759</v>
      </c>
      <c r="D305" s="162" t="s">
        <v>6751</v>
      </c>
      <c r="E305" s="222">
        <f t="shared" si="22"/>
        <v>26692</v>
      </c>
      <c r="F305" s="223">
        <f t="shared" si="23"/>
        <v>91901.05</v>
      </c>
      <c r="G305" s="223">
        <f t="shared" si="24"/>
        <v>355847.74</v>
      </c>
      <c r="H305" s="226">
        <f t="shared" si="25"/>
        <v>474440.79</v>
      </c>
      <c r="I305" s="225">
        <f t="shared" si="26"/>
        <v>810813</v>
      </c>
      <c r="J305" s="226">
        <f t="shared" si="27"/>
        <v>336372.21</v>
      </c>
      <c r="K305" s="174">
        <f t="shared" si="28"/>
        <v>0.41485793888356504</v>
      </c>
    </row>
    <row r="306" spans="1:11" x14ac:dyDescent="0.2">
      <c r="A306" s="163" t="s">
        <v>7218</v>
      </c>
      <c r="B306" s="162" t="s">
        <v>7219</v>
      </c>
      <c r="C306" s="162" t="s">
        <v>6756</v>
      </c>
      <c r="D306" s="162" t="s">
        <v>6751</v>
      </c>
      <c r="E306" s="222">
        <f t="shared" si="22"/>
        <v>1456439.04</v>
      </c>
      <c r="F306" s="223">
        <f t="shared" si="23"/>
        <v>15220846.710000001</v>
      </c>
      <c r="G306" s="223">
        <f t="shared" si="24"/>
        <v>32751085.18</v>
      </c>
      <c r="H306" s="226">
        <f t="shared" si="25"/>
        <v>49428370.93</v>
      </c>
      <c r="I306" s="225">
        <f t="shared" si="26"/>
        <v>125415802.23999999</v>
      </c>
      <c r="J306" s="226">
        <f t="shared" si="27"/>
        <v>75987431.310000002</v>
      </c>
      <c r="K306" s="174">
        <f t="shared" si="28"/>
        <v>0.60588402699516153</v>
      </c>
    </row>
    <row r="307" spans="1:11" x14ac:dyDescent="0.2">
      <c r="A307" s="163" t="s">
        <v>7220</v>
      </c>
      <c r="B307" s="162" t="s">
        <v>7221</v>
      </c>
      <c r="C307" s="162" t="s">
        <v>6759</v>
      </c>
      <c r="D307" s="162" t="s">
        <v>6779</v>
      </c>
      <c r="E307" s="222">
        <f t="shared" si="22"/>
        <v>0</v>
      </c>
      <c r="F307" s="223">
        <f t="shared" si="23"/>
        <v>0</v>
      </c>
      <c r="G307" s="223">
        <f t="shared" si="24"/>
        <v>0</v>
      </c>
      <c r="H307" s="226">
        <f t="shared" si="25"/>
        <v>0</v>
      </c>
      <c r="I307" s="225">
        <f t="shared" si="26"/>
        <v>6521</v>
      </c>
      <c r="J307" s="226">
        <f t="shared" si="27"/>
        <v>6521</v>
      </c>
      <c r="K307" s="174">
        <f t="shared" si="28"/>
        <v>1</v>
      </c>
    </row>
    <row r="308" spans="1:11" x14ac:dyDescent="0.2">
      <c r="A308" s="163" t="s">
        <v>7222</v>
      </c>
      <c r="B308" s="162" t="s">
        <v>7223</v>
      </c>
      <c r="C308" s="162" t="s">
        <v>6759</v>
      </c>
      <c r="D308" s="162" t="s">
        <v>6751</v>
      </c>
      <c r="E308" s="222">
        <f t="shared" si="22"/>
        <v>25979</v>
      </c>
      <c r="F308" s="223">
        <f t="shared" si="23"/>
        <v>209667.26</v>
      </c>
      <c r="G308" s="223">
        <f t="shared" si="24"/>
        <v>635948.91</v>
      </c>
      <c r="H308" s="226">
        <f t="shared" si="25"/>
        <v>871595.17</v>
      </c>
      <c r="I308" s="225">
        <f t="shared" si="26"/>
        <v>1302769</v>
      </c>
      <c r="J308" s="226">
        <f t="shared" si="27"/>
        <v>431173.82999999996</v>
      </c>
      <c r="K308" s="174">
        <f t="shared" si="28"/>
        <v>0.3309672167513964</v>
      </c>
    </row>
    <row r="309" spans="1:11" x14ac:dyDescent="0.2">
      <c r="A309" s="163" t="s">
        <v>7224</v>
      </c>
      <c r="B309" s="162" t="s">
        <v>7225</v>
      </c>
      <c r="C309" s="162" t="s">
        <v>6946</v>
      </c>
      <c r="D309" s="162" t="s">
        <v>6751</v>
      </c>
      <c r="E309" s="222">
        <f t="shared" si="22"/>
        <v>4349.26</v>
      </c>
      <c r="F309" s="223">
        <f t="shared" si="23"/>
        <v>23480.400000000001</v>
      </c>
      <c r="G309" s="223">
        <f t="shared" si="24"/>
        <v>130412.28</v>
      </c>
      <c r="H309" s="226">
        <f t="shared" si="25"/>
        <v>158241.94</v>
      </c>
      <c r="I309" s="225">
        <f t="shared" si="26"/>
        <v>749243</v>
      </c>
      <c r="J309" s="226">
        <f t="shared" si="27"/>
        <v>591001.06000000006</v>
      </c>
      <c r="K309" s="174">
        <f t="shared" si="28"/>
        <v>0.78879757301703191</v>
      </c>
    </row>
    <row r="310" spans="1:11" x14ac:dyDescent="0.2">
      <c r="A310" s="163" t="s">
        <v>7226</v>
      </c>
      <c r="B310" s="162" t="s">
        <v>7227</v>
      </c>
      <c r="C310" s="162" t="s">
        <v>6756</v>
      </c>
      <c r="D310" s="162" t="s">
        <v>6751</v>
      </c>
      <c r="E310" s="222">
        <f t="shared" si="22"/>
        <v>102969.06</v>
      </c>
      <c r="F310" s="223">
        <f t="shared" si="23"/>
        <v>1182008.3799999999</v>
      </c>
      <c r="G310" s="223">
        <f t="shared" si="24"/>
        <v>3429020.02</v>
      </c>
      <c r="H310" s="226">
        <f t="shared" si="25"/>
        <v>4713997.46</v>
      </c>
      <c r="I310" s="225">
        <f t="shared" si="26"/>
        <v>7957201.2400000002</v>
      </c>
      <c r="J310" s="226">
        <f t="shared" si="27"/>
        <v>3243203.7800000003</v>
      </c>
      <c r="K310" s="174">
        <f t="shared" si="28"/>
        <v>0.40758096750108086</v>
      </c>
    </row>
    <row r="311" spans="1:11" x14ac:dyDescent="0.2">
      <c r="A311" s="163" t="s">
        <v>7228</v>
      </c>
      <c r="B311" s="162" t="s">
        <v>7229</v>
      </c>
      <c r="C311" s="162" t="s">
        <v>6756</v>
      </c>
      <c r="D311" s="162" t="s">
        <v>6751</v>
      </c>
      <c r="E311" s="222">
        <f t="shared" si="22"/>
        <v>633698.99</v>
      </c>
      <c r="F311" s="223">
        <f t="shared" si="23"/>
        <v>5728012.1299999999</v>
      </c>
      <c r="G311" s="223">
        <f t="shared" si="24"/>
        <v>22756337.289999999</v>
      </c>
      <c r="H311" s="226">
        <f t="shared" si="25"/>
        <v>29118048.41</v>
      </c>
      <c r="I311" s="225">
        <f t="shared" si="26"/>
        <v>61909681.25</v>
      </c>
      <c r="J311" s="226">
        <f t="shared" si="27"/>
        <v>32791632.84</v>
      </c>
      <c r="K311" s="174">
        <f t="shared" si="28"/>
        <v>0.52966890117852128</v>
      </c>
    </row>
    <row r="312" spans="1:11" x14ac:dyDescent="0.2">
      <c r="A312" s="163" t="s">
        <v>7230</v>
      </c>
      <c r="B312" s="162" t="s">
        <v>7231</v>
      </c>
      <c r="C312" s="162" t="s">
        <v>6756</v>
      </c>
      <c r="D312" s="162" t="s">
        <v>6751</v>
      </c>
      <c r="E312" s="222">
        <f t="shared" si="22"/>
        <v>222573.87</v>
      </c>
      <c r="F312" s="223">
        <f t="shared" si="23"/>
        <v>2696781.94</v>
      </c>
      <c r="G312" s="223">
        <f t="shared" si="24"/>
        <v>7631660.0599999996</v>
      </c>
      <c r="H312" s="226">
        <f t="shared" si="25"/>
        <v>10551015.869999999</v>
      </c>
      <c r="I312" s="225">
        <f t="shared" si="26"/>
        <v>19649162.059999999</v>
      </c>
      <c r="J312" s="226">
        <f t="shared" si="27"/>
        <v>9098146.1899999995</v>
      </c>
      <c r="K312" s="174">
        <f t="shared" si="28"/>
        <v>0.46302972931966341</v>
      </c>
    </row>
    <row r="313" spans="1:11" x14ac:dyDescent="0.2">
      <c r="A313" s="163" t="s">
        <v>7232</v>
      </c>
      <c r="B313" s="162" t="s">
        <v>7233</v>
      </c>
      <c r="C313" s="162" t="s">
        <v>6759</v>
      </c>
      <c r="D313" s="162" t="s">
        <v>6751</v>
      </c>
      <c r="E313" s="222">
        <f t="shared" si="22"/>
        <v>68422</v>
      </c>
      <c r="F313" s="223">
        <f t="shared" si="23"/>
        <v>367769.85</v>
      </c>
      <c r="G313" s="223">
        <f t="shared" si="24"/>
        <v>1251074.3799999999</v>
      </c>
      <c r="H313" s="226">
        <f t="shared" si="25"/>
        <v>1687266.23</v>
      </c>
      <c r="I313" s="225">
        <f t="shared" si="26"/>
        <v>2466868.4700000002</v>
      </c>
      <c r="J313" s="226">
        <f t="shared" si="27"/>
        <v>779602.24000000022</v>
      </c>
      <c r="K313" s="174">
        <f t="shared" si="28"/>
        <v>0.31602910713760113</v>
      </c>
    </row>
    <row r="314" spans="1:11" x14ac:dyDescent="0.2">
      <c r="A314" s="163" t="s">
        <v>7234</v>
      </c>
      <c r="B314" s="162" t="s">
        <v>7235</v>
      </c>
      <c r="C314" s="162" t="s">
        <v>6756</v>
      </c>
      <c r="D314" s="162" t="s">
        <v>6751</v>
      </c>
      <c r="E314" s="222">
        <f t="shared" si="22"/>
        <v>425126.78</v>
      </c>
      <c r="F314" s="223">
        <f t="shared" si="23"/>
        <v>5476488.2800000003</v>
      </c>
      <c r="G314" s="223">
        <f t="shared" si="24"/>
        <v>9178284.5299999993</v>
      </c>
      <c r="H314" s="226">
        <f t="shared" si="25"/>
        <v>15079899.59</v>
      </c>
      <c r="I314" s="225">
        <f t="shared" si="26"/>
        <v>40797047.140000001</v>
      </c>
      <c r="J314" s="226">
        <f t="shared" si="27"/>
        <v>25717147.550000001</v>
      </c>
      <c r="K314" s="174">
        <f t="shared" si="28"/>
        <v>0.63036786612885243</v>
      </c>
    </row>
    <row r="315" spans="1:11" x14ac:dyDescent="0.2">
      <c r="A315" s="163" t="s">
        <v>7236</v>
      </c>
      <c r="B315" s="162" t="s">
        <v>7237</v>
      </c>
      <c r="C315" s="162" t="s">
        <v>6756</v>
      </c>
      <c r="D315" s="162" t="s">
        <v>6751</v>
      </c>
      <c r="E315" s="222">
        <f t="shared" si="22"/>
        <v>928919.47</v>
      </c>
      <c r="F315" s="223">
        <f t="shared" si="23"/>
        <v>16956005.75</v>
      </c>
      <c r="G315" s="223">
        <f t="shared" si="24"/>
        <v>40200321.32</v>
      </c>
      <c r="H315" s="226">
        <f t="shared" si="25"/>
        <v>58085246.539999999</v>
      </c>
      <c r="I315" s="225">
        <f t="shared" si="26"/>
        <v>176150028.28</v>
      </c>
      <c r="J315" s="226">
        <f t="shared" si="27"/>
        <v>118064781.74000001</v>
      </c>
      <c r="K315" s="174">
        <f t="shared" si="28"/>
        <v>0.67025127894007286</v>
      </c>
    </row>
    <row r="316" spans="1:11" x14ac:dyDescent="0.2">
      <c r="A316" s="163" t="s">
        <v>7238</v>
      </c>
      <c r="B316" s="162" t="s">
        <v>7239</v>
      </c>
      <c r="C316" s="162" t="s">
        <v>6759</v>
      </c>
      <c r="D316" s="162" t="s">
        <v>6751</v>
      </c>
      <c r="E316" s="222">
        <f t="shared" si="22"/>
        <v>5132</v>
      </c>
      <c r="F316" s="223">
        <f t="shared" si="23"/>
        <v>39978.32</v>
      </c>
      <c r="G316" s="223">
        <f t="shared" si="24"/>
        <v>177901.41</v>
      </c>
      <c r="H316" s="226">
        <f t="shared" si="25"/>
        <v>223011.73</v>
      </c>
      <c r="I316" s="225">
        <f t="shared" si="26"/>
        <v>471236.08</v>
      </c>
      <c r="J316" s="226">
        <f t="shared" si="27"/>
        <v>248224.35</v>
      </c>
      <c r="K316" s="174">
        <f t="shared" si="28"/>
        <v>0.52675158065146455</v>
      </c>
    </row>
    <row r="317" spans="1:11" x14ac:dyDescent="0.2">
      <c r="A317" s="163" t="s">
        <v>7240</v>
      </c>
      <c r="B317" s="162" t="s">
        <v>7241</v>
      </c>
      <c r="C317" s="162" t="s">
        <v>6759</v>
      </c>
      <c r="D317" s="162" t="s">
        <v>6751</v>
      </c>
      <c r="E317" s="222">
        <f t="shared" si="22"/>
        <v>9245</v>
      </c>
      <c r="F317" s="223">
        <f t="shared" si="23"/>
        <v>49742.25</v>
      </c>
      <c r="G317" s="223">
        <f t="shared" si="24"/>
        <v>70145.36</v>
      </c>
      <c r="H317" s="226">
        <f t="shared" si="25"/>
        <v>129132.61</v>
      </c>
      <c r="I317" s="225">
        <f t="shared" si="26"/>
        <v>242264</v>
      </c>
      <c r="J317" s="226">
        <f t="shared" si="27"/>
        <v>113131.39</v>
      </c>
      <c r="K317" s="174">
        <f t="shared" si="28"/>
        <v>0.46697565465772878</v>
      </c>
    </row>
    <row r="318" spans="1:11" x14ac:dyDescent="0.2">
      <c r="A318" s="163" t="s">
        <v>14877</v>
      </c>
      <c r="B318" s="162" t="s">
        <v>14878</v>
      </c>
      <c r="C318" s="162" t="s">
        <v>6759</v>
      </c>
      <c r="D318" s="162" t="s">
        <v>6766</v>
      </c>
      <c r="E318" s="222">
        <f t="shared" ref="E318:E379" si="29">IF(ISNA(VLOOKUP(A318&amp;"-"&amp;MID(PRC_Selector,5,3),FY20_PSU_Expenditures,2,FALSE)),0,VLOOKUP(A318&amp;"-"&amp;MID(PRC_Selector,5,3),FY20_PSU_Expenditures,2,FALSE))</f>
        <v>0</v>
      </c>
      <c r="F318" s="223">
        <f t="shared" ref="F318:F379" si="30">IF(ISNA(VLOOKUP(A318&amp;"-"&amp;MID(PRC_Selector,5,3),FY21_PSU_Expenditures,2,FALSE)),0,VLOOKUP(A318&amp;"-"&amp;MID(PRC_Selector,5,3),FY21_PSU_Expenditures,2,FALSE))</f>
        <v>0</v>
      </c>
      <c r="G318" s="223">
        <f t="shared" ref="G318:G379" si="31">IF(ISNA(VLOOKUP(A318&amp;"-"&amp;MID(PRC_Selector,5,3),FY22_PSU_Expenditures,2,FALSE)),0,VLOOKUP(A318&amp;"-"&amp;MID(PRC_Selector,5,3),FY22_PSU_Expenditures,2,FALSE))</f>
        <v>95927.51</v>
      </c>
      <c r="H318" s="226">
        <f t="shared" ref="H318:H379" si="32">F318+E318+G318</f>
        <v>95927.51</v>
      </c>
      <c r="I318" s="225">
        <f t="shared" ref="I318:I379" si="33">IF(ISNA(VLOOKUP(A318&amp;"-"&amp;MID(PRC_Selector,5,3),Covid_Allotment_PSU,2,FALSE)),0,VLOOKUP(A318&amp;"-"&amp;MID(PRC_Selector,5,3),Covid_Allotment_PSU,2,FALSE))</f>
        <v>360967</v>
      </c>
      <c r="J318" s="226">
        <f t="shared" ref="J318:J379" si="34">I318-H318</f>
        <v>265039.49</v>
      </c>
      <c r="K318" s="174">
        <f t="shared" ref="K318:K379" si="35">IFERROR(J318/I318,"")</f>
        <v>0.73424853241432042</v>
      </c>
    </row>
    <row r="319" spans="1:11" x14ac:dyDescent="0.2">
      <c r="A319" s="163" t="s">
        <v>7242</v>
      </c>
      <c r="B319" s="162" t="s">
        <v>7243</v>
      </c>
      <c r="C319" s="162" t="s">
        <v>6756</v>
      </c>
      <c r="D319" s="162" t="s">
        <v>6751</v>
      </c>
      <c r="E319" s="222">
        <f t="shared" si="29"/>
        <v>545669.54</v>
      </c>
      <c r="F319" s="223">
        <f t="shared" si="30"/>
        <v>4156513.57</v>
      </c>
      <c r="G319" s="223">
        <f t="shared" si="31"/>
        <v>16643547.15</v>
      </c>
      <c r="H319" s="226">
        <f t="shared" si="32"/>
        <v>21345730.259999998</v>
      </c>
      <c r="I319" s="225">
        <f t="shared" si="33"/>
        <v>52948438.770000003</v>
      </c>
      <c r="J319" s="226">
        <f t="shared" si="34"/>
        <v>31602708.510000005</v>
      </c>
      <c r="K319" s="174">
        <f t="shared" si="35"/>
        <v>0.59685817455878887</v>
      </c>
    </row>
    <row r="320" spans="1:11" x14ac:dyDescent="0.2">
      <c r="A320" s="163" t="s">
        <v>7244</v>
      </c>
      <c r="B320" s="162" t="s">
        <v>7245</v>
      </c>
      <c r="C320" s="162" t="s">
        <v>6759</v>
      </c>
      <c r="D320" s="162" t="s">
        <v>6751</v>
      </c>
      <c r="E320" s="222">
        <f t="shared" si="29"/>
        <v>19796</v>
      </c>
      <c r="F320" s="223">
        <f t="shared" si="30"/>
        <v>98432.5</v>
      </c>
      <c r="G320" s="223">
        <f t="shared" si="31"/>
        <v>125943.69</v>
      </c>
      <c r="H320" s="226">
        <f t="shared" si="32"/>
        <v>244172.19</v>
      </c>
      <c r="I320" s="225">
        <f t="shared" si="33"/>
        <v>633424</v>
      </c>
      <c r="J320" s="226">
        <f t="shared" si="34"/>
        <v>389251.81</v>
      </c>
      <c r="K320" s="174">
        <f t="shared" si="35"/>
        <v>0.61452014764202179</v>
      </c>
    </row>
    <row r="321" spans="1:11" x14ac:dyDescent="0.2">
      <c r="A321" s="163" t="s">
        <v>7246</v>
      </c>
      <c r="B321" s="162" t="s">
        <v>7247</v>
      </c>
      <c r="C321" s="162" t="s">
        <v>6946</v>
      </c>
      <c r="D321" s="162" t="s">
        <v>6751</v>
      </c>
      <c r="E321" s="222">
        <f t="shared" si="29"/>
        <v>15948.72</v>
      </c>
      <c r="F321" s="223">
        <f t="shared" si="30"/>
        <v>174627.82</v>
      </c>
      <c r="G321" s="223">
        <f t="shared" si="31"/>
        <v>498075.01</v>
      </c>
      <c r="H321" s="226">
        <f t="shared" si="32"/>
        <v>688651.55</v>
      </c>
      <c r="I321" s="225">
        <f t="shared" si="33"/>
        <v>2466065</v>
      </c>
      <c r="J321" s="226">
        <f t="shared" si="34"/>
        <v>1777413.45</v>
      </c>
      <c r="K321" s="174">
        <f t="shared" si="35"/>
        <v>0.72074882454436517</v>
      </c>
    </row>
    <row r="322" spans="1:11" x14ac:dyDescent="0.2">
      <c r="A322" s="163" t="s">
        <v>7248</v>
      </c>
      <c r="B322" s="162" t="s">
        <v>7249</v>
      </c>
      <c r="C322" s="162" t="s">
        <v>6756</v>
      </c>
      <c r="D322" s="162" t="s">
        <v>6751</v>
      </c>
      <c r="E322" s="222">
        <f t="shared" si="29"/>
        <v>1076840.76</v>
      </c>
      <c r="F322" s="223">
        <f t="shared" si="30"/>
        <v>8616672.9000000004</v>
      </c>
      <c r="G322" s="223">
        <f t="shared" si="31"/>
        <v>18075009.649999999</v>
      </c>
      <c r="H322" s="226">
        <f t="shared" si="32"/>
        <v>27768523.309999999</v>
      </c>
      <c r="I322" s="225">
        <f t="shared" si="33"/>
        <v>85913764.769999996</v>
      </c>
      <c r="J322" s="226">
        <f t="shared" si="34"/>
        <v>58145241.459999993</v>
      </c>
      <c r="K322" s="174">
        <f t="shared" si="35"/>
        <v>0.67678609610067486</v>
      </c>
    </row>
    <row r="323" spans="1:11" x14ac:dyDescent="0.2">
      <c r="A323" s="163" t="s">
        <v>7250</v>
      </c>
      <c r="B323" s="162" t="s">
        <v>7251</v>
      </c>
      <c r="C323" s="162" t="s">
        <v>6759</v>
      </c>
      <c r="D323" s="162" t="s">
        <v>6779</v>
      </c>
      <c r="E323" s="222">
        <f t="shared" si="29"/>
        <v>7563</v>
      </c>
      <c r="F323" s="223">
        <f t="shared" si="30"/>
        <v>65349</v>
      </c>
      <c r="G323" s="223">
        <f t="shared" si="31"/>
        <v>0</v>
      </c>
      <c r="H323" s="226">
        <f t="shared" si="32"/>
        <v>72912</v>
      </c>
      <c r="I323" s="225">
        <f t="shared" si="33"/>
        <v>83214</v>
      </c>
      <c r="J323" s="226">
        <f t="shared" si="34"/>
        <v>10302</v>
      </c>
      <c r="K323" s="174">
        <f t="shared" si="35"/>
        <v>0.12380128343788305</v>
      </c>
    </row>
    <row r="324" spans="1:11" x14ac:dyDescent="0.2">
      <c r="A324" s="163" t="s">
        <v>14879</v>
      </c>
      <c r="B324" s="162" t="s">
        <v>14880</v>
      </c>
      <c r="C324" s="162" t="s">
        <v>6759</v>
      </c>
      <c r="D324" s="162" t="s">
        <v>6766</v>
      </c>
      <c r="E324" s="222">
        <f t="shared" si="29"/>
        <v>0</v>
      </c>
      <c r="F324" s="223">
        <f t="shared" si="30"/>
        <v>0</v>
      </c>
      <c r="G324" s="223">
        <f t="shared" si="31"/>
        <v>144331.84</v>
      </c>
      <c r="H324" s="226">
        <f t="shared" si="32"/>
        <v>144331.84</v>
      </c>
      <c r="I324" s="225">
        <f t="shared" si="33"/>
        <v>929807</v>
      </c>
      <c r="J324" s="226">
        <f t="shared" si="34"/>
        <v>785475.16</v>
      </c>
      <c r="K324" s="174">
        <f t="shared" si="35"/>
        <v>0.84477225918927268</v>
      </c>
    </row>
    <row r="325" spans="1:11" x14ac:dyDescent="0.2">
      <c r="A325" s="163" t="s">
        <v>7252</v>
      </c>
      <c r="B325" s="162" t="s">
        <v>7253</v>
      </c>
      <c r="C325" s="162" t="s">
        <v>6756</v>
      </c>
      <c r="D325" s="162" t="s">
        <v>6751</v>
      </c>
      <c r="E325" s="222">
        <f t="shared" si="29"/>
        <v>415377</v>
      </c>
      <c r="F325" s="223">
        <f t="shared" si="30"/>
        <v>2778288.05</v>
      </c>
      <c r="G325" s="223">
        <f t="shared" si="31"/>
        <v>16501638.68</v>
      </c>
      <c r="H325" s="226">
        <f t="shared" si="32"/>
        <v>19695303.73</v>
      </c>
      <c r="I325" s="225">
        <f t="shared" si="33"/>
        <v>40884187.649999999</v>
      </c>
      <c r="J325" s="226">
        <f t="shared" si="34"/>
        <v>21188883.919999998</v>
      </c>
      <c r="K325" s="174">
        <f t="shared" si="35"/>
        <v>0.51826598834231696</v>
      </c>
    </row>
    <row r="326" spans="1:11" x14ac:dyDescent="0.2">
      <c r="A326" s="163" t="s">
        <v>7254</v>
      </c>
      <c r="B326" s="162" t="s">
        <v>7255</v>
      </c>
      <c r="C326" s="162" t="s">
        <v>6759</v>
      </c>
      <c r="D326" s="162" t="s">
        <v>6751</v>
      </c>
      <c r="E326" s="222">
        <f t="shared" si="29"/>
        <v>60030</v>
      </c>
      <c r="F326" s="223">
        <f t="shared" si="30"/>
        <v>311697.52</v>
      </c>
      <c r="G326" s="223">
        <f t="shared" si="31"/>
        <v>814415.2</v>
      </c>
      <c r="H326" s="226">
        <f t="shared" si="32"/>
        <v>1186142.72</v>
      </c>
      <c r="I326" s="225">
        <f t="shared" si="33"/>
        <v>1769748</v>
      </c>
      <c r="J326" s="226">
        <f t="shared" si="34"/>
        <v>583605.28</v>
      </c>
      <c r="K326" s="174">
        <f t="shared" si="35"/>
        <v>0.32976744711676464</v>
      </c>
    </row>
    <row r="327" spans="1:11" x14ac:dyDescent="0.2">
      <c r="A327" s="163" t="s">
        <v>7256</v>
      </c>
      <c r="B327" s="162" t="s">
        <v>7257</v>
      </c>
      <c r="C327" s="162" t="s">
        <v>6759</v>
      </c>
      <c r="D327" s="162" t="s">
        <v>6751</v>
      </c>
      <c r="E327" s="222">
        <f t="shared" si="29"/>
        <v>20597</v>
      </c>
      <c r="F327" s="223">
        <f t="shared" si="30"/>
        <v>116902</v>
      </c>
      <c r="G327" s="223">
        <f t="shared" si="31"/>
        <v>538123.72</v>
      </c>
      <c r="H327" s="226">
        <f t="shared" si="32"/>
        <v>675622.72</v>
      </c>
      <c r="I327" s="225">
        <f t="shared" si="33"/>
        <v>1040988</v>
      </c>
      <c r="J327" s="226">
        <f t="shared" si="34"/>
        <v>365365.28</v>
      </c>
      <c r="K327" s="174">
        <f t="shared" si="35"/>
        <v>0.35097933885885335</v>
      </c>
    </row>
    <row r="328" spans="1:11" x14ac:dyDescent="0.2">
      <c r="A328" s="163" t="s">
        <v>7258</v>
      </c>
      <c r="B328" s="162" t="s">
        <v>7259</v>
      </c>
      <c r="C328" s="162" t="s">
        <v>6756</v>
      </c>
      <c r="D328" s="162" t="s">
        <v>6751</v>
      </c>
      <c r="E328" s="222">
        <f t="shared" si="29"/>
        <v>355027.6</v>
      </c>
      <c r="F328" s="223">
        <f t="shared" si="30"/>
        <v>5914311.0199999996</v>
      </c>
      <c r="G328" s="223">
        <f t="shared" si="31"/>
        <v>14936713.09</v>
      </c>
      <c r="H328" s="226">
        <f t="shared" si="32"/>
        <v>21206051.710000001</v>
      </c>
      <c r="I328" s="225">
        <f t="shared" si="33"/>
        <v>46610370.719999999</v>
      </c>
      <c r="J328" s="226">
        <f t="shared" si="34"/>
        <v>25404319.009999998</v>
      </c>
      <c r="K328" s="174">
        <f t="shared" si="35"/>
        <v>0.54503576387774322</v>
      </c>
    </row>
    <row r="329" spans="1:11" x14ac:dyDescent="0.2">
      <c r="A329" s="163" t="s">
        <v>7260</v>
      </c>
      <c r="B329" s="162" t="s">
        <v>7261</v>
      </c>
      <c r="C329" s="162" t="s">
        <v>6756</v>
      </c>
      <c r="D329" s="162" t="s">
        <v>6751</v>
      </c>
      <c r="E329" s="222">
        <f t="shared" si="29"/>
        <v>120945</v>
      </c>
      <c r="F329" s="223">
        <f t="shared" si="30"/>
        <v>1656440.44</v>
      </c>
      <c r="G329" s="223">
        <f t="shared" si="31"/>
        <v>3325659.47</v>
      </c>
      <c r="H329" s="226">
        <f t="shared" si="32"/>
        <v>5103044.91</v>
      </c>
      <c r="I329" s="225">
        <f t="shared" si="33"/>
        <v>14116067.34</v>
      </c>
      <c r="J329" s="226">
        <f t="shared" si="34"/>
        <v>9013022.4299999997</v>
      </c>
      <c r="K329" s="174">
        <f t="shared" si="35"/>
        <v>0.63849386751366966</v>
      </c>
    </row>
    <row r="330" spans="1:11" x14ac:dyDescent="0.2">
      <c r="A330" s="163" t="s">
        <v>7262</v>
      </c>
      <c r="B330" s="162" t="s">
        <v>7263</v>
      </c>
      <c r="C330" s="162" t="s">
        <v>6756</v>
      </c>
      <c r="D330" s="162" t="s">
        <v>6751</v>
      </c>
      <c r="E330" s="222">
        <f t="shared" si="29"/>
        <v>1009681.08</v>
      </c>
      <c r="F330" s="223">
        <f t="shared" si="30"/>
        <v>5988209.5</v>
      </c>
      <c r="G330" s="223">
        <f t="shared" si="31"/>
        <v>10239667.4</v>
      </c>
      <c r="H330" s="226">
        <f t="shared" si="32"/>
        <v>17237557.98</v>
      </c>
      <c r="I330" s="225">
        <f t="shared" si="33"/>
        <v>38080902.439999998</v>
      </c>
      <c r="J330" s="226">
        <f t="shared" si="34"/>
        <v>20843344.459999997</v>
      </c>
      <c r="K330" s="174">
        <f t="shared" si="35"/>
        <v>0.54734376352662928</v>
      </c>
    </row>
    <row r="331" spans="1:11" x14ac:dyDescent="0.2">
      <c r="A331" s="163" t="s">
        <v>7264</v>
      </c>
      <c r="B331" s="162" t="s">
        <v>7265</v>
      </c>
      <c r="C331" s="162" t="s">
        <v>6756</v>
      </c>
      <c r="D331" s="162" t="s">
        <v>6751</v>
      </c>
      <c r="E331" s="222">
        <f t="shared" si="29"/>
        <v>636355.65</v>
      </c>
      <c r="F331" s="223">
        <f t="shared" si="30"/>
        <v>4533576.6399999997</v>
      </c>
      <c r="G331" s="223">
        <f t="shared" si="31"/>
        <v>11050326.5</v>
      </c>
      <c r="H331" s="226">
        <f t="shared" si="32"/>
        <v>16220258.789999999</v>
      </c>
      <c r="I331" s="225">
        <f t="shared" si="33"/>
        <v>31076642.289999999</v>
      </c>
      <c r="J331" s="226">
        <f t="shared" si="34"/>
        <v>14856383.5</v>
      </c>
      <c r="K331" s="174">
        <f t="shared" si="35"/>
        <v>0.47805626365177051</v>
      </c>
    </row>
    <row r="332" spans="1:11" x14ac:dyDescent="0.2">
      <c r="A332" s="163" t="s">
        <v>7266</v>
      </c>
      <c r="B332" s="162" t="s">
        <v>7267</v>
      </c>
      <c r="C332" s="162" t="s">
        <v>6759</v>
      </c>
      <c r="D332" s="162" t="s">
        <v>6751</v>
      </c>
      <c r="E332" s="222">
        <f t="shared" si="29"/>
        <v>47863</v>
      </c>
      <c r="F332" s="223">
        <f t="shared" si="30"/>
        <v>67110.759999999995</v>
      </c>
      <c r="G332" s="223">
        <f t="shared" si="31"/>
        <v>356422.36</v>
      </c>
      <c r="H332" s="226">
        <f t="shared" si="32"/>
        <v>471396.12</v>
      </c>
      <c r="I332" s="225">
        <f t="shared" si="33"/>
        <v>892469</v>
      </c>
      <c r="J332" s="226">
        <f t="shared" si="34"/>
        <v>421072.88</v>
      </c>
      <c r="K332" s="174">
        <f t="shared" si="35"/>
        <v>0.47180672942141411</v>
      </c>
    </row>
    <row r="333" spans="1:11" x14ac:dyDescent="0.2">
      <c r="A333" s="163" t="s">
        <v>7268</v>
      </c>
      <c r="B333" s="162" t="s">
        <v>7269</v>
      </c>
      <c r="C333" s="162" t="s">
        <v>6756</v>
      </c>
      <c r="D333" s="162" t="s">
        <v>6751</v>
      </c>
      <c r="E333" s="222">
        <f t="shared" si="29"/>
        <v>509219.9</v>
      </c>
      <c r="F333" s="223">
        <f t="shared" si="30"/>
        <v>3668576.55</v>
      </c>
      <c r="G333" s="223">
        <f t="shared" si="31"/>
        <v>6484705.2599999998</v>
      </c>
      <c r="H333" s="226">
        <f t="shared" si="32"/>
        <v>10662501.709999999</v>
      </c>
      <c r="I333" s="225">
        <f t="shared" si="33"/>
        <v>19539990.699999999</v>
      </c>
      <c r="J333" s="226">
        <f t="shared" si="34"/>
        <v>8877488.9900000002</v>
      </c>
      <c r="K333" s="174">
        <f t="shared" si="35"/>
        <v>0.4543241154152648</v>
      </c>
    </row>
    <row r="334" spans="1:11" x14ac:dyDescent="0.2">
      <c r="A334" s="163" t="s">
        <v>7270</v>
      </c>
      <c r="B334" s="162" t="s">
        <v>7271</v>
      </c>
      <c r="C334" s="162" t="s">
        <v>6756</v>
      </c>
      <c r="D334" s="162" t="s">
        <v>6751</v>
      </c>
      <c r="E334" s="222">
        <f t="shared" si="29"/>
        <v>300238</v>
      </c>
      <c r="F334" s="223">
        <f t="shared" si="30"/>
        <v>3906489.4</v>
      </c>
      <c r="G334" s="223">
        <f t="shared" si="31"/>
        <v>12213610.66</v>
      </c>
      <c r="H334" s="226">
        <f t="shared" si="32"/>
        <v>16420338.060000001</v>
      </c>
      <c r="I334" s="225">
        <f t="shared" si="33"/>
        <v>30884909.57</v>
      </c>
      <c r="J334" s="226">
        <f t="shared" si="34"/>
        <v>14464571.51</v>
      </c>
      <c r="K334" s="174">
        <f t="shared" si="35"/>
        <v>0.46833782942496083</v>
      </c>
    </row>
    <row r="335" spans="1:11" x14ac:dyDescent="0.2">
      <c r="A335" s="163" t="s">
        <v>7272</v>
      </c>
      <c r="B335" s="162" t="s">
        <v>7273</v>
      </c>
      <c r="C335" s="162" t="s">
        <v>6756</v>
      </c>
      <c r="D335" s="162" t="s">
        <v>6751</v>
      </c>
      <c r="E335" s="222">
        <f t="shared" si="29"/>
        <v>47381.56</v>
      </c>
      <c r="F335" s="223">
        <f t="shared" si="30"/>
        <v>449323.31</v>
      </c>
      <c r="G335" s="223">
        <f t="shared" si="31"/>
        <v>1663159.8</v>
      </c>
      <c r="H335" s="226">
        <f t="shared" si="32"/>
        <v>2159864.67</v>
      </c>
      <c r="I335" s="225">
        <f t="shared" si="33"/>
        <v>3922761.03</v>
      </c>
      <c r="J335" s="226">
        <f t="shared" si="34"/>
        <v>1762896.3599999999</v>
      </c>
      <c r="K335" s="174">
        <f t="shared" si="35"/>
        <v>0.44940192545962965</v>
      </c>
    </row>
    <row r="336" spans="1:11" x14ac:dyDescent="0.2">
      <c r="A336" s="163" t="s">
        <v>7274</v>
      </c>
      <c r="B336" s="162" t="s">
        <v>7275</v>
      </c>
      <c r="C336" s="162" t="s">
        <v>6756</v>
      </c>
      <c r="D336" s="162" t="s">
        <v>6751</v>
      </c>
      <c r="E336" s="222">
        <f t="shared" si="29"/>
        <v>105240.39</v>
      </c>
      <c r="F336" s="223">
        <f t="shared" si="30"/>
        <v>990952.78</v>
      </c>
      <c r="G336" s="223">
        <f t="shared" si="31"/>
        <v>2739458.92</v>
      </c>
      <c r="H336" s="226">
        <f t="shared" si="32"/>
        <v>3835652.09</v>
      </c>
      <c r="I336" s="225">
        <f t="shared" si="33"/>
        <v>7958695.8499999996</v>
      </c>
      <c r="J336" s="226">
        <f t="shared" si="34"/>
        <v>4123043.76</v>
      </c>
      <c r="K336" s="174">
        <f t="shared" si="35"/>
        <v>0.51805519870444605</v>
      </c>
    </row>
    <row r="337" spans="1:11" x14ac:dyDescent="0.2">
      <c r="A337" s="163" t="s">
        <v>7276</v>
      </c>
      <c r="B337" s="162" t="s">
        <v>7277</v>
      </c>
      <c r="C337" s="162" t="s">
        <v>6759</v>
      </c>
      <c r="D337" s="162" t="s">
        <v>6751</v>
      </c>
      <c r="E337" s="222">
        <f t="shared" si="29"/>
        <v>32316</v>
      </c>
      <c r="F337" s="223">
        <f t="shared" si="30"/>
        <v>205626.38</v>
      </c>
      <c r="G337" s="223">
        <f t="shared" si="31"/>
        <v>557331.32999999996</v>
      </c>
      <c r="H337" s="226">
        <f t="shared" si="32"/>
        <v>795273.71</v>
      </c>
      <c r="I337" s="225">
        <f t="shared" si="33"/>
        <v>974748.78</v>
      </c>
      <c r="J337" s="226">
        <f t="shared" si="34"/>
        <v>179475.07000000007</v>
      </c>
      <c r="K337" s="174">
        <f t="shared" si="35"/>
        <v>0.18412443665741246</v>
      </c>
    </row>
    <row r="338" spans="1:11" x14ac:dyDescent="0.2">
      <c r="A338" s="163" t="s">
        <v>7278</v>
      </c>
      <c r="B338" s="162" t="s">
        <v>7279</v>
      </c>
      <c r="C338" s="162" t="s">
        <v>6756</v>
      </c>
      <c r="D338" s="162" t="s">
        <v>6751</v>
      </c>
      <c r="E338" s="222">
        <f t="shared" si="29"/>
        <v>106476.42</v>
      </c>
      <c r="F338" s="223">
        <f t="shared" si="30"/>
        <v>731310.11</v>
      </c>
      <c r="G338" s="223">
        <f t="shared" si="31"/>
        <v>2460878.7999999998</v>
      </c>
      <c r="H338" s="226">
        <f t="shared" si="32"/>
        <v>3298665.33</v>
      </c>
      <c r="I338" s="225">
        <f t="shared" si="33"/>
        <v>6955221.6699999999</v>
      </c>
      <c r="J338" s="226">
        <f t="shared" si="34"/>
        <v>3656556.34</v>
      </c>
      <c r="K338" s="174">
        <f t="shared" si="35"/>
        <v>0.52572822456138912</v>
      </c>
    </row>
    <row r="339" spans="1:11" x14ac:dyDescent="0.2">
      <c r="A339" s="163" t="s">
        <v>7280</v>
      </c>
      <c r="B339" s="162" t="s">
        <v>7281</v>
      </c>
      <c r="C339" s="162" t="s">
        <v>6759</v>
      </c>
      <c r="D339" s="162" t="s">
        <v>6751</v>
      </c>
      <c r="E339" s="222">
        <f t="shared" si="29"/>
        <v>7029.99</v>
      </c>
      <c r="F339" s="223">
        <f t="shared" si="30"/>
        <v>53517.47</v>
      </c>
      <c r="G339" s="223">
        <f t="shared" si="31"/>
        <v>133265.71</v>
      </c>
      <c r="H339" s="226">
        <f t="shared" si="32"/>
        <v>193813.16999999998</v>
      </c>
      <c r="I339" s="225">
        <f t="shared" si="33"/>
        <v>375732</v>
      </c>
      <c r="J339" s="226">
        <f t="shared" si="34"/>
        <v>181918.83000000002</v>
      </c>
      <c r="K339" s="174">
        <f t="shared" si="35"/>
        <v>0.48417177669189748</v>
      </c>
    </row>
    <row r="340" spans="1:11" x14ac:dyDescent="0.2">
      <c r="A340" s="163" t="s">
        <v>7282</v>
      </c>
      <c r="B340" s="162" t="s">
        <v>7283</v>
      </c>
      <c r="C340" s="162" t="s">
        <v>6756</v>
      </c>
      <c r="D340" s="162" t="s">
        <v>6751</v>
      </c>
      <c r="E340" s="222">
        <f t="shared" si="29"/>
        <v>257339.97</v>
      </c>
      <c r="F340" s="223">
        <f t="shared" si="30"/>
        <v>1272447.73</v>
      </c>
      <c r="G340" s="223">
        <f t="shared" si="31"/>
        <v>5034832</v>
      </c>
      <c r="H340" s="226">
        <f t="shared" si="32"/>
        <v>6564619.7000000002</v>
      </c>
      <c r="I340" s="225">
        <f t="shared" si="33"/>
        <v>14222093.01</v>
      </c>
      <c r="J340" s="226">
        <f t="shared" si="34"/>
        <v>7657473.3099999996</v>
      </c>
      <c r="K340" s="174">
        <f t="shared" si="35"/>
        <v>0.53842098379020509</v>
      </c>
    </row>
    <row r="341" spans="1:11" x14ac:dyDescent="0.2">
      <c r="A341" s="163" t="s">
        <v>7284</v>
      </c>
      <c r="B341" s="162" t="s">
        <v>7285</v>
      </c>
      <c r="C341" s="162" t="s">
        <v>6759</v>
      </c>
      <c r="D341" s="162" t="s">
        <v>6751</v>
      </c>
      <c r="E341" s="222">
        <f t="shared" si="29"/>
        <v>13359</v>
      </c>
      <c r="F341" s="223">
        <f t="shared" si="30"/>
        <v>117278.48</v>
      </c>
      <c r="G341" s="223">
        <f t="shared" si="31"/>
        <v>281900.23</v>
      </c>
      <c r="H341" s="226">
        <f t="shared" si="32"/>
        <v>412537.70999999996</v>
      </c>
      <c r="I341" s="225">
        <f t="shared" si="33"/>
        <v>770628</v>
      </c>
      <c r="J341" s="226">
        <f t="shared" si="34"/>
        <v>358090.29000000004</v>
      </c>
      <c r="K341" s="174">
        <f t="shared" si="35"/>
        <v>0.4646733443373457</v>
      </c>
    </row>
    <row r="342" spans="1:11" x14ac:dyDescent="0.2">
      <c r="A342" s="163" t="s">
        <v>7286</v>
      </c>
      <c r="B342" s="162" t="s">
        <v>7287</v>
      </c>
      <c r="C342" s="162" t="s">
        <v>6756</v>
      </c>
      <c r="D342" s="162" t="s">
        <v>6751</v>
      </c>
      <c r="E342" s="222">
        <f t="shared" si="29"/>
        <v>73337.59</v>
      </c>
      <c r="F342" s="223">
        <f t="shared" si="30"/>
        <v>468458.14</v>
      </c>
      <c r="G342" s="223">
        <f t="shared" si="31"/>
        <v>1102926.03</v>
      </c>
      <c r="H342" s="226">
        <f t="shared" si="32"/>
        <v>1644721.76</v>
      </c>
      <c r="I342" s="225">
        <f t="shared" si="33"/>
        <v>3543366.07</v>
      </c>
      <c r="J342" s="226">
        <f t="shared" si="34"/>
        <v>1898644.3099999998</v>
      </c>
      <c r="K342" s="174">
        <f t="shared" si="35"/>
        <v>0.5358306967137606</v>
      </c>
    </row>
    <row r="343" spans="1:11" x14ac:dyDescent="0.2">
      <c r="A343" s="163" t="s">
        <v>7288</v>
      </c>
      <c r="B343" s="162" t="s">
        <v>7289</v>
      </c>
      <c r="C343" s="162" t="s">
        <v>6756</v>
      </c>
      <c r="D343" s="162" t="s">
        <v>6751</v>
      </c>
      <c r="E343" s="222">
        <f t="shared" si="29"/>
        <v>2385948.6800000002</v>
      </c>
      <c r="F343" s="223">
        <f t="shared" si="30"/>
        <v>8569361.4700000007</v>
      </c>
      <c r="G343" s="223">
        <f t="shared" si="31"/>
        <v>35315570.140000001</v>
      </c>
      <c r="H343" s="226">
        <f t="shared" si="32"/>
        <v>46270880.289999999</v>
      </c>
      <c r="I343" s="225">
        <f t="shared" si="33"/>
        <v>90858297.030000001</v>
      </c>
      <c r="J343" s="226">
        <f t="shared" si="34"/>
        <v>44587416.740000002</v>
      </c>
      <c r="K343" s="174">
        <f t="shared" si="35"/>
        <v>0.49073577424941089</v>
      </c>
    </row>
    <row r="344" spans="1:11" x14ac:dyDescent="0.2">
      <c r="A344" s="163" t="s">
        <v>7290</v>
      </c>
      <c r="B344" s="162" t="s">
        <v>7291</v>
      </c>
      <c r="C344" s="162" t="s">
        <v>6759</v>
      </c>
      <c r="D344" s="162" t="s">
        <v>6751</v>
      </c>
      <c r="E344" s="222">
        <f t="shared" si="29"/>
        <v>70049</v>
      </c>
      <c r="F344" s="223">
        <f t="shared" si="30"/>
        <v>343538.74</v>
      </c>
      <c r="G344" s="223">
        <f t="shared" si="31"/>
        <v>834580.18</v>
      </c>
      <c r="H344" s="226">
        <f t="shared" si="32"/>
        <v>1248167.92</v>
      </c>
      <c r="I344" s="225">
        <f t="shared" si="33"/>
        <v>2362138</v>
      </c>
      <c r="J344" s="226">
        <f t="shared" si="34"/>
        <v>1113970.08</v>
      </c>
      <c r="K344" s="174">
        <f t="shared" si="35"/>
        <v>0.47159398815818554</v>
      </c>
    </row>
    <row r="345" spans="1:11" x14ac:dyDescent="0.2">
      <c r="A345" s="163" t="s">
        <v>7292</v>
      </c>
      <c r="B345" s="162" t="s">
        <v>7293</v>
      </c>
      <c r="C345" s="162" t="s">
        <v>6759</v>
      </c>
      <c r="D345" s="162" t="s">
        <v>6751</v>
      </c>
      <c r="E345" s="222">
        <f t="shared" si="29"/>
        <v>17235.91</v>
      </c>
      <c r="F345" s="223">
        <f t="shared" si="30"/>
        <v>85838.45</v>
      </c>
      <c r="G345" s="223">
        <f t="shared" si="31"/>
        <v>312462.63</v>
      </c>
      <c r="H345" s="226">
        <f t="shared" si="32"/>
        <v>415536.99</v>
      </c>
      <c r="I345" s="225">
        <f t="shared" si="33"/>
        <v>763219</v>
      </c>
      <c r="J345" s="226">
        <f t="shared" si="34"/>
        <v>347682.01</v>
      </c>
      <c r="K345" s="174">
        <f t="shared" si="35"/>
        <v>0.45554684828338921</v>
      </c>
    </row>
    <row r="346" spans="1:11" x14ac:dyDescent="0.2">
      <c r="A346" s="163" t="s">
        <v>7294</v>
      </c>
      <c r="B346" s="162" t="s">
        <v>7295</v>
      </c>
      <c r="C346" s="162" t="s">
        <v>6759</v>
      </c>
      <c r="D346" s="162" t="s">
        <v>6751</v>
      </c>
      <c r="E346" s="222">
        <f t="shared" si="29"/>
        <v>0</v>
      </c>
      <c r="F346" s="223">
        <f t="shared" si="30"/>
        <v>120591.22</v>
      </c>
      <c r="G346" s="223">
        <f t="shared" si="31"/>
        <v>355773.91</v>
      </c>
      <c r="H346" s="226">
        <f t="shared" si="32"/>
        <v>476365.13</v>
      </c>
      <c r="I346" s="225">
        <f t="shared" si="33"/>
        <v>1336636</v>
      </c>
      <c r="J346" s="226">
        <f t="shared" si="34"/>
        <v>860270.87</v>
      </c>
      <c r="K346" s="174">
        <f t="shared" si="35"/>
        <v>0.64360893317253165</v>
      </c>
    </row>
    <row r="347" spans="1:11" x14ac:dyDescent="0.2">
      <c r="A347" s="163" t="s">
        <v>7296</v>
      </c>
      <c r="B347" s="162" t="s">
        <v>7297</v>
      </c>
      <c r="C347" s="162" t="s">
        <v>6759</v>
      </c>
      <c r="D347" s="162" t="s">
        <v>6751</v>
      </c>
      <c r="E347" s="222">
        <f t="shared" si="29"/>
        <v>4540.57</v>
      </c>
      <c r="F347" s="223">
        <f t="shared" si="30"/>
        <v>85817.54</v>
      </c>
      <c r="G347" s="223">
        <f t="shared" si="31"/>
        <v>138299.6</v>
      </c>
      <c r="H347" s="226">
        <f t="shared" si="32"/>
        <v>228657.71</v>
      </c>
      <c r="I347" s="225">
        <f t="shared" si="33"/>
        <v>415014</v>
      </c>
      <c r="J347" s="226">
        <f t="shared" si="34"/>
        <v>186356.29</v>
      </c>
      <c r="K347" s="174">
        <f t="shared" si="35"/>
        <v>0.44903615299724831</v>
      </c>
    </row>
    <row r="348" spans="1:11" x14ac:dyDescent="0.2">
      <c r="A348" s="163" t="s">
        <v>7298</v>
      </c>
      <c r="B348" s="162" t="s">
        <v>7299</v>
      </c>
      <c r="C348" s="162" t="s">
        <v>6759</v>
      </c>
      <c r="D348" s="162" t="s">
        <v>6751</v>
      </c>
      <c r="E348" s="222">
        <f t="shared" si="29"/>
        <v>8070</v>
      </c>
      <c r="F348" s="223">
        <f t="shared" si="30"/>
        <v>115539.85</v>
      </c>
      <c r="G348" s="223">
        <f t="shared" si="31"/>
        <v>162083.5</v>
      </c>
      <c r="H348" s="226">
        <f t="shared" si="32"/>
        <v>285693.34999999998</v>
      </c>
      <c r="I348" s="225">
        <f t="shared" si="33"/>
        <v>337323</v>
      </c>
      <c r="J348" s="226">
        <f t="shared" si="34"/>
        <v>51629.650000000023</v>
      </c>
      <c r="K348" s="174">
        <f t="shared" si="35"/>
        <v>0.15305701063965405</v>
      </c>
    </row>
    <row r="349" spans="1:11" x14ac:dyDescent="0.2">
      <c r="A349" s="163" t="s">
        <v>7300</v>
      </c>
      <c r="B349" s="162" t="s">
        <v>7301</v>
      </c>
      <c r="C349" s="162" t="s">
        <v>6756</v>
      </c>
      <c r="D349" s="162" t="s">
        <v>6751</v>
      </c>
      <c r="E349" s="222">
        <f t="shared" si="29"/>
        <v>568752.1</v>
      </c>
      <c r="F349" s="223">
        <f t="shared" si="30"/>
        <v>3879426.6</v>
      </c>
      <c r="G349" s="223">
        <f t="shared" si="31"/>
        <v>7318479.1600000001</v>
      </c>
      <c r="H349" s="226">
        <f t="shared" si="32"/>
        <v>11766657.859999999</v>
      </c>
      <c r="I349" s="225">
        <f t="shared" si="33"/>
        <v>43463165.590000004</v>
      </c>
      <c r="J349" s="226">
        <f t="shared" si="34"/>
        <v>31696507.730000004</v>
      </c>
      <c r="K349" s="174">
        <f t="shared" si="35"/>
        <v>0.72927287508236005</v>
      </c>
    </row>
    <row r="350" spans="1:11" x14ac:dyDescent="0.2">
      <c r="A350" s="163" t="s">
        <v>7302</v>
      </c>
      <c r="B350" s="162" t="s">
        <v>7303</v>
      </c>
      <c r="C350" s="162" t="s">
        <v>6759</v>
      </c>
      <c r="D350" s="162" t="s">
        <v>6751</v>
      </c>
      <c r="E350" s="222">
        <f t="shared" si="29"/>
        <v>38550</v>
      </c>
      <c r="F350" s="223">
        <f t="shared" si="30"/>
        <v>194533.88</v>
      </c>
      <c r="G350" s="223">
        <f t="shared" si="31"/>
        <v>533231.64</v>
      </c>
      <c r="H350" s="226">
        <f t="shared" si="32"/>
        <v>766315.52000000002</v>
      </c>
      <c r="I350" s="225">
        <f t="shared" si="33"/>
        <v>1266361</v>
      </c>
      <c r="J350" s="226">
        <f t="shared" si="34"/>
        <v>500045.48</v>
      </c>
      <c r="K350" s="174">
        <f t="shared" si="35"/>
        <v>0.39486803526008774</v>
      </c>
    </row>
    <row r="351" spans="1:11" x14ac:dyDescent="0.2">
      <c r="A351" s="163" t="s">
        <v>7304</v>
      </c>
      <c r="B351" s="162" t="s">
        <v>7305</v>
      </c>
      <c r="C351" s="162" t="s">
        <v>6759</v>
      </c>
      <c r="D351" s="162" t="s">
        <v>6751</v>
      </c>
      <c r="E351" s="222">
        <f t="shared" si="29"/>
        <v>54982</v>
      </c>
      <c r="F351" s="223">
        <f t="shared" si="30"/>
        <v>713454.1</v>
      </c>
      <c r="G351" s="223">
        <f t="shared" si="31"/>
        <v>918103.36</v>
      </c>
      <c r="H351" s="226">
        <f t="shared" si="32"/>
        <v>1686539.46</v>
      </c>
      <c r="I351" s="225">
        <f t="shared" si="33"/>
        <v>8196551</v>
      </c>
      <c r="J351" s="226">
        <f t="shared" si="34"/>
        <v>6510011.54</v>
      </c>
      <c r="K351" s="174">
        <f t="shared" si="35"/>
        <v>0.79423791055530557</v>
      </c>
    </row>
    <row r="352" spans="1:11" x14ac:dyDescent="0.2">
      <c r="A352" s="163" t="s">
        <v>7306</v>
      </c>
      <c r="B352" s="162" t="s">
        <v>7307</v>
      </c>
      <c r="C352" s="162" t="s">
        <v>6756</v>
      </c>
      <c r="D352" s="162" t="s">
        <v>6751</v>
      </c>
      <c r="E352" s="222">
        <f t="shared" si="29"/>
        <v>7917018.4900000002</v>
      </c>
      <c r="F352" s="223">
        <f t="shared" si="30"/>
        <v>21820325.41</v>
      </c>
      <c r="G352" s="223">
        <f t="shared" si="31"/>
        <v>214839960.44</v>
      </c>
      <c r="H352" s="226">
        <f t="shared" si="32"/>
        <v>244577304.34</v>
      </c>
      <c r="I352" s="225">
        <f t="shared" si="33"/>
        <v>441037555.76999998</v>
      </c>
      <c r="J352" s="226">
        <f t="shared" si="34"/>
        <v>196460251.42999998</v>
      </c>
      <c r="K352" s="174">
        <f t="shared" si="35"/>
        <v>0.445450163732663</v>
      </c>
    </row>
    <row r="353" spans="1:11" x14ac:dyDescent="0.2">
      <c r="A353" s="163" t="s">
        <v>7308</v>
      </c>
      <c r="B353" s="162" t="s">
        <v>7309</v>
      </c>
      <c r="C353" s="162" t="s">
        <v>6759</v>
      </c>
      <c r="D353" s="162" t="s">
        <v>6751</v>
      </c>
      <c r="E353" s="222">
        <f t="shared" si="29"/>
        <v>10737</v>
      </c>
      <c r="F353" s="223">
        <f t="shared" si="30"/>
        <v>61342.69</v>
      </c>
      <c r="G353" s="223">
        <f t="shared" si="31"/>
        <v>237334.57</v>
      </c>
      <c r="H353" s="226">
        <f t="shared" si="32"/>
        <v>309414.26</v>
      </c>
      <c r="I353" s="225">
        <f t="shared" si="33"/>
        <v>560155</v>
      </c>
      <c r="J353" s="226">
        <f t="shared" si="34"/>
        <v>250740.74</v>
      </c>
      <c r="K353" s="174">
        <f t="shared" si="35"/>
        <v>0.44762742455213289</v>
      </c>
    </row>
    <row r="354" spans="1:11" x14ac:dyDescent="0.2">
      <c r="A354" s="163" t="s">
        <v>7310</v>
      </c>
      <c r="B354" s="162" t="s">
        <v>7311</v>
      </c>
      <c r="C354" s="162" t="s">
        <v>6759</v>
      </c>
      <c r="D354" s="162" t="s">
        <v>6751</v>
      </c>
      <c r="E354" s="222">
        <f t="shared" si="29"/>
        <v>3922.98</v>
      </c>
      <c r="F354" s="223">
        <f t="shared" si="30"/>
        <v>86244.06</v>
      </c>
      <c r="G354" s="223">
        <f t="shared" si="31"/>
        <v>254840.76</v>
      </c>
      <c r="H354" s="226">
        <f t="shared" si="32"/>
        <v>345007.8</v>
      </c>
      <c r="I354" s="225">
        <f t="shared" si="33"/>
        <v>482758</v>
      </c>
      <c r="J354" s="226">
        <f t="shared" si="34"/>
        <v>137750.20000000001</v>
      </c>
      <c r="K354" s="174">
        <f t="shared" si="35"/>
        <v>0.28534006686580027</v>
      </c>
    </row>
    <row r="355" spans="1:11" x14ac:dyDescent="0.2">
      <c r="A355" s="163" t="s">
        <v>7312</v>
      </c>
      <c r="B355" s="162" t="s">
        <v>7313</v>
      </c>
      <c r="C355" s="162" t="s">
        <v>6759</v>
      </c>
      <c r="D355" s="162" t="s">
        <v>6751</v>
      </c>
      <c r="E355" s="222">
        <f t="shared" si="29"/>
        <v>14232</v>
      </c>
      <c r="F355" s="223">
        <f t="shared" si="30"/>
        <v>105550.17</v>
      </c>
      <c r="G355" s="223">
        <f t="shared" si="31"/>
        <v>435200.9</v>
      </c>
      <c r="H355" s="226">
        <f t="shared" si="32"/>
        <v>554983.07000000007</v>
      </c>
      <c r="I355" s="225">
        <f t="shared" si="33"/>
        <v>720160</v>
      </c>
      <c r="J355" s="226">
        <f t="shared" si="34"/>
        <v>165176.92999999993</v>
      </c>
      <c r="K355" s="174">
        <f t="shared" si="35"/>
        <v>0.22936143357031763</v>
      </c>
    </row>
    <row r="356" spans="1:11" x14ac:dyDescent="0.2">
      <c r="A356" s="163" t="s">
        <v>7314</v>
      </c>
      <c r="B356" s="162" t="s">
        <v>7315</v>
      </c>
      <c r="C356" s="162" t="s">
        <v>6759</v>
      </c>
      <c r="D356" s="162" t="s">
        <v>6751</v>
      </c>
      <c r="E356" s="222">
        <f t="shared" si="29"/>
        <v>38820</v>
      </c>
      <c r="F356" s="223">
        <f t="shared" si="30"/>
        <v>297910.71999999997</v>
      </c>
      <c r="G356" s="223">
        <f t="shared" si="31"/>
        <v>785267.05</v>
      </c>
      <c r="H356" s="226">
        <f t="shared" si="32"/>
        <v>1121997.77</v>
      </c>
      <c r="I356" s="225">
        <f t="shared" si="33"/>
        <v>1815212</v>
      </c>
      <c r="J356" s="226">
        <f t="shared" si="34"/>
        <v>693214.23</v>
      </c>
      <c r="K356" s="174">
        <f t="shared" si="35"/>
        <v>0.38189160825292029</v>
      </c>
    </row>
    <row r="357" spans="1:11" x14ac:dyDescent="0.2">
      <c r="A357" s="163" t="s">
        <v>7316</v>
      </c>
      <c r="B357" s="162" t="s">
        <v>7317</v>
      </c>
      <c r="C357" s="162" t="s">
        <v>6759</v>
      </c>
      <c r="D357" s="162" t="s">
        <v>6751</v>
      </c>
      <c r="E357" s="222">
        <f t="shared" si="29"/>
        <v>28299</v>
      </c>
      <c r="F357" s="223">
        <f t="shared" si="30"/>
        <v>200029.39</v>
      </c>
      <c r="G357" s="223">
        <f t="shared" si="31"/>
        <v>805920.81</v>
      </c>
      <c r="H357" s="226">
        <f t="shared" si="32"/>
        <v>1034249.2000000001</v>
      </c>
      <c r="I357" s="225">
        <f t="shared" si="33"/>
        <v>1375873</v>
      </c>
      <c r="J357" s="226">
        <f t="shared" si="34"/>
        <v>341623.79999999993</v>
      </c>
      <c r="K357" s="174">
        <f t="shared" si="35"/>
        <v>0.24829602732228914</v>
      </c>
    </row>
    <row r="358" spans="1:11" x14ac:dyDescent="0.2">
      <c r="A358" s="163" t="s">
        <v>7318</v>
      </c>
      <c r="B358" s="162" t="s">
        <v>7319</v>
      </c>
      <c r="C358" s="162" t="s">
        <v>6759</v>
      </c>
      <c r="D358" s="162" t="s">
        <v>6751</v>
      </c>
      <c r="E358" s="222">
        <f t="shared" si="29"/>
        <v>0</v>
      </c>
      <c r="F358" s="223">
        <f t="shared" si="30"/>
        <v>23757.15</v>
      </c>
      <c r="G358" s="223">
        <f t="shared" si="31"/>
        <v>128134.94</v>
      </c>
      <c r="H358" s="226">
        <f t="shared" si="32"/>
        <v>151892.09</v>
      </c>
      <c r="I358" s="225">
        <f t="shared" si="33"/>
        <v>570791.43999999994</v>
      </c>
      <c r="J358" s="226">
        <f t="shared" si="34"/>
        <v>418899.35</v>
      </c>
      <c r="K358" s="174">
        <f t="shared" si="35"/>
        <v>0.73389213755553173</v>
      </c>
    </row>
    <row r="359" spans="1:11" x14ac:dyDescent="0.2">
      <c r="A359" s="163" t="s">
        <v>7320</v>
      </c>
      <c r="B359" s="162" t="s">
        <v>7321</v>
      </c>
      <c r="C359" s="162" t="s">
        <v>6759</v>
      </c>
      <c r="D359" s="162" t="s">
        <v>6779</v>
      </c>
      <c r="E359" s="222">
        <f t="shared" si="29"/>
        <v>57729</v>
      </c>
      <c r="F359" s="223">
        <f t="shared" si="30"/>
        <v>170302</v>
      </c>
      <c r="G359" s="223">
        <f t="shared" si="31"/>
        <v>194240</v>
      </c>
      <c r="H359" s="226">
        <f t="shared" si="32"/>
        <v>422271</v>
      </c>
      <c r="I359" s="225">
        <f t="shared" si="33"/>
        <v>3327269</v>
      </c>
      <c r="J359" s="226">
        <f t="shared" si="34"/>
        <v>2904998</v>
      </c>
      <c r="K359" s="174">
        <f t="shared" si="35"/>
        <v>0.87308780865027746</v>
      </c>
    </row>
    <row r="360" spans="1:11" x14ac:dyDescent="0.2">
      <c r="A360" s="163" t="s">
        <v>7322</v>
      </c>
      <c r="B360" s="162" t="s">
        <v>7323</v>
      </c>
      <c r="C360" s="162" t="s">
        <v>6759</v>
      </c>
      <c r="D360" s="162" t="s">
        <v>6751</v>
      </c>
      <c r="E360" s="222">
        <f t="shared" si="29"/>
        <v>16037</v>
      </c>
      <c r="F360" s="223">
        <f t="shared" si="30"/>
        <v>371964.54</v>
      </c>
      <c r="G360" s="223">
        <f t="shared" si="31"/>
        <v>539521.93999999994</v>
      </c>
      <c r="H360" s="226">
        <f t="shared" si="32"/>
        <v>927523.48</v>
      </c>
      <c r="I360" s="225">
        <f t="shared" si="33"/>
        <v>2462851</v>
      </c>
      <c r="J360" s="226">
        <f t="shared" si="34"/>
        <v>1535327.52</v>
      </c>
      <c r="K360" s="174">
        <f t="shared" si="35"/>
        <v>0.62339439941758557</v>
      </c>
    </row>
    <row r="361" spans="1:11" x14ac:dyDescent="0.2">
      <c r="A361" s="163" t="s">
        <v>7324</v>
      </c>
      <c r="B361" s="162" t="s">
        <v>7325</v>
      </c>
      <c r="C361" s="162" t="s">
        <v>6759</v>
      </c>
      <c r="D361" s="162" t="s">
        <v>6751</v>
      </c>
      <c r="E361" s="222">
        <f t="shared" si="29"/>
        <v>3363</v>
      </c>
      <c r="F361" s="223">
        <f t="shared" si="30"/>
        <v>39800.089999999997</v>
      </c>
      <c r="G361" s="223">
        <f t="shared" si="31"/>
        <v>57291.66</v>
      </c>
      <c r="H361" s="226">
        <f t="shared" si="32"/>
        <v>100454.75</v>
      </c>
      <c r="I361" s="225">
        <f t="shared" si="33"/>
        <v>166933</v>
      </c>
      <c r="J361" s="226">
        <f t="shared" si="34"/>
        <v>66478.25</v>
      </c>
      <c r="K361" s="174">
        <f t="shared" si="35"/>
        <v>0.39823312346869705</v>
      </c>
    </row>
    <row r="362" spans="1:11" x14ac:dyDescent="0.2">
      <c r="A362" s="163" t="s">
        <v>7326</v>
      </c>
      <c r="B362" s="162" t="s">
        <v>7327</v>
      </c>
      <c r="C362" s="162" t="s">
        <v>6759</v>
      </c>
      <c r="D362" s="162" t="s">
        <v>6751</v>
      </c>
      <c r="E362" s="222">
        <f t="shared" si="29"/>
        <v>18888</v>
      </c>
      <c r="F362" s="223">
        <f t="shared" si="30"/>
        <v>91906.1</v>
      </c>
      <c r="G362" s="223">
        <f t="shared" si="31"/>
        <v>362439.56</v>
      </c>
      <c r="H362" s="226">
        <f t="shared" si="32"/>
        <v>473233.66000000003</v>
      </c>
      <c r="I362" s="225">
        <f t="shared" si="33"/>
        <v>924796</v>
      </c>
      <c r="J362" s="226">
        <f t="shared" si="34"/>
        <v>451562.33999999997</v>
      </c>
      <c r="K362" s="174">
        <f t="shared" si="35"/>
        <v>0.4882831889411286</v>
      </c>
    </row>
    <row r="363" spans="1:11" x14ac:dyDescent="0.2">
      <c r="A363" s="163" t="s">
        <v>7328</v>
      </c>
      <c r="B363" s="162" t="s">
        <v>7329</v>
      </c>
      <c r="C363" s="162" t="s">
        <v>6759</v>
      </c>
      <c r="D363" s="162" t="s">
        <v>6751</v>
      </c>
      <c r="E363" s="222">
        <f t="shared" si="29"/>
        <v>13353</v>
      </c>
      <c r="F363" s="223">
        <f t="shared" si="30"/>
        <v>44481.71</v>
      </c>
      <c r="G363" s="223">
        <f t="shared" si="31"/>
        <v>281074.53000000003</v>
      </c>
      <c r="H363" s="226">
        <f t="shared" si="32"/>
        <v>338909.24000000005</v>
      </c>
      <c r="I363" s="225">
        <f t="shared" si="33"/>
        <v>620266</v>
      </c>
      <c r="J363" s="226">
        <f t="shared" si="34"/>
        <v>281356.75999999995</v>
      </c>
      <c r="K363" s="174">
        <f t="shared" si="35"/>
        <v>0.45360661393660129</v>
      </c>
    </row>
    <row r="364" spans="1:11" x14ac:dyDescent="0.2">
      <c r="A364" s="163" t="s">
        <v>7330</v>
      </c>
      <c r="B364" s="162" t="s">
        <v>7331</v>
      </c>
      <c r="C364" s="162" t="s">
        <v>6759</v>
      </c>
      <c r="D364" s="162" t="s">
        <v>6751</v>
      </c>
      <c r="E364" s="222">
        <f t="shared" si="29"/>
        <v>12079</v>
      </c>
      <c r="F364" s="223">
        <f t="shared" si="30"/>
        <v>82178.2</v>
      </c>
      <c r="G364" s="223">
        <f t="shared" si="31"/>
        <v>423637.12</v>
      </c>
      <c r="H364" s="226">
        <f t="shared" si="32"/>
        <v>517894.32</v>
      </c>
      <c r="I364" s="225">
        <f t="shared" si="33"/>
        <v>669897</v>
      </c>
      <c r="J364" s="226">
        <f t="shared" si="34"/>
        <v>152002.68</v>
      </c>
      <c r="K364" s="174">
        <f t="shared" si="35"/>
        <v>0.2269045539836721</v>
      </c>
    </row>
    <row r="365" spans="1:11" x14ac:dyDescent="0.2">
      <c r="A365" s="163" t="s">
        <v>7332</v>
      </c>
      <c r="B365" s="162" t="s">
        <v>7333</v>
      </c>
      <c r="C365" s="162" t="s">
        <v>6759</v>
      </c>
      <c r="D365" s="162" t="s">
        <v>6751</v>
      </c>
      <c r="E365" s="222">
        <f t="shared" si="29"/>
        <v>2383.88</v>
      </c>
      <c r="F365" s="223">
        <f t="shared" si="30"/>
        <v>120968</v>
      </c>
      <c r="G365" s="223">
        <f t="shared" si="31"/>
        <v>617190.07999999996</v>
      </c>
      <c r="H365" s="226">
        <f t="shared" si="32"/>
        <v>740541.96</v>
      </c>
      <c r="I365" s="225">
        <f t="shared" si="33"/>
        <v>1047595</v>
      </c>
      <c r="J365" s="226">
        <f t="shared" si="34"/>
        <v>307053.04000000004</v>
      </c>
      <c r="K365" s="174">
        <f t="shared" si="35"/>
        <v>0.2931028116781772</v>
      </c>
    </row>
    <row r="366" spans="1:11" x14ac:dyDescent="0.2">
      <c r="A366" s="163" t="s">
        <v>7334</v>
      </c>
      <c r="B366" s="162" t="s">
        <v>14025</v>
      </c>
      <c r="C366" s="162" t="s">
        <v>6759</v>
      </c>
      <c r="D366" s="162" t="s">
        <v>6751</v>
      </c>
      <c r="E366" s="222">
        <f t="shared" si="29"/>
        <v>8268</v>
      </c>
      <c r="F366" s="223">
        <f t="shared" si="30"/>
        <v>35002</v>
      </c>
      <c r="G366" s="223">
        <f t="shared" si="31"/>
        <v>190147.56</v>
      </c>
      <c r="H366" s="226">
        <f t="shared" si="32"/>
        <v>233417.56</v>
      </c>
      <c r="I366" s="225">
        <f t="shared" si="33"/>
        <v>412425</v>
      </c>
      <c r="J366" s="226">
        <f t="shared" si="34"/>
        <v>179007.44</v>
      </c>
      <c r="K366" s="174">
        <f t="shared" si="35"/>
        <v>0.43403634600230345</v>
      </c>
    </row>
    <row r="367" spans="1:11" x14ac:dyDescent="0.2">
      <c r="A367" s="163" t="s">
        <v>7335</v>
      </c>
      <c r="B367" s="162" t="s">
        <v>7336</v>
      </c>
      <c r="C367" s="162" t="s">
        <v>6759</v>
      </c>
      <c r="D367" s="162" t="s">
        <v>6751</v>
      </c>
      <c r="E367" s="222">
        <f t="shared" si="29"/>
        <v>17927</v>
      </c>
      <c r="F367" s="223">
        <f t="shared" si="30"/>
        <v>139450.19</v>
      </c>
      <c r="G367" s="223">
        <f t="shared" si="31"/>
        <v>236339.69</v>
      </c>
      <c r="H367" s="226">
        <f t="shared" si="32"/>
        <v>393716.88</v>
      </c>
      <c r="I367" s="225">
        <f t="shared" si="33"/>
        <v>811441</v>
      </c>
      <c r="J367" s="226">
        <f t="shared" si="34"/>
        <v>417724.12</v>
      </c>
      <c r="K367" s="174">
        <f t="shared" si="35"/>
        <v>0.51479296707955358</v>
      </c>
    </row>
    <row r="368" spans="1:11" x14ac:dyDescent="0.2">
      <c r="A368" s="163" t="s">
        <v>7337</v>
      </c>
      <c r="B368" s="162" t="s">
        <v>7338</v>
      </c>
      <c r="C368" s="162" t="s">
        <v>6759</v>
      </c>
      <c r="D368" s="162" t="s">
        <v>6751</v>
      </c>
      <c r="E368" s="222">
        <f t="shared" si="29"/>
        <v>0</v>
      </c>
      <c r="F368" s="223">
        <f t="shared" si="30"/>
        <v>132819.64000000001</v>
      </c>
      <c r="G368" s="223">
        <f t="shared" si="31"/>
        <v>276261.8</v>
      </c>
      <c r="H368" s="226">
        <f t="shared" si="32"/>
        <v>409081.44</v>
      </c>
      <c r="I368" s="225">
        <f t="shared" si="33"/>
        <v>1061696</v>
      </c>
      <c r="J368" s="226">
        <f t="shared" si="34"/>
        <v>652614.56000000006</v>
      </c>
      <c r="K368" s="174">
        <f t="shared" si="35"/>
        <v>0.61469060823437227</v>
      </c>
    </row>
    <row r="369" spans="1:11" x14ac:dyDescent="0.2">
      <c r="A369" s="163" t="s">
        <v>7339</v>
      </c>
      <c r="B369" s="162" t="s">
        <v>7340</v>
      </c>
      <c r="C369" s="162" t="s">
        <v>6759</v>
      </c>
      <c r="D369" s="162" t="s">
        <v>6751</v>
      </c>
      <c r="E369" s="222">
        <f t="shared" si="29"/>
        <v>16999</v>
      </c>
      <c r="F369" s="223">
        <f t="shared" si="30"/>
        <v>140352.94</v>
      </c>
      <c r="G369" s="223">
        <f t="shared" si="31"/>
        <v>415621.45</v>
      </c>
      <c r="H369" s="226">
        <f t="shared" si="32"/>
        <v>572973.39</v>
      </c>
      <c r="I369" s="225">
        <f t="shared" si="33"/>
        <v>870469</v>
      </c>
      <c r="J369" s="226">
        <f t="shared" si="34"/>
        <v>297495.61</v>
      </c>
      <c r="K369" s="174">
        <f t="shared" si="35"/>
        <v>0.34176473831922788</v>
      </c>
    </row>
    <row r="370" spans="1:11" x14ac:dyDescent="0.2">
      <c r="A370" s="163" t="s">
        <v>7341</v>
      </c>
      <c r="B370" s="162" t="s">
        <v>7342</v>
      </c>
      <c r="C370" s="162" t="s">
        <v>6756</v>
      </c>
      <c r="D370" s="162" t="s">
        <v>6751</v>
      </c>
      <c r="E370" s="222">
        <f t="shared" si="29"/>
        <v>307267.78000000003</v>
      </c>
      <c r="F370" s="223">
        <f t="shared" si="30"/>
        <v>1651958.98</v>
      </c>
      <c r="G370" s="223">
        <f t="shared" si="31"/>
        <v>3003398.27</v>
      </c>
      <c r="H370" s="226">
        <f t="shared" si="32"/>
        <v>4962625.03</v>
      </c>
      <c r="I370" s="225">
        <f t="shared" si="33"/>
        <v>13566181.76</v>
      </c>
      <c r="J370" s="226">
        <f t="shared" si="34"/>
        <v>8603556.7300000004</v>
      </c>
      <c r="K370" s="174">
        <f t="shared" si="35"/>
        <v>0.63419146832955309</v>
      </c>
    </row>
    <row r="371" spans="1:11" x14ac:dyDescent="0.2">
      <c r="A371" s="163" t="s">
        <v>7343</v>
      </c>
      <c r="B371" s="162" t="s">
        <v>7344</v>
      </c>
      <c r="C371" s="162" t="s">
        <v>6759</v>
      </c>
      <c r="D371" s="162" t="s">
        <v>6751</v>
      </c>
      <c r="E371" s="222">
        <f t="shared" si="29"/>
        <v>6697.28</v>
      </c>
      <c r="F371" s="223">
        <f t="shared" si="30"/>
        <v>57548.98</v>
      </c>
      <c r="G371" s="223">
        <f t="shared" si="31"/>
        <v>149552.43</v>
      </c>
      <c r="H371" s="226">
        <f t="shared" si="32"/>
        <v>213798.69</v>
      </c>
      <c r="I371" s="225">
        <f t="shared" si="33"/>
        <v>1053520.68</v>
      </c>
      <c r="J371" s="226">
        <f t="shared" si="34"/>
        <v>839721.99</v>
      </c>
      <c r="K371" s="174">
        <f t="shared" si="35"/>
        <v>0.79706265471694404</v>
      </c>
    </row>
    <row r="372" spans="1:11" x14ac:dyDescent="0.2">
      <c r="A372" s="163" t="s">
        <v>7345</v>
      </c>
      <c r="B372" s="162" t="s">
        <v>7346</v>
      </c>
      <c r="C372" s="162" t="s">
        <v>6759</v>
      </c>
      <c r="D372" s="162" t="s">
        <v>6751</v>
      </c>
      <c r="E372" s="222">
        <f t="shared" si="29"/>
        <v>9610</v>
      </c>
      <c r="F372" s="223">
        <f t="shared" si="30"/>
        <v>275764</v>
      </c>
      <c r="G372" s="223">
        <f t="shared" si="31"/>
        <v>930329.89</v>
      </c>
      <c r="H372" s="226">
        <f t="shared" si="32"/>
        <v>1215703.8900000001</v>
      </c>
      <c r="I372" s="225">
        <f t="shared" si="33"/>
        <v>2436096</v>
      </c>
      <c r="J372" s="226">
        <f t="shared" si="34"/>
        <v>1220392.1099999999</v>
      </c>
      <c r="K372" s="174">
        <f t="shared" si="35"/>
        <v>0.50096224040431903</v>
      </c>
    </row>
    <row r="373" spans="1:11" x14ac:dyDescent="0.2">
      <c r="A373" s="163" t="s">
        <v>7347</v>
      </c>
      <c r="B373" s="162" t="s">
        <v>7348</v>
      </c>
      <c r="C373" s="162" t="s">
        <v>6759</v>
      </c>
      <c r="D373" s="162" t="s">
        <v>6751</v>
      </c>
      <c r="E373" s="222">
        <f t="shared" si="29"/>
        <v>0</v>
      </c>
      <c r="F373" s="223">
        <f t="shared" si="30"/>
        <v>62573.68</v>
      </c>
      <c r="G373" s="223">
        <f t="shared" si="31"/>
        <v>282546.93</v>
      </c>
      <c r="H373" s="226">
        <f t="shared" si="32"/>
        <v>345120.61</v>
      </c>
      <c r="I373" s="225">
        <f t="shared" si="33"/>
        <v>846202</v>
      </c>
      <c r="J373" s="226">
        <f t="shared" si="34"/>
        <v>501081.39</v>
      </c>
      <c r="K373" s="174">
        <f t="shared" si="35"/>
        <v>0.59215339836114778</v>
      </c>
    </row>
    <row r="374" spans="1:11" x14ac:dyDescent="0.2">
      <c r="A374" s="163" t="s">
        <v>7349</v>
      </c>
      <c r="B374" s="162" t="s">
        <v>7350</v>
      </c>
      <c r="C374" s="162" t="s">
        <v>6759</v>
      </c>
      <c r="D374" s="162" t="s">
        <v>6751</v>
      </c>
      <c r="E374" s="222">
        <f t="shared" si="29"/>
        <v>17446</v>
      </c>
      <c r="F374" s="223">
        <f t="shared" si="30"/>
        <v>104427.52</v>
      </c>
      <c r="G374" s="223">
        <f t="shared" si="31"/>
        <v>300730.17</v>
      </c>
      <c r="H374" s="226">
        <f t="shared" si="32"/>
        <v>422603.69</v>
      </c>
      <c r="I374" s="225">
        <f t="shared" si="33"/>
        <v>811311</v>
      </c>
      <c r="J374" s="226">
        <f t="shared" si="34"/>
        <v>388707.31</v>
      </c>
      <c r="K374" s="174">
        <f t="shared" si="35"/>
        <v>0.47911011930073671</v>
      </c>
    </row>
    <row r="375" spans="1:11" x14ac:dyDescent="0.2">
      <c r="A375" s="163" t="s">
        <v>7351</v>
      </c>
      <c r="B375" s="162" t="s">
        <v>7352</v>
      </c>
      <c r="C375" s="162" t="s">
        <v>6759</v>
      </c>
      <c r="D375" s="162" t="s">
        <v>6751</v>
      </c>
      <c r="E375" s="222">
        <f t="shared" si="29"/>
        <v>17994</v>
      </c>
      <c r="F375" s="223">
        <f t="shared" si="30"/>
        <v>146323.26999999999</v>
      </c>
      <c r="G375" s="223">
        <f t="shared" si="31"/>
        <v>554100.28</v>
      </c>
      <c r="H375" s="226">
        <f t="shared" si="32"/>
        <v>718417.55</v>
      </c>
      <c r="I375" s="225">
        <f t="shared" si="33"/>
        <v>941449</v>
      </c>
      <c r="J375" s="226">
        <f t="shared" si="34"/>
        <v>223031.44999999995</v>
      </c>
      <c r="K375" s="174">
        <f t="shared" si="35"/>
        <v>0.23690231759766059</v>
      </c>
    </row>
    <row r="376" spans="1:11" x14ac:dyDescent="0.2">
      <c r="A376" s="163" t="s">
        <v>7353</v>
      </c>
      <c r="B376" s="162" t="s">
        <v>7354</v>
      </c>
      <c r="C376" s="162" t="s">
        <v>6759</v>
      </c>
      <c r="D376" s="162" t="s">
        <v>6751</v>
      </c>
      <c r="E376" s="222">
        <f t="shared" si="29"/>
        <v>15442</v>
      </c>
      <c r="F376" s="223">
        <f t="shared" si="30"/>
        <v>147067.70000000001</v>
      </c>
      <c r="G376" s="223">
        <f t="shared" si="31"/>
        <v>364904.2</v>
      </c>
      <c r="H376" s="226">
        <f t="shared" si="32"/>
        <v>527413.9</v>
      </c>
      <c r="I376" s="225">
        <f t="shared" si="33"/>
        <v>807419</v>
      </c>
      <c r="J376" s="226">
        <f t="shared" si="34"/>
        <v>280005.09999999998</v>
      </c>
      <c r="K376" s="174">
        <f t="shared" si="35"/>
        <v>0.3467903281939117</v>
      </c>
    </row>
    <row r="377" spans="1:11" x14ac:dyDescent="0.2">
      <c r="A377" s="163" t="s">
        <v>7355</v>
      </c>
      <c r="B377" s="162" t="s">
        <v>7356</v>
      </c>
      <c r="C377" s="162" t="s">
        <v>6759</v>
      </c>
      <c r="D377" s="162" t="s">
        <v>6751</v>
      </c>
      <c r="E377" s="222">
        <f t="shared" si="29"/>
        <v>33549</v>
      </c>
      <c r="F377" s="223">
        <f t="shared" si="30"/>
        <v>58849.02</v>
      </c>
      <c r="G377" s="223">
        <f t="shared" si="31"/>
        <v>337250.31</v>
      </c>
      <c r="H377" s="226">
        <f t="shared" si="32"/>
        <v>429648.32999999996</v>
      </c>
      <c r="I377" s="225">
        <f t="shared" si="33"/>
        <v>610406</v>
      </c>
      <c r="J377" s="226">
        <f t="shared" si="34"/>
        <v>180757.67000000004</v>
      </c>
      <c r="K377" s="174">
        <f t="shared" si="35"/>
        <v>0.29612695484644652</v>
      </c>
    </row>
    <row r="378" spans="1:11" x14ac:dyDescent="0.2">
      <c r="A378" s="163" t="s">
        <v>7357</v>
      </c>
      <c r="B378" s="162" t="s">
        <v>7358</v>
      </c>
      <c r="C378" s="162" t="s">
        <v>6759</v>
      </c>
      <c r="D378" s="162" t="s">
        <v>6751</v>
      </c>
      <c r="E378" s="222">
        <f t="shared" si="29"/>
        <v>6494</v>
      </c>
      <c r="F378" s="223">
        <f t="shared" si="30"/>
        <v>49345.75</v>
      </c>
      <c r="G378" s="223">
        <f t="shared" si="31"/>
        <v>247524.66</v>
      </c>
      <c r="H378" s="226">
        <f t="shared" si="32"/>
        <v>303364.41000000003</v>
      </c>
      <c r="I378" s="225">
        <f t="shared" si="33"/>
        <v>394126</v>
      </c>
      <c r="J378" s="226">
        <f t="shared" si="34"/>
        <v>90761.589999999967</v>
      </c>
      <c r="K378" s="174">
        <f>IFERROR(J378/I378,"")</f>
        <v>0.23028572081009618</v>
      </c>
    </row>
    <row r="379" spans="1:11" x14ac:dyDescent="0.2">
      <c r="A379" s="163" t="s">
        <v>7359</v>
      </c>
      <c r="B379" s="162" t="s">
        <v>7360</v>
      </c>
      <c r="C379" s="162" t="s">
        <v>6759</v>
      </c>
      <c r="D379" s="162" t="s">
        <v>6751</v>
      </c>
      <c r="E379" s="222">
        <f t="shared" si="29"/>
        <v>0</v>
      </c>
      <c r="F379" s="223">
        <f t="shared" si="30"/>
        <v>22010.49</v>
      </c>
      <c r="G379" s="223">
        <f t="shared" si="31"/>
        <v>224095.26</v>
      </c>
      <c r="H379" s="226">
        <f t="shared" si="32"/>
        <v>246105.75</v>
      </c>
      <c r="I379" s="225">
        <f t="shared" si="33"/>
        <v>821205</v>
      </c>
      <c r="J379" s="226">
        <f t="shared" si="34"/>
        <v>575099.25</v>
      </c>
      <c r="K379" s="174">
        <f t="shared" si="35"/>
        <v>0.70031143258991357</v>
      </c>
    </row>
    <row r="380" spans="1:11" x14ac:dyDescent="0.2">
      <c r="A380" s="163" t="s">
        <v>7361</v>
      </c>
      <c r="B380" s="162" t="s">
        <v>7362</v>
      </c>
      <c r="C380" s="162" t="s">
        <v>6759</v>
      </c>
      <c r="D380" s="162" t="s">
        <v>6766</v>
      </c>
      <c r="E380" s="222">
        <f t="shared" ref="E380:E433" si="36">IF(ISNA(VLOOKUP(A380&amp;"-"&amp;MID(PRC_Selector,5,3),FY20_PSU_Expenditures,2,FALSE)),0,VLOOKUP(A380&amp;"-"&amp;MID(PRC_Selector,5,3),FY20_PSU_Expenditures,2,FALSE))</f>
        <v>0</v>
      </c>
      <c r="F380" s="223">
        <f t="shared" ref="F380:F433" si="37">IF(ISNA(VLOOKUP(A380&amp;"-"&amp;MID(PRC_Selector,5,3),FY21_PSU_Expenditures,2,FALSE)),0,VLOOKUP(A380&amp;"-"&amp;MID(PRC_Selector,5,3),FY21_PSU_Expenditures,2,FALSE))</f>
        <v>0</v>
      </c>
      <c r="G380" s="223">
        <f t="shared" ref="G380:G433" si="38">IF(ISNA(VLOOKUP(A380&amp;"-"&amp;MID(PRC_Selector,5,3),FY22_PSU_Expenditures,2,FALSE)),0,VLOOKUP(A380&amp;"-"&amp;MID(PRC_Selector,5,3),FY22_PSU_Expenditures,2,FALSE))</f>
        <v>131482.5</v>
      </c>
      <c r="H380" s="226">
        <f t="shared" ref="H380:H433" si="39">F380+E380+G380</f>
        <v>131482.5</v>
      </c>
      <c r="I380" s="225">
        <f t="shared" ref="I380:I433" si="40">IF(ISNA(VLOOKUP(A380&amp;"-"&amp;MID(PRC_Selector,5,3),Covid_Allotment_PSU,2,FALSE)),0,VLOOKUP(A380&amp;"-"&amp;MID(PRC_Selector,5,3),Covid_Allotment_PSU,2,FALSE))</f>
        <v>310595</v>
      </c>
      <c r="J380" s="226">
        <f t="shared" ref="J380:J433" si="41">I380-H380</f>
        <v>179112.5</v>
      </c>
      <c r="K380" s="174">
        <f t="shared" ref="K380:K433" si="42">IFERROR(J380/I380,"")</f>
        <v>0.57667541331959626</v>
      </c>
    </row>
    <row r="381" spans="1:11" x14ac:dyDescent="0.2">
      <c r="A381" s="163" t="s">
        <v>7363</v>
      </c>
      <c r="B381" s="162" t="s">
        <v>7364</v>
      </c>
      <c r="C381" s="162" t="s">
        <v>6756</v>
      </c>
      <c r="D381" s="162" t="s">
        <v>6751</v>
      </c>
      <c r="E381" s="222">
        <f t="shared" si="36"/>
        <v>269365.56</v>
      </c>
      <c r="F381" s="223">
        <f t="shared" si="37"/>
        <v>887755.62</v>
      </c>
      <c r="G381" s="223">
        <f t="shared" si="38"/>
        <v>2061556.56</v>
      </c>
      <c r="H381" s="226">
        <f t="shared" si="39"/>
        <v>3218677.74</v>
      </c>
      <c r="I381" s="225">
        <f t="shared" si="40"/>
        <v>11761450.75</v>
      </c>
      <c r="J381" s="226">
        <f t="shared" si="41"/>
        <v>8542773.0099999998</v>
      </c>
      <c r="K381" s="174">
        <f t="shared" si="42"/>
        <v>0.72633667322035078</v>
      </c>
    </row>
    <row r="382" spans="1:11" x14ac:dyDescent="0.2">
      <c r="A382" s="163" t="s">
        <v>7365</v>
      </c>
      <c r="B382" s="162" t="s">
        <v>7366</v>
      </c>
      <c r="C382" s="162" t="s">
        <v>6759</v>
      </c>
      <c r="D382" s="162" t="s">
        <v>6751</v>
      </c>
      <c r="E382" s="222">
        <f t="shared" si="36"/>
        <v>5404</v>
      </c>
      <c r="F382" s="223">
        <f t="shared" si="37"/>
        <v>52392.98</v>
      </c>
      <c r="G382" s="223">
        <f t="shared" si="38"/>
        <v>198095.92</v>
      </c>
      <c r="H382" s="226">
        <f t="shared" si="39"/>
        <v>255892.90000000002</v>
      </c>
      <c r="I382" s="225">
        <f t="shared" si="40"/>
        <v>426503</v>
      </c>
      <c r="J382" s="226">
        <f t="shared" si="41"/>
        <v>170610.09999999998</v>
      </c>
      <c r="K382" s="174">
        <f t="shared" si="42"/>
        <v>0.40002086737959636</v>
      </c>
    </row>
    <row r="383" spans="1:11" x14ac:dyDescent="0.2">
      <c r="A383" s="163" t="s">
        <v>7367</v>
      </c>
      <c r="B383" s="162" t="s">
        <v>7368</v>
      </c>
      <c r="C383" s="162" t="s">
        <v>7369</v>
      </c>
      <c r="D383" s="162" t="s">
        <v>6751</v>
      </c>
      <c r="E383" s="222">
        <f t="shared" si="36"/>
        <v>7504</v>
      </c>
      <c r="F383" s="223">
        <f t="shared" si="37"/>
        <v>19376.009999999998</v>
      </c>
      <c r="G383" s="223">
        <f t="shared" si="38"/>
        <v>115473.34</v>
      </c>
      <c r="H383" s="226">
        <f t="shared" si="39"/>
        <v>142353.35</v>
      </c>
      <c r="I383" s="225">
        <f t="shared" si="40"/>
        <v>233610</v>
      </c>
      <c r="J383" s="226">
        <f t="shared" si="41"/>
        <v>91256.65</v>
      </c>
      <c r="K383" s="174">
        <f t="shared" si="42"/>
        <v>0.39063674500235435</v>
      </c>
    </row>
    <row r="384" spans="1:11" x14ac:dyDescent="0.2">
      <c r="A384" s="163" t="s">
        <v>7370</v>
      </c>
      <c r="B384" s="162" t="s">
        <v>7371</v>
      </c>
      <c r="C384" s="162" t="s">
        <v>6756</v>
      </c>
      <c r="D384" s="162" t="s">
        <v>6751</v>
      </c>
      <c r="E384" s="222">
        <f t="shared" si="36"/>
        <v>164788.32999999999</v>
      </c>
      <c r="F384" s="223">
        <f t="shared" si="37"/>
        <v>2838662.6</v>
      </c>
      <c r="G384" s="223">
        <f t="shared" si="38"/>
        <v>4643362.46</v>
      </c>
      <c r="H384" s="226">
        <f t="shared" si="39"/>
        <v>7646813.3900000006</v>
      </c>
      <c r="I384" s="225">
        <f t="shared" si="40"/>
        <v>12757728.77</v>
      </c>
      <c r="J384" s="226">
        <f t="shared" si="41"/>
        <v>5110915.379999999</v>
      </c>
      <c r="K384" s="174">
        <f t="shared" si="42"/>
        <v>0.40061326527166785</v>
      </c>
    </row>
    <row r="385" spans="1:11" x14ac:dyDescent="0.2">
      <c r="A385" s="163" t="s">
        <v>7372</v>
      </c>
      <c r="B385" s="162" t="s">
        <v>7373</v>
      </c>
      <c r="C385" s="162" t="s">
        <v>6759</v>
      </c>
      <c r="D385" s="162" t="s">
        <v>6751</v>
      </c>
      <c r="E385" s="222">
        <f t="shared" si="36"/>
        <v>4378.1099999999997</v>
      </c>
      <c r="F385" s="223">
        <f t="shared" si="37"/>
        <v>54552.55</v>
      </c>
      <c r="G385" s="223">
        <f t="shared" si="38"/>
        <v>81109.570000000007</v>
      </c>
      <c r="H385" s="226">
        <f t="shared" si="39"/>
        <v>140040.23000000001</v>
      </c>
      <c r="I385" s="225">
        <f t="shared" si="40"/>
        <v>332299</v>
      </c>
      <c r="J385" s="226">
        <f t="shared" si="41"/>
        <v>192258.77</v>
      </c>
      <c r="K385" s="174">
        <f t="shared" si="42"/>
        <v>0.57857161772981558</v>
      </c>
    </row>
    <row r="386" spans="1:11" x14ac:dyDescent="0.2">
      <c r="A386" s="163" t="s">
        <v>7374</v>
      </c>
      <c r="B386" s="162" t="s">
        <v>7375</v>
      </c>
      <c r="C386" s="162" t="s">
        <v>6756</v>
      </c>
      <c r="D386" s="162" t="s">
        <v>6751</v>
      </c>
      <c r="E386" s="222">
        <f t="shared" si="36"/>
        <v>2110449.13</v>
      </c>
      <c r="F386" s="223">
        <f t="shared" si="37"/>
        <v>11311435.539999999</v>
      </c>
      <c r="G386" s="223">
        <f t="shared" si="38"/>
        <v>38554797.43</v>
      </c>
      <c r="H386" s="226">
        <f t="shared" si="39"/>
        <v>51976682.099999994</v>
      </c>
      <c r="I386" s="225">
        <f t="shared" si="40"/>
        <v>103525029</v>
      </c>
      <c r="J386" s="226">
        <f t="shared" si="41"/>
        <v>51548346.900000006</v>
      </c>
      <c r="K386" s="174">
        <f t="shared" si="42"/>
        <v>0.49793124810426287</v>
      </c>
    </row>
    <row r="387" spans="1:11" x14ac:dyDescent="0.2">
      <c r="A387" s="163" t="s">
        <v>7376</v>
      </c>
      <c r="B387" s="162" t="s">
        <v>7377</v>
      </c>
      <c r="C387" s="162" t="s">
        <v>6759</v>
      </c>
      <c r="D387" s="162" t="s">
        <v>6751</v>
      </c>
      <c r="E387" s="222">
        <f t="shared" si="36"/>
        <v>11765</v>
      </c>
      <c r="F387" s="223">
        <f t="shared" si="37"/>
        <v>103709.2</v>
      </c>
      <c r="G387" s="223">
        <f t="shared" si="38"/>
        <v>365538.8</v>
      </c>
      <c r="H387" s="226">
        <f t="shared" si="39"/>
        <v>481013</v>
      </c>
      <c r="I387" s="225">
        <f t="shared" si="40"/>
        <v>1948564</v>
      </c>
      <c r="J387" s="226">
        <f t="shared" si="41"/>
        <v>1467551</v>
      </c>
      <c r="K387" s="174">
        <f t="shared" si="42"/>
        <v>0.75314488002446933</v>
      </c>
    </row>
    <row r="388" spans="1:11" x14ac:dyDescent="0.2">
      <c r="A388" s="163" t="s">
        <v>7378</v>
      </c>
      <c r="B388" s="162" t="s">
        <v>7379</v>
      </c>
      <c r="C388" s="162" t="s">
        <v>6759</v>
      </c>
      <c r="D388" s="162" t="s">
        <v>6751</v>
      </c>
      <c r="E388" s="222">
        <f t="shared" si="36"/>
        <v>34415</v>
      </c>
      <c r="F388" s="223">
        <f t="shared" si="37"/>
        <v>240327.11</v>
      </c>
      <c r="G388" s="223">
        <f t="shared" si="38"/>
        <v>908700.42</v>
      </c>
      <c r="H388" s="226">
        <f t="shared" si="39"/>
        <v>1183442.53</v>
      </c>
      <c r="I388" s="225">
        <f t="shared" si="40"/>
        <v>2321888</v>
      </c>
      <c r="J388" s="226">
        <f t="shared" si="41"/>
        <v>1138445.47</v>
      </c>
      <c r="K388" s="174">
        <f t="shared" si="42"/>
        <v>0.49031024321586569</v>
      </c>
    </row>
    <row r="389" spans="1:11" x14ac:dyDescent="0.2">
      <c r="A389" s="163" t="s">
        <v>7380</v>
      </c>
      <c r="B389" s="162" t="s">
        <v>7381</v>
      </c>
      <c r="C389" s="162" t="s">
        <v>6756</v>
      </c>
      <c r="D389" s="162" t="s">
        <v>6751</v>
      </c>
      <c r="E389" s="222">
        <f t="shared" si="36"/>
        <v>473248.68</v>
      </c>
      <c r="F389" s="223">
        <f t="shared" si="37"/>
        <v>3225109.03</v>
      </c>
      <c r="G389" s="223">
        <f t="shared" si="38"/>
        <v>10166086.49</v>
      </c>
      <c r="H389" s="226">
        <f t="shared" si="39"/>
        <v>13864444.199999999</v>
      </c>
      <c r="I389" s="225">
        <f t="shared" si="40"/>
        <v>44308144.799999997</v>
      </c>
      <c r="J389" s="226">
        <f t="shared" si="41"/>
        <v>30443700.599999998</v>
      </c>
      <c r="K389" s="174">
        <f t="shared" si="42"/>
        <v>0.68709039246436698</v>
      </c>
    </row>
    <row r="390" spans="1:11" x14ac:dyDescent="0.2">
      <c r="A390" s="163" t="s">
        <v>7382</v>
      </c>
      <c r="B390" s="162" t="s">
        <v>7383</v>
      </c>
      <c r="C390" s="162" t="s">
        <v>6759</v>
      </c>
      <c r="D390" s="162" t="s">
        <v>6779</v>
      </c>
      <c r="E390" s="222">
        <f t="shared" si="36"/>
        <v>72251</v>
      </c>
      <c r="F390" s="223">
        <f t="shared" si="37"/>
        <v>43610</v>
      </c>
      <c r="G390" s="223">
        <f t="shared" si="38"/>
        <v>0</v>
      </c>
      <c r="H390" s="226">
        <f t="shared" si="39"/>
        <v>115861</v>
      </c>
      <c r="I390" s="225">
        <f t="shared" si="40"/>
        <v>116874</v>
      </c>
      <c r="J390" s="226">
        <f t="shared" si="41"/>
        <v>1013</v>
      </c>
      <c r="K390" s="174">
        <f t="shared" si="42"/>
        <v>8.6674538391772332E-3</v>
      </c>
    </row>
    <row r="391" spans="1:11" x14ac:dyDescent="0.2">
      <c r="A391" s="163" t="s">
        <v>7384</v>
      </c>
      <c r="B391" s="162" t="s">
        <v>7385</v>
      </c>
      <c r="C391" s="162" t="s">
        <v>6756</v>
      </c>
      <c r="D391" s="162" t="s">
        <v>6751</v>
      </c>
      <c r="E391" s="222">
        <f t="shared" si="36"/>
        <v>526420.46</v>
      </c>
      <c r="F391" s="223">
        <f t="shared" si="37"/>
        <v>6713334.4299999997</v>
      </c>
      <c r="G391" s="223">
        <f t="shared" si="38"/>
        <v>12773366.560000001</v>
      </c>
      <c r="H391" s="226">
        <f t="shared" si="39"/>
        <v>20013121.449999999</v>
      </c>
      <c r="I391" s="225">
        <f t="shared" si="40"/>
        <v>66885091.289999999</v>
      </c>
      <c r="J391" s="226">
        <f t="shared" si="41"/>
        <v>46871969.840000004</v>
      </c>
      <c r="K391" s="174">
        <f t="shared" si="42"/>
        <v>0.70078352194770555</v>
      </c>
    </row>
    <row r="392" spans="1:11" x14ac:dyDescent="0.2">
      <c r="A392" s="163" t="s">
        <v>7386</v>
      </c>
      <c r="B392" s="162" t="s">
        <v>7387</v>
      </c>
      <c r="C392" s="162" t="s">
        <v>6759</v>
      </c>
      <c r="D392" s="162" t="s">
        <v>6751</v>
      </c>
      <c r="E392" s="222">
        <f t="shared" si="36"/>
        <v>40600</v>
      </c>
      <c r="F392" s="223">
        <f t="shared" si="37"/>
        <v>697452.34</v>
      </c>
      <c r="G392" s="223">
        <f t="shared" si="38"/>
        <v>2317164.85</v>
      </c>
      <c r="H392" s="226">
        <f t="shared" si="39"/>
        <v>3055217.19</v>
      </c>
      <c r="I392" s="225">
        <f t="shared" si="40"/>
        <v>6639214</v>
      </c>
      <c r="J392" s="226">
        <f t="shared" si="41"/>
        <v>3583996.81</v>
      </c>
      <c r="K392" s="174">
        <f t="shared" si="42"/>
        <v>0.53982245639318149</v>
      </c>
    </row>
    <row r="393" spans="1:11" x14ac:dyDescent="0.2">
      <c r="A393" s="163" t="s">
        <v>7392</v>
      </c>
      <c r="B393" s="162" t="s">
        <v>7393</v>
      </c>
      <c r="C393" s="162" t="s">
        <v>6759</v>
      </c>
      <c r="D393" s="162" t="s">
        <v>6751</v>
      </c>
      <c r="E393" s="222">
        <f t="shared" si="36"/>
        <v>34927</v>
      </c>
      <c r="F393" s="223">
        <f t="shared" si="37"/>
        <v>237636.36</v>
      </c>
      <c r="G393" s="223">
        <f t="shared" si="38"/>
        <v>263164.90999999997</v>
      </c>
      <c r="H393" s="226">
        <f t="shared" si="39"/>
        <v>535728.27</v>
      </c>
      <c r="I393" s="225">
        <f t="shared" si="40"/>
        <v>1037560</v>
      </c>
      <c r="J393" s="226">
        <f t="shared" si="41"/>
        <v>501831.73</v>
      </c>
      <c r="K393" s="174">
        <f t="shared" si="42"/>
        <v>0.48366526273179383</v>
      </c>
    </row>
    <row r="394" spans="1:11" x14ac:dyDescent="0.2">
      <c r="A394" s="163" t="s">
        <v>7388</v>
      </c>
      <c r="B394" s="162" t="s">
        <v>7389</v>
      </c>
      <c r="C394" s="162" t="s">
        <v>6756</v>
      </c>
      <c r="D394" s="162" t="s">
        <v>6751</v>
      </c>
      <c r="E394" s="222">
        <f t="shared" si="36"/>
        <v>483712.88</v>
      </c>
      <c r="F394" s="223">
        <f t="shared" si="37"/>
        <v>2639883.46</v>
      </c>
      <c r="G394" s="223">
        <f t="shared" si="38"/>
        <v>6821010.4900000002</v>
      </c>
      <c r="H394" s="226">
        <f t="shared" si="39"/>
        <v>9944606.8300000001</v>
      </c>
      <c r="I394" s="225">
        <f t="shared" si="40"/>
        <v>18743978.239999998</v>
      </c>
      <c r="J394" s="226">
        <f t="shared" si="41"/>
        <v>8799371.4099999983</v>
      </c>
      <c r="K394" s="174">
        <f t="shared" si="42"/>
        <v>0.46945057753118685</v>
      </c>
    </row>
    <row r="395" spans="1:11" x14ac:dyDescent="0.2">
      <c r="A395" s="163" t="s">
        <v>7390</v>
      </c>
      <c r="B395" s="162" t="s">
        <v>7391</v>
      </c>
      <c r="C395" s="162" t="s">
        <v>6756</v>
      </c>
      <c r="D395" s="162" t="s">
        <v>6751</v>
      </c>
      <c r="E395" s="222">
        <f t="shared" si="36"/>
        <v>135700</v>
      </c>
      <c r="F395" s="223">
        <f t="shared" si="37"/>
        <v>1180177.08</v>
      </c>
      <c r="G395" s="223">
        <f t="shared" si="38"/>
        <v>2803952.02</v>
      </c>
      <c r="H395" s="226">
        <f t="shared" si="39"/>
        <v>4119829.1</v>
      </c>
      <c r="I395" s="225">
        <f t="shared" si="40"/>
        <v>9215703.6400000006</v>
      </c>
      <c r="J395" s="226">
        <f t="shared" si="41"/>
        <v>5095874.540000001</v>
      </c>
      <c r="K395" s="174">
        <f t="shared" si="42"/>
        <v>0.55295555706476696</v>
      </c>
    </row>
    <row r="396" spans="1:11" x14ac:dyDescent="0.2">
      <c r="A396" s="163" t="s">
        <v>7394</v>
      </c>
      <c r="B396" s="162" t="s">
        <v>7395</v>
      </c>
      <c r="C396" s="162" t="s">
        <v>7396</v>
      </c>
      <c r="D396" s="162" t="s">
        <v>6751</v>
      </c>
      <c r="E396" s="222">
        <f t="shared" si="36"/>
        <v>0</v>
      </c>
      <c r="F396" s="223">
        <f t="shared" si="37"/>
        <v>108340.53</v>
      </c>
      <c r="G396" s="223">
        <f t="shared" si="38"/>
        <v>165082.25</v>
      </c>
      <c r="H396" s="226">
        <f t="shared" si="39"/>
        <v>273422.78000000003</v>
      </c>
      <c r="I396" s="225">
        <f t="shared" si="40"/>
        <v>414521.05</v>
      </c>
      <c r="J396" s="226">
        <f t="shared" si="41"/>
        <v>141098.26999999996</v>
      </c>
      <c r="K396" s="174">
        <f t="shared" si="42"/>
        <v>0.34038867266209993</v>
      </c>
    </row>
    <row r="397" spans="1:11" x14ac:dyDescent="0.2">
      <c r="A397" s="163" t="s">
        <v>7397</v>
      </c>
      <c r="B397" s="162" t="s">
        <v>7398</v>
      </c>
      <c r="C397" s="162" t="s">
        <v>7396</v>
      </c>
      <c r="D397" s="162" t="s">
        <v>6751</v>
      </c>
      <c r="E397" s="222">
        <f t="shared" si="36"/>
        <v>0</v>
      </c>
      <c r="F397" s="223">
        <f t="shared" si="37"/>
        <v>202500</v>
      </c>
      <c r="G397" s="223">
        <f t="shared" si="38"/>
        <v>0</v>
      </c>
      <c r="H397" s="226">
        <f t="shared" si="39"/>
        <v>202500</v>
      </c>
      <c r="I397" s="225">
        <f t="shared" si="40"/>
        <v>202500</v>
      </c>
      <c r="J397" s="226">
        <f t="shared" si="41"/>
        <v>0</v>
      </c>
      <c r="K397" s="174">
        <f t="shared" si="42"/>
        <v>0</v>
      </c>
    </row>
    <row r="398" spans="1:11" x14ac:dyDescent="0.2">
      <c r="A398" s="163" t="s">
        <v>44867</v>
      </c>
      <c r="B398" s="162" t="s">
        <v>44868</v>
      </c>
      <c r="C398" s="162" t="s">
        <v>7396</v>
      </c>
      <c r="D398" s="162" t="s">
        <v>6751</v>
      </c>
      <c r="E398" s="222">
        <f t="shared" si="36"/>
        <v>0</v>
      </c>
      <c r="F398" s="223">
        <f t="shared" si="37"/>
        <v>0</v>
      </c>
      <c r="G398" s="223">
        <f t="shared" si="38"/>
        <v>315355</v>
      </c>
      <c r="H398" s="226">
        <f t="shared" si="39"/>
        <v>315355</v>
      </c>
      <c r="I398" s="225">
        <f t="shared" si="40"/>
        <v>500000</v>
      </c>
      <c r="J398" s="226">
        <f t="shared" si="41"/>
        <v>184645</v>
      </c>
      <c r="K398" s="174">
        <f t="shared" si="42"/>
        <v>0.36929000000000001</v>
      </c>
    </row>
    <row r="399" spans="1:11" x14ac:dyDescent="0.2">
      <c r="A399" s="163" t="s">
        <v>7399</v>
      </c>
      <c r="B399" s="162" t="s">
        <v>7400</v>
      </c>
      <c r="C399" s="162" t="s">
        <v>7396</v>
      </c>
      <c r="D399" s="162" t="s">
        <v>6751</v>
      </c>
      <c r="E399" s="222">
        <f t="shared" si="36"/>
        <v>0</v>
      </c>
      <c r="F399" s="223">
        <f t="shared" si="37"/>
        <v>172865.98</v>
      </c>
      <c r="G399" s="223">
        <f t="shared" si="38"/>
        <v>278570.03000000003</v>
      </c>
      <c r="H399" s="226">
        <f t="shared" si="39"/>
        <v>451436.01</v>
      </c>
      <c r="I399" s="225">
        <f t="shared" si="40"/>
        <v>673198</v>
      </c>
      <c r="J399" s="226">
        <f t="shared" si="41"/>
        <v>221761.99</v>
      </c>
      <c r="K399" s="174">
        <f t="shared" si="42"/>
        <v>0.32941569939304632</v>
      </c>
    </row>
    <row r="400" spans="1:11" x14ac:dyDescent="0.2">
      <c r="A400" s="163" t="s">
        <v>7401</v>
      </c>
      <c r="B400" s="162" t="s">
        <v>7402</v>
      </c>
      <c r="C400" s="162" t="s">
        <v>7396</v>
      </c>
      <c r="D400" s="162" t="s">
        <v>6751</v>
      </c>
      <c r="E400" s="222">
        <f t="shared" si="36"/>
        <v>0</v>
      </c>
      <c r="F400" s="223">
        <f t="shared" si="37"/>
        <v>265565.90999999997</v>
      </c>
      <c r="G400" s="223">
        <f t="shared" si="38"/>
        <v>0</v>
      </c>
      <c r="H400" s="226">
        <f t="shared" si="39"/>
        <v>265565.90999999997</v>
      </c>
      <c r="I400" s="225">
        <f t="shared" si="40"/>
        <v>268000</v>
      </c>
      <c r="J400" s="226">
        <f t="shared" si="41"/>
        <v>2434.0900000000256</v>
      </c>
      <c r="K400" s="174">
        <f t="shared" si="42"/>
        <v>9.0824253731344243E-3</v>
      </c>
    </row>
    <row r="401" spans="1:11" x14ac:dyDescent="0.2">
      <c r="A401" s="163" t="s">
        <v>7403</v>
      </c>
      <c r="B401" s="162" t="s">
        <v>7404</v>
      </c>
      <c r="C401" s="162" t="s">
        <v>7396</v>
      </c>
      <c r="D401" s="162" t="s">
        <v>6751</v>
      </c>
      <c r="E401" s="222">
        <f t="shared" si="36"/>
        <v>0</v>
      </c>
      <c r="F401" s="223">
        <f t="shared" si="37"/>
        <v>112000</v>
      </c>
      <c r="G401" s="223">
        <f t="shared" si="38"/>
        <v>0</v>
      </c>
      <c r="H401" s="226">
        <f t="shared" si="39"/>
        <v>112000</v>
      </c>
      <c r="I401" s="225">
        <f t="shared" si="40"/>
        <v>112000</v>
      </c>
      <c r="J401" s="226">
        <f t="shared" si="41"/>
        <v>0</v>
      </c>
      <c r="K401" s="174">
        <f t="shared" si="42"/>
        <v>0</v>
      </c>
    </row>
    <row r="402" spans="1:11" x14ac:dyDescent="0.2">
      <c r="A402" s="163" t="s">
        <v>7405</v>
      </c>
      <c r="B402" s="162" t="s">
        <v>7406</v>
      </c>
      <c r="C402" s="162" t="s">
        <v>7396</v>
      </c>
      <c r="D402" s="162" t="s">
        <v>6751</v>
      </c>
      <c r="E402" s="222">
        <f t="shared" si="36"/>
        <v>0</v>
      </c>
      <c r="F402" s="223">
        <f t="shared" si="37"/>
        <v>110398.43</v>
      </c>
      <c r="G402" s="223">
        <f t="shared" si="38"/>
        <v>134542.14000000001</v>
      </c>
      <c r="H402" s="226">
        <f t="shared" si="39"/>
        <v>244940.57</v>
      </c>
      <c r="I402" s="225">
        <f t="shared" si="40"/>
        <v>425448</v>
      </c>
      <c r="J402" s="226">
        <f t="shared" si="41"/>
        <v>180507.43</v>
      </c>
      <c r="K402" s="174">
        <f t="shared" si="42"/>
        <v>0.42427612775239276</v>
      </c>
    </row>
    <row r="403" spans="1:11" x14ac:dyDescent="0.2">
      <c r="A403" s="163" t="s">
        <v>7407</v>
      </c>
      <c r="B403" s="162" t="s">
        <v>7408</v>
      </c>
      <c r="C403" s="162" t="s">
        <v>7396</v>
      </c>
      <c r="D403" s="162" t="s">
        <v>6751</v>
      </c>
      <c r="E403" s="222">
        <f t="shared" si="36"/>
        <v>0</v>
      </c>
      <c r="F403" s="223">
        <f t="shared" si="37"/>
        <v>184818.02</v>
      </c>
      <c r="G403" s="223">
        <f t="shared" si="38"/>
        <v>0</v>
      </c>
      <c r="H403" s="226">
        <f t="shared" si="39"/>
        <v>184818.02</v>
      </c>
      <c r="I403" s="225">
        <f t="shared" si="40"/>
        <v>202500</v>
      </c>
      <c r="J403" s="226">
        <f t="shared" si="41"/>
        <v>17681.98000000001</v>
      </c>
      <c r="K403" s="174">
        <f t="shared" si="42"/>
        <v>8.7318419753086476E-2</v>
      </c>
    </row>
    <row r="404" spans="1:11" x14ac:dyDescent="0.2">
      <c r="A404" s="163" t="s">
        <v>7409</v>
      </c>
      <c r="B404" s="162" t="s">
        <v>7410</v>
      </c>
      <c r="C404" s="162" t="s">
        <v>7396</v>
      </c>
      <c r="D404" s="162" t="s">
        <v>6751</v>
      </c>
      <c r="E404" s="222">
        <f t="shared" si="36"/>
        <v>0</v>
      </c>
      <c r="F404" s="223">
        <f t="shared" si="37"/>
        <v>224836</v>
      </c>
      <c r="G404" s="223">
        <f t="shared" si="38"/>
        <v>112730.8</v>
      </c>
      <c r="H404" s="226">
        <f t="shared" si="39"/>
        <v>337566.8</v>
      </c>
      <c r="I404" s="225">
        <f t="shared" si="40"/>
        <v>724836</v>
      </c>
      <c r="J404" s="226">
        <f t="shared" si="41"/>
        <v>387269.2</v>
      </c>
      <c r="K404" s="174">
        <f t="shared" si="42"/>
        <v>0.53428527280653837</v>
      </c>
    </row>
    <row r="405" spans="1:11" x14ac:dyDescent="0.2">
      <c r="A405" s="163" t="s">
        <v>7411</v>
      </c>
      <c r="B405" s="162" t="s">
        <v>7412</v>
      </c>
      <c r="C405" s="162" t="s">
        <v>7396</v>
      </c>
      <c r="D405" s="162" t="s">
        <v>6751</v>
      </c>
      <c r="E405" s="222">
        <f t="shared" si="36"/>
        <v>0</v>
      </c>
      <c r="F405" s="223">
        <f t="shared" si="37"/>
        <v>153606.85999999999</v>
      </c>
      <c r="G405" s="223">
        <f t="shared" si="38"/>
        <v>0</v>
      </c>
      <c r="H405" s="226">
        <f t="shared" si="39"/>
        <v>153606.85999999999</v>
      </c>
      <c r="I405" s="225">
        <f t="shared" si="40"/>
        <v>161392</v>
      </c>
      <c r="J405" s="226">
        <f t="shared" si="41"/>
        <v>7785.140000000014</v>
      </c>
      <c r="K405" s="174">
        <f t="shared" si="42"/>
        <v>4.8237459105779805E-2</v>
      </c>
    </row>
    <row r="406" spans="1:11" x14ac:dyDescent="0.2">
      <c r="A406" s="163" t="s">
        <v>44869</v>
      </c>
      <c r="B406" s="162" t="s">
        <v>44870</v>
      </c>
      <c r="C406" s="162" t="s">
        <v>7396</v>
      </c>
      <c r="D406" s="162" t="s">
        <v>6751</v>
      </c>
      <c r="E406" s="222">
        <f t="shared" si="36"/>
        <v>0</v>
      </c>
      <c r="F406" s="223">
        <f t="shared" si="37"/>
        <v>0</v>
      </c>
      <c r="G406" s="223">
        <f t="shared" si="38"/>
        <v>34870.720000000001</v>
      </c>
      <c r="H406" s="226">
        <f t="shared" si="39"/>
        <v>34870.720000000001</v>
      </c>
      <c r="I406" s="225">
        <f t="shared" si="40"/>
        <v>500000</v>
      </c>
      <c r="J406" s="226">
        <f t="shared" si="41"/>
        <v>465129.28</v>
      </c>
      <c r="K406" s="174">
        <f t="shared" si="42"/>
        <v>0.93025856000000007</v>
      </c>
    </row>
    <row r="407" spans="1:11" x14ac:dyDescent="0.2">
      <c r="A407" s="163" t="s">
        <v>46393</v>
      </c>
      <c r="B407" s="162" t="s">
        <v>46394</v>
      </c>
      <c r="C407" s="162" t="s">
        <v>7396</v>
      </c>
      <c r="D407" s="162" t="s">
        <v>6751</v>
      </c>
      <c r="E407" s="222">
        <f t="shared" si="36"/>
        <v>0</v>
      </c>
      <c r="F407" s="223">
        <f t="shared" si="37"/>
        <v>0</v>
      </c>
      <c r="G407" s="223">
        <f t="shared" si="38"/>
        <v>75656.73</v>
      </c>
      <c r="H407" s="226">
        <f t="shared" si="39"/>
        <v>75656.73</v>
      </c>
      <c r="I407" s="225">
        <f t="shared" si="40"/>
        <v>155737.60000000001</v>
      </c>
      <c r="J407" s="226">
        <f t="shared" si="41"/>
        <v>80080.87000000001</v>
      </c>
      <c r="K407" s="174">
        <f t="shared" si="42"/>
        <v>0.51420382746363114</v>
      </c>
    </row>
    <row r="408" spans="1:11" x14ac:dyDescent="0.2">
      <c r="A408" s="163" t="s">
        <v>7413</v>
      </c>
      <c r="B408" s="162" t="s">
        <v>7414</v>
      </c>
      <c r="C408" s="162" t="s">
        <v>7396</v>
      </c>
      <c r="D408" s="162" t="s">
        <v>6751</v>
      </c>
      <c r="E408" s="222">
        <f t="shared" si="36"/>
        <v>0</v>
      </c>
      <c r="F408" s="223">
        <f t="shared" si="37"/>
        <v>295000</v>
      </c>
      <c r="G408" s="223">
        <f t="shared" si="38"/>
        <v>413126.8</v>
      </c>
      <c r="H408" s="226">
        <f t="shared" si="39"/>
        <v>708126.8</v>
      </c>
      <c r="I408" s="225">
        <f t="shared" si="40"/>
        <v>795000</v>
      </c>
      <c r="J408" s="226">
        <f t="shared" si="41"/>
        <v>86873.199999999953</v>
      </c>
      <c r="K408" s="174">
        <f t="shared" si="42"/>
        <v>0.10927446540880498</v>
      </c>
    </row>
    <row r="409" spans="1:11" x14ac:dyDescent="0.2">
      <c r="A409" s="163" t="s">
        <v>7415</v>
      </c>
      <c r="B409" s="162" t="s">
        <v>7416</v>
      </c>
      <c r="C409" s="162" t="s">
        <v>7396</v>
      </c>
      <c r="D409" s="162" t="s">
        <v>6751</v>
      </c>
      <c r="E409" s="222">
        <f t="shared" si="36"/>
        <v>0</v>
      </c>
      <c r="F409" s="223">
        <f t="shared" si="37"/>
        <v>229076.3</v>
      </c>
      <c r="G409" s="223">
        <f t="shared" si="38"/>
        <v>206539.1</v>
      </c>
      <c r="H409" s="226">
        <f t="shared" si="39"/>
        <v>435615.4</v>
      </c>
      <c r="I409" s="225">
        <f t="shared" si="40"/>
        <v>794999</v>
      </c>
      <c r="J409" s="226">
        <f t="shared" si="41"/>
        <v>359383.6</v>
      </c>
      <c r="K409" s="174">
        <f t="shared" si="42"/>
        <v>0.45205541139045458</v>
      </c>
    </row>
    <row r="410" spans="1:11" x14ac:dyDescent="0.2">
      <c r="A410" s="163" t="s">
        <v>46395</v>
      </c>
      <c r="B410" s="162" t="s">
        <v>46396</v>
      </c>
      <c r="C410" s="162" t="s">
        <v>7396</v>
      </c>
      <c r="D410" s="162" t="s">
        <v>6751</v>
      </c>
      <c r="E410" s="222">
        <f t="shared" si="36"/>
        <v>0</v>
      </c>
      <c r="F410" s="223">
        <f t="shared" si="37"/>
        <v>0</v>
      </c>
      <c r="G410" s="223">
        <f t="shared" si="38"/>
        <v>150806.23000000001</v>
      </c>
      <c r="H410" s="226">
        <f t="shared" si="39"/>
        <v>150806.23000000001</v>
      </c>
      <c r="I410" s="225">
        <f t="shared" si="40"/>
        <v>500000</v>
      </c>
      <c r="J410" s="226">
        <f t="shared" si="41"/>
        <v>349193.77</v>
      </c>
      <c r="K410" s="174">
        <f t="shared" si="42"/>
        <v>0.69838754000000003</v>
      </c>
    </row>
    <row r="411" spans="1:11" x14ac:dyDescent="0.2">
      <c r="A411" s="163" t="s">
        <v>7417</v>
      </c>
      <c r="B411" s="162" t="s">
        <v>7418</v>
      </c>
      <c r="C411" s="162" t="s">
        <v>7396</v>
      </c>
      <c r="D411" s="162" t="s">
        <v>6751</v>
      </c>
      <c r="E411" s="222">
        <f t="shared" si="36"/>
        <v>0</v>
      </c>
      <c r="F411" s="223">
        <f t="shared" si="37"/>
        <v>192512.71</v>
      </c>
      <c r="G411" s="223">
        <f t="shared" si="38"/>
        <v>16368.47</v>
      </c>
      <c r="H411" s="226">
        <f t="shared" si="39"/>
        <v>208881.18</v>
      </c>
      <c r="I411" s="225">
        <f t="shared" si="40"/>
        <v>769829</v>
      </c>
      <c r="J411" s="226">
        <f t="shared" si="41"/>
        <v>560947.82000000007</v>
      </c>
      <c r="K411" s="174">
        <f t="shared" si="42"/>
        <v>0.72866548285398458</v>
      </c>
    </row>
    <row r="412" spans="1:11" x14ac:dyDescent="0.2">
      <c r="A412" s="163" t="s">
        <v>7419</v>
      </c>
      <c r="B412" s="162" t="s">
        <v>7420</v>
      </c>
      <c r="C412" s="162" t="s">
        <v>7396</v>
      </c>
      <c r="D412" s="162" t="s">
        <v>6751</v>
      </c>
      <c r="E412" s="222">
        <f t="shared" si="36"/>
        <v>0</v>
      </c>
      <c r="F412" s="223">
        <f t="shared" si="37"/>
        <v>151511.85999999999</v>
      </c>
      <c r="G412" s="223">
        <f t="shared" si="38"/>
        <v>0</v>
      </c>
      <c r="H412" s="226">
        <f t="shared" si="39"/>
        <v>151511.85999999999</v>
      </c>
      <c r="I412" s="225">
        <f t="shared" si="40"/>
        <v>180116</v>
      </c>
      <c r="J412" s="226">
        <f t="shared" si="41"/>
        <v>28604.140000000014</v>
      </c>
      <c r="K412" s="174">
        <f t="shared" si="42"/>
        <v>0.15880954495991481</v>
      </c>
    </row>
    <row r="413" spans="1:11" x14ac:dyDescent="0.2">
      <c r="A413" s="163" t="s">
        <v>7447</v>
      </c>
      <c r="B413" s="162" t="s">
        <v>7448</v>
      </c>
      <c r="C413" s="162" t="s">
        <v>7396</v>
      </c>
      <c r="D413" s="162" t="s">
        <v>6751</v>
      </c>
      <c r="E413" s="222">
        <f t="shared" si="36"/>
        <v>0</v>
      </c>
      <c r="F413" s="223">
        <f t="shared" si="37"/>
        <v>1100000</v>
      </c>
      <c r="G413" s="223">
        <f t="shared" si="38"/>
        <v>72445.600000000006</v>
      </c>
      <c r="H413" s="226">
        <f t="shared" si="39"/>
        <v>1172445.6000000001</v>
      </c>
      <c r="I413" s="225">
        <f t="shared" si="40"/>
        <v>1256709.53</v>
      </c>
      <c r="J413" s="226">
        <f t="shared" si="41"/>
        <v>84263.929999999935</v>
      </c>
      <c r="K413" s="174">
        <f t="shared" si="42"/>
        <v>6.705123816479687E-2</v>
      </c>
    </row>
    <row r="414" spans="1:11" x14ac:dyDescent="0.2">
      <c r="A414" s="163" t="s">
        <v>7421</v>
      </c>
      <c r="B414" s="162" t="s">
        <v>7422</v>
      </c>
      <c r="C414" s="162" t="s">
        <v>7396</v>
      </c>
      <c r="D414" s="162" t="s">
        <v>6751</v>
      </c>
      <c r="E414" s="222">
        <f t="shared" si="36"/>
        <v>0</v>
      </c>
      <c r="F414" s="223">
        <f t="shared" si="37"/>
        <v>179041</v>
      </c>
      <c r="G414" s="223">
        <f t="shared" si="38"/>
        <v>160056.78</v>
      </c>
      <c r="H414" s="226">
        <f t="shared" si="39"/>
        <v>339097.78</v>
      </c>
      <c r="I414" s="225">
        <f t="shared" si="40"/>
        <v>679041</v>
      </c>
      <c r="J414" s="226">
        <f t="shared" si="41"/>
        <v>339943.22</v>
      </c>
      <c r="K414" s="174">
        <f t="shared" si="42"/>
        <v>0.50062252500217219</v>
      </c>
    </row>
    <row r="415" spans="1:11" x14ac:dyDescent="0.2">
      <c r="A415" s="163" t="s">
        <v>52809</v>
      </c>
      <c r="B415" s="162" t="s">
        <v>52814</v>
      </c>
      <c r="C415" s="162" t="s">
        <v>7396</v>
      </c>
      <c r="D415" s="162" t="s">
        <v>6751</v>
      </c>
      <c r="E415" s="222">
        <f t="shared" si="36"/>
        <v>0</v>
      </c>
      <c r="F415" s="223">
        <f t="shared" si="37"/>
        <v>0</v>
      </c>
      <c r="G415" s="223">
        <f t="shared" si="38"/>
        <v>0</v>
      </c>
      <c r="H415" s="226">
        <f t="shared" si="39"/>
        <v>0</v>
      </c>
      <c r="I415" s="225">
        <f t="shared" si="40"/>
        <v>300000</v>
      </c>
      <c r="J415" s="226">
        <f t="shared" si="41"/>
        <v>300000</v>
      </c>
      <c r="K415" s="174">
        <f t="shared" si="42"/>
        <v>1</v>
      </c>
    </row>
    <row r="416" spans="1:11" x14ac:dyDescent="0.2">
      <c r="A416" s="163" t="s">
        <v>52810</v>
      </c>
      <c r="B416" s="162" t="s">
        <v>52813</v>
      </c>
      <c r="C416" s="162" t="s">
        <v>7396</v>
      </c>
      <c r="D416" s="162" t="s">
        <v>6751</v>
      </c>
      <c r="E416" s="222">
        <f t="shared" si="36"/>
        <v>0</v>
      </c>
      <c r="F416" s="223">
        <f t="shared" si="37"/>
        <v>0</v>
      </c>
      <c r="G416" s="223">
        <f t="shared" si="38"/>
        <v>0</v>
      </c>
      <c r="H416" s="226">
        <f t="shared" si="39"/>
        <v>0</v>
      </c>
      <c r="I416" s="225">
        <f t="shared" si="40"/>
        <v>100000</v>
      </c>
      <c r="J416" s="226">
        <f t="shared" si="41"/>
        <v>100000</v>
      </c>
      <c r="K416" s="174">
        <f t="shared" si="42"/>
        <v>1</v>
      </c>
    </row>
    <row r="417" spans="1:11" x14ac:dyDescent="0.2">
      <c r="A417" s="163" t="s">
        <v>52811</v>
      </c>
      <c r="B417" s="162" t="s">
        <v>52812</v>
      </c>
      <c r="C417" s="162" t="s">
        <v>7396</v>
      </c>
      <c r="D417" s="162" t="s">
        <v>6751</v>
      </c>
      <c r="E417" s="222">
        <f t="shared" si="36"/>
        <v>0</v>
      </c>
      <c r="F417" s="223">
        <f t="shared" si="37"/>
        <v>0</v>
      </c>
      <c r="G417" s="223">
        <f t="shared" si="38"/>
        <v>0</v>
      </c>
      <c r="H417" s="226">
        <f t="shared" si="39"/>
        <v>0</v>
      </c>
      <c r="I417" s="225">
        <f t="shared" si="40"/>
        <v>100000</v>
      </c>
      <c r="J417" s="226">
        <f t="shared" si="41"/>
        <v>100000</v>
      </c>
      <c r="K417" s="174">
        <f t="shared" si="42"/>
        <v>1</v>
      </c>
    </row>
    <row r="418" spans="1:11" x14ac:dyDescent="0.2">
      <c r="A418" s="163" t="s">
        <v>7423</v>
      </c>
      <c r="B418" s="162" t="s">
        <v>7424</v>
      </c>
      <c r="C418" s="162" t="s">
        <v>7396</v>
      </c>
      <c r="D418" s="162" t="s">
        <v>6751</v>
      </c>
      <c r="E418" s="222">
        <f t="shared" si="36"/>
        <v>0</v>
      </c>
      <c r="F418" s="223">
        <f t="shared" si="37"/>
        <v>228698</v>
      </c>
      <c r="G418" s="223">
        <f t="shared" si="38"/>
        <v>0</v>
      </c>
      <c r="H418" s="226">
        <f t="shared" si="39"/>
        <v>228698</v>
      </c>
      <c r="I418" s="225">
        <f t="shared" si="40"/>
        <v>228698</v>
      </c>
      <c r="J418" s="226">
        <f t="shared" si="41"/>
        <v>0</v>
      </c>
      <c r="K418" s="174">
        <f t="shared" si="42"/>
        <v>0</v>
      </c>
    </row>
    <row r="419" spans="1:11" x14ac:dyDescent="0.2">
      <c r="A419" s="163" t="s">
        <v>7425</v>
      </c>
      <c r="B419" s="162" t="s">
        <v>7426</v>
      </c>
      <c r="C419" s="162" t="s">
        <v>7396</v>
      </c>
      <c r="D419" s="162" t="s">
        <v>6751</v>
      </c>
      <c r="E419" s="222">
        <f t="shared" si="36"/>
        <v>0</v>
      </c>
      <c r="F419" s="223">
        <f t="shared" si="37"/>
        <v>51062.55</v>
      </c>
      <c r="G419" s="223">
        <f t="shared" si="38"/>
        <v>0</v>
      </c>
      <c r="H419" s="226">
        <f t="shared" si="39"/>
        <v>51062.55</v>
      </c>
      <c r="I419" s="225">
        <f t="shared" si="40"/>
        <v>67200</v>
      </c>
      <c r="J419" s="226">
        <f t="shared" si="41"/>
        <v>16137.449999999997</v>
      </c>
      <c r="K419" s="174">
        <f t="shared" si="42"/>
        <v>0.24014062499999997</v>
      </c>
    </row>
    <row r="420" spans="1:11" x14ac:dyDescent="0.2">
      <c r="A420" s="163" t="s">
        <v>7427</v>
      </c>
      <c r="B420" s="162" t="s">
        <v>7428</v>
      </c>
      <c r="C420" s="162" t="s">
        <v>7396</v>
      </c>
      <c r="D420" s="162" t="s">
        <v>6751</v>
      </c>
      <c r="E420" s="222">
        <f t="shared" si="36"/>
        <v>0</v>
      </c>
      <c r="F420" s="223">
        <f t="shared" si="37"/>
        <v>92037.11</v>
      </c>
      <c r="G420" s="223">
        <f t="shared" si="38"/>
        <v>0</v>
      </c>
      <c r="H420" s="226">
        <f t="shared" si="39"/>
        <v>92037.11</v>
      </c>
      <c r="I420" s="225">
        <f t="shared" si="40"/>
        <v>220188</v>
      </c>
      <c r="J420" s="226">
        <f t="shared" si="41"/>
        <v>128150.89</v>
      </c>
      <c r="K420" s="174">
        <f t="shared" si="42"/>
        <v>0.58200669427943397</v>
      </c>
    </row>
    <row r="421" spans="1:11" x14ac:dyDescent="0.2">
      <c r="A421" s="163" t="s">
        <v>7429</v>
      </c>
      <c r="B421" s="162" t="s">
        <v>7430</v>
      </c>
      <c r="C421" s="162" t="s">
        <v>7396</v>
      </c>
      <c r="D421" s="162" t="s">
        <v>6751</v>
      </c>
      <c r="E421" s="222">
        <f t="shared" si="36"/>
        <v>0</v>
      </c>
      <c r="F421" s="223">
        <f t="shared" si="37"/>
        <v>80025.88</v>
      </c>
      <c r="G421" s="223">
        <f t="shared" si="38"/>
        <v>51302.28</v>
      </c>
      <c r="H421" s="226">
        <f t="shared" si="39"/>
        <v>131328.16</v>
      </c>
      <c r="I421" s="225">
        <f t="shared" si="40"/>
        <v>563088.30000000005</v>
      </c>
      <c r="J421" s="226">
        <f t="shared" si="41"/>
        <v>431760.14</v>
      </c>
      <c r="K421" s="174">
        <f t="shared" si="42"/>
        <v>0.76677164132161857</v>
      </c>
    </row>
    <row r="422" spans="1:11" x14ac:dyDescent="0.2">
      <c r="A422" s="163" t="s">
        <v>7431</v>
      </c>
      <c r="B422" s="162" t="s">
        <v>7432</v>
      </c>
      <c r="C422" s="162" t="s">
        <v>7396</v>
      </c>
      <c r="D422" s="162" t="s">
        <v>6751</v>
      </c>
      <c r="E422" s="222">
        <f t="shared" si="36"/>
        <v>0</v>
      </c>
      <c r="F422" s="223">
        <f t="shared" si="37"/>
        <v>48832.59</v>
      </c>
      <c r="G422" s="223">
        <f t="shared" si="38"/>
        <v>0</v>
      </c>
      <c r="H422" s="226">
        <f t="shared" si="39"/>
        <v>48832.59</v>
      </c>
      <c r="I422" s="225">
        <f t="shared" si="40"/>
        <v>79670</v>
      </c>
      <c r="J422" s="226">
        <f t="shared" si="41"/>
        <v>30837.410000000003</v>
      </c>
      <c r="K422" s="174">
        <f t="shared" si="42"/>
        <v>0.38706426509351077</v>
      </c>
    </row>
    <row r="423" spans="1:11" x14ac:dyDescent="0.2">
      <c r="A423" s="163" t="s">
        <v>7433</v>
      </c>
      <c r="B423" s="162" t="s">
        <v>7434</v>
      </c>
      <c r="C423" s="162" t="s">
        <v>7396</v>
      </c>
      <c r="D423" s="162" t="s">
        <v>6751</v>
      </c>
      <c r="E423" s="222">
        <f t="shared" si="36"/>
        <v>0</v>
      </c>
      <c r="F423" s="223">
        <f t="shared" si="37"/>
        <v>200044.13</v>
      </c>
      <c r="G423" s="223">
        <f t="shared" si="38"/>
        <v>127326.89</v>
      </c>
      <c r="H423" s="226">
        <f t="shared" si="39"/>
        <v>327371.02</v>
      </c>
      <c r="I423" s="225">
        <f t="shared" si="40"/>
        <v>540185.81000000006</v>
      </c>
      <c r="J423" s="226">
        <f t="shared" si="41"/>
        <v>212814.79000000004</v>
      </c>
      <c r="K423" s="174">
        <f t="shared" si="42"/>
        <v>0.39396590221427702</v>
      </c>
    </row>
    <row r="424" spans="1:11" x14ac:dyDescent="0.2">
      <c r="A424" s="163" t="s">
        <v>7435</v>
      </c>
      <c r="B424" s="162" t="s">
        <v>7436</v>
      </c>
      <c r="C424" s="162" t="s">
        <v>7396</v>
      </c>
      <c r="D424" s="162" t="s">
        <v>6751</v>
      </c>
      <c r="E424" s="222">
        <f t="shared" si="36"/>
        <v>0</v>
      </c>
      <c r="F424" s="223">
        <f t="shared" si="37"/>
        <v>186989.5</v>
      </c>
      <c r="G424" s="223">
        <f t="shared" si="38"/>
        <v>0</v>
      </c>
      <c r="H424" s="226">
        <f t="shared" si="39"/>
        <v>186989.5</v>
      </c>
      <c r="I424" s="225">
        <f t="shared" si="40"/>
        <v>200115</v>
      </c>
      <c r="J424" s="226">
        <f>I424-H424</f>
        <v>13125.5</v>
      </c>
      <c r="K424" s="174">
        <f t="shared" si="42"/>
        <v>6.558978587312296E-2</v>
      </c>
    </row>
    <row r="425" spans="1:11" x14ac:dyDescent="0.2">
      <c r="A425" s="163" t="s">
        <v>7437</v>
      </c>
      <c r="B425" s="162" t="s">
        <v>7438</v>
      </c>
      <c r="C425" s="162" t="s">
        <v>7396</v>
      </c>
      <c r="D425" s="162" t="s">
        <v>6751</v>
      </c>
      <c r="E425" s="222">
        <f t="shared" si="36"/>
        <v>0</v>
      </c>
      <c r="F425" s="223">
        <f t="shared" si="37"/>
        <v>79500</v>
      </c>
      <c r="G425" s="223">
        <f t="shared" si="38"/>
        <v>0</v>
      </c>
      <c r="H425" s="226">
        <f t="shared" si="39"/>
        <v>79500</v>
      </c>
      <c r="I425" s="225">
        <f t="shared" si="40"/>
        <v>79500</v>
      </c>
      <c r="J425" s="226">
        <f t="shared" si="41"/>
        <v>0</v>
      </c>
      <c r="K425" s="174">
        <f t="shared" si="42"/>
        <v>0</v>
      </c>
    </row>
    <row r="426" spans="1:11" x14ac:dyDescent="0.2">
      <c r="A426" s="163" t="s">
        <v>7439</v>
      </c>
      <c r="B426" s="162" t="s">
        <v>7440</v>
      </c>
      <c r="C426" s="162" t="s">
        <v>7396</v>
      </c>
      <c r="D426" s="162" t="s">
        <v>6751</v>
      </c>
      <c r="E426" s="222">
        <f t="shared" si="36"/>
        <v>0</v>
      </c>
      <c r="F426" s="223">
        <f t="shared" si="37"/>
        <v>270000</v>
      </c>
      <c r="G426" s="223">
        <f t="shared" si="38"/>
        <v>0</v>
      </c>
      <c r="H426" s="226">
        <f t="shared" si="39"/>
        <v>270000</v>
      </c>
      <c r="I426" s="225">
        <f t="shared" si="40"/>
        <v>270000</v>
      </c>
      <c r="J426" s="226">
        <f t="shared" si="41"/>
        <v>0</v>
      </c>
      <c r="K426" s="174">
        <f t="shared" si="42"/>
        <v>0</v>
      </c>
    </row>
    <row r="427" spans="1:11" x14ac:dyDescent="0.2">
      <c r="A427" s="163" t="s">
        <v>7441</v>
      </c>
      <c r="B427" s="162" t="s">
        <v>7442</v>
      </c>
      <c r="C427" s="162" t="s">
        <v>7396</v>
      </c>
      <c r="D427" s="162" t="s">
        <v>6751</v>
      </c>
      <c r="E427" s="222">
        <f t="shared" si="36"/>
        <v>0</v>
      </c>
      <c r="F427" s="223">
        <f t="shared" si="37"/>
        <v>94963.56</v>
      </c>
      <c r="G427" s="223">
        <f t="shared" si="38"/>
        <v>0</v>
      </c>
      <c r="H427" s="226">
        <f t="shared" si="39"/>
        <v>94963.56</v>
      </c>
      <c r="I427" s="225">
        <f t="shared" si="40"/>
        <v>128779</v>
      </c>
      <c r="J427" s="226">
        <f t="shared" si="41"/>
        <v>33815.440000000002</v>
      </c>
      <c r="K427" s="174">
        <f t="shared" si="42"/>
        <v>0.26258504880454114</v>
      </c>
    </row>
    <row r="428" spans="1:11" x14ac:dyDescent="0.2">
      <c r="A428" s="163" t="s">
        <v>7443</v>
      </c>
      <c r="B428" s="162" t="s">
        <v>7444</v>
      </c>
      <c r="C428" s="162" t="s">
        <v>7396</v>
      </c>
      <c r="D428" s="162" t="s">
        <v>6751</v>
      </c>
      <c r="E428" s="222">
        <f t="shared" si="36"/>
        <v>0</v>
      </c>
      <c r="F428" s="223">
        <f t="shared" si="37"/>
        <v>20443.41</v>
      </c>
      <c r="G428" s="223">
        <f t="shared" si="38"/>
        <v>0</v>
      </c>
      <c r="H428" s="226">
        <f t="shared" si="39"/>
        <v>20443.41</v>
      </c>
      <c r="I428" s="225">
        <f t="shared" si="40"/>
        <v>24000</v>
      </c>
      <c r="J428" s="226">
        <f t="shared" si="41"/>
        <v>3556.59</v>
      </c>
      <c r="K428" s="174">
        <f t="shared" si="42"/>
        <v>0.14819125</v>
      </c>
    </row>
    <row r="429" spans="1:11" x14ac:dyDescent="0.2">
      <c r="A429" s="163" t="s">
        <v>7445</v>
      </c>
      <c r="B429" s="162" t="s">
        <v>7446</v>
      </c>
      <c r="C429" s="162" t="s">
        <v>7396</v>
      </c>
      <c r="D429" s="162" t="s">
        <v>6751</v>
      </c>
      <c r="E429" s="222">
        <f t="shared" si="36"/>
        <v>0</v>
      </c>
      <c r="F429" s="223">
        <f t="shared" si="37"/>
        <v>65575</v>
      </c>
      <c r="G429" s="223">
        <f t="shared" si="38"/>
        <v>0</v>
      </c>
      <c r="H429" s="226">
        <f t="shared" si="39"/>
        <v>65575</v>
      </c>
      <c r="I429" s="225">
        <f t="shared" si="40"/>
        <v>65575</v>
      </c>
      <c r="J429" s="226">
        <f t="shared" si="41"/>
        <v>0</v>
      </c>
      <c r="K429" s="174">
        <f t="shared" si="42"/>
        <v>0</v>
      </c>
    </row>
    <row r="430" spans="1:11" x14ac:dyDescent="0.2">
      <c r="A430" s="163" t="s">
        <v>44871</v>
      </c>
      <c r="B430" s="162" t="s">
        <v>44872</v>
      </c>
      <c r="C430" s="162" t="s">
        <v>7396</v>
      </c>
      <c r="D430" s="162" t="s">
        <v>6751</v>
      </c>
      <c r="E430" s="222">
        <f t="shared" si="36"/>
        <v>0</v>
      </c>
      <c r="F430" s="223">
        <f t="shared" si="37"/>
        <v>0</v>
      </c>
      <c r="G430" s="223">
        <f t="shared" si="38"/>
        <v>194501.29</v>
      </c>
      <c r="H430" s="226">
        <f t="shared" si="39"/>
        <v>194501.29</v>
      </c>
      <c r="I430" s="225">
        <f t="shared" si="40"/>
        <v>460000</v>
      </c>
      <c r="J430" s="226">
        <f t="shared" si="41"/>
        <v>265498.70999999996</v>
      </c>
      <c r="K430" s="174">
        <f t="shared" si="42"/>
        <v>0.57717110869565214</v>
      </c>
    </row>
    <row r="431" spans="1:11" x14ac:dyDescent="0.2">
      <c r="A431" s="250" t="s">
        <v>46397</v>
      </c>
      <c r="B431" s="162" t="s">
        <v>46398</v>
      </c>
      <c r="C431" s="162" t="s">
        <v>7396</v>
      </c>
      <c r="D431" s="162" t="s">
        <v>6751</v>
      </c>
      <c r="E431" s="222">
        <f t="shared" si="36"/>
        <v>0</v>
      </c>
      <c r="F431" s="223">
        <f t="shared" si="37"/>
        <v>0</v>
      </c>
      <c r="G431" s="223">
        <f t="shared" si="38"/>
        <v>26591.29</v>
      </c>
      <c r="H431" s="226">
        <f t="shared" si="39"/>
        <v>26591.29</v>
      </c>
      <c r="I431" s="225">
        <f t="shared" si="40"/>
        <v>78969.06</v>
      </c>
      <c r="J431" s="226">
        <f t="shared" si="41"/>
        <v>52377.77</v>
      </c>
      <c r="K431" s="174">
        <f t="shared" si="42"/>
        <v>0.66326951340183105</v>
      </c>
    </row>
    <row r="432" spans="1:11" x14ac:dyDescent="0.2">
      <c r="A432" s="250" t="s">
        <v>46399</v>
      </c>
      <c r="B432" s="162" t="s">
        <v>46400</v>
      </c>
      <c r="C432" s="162" t="s">
        <v>7396</v>
      </c>
      <c r="D432" s="162" t="s">
        <v>6751</v>
      </c>
      <c r="E432" s="222">
        <f t="shared" si="36"/>
        <v>0</v>
      </c>
      <c r="F432" s="223">
        <f t="shared" si="37"/>
        <v>0</v>
      </c>
      <c r="G432" s="223">
        <f t="shared" si="38"/>
        <v>157982.42000000001</v>
      </c>
      <c r="H432" s="226">
        <f t="shared" si="39"/>
        <v>157982.42000000001</v>
      </c>
      <c r="I432" s="225">
        <f t="shared" si="40"/>
        <v>500000</v>
      </c>
      <c r="J432" s="226">
        <f t="shared" si="41"/>
        <v>342017.57999999996</v>
      </c>
      <c r="K432" s="174">
        <f t="shared" si="42"/>
        <v>0.68403515999999986</v>
      </c>
    </row>
    <row r="433" spans="1:11" x14ac:dyDescent="0.2">
      <c r="A433" s="249" t="s">
        <v>44873</v>
      </c>
      <c r="B433" s="249" t="s">
        <v>44874</v>
      </c>
      <c r="C433" s="249" t="s">
        <v>7396</v>
      </c>
      <c r="D433" s="249" t="s">
        <v>6751</v>
      </c>
      <c r="E433" s="222">
        <f t="shared" si="36"/>
        <v>0</v>
      </c>
      <c r="F433" s="223">
        <f t="shared" si="37"/>
        <v>0</v>
      </c>
      <c r="G433" s="223">
        <f t="shared" si="38"/>
        <v>176369.36</v>
      </c>
      <c r="H433" s="226">
        <f t="shared" si="39"/>
        <v>176369.36</v>
      </c>
      <c r="I433" s="225">
        <f t="shared" si="40"/>
        <v>202971.55</v>
      </c>
      <c r="J433" s="226">
        <f t="shared" si="41"/>
        <v>26602.190000000002</v>
      </c>
      <c r="K433" s="174">
        <f t="shared" si="42"/>
        <v>0.13106363921446135</v>
      </c>
    </row>
    <row r="434" spans="1:11" ht="5.4" customHeight="1" x14ac:dyDescent="0.2">
      <c r="A434" s="163"/>
      <c r="B434" s="162"/>
      <c r="C434" s="162"/>
      <c r="D434" s="162"/>
      <c r="E434" s="171"/>
      <c r="F434" s="172"/>
      <c r="G434" s="172"/>
      <c r="H434" s="173"/>
      <c r="I434" s="175"/>
      <c r="J434" s="175"/>
      <c r="K434" s="174"/>
    </row>
    <row r="435" spans="1:11" ht="10.5" x14ac:dyDescent="0.25">
      <c r="A435" s="163"/>
      <c r="B435" s="194" t="s">
        <v>13772</v>
      </c>
      <c r="C435" s="162"/>
      <c r="D435" s="162"/>
      <c r="E435" s="196">
        <f t="shared" ref="E435:J435" si="43">SUMIF(PSUType,"LEA",E$63:E$433)+SUMIF(PSUType,"ISD",E$63:E$433)</f>
        <v>84911003.230000004</v>
      </c>
      <c r="F435" s="196">
        <f t="shared" si="43"/>
        <v>623151568.91999996</v>
      </c>
      <c r="G435" s="196">
        <f t="shared" si="43"/>
        <v>1956198570.5600009</v>
      </c>
      <c r="H435" s="196">
        <f t="shared" si="43"/>
        <v>2664261142.7099991</v>
      </c>
      <c r="I435" s="196">
        <f t="shared" si="43"/>
        <v>5958139372.5700006</v>
      </c>
      <c r="J435" s="196">
        <f t="shared" si="43"/>
        <v>3293878229.8600006</v>
      </c>
      <c r="K435" s="197">
        <f>IFERROR(J435/I435,"")</f>
        <v>0.55283672030639486</v>
      </c>
    </row>
    <row r="436" spans="1:11" ht="10.5" x14ac:dyDescent="0.25">
      <c r="A436" s="163"/>
      <c r="B436" s="194" t="s">
        <v>13773</v>
      </c>
      <c r="C436" s="162"/>
      <c r="D436" s="162"/>
      <c r="E436" s="196">
        <f t="shared" ref="E436:J436" si="44">SUMIF(PSUType,"CS",E$63:E$433)+SUMIF(PSUType,"CS VPS",E$63:E$433)+SUMIF(PSUType,"Lab School",E$63:E$433)+SUMIF(PSUType,"Regional School",E$63:E$433)</f>
        <v>4064169.7399999993</v>
      </c>
      <c r="F436" s="196">
        <f t="shared" si="44"/>
        <v>32621376.330000002</v>
      </c>
      <c r="G436" s="196">
        <f t="shared" si="44"/>
        <v>106152196.12000003</v>
      </c>
      <c r="H436" s="196">
        <f t="shared" si="44"/>
        <v>142837742.19</v>
      </c>
      <c r="I436" s="196">
        <f t="shared" si="44"/>
        <v>295564251.34999996</v>
      </c>
      <c r="J436" s="196">
        <f t="shared" si="44"/>
        <v>152726509.15999997</v>
      </c>
      <c r="K436" s="197">
        <f t="shared" ref="K436:K437" si="45">IFERROR(J436/I436,"")</f>
        <v>0.51672862486723725</v>
      </c>
    </row>
    <row r="437" spans="1:11" ht="10.5" x14ac:dyDescent="0.25">
      <c r="A437" s="163"/>
      <c r="B437" s="194" t="s">
        <v>13774</v>
      </c>
      <c r="C437" s="162"/>
      <c r="D437" s="162"/>
      <c r="E437" s="196">
        <f t="shared" ref="E437:J437" si="46">SUMIF(PSUType,"Non Unit",E$63:E$433)</f>
        <v>0</v>
      </c>
      <c r="F437" s="196">
        <f t="shared" si="46"/>
        <v>5100245.3299999991</v>
      </c>
      <c r="G437" s="196">
        <f t="shared" si="46"/>
        <v>2870224.18</v>
      </c>
      <c r="H437" s="196">
        <f t="shared" si="46"/>
        <v>7970469.5100000016</v>
      </c>
      <c r="I437" s="196">
        <f t="shared" si="46"/>
        <v>13524766.900000002</v>
      </c>
      <c r="J437" s="196">
        <f t="shared" si="46"/>
        <v>5554297.3900000015</v>
      </c>
      <c r="K437" s="197">
        <f t="shared" si="45"/>
        <v>0.41067601616113625</v>
      </c>
    </row>
    <row r="438" spans="1:11" ht="10.5" x14ac:dyDescent="0.25">
      <c r="A438" s="163"/>
      <c r="B438" s="193" t="s">
        <v>13775</v>
      </c>
      <c r="C438" s="176"/>
      <c r="D438" s="176"/>
      <c r="E438" s="177">
        <f>SUM(E64:E434)</f>
        <v>88975172.969999999</v>
      </c>
      <c r="F438" s="178">
        <f t="shared" ref="F438:J438" si="47">SUM(F64:F434)</f>
        <v>660873190.58000028</v>
      </c>
      <c r="G438" s="178">
        <f t="shared" si="47"/>
        <v>2065220990.8600013</v>
      </c>
      <c r="H438" s="179">
        <f t="shared" si="47"/>
        <v>2815069354.4100027</v>
      </c>
      <c r="I438" s="177">
        <f>SUM(I64:I434)</f>
        <v>6267228390.8200016</v>
      </c>
      <c r="J438" s="177">
        <f t="shared" si="47"/>
        <v>3452159036.4099994</v>
      </c>
      <c r="K438" s="180">
        <f>IF(I438=0,0,J438/I438)</f>
        <v>0.55082706758646149</v>
      </c>
    </row>
    <row r="439" spans="1:11" ht="10.5" customHeight="1" x14ac:dyDescent="0.2">
      <c r="A439" s="181"/>
      <c r="B439" s="182"/>
      <c r="C439" s="182"/>
      <c r="D439" s="182"/>
      <c r="E439" s="195">
        <f>+E435+E436+E437-E438</f>
        <v>0</v>
      </c>
      <c r="F439" s="195">
        <f>+F435+F436+F437-F438</f>
        <v>0</v>
      </c>
      <c r="G439" s="195">
        <f>+G435+G436+G437-G438</f>
        <v>0</v>
      </c>
      <c r="H439" s="265">
        <f>ROUND(+H435+H436+H437-H438,2)</f>
        <v>0</v>
      </c>
      <c r="I439" s="195">
        <f>+I435+I436+I437-I438</f>
        <v>0</v>
      </c>
      <c r="J439" s="195">
        <f>+J435+J436+J437-J438</f>
        <v>0</v>
      </c>
      <c r="K439" s="183"/>
    </row>
    <row r="440" spans="1:11" ht="5.4" customHeight="1" x14ac:dyDescent="0.2">
      <c r="A440" s="184"/>
      <c r="B440" s="162"/>
      <c r="C440" s="162"/>
      <c r="D440" s="162"/>
      <c r="E440" s="185"/>
    </row>
    <row r="441" spans="1:11" x14ac:dyDescent="0.2">
      <c r="A441" s="253" t="s">
        <v>6717</v>
      </c>
      <c r="B441" s="186" t="s">
        <v>54168</v>
      </c>
      <c r="C441" s="186"/>
      <c r="D441" s="186"/>
    </row>
    <row r="442" spans="1:11" x14ac:dyDescent="0.2">
      <c r="A442" s="186"/>
      <c r="B442" s="186" t="s">
        <v>50978</v>
      </c>
      <c r="C442" s="186"/>
      <c r="D442" s="186"/>
    </row>
    <row r="443" spans="1:11" x14ac:dyDescent="0.2">
      <c r="A443" s="186"/>
      <c r="B443" s="186" t="s">
        <v>50979</v>
      </c>
      <c r="C443" s="186"/>
      <c r="D443" s="186"/>
    </row>
    <row r="444" spans="1:11" x14ac:dyDescent="0.2">
      <c r="A444" s="186"/>
      <c r="B444" s="186" t="s">
        <v>58825</v>
      </c>
      <c r="C444" s="186"/>
      <c r="D444" s="186"/>
    </row>
    <row r="445" spans="1:11" x14ac:dyDescent="0.2">
      <c r="A445" s="186"/>
      <c r="B445" s="186" t="s">
        <v>5951</v>
      </c>
      <c r="C445" s="186"/>
      <c r="D445" s="186"/>
    </row>
    <row r="446" spans="1:11" x14ac:dyDescent="0.2">
      <c r="A446" s="186"/>
      <c r="B446" s="146" t="s">
        <v>5942</v>
      </c>
      <c r="C446" s="146"/>
      <c r="D446" s="146"/>
    </row>
    <row r="447" spans="1:11" x14ac:dyDescent="0.2">
      <c r="A447" s="186"/>
      <c r="B447" s="146"/>
      <c r="C447" s="146"/>
      <c r="D447" s="146"/>
    </row>
  </sheetData>
  <sheetProtection formatCells="0" formatColumns="0" formatRows="0"/>
  <autoFilter ref="A63:K433" xr:uid="{953517E6-77A8-4765-9FEA-2F4E68D996A5}"/>
  <dataConsolidate/>
  <mergeCells count="2">
    <mergeCell ref="A60:E60"/>
    <mergeCell ref="A61:E61"/>
  </mergeCells>
  <phoneticPr fontId="1" type="noConversion"/>
  <dataValidations count="1">
    <dataValidation type="list" allowBlank="1" showInputMessage="1" showErrorMessage="1" errorTitle="LEA Input Error" error="Please select PRC from the list. Only valid PRC is allowed." promptTitle="District Input" prompt="Select PRC from drop down list" sqref="A60:E60" xr:uid="{00000000-0002-0000-0100-000000000000}">
      <formula1>$B$2:$B$56</formula1>
    </dataValidation>
  </dataValidations>
  <hyperlinks>
    <hyperlink ref="B446" r:id="rId1" xr:uid="{00000000-0004-0000-0100-000000000000}"/>
  </hyperlinks>
  <printOptions horizontalCentered="1"/>
  <pageMargins left="0.17" right="0.17" top="0.26" bottom="0.39" header="0.12" footer="0.12"/>
  <pageSetup scale="75" fitToHeight="0" orientation="landscape" r:id="rId2"/>
  <headerFooter alignWithMargins="0">
    <oddFooter>&amp;L&amp;"Arial,Italic"NCDPI
Division of School Business&amp;R&amp;"Arial,Italic"July 13, 2022
Page &amp;P of &amp;N</oddFooter>
  </headerFooter>
  <ignoredErrors>
    <ignoredError sqref="H439"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I441"/>
  <sheetViews>
    <sheetView topLeftCell="A372" zoomScaleNormal="100" workbookViewId="0">
      <pane ySplit="5" topLeftCell="A377" activePane="bottomLeft" state="frozen"/>
      <selection activeCell="A372" sqref="A372"/>
      <selection pane="bottomLeft" activeCell="A373" sqref="A373:C373"/>
    </sheetView>
  </sheetViews>
  <sheetFormatPr defaultColWidth="9.33203125" defaultRowHeight="10" x14ac:dyDescent="0.2"/>
  <cols>
    <col min="1" max="1" width="6.6640625" style="1" customWidth="1"/>
    <col min="2" max="2" width="64.6640625" style="1" customWidth="1"/>
    <col min="3" max="3" width="18.44140625" style="1" customWidth="1"/>
    <col min="4" max="4" width="21.44140625" style="1" customWidth="1"/>
    <col min="5" max="5" width="25.88671875" style="1" customWidth="1"/>
    <col min="6" max="6" width="15.44140625" style="1" customWidth="1"/>
    <col min="7" max="7" width="15.88671875" style="1" customWidth="1"/>
    <col min="8" max="8" width="16" style="1" customWidth="1"/>
    <col min="9" max="9" width="11.88671875" style="1" customWidth="1"/>
    <col min="10" max="16384" width="9.33203125" style="1"/>
  </cols>
  <sheetData>
    <row r="1" spans="1:2" s="7" customFormat="1" ht="10.5" hidden="1" x14ac:dyDescent="0.25">
      <c r="A1" s="37"/>
      <c r="B1" s="37" t="s">
        <v>5950</v>
      </c>
    </row>
    <row r="2" spans="1:2" s="7" customFormat="1" hidden="1" x14ac:dyDescent="0.2">
      <c r="A2" s="39"/>
      <c r="B2" s="102" t="s">
        <v>2919</v>
      </c>
    </row>
    <row r="3" spans="1:2" s="7" customFormat="1" hidden="1" x14ac:dyDescent="0.2">
      <c r="A3" s="39"/>
      <c r="B3" s="113" t="s">
        <v>2920</v>
      </c>
    </row>
    <row r="4" spans="1:2" s="7" customFormat="1" hidden="1" x14ac:dyDescent="0.2">
      <c r="A4" s="40"/>
      <c r="B4" s="40" t="s">
        <v>2921</v>
      </c>
    </row>
    <row r="5" spans="1:2" s="7" customFormat="1" hidden="1" x14ac:dyDescent="0.2">
      <c r="A5" s="40"/>
      <c r="B5" s="113" t="s">
        <v>2922</v>
      </c>
    </row>
    <row r="6" spans="1:2" s="7" customFormat="1" hidden="1" x14ac:dyDescent="0.2">
      <c r="A6" s="40"/>
      <c r="B6" s="113" t="s">
        <v>2923</v>
      </c>
    </row>
    <row r="7" spans="1:2" s="7" customFormat="1" hidden="1" x14ac:dyDescent="0.2">
      <c r="A7" s="40"/>
      <c r="B7" s="113" t="s">
        <v>2924</v>
      </c>
    </row>
    <row r="8" spans="1:2" s="7" customFormat="1" hidden="1" x14ac:dyDescent="0.2">
      <c r="A8" s="40"/>
      <c r="B8" s="113" t="s">
        <v>2925</v>
      </c>
    </row>
    <row r="9" spans="1:2" s="7" customFormat="1" hidden="1" x14ac:dyDescent="0.2">
      <c r="A9" s="40"/>
      <c r="B9" s="40" t="s">
        <v>2926</v>
      </c>
    </row>
    <row r="10" spans="1:2" s="7" customFormat="1" hidden="1" x14ac:dyDescent="0.2">
      <c r="A10" s="40"/>
      <c r="B10" s="40" t="s">
        <v>2927</v>
      </c>
    </row>
    <row r="11" spans="1:2" s="7" customFormat="1" hidden="1" x14ac:dyDescent="0.2">
      <c r="A11" s="40"/>
      <c r="B11" s="40" t="s">
        <v>2928</v>
      </c>
    </row>
    <row r="12" spans="1:2" s="7" customFormat="1" hidden="1" x14ac:dyDescent="0.2">
      <c r="A12" s="40"/>
      <c r="B12" s="40" t="s">
        <v>2929</v>
      </c>
    </row>
    <row r="13" spans="1:2" s="7" customFormat="1" hidden="1" x14ac:dyDescent="0.2">
      <c r="A13" s="40"/>
      <c r="B13" s="40" t="s">
        <v>2930</v>
      </c>
    </row>
    <row r="14" spans="1:2" s="7" customFormat="1" hidden="1" x14ac:dyDescent="0.2">
      <c r="A14" s="40"/>
      <c r="B14" s="113" t="s">
        <v>2931</v>
      </c>
    </row>
    <row r="15" spans="1:2" s="7" customFormat="1" hidden="1" x14ac:dyDescent="0.2">
      <c r="A15" s="40"/>
      <c r="B15" s="113" t="s">
        <v>2932</v>
      </c>
    </row>
    <row r="16" spans="1:2" s="7" customFormat="1" hidden="1" x14ac:dyDescent="0.2">
      <c r="A16" s="40"/>
      <c r="B16" s="40" t="s">
        <v>2933</v>
      </c>
    </row>
    <row r="17" spans="1:2" s="7" customFormat="1" hidden="1" x14ac:dyDescent="0.2">
      <c r="A17" s="40"/>
      <c r="B17" s="113" t="s">
        <v>2934</v>
      </c>
    </row>
    <row r="18" spans="1:2" s="7" customFormat="1" hidden="1" x14ac:dyDescent="0.2">
      <c r="A18" s="40"/>
      <c r="B18" s="40" t="s">
        <v>2935</v>
      </c>
    </row>
    <row r="19" spans="1:2" s="7" customFormat="1" hidden="1" x14ac:dyDescent="0.2">
      <c r="A19" s="40"/>
      <c r="B19" s="113" t="s">
        <v>2936</v>
      </c>
    </row>
    <row r="20" spans="1:2" s="7" customFormat="1" hidden="1" x14ac:dyDescent="0.2">
      <c r="A20" s="40"/>
      <c r="B20" s="40" t="s">
        <v>2937</v>
      </c>
    </row>
    <row r="21" spans="1:2" s="7" customFormat="1" hidden="1" x14ac:dyDescent="0.2">
      <c r="A21" s="40"/>
      <c r="B21" s="113" t="s">
        <v>14026</v>
      </c>
    </row>
    <row r="22" spans="1:2" s="7" customFormat="1" hidden="1" x14ac:dyDescent="0.2">
      <c r="A22" s="40"/>
      <c r="B22" s="113" t="s">
        <v>2938</v>
      </c>
    </row>
    <row r="23" spans="1:2" s="7" customFormat="1" hidden="1" x14ac:dyDescent="0.2">
      <c r="A23" s="40"/>
      <c r="B23" s="40" t="s">
        <v>2939</v>
      </c>
    </row>
    <row r="24" spans="1:2" s="7" customFormat="1" hidden="1" x14ac:dyDescent="0.2">
      <c r="A24" s="40"/>
      <c r="B24" s="113" t="s">
        <v>2940</v>
      </c>
    </row>
    <row r="25" spans="1:2" s="7" customFormat="1" hidden="1" x14ac:dyDescent="0.2">
      <c r="A25" s="40"/>
      <c r="B25" s="113" t="s">
        <v>2941</v>
      </c>
    </row>
    <row r="26" spans="1:2" s="7" customFormat="1" hidden="1" x14ac:dyDescent="0.2">
      <c r="A26" s="40"/>
      <c r="B26" s="40" t="s">
        <v>2942</v>
      </c>
    </row>
    <row r="27" spans="1:2" s="7" customFormat="1" hidden="1" x14ac:dyDescent="0.2">
      <c r="A27" s="40"/>
      <c r="B27" s="40" t="s">
        <v>2943</v>
      </c>
    </row>
    <row r="28" spans="1:2" s="7" customFormat="1" hidden="1" x14ac:dyDescent="0.2">
      <c r="A28" s="40"/>
      <c r="B28" s="113" t="s">
        <v>2944</v>
      </c>
    </row>
    <row r="29" spans="1:2" s="7" customFormat="1" hidden="1" x14ac:dyDescent="0.2">
      <c r="A29" s="40"/>
      <c r="B29" s="113" t="s">
        <v>2945</v>
      </c>
    </row>
    <row r="30" spans="1:2" s="7" customFormat="1" hidden="1" x14ac:dyDescent="0.2">
      <c r="A30" s="40"/>
      <c r="B30" s="113" t="s">
        <v>2946</v>
      </c>
    </row>
    <row r="31" spans="1:2" s="7" customFormat="1" hidden="1" x14ac:dyDescent="0.2">
      <c r="A31" s="40"/>
      <c r="B31" s="113" t="s">
        <v>2947</v>
      </c>
    </row>
    <row r="32" spans="1:2" s="7" customFormat="1" hidden="1" x14ac:dyDescent="0.2">
      <c r="A32" s="40"/>
      <c r="B32" s="113" t="s">
        <v>14885</v>
      </c>
    </row>
    <row r="33" spans="1:2" s="7" customFormat="1" hidden="1" x14ac:dyDescent="0.2">
      <c r="A33" s="40"/>
      <c r="B33" s="113" t="s">
        <v>2948</v>
      </c>
    </row>
    <row r="34" spans="1:2" s="7" customFormat="1" hidden="1" x14ac:dyDescent="0.2">
      <c r="A34" s="40"/>
      <c r="B34" s="40" t="s">
        <v>2949</v>
      </c>
    </row>
    <row r="35" spans="1:2" s="7" customFormat="1" hidden="1" x14ac:dyDescent="0.2">
      <c r="A35" s="40"/>
      <c r="B35" s="113" t="s">
        <v>2950</v>
      </c>
    </row>
    <row r="36" spans="1:2" s="7" customFormat="1" hidden="1" x14ac:dyDescent="0.2">
      <c r="A36" s="40"/>
      <c r="B36" s="40" t="s">
        <v>2951</v>
      </c>
    </row>
    <row r="37" spans="1:2" s="7" customFormat="1" hidden="1" x14ac:dyDescent="0.2">
      <c r="A37" s="40"/>
      <c r="B37" s="40" t="s">
        <v>2952</v>
      </c>
    </row>
    <row r="38" spans="1:2" s="7" customFormat="1" hidden="1" x14ac:dyDescent="0.2">
      <c r="A38" s="40"/>
      <c r="B38" s="113" t="s">
        <v>2953</v>
      </c>
    </row>
    <row r="39" spans="1:2" s="7" customFormat="1" hidden="1" x14ac:dyDescent="0.2">
      <c r="A39" s="40"/>
      <c r="B39" s="113" t="s">
        <v>2954</v>
      </c>
    </row>
    <row r="40" spans="1:2" s="7" customFormat="1" hidden="1" x14ac:dyDescent="0.2">
      <c r="A40" s="40"/>
      <c r="B40" s="113" t="s">
        <v>2955</v>
      </c>
    </row>
    <row r="41" spans="1:2" s="7" customFormat="1" hidden="1" x14ac:dyDescent="0.2">
      <c r="A41" s="40"/>
      <c r="B41" s="113" t="s">
        <v>2956</v>
      </c>
    </row>
    <row r="42" spans="1:2" s="7" customFormat="1" hidden="1" x14ac:dyDescent="0.2">
      <c r="A42" s="40"/>
      <c r="B42" s="40" t="s">
        <v>2957</v>
      </c>
    </row>
    <row r="43" spans="1:2" s="7" customFormat="1" hidden="1" x14ac:dyDescent="0.2">
      <c r="A43" s="40"/>
      <c r="B43" s="40" t="s">
        <v>2958</v>
      </c>
    </row>
    <row r="44" spans="1:2" s="7" customFormat="1" hidden="1" x14ac:dyDescent="0.2">
      <c r="A44" s="40"/>
      <c r="B44" s="41" t="s">
        <v>2959</v>
      </c>
    </row>
    <row r="45" spans="1:2" s="7" customFormat="1" hidden="1" x14ac:dyDescent="0.2">
      <c r="A45" s="40"/>
      <c r="B45" s="113" t="s">
        <v>2960</v>
      </c>
    </row>
    <row r="46" spans="1:2" s="7" customFormat="1" hidden="1" x14ac:dyDescent="0.2">
      <c r="A46" s="40"/>
      <c r="B46" s="40" t="s">
        <v>2961</v>
      </c>
    </row>
    <row r="47" spans="1:2" s="7" customFormat="1" hidden="1" x14ac:dyDescent="0.2">
      <c r="A47" s="40"/>
      <c r="B47" s="40" t="s">
        <v>2962</v>
      </c>
    </row>
    <row r="48" spans="1:2" s="7" customFormat="1" hidden="1" x14ac:dyDescent="0.2">
      <c r="A48" s="40"/>
      <c r="B48" s="40" t="s">
        <v>2963</v>
      </c>
    </row>
    <row r="49" spans="1:2" s="7" customFormat="1" hidden="1" x14ac:dyDescent="0.2">
      <c r="A49" s="40"/>
      <c r="B49" s="40" t="s">
        <v>2964</v>
      </c>
    </row>
    <row r="50" spans="1:2" s="7" customFormat="1" hidden="1" x14ac:dyDescent="0.2">
      <c r="A50" s="40"/>
      <c r="B50" s="40" t="s">
        <v>2965</v>
      </c>
    </row>
    <row r="51" spans="1:2" s="7" customFormat="1" hidden="1" x14ac:dyDescent="0.2">
      <c r="A51" s="40"/>
      <c r="B51" s="113" t="s">
        <v>2966</v>
      </c>
    </row>
    <row r="52" spans="1:2" s="7" customFormat="1" hidden="1" x14ac:dyDescent="0.2">
      <c r="A52" s="40"/>
      <c r="B52" s="113" t="s">
        <v>2967</v>
      </c>
    </row>
    <row r="53" spans="1:2" s="7" customFormat="1" hidden="1" x14ac:dyDescent="0.2">
      <c r="A53" s="40"/>
      <c r="B53" s="113" t="s">
        <v>2968</v>
      </c>
    </row>
    <row r="54" spans="1:2" s="7" customFormat="1" hidden="1" x14ac:dyDescent="0.2">
      <c r="A54" s="40"/>
      <c r="B54" s="40" t="s">
        <v>2969</v>
      </c>
    </row>
    <row r="55" spans="1:2" s="7" customFormat="1" hidden="1" x14ac:dyDescent="0.2">
      <c r="A55" s="40"/>
      <c r="B55" s="113" t="s">
        <v>14034</v>
      </c>
    </row>
    <row r="56" spans="1:2" s="7" customFormat="1" hidden="1" x14ac:dyDescent="0.2">
      <c r="A56" s="40"/>
      <c r="B56" s="40" t="s">
        <v>2970</v>
      </c>
    </row>
    <row r="57" spans="1:2" s="7" customFormat="1" hidden="1" x14ac:dyDescent="0.2">
      <c r="A57" s="40"/>
      <c r="B57" s="40" t="s">
        <v>2971</v>
      </c>
    </row>
    <row r="58" spans="1:2" s="7" customFormat="1" hidden="1" x14ac:dyDescent="0.2">
      <c r="A58" s="40"/>
      <c r="B58" s="40" t="s">
        <v>2972</v>
      </c>
    </row>
    <row r="59" spans="1:2" s="7" customFormat="1" hidden="1" x14ac:dyDescent="0.2">
      <c r="A59" s="40"/>
      <c r="B59" s="113" t="s">
        <v>2973</v>
      </c>
    </row>
    <row r="60" spans="1:2" s="7" customFormat="1" hidden="1" x14ac:dyDescent="0.2">
      <c r="A60" s="40"/>
      <c r="B60" s="40" t="s">
        <v>2974</v>
      </c>
    </row>
    <row r="61" spans="1:2" s="7" customFormat="1" hidden="1" x14ac:dyDescent="0.2">
      <c r="A61" s="40"/>
      <c r="B61" s="40" t="s">
        <v>2975</v>
      </c>
    </row>
    <row r="62" spans="1:2" s="7" customFormat="1" hidden="1" x14ac:dyDescent="0.2">
      <c r="A62" s="40"/>
      <c r="B62" s="113" t="s">
        <v>2976</v>
      </c>
    </row>
    <row r="63" spans="1:2" s="7" customFormat="1" hidden="1" x14ac:dyDescent="0.2">
      <c r="A63" s="40"/>
      <c r="B63" s="113" t="s">
        <v>2977</v>
      </c>
    </row>
    <row r="64" spans="1:2" s="7" customFormat="1" hidden="1" x14ac:dyDescent="0.2">
      <c r="A64" s="40"/>
      <c r="B64" s="40" t="s">
        <v>2978</v>
      </c>
    </row>
    <row r="65" spans="1:2" s="7" customFormat="1" hidden="1" x14ac:dyDescent="0.2">
      <c r="A65" s="40"/>
      <c r="B65" s="40" t="s">
        <v>2979</v>
      </c>
    </row>
    <row r="66" spans="1:2" s="7" customFormat="1" hidden="1" x14ac:dyDescent="0.2">
      <c r="A66" s="40"/>
      <c r="B66" s="113" t="s">
        <v>2980</v>
      </c>
    </row>
    <row r="67" spans="1:2" s="7" customFormat="1" hidden="1" x14ac:dyDescent="0.2">
      <c r="A67" s="40"/>
      <c r="B67" s="113" t="s">
        <v>2981</v>
      </c>
    </row>
    <row r="68" spans="1:2" s="7" customFormat="1" hidden="1" x14ac:dyDescent="0.2">
      <c r="A68" s="40"/>
      <c r="B68" s="40" t="s">
        <v>2982</v>
      </c>
    </row>
    <row r="69" spans="1:2" s="7" customFormat="1" hidden="1" x14ac:dyDescent="0.2">
      <c r="A69" s="40"/>
      <c r="B69" s="113" t="s">
        <v>2983</v>
      </c>
    </row>
    <row r="70" spans="1:2" s="7" customFormat="1" hidden="1" x14ac:dyDescent="0.2">
      <c r="A70" s="40"/>
      <c r="B70" s="40" t="s">
        <v>2984</v>
      </c>
    </row>
    <row r="71" spans="1:2" s="7" customFormat="1" hidden="1" x14ac:dyDescent="0.2">
      <c r="A71" s="40"/>
      <c r="B71" s="40" t="s">
        <v>2985</v>
      </c>
    </row>
    <row r="72" spans="1:2" s="7" customFormat="1" hidden="1" x14ac:dyDescent="0.2">
      <c r="A72" s="40"/>
      <c r="B72" s="40" t="s">
        <v>2986</v>
      </c>
    </row>
    <row r="73" spans="1:2" s="7" customFormat="1" hidden="1" x14ac:dyDescent="0.2">
      <c r="A73" s="40"/>
      <c r="B73" s="40" t="s">
        <v>2987</v>
      </c>
    </row>
    <row r="74" spans="1:2" s="7" customFormat="1" hidden="1" x14ac:dyDescent="0.2">
      <c r="A74" s="40"/>
      <c r="B74" s="40" t="s">
        <v>2988</v>
      </c>
    </row>
    <row r="75" spans="1:2" s="7" customFormat="1" hidden="1" x14ac:dyDescent="0.2">
      <c r="A75" s="40"/>
      <c r="B75" s="113" t="s">
        <v>2989</v>
      </c>
    </row>
    <row r="76" spans="1:2" s="7" customFormat="1" hidden="1" x14ac:dyDescent="0.2">
      <c r="A76" s="40"/>
      <c r="B76" s="40" t="s">
        <v>2990</v>
      </c>
    </row>
    <row r="77" spans="1:2" s="7" customFormat="1" hidden="1" x14ac:dyDescent="0.2">
      <c r="A77" s="40"/>
      <c r="B77" s="40" t="s">
        <v>2991</v>
      </c>
    </row>
    <row r="78" spans="1:2" s="7" customFormat="1" hidden="1" x14ac:dyDescent="0.2">
      <c r="A78" s="40"/>
      <c r="B78" s="40" t="s">
        <v>2992</v>
      </c>
    </row>
    <row r="79" spans="1:2" s="7" customFormat="1" hidden="1" x14ac:dyDescent="0.2">
      <c r="A79" s="40"/>
      <c r="B79" s="113" t="s">
        <v>2993</v>
      </c>
    </row>
    <row r="80" spans="1:2" s="7" customFormat="1" hidden="1" x14ac:dyDescent="0.2">
      <c r="A80" s="40"/>
      <c r="B80" s="113" t="s">
        <v>2994</v>
      </c>
    </row>
    <row r="81" spans="1:2" s="7" customFormat="1" hidden="1" x14ac:dyDescent="0.2">
      <c r="A81" s="40"/>
      <c r="B81" s="113" t="s">
        <v>2995</v>
      </c>
    </row>
    <row r="82" spans="1:2" s="7" customFormat="1" hidden="1" x14ac:dyDescent="0.2">
      <c r="A82" s="40"/>
      <c r="B82" s="113" t="s">
        <v>2996</v>
      </c>
    </row>
    <row r="83" spans="1:2" s="7" customFormat="1" hidden="1" x14ac:dyDescent="0.2">
      <c r="A83" s="40"/>
      <c r="B83" s="113" t="s">
        <v>2997</v>
      </c>
    </row>
    <row r="84" spans="1:2" s="7" customFormat="1" hidden="1" x14ac:dyDescent="0.2">
      <c r="A84" s="40"/>
      <c r="B84" s="113" t="s">
        <v>2998</v>
      </c>
    </row>
    <row r="85" spans="1:2" s="7" customFormat="1" hidden="1" x14ac:dyDescent="0.2">
      <c r="A85" s="40"/>
      <c r="B85" s="113" t="s">
        <v>2999</v>
      </c>
    </row>
    <row r="86" spans="1:2" s="7" customFormat="1" hidden="1" x14ac:dyDescent="0.2">
      <c r="A86" s="40"/>
      <c r="B86" s="113" t="s">
        <v>3000</v>
      </c>
    </row>
    <row r="87" spans="1:2" s="7" customFormat="1" hidden="1" x14ac:dyDescent="0.2">
      <c r="A87" s="40"/>
      <c r="B87" s="113" t="s">
        <v>3001</v>
      </c>
    </row>
    <row r="88" spans="1:2" s="7" customFormat="1" hidden="1" x14ac:dyDescent="0.2">
      <c r="A88" s="40"/>
      <c r="B88" s="113" t="s">
        <v>3002</v>
      </c>
    </row>
    <row r="89" spans="1:2" s="7" customFormat="1" hidden="1" x14ac:dyDescent="0.2">
      <c r="A89" s="40"/>
      <c r="B89" s="113" t="s">
        <v>3003</v>
      </c>
    </row>
    <row r="90" spans="1:2" s="7" customFormat="1" hidden="1" x14ac:dyDescent="0.2">
      <c r="A90" s="40"/>
      <c r="B90" s="113" t="s">
        <v>3004</v>
      </c>
    </row>
    <row r="91" spans="1:2" s="7" customFormat="1" hidden="1" x14ac:dyDescent="0.2">
      <c r="A91" s="40"/>
      <c r="B91" s="113" t="s">
        <v>3005</v>
      </c>
    </row>
    <row r="92" spans="1:2" s="7" customFormat="1" hidden="1" x14ac:dyDescent="0.2">
      <c r="A92" s="40"/>
      <c r="B92" s="113" t="s">
        <v>3006</v>
      </c>
    </row>
    <row r="93" spans="1:2" s="7" customFormat="1" hidden="1" x14ac:dyDescent="0.2">
      <c r="A93" s="40"/>
      <c r="B93" s="40" t="s">
        <v>3007</v>
      </c>
    </row>
    <row r="94" spans="1:2" s="7" customFormat="1" hidden="1" x14ac:dyDescent="0.2">
      <c r="A94" s="40"/>
      <c r="B94" s="113" t="s">
        <v>3008</v>
      </c>
    </row>
    <row r="95" spans="1:2" s="7" customFormat="1" hidden="1" x14ac:dyDescent="0.2">
      <c r="A95" s="40"/>
      <c r="B95" s="40" t="s">
        <v>3009</v>
      </c>
    </row>
    <row r="96" spans="1:2" s="7" customFormat="1" hidden="1" x14ac:dyDescent="0.2">
      <c r="A96" s="40"/>
      <c r="B96" s="113" t="s">
        <v>3010</v>
      </c>
    </row>
    <row r="97" spans="1:2" s="7" customFormat="1" hidden="1" x14ac:dyDescent="0.2">
      <c r="A97" s="40"/>
      <c r="B97" s="113" t="s">
        <v>3011</v>
      </c>
    </row>
    <row r="98" spans="1:2" s="7" customFormat="1" hidden="1" x14ac:dyDescent="0.2">
      <c r="A98" s="40"/>
      <c r="B98" s="113" t="s">
        <v>3012</v>
      </c>
    </row>
    <row r="99" spans="1:2" s="7" customFormat="1" hidden="1" x14ac:dyDescent="0.2">
      <c r="A99" s="40"/>
      <c r="B99" s="113" t="s">
        <v>3013</v>
      </c>
    </row>
    <row r="100" spans="1:2" s="7" customFormat="1" hidden="1" x14ac:dyDescent="0.2">
      <c r="A100" s="40"/>
      <c r="B100" s="113" t="s">
        <v>14027</v>
      </c>
    </row>
    <row r="101" spans="1:2" s="7" customFormat="1" hidden="1" x14ac:dyDescent="0.2">
      <c r="A101" s="40"/>
      <c r="B101" s="113" t="s">
        <v>3014</v>
      </c>
    </row>
    <row r="102" spans="1:2" s="7" customFormat="1" hidden="1" x14ac:dyDescent="0.2">
      <c r="A102" s="40"/>
      <c r="B102" s="113" t="s">
        <v>3015</v>
      </c>
    </row>
    <row r="103" spans="1:2" s="7" customFormat="1" hidden="1" x14ac:dyDescent="0.2">
      <c r="A103" s="40"/>
      <c r="B103" s="40" t="s">
        <v>3016</v>
      </c>
    </row>
    <row r="104" spans="1:2" s="7" customFormat="1" hidden="1" x14ac:dyDescent="0.2">
      <c r="A104" s="40"/>
      <c r="B104" s="113" t="s">
        <v>3017</v>
      </c>
    </row>
    <row r="105" spans="1:2" s="7" customFormat="1" hidden="1" x14ac:dyDescent="0.2">
      <c r="A105" s="40"/>
      <c r="B105" s="113" t="s">
        <v>3018</v>
      </c>
    </row>
    <row r="106" spans="1:2" s="7" customFormat="1" hidden="1" x14ac:dyDescent="0.2">
      <c r="A106" s="40"/>
      <c r="B106" s="40" t="s">
        <v>3019</v>
      </c>
    </row>
    <row r="107" spans="1:2" s="7" customFormat="1" hidden="1" x14ac:dyDescent="0.2">
      <c r="A107" s="40"/>
      <c r="B107" s="113" t="s">
        <v>3020</v>
      </c>
    </row>
    <row r="108" spans="1:2" s="7" customFormat="1" hidden="1" x14ac:dyDescent="0.2">
      <c r="A108" s="40"/>
      <c r="B108" s="113" t="s">
        <v>3021</v>
      </c>
    </row>
    <row r="109" spans="1:2" s="7" customFormat="1" hidden="1" x14ac:dyDescent="0.2">
      <c r="A109" s="40"/>
      <c r="B109" s="113" t="s">
        <v>3022</v>
      </c>
    </row>
    <row r="110" spans="1:2" s="7" customFormat="1" hidden="1" x14ac:dyDescent="0.2">
      <c r="A110" s="40"/>
      <c r="B110" s="113" t="s">
        <v>3023</v>
      </c>
    </row>
    <row r="111" spans="1:2" s="7" customFormat="1" hidden="1" x14ac:dyDescent="0.2">
      <c r="A111" s="40"/>
      <c r="B111" s="40" t="s">
        <v>3024</v>
      </c>
    </row>
    <row r="112" spans="1:2" s="7" customFormat="1" hidden="1" x14ac:dyDescent="0.2">
      <c r="A112" s="40"/>
      <c r="B112" s="40" t="s">
        <v>3025</v>
      </c>
    </row>
    <row r="113" spans="1:2" s="7" customFormat="1" hidden="1" x14ac:dyDescent="0.2">
      <c r="A113" s="40"/>
      <c r="B113" s="40" t="s">
        <v>3026</v>
      </c>
    </row>
    <row r="114" spans="1:2" s="7" customFormat="1" hidden="1" x14ac:dyDescent="0.2">
      <c r="A114" s="40"/>
      <c r="B114" s="113" t="s">
        <v>3027</v>
      </c>
    </row>
    <row r="115" spans="1:2" s="7" customFormat="1" hidden="1" x14ac:dyDescent="0.2">
      <c r="A115" s="40"/>
      <c r="B115" s="113" t="s">
        <v>3028</v>
      </c>
    </row>
    <row r="116" spans="1:2" s="7" customFormat="1" hidden="1" x14ac:dyDescent="0.2">
      <c r="A116" s="40"/>
      <c r="B116" s="40" t="s">
        <v>3029</v>
      </c>
    </row>
    <row r="117" spans="1:2" s="7" customFormat="1" hidden="1" x14ac:dyDescent="0.2">
      <c r="A117" s="40"/>
      <c r="B117" s="40" t="s">
        <v>3030</v>
      </c>
    </row>
    <row r="118" spans="1:2" s="7" customFormat="1" hidden="1" x14ac:dyDescent="0.2">
      <c r="A118" s="40"/>
      <c r="B118" s="113" t="s">
        <v>3031</v>
      </c>
    </row>
    <row r="119" spans="1:2" s="7" customFormat="1" hidden="1" x14ac:dyDescent="0.2">
      <c r="A119" s="40"/>
      <c r="B119" s="113" t="s">
        <v>3032</v>
      </c>
    </row>
    <row r="120" spans="1:2" s="7" customFormat="1" hidden="1" x14ac:dyDescent="0.2">
      <c r="A120" s="40"/>
      <c r="B120" s="113" t="s">
        <v>3033</v>
      </c>
    </row>
    <row r="121" spans="1:2" s="7" customFormat="1" hidden="1" x14ac:dyDescent="0.2">
      <c r="A121" s="40"/>
      <c r="B121" s="113" t="s">
        <v>3034</v>
      </c>
    </row>
    <row r="122" spans="1:2" s="7" customFormat="1" hidden="1" x14ac:dyDescent="0.2">
      <c r="A122" s="40"/>
      <c r="B122" s="113" t="s">
        <v>3035</v>
      </c>
    </row>
    <row r="123" spans="1:2" s="7" customFormat="1" hidden="1" x14ac:dyDescent="0.2">
      <c r="A123" s="40"/>
      <c r="B123" s="113" t="s">
        <v>14028</v>
      </c>
    </row>
    <row r="124" spans="1:2" s="7" customFormat="1" hidden="1" x14ac:dyDescent="0.2">
      <c r="A124" s="40"/>
      <c r="B124" s="113" t="s">
        <v>3036</v>
      </c>
    </row>
    <row r="125" spans="1:2" s="7" customFormat="1" hidden="1" x14ac:dyDescent="0.2">
      <c r="A125" s="40"/>
      <c r="B125" s="113" t="s">
        <v>3037</v>
      </c>
    </row>
    <row r="126" spans="1:2" s="7" customFormat="1" hidden="1" x14ac:dyDescent="0.2">
      <c r="A126" s="40"/>
      <c r="B126" s="113" t="s">
        <v>3038</v>
      </c>
    </row>
    <row r="127" spans="1:2" s="7" customFormat="1" hidden="1" x14ac:dyDescent="0.2">
      <c r="A127" s="40"/>
      <c r="B127" s="113" t="s">
        <v>3039</v>
      </c>
    </row>
    <row r="128" spans="1:2" s="7" customFormat="1" hidden="1" x14ac:dyDescent="0.2">
      <c r="A128" s="40"/>
      <c r="B128" s="113" t="s">
        <v>3040</v>
      </c>
    </row>
    <row r="129" spans="1:2" s="7" customFormat="1" hidden="1" x14ac:dyDescent="0.2">
      <c r="A129" s="40"/>
      <c r="B129" s="113" t="s">
        <v>3041</v>
      </c>
    </row>
    <row r="130" spans="1:2" s="7" customFormat="1" hidden="1" x14ac:dyDescent="0.2">
      <c r="A130" s="40"/>
      <c r="B130" s="113" t="s">
        <v>14884</v>
      </c>
    </row>
    <row r="131" spans="1:2" s="7" customFormat="1" hidden="1" x14ac:dyDescent="0.2">
      <c r="A131" s="40"/>
      <c r="B131" s="40" t="s">
        <v>3042</v>
      </c>
    </row>
    <row r="132" spans="1:2" s="7" customFormat="1" hidden="1" x14ac:dyDescent="0.2">
      <c r="A132" s="40"/>
      <c r="B132" s="40" t="s">
        <v>3043</v>
      </c>
    </row>
    <row r="133" spans="1:2" s="7" customFormat="1" hidden="1" x14ac:dyDescent="0.2">
      <c r="A133" s="40"/>
      <c r="B133" s="40" t="s">
        <v>3044</v>
      </c>
    </row>
    <row r="134" spans="1:2" s="7" customFormat="1" hidden="1" x14ac:dyDescent="0.2">
      <c r="A134" s="40"/>
      <c r="B134" s="113" t="s">
        <v>3045</v>
      </c>
    </row>
    <row r="135" spans="1:2" s="7" customFormat="1" hidden="1" x14ac:dyDescent="0.2">
      <c r="A135" s="40"/>
      <c r="B135" s="113" t="s">
        <v>3046</v>
      </c>
    </row>
    <row r="136" spans="1:2" s="7" customFormat="1" hidden="1" x14ac:dyDescent="0.2">
      <c r="A136" s="40"/>
      <c r="B136" s="40" t="s">
        <v>3047</v>
      </c>
    </row>
    <row r="137" spans="1:2" s="7" customFormat="1" hidden="1" x14ac:dyDescent="0.2">
      <c r="A137" s="40"/>
      <c r="B137" s="113" t="s">
        <v>3048</v>
      </c>
    </row>
    <row r="138" spans="1:2" s="7" customFormat="1" hidden="1" x14ac:dyDescent="0.2">
      <c r="A138" s="40"/>
      <c r="B138" s="113" t="s">
        <v>3049</v>
      </c>
    </row>
    <row r="139" spans="1:2" s="7" customFormat="1" hidden="1" x14ac:dyDescent="0.2">
      <c r="A139" s="40"/>
      <c r="B139" s="40" t="s">
        <v>3050</v>
      </c>
    </row>
    <row r="140" spans="1:2" s="7" customFormat="1" hidden="1" x14ac:dyDescent="0.2">
      <c r="A140" s="40"/>
      <c r="B140" s="113" t="s">
        <v>3051</v>
      </c>
    </row>
    <row r="141" spans="1:2" s="7" customFormat="1" hidden="1" x14ac:dyDescent="0.2">
      <c r="A141" s="40"/>
      <c r="B141" s="40" t="s">
        <v>3052</v>
      </c>
    </row>
    <row r="142" spans="1:2" s="7" customFormat="1" hidden="1" x14ac:dyDescent="0.2">
      <c r="A142" s="40"/>
      <c r="B142" s="113" t="s">
        <v>3053</v>
      </c>
    </row>
    <row r="143" spans="1:2" s="7" customFormat="1" hidden="1" x14ac:dyDescent="0.2">
      <c r="A143" s="40"/>
      <c r="B143" s="113" t="s">
        <v>14029</v>
      </c>
    </row>
    <row r="144" spans="1:2" s="7" customFormat="1" hidden="1" x14ac:dyDescent="0.2">
      <c r="A144" s="40"/>
      <c r="B144" s="40" t="s">
        <v>3054</v>
      </c>
    </row>
    <row r="145" spans="1:2" s="7" customFormat="1" hidden="1" x14ac:dyDescent="0.2">
      <c r="A145" s="40"/>
      <c r="B145" s="40" t="s">
        <v>3055</v>
      </c>
    </row>
    <row r="146" spans="1:2" s="7" customFormat="1" hidden="1" x14ac:dyDescent="0.2">
      <c r="A146" s="40"/>
      <c r="B146" s="40" t="s">
        <v>3056</v>
      </c>
    </row>
    <row r="147" spans="1:2" s="7" customFormat="1" hidden="1" x14ac:dyDescent="0.2">
      <c r="A147" s="40"/>
      <c r="B147" s="40" t="s">
        <v>3057</v>
      </c>
    </row>
    <row r="148" spans="1:2" s="7" customFormat="1" hidden="1" x14ac:dyDescent="0.2">
      <c r="A148" s="40"/>
      <c r="B148" s="40" t="s">
        <v>3058</v>
      </c>
    </row>
    <row r="149" spans="1:2" s="7" customFormat="1" hidden="1" x14ac:dyDescent="0.2">
      <c r="A149" s="40"/>
      <c r="B149" s="113" t="s">
        <v>3059</v>
      </c>
    </row>
    <row r="150" spans="1:2" s="7" customFormat="1" hidden="1" x14ac:dyDescent="0.2">
      <c r="A150" s="40"/>
      <c r="B150" s="113" t="s">
        <v>3060</v>
      </c>
    </row>
    <row r="151" spans="1:2" s="7" customFormat="1" hidden="1" x14ac:dyDescent="0.2">
      <c r="A151" s="40"/>
      <c r="B151" s="113" t="s">
        <v>3061</v>
      </c>
    </row>
    <row r="152" spans="1:2" s="7" customFormat="1" hidden="1" x14ac:dyDescent="0.2">
      <c r="A152" s="40"/>
      <c r="B152" s="113" t="s">
        <v>3062</v>
      </c>
    </row>
    <row r="153" spans="1:2" s="7" customFormat="1" hidden="1" x14ac:dyDescent="0.2">
      <c r="A153" s="40"/>
      <c r="B153" s="113" t="s">
        <v>3063</v>
      </c>
    </row>
    <row r="154" spans="1:2" s="7" customFormat="1" hidden="1" x14ac:dyDescent="0.2">
      <c r="A154" s="40"/>
      <c r="B154" s="40" t="s">
        <v>3064</v>
      </c>
    </row>
    <row r="155" spans="1:2" s="7" customFormat="1" hidden="1" x14ac:dyDescent="0.2">
      <c r="A155" s="40"/>
      <c r="B155" s="113" t="s">
        <v>3065</v>
      </c>
    </row>
    <row r="156" spans="1:2" s="7" customFormat="1" hidden="1" x14ac:dyDescent="0.2">
      <c r="A156" s="40"/>
      <c r="B156" s="113" t="s">
        <v>3066</v>
      </c>
    </row>
    <row r="157" spans="1:2" s="7" customFormat="1" hidden="1" x14ac:dyDescent="0.2">
      <c r="A157" s="40"/>
      <c r="B157" s="40" t="s">
        <v>3067</v>
      </c>
    </row>
    <row r="158" spans="1:2" s="7" customFormat="1" hidden="1" x14ac:dyDescent="0.2">
      <c r="A158" s="40"/>
      <c r="B158" s="113" t="s">
        <v>3068</v>
      </c>
    </row>
    <row r="159" spans="1:2" s="7" customFormat="1" hidden="1" x14ac:dyDescent="0.2">
      <c r="A159" s="40"/>
      <c r="B159" s="113" t="s">
        <v>3069</v>
      </c>
    </row>
    <row r="160" spans="1:2" s="7" customFormat="1" hidden="1" x14ac:dyDescent="0.2">
      <c r="A160" s="40"/>
      <c r="B160" s="40" t="s">
        <v>3070</v>
      </c>
    </row>
    <row r="161" spans="1:2" s="7" customFormat="1" hidden="1" x14ac:dyDescent="0.2">
      <c r="A161" s="40"/>
      <c r="B161" s="40" t="s">
        <v>3071</v>
      </c>
    </row>
    <row r="162" spans="1:2" s="7" customFormat="1" hidden="1" x14ac:dyDescent="0.2">
      <c r="A162" s="40"/>
      <c r="B162" s="113" t="s">
        <v>14030</v>
      </c>
    </row>
    <row r="163" spans="1:2" s="7" customFormat="1" hidden="1" x14ac:dyDescent="0.2">
      <c r="A163" s="40"/>
      <c r="B163" s="113" t="s">
        <v>3072</v>
      </c>
    </row>
    <row r="164" spans="1:2" s="7" customFormat="1" hidden="1" x14ac:dyDescent="0.2">
      <c r="A164" s="40"/>
      <c r="B164" s="40" t="s">
        <v>3073</v>
      </c>
    </row>
    <row r="165" spans="1:2" s="7" customFormat="1" hidden="1" x14ac:dyDescent="0.2">
      <c r="A165" s="40"/>
      <c r="B165" s="113" t="s">
        <v>3074</v>
      </c>
    </row>
    <row r="166" spans="1:2" s="7" customFormat="1" hidden="1" x14ac:dyDescent="0.2">
      <c r="A166" s="40"/>
      <c r="B166" s="40" t="s">
        <v>3075</v>
      </c>
    </row>
    <row r="167" spans="1:2" s="7" customFormat="1" hidden="1" x14ac:dyDescent="0.2">
      <c r="A167" s="40"/>
      <c r="B167" s="113" t="s">
        <v>3076</v>
      </c>
    </row>
    <row r="168" spans="1:2" s="7" customFormat="1" hidden="1" x14ac:dyDescent="0.2">
      <c r="A168" s="40"/>
      <c r="B168" s="113" t="s">
        <v>3077</v>
      </c>
    </row>
    <row r="169" spans="1:2" s="7" customFormat="1" hidden="1" x14ac:dyDescent="0.2">
      <c r="A169" s="40"/>
      <c r="B169" s="40" t="s">
        <v>3078</v>
      </c>
    </row>
    <row r="170" spans="1:2" s="7" customFormat="1" hidden="1" x14ac:dyDescent="0.2">
      <c r="A170" s="40"/>
      <c r="B170" s="40" t="s">
        <v>3079</v>
      </c>
    </row>
    <row r="171" spans="1:2" s="7" customFormat="1" hidden="1" x14ac:dyDescent="0.2">
      <c r="A171" s="40"/>
      <c r="B171" s="40" t="s">
        <v>3080</v>
      </c>
    </row>
    <row r="172" spans="1:2" s="7" customFormat="1" hidden="1" x14ac:dyDescent="0.2">
      <c r="A172" s="40"/>
      <c r="B172" s="113" t="s">
        <v>3081</v>
      </c>
    </row>
    <row r="173" spans="1:2" s="7" customFormat="1" hidden="1" x14ac:dyDescent="0.2">
      <c r="A173" s="40"/>
      <c r="B173" s="40" t="s">
        <v>3082</v>
      </c>
    </row>
    <row r="174" spans="1:2" s="7" customFormat="1" hidden="1" x14ac:dyDescent="0.2">
      <c r="A174" s="40"/>
      <c r="B174" s="40" t="s">
        <v>3083</v>
      </c>
    </row>
    <row r="175" spans="1:2" s="7" customFormat="1" hidden="1" x14ac:dyDescent="0.2">
      <c r="A175" s="40"/>
      <c r="B175" s="113" t="s">
        <v>3084</v>
      </c>
    </row>
    <row r="176" spans="1:2" s="7" customFormat="1" hidden="1" x14ac:dyDescent="0.2">
      <c r="A176" s="40"/>
      <c r="B176" s="113" t="s">
        <v>3085</v>
      </c>
    </row>
    <row r="177" spans="1:2" s="7" customFormat="1" hidden="1" x14ac:dyDescent="0.2">
      <c r="A177" s="40"/>
      <c r="B177" s="113" t="s">
        <v>3086</v>
      </c>
    </row>
    <row r="178" spans="1:2" s="7" customFormat="1" hidden="1" x14ac:dyDescent="0.2">
      <c r="A178" s="40"/>
      <c r="B178" s="113" t="s">
        <v>3087</v>
      </c>
    </row>
    <row r="179" spans="1:2" s="7" customFormat="1" hidden="1" x14ac:dyDescent="0.2">
      <c r="A179" s="40"/>
      <c r="B179" s="113" t="s">
        <v>3088</v>
      </c>
    </row>
    <row r="180" spans="1:2" s="7" customFormat="1" hidden="1" x14ac:dyDescent="0.2">
      <c r="A180" s="40"/>
      <c r="B180" s="113" t="s">
        <v>3089</v>
      </c>
    </row>
    <row r="181" spans="1:2" s="7" customFormat="1" hidden="1" x14ac:dyDescent="0.2">
      <c r="A181" s="40"/>
      <c r="B181" s="113" t="s">
        <v>3090</v>
      </c>
    </row>
    <row r="182" spans="1:2" s="7" customFormat="1" hidden="1" x14ac:dyDescent="0.2">
      <c r="A182" s="40"/>
      <c r="B182" s="113" t="s">
        <v>3091</v>
      </c>
    </row>
    <row r="183" spans="1:2" s="7" customFormat="1" hidden="1" x14ac:dyDescent="0.2">
      <c r="A183" s="40"/>
      <c r="B183" s="113" t="s">
        <v>3092</v>
      </c>
    </row>
    <row r="184" spans="1:2" s="7" customFormat="1" hidden="1" x14ac:dyDescent="0.2">
      <c r="A184" s="40"/>
      <c r="B184" s="113" t="s">
        <v>3093</v>
      </c>
    </row>
    <row r="185" spans="1:2" s="7" customFormat="1" hidden="1" x14ac:dyDescent="0.2">
      <c r="A185" s="40"/>
      <c r="B185" s="113" t="s">
        <v>3094</v>
      </c>
    </row>
    <row r="186" spans="1:2" s="7" customFormat="1" hidden="1" x14ac:dyDescent="0.2">
      <c r="A186" s="40"/>
      <c r="B186" s="113" t="s">
        <v>3095</v>
      </c>
    </row>
    <row r="187" spans="1:2" s="7" customFormat="1" hidden="1" x14ac:dyDescent="0.2">
      <c r="A187" s="40"/>
      <c r="B187" s="113" t="s">
        <v>3096</v>
      </c>
    </row>
    <row r="188" spans="1:2" s="7" customFormat="1" hidden="1" x14ac:dyDescent="0.2">
      <c r="A188" s="40"/>
      <c r="B188" s="113" t="s">
        <v>3097</v>
      </c>
    </row>
    <row r="189" spans="1:2" s="7" customFormat="1" hidden="1" x14ac:dyDescent="0.2">
      <c r="A189" s="40"/>
      <c r="B189" s="113" t="s">
        <v>3098</v>
      </c>
    </row>
    <row r="190" spans="1:2" s="7" customFormat="1" hidden="1" x14ac:dyDescent="0.2">
      <c r="A190" s="40"/>
      <c r="B190" s="113" t="s">
        <v>3099</v>
      </c>
    </row>
    <row r="191" spans="1:2" s="7" customFormat="1" hidden="1" x14ac:dyDescent="0.2">
      <c r="A191" s="40"/>
      <c r="B191" s="40" t="s">
        <v>3100</v>
      </c>
    </row>
    <row r="192" spans="1:2" s="7" customFormat="1" hidden="1" x14ac:dyDescent="0.2">
      <c r="A192" s="40"/>
      <c r="B192" s="113" t="s">
        <v>3101</v>
      </c>
    </row>
    <row r="193" spans="1:2" s="7" customFormat="1" hidden="1" x14ac:dyDescent="0.2">
      <c r="A193" s="40"/>
      <c r="B193" s="113" t="s">
        <v>3102</v>
      </c>
    </row>
    <row r="194" spans="1:2" s="7" customFormat="1" hidden="1" x14ac:dyDescent="0.2">
      <c r="A194" s="40"/>
      <c r="B194" s="113" t="s">
        <v>3103</v>
      </c>
    </row>
    <row r="195" spans="1:2" s="7" customFormat="1" hidden="1" x14ac:dyDescent="0.2">
      <c r="A195" s="40"/>
      <c r="B195" s="113" t="s">
        <v>3104</v>
      </c>
    </row>
    <row r="196" spans="1:2" s="7" customFormat="1" hidden="1" x14ac:dyDescent="0.2">
      <c r="A196" s="40"/>
      <c r="B196" s="113" t="s">
        <v>3105</v>
      </c>
    </row>
    <row r="197" spans="1:2" s="7" customFormat="1" hidden="1" x14ac:dyDescent="0.2">
      <c r="A197" s="40"/>
      <c r="B197" s="113" t="s">
        <v>3106</v>
      </c>
    </row>
    <row r="198" spans="1:2" s="7" customFormat="1" hidden="1" x14ac:dyDescent="0.2">
      <c r="A198" s="40"/>
      <c r="B198" s="113" t="s">
        <v>3107</v>
      </c>
    </row>
    <row r="199" spans="1:2" s="7" customFormat="1" hidden="1" x14ac:dyDescent="0.2">
      <c r="A199" s="40"/>
      <c r="B199" s="113" t="s">
        <v>3108</v>
      </c>
    </row>
    <row r="200" spans="1:2" s="7" customFormat="1" hidden="1" x14ac:dyDescent="0.2">
      <c r="A200" s="40"/>
      <c r="B200" s="113" t="s">
        <v>3109</v>
      </c>
    </row>
    <row r="201" spans="1:2" s="7" customFormat="1" hidden="1" x14ac:dyDescent="0.2">
      <c r="A201" s="40"/>
      <c r="B201" s="113" t="s">
        <v>3110</v>
      </c>
    </row>
    <row r="202" spans="1:2" s="7" customFormat="1" hidden="1" x14ac:dyDescent="0.2">
      <c r="A202" s="40"/>
      <c r="B202" s="113" t="s">
        <v>14031</v>
      </c>
    </row>
    <row r="203" spans="1:2" s="7" customFormat="1" hidden="1" x14ac:dyDescent="0.2">
      <c r="A203" s="40"/>
      <c r="B203" s="113" t="s">
        <v>3111</v>
      </c>
    </row>
    <row r="204" spans="1:2" s="7" customFormat="1" hidden="1" x14ac:dyDescent="0.2">
      <c r="A204" s="40"/>
      <c r="B204" s="113" t="s">
        <v>3112</v>
      </c>
    </row>
    <row r="205" spans="1:2" s="7" customFormat="1" hidden="1" x14ac:dyDescent="0.2">
      <c r="A205" s="40"/>
      <c r="B205" s="113" t="s">
        <v>3113</v>
      </c>
    </row>
    <row r="206" spans="1:2" s="7" customFormat="1" hidden="1" x14ac:dyDescent="0.2">
      <c r="A206" s="40"/>
      <c r="B206" s="113" t="s">
        <v>3114</v>
      </c>
    </row>
    <row r="207" spans="1:2" s="7" customFormat="1" hidden="1" x14ac:dyDescent="0.2">
      <c r="A207" s="40"/>
      <c r="B207" s="40" t="s">
        <v>3115</v>
      </c>
    </row>
    <row r="208" spans="1:2" s="7" customFormat="1" hidden="1" x14ac:dyDescent="0.2">
      <c r="A208" s="40"/>
      <c r="B208" s="113" t="s">
        <v>3116</v>
      </c>
    </row>
    <row r="209" spans="1:2" s="7" customFormat="1" hidden="1" x14ac:dyDescent="0.2">
      <c r="A209" s="40"/>
      <c r="B209" s="113" t="s">
        <v>3117</v>
      </c>
    </row>
    <row r="210" spans="1:2" s="7" customFormat="1" hidden="1" x14ac:dyDescent="0.2">
      <c r="A210" s="40"/>
      <c r="B210" s="113" t="s">
        <v>3118</v>
      </c>
    </row>
    <row r="211" spans="1:2" s="7" customFormat="1" hidden="1" x14ac:dyDescent="0.2">
      <c r="A211" s="40"/>
      <c r="B211" s="113" t="s">
        <v>14883</v>
      </c>
    </row>
    <row r="212" spans="1:2" s="7" customFormat="1" hidden="1" x14ac:dyDescent="0.2">
      <c r="A212" s="40"/>
      <c r="B212" s="40" t="s">
        <v>3119</v>
      </c>
    </row>
    <row r="213" spans="1:2" s="7" customFormat="1" hidden="1" x14ac:dyDescent="0.2">
      <c r="A213" s="40"/>
      <c r="B213" s="113" t="s">
        <v>3120</v>
      </c>
    </row>
    <row r="214" spans="1:2" s="7" customFormat="1" hidden="1" x14ac:dyDescent="0.2">
      <c r="A214" s="40"/>
      <c r="B214" s="113" t="s">
        <v>3121</v>
      </c>
    </row>
    <row r="215" spans="1:2" s="7" customFormat="1" hidden="1" x14ac:dyDescent="0.2">
      <c r="A215" s="40"/>
      <c r="B215" s="113" t="s">
        <v>3122</v>
      </c>
    </row>
    <row r="216" spans="1:2" s="7" customFormat="1" hidden="1" x14ac:dyDescent="0.2">
      <c r="A216" s="40"/>
      <c r="B216" s="113" t="s">
        <v>3123</v>
      </c>
    </row>
    <row r="217" spans="1:2" s="7" customFormat="1" hidden="1" x14ac:dyDescent="0.2">
      <c r="A217" s="40"/>
      <c r="B217" s="113" t="s">
        <v>3124</v>
      </c>
    </row>
    <row r="218" spans="1:2" s="7" customFormat="1" hidden="1" x14ac:dyDescent="0.2">
      <c r="A218" s="40"/>
      <c r="B218" s="40" t="s">
        <v>3125</v>
      </c>
    </row>
    <row r="219" spans="1:2" s="7" customFormat="1" hidden="1" x14ac:dyDescent="0.2">
      <c r="A219" s="40"/>
      <c r="B219" s="113" t="s">
        <v>3126</v>
      </c>
    </row>
    <row r="220" spans="1:2" s="7" customFormat="1" hidden="1" x14ac:dyDescent="0.2">
      <c r="A220" s="40"/>
      <c r="B220" s="113" t="s">
        <v>3127</v>
      </c>
    </row>
    <row r="221" spans="1:2" s="7" customFormat="1" hidden="1" x14ac:dyDescent="0.2">
      <c r="A221" s="40"/>
      <c r="B221" s="113" t="s">
        <v>3128</v>
      </c>
    </row>
    <row r="222" spans="1:2" s="7" customFormat="1" hidden="1" x14ac:dyDescent="0.2">
      <c r="A222" s="40"/>
      <c r="B222" s="113" t="s">
        <v>3129</v>
      </c>
    </row>
    <row r="223" spans="1:2" s="7" customFormat="1" hidden="1" x14ac:dyDescent="0.2">
      <c r="A223" s="40"/>
      <c r="B223" s="113" t="s">
        <v>3130</v>
      </c>
    </row>
    <row r="224" spans="1:2" s="7" customFormat="1" hidden="1" x14ac:dyDescent="0.2">
      <c r="A224" s="40"/>
      <c r="B224" s="113" t="s">
        <v>14032</v>
      </c>
    </row>
    <row r="225" spans="1:2" s="7" customFormat="1" hidden="1" x14ac:dyDescent="0.2">
      <c r="A225" s="40"/>
      <c r="B225" s="113" t="s">
        <v>3131</v>
      </c>
    </row>
    <row r="226" spans="1:2" s="7" customFormat="1" hidden="1" x14ac:dyDescent="0.2">
      <c r="A226" s="40"/>
      <c r="B226" s="113" t="s">
        <v>3132</v>
      </c>
    </row>
    <row r="227" spans="1:2" s="7" customFormat="1" hidden="1" x14ac:dyDescent="0.2">
      <c r="A227" s="40"/>
      <c r="B227" s="40" t="s">
        <v>3133</v>
      </c>
    </row>
    <row r="228" spans="1:2" s="7" customFormat="1" hidden="1" x14ac:dyDescent="0.2">
      <c r="A228" s="40"/>
      <c r="B228" s="113" t="s">
        <v>3134</v>
      </c>
    </row>
    <row r="229" spans="1:2" s="7" customFormat="1" hidden="1" x14ac:dyDescent="0.2">
      <c r="A229" s="40"/>
      <c r="B229" s="40" t="s">
        <v>3135</v>
      </c>
    </row>
    <row r="230" spans="1:2" s="7" customFormat="1" hidden="1" x14ac:dyDescent="0.2">
      <c r="A230" s="40"/>
      <c r="B230" s="113" t="s">
        <v>3136</v>
      </c>
    </row>
    <row r="231" spans="1:2" s="7" customFormat="1" hidden="1" x14ac:dyDescent="0.2">
      <c r="A231" s="40"/>
      <c r="B231" s="40" t="s">
        <v>3137</v>
      </c>
    </row>
    <row r="232" spans="1:2" s="7" customFormat="1" hidden="1" x14ac:dyDescent="0.2">
      <c r="A232" s="40"/>
      <c r="B232" s="40" t="s">
        <v>3138</v>
      </c>
    </row>
    <row r="233" spans="1:2" s="7" customFormat="1" hidden="1" x14ac:dyDescent="0.2">
      <c r="A233" s="40"/>
      <c r="B233" s="113" t="s">
        <v>3139</v>
      </c>
    </row>
    <row r="234" spans="1:2" s="7" customFormat="1" hidden="1" x14ac:dyDescent="0.2">
      <c r="A234" s="40"/>
      <c r="B234" s="113" t="s">
        <v>3140</v>
      </c>
    </row>
    <row r="235" spans="1:2" s="7" customFormat="1" hidden="1" x14ac:dyDescent="0.2">
      <c r="A235" s="40"/>
      <c r="B235" s="40" t="s">
        <v>3141</v>
      </c>
    </row>
    <row r="236" spans="1:2" s="7" customFormat="1" hidden="1" x14ac:dyDescent="0.2">
      <c r="A236" s="40"/>
      <c r="B236" s="113" t="s">
        <v>3142</v>
      </c>
    </row>
    <row r="237" spans="1:2" s="7" customFormat="1" hidden="1" x14ac:dyDescent="0.2">
      <c r="A237" s="40"/>
      <c r="B237" s="40" t="s">
        <v>3143</v>
      </c>
    </row>
    <row r="238" spans="1:2" s="7" customFormat="1" hidden="1" x14ac:dyDescent="0.2">
      <c r="A238" s="40"/>
      <c r="B238" s="113" t="s">
        <v>3144</v>
      </c>
    </row>
    <row r="239" spans="1:2" s="7" customFormat="1" hidden="1" x14ac:dyDescent="0.2">
      <c r="A239" s="40"/>
      <c r="B239" s="40" t="s">
        <v>3145</v>
      </c>
    </row>
    <row r="240" spans="1:2" s="7" customFormat="1" hidden="1" x14ac:dyDescent="0.2">
      <c r="A240" s="40"/>
      <c r="B240" s="40" t="s">
        <v>3146</v>
      </c>
    </row>
    <row r="241" spans="1:2" s="7" customFormat="1" hidden="1" x14ac:dyDescent="0.2">
      <c r="A241" s="40"/>
      <c r="B241" s="40" t="s">
        <v>3147</v>
      </c>
    </row>
    <row r="242" spans="1:2" s="7" customFormat="1" hidden="1" x14ac:dyDescent="0.2">
      <c r="A242" s="40"/>
      <c r="B242" s="113" t="s">
        <v>3148</v>
      </c>
    </row>
    <row r="243" spans="1:2" s="7" customFormat="1" hidden="1" x14ac:dyDescent="0.2">
      <c r="A243" s="40"/>
      <c r="B243" s="113" t="s">
        <v>3149</v>
      </c>
    </row>
    <row r="244" spans="1:2" s="7" customFormat="1" hidden="1" x14ac:dyDescent="0.2">
      <c r="A244" s="40"/>
      <c r="B244" s="40" t="s">
        <v>3150</v>
      </c>
    </row>
    <row r="245" spans="1:2" s="7" customFormat="1" hidden="1" x14ac:dyDescent="0.2">
      <c r="A245" s="40"/>
      <c r="B245" s="113" t="s">
        <v>3151</v>
      </c>
    </row>
    <row r="246" spans="1:2" s="7" customFormat="1" hidden="1" x14ac:dyDescent="0.2">
      <c r="A246" s="40"/>
      <c r="B246" s="113" t="s">
        <v>3152</v>
      </c>
    </row>
    <row r="247" spans="1:2" s="7" customFormat="1" hidden="1" x14ac:dyDescent="0.2">
      <c r="A247" s="40"/>
      <c r="B247" s="113" t="s">
        <v>3153</v>
      </c>
    </row>
    <row r="248" spans="1:2" s="7" customFormat="1" hidden="1" x14ac:dyDescent="0.2">
      <c r="A248" s="40"/>
      <c r="B248" s="40" t="s">
        <v>3154</v>
      </c>
    </row>
    <row r="249" spans="1:2" s="7" customFormat="1" hidden="1" x14ac:dyDescent="0.2">
      <c r="A249" s="40"/>
      <c r="B249" s="40" t="s">
        <v>3155</v>
      </c>
    </row>
    <row r="250" spans="1:2" s="7" customFormat="1" hidden="1" x14ac:dyDescent="0.2">
      <c r="A250" s="40"/>
      <c r="B250" s="40" t="s">
        <v>3156</v>
      </c>
    </row>
    <row r="251" spans="1:2" s="7" customFormat="1" hidden="1" x14ac:dyDescent="0.2">
      <c r="A251" s="40"/>
      <c r="B251" s="113" t="s">
        <v>3157</v>
      </c>
    </row>
    <row r="252" spans="1:2" s="7" customFormat="1" hidden="1" x14ac:dyDescent="0.2">
      <c r="A252" s="40"/>
      <c r="B252" s="40" t="s">
        <v>3158</v>
      </c>
    </row>
    <row r="253" spans="1:2" s="7" customFormat="1" hidden="1" x14ac:dyDescent="0.2">
      <c r="A253" s="40"/>
      <c r="B253" s="40" t="s">
        <v>3159</v>
      </c>
    </row>
    <row r="254" spans="1:2" s="7" customFormat="1" hidden="1" x14ac:dyDescent="0.2">
      <c r="A254" s="40"/>
      <c r="B254" s="113" t="s">
        <v>3160</v>
      </c>
    </row>
    <row r="255" spans="1:2" s="7" customFormat="1" hidden="1" x14ac:dyDescent="0.2">
      <c r="A255" s="40"/>
      <c r="B255" s="113" t="s">
        <v>3161</v>
      </c>
    </row>
    <row r="256" spans="1:2" s="7" customFormat="1" hidden="1" x14ac:dyDescent="0.2">
      <c r="A256" s="40"/>
      <c r="B256" s="113" t="s">
        <v>14882</v>
      </c>
    </row>
    <row r="257" spans="1:2" s="7" customFormat="1" hidden="1" x14ac:dyDescent="0.2">
      <c r="A257" s="40"/>
      <c r="B257" s="40" t="s">
        <v>3162</v>
      </c>
    </row>
    <row r="258" spans="1:2" s="7" customFormat="1" hidden="1" x14ac:dyDescent="0.2">
      <c r="A258" s="40"/>
      <c r="B258" s="113" t="s">
        <v>3163</v>
      </c>
    </row>
    <row r="259" spans="1:2" s="7" customFormat="1" hidden="1" x14ac:dyDescent="0.2">
      <c r="A259" s="40"/>
      <c r="B259" s="113" t="s">
        <v>3164</v>
      </c>
    </row>
    <row r="260" spans="1:2" s="7" customFormat="1" hidden="1" x14ac:dyDescent="0.2">
      <c r="A260" s="40"/>
      <c r="B260" s="40" t="s">
        <v>3165</v>
      </c>
    </row>
    <row r="261" spans="1:2" s="7" customFormat="1" hidden="1" x14ac:dyDescent="0.2">
      <c r="A261" s="40"/>
      <c r="B261" s="113" t="s">
        <v>3166</v>
      </c>
    </row>
    <row r="262" spans="1:2" s="7" customFormat="1" hidden="1" x14ac:dyDescent="0.2">
      <c r="A262" s="40"/>
      <c r="B262" s="113" t="s">
        <v>14881</v>
      </c>
    </row>
    <row r="263" spans="1:2" s="7" customFormat="1" hidden="1" x14ac:dyDescent="0.2">
      <c r="A263" s="40"/>
      <c r="B263" s="40" t="s">
        <v>3167</v>
      </c>
    </row>
    <row r="264" spans="1:2" s="7" customFormat="1" hidden="1" x14ac:dyDescent="0.2">
      <c r="A264" s="40"/>
      <c r="B264" s="113" t="s">
        <v>3168</v>
      </c>
    </row>
    <row r="265" spans="1:2" s="7" customFormat="1" hidden="1" x14ac:dyDescent="0.2">
      <c r="A265" s="40"/>
      <c r="B265" s="113" t="s">
        <v>3169</v>
      </c>
    </row>
    <row r="266" spans="1:2" s="7" customFormat="1" hidden="1" x14ac:dyDescent="0.2">
      <c r="A266" s="40"/>
      <c r="B266" s="40" t="s">
        <v>3170</v>
      </c>
    </row>
    <row r="267" spans="1:2" s="7" customFormat="1" hidden="1" x14ac:dyDescent="0.2">
      <c r="A267" s="40"/>
      <c r="B267" s="40" t="s">
        <v>3171</v>
      </c>
    </row>
    <row r="268" spans="1:2" s="7" customFormat="1" hidden="1" x14ac:dyDescent="0.2">
      <c r="A268" s="40"/>
      <c r="B268" s="40" t="s">
        <v>3172</v>
      </c>
    </row>
    <row r="269" spans="1:2" s="7" customFormat="1" hidden="1" x14ac:dyDescent="0.2">
      <c r="A269" s="40"/>
      <c r="B269" s="40" t="s">
        <v>3173</v>
      </c>
    </row>
    <row r="270" spans="1:2" s="7" customFormat="1" hidden="1" x14ac:dyDescent="0.2">
      <c r="A270" s="40"/>
      <c r="B270" s="113" t="s">
        <v>3174</v>
      </c>
    </row>
    <row r="271" spans="1:2" s="7" customFormat="1" hidden="1" x14ac:dyDescent="0.2">
      <c r="A271" s="40"/>
      <c r="B271" s="40" t="s">
        <v>3175</v>
      </c>
    </row>
    <row r="272" spans="1:2" s="7" customFormat="1" hidden="1" x14ac:dyDescent="0.2">
      <c r="A272" s="40"/>
      <c r="B272" s="40" t="s">
        <v>3176</v>
      </c>
    </row>
    <row r="273" spans="1:2" s="7" customFormat="1" hidden="1" x14ac:dyDescent="0.2">
      <c r="A273" s="40"/>
      <c r="B273" s="40" t="s">
        <v>3177</v>
      </c>
    </row>
    <row r="274" spans="1:2" s="7" customFormat="1" hidden="1" x14ac:dyDescent="0.2">
      <c r="A274" s="40"/>
      <c r="B274" s="40" t="s">
        <v>3178</v>
      </c>
    </row>
    <row r="275" spans="1:2" s="7" customFormat="1" hidden="1" x14ac:dyDescent="0.2">
      <c r="A275" s="40"/>
      <c r="B275" s="113" t="s">
        <v>3179</v>
      </c>
    </row>
    <row r="276" spans="1:2" s="7" customFormat="1" hidden="1" x14ac:dyDescent="0.2">
      <c r="A276" s="40"/>
      <c r="B276" s="40" t="s">
        <v>3180</v>
      </c>
    </row>
    <row r="277" spans="1:2" s="7" customFormat="1" hidden="1" x14ac:dyDescent="0.2">
      <c r="A277" s="40"/>
      <c r="B277" s="113" t="s">
        <v>3181</v>
      </c>
    </row>
    <row r="278" spans="1:2" s="7" customFormat="1" hidden="1" x14ac:dyDescent="0.2">
      <c r="A278" s="40"/>
      <c r="B278" s="40" t="s">
        <v>3182</v>
      </c>
    </row>
    <row r="279" spans="1:2" s="7" customFormat="1" hidden="1" x14ac:dyDescent="0.2">
      <c r="A279" s="40"/>
      <c r="B279" s="113" t="s">
        <v>3183</v>
      </c>
    </row>
    <row r="280" spans="1:2" s="7" customFormat="1" hidden="1" x14ac:dyDescent="0.2">
      <c r="A280" s="40"/>
      <c r="B280" s="40" t="s">
        <v>3184</v>
      </c>
    </row>
    <row r="281" spans="1:2" s="7" customFormat="1" hidden="1" x14ac:dyDescent="0.2">
      <c r="A281" s="40"/>
      <c r="B281" s="40" t="s">
        <v>3185</v>
      </c>
    </row>
    <row r="282" spans="1:2" s="7" customFormat="1" hidden="1" x14ac:dyDescent="0.2">
      <c r="A282" s="40"/>
      <c r="B282" s="113" t="s">
        <v>3186</v>
      </c>
    </row>
    <row r="283" spans="1:2" s="7" customFormat="1" hidden="1" x14ac:dyDescent="0.2">
      <c r="A283" s="40"/>
      <c r="B283" s="113" t="s">
        <v>3187</v>
      </c>
    </row>
    <row r="284" spans="1:2" s="7" customFormat="1" hidden="1" x14ac:dyDescent="0.2">
      <c r="A284" s="40"/>
      <c r="B284" s="113" t="s">
        <v>3188</v>
      </c>
    </row>
    <row r="285" spans="1:2" s="7" customFormat="1" hidden="1" x14ac:dyDescent="0.2">
      <c r="A285" s="40"/>
      <c r="B285" s="113" t="s">
        <v>3189</v>
      </c>
    </row>
    <row r="286" spans="1:2" s="7" customFormat="1" hidden="1" x14ac:dyDescent="0.2">
      <c r="A286" s="40"/>
      <c r="B286" s="113" t="s">
        <v>3190</v>
      </c>
    </row>
    <row r="287" spans="1:2" s="7" customFormat="1" hidden="1" x14ac:dyDescent="0.2">
      <c r="A287" s="40"/>
      <c r="B287" s="40" t="s">
        <v>3191</v>
      </c>
    </row>
    <row r="288" spans="1:2" s="7" customFormat="1" hidden="1" x14ac:dyDescent="0.2">
      <c r="A288" s="40"/>
      <c r="B288" s="113" t="s">
        <v>3192</v>
      </c>
    </row>
    <row r="289" spans="1:2" s="7" customFormat="1" hidden="1" x14ac:dyDescent="0.2">
      <c r="A289" s="40"/>
      <c r="B289" s="113" t="s">
        <v>3193</v>
      </c>
    </row>
    <row r="290" spans="1:2" s="7" customFormat="1" hidden="1" x14ac:dyDescent="0.2">
      <c r="A290" s="40"/>
      <c r="B290" s="40" t="s">
        <v>3194</v>
      </c>
    </row>
    <row r="291" spans="1:2" s="7" customFormat="1" hidden="1" x14ac:dyDescent="0.2">
      <c r="A291" s="40"/>
      <c r="B291" s="113" t="s">
        <v>3195</v>
      </c>
    </row>
    <row r="292" spans="1:2" s="7" customFormat="1" hidden="1" x14ac:dyDescent="0.2">
      <c r="A292" s="40"/>
      <c r="B292" s="113" t="s">
        <v>3196</v>
      </c>
    </row>
    <row r="293" spans="1:2" s="7" customFormat="1" hidden="1" x14ac:dyDescent="0.2">
      <c r="A293" s="40"/>
      <c r="B293" s="113" t="s">
        <v>3197</v>
      </c>
    </row>
    <row r="294" spans="1:2" s="7" customFormat="1" hidden="1" x14ac:dyDescent="0.2">
      <c r="A294" s="40"/>
      <c r="B294" s="113" t="s">
        <v>3198</v>
      </c>
    </row>
    <row r="295" spans="1:2" s="7" customFormat="1" hidden="1" x14ac:dyDescent="0.2">
      <c r="A295" s="40"/>
      <c r="B295" s="113" t="s">
        <v>3199</v>
      </c>
    </row>
    <row r="296" spans="1:2" s="7" customFormat="1" hidden="1" x14ac:dyDescent="0.2">
      <c r="A296" s="40"/>
      <c r="B296" s="113" t="s">
        <v>3200</v>
      </c>
    </row>
    <row r="297" spans="1:2" s="7" customFormat="1" hidden="1" x14ac:dyDescent="0.2">
      <c r="A297" s="40"/>
      <c r="B297" s="113" t="s">
        <v>3201</v>
      </c>
    </row>
    <row r="298" spans="1:2" s="7" customFormat="1" hidden="1" x14ac:dyDescent="0.2">
      <c r="A298" s="40"/>
      <c r="B298" s="113" t="s">
        <v>3202</v>
      </c>
    </row>
    <row r="299" spans="1:2" s="7" customFormat="1" hidden="1" x14ac:dyDescent="0.2">
      <c r="A299" s="40"/>
      <c r="B299" s="113" t="s">
        <v>3203</v>
      </c>
    </row>
    <row r="300" spans="1:2" s="7" customFormat="1" hidden="1" x14ac:dyDescent="0.2">
      <c r="A300" s="40"/>
      <c r="B300" s="113" t="s">
        <v>3204</v>
      </c>
    </row>
    <row r="301" spans="1:2" s="7" customFormat="1" hidden="1" x14ac:dyDescent="0.2">
      <c r="A301" s="40"/>
      <c r="B301" s="113" t="s">
        <v>3205</v>
      </c>
    </row>
    <row r="302" spans="1:2" s="7" customFormat="1" hidden="1" x14ac:dyDescent="0.2">
      <c r="A302" s="40"/>
      <c r="B302" s="113" t="s">
        <v>3206</v>
      </c>
    </row>
    <row r="303" spans="1:2" s="7" customFormat="1" hidden="1" x14ac:dyDescent="0.2">
      <c r="A303" s="40"/>
      <c r="B303" s="113" t="s">
        <v>3207</v>
      </c>
    </row>
    <row r="304" spans="1:2" s="7" customFormat="1" hidden="1" x14ac:dyDescent="0.2">
      <c r="A304" s="40"/>
      <c r="B304" s="113" t="s">
        <v>14033</v>
      </c>
    </row>
    <row r="305" spans="1:2" s="7" customFormat="1" hidden="1" x14ac:dyDescent="0.2">
      <c r="A305" s="40"/>
      <c r="B305" s="113" t="s">
        <v>3208</v>
      </c>
    </row>
    <row r="306" spans="1:2" s="7" customFormat="1" hidden="1" x14ac:dyDescent="0.2">
      <c r="A306" s="40"/>
      <c r="B306" s="113" t="s">
        <v>3209</v>
      </c>
    </row>
    <row r="307" spans="1:2" s="7" customFormat="1" hidden="1" x14ac:dyDescent="0.2">
      <c r="A307" s="40"/>
      <c r="B307" s="113" t="s">
        <v>3210</v>
      </c>
    </row>
    <row r="308" spans="1:2" s="7" customFormat="1" hidden="1" x14ac:dyDescent="0.2">
      <c r="A308" s="40"/>
      <c r="B308" s="40" t="s">
        <v>3211</v>
      </c>
    </row>
    <row r="309" spans="1:2" s="7" customFormat="1" hidden="1" x14ac:dyDescent="0.2">
      <c r="A309" s="40"/>
      <c r="B309" s="113" t="s">
        <v>3212</v>
      </c>
    </row>
    <row r="310" spans="1:2" s="7" customFormat="1" hidden="1" x14ac:dyDescent="0.2">
      <c r="A310" s="40"/>
      <c r="B310" s="113" t="s">
        <v>3213</v>
      </c>
    </row>
    <row r="311" spans="1:2" s="7" customFormat="1" hidden="1" x14ac:dyDescent="0.2">
      <c r="A311" s="40"/>
      <c r="B311" s="113" t="s">
        <v>3214</v>
      </c>
    </row>
    <row r="312" spans="1:2" s="7" customFormat="1" hidden="1" x14ac:dyDescent="0.2">
      <c r="A312" s="40"/>
      <c r="B312" s="113" t="s">
        <v>3215</v>
      </c>
    </row>
    <row r="313" spans="1:2" s="7" customFormat="1" hidden="1" x14ac:dyDescent="0.2">
      <c r="A313" s="40"/>
      <c r="B313" s="113" t="s">
        <v>3216</v>
      </c>
    </row>
    <row r="314" spans="1:2" s="7" customFormat="1" hidden="1" x14ac:dyDescent="0.2">
      <c r="A314" s="40"/>
      <c r="B314" s="113" t="s">
        <v>3217</v>
      </c>
    </row>
    <row r="315" spans="1:2" s="7" customFormat="1" hidden="1" x14ac:dyDescent="0.2">
      <c r="A315" s="40"/>
      <c r="B315" s="113" t="s">
        <v>3218</v>
      </c>
    </row>
    <row r="316" spans="1:2" s="7" customFormat="1" hidden="1" x14ac:dyDescent="0.2">
      <c r="A316" s="40"/>
      <c r="B316" s="113" t="s">
        <v>3219</v>
      </c>
    </row>
    <row r="317" spans="1:2" s="7" customFormat="1" hidden="1" x14ac:dyDescent="0.2">
      <c r="A317" s="40"/>
      <c r="B317" s="113" t="s">
        <v>3220</v>
      </c>
    </row>
    <row r="318" spans="1:2" s="7" customFormat="1" hidden="1" x14ac:dyDescent="0.2">
      <c r="A318" s="40"/>
      <c r="B318" s="113" t="s">
        <v>3221</v>
      </c>
    </row>
    <row r="319" spans="1:2" s="7" customFormat="1" hidden="1" x14ac:dyDescent="0.2">
      <c r="A319" s="40"/>
      <c r="B319" s="40" t="s">
        <v>3222</v>
      </c>
    </row>
    <row r="320" spans="1:2" s="7" customFormat="1" hidden="1" x14ac:dyDescent="0.2">
      <c r="A320" s="40"/>
      <c r="B320" s="113" t="s">
        <v>3223</v>
      </c>
    </row>
    <row r="321" spans="1:2" s="7" customFormat="1" hidden="1" x14ac:dyDescent="0.2">
      <c r="A321" s="40"/>
      <c r="B321" s="113" t="s">
        <v>3224</v>
      </c>
    </row>
    <row r="322" spans="1:2" s="7" customFormat="1" hidden="1" x14ac:dyDescent="0.2">
      <c r="A322" s="40"/>
      <c r="B322" s="40" t="s">
        <v>3225</v>
      </c>
    </row>
    <row r="323" spans="1:2" s="7" customFormat="1" hidden="1" x14ac:dyDescent="0.2">
      <c r="A323" s="40"/>
      <c r="B323" s="113" t="s">
        <v>3226</v>
      </c>
    </row>
    <row r="324" spans="1:2" s="7" customFormat="1" hidden="1" x14ac:dyDescent="0.2">
      <c r="A324" s="40"/>
      <c r="B324" s="40" t="s">
        <v>3227</v>
      </c>
    </row>
    <row r="325" spans="1:2" s="7" customFormat="1" hidden="1" x14ac:dyDescent="0.2">
      <c r="A325" s="40"/>
      <c r="B325" s="113" t="s">
        <v>3228</v>
      </c>
    </row>
    <row r="326" spans="1:2" s="7" customFormat="1" hidden="1" x14ac:dyDescent="0.2">
      <c r="A326" s="40"/>
      <c r="B326" s="113" t="s">
        <v>3229</v>
      </c>
    </row>
    <row r="327" spans="1:2" s="7" customFormat="1" hidden="1" x14ac:dyDescent="0.2">
      <c r="A327" s="40"/>
      <c r="B327" s="40" t="s">
        <v>3230</v>
      </c>
    </row>
    <row r="328" spans="1:2" s="7" customFormat="1" hidden="1" x14ac:dyDescent="0.2">
      <c r="A328" s="40"/>
      <c r="B328" s="113" t="s">
        <v>3231</v>
      </c>
    </row>
    <row r="329" spans="1:2" s="7" customFormat="1" hidden="1" x14ac:dyDescent="0.2">
      <c r="A329" s="40"/>
      <c r="B329" s="40" t="s">
        <v>3232</v>
      </c>
    </row>
    <row r="330" spans="1:2" s="7" customFormat="1" hidden="1" x14ac:dyDescent="0.2">
      <c r="A330" s="40"/>
      <c r="B330" s="113" t="s">
        <v>3233</v>
      </c>
    </row>
    <row r="331" spans="1:2" s="7" customFormat="1" hidden="1" x14ac:dyDescent="0.2">
      <c r="A331" s="40"/>
      <c r="B331" s="40" t="s">
        <v>3234</v>
      </c>
    </row>
    <row r="332" spans="1:2" s="7" customFormat="1" hidden="1" x14ac:dyDescent="0.2">
      <c r="A332" s="40"/>
      <c r="B332" s="40" t="s">
        <v>3235</v>
      </c>
    </row>
    <row r="333" spans="1:2" s="7" customFormat="1" hidden="1" x14ac:dyDescent="0.2">
      <c r="A333" s="40"/>
      <c r="B333" s="113" t="s">
        <v>3236</v>
      </c>
    </row>
    <row r="334" spans="1:2" s="7" customFormat="1" hidden="1" x14ac:dyDescent="0.2">
      <c r="A334" s="40"/>
      <c r="B334" s="136" t="s">
        <v>5710</v>
      </c>
    </row>
    <row r="335" spans="1:2" s="7" customFormat="1" hidden="1" x14ac:dyDescent="0.2">
      <c r="A335" s="40"/>
      <c r="B335" s="136" t="s">
        <v>5711</v>
      </c>
    </row>
    <row r="336" spans="1:2" s="7" customFormat="1" hidden="1" x14ac:dyDescent="0.2">
      <c r="A336" s="40"/>
      <c r="B336" s="136" t="s">
        <v>44878</v>
      </c>
    </row>
    <row r="337" spans="1:2" s="7" customFormat="1" hidden="1" x14ac:dyDescent="0.2">
      <c r="A337" s="40"/>
      <c r="B337" s="136" t="s">
        <v>5712</v>
      </c>
    </row>
    <row r="338" spans="1:2" s="7" customFormat="1" hidden="1" x14ac:dyDescent="0.2">
      <c r="A338" s="40"/>
      <c r="B338" s="136" t="s">
        <v>5713</v>
      </c>
    </row>
    <row r="339" spans="1:2" s="7" customFormat="1" hidden="1" x14ac:dyDescent="0.2">
      <c r="A339" s="40"/>
      <c r="B339" s="136" t="s">
        <v>5714</v>
      </c>
    </row>
    <row r="340" spans="1:2" s="7" customFormat="1" hidden="1" x14ac:dyDescent="0.2">
      <c r="A340" s="40"/>
      <c r="B340" s="136" t="s">
        <v>5715</v>
      </c>
    </row>
    <row r="341" spans="1:2" s="7" customFormat="1" hidden="1" x14ac:dyDescent="0.2">
      <c r="A341" s="40"/>
      <c r="B341" s="136" t="s">
        <v>5716</v>
      </c>
    </row>
    <row r="342" spans="1:2" s="7" customFormat="1" hidden="1" x14ac:dyDescent="0.2">
      <c r="A342" s="40"/>
      <c r="B342" s="136" t="s">
        <v>5717</v>
      </c>
    </row>
    <row r="343" spans="1:2" s="7" customFormat="1" hidden="1" x14ac:dyDescent="0.2">
      <c r="A343" s="40"/>
      <c r="B343" s="136" t="s">
        <v>5718</v>
      </c>
    </row>
    <row r="344" spans="1:2" s="7" customFormat="1" hidden="1" x14ac:dyDescent="0.2">
      <c r="A344" s="40"/>
      <c r="B344" s="136" t="s">
        <v>44879</v>
      </c>
    </row>
    <row r="345" spans="1:2" s="7" customFormat="1" hidden="1" x14ac:dyDescent="0.2">
      <c r="A345" s="40"/>
      <c r="B345" s="136" t="s">
        <v>46408</v>
      </c>
    </row>
    <row r="346" spans="1:2" s="7" customFormat="1" hidden="1" x14ac:dyDescent="0.2">
      <c r="A346" s="40"/>
      <c r="B346" s="136" t="s">
        <v>5719</v>
      </c>
    </row>
    <row r="347" spans="1:2" s="7" customFormat="1" hidden="1" x14ac:dyDescent="0.2">
      <c r="A347" s="40"/>
      <c r="B347" s="136" t="s">
        <v>5720</v>
      </c>
    </row>
    <row r="348" spans="1:2" s="7" customFormat="1" hidden="1" x14ac:dyDescent="0.2">
      <c r="A348" s="40"/>
      <c r="B348" s="136" t="s">
        <v>46409</v>
      </c>
    </row>
    <row r="349" spans="1:2" s="7" customFormat="1" hidden="1" x14ac:dyDescent="0.2">
      <c r="A349" s="40"/>
      <c r="B349" s="136" t="s">
        <v>5721</v>
      </c>
    </row>
    <row r="350" spans="1:2" s="7" customFormat="1" hidden="1" x14ac:dyDescent="0.2">
      <c r="A350" s="40"/>
      <c r="B350" s="136" t="s">
        <v>5722</v>
      </c>
    </row>
    <row r="351" spans="1:2" s="7" customFormat="1" hidden="1" x14ac:dyDescent="0.2">
      <c r="A351" s="40"/>
      <c r="B351" s="136" t="s">
        <v>5723</v>
      </c>
    </row>
    <row r="352" spans="1:2" s="7" customFormat="1" hidden="1" x14ac:dyDescent="0.2">
      <c r="A352" s="40"/>
      <c r="B352" s="136" t="s">
        <v>5724</v>
      </c>
    </row>
    <row r="353" spans="1:2" s="7" customFormat="1" hidden="1" x14ac:dyDescent="0.2">
      <c r="A353" s="40"/>
      <c r="B353" s="136" t="s">
        <v>5725</v>
      </c>
    </row>
    <row r="354" spans="1:2" s="7" customFormat="1" hidden="1" x14ac:dyDescent="0.2">
      <c r="A354" s="40"/>
      <c r="B354" s="136" t="s">
        <v>5726</v>
      </c>
    </row>
    <row r="355" spans="1:2" s="7" customFormat="1" hidden="1" x14ac:dyDescent="0.2">
      <c r="A355" s="40"/>
      <c r="B355" s="136" t="s">
        <v>5727</v>
      </c>
    </row>
    <row r="356" spans="1:2" s="7" customFormat="1" hidden="1" x14ac:dyDescent="0.2">
      <c r="A356" s="40"/>
      <c r="B356" s="136" t="s">
        <v>5728</v>
      </c>
    </row>
    <row r="357" spans="1:2" s="7" customFormat="1" hidden="1" x14ac:dyDescent="0.2">
      <c r="A357" s="40"/>
      <c r="B357" s="136" t="s">
        <v>5729</v>
      </c>
    </row>
    <row r="358" spans="1:2" s="7" customFormat="1" hidden="1" x14ac:dyDescent="0.2">
      <c r="A358" s="40"/>
      <c r="B358" s="136" t="s">
        <v>5730</v>
      </c>
    </row>
    <row r="359" spans="1:2" s="7" customFormat="1" hidden="1" x14ac:dyDescent="0.2">
      <c r="A359" s="40"/>
      <c r="B359" s="136" t="s">
        <v>5731</v>
      </c>
    </row>
    <row r="360" spans="1:2" s="7" customFormat="1" hidden="1" x14ac:dyDescent="0.2">
      <c r="A360" s="40"/>
      <c r="B360" s="136" t="s">
        <v>5732</v>
      </c>
    </row>
    <row r="361" spans="1:2" s="7" customFormat="1" hidden="1" x14ac:dyDescent="0.2">
      <c r="A361" s="40"/>
      <c r="B361" s="136" t="s">
        <v>5733</v>
      </c>
    </row>
    <row r="362" spans="1:2" s="7" customFormat="1" hidden="1" x14ac:dyDescent="0.2">
      <c r="A362" s="40"/>
      <c r="B362" s="136" t="s">
        <v>5734</v>
      </c>
    </row>
    <row r="363" spans="1:2" s="7" customFormat="1" hidden="1" x14ac:dyDescent="0.2">
      <c r="A363" s="40"/>
      <c r="B363" s="136" t="s">
        <v>5735</v>
      </c>
    </row>
    <row r="364" spans="1:2" s="7" customFormat="1" hidden="1" x14ac:dyDescent="0.2">
      <c r="A364" s="40"/>
      <c r="B364" s="136" t="s">
        <v>44880</v>
      </c>
    </row>
    <row r="365" spans="1:2" s="7" customFormat="1" hidden="1" x14ac:dyDescent="0.2">
      <c r="A365" s="40"/>
      <c r="B365" s="136" t="s">
        <v>46410</v>
      </c>
    </row>
    <row r="366" spans="1:2" s="7" customFormat="1" hidden="1" x14ac:dyDescent="0.2">
      <c r="A366" s="40"/>
      <c r="B366" s="136" t="s">
        <v>46411</v>
      </c>
    </row>
    <row r="367" spans="1:2" s="7" customFormat="1" hidden="1" x14ac:dyDescent="0.2">
      <c r="A367" s="40"/>
      <c r="B367" s="136" t="s">
        <v>44881</v>
      </c>
    </row>
    <row r="368" spans="1:2" s="7" customFormat="1" hidden="1" x14ac:dyDescent="0.2">
      <c r="A368" s="40"/>
      <c r="B368" s="136" t="s">
        <v>5736</v>
      </c>
    </row>
    <row r="369" spans="1:9" s="7" customFormat="1" hidden="1" x14ac:dyDescent="0.2">
      <c r="A369" s="40"/>
      <c r="B369" s="136" t="s">
        <v>52797</v>
      </c>
    </row>
    <row r="370" spans="1:9" s="7" customFormat="1" hidden="1" x14ac:dyDescent="0.2">
      <c r="A370" s="40"/>
      <c r="B370" s="136" t="s">
        <v>52798</v>
      </c>
    </row>
    <row r="371" spans="1:9" s="7" customFormat="1" hidden="1" x14ac:dyDescent="0.2">
      <c r="A371" s="40"/>
      <c r="B371" s="136" t="s">
        <v>52799</v>
      </c>
    </row>
    <row r="372" spans="1:9" ht="10.5" x14ac:dyDescent="0.25">
      <c r="D372" s="36" t="s">
        <v>213</v>
      </c>
    </row>
    <row r="373" spans="1:9" ht="14" x14ac:dyDescent="0.3">
      <c r="A373" s="273" t="s">
        <v>5950</v>
      </c>
      <c r="B373" s="273"/>
      <c r="C373" s="273"/>
      <c r="D373" s="42" t="s">
        <v>6718</v>
      </c>
    </row>
    <row r="374" spans="1:9" ht="11.5" x14ac:dyDescent="0.25">
      <c r="A374" s="274" t="str">
        <f>FY &amp; " District Expenditures by PRC - as of " &amp; Date</f>
        <v>FY2020, FY2021 and FY2022 District Expenditures by PRC - as of 6/30/2022</v>
      </c>
      <c r="B374" s="275"/>
      <c r="C374" s="275"/>
      <c r="D374" s="42" t="s">
        <v>219</v>
      </c>
      <c r="H374" s="7"/>
      <c r="I374" s="7"/>
    </row>
    <row r="375" spans="1:9" ht="11.4" customHeight="1" thickBot="1" x14ac:dyDescent="0.25">
      <c r="C375" s="221"/>
      <c r="D375" s="42" t="s">
        <v>3237</v>
      </c>
      <c r="E375" s="221"/>
      <c r="F375" s="221"/>
      <c r="G375" s="221"/>
      <c r="H375" s="237"/>
      <c r="I375" s="237"/>
    </row>
    <row r="376" spans="1:9" ht="21" customHeight="1" thickTop="1" x14ac:dyDescent="0.25">
      <c r="A376" s="140" t="s">
        <v>0</v>
      </c>
      <c r="B376" s="145" t="s">
        <v>24</v>
      </c>
      <c r="C376" s="141" t="s">
        <v>3694</v>
      </c>
      <c r="D376" s="141" t="s">
        <v>14865</v>
      </c>
      <c r="E376" s="142" t="str">
        <f>"FY 2022 YTD Expenditures
 " &amp; "(as of " &amp; Date &amp; " )"</f>
        <v>FY 2022 YTD Expenditures
 (as of 6/30/2022 )</v>
      </c>
      <c r="F376" s="214" t="s">
        <v>5941</v>
      </c>
      <c r="G376" s="142" t="s">
        <v>5938</v>
      </c>
      <c r="H376" s="143" t="s">
        <v>5940</v>
      </c>
      <c r="I376" s="143" t="s">
        <v>5939</v>
      </c>
    </row>
    <row r="377" spans="1:9" x14ac:dyDescent="0.2">
      <c r="A377" s="43" t="s">
        <v>35</v>
      </c>
      <c r="B377" s="40" t="s">
        <v>5949</v>
      </c>
      <c r="C377" s="123">
        <f t="shared" ref="C377:C430" si="0">IF(ISNA(VLOOKUP(A377&amp;"-"&amp;MID(PSU_Selector,5,3),FY20_AllotVsExpend,3,FALSE)),0,VLOOKUP(A377&amp;"-"&amp;MID(PSU_Selector,5,3),FY20_AllotVsExpend,3,FALSE))</f>
        <v>0</v>
      </c>
      <c r="D377" s="64">
        <f t="shared" ref="D377:D430" si="1">IF(ISNA(VLOOKUP(A377&amp;"-"&amp;MID(PSU_Selector,5,3),FY21_AllotVsExpend,3,FALSE)),0,VLOOKUP(A377&amp;"-"&amp;MID(PSU_Selector,5,3),FY21_AllotVsExpend,3,FALSE))</f>
        <v>58601104.770000003</v>
      </c>
      <c r="E377" s="213">
        <f t="shared" ref="E377:E430" si="2">IF(ISNA(VLOOKUP(A377&amp;"-"&amp;MID(PSU_Selector,5,3),FY22_AllotVsExpend,3,FALSE)),0,VLOOKUP(A377&amp;"-"&amp;MID(PSU_Selector,5,3),FY22_AllotVsExpend,3,FALSE))</f>
        <v>117564.29</v>
      </c>
      <c r="F377" s="227">
        <f t="shared" ref="F377:F430" si="3">D377+C377+E377</f>
        <v>58718669.060000002</v>
      </c>
      <c r="G377" s="228">
        <f t="shared" ref="G377:G430" si="4">IF(ISNA(VLOOKUP(A377&amp;"-"&amp;MID(PSU_Selector,5,3),Covid_Allotment_PRC,2,FALSE)),0,VLOOKUP(A377&amp;"-"&amp;MID(PSU_Selector,5,3),Covid_Allotment_PRC,2,FALSE))</f>
        <v>59004618.950000003</v>
      </c>
      <c r="H377" s="229">
        <f t="shared" ref="H377:H430" si="5">G377-F377</f>
        <v>285949.8900000006</v>
      </c>
      <c r="I377" s="132">
        <f t="shared" ref="I377:I430" si="6">IFERROR(H377/G377,"")</f>
        <v>4.8462289069659452E-3</v>
      </c>
    </row>
    <row r="378" spans="1:9" x14ac:dyDescent="0.2">
      <c r="A378" s="43" t="s">
        <v>36</v>
      </c>
      <c r="B378" s="40" t="s">
        <v>296</v>
      </c>
      <c r="C378" s="123">
        <f t="shared" si="0"/>
        <v>0</v>
      </c>
      <c r="D378" s="64">
        <f t="shared" si="1"/>
        <v>4888488.57</v>
      </c>
      <c r="E378" s="213">
        <f t="shared" si="2"/>
        <v>532517</v>
      </c>
      <c r="F378" s="230">
        <f t="shared" si="3"/>
        <v>5421005.5700000003</v>
      </c>
      <c r="G378" s="228">
        <f t="shared" si="4"/>
        <v>5421014</v>
      </c>
      <c r="H378" s="229">
        <f t="shared" si="5"/>
        <v>8.4299999997019768</v>
      </c>
      <c r="I378" s="132">
        <f t="shared" si="6"/>
        <v>1.5550596253213839E-6</v>
      </c>
    </row>
    <row r="379" spans="1:9" x14ac:dyDescent="0.2">
      <c r="A379" s="44" t="s">
        <v>38</v>
      </c>
      <c r="B379" s="40" t="s">
        <v>297</v>
      </c>
      <c r="C379" s="123">
        <f t="shared" si="0"/>
        <v>0</v>
      </c>
      <c r="D379" s="64">
        <f t="shared" si="1"/>
        <v>3142690.51</v>
      </c>
      <c r="E379" s="213">
        <f t="shared" si="2"/>
        <v>15829.46</v>
      </c>
      <c r="F379" s="230">
        <f t="shared" si="3"/>
        <v>3158519.9699999997</v>
      </c>
      <c r="G379" s="228">
        <f t="shared" si="4"/>
        <v>3158755.46</v>
      </c>
      <c r="H379" s="229">
        <f t="shared" si="5"/>
        <v>235.49000000022352</v>
      </c>
      <c r="I379" s="132">
        <f t="shared" si="6"/>
        <v>7.4551513398958557E-5</v>
      </c>
    </row>
    <row r="380" spans="1:9" x14ac:dyDescent="0.2">
      <c r="A380" s="44" t="s">
        <v>40</v>
      </c>
      <c r="B380" s="40" t="s">
        <v>298</v>
      </c>
      <c r="C380" s="123">
        <f t="shared" si="0"/>
        <v>713993.8</v>
      </c>
      <c r="D380" s="64">
        <f t="shared" si="1"/>
        <v>42952784.75</v>
      </c>
      <c r="E380" s="213">
        <f t="shared" si="2"/>
        <v>1326023.1000000001</v>
      </c>
      <c r="F380" s="230">
        <f t="shared" si="3"/>
        <v>44992801.649999999</v>
      </c>
      <c r="G380" s="228">
        <f t="shared" si="4"/>
        <v>44992756.200000003</v>
      </c>
      <c r="H380" s="229">
        <f t="shared" si="5"/>
        <v>-45.449999995529652</v>
      </c>
      <c r="I380" s="132">
        <f t="shared" si="6"/>
        <v>-1.0101626091430614E-6</v>
      </c>
    </row>
    <row r="381" spans="1:9" x14ac:dyDescent="0.2">
      <c r="A381" s="44" t="s">
        <v>42</v>
      </c>
      <c r="B381" s="40" t="s">
        <v>6719</v>
      </c>
      <c r="C381" s="123">
        <f t="shared" si="0"/>
        <v>34996793.630000003</v>
      </c>
      <c r="D381" s="64">
        <f t="shared" si="1"/>
        <v>33128414.359999999</v>
      </c>
      <c r="E381" s="213">
        <f t="shared" si="2"/>
        <v>592916.75</v>
      </c>
      <c r="F381" s="230">
        <f t="shared" si="3"/>
        <v>68718124.74000001</v>
      </c>
      <c r="G381" s="228">
        <f t="shared" si="4"/>
        <v>68729758.409999996</v>
      </c>
      <c r="H381" s="229">
        <f t="shared" si="5"/>
        <v>11633.669999986887</v>
      </c>
      <c r="I381" s="132">
        <f t="shared" si="6"/>
        <v>1.6926685425820178E-4</v>
      </c>
    </row>
    <row r="382" spans="1:9" x14ac:dyDescent="0.2">
      <c r="A382" s="44" t="s">
        <v>44</v>
      </c>
      <c r="B382" s="40" t="s">
        <v>299</v>
      </c>
      <c r="C382" s="123">
        <f t="shared" si="0"/>
        <v>58598.080000000002</v>
      </c>
      <c r="D382" s="64">
        <f t="shared" si="1"/>
        <v>8991011.5299999993</v>
      </c>
      <c r="E382" s="213">
        <f t="shared" si="2"/>
        <v>50809.919999999998</v>
      </c>
      <c r="F382" s="230">
        <f t="shared" si="3"/>
        <v>9100419.5299999993</v>
      </c>
      <c r="G382" s="228">
        <f t="shared" si="4"/>
        <v>9100628.9199999999</v>
      </c>
      <c r="H382" s="229">
        <f t="shared" si="5"/>
        <v>209.39000000059605</v>
      </c>
      <c r="I382" s="132">
        <f t="shared" si="6"/>
        <v>2.3008299958306183E-5</v>
      </c>
    </row>
    <row r="383" spans="1:9" x14ac:dyDescent="0.2">
      <c r="A383" s="44" t="s">
        <v>198</v>
      </c>
      <c r="B383" s="40" t="s">
        <v>300</v>
      </c>
      <c r="C383" s="123">
        <f t="shared" si="0"/>
        <v>0</v>
      </c>
      <c r="D383" s="64">
        <f t="shared" si="1"/>
        <v>432320.19</v>
      </c>
      <c r="E383" s="213">
        <f t="shared" si="2"/>
        <v>5949.68</v>
      </c>
      <c r="F383" s="230">
        <f t="shared" si="3"/>
        <v>438269.87</v>
      </c>
      <c r="G383" s="228">
        <f t="shared" si="4"/>
        <v>489641.68</v>
      </c>
      <c r="H383" s="229">
        <f t="shared" si="5"/>
        <v>51371.81</v>
      </c>
      <c r="I383" s="132">
        <f t="shared" si="6"/>
        <v>0.1049171508438579</v>
      </c>
    </row>
    <row r="384" spans="1:9" x14ac:dyDescent="0.2">
      <c r="A384" s="44" t="s">
        <v>267</v>
      </c>
      <c r="B384" s="40" t="s">
        <v>301</v>
      </c>
      <c r="C384" s="123">
        <f t="shared" si="0"/>
        <v>97692.27</v>
      </c>
      <c r="D384" s="64">
        <f t="shared" si="1"/>
        <v>9046084.8699999992</v>
      </c>
      <c r="E384" s="213">
        <f t="shared" si="2"/>
        <v>303098.31</v>
      </c>
      <c r="F384" s="230">
        <f t="shared" si="3"/>
        <v>9446875.4499999993</v>
      </c>
      <c r="G384" s="228">
        <f t="shared" si="4"/>
        <v>9764657.3100000005</v>
      </c>
      <c r="H384" s="229">
        <f t="shared" si="5"/>
        <v>317781.86000000127</v>
      </c>
      <c r="I384" s="132">
        <f t="shared" si="6"/>
        <v>3.2544087304995369E-2</v>
      </c>
    </row>
    <row r="385" spans="1:9" x14ac:dyDescent="0.2">
      <c r="A385" s="44" t="s">
        <v>302</v>
      </c>
      <c r="B385" s="40" t="s">
        <v>303</v>
      </c>
      <c r="C385" s="123">
        <f t="shared" si="0"/>
        <v>0</v>
      </c>
      <c r="D385" s="64">
        <f t="shared" si="1"/>
        <v>1271122.5900000001</v>
      </c>
      <c r="E385" s="213">
        <f t="shared" si="2"/>
        <v>1377.87</v>
      </c>
      <c r="F385" s="230">
        <f t="shared" si="3"/>
        <v>1272500.4600000002</v>
      </c>
      <c r="G385" s="228">
        <f t="shared" si="4"/>
        <v>1278852.8700000001</v>
      </c>
      <c r="H385" s="229">
        <f t="shared" si="5"/>
        <v>6352.4099999999162</v>
      </c>
      <c r="I385" s="132">
        <f t="shared" si="6"/>
        <v>4.9672719583449152E-3</v>
      </c>
    </row>
    <row r="386" spans="1:9" x14ac:dyDescent="0.2">
      <c r="A386" s="44" t="s">
        <v>16</v>
      </c>
      <c r="B386" s="40" t="s">
        <v>304</v>
      </c>
      <c r="C386" s="123">
        <f t="shared" si="0"/>
        <v>0</v>
      </c>
      <c r="D386" s="64">
        <f t="shared" si="1"/>
        <v>28698016.420000002</v>
      </c>
      <c r="E386" s="213">
        <f t="shared" si="2"/>
        <v>1567008.4</v>
      </c>
      <c r="F386" s="230">
        <f t="shared" si="3"/>
        <v>30265024.82</v>
      </c>
      <c r="G386" s="228">
        <f t="shared" si="4"/>
        <v>30269421.25</v>
      </c>
      <c r="H386" s="229">
        <f t="shared" si="5"/>
        <v>4396.429999999702</v>
      </c>
      <c r="I386" s="132">
        <f t="shared" si="6"/>
        <v>1.4524327913932949E-4</v>
      </c>
    </row>
    <row r="387" spans="1:9" x14ac:dyDescent="0.2">
      <c r="A387" s="44" t="s">
        <v>47</v>
      </c>
      <c r="B387" s="40" t="s">
        <v>6711</v>
      </c>
      <c r="C387" s="123">
        <f t="shared" si="0"/>
        <v>0</v>
      </c>
      <c r="D387" s="64">
        <f t="shared" si="1"/>
        <v>4000245.33</v>
      </c>
      <c r="E387" s="213">
        <f t="shared" si="2"/>
        <v>0</v>
      </c>
      <c r="F387" s="230">
        <f t="shared" si="3"/>
        <v>4000245.33</v>
      </c>
      <c r="G387" s="228">
        <f t="shared" si="4"/>
        <v>4512875</v>
      </c>
      <c r="H387" s="229">
        <f t="shared" si="5"/>
        <v>512629.66999999993</v>
      </c>
      <c r="I387" s="132">
        <f t="shared" si="6"/>
        <v>0.1135927030994654</v>
      </c>
    </row>
    <row r="388" spans="1:9" x14ac:dyDescent="0.2">
      <c r="A388" s="44" t="s">
        <v>49</v>
      </c>
      <c r="B388" s="40" t="s">
        <v>305</v>
      </c>
      <c r="C388" s="123">
        <f t="shared" si="0"/>
        <v>0</v>
      </c>
      <c r="D388" s="64">
        <f t="shared" si="1"/>
        <v>36310863.469999999</v>
      </c>
      <c r="E388" s="213">
        <f t="shared" si="2"/>
        <v>2152289.7200000002</v>
      </c>
      <c r="F388" s="230">
        <f t="shared" si="3"/>
        <v>38463153.189999998</v>
      </c>
      <c r="G388" s="228">
        <f t="shared" si="4"/>
        <v>38469420.399999999</v>
      </c>
      <c r="H388" s="229">
        <f t="shared" si="5"/>
        <v>6267.2100000008941</v>
      </c>
      <c r="I388" s="132">
        <f t="shared" si="6"/>
        <v>1.629140739536823E-4</v>
      </c>
    </row>
    <row r="389" spans="1:9" x14ac:dyDescent="0.2">
      <c r="A389" s="44" t="s">
        <v>50</v>
      </c>
      <c r="B389" s="40" t="s">
        <v>5955</v>
      </c>
      <c r="C389" s="123">
        <f t="shared" si="0"/>
        <v>0</v>
      </c>
      <c r="D389" s="64">
        <f t="shared" si="1"/>
        <v>3717536.71</v>
      </c>
      <c r="E389" s="213">
        <f t="shared" si="2"/>
        <v>15066.08</v>
      </c>
      <c r="F389" s="230">
        <f t="shared" si="3"/>
        <v>3732602.79</v>
      </c>
      <c r="G389" s="228">
        <f t="shared" si="4"/>
        <v>3734719.08</v>
      </c>
      <c r="H389" s="229">
        <f t="shared" si="5"/>
        <v>2116.2900000000373</v>
      </c>
      <c r="I389" s="132">
        <f t="shared" si="6"/>
        <v>5.666530613595808E-4</v>
      </c>
    </row>
    <row r="390" spans="1:9" x14ac:dyDescent="0.2">
      <c r="A390" s="44" t="s">
        <v>307</v>
      </c>
      <c r="B390" s="40" t="s">
        <v>306</v>
      </c>
      <c r="C390" s="123">
        <f t="shared" si="0"/>
        <v>0</v>
      </c>
      <c r="D390" s="64">
        <f t="shared" si="1"/>
        <v>2707941</v>
      </c>
      <c r="E390" s="213">
        <f t="shared" si="2"/>
        <v>7059</v>
      </c>
      <c r="F390" s="230">
        <f t="shared" si="3"/>
        <v>2715000</v>
      </c>
      <c r="G390" s="228">
        <f t="shared" si="4"/>
        <v>2715000</v>
      </c>
      <c r="H390" s="229">
        <f t="shared" si="5"/>
        <v>0</v>
      </c>
      <c r="I390" s="132">
        <f t="shared" si="6"/>
        <v>0</v>
      </c>
    </row>
    <row r="391" spans="1:9" x14ac:dyDescent="0.2">
      <c r="A391" s="44" t="s">
        <v>308</v>
      </c>
      <c r="B391" s="40" t="s">
        <v>309</v>
      </c>
      <c r="C391" s="123">
        <f t="shared" si="0"/>
        <v>0</v>
      </c>
      <c r="D391" s="64">
        <f t="shared" si="1"/>
        <v>29952061.059999999</v>
      </c>
      <c r="E391" s="213">
        <f t="shared" si="2"/>
        <v>491174.65</v>
      </c>
      <c r="F391" s="230">
        <f t="shared" si="3"/>
        <v>30443235.709999997</v>
      </c>
      <c r="G391" s="228">
        <f t="shared" si="4"/>
        <v>30443310.120000001</v>
      </c>
      <c r="H391" s="229">
        <f t="shared" si="5"/>
        <v>74.410000003874302</v>
      </c>
      <c r="I391" s="132">
        <f t="shared" si="6"/>
        <v>2.4442151563206657E-6</v>
      </c>
    </row>
    <row r="392" spans="1:9" x14ac:dyDescent="0.2">
      <c r="A392" s="44" t="s">
        <v>310</v>
      </c>
      <c r="B392" s="40" t="s">
        <v>311</v>
      </c>
      <c r="C392" s="123">
        <f t="shared" si="0"/>
        <v>0</v>
      </c>
      <c r="D392" s="64">
        <f t="shared" si="1"/>
        <v>882636.28</v>
      </c>
      <c r="E392" s="213">
        <f t="shared" si="2"/>
        <v>0</v>
      </c>
      <c r="F392" s="230">
        <f t="shared" si="3"/>
        <v>882636.28</v>
      </c>
      <c r="G392" s="228">
        <f t="shared" si="4"/>
        <v>891948</v>
      </c>
      <c r="H392" s="229">
        <f t="shared" si="5"/>
        <v>9311.7199999999721</v>
      </c>
      <c r="I392" s="132">
        <f t="shared" si="6"/>
        <v>1.0439756577737684E-2</v>
      </c>
    </row>
    <row r="393" spans="1:9" x14ac:dyDescent="0.2">
      <c r="A393" s="44" t="s">
        <v>6829</v>
      </c>
      <c r="B393" s="40" t="s">
        <v>52806</v>
      </c>
      <c r="C393" s="123">
        <f t="shared" si="0"/>
        <v>0</v>
      </c>
      <c r="D393" s="64">
        <f t="shared" si="1"/>
        <v>0</v>
      </c>
      <c r="E393" s="213">
        <f t="shared" si="2"/>
        <v>447214.33</v>
      </c>
      <c r="F393" s="230">
        <f t="shared" si="3"/>
        <v>447214.33</v>
      </c>
      <c r="G393" s="228">
        <f t="shared" si="4"/>
        <v>12129000</v>
      </c>
      <c r="H393" s="229">
        <f t="shared" si="5"/>
        <v>11681785.67</v>
      </c>
      <c r="I393" s="132">
        <f t="shared" si="6"/>
        <v>0.9631285077087971</v>
      </c>
    </row>
    <row r="394" spans="1:9" x14ac:dyDescent="0.2">
      <c r="A394" s="44" t="s">
        <v>51</v>
      </c>
      <c r="B394" s="40" t="s">
        <v>52800</v>
      </c>
      <c r="C394" s="123">
        <f t="shared" si="0"/>
        <v>0</v>
      </c>
      <c r="D394" s="64">
        <f t="shared" si="1"/>
        <v>0</v>
      </c>
      <c r="E394" s="213">
        <f t="shared" si="2"/>
        <v>312197516.25</v>
      </c>
      <c r="F394" s="230">
        <f t="shared" si="3"/>
        <v>312197516.25</v>
      </c>
      <c r="G394" s="228">
        <f t="shared" si="4"/>
        <v>312390455.19</v>
      </c>
      <c r="H394" s="229">
        <f t="shared" si="5"/>
        <v>192938.93999999762</v>
      </c>
      <c r="I394" s="132">
        <f t="shared" si="6"/>
        <v>6.1762111099921281E-4</v>
      </c>
    </row>
    <row r="395" spans="1:9" x14ac:dyDescent="0.2">
      <c r="A395" s="44" t="s">
        <v>53</v>
      </c>
      <c r="B395" s="40" t="s">
        <v>52803</v>
      </c>
      <c r="C395" s="123">
        <f t="shared" si="0"/>
        <v>0</v>
      </c>
      <c r="D395" s="64">
        <f t="shared" si="1"/>
        <v>0</v>
      </c>
      <c r="E395" s="213">
        <f t="shared" si="2"/>
        <v>0</v>
      </c>
      <c r="F395" s="230">
        <f t="shared" si="3"/>
        <v>0</v>
      </c>
      <c r="G395" s="228">
        <f t="shared" si="4"/>
        <v>500000</v>
      </c>
      <c r="H395" s="229">
        <f t="shared" si="5"/>
        <v>500000</v>
      </c>
      <c r="I395" s="132">
        <f t="shared" si="6"/>
        <v>1</v>
      </c>
    </row>
    <row r="396" spans="1:9" x14ac:dyDescent="0.2">
      <c r="A396" s="44" t="s">
        <v>3701</v>
      </c>
      <c r="B396" s="40" t="s">
        <v>3702</v>
      </c>
      <c r="C396" s="123">
        <f t="shared" si="0"/>
        <v>49364660.869999997</v>
      </c>
      <c r="D396" s="64">
        <f t="shared" si="1"/>
        <v>0</v>
      </c>
      <c r="E396" s="213">
        <f t="shared" si="2"/>
        <v>0</v>
      </c>
      <c r="F396" s="230">
        <f t="shared" si="3"/>
        <v>49364660.869999997</v>
      </c>
      <c r="G396" s="228">
        <f t="shared" si="4"/>
        <v>50050000</v>
      </c>
      <c r="H396" s="229">
        <f t="shared" si="5"/>
        <v>685339.13000000268</v>
      </c>
      <c r="I396" s="132">
        <f t="shared" si="6"/>
        <v>1.3693089510489564E-2</v>
      </c>
    </row>
    <row r="397" spans="1:9" x14ac:dyDescent="0.2">
      <c r="A397" s="44" t="s">
        <v>72</v>
      </c>
      <c r="B397" s="40" t="s">
        <v>6727</v>
      </c>
      <c r="C397" s="123">
        <f t="shared" si="0"/>
        <v>3743434.32</v>
      </c>
      <c r="D397" s="64">
        <f t="shared" si="1"/>
        <v>233452952.78</v>
      </c>
      <c r="E397" s="213">
        <f t="shared" si="2"/>
        <v>109269872.36</v>
      </c>
      <c r="F397" s="230">
        <f t="shared" si="3"/>
        <v>346466259.45999998</v>
      </c>
      <c r="G397" s="228">
        <f t="shared" si="4"/>
        <v>357848083</v>
      </c>
      <c r="H397" s="229">
        <f t="shared" si="5"/>
        <v>11381823.540000021</v>
      </c>
      <c r="I397" s="132">
        <f t="shared" si="6"/>
        <v>3.1806300161177671E-2</v>
      </c>
    </row>
    <row r="398" spans="1:9" x14ac:dyDescent="0.2">
      <c r="A398" s="44" t="s">
        <v>73</v>
      </c>
      <c r="B398" s="40" t="s">
        <v>6728</v>
      </c>
      <c r="C398" s="123">
        <f t="shared" si="0"/>
        <v>0</v>
      </c>
      <c r="D398" s="64">
        <f t="shared" si="1"/>
        <v>1433378.94</v>
      </c>
      <c r="E398" s="213">
        <f t="shared" si="2"/>
        <v>417121.33</v>
      </c>
      <c r="F398" s="230">
        <f t="shared" si="3"/>
        <v>1850500.27</v>
      </c>
      <c r="G398" s="228">
        <f t="shared" si="4"/>
        <v>1963014.78</v>
      </c>
      <c r="H398" s="229">
        <f t="shared" si="5"/>
        <v>112514.51000000001</v>
      </c>
      <c r="I398" s="132">
        <f t="shared" si="6"/>
        <v>5.7317199618843427E-2</v>
      </c>
    </row>
    <row r="399" spans="1:9" x14ac:dyDescent="0.2">
      <c r="A399" s="44" t="s">
        <v>74</v>
      </c>
      <c r="B399" s="40" t="s">
        <v>6729</v>
      </c>
      <c r="C399" s="123">
        <f t="shared" si="0"/>
        <v>0</v>
      </c>
      <c r="D399" s="64">
        <f t="shared" si="1"/>
        <v>3332030.49</v>
      </c>
      <c r="E399" s="213">
        <f t="shared" si="2"/>
        <v>6592300.1299999999</v>
      </c>
      <c r="F399" s="230">
        <f t="shared" si="3"/>
        <v>9924330.620000001</v>
      </c>
      <c r="G399" s="228">
        <f t="shared" si="4"/>
        <v>10799825</v>
      </c>
      <c r="H399" s="229">
        <f t="shared" si="5"/>
        <v>875494.37999999896</v>
      </c>
      <c r="I399" s="132">
        <f t="shared" si="6"/>
        <v>8.1065608007537066E-2</v>
      </c>
    </row>
    <row r="400" spans="1:9" x14ac:dyDescent="0.2">
      <c r="A400" s="44" t="s">
        <v>75</v>
      </c>
      <c r="B400" s="40" t="s">
        <v>6730</v>
      </c>
      <c r="C400" s="123">
        <f t="shared" si="0"/>
        <v>0</v>
      </c>
      <c r="D400" s="64">
        <f t="shared" si="1"/>
        <v>660180.1</v>
      </c>
      <c r="E400" s="213">
        <f t="shared" si="2"/>
        <v>2696109.92</v>
      </c>
      <c r="F400" s="230">
        <f t="shared" si="3"/>
        <v>3356290.02</v>
      </c>
      <c r="G400" s="228">
        <f t="shared" si="4"/>
        <v>3425898</v>
      </c>
      <c r="H400" s="229">
        <f t="shared" si="5"/>
        <v>69607.979999999981</v>
      </c>
      <c r="I400" s="132">
        <f t="shared" si="6"/>
        <v>2.0318170593520292E-2</v>
      </c>
    </row>
    <row r="401" spans="1:9" x14ac:dyDescent="0.2">
      <c r="A401" s="44" t="s">
        <v>76</v>
      </c>
      <c r="B401" s="40" t="s">
        <v>6731</v>
      </c>
      <c r="C401" s="123">
        <f t="shared" si="0"/>
        <v>0</v>
      </c>
      <c r="D401" s="64">
        <f t="shared" si="1"/>
        <v>1432463.97</v>
      </c>
      <c r="E401" s="213">
        <f t="shared" si="2"/>
        <v>5208115.63</v>
      </c>
      <c r="F401" s="230">
        <f t="shared" si="3"/>
        <v>6640579.5999999996</v>
      </c>
      <c r="G401" s="228">
        <f t="shared" si="4"/>
        <v>9165555</v>
      </c>
      <c r="H401" s="229">
        <f t="shared" si="5"/>
        <v>2524975.4000000004</v>
      </c>
      <c r="I401" s="132">
        <f t="shared" si="6"/>
        <v>0.27548527066827927</v>
      </c>
    </row>
    <row r="402" spans="1:9" x14ac:dyDescent="0.2">
      <c r="A402" s="44" t="s">
        <v>3243</v>
      </c>
      <c r="B402" s="40" t="s">
        <v>6732</v>
      </c>
      <c r="C402" s="123">
        <f t="shared" si="0"/>
        <v>0</v>
      </c>
      <c r="D402" s="64">
        <f t="shared" si="1"/>
        <v>1550873.92</v>
      </c>
      <c r="E402" s="213">
        <f t="shared" si="2"/>
        <v>1953189.43</v>
      </c>
      <c r="F402" s="230">
        <f t="shared" si="3"/>
        <v>3504063.3499999996</v>
      </c>
      <c r="G402" s="228">
        <f t="shared" si="4"/>
        <v>4400000</v>
      </c>
      <c r="H402" s="229">
        <f t="shared" si="5"/>
        <v>895936.65000000037</v>
      </c>
      <c r="I402" s="132">
        <f t="shared" si="6"/>
        <v>0.20362196590909099</v>
      </c>
    </row>
    <row r="403" spans="1:9" x14ac:dyDescent="0.2">
      <c r="A403" s="44" t="s">
        <v>3244</v>
      </c>
      <c r="B403" s="40" t="s">
        <v>3245</v>
      </c>
      <c r="C403" s="123">
        <f t="shared" si="0"/>
        <v>0</v>
      </c>
      <c r="D403" s="64">
        <f t="shared" si="1"/>
        <v>8660994.3900000006</v>
      </c>
      <c r="E403" s="213">
        <f t="shared" si="2"/>
        <v>25229790.350000001</v>
      </c>
      <c r="F403" s="230">
        <f t="shared" si="3"/>
        <v>33890784.740000002</v>
      </c>
      <c r="G403" s="228">
        <f t="shared" si="4"/>
        <v>39166179.789999999</v>
      </c>
      <c r="H403" s="229">
        <f t="shared" si="5"/>
        <v>5275395.049999997</v>
      </c>
      <c r="I403" s="132">
        <f t="shared" si="6"/>
        <v>0.13469261179633668</v>
      </c>
    </row>
    <row r="404" spans="1:9" x14ac:dyDescent="0.2">
      <c r="A404" s="44" t="s">
        <v>3246</v>
      </c>
      <c r="B404" s="40" t="s">
        <v>3247</v>
      </c>
      <c r="C404" s="123">
        <f t="shared" si="0"/>
        <v>0</v>
      </c>
      <c r="D404" s="64">
        <f t="shared" si="1"/>
        <v>3692823.5</v>
      </c>
      <c r="E404" s="213">
        <f t="shared" si="2"/>
        <v>11968329.57</v>
      </c>
      <c r="F404" s="230">
        <f t="shared" si="3"/>
        <v>15661153.07</v>
      </c>
      <c r="G404" s="228">
        <f t="shared" si="4"/>
        <v>19696238.510000002</v>
      </c>
      <c r="H404" s="229">
        <f t="shared" si="5"/>
        <v>4035085.4400000013</v>
      </c>
      <c r="I404" s="132">
        <f t="shared" si="6"/>
        <v>0.20486578886376416</v>
      </c>
    </row>
    <row r="405" spans="1:9" x14ac:dyDescent="0.2">
      <c r="A405" s="44" t="s">
        <v>77</v>
      </c>
      <c r="B405" s="40" t="s">
        <v>3248</v>
      </c>
      <c r="C405" s="123">
        <f t="shared" si="0"/>
        <v>0</v>
      </c>
      <c r="D405" s="64">
        <f t="shared" si="1"/>
        <v>113722464.73999999</v>
      </c>
      <c r="E405" s="213">
        <f t="shared" si="2"/>
        <v>715033303.03999996</v>
      </c>
      <c r="F405" s="230">
        <f t="shared" si="3"/>
        <v>828755767.77999997</v>
      </c>
      <c r="G405" s="228">
        <f t="shared" si="4"/>
        <v>1444235212</v>
      </c>
      <c r="H405" s="229">
        <f t="shared" si="5"/>
        <v>615479444.22000003</v>
      </c>
      <c r="I405" s="132">
        <f t="shared" si="6"/>
        <v>0.42616288476146086</v>
      </c>
    </row>
    <row r="406" spans="1:9" x14ac:dyDescent="0.2">
      <c r="A406" s="44" t="s">
        <v>79</v>
      </c>
      <c r="B406" s="40" t="s">
        <v>6708</v>
      </c>
      <c r="C406" s="123">
        <f t="shared" si="0"/>
        <v>0</v>
      </c>
      <c r="D406" s="64">
        <f t="shared" si="1"/>
        <v>625962.43000000005</v>
      </c>
      <c r="E406" s="213">
        <f t="shared" si="2"/>
        <v>5031420.74</v>
      </c>
      <c r="F406" s="230">
        <f t="shared" si="3"/>
        <v>5657383.1699999999</v>
      </c>
      <c r="G406" s="228">
        <f t="shared" si="4"/>
        <v>8500310</v>
      </c>
      <c r="H406" s="229">
        <f t="shared" si="5"/>
        <v>2842926.83</v>
      </c>
      <c r="I406" s="132">
        <f t="shared" si="6"/>
        <v>0.33444978241969997</v>
      </c>
    </row>
    <row r="407" spans="1:9" x14ac:dyDescent="0.2">
      <c r="A407" s="44" t="s">
        <v>81</v>
      </c>
      <c r="B407" s="40" t="s">
        <v>6709</v>
      </c>
      <c r="C407" s="123">
        <f t="shared" si="0"/>
        <v>0</v>
      </c>
      <c r="D407" s="64">
        <f t="shared" si="1"/>
        <v>0</v>
      </c>
      <c r="E407" s="213">
        <f t="shared" si="2"/>
        <v>2324679.65</v>
      </c>
      <c r="F407" s="230">
        <f t="shared" si="3"/>
        <v>2324679.65</v>
      </c>
      <c r="G407" s="228">
        <f t="shared" si="4"/>
        <v>9720287</v>
      </c>
      <c r="H407" s="229">
        <f t="shared" si="5"/>
        <v>7395607.3499999996</v>
      </c>
      <c r="I407" s="132">
        <f t="shared" si="6"/>
        <v>0.76084248849853919</v>
      </c>
    </row>
    <row r="408" spans="1:9" x14ac:dyDescent="0.2">
      <c r="A408" s="44" t="s">
        <v>83</v>
      </c>
      <c r="B408" s="40" t="s">
        <v>37860</v>
      </c>
      <c r="C408" s="123">
        <f t="shared" si="0"/>
        <v>0</v>
      </c>
      <c r="D408" s="64">
        <f t="shared" si="1"/>
        <v>0</v>
      </c>
      <c r="E408" s="213">
        <f t="shared" si="2"/>
        <v>8253975.7800000003</v>
      </c>
      <c r="F408" s="230">
        <f t="shared" si="3"/>
        <v>8253975.7800000003</v>
      </c>
      <c r="G408" s="228">
        <f t="shared" si="4"/>
        <v>9903140</v>
      </c>
      <c r="H408" s="229">
        <f t="shared" si="5"/>
        <v>1649164.2199999997</v>
      </c>
      <c r="I408" s="132">
        <f t="shared" si="6"/>
        <v>0.16652942602043388</v>
      </c>
    </row>
    <row r="409" spans="1:9" x14ac:dyDescent="0.2">
      <c r="A409" s="44" t="s">
        <v>85</v>
      </c>
      <c r="B409" s="40" t="s">
        <v>6710</v>
      </c>
      <c r="C409" s="123">
        <f t="shared" si="0"/>
        <v>0</v>
      </c>
      <c r="D409" s="64">
        <f t="shared" si="1"/>
        <v>0</v>
      </c>
      <c r="E409" s="213">
        <f t="shared" si="2"/>
        <v>2870224.18</v>
      </c>
      <c r="F409" s="230">
        <f t="shared" si="3"/>
        <v>2870224.18</v>
      </c>
      <c r="G409" s="228">
        <f t="shared" si="4"/>
        <v>7411891.9000000004</v>
      </c>
      <c r="H409" s="229">
        <f t="shared" si="5"/>
        <v>4541667.7200000007</v>
      </c>
      <c r="I409" s="132">
        <f t="shared" si="6"/>
        <v>0.61275417683843991</v>
      </c>
    </row>
    <row r="410" spans="1:9" x14ac:dyDescent="0.2">
      <c r="A410" s="44" t="s">
        <v>87</v>
      </c>
      <c r="B410" s="40" t="s">
        <v>37863</v>
      </c>
      <c r="C410" s="123">
        <f t="shared" si="0"/>
        <v>0</v>
      </c>
      <c r="D410" s="64">
        <f t="shared" si="1"/>
        <v>0</v>
      </c>
      <c r="E410" s="213">
        <f t="shared" si="2"/>
        <v>5708232.0800000001</v>
      </c>
      <c r="F410" s="230">
        <f t="shared" si="3"/>
        <v>5708232.0800000001</v>
      </c>
      <c r="G410" s="228">
        <f t="shared" si="4"/>
        <v>40000000</v>
      </c>
      <c r="H410" s="229">
        <f t="shared" si="5"/>
        <v>34291767.920000002</v>
      </c>
      <c r="I410" s="132">
        <f t="shared" si="6"/>
        <v>0.85729419800000006</v>
      </c>
    </row>
    <row r="411" spans="1:9" x14ac:dyDescent="0.2">
      <c r="A411" s="44" t="s">
        <v>89</v>
      </c>
      <c r="B411" s="40" t="s">
        <v>37865</v>
      </c>
      <c r="C411" s="123">
        <f t="shared" si="0"/>
        <v>0</v>
      </c>
      <c r="D411" s="64">
        <f t="shared" si="1"/>
        <v>0</v>
      </c>
      <c r="E411" s="213">
        <f t="shared" si="2"/>
        <v>3490702.11</v>
      </c>
      <c r="F411" s="230">
        <f t="shared" si="3"/>
        <v>3490702.11</v>
      </c>
      <c r="G411" s="228">
        <f t="shared" si="4"/>
        <v>26046144</v>
      </c>
      <c r="H411" s="229">
        <f t="shared" si="5"/>
        <v>22555441.890000001</v>
      </c>
      <c r="I411" s="132">
        <f t="shared" si="6"/>
        <v>0.86598008096707135</v>
      </c>
    </row>
    <row r="412" spans="1:9" x14ac:dyDescent="0.2">
      <c r="A412" s="44" t="s">
        <v>242</v>
      </c>
      <c r="B412" s="40" t="s">
        <v>6720</v>
      </c>
      <c r="C412" s="123">
        <f t="shared" si="0"/>
        <v>0</v>
      </c>
      <c r="D412" s="64">
        <f t="shared" si="1"/>
        <v>765889.34</v>
      </c>
      <c r="E412" s="213">
        <f t="shared" si="2"/>
        <v>2124245.7599999998</v>
      </c>
      <c r="F412" s="230">
        <f t="shared" si="3"/>
        <v>2890135.0999999996</v>
      </c>
      <c r="G412" s="228">
        <f t="shared" si="4"/>
        <v>8171665</v>
      </c>
      <c r="H412" s="229">
        <f t="shared" si="5"/>
        <v>5281529.9000000004</v>
      </c>
      <c r="I412" s="132">
        <f t="shared" si="6"/>
        <v>0.64632237126705516</v>
      </c>
    </row>
    <row r="413" spans="1:9" x14ac:dyDescent="0.2">
      <c r="A413" s="44" t="s">
        <v>17</v>
      </c>
      <c r="B413" s="40" t="s">
        <v>6712</v>
      </c>
      <c r="C413" s="123">
        <f t="shared" si="0"/>
        <v>0</v>
      </c>
      <c r="D413" s="64">
        <f t="shared" si="1"/>
        <v>22819853.57</v>
      </c>
      <c r="E413" s="213">
        <f t="shared" si="2"/>
        <v>699683832.47000003</v>
      </c>
      <c r="F413" s="230">
        <f t="shared" si="3"/>
        <v>722503686.04000008</v>
      </c>
      <c r="G413" s="228">
        <f t="shared" si="4"/>
        <v>3241602327</v>
      </c>
      <c r="H413" s="229">
        <f t="shared" si="5"/>
        <v>2519098640.96</v>
      </c>
      <c r="I413" s="132">
        <f t="shared" si="6"/>
        <v>0.7771152617882483</v>
      </c>
    </row>
    <row r="414" spans="1:9" x14ac:dyDescent="0.2">
      <c r="A414" s="44" t="s">
        <v>8</v>
      </c>
      <c r="B414" s="40" t="s">
        <v>14054</v>
      </c>
      <c r="C414" s="123">
        <f t="shared" si="0"/>
        <v>0</v>
      </c>
      <c r="D414" s="64">
        <f t="shared" si="1"/>
        <v>0</v>
      </c>
      <c r="E414" s="213">
        <f t="shared" si="2"/>
        <v>5310669.01</v>
      </c>
      <c r="F414" s="230">
        <f t="shared" si="3"/>
        <v>5310669.01</v>
      </c>
      <c r="G414" s="228">
        <f t="shared" si="4"/>
        <v>18849812</v>
      </c>
      <c r="H414" s="229">
        <f t="shared" si="5"/>
        <v>13539142.99</v>
      </c>
      <c r="I414" s="132">
        <f t="shared" si="6"/>
        <v>0.71826408613518267</v>
      </c>
    </row>
    <row r="415" spans="1:9" x14ac:dyDescent="0.2">
      <c r="A415" s="44" t="s">
        <v>92</v>
      </c>
      <c r="B415" s="40" t="s">
        <v>42442</v>
      </c>
      <c r="C415" s="123">
        <f t="shared" si="0"/>
        <v>0</v>
      </c>
      <c r="D415" s="64">
        <f t="shared" si="1"/>
        <v>0</v>
      </c>
      <c r="E415" s="213">
        <f t="shared" si="2"/>
        <v>671852.41</v>
      </c>
      <c r="F415" s="230">
        <f t="shared" si="3"/>
        <v>671852.41</v>
      </c>
      <c r="G415" s="228">
        <f t="shared" si="4"/>
        <v>4568000</v>
      </c>
      <c r="H415" s="229">
        <f t="shared" si="5"/>
        <v>3896147.59</v>
      </c>
      <c r="I415" s="132">
        <f t="shared" si="6"/>
        <v>0.85292197679509629</v>
      </c>
    </row>
    <row r="416" spans="1:9" x14ac:dyDescent="0.2">
      <c r="A416" s="44" t="s">
        <v>112</v>
      </c>
      <c r="B416" s="40" t="s">
        <v>42444</v>
      </c>
      <c r="C416" s="123">
        <f t="shared" si="0"/>
        <v>0</v>
      </c>
      <c r="D416" s="64">
        <f t="shared" si="1"/>
        <v>0</v>
      </c>
      <c r="E416" s="213">
        <f t="shared" si="2"/>
        <v>681429.82</v>
      </c>
      <c r="F416" s="230">
        <f t="shared" si="3"/>
        <v>681429.82</v>
      </c>
      <c r="G416" s="228">
        <f t="shared" si="4"/>
        <v>13270555</v>
      </c>
      <c r="H416" s="229">
        <f t="shared" si="5"/>
        <v>12589125.18</v>
      </c>
      <c r="I416" s="132">
        <f t="shared" si="6"/>
        <v>0.94865099311973011</v>
      </c>
    </row>
    <row r="417" spans="1:9" x14ac:dyDescent="0.2">
      <c r="A417" s="44" t="s">
        <v>113</v>
      </c>
      <c r="B417" s="40" t="s">
        <v>37872</v>
      </c>
      <c r="C417" s="123">
        <f t="shared" si="0"/>
        <v>0</v>
      </c>
      <c r="D417" s="64">
        <f t="shared" si="1"/>
        <v>0</v>
      </c>
      <c r="E417" s="213">
        <f t="shared" si="2"/>
        <v>17981786.07</v>
      </c>
      <c r="F417" s="230">
        <f t="shared" si="3"/>
        <v>17981786.07</v>
      </c>
      <c r="G417" s="228">
        <f t="shared" si="4"/>
        <v>80056125</v>
      </c>
      <c r="H417" s="229">
        <f t="shared" si="5"/>
        <v>62074338.93</v>
      </c>
      <c r="I417" s="132">
        <f t="shared" si="6"/>
        <v>0.77538525540675374</v>
      </c>
    </row>
    <row r="418" spans="1:9" x14ac:dyDescent="0.2">
      <c r="A418" s="44" t="s">
        <v>114</v>
      </c>
      <c r="B418" s="40" t="s">
        <v>37869</v>
      </c>
      <c r="C418" s="123">
        <f t="shared" si="0"/>
        <v>0</v>
      </c>
      <c r="D418" s="64">
        <f t="shared" si="1"/>
        <v>0</v>
      </c>
      <c r="E418" s="213">
        <f t="shared" si="2"/>
        <v>1638188.6</v>
      </c>
      <c r="F418" s="230">
        <f t="shared" si="3"/>
        <v>1638188.6</v>
      </c>
      <c r="G418" s="228">
        <f t="shared" si="4"/>
        <v>6012673</v>
      </c>
      <c r="H418" s="229">
        <f t="shared" si="5"/>
        <v>4374484.4000000004</v>
      </c>
      <c r="I418" s="132">
        <f t="shared" si="6"/>
        <v>0.72754403906548726</v>
      </c>
    </row>
    <row r="419" spans="1:9" x14ac:dyDescent="0.2">
      <c r="A419" s="44" t="s">
        <v>93</v>
      </c>
      <c r="B419" s="40" t="s">
        <v>37871</v>
      </c>
      <c r="C419" s="123">
        <f t="shared" si="0"/>
        <v>0</v>
      </c>
      <c r="D419" s="64">
        <f t="shared" si="1"/>
        <v>0</v>
      </c>
      <c r="E419" s="213">
        <f t="shared" si="2"/>
        <v>72517</v>
      </c>
      <c r="F419" s="230">
        <f t="shared" si="3"/>
        <v>72517</v>
      </c>
      <c r="G419" s="228">
        <f t="shared" si="4"/>
        <v>1061582</v>
      </c>
      <c r="H419" s="229">
        <f t="shared" si="5"/>
        <v>989065</v>
      </c>
      <c r="I419" s="132">
        <f t="shared" si="6"/>
        <v>0.93168968577085898</v>
      </c>
    </row>
    <row r="420" spans="1:9" x14ac:dyDescent="0.2">
      <c r="A420" s="44" t="s">
        <v>115</v>
      </c>
      <c r="B420" s="40" t="s">
        <v>55480</v>
      </c>
      <c r="C420" s="123">
        <f t="shared" ref="C420:C421" si="7">IF(ISNA(VLOOKUP(A420&amp;"-"&amp;MID(PSU_Selector,5,3),FY20_AllotVsExpend,3,FALSE)),0,VLOOKUP(A420&amp;"-"&amp;MID(PSU_Selector,5,3),FY20_AllotVsExpend,3,FALSE))</f>
        <v>0</v>
      </c>
      <c r="D420" s="64">
        <f t="shared" ref="D420:D421" si="8">IF(ISNA(VLOOKUP(A420&amp;"-"&amp;MID(PSU_Selector,5,3),FY21_AllotVsExpend,3,FALSE)),0,VLOOKUP(A420&amp;"-"&amp;MID(PSU_Selector,5,3),FY21_AllotVsExpend,3,FALSE))</f>
        <v>0</v>
      </c>
      <c r="E420" s="213">
        <f t="shared" ref="E420:E421" si="9">IF(ISNA(VLOOKUP(A420&amp;"-"&amp;MID(PSU_Selector,5,3),FY22_AllotVsExpend,3,FALSE)),0,VLOOKUP(A420&amp;"-"&amp;MID(PSU_Selector,5,3),FY22_AllotVsExpend,3,FALSE))</f>
        <v>0</v>
      </c>
      <c r="F420" s="230">
        <f t="shared" ref="F420:F421" si="10">D420+C420+E420</f>
        <v>0</v>
      </c>
      <c r="G420" s="228">
        <f t="shared" ref="G420:G421" si="11">IF(ISNA(VLOOKUP(A420&amp;"-"&amp;MID(PSU_Selector,5,3),Covid_Allotment_PRC,2,FALSE)),0,VLOOKUP(A420&amp;"-"&amp;MID(PSU_Selector,5,3),Covid_Allotment_PRC,2,FALSE))</f>
        <v>36012941</v>
      </c>
      <c r="H420" s="229">
        <f t="shared" ref="H420:H421" si="12">G420-F420</f>
        <v>36012941</v>
      </c>
      <c r="I420" s="132">
        <f t="shared" ref="I420:I421" si="13">IFERROR(H420/G420,"")</f>
        <v>1</v>
      </c>
    </row>
    <row r="421" spans="1:9" x14ac:dyDescent="0.2">
      <c r="A421" s="44" t="s">
        <v>116</v>
      </c>
      <c r="B421" s="40" t="s">
        <v>55482</v>
      </c>
      <c r="C421" s="123">
        <f t="shared" si="7"/>
        <v>0</v>
      </c>
      <c r="D421" s="64">
        <f t="shared" si="8"/>
        <v>0</v>
      </c>
      <c r="E421" s="213">
        <f t="shared" si="9"/>
        <v>0</v>
      </c>
      <c r="F421" s="230">
        <f t="shared" si="10"/>
        <v>0</v>
      </c>
      <c r="G421" s="228">
        <f t="shared" si="11"/>
        <v>36015462</v>
      </c>
      <c r="H421" s="229">
        <f t="shared" si="12"/>
        <v>36015462</v>
      </c>
      <c r="I421" s="132">
        <f t="shared" si="13"/>
        <v>1</v>
      </c>
    </row>
    <row r="422" spans="1:9" x14ac:dyDescent="0.2">
      <c r="A422" s="44" t="s">
        <v>94</v>
      </c>
      <c r="B422" s="40" t="s">
        <v>49457</v>
      </c>
      <c r="C422" s="123">
        <f t="shared" si="0"/>
        <v>0</v>
      </c>
      <c r="D422" s="64">
        <f t="shared" si="1"/>
        <v>0</v>
      </c>
      <c r="E422" s="213">
        <f t="shared" si="2"/>
        <v>2240</v>
      </c>
      <c r="F422" s="230">
        <f t="shared" si="3"/>
        <v>2240</v>
      </c>
      <c r="G422" s="228">
        <f t="shared" si="4"/>
        <v>5231238</v>
      </c>
      <c r="H422" s="229">
        <f t="shared" si="5"/>
        <v>5228998</v>
      </c>
      <c r="I422" s="132">
        <f t="shared" si="6"/>
        <v>0.9995718030798828</v>
      </c>
    </row>
    <row r="423" spans="1:9" x14ac:dyDescent="0.2">
      <c r="A423" s="44" t="s">
        <v>96</v>
      </c>
      <c r="B423" s="40" t="s">
        <v>46402</v>
      </c>
      <c r="C423" s="123">
        <f t="shared" si="0"/>
        <v>0</v>
      </c>
      <c r="D423" s="64">
        <f t="shared" si="1"/>
        <v>0</v>
      </c>
      <c r="E423" s="213">
        <f t="shared" si="2"/>
        <v>2248814.5099999998</v>
      </c>
      <c r="F423" s="230">
        <f t="shared" si="3"/>
        <v>2248814.5099999998</v>
      </c>
      <c r="G423" s="228">
        <f t="shared" si="4"/>
        <v>14599504</v>
      </c>
      <c r="H423" s="229">
        <f t="shared" si="5"/>
        <v>12350689.49</v>
      </c>
      <c r="I423" s="132">
        <f t="shared" si="6"/>
        <v>0.84596637598099222</v>
      </c>
    </row>
    <row r="424" spans="1:9" x14ac:dyDescent="0.2">
      <c r="A424" s="44" t="s">
        <v>98</v>
      </c>
      <c r="B424" s="40" t="s">
        <v>46404</v>
      </c>
      <c r="C424" s="123">
        <f t="shared" si="0"/>
        <v>0</v>
      </c>
      <c r="D424" s="64">
        <f t="shared" si="1"/>
        <v>0</v>
      </c>
      <c r="E424" s="213">
        <f t="shared" si="2"/>
        <v>374028.68</v>
      </c>
      <c r="F424" s="230">
        <f>D424+C424+E424</f>
        <v>374028.68</v>
      </c>
      <c r="G424" s="228">
        <f t="shared" si="4"/>
        <v>3491687</v>
      </c>
      <c r="H424" s="229">
        <f t="shared" si="5"/>
        <v>3117658.32</v>
      </c>
      <c r="I424" s="132">
        <f t="shared" si="6"/>
        <v>0.89288023811985429</v>
      </c>
    </row>
    <row r="425" spans="1:9" x14ac:dyDescent="0.2">
      <c r="A425" s="44" t="s">
        <v>99</v>
      </c>
      <c r="B425" s="40" t="s">
        <v>49459</v>
      </c>
      <c r="C425" s="123">
        <f t="shared" si="0"/>
        <v>0</v>
      </c>
      <c r="D425" s="64">
        <f t="shared" si="1"/>
        <v>0</v>
      </c>
      <c r="E425" s="213">
        <f t="shared" si="2"/>
        <v>4190.08</v>
      </c>
      <c r="F425" s="230">
        <f t="shared" si="3"/>
        <v>4190.08</v>
      </c>
      <c r="G425" s="228">
        <f t="shared" si="4"/>
        <v>400000</v>
      </c>
      <c r="H425" s="229">
        <f t="shared" si="5"/>
        <v>395809.92</v>
      </c>
      <c r="I425" s="132">
        <f t="shared" si="6"/>
        <v>0.98952479999999998</v>
      </c>
    </row>
    <row r="426" spans="1:9" x14ac:dyDescent="0.2">
      <c r="A426" s="44" t="s">
        <v>273</v>
      </c>
      <c r="B426" s="40" t="s">
        <v>49463</v>
      </c>
      <c r="C426" s="123">
        <f t="shared" si="0"/>
        <v>0</v>
      </c>
      <c r="D426" s="64">
        <f t="shared" si="1"/>
        <v>0</v>
      </c>
      <c r="E426" s="213">
        <f t="shared" si="2"/>
        <v>3502.64</v>
      </c>
      <c r="F426" s="230">
        <f t="shared" si="3"/>
        <v>3502.64</v>
      </c>
      <c r="G426" s="228">
        <f t="shared" si="4"/>
        <v>4673875</v>
      </c>
      <c r="H426" s="229">
        <f t="shared" si="5"/>
        <v>4670372.3600000003</v>
      </c>
      <c r="I426" s="132">
        <f t="shared" si="6"/>
        <v>0.99925059185365472</v>
      </c>
    </row>
    <row r="427" spans="1:9" x14ac:dyDescent="0.2">
      <c r="A427" s="44" t="s">
        <v>102</v>
      </c>
      <c r="B427" s="40" t="s">
        <v>49461</v>
      </c>
      <c r="C427" s="123">
        <f t="shared" si="0"/>
        <v>0</v>
      </c>
      <c r="D427" s="64">
        <f t="shared" si="1"/>
        <v>0</v>
      </c>
      <c r="E427" s="213">
        <f t="shared" si="2"/>
        <v>416276</v>
      </c>
      <c r="F427" s="230">
        <f t="shared" si="3"/>
        <v>416276</v>
      </c>
      <c r="G427" s="228">
        <f t="shared" si="4"/>
        <v>1714000</v>
      </c>
      <c r="H427" s="229">
        <f t="shared" si="5"/>
        <v>1297724</v>
      </c>
      <c r="I427" s="132">
        <f t="shared" si="6"/>
        <v>0.75713185530921823</v>
      </c>
    </row>
    <row r="428" spans="1:9" x14ac:dyDescent="0.2">
      <c r="A428" s="44" t="s">
        <v>46390</v>
      </c>
      <c r="B428" s="40" t="s">
        <v>46391</v>
      </c>
      <c r="C428" s="123">
        <f t="shared" si="0"/>
        <v>0</v>
      </c>
      <c r="D428" s="64">
        <f t="shared" si="1"/>
        <v>0</v>
      </c>
      <c r="E428" s="213">
        <f t="shared" si="2"/>
        <v>43781.83</v>
      </c>
      <c r="F428" s="230">
        <f t="shared" si="3"/>
        <v>43781.83</v>
      </c>
      <c r="G428" s="228">
        <f t="shared" si="4"/>
        <v>1219800</v>
      </c>
      <c r="H428" s="229">
        <f t="shared" si="5"/>
        <v>1176018.17</v>
      </c>
      <c r="I428" s="132">
        <f t="shared" si="6"/>
        <v>0.9641073700606656</v>
      </c>
    </row>
    <row r="429" spans="1:9" x14ac:dyDescent="0.2">
      <c r="A429" s="44" t="s">
        <v>44876</v>
      </c>
      <c r="B429" s="40" t="s">
        <v>44877</v>
      </c>
      <c r="C429" s="123">
        <f t="shared" si="0"/>
        <v>0</v>
      </c>
      <c r="D429" s="64">
        <f t="shared" si="1"/>
        <v>0</v>
      </c>
      <c r="E429" s="213">
        <f t="shared" si="2"/>
        <v>108031429.93000001</v>
      </c>
      <c r="F429" s="230">
        <f t="shared" si="3"/>
        <v>108031429.93000001</v>
      </c>
      <c r="G429" s="228">
        <f t="shared" si="4"/>
        <v>109682812</v>
      </c>
      <c r="H429" s="229">
        <f t="shared" si="5"/>
        <v>1651382.0699999928</v>
      </c>
      <c r="I429" s="132">
        <f t="shared" si="6"/>
        <v>1.5055978597631074E-2</v>
      </c>
    </row>
    <row r="430" spans="1:9" x14ac:dyDescent="0.2">
      <c r="A430" s="44" t="s">
        <v>46406</v>
      </c>
      <c r="B430" s="40" t="s">
        <v>46407</v>
      </c>
      <c r="C430" s="123">
        <f t="shared" si="0"/>
        <v>0</v>
      </c>
      <c r="D430" s="64">
        <f t="shared" si="1"/>
        <v>0</v>
      </c>
      <c r="E430" s="213">
        <f t="shared" si="2"/>
        <v>61424.94</v>
      </c>
      <c r="F430" s="230">
        <f t="shared" si="3"/>
        <v>61424.94</v>
      </c>
      <c r="G430" s="228">
        <f t="shared" si="4"/>
        <v>265721</v>
      </c>
      <c r="H430" s="229">
        <f t="shared" si="5"/>
        <v>204296.06</v>
      </c>
      <c r="I430" s="132">
        <f t="shared" si="6"/>
        <v>0.7688367121906059</v>
      </c>
    </row>
    <row r="431" spans="1:9" x14ac:dyDescent="0.2">
      <c r="A431" s="44"/>
      <c r="B431" s="40"/>
      <c r="C431" s="123"/>
      <c r="D431" s="64"/>
      <c r="E431" s="64"/>
      <c r="F431" s="109"/>
      <c r="G431" s="131"/>
      <c r="H431" s="131"/>
      <c r="I431" s="132"/>
    </row>
    <row r="432" spans="1:9" ht="10.5" x14ac:dyDescent="0.25">
      <c r="A432" s="44"/>
      <c r="B432" s="47" t="s">
        <v>212</v>
      </c>
      <c r="C432" s="124">
        <f t="shared" ref="C432:H432" si="14">SUM(C377:C431)</f>
        <v>88975172.969999999</v>
      </c>
      <c r="D432" s="48">
        <f t="shared" si="14"/>
        <v>660873190.58000016</v>
      </c>
      <c r="E432" s="48">
        <f t="shared" si="14"/>
        <v>2065220990.8599999</v>
      </c>
      <c r="F432" s="129">
        <f t="shared" si="14"/>
        <v>2815069354.4099998</v>
      </c>
      <c r="G432" s="124">
        <f t="shared" si="14"/>
        <v>6267228390.8199997</v>
      </c>
      <c r="H432" s="124">
        <f t="shared" si="14"/>
        <v>3452159036.4100003</v>
      </c>
      <c r="I432" s="133">
        <f>H432/G432</f>
        <v>0.55082706758646183</v>
      </c>
    </row>
    <row r="433" spans="1:9" x14ac:dyDescent="0.2">
      <c r="A433" s="45"/>
      <c r="B433" s="46"/>
      <c r="C433" s="125"/>
      <c r="D433" s="103"/>
      <c r="E433" s="103"/>
      <c r="F433" s="130"/>
      <c r="G433" s="103"/>
      <c r="H433" s="103"/>
      <c r="I433" s="103"/>
    </row>
    <row r="434" spans="1:9" ht="5.4" customHeight="1" x14ac:dyDescent="0.2">
      <c r="A434" s="61"/>
      <c r="B434" s="40"/>
      <c r="C434" s="122"/>
      <c r="D434" s="7"/>
      <c r="E434" s="7"/>
    </row>
    <row r="435" spans="1:9" x14ac:dyDescent="0.2">
      <c r="A435" s="253" t="s">
        <v>6717</v>
      </c>
      <c r="B435" s="81" t="s">
        <v>54168</v>
      </c>
    </row>
    <row r="436" spans="1:9" x14ac:dyDescent="0.2">
      <c r="A436" s="253"/>
      <c r="B436" s="186" t="s">
        <v>50980</v>
      </c>
    </row>
    <row r="437" spans="1:9" x14ac:dyDescent="0.2">
      <c r="A437" s="253"/>
      <c r="B437" s="186" t="s">
        <v>50979</v>
      </c>
    </row>
    <row r="438" spans="1:9" x14ac:dyDescent="0.2">
      <c r="A438" s="81"/>
      <c r="B438" s="81" t="s">
        <v>58826</v>
      </c>
    </row>
    <row r="439" spans="1:9" x14ac:dyDescent="0.2">
      <c r="A439" s="81"/>
      <c r="B439" s="81" t="s">
        <v>5951</v>
      </c>
    </row>
    <row r="440" spans="1:9" x14ac:dyDescent="0.2">
      <c r="A440" s="81"/>
      <c r="B440" s="146" t="s">
        <v>5942</v>
      </c>
    </row>
    <row r="441" spans="1:9" ht="5.4" customHeight="1" x14ac:dyDescent="0.2"/>
  </sheetData>
  <sheetProtection formatCells="0" formatColumns="0" formatRows="0"/>
  <autoFilter ref="A376:I414" xr:uid="{F2CFFC7C-C207-4AA9-A2E3-2DE75EB372D8}">
    <sortState xmlns:xlrd2="http://schemas.microsoft.com/office/spreadsheetml/2017/richdata2" ref="A377:I414">
      <sortCondition ref="A376:A414"/>
    </sortState>
  </autoFilter>
  <dataConsolidate/>
  <mergeCells count="2">
    <mergeCell ref="A373:C373"/>
    <mergeCell ref="A374:C374"/>
  </mergeCells>
  <phoneticPr fontId="0" type="noConversion"/>
  <dataValidations xWindow="892" yWindow="153" count="1">
    <dataValidation type="list" allowBlank="1" showInputMessage="1" showErrorMessage="1" errorTitle="LEA Input Error" error="Please select LEA from the list. Only valid LEA is allowed." promptTitle="District Input" prompt="Select PSU from drop down list" sqref="A373:C373" xr:uid="{00000000-0002-0000-0200-000000000000}">
      <formula1>$B$1:$B$371</formula1>
    </dataValidation>
  </dataValidations>
  <hyperlinks>
    <hyperlink ref="B440" r:id="rId1" xr:uid="{00000000-0004-0000-0200-000000000000}"/>
  </hyperlinks>
  <printOptions horizontalCentered="1"/>
  <pageMargins left="0.17" right="0.17" top="0.26" bottom="0.39" header="0.12" footer="0.12"/>
  <pageSetup scale="59" orientation="landscape" r:id="rId2"/>
  <headerFooter alignWithMargins="0">
    <oddFooter>&amp;L&amp;"Arial,Italic"NCDPI
Division of School Business&amp;R&amp;"Arial,Italic"July 13, 2022
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I543"/>
  <sheetViews>
    <sheetView topLeftCell="C374" zoomScaleNormal="100" workbookViewId="0">
      <pane ySplit="5" topLeftCell="A379" activePane="bottomLeft" state="frozen"/>
      <selection activeCell="C374" sqref="C374"/>
      <selection pane="bottomLeft" activeCell="C374" sqref="C374:F374"/>
    </sheetView>
  </sheetViews>
  <sheetFormatPr defaultColWidth="9.33203125" defaultRowHeight="10" x14ac:dyDescent="0.2"/>
  <cols>
    <col min="1" max="1" width="3.109375" style="1" hidden="1" customWidth="1"/>
    <col min="2" max="2" width="11.44140625" style="1" hidden="1" customWidth="1"/>
    <col min="3" max="3" width="6.6640625" style="1" customWidth="1"/>
    <col min="4" max="4" width="47" style="1" bestFit="1" customWidth="1"/>
    <col min="5" max="5" width="22.88671875" style="1" customWidth="1"/>
    <col min="6" max="6" width="25.33203125" style="1" customWidth="1"/>
    <col min="7" max="7" width="24.44140625" style="1" customWidth="1"/>
    <col min="8" max="8" width="15.6640625" style="1" bestFit="1" customWidth="1"/>
    <col min="9" max="16384" width="9.33203125" style="1"/>
  </cols>
  <sheetData>
    <row r="1" spans="3:8" ht="11.5" hidden="1" x14ac:dyDescent="0.25">
      <c r="C1" s="97" t="s">
        <v>3239</v>
      </c>
      <c r="D1" s="97"/>
      <c r="E1" s="98" t="s">
        <v>25</v>
      </c>
      <c r="F1" s="99"/>
    </row>
    <row r="2" spans="3:8" ht="12.5" hidden="1" x14ac:dyDescent="0.25">
      <c r="C2" s="83" t="s">
        <v>5953</v>
      </c>
      <c r="D2" s="29"/>
      <c r="E2" s="30" t="s">
        <v>5954</v>
      </c>
      <c r="F2" s="31"/>
      <c r="G2" s="65"/>
      <c r="H2" s="65"/>
    </row>
    <row r="3" spans="3:8" ht="12.5" hidden="1" x14ac:dyDescent="0.25">
      <c r="C3" s="83" t="s">
        <v>2919</v>
      </c>
      <c r="D3" s="29"/>
      <c r="E3" s="30" t="s">
        <v>14035</v>
      </c>
      <c r="F3" s="31"/>
      <c r="G3" s="65"/>
      <c r="H3" s="65"/>
    </row>
    <row r="4" spans="3:8" ht="12.5" hidden="1" x14ac:dyDescent="0.25">
      <c r="C4" s="115" t="s">
        <v>2920</v>
      </c>
      <c r="D4" s="29"/>
      <c r="E4" s="30" t="s">
        <v>312</v>
      </c>
      <c r="F4" s="31"/>
      <c r="G4" s="65"/>
      <c r="H4" s="65"/>
    </row>
    <row r="5" spans="3:8" ht="12.5" hidden="1" x14ac:dyDescent="0.25">
      <c r="C5" s="28" t="s">
        <v>2921</v>
      </c>
      <c r="D5" s="29"/>
      <c r="E5" s="30" t="s">
        <v>313</v>
      </c>
      <c r="F5" s="31"/>
      <c r="G5" s="65"/>
      <c r="H5" s="65"/>
    </row>
    <row r="6" spans="3:8" ht="12.5" hidden="1" x14ac:dyDescent="0.25">
      <c r="C6" s="115" t="s">
        <v>2922</v>
      </c>
      <c r="D6" s="29"/>
      <c r="E6" s="30" t="s">
        <v>314</v>
      </c>
      <c r="F6" s="31"/>
      <c r="G6" s="65"/>
      <c r="H6" s="65"/>
    </row>
    <row r="7" spans="3:8" ht="12.5" hidden="1" x14ac:dyDescent="0.25">
      <c r="C7" s="115" t="s">
        <v>2923</v>
      </c>
      <c r="D7" s="29"/>
      <c r="E7" s="30" t="s">
        <v>315</v>
      </c>
      <c r="F7" s="31"/>
      <c r="G7" s="65"/>
      <c r="H7" s="65"/>
    </row>
    <row r="8" spans="3:8" ht="12.5" hidden="1" x14ac:dyDescent="0.25">
      <c r="C8" s="115" t="s">
        <v>2924</v>
      </c>
      <c r="D8" s="29"/>
      <c r="E8" s="30" t="s">
        <v>316</v>
      </c>
      <c r="F8" s="31"/>
      <c r="G8" s="65"/>
      <c r="H8" s="65"/>
    </row>
    <row r="9" spans="3:8" ht="12.5" hidden="1" x14ac:dyDescent="0.25">
      <c r="C9" s="115" t="s">
        <v>2925</v>
      </c>
      <c r="D9" s="29"/>
      <c r="E9" s="30" t="s">
        <v>14036</v>
      </c>
      <c r="F9" s="31"/>
      <c r="G9" s="65"/>
      <c r="H9" s="65"/>
    </row>
    <row r="10" spans="3:8" ht="12.5" hidden="1" x14ac:dyDescent="0.25">
      <c r="C10" s="28" t="s">
        <v>2926</v>
      </c>
      <c r="D10" s="29"/>
      <c r="E10" s="30" t="s">
        <v>317</v>
      </c>
      <c r="F10" s="31"/>
      <c r="G10" s="65"/>
      <c r="H10" s="65"/>
    </row>
    <row r="11" spans="3:8" ht="12.5" hidden="1" x14ac:dyDescent="0.25">
      <c r="C11" s="28" t="s">
        <v>2927</v>
      </c>
      <c r="D11" s="29"/>
      <c r="E11" s="30" t="s">
        <v>14037</v>
      </c>
      <c r="F11" s="31"/>
      <c r="G11" s="65"/>
      <c r="H11" s="65"/>
    </row>
    <row r="12" spans="3:8" ht="12.5" hidden="1" x14ac:dyDescent="0.25">
      <c r="C12" s="28" t="s">
        <v>2928</v>
      </c>
      <c r="D12" s="29"/>
      <c r="E12" s="30" t="s">
        <v>318</v>
      </c>
      <c r="F12" s="31"/>
      <c r="G12" s="65"/>
      <c r="H12" s="65"/>
    </row>
    <row r="13" spans="3:8" ht="12.5" hidden="1" x14ac:dyDescent="0.25">
      <c r="C13" s="28" t="s">
        <v>2929</v>
      </c>
      <c r="D13" s="29"/>
      <c r="E13" s="30" t="s">
        <v>14038</v>
      </c>
      <c r="F13" s="31"/>
      <c r="G13" s="65"/>
      <c r="H13" s="65"/>
    </row>
    <row r="14" spans="3:8" ht="12.5" hidden="1" x14ac:dyDescent="0.25">
      <c r="C14" s="28" t="s">
        <v>2930</v>
      </c>
      <c r="D14" s="29"/>
      <c r="E14" s="30" t="s">
        <v>319</v>
      </c>
      <c r="F14" s="31"/>
      <c r="G14" s="65"/>
      <c r="H14" s="65"/>
    </row>
    <row r="15" spans="3:8" ht="12.5" hidden="1" x14ac:dyDescent="0.25">
      <c r="C15" s="115" t="s">
        <v>2931</v>
      </c>
      <c r="D15" s="29"/>
      <c r="E15" s="30" t="s">
        <v>320</v>
      </c>
      <c r="F15" s="31"/>
      <c r="G15" s="65"/>
      <c r="H15" s="65"/>
    </row>
    <row r="16" spans="3:8" ht="12.5" hidden="1" x14ac:dyDescent="0.25">
      <c r="C16" s="115" t="s">
        <v>2932</v>
      </c>
      <c r="D16" s="29"/>
      <c r="E16" s="30" t="s">
        <v>321</v>
      </c>
      <c r="F16" s="31"/>
      <c r="G16" s="65"/>
      <c r="H16" s="65"/>
    </row>
    <row r="17" spans="3:8" ht="12.5" hidden="1" x14ac:dyDescent="0.25">
      <c r="C17" s="28" t="s">
        <v>2933</v>
      </c>
      <c r="D17" s="29"/>
      <c r="E17" s="30" t="s">
        <v>322</v>
      </c>
      <c r="F17" s="32"/>
      <c r="G17" s="65"/>
      <c r="H17" s="65"/>
    </row>
    <row r="18" spans="3:8" ht="12.5" hidden="1" x14ac:dyDescent="0.25">
      <c r="C18" s="115" t="s">
        <v>2934</v>
      </c>
      <c r="D18" s="29"/>
      <c r="E18" s="30" t="s">
        <v>323</v>
      </c>
      <c r="F18" s="31"/>
      <c r="G18" s="65"/>
      <c r="H18" s="65"/>
    </row>
    <row r="19" spans="3:8" ht="12.5" hidden="1" x14ac:dyDescent="0.25">
      <c r="C19" s="28" t="s">
        <v>2935</v>
      </c>
      <c r="D19" s="29"/>
      <c r="E19" s="82" t="s">
        <v>52801</v>
      </c>
      <c r="F19" s="31"/>
      <c r="G19" s="65"/>
      <c r="H19" s="65"/>
    </row>
    <row r="20" spans="3:8" ht="12.5" hidden="1" x14ac:dyDescent="0.25">
      <c r="C20" s="115" t="s">
        <v>2936</v>
      </c>
      <c r="D20" s="29"/>
      <c r="E20" s="82" t="s">
        <v>52802</v>
      </c>
      <c r="F20" s="31"/>
      <c r="G20" s="65"/>
      <c r="H20" s="65"/>
    </row>
    <row r="21" spans="3:8" ht="12.5" hidden="1" x14ac:dyDescent="0.25">
      <c r="C21" s="28" t="s">
        <v>2937</v>
      </c>
      <c r="D21" s="29"/>
      <c r="E21" s="82" t="s">
        <v>52804</v>
      </c>
      <c r="F21" s="31"/>
      <c r="G21" s="65"/>
      <c r="H21" s="65"/>
    </row>
    <row r="22" spans="3:8" ht="12.5" hidden="1" x14ac:dyDescent="0.25">
      <c r="C22" s="115" t="s">
        <v>14026</v>
      </c>
      <c r="D22" s="29"/>
      <c r="E22" s="126" t="s">
        <v>3703</v>
      </c>
      <c r="F22" s="31"/>
      <c r="G22" s="65"/>
      <c r="H22" s="65"/>
    </row>
    <row r="23" spans="3:8" ht="12.5" hidden="1" x14ac:dyDescent="0.25">
      <c r="C23" s="115" t="s">
        <v>2938</v>
      </c>
      <c r="D23" s="29"/>
      <c r="E23" s="30" t="s">
        <v>6739</v>
      </c>
      <c r="F23" s="31"/>
      <c r="G23" s="65"/>
      <c r="H23" s="65"/>
    </row>
    <row r="24" spans="3:8" ht="12.5" hidden="1" x14ac:dyDescent="0.25">
      <c r="C24" s="28" t="s">
        <v>2939</v>
      </c>
      <c r="D24" s="29"/>
      <c r="E24" s="30" t="s">
        <v>6734</v>
      </c>
      <c r="F24" s="31"/>
      <c r="G24" s="65"/>
      <c r="H24" s="65"/>
    </row>
    <row r="25" spans="3:8" ht="12.5" hidden="1" x14ac:dyDescent="0.25">
      <c r="C25" s="115" t="s">
        <v>2940</v>
      </c>
      <c r="D25" s="29"/>
      <c r="E25" s="30" t="s">
        <v>6735</v>
      </c>
      <c r="F25" s="31"/>
      <c r="G25" s="65"/>
      <c r="H25" s="65"/>
    </row>
    <row r="26" spans="3:8" ht="12.5" hidden="1" x14ac:dyDescent="0.25">
      <c r="C26" s="115" t="s">
        <v>2941</v>
      </c>
      <c r="D26" s="29"/>
      <c r="E26" s="30" t="s">
        <v>6736</v>
      </c>
      <c r="F26" s="31"/>
      <c r="G26" s="65"/>
      <c r="H26" s="65"/>
    </row>
    <row r="27" spans="3:8" ht="12.5" hidden="1" x14ac:dyDescent="0.25">
      <c r="C27" s="28" t="s">
        <v>2942</v>
      </c>
      <c r="D27" s="29"/>
      <c r="E27" s="30" t="s">
        <v>6737</v>
      </c>
      <c r="F27" s="31"/>
      <c r="G27" s="65"/>
      <c r="H27" s="65"/>
    </row>
    <row r="28" spans="3:8" ht="12.5" hidden="1" x14ac:dyDescent="0.25">
      <c r="C28" s="28" t="s">
        <v>2943</v>
      </c>
      <c r="D28" s="29"/>
      <c r="E28" s="30" t="s">
        <v>6738</v>
      </c>
      <c r="F28" s="31"/>
      <c r="G28" s="65"/>
      <c r="H28" s="65"/>
    </row>
    <row r="29" spans="3:8" ht="12.5" hidden="1" x14ac:dyDescent="0.25">
      <c r="C29" s="115" t="s">
        <v>2944</v>
      </c>
      <c r="D29" s="29"/>
      <c r="E29" s="30" t="s">
        <v>3240</v>
      </c>
      <c r="F29" s="32"/>
      <c r="G29" s="65"/>
      <c r="H29" s="65"/>
    </row>
    <row r="30" spans="3:8" ht="12.5" hidden="1" x14ac:dyDescent="0.25">
      <c r="C30" s="115" t="s">
        <v>2945</v>
      </c>
      <c r="D30" s="29"/>
      <c r="E30" s="30" t="s">
        <v>3241</v>
      </c>
      <c r="F30" s="31"/>
      <c r="G30" s="65"/>
      <c r="H30" s="65"/>
    </row>
    <row r="31" spans="3:8" ht="12.5" hidden="1" x14ac:dyDescent="0.25">
      <c r="C31" s="115" t="s">
        <v>2946</v>
      </c>
      <c r="D31" s="29"/>
      <c r="E31" s="30" t="s">
        <v>3242</v>
      </c>
      <c r="F31" s="31"/>
      <c r="G31" s="65"/>
      <c r="H31" s="65"/>
    </row>
    <row r="32" spans="3:8" ht="12.5" hidden="1" x14ac:dyDescent="0.25">
      <c r="C32" s="115" t="s">
        <v>2947</v>
      </c>
      <c r="D32" s="29"/>
      <c r="E32" s="82" t="s">
        <v>6713</v>
      </c>
      <c r="F32" s="31"/>
      <c r="G32" s="65"/>
      <c r="H32" s="65"/>
    </row>
    <row r="33" spans="3:8" ht="12.5" hidden="1" x14ac:dyDescent="0.25">
      <c r="C33" s="115" t="s">
        <v>14885</v>
      </c>
      <c r="D33" s="29"/>
      <c r="E33" s="82" t="s">
        <v>6714</v>
      </c>
      <c r="F33" s="31"/>
      <c r="G33" s="65"/>
      <c r="H33" s="65"/>
    </row>
    <row r="34" spans="3:8" ht="12.5" hidden="1" x14ac:dyDescent="0.25">
      <c r="C34" s="115" t="s">
        <v>2948</v>
      </c>
      <c r="D34" s="29"/>
      <c r="E34" s="82" t="s">
        <v>37873</v>
      </c>
      <c r="F34" s="31"/>
      <c r="G34" s="65"/>
      <c r="H34" s="65"/>
    </row>
    <row r="35" spans="3:8" ht="12.5" hidden="1" x14ac:dyDescent="0.25">
      <c r="C35" s="28" t="s">
        <v>2949</v>
      </c>
      <c r="D35" s="29"/>
      <c r="E35" s="82" t="s">
        <v>6715</v>
      </c>
      <c r="F35" s="31"/>
      <c r="G35" s="65"/>
      <c r="H35" s="65"/>
    </row>
    <row r="36" spans="3:8" ht="12.5" hidden="1" x14ac:dyDescent="0.25">
      <c r="C36" s="115" t="s">
        <v>2950</v>
      </c>
      <c r="D36" s="29"/>
      <c r="E36" s="82" t="s">
        <v>37874</v>
      </c>
      <c r="F36" s="31"/>
      <c r="G36" s="65"/>
      <c r="H36" s="65"/>
    </row>
    <row r="37" spans="3:8" ht="12.5" hidden="1" x14ac:dyDescent="0.25">
      <c r="C37" s="28" t="s">
        <v>2951</v>
      </c>
      <c r="D37" s="29"/>
      <c r="E37" s="82" t="s">
        <v>37875</v>
      </c>
      <c r="F37" s="31"/>
      <c r="G37" s="65"/>
      <c r="H37" s="65"/>
    </row>
    <row r="38" spans="3:8" ht="12.5" hidden="1" x14ac:dyDescent="0.25">
      <c r="C38" s="28" t="s">
        <v>2952</v>
      </c>
      <c r="D38" s="29"/>
      <c r="E38" s="82" t="s">
        <v>14039</v>
      </c>
      <c r="F38" s="31"/>
      <c r="G38" s="65"/>
      <c r="H38" s="65"/>
    </row>
    <row r="39" spans="3:8" ht="12.5" hidden="1" x14ac:dyDescent="0.25">
      <c r="C39" s="115" t="s">
        <v>2953</v>
      </c>
      <c r="D39" s="29"/>
      <c r="E39" s="82" t="s">
        <v>6716</v>
      </c>
      <c r="F39" s="31"/>
      <c r="G39" s="65"/>
      <c r="H39" s="65"/>
    </row>
    <row r="40" spans="3:8" ht="12.5" hidden="1" x14ac:dyDescent="0.25">
      <c r="C40" s="115" t="s">
        <v>2954</v>
      </c>
      <c r="D40" s="29"/>
      <c r="E40" s="82" t="s">
        <v>14055</v>
      </c>
      <c r="F40" s="31"/>
      <c r="G40" s="65"/>
      <c r="H40" s="65"/>
    </row>
    <row r="41" spans="3:8" ht="12.5" hidden="1" x14ac:dyDescent="0.25">
      <c r="C41" s="115" t="s">
        <v>2955</v>
      </c>
      <c r="D41" s="29"/>
      <c r="E41" s="82" t="s">
        <v>42445</v>
      </c>
      <c r="F41" s="31"/>
      <c r="G41" s="65"/>
      <c r="H41" s="65"/>
    </row>
    <row r="42" spans="3:8" ht="12.5" hidden="1" x14ac:dyDescent="0.25">
      <c r="C42" s="115" t="s">
        <v>2956</v>
      </c>
      <c r="D42" s="29"/>
      <c r="E42" s="82" t="s">
        <v>42446</v>
      </c>
      <c r="F42" s="31"/>
      <c r="G42" s="65"/>
      <c r="H42" s="65"/>
    </row>
    <row r="43" spans="3:8" ht="12.5" hidden="1" x14ac:dyDescent="0.25">
      <c r="C43" s="28" t="s">
        <v>2957</v>
      </c>
      <c r="D43" s="29"/>
      <c r="E43" s="30" t="s">
        <v>37876</v>
      </c>
      <c r="F43" s="33"/>
      <c r="G43" s="65"/>
      <c r="H43" s="65"/>
    </row>
    <row r="44" spans="3:8" ht="12.5" hidden="1" x14ac:dyDescent="0.25">
      <c r="C44" s="28" t="s">
        <v>2958</v>
      </c>
      <c r="D44" s="29"/>
      <c r="E44" s="30" t="s">
        <v>37877</v>
      </c>
      <c r="F44" s="31"/>
      <c r="G44" s="65"/>
      <c r="H44" s="65"/>
    </row>
    <row r="45" spans="3:8" ht="12.5" hidden="1" x14ac:dyDescent="0.25">
      <c r="C45" s="28" t="s">
        <v>2959</v>
      </c>
      <c r="D45" s="29"/>
      <c r="E45" s="30" t="s">
        <v>37878</v>
      </c>
      <c r="F45" s="31"/>
      <c r="G45" s="65"/>
      <c r="H45" s="65"/>
    </row>
    <row r="46" spans="3:8" ht="12.5" hidden="1" x14ac:dyDescent="0.25">
      <c r="C46" s="115" t="s">
        <v>2960</v>
      </c>
      <c r="D46" s="29"/>
      <c r="E46" s="82" t="s">
        <v>55483</v>
      </c>
      <c r="F46" s="65"/>
      <c r="G46" s="65"/>
      <c r="H46" s="65"/>
    </row>
    <row r="47" spans="3:8" ht="12.5" hidden="1" x14ac:dyDescent="0.25">
      <c r="C47" s="28" t="s">
        <v>2961</v>
      </c>
      <c r="D47" s="29"/>
      <c r="E47" s="82" t="s">
        <v>55484</v>
      </c>
      <c r="F47" s="65"/>
      <c r="G47" s="65"/>
      <c r="H47" s="65"/>
    </row>
    <row r="48" spans="3:8" ht="12.5" hidden="1" x14ac:dyDescent="0.25">
      <c r="C48" s="28" t="s">
        <v>2962</v>
      </c>
      <c r="D48" s="29"/>
      <c r="E48" s="82" t="s">
        <v>49464</v>
      </c>
      <c r="F48" s="65"/>
      <c r="G48" s="65"/>
      <c r="H48" s="65"/>
    </row>
    <row r="49" spans="3:8" ht="12.5" hidden="1" x14ac:dyDescent="0.25">
      <c r="C49" s="28" t="s">
        <v>2963</v>
      </c>
      <c r="D49" s="29"/>
      <c r="E49" s="82" t="s">
        <v>46412</v>
      </c>
      <c r="F49" s="65"/>
      <c r="G49" s="65"/>
      <c r="H49" s="65"/>
    </row>
    <row r="50" spans="3:8" ht="12.5" hidden="1" x14ac:dyDescent="0.25">
      <c r="C50" s="28" t="s">
        <v>2964</v>
      </c>
      <c r="D50" s="29"/>
      <c r="E50" s="82" t="s">
        <v>46413</v>
      </c>
      <c r="F50" s="65"/>
      <c r="G50" s="65"/>
      <c r="H50" s="65"/>
    </row>
    <row r="51" spans="3:8" ht="12.5" hidden="1" x14ac:dyDescent="0.25">
      <c r="C51" s="28" t="s">
        <v>2965</v>
      </c>
      <c r="D51" s="29"/>
      <c r="E51" s="82" t="s">
        <v>49465</v>
      </c>
      <c r="F51" s="65"/>
      <c r="G51" s="65"/>
      <c r="H51" s="65"/>
    </row>
    <row r="52" spans="3:8" ht="12.5" hidden="1" x14ac:dyDescent="0.25">
      <c r="C52" s="115" t="s">
        <v>2966</v>
      </c>
      <c r="D52" s="29"/>
      <c r="E52" s="82" t="s">
        <v>49466</v>
      </c>
      <c r="F52" s="65"/>
      <c r="G52" s="65"/>
      <c r="H52" s="65"/>
    </row>
    <row r="53" spans="3:8" ht="12.5" hidden="1" x14ac:dyDescent="0.25">
      <c r="C53" s="115" t="s">
        <v>2967</v>
      </c>
      <c r="D53" s="29"/>
      <c r="E53" s="82" t="s">
        <v>49467</v>
      </c>
      <c r="F53" s="65"/>
      <c r="G53" s="65"/>
      <c r="H53" s="65"/>
    </row>
    <row r="54" spans="3:8" ht="12.5" hidden="1" x14ac:dyDescent="0.25">
      <c r="C54" s="115" t="s">
        <v>2968</v>
      </c>
      <c r="D54" s="29"/>
      <c r="E54" s="82" t="s">
        <v>46389</v>
      </c>
      <c r="F54" s="65"/>
      <c r="G54" s="65"/>
      <c r="H54" s="65"/>
    </row>
    <row r="55" spans="3:8" ht="12.5" hidden="1" x14ac:dyDescent="0.25">
      <c r="C55" s="28" t="s">
        <v>2969</v>
      </c>
      <c r="D55" s="29"/>
      <c r="E55" s="82" t="s">
        <v>44882</v>
      </c>
      <c r="F55" s="65"/>
      <c r="G55" s="65"/>
      <c r="H55" s="65"/>
    </row>
    <row r="56" spans="3:8" ht="12.5" hidden="1" x14ac:dyDescent="0.25">
      <c r="C56" s="115" t="s">
        <v>14034</v>
      </c>
      <c r="D56" s="29"/>
      <c r="E56" s="82" t="s">
        <v>46414</v>
      </c>
      <c r="F56" s="65"/>
      <c r="G56" s="65"/>
      <c r="H56" s="65"/>
    </row>
    <row r="57" spans="3:8" ht="12.5" hidden="1" x14ac:dyDescent="0.25">
      <c r="C57" s="28" t="s">
        <v>2970</v>
      </c>
      <c r="D57" s="29"/>
      <c r="E57" s="82"/>
      <c r="F57" s="65"/>
      <c r="G57" s="65"/>
      <c r="H57" s="65"/>
    </row>
    <row r="58" spans="3:8" ht="12.5" hidden="1" x14ac:dyDescent="0.25">
      <c r="C58" s="28" t="s">
        <v>2971</v>
      </c>
      <c r="D58" s="29"/>
      <c r="E58" s="30"/>
    </row>
    <row r="59" spans="3:8" ht="12.5" hidden="1" x14ac:dyDescent="0.25">
      <c r="C59" s="28" t="s">
        <v>2972</v>
      </c>
      <c r="D59" s="29"/>
      <c r="E59" s="82"/>
    </row>
    <row r="60" spans="3:8" ht="12.5" hidden="1" x14ac:dyDescent="0.25">
      <c r="C60" s="115" t="s">
        <v>2973</v>
      </c>
      <c r="D60" s="29"/>
      <c r="E60" s="82"/>
    </row>
    <row r="61" spans="3:8" ht="12.5" hidden="1" x14ac:dyDescent="0.25">
      <c r="C61" s="28" t="s">
        <v>2974</v>
      </c>
      <c r="D61" s="29"/>
      <c r="E61" s="82"/>
    </row>
    <row r="62" spans="3:8" ht="11.5" hidden="1" x14ac:dyDescent="0.25">
      <c r="C62" s="28" t="s">
        <v>2975</v>
      </c>
      <c r="D62" s="29"/>
    </row>
    <row r="63" spans="3:8" ht="12.5" hidden="1" x14ac:dyDescent="0.25">
      <c r="C63" s="115" t="s">
        <v>2976</v>
      </c>
      <c r="D63" s="29"/>
    </row>
    <row r="64" spans="3:8" ht="12.5" hidden="1" x14ac:dyDescent="0.25">
      <c r="C64" s="115" t="s">
        <v>2977</v>
      </c>
      <c r="D64" s="29"/>
    </row>
    <row r="65" spans="3:4" ht="11.5" hidden="1" x14ac:dyDescent="0.25">
      <c r="C65" s="28" t="s">
        <v>2978</v>
      </c>
      <c r="D65" s="29"/>
    </row>
    <row r="66" spans="3:4" ht="11.5" hidden="1" x14ac:dyDescent="0.25">
      <c r="C66" s="28" t="s">
        <v>2979</v>
      </c>
      <c r="D66" s="29"/>
    </row>
    <row r="67" spans="3:4" ht="12.5" hidden="1" x14ac:dyDescent="0.25">
      <c r="C67" s="115" t="s">
        <v>2980</v>
      </c>
      <c r="D67" s="29"/>
    </row>
    <row r="68" spans="3:4" ht="12.5" hidden="1" x14ac:dyDescent="0.25">
      <c r="C68" s="115" t="s">
        <v>2981</v>
      </c>
      <c r="D68" s="29"/>
    </row>
    <row r="69" spans="3:4" ht="11.5" hidden="1" x14ac:dyDescent="0.25">
      <c r="C69" s="28" t="s">
        <v>2982</v>
      </c>
      <c r="D69" s="29"/>
    </row>
    <row r="70" spans="3:4" ht="12.5" hidden="1" x14ac:dyDescent="0.25">
      <c r="C70" s="115" t="s">
        <v>2983</v>
      </c>
      <c r="D70" s="29"/>
    </row>
    <row r="71" spans="3:4" ht="11.5" hidden="1" x14ac:dyDescent="0.25">
      <c r="C71" s="28" t="s">
        <v>2984</v>
      </c>
      <c r="D71" s="29"/>
    </row>
    <row r="72" spans="3:4" ht="11.5" hidden="1" x14ac:dyDescent="0.25">
      <c r="C72" s="28" t="s">
        <v>2985</v>
      </c>
      <c r="D72" s="29"/>
    </row>
    <row r="73" spans="3:4" ht="11.5" hidden="1" x14ac:dyDescent="0.25">
      <c r="C73" s="28" t="s">
        <v>2986</v>
      </c>
      <c r="D73" s="29"/>
    </row>
    <row r="74" spans="3:4" ht="11.5" hidden="1" x14ac:dyDescent="0.25">
      <c r="C74" s="28" t="s">
        <v>2987</v>
      </c>
      <c r="D74" s="29"/>
    </row>
    <row r="75" spans="3:4" ht="11.5" hidden="1" x14ac:dyDescent="0.25">
      <c r="C75" s="83" t="s">
        <v>2988</v>
      </c>
      <c r="D75" s="29"/>
    </row>
    <row r="76" spans="3:4" ht="12.5" hidden="1" x14ac:dyDescent="0.25">
      <c r="C76" s="115" t="s">
        <v>2989</v>
      </c>
      <c r="D76" s="29"/>
    </row>
    <row r="77" spans="3:4" ht="11.5" hidden="1" x14ac:dyDescent="0.25">
      <c r="C77" s="28" t="s">
        <v>2990</v>
      </c>
      <c r="D77" s="29"/>
    </row>
    <row r="78" spans="3:4" ht="11.5" hidden="1" x14ac:dyDescent="0.25">
      <c r="C78" s="28" t="s">
        <v>2991</v>
      </c>
      <c r="D78" s="29"/>
    </row>
    <row r="79" spans="3:4" ht="11.5" hidden="1" x14ac:dyDescent="0.25">
      <c r="C79" s="28" t="s">
        <v>2992</v>
      </c>
      <c r="D79" s="29"/>
    </row>
    <row r="80" spans="3:4" ht="12.5" hidden="1" x14ac:dyDescent="0.25">
      <c r="C80" s="115" t="s">
        <v>2993</v>
      </c>
      <c r="D80" s="29"/>
    </row>
    <row r="81" spans="3:4" ht="12.5" hidden="1" x14ac:dyDescent="0.25">
      <c r="C81" s="115" t="s">
        <v>2994</v>
      </c>
      <c r="D81" s="29"/>
    </row>
    <row r="82" spans="3:4" ht="12.5" hidden="1" x14ac:dyDescent="0.25">
      <c r="C82" s="115" t="s">
        <v>2995</v>
      </c>
      <c r="D82" s="29"/>
    </row>
    <row r="83" spans="3:4" ht="12.5" hidden="1" x14ac:dyDescent="0.25">
      <c r="C83" s="115" t="s">
        <v>2996</v>
      </c>
      <c r="D83" s="29"/>
    </row>
    <row r="84" spans="3:4" ht="12.5" hidden="1" x14ac:dyDescent="0.25">
      <c r="C84" s="115" t="s">
        <v>2997</v>
      </c>
      <c r="D84" s="29"/>
    </row>
    <row r="85" spans="3:4" ht="12.5" hidden="1" x14ac:dyDescent="0.25">
      <c r="C85" s="115" t="s">
        <v>2998</v>
      </c>
      <c r="D85" s="29"/>
    </row>
    <row r="86" spans="3:4" ht="12.5" hidden="1" x14ac:dyDescent="0.25">
      <c r="C86" s="115" t="s">
        <v>2999</v>
      </c>
      <c r="D86" s="29"/>
    </row>
    <row r="87" spans="3:4" ht="12.5" hidden="1" x14ac:dyDescent="0.25">
      <c r="C87" s="115" t="s">
        <v>3000</v>
      </c>
      <c r="D87" s="29"/>
    </row>
    <row r="88" spans="3:4" ht="12.5" hidden="1" x14ac:dyDescent="0.25">
      <c r="C88" s="115" t="s">
        <v>3001</v>
      </c>
      <c r="D88" s="29"/>
    </row>
    <row r="89" spans="3:4" ht="12.5" hidden="1" x14ac:dyDescent="0.25">
      <c r="C89" s="115" t="s">
        <v>3002</v>
      </c>
      <c r="D89" s="29"/>
    </row>
    <row r="90" spans="3:4" ht="12.5" hidden="1" x14ac:dyDescent="0.25">
      <c r="C90" s="115" t="s">
        <v>3003</v>
      </c>
      <c r="D90" s="29"/>
    </row>
    <row r="91" spans="3:4" ht="12.5" hidden="1" x14ac:dyDescent="0.25">
      <c r="C91" s="115" t="s">
        <v>3004</v>
      </c>
      <c r="D91" s="29"/>
    </row>
    <row r="92" spans="3:4" ht="12.5" hidden="1" x14ac:dyDescent="0.25">
      <c r="C92" s="115" t="s">
        <v>3005</v>
      </c>
      <c r="D92" s="29"/>
    </row>
    <row r="93" spans="3:4" ht="12.5" hidden="1" x14ac:dyDescent="0.25">
      <c r="C93" s="115" t="s">
        <v>3006</v>
      </c>
      <c r="D93" s="29"/>
    </row>
    <row r="94" spans="3:4" ht="11.5" hidden="1" x14ac:dyDescent="0.25">
      <c r="C94" s="28" t="s">
        <v>3007</v>
      </c>
      <c r="D94" s="29"/>
    </row>
    <row r="95" spans="3:4" ht="12.5" hidden="1" x14ac:dyDescent="0.25">
      <c r="C95" s="115" t="s">
        <v>3008</v>
      </c>
      <c r="D95" s="29"/>
    </row>
    <row r="96" spans="3:4" ht="11.5" hidden="1" x14ac:dyDescent="0.25">
      <c r="C96" s="28" t="s">
        <v>3009</v>
      </c>
      <c r="D96" s="29"/>
    </row>
    <row r="97" spans="3:7" ht="12.5" hidden="1" x14ac:dyDescent="0.25">
      <c r="C97" s="115" t="s">
        <v>3010</v>
      </c>
      <c r="D97" s="29"/>
    </row>
    <row r="98" spans="3:7" ht="12.5" hidden="1" x14ac:dyDescent="0.25">
      <c r="C98" s="115" t="s">
        <v>3011</v>
      </c>
      <c r="D98" s="29"/>
    </row>
    <row r="99" spans="3:7" ht="12.5" hidden="1" x14ac:dyDescent="0.25">
      <c r="C99" s="115" t="s">
        <v>3012</v>
      </c>
      <c r="D99" s="29"/>
    </row>
    <row r="100" spans="3:7" ht="12.5" hidden="1" x14ac:dyDescent="0.25">
      <c r="C100" s="115" t="s">
        <v>3013</v>
      </c>
      <c r="D100" s="29"/>
    </row>
    <row r="101" spans="3:7" ht="12.5" hidden="1" x14ac:dyDescent="0.25">
      <c r="C101" s="115" t="s">
        <v>14027</v>
      </c>
      <c r="D101" s="29"/>
    </row>
    <row r="102" spans="3:7" ht="12.5" hidden="1" x14ac:dyDescent="0.25">
      <c r="C102" s="115" t="s">
        <v>3014</v>
      </c>
      <c r="D102" s="29"/>
    </row>
    <row r="103" spans="3:7" ht="12.5" hidden="1" x14ac:dyDescent="0.25">
      <c r="C103" s="115" t="s">
        <v>3015</v>
      </c>
      <c r="D103" s="29"/>
    </row>
    <row r="104" spans="3:7" ht="11.5" hidden="1" x14ac:dyDescent="0.25">
      <c r="C104" s="28" t="s">
        <v>3016</v>
      </c>
      <c r="D104" s="29"/>
    </row>
    <row r="105" spans="3:7" ht="12.5" hidden="1" x14ac:dyDescent="0.25">
      <c r="C105" s="115" t="s">
        <v>3017</v>
      </c>
      <c r="D105" s="29"/>
    </row>
    <row r="106" spans="3:7" ht="12.5" hidden="1" x14ac:dyDescent="0.25">
      <c r="C106" s="115" t="s">
        <v>3018</v>
      </c>
      <c r="D106" s="29"/>
    </row>
    <row r="107" spans="3:7" ht="11.5" hidden="1" x14ac:dyDescent="0.25">
      <c r="C107" s="28" t="s">
        <v>3019</v>
      </c>
      <c r="D107" s="29"/>
      <c r="F107" s="7"/>
      <c r="G107" s="38"/>
    </row>
    <row r="108" spans="3:7" ht="12.5" hidden="1" x14ac:dyDescent="0.25">
      <c r="C108" s="115" t="s">
        <v>3020</v>
      </c>
      <c r="D108" s="62"/>
      <c r="F108" s="7"/>
      <c r="G108" s="38"/>
    </row>
    <row r="109" spans="3:7" ht="12.5" hidden="1" x14ac:dyDescent="0.25">
      <c r="C109" s="115" t="s">
        <v>3021</v>
      </c>
      <c r="D109" s="62"/>
      <c r="F109" s="7"/>
      <c r="G109" s="7"/>
    </row>
    <row r="110" spans="3:7" ht="12.5" hidden="1" x14ac:dyDescent="0.25">
      <c r="C110" s="115" t="s">
        <v>3022</v>
      </c>
      <c r="D110" s="62"/>
      <c r="F110" s="7"/>
      <c r="G110" s="38"/>
    </row>
    <row r="111" spans="3:7" ht="12.5" hidden="1" x14ac:dyDescent="0.25">
      <c r="C111" s="115" t="s">
        <v>3023</v>
      </c>
      <c r="D111" s="62"/>
      <c r="F111" s="7"/>
      <c r="G111" s="61"/>
    </row>
    <row r="112" spans="3:7" ht="11.5" hidden="1" x14ac:dyDescent="0.25">
      <c r="C112" s="28" t="s">
        <v>3024</v>
      </c>
      <c r="D112" s="62"/>
      <c r="F112" s="7"/>
      <c r="G112" s="61"/>
    </row>
    <row r="113" spans="3:7" ht="11.5" hidden="1" x14ac:dyDescent="0.25">
      <c r="C113" s="28" t="s">
        <v>3025</v>
      </c>
      <c r="D113" s="62"/>
      <c r="F113" s="7"/>
      <c r="G113" s="61"/>
    </row>
    <row r="114" spans="3:7" ht="11.5" hidden="1" x14ac:dyDescent="0.25">
      <c r="C114" s="28" t="s">
        <v>3026</v>
      </c>
      <c r="D114" s="62"/>
      <c r="F114" s="7"/>
      <c r="G114" s="61"/>
    </row>
    <row r="115" spans="3:7" ht="12.5" hidden="1" x14ac:dyDescent="0.25">
      <c r="C115" s="115" t="s">
        <v>3027</v>
      </c>
      <c r="D115" s="62"/>
    </row>
    <row r="116" spans="3:7" ht="12.5" hidden="1" x14ac:dyDescent="0.25">
      <c r="C116" s="115" t="s">
        <v>3028</v>
      </c>
      <c r="D116" s="29"/>
    </row>
    <row r="117" spans="3:7" ht="11.5" hidden="1" x14ac:dyDescent="0.25">
      <c r="C117" s="28" t="s">
        <v>3029</v>
      </c>
      <c r="D117" s="29"/>
    </row>
    <row r="118" spans="3:7" ht="11.5" hidden="1" x14ac:dyDescent="0.25">
      <c r="C118" s="73" t="s">
        <v>3030</v>
      </c>
      <c r="D118" s="74"/>
    </row>
    <row r="119" spans="3:7" ht="12.5" hidden="1" x14ac:dyDescent="0.25">
      <c r="C119" s="112" t="s">
        <v>3031</v>
      </c>
      <c r="D119" s="74"/>
    </row>
    <row r="120" spans="3:7" ht="12.5" hidden="1" x14ac:dyDescent="0.25">
      <c r="C120" s="112" t="s">
        <v>3032</v>
      </c>
      <c r="D120" s="74"/>
    </row>
    <row r="121" spans="3:7" ht="12.5" hidden="1" x14ac:dyDescent="0.25">
      <c r="C121" s="112" t="s">
        <v>3033</v>
      </c>
      <c r="D121" s="74"/>
    </row>
    <row r="122" spans="3:7" ht="12.5" hidden="1" x14ac:dyDescent="0.25">
      <c r="C122" s="112" t="s">
        <v>3034</v>
      </c>
      <c r="D122" s="74"/>
    </row>
    <row r="123" spans="3:7" ht="12.5" hidden="1" x14ac:dyDescent="0.25">
      <c r="C123" s="112" t="s">
        <v>3035</v>
      </c>
      <c r="D123" s="74"/>
    </row>
    <row r="124" spans="3:7" ht="12.5" hidden="1" x14ac:dyDescent="0.25">
      <c r="C124" s="112" t="s">
        <v>14028</v>
      </c>
      <c r="D124" s="74"/>
    </row>
    <row r="125" spans="3:7" ht="12.5" hidden="1" x14ac:dyDescent="0.25">
      <c r="C125" s="112" t="s">
        <v>3036</v>
      </c>
      <c r="D125" s="74"/>
    </row>
    <row r="126" spans="3:7" ht="12.5" hidden="1" x14ac:dyDescent="0.25">
      <c r="C126" s="112" t="s">
        <v>3037</v>
      </c>
      <c r="D126" s="74"/>
    </row>
    <row r="127" spans="3:7" ht="12.5" hidden="1" x14ac:dyDescent="0.25">
      <c r="C127" s="112" t="s">
        <v>3038</v>
      </c>
      <c r="D127" s="74"/>
    </row>
    <row r="128" spans="3:7" ht="12.5" hidden="1" x14ac:dyDescent="0.25">
      <c r="C128" s="112" t="s">
        <v>3039</v>
      </c>
      <c r="D128" s="74"/>
    </row>
    <row r="129" spans="3:4" ht="12.5" hidden="1" x14ac:dyDescent="0.25">
      <c r="C129" s="112" t="s">
        <v>3040</v>
      </c>
      <c r="D129" s="74"/>
    </row>
    <row r="130" spans="3:4" ht="12.5" hidden="1" x14ac:dyDescent="0.25">
      <c r="C130" s="112" t="s">
        <v>3041</v>
      </c>
      <c r="D130" s="74"/>
    </row>
    <row r="131" spans="3:4" ht="12.5" hidden="1" x14ac:dyDescent="0.25">
      <c r="C131" s="112" t="s">
        <v>14884</v>
      </c>
      <c r="D131" s="74"/>
    </row>
    <row r="132" spans="3:4" ht="11.5" hidden="1" x14ac:dyDescent="0.25">
      <c r="C132" s="73" t="s">
        <v>3042</v>
      </c>
      <c r="D132" s="74"/>
    </row>
    <row r="133" spans="3:4" ht="11.5" hidden="1" x14ac:dyDescent="0.25">
      <c r="C133" s="73" t="s">
        <v>3043</v>
      </c>
      <c r="D133" s="74"/>
    </row>
    <row r="134" spans="3:4" ht="11.5" hidden="1" x14ac:dyDescent="0.25">
      <c r="C134" s="73" t="s">
        <v>3044</v>
      </c>
      <c r="D134" s="74"/>
    </row>
    <row r="135" spans="3:4" ht="12.5" hidden="1" x14ac:dyDescent="0.25">
      <c r="C135" s="112" t="s">
        <v>3045</v>
      </c>
      <c r="D135" s="74"/>
    </row>
    <row r="136" spans="3:4" ht="12.5" hidden="1" x14ac:dyDescent="0.25">
      <c r="C136" s="112" t="s">
        <v>3046</v>
      </c>
      <c r="D136" s="74"/>
    </row>
    <row r="137" spans="3:4" ht="11.5" hidden="1" x14ac:dyDescent="0.25">
      <c r="C137" s="73" t="s">
        <v>3047</v>
      </c>
      <c r="D137" s="74"/>
    </row>
    <row r="138" spans="3:4" ht="12.5" hidden="1" x14ac:dyDescent="0.25">
      <c r="C138" s="112" t="s">
        <v>3048</v>
      </c>
      <c r="D138" s="74"/>
    </row>
    <row r="139" spans="3:4" ht="12.5" hidden="1" x14ac:dyDescent="0.25">
      <c r="C139" s="112" t="s">
        <v>3049</v>
      </c>
      <c r="D139" s="74"/>
    </row>
    <row r="140" spans="3:4" ht="11.5" hidden="1" x14ac:dyDescent="0.25">
      <c r="C140" s="73" t="s">
        <v>3050</v>
      </c>
      <c r="D140" s="74"/>
    </row>
    <row r="141" spans="3:4" ht="12.5" hidden="1" x14ac:dyDescent="0.25">
      <c r="C141" s="112" t="s">
        <v>3051</v>
      </c>
      <c r="D141" s="74"/>
    </row>
    <row r="142" spans="3:4" ht="11.5" hidden="1" x14ac:dyDescent="0.25">
      <c r="C142" s="73" t="s">
        <v>3052</v>
      </c>
      <c r="D142" s="74"/>
    </row>
    <row r="143" spans="3:4" ht="12.5" hidden="1" x14ac:dyDescent="0.25">
      <c r="C143" s="112" t="s">
        <v>3053</v>
      </c>
      <c r="D143" s="74"/>
    </row>
    <row r="144" spans="3:4" ht="12.5" hidden="1" x14ac:dyDescent="0.25">
      <c r="C144" s="112" t="s">
        <v>14029</v>
      </c>
      <c r="D144" s="74"/>
    </row>
    <row r="145" spans="3:4" ht="11.5" hidden="1" x14ac:dyDescent="0.25">
      <c r="C145" s="73" t="s">
        <v>3054</v>
      </c>
      <c r="D145" s="74"/>
    </row>
    <row r="146" spans="3:4" ht="11.5" hidden="1" x14ac:dyDescent="0.25">
      <c r="C146" s="73" t="s">
        <v>3055</v>
      </c>
      <c r="D146" s="74"/>
    </row>
    <row r="147" spans="3:4" ht="11.5" hidden="1" x14ac:dyDescent="0.25">
      <c r="C147" s="73" t="s">
        <v>3056</v>
      </c>
      <c r="D147" s="74"/>
    </row>
    <row r="148" spans="3:4" ht="11.5" hidden="1" x14ac:dyDescent="0.25">
      <c r="C148" s="73" t="s">
        <v>3057</v>
      </c>
      <c r="D148" s="74"/>
    </row>
    <row r="149" spans="3:4" ht="11.5" hidden="1" x14ac:dyDescent="0.25">
      <c r="C149" s="73" t="s">
        <v>3058</v>
      </c>
      <c r="D149" s="74"/>
    </row>
    <row r="150" spans="3:4" ht="12.5" hidden="1" x14ac:dyDescent="0.25">
      <c r="C150" s="112" t="s">
        <v>3059</v>
      </c>
      <c r="D150" s="74"/>
    </row>
    <row r="151" spans="3:4" ht="12.5" hidden="1" x14ac:dyDescent="0.25">
      <c r="C151" s="112" t="s">
        <v>3060</v>
      </c>
      <c r="D151" s="74"/>
    </row>
    <row r="152" spans="3:4" ht="12.5" hidden="1" x14ac:dyDescent="0.25">
      <c r="C152" s="112" t="s">
        <v>3061</v>
      </c>
      <c r="D152" s="74"/>
    </row>
    <row r="153" spans="3:4" ht="12.5" hidden="1" x14ac:dyDescent="0.25">
      <c r="C153" s="112" t="s">
        <v>3062</v>
      </c>
      <c r="D153" s="74"/>
    </row>
    <row r="154" spans="3:4" ht="12.5" hidden="1" x14ac:dyDescent="0.25">
      <c r="C154" s="112" t="s">
        <v>3063</v>
      </c>
      <c r="D154" s="74"/>
    </row>
    <row r="155" spans="3:4" ht="11.5" hidden="1" x14ac:dyDescent="0.25">
      <c r="C155" s="73" t="s">
        <v>3064</v>
      </c>
      <c r="D155" s="74"/>
    </row>
    <row r="156" spans="3:4" ht="12.5" hidden="1" x14ac:dyDescent="0.25">
      <c r="C156" s="112" t="s">
        <v>3065</v>
      </c>
      <c r="D156" s="74"/>
    </row>
    <row r="157" spans="3:4" ht="12.5" hidden="1" x14ac:dyDescent="0.25">
      <c r="C157" s="112" t="s">
        <v>3066</v>
      </c>
      <c r="D157" s="74"/>
    </row>
    <row r="158" spans="3:4" ht="11.5" hidden="1" x14ac:dyDescent="0.25">
      <c r="C158" s="73" t="s">
        <v>3067</v>
      </c>
      <c r="D158" s="74"/>
    </row>
    <row r="159" spans="3:4" ht="12.5" hidden="1" x14ac:dyDescent="0.25">
      <c r="C159" s="112" t="s">
        <v>3068</v>
      </c>
      <c r="D159" s="74"/>
    </row>
    <row r="160" spans="3:4" ht="12.5" hidden="1" x14ac:dyDescent="0.25">
      <c r="C160" s="112" t="s">
        <v>3069</v>
      </c>
      <c r="D160" s="74"/>
    </row>
    <row r="161" spans="3:4" ht="11.5" hidden="1" x14ac:dyDescent="0.25">
      <c r="C161" s="73" t="s">
        <v>3070</v>
      </c>
      <c r="D161" s="74"/>
    </row>
    <row r="162" spans="3:4" ht="11.5" hidden="1" x14ac:dyDescent="0.25">
      <c r="C162" s="73" t="s">
        <v>3071</v>
      </c>
      <c r="D162" s="74"/>
    </row>
    <row r="163" spans="3:4" ht="12.5" hidden="1" x14ac:dyDescent="0.25">
      <c r="C163" s="112" t="s">
        <v>14030</v>
      </c>
      <c r="D163" s="74"/>
    </row>
    <row r="164" spans="3:4" ht="12.5" hidden="1" x14ac:dyDescent="0.25">
      <c r="C164" s="112" t="s">
        <v>3072</v>
      </c>
      <c r="D164" s="74"/>
    </row>
    <row r="165" spans="3:4" ht="11.5" hidden="1" x14ac:dyDescent="0.25">
      <c r="C165" s="73" t="s">
        <v>3073</v>
      </c>
      <c r="D165" s="74"/>
    </row>
    <row r="166" spans="3:4" ht="12.5" hidden="1" x14ac:dyDescent="0.25">
      <c r="C166" s="112" t="s">
        <v>3074</v>
      </c>
      <c r="D166" s="74"/>
    </row>
    <row r="167" spans="3:4" ht="11.5" hidden="1" x14ac:dyDescent="0.25">
      <c r="C167" s="73" t="s">
        <v>3075</v>
      </c>
      <c r="D167" s="74"/>
    </row>
    <row r="168" spans="3:4" ht="12.5" hidden="1" x14ac:dyDescent="0.25">
      <c r="C168" s="112" t="s">
        <v>3076</v>
      </c>
      <c r="D168" s="74"/>
    </row>
    <row r="169" spans="3:4" ht="12.5" hidden="1" x14ac:dyDescent="0.25">
      <c r="C169" s="112" t="s">
        <v>3077</v>
      </c>
      <c r="D169" s="74"/>
    </row>
    <row r="170" spans="3:4" ht="11.5" hidden="1" x14ac:dyDescent="0.25">
      <c r="C170" s="73" t="s">
        <v>3078</v>
      </c>
      <c r="D170" s="74"/>
    </row>
    <row r="171" spans="3:4" ht="11.5" hidden="1" x14ac:dyDescent="0.25">
      <c r="C171" s="73" t="s">
        <v>3079</v>
      </c>
      <c r="D171" s="74"/>
    </row>
    <row r="172" spans="3:4" ht="11.5" hidden="1" x14ac:dyDescent="0.25">
      <c r="C172" s="73" t="s">
        <v>3080</v>
      </c>
      <c r="D172" s="74"/>
    </row>
    <row r="173" spans="3:4" ht="12.5" hidden="1" x14ac:dyDescent="0.25">
      <c r="C173" s="112" t="s">
        <v>3081</v>
      </c>
      <c r="D173" s="74"/>
    </row>
    <row r="174" spans="3:4" ht="11.5" hidden="1" x14ac:dyDescent="0.25">
      <c r="C174" s="73" t="s">
        <v>3082</v>
      </c>
      <c r="D174" s="74"/>
    </row>
    <row r="175" spans="3:4" ht="11.5" hidden="1" x14ac:dyDescent="0.25">
      <c r="C175" s="73" t="s">
        <v>3083</v>
      </c>
      <c r="D175" s="74"/>
    </row>
    <row r="176" spans="3:4" ht="12.5" hidden="1" x14ac:dyDescent="0.25">
      <c r="C176" s="112" t="s">
        <v>3084</v>
      </c>
      <c r="D176" s="74"/>
    </row>
    <row r="177" spans="3:4" ht="12.5" hidden="1" x14ac:dyDescent="0.25">
      <c r="C177" s="112" t="s">
        <v>3085</v>
      </c>
      <c r="D177" s="74"/>
    </row>
    <row r="178" spans="3:4" ht="12.5" hidden="1" x14ac:dyDescent="0.25">
      <c r="C178" s="112" t="s">
        <v>3086</v>
      </c>
      <c r="D178" s="74"/>
    </row>
    <row r="179" spans="3:4" ht="12.5" hidden="1" x14ac:dyDescent="0.25">
      <c r="C179" s="112" t="s">
        <v>3087</v>
      </c>
      <c r="D179" s="74"/>
    </row>
    <row r="180" spans="3:4" ht="12.5" hidden="1" x14ac:dyDescent="0.25">
      <c r="C180" s="112" t="s">
        <v>3088</v>
      </c>
      <c r="D180" s="74"/>
    </row>
    <row r="181" spans="3:4" ht="12.5" hidden="1" x14ac:dyDescent="0.25">
      <c r="C181" s="112" t="s">
        <v>3089</v>
      </c>
      <c r="D181" s="74"/>
    </row>
    <row r="182" spans="3:4" ht="12.5" hidden="1" x14ac:dyDescent="0.25">
      <c r="C182" s="112" t="s">
        <v>3090</v>
      </c>
      <c r="D182" s="74"/>
    </row>
    <row r="183" spans="3:4" ht="12.5" hidden="1" x14ac:dyDescent="0.25">
      <c r="C183" s="112" t="s">
        <v>3091</v>
      </c>
      <c r="D183" s="74"/>
    </row>
    <row r="184" spans="3:4" ht="12.5" hidden="1" x14ac:dyDescent="0.25">
      <c r="C184" s="112" t="s">
        <v>3092</v>
      </c>
      <c r="D184" s="74"/>
    </row>
    <row r="185" spans="3:4" ht="12.5" hidden="1" x14ac:dyDescent="0.25">
      <c r="C185" s="112" t="s">
        <v>3093</v>
      </c>
      <c r="D185" s="74"/>
    </row>
    <row r="186" spans="3:4" ht="12.5" hidden="1" x14ac:dyDescent="0.25">
      <c r="C186" s="112" t="s">
        <v>3094</v>
      </c>
      <c r="D186" s="74"/>
    </row>
    <row r="187" spans="3:4" ht="12.5" hidden="1" x14ac:dyDescent="0.25">
      <c r="C187" s="112" t="s">
        <v>3095</v>
      </c>
      <c r="D187" s="74"/>
    </row>
    <row r="188" spans="3:4" ht="12.5" hidden="1" x14ac:dyDescent="0.25">
      <c r="C188" s="112" t="s">
        <v>3096</v>
      </c>
      <c r="D188" s="74"/>
    </row>
    <row r="189" spans="3:4" ht="12.5" hidden="1" x14ac:dyDescent="0.25">
      <c r="C189" s="112" t="s">
        <v>3097</v>
      </c>
      <c r="D189" s="74"/>
    </row>
    <row r="190" spans="3:4" ht="12.5" hidden="1" x14ac:dyDescent="0.25">
      <c r="C190" s="112" t="s">
        <v>3098</v>
      </c>
      <c r="D190" s="74"/>
    </row>
    <row r="191" spans="3:4" ht="12.5" hidden="1" x14ac:dyDescent="0.25">
      <c r="C191" s="112" t="s">
        <v>3099</v>
      </c>
      <c r="D191" s="74"/>
    </row>
    <row r="192" spans="3:4" ht="11.5" hidden="1" x14ac:dyDescent="0.25">
      <c r="C192" s="73" t="s">
        <v>3100</v>
      </c>
      <c r="D192" s="74"/>
    </row>
    <row r="193" spans="3:4" ht="12.5" hidden="1" x14ac:dyDescent="0.25">
      <c r="C193" s="112" t="s">
        <v>3101</v>
      </c>
      <c r="D193" s="74"/>
    </row>
    <row r="194" spans="3:4" ht="12.5" hidden="1" x14ac:dyDescent="0.25">
      <c r="C194" s="112" t="s">
        <v>3102</v>
      </c>
      <c r="D194" s="74"/>
    </row>
    <row r="195" spans="3:4" ht="12.5" hidden="1" x14ac:dyDescent="0.25">
      <c r="C195" s="112" t="s">
        <v>3103</v>
      </c>
      <c r="D195" s="74"/>
    </row>
    <row r="196" spans="3:4" ht="12.5" hidden="1" x14ac:dyDescent="0.25">
      <c r="C196" s="112" t="s">
        <v>3104</v>
      </c>
      <c r="D196" s="74"/>
    </row>
    <row r="197" spans="3:4" ht="12.5" hidden="1" x14ac:dyDescent="0.25">
      <c r="C197" s="112" t="s">
        <v>3105</v>
      </c>
      <c r="D197" s="74"/>
    </row>
    <row r="198" spans="3:4" ht="12.5" hidden="1" x14ac:dyDescent="0.25">
      <c r="C198" s="112" t="s">
        <v>3106</v>
      </c>
      <c r="D198" s="74"/>
    </row>
    <row r="199" spans="3:4" ht="12.5" hidden="1" x14ac:dyDescent="0.25">
      <c r="C199" s="112" t="s">
        <v>3107</v>
      </c>
      <c r="D199" s="74"/>
    </row>
    <row r="200" spans="3:4" ht="12.5" hidden="1" x14ac:dyDescent="0.25">
      <c r="C200" s="112" t="s">
        <v>3108</v>
      </c>
      <c r="D200" s="74"/>
    </row>
    <row r="201" spans="3:4" ht="12.5" hidden="1" x14ac:dyDescent="0.25">
      <c r="C201" s="112" t="s">
        <v>3109</v>
      </c>
      <c r="D201" s="74"/>
    </row>
    <row r="202" spans="3:4" ht="12.5" hidden="1" x14ac:dyDescent="0.25">
      <c r="C202" s="112" t="s">
        <v>3110</v>
      </c>
      <c r="D202" s="74"/>
    </row>
    <row r="203" spans="3:4" ht="12.5" hidden="1" x14ac:dyDescent="0.25">
      <c r="C203" s="112" t="s">
        <v>14031</v>
      </c>
      <c r="D203" s="74"/>
    </row>
    <row r="204" spans="3:4" ht="12.5" hidden="1" x14ac:dyDescent="0.25">
      <c r="C204" s="112" t="s">
        <v>3111</v>
      </c>
      <c r="D204" s="74"/>
    </row>
    <row r="205" spans="3:4" ht="12.5" hidden="1" x14ac:dyDescent="0.25">
      <c r="C205" s="112" t="s">
        <v>3112</v>
      </c>
      <c r="D205" s="74"/>
    </row>
    <row r="206" spans="3:4" ht="12.5" hidden="1" x14ac:dyDescent="0.25">
      <c r="C206" s="112" t="s">
        <v>3113</v>
      </c>
      <c r="D206" s="74"/>
    </row>
    <row r="207" spans="3:4" ht="12.5" hidden="1" x14ac:dyDescent="0.25">
      <c r="C207" s="112" t="s">
        <v>3114</v>
      </c>
      <c r="D207" s="74"/>
    </row>
    <row r="208" spans="3:4" ht="11.5" hidden="1" x14ac:dyDescent="0.25">
      <c r="C208" s="73" t="s">
        <v>3115</v>
      </c>
      <c r="D208" s="74"/>
    </row>
    <row r="209" spans="3:4" ht="12.5" hidden="1" x14ac:dyDescent="0.25">
      <c r="C209" s="112" t="s">
        <v>3116</v>
      </c>
      <c r="D209" s="74"/>
    </row>
    <row r="210" spans="3:4" ht="12.5" hidden="1" x14ac:dyDescent="0.25">
      <c r="C210" s="112" t="s">
        <v>3117</v>
      </c>
      <c r="D210" s="74"/>
    </row>
    <row r="211" spans="3:4" ht="12.5" hidden="1" x14ac:dyDescent="0.25">
      <c r="C211" s="112" t="s">
        <v>3118</v>
      </c>
      <c r="D211" s="74"/>
    </row>
    <row r="212" spans="3:4" ht="12.5" hidden="1" x14ac:dyDescent="0.25">
      <c r="C212" s="112" t="s">
        <v>14883</v>
      </c>
      <c r="D212" s="74"/>
    </row>
    <row r="213" spans="3:4" ht="11.5" hidden="1" x14ac:dyDescent="0.25">
      <c r="C213" s="73" t="s">
        <v>3119</v>
      </c>
      <c r="D213" s="74"/>
    </row>
    <row r="214" spans="3:4" ht="12.5" hidden="1" x14ac:dyDescent="0.25">
      <c r="C214" s="112" t="s">
        <v>3120</v>
      </c>
      <c r="D214" s="74"/>
    </row>
    <row r="215" spans="3:4" ht="12.5" hidden="1" x14ac:dyDescent="0.25">
      <c r="C215" s="112" t="s">
        <v>3121</v>
      </c>
      <c r="D215" s="74"/>
    </row>
    <row r="216" spans="3:4" ht="12.5" hidden="1" x14ac:dyDescent="0.25">
      <c r="C216" s="112" t="s">
        <v>3122</v>
      </c>
      <c r="D216" s="74"/>
    </row>
    <row r="217" spans="3:4" ht="11.5" hidden="1" x14ac:dyDescent="0.25">
      <c r="C217" s="114" t="s">
        <v>3123</v>
      </c>
      <c r="D217" s="74"/>
    </row>
    <row r="218" spans="3:4" ht="12.5" hidden="1" x14ac:dyDescent="0.25">
      <c r="C218" s="112" t="s">
        <v>3124</v>
      </c>
      <c r="D218" s="74"/>
    </row>
    <row r="219" spans="3:4" ht="11.5" hidden="1" x14ac:dyDescent="0.25">
      <c r="C219" s="73" t="s">
        <v>3125</v>
      </c>
      <c r="D219" s="74"/>
    </row>
    <row r="220" spans="3:4" ht="12.5" hidden="1" x14ac:dyDescent="0.25">
      <c r="C220" s="112" t="s">
        <v>3126</v>
      </c>
      <c r="D220" s="74"/>
    </row>
    <row r="221" spans="3:4" ht="12.5" hidden="1" x14ac:dyDescent="0.25">
      <c r="C221" s="112" t="s">
        <v>3127</v>
      </c>
      <c r="D221" s="74"/>
    </row>
    <row r="222" spans="3:4" ht="12.5" hidden="1" x14ac:dyDescent="0.25">
      <c r="C222" s="112" t="s">
        <v>3128</v>
      </c>
      <c r="D222" s="74"/>
    </row>
    <row r="223" spans="3:4" ht="12.5" hidden="1" x14ac:dyDescent="0.25">
      <c r="C223" s="112" t="s">
        <v>3129</v>
      </c>
      <c r="D223" s="74"/>
    </row>
    <row r="224" spans="3:4" ht="12.5" hidden="1" x14ac:dyDescent="0.25">
      <c r="C224" s="112" t="s">
        <v>3130</v>
      </c>
      <c r="D224" s="74"/>
    </row>
    <row r="225" spans="3:4" ht="12.5" hidden="1" x14ac:dyDescent="0.25">
      <c r="C225" s="112" t="s">
        <v>14032</v>
      </c>
      <c r="D225" s="74"/>
    </row>
    <row r="226" spans="3:4" ht="12.5" hidden="1" x14ac:dyDescent="0.25">
      <c r="C226" s="112" t="s">
        <v>3131</v>
      </c>
      <c r="D226" s="74"/>
    </row>
    <row r="227" spans="3:4" ht="12.5" hidden="1" x14ac:dyDescent="0.25">
      <c r="C227" s="112" t="s">
        <v>3132</v>
      </c>
      <c r="D227" s="74"/>
    </row>
    <row r="228" spans="3:4" ht="11.5" hidden="1" x14ac:dyDescent="0.25">
      <c r="C228" s="73" t="s">
        <v>3133</v>
      </c>
      <c r="D228" s="74"/>
    </row>
    <row r="229" spans="3:4" ht="12.5" hidden="1" x14ac:dyDescent="0.25">
      <c r="C229" s="112" t="s">
        <v>3134</v>
      </c>
      <c r="D229" s="74"/>
    </row>
    <row r="230" spans="3:4" ht="11.5" hidden="1" x14ac:dyDescent="0.25">
      <c r="C230" s="73" t="s">
        <v>3135</v>
      </c>
      <c r="D230" s="74"/>
    </row>
    <row r="231" spans="3:4" ht="12.5" hidden="1" x14ac:dyDescent="0.25">
      <c r="C231" s="112" t="s">
        <v>3136</v>
      </c>
      <c r="D231" s="74"/>
    </row>
    <row r="232" spans="3:4" ht="11.5" hidden="1" x14ac:dyDescent="0.25">
      <c r="C232" s="73" t="s">
        <v>3137</v>
      </c>
      <c r="D232" s="74"/>
    </row>
    <row r="233" spans="3:4" ht="11.5" hidden="1" x14ac:dyDescent="0.25">
      <c r="C233" s="73" t="s">
        <v>3138</v>
      </c>
      <c r="D233" s="74"/>
    </row>
    <row r="234" spans="3:4" ht="12.5" hidden="1" x14ac:dyDescent="0.25">
      <c r="C234" s="112" t="s">
        <v>3139</v>
      </c>
      <c r="D234" s="74"/>
    </row>
    <row r="235" spans="3:4" ht="12.5" hidden="1" x14ac:dyDescent="0.25">
      <c r="C235" s="112" t="s">
        <v>3140</v>
      </c>
      <c r="D235" s="74"/>
    </row>
    <row r="236" spans="3:4" ht="11.5" hidden="1" x14ac:dyDescent="0.25">
      <c r="C236" s="73" t="s">
        <v>3141</v>
      </c>
      <c r="D236" s="74"/>
    </row>
    <row r="237" spans="3:4" ht="12.5" hidden="1" x14ac:dyDescent="0.25">
      <c r="C237" s="112" t="s">
        <v>3142</v>
      </c>
      <c r="D237" s="74"/>
    </row>
    <row r="238" spans="3:4" ht="11.5" hidden="1" x14ac:dyDescent="0.25">
      <c r="C238" s="73" t="s">
        <v>3143</v>
      </c>
      <c r="D238" s="74"/>
    </row>
    <row r="239" spans="3:4" ht="12.5" hidden="1" x14ac:dyDescent="0.25">
      <c r="C239" s="112" t="s">
        <v>3144</v>
      </c>
      <c r="D239" s="74"/>
    </row>
    <row r="240" spans="3:4" ht="11.5" hidden="1" x14ac:dyDescent="0.25">
      <c r="C240" s="73" t="s">
        <v>3145</v>
      </c>
      <c r="D240" s="74"/>
    </row>
    <row r="241" spans="3:4" ht="11.5" hidden="1" x14ac:dyDescent="0.25">
      <c r="C241" s="73" t="s">
        <v>3146</v>
      </c>
      <c r="D241" s="74"/>
    </row>
    <row r="242" spans="3:4" ht="11.5" hidden="1" x14ac:dyDescent="0.25">
      <c r="C242" s="73" t="s">
        <v>3147</v>
      </c>
      <c r="D242" s="74"/>
    </row>
    <row r="243" spans="3:4" ht="12.5" hidden="1" x14ac:dyDescent="0.25">
      <c r="C243" s="112" t="s">
        <v>3148</v>
      </c>
      <c r="D243" s="74"/>
    </row>
    <row r="244" spans="3:4" ht="12.5" hidden="1" x14ac:dyDescent="0.25">
      <c r="C244" s="112" t="s">
        <v>3149</v>
      </c>
      <c r="D244" s="74"/>
    </row>
    <row r="245" spans="3:4" ht="11.5" hidden="1" x14ac:dyDescent="0.25">
      <c r="C245" s="73" t="s">
        <v>3150</v>
      </c>
      <c r="D245" s="74"/>
    </row>
    <row r="246" spans="3:4" ht="12.5" hidden="1" x14ac:dyDescent="0.25">
      <c r="C246" s="112" t="s">
        <v>3151</v>
      </c>
      <c r="D246" s="74"/>
    </row>
    <row r="247" spans="3:4" ht="12.5" hidden="1" x14ac:dyDescent="0.25">
      <c r="C247" s="112" t="s">
        <v>3152</v>
      </c>
      <c r="D247" s="74"/>
    </row>
    <row r="248" spans="3:4" ht="12.5" hidden="1" x14ac:dyDescent="0.25">
      <c r="C248" s="112" t="s">
        <v>3153</v>
      </c>
      <c r="D248" s="74"/>
    </row>
    <row r="249" spans="3:4" ht="11.5" hidden="1" x14ac:dyDescent="0.25">
      <c r="C249" s="73" t="s">
        <v>3154</v>
      </c>
      <c r="D249" s="74"/>
    </row>
    <row r="250" spans="3:4" ht="11.5" hidden="1" x14ac:dyDescent="0.25">
      <c r="C250" s="73" t="s">
        <v>3155</v>
      </c>
      <c r="D250" s="74"/>
    </row>
    <row r="251" spans="3:4" ht="11.5" hidden="1" x14ac:dyDescent="0.25">
      <c r="C251" s="73" t="s">
        <v>3156</v>
      </c>
      <c r="D251" s="74"/>
    </row>
    <row r="252" spans="3:4" ht="12.5" hidden="1" x14ac:dyDescent="0.25">
      <c r="C252" s="112" t="s">
        <v>3157</v>
      </c>
      <c r="D252" s="74"/>
    </row>
    <row r="253" spans="3:4" ht="11.5" hidden="1" x14ac:dyDescent="0.25">
      <c r="C253" s="73" t="s">
        <v>3158</v>
      </c>
      <c r="D253" s="74"/>
    </row>
    <row r="254" spans="3:4" ht="11.5" hidden="1" x14ac:dyDescent="0.25">
      <c r="C254" s="73" t="s">
        <v>3159</v>
      </c>
      <c r="D254" s="74"/>
    </row>
    <row r="255" spans="3:4" ht="12.5" hidden="1" x14ac:dyDescent="0.25">
      <c r="C255" s="112" t="s">
        <v>3160</v>
      </c>
      <c r="D255" s="74"/>
    </row>
    <row r="256" spans="3:4" ht="12.5" hidden="1" x14ac:dyDescent="0.25">
      <c r="C256" s="112" t="s">
        <v>3161</v>
      </c>
      <c r="D256" s="74"/>
    </row>
    <row r="257" spans="3:4" ht="12.5" hidden="1" x14ac:dyDescent="0.25">
      <c r="C257" s="112" t="s">
        <v>14882</v>
      </c>
      <c r="D257" s="74"/>
    </row>
    <row r="258" spans="3:4" ht="11.5" hidden="1" x14ac:dyDescent="0.25">
      <c r="C258" s="73" t="s">
        <v>3162</v>
      </c>
      <c r="D258" s="74"/>
    </row>
    <row r="259" spans="3:4" ht="12.5" hidden="1" x14ac:dyDescent="0.25">
      <c r="C259" s="112" t="s">
        <v>3163</v>
      </c>
      <c r="D259" s="74"/>
    </row>
    <row r="260" spans="3:4" ht="12.5" hidden="1" x14ac:dyDescent="0.25">
      <c r="C260" s="112" t="s">
        <v>3164</v>
      </c>
      <c r="D260" s="74"/>
    </row>
    <row r="261" spans="3:4" ht="11.5" hidden="1" x14ac:dyDescent="0.25">
      <c r="C261" s="73" t="s">
        <v>3165</v>
      </c>
      <c r="D261" s="74"/>
    </row>
    <row r="262" spans="3:4" ht="12.5" hidden="1" x14ac:dyDescent="0.25">
      <c r="C262" s="112" t="s">
        <v>3166</v>
      </c>
      <c r="D262" s="74"/>
    </row>
    <row r="263" spans="3:4" ht="12.5" hidden="1" x14ac:dyDescent="0.25">
      <c r="C263" s="112" t="s">
        <v>14881</v>
      </c>
      <c r="D263" s="74"/>
    </row>
    <row r="264" spans="3:4" ht="11.5" hidden="1" x14ac:dyDescent="0.25">
      <c r="C264" s="73" t="s">
        <v>3167</v>
      </c>
      <c r="D264" s="74"/>
    </row>
    <row r="265" spans="3:4" ht="12.5" hidden="1" x14ac:dyDescent="0.25">
      <c r="C265" s="112" t="s">
        <v>3168</v>
      </c>
      <c r="D265" s="74"/>
    </row>
    <row r="266" spans="3:4" ht="12.5" hidden="1" x14ac:dyDescent="0.25">
      <c r="C266" s="112" t="s">
        <v>3169</v>
      </c>
      <c r="D266" s="74"/>
    </row>
    <row r="267" spans="3:4" ht="11.5" hidden="1" x14ac:dyDescent="0.25">
      <c r="C267" s="73" t="s">
        <v>3170</v>
      </c>
      <c r="D267" s="74"/>
    </row>
    <row r="268" spans="3:4" ht="11.5" hidden="1" x14ac:dyDescent="0.25">
      <c r="C268" s="73" t="s">
        <v>3171</v>
      </c>
      <c r="D268" s="74"/>
    </row>
    <row r="269" spans="3:4" ht="11.5" hidden="1" x14ac:dyDescent="0.25">
      <c r="C269" s="73" t="s">
        <v>3172</v>
      </c>
      <c r="D269" s="74"/>
    </row>
    <row r="270" spans="3:4" ht="11.5" hidden="1" x14ac:dyDescent="0.25">
      <c r="C270" s="73" t="s">
        <v>3173</v>
      </c>
      <c r="D270" s="74"/>
    </row>
    <row r="271" spans="3:4" ht="12.5" hidden="1" x14ac:dyDescent="0.25">
      <c r="C271" s="112" t="s">
        <v>3174</v>
      </c>
      <c r="D271" s="74"/>
    </row>
    <row r="272" spans="3:4" ht="11.5" hidden="1" x14ac:dyDescent="0.25">
      <c r="C272" s="73" t="s">
        <v>3175</v>
      </c>
      <c r="D272" s="74"/>
    </row>
    <row r="273" spans="3:4" ht="11.5" hidden="1" x14ac:dyDescent="0.25">
      <c r="C273" s="73" t="s">
        <v>3176</v>
      </c>
      <c r="D273" s="74"/>
    </row>
    <row r="274" spans="3:4" ht="11.5" hidden="1" x14ac:dyDescent="0.25">
      <c r="C274" s="73" t="s">
        <v>3177</v>
      </c>
      <c r="D274" s="74"/>
    </row>
    <row r="275" spans="3:4" ht="11.5" hidden="1" x14ac:dyDescent="0.25">
      <c r="C275" s="73" t="s">
        <v>3178</v>
      </c>
      <c r="D275" s="74"/>
    </row>
    <row r="276" spans="3:4" ht="12.5" hidden="1" x14ac:dyDescent="0.25">
      <c r="C276" s="112" t="s">
        <v>3179</v>
      </c>
      <c r="D276" s="74"/>
    </row>
    <row r="277" spans="3:4" ht="11.5" hidden="1" x14ac:dyDescent="0.25">
      <c r="C277" s="73" t="s">
        <v>3180</v>
      </c>
      <c r="D277" s="74"/>
    </row>
    <row r="278" spans="3:4" ht="12.5" hidden="1" x14ac:dyDescent="0.25">
      <c r="C278" s="112" t="s">
        <v>3181</v>
      </c>
      <c r="D278" s="74"/>
    </row>
    <row r="279" spans="3:4" ht="11.5" hidden="1" x14ac:dyDescent="0.25">
      <c r="C279" s="73" t="s">
        <v>3182</v>
      </c>
      <c r="D279" s="74"/>
    </row>
    <row r="280" spans="3:4" ht="12.5" hidden="1" x14ac:dyDescent="0.25">
      <c r="C280" s="112" t="s">
        <v>3183</v>
      </c>
      <c r="D280" s="74"/>
    </row>
    <row r="281" spans="3:4" ht="11.5" hidden="1" x14ac:dyDescent="0.25">
      <c r="C281" s="73" t="s">
        <v>3184</v>
      </c>
      <c r="D281" s="74"/>
    </row>
    <row r="282" spans="3:4" ht="11.5" hidden="1" x14ac:dyDescent="0.25">
      <c r="C282" s="73" t="s">
        <v>3185</v>
      </c>
      <c r="D282" s="74"/>
    </row>
    <row r="283" spans="3:4" ht="12.5" hidden="1" x14ac:dyDescent="0.25">
      <c r="C283" s="112" t="s">
        <v>3186</v>
      </c>
      <c r="D283" s="74"/>
    </row>
    <row r="284" spans="3:4" ht="12.5" hidden="1" x14ac:dyDescent="0.25">
      <c r="C284" s="112" t="s">
        <v>3187</v>
      </c>
      <c r="D284" s="74"/>
    </row>
    <row r="285" spans="3:4" ht="12.5" hidden="1" x14ac:dyDescent="0.25">
      <c r="C285" s="112" t="s">
        <v>3188</v>
      </c>
      <c r="D285" s="74"/>
    </row>
    <row r="286" spans="3:4" ht="12.5" hidden="1" x14ac:dyDescent="0.25">
      <c r="C286" s="112" t="s">
        <v>3189</v>
      </c>
      <c r="D286" s="74"/>
    </row>
    <row r="287" spans="3:4" ht="12.5" hidden="1" x14ac:dyDescent="0.25">
      <c r="C287" s="112" t="s">
        <v>3190</v>
      </c>
      <c r="D287" s="74"/>
    </row>
    <row r="288" spans="3:4" ht="11.5" hidden="1" x14ac:dyDescent="0.25">
      <c r="C288" s="73" t="s">
        <v>3191</v>
      </c>
      <c r="D288" s="74"/>
    </row>
    <row r="289" spans="3:4" ht="12.5" hidden="1" x14ac:dyDescent="0.25">
      <c r="C289" s="112" t="s">
        <v>3192</v>
      </c>
      <c r="D289" s="74"/>
    </row>
    <row r="290" spans="3:4" ht="12.5" hidden="1" x14ac:dyDescent="0.25">
      <c r="C290" s="112" t="s">
        <v>3193</v>
      </c>
      <c r="D290" s="74"/>
    </row>
    <row r="291" spans="3:4" ht="11.5" hidden="1" x14ac:dyDescent="0.25">
      <c r="C291" s="73" t="s">
        <v>3194</v>
      </c>
      <c r="D291" s="74"/>
    </row>
    <row r="292" spans="3:4" ht="12.5" hidden="1" x14ac:dyDescent="0.25">
      <c r="C292" s="112" t="s">
        <v>3195</v>
      </c>
      <c r="D292" s="74"/>
    </row>
    <row r="293" spans="3:4" ht="12.5" hidden="1" x14ac:dyDescent="0.25">
      <c r="C293" s="112" t="s">
        <v>3196</v>
      </c>
      <c r="D293" s="74"/>
    </row>
    <row r="294" spans="3:4" ht="12.5" hidden="1" x14ac:dyDescent="0.25">
      <c r="C294" s="112" t="s">
        <v>3197</v>
      </c>
      <c r="D294" s="74"/>
    </row>
    <row r="295" spans="3:4" ht="12.5" hidden="1" x14ac:dyDescent="0.25">
      <c r="C295" s="112" t="s">
        <v>3198</v>
      </c>
      <c r="D295" s="74"/>
    </row>
    <row r="296" spans="3:4" ht="12.5" hidden="1" x14ac:dyDescent="0.25">
      <c r="C296" s="112" t="s">
        <v>3199</v>
      </c>
      <c r="D296" s="74"/>
    </row>
    <row r="297" spans="3:4" ht="12.5" hidden="1" x14ac:dyDescent="0.25">
      <c r="C297" s="112" t="s">
        <v>3200</v>
      </c>
      <c r="D297" s="74"/>
    </row>
    <row r="298" spans="3:4" ht="12.5" hidden="1" x14ac:dyDescent="0.25">
      <c r="C298" s="112" t="s">
        <v>3201</v>
      </c>
      <c r="D298" s="74"/>
    </row>
    <row r="299" spans="3:4" ht="12.5" hidden="1" x14ac:dyDescent="0.25">
      <c r="C299" s="112" t="s">
        <v>3202</v>
      </c>
      <c r="D299" s="74"/>
    </row>
    <row r="300" spans="3:4" ht="12.5" hidden="1" x14ac:dyDescent="0.25">
      <c r="C300" s="112" t="s">
        <v>3203</v>
      </c>
      <c r="D300" s="74"/>
    </row>
    <row r="301" spans="3:4" ht="12.5" hidden="1" x14ac:dyDescent="0.25">
      <c r="C301" s="112" t="s">
        <v>3204</v>
      </c>
      <c r="D301" s="74"/>
    </row>
    <row r="302" spans="3:4" ht="12.5" hidden="1" x14ac:dyDescent="0.25">
      <c r="C302" s="112" t="s">
        <v>3205</v>
      </c>
      <c r="D302" s="74"/>
    </row>
    <row r="303" spans="3:4" ht="12.5" hidden="1" x14ac:dyDescent="0.25">
      <c r="C303" s="112" t="s">
        <v>3206</v>
      </c>
      <c r="D303" s="74"/>
    </row>
    <row r="304" spans="3:4" ht="12.5" hidden="1" x14ac:dyDescent="0.25">
      <c r="C304" s="112" t="s">
        <v>3207</v>
      </c>
      <c r="D304" s="74"/>
    </row>
    <row r="305" spans="3:4" ht="12.5" hidden="1" x14ac:dyDescent="0.25">
      <c r="C305" s="112" t="s">
        <v>14033</v>
      </c>
      <c r="D305" s="74"/>
    </row>
    <row r="306" spans="3:4" ht="12.5" hidden="1" x14ac:dyDescent="0.25">
      <c r="C306" s="112" t="s">
        <v>3208</v>
      </c>
      <c r="D306" s="74"/>
    </row>
    <row r="307" spans="3:4" ht="12.5" hidden="1" x14ac:dyDescent="0.25">
      <c r="C307" s="112" t="s">
        <v>3209</v>
      </c>
      <c r="D307" s="74"/>
    </row>
    <row r="308" spans="3:4" ht="12.5" hidden="1" x14ac:dyDescent="0.25">
      <c r="C308" s="112" t="s">
        <v>3210</v>
      </c>
      <c r="D308" s="74"/>
    </row>
    <row r="309" spans="3:4" ht="11.5" hidden="1" x14ac:dyDescent="0.25">
      <c r="C309" s="73" t="s">
        <v>3211</v>
      </c>
      <c r="D309" s="74"/>
    </row>
    <row r="310" spans="3:4" ht="12.5" hidden="1" x14ac:dyDescent="0.25">
      <c r="C310" s="112" t="s">
        <v>3212</v>
      </c>
      <c r="D310" s="74"/>
    </row>
    <row r="311" spans="3:4" ht="12.5" hidden="1" x14ac:dyDescent="0.25">
      <c r="C311" s="112" t="s">
        <v>3213</v>
      </c>
      <c r="D311" s="74"/>
    </row>
    <row r="312" spans="3:4" ht="12.5" hidden="1" x14ac:dyDescent="0.25">
      <c r="C312" s="112" t="s">
        <v>3214</v>
      </c>
      <c r="D312" s="74"/>
    </row>
    <row r="313" spans="3:4" ht="12.5" hidden="1" x14ac:dyDescent="0.25">
      <c r="C313" s="112" t="s">
        <v>3215</v>
      </c>
      <c r="D313" s="74"/>
    </row>
    <row r="314" spans="3:4" ht="12.5" hidden="1" x14ac:dyDescent="0.25">
      <c r="C314" s="112" t="s">
        <v>3216</v>
      </c>
      <c r="D314" s="74"/>
    </row>
    <row r="315" spans="3:4" ht="12.5" hidden="1" x14ac:dyDescent="0.25">
      <c r="C315" s="112" t="s">
        <v>3217</v>
      </c>
      <c r="D315" s="74"/>
    </row>
    <row r="316" spans="3:4" ht="12.5" hidden="1" x14ac:dyDescent="0.25">
      <c r="C316" s="112" t="s">
        <v>3218</v>
      </c>
      <c r="D316" s="74"/>
    </row>
    <row r="317" spans="3:4" ht="12.5" hidden="1" x14ac:dyDescent="0.25">
      <c r="C317" s="112" t="s">
        <v>3219</v>
      </c>
      <c r="D317" s="74"/>
    </row>
    <row r="318" spans="3:4" ht="12.5" hidden="1" x14ac:dyDescent="0.25">
      <c r="C318" s="112" t="s">
        <v>3220</v>
      </c>
      <c r="D318" s="74"/>
    </row>
    <row r="319" spans="3:4" ht="12.5" hidden="1" x14ac:dyDescent="0.25">
      <c r="C319" s="112" t="s">
        <v>3221</v>
      </c>
      <c r="D319" s="74"/>
    </row>
    <row r="320" spans="3:4" ht="11.5" hidden="1" x14ac:dyDescent="0.25">
      <c r="C320" s="73" t="s">
        <v>3222</v>
      </c>
      <c r="D320" s="74"/>
    </row>
    <row r="321" spans="3:4" ht="12.5" hidden="1" x14ac:dyDescent="0.25">
      <c r="C321" s="112" t="s">
        <v>3223</v>
      </c>
      <c r="D321" s="74"/>
    </row>
    <row r="322" spans="3:4" ht="12.5" hidden="1" x14ac:dyDescent="0.25">
      <c r="C322" s="112" t="s">
        <v>3224</v>
      </c>
      <c r="D322" s="74"/>
    </row>
    <row r="323" spans="3:4" ht="11.5" hidden="1" x14ac:dyDescent="0.25">
      <c r="C323" s="73" t="s">
        <v>3225</v>
      </c>
      <c r="D323" s="74"/>
    </row>
    <row r="324" spans="3:4" ht="12.5" hidden="1" x14ac:dyDescent="0.25">
      <c r="C324" s="112" t="s">
        <v>3226</v>
      </c>
      <c r="D324" s="74"/>
    </row>
    <row r="325" spans="3:4" ht="11.5" hidden="1" x14ac:dyDescent="0.25">
      <c r="C325" s="73" t="s">
        <v>3227</v>
      </c>
      <c r="D325" s="74"/>
    </row>
    <row r="326" spans="3:4" ht="12.5" hidden="1" x14ac:dyDescent="0.25">
      <c r="C326" s="112" t="s">
        <v>3228</v>
      </c>
      <c r="D326" s="74"/>
    </row>
    <row r="327" spans="3:4" ht="12.5" hidden="1" x14ac:dyDescent="0.25">
      <c r="C327" s="112" t="s">
        <v>3229</v>
      </c>
      <c r="D327" s="74"/>
    </row>
    <row r="328" spans="3:4" ht="11.5" hidden="1" x14ac:dyDescent="0.25">
      <c r="C328" s="73" t="s">
        <v>3230</v>
      </c>
      <c r="D328" s="74"/>
    </row>
    <row r="329" spans="3:4" ht="12.5" hidden="1" x14ac:dyDescent="0.25">
      <c r="C329" s="112" t="s">
        <v>3231</v>
      </c>
      <c r="D329" s="74"/>
    </row>
    <row r="330" spans="3:4" ht="11.5" hidden="1" x14ac:dyDescent="0.25">
      <c r="C330" s="73" t="s">
        <v>3232</v>
      </c>
      <c r="D330" s="74"/>
    </row>
    <row r="331" spans="3:4" ht="12.5" hidden="1" x14ac:dyDescent="0.25">
      <c r="C331" s="112" t="s">
        <v>3233</v>
      </c>
      <c r="D331" s="74"/>
    </row>
    <row r="332" spans="3:4" ht="12.5" hidden="1" x14ac:dyDescent="0.25">
      <c r="C332" s="112" t="s">
        <v>3236</v>
      </c>
      <c r="D332" s="74"/>
    </row>
    <row r="333" spans="3:4" ht="11.5" hidden="1" x14ac:dyDescent="0.25">
      <c r="C333" s="73" t="s">
        <v>3234</v>
      </c>
      <c r="D333" s="74"/>
    </row>
    <row r="334" spans="3:4" ht="11.5" hidden="1" x14ac:dyDescent="0.25">
      <c r="C334" s="73" t="s">
        <v>3235</v>
      </c>
      <c r="D334" s="74"/>
    </row>
    <row r="335" spans="3:4" ht="11.5" hidden="1" x14ac:dyDescent="0.25">
      <c r="C335" s="135" t="s">
        <v>5710</v>
      </c>
      <c r="D335" s="74"/>
    </row>
    <row r="336" spans="3:4" ht="11.5" hidden="1" x14ac:dyDescent="0.25">
      <c r="C336" s="135" t="s">
        <v>5711</v>
      </c>
      <c r="D336" s="74"/>
    </row>
    <row r="337" spans="3:4" ht="11.5" hidden="1" x14ac:dyDescent="0.25">
      <c r="C337" s="135" t="s">
        <v>44878</v>
      </c>
      <c r="D337" s="74"/>
    </row>
    <row r="338" spans="3:4" ht="11.5" hidden="1" x14ac:dyDescent="0.25">
      <c r="C338" s="135" t="s">
        <v>5712</v>
      </c>
      <c r="D338" s="74"/>
    </row>
    <row r="339" spans="3:4" ht="11.5" hidden="1" x14ac:dyDescent="0.25">
      <c r="C339" s="135" t="s">
        <v>5713</v>
      </c>
      <c r="D339" s="74"/>
    </row>
    <row r="340" spans="3:4" ht="11.5" hidden="1" x14ac:dyDescent="0.25">
      <c r="C340" s="135" t="s">
        <v>5714</v>
      </c>
      <c r="D340" s="74"/>
    </row>
    <row r="341" spans="3:4" ht="11.5" hidden="1" x14ac:dyDescent="0.25">
      <c r="C341" s="135" t="s">
        <v>5715</v>
      </c>
      <c r="D341" s="74"/>
    </row>
    <row r="342" spans="3:4" ht="11.5" hidden="1" x14ac:dyDescent="0.25">
      <c r="C342" s="135" t="s">
        <v>5716</v>
      </c>
      <c r="D342" s="74"/>
    </row>
    <row r="343" spans="3:4" ht="11.5" hidden="1" x14ac:dyDescent="0.25">
      <c r="C343" s="135" t="s">
        <v>5717</v>
      </c>
      <c r="D343" s="74"/>
    </row>
    <row r="344" spans="3:4" ht="11.5" hidden="1" x14ac:dyDescent="0.25">
      <c r="C344" s="135" t="s">
        <v>5718</v>
      </c>
      <c r="D344" s="74"/>
    </row>
    <row r="345" spans="3:4" ht="11.5" hidden="1" x14ac:dyDescent="0.25">
      <c r="C345" s="135" t="s">
        <v>44879</v>
      </c>
      <c r="D345" s="74"/>
    </row>
    <row r="346" spans="3:4" ht="11.5" hidden="1" x14ac:dyDescent="0.25">
      <c r="C346" s="135" t="s">
        <v>46408</v>
      </c>
      <c r="D346" s="74"/>
    </row>
    <row r="347" spans="3:4" ht="11.5" hidden="1" x14ac:dyDescent="0.25">
      <c r="C347" s="135" t="s">
        <v>5719</v>
      </c>
      <c r="D347" s="74"/>
    </row>
    <row r="348" spans="3:4" ht="11.5" hidden="1" x14ac:dyDescent="0.25">
      <c r="C348" s="135" t="s">
        <v>5720</v>
      </c>
      <c r="D348" s="74"/>
    </row>
    <row r="349" spans="3:4" ht="11.5" hidden="1" x14ac:dyDescent="0.25">
      <c r="C349" s="135" t="s">
        <v>46409</v>
      </c>
      <c r="D349" s="74"/>
    </row>
    <row r="350" spans="3:4" ht="11.5" hidden="1" x14ac:dyDescent="0.25">
      <c r="C350" s="135" t="s">
        <v>5721</v>
      </c>
      <c r="D350" s="74"/>
    </row>
    <row r="351" spans="3:4" ht="11.5" hidden="1" x14ac:dyDescent="0.25">
      <c r="C351" s="135" t="s">
        <v>5722</v>
      </c>
      <c r="D351" s="74"/>
    </row>
    <row r="352" spans="3:4" ht="11.5" hidden="1" x14ac:dyDescent="0.25">
      <c r="C352" s="135" t="s">
        <v>5723</v>
      </c>
      <c r="D352" s="74"/>
    </row>
    <row r="353" spans="3:4" ht="11.5" hidden="1" x14ac:dyDescent="0.25">
      <c r="C353" s="135" t="s">
        <v>5724</v>
      </c>
      <c r="D353" s="74"/>
    </row>
    <row r="354" spans="3:4" ht="11.5" hidden="1" x14ac:dyDescent="0.25">
      <c r="C354" s="135" t="s">
        <v>5725</v>
      </c>
      <c r="D354" s="74"/>
    </row>
    <row r="355" spans="3:4" ht="11.5" hidden="1" x14ac:dyDescent="0.25">
      <c r="C355" s="135" t="s">
        <v>5726</v>
      </c>
      <c r="D355" s="74"/>
    </row>
    <row r="356" spans="3:4" ht="11.5" hidden="1" x14ac:dyDescent="0.25">
      <c r="C356" s="135" t="s">
        <v>5727</v>
      </c>
      <c r="D356" s="74"/>
    </row>
    <row r="357" spans="3:4" ht="11.5" hidden="1" x14ac:dyDescent="0.25">
      <c r="C357" s="135" t="s">
        <v>5728</v>
      </c>
      <c r="D357" s="74"/>
    </row>
    <row r="358" spans="3:4" ht="11.5" hidden="1" x14ac:dyDescent="0.25">
      <c r="C358" s="135" t="s">
        <v>5729</v>
      </c>
      <c r="D358" s="74"/>
    </row>
    <row r="359" spans="3:4" ht="11.5" hidden="1" x14ac:dyDescent="0.25">
      <c r="C359" s="135" t="s">
        <v>5730</v>
      </c>
      <c r="D359" s="74"/>
    </row>
    <row r="360" spans="3:4" ht="11.5" hidden="1" x14ac:dyDescent="0.25">
      <c r="C360" s="135" t="s">
        <v>5731</v>
      </c>
      <c r="D360" s="74"/>
    </row>
    <row r="361" spans="3:4" ht="11.5" hidden="1" x14ac:dyDescent="0.25">
      <c r="C361" s="135" t="s">
        <v>5732</v>
      </c>
      <c r="D361" s="74"/>
    </row>
    <row r="362" spans="3:4" ht="11.5" hidden="1" x14ac:dyDescent="0.25">
      <c r="C362" s="135" t="s">
        <v>5733</v>
      </c>
      <c r="D362" s="74"/>
    </row>
    <row r="363" spans="3:4" ht="11.5" hidden="1" x14ac:dyDescent="0.25">
      <c r="C363" s="135" t="s">
        <v>5734</v>
      </c>
      <c r="D363" s="74"/>
    </row>
    <row r="364" spans="3:4" ht="11.5" hidden="1" x14ac:dyDescent="0.25">
      <c r="C364" s="135" t="s">
        <v>5735</v>
      </c>
      <c r="D364" s="74"/>
    </row>
    <row r="365" spans="3:4" ht="11.5" hidden="1" x14ac:dyDescent="0.25">
      <c r="C365" s="135" t="s">
        <v>44880</v>
      </c>
      <c r="D365" s="74"/>
    </row>
    <row r="366" spans="3:4" ht="11.5" hidden="1" x14ac:dyDescent="0.25">
      <c r="C366" s="135" t="s">
        <v>46410</v>
      </c>
      <c r="D366" s="74"/>
    </row>
    <row r="367" spans="3:4" ht="11.5" hidden="1" x14ac:dyDescent="0.25">
      <c r="C367" s="135" t="s">
        <v>46411</v>
      </c>
      <c r="D367" s="74"/>
    </row>
    <row r="368" spans="3:4" ht="11.5" hidden="1" x14ac:dyDescent="0.25">
      <c r="C368" s="135" t="s">
        <v>44881</v>
      </c>
      <c r="D368" s="74"/>
    </row>
    <row r="369" spans="1:9" ht="11.5" hidden="1" x14ac:dyDescent="0.25">
      <c r="C369" s="135" t="s">
        <v>5736</v>
      </c>
      <c r="D369" s="74"/>
    </row>
    <row r="370" spans="1:9" ht="11.5" hidden="1" x14ac:dyDescent="0.25">
      <c r="C370" s="135" t="s">
        <v>52797</v>
      </c>
      <c r="D370" s="74"/>
    </row>
    <row r="371" spans="1:9" ht="11.5" hidden="1" x14ac:dyDescent="0.25">
      <c r="C371" s="135" t="s">
        <v>52798</v>
      </c>
      <c r="D371" s="74"/>
    </row>
    <row r="372" spans="1:9" ht="11.5" hidden="1" x14ac:dyDescent="0.25">
      <c r="C372" s="135" t="s">
        <v>52799</v>
      </c>
      <c r="D372" s="74"/>
    </row>
    <row r="373" spans="1:9" ht="10.25" hidden="1" customHeight="1" x14ac:dyDescent="0.25">
      <c r="C373" s="73"/>
      <c r="D373" s="74"/>
      <c r="G373" s="36" t="s">
        <v>213</v>
      </c>
    </row>
    <row r="374" spans="1:9" ht="14" x14ac:dyDescent="0.3">
      <c r="C374" s="276" t="s">
        <v>5953</v>
      </c>
      <c r="D374" s="276"/>
      <c r="E374" s="276"/>
      <c r="F374" s="276"/>
      <c r="G374" s="42" t="s">
        <v>5952</v>
      </c>
    </row>
    <row r="375" spans="1:9" ht="14" x14ac:dyDescent="0.3">
      <c r="C375" s="280" t="s">
        <v>5954</v>
      </c>
      <c r="D375" s="280"/>
      <c r="E375" s="280"/>
      <c r="F375" s="280"/>
      <c r="G375" s="42" t="s">
        <v>219</v>
      </c>
    </row>
    <row r="376" spans="1:9" ht="11.5" x14ac:dyDescent="0.25">
      <c r="C376" s="279" t="str">
        <f>FY &amp; " District Expenditures by PSU and Object Code as of " &amp; Date</f>
        <v>FY2020, FY2021 and FY2022 District Expenditures by PSU and Object Code as of 6/30/2022</v>
      </c>
      <c r="D376" s="279"/>
      <c r="E376" s="279"/>
      <c r="F376" s="279"/>
      <c r="G376" s="42" t="s">
        <v>3238</v>
      </c>
    </row>
    <row r="377" spans="1:9" ht="11.25" customHeight="1" thickBot="1" x14ac:dyDescent="0.3">
      <c r="C377" s="217"/>
      <c r="D377" s="217"/>
      <c r="E377" s="217"/>
      <c r="F377" s="217"/>
      <c r="G377" s="218" t="s">
        <v>3696</v>
      </c>
      <c r="H377" s="134"/>
      <c r="I377" s="134"/>
    </row>
    <row r="378" spans="1:9" ht="21.5" thickTop="1" x14ac:dyDescent="0.25">
      <c r="B378" s="10" t="s">
        <v>7</v>
      </c>
      <c r="C378" s="278" t="s">
        <v>3699</v>
      </c>
      <c r="D378" s="278"/>
      <c r="E378" s="219" t="s">
        <v>3698</v>
      </c>
      <c r="F378" s="219" t="s">
        <v>14869</v>
      </c>
      <c r="G378" s="219" t="str">
        <f>"FY 2022 YTD Expenditures 
(as of " &amp; Date &amp; ")"</f>
        <v>FY 2022 YTD Expenditures 
(as of 6/30/2022)</v>
      </c>
      <c r="H378" s="219" t="s">
        <v>3700</v>
      </c>
      <c r="I378" s="219" t="s">
        <v>6724</v>
      </c>
    </row>
    <row r="379" spans="1:9" x14ac:dyDescent="0.2">
      <c r="A379" s="9"/>
      <c r="B379" s="9"/>
      <c r="C379" s="277" t="s">
        <v>18</v>
      </c>
      <c r="D379" s="277"/>
      <c r="E379" s="11"/>
      <c r="F379" s="11"/>
      <c r="G379" s="11"/>
      <c r="H379" s="11"/>
      <c r="I379" s="12"/>
    </row>
    <row r="380" spans="1:9" x14ac:dyDescent="0.2">
      <c r="A380" s="2"/>
      <c r="B380" s="13" t="str">
        <f>MID($C$374,5,3)&amp;"-"&amp;MID($C$375,5,3)&amp;"-"&amp;$C380</f>
        <v>ALL-ALL-111</v>
      </c>
      <c r="C380" s="14" t="s">
        <v>11</v>
      </c>
      <c r="D380" s="3" t="s">
        <v>1</v>
      </c>
      <c r="E380" s="147">
        <f>IF(ISNA(VLOOKUP(MID($C$374,5,3)&amp;"-"&amp;MID($C$375,5,3)&amp;"-"&amp;$C380,FY20_ExpendByObj,3,FALSE))=TRUE,0,VLOOKUP(MID($C$374,5,3)&amp;"-"&amp;MID($C$375,5,3)&amp;"-"&amp;$C380,FY20_ExpendByObj,3,FALSE))</f>
        <v>0</v>
      </c>
      <c r="F380" s="147">
        <f t="shared" ref="F380:F412" si="0">IF(ISNA(VLOOKUP(MID($C$374,5,3)&amp;"-"&amp;MID($C$375,5,3)&amp;"-"&amp;$C380,FY21_ExpendByObj,2,FALSE))=TRUE,0,VLOOKUP(MID($C$374,5,3)&amp;"-"&amp;MID($C$375,5,3)&amp;"-"&amp;$C380,FY21_ExpendByObj,2,FALSE))</f>
        <v>0</v>
      </c>
      <c r="G380" s="147">
        <f t="shared" ref="G380:G411" si="1">IF(ISNA(VLOOKUP(MID($C$374,5,3)&amp;"-"&amp;MID($C$375,5,3)&amp;"-"&amp;$C380,FY22_ExpendByObj,2,FALSE))=TRUE,0,VLOOKUP(MID($C$374,5,3)&amp;"-"&amp;MID($C$375,5,3)&amp;"-"&amp;$C380,FY22_ExpendByObj,2,FALSE))</f>
        <v>0</v>
      </c>
      <c r="H380" s="147">
        <f>F380+E380+G380</f>
        <v>0</v>
      </c>
      <c r="I380" s="15">
        <f t="shared" ref="I380:I411" si="2">IF($H$538=0,0,H380/$H$538)</f>
        <v>0</v>
      </c>
    </row>
    <row r="381" spans="1:9" s="65" customFormat="1" x14ac:dyDescent="0.2">
      <c r="A381" s="2"/>
      <c r="B381" s="13" t="str">
        <f>MID($C$374,5,3)&amp;"-"&amp;MID($C$375,5,3)&amp;"-"&amp;$C381</f>
        <v>ALL-ALL-112</v>
      </c>
      <c r="C381" s="14" t="s">
        <v>26</v>
      </c>
      <c r="D381" s="20" t="s">
        <v>268</v>
      </c>
      <c r="E381" s="147">
        <f t="shared" ref="E381:E412" si="3">IF(ISNA(VLOOKUP(MID($C$374,5,3)&amp;"-"&amp;MID($C$375,5,3)&amp;"-"&amp;$C381,FY20_ExpendByObj,2,FALSE))=TRUE,0,VLOOKUP(MID($C$374,5,3)&amp;"-"&amp;MID($C$375,5,3)&amp;"-"&amp;$C381,FY20_ExpendByObj,2,FALSE))</f>
        <v>0</v>
      </c>
      <c r="F381" s="148">
        <f t="shared" si="0"/>
        <v>0</v>
      </c>
      <c r="G381" s="147">
        <f t="shared" si="1"/>
        <v>0</v>
      </c>
      <c r="H381" s="147">
        <f t="shared" ref="H381:H442" si="4">F381+E381+G381</f>
        <v>0</v>
      </c>
      <c r="I381" s="15">
        <f t="shared" si="2"/>
        <v>0</v>
      </c>
    </row>
    <row r="382" spans="1:9" s="65" customFormat="1" x14ac:dyDescent="0.2">
      <c r="A382" s="2"/>
      <c r="B382" s="13" t="str">
        <f t="shared" ref="B382:B442" si="5">MID($C$374,5,3)&amp;"-"&amp;MID($C$375,5,3)&amp;"-"&amp;$C382</f>
        <v>ALL-ALL-113</v>
      </c>
      <c r="C382" s="14" t="s">
        <v>27</v>
      </c>
      <c r="D382" s="3" t="s">
        <v>28</v>
      </c>
      <c r="E382" s="147">
        <f t="shared" si="3"/>
        <v>83038.679999999993</v>
      </c>
      <c r="F382" s="148">
        <f t="shared" si="0"/>
        <v>1297263.54</v>
      </c>
      <c r="G382" s="147">
        <f t="shared" si="1"/>
        <v>5746485.9100000001</v>
      </c>
      <c r="H382" s="147">
        <f t="shared" si="4"/>
        <v>7126788.1299999999</v>
      </c>
      <c r="I382" s="15">
        <f t="shared" si="2"/>
        <v>2.5316563227244819E-3</v>
      </c>
    </row>
    <row r="383" spans="1:9" s="65" customFormat="1" x14ac:dyDescent="0.2">
      <c r="A383" s="2"/>
      <c r="B383" s="13" t="str">
        <f t="shared" si="5"/>
        <v>ALL-ALL-114</v>
      </c>
      <c r="C383" s="14" t="s">
        <v>29</v>
      </c>
      <c r="D383" s="3" t="s">
        <v>248</v>
      </c>
      <c r="E383" s="147">
        <f t="shared" si="3"/>
        <v>15192.1</v>
      </c>
      <c r="F383" s="148">
        <f t="shared" si="0"/>
        <v>124330.1</v>
      </c>
      <c r="G383" s="147">
        <f t="shared" si="1"/>
        <v>475906.05</v>
      </c>
      <c r="H383" s="147">
        <f t="shared" si="4"/>
        <v>615428.25</v>
      </c>
      <c r="I383" s="15">
        <f t="shared" si="2"/>
        <v>2.1861921413619505E-4</v>
      </c>
    </row>
    <row r="384" spans="1:9" s="65" customFormat="1" x14ac:dyDescent="0.2">
      <c r="A384" s="2"/>
      <c r="B384" s="13" t="str">
        <f t="shared" si="5"/>
        <v>ALL-ALL-115</v>
      </c>
      <c r="C384" s="14" t="s">
        <v>30</v>
      </c>
      <c r="D384" s="3" t="s">
        <v>9</v>
      </c>
      <c r="E384" s="147">
        <f t="shared" si="3"/>
        <v>0</v>
      </c>
      <c r="F384" s="148">
        <f t="shared" si="0"/>
        <v>38817.230000000003</v>
      </c>
      <c r="G384" s="147">
        <f t="shared" si="1"/>
        <v>41535.660000000003</v>
      </c>
      <c r="H384" s="147">
        <f t="shared" si="4"/>
        <v>80352.890000000014</v>
      </c>
      <c r="I384" s="15">
        <f t="shared" si="2"/>
        <v>2.8543840269555596E-5</v>
      </c>
    </row>
    <row r="385" spans="1:9" s="65" customFormat="1" x14ac:dyDescent="0.2">
      <c r="A385" s="2"/>
      <c r="B385" s="13" t="str">
        <f t="shared" si="5"/>
        <v>ALL-ALL-116</v>
      </c>
      <c r="C385" s="14" t="s">
        <v>31</v>
      </c>
      <c r="D385" s="20" t="s">
        <v>32</v>
      </c>
      <c r="E385" s="147">
        <f t="shared" si="3"/>
        <v>0</v>
      </c>
      <c r="F385" s="148">
        <f t="shared" si="0"/>
        <v>1898271.45</v>
      </c>
      <c r="G385" s="147">
        <f t="shared" si="1"/>
        <v>6767573.8700000001</v>
      </c>
      <c r="H385" s="147">
        <f t="shared" si="4"/>
        <v>8665845.3200000003</v>
      </c>
      <c r="I385" s="15">
        <f t="shared" si="2"/>
        <v>3.0783772010534514E-3</v>
      </c>
    </row>
    <row r="386" spans="1:9" s="65" customFormat="1" x14ac:dyDescent="0.2">
      <c r="A386" s="2"/>
      <c r="B386" s="13" t="str">
        <f t="shared" si="5"/>
        <v>ALL-ALL-117</v>
      </c>
      <c r="C386" s="14" t="s">
        <v>33</v>
      </c>
      <c r="D386" s="20" t="s">
        <v>203</v>
      </c>
      <c r="E386" s="147">
        <f t="shared" si="3"/>
        <v>0</v>
      </c>
      <c r="F386" s="148">
        <f t="shared" si="0"/>
        <v>24213.07</v>
      </c>
      <c r="G386" s="147">
        <f t="shared" si="1"/>
        <v>109563.4</v>
      </c>
      <c r="H386" s="147">
        <f t="shared" si="4"/>
        <v>133776.47</v>
      </c>
      <c r="I386" s="15">
        <f t="shared" si="2"/>
        <v>4.7521553879455926E-5</v>
      </c>
    </row>
    <row r="387" spans="1:9" s="65" customFormat="1" x14ac:dyDescent="0.2">
      <c r="A387" s="2"/>
      <c r="B387" s="13" t="str">
        <f t="shared" si="5"/>
        <v>ALL-ALL-118</v>
      </c>
      <c r="C387" s="14" t="s">
        <v>34</v>
      </c>
      <c r="D387" s="3" t="s">
        <v>10</v>
      </c>
      <c r="E387" s="147">
        <f t="shared" si="3"/>
        <v>0</v>
      </c>
      <c r="F387" s="148">
        <f t="shared" si="0"/>
        <v>0</v>
      </c>
      <c r="G387" s="147">
        <f t="shared" si="1"/>
        <v>0</v>
      </c>
      <c r="H387" s="147">
        <f t="shared" si="4"/>
        <v>0</v>
      </c>
      <c r="I387" s="15">
        <f t="shared" si="2"/>
        <v>0</v>
      </c>
    </row>
    <row r="388" spans="1:9" s="65" customFormat="1" x14ac:dyDescent="0.2">
      <c r="A388" s="2"/>
      <c r="B388" s="13" t="str">
        <f t="shared" si="5"/>
        <v>ALL-ALL-121</v>
      </c>
      <c r="C388" s="14" t="s">
        <v>35</v>
      </c>
      <c r="D388" s="3" t="s">
        <v>15</v>
      </c>
      <c r="E388" s="147">
        <f t="shared" si="3"/>
        <v>58307.89</v>
      </c>
      <c r="F388" s="148">
        <f t="shared" si="0"/>
        <v>19332805.149999999</v>
      </c>
      <c r="G388" s="147">
        <f t="shared" si="1"/>
        <v>88059526.189999998</v>
      </c>
      <c r="H388" s="147">
        <f t="shared" si="4"/>
        <v>107450639.22999999</v>
      </c>
      <c r="I388" s="15">
        <f t="shared" si="2"/>
        <v>3.8169801771196575E-2</v>
      </c>
    </row>
    <row r="389" spans="1:9" s="65" customFormat="1" x14ac:dyDescent="0.2">
      <c r="A389" s="2"/>
      <c r="B389" s="13" t="str">
        <f t="shared" si="5"/>
        <v>ALL-ALL-122</v>
      </c>
      <c r="C389" s="14" t="s">
        <v>36</v>
      </c>
      <c r="D389" s="3" t="s">
        <v>37</v>
      </c>
      <c r="E389" s="147">
        <f t="shared" si="3"/>
        <v>0</v>
      </c>
      <c r="F389" s="148">
        <f t="shared" si="0"/>
        <v>839904.4</v>
      </c>
      <c r="G389" s="147">
        <f t="shared" si="1"/>
        <v>1452119.65</v>
      </c>
      <c r="H389" s="147">
        <f t="shared" si="4"/>
        <v>2292024.0499999998</v>
      </c>
      <c r="I389" s="15">
        <f t="shared" si="2"/>
        <v>8.1419807523014907E-4</v>
      </c>
    </row>
    <row r="390" spans="1:9" s="65" customFormat="1" x14ac:dyDescent="0.2">
      <c r="A390" s="2"/>
      <c r="B390" s="13" t="str">
        <f t="shared" si="5"/>
        <v>ALL-ALL-123</v>
      </c>
      <c r="C390" s="14" t="s">
        <v>38</v>
      </c>
      <c r="D390" s="3" t="s">
        <v>39</v>
      </c>
      <c r="E390" s="147">
        <f t="shared" si="3"/>
        <v>0</v>
      </c>
      <c r="F390" s="148">
        <f t="shared" si="0"/>
        <v>0</v>
      </c>
      <c r="G390" s="147">
        <f t="shared" si="1"/>
        <v>26533.19</v>
      </c>
      <c r="H390" s="147">
        <f t="shared" si="4"/>
        <v>26533.19</v>
      </c>
      <c r="I390" s="15">
        <f t="shared" si="2"/>
        <v>9.4254125421222527E-6</v>
      </c>
    </row>
    <row r="391" spans="1:9" s="65" customFormat="1" x14ac:dyDescent="0.2">
      <c r="A391" s="2"/>
      <c r="B391" s="13" t="str">
        <f t="shared" si="5"/>
        <v>ALL-ALL-124</v>
      </c>
      <c r="C391" s="14" t="s">
        <v>40</v>
      </c>
      <c r="D391" s="3" t="s">
        <v>41</v>
      </c>
      <c r="E391" s="147">
        <f t="shared" si="3"/>
        <v>0</v>
      </c>
      <c r="F391" s="148">
        <f t="shared" si="0"/>
        <v>224689.42</v>
      </c>
      <c r="G391" s="147">
        <f t="shared" si="1"/>
        <v>1153722.8400000001</v>
      </c>
      <c r="H391" s="147">
        <f t="shared" si="4"/>
        <v>1378412.26</v>
      </c>
      <c r="I391" s="15">
        <f t="shared" si="2"/>
        <v>4.8965481359833016E-4</v>
      </c>
    </row>
    <row r="392" spans="1:9" s="65" customFormat="1" x14ac:dyDescent="0.2">
      <c r="A392" s="2"/>
      <c r="B392" s="13" t="str">
        <f t="shared" si="5"/>
        <v>ALL-ALL-125</v>
      </c>
      <c r="C392" s="14" t="s">
        <v>42</v>
      </c>
      <c r="D392" s="3" t="s">
        <v>43</v>
      </c>
      <c r="E392" s="147">
        <f t="shared" si="3"/>
        <v>0</v>
      </c>
      <c r="F392" s="149">
        <f t="shared" si="0"/>
        <v>976.18</v>
      </c>
      <c r="G392" s="147">
        <f t="shared" si="1"/>
        <v>37336.97</v>
      </c>
      <c r="H392" s="147">
        <f t="shared" si="4"/>
        <v>38313.15</v>
      </c>
      <c r="I392" s="15">
        <f t="shared" si="2"/>
        <v>1.3610019923658301E-5</v>
      </c>
    </row>
    <row r="393" spans="1:9" s="65" customFormat="1" x14ac:dyDescent="0.2">
      <c r="A393" s="2"/>
      <c r="B393" s="13" t="str">
        <f t="shared" si="5"/>
        <v>ALL-ALL-126</v>
      </c>
      <c r="C393" s="14" t="s">
        <v>44</v>
      </c>
      <c r="D393" s="3" t="s">
        <v>45</v>
      </c>
      <c r="E393" s="147">
        <f t="shared" si="3"/>
        <v>0</v>
      </c>
      <c r="F393" s="148">
        <f t="shared" si="0"/>
        <v>42943499.950000003</v>
      </c>
      <c r="G393" s="147">
        <f t="shared" si="1"/>
        <v>96327994.680000007</v>
      </c>
      <c r="H393" s="147">
        <f t="shared" si="4"/>
        <v>139271494.63</v>
      </c>
      <c r="I393" s="15">
        <f t="shared" si="2"/>
        <v>4.9473557165411089E-2</v>
      </c>
    </row>
    <row r="394" spans="1:9" s="65" customFormat="1" x14ac:dyDescent="0.2">
      <c r="A394" s="2"/>
      <c r="B394" s="13" t="str">
        <f t="shared" si="5"/>
        <v>ALL-ALL-127</v>
      </c>
      <c r="C394" s="14" t="s">
        <v>198</v>
      </c>
      <c r="D394" s="3" t="s">
        <v>199</v>
      </c>
      <c r="E394" s="147">
        <f t="shared" si="3"/>
        <v>0</v>
      </c>
      <c r="F394" s="148">
        <f t="shared" si="0"/>
        <v>570253.91</v>
      </c>
      <c r="G394" s="147">
        <f t="shared" si="1"/>
        <v>2708449.83</v>
      </c>
      <c r="H394" s="147">
        <f t="shared" si="4"/>
        <v>3278703.74</v>
      </c>
      <c r="I394" s="15">
        <f t="shared" si="2"/>
        <v>1.1646973225948006E-3</v>
      </c>
    </row>
    <row r="395" spans="1:9" s="65" customFormat="1" ht="20" x14ac:dyDescent="0.2">
      <c r="A395" s="2"/>
      <c r="B395" s="96" t="str">
        <f t="shared" si="5"/>
        <v>ALL-ALL-128</v>
      </c>
      <c r="C395" s="100" t="s">
        <v>267</v>
      </c>
      <c r="D395" s="101" t="s">
        <v>285</v>
      </c>
      <c r="E395" s="147">
        <f t="shared" si="3"/>
        <v>0</v>
      </c>
      <c r="F395" s="150">
        <f t="shared" si="0"/>
        <v>15295.96</v>
      </c>
      <c r="G395" s="147">
        <f t="shared" si="1"/>
        <v>78739.320000000007</v>
      </c>
      <c r="H395" s="147">
        <f t="shared" si="4"/>
        <v>94035.28</v>
      </c>
      <c r="I395" s="15">
        <f t="shared" si="2"/>
        <v>3.3404249828760802E-5</v>
      </c>
    </row>
    <row r="396" spans="1:9" s="65" customFormat="1" x14ac:dyDescent="0.2">
      <c r="A396" s="2"/>
      <c r="B396" s="13" t="str">
        <f t="shared" si="5"/>
        <v>ALL-ALL-129_1</v>
      </c>
      <c r="C396" s="63" t="s">
        <v>227</v>
      </c>
      <c r="D396" s="3" t="s">
        <v>229</v>
      </c>
      <c r="E396" s="147">
        <f t="shared" si="3"/>
        <v>97.72</v>
      </c>
      <c r="F396" s="148">
        <f t="shared" si="0"/>
        <v>3342.03</v>
      </c>
      <c r="G396" s="147">
        <f t="shared" si="1"/>
        <v>55113.05</v>
      </c>
      <c r="H396" s="147">
        <f t="shared" si="4"/>
        <v>58552.800000000003</v>
      </c>
      <c r="I396" s="15">
        <f t="shared" si="2"/>
        <v>2.079977173858009E-5</v>
      </c>
    </row>
    <row r="397" spans="1:9" x14ac:dyDescent="0.2">
      <c r="A397" s="2"/>
      <c r="B397" s="13" t="str">
        <f t="shared" si="5"/>
        <v>ALL-ALL-129_2</v>
      </c>
      <c r="C397" s="63" t="s">
        <v>228</v>
      </c>
      <c r="D397" s="3" t="s">
        <v>230</v>
      </c>
      <c r="E397" s="147">
        <f t="shared" si="3"/>
        <v>0</v>
      </c>
      <c r="F397" s="148">
        <f t="shared" si="0"/>
        <v>934.28</v>
      </c>
      <c r="G397" s="147">
        <f t="shared" si="1"/>
        <v>1637137.51</v>
      </c>
      <c r="H397" s="147">
        <f t="shared" si="4"/>
        <v>1638071.79</v>
      </c>
      <c r="I397" s="15">
        <f t="shared" si="2"/>
        <v>5.8189393715428299E-4</v>
      </c>
    </row>
    <row r="398" spans="1:9" x14ac:dyDescent="0.2">
      <c r="A398" s="2"/>
      <c r="B398" s="13" t="str">
        <f t="shared" si="5"/>
        <v>ALL-ALL-131</v>
      </c>
      <c r="C398" s="14" t="s">
        <v>46</v>
      </c>
      <c r="D398" s="3" t="s">
        <v>249</v>
      </c>
      <c r="E398" s="147">
        <f t="shared" si="3"/>
        <v>20192</v>
      </c>
      <c r="F398" s="148">
        <f t="shared" si="0"/>
        <v>8981096.7899999991</v>
      </c>
      <c r="G398" s="147">
        <f t="shared" si="1"/>
        <v>37904911.920000002</v>
      </c>
      <c r="H398" s="147">
        <f t="shared" si="4"/>
        <v>46906200.710000001</v>
      </c>
      <c r="I398" s="15">
        <f t="shared" si="2"/>
        <v>1.666253822006844E-2</v>
      </c>
    </row>
    <row r="399" spans="1:9" x14ac:dyDescent="0.2">
      <c r="A399" s="2"/>
      <c r="B399" s="13" t="str">
        <f t="shared" si="5"/>
        <v>ALL-ALL-132</v>
      </c>
      <c r="C399" s="14" t="s">
        <v>16</v>
      </c>
      <c r="D399" s="3" t="s">
        <v>250</v>
      </c>
      <c r="E399" s="147">
        <f t="shared" si="3"/>
        <v>0</v>
      </c>
      <c r="F399" s="148">
        <f t="shared" si="0"/>
        <v>411182.06</v>
      </c>
      <c r="G399" s="147">
        <f t="shared" si="1"/>
        <v>361040.8</v>
      </c>
      <c r="H399" s="147">
        <f t="shared" si="4"/>
        <v>772222.86</v>
      </c>
      <c r="I399" s="15">
        <f t="shared" si="2"/>
        <v>2.7431752570865082E-4</v>
      </c>
    </row>
    <row r="400" spans="1:9" x14ac:dyDescent="0.2">
      <c r="A400" s="2"/>
      <c r="B400" s="13" t="str">
        <f t="shared" si="5"/>
        <v>ALL-ALL-133</v>
      </c>
      <c r="C400" s="14" t="s">
        <v>47</v>
      </c>
      <c r="D400" s="3" t="s">
        <v>48</v>
      </c>
      <c r="E400" s="147">
        <f t="shared" si="3"/>
        <v>0</v>
      </c>
      <c r="F400" s="148">
        <f t="shared" si="0"/>
        <v>781470.19</v>
      </c>
      <c r="G400" s="147">
        <f t="shared" si="1"/>
        <v>1929348.28</v>
      </c>
      <c r="H400" s="147">
        <f t="shared" si="4"/>
        <v>2710818.4699999997</v>
      </c>
      <c r="I400" s="15">
        <f t="shared" si="2"/>
        <v>9.6296685044484486E-4</v>
      </c>
    </row>
    <row r="401" spans="1:9" x14ac:dyDescent="0.2">
      <c r="A401" s="2"/>
      <c r="B401" s="13" t="str">
        <f t="shared" si="5"/>
        <v>ALL-ALL-134</v>
      </c>
      <c r="C401" s="63" t="s">
        <v>49</v>
      </c>
      <c r="D401" s="3" t="s">
        <v>13769</v>
      </c>
      <c r="E401" s="147">
        <f t="shared" si="3"/>
        <v>0</v>
      </c>
      <c r="F401" s="148">
        <f t="shared" si="0"/>
        <v>110</v>
      </c>
      <c r="G401" s="147">
        <f t="shared" si="1"/>
        <v>347969.07</v>
      </c>
      <c r="H401" s="147">
        <f t="shared" si="4"/>
        <v>348079.07</v>
      </c>
      <c r="I401" s="15">
        <f t="shared" si="2"/>
        <v>1.2364848825294845E-4</v>
      </c>
    </row>
    <row r="402" spans="1:9" x14ac:dyDescent="0.2">
      <c r="A402" s="2"/>
      <c r="B402" s="13" t="str">
        <f t="shared" si="5"/>
        <v>ALL-ALL-135</v>
      </c>
      <c r="C402" s="14" t="s">
        <v>50</v>
      </c>
      <c r="D402" s="20" t="s">
        <v>204</v>
      </c>
      <c r="E402" s="147">
        <f t="shared" si="3"/>
        <v>36351.56</v>
      </c>
      <c r="F402" s="149">
        <f t="shared" si="0"/>
        <v>2719144.61</v>
      </c>
      <c r="G402" s="147">
        <f t="shared" si="1"/>
        <v>19633104.48</v>
      </c>
      <c r="H402" s="147">
        <f t="shared" si="4"/>
        <v>22388600.649999999</v>
      </c>
      <c r="I402" s="15">
        <f t="shared" si="2"/>
        <v>7.9531257782074604E-3</v>
      </c>
    </row>
    <row r="403" spans="1:9" x14ac:dyDescent="0.2">
      <c r="A403" s="2"/>
      <c r="B403" s="13" t="str">
        <f t="shared" si="5"/>
        <v>ALL-ALL-141</v>
      </c>
      <c r="C403" s="14" t="s">
        <v>51</v>
      </c>
      <c r="D403" s="3" t="s">
        <v>52</v>
      </c>
      <c r="E403" s="147">
        <f t="shared" si="3"/>
        <v>2494.9899999999998</v>
      </c>
      <c r="F403" s="148">
        <f t="shared" si="0"/>
        <v>1123005.72</v>
      </c>
      <c r="G403" s="147">
        <f t="shared" si="1"/>
        <v>3299998.29</v>
      </c>
      <c r="H403" s="147">
        <f t="shared" si="4"/>
        <v>4425499</v>
      </c>
      <c r="I403" s="15">
        <f t="shared" si="2"/>
        <v>1.5720745895894722E-3</v>
      </c>
    </row>
    <row r="404" spans="1:9" x14ac:dyDescent="0.2">
      <c r="A404" s="2"/>
      <c r="B404" s="13" t="str">
        <f t="shared" si="5"/>
        <v>ALL-ALL-142</v>
      </c>
      <c r="C404" s="14" t="s">
        <v>53</v>
      </c>
      <c r="D404" s="3" t="s">
        <v>54</v>
      </c>
      <c r="E404" s="147">
        <f t="shared" si="3"/>
        <v>19431.21</v>
      </c>
      <c r="F404" s="148">
        <f t="shared" si="0"/>
        <v>8058326.8399999999</v>
      </c>
      <c r="G404" s="147">
        <f t="shared" si="1"/>
        <v>27823900</v>
      </c>
      <c r="H404" s="147">
        <f t="shared" si="4"/>
        <v>35901658.049999997</v>
      </c>
      <c r="I404" s="15">
        <f t="shared" si="2"/>
        <v>1.2753383142677314E-2</v>
      </c>
    </row>
    <row r="405" spans="1:9" x14ac:dyDescent="0.2">
      <c r="A405" s="2"/>
      <c r="B405" s="13" t="str">
        <f t="shared" si="5"/>
        <v>ALL-ALL-143</v>
      </c>
      <c r="C405" s="14" t="s">
        <v>55</v>
      </c>
      <c r="D405" s="3" t="s">
        <v>251</v>
      </c>
      <c r="E405" s="147">
        <f t="shared" si="3"/>
        <v>2596.81</v>
      </c>
      <c r="F405" s="148">
        <f t="shared" si="0"/>
        <v>2464346.9900000002</v>
      </c>
      <c r="G405" s="147">
        <f t="shared" si="1"/>
        <v>10559476.74</v>
      </c>
      <c r="H405" s="147">
        <f t="shared" si="4"/>
        <v>13026420.540000001</v>
      </c>
      <c r="I405" s="15">
        <f t="shared" si="2"/>
        <v>4.627388849085803E-3</v>
      </c>
    </row>
    <row r="406" spans="1:9" s="65" customFormat="1" x14ac:dyDescent="0.2">
      <c r="A406" s="2"/>
      <c r="B406" s="13" t="str">
        <f t="shared" si="5"/>
        <v>ALL-ALL-144</v>
      </c>
      <c r="C406" s="14" t="s">
        <v>56</v>
      </c>
      <c r="D406" s="3" t="s">
        <v>269</v>
      </c>
      <c r="E406" s="147">
        <f t="shared" si="3"/>
        <v>0</v>
      </c>
      <c r="F406" s="148">
        <f t="shared" si="0"/>
        <v>196009.29</v>
      </c>
      <c r="G406" s="147">
        <f t="shared" si="1"/>
        <v>323128.94</v>
      </c>
      <c r="H406" s="147">
        <f t="shared" si="4"/>
        <v>519138.23</v>
      </c>
      <c r="I406" s="15">
        <f t="shared" si="2"/>
        <v>1.8441401068386976E-4</v>
      </c>
    </row>
    <row r="407" spans="1:9" x14ac:dyDescent="0.2">
      <c r="A407" s="2"/>
      <c r="B407" s="13" t="str">
        <f t="shared" si="5"/>
        <v>ALL-ALL-145</v>
      </c>
      <c r="C407" s="14" t="s">
        <v>57</v>
      </c>
      <c r="D407" s="3" t="s">
        <v>58</v>
      </c>
      <c r="E407" s="147">
        <f t="shared" si="3"/>
        <v>0</v>
      </c>
      <c r="F407" s="148">
        <f t="shared" si="0"/>
        <v>365597.82</v>
      </c>
      <c r="G407" s="147">
        <f t="shared" si="1"/>
        <v>771678.13</v>
      </c>
      <c r="H407" s="147">
        <f t="shared" si="4"/>
        <v>1137275.95</v>
      </c>
      <c r="I407" s="15">
        <f t="shared" si="2"/>
        <v>4.0399571265211607E-4</v>
      </c>
    </row>
    <row r="408" spans="1:9" x14ac:dyDescent="0.2">
      <c r="A408" s="2"/>
      <c r="B408" s="13" t="str">
        <f t="shared" si="5"/>
        <v>ALL-ALL-146</v>
      </c>
      <c r="C408" s="14" t="s">
        <v>59</v>
      </c>
      <c r="D408" s="3" t="s">
        <v>60</v>
      </c>
      <c r="E408" s="147">
        <f t="shared" si="3"/>
        <v>2337.5</v>
      </c>
      <c r="F408" s="148">
        <f t="shared" si="0"/>
        <v>4069479.38</v>
      </c>
      <c r="G408" s="147">
        <f t="shared" si="1"/>
        <v>10940618.99</v>
      </c>
      <c r="H408" s="147">
        <f t="shared" si="4"/>
        <v>15012435.870000001</v>
      </c>
      <c r="I408" s="15">
        <f t="shared" si="2"/>
        <v>5.3328831300308785E-3</v>
      </c>
    </row>
    <row r="409" spans="1:9" x14ac:dyDescent="0.2">
      <c r="A409" s="2"/>
      <c r="B409" s="13" t="str">
        <f t="shared" si="5"/>
        <v>ALL-ALL-147</v>
      </c>
      <c r="C409" s="14" t="s">
        <v>61</v>
      </c>
      <c r="D409" s="3" t="s">
        <v>252</v>
      </c>
      <c r="E409" s="147">
        <f t="shared" si="3"/>
        <v>0</v>
      </c>
      <c r="F409" s="148">
        <f t="shared" si="0"/>
        <v>877863.92</v>
      </c>
      <c r="G409" s="147">
        <f t="shared" si="1"/>
        <v>387498.74</v>
      </c>
      <c r="H409" s="147">
        <f t="shared" si="4"/>
        <v>1265362.6600000001</v>
      </c>
      <c r="I409" s="15">
        <f t="shared" si="2"/>
        <v>4.4949608719860583E-4</v>
      </c>
    </row>
    <row r="410" spans="1:9" x14ac:dyDescent="0.2">
      <c r="A410" s="2"/>
      <c r="B410" s="13" t="str">
        <f t="shared" si="5"/>
        <v>ALL-ALL-148</v>
      </c>
      <c r="C410" s="14" t="s">
        <v>62</v>
      </c>
      <c r="D410" s="3" t="s">
        <v>63</v>
      </c>
      <c r="E410" s="147">
        <f t="shared" si="3"/>
        <v>0</v>
      </c>
      <c r="F410" s="148">
        <f t="shared" si="0"/>
        <v>235682.93</v>
      </c>
      <c r="G410" s="147">
        <f t="shared" si="1"/>
        <v>9657418.3300000001</v>
      </c>
      <c r="H410" s="147">
        <f t="shared" si="4"/>
        <v>9893101.2599999998</v>
      </c>
      <c r="I410" s="15">
        <f t="shared" si="2"/>
        <v>3.5143365986709269E-3</v>
      </c>
    </row>
    <row r="411" spans="1:9" x14ac:dyDescent="0.2">
      <c r="A411" s="2"/>
      <c r="B411" s="13" t="str">
        <f t="shared" si="5"/>
        <v>ALL-ALL-149</v>
      </c>
      <c r="C411" s="14" t="s">
        <v>64</v>
      </c>
      <c r="D411" s="3" t="s">
        <v>65</v>
      </c>
      <c r="E411" s="147">
        <f t="shared" si="3"/>
        <v>724218.16</v>
      </c>
      <c r="F411" s="148">
        <f t="shared" si="0"/>
        <v>81967.16</v>
      </c>
      <c r="G411" s="147">
        <f t="shared" si="1"/>
        <v>30850.43</v>
      </c>
      <c r="H411" s="147">
        <f t="shared" si="4"/>
        <v>837035.75000000012</v>
      </c>
      <c r="I411" s="15">
        <f t="shared" si="2"/>
        <v>2.9734107569631495E-4</v>
      </c>
    </row>
    <row r="412" spans="1:9" x14ac:dyDescent="0.2">
      <c r="A412" s="2"/>
      <c r="B412" s="13" t="str">
        <f t="shared" si="5"/>
        <v>ALL-ALL-151</v>
      </c>
      <c r="C412" s="14" t="s">
        <v>66</v>
      </c>
      <c r="D412" s="3" t="s">
        <v>67</v>
      </c>
      <c r="E412" s="147">
        <f t="shared" si="3"/>
        <v>296433.05</v>
      </c>
      <c r="F412" s="148">
        <f t="shared" si="0"/>
        <v>1477970.81</v>
      </c>
      <c r="G412" s="147">
        <f t="shared" ref="G412:G442" si="6">IF(ISNA(VLOOKUP(MID($C$374,5,3)&amp;"-"&amp;MID($C$375,5,3)&amp;"-"&amp;$C412,FY22_ExpendByObj,2,FALSE))=TRUE,0,VLOOKUP(MID($C$374,5,3)&amp;"-"&amp;MID($C$375,5,3)&amp;"-"&amp;$C412,FY22_ExpendByObj,2,FALSE))</f>
        <v>4177110.61</v>
      </c>
      <c r="H412" s="147">
        <f t="shared" si="4"/>
        <v>5951514.4699999997</v>
      </c>
      <c r="I412" s="15">
        <f t="shared" ref="I412:I442" si="7">IF($H$538=0,0,H412/$H$538)</f>
        <v>2.1141626442263469E-3</v>
      </c>
    </row>
    <row r="413" spans="1:9" x14ac:dyDescent="0.2">
      <c r="A413" s="2"/>
      <c r="B413" s="13" t="str">
        <f t="shared" si="5"/>
        <v>ALL-ALL-152</v>
      </c>
      <c r="C413" s="14" t="s">
        <v>68</v>
      </c>
      <c r="D413" s="3" t="s">
        <v>69</v>
      </c>
      <c r="E413" s="147">
        <f t="shared" ref="E413:E442" si="8">IF(ISNA(VLOOKUP(MID($C$374,5,3)&amp;"-"&amp;MID($C$375,5,3)&amp;"-"&amp;$C413,FY20_ExpendByObj,2,FALSE))=TRUE,0,VLOOKUP(MID($C$374,5,3)&amp;"-"&amp;MID($C$375,5,3)&amp;"-"&amp;$C413,FY20_ExpendByObj,2,FALSE))</f>
        <v>8749.98</v>
      </c>
      <c r="F413" s="148">
        <f t="shared" ref="F413:F442" si="9">IF(ISNA(VLOOKUP(MID($C$374,5,3)&amp;"-"&amp;MID($C$375,5,3)&amp;"-"&amp;$C413,FY21_ExpendByObj,2,FALSE))=TRUE,0,VLOOKUP(MID($C$374,5,3)&amp;"-"&amp;MID($C$375,5,3)&amp;"-"&amp;$C413,FY21_ExpendByObj,2,FALSE))</f>
        <v>2125867.64</v>
      </c>
      <c r="G413" s="147">
        <f t="shared" si="6"/>
        <v>4632790.6100000003</v>
      </c>
      <c r="H413" s="147">
        <f t="shared" si="4"/>
        <v>6767408.2300000004</v>
      </c>
      <c r="I413" s="15">
        <f t="shared" si="7"/>
        <v>2.4039934289357351E-3</v>
      </c>
    </row>
    <row r="414" spans="1:9" s="65" customFormat="1" x14ac:dyDescent="0.2">
      <c r="A414" s="2"/>
      <c r="B414" s="13" t="str">
        <f t="shared" si="5"/>
        <v>ALL-ALL-153</v>
      </c>
      <c r="C414" s="14" t="s">
        <v>70</v>
      </c>
      <c r="D414" s="20" t="s">
        <v>205</v>
      </c>
      <c r="E414" s="147">
        <f t="shared" si="8"/>
        <v>95562.95</v>
      </c>
      <c r="F414" s="148">
        <f t="shared" si="9"/>
        <v>310038.37</v>
      </c>
      <c r="G414" s="147">
        <f t="shared" si="6"/>
        <v>1381851.09</v>
      </c>
      <c r="H414" s="147">
        <f t="shared" si="4"/>
        <v>1787452.4100000001</v>
      </c>
      <c r="I414" s="15">
        <f t="shared" si="7"/>
        <v>6.3495856938651735E-4</v>
      </c>
    </row>
    <row r="415" spans="1:9" s="65" customFormat="1" x14ac:dyDescent="0.2">
      <c r="A415" s="2"/>
      <c r="B415" s="13" t="str">
        <f t="shared" si="5"/>
        <v>ALL-ALL-162</v>
      </c>
      <c r="C415" s="14" t="s">
        <v>71</v>
      </c>
      <c r="D415" s="138" t="s">
        <v>286</v>
      </c>
      <c r="E415" s="147">
        <f t="shared" si="8"/>
        <v>0</v>
      </c>
      <c r="F415" s="148">
        <f t="shared" si="9"/>
        <v>2218908.75</v>
      </c>
      <c r="G415" s="147">
        <f t="shared" si="6"/>
        <v>6002494.3899999997</v>
      </c>
      <c r="H415" s="147">
        <f t="shared" si="4"/>
        <v>8221403.1399999997</v>
      </c>
      <c r="I415" s="15">
        <f t="shared" si="7"/>
        <v>2.9204975455118386E-3</v>
      </c>
    </row>
    <row r="416" spans="1:9" s="65" customFormat="1" x14ac:dyDescent="0.2">
      <c r="A416" s="2"/>
      <c r="B416" s="13" t="str">
        <f t="shared" si="5"/>
        <v>ALL-ALL-163</v>
      </c>
      <c r="C416" s="14" t="s">
        <v>72</v>
      </c>
      <c r="D416" s="138" t="s">
        <v>287</v>
      </c>
      <c r="E416" s="147">
        <f t="shared" si="8"/>
        <v>0</v>
      </c>
      <c r="F416" s="148">
        <f t="shared" si="9"/>
        <v>4606.2</v>
      </c>
      <c r="G416" s="147">
        <f t="shared" si="6"/>
        <v>422345.35</v>
      </c>
      <c r="H416" s="147">
        <f t="shared" si="4"/>
        <v>426951.55</v>
      </c>
      <c r="I416" s="15">
        <f t="shared" si="7"/>
        <v>1.5166644094617102E-4</v>
      </c>
    </row>
    <row r="417" spans="1:9" s="65" customFormat="1" ht="12" customHeight="1" x14ac:dyDescent="0.2">
      <c r="A417" s="2"/>
      <c r="B417" s="13" t="str">
        <f t="shared" si="5"/>
        <v>ALL-ALL-164</v>
      </c>
      <c r="C417" s="14" t="s">
        <v>73</v>
      </c>
      <c r="D417" s="138" t="s">
        <v>288</v>
      </c>
      <c r="E417" s="147">
        <f t="shared" si="8"/>
        <v>0</v>
      </c>
      <c r="F417" s="148">
        <f t="shared" si="9"/>
        <v>93158.28</v>
      </c>
      <c r="G417" s="147">
        <f t="shared" si="6"/>
        <v>2298329.1800000002</v>
      </c>
      <c r="H417" s="147">
        <f t="shared" si="4"/>
        <v>2391487.46</v>
      </c>
      <c r="I417" s="15">
        <f t="shared" si="7"/>
        <v>8.4953056529622284E-4</v>
      </c>
    </row>
    <row r="418" spans="1:9" s="65" customFormat="1" x14ac:dyDescent="0.2">
      <c r="A418" s="2"/>
      <c r="B418" s="13" t="str">
        <f t="shared" si="5"/>
        <v>ALL-ALL-165</v>
      </c>
      <c r="C418" s="14" t="s">
        <v>74</v>
      </c>
      <c r="D418" s="138" t="s">
        <v>289</v>
      </c>
      <c r="E418" s="147">
        <f t="shared" si="8"/>
        <v>256772.78</v>
      </c>
      <c r="F418" s="148">
        <f t="shared" si="9"/>
        <v>54563.33</v>
      </c>
      <c r="G418" s="147">
        <f t="shared" si="6"/>
        <v>161454.07</v>
      </c>
      <c r="H418" s="147">
        <f t="shared" si="4"/>
        <v>472790.18</v>
      </c>
      <c r="I418" s="15">
        <f t="shared" si="7"/>
        <v>1.6794974491812848E-4</v>
      </c>
    </row>
    <row r="419" spans="1:9" s="65" customFormat="1" ht="12" customHeight="1" x14ac:dyDescent="0.2">
      <c r="A419" s="2"/>
      <c r="B419" s="13" t="str">
        <f t="shared" si="5"/>
        <v>ALL-ALL-166</v>
      </c>
      <c r="C419" s="100" t="s">
        <v>75</v>
      </c>
      <c r="D419" s="101" t="s">
        <v>270</v>
      </c>
      <c r="E419" s="147">
        <f t="shared" si="8"/>
        <v>0</v>
      </c>
      <c r="F419" s="148">
        <f t="shared" si="9"/>
        <v>0</v>
      </c>
      <c r="G419" s="147">
        <f t="shared" si="6"/>
        <v>32376.62</v>
      </c>
      <c r="H419" s="147">
        <f t="shared" si="4"/>
        <v>32376.62</v>
      </c>
      <c r="I419" s="15">
        <f t="shared" si="7"/>
        <v>1.1501180228217042E-5</v>
      </c>
    </row>
    <row r="420" spans="1:9" ht="20" x14ac:dyDescent="0.2">
      <c r="A420" s="2"/>
      <c r="B420" s="13" t="str">
        <f t="shared" si="5"/>
        <v>ALL-ALL-167</v>
      </c>
      <c r="C420" s="14" t="s">
        <v>76</v>
      </c>
      <c r="D420" s="27" t="s">
        <v>271</v>
      </c>
      <c r="E420" s="147">
        <f t="shared" si="8"/>
        <v>0</v>
      </c>
      <c r="F420" s="148">
        <f t="shared" si="9"/>
        <v>133117.71</v>
      </c>
      <c r="G420" s="147">
        <f t="shared" si="6"/>
        <v>341261.88</v>
      </c>
      <c r="H420" s="147">
        <f t="shared" si="4"/>
        <v>474379.58999999997</v>
      </c>
      <c r="I420" s="15">
        <f t="shared" si="7"/>
        <v>1.6851435267726237E-4</v>
      </c>
    </row>
    <row r="421" spans="1:9" x14ac:dyDescent="0.2">
      <c r="A421" s="2"/>
      <c r="B421" s="13" t="str">
        <f t="shared" si="5"/>
        <v>ALL-ALL-171</v>
      </c>
      <c r="C421" s="14" t="s">
        <v>77</v>
      </c>
      <c r="D421" s="3" t="s">
        <v>78</v>
      </c>
      <c r="E421" s="147">
        <f t="shared" si="8"/>
        <v>5508729.1900000004</v>
      </c>
      <c r="F421" s="148">
        <f t="shared" si="9"/>
        <v>6820621.1799999997</v>
      </c>
      <c r="G421" s="147">
        <f t="shared" si="6"/>
        <v>8584636.9100000001</v>
      </c>
      <c r="H421" s="147">
        <f t="shared" si="4"/>
        <v>20913987.280000001</v>
      </c>
      <c r="I421" s="15">
        <f t="shared" si="7"/>
        <v>7.429297344748116E-3</v>
      </c>
    </row>
    <row r="422" spans="1:9" x14ac:dyDescent="0.2">
      <c r="A422" s="2"/>
      <c r="B422" s="13" t="str">
        <f t="shared" si="5"/>
        <v>ALL-ALL-172</v>
      </c>
      <c r="C422" s="14" t="s">
        <v>79</v>
      </c>
      <c r="D422" s="3" t="s">
        <v>80</v>
      </c>
      <c r="E422" s="147">
        <f t="shared" si="8"/>
        <v>14779.83</v>
      </c>
      <c r="F422" s="148">
        <f t="shared" si="9"/>
        <v>55206.39</v>
      </c>
      <c r="G422" s="147">
        <f t="shared" si="6"/>
        <v>151104.35</v>
      </c>
      <c r="H422" s="147">
        <f t="shared" si="4"/>
        <v>221090.57</v>
      </c>
      <c r="I422" s="15">
        <f t="shared" si="7"/>
        <v>7.853823198126414E-5</v>
      </c>
    </row>
    <row r="423" spans="1:9" x14ac:dyDescent="0.2">
      <c r="A423" s="2"/>
      <c r="B423" s="13" t="str">
        <f t="shared" si="5"/>
        <v>ALL-ALL-173</v>
      </c>
      <c r="C423" s="14" t="s">
        <v>81</v>
      </c>
      <c r="D423" s="3" t="s">
        <v>82</v>
      </c>
      <c r="E423" s="147">
        <f t="shared" si="8"/>
        <v>5650525.8799999999</v>
      </c>
      <c r="F423" s="148">
        <f t="shared" si="9"/>
        <v>3355836.28</v>
      </c>
      <c r="G423" s="147">
        <f t="shared" si="6"/>
        <v>8091619.1900000004</v>
      </c>
      <c r="H423" s="147">
        <f t="shared" si="4"/>
        <v>17097981.350000001</v>
      </c>
      <c r="I423" s="15">
        <f t="shared" si="7"/>
        <v>6.0737336091612948E-3</v>
      </c>
    </row>
    <row r="424" spans="1:9" x14ac:dyDescent="0.2">
      <c r="A424" s="2"/>
      <c r="B424" s="13" t="str">
        <f t="shared" si="5"/>
        <v>ALL-ALL-174</v>
      </c>
      <c r="C424" s="14" t="s">
        <v>83</v>
      </c>
      <c r="D424" s="3" t="s">
        <v>84</v>
      </c>
      <c r="E424" s="147">
        <f t="shared" si="8"/>
        <v>11849084.810000001</v>
      </c>
      <c r="F424" s="148">
        <f t="shared" si="9"/>
        <v>11192658.359999999</v>
      </c>
      <c r="G424" s="147">
        <f t="shared" si="6"/>
        <v>2721578.78</v>
      </c>
      <c r="H424" s="147">
        <f t="shared" si="4"/>
        <v>25763321.950000003</v>
      </c>
      <c r="I424" s="15">
        <f t="shared" si="7"/>
        <v>9.151931518006827E-3</v>
      </c>
    </row>
    <row r="425" spans="1:9" x14ac:dyDescent="0.2">
      <c r="A425" s="2"/>
      <c r="B425" s="13" t="str">
        <f t="shared" si="5"/>
        <v>ALL-ALL-175</v>
      </c>
      <c r="C425" s="14" t="s">
        <v>85</v>
      </c>
      <c r="D425" s="3" t="s">
        <v>86</v>
      </c>
      <c r="E425" s="147">
        <f t="shared" si="8"/>
        <v>232529.54</v>
      </c>
      <c r="F425" s="148">
        <f t="shared" si="9"/>
        <v>1135393.1499999999</v>
      </c>
      <c r="G425" s="147">
        <f t="shared" si="6"/>
        <v>744250.95</v>
      </c>
      <c r="H425" s="147">
        <f t="shared" si="4"/>
        <v>2112173.6399999997</v>
      </c>
      <c r="I425" s="15">
        <f t="shared" si="7"/>
        <v>7.5030962796392023E-4</v>
      </c>
    </row>
    <row r="426" spans="1:9" x14ac:dyDescent="0.2">
      <c r="A426" s="2"/>
      <c r="B426" s="13" t="str">
        <f t="shared" si="5"/>
        <v>ALL-ALL-176</v>
      </c>
      <c r="C426" s="14" t="s">
        <v>87</v>
      </c>
      <c r="D426" s="3" t="s">
        <v>88</v>
      </c>
      <c r="E426" s="147">
        <f t="shared" si="8"/>
        <v>4307423.0599999996</v>
      </c>
      <c r="F426" s="148">
        <f t="shared" si="9"/>
        <v>4824479.6399999997</v>
      </c>
      <c r="G426" s="147">
        <f t="shared" si="6"/>
        <v>528686.30000000005</v>
      </c>
      <c r="H426" s="147">
        <f t="shared" si="4"/>
        <v>9660589</v>
      </c>
      <c r="I426" s="15">
        <f t="shared" si="7"/>
        <v>3.4317410279309903E-3</v>
      </c>
    </row>
    <row r="427" spans="1:9" x14ac:dyDescent="0.2">
      <c r="A427" s="2"/>
      <c r="B427" s="13" t="str">
        <f t="shared" si="5"/>
        <v>ALL-ALL-177</v>
      </c>
      <c r="C427" s="14" t="s">
        <v>89</v>
      </c>
      <c r="D427" s="3" t="s">
        <v>90</v>
      </c>
      <c r="E427" s="147">
        <f t="shared" si="8"/>
        <v>0</v>
      </c>
      <c r="F427" s="148">
        <f t="shared" si="9"/>
        <v>0</v>
      </c>
      <c r="G427" s="147">
        <f t="shared" si="6"/>
        <v>4460.8999999999996</v>
      </c>
      <c r="H427" s="147">
        <f t="shared" si="4"/>
        <v>4460.8999999999996</v>
      </c>
      <c r="I427" s="15">
        <f t="shared" si="7"/>
        <v>1.5846501234549315E-6</v>
      </c>
    </row>
    <row r="428" spans="1:9" x14ac:dyDescent="0.2">
      <c r="A428" s="2"/>
      <c r="B428" s="13" t="str">
        <f t="shared" si="5"/>
        <v>ALL-ALL-178</v>
      </c>
      <c r="C428" s="14" t="s">
        <v>242</v>
      </c>
      <c r="D428" s="3" t="s">
        <v>243</v>
      </c>
      <c r="E428" s="147">
        <f t="shared" si="8"/>
        <v>101549.05</v>
      </c>
      <c r="F428" s="148">
        <f t="shared" si="9"/>
        <v>1956065.34</v>
      </c>
      <c r="G428" s="147">
        <f t="shared" si="6"/>
        <v>114335.16</v>
      </c>
      <c r="H428" s="147">
        <f t="shared" si="4"/>
        <v>2171949.5500000003</v>
      </c>
      <c r="I428" s="15">
        <f t="shared" si="7"/>
        <v>7.7154388633356131E-4</v>
      </c>
    </row>
    <row r="429" spans="1:9" x14ac:dyDescent="0.2">
      <c r="A429" s="2"/>
      <c r="B429" s="13" t="str">
        <f t="shared" si="5"/>
        <v>ALL-ALL-180</v>
      </c>
      <c r="C429" s="14" t="s">
        <v>223</v>
      </c>
      <c r="D429" s="3" t="s">
        <v>224</v>
      </c>
      <c r="E429" s="147">
        <f t="shared" si="8"/>
        <v>0</v>
      </c>
      <c r="F429" s="148">
        <f t="shared" si="9"/>
        <v>10799405.9</v>
      </c>
      <c r="G429" s="147">
        <f t="shared" si="6"/>
        <v>719078478.00999999</v>
      </c>
      <c r="H429" s="147">
        <f t="shared" si="4"/>
        <v>729877883.90999997</v>
      </c>
      <c r="I429" s="15">
        <f t="shared" si="7"/>
        <v>0.25927527603062289</v>
      </c>
    </row>
    <row r="430" spans="1:9" x14ac:dyDescent="0.2">
      <c r="A430" s="2"/>
      <c r="B430" s="13" t="str">
        <f t="shared" si="5"/>
        <v>ALL-ALL-181</v>
      </c>
      <c r="C430" s="14" t="s">
        <v>17</v>
      </c>
      <c r="D430" s="3" t="s">
        <v>290</v>
      </c>
      <c r="E430" s="147">
        <f t="shared" si="8"/>
        <v>9500</v>
      </c>
      <c r="F430" s="148">
        <f t="shared" si="9"/>
        <v>11207771.630000001</v>
      </c>
      <c r="G430" s="147">
        <f t="shared" si="6"/>
        <v>33063799.920000002</v>
      </c>
      <c r="H430" s="147">
        <f t="shared" si="4"/>
        <v>44281071.550000004</v>
      </c>
      <c r="I430" s="15">
        <f t="shared" si="7"/>
        <v>1.5730010871892255E-2</v>
      </c>
    </row>
    <row r="431" spans="1:9" x14ac:dyDescent="0.2">
      <c r="A431" s="2"/>
      <c r="B431" s="13" t="str">
        <f t="shared" si="5"/>
        <v>ALL-ALL-182</v>
      </c>
      <c r="C431" s="14" t="s">
        <v>8</v>
      </c>
      <c r="D431" s="3" t="s">
        <v>91</v>
      </c>
      <c r="E431" s="147">
        <f t="shared" si="8"/>
        <v>0</v>
      </c>
      <c r="F431" s="148">
        <f t="shared" si="9"/>
        <v>0</v>
      </c>
      <c r="G431" s="147">
        <f t="shared" si="6"/>
        <v>0</v>
      </c>
      <c r="H431" s="147">
        <f t="shared" si="4"/>
        <v>0</v>
      </c>
      <c r="I431" s="15">
        <f t="shared" si="7"/>
        <v>0</v>
      </c>
    </row>
    <row r="432" spans="1:9" x14ac:dyDescent="0.2">
      <c r="A432" s="2"/>
      <c r="B432" s="13" t="str">
        <f t="shared" si="5"/>
        <v>ALL-ALL-183</v>
      </c>
      <c r="C432" s="14" t="s">
        <v>92</v>
      </c>
      <c r="D432" s="3" t="s">
        <v>253</v>
      </c>
      <c r="E432" s="147">
        <f t="shared" si="8"/>
        <v>0</v>
      </c>
      <c r="F432" s="148">
        <f t="shared" si="9"/>
        <v>999237.5</v>
      </c>
      <c r="G432" s="147">
        <f t="shared" si="6"/>
        <v>97347021.069999993</v>
      </c>
      <c r="H432" s="147">
        <f t="shared" si="4"/>
        <v>98346258.569999993</v>
      </c>
      <c r="I432" s="15">
        <f t="shared" si="7"/>
        <v>3.4935643207487529E-2</v>
      </c>
    </row>
    <row r="433" spans="1:9" x14ac:dyDescent="0.2">
      <c r="A433" s="2"/>
      <c r="B433" s="13" t="str">
        <f t="shared" si="5"/>
        <v>ALL-ALL-187</v>
      </c>
      <c r="C433" s="14" t="s">
        <v>93</v>
      </c>
      <c r="D433" s="3" t="s">
        <v>272</v>
      </c>
      <c r="E433" s="147">
        <f t="shared" si="8"/>
        <v>3899185.44</v>
      </c>
      <c r="F433" s="148">
        <f t="shared" si="9"/>
        <v>1465829.48</v>
      </c>
      <c r="G433" s="147">
        <f t="shared" si="6"/>
        <v>352400.14</v>
      </c>
      <c r="H433" s="147">
        <f t="shared" si="4"/>
        <v>5717415.0599999996</v>
      </c>
      <c r="I433" s="15">
        <f t="shared" si="7"/>
        <v>2.0310032685494149E-3</v>
      </c>
    </row>
    <row r="434" spans="1:9" x14ac:dyDescent="0.2">
      <c r="A434" s="2"/>
      <c r="B434" s="13" t="str">
        <f t="shared" si="5"/>
        <v>ALL-ALL-191</v>
      </c>
      <c r="C434" s="14" t="s">
        <v>94</v>
      </c>
      <c r="D434" s="3" t="s">
        <v>95</v>
      </c>
      <c r="E434" s="147">
        <f t="shared" si="8"/>
        <v>52875</v>
      </c>
      <c r="F434" s="148">
        <f t="shared" si="9"/>
        <v>3703804.14</v>
      </c>
      <c r="G434" s="147">
        <f t="shared" si="6"/>
        <v>1247498.8500000001</v>
      </c>
      <c r="H434" s="147">
        <f t="shared" si="4"/>
        <v>5004177.99</v>
      </c>
      <c r="I434" s="15">
        <f t="shared" si="7"/>
        <v>1.7776393260651329E-3</v>
      </c>
    </row>
    <row r="435" spans="1:9" x14ac:dyDescent="0.2">
      <c r="A435" s="2"/>
      <c r="B435" s="13" t="str">
        <f t="shared" si="5"/>
        <v>ALL-ALL-192</v>
      </c>
      <c r="C435" s="14" t="s">
        <v>96</v>
      </c>
      <c r="D435" s="3" t="s">
        <v>97</v>
      </c>
      <c r="E435" s="147">
        <f t="shared" si="8"/>
        <v>504229.38</v>
      </c>
      <c r="F435" s="148">
        <f t="shared" si="9"/>
        <v>18239864.140000001</v>
      </c>
      <c r="G435" s="147">
        <f t="shared" si="6"/>
        <v>21981954.260000002</v>
      </c>
      <c r="H435" s="147">
        <f t="shared" si="4"/>
        <v>40726047.780000001</v>
      </c>
      <c r="I435" s="15">
        <f t="shared" si="7"/>
        <v>1.4467156099085037E-2</v>
      </c>
    </row>
    <row r="436" spans="1:9" x14ac:dyDescent="0.2">
      <c r="A436" s="2"/>
      <c r="B436" s="13" t="str">
        <f t="shared" si="5"/>
        <v>ALL-ALL-193</v>
      </c>
      <c r="C436" s="14" t="s">
        <v>98</v>
      </c>
      <c r="D436" s="3" t="s">
        <v>255</v>
      </c>
      <c r="E436" s="147">
        <f t="shared" si="8"/>
        <v>0</v>
      </c>
      <c r="F436" s="148">
        <f t="shared" si="9"/>
        <v>0</v>
      </c>
      <c r="G436" s="147">
        <f t="shared" si="6"/>
        <v>6000</v>
      </c>
      <c r="H436" s="147">
        <f t="shared" si="4"/>
        <v>6000</v>
      </c>
      <c r="I436" s="15">
        <f t="shared" si="7"/>
        <v>2.1313862092245038E-6</v>
      </c>
    </row>
    <row r="437" spans="1:9" x14ac:dyDescent="0.2">
      <c r="A437" s="2"/>
      <c r="B437" s="13" t="str">
        <f t="shared" si="5"/>
        <v>ALL-ALL-194</v>
      </c>
      <c r="C437" s="14" t="s">
        <v>99</v>
      </c>
      <c r="D437" s="3" t="s">
        <v>100</v>
      </c>
      <c r="E437" s="147">
        <f t="shared" si="8"/>
        <v>0</v>
      </c>
      <c r="F437" s="148">
        <f t="shared" si="9"/>
        <v>0</v>
      </c>
      <c r="G437" s="147">
        <f t="shared" si="6"/>
        <v>0</v>
      </c>
      <c r="H437" s="147">
        <f t="shared" si="4"/>
        <v>0</v>
      </c>
      <c r="I437" s="15">
        <f t="shared" si="7"/>
        <v>0</v>
      </c>
    </row>
    <row r="438" spans="1:9" x14ac:dyDescent="0.2">
      <c r="A438" s="2"/>
      <c r="B438" s="13" t="str">
        <f t="shared" si="5"/>
        <v>ALL-ALL-195</v>
      </c>
      <c r="C438" s="14" t="s">
        <v>273</v>
      </c>
      <c r="D438" s="20" t="s">
        <v>274</v>
      </c>
      <c r="E438" s="147">
        <f t="shared" si="8"/>
        <v>0</v>
      </c>
      <c r="F438" s="148">
        <f t="shared" si="9"/>
        <v>135905.46</v>
      </c>
      <c r="G438" s="147">
        <f t="shared" si="6"/>
        <v>0</v>
      </c>
      <c r="H438" s="147">
        <f t="shared" si="4"/>
        <v>135905.46</v>
      </c>
      <c r="I438" s="15">
        <f t="shared" si="7"/>
        <v>4.8277837200385405E-5</v>
      </c>
    </row>
    <row r="439" spans="1:9" x14ac:dyDescent="0.2">
      <c r="A439" s="2"/>
      <c r="B439" s="13" t="str">
        <f t="shared" si="5"/>
        <v>ALL-ALL-196</v>
      </c>
      <c r="C439" s="14" t="s">
        <v>101</v>
      </c>
      <c r="D439" s="20" t="s">
        <v>206</v>
      </c>
      <c r="E439" s="147">
        <f t="shared" si="8"/>
        <v>0</v>
      </c>
      <c r="F439" s="148">
        <f t="shared" si="9"/>
        <v>3699342.97</v>
      </c>
      <c r="G439" s="147">
        <f t="shared" si="6"/>
        <v>8080407.3799999999</v>
      </c>
      <c r="H439" s="147">
        <f t="shared" si="4"/>
        <v>11779750.35</v>
      </c>
      <c r="I439" s="15">
        <f t="shared" si="7"/>
        <v>4.1845329073495873E-3</v>
      </c>
    </row>
    <row r="440" spans="1:9" x14ac:dyDescent="0.2">
      <c r="A440" s="2"/>
      <c r="B440" s="13" t="str">
        <f t="shared" si="5"/>
        <v>ALL-ALL-197</v>
      </c>
      <c r="C440" s="14" t="s">
        <v>102</v>
      </c>
      <c r="D440" s="20" t="s">
        <v>103</v>
      </c>
      <c r="E440" s="147">
        <f t="shared" si="8"/>
        <v>0</v>
      </c>
      <c r="F440" s="148">
        <f t="shared" si="9"/>
        <v>58957.75</v>
      </c>
      <c r="G440" s="147">
        <f t="shared" si="6"/>
        <v>263974.19</v>
      </c>
      <c r="H440" s="147">
        <f t="shared" si="4"/>
        <v>322931.94</v>
      </c>
      <c r="I440" s="15">
        <f t="shared" si="7"/>
        <v>1.1471544723901916E-4</v>
      </c>
    </row>
    <row r="441" spans="1:9" x14ac:dyDescent="0.2">
      <c r="A441" s="2"/>
      <c r="B441" s="13" t="str">
        <f t="shared" si="5"/>
        <v>ALL-ALL-198</v>
      </c>
      <c r="C441" s="14" t="s">
        <v>104</v>
      </c>
      <c r="D441" s="3" t="s">
        <v>105</v>
      </c>
      <c r="E441" s="147">
        <f t="shared" si="8"/>
        <v>26962.5</v>
      </c>
      <c r="F441" s="148">
        <f t="shared" si="9"/>
        <v>8117039.2300000004</v>
      </c>
      <c r="G441" s="147">
        <f t="shared" si="6"/>
        <v>13497115.630000001</v>
      </c>
      <c r="H441" s="147">
        <f t="shared" si="4"/>
        <v>21641117.359999999</v>
      </c>
      <c r="I441" s="15">
        <f t="shared" si="7"/>
        <v>7.6875965155521666E-3</v>
      </c>
    </row>
    <row r="442" spans="1:9" x14ac:dyDescent="0.2">
      <c r="A442" s="2"/>
      <c r="B442" s="13" t="str">
        <f t="shared" si="5"/>
        <v>ALL-ALL-199</v>
      </c>
      <c r="C442" s="14" t="s">
        <v>106</v>
      </c>
      <c r="D442" s="3" t="s">
        <v>3</v>
      </c>
      <c r="E442" s="147">
        <f t="shared" si="8"/>
        <v>10584.11</v>
      </c>
      <c r="F442" s="148">
        <f t="shared" si="9"/>
        <v>213202.42</v>
      </c>
      <c r="G442" s="147">
        <f t="shared" si="6"/>
        <v>551401.81000000006</v>
      </c>
      <c r="H442" s="147">
        <f t="shared" si="4"/>
        <v>775188.34000000008</v>
      </c>
      <c r="I442" s="15">
        <f t="shared" si="7"/>
        <v>2.7537095623793935E-4</v>
      </c>
    </row>
    <row r="443" spans="1:9" ht="10.5" x14ac:dyDescent="0.25">
      <c r="A443" s="2"/>
      <c r="B443" s="2"/>
      <c r="C443" s="4"/>
      <c r="D443" s="4" t="s">
        <v>4</v>
      </c>
      <c r="E443" s="17">
        <f>SUM(E380:E442)</f>
        <v>33789735.170000002</v>
      </c>
      <c r="F443" s="17">
        <f>SUM(F380:F442)</f>
        <v>192078732.41999996</v>
      </c>
      <c r="G443" s="17">
        <f>SUM(G380:G442)</f>
        <v>1264509418.8600004</v>
      </c>
      <c r="H443" s="17">
        <f>SUM(H380:H442)</f>
        <v>1490377886.4499996</v>
      </c>
      <c r="I443" s="18">
        <f>SUM(I380:I442)</f>
        <v>0.52942847895211553</v>
      </c>
    </row>
    <row r="444" spans="1:9" x14ac:dyDescent="0.2">
      <c r="A444" s="2"/>
      <c r="B444" s="2"/>
      <c r="C444" s="277" t="s">
        <v>19</v>
      </c>
      <c r="D444" s="277"/>
      <c r="E444" s="26"/>
      <c r="F444" s="11"/>
      <c r="G444" s="11"/>
      <c r="H444" s="11"/>
      <c r="I444" s="12"/>
    </row>
    <row r="445" spans="1:9" x14ac:dyDescent="0.2">
      <c r="A445" s="2"/>
      <c r="B445" s="13" t="str">
        <f t="shared" ref="B445:B458" si="10">MID($C$374,5,3)&amp;"-"&amp;MID($C$375,5,3)&amp;"-"&amp;$C445</f>
        <v>ALL-ALL-211</v>
      </c>
      <c r="C445" s="14" t="s">
        <v>107</v>
      </c>
      <c r="D445" s="20" t="s">
        <v>294</v>
      </c>
      <c r="E445" s="147">
        <f t="shared" ref="E445:E458" si="11">IF(ISNA(VLOOKUP(MID($C$374,5,3)&amp;"-"&amp;MID($C$375,5,3)&amp;"-"&amp;$C445,FY20_ExpendByObj,2,FALSE))=TRUE,0,VLOOKUP(MID($C$374,5,3)&amp;"-"&amp;MID($C$375,5,3)&amp;"-"&amp;$C445,FY20_ExpendByObj,2,FALSE))</f>
        <v>2330424.7599999998</v>
      </c>
      <c r="F445" s="147">
        <f t="shared" ref="F445:F458" si="12">IF(ISNA(VLOOKUP(MID($C$374,5,3)&amp;"-"&amp;MID($C$375,5,3)&amp;"-"&amp;$C445,FY21_ExpendByObj,2,FALSE))=TRUE,0,VLOOKUP(MID($C$374,5,3)&amp;"-"&amp;MID($C$375,5,3)&amp;"-"&amp;$C445,FY21_ExpendByObj,2,FALSE))</f>
        <v>14194608.529999999</v>
      </c>
      <c r="G445" s="147">
        <f t="shared" ref="G445:G458" si="13">IF(ISNA(VLOOKUP(MID($C$374,5,3)&amp;"-"&amp;MID($C$375,5,3)&amp;"-"&amp;$C445,FY22_ExpendByObj,2,FALSE))=TRUE,0,VLOOKUP(MID($C$374,5,3)&amp;"-"&amp;MID($C$375,5,3)&amp;"-"&amp;$C445,FY22_ExpendByObj,2,FALSE))</f>
        <v>94383052.950000003</v>
      </c>
      <c r="H445" s="147">
        <f>F445+E445+G445</f>
        <v>110908086.24000001</v>
      </c>
      <c r="I445" s="19">
        <f t="shared" ref="I445:I458" si="14">IF($H$538=0,0,H445/$H$538)</f>
        <v>3.9397994250569661E-2</v>
      </c>
    </row>
    <row r="446" spans="1:9" x14ac:dyDescent="0.2">
      <c r="A446" s="2"/>
      <c r="B446" s="13" t="str">
        <f t="shared" si="10"/>
        <v>ALL-ALL-221</v>
      </c>
      <c r="C446" s="14" t="s">
        <v>108</v>
      </c>
      <c r="D446" s="3" t="s">
        <v>275</v>
      </c>
      <c r="E446" s="147">
        <f t="shared" si="11"/>
        <v>4949473.72</v>
      </c>
      <c r="F446" s="148">
        <f t="shared" si="12"/>
        <v>20764676.73</v>
      </c>
      <c r="G446" s="147">
        <f t="shared" si="13"/>
        <v>77291068.340000004</v>
      </c>
      <c r="H446" s="147">
        <f t="shared" ref="H446:H458" si="15">F446+E446+G446</f>
        <v>103005218.79000001</v>
      </c>
      <c r="I446" s="19">
        <f t="shared" si="14"/>
        <v>3.6590650467859795E-2</v>
      </c>
    </row>
    <row r="447" spans="1:9" x14ac:dyDescent="0.2">
      <c r="A447" s="2"/>
      <c r="B447" s="13" t="str">
        <f t="shared" si="10"/>
        <v>ALL-ALL-229</v>
      </c>
      <c r="C447" s="14" t="s">
        <v>109</v>
      </c>
      <c r="D447" s="3" t="s">
        <v>110</v>
      </c>
      <c r="E447" s="147">
        <f t="shared" si="11"/>
        <v>22.56</v>
      </c>
      <c r="F447" s="148">
        <f t="shared" si="12"/>
        <v>26916.639999999999</v>
      </c>
      <c r="G447" s="147">
        <f t="shared" si="13"/>
        <v>78427.97</v>
      </c>
      <c r="H447" s="147">
        <f t="shared" si="15"/>
        <v>105367.17</v>
      </c>
      <c r="I447" s="19">
        <f t="shared" si="14"/>
        <v>3.7429688840502309E-5</v>
      </c>
    </row>
    <row r="448" spans="1:9" x14ac:dyDescent="0.2">
      <c r="A448" s="2"/>
      <c r="B448" s="13" t="str">
        <f t="shared" si="10"/>
        <v>ALL-ALL-231</v>
      </c>
      <c r="C448" s="14" t="s">
        <v>111</v>
      </c>
      <c r="D448" s="20" t="s">
        <v>207</v>
      </c>
      <c r="E448" s="147">
        <f t="shared" si="11"/>
        <v>1994787.55</v>
      </c>
      <c r="F448" s="148">
        <f t="shared" si="12"/>
        <v>6401723.6100000003</v>
      </c>
      <c r="G448" s="147">
        <f t="shared" si="13"/>
        <v>21687733.43</v>
      </c>
      <c r="H448" s="147">
        <f t="shared" si="15"/>
        <v>30084244.59</v>
      </c>
      <c r="I448" s="19">
        <f t="shared" si="14"/>
        <v>1.0686857339010482E-2</v>
      </c>
    </row>
    <row r="449" spans="1:9" x14ac:dyDescent="0.2">
      <c r="A449" s="2"/>
      <c r="B449" s="13" t="str">
        <f t="shared" si="10"/>
        <v>ALL-ALL-232</v>
      </c>
      <c r="C449" s="14" t="s">
        <v>200</v>
      </c>
      <c r="D449" s="3" t="s">
        <v>259</v>
      </c>
      <c r="E449" s="147">
        <f t="shared" si="11"/>
        <v>0</v>
      </c>
      <c r="F449" s="148">
        <f t="shared" si="12"/>
        <v>426757.84</v>
      </c>
      <c r="G449" s="147">
        <f t="shared" si="13"/>
        <v>1061080.99</v>
      </c>
      <c r="H449" s="147">
        <f t="shared" si="15"/>
        <v>1487838.83</v>
      </c>
      <c r="I449" s="19">
        <f t="shared" si="14"/>
        <v>5.2852652730178684E-4</v>
      </c>
    </row>
    <row r="450" spans="1:9" x14ac:dyDescent="0.2">
      <c r="A450" s="2"/>
      <c r="B450" s="13" t="str">
        <f t="shared" si="10"/>
        <v>ALL-ALL-233</v>
      </c>
      <c r="C450" s="14" t="s">
        <v>201</v>
      </c>
      <c r="D450" s="3" t="s">
        <v>260</v>
      </c>
      <c r="E450" s="147">
        <f t="shared" si="11"/>
        <v>0</v>
      </c>
      <c r="F450" s="148">
        <f t="shared" si="12"/>
        <v>6555.4</v>
      </c>
      <c r="G450" s="147">
        <f t="shared" si="13"/>
        <v>14492.48</v>
      </c>
      <c r="H450" s="147">
        <f t="shared" si="15"/>
        <v>21047.879999999997</v>
      </c>
      <c r="I450" s="19">
        <f t="shared" si="14"/>
        <v>7.4768601942353741E-6</v>
      </c>
    </row>
    <row r="451" spans="1:9" x14ac:dyDescent="0.2">
      <c r="A451" s="2"/>
      <c r="B451" s="13" t="str">
        <f t="shared" si="10"/>
        <v>ALL-ALL-234</v>
      </c>
      <c r="C451" s="14" t="s">
        <v>231</v>
      </c>
      <c r="D451" s="3" t="s">
        <v>256</v>
      </c>
      <c r="E451" s="147">
        <f t="shared" si="11"/>
        <v>1315.9</v>
      </c>
      <c r="F451" s="148">
        <f t="shared" si="12"/>
        <v>7234.38</v>
      </c>
      <c r="G451" s="147">
        <f t="shared" si="13"/>
        <v>255157.51</v>
      </c>
      <c r="H451" s="147">
        <f t="shared" si="15"/>
        <v>263707.79000000004</v>
      </c>
      <c r="I451" s="19">
        <f t="shared" si="14"/>
        <v>9.3677191145178601E-5</v>
      </c>
    </row>
    <row r="452" spans="1:9" x14ac:dyDescent="0.2">
      <c r="A452" s="2"/>
      <c r="B452" s="13" t="str">
        <f t="shared" si="10"/>
        <v>ALL-ALL-235</v>
      </c>
      <c r="C452" s="14" t="s">
        <v>232</v>
      </c>
      <c r="D452" s="3" t="s">
        <v>233</v>
      </c>
      <c r="E452" s="147">
        <f t="shared" si="11"/>
        <v>21.29</v>
      </c>
      <c r="F452" s="148">
        <f t="shared" si="12"/>
        <v>1079.4000000000001</v>
      </c>
      <c r="G452" s="147">
        <f t="shared" si="13"/>
        <v>8634.2800000000007</v>
      </c>
      <c r="H452" s="147">
        <f t="shared" si="15"/>
        <v>9734.9700000000012</v>
      </c>
      <c r="I452" s="19">
        <f t="shared" si="14"/>
        <v>3.4581634675357118E-6</v>
      </c>
    </row>
    <row r="453" spans="1:9" x14ac:dyDescent="0.2">
      <c r="A453" s="2"/>
      <c r="B453" s="13" t="str">
        <f t="shared" si="10"/>
        <v>ALL-ALL-239</v>
      </c>
      <c r="C453" s="63" t="s">
        <v>6725</v>
      </c>
      <c r="D453" s="3" t="s">
        <v>6726</v>
      </c>
      <c r="E453" s="147">
        <f t="shared" si="11"/>
        <v>0</v>
      </c>
      <c r="F453" s="148">
        <f t="shared" si="12"/>
        <v>839.71</v>
      </c>
      <c r="G453" s="147">
        <f t="shared" si="13"/>
        <v>9885.67</v>
      </c>
      <c r="H453" s="147">
        <f t="shared" si="15"/>
        <v>10725.380000000001</v>
      </c>
      <c r="I453" s="19">
        <f t="shared" si="14"/>
        <v>3.8099878367820518E-6</v>
      </c>
    </row>
    <row r="454" spans="1:9" x14ac:dyDescent="0.2">
      <c r="A454" s="2"/>
      <c r="B454" s="13" t="str">
        <f t="shared" si="10"/>
        <v>ALL-ALL-184</v>
      </c>
      <c r="C454" s="14" t="s">
        <v>112</v>
      </c>
      <c r="D454" s="3" t="s">
        <v>2</v>
      </c>
      <c r="E454" s="147">
        <f t="shared" si="11"/>
        <v>6036.1</v>
      </c>
      <c r="F454" s="148">
        <f t="shared" si="12"/>
        <v>109303.23</v>
      </c>
      <c r="G454" s="147">
        <f t="shared" si="13"/>
        <v>172243.29</v>
      </c>
      <c r="H454" s="147">
        <f t="shared" si="15"/>
        <v>287582.62</v>
      </c>
      <c r="I454" s="19">
        <f t="shared" si="14"/>
        <v>1.0215827171344183E-4</v>
      </c>
    </row>
    <row r="455" spans="1:9" x14ac:dyDescent="0.2">
      <c r="A455" s="2"/>
      <c r="B455" s="13" t="str">
        <f t="shared" si="10"/>
        <v>ALL-ALL-185</v>
      </c>
      <c r="C455" s="14" t="s">
        <v>113</v>
      </c>
      <c r="D455" s="3" t="s">
        <v>5943</v>
      </c>
      <c r="E455" s="147">
        <f t="shared" si="11"/>
        <v>0</v>
      </c>
      <c r="F455" s="148">
        <f t="shared" si="12"/>
        <v>0</v>
      </c>
      <c r="G455" s="147">
        <f t="shared" si="13"/>
        <v>0</v>
      </c>
      <c r="H455" s="147">
        <f t="shared" si="15"/>
        <v>0</v>
      </c>
      <c r="I455" s="19">
        <f t="shared" si="14"/>
        <v>0</v>
      </c>
    </row>
    <row r="456" spans="1:9" x14ac:dyDescent="0.2">
      <c r="A456" s="2"/>
      <c r="B456" s="13" t="str">
        <f t="shared" si="10"/>
        <v>ALL-ALL-186</v>
      </c>
      <c r="C456" s="14" t="s">
        <v>114</v>
      </c>
      <c r="D456" s="3" t="s">
        <v>254</v>
      </c>
      <c r="E456" s="147">
        <f t="shared" si="11"/>
        <v>0</v>
      </c>
      <c r="F456" s="148">
        <f t="shared" si="12"/>
        <v>0</v>
      </c>
      <c r="G456" s="147">
        <f t="shared" si="13"/>
        <v>0</v>
      </c>
      <c r="H456" s="147">
        <f t="shared" si="15"/>
        <v>0</v>
      </c>
      <c r="I456" s="19">
        <f t="shared" si="14"/>
        <v>0</v>
      </c>
    </row>
    <row r="457" spans="1:9" x14ac:dyDescent="0.2">
      <c r="A457" s="2"/>
      <c r="B457" s="13" t="str">
        <f t="shared" si="10"/>
        <v>ALL-ALL-188</v>
      </c>
      <c r="C457" s="14" t="s">
        <v>115</v>
      </c>
      <c r="D457" s="3" t="s">
        <v>5945</v>
      </c>
      <c r="E457" s="147">
        <f t="shared" si="11"/>
        <v>0</v>
      </c>
      <c r="F457" s="148">
        <f t="shared" si="12"/>
        <v>12528.43</v>
      </c>
      <c r="G457" s="147">
        <f t="shared" si="13"/>
        <v>32092.26</v>
      </c>
      <c r="H457" s="147">
        <f t="shared" si="15"/>
        <v>44620.69</v>
      </c>
      <c r="I457" s="19">
        <f t="shared" si="14"/>
        <v>1.5850653885346957E-5</v>
      </c>
    </row>
    <row r="458" spans="1:9" x14ac:dyDescent="0.2">
      <c r="A458" s="2"/>
      <c r="B458" s="13" t="str">
        <f t="shared" si="10"/>
        <v>ALL-ALL-189</v>
      </c>
      <c r="C458" s="14" t="s">
        <v>116</v>
      </c>
      <c r="D458" s="3" t="s">
        <v>117</v>
      </c>
      <c r="E458" s="147">
        <f t="shared" si="11"/>
        <v>0</v>
      </c>
      <c r="F458" s="148">
        <f t="shared" si="12"/>
        <v>0</v>
      </c>
      <c r="G458" s="147">
        <f t="shared" si="13"/>
        <v>15882.66</v>
      </c>
      <c r="H458" s="147">
        <f t="shared" si="15"/>
        <v>15882.66</v>
      </c>
      <c r="I458" s="19">
        <f t="shared" si="14"/>
        <v>5.6420137483002764E-6</v>
      </c>
    </row>
    <row r="459" spans="1:9" ht="10.5" x14ac:dyDescent="0.25">
      <c r="A459" s="2"/>
      <c r="B459" s="2"/>
      <c r="C459" s="4"/>
      <c r="D459" s="4" t="s">
        <v>4</v>
      </c>
      <c r="E459" s="17">
        <f>SUM(E445:E458)</f>
        <v>9282081.879999999</v>
      </c>
      <c r="F459" s="17">
        <f>SUM(F445:F458)</f>
        <v>41952223.899999999</v>
      </c>
      <c r="G459" s="17">
        <f>SUM(G445:G458)</f>
        <v>195009751.82999998</v>
      </c>
      <c r="H459" s="17">
        <f>SUM(H445:H458)</f>
        <v>246244057.61000001</v>
      </c>
      <c r="I459" s="18">
        <f>SUM(I445:I458)</f>
        <v>8.7473531415573041E-2</v>
      </c>
    </row>
    <row r="460" spans="1:9" x14ac:dyDescent="0.2">
      <c r="A460" s="2"/>
      <c r="B460" s="2"/>
      <c r="C460" s="277" t="s">
        <v>20</v>
      </c>
      <c r="D460" s="277"/>
      <c r="E460" s="11"/>
      <c r="F460" s="11"/>
      <c r="G460" s="11"/>
      <c r="H460" s="11"/>
      <c r="I460" s="12"/>
    </row>
    <row r="461" spans="1:9" x14ac:dyDescent="0.2">
      <c r="A461" s="2"/>
      <c r="B461" s="13" t="str">
        <f t="shared" ref="B461:B488" si="16">MID($C$374,5,3)&amp;"-"&amp;MID($C$375,5,3)&amp;"-"&amp;$C461</f>
        <v>ALL-ALL-311</v>
      </c>
      <c r="C461" s="14" t="s">
        <v>118</v>
      </c>
      <c r="D461" s="3" t="s">
        <v>13</v>
      </c>
      <c r="E461" s="147">
        <f t="shared" ref="E461:E488" si="17">IF(ISNA(VLOOKUP(MID($C$374,5,3)&amp;"-"&amp;MID($C$375,5,3)&amp;"-"&amp;$C461,FY20_ExpendByObj,2,FALSE))=TRUE,0,VLOOKUP(MID($C$374,5,3)&amp;"-"&amp;MID($C$375,5,3)&amp;"-"&amp;$C461,FY20_ExpendByObj,2,FALSE))</f>
        <v>6309114.3399999999</v>
      </c>
      <c r="F461" s="147">
        <f t="shared" ref="F461:F488" si="18">IF(ISNA(VLOOKUP(MID($C$374,5,3)&amp;"-"&amp;MID($C$375,5,3)&amp;"-"&amp;$C461,FY21_ExpendByObj,2,FALSE))=TRUE,0,VLOOKUP(MID($C$374,5,3)&amp;"-"&amp;MID($C$375,5,3)&amp;"-"&amp;$C461,FY21_ExpendByObj,2,FALSE))</f>
        <v>38624949.619999997</v>
      </c>
      <c r="G461" s="147">
        <f t="shared" ref="G461:G488" si="19">IF(ISNA(VLOOKUP(MID($C$374,5,3)&amp;"-"&amp;MID($C$375,5,3)&amp;"-"&amp;$C461,FY22_ExpendByObj,2,FALSE))=TRUE,0,VLOOKUP(MID($C$374,5,3)&amp;"-"&amp;MID($C$375,5,3)&amp;"-"&amp;$C461,FY22_ExpendByObj,2,FALSE))</f>
        <v>75888803.620000005</v>
      </c>
      <c r="H461" s="147">
        <f>F461+E461+G461</f>
        <v>120822867.58</v>
      </c>
      <c r="I461" s="15">
        <f t="shared" ref="I461:I488" si="20">IF($H$538=0,0,H461/$H$538)</f>
        <v>4.2920032286495068E-2</v>
      </c>
    </row>
    <row r="462" spans="1:9" x14ac:dyDescent="0.2">
      <c r="A462" s="2"/>
      <c r="B462" s="13" t="str">
        <f t="shared" si="16"/>
        <v>ALL-ALL-312</v>
      </c>
      <c r="C462" s="14" t="s">
        <v>276</v>
      </c>
      <c r="D462" s="20" t="s">
        <v>277</v>
      </c>
      <c r="E462" s="147">
        <f t="shared" si="17"/>
        <v>3182.25</v>
      </c>
      <c r="F462" s="148">
        <f t="shared" si="18"/>
        <v>3177422.82</v>
      </c>
      <c r="G462" s="147">
        <f t="shared" si="19"/>
        <v>12190126.84</v>
      </c>
      <c r="H462" s="147">
        <f t="shared" ref="H462:H488" si="21">F462+E462+G462</f>
        <v>15370731.91</v>
      </c>
      <c r="I462" s="15">
        <f t="shared" si="20"/>
        <v>5.4601610031101699E-3</v>
      </c>
    </row>
    <row r="463" spans="1:9" x14ac:dyDescent="0.2">
      <c r="A463" s="2"/>
      <c r="B463" s="13" t="str">
        <f t="shared" si="16"/>
        <v>ALL-ALL-313</v>
      </c>
      <c r="C463" s="14" t="s">
        <v>278</v>
      </c>
      <c r="D463" s="20" t="s">
        <v>119</v>
      </c>
      <c r="E463" s="147">
        <f t="shared" si="17"/>
        <v>0</v>
      </c>
      <c r="F463" s="148">
        <f t="shared" si="18"/>
        <v>69595.360000000001</v>
      </c>
      <c r="G463" s="147">
        <f t="shared" si="19"/>
        <v>83135.06</v>
      </c>
      <c r="H463" s="147">
        <f t="shared" si="21"/>
        <v>152730.41999999998</v>
      </c>
      <c r="I463" s="15">
        <f t="shared" si="20"/>
        <v>5.4254585152844384E-5</v>
      </c>
    </row>
    <row r="464" spans="1:9" x14ac:dyDescent="0.2">
      <c r="A464" s="2"/>
      <c r="B464" s="13" t="str">
        <f t="shared" si="16"/>
        <v>ALL-ALL-314</v>
      </c>
      <c r="C464" s="14" t="s">
        <v>120</v>
      </c>
      <c r="D464" s="3" t="s">
        <v>121</v>
      </c>
      <c r="E464" s="147">
        <f t="shared" si="17"/>
        <v>213429.87</v>
      </c>
      <c r="F464" s="148">
        <f t="shared" si="18"/>
        <v>958633.5</v>
      </c>
      <c r="G464" s="147">
        <f t="shared" si="19"/>
        <v>65909.009999999995</v>
      </c>
      <c r="H464" s="147">
        <f t="shared" si="21"/>
        <v>1237972.3800000001</v>
      </c>
      <c r="I464" s="15">
        <f t="shared" si="20"/>
        <v>4.3976620968880621E-4</v>
      </c>
    </row>
    <row r="465" spans="1:9" x14ac:dyDescent="0.2">
      <c r="A465" s="2"/>
      <c r="B465" s="13" t="str">
        <f t="shared" si="16"/>
        <v>ALL-ALL-315</v>
      </c>
      <c r="C465" s="14" t="s">
        <v>122</v>
      </c>
      <c r="D465" s="3" t="s">
        <v>123</v>
      </c>
      <c r="E465" s="147">
        <f t="shared" si="17"/>
        <v>770191.32</v>
      </c>
      <c r="F465" s="148">
        <f t="shared" si="18"/>
        <v>704815.86</v>
      </c>
      <c r="G465" s="147">
        <f t="shared" si="19"/>
        <v>74790.13</v>
      </c>
      <c r="H465" s="147">
        <f t="shared" si="21"/>
        <v>1549797.31</v>
      </c>
      <c r="I465" s="15">
        <f t="shared" si="20"/>
        <v>5.5053610227120552E-4</v>
      </c>
    </row>
    <row r="466" spans="1:9" x14ac:dyDescent="0.2">
      <c r="A466" s="2"/>
      <c r="B466" s="13" t="str">
        <f t="shared" si="16"/>
        <v>ALL-ALL-316</v>
      </c>
      <c r="C466" s="14" t="s">
        <v>234</v>
      </c>
      <c r="D466" s="3" t="s">
        <v>244</v>
      </c>
      <c r="E466" s="147">
        <f t="shared" si="17"/>
        <v>0</v>
      </c>
      <c r="F466" s="148">
        <f t="shared" si="18"/>
        <v>0</v>
      </c>
      <c r="G466" s="147">
        <f t="shared" si="19"/>
        <v>0</v>
      </c>
      <c r="H466" s="147">
        <f t="shared" si="21"/>
        <v>0</v>
      </c>
      <c r="I466" s="15">
        <f t="shared" si="20"/>
        <v>0</v>
      </c>
    </row>
    <row r="467" spans="1:9" x14ac:dyDescent="0.2">
      <c r="A467" s="2"/>
      <c r="B467" s="13" t="str">
        <f t="shared" si="16"/>
        <v>ALL-ALL-317</v>
      </c>
      <c r="C467" s="14" t="s">
        <v>124</v>
      </c>
      <c r="D467" s="3" t="s">
        <v>209</v>
      </c>
      <c r="E467" s="147">
        <f t="shared" si="17"/>
        <v>0</v>
      </c>
      <c r="F467" s="148">
        <f t="shared" si="18"/>
        <v>1260123.1200000001</v>
      </c>
      <c r="G467" s="147">
        <f t="shared" si="19"/>
        <v>2138487.15</v>
      </c>
      <c r="H467" s="147">
        <f t="shared" si="21"/>
        <v>3398610.27</v>
      </c>
      <c r="I467" s="15">
        <f t="shared" si="20"/>
        <v>1.2072918433344614E-3</v>
      </c>
    </row>
    <row r="468" spans="1:9" x14ac:dyDescent="0.2">
      <c r="A468" s="2"/>
      <c r="B468" s="13" t="str">
        <f t="shared" si="16"/>
        <v>ALL-ALL-318</v>
      </c>
      <c r="C468" s="14" t="s">
        <v>125</v>
      </c>
      <c r="D468" s="3" t="s">
        <v>208</v>
      </c>
      <c r="E468" s="147">
        <f t="shared" si="17"/>
        <v>27938.71</v>
      </c>
      <c r="F468" s="148">
        <f t="shared" si="18"/>
        <v>423148.11</v>
      </c>
      <c r="G468" s="147">
        <f t="shared" si="19"/>
        <v>410850.7</v>
      </c>
      <c r="H468" s="147">
        <f t="shared" si="21"/>
        <v>861937.52</v>
      </c>
      <c r="I468" s="15">
        <f t="shared" si="20"/>
        <v>3.0618695722352832E-4</v>
      </c>
    </row>
    <row r="469" spans="1:9" x14ac:dyDescent="0.2">
      <c r="A469" s="2"/>
      <c r="B469" s="13" t="str">
        <f t="shared" si="16"/>
        <v>ALL-ALL-319</v>
      </c>
      <c r="C469" s="14" t="s">
        <v>126</v>
      </c>
      <c r="D469" s="3" t="s">
        <v>295</v>
      </c>
      <c r="E469" s="147">
        <f t="shared" si="17"/>
        <v>13685</v>
      </c>
      <c r="F469" s="148">
        <f t="shared" si="18"/>
        <v>1530740.87</v>
      </c>
      <c r="G469" s="147">
        <f t="shared" si="19"/>
        <v>964876.83</v>
      </c>
      <c r="H469" s="147">
        <f t="shared" si="21"/>
        <v>2509302.7000000002</v>
      </c>
      <c r="I469" s="15">
        <f t="shared" si="20"/>
        <v>8.9138219492496877E-4</v>
      </c>
    </row>
    <row r="470" spans="1:9" x14ac:dyDescent="0.2">
      <c r="A470" s="2"/>
      <c r="B470" s="13" t="str">
        <f t="shared" si="16"/>
        <v>ALL-ALL-321</v>
      </c>
      <c r="C470" s="14" t="s">
        <v>127</v>
      </c>
      <c r="D470" s="3" t="s">
        <v>210</v>
      </c>
      <c r="E470" s="147">
        <f t="shared" si="17"/>
        <v>0</v>
      </c>
      <c r="F470" s="148">
        <f t="shared" si="18"/>
        <v>20950.71</v>
      </c>
      <c r="G470" s="147">
        <f t="shared" si="19"/>
        <v>513185.38</v>
      </c>
      <c r="H470" s="147">
        <f t="shared" si="21"/>
        <v>534136.09</v>
      </c>
      <c r="I470" s="15">
        <f t="shared" si="20"/>
        <v>1.8974171601251639E-4</v>
      </c>
    </row>
    <row r="471" spans="1:9" x14ac:dyDescent="0.2">
      <c r="A471" s="2"/>
      <c r="B471" s="13" t="str">
        <f t="shared" si="16"/>
        <v>ALL-ALL-322</v>
      </c>
      <c r="C471" s="14" t="s">
        <v>128</v>
      </c>
      <c r="D471" s="3" t="s">
        <v>129</v>
      </c>
      <c r="E471" s="147">
        <f t="shared" si="17"/>
        <v>0</v>
      </c>
      <c r="F471" s="148">
        <f t="shared" si="18"/>
        <v>7516.34</v>
      </c>
      <c r="G471" s="147">
        <f t="shared" si="19"/>
        <v>1996.75</v>
      </c>
      <c r="H471" s="147">
        <f t="shared" si="21"/>
        <v>9513.09</v>
      </c>
      <c r="I471" s="15">
        <f t="shared" si="20"/>
        <v>3.3793448055185893E-6</v>
      </c>
    </row>
    <row r="472" spans="1:9" x14ac:dyDescent="0.2">
      <c r="A472" s="2"/>
      <c r="B472" s="13" t="str">
        <f t="shared" si="16"/>
        <v>ALL-ALL-323</v>
      </c>
      <c r="C472" s="14" t="s">
        <v>130</v>
      </c>
      <c r="D472" s="3" t="s">
        <v>131</v>
      </c>
      <c r="E472" s="147">
        <f t="shared" si="17"/>
        <v>0</v>
      </c>
      <c r="F472" s="148">
        <f t="shared" si="18"/>
        <v>0</v>
      </c>
      <c r="G472" s="147">
        <f t="shared" si="19"/>
        <v>16287.26</v>
      </c>
      <c r="H472" s="147">
        <f t="shared" si="21"/>
        <v>16287.26</v>
      </c>
      <c r="I472" s="15">
        <f t="shared" si="20"/>
        <v>5.785740225008982E-6</v>
      </c>
    </row>
    <row r="473" spans="1:9" x14ac:dyDescent="0.2">
      <c r="A473" s="2"/>
      <c r="B473" s="13" t="str">
        <f t="shared" si="16"/>
        <v>ALL-ALL-324</v>
      </c>
      <c r="C473" s="14" t="s">
        <v>132</v>
      </c>
      <c r="D473" s="3" t="s">
        <v>133</v>
      </c>
      <c r="E473" s="147">
        <f t="shared" si="17"/>
        <v>0</v>
      </c>
      <c r="F473" s="148">
        <f t="shared" si="18"/>
        <v>0</v>
      </c>
      <c r="G473" s="147">
        <f t="shared" si="19"/>
        <v>228756.54</v>
      </c>
      <c r="H473" s="147">
        <f t="shared" si="21"/>
        <v>228756.54</v>
      </c>
      <c r="I473" s="15">
        <f t="shared" si="20"/>
        <v>8.1261422437652262E-5</v>
      </c>
    </row>
    <row r="474" spans="1:9" s="65" customFormat="1" ht="20" x14ac:dyDescent="0.2">
      <c r="A474" s="2"/>
      <c r="B474" s="13" t="str">
        <f t="shared" si="16"/>
        <v>ALL-ALL-325</v>
      </c>
      <c r="C474" s="100" t="s">
        <v>235</v>
      </c>
      <c r="D474" s="139" t="s">
        <v>291</v>
      </c>
      <c r="E474" s="147">
        <f t="shared" si="17"/>
        <v>17221.689999999999</v>
      </c>
      <c r="F474" s="148">
        <f t="shared" si="18"/>
        <v>473159.5</v>
      </c>
      <c r="G474" s="147">
        <f t="shared" si="19"/>
        <v>14118845.76</v>
      </c>
      <c r="H474" s="147">
        <f t="shared" si="21"/>
        <v>14609226.949999999</v>
      </c>
      <c r="I474" s="15">
        <f t="shared" si="20"/>
        <v>5.18965080811016E-3</v>
      </c>
    </row>
    <row r="475" spans="1:9" s="65" customFormat="1" x14ac:dyDescent="0.2">
      <c r="A475" s="2"/>
      <c r="B475" s="13" t="str">
        <f t="shared" si="16"/>
        <v>ALL-ALL-326</v>
      </c>
      <c r="C475" s="14" t="s">
        <v>134</v>
      </c>
      <c r="D475" s="139" t="s">
        <v>292</v>
      </c>
      <c r="E475" s="147">
        <f t="shared" si="17"/>
        <v>0</v>
      </c>
      <c r="F475" s="148">
        <f t="shared" si="18"/>
        <v>1123973.4099999999</v>
      </c>
      <c r="G475" s="147">
        <f t="shared" si="19"/>
        <v>6456680.9299999997</v>
      </c>
      <c r="H475" s="147">
        <f t="shared" si="21"/>
        <v>7580654.3399999999</v>
      </c>
      <c r="I475" s="15">
        <f t="shared" si="20"/>
        <v>2.6928836861956473E-3</v>
      </c>
    </row>
    <row r="476" spans="1:9" s="65" customFormat="1" x14ac:dyDescent="0.2">
      <c r="A476" s="2"/>
      <c r="B476" s="13" t="str">
        <f t="shared" si="16"/>
        <v>ALL-ALL-327</v>
      </c>
      <c r="C476" s="14" t="s">
        <v>135</v>
      </c>
      <c r="D476" s="3" t="s">
        <v>5944</v>
      </c>
      <c r="E476" s="147">
        <f t="shared" si="17"/>
        <v>8566.68</v>
      </c>
      <c r="F476" s="148">
        <f t="shared" si="18"/>
        <v>518948.13</v>
      </c>
      <c r="G476" s="147">
        <f t="shared" si="19"/>
        <v>900370.94</v>
      </c>
      <c r="H476" s="147">
        <f t="shared" si="21"/>
        <v>1427885.75</v>
      </c>
      <c r="I476" s="15">
        <f t="shared" si="20"/>
        <v>5.0722933264969793E-4</v>
      </c>
    </row>
    <row r="477" spans="1:9" x14ac:dyDescent="0.2">
      <c r="A477" s="2"/>
      <c r="B477" s="13" t="str">
        <f t="shared" si="16"/>
        <v>ALL-ALL-329</v>
      </c>
      <c r="C477" s="63" t="s">
        <v>3251</v>
      </c>
      <c r="D477" s="3" t="s">
        <v>3252</v>
      </c>
      <c r="E477" s="147">
        <f t="shared" si="17"/>
        <v>0</v>
      </c>
      <c r="F477" s="148">
        <f t="shared" si="18"/>
        <v>8412.01</v>
      </c>
      <c r="G477" s="147">
        <f t="shared" si="19"/>
        <v>0</v>
      </c>
      <c r="H477" s="147">
        <f t="shared" si="21"/>
        <v>8412.01</v>
      </c>
      <c r="I477" s="15">
        <f t="shared" si="20"/>
        <v>2.9882070176431034E-6</v>
      </c>
    </row>
    <row r="478" spans="1:9" x14ac:dyDescent="0.2">
      <c r="A478" s="2"/>
      <c r="B478" s="13" t="str">
        <f t="shared" si="16"/>
        <v>ALL-ALL-331</v>
      </c>
      <c r="C478" s="14" t="s">
        <v>136</v>
      </c>
      <c r="D478" s="3" t="s">
        <v>194</v>
      </c>
      <c r="E478" s="147">
        <f t="shared" si="17"/>
        <v>0</v>
      </c>
      <c r="F478" s="148">
        <f t="shared" si="18"/>
        <v>1006645.98</v>
      </c>
      <c r="G478" s="147">
        <f t="shared" si="19"/>
        <v>6046795.2999999998</v>
      </c>
      <c r="H478" s="147">
        <f t="shared" si="21"/>
        <v>7053441.2799999993</v>
      </c>
      <c r="I478" s="15">
        <f t="shared" si="20"/>
        <v>2.5056012452944719E-3</v>
      </c>
    </row>
    <row r="479" spans="1:9" x14ac:dyDescent="0.2">
      <c r="A479" s="2"/>
      <c r="B479" s="13" t="str">
        <f t="shared" si="16"/>
        <v>ALL-ALL-332</v>
      </c>
      <c r="C479" s="14" t="s">
        <v>137</v>
      </c>
      <c r="D479" s="3" t="s">
        <v>138</v>
      </c>
      <c r="E479" s="147">
        <f t="shared" si="17"/>
        <v>11628.76</v>
      </c>
      <c r="F479" s="148">
        <f t="shared" si="18"/>
        <v>201544.98</v>
      </c>
      <c r="G479" s="147">
        <f t="shared" si="19"/>
        <v>191789.11</v>
      </c>
      <c r="H479" s="147">
        <f t="shared" si="21"/>
        <v>404962.85</v>
      </c>
      <c r="I479" s="15">
        <f t="shared" si="20"/>
        <v>1.4385537228970855E-4</v>
      </c>
    </row>
    <row r="480" spans="1:9" x14ac:dyDescent="0.2">
      <c r="A480" s="2"/>
      <c r="B480" s="13" t="str">
        <f t="shared" si="16"/>
        <v>ALL-ALL-333</v>
      </c>
      <c r="C480" s="14" t="s">
        <v>139</v>
      </c>
      <c r="D480" s="3" t="s">
        <v>140</v>
      </c>
      <c r="E480" s="147">
        <f t="shared" si="17"/>
        <v>0</v>
      </c>
      <c r="F480" s="148">
        <f t="shared" si="18"/>
        <v>106179.85</v>
      </c>
      <c r="G480" s="147">
        <f t="shared" si="19"/>
        <v>539656.5</v>
      </c>
      <c r="H480" s="147">
        <f t="shared" si="21"/>
        <v>645836.35</v>
      </c>
      <c r="I480" s="15">
        <f t="shared" si="20"/>
        <v>2.294211149676483E-4</v>
      </c>
    </row>
    <row r="481" spans="1:9" x14ac:dyDescent="0.2">
      <c r="A481" s="2"/>
      <c r="B481" s="13" t="str">
        <f t="shared" si="16"/>
        <v>ALL-ALL-341</v>
      </c>
      <c r="C481" s="14" t="s">
        <v>141</v>
      </c>
      <c r="D481" s="3" t="s">
        <v>142</v>
      </c>
      <c r="E481" s="147">
        <f t="shared" si="17"/>
        <v>0</v>
      </c>
      <c r="F481" s="148">
        <f t="shared" si="18"/>
        <v>1780237.21</v>
      </c>
      <c r="G481" s="147">
        <f t="shared" si="19"/>
        <v>190373.43</v>
      </c>
      <c r="H481" s="147">
        <f t="shared" si="21"/>
        <v>1970610.64</v>
      </c>
      <c r="I481" s="15">
        <f t="shared" si="20"/>
        <v>7.0002205697451225E-4</v>
      </c>
    </row>
    <row r="482" spans="1:9" x14ac:dyDescent="0.2">
      <c r="A482" s="2"/>
      <c r="B482" s="13" t="str">
        <f t="shared" si="16"/>
        <v>ALL-ALL-342</v>
      </c>
      <c r="C482" s="14" t="s">
        <v>143</v>
      </c>
      <c r="D482" s="3" t="s">
        <v>144</v>
      </c>
      <c r="E482" s="147">
        <f t="shared" si="17"/>
        <v>373201.49</v>
      </c>
      <c r="F482" s="148">
        <f t="shared" si="18"/>
        <v>431541.37</v>
      </c>
      <c r="G482" s="147">
        <f t="shared" si="19"/>
        <v>14642.48</v>
      </c>
      <c r="H482" s="147">
        <f t="shared" si="21"/>
        <v>819385.34</v>
      </c>
      <c r="I482" s="15">
        <f t="shared" si="20"/>
        <v>2.9107110228612185E-4</v>
      </c>
    </row>
    <row r="483" spans="1:9" x14ac:dyDescent="0.2">
      <c r="A483" s="2"/>
      <c r="B483" s="13" t="str">
        <f t="shared" si="16"/>
        <v>ALL-ALL-343</v>
      </c>
      <c r="C483" s="14" t="s">
        <v>145</v>
      </c>
      <c r="D483" s="3" t="s">
        <v>146</v>
      </c>
      <c r="E483" s="147">
        <f t="shared" si="17"/>
        <v>244064.69</v>
      </c>
      <c r="F483" s="148">
        <f t="shared" si="18"/>
        <v>2889324.06</v>
      </c>
      <c r="G483" s="147">
        <f t="shared" si="19"/>
        <v>700962.48</v>
      </c>
      <c r="H483" s="147">
        <f t="shared" si="21"/>
        <v>3834351.23</v>
      </c>
      <c r="I483" s="15">
        <f t="shared" si="20"/>
        <v>1.3620805554908357E-3</v>
      </c>
    </row>
    <row r="484" spans="1:9" x14ac:dyDescent="0.2">
      <c r="A484" s="2"/>
      <c r="B484" s="13" t="str">
        <f t="shared" si="16"/>
        <v>ALL-ALL-344</v>
      </c>
      <c r="C484" s="14" t="s">
        <v>147</v>
      </c>
      <c r="D484" s="3" t="s">
        <v>148</v>
      </c>
      <c r="E484" s="147">
        <f t="shared" si="17"/>
        <v>147256.01</v>
      </c>
      <c r="F484" s="148">
        <f t="shared" si="18"/>
        <v>2771193.49</v>
      </c>
      <c r="G484" s="147">
        <f t="shared" si="19"/>
        <v>915961.05</v>
      </c>
      <c r="H484" s="147">
        <f t="shared" si="21"/>
        <v>3834410.55</v>
      </c>
      <c r="I484" s="15">
        <f t="shared" si="20"/>
        <v>1.3621016277958241E-3</v>
      </c>
    </row>
    <row r="485" spans="1:9" x14ac:dyDescent="0.2">
      <c r="A485" s="2"/>
      <c r="B485" s="13" t="str">
        <f t="shared" si="16"/>
        <v>ALL-ALL-345</v>
      </c>
      <c r="C485" s="63" t="s">
        <v>3689</v>
      </c>
      <c r="D485" s="3" t="s">
        <v>3690</v>
      </c>
      <c r="E485" s="147">
        <f t="shared" si="17"/>
        <v>0</v>
      </c>
      <c r="F485" s="148">
        <f t="shared" si="18"/>
        <v>1688.11</v>
      </c>
      <c r="G485" s="147">
        <f t="shared" si="19"/>
        <v>26294.48</v>
      </c>
      <c r="H485" s="147">
        <f t="shared" si="21"/>
        <v>27982.59</v>
      </c>
      <c r="I485" s="15">
        <f t="shared" si="20"/>
        <v>9.9402844040639181E-6</v>
      </c>
    </row>
    <row r="486" spans="1:9" x14ac:dyDescent="0.2">
      <c r="A486" s="2"/>
      <c r="B486" s="13" t="str">
        <f t="shared" si="16"/>
        <v>ALL-ALL-351</v>
      </c>
      <c r="C486" s="14" t="s">
        <v>149</v>
      </c>
      <c r="D486" s="27" t="s">
        <v>211</v>
      </c>
      <c r="E486" s="147">
        <f t="shared" si="17"/>
        <v>0</v>
      </c>
      <c r="F486" s="148">
        <f t="shared" si="18"/>
        <v>694</v>
      </c>
      <c r="G486" s="147">
        <f t="shared" si="19"/>
        <v>1658207.97</v>
      </c>
      <c r="H486" s="147">
        <f t="shared" si="21"/>
        <v>1658901.97</v>
      </c>
      <c r="I486" s="15">
        <f t="shared" si="20"/>
        <v>5.8929346355222694E-4</v>
      </c>
    </row>
    <row r="487" spans="1:9" x14ac:dyDescent="0.2">
      <c r="A487" s="2"/>
      <c r="B487" s="13" t="str">
        <f t="shared" si="16"/>
        <v>ALL-ALL-352</v>
      </c>
      <c r="C487" s="14" t="s">
        <v>150</v>
      </c>
      <c r="D487" s="3" t="s">
        <v>195</v>
      </c>
      <c r="E487" s="147">
        <f t="shared" si="17"/>
        <v>0</v>
      </c>
      <c r="F487" s="148">
        <f t="shared" si="18"/>
        <v>0</v>
      </c>
      <c r="G487" s="147">
        <f t="shared" si="19"/>
        <v>34657.58</v>
      </c>
      <c r="H487" s="147">
        <f t="shared" si="21"/>
        <v>34657.58</v>
      </c>
      <c r="I487" s="15">
        <f t="shared" si="20"/>
        <v>1.2311448009515831E-5</v>
      </c>
    </row>
    <row r="488" spans="1:9" x14ac:dyDescent="0.2">
      <c r="A488" s="2"/>
      <c r="B488" s="13" t="str">
        <f t="shared" si="16"/>
        <v>ALL-ALL-353</v>
      </c>
      <c r="C488" s="14" t="s">
        <v>151</v>
      </c>
      <c r="D488" s="20" t="s">
        <v>202</v>
      </c>
      <c r="E488" s="147">
        <f t="shared" si="17"/>
        <v>0</v>
      </c>
      <c r="F488" s="148">
        <f t="shared" si="18"/>
        <v>0</v>
      </c>
      <c r="G488" s="147">
        <f t="shared" si="19"/>
        <v>200</v>
      </c>
      <c r="H488" s="147">
        <f t="shared" si="21"/>
        <v>200</v>
      </c>
      <c r="I488" s="15">
        <f t="shared" si="20"/>
        <v>7.1046206974150126E-8</v>
      </c>
    </row>
    <row r="489" spans="1:9" ht="10.5" x14ac:dyDescent="0.25">
      <c r="A489" s="2"/>
      <c r="B489" s="2"/>
      <c r="C489" s="4"/>
      <c r="D489" s="4" t="s">
        <v>4</v>
      </c>
      <c r="E489" s="17">
        <f>SUM(E461:E488)</f>
        <v>8139480.8100000005</v>
      </c>
      <c r="F489" s="17">
        <f>SUM(F461:F488)</f>
        <v>58091438.409999989</v>
      </c>
      <c r="G489" s="17">
        <f>SUM(G461:G488)</f>
        <v>124372643.28000005</v>
      </c>
      <c r="H489" s="17">
        <f>SUM(H461:H488)</f>
        <v>190603562.49999997</v>
      </c>
      <c r="I489" s="18">
        <f>SUM(I461:I488)</f>
        <v>6.7708300756926826E-2</v>
      </c>
    </row>
    <row r="490" spans="1:9" x14ac:dyDescent="0.2">
      <c r="A490" s="2"/>
      <c r="B490" s="2"/>
      <c r="C490" s="277" t="s">
        <v>21</v>
      </c>
      <c r="D490" s="277"/>
      <c r="E490" s="11"/>
      <c r="F490" s="11"/>
      <c r="G490" s="11"/>
      <c r="H490" s="11"/>
      <c r="I490" s="12"/>
    </row>
    <row r="491" spans="1:9" x14ac:dyDescent="0.2">
      <c r="A491" s="21"/>
      <c r="B491" s="13" t="str">
        <f t="shared" ref="B491:B508" si="22">MID($C$374,5,3)&amp;"-"&amp;MID($C$375,5,3)&amp;"-"&amp;$C491</f>
        <v>ALL-ALL-411</v>
      </c>
      <c r="C491" s="14" t="s">
        <v>152</v>
      </c>
      <c r="D491" s="3" t="s">
        <v>153</v>
      </c>
      <c r="E491" s="147">
        <f t="shared" ref="E491:E508" si="23">IF(ISNA(VLOOKUP(MID($C$374,5,3)&amp;"-"&amp;MID($C$375,5,3)&amp;"-"&amp;$C491,FY20_ExpendByObj,2,FALSE))=TRUE,0,VLOOKUP(MID($C$374,5,3)&amp;"-"&amp;MID($C$375,5,3)&amp;"-"&amp;$C491,FY20_ExpendByObj,2,FALSE))</f>
        <v>8519589.8200000003</v>
      </c>
      <c r="F491" s="147">
        <f t="shared" ref="F491:F508" si="24">IF(ISNA(VLOOKUP(MID($C$374,5,3)&amp;"-"&amp;MID($C$375,5,3)&amp;"-"&amp;$C491,FY21_ExpendByObj,2,FALSE))=TRUE,0,VLOOKUP(MID($C$374,5,3)&amp;"-"&amp;MID($C$375,5,3)&amp;"-"&amp;$C491,FY21_ExpendByObj,2,FALSE))</f>
        <v>119424832.43000001</v>
      </c>
      <c r="G491" s="147">
        <f t="shared" ref="G491:G508" si="25">IF(ISNA(VLOOKUP(MID($C$374,5,3)&amp;"-"&amp;MID($C$375,5,3)&amp;"-"&amp;$C491,FY22_ExpendByObj,2,FALSE))=TRUE,0,VLOOKUP(MID($C$374,5,3)&amp;"-"&amp;MID($C$375,5,3)&amp;"-"&amp;$C491,FY22_ExpendByObj,2,FALSE))</f>
        <v>105473029.56</v>
      </c>
      <c r="H491" s="147">
        <f>F491+E491+G491</f>
        <v>233417451.81</v>
      </c>
      <c r="I491" s="15">
        <f t="shared" ref="I491:I508" si="26">IF($H$538=0,0,H491/$H$538)</f>
        <v>8.2917122963359874E-2</v>
      </c>
    </row>
    <row r="492" spans="1:9" s="65" customFormat="1" x14ac:dyDescent="0.2">
      <c r="A492" s="21"/>
      <c r="B492" s="13" t="str">
        <f t="shared" si="22"/>
        <v>ALL-ALL-413</v>
      </c>
      <c r="C492" s="14" t="s">
        <v>154</v>
      </c>
      <c r="D492" s="3" t="s">
        <v>241</v>
      </c>
      <c r="E492" s="147">
        <f t="shared" si="23"/>
        <v>1794.94</v>
      </c>
      <c r="F492" s="148">
        <f t="shared" si="24"/>
        <v>6696056.8799999999</v>
      </c>
      <c r="G492" s="147">
        <f t="shared" si="25"/>
        <v>10503391.789999999</v>
      </c>
      <c r="H492" s="147">
        <f t="shared" ref="H492:H508" si="27">F492+E492+G492</f>
        <v>17201243.609999999</v>
      </c>
      <c r="I492" s="15">
        <f t="shared" si="26"/>
        <v>6.1104155686441865E-3</v>
      </c>
    </row>
    <row r="493" spans="1:9" s="65" customFormat="1" x14ac:dyDescent="0.2">
      <c r="A493" s="21"/>
      <c r="B493" s="13" t="str">
        <f t="shared" si="22"/>
        <v>ALL-ALL-414</v>
      </c>
      <c r="C493" s="14" t="s">
        <v>155</v>
      </c>
      <c r="D493" s="138" t="s">
        <v>280</v>
      </c>
      <c r="E493" s="147">
        <f t="shared" si="23"/>
        <v>0</v>
      </c>
      <c r="F493" s="148">
        <f t="shared" si="24"/>
        <v>316995.96999999997</v>
      </c>
      <c r="G493" s="147">
        <f t="shared" si="25"/>
        <v>5076978.71</v>
      </c>
      <c r="H493" s="147">
        <f t="shared" si="27"/>
        <v>5393974.6799999997</v>
      </c>
      <c r="I493" s="15">
        <f t="shared" si="26"/>
        <v>1.916107207643026E-3</v>
      </c>
    </row>
    <row r="494" spans="1:9" s="65" customFormat="1" x14ac:dyDescent="0.2">
      <c r="A494" s="21"/>
      <c r="B494" s="13" t="str">
        <f t="shared" si="22"/>
        <v>ALL-ALL-415</v>
      </c>
      <c r="C494" s="14" t="s">
        <v>236</v>
      </c>
      <c r="D494" s="3" t="s">
        <v>245</v>
      </c>
      <c r="E494" s="147">
        <f t="shared" si="23"/>
        <v>0</v>
      </c>
      <c r="F494" s="148">
        <f t="shared" si="24"/>
        <v>0</v>
      </c>
      <c r="G494" s="147">
        <f t="shared" si="25"/>
        <v>33475.629999999997</v>
      </c>
      <c r="H494" s="147">
        <f t="shared" si="27"/>
        <v>33475.629999999997</v>
      </c>
      <c r="I494" s="15">
        <f t="shared" si="26"/>
        <v>1.1891582687850346E-5</v>
      </c>
    </row>
    <row r="495" spans="1:9" s="65" customFormat="1" x14ac:dyDescent="0.2">
      <c r="A495" s="21"/>
      <c r="B495" s="13" t="str">
        <f t="shared" si="22"/>
        <v>ALL-ALL-418</v>
      </c>
      <c r="C495" s="14" t="s">
        <v>156</v>
      </c>
      <c r="D495" s="3" t="s">
        <v>157</v>
      </c>
      <c r="E495" s="147">
        <f t="shared" si="23"/>
        <v>1225863.04</v>
      </c>
      <c r="F495" s="148">
        <f t="shared" si="24"/>
        <v>42327547.109999999</v>
      </c>
      <c r="G495" s="147">
        <f t="shared" si="25"/>
        <v>58125835.549999997</v>
      </c>
      <c r="H495" s="147">
        <f t="shared" si="27"/>
        <v>101679245.69999999</v>
      </c>
      <c r="I495" s="15">
        <f t="shared" si="26"/>
        <v>3.6119623674888315E-2</v>
      </c>
    </row>
    <row r="496" spans="1:9" s="65" customFormat="1" x14ac:dyDescent="0.2">
      <c r="A496" s="21"/>
      <c r="B496" s="13" t="str">
        <f t="shared" si="22"/>
        <v>ALL-ALL-421</v>
      </c>
      <c r="C496" s="14" t="s">
        <v>12</v>
      </c>
      <c r="D496" s="3" t="s">
        <v>158</v>
      </c>
      <c r="E496" s="147">
        <f t="shared" si="23"/>
        <v>0</v>
      </c>
      <c r="F496" s="148">
        <f t="shared" si="24"/>
        <v>335.27</v>
      </c>
      <c r="G496" s="147">
        <f t="shared" si="25"/>
        <v>0</v>
      </c>
      <c r="H496" s="147">
        <f t="shared" si="27"/>
        <v>335.27</v>
      </c>
      <c r="I496" s="15">
        <f t="shared" si="26"/>
        <v>1.1909830906111656E-7</v>
      </c>
    </row>
    <row r="497" spans="1:9" s="65" customFormat="1" ht="20" x14ac:dyDescent="0.2">
      <c r="A497" s="21"/>
      <c r="B497" s="13" t="str">
        <f t="shared" si="22"/>
        <v>ALL-ALL-422</v>
      </c>
      <c r="C497" s="14" t="s">
        <v>6</v>
      </c>
      <c r="D497" s="139" t="s">
        <v>293</v>
      </c>
      <c r="E497" s="147">
        <f t="shared" si="23"/>
        <v>154094.48000000001</v>
      </c>
      <c r="F497" s="148">
        <f t="shared" si="24"/>
        <v>1493258.05</v>
      </c>
      <c r="G497" s="147">
        <f t="shared" si="25"/>
        <v>8020358.6900000004</v>
      </c>
      <c r="H497" s="147">
        <f t="shared" si="27"/>
        <v>9667711.2200000007</v>
      </c>
      <c r="I497" s="15">
        <f t="shared" si="26"/>
        <v>3.4342710615121673E-3</v>
      </c>
    </row>
    <row r="498" spans="1:9" s="65" customFormat="1" x14ac:dyDescent="0.2">
      <c r="A498" s="21"/>
      <c r="B498" s="13" t="str">
        <f t="shared" si="22"/>
        <v>ALL-ALL-423</v>
      </c>
      <c r="C498" s="14" t="s">
        <v>159</v>
      </c>
      <c r="D498" s="3" t="s">
        <v>160</v>
      </c>
      <c r="E498" s="147">
        <f t="shared" si="23"/>
        <v>511545.79</v>
      </c>
      <c r="F498" s="148">
        <f t="shared" si="24"/>
        <v>479664.02</v>
      </c>
      <c r="G498" s="147">
        <f t="shared" si="25"/>
        <v>2205297.7999999998</v>
      </c>
      <c r="H498" s="147">
        <f t="shared" si="27"/>
        <v>3196507.61</v>
      </c>
      <c r="I498" s="15">
        <f t="shared" si="26"/>
        <v>1.1354987062725298E-3</v>
      </c>
    </row>
    <row r="499" spans="1:9" s="65" customFormat="1" x14ac:dyDescent="0.2">
      <c r="A499" s="21"/>
      <c r="B499" s="13" t="str">
        <f t="shared" si="22"/>
        <v>ALL-ALL-424</v>
      </c>
      <c r="C499" s="14" t="s">
        <v>161</v>
      </c>
      <c r="D499" s="3" t="s">
        <v>162</v>
      </c>
      <c r="E499" s="147">
        <f t="shared" si="23"/>
        <v>2675.07</v>
      </c>
      <c r="F499" s="148">
        <f t="shared" si="24"/>
        <v>3837.05</v>
      </c>
      <c r="G499" s="147">
        <f t="shared" si="25"/>
        <v>13242.04</v>
      </c>
      <c r="H499" s="147">
        <f t="shared" si="27"/>
        <v>19754.160000000003</v>
      </c>
      <c r="I499" s="15">
        <f t="shared" si="26"/>
        <v>7.0172906998023892E-6</v>
      </c>
    </row>
    <row r="500" spans="1:9" s="65" customFormat="1" x14ac:dyDescent="0.2">
      <c r="A500" s="21"/>
      <c r="B500" s="13" t="str">
        <f t="shared" si="22"/>
        <v>ALL-ALL-425</v>
      </c>
      <c r="C500" s="14" t="s">
        <v>163</v>
      </c>
      <c r="D500" s="3" t="s">
        <v>164</v>
      </c>
      <c r="E500" s="147">
        <f t="shared" si="23"/>
        <v>0</v>
      </c>
      <c r="F500" s="148">
        <f t="shared" si="24"/>
        <v>7876.42</v>
      </c>
      <c r="G500" s="147">
        <f t="shared" si="25"/>
        <v>70832.59</v>
      </c>
      <c r="H500" s="147">
        <f t="shared" si="27"/>
        <v>78709.009999999995</v>
      </c>
      <c r="I500" s="15">
        <f t="shared" si="26"/>
        <v>2.7959883075952258E-5</v>
      </c>
    </row>
    <row r="501" spans="1:9" s="65" customFormat="1" x14ac:dyDescent="0.2">
      <c r="A501" s="21"/>
      <c r="B501" s="13" t="str">
        <f t="shared" si="22"/>
        <v>ALL-ALL-451</v>
      </c>
      <c r="C501" s="14" t="s">
        <v>165</v>
      </c>
      <c r="D501" s="3" t="s">
        <v>166</v>
      </c>
      <c r="E501" s="147">
        <f t="shared" si="23"/>
        <v>2148594.9700000002</v>
      </c>
      <c r="F501" s="148">
        <f t="shared" si="24"/>
        <v>3747285.21</v>
      </c>
      <c r="G501" s="147">
        <f t="shared" si="25"/>
        <v>59787.18</v>
      </c>
      <c r="H501" s="147">
        <f t="shared" si="27"/>
        <v>5955667.3599999994</v>
      </c>
      <c r="I501" s="15">
        <f t="shared" si="26"/>
        <v>2.1156378796387512E-3</v>
      </c>
    </row>
    <row r="502" spans="1:9" s="65" customFormat="1" x14ac:dyDescent="0.2">
      <c r="A502" s="21"/>
      <c r="B502" s="13" t="str">
        <f t="shared" si="22"/>
        <v>ALL-ALL-452</v>
      </c>
      <c r="C502" s="63" t="s">
        <v>281</v>
      </c>
      <c r="D502" s="3" t="s">
        <v>282</v>
      </c>
      <c r="E502" s="147">
        <f t="shared" si="23"/>
        <v>618.5</v>
      </c>
      <c r="F502" s="148">
        <f t="shared" si="24"/>
        <v>5419.06</v>
      </c>
      <c r="G502" s="147">
        <f t="shared" si="25"/>
        <v>0</v>
      </c>
      <c r="H502" s="147">
        <f t="shared" si="27"/>
        <v>6037.56</v>
      </c>
      <c r="I502" s="15">
        <f t="shared" si="26"/>
        <v>2.1447286868942496E-6</v>
      </c>
    </row>
    <row r="503" spans="1:9" s="65" customFormat="1" x14ac:dyDescent="0.2">
      <c r="A503" s="21"/>
      <c r="B503" s="13" t="str">
        <f t="shared" si="22"/>
        <v>ALL-ALL-453</v>
      </c>
      <c r="C503" s="14" t="s">
        <v>246</v>
      </c>
      <c r="D503" s="3" t="s">
        <v>247</v>
      </c>
      <c r="E503" s="147">
        <f t="shared" si="23"/>
        <v>114204.92</v>
      </c>
      <c r="F503" s="148">
        <f t="shared" si="24"/>
        <v>704888.68</v>
      </c>
      <c r="G503" s="147">
        <f t="shared" si="25"/>
        <v>108701</v>
      </c>
      <c r="H503" s="147">
        <f t="shared" si="27"/>
        <v>927794.60000000009</v>
      </c>
      <c r="I503" s="15">
        <f t="shared" si="26"/>
        <v>3.2958143590549417E-4</v>
      </c>
    </row>
    <row r="504" spans="1:9" x14ac:dyDescent="0.2">
      <c r="A504" s="21"/>
      <c r="B504" s="13" t="str">
        <f t="shared" si="22"/>
        <v>ALL-ALL-459</v>
      </c>
      <c r="C504" s="14" t="s">
        <v>167</v>
      </c>
      <c r="D504" s="3" t="s">
        <v>168</v>
      </c>
      <c r="E504" s="147">
        <f t="shared" si="23"/>
        <v>374.63</v>
      </c>
      <c r="F504" s="148">
        <f t="shared" si="24"/>
        <v>98736.05</v>
      </c>
      <c r="G504" s="147">
        <f t="shared" si="25"/>
        <v>457738.52</v>
      </c>
      <c r="H504" s="147">
        <f t="shared" si="27"/>
        <v>556849.20000000007</v>
      </c>
      <c r="I504" s="15">
        <f t="shared" si="26"/>
        <v>1.9781011758294962E-4</v>
      </c>
    </row>
    <row r="505" spans="1:9" x14ac:dyDescent="0.2">
      <c r="A505" s="21"/>
      <c r="B505" s="13" t="str">
        <f t="shared" si="22"/>
        <v>ALL-ALL-461</v>
      </c>
      <c r="C505" s="14" t="s">
        <v>169</v>
      </c>
      <c r="D505" s="3" t="s">
        <v>257</v>
      </c>
      <c r="E505" s="147">
        <f t="shared" si="23"/>
        <v>1088077.83</v>
      </c>
      <c r="F505" s="148">
        <f t="shared" si="24"/>
        <v>15345334.16</v>
      </c>
      <c r="G505" s="147">
        <f t="shared" si="25"/>
        <v>24659845.870000001</v>
      </c>
      <c r="H505" s="147">
        <f t="shared" si="27"/>
        <v>41093257.859999999</v>
      </c>
      <c r="I505" s="15">
        <f t="shared" si="26"/>
        <v>1.4597600515818408E-2</v>
      </c>
    </row>
    <row r="506" spans="1:9" x14ac:dyDescent="0.2">
      <c r="A506" s="21"/>
      <c r="B506" s="13" t="str">
        <f t="shared" si="22"/>
        <v>ALL-ALL-462</v>
      </c>
      <c r="C506" s="14" t="s">
        <v>170</v>
      </c>
      <c r="D506" s="3" t="s">
        <v>258</v>
      </c>
      <c r="E506" s="147">
        <f t="shared" si="23"/>
        <v>11423873.58</v>
      </c>
      <c r="F506" s="148">
        <f t="shared" si="24"/>
        <v>159023815.61000001</v>
      </c>
      <c r="G506" s="147">
        <f t="shared" si="25"/>
        <v>116643142.56</v>
      </c>
      <c r="H506" s="147">
        <f t="shared" si="27"/>
        <v>287090831.75</v>
      </c>
      <c r="I506" s="15">
        <f t="shared" si="26"/>
        <v>0.10198357326445706</v>
      </c>
    </row>
    <row r="507" spans="1:9" x14ac:dyDescent="0.2">
      <c r="A507" s="21"/>
      <c r="B507" s="13" t="str">
        <f t="shared" si="22"/>
        <v>ALL-ALL-471</v>
      </c>
      <c r="C507" s="14" t="s">
        <v>171</v>
      </c>
      <c r="D507" s="3" t="s">
        <v>172</v>
      </c>
      <c r="E507" s="147">
        <f t="shared" si="23"/>
        <v>135.09</v>
      </c>
      <c r="F507" s="148">
        <f t="shared" si="24"/>
        <v>22383.84</v>
      </c>
      <c r="G507" s="147">
        <f t="shared" si="25"/>
        <v>9540.6200000000008</v>
      </c>
      <c r="H507" s="147">
        <f t="shared" si="27"/>
        <v>32059.550000000003</v>
      </c>
      <c r="I507" s="15">
        <f t="shared" si="26"/>
        <v>1.1388547123990575E-5</v>
      </c>
    </row>
    <row r="508" spans="1:9" x14ac:dyDescent="0.2">
      <c r="A508" s="21"/>
      <c r="B508" s="13" t="str">
        <f t="shared" si="22"/>
        <v>ALL-ALL-472</v>
      </c>
      <c r="C508" s="14" t="s">
        <v>173</v>
      </c>
      <c r="D508" s="3" t="s">
        <v>174</v>
      </c>
      <c r="E508" s="147">
        <f t="shared" si="23"/>
        <v>0</v>
      </c>
      <c r="F508" s="148">
        <f t="shared" si="24"/>
        <v>-12123.17</v>
      </c>
      <c r="G508" s="147">
        <f t="shared" si="25"/>
        <v>-2102500.67</v>
      </c>
      <c r="H508" s="147">
        <f t="shared" si="27"/>
        <v>-2114623.84</v>
      </c>
      <c r="I508" s="15">
        <f t="shared" si="26"/>
        <v>-7.5118001504556056E-4</v>
      </c>
    </row>
    <row r="509" spans="1:9" ht="10.5" x14ac:dyDescent="0.25">
      <c r="A509" s="2"/>
      <c r="B509" s="2"/>
      <c r="C509" s="4"/>
      <c r="D509" s="4" t="s">
        <v>4</v>
      </c>
      <c r="E509" s="17">
        <f>SUM(E491:E508)</f>
        <v>25191442.66</v>
      </c>
      <c r="F509" s="17">
        <f>SUM(F491:F508)</f>
        <v>349686142.63999999</v>
      </c>
      <c r="G509" s="17">
        <f>SUM(G491:G508)</f>
        <v>329358697.44</v>
      </c>
      <c r="H509" s="17">
        <f>SUM(H491:H508)</f>
        <v>704236282.74000001</v>
      </c>
      <c r="I509" s="18">
        <f>SUM(I491:I508)</f>
        <v>0.25016658351126081</v>
      </c>
    </row>
    <row r="510" spans="1:9" x14ac:dyDescent="0.2">
      <c r="A510" s="2"/>
      <c r="B510" s="2"/>
      <c r="C510" s="277" t="s">
        <v>22</v>
      </c>
      <c r="D510" s="277"/>
      <c r="E510" s="11"/>
      <c r="F510" s="11"/>
      <c r="G510" s="11"/>
      <c r="H510" s="11"/>
      <c r="I510" s="12"/>
    </row>
    <row r="511" spans="1:9" x14ac:dyDescent="0.2">
      <c r="A511" s="9"/>
      <c r="B511" s="13" t="str">
        <f t="shared" ref="B511:B522" si="28">MID($C$374,5,3)&amp;"-"&amp;MID($C$375,5,3)&amp;"-"&amp;$C511</f>
        <v>ALL-ALL-522</v>
      </c>
      <c r="C511" s="14" t="s">
        <v>237</v>
      </c>
      <c r="D511" s="3" t="s">
        <v>238</v>
      </c>
      <c r="E511" s="16">
        <f t="shared" ref="E511:E522" si="29">IF(ISNA(VLOOKUP(MID($C$374,5,3)&amp;"-"&amp;MID($C$375,5,3)&amp;"-"&amp;$C511,FY20_ExpendByObj,2,FALSE))=TRUE,0,VLOOKUP(MID($C$374,5,3)&amp;"-"&amp;MID($C$375,5,3)&amp;"-"&amp;$C511,FY20_ExpendByObj,2,FALSE))</f>
        <v>0</v>
      </c>
      <c r="F511" s="16">
        <f t="shared" ref="F511:F522" si="30">IF(ISNA(VLOOKUP(MID($C$374,5,3)&amp;"-"&amp;MID($C$375,5,3)&amp;"-"&amp;$C511,FY21_ExpendByObj,2,FALSE))=TRUE,0,VLOOKUP(MID($C$374,5,3)&amp;"-"&amp;MID($C$375,5,3)&amp;"-"&amp;$C511,FY21_ExpendByObj,2,FALSE))</f>
        <v>0</v>
      </c>
      <c r="G511" s="16">
        <f t="shared" ref="G511:G522" si="31">IF(ISNA(VLOOKUP(MID($C$374,5,3)&amp;"-"&amp;MID($C$375,5,3)&amp;"-"&amp;$C511,FY22_ExpendByObj,2,FALSE))=TRUE,0,VLOOKUP(MID($C$374,5,3)&amp;"-"&amp;MID($C$375,5,3)&amp;"-"&amp;$C511,FY22_ExpendByObj,2,FALSE))</f>
        <v>6216109.6299999999</v>
      </c>
      <c r="H511" s="16">
        <f>F511+E511+G511</f>
        <v>6216109.6299999999</v>
      </c>
      <c r="I511" s="19">
        <f t="shared" ref="I511:I522" si="32">IF($H$538=0,0,H511/$H$538)</f>
        <v>2.2081550567349391E-3</v>
      </c>
    </row>
    <row r="512" spans="1:9" x14ac:dyDescent="0.2">
      <c r="A512" s="9"/>
      <c r="B512" s="13"/>
      <c r="C512" s="63" t="s">
        <v>14052</v>
      </c>
      <c r="D512" s="3" t="s">
        <v>14053</v>
      </c>
      <c r="E512" s="16">
        <f t="shared" si="29"/>
        <v>0</v>
      </c>
      <c r="F512" s="16">
        <f t="shared" si="30"/>
        <v>1584344.59</v>
      </c>
      <c r="G512" s="16">
        <f t="shared" si="31"/>
        <v>22817715.73</v>
      </c>
      <c r="H512" s="16">
        <f t="shared" ref="H512:H522" si="33">F512+E512+G512</f>
        <v>24402060.32</v>
      </c>
      <c r="I512" s="19">
        <f t="shared" si="32"/>
        <v>8.6683691404520809E-3</v>
      </c>
    </row>
    <row r="513" spans="1:9" x14ac:dyDescent="0.2">
      <c r="A513" s="9"/>
      <c r="B513" s="13"/>
      <c r="C513" s="233" t="s">
        <v>38876</v>
      </c>
      <c r="D513" s="3" t="s">
        <v>38877</v>
      </c>
      <c r="E513" s="16">
        <f t="shared" si="29"/>
        <v>0</v>
      </c>
      <c r="F513" s="16">
        <f t="shared" si="30"/>
        <v>0</v>
      </c>
      <c r="G513" s="16">
        <f t="shared" si="31"/>
        <v>4957.29</v>
      </c>
      <c r="H513" s="16">
        <f t="shared" si="33"/>
        <v>4957.29</v>
      </c>
      <c r="I513" s="19">
        <f t="shared" si="32"/>
        <v>1.7609832568544235E-6</v>
      </c>
    </row>
    <row r="514" spans="1:9" x14ac:dyDescent="0.2">
      <c r="A514" s="9"/>
      <c r="B514" s="13"/>
      <c r="C514" s="233" t="s">
        <v>58802</v>
      </c>
      <c r="D514" s="3" t="s">
        <v>58803</v>
      </c>
      <c r="E514" s="16">
        <f t="shared" si="29"/>
        <v>0</v>
      </c>
      <c r="F514" s="16">
        <f t="shared" si="30"/>
        <v>0</v>
      </c>
      <c r="G514" s="16">
        <f t="shared" si="31"/>
        <v>23700</v>
      </c>
      <c r="H514" s="16">
        <f t="shared" ref="H514" si="34">F514+E514+G514</f>
        <v>23700</v>
      </c>
      <c r="I514" s="19">
        <f t="shared" ref="I514" si="35">IF($H$538=0,0,H514/$H$538)</f>
        <v>8.4189755264367909E-6</v>
      </c>
    </row>
    <row r="515" spans="1:9" x14ac:dyDescent="0.2">
      <c r="A515" s="9"/>
      <c r="B515" s="13"/>
      <c r="C515" s="233" t="s">
        <v>54162</v>
      </c>
      <c r="D515" s="3" t="s">
        <v>54163</v>
      </c>
      <c r="E515" s="16">
        <f t="shared" si="29"/>
        <v>0</v>
      </c>
      <c r="F515" s="16">
        <f t="shared" si="30"/>
        <v>0</v>
      </c>
      <c r="G515" s="16">
        <f t="shared" si="31"/>
        <v>278576.40000000002</v>
      </c>
      <c r="H515" s="16">
        <f t="shared" si="33"/>
        <v>278576.40000000002</v>
      </c>
      <c r="I515" s="19">
        <f t="shared" si="32"/>
        <v>9.8958982862568185E-5</v>
      </c>
    </row>
    <row r="516" spans="1:9" x14ac:dyDescent="0.2">
      <c r="A516" s="9"/>
      <c r="B516" s="13"/>
      <c r="C516" s="233" t="s">
        <v>54164</v>
      </c>
      <c r="D516" s="3" t="s">
        <v>54165</v>
      </c>
      <c r="E516" s="16">
        <f t="shared" si="29"/>
        <v>0</v>
      </c>
      <c r="F516" s="16">
        <f t="shared" si="30"/>
        <v>0</v>
      </c>
      <c r="G516" s="16">
        <f t="shared" si="31"/>
        <v>175125.66</v>
      </c>
      <c r="H516" s="16">
        <f t="shared" si="33"/>
        <v>175125.66</v>
      </c>
      <c r="I516" s="19">
        <f t="shared" si="32"/>
        <v>6.2210069434223225E-5</v>
      </c>
    </row>
    <row r="517" spans="1:9" x14ac:dyDescent="0.2">
      <c r="A517" s="9"/>
      <c r="B517" s="13" t="str">
        <f t="shared" si="28"/>
        <v>ALL-ALL-529</v>
      </c>
      <c r="C517" s="14" t="s">
        <v>239</v>
      </c>
      <c r="D517" s="3" t="s">
        <v>240</v>
      </c>
      <c r="E517" s="16">
        <f t="shared" si="29"/>
        <v>0</v>
      </c>
      <c r="F517" s="16">
        <f t="shared" si="30"/>
        <v>0</v>
      </c>
      <c r="G517" s="16">
        <f t="shared" si="31"/>
        <v>99909.08</v>
      </c>
      <c r="H517" s="16">
        <f t="shared" si="33"/>
        <v>99909.08</v>
      </c>
      <c r="I517" s="19">
        <f t="shared" si="32"/>
        <v>3.5490805881384615E-5</v>
      </c>
    </row>
    <row r="518" spans="1:9" x14ac:dyDescent="0.2">
      <c r="A518" s="9"/>
      <c r="B518" s="13" t="str">
        <f t="shared" si="28"/>
        <v>ALL-ALL-532</v>
      </c>
      <c r="C518" s="14" t="s">
        <v>283</v>
      </c>
      <c r="D518" s="3" t="s">
        <v>284</v>
      </c>
      <c r="E518" s="16">
        <f t="shared" si="29"/>
        <v>0</v>
      </c>
      <c r="F518" s="16">
        <f t="shared" si="30"/>
        <v>0</v>
      </c>
      <c r="G518" s="16">
        <f t="shared" si="31"/>
        <v>7980663.3499999996</v>
      </c>
      <c r="H518" s="16">
        <f t="shared" si="33"/>
        <v>7980663.3499999996</v>
      </c>
      <c r="I518" s="19">
        <f t="shared" si="32"/>
        <v>2.8349793007755716E-3</v>
      </c>
    </row>
    <row r="519" spans="1:9" x14ac:dyDescent="0.2">
      <c r="A519" s="9"/>
      <c r="B519" s="13" t="str">
        <f t="shared" si="28"/>
        <v>ALL-ALL-541</v>
      </c>
      <c r="C519" s="14" t="s">
        <v>175</v>
      </c>
      <c r="D519" s="3" t="s">
        <v>261</v>
      </c>
      <c r="E519" s="16">
        <f t="shared" si="29"/>
        <v>222499.29</v>
      </c>
      <c r="F519" s="16">
        <f t="shared" si="30"/>
        <v>4553862.07</v>
      </c>
      <c r="G519" s="16">
        <f t="shared" si="31"/>
        <v>15783206.43</v>
      </c>
      <c r="H519" s="16">
        <f t="shared" si="33"/>
        <v>20559567.789999999</v>
      </c>
      <c r="I519" s="19">
        <f t="shared" si="32"/>
        <v>7.3033965425370519E-3</v>
      </c>
    </row>
    <row r="520" spans="1:9" x14ac:dyDescent="0.2">
      <c r="A520" s="9"/>
      <c r="B520" s="13" t="str">
        <f t="shared" si="28"/>
        <v>ALL-ALL-542</v>
      </c>
      <c r="C520" s="14" t="s">
        <v>176</v>
      </c>
      <c r="D520" s="3" t="s">
        <v>262</v>
      </c>
      <c r="E520" s="16">
        <f t="shared" si="29"/>
        <v>4490</v>
      </c>
      <c r="F520" s="16">
        <f t="shared" si="30"/>
        <v>4500858.57</v>
      </c>
      <c r="G520" s="16">
        <f t="shared" si="31"/>
        <v>14551925.65</v>
      </c>
      <c r="H520" s="16">
        <f t="shared" si="33"/>
        <v>19057274.219999999</v>
      </c>
      <c r="I520" s="19">
        <f t="shared" si="32"/>
        <v>6.7697352429862767E-3</v>
      </c>
    </row>
    <row r="521" spans="1:9" x14ac:dyDescent="0.2">
      <c r="A521" s="9"/>
      <c r="B521" s="13" t="str">
        <f t="shared" si="28"/>
        <v>ALL-ALL-551</v>
      </c>
      <c r="C521" s="14" t="s">
        <v>177</v>
      </c>
      <c r="D521" s="3" t="s">
        <v>14</v>
      </c>
      <c r="E521" s="16">
        <f t="shared" si="29"/>
        <v>0</v>
      </c>
      <c r="F521" s="16">
        <f t="shared" si="30"/>
        <v>486142.31</v>
      </c>
      <c r="G521" s="16">
        <f t="shared" si="31"/>
        <v>5211782.34</v>
      </c>
      <c r="H521" s="16">
        <f t="shared" si="33"/>
        <v>5697924.6499999994</v>
      </c>
      <c r="I521" s="19">
        <f t="shared" si="32"/>
        <v>2.0240796700350594E-3</v>
      </c>
    </row>
    <row r="522" spans="1:9" x14ac:dyDescent="0.2">
      <c r="A522" s="2"/>
      <c r="B522" s="13" t="str">
        <f t="shared" si="28"/>
        <v>ALL-ALL-552</v>
      </c>
      <c r="C522" s="14" t="s">
        <v>178</v>
      </c>
      <c r="D522" s="3" t="s">
        <v>179</v>
      </c>
      <c r="E522" s="16">
        <f t="shared" si="29"/>
        <v>0</v>
      </c>
      <c r="F522" s="16">
        <f t="shared" si="30"/>
        <v>10116.94</v>
      </c>
      <c r="G522" s="16">
        <f t="shared" si="31"/>
        <v>0</v>
      </c>
      <c r="H522" s="16">
        <f t="shared" si="33"/>
        <v>10116.94</v>
      </c>
      <c r="I522" s="19">
        <f t="shared" si="32"/>
        <v>3.5938510659252923E-6</v>
      </c>
    </row>
    <row r="523" spans="1:9" ht="10.5" x14ac:dyDescent="0.25">
      <c r="A523" s="2"/>
      <c r="B523" s="2"/>
      <c r="C523" s="4"/>
      <c r="D523" s="4" t="s">
        <v>4</v>
      </c>
      <c r="E523" s="17">
        <f>SUM(E511:E522)</f>
        <v>226989.29</v>
      </c>
      <c r="F523" s="17">
        <f>SUM(F511:F522)</f>
        <v>11135324.48</v>
      </c>
      <c r="G523" s="17">
        <f>SUM(G511:G522)</f>
        <v>73143671.560000002</v>
      </c>
      <c r="H523" s="17">
        <f>SUM(H511:H522)</f>
        <v>84505985.329999998</v>
      </c>
      <c r="I523" s="18">
        <f>SUM(I511:I522)</f>
        <v>3.0019148621548374E-2</v>
      </c>
    </row>
    <row r="524" spans="1:9" x14ac:dyDescent="0.2">
      <c r="A524" s="2"/>
      <c r="B524" s="2"/>
      <c r="C524" s="277" t="s">
        <v>23</v>
      </c>
      <c r="D524" s="277"/>
      <c r="E524" s="11"/>
      <c r="F524" s="11"/>
      <c r="G524" s="11"/>
      <c r="H524" s="11"/>
      <c r="I524" s="12"/>
    </row>
    <row r="525" spans="1:9" x14ac:dyDescent="0.2">
      <c r="A525" s="2"/>
      <c r="B525" s="13" t="str">
        <f t="shared" ref="B525:B533" si="36">MID($C$374,5,3)&amp;"-"&amp;MID($C$375,5,3)&amp;"-"&amp;$C525</f>
        <v>ALL-ALL-361</v>
      </c>
      <c r="C525" s="14" t="s">
        <v>181</v>
      </c>
      <c r="D525" s="3" t="s">
        <v>182</v>
      </c>
      <c r="E525" s="147">
        <f t="shared" ref="E525:E535" si="37">IF(ISNA(VLOOKUP(MID($C$374,5,3)&amp;"-"&amp;MID($C$375,5,3)&amp;"-"&amp;$C525,FY20_ExpendByObj,2,FALSE))=TRUE,0,VLOOKUP(MID($C$374,5,3)&amp;"-"&amp;MID($C$375,5,3)&amp;"-"&amp;$C525,FY20_ExpendByObj,2,FALSE))</f>
        <v>0</v>
      </c>
      <c r="F525" s="147">
        <f t="shared" ref="F525:F535" si="38">IF(ISNA(VLOOKUP(MID($C$374,5,3)&amp;"-"&amp;MID($C$375,5,3)&amp;"-"&amp;$C525,FY21_ExpendByObj,2,FALSE))=TRUE,0,VLOOKUP(MID($C$374,5,3)&amp;"-"&amp;MID($C$375,5,3)&amp;"-"&amp;$C525,FY21_ExpendByObj,2,FALSE))</f>
        <v>101341.44</v>
      </c>
      <c r="G525" s="147">
        <f t="shared" ref="G525:G535" si="39">IF(ISNA(VLOOKUP(MID($C$374,5,3)&amp;"-"&amp;MID($C$375,5,3)&amp;"-"&amp;$C525,FY22_ExpendByObj,2,FALSE))=TRUE,0,VLOOKUP(MID($C$374,5,3)&amp;"-"&amp;MID($C$375,5,3)&amp;"-"&amp;$C525,FY22_ExpendByObj,2,FALSE))</f>
        <v>43803.86</v>
      </c>
      <c r="H525" s="147">
        <f>F525+E525+G525</f>
        <v>145145.29999999999</v>
      </c>
      <c r="I525" s="15">
        <f t="shared" ref="I525:I535" si="40">IF($H$538=0,0,H525/$H$538)</f>
        <v>5.1560115125625559E-5</v>
      </c>
    </row>
    <row r="526" spans="1:9" x14ac:dyDescent="0.2">
      <c r="A526" s="2"/>
      <c r="B526" s="13" t="str">
        <f t="shared" si="36"/>
        <v>ALL-ALL-363</v>
      </c>
      <c r="C526" s="14" t="s">
        <v>183</v>
      </c>
      <c r="D526" s="3" t="s">
        <v>184</v>
      </c>
      <c r="E526" s="147">
        <f t="shared" si="37"/>
        <v>0</v>
      </c>
      <c r="F526" s="148">
        <f t="shared" si="38"/>
        <v>0</v>
      </c>
      <c r="G526" s="147">
        <f t="shared" si="39"/>
        <v>8962.0499999999993</v>
      </c>
      <c r="H526" s="147">
        <f t="shared" ref="H526:H535" si="41">F526+E526+G526</f>
        <v>8962.0499999999993</v>
      </c>
      <c r="I526" s="15">
        <f t="shared" si="40"/>
        <v>3.1835982960634106E-6</v>
      </c>
    </row>
    <row r="527" spans="1:9" x14ac:dyDescent="0.2">
      <c r="A527" s="2"/>
      <c r="B527" s="13" t="str">
        <f t="shared" si="36"/>
        <v>ALL-ALL-371</v>
      </c>
      <c r="C527" s="14" t="s">
        <v>185</v>
      </c>
      <c r="D527" s="3" t="s">
        <v>186</v>
      </c>
      <c r="E527" s="147">
        <f t="shared" si="37"/>
        <v>0</v>
      </c>
      <c r="F527" s="148">
        <f t="shared" si="38"/>
        <v>2873</v>
      </c>
      <c r="G527" s="147">
        <f t="shared" si="39"/>
        <v>0</v>
      </c>
      <c r="H527" s="147">
        <f t="shared" si="41"/>
        <v>2873</v>
      </c>
      <c r="I527" s="15">
        <f t="shared" si="40"/>
        <v>1.0205787631836666E-6</v>
      </c>
    </row>
    <row r="528" spans="1:9" x14ac:dyDescent="0.2">
      <c r="A528" s="2"/>
      <c r="B528" s="13" t="str">
        <f t="shared" si="36"/>
        <v>ALL-ALL-372</v>
      </c>
      <c r="C528" s="14" t="s">
        <v>187</v>
      </c>
      <c r="D528" s="3" t="s">
        <v>188</v>
      </c>
      <c r="E528" s="147">
        <f t="shared" si="37"/>
        <v>2060.7199999999998</v>
      </c>
      <c r="F528" s="148">
        <f t="shared" si="38"/>
        <v>5372.99</v>
      </c>
      <c r="G528" s="147">
        <f t="shared" si="39"/>
        <v>0</v>
      </c>
      <c r="H528" s="147">
        <f t="shared" si="41"/>
        <v>7433.7099999999991</v>
      </c>
      <c r="I528" s="15">
        <f t="shared" si="40"/>
        <v>2.6406844962290475E-6</v>
      </c>
    </row>
    <row r="529" spans="1:9" x14ac:dyDescent="0.2">
      <c r="A529" s="2"/>
      <c r="B529" s="13" t="str">
        <f t="shared" si="36"/>
        <v>ALL-ALL-373</v>
      </c>
      <c r="C529" s="14" t="s">
        <v>189</v>
      </c>
      <c r="D529" s="3" t="s">
        <v>190</v>
      </c>
      <c r="E529" s="147">
        <f t="shared" si="37"/>
        <v>0</v>
      </c>
      <c r="F529" s="148">
        <f t="shared" si="38"/>
        <v>0</v>
      </c>
      <c r="G529" s="147">
        <f t="shared" si="39"/>
        <v>19743.400000000001</v>
      </c>
      <c r="H529" s="147">
        <f t="shared" si="41"/>
        <v>19743.400000000001</v>
      </c>
      <c r="I529" s="15">
        <f t="shared" si="40"/>
        <v>7.0134684138671791E-6</v>
      </c>
    </row>
    <row r="530" spans="1:9" x14ac:dyDescent="0.2">
      <c r="A530" s="2"/>
      <c r="B530" s="13" t="str">
        <f t="shared" si="36"/>
        <v>ALL-ALL-378</v>
      </c>
      <c r="C530" s="14" t="s">
        <v>191</v>
      </c>
      <c r="D530" s="3" t="s">
        <v>192</v>
      </c>
      <c r="E530" s="147">
        <f t="shared" si="37"/>
        <v>0</v>
      </c>
      <c r="F530" s="148">
        <f t="shared" si="38"/>
        <v>0</v>
      </c>
      <c r="G530" s="147">
        <f t="shared" si="39"/>
        <v>0</v>
      </c>
      <c r="H530" s="147">
        <f t="shared" si="41"/>
        <v>0</v>
      </c>
      <c r="I530" s="15">
        <f t="shared" si="40"/>
        <v>0</v>
      </c>
    </row>
    <row r="531" spans="1:9" x14ac:dyDescent="0.2">
      <c r="A531" s="2"/>
      <c r="B531" s="13" t="str">
        <f t="shared" si="36"/>
        <v>ALL-ALL-379</v>
      </c>
      <c r="C531" s="14" t="s">
        <v>193</v>
      </c>
      <c r="D531" s="3" t="s">
        <v>279</v>
      </c>
      <c r="E531" s="147">
        <f t="shared" si="37"/>
        <v>0</v>
      </c>
      <c r="F531" s="148">
        <f t="shared" si="38"/>
        <v>0</v>
      </c>
      <c r="G531" s="147">
        <f t="shared" si="39"/>
        <v>0</v>
      </c>
      <c r="H531" s="147">
        <f t="shared" si="41"/>
        <v>0</v>
      </c>
      <c r="I531" s="15">
        <f t="shared" si="40"/>
        <v>0</v>
      </c>
    </row>
    <row r="532" spans="1:9" x14ac:dyDescent="0.2">
      <c r="A532" s="2"/>
      <c r="B532" s="13" t="str">
        <f t="shared" si="36"/>
        <v>ALL-ALL-392</v>
      </c>
      <c r="C532" s="14" t="s">
        <v>3249</v>
      </c>
      <c r="D532" s="3" t="s">
        <v>3250</v>
      </c>
      <c r="E532" s="147">
        <f t="shared" si="37"/>
        <v>226234.39</v>
      </c>
      <c r="F532" s="148">
        <f t="shared" si="38"/>
        <v>7819741.2999999998</v>
      </c>
      <c r="G532" s="147">
        <f t="shared" si="39"/>
        <v>27550498.739999998</v>
      </c>
      <c r="H532" s="147">
        <f t="shared" si="41"/>
        <v>35596474.43</v>
      </c>
      <c r="I532" s="15">
        <f t="shared" si="40"/>
        <v>1.2644972449519114E-2</v>
      </c>
    </row>
    <row r="533" spans="1:9" x14ac:dyDescent="0.2">
      <c r="A533" s="2"/>
      <c r="B533" s="13" t="str">
        <f t="shared" si="36"/>
        <v>ALL-ALL-394</v>
      </c>
      <c r="C533" s="233" t="s">
        <v>54160</v>
      </c>
      <c r="D533" s="3" t="s">
        <v>54161</v>
      </c>
      <c r="E533" s="147">
        <f t="shared" si="37"/>
        <v>0</v>
      </c>
      <c r="F533" s="148">
        <f t="shared" si="38"/>
        <v>0</v>
      </c>
      <c r="G533" s="147">
        <f t="shared" si="39"/>
        <v>51103800.270000003</v>
      </c>
      <c r="H533" s="147">
        <f t="shared" si="41"/>
        <v>51103800.270000003</v>
      </c>
      <c r="I533" s="15">
        <f t="shared" si="40"/>
        <v>1.8153655855740247E-2</v>
      </c>
    </row>
    <row r="534" spans="1:9" x14ac:dyDescent="0.2">
      <c r="A534" s="2"/>
      <c r="B534" s="13" t="str">
        <f>MID($C$374,5,3)&amp;"-"&amp;MID($C$375,5,3)&amp;"-"&amp;$C534</f>
        <v>ALL-ALL-399</v>
      </c>
      <c r="C534" s="233" t="s">
        <v>36334</v>
      </c>
      <c r="D534" s="3" t="s">
        <v>36335</v>
      </c>
      <c r="E534" s="147">
        <f>IF(ISNA(VLOOKUP(MID($C$374,5,3)&amp;"-"&amp;MID($C$375,5,3)&amp;"-"&amp;$C534,FY20_ExpendByObj,2,FALSE))=TRUE,0,VLOOKUP(MID($C$374,5,3)&amp;"-"&amp;MID($C$375,5,3)&amp;"-"&amp;$C534,FY20_ExpendByObj,2,FALSE))</f>
        <v>0</v>
      </c>
      <c r="F534" s="148">
        <f>IF(ISNA(VLOOKUP(MID($C$374,5,3)&amp;"-"&amp;MID($C$375,5,3)&amp;"-"&amp;$C534,FY21_ExpendByObj,2,FALSE))=TRUE,0,VLOOKUP(MID($C$374,5,3)&amp;"-"&amp;MID($C$375,5,3)&amp;"-"&amp;$C534,FY21_ExpendByObj,2,FALSE))</f>
        <v>0</v>
      </c>
      <c r="G534" s="147">
        <f>IF(ISNA(VLOOKUP(MID($C$374,5,3)&amp;"-"&amp;MID($C$375,5,3)&amp;"-"&amp;$C534,FY22_ExpendByObj,2,FALSE))=TRUE,0,VLOOKUP(MID($C$374,5,3)&amp;"-"&amp;MID($C$375,5,3)&amp;"-"&amp;$C534,FY22_ExpendByObj,2,FALSE))</f>
        <v>-0.43</v>
      </c>
      <c r="H534" s="147">
        <f>F534+E534+G534</f>
        <v>-0.43</v>
      </c>
      <c r="I534" s="15">
        <f t="shared" si="40"/>
        <v>-1.5274934499442278E-10</v>
      </c>
    </row>
    <row r="535" spans="1:9" x14ac:dyDescent="0.2">
      <c r="A535" s="2"/>
      <c r="B535" s="13" t="str">
        <f>MID($C$374,5,3)&amp;"-"&amp;MID($C$375,5,3)&amp;"-"&amp;$C535</f>
        <v>ALL-ALL-715</v>
      </c>
      <c r="C535" s="14" t="s">
        <v>180</v>
      </c>
      <c r="D535" s="20" t="s">
        <v>196</v>
      </c>
      <c r="E535" s="147">
        <f t="shared" si="37"/>
        <v>12117148.050000001</v>
      </c>
      <c r="F535" s="147">
        <f t="shared" si="38"/>
        <v>0</v>
      </c>
      <c r="G535" s="147">
        <f t="shared" si="39"/>
        <v>100000</v>
      </c>
      <c r="H535" s="147">
        <f t="shared" si="41"/>
        <v>12217148.050000001</v>
      </c>
      <c r="I535" s="15">
        <f t="shared" si="40"/>
        <v>4.3399101449706733E-3</v>
      </c>
    </row>
    <row r="536" spans="1:9" ht="10.5" x14ac:dyDescent="0.25">
      <c r="A536" s="7"/>
      <c r="B536" s="8"/>
      <c r="C536" s="4"/>
      <c r="D536" s="4" t="s">
        <v>4</v>
      </c>
      <c r="E536" s="17">
        <f>SUM(E525:E535)</f>
        <v>12345443.16</v>
      </c>
      <c r="F536" s="17">
        <f>SUM(F525:F535)</f>
        <v>7929328.7299999995</v>
      </c>
      <c r="G536" s="17">
        <f>SUM(G525:G535)</f>
        <v>78826807.889999986</v>
      </c>
      <c r="H536" s="17">
        <f>SUM(H525:H535)</f>
        <v>99101579.779999986</v>
      </c>
      <c r="I536" s="18">
        <f>SUM(I525:I535)</f>
        <v>3.5203956742575662E-2</v>
      </c>
    </row>
    <row r="537" spans="1:9" ht="10.5" thickBot="1" x14ac:dyDescent="0.25">
      <c r="A537" s="7"/>
      <c r="B537" s="8"/>
      <c r="E537" s="22"/>
      <c r="F537" s="22"/>
      <c r="G537" s="22"/>
      <c r="H537" s="22"/>
      <c r="I537" s="23"/>
    </row>
    <row r="538" spans="1:9" ht="11" thickTop="1" x14ac:dyDescent="0.25">
      <c r="A538" s="7"/>
      <c r="B538" s="8"/>
      <c r="C538" s="5"/>
      <c r="D538" s="6" t="s">
        <v>5</v>
      </c>
      <c r="E538" s="24">
        <f>E443+E459+E489+E509+E523+E536</f>
        <v>88975172.969999999</v>
      </c>
      <c r="F538" s="24">
        <f>F443+F459+F489+F509+F523+F536</f>
        <v>660873190.57999992</v>
      </c>
      <c r="G538" s="24">
        <f>G443+G459+G489+G509+G523+G536</f>
        <v>2065220990.8600001</v>
      </c>
      <c r="H538" s="24">
        <f>H443+H459+H489+H509+H523+H536</f>
        <v>2815069354.4099994</v>
      </c>
      <c r="I538" s="25">
        <f>I443+I459+I489+I509+I523+I536</f>
        <v>1.0000000000000002</v>
      </c>
    </row>
    <row r="539" spans="1:9" ht="5.4" customHeight="1" x14ac:dyDescent="0.2">
      <c r="G539" s="80"/>
    </row>
    <row r="540" spans="1:9" x14ac:dyDescent="0.2">
      <c r="C540" s="81" t="s">
        <v>3695</v>
      </c>
      <c r="D540" s="234" t="s">
        <v>58826</v>
      </c>
      <c r="G540" s="80"/>
    </row>
    <row r="541" spans="1:9" x14ac:dyDescent="0.2">
      <c r="C541" s="81"/>
      <c r="D541" s="234" t="s">
        <v>14886</v>
      </c>
      <c r="G541" s="80"/>
    </row>
    <row r="542" spans="1:9" x14ac:dyDescent="0.2">
      <c r="D542" s="79" t="s">
        <v>3697</v>
      </c>
      <c r="G542" s="80"/>
    </row>
    <row r="543" spans="1:9" x14ac:dyDescent="0.2">
      <c r="D543" s="79" t="s">
        <v>5942</v>
      </c>
      <c r="G543" s="80"/>
    </row>
  </sheetData>
  <sheetProtection formatCells="0" formatColumns="0" formatRows="0"/>
  <mergeCells count="10">
    <mergeCell ref="C374:F374"/>
    <mergeCell ref="C460:D460"/>
    <mergeCell ref="C490:D490"/>
    <mergeCell ref="C510:D510"/>
    <mergeCell ref="C524:D524"/>
    <mergeCell ref="C378:D378"/>
    <mergeCell ref="C379:D379"/>
    <mergeCell ref="C444:D444"/>
    <mergeCell ref="C376:F376"/>
    <mergeCell ref="C375:F375"/>
  </mergeCells>
  <dataValidations count="2">
    <dataValidation type="list" allowBlank="1" showInputMessage="1" showErrorMessage="1" promptTitle="District Input" prompt="Select PSU from drop down list" sqref="C374:F374" xr:uid="{00000000-0002-0000-0300-000000000000}">
      <formula1>$C$2:$C$372</formula1>
    </dataValidation>
    <dataValidation type="list" allowBlank="1" showInputMessage="1" showErrorMessage="1" promptTitle="PRC Input" prompt="Select PRC from drop down list" sqref="C375:F375" xr:uid="{00000000-0002-0000-0300-000001000000}">
      <formula1>$E$2:$E$56</formula1>
    </dataValidation>
  </dataValidations>
  <hyperlinks>
    <hyperlink ref="D543" r:id="rId1" xr:uid="{00000000-0004-0000-0300-000000000000}"/>
  </hyperlinks>
  <printOptions horizontalCentered="1"/>
  <pageMargins left="0.42" right="0.41" top="0.48" bottom="0.53" header="0.17" footer="0.17"/>
  <pageSetup orientation="landscape" r:id="rId2"/>
  <headerFooter alignWithMargins="0">
    <oddFooter>&amp;L&amp;"Arial,Italic"NCDPI
Division of School Business&amp;R&amp;"Arial,Italic"July 13, 2022
Page &amp;P of &amp;N</oddFooter>
  </headerFooter>
  <rowBreaks count="2" manualBreakCount="2">
    <brk id="58" max="16383" man="1"/>
    <brk id="543" min="2" max="8"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ataTables"/>
  <dimension ref="A1:AG24103"/>
  <sheetViews>
    <sheetView zoomScale="120" zoomScaleNormal="120" workbookViewId="0">
      <pane ySplit="3" topLeftCell="A4" activePane="bottomLeft" state="frozen"/>
      <selection activeCell="C364" sqref="C364:F364"/>
      <selection pane="bottomLeft" activeCell="A3" sqref="A3"/>
    </sheetView>
  </sheetViews>
  <sheetFormatPr defaultColWidth="9" defaultRowHeight="10" x14ac:dyDescent="0.2"/>
  <cols>
    <col min="1" max="1" width="19.88671875" style="34" customWidth="1"/>
    <col min="2" max="2" width="20.109375" style="34" customWidth="1"/>
    <col min="3" max="3" width="21.88671875" style="34" customWidth="1"/>
    <col min="4" max="4" width="3.88671875" style="34" customWidth="1"/>
    <col min="5" max="5" width="19.88671875" style="34" customWidth="1"/>
    <col min="6" max="6" width="20" style="34" customWidth="1"/>
    <col min="7" max="7" width="21.88671875" style="34" customWidth="1"/>
    <col min="8" max="8" width="3.6640625" style="34" customWidth="1"/>
    <col min="9" max="10" width="20" style="34" customWidth="1"/>
    <col min="11" max="11" width="21.6640625" style="34" customWidth="1"/>
    <col min="12" max="12" width="4.44140625" style="34" customWidth="1"/>
    <col min="13" max="13" width="28" style="34" customWidth="1"/>
    <col min="14" max="14" width="39.109375" style="34" customWidth="1"/>
    <col min="15" max="15" width="4.44140625" style="34" customWidth="1"/>
    <col min="16" max="16" width="28" style="34" customWidth="1"/>
    <col min="17" max="17" width="39.109375" style="34" customWidth="1"/>
    <col min="18" max="18" width="3.88671875" style="108" customWidth="1"/>
    <col min="19" max="19" width="39.109375" style="108" customWidth="1"/>
    <col min="20" max="20" width="27" style="108" customWidth="1"/>
    <col min="21" max="21" width="3.6640625" style="34" customWidth="1"/>
    <col min="22" max="22" width="21.6640625" style="34" customWidth="1"/>
    <col min="23" max="23" width="23.88671875" style="34" customWidth="1"/>
    <col min="24" max="24" width="3.6640625" style="34" customWidth="1"/>
    <col min="25" max="25" width="21.88671875" style="34" bestFit="1" customWidth="1"/>
    <col min="26" max="26" width="23.88671875" style="34" customWidth="1"/>
    <col min="27" max="27" width="3.6640625" style="34" customWidth="1"/>
    <col min="28" max="28" width="21.88671875" style="34" bestFit="1" customWidth="1"/>
    <col min="29" max="29" width="23.6640625" style="34" bestFit="1" customWidth="1"/>
    <col min="30" max="30" width="3.6640625" style="34" customWidth="1"/>
    <col min="31" max="31" width="27.33203125" style="34" customWidth="1"/>
    <col min="32" max="32" width="16" style="34" bestFit="1" customWidth="1"/>
    <col min="33" max="33" width="22" style="34" bestFit="1" customWidth="1"/>
    <col min="34" max="16384" width="9" style="34"/>
  </cols>
  <sheetData>
    <row r="1" spans="1:33" ht="68.25" customHeight="1" x14ac:dyDescent="0.25">
      <c r="A1" s="281" t="s">
        <v>42428</v>
      </c>
      <c r="B1" s="282"/>
      <c r="C1" s="283"/>
      <c r="E1" s="281" t="s">
        <v>42429</v>
      </c>
      <c r="F1" s="282"/>
      <c r="G1" s="283"/>
      <c r="I1" s="281" t="s">
        <v>42430</v>
      </c>
      <c r="J1" s="282"/>
      <c r="K1" s="283"/>
      <c r="M1" s="281" t="s">
        <v>42431</v>
      </c>
      <c r="N1" s="283"/>
      <c r="P1" s="281" t="s">
        <v>42432</v>
      </c>
      <c r="Q1" s="283"/>
      <c r="R1" s="105"/>
      <c r="S1" s="281" t="s">
        <v>42431</v>
      </c>
      <c r="T1" s="283"/>
      <c r="V1" s="281" t="s">
        <v>42433</v>
      </c>
      <c r="W1" s="283"/>
      <c r="Y1" s="281" t="s">
        <v>42434</v>
      </c>
      <c r="Z1" s="283"/>
      <c r="AB1" s="281" t="s">
        <v>42433</v>
      </c>
      <c r="AC1" s="283"/>
      <c r="AE1" s="155" t="s">
        <v>6740</v>
      </c>
      <c r="AG1" s="89" t="s">
        <v>6741</v>
      </c>
    </row>
    <row r="2" spans="1:33" ht="15.75" customHeight="1" x14ac:dyDescent="0.25">
      <c r="A2" s="284" t="s">
        <v>58821</v>
      </c>
      <c r="B2" s="285"/>
      <c r="C2" s="286"/>
      <c r="E2" s="284" t="s">
        <v>14866</v>
      </c>
      <c r="F2" s="285"/>
      <c r="G2" s="286"/>
      <c r="I2" s="287" t="s">
        <v>324</v>
      </c>
      <c r="J2" s="288"/>
      <c r="K2" s="288"/>
      <c r="M2" s="284" t="s">
        <v>58822</v>
      </c>
      <c r="N2" s="286"/>
      <c r="P2" s="284" t="s">
        <v>14867</v>
      </c>
      <c r="Q2" s="286"/>
      <c r="R2" s="106"/>
      <c r="S2" s="291" t="s">
        <v>325</v>
      </c>
      <c r="T2" s="291"/>
      <c r="V2" s="287" t="s">
        <v>58823</v>
      </c>
      <c r="W2" s="287"/>
      <c r="Y2" s="287" t="s">
        <v>14868</v>
      </c>
      <c r="Z2" s="287"/>
      <c r="AB2" s="289" t="s">
        <v>7450</v>
      </c>
      <c r="AC2" s="290"/>
      <c r="AE2" s="78" t="s">
        <v>58824</v>
      </c>
      <c r="AF2" s="75" t="s">
        <v>226</v>
      </c>
    </row>
    <row r="3" spans="1:33" ht="12.75" customHeight="1" x14ac:dyDescent="0.25">
      <c r="A3" s="35" t="s">
        <v>222</v>
      </c>
      <c r="B3" s="35" t="s">
        <v>225</v>
      </c>
      <c r="C3" s="35" t="s">
        <v>221</v>
      </c>
      <c r="E3" s="35" t="s">
        <v>222</v>
      </c>
      <c r="F3" s="35" t="s">
        <v>225</v>
      </c>
      <c r="G3" s="35" t="s">
        <v>221</v>
      </c>
      <c r="I3" s="212" t="s">
        <v>222</v>
      </c>
      <c r="J3" s="212" t="s">
        <v>225</v>
      </c>
      <c r="K3" s="212" t="s">
        <v>221</v>
      </c>
      <c r="M3" s="35" t="s">
        <v>220</v>
      </c>
      <c r="N3" s="35" t="s">
        <v>197</v>
      </c>
      <c r="P3" s="35" t="s">
        <v>220</v>
      </c>
      <c r="Q3" s="35" t="s">
        <v>197</v>
      </c>
      <c r="R3" s="107"/>
      <c r="S3" s="110" t="s">
        <v>220</v>
      </c>
      <c r="T3" s="111" t="s">
        <v>197</v>
      </c>
      <c r="V3" s="190" t="s">
        <v>11303</v>
      </c>
      <c r="W3" s="190" t="s">
        <v>221</v>
      </c>
      <c r="Y3" s="190" t="s">
        <v>11303</v>
      </c>
      <c r="Z3" s="190" t="s">
        <v>221</v>
      </c>
      <c r="AB3" s="190" t="s">
        <v>11303</v>
      </c>
      <c r="AC3" s="190" t="s">
        <v>221</v>
      </c>
      <c r="AE3" s="77" t="s">
        <v>14887</v>
      </c>
      <c r="AF3" s="76" t="s">
        <v>226</v>
      </c>
    </row>
    <row r="4" spans="1:33" ht="14.5" x14ac:dyDescent="0.35">
      <c r="A4" s="259" t="s">
        <v>500</v>
      </c>
      <c r="B4" s="259"/>
      <c r="C4" s="260">
        <v>8583</v>
      </c>
      <c r="E4" s="239" t="s">
        <v>327</v>
      </c>
      <c r="F4" s="239"/>
      <c r="G4" s="240">
        <v>32655.98</v>
      </c>
      <c r="I4" s="231" t="s">
        <v>329</v>
      </c>
      <c r="J4" s="231"/>
      <c r="K4" s="232">
        <v>33326</v>
      </c>
      <c r="M4" s="261" t="s">
        <v>47368</v>
      </c>
      <c r="N4" s="262">
        <v>201000</v>
      </c>
      <c r="P4" s="243" t="s">
        <v>16608</v>
      </c>
      <c r="Q4" s="244">
        <v>5982.26</v>
      </c>
      <c r="R4" s="104"/>
      <c r="S4" s="235" t="s">
        <v>14889</v>
      </c>
      <c r="T4" s="236">
        <v>33326</v>
      </c>
      <c r="V4" s="266" t="s">
        <v>7466</v>
      </c>
      <c r="W4" s="267">
        <v>8583</v>
      </c>
      <c r="Y4" s="245" t="s">
        <v>7451</v>
      </c>
      <c r="Z4" s="246">
        <v>32655.98</v>
      </c>
      <c r="AB4" s="231" t="s">
        <v>8119</v>
      </c>
      <c r="AC4" s="232">
        <v>33326</v>
      </c>
    </row>
    <row r="5" spans="1:33" ht="14.5" x14ac:dyDescent="0.35">
      <c r="A5" s="259" t="s">
        <v>4004</v>
      </c>
      <c r="B5" s="259"/>
      <c r="C5" s="260">
        <v>52382</v>
      </c>
      <c r="E5" s="239" t="s">
        <v>486</v>
      </c>
      <c r="F5" s="239"/>
      <c r="G5" s="240">
        <v>149822</v>
      </c>
      <c r="I5" s="231" t="s">
        <v>330</v>
      </c>
      <c r="J5" s="231"/>
      <c r="K5" s="232">
        <v>29700</v>
      </c>
      <c r="M5" s="261" t="s">
        <v>47369</v>
      </c>
      <c r="N5" s="262">
        <v>15376.5</v>
      </c>
      <c r="P5" s="243" t="s">
        <v>16609</v>
      </c>
      <c r="Q5" s="244">
        <v>467.23</v>
      </c>
      <c r="R5" s="104"/>
      <c r="S5" s="235" t="s">
        <v>14890</v>
      </c>
      <c r="T5" s="236">
        <v>5557</v>
      </c>
      <c r="V5" s="266" t="s">
        <v>7482</v>
      </c>
      <c r="W5" s="267">
        <v>52382</v>
      </c>
      <c r="Y5" s="245" t="s">
        <v>7879</v>
      </c>
      <c r="Z5" s="246">
        <v>3335</v>
      </c>
      <c r="AB5" s="231" t="s">
        <v>10987</v>
      </c>
      <c r="AC5" s="232">
        <v>5557</v>
      </c>
    </row>
    <row r="6" spans="1:33" ht="14.5" x14ac:dyDescent="0.35">
      <c r="A6" s="259" t="s">
        <v>4006</v>
      </c>
      <c r="B6" s="259"/>
      <c r="C6" s="260">
        <v>33</v>
      </c>
      <c r="E6" s="239" t="s">
        <v>487</v>
      </c>
      <c r="F6" s="239"/>
      <c r="G6" s="240">
        <v>961393</v>
      </c>
      <c r="I6" s="231" t="s">
        <v>331</v>
      </c>
      <c r="J6" s="231"/>
      <c r="K6" s="232">
        <v>97837</v>
      </c>
      <c r="M6" s="261" t="s">
        <v>37881</v>
      </c>
      <c r="N6" s="262">
        <v>83125.279999999999</v>
      </c>
      <c r="P6" s="243" t="s">
        <v>16610</v>
      </c>
      <c r="Q6" s="244">
        <v>2000</v>
      </c>
      <c r="R6" s="104"/>
      <c r="S6" s="235" t="s">
        <v>14891</v>
      </c>
      <c r="T6" s="236">
        <v>1794.94</v>
      </c>
      <c r="V6" s="266" t="s">
        <v>7582</v>
      </c>
      <c r="W6" s="267">
        <v>33</v>
      </c>
      <c r="Y6" s="245" t="s">
        <v>8119</v>
      </c>
      <c r="Z6" s="246">
        <v>48744</v>
      </c>
      <c r="AB6" s="231" t="s">
        <v>10062</v>
      </c>
      <c r="AC6" s="232">
        <v>1794.94</v>
      </c>
    </row>
    <row r="7" spans="1:33" ht="14.5" x14ac:dyDescent="0.35">
      <c r="A7" s="259" t="s">
        <v>4007</v>
      </c>
      <c r="B7" s="259"/>
      <c r="C7" s="260">
        <v>4330</v>
      </c>
      <c r="E7" s="239" t="s">
        <v>488</v>
      </c>
      <c r="F7" s="239"/>
      <c r="G7" s="240">
        <v>21414.61</v>
      </c>
      <c r="I7" s="231" t="s">
        <v>332</v>
      </c>
      <c r="J7" s="231"/>
      <c r="K7" s="232">
        <v>367625.25</v>
      </c>
      <c r="M7" s="261" t="s">
        <v>16620</v>
      </c>
      <c r="N7" s="262">
        <v>20920.48</v>
      </c>
      <c r="P7" s="243" t="s">
        <v>16611</v>
      </c>
      <c r="Q7" s="244">
        <v>10358.56</v>
      </c>
      <c r="R7" s="104"/>
      <c r="S7" s="235" t="s">
        <v>14892</v>
      </c>
      <c r="T7" s="236">
        <v>1794.94</v>
      </c>
      <c r="V7" s="266" t="s">
        <v>7583</v>
      </c>
      <c r="W7" s="267">
        <v>4330</v>
      </c>
      <c r="Y7" s="245" t="s">
        <v>9100</v>
      </c>
      <c r="Z7" s="246">
        <v>48638</v>
      </c>
      <c r="AB7" s="231" t="s">
        <v>10602</v>
      </c>
      <c r="AC7" s="232">
        <v>40677.94</v>
      </c>
    </row>
    <row r="8" spans="1:33" ht="14.5" x14ac:dyDescent="0.35">
      <c r="A8" s="259" t="s">
        <v>667</v>
      </c>
      <c r="B8" s="259"/>
      <c r="C8" s="260">
        <v>5562</v>
      </c>
      <c r="E8" s="239" t="s">
        <v>489</v>
      </c>
      <c r="F8" s="239"/>
      <c r="G8" s="240">
        <v>6075</v>
      </c>
      <c r="I8" s="231" t="s">
        <v>333</v>
      </c>
      <c r="J8" s="231"/>
      <c r="K8" s="232">
        <v>3667</v>
      </c>
      <c r="M8" s="261" t="s">
        <v>42891</v>
      </c>
      <c r="N8" s="262">
        <v>12121</v>
      </c>
      <c r="P8" s="243" t="s">
        <v>16612</v>
      </c>
      <c r="Q8" s="244">
        <v>13847.93</v>
      </c>
      <c r="R8" s="104"/>
      <c r="S8" s="235" t="s">
        <v>14893</v>
      </c>
      <c r="T8" s="236">
        <v>38883</v>
      </c>
      <c r="V8" s="266" t="s">
        <v>7639</v>
      </c>
      <c r="W8" s="267">
        <v>5562</v>
      </c>
      <c r="Y8" s="245" t="s">
        <v>9476</v>
      </c>
      <c r="Z8" s="246">
        <v>3729</v>
      </c>
      <c r="AB8" s="231" t="s">
        <v>8121</v>
      </c>
      <c r="AC8" s="232">
        <v>29700</v>
      </c>
    </row>
    <row r="9" spans="1:33" ht="14.5" x14ac:dyDescent="0.35">
      <c r="A9" s="259" t="s">
        <v>675</v>
      </c>
      <c r="B9" s="259"/>
      <c r="C9" s="260">
        <v>-0.36</v>
      </c>
      <c r="E9" s="239" t="s">
        <v>490</v>
      </c>
      <c r="F9" s="239"/>
      <c r="G9" s="240">
        <v>175692</v>
      </c>
      <c r="I9" s="231" t="s">
        <v>334</v>
      </c>
      <c r="J9" s="231"/>
      <c r="K9" s="232">
        <v>65615</v>
      </c>
      <c r="M9" s="261" t="s">
        <v>55485</v>
      </c>
      <c r="N9" s="262">
        <v>33611.06</v>
      </c>
      <c r="P9" s="243" t="s">
        <v>16613</v>
      </c>
      <c r="Q9" s="244">
        <v>3335</v>
      </c>
      <c r="R9" s="104"/>
      <c r="S9" s="235" t="s">
        <v>14894</v>
      </c>
      <c r="T9" s="236">
        <v>29700</v>
      </c>
      <c r="V9" s="266" t="s">
        <v>7647</v>
      </c>
      <c r="W9" s="267">
        <v>-0.36</v>
      </c>
      <c r="Y9" s="245" t="s">
        <v>9713</v>
      </c>
      <c r="Z9" s="246">
        <v>375.22</v>
      </c>
      <c r="AB9" s="231" t="s">
        <v>8414</v>
      </c>
      <c r="AC9" s="232">
        <v>191779.13</v>
      </c>
    </row>
    <row r="10" spans="1:33" ht="14.5" x14ac:dyDescent="0.35">
      <c r="A10" s="259" t="s">
        <v>676</v>
      </c>
      <c r="B10" s="259"/>
      <c r="C10" s="260">
        <v>12572</v>
      </c>
      <c r="E10" s="239" t="s">
        <v>491</v>
      </c>
      <c r="F10" s="239"/>
      <c r="G10" s="240">
        <v>55821</v>
      </c>
      <c r="I10" s="231" t="s">
        <v>335</v>
      </c>
      <c r="J10" s="231"/>
      <c r="K10" s="232">
        <v>8538</v>
      </c>
      <c r="M10" s="261" t="s">
        <v>55486</v>
      </c>
      <c r="N10" s="262">
        <v>2571.2399999999998</v>
      </c>
      <c r="P10" s="243" t="s">
        <v>14889</v>
      </c>
      <c r="Q10" s="244">
        <v>48744</v>
      </c>
      <c r="R10" s="104"/>
      <c r="S10" s="235" t="s">
        <v>14895</v>
      </c>
      <c r="T10" s="236">
        <v>16319.92</v>
      </c>
      <c r="V10" s="266" t="s">
        <v>7648</v>
      </c>
      <c r="W10" s="267">
        <v>12572</v>
      </c>
      <c r="Y10" s="245" t="s">
        <v>10062</v>
      </c>
      <c r="Z10" s="246">
        <v>237339.3</v>
      </c>
      <c r="AB10" s="231" t="s">
        <v>11000</v>
      </c>
      <c r="AC10" s="232">
        <v>861165</v>
      </c>
    </row>
    <row r="11" spans="1:33" ht="14.5" x14ac:dyDescent="0.35">
      <c r="A11" s="259" t="s">
        <v>692</v>
      </c>
      <c r="B11" s="259"/>
      <c r="C11" s="260">
        <v>26310.65</v>
      </c>
      <c r="E11" s="239" t="s">
        <v>492</v>
      </c>
      <c r="F11" s="239"/>
      <c r="G11" s="240">
        <v>130991.67999999999</v>
      </c>
      <c r="I11" s="231" t="s">
        <v>336</v>
      </c>
      <c r="J11" s="231"/>
      <c r="K11" s="232">
        <v>30378.92</v>
      </c>
      <c r="M11" s="261" t="s">
        <v>42892</v>
      </c>
      <c r="N11" s="262">
        <v>20773.150000000001</v>
      </c>
      <c r="P11" s="243" t="s">
        <v>16614</v>
      </c>
      <c r="Q11" s="244">
        <v>12750</v>
      </c>
      <c r="R11" s="104"/>
      <c r="S11" s="235" t="s">
        <v>14896</v>
      </c>
      <c r="T11" s="236">
        <v>133250</v>
      </c>
      <c r="V11" s="266" t="s">
        <v>7664</v>
      </c>
      <c r="W11" s="267">
        <v>26310.65</v>
      </c>
      <c r="Y11" s="245" t="s">
        <v>10602</v>
      </c>
      <c r="Z11" s="246">
        <v>374816.5</v>
      </c>
      <c r="AB11" s="231" t="s">
        <v>10604</v>
      </c>
      <c r="AC11" s="232">
        <v>1082644.1299999999</v>
      </c>
    </row>
    <row r="12" spans="1:33" ht="14.5" x14ac:dyDescent="0.35">
      <c r="A12" s="259" t="s">
        <v>708</v>
      </c>
      <c r="B12" s="259"/>
      <c r="C12" s="260">
        <v>51</v>
      </c>
      <c r="E12" s="239" t="s">
        <v>493</v>
      </c>
      <c r="F12" s="239"/>
      <c r="G12" s="240">
        <v>65803.78</v>
      </c>
      <c r="I12" s="231" t="s">
        <v>337</v>
      </c>
      <c r="J12" s="231"/>
      <c r="K12" s="232">
        <v>3633.28</v>
      </c>
      <c r="M12" s="261" t="s">
        <v>42893</v>
      </c>
      <c r="N12" s="262">
        <v>1432.85</v>
      </c>
      <c r="P12" s="243" t="s">
        <v>16615</v>
      </c>
      <c r="Q12" s="244">
        <v>975.37</v>
      </c>
      <c r="R12" s="104"/>
      <c r="S12" s="235" t="s">
        <v>14897</v>
      </c>
      <c r="T12" s="236">
        <v>11193.82</v>
      </c>
      <c r="V12" s="266" t="s">
        <v>7680</v>
      </c>
      <c r="W12" s="267">
        <v>51</v>
      </c>
      <c r="Y12" s="245" t="s">
        <v>7452</v>
      </c>
      <c r="Z12" s="246">
        <v>149822</v>
      </c>
      <c r="AB12" s="231" t="s">
        <v>11001</v>
      </c>
      <c r="AC12" s="232">
        <v>31104</v>
      </c>
    </row>
    <row r="13" spans="1:33" ht="14.5" x14ac:dyDescent="0.35">
      <c r="A13" s="259" t="s">
        <v>4012</v>
      </c>
      <c r="B13" s="259"/>
      <c r="C13" s="260">
        <v>516</v>
      </c>
      <c r="E13" s="239" t="s">
        <v>494</v>
      </c>
      <c r="F13" s="239"/>
      <c r="G13" s="240">
        <v>57717.38</v>
      </c>
      <c r="I13" s="231" t="s">
        <v>338</v>
      </c>
      <c r="J13" s="231"/>
      <c r="K13" s="232">
        <v>6246.72</v>
      </c>
      <c r="M13" s="261" t="s">
        <v>55487</v>
      </c>
      <c r="N13" s="262">
        <v>18331.88</v>
      </c>
      <c r="P13" s="243" t="s">
        <v>16616</v>
      </c>
      <c r="Q13" s="244">
        <v>34912.629999999997</v>
      </c>
      <c r="R13" s="104"/>
      <c r="S13" s="235" t="s">
        <v>14898</v>
      </c>
      <c r="T13" s="236">
        <v>26756.51</v>
      </c>
      <c r="V13" s="266" t="s">
        <v>7686</v>
      </c>
      <c r="W13" s="267">
        <v>516</v>
      </c>
      <c r="Y13" s="245" t="s">
        <v>7880</v>
      </c>
      <c r="Z13" s="246">
        <v>44980</v>
      </c>
      <c r="AB13" s="231" t="s">
        <v>10605</v>
      </c>
      <c r="AC13" s="232">
        <v>31104</v>
      </c>
    </row>
    <row r="14" spans="1:33" ht="14.5" x14ac:dyDescent="0.35">
      <c r="A14" s="259" t="s">
        <v>4013</v>
      </c>
      <c r="B14" s="259"/>
      <c r="C14" s="260">
        <v>7225</v>
      </c>
      <c r="E14" s="239" t="s">
        <v>495</v>
      </c>
      <c r="F14" s="239"/>
      <c r="G14" s="240">
        <v>16500</v>
      </c>
      <c r="I14" s="231" t="s">
        <v>339</v>
      </c>
      <c r="J14" s="231"/>
      <c r="K14" s="232">
        <v>9370</v>
      </c>
      <c r="M14" s="261" t="s">
        <v>47370</v>
      </c>
      <c r="N14" s="262">
        <v>78356.34</v>
      </c>
      <c r="P14" s="243" t="s">
        <v>16617</v>
      </c>
      <c r="Q14" s="244">
        <v>3729</v>
      </c>
      <c r="R14" s="104"/>
      <c r="S14" s="235" t="s">
        <v>14899</v>
      </c>
      <c r="T14" s="236">
        <v>4258.88</v>
      </c>
      <c r="V14" s="266" t="s">
        <v>11307</v>
      </c>
      <c r="W14" s="267">
        <v>7225</v>
      </c>
      <c r="Y14" s="245" t="s">
        <v>8120</v>
      </c>
      <c r="Z14" s="246">
        <v>30273</v>
      </c>
      <c r="AB14" s="231" t="s">
        <v>11002</v>
      </c>
      <c r="AC14" s="232">
        <v>24487</v>
      </c>
    </row>
    <row r="15" spans="1:33" ht="14.5" x14ac:dyDescent="0.35">
      <c r="A15" s="259" t="s">
        <v>4055</v>
      </c>
      <c r="B15" s="259"/>
      <c r="C15" s="260">
        <v>962</v>
      </c>
      <c r="E15" s="239" t="s">
        <v>496</v>
      </c>
      <c r="F15" s="239"/>
      <c r="G15" s="240">
        <v>281023</v>
      </c>
      <c r="I15" s="231" t="s">
        <v>340</v>
      </c>
      <c r="J15" s="231"/>
      <c r="K15" s="232">
        <v>2491</v>
      </c>
      <c r="M15" s="261" t="s">
        <v>42894</v>
      </c>
      <c r="N15" s="262">
        <v>51175.72</v>
      </c>
      <c r="P15" s="243" t="s">
        <v>16618</v>
      </c>
      <c r="Q15" s="244">
        <v>375.22</v>
      </c>
      <c r="R15" s="104"/>
      <c r="S15" s="235" t="s">
        <v>33515</v>
      </c>
      <c r="T15" s="236">
        <v>623558.84</v>
      </c>
      <c r="V15" s="266" t="s">
        <v>11320</v>
      </c>
      <c r="W15" s="267">
        <v>962</v>
      </c>
      <c r="Y15" s="245" t="s">
        <v>8535</v>
      </c>
      <c r="Z15" s="246">
        <v>13241.98</v>
      </c>
      <c r="AB15" s="231" t="s">
        <v>10065</v>
      </c>
      <c r="AC15" s="232">
        <v>35232.019999999997</v>
      </c>
    </row>
    <row r="16" spans="1:33" ht="14.5" x14ac:dyDescent="0.35">
      <c r="A16" s="259" t="s">
        <v>4056</v>
      </c>
      <c r="B16" s="259"/>
      <c r="C16" s="260">
        <v>3496</v>
      </c>
      <c r="E16" s="239" t="s">
        <v>497</v>
      </c>
      <c r="F16" s="239"/>
      <c r="G16" s="240">
        <v>16500</v>
      </c>
      <c r="I16" s="231" t="s">
        <v>341</v>
      </c>
      <c r="J16" s="231"/>
      <c r="K16" s="232">
        <v>4255</v>
      </c>
      <c r="M16" s="261" t="s">
        <v>47371</v>
      </c>
      <c r="N16" s="262">
        <v>12832.63</v>
      </c>
      <c r="P16" s="243" t="s">
        <v>16619</v>
      </c>
      <c r="Q16" s="244">
        <v>20966.8</v>
      </c>
      <c r="R16" s="104"/>
      <c r="S16" s="235" t="s">
        <v>33516</v>
      </c>
      <c r="T16" s="236">
        <v>13306.66</v>
      </c>
      <c r="V16" s="266" t="s">
        <v>11321</v>
      </c>
      <c r="W16" s="267">
        <v>3496</v>
      </c>
      <c r="Y16" s="245" t="s">
        <v>9101</v>
      </c>
      <c r="Z16" s="246">
        <v>57990.51</v>
      </c>
      <c r="AB16" s="231" t="s">
        <v>10606</v>
      </c>
      <c r="AC16" s="232">
        <v>59719.02</v>
      </c>
    </row>
    <row r="17" spans="1:29" ht="14.5" x14ac:dyDescent="0.35">
      <c r="A17" s="259" t="s">
        <v>4069</v>
      </c>
      <c r="B17" s="259"/>
      <c r="C17" s="260">
        <v>5844</v>
      </c>
      <c r="E17" s="239" t="s">
        <v>498</v>
      </c>
      <c r="F17" s="239"/>
      <c r="G17" s="240">
        <v>128560</v>
      </c>
      <c r="I17" s="231" t="s">
        <v>342</v>
      </c>
      <c r="J17" s="231"/>
      <c r="K17" s="232">
        <v>10622.22</v>
      </c>
      <c r="M17" s="261" t="s">
        <v>42895</v>
      </c>
      <c r="N17" s="262">
        <v>13279.17</v>
      </c>
      <c r="P17" s="243" t="s">
        <v>16620</v>
      </c>
      <c r="Q17" s="244">
        <v>216372.5</v>
      </c>
      <c r="R17" s="104"/>
      <c r="S17" s="235" t="s">
        <v>33517</v>
      </c>
      <c r="T17" s="236">
        <v>224299.5</v>
      </c>
      <c r="V17" s="266" t="s">
        <v>11338</v>
      </c>
      <c r="W17" s="267">
        <v>5844</v>
      </c>
      <c r="Y17" s="245" t="s">
        <v>9714</v>
      </c>
      <c r="Z17" s="246">
        <v>13880.68</v>
      </c>
      <c r="AB17" s="231" t="s">
        <v>11003</v>
      </c>
      <c r="AC17" s="232">
        <v>11643</v>
      </c>
    </row>
    <row r="18" spans="1:29" ht="14.5" x14ac:dyDescent="0.35">
      <c r="A18" s="259" t="s">
        <v>4106</v>
      </c>
      <c r="B18" s="259"/>
      <c r="C18" s="260">
        <v>7603</v>
      </c>
      <c r="E18" s="239" t="s">
        <v>499</v>
      </c>
      <c r="F18" s="239"/>
      <c r="G18" s="240">
        <v>16500</v>
      </c>
      <c r="I18" s="231" t="s">
        <v>4284</v>
      </c>
      <c r="J18" s="231"/>
      <c r="K18" s="232">
        <v>2137</v>
      </c>
      <c r="M18" s="261" t="s">
        <v>42896</v>
      </c>
      <c r="N18" s="262">
        <v>144365.4</v>
      </c>
      <c r="P18" s="243" t="s">
        <v>16621</v>
      </c>
      <c r="Q18" s="244">
        <v>18732.259999999998</v>
      </c>
      <c r="R18" s="104"/>
      <c r="S18" s="235" t="s">
        <v>14900</v>
      </c>
      <c r="T18" s="236">
        <v>16319.92</v>
      </c>
      <c r="V18" s="266" t="s">
        <v>7793</v>
      </c>
      <c r="W18" s="267">
        <v>7603</v>
      </c>
      <c r="Y18" s="245" t="s">
        <v>10063</v>
      </c>
      <c r="Z18" s="246">
        <v>225178</v>
      </c>
      <c r="AB18" s="231" t="s">
        <v>10607</v>
      </c>
      <c r="AC18" s="232">
        <v>11643</v>
      </c>
    </row>
    <row r="19" spans="1:29" ht="14.5" x14ac:dyDescent="0.35">
      <c r="A19" s="259" t="s">
        <v>4113</v>
      </c>
      <c r="B19" s="259"/>
      <c r="C19" s="260">
        <v>744</v>
      </c>
      <c r="E19" s="239" t="s">
        <v>500</v>
      </c>
      <c r="F19" s="239"/>
      <c r="G19" s="240">
        <v>217295.66</v>
      </c>
      <c r="I19" s="231" t="s">
        <v>343</v>
      </c>
      <c r="J19" s="231"/>
      <c r="K19" s="232">
        <v>15671</v>
      </c>
      <c r="M19" s="261" t="s">
        <v>44923</v>
      </c>
      <c r="N19" s="262">
        <v>409340.47</v>
      </c>
      <c r="P19" s="243" t="s">
        <v>16622</v>
      </c>
      <c r="Q19" s="244">
        <v>1442.6</v>
      </c>
      <c r="R19" s="104"/>
      <c r="S19" s="235" t="s">
        <v>14901</v>
      </c>
      <c r="T19" s="236">
        <v>133250</v>
      </c>
      <c r="V19" s="266" t="s">
        <v>11394</v>
      </c>
      <c r="W19" s="267">
        <v>744</v>
      </c>
      <c r="Y19" s="245" t="s">
        <v>10346</v>
      </c>
      <c r="Z19" s="246">
        <v>18031</v>
      </c>
      <c r="AB19" s="231" t="s">
        <v>8415</v>
      </c>
      <c r="AC19" s="232">
        <v>221136.28</v>
      </c>
    </row>
    <row r="20" spans="1:29" ht="14.5" x14ac:dyDescent="0.35">
      <c r="A20" s="259" t="s">
        <v>4148</v>
      </c>
      <c r="B20" s="259"/>
      <c r="C20" s="260">
        <v>770</v>
      </c>
      <c r="E20" s="239" t="s">
        <v>501</v>
      </c>
      <c r="F20" s="239"/>
      <c r="G20" s="240">
        <v>5334.78</v>
      </c>
      <c r="I20" s="231" t="s">
        <v>345</v>
      </c>
      <c r="J20" s="231"/>
      <c r="K20" s="232">
        <v>1349.91</v>
      </c>
      <c r="M20" s="261" t="s">
        <v>37882</v>
      </c>
      <c r="N20" s="262">
        <v>15882</v>
      </c>
      <c r="P20" s="243" t="s">
        <v>16623</v>
      </c>
      <c r="Q20" s="244">
        <v>5729</v>
      </c>
      <c r="R20" s="104"/>
      <c r="S20" s="235" t="s">
        <v>14902</v>
      </c>
      <c r="T20" s="236">
        <v>11193.82</v>
      </c>
      <c r="V20" s="266" t="s">
        <v>11434</v>
      </c>
      <c r="W20" s="267">
        <v>770</v>
      </c>
      <c r="Y20" s="245" t="s">
        <v>10603</v>
      </c>
      <c r="Z20" s="246">
        <v>553397.17000000004</v>
      </c>
      <c r="AB20" s="231" t="s">
        <v>11004</v>
      </c>
      <c r="AC20" s="232">
        <v>188880</v>
      </c>
    </row>
    <row r="21" spans="1:29" ht="14.5" x14ac:dyDescent="0.35">
      <c r="A21" s="259" t="s">
        <v>4043</v>
      </c>
      <c r="B21" s="259"/>
      <c r="C21" s="260">
        <v>66713</v>
      </c>
      <c r="E21" s="239" t="s">
        <v>502</v>
      </c>
      <c r="F21" s="239"/>
      <c r="G21" s="240">
        <v>514699</v>
      </c>
      <c r="I21" s="231" t="s">
        <v>346</v>
      </c>
      <c r="J21" s="231"/>
      <c r="K21" s="232">
        <v>18208.5</v>
      </c>
      <c r="M21" s="261" t="s">
        <v>55488</v>
      </c>
      <c r="N21" s="262">
        <v>121082.67</v>
      </c>
      <c r="P21" s="243" t="s">
        <v>16624</v>
      </c>
      <c r="Q21" s="244">
        <v>48981.41</v>
      </c>
      <c r="R21" s="104"/>
      <c r="S21" s="235" t="s">
        <v>14903</v>
      </c>
      <c r="T21" s="236">
        <v>26756.51</v>
      </c>
      <c r="V21" s="266" t="s">
        <v>11436</v>
      </c>
      <c r="W21" s="267">
        <v>66713</v>
      </c>
      <c r="Y21" s="245" t="s">
        <v>7453</v>
      </c>
      <c r="Z21" s="246">
        <v>961393</v>
      </c>
      <c r="AB21" s="231" t="s">
        <v>10609</v>
      </c>
      <c r="AC21" s="232">
        <v>410016.28</v>
      </c>
    </row>
    <row r="22" spans="1:29" ht="14.5" x14ac:dyDescent="0.35">
      <c r="A22" s="259" t="s">
        <v>4153</v>
      </c>
      <c r="B22" s="259"/>
      <c r="C22" s="260">
        <v>6197</v>
      </c>
      <c r="E22" s="239" t="s">
        <v>503</v>
      </c>
      <c r="F22" s="239"/>
      <c r="G22" s="240">
        <v>34780.1</v>
      </c>
      <c r="I22" s="231" t="s">
        <v>347</v>
      </c>
      <c r="J22" s="231"/>
      <c r="K22" s="232">
        <v>3322</v>
      </c>
      <c r="M22" s="261" t="s">
        <v>55489</v>
      </c>
      <c r="N22" s="262">
        <v>98052.26</v>
      </c>
      <c r="P22" s="243" t="s">
        <v>16625</v>
      </c>
      <c r="Q22" s="244">
        <v>20966.8</v>
      </c>
      <c r="R22" s="104"/>
      <c r="S22" s="235" t="s">
        <v>14904</v>
      </c>
      <c r="T22" s="236">
        <v>4258.88</v>
      </c>
      <c r="V22" s="266" t="s">
        <v>11445</v>
      </c>
      <c r="W22" s="267">
        <v>6197</v>
      </c>
      <c r="Y22" s="245" t="s">
        <v>7881</v>
      </c>
      <c r="Z22" s="246">
        <v>52402</v>
      </c>
      <c r="AB22" s="231" t="s">
        <v>11005</v>
      </c>
      <c r="AC22" s="232">
        <v>47274</v>
      </c>
    </row>
    <row r="23" spans="1:29" ht="14.5" x14ac:dyDescent="0.35">
      <c r="A23" s="259" t="s">
        <v>887</v>
      </c>
      <c r="B23" s="259"/>
      <c r="C23" s="260">
        <v>432829</v>
      </c>
      <c r="E23" s="239" t="s">
        <v>504</v>
      </c>
      <c r="F23" s="239"/>
      <c r="G23" s="240">
        <v>12579.15</v>
      </c>
      <c r="I23" s="231" t="s">
        <v>263</v>
      </c>
      <c r="J23" s="231"/>
      <c r="K23" s="232">
        <v>713993.8</v>
      </c>
      <c r="M23" s="261" t="s">
        <v>55490</v>
      </c>
      <c r="N23" s="262">
        <v>16085.39</v>
      </c>
      <c r="P23" s="243" t="s">
        <v>14893</v>
      </c>
      <c r="Q23" s="244">
        <v>278964.43</v>
      </c>
      <c r="R23" s="104"/>
      <c r="S23" s="235" t="s">
        <v>16723</v>
      </c>
      <c r="T23" s="236">
        <v>623558.84</v>
      </c>
      <c r="V23" s="266" t="s">
        <v>7864</v>
      </c>
      <c r="W23" s="267">
        <v>432829</v>
      </c>
      <c r="Y23" s="245" t="s">
        <v>8121</v>
      </c>
      <c r="Z23" s="246">
        <v>412321</v>
      </c>
      <c r="AB23" s="231" t="s">
        <v>10067</v>
      </c>
      <c r="AC23" s="232">
        <v>6234.2</v>
      </c>
    </row>
    <row r="24" spans="1:29" ht="14.5" x14ac:dyDescent="0.35">
      <c r="A24" s="259" t="s">
        <v>4168</v>
      </c>
      <c r="B24" s="259"/>
      <c r="C24" s="260">
        <v>3414</v>
      </c>
      <c r="E24" s="239" t="s">
        <v>505</v>
      </c>
      <c r="F24" s="239"/>
      <c r="G24" s="240">
        <v>1070767.8799999999</v>
      </c>
      <c r="I24" s="231" t="s">
        <v>348</v>
      </c>
      <c r="J24" s="231"/>
      <c r="K24" s="232">
        <v>191779.13</v>
      </c>
      <c r="M24" s="261" t="s">
        <v>47372</v>
      </c>
      <c r="N24" s="262">
        <v>83000</v>
      </c>
      <c r="P24" s="243" t="s">
        <v>16626</v>
      </c>
      <c r="Q24" s="244">
        <v>149822</v>
      </c>
      <c r="R24" s="104"/>
      <c r="S24" s="235" t="s">
        <v>16726</v>
      </c>
      <c r="T24" s="236">
        <v>13306.66</v>
      </c>
      <c r="V24" s="266" t="s">
        <v>11460</v>
      </c>
      <c r="W24" s="267">
        <v>3414</v>
      </c>
      <c r="Y24" s="245" t="s">
        <v>8414</v>
      </c>
      <c r="Z24" s="246">
        <v>1336728</v>
      </c>
      <c r="AB24" s="231" t="s">
        <v>10610</v>
      </c>
      <c r="AC24" s="232">
        <v>53508.2</v>
      </c>
    </row>
    <row r="25" spans="1:29" ht="14.5" x14ac:dyDescent="0.35">
      <c r="A25" s="259" t="s">
        <v>4176</v>
      </c>
      <c r="B25" s="259"/>
      <c r="C25" s="260">
        <v>3945</v>
      </c>
      <c r="E25" s="239" t="s">
        <v>506</v>
      </c>
      <c r="F25" s="239"/>
      <c r="G25" s="240">
        <v>156366</v>
      </c>
      <c r="I25" s="231" t="s">
        <v>349</v>
      </c>
      <c r="J25" s="231"/>
      <c r="K25" s="232">
        <v>221136.28</v>
      </c>
      <c r="M25" s="261" t="s">
        <v>47373</v>
      </c>
      <c r="N25" s="262">
        <v>6349.5</v>
      </c>
      <c r="P25" s="243" t="s">
        <v>16627</v>
      </c>
      <c r="Q25" s="244">
        <v>44980</v>
      </c>
      <c r="R25" s="104"/>
      <c r="S25" s="235" t="s">
        <v>16728</v>
      </c>
      <c r="T25" s="236">
        <v>224299.5</v>
      </c>
      <c r="V25" s="266" t="s">
        <v>11469</v>
      </c>
      <c r="W25" s="267">
        <v>3945</v>
      </c>
      <c r="Y25" s="245" t="s">
        <v>8536</v>
      </c>
      <c r="Z25" s="246">
        <v>73439</v>
      </c>
      <c r="AB25" s="231" t="s">
        <v>11006</v>
      </c>
      <c r="AC25" s="232">
        <v>115247.82</v>
      </c>
    </row>
    <row r="26" spans="1:29" ht="15" customHeight="1" x14ac:dyDescent="0.35">
      <c r="A26" s="259" t="s">
        <v>4201</v>
      </c>
      <c r="B26" s="259"/>
      <c r="C26" s="260">
        <v>290</v>
      </c>
      <c r="E26" s="239" t="s">
        <v>507</v>
      </c>
      <c r="F26" s="239"/>
      <c r="G26" s="240">
        <v>10597.49</v>
      </c>
      <c r="I26" s="231" t="s">
        <v>350</v>
      </c>
      <c r="J26" s="231"/>
      <c r="K26" s="232">
        <v>167483</v>
      </c>
      <c r="M26" s="261" t="s">
        <v>47374</v>
      </c>
      <c r="N26" s="262">
        <v>235800</v>
      </c>
      <c r="P26" s="243" t="s">
        <v>16628</v>
      </c>
      <c r="Q26" s="244">
        <v>23076.5</v>
      </c>
      <c r="R26" s="104"/>
      <c r="S26" s="235" t="s">
        <v>14905</v>
      </c>
      <c r="T26" s="236">
        <v>29700</v>
      </c>
      <c r="V26" s="266" t="s">
        <v>11479</v>
      </c>
      <c r="W26" s="267">
        <v>290</v>
      </c>
      <c r="Y26" s="245" t="s">
        <v>8845</v>
      </c>
      <c r="Z26" s="246">
        <v>111958.43</v>
      </c>
      <c r="AB26" s="231" t="s">
        <v>10611</v>
      </c>
      <c r="AC26" s="232">
        <v>115247.82</v>
      </c>
    </row>
    <row r="27" spans="1:29" ht="14.5" x14ac:dyDescent="0.35">
      <c r="A27" s="259" t="s">
        <v>4204</v>
      </c>
      <c r="B27" s="259"/>
      <c r="C27" s="260">
        <v>1012.46</v>
      </c>
      <c r="E27" s="239" t="s">
        <v>508</v>
      </c>
      <c r="F27" s="239"/>
      <c r="G27" s="240">
        <v>16447</v>
      </c>
      <c r="I27" s="231" t="s">
        <v>351</v>
      </c>
      <c r="J27" s="231"/>
      <c r="K27" s="232">
        <v>10672</v>
      </c>
      <c r="M27" s="261" t="s">
        <v>47375</v>
      </c>
      <c r="N27" s="262">
        <v>16371</v>
      </c>
      <c r="P27" s="243" t="s">
        <v>16629</v>
      </c>
      <c r="Q27" s="244">
        <v>7196.5</v>
      </c>
      <c r="R27" s="104"/>
      <c r="S27" s="235" t="s">
        <v>33518</v>
      </c>
      <c r="T27" s="236">
        <v>10000</v>
      </c>
      <c r="V27" s="266" t="s">
        <v>7909</v>
      </c>
      <c r="W27" s="267">
        <v>1012.46</v>
      </c>
      <c r="Y27" s="245" t="s">
        <v>9102</v>
      </c>
      <c r="Z27" s="246">
        <v>133768</v>
      </c>
      <c r="AB27" s="231" t="s">
        <v>10956</v>
      </c>
      <c r="AC27" s="232">
        <v>167483</v>
      </c>
    </row>
    <row r="28" spans="1:29" ht="14.5" x14ac:dyDescent="0.35">
      <c r="A28" s="259" t="s">
        <v>935</v>
      </c>
      <c r="B28" s="259"/>
      <c r="C28" s="260">
        <v>10983</v>
      </c>
      <c r="E28" s="239" t="s">
        <v>509</v>
      </c>
      <c r="F28" s="239"/>
      <c r="G28" s="240">
        <v>36130.769999999997</v>
      </c>
      <c r="I28" s="231" t="s">
        <v>352</v>
      </c>
      <c r="J28" s="231"/>
      <c r="K28" s="232">
        <v>455531</v>
      </c>
      <c r="M28" s="261" t="s">
        <v>16638</v>
      </c>
      <c r="N28" s="262">
        <v>13511</v>
      </c>
      <c r="P28" s="243" t="s">
        <v>16630</v>
      </c>
      <c r="Q28" s="244">
        <v>-0.02</v>
      </c>
      <c r="R28" s="104"/>
      <c r="S28" s="235" t="s">
        <v>33519</v>
      </c>
      <c r="T28" s="236">
        <v>73.2</v>
      </c>
      <c r="V28" s="266" t="s">
        <v>7913</v>
      </c>
      <c r="W28" s="267">
        <v>10983</v>
      </c>
      <c r="Y28" s="245" t="s">
        <v>9346</v>
      </c>
      <c r="Z28" s="246">
        <v>1211754</v>
      </c>
      <c r="AB28" s="231" t="s">
        <v>11007</v>
      </c>
      <c r="AC28" s="232">
        <v>93331</v>
      </c>
    </row>
    <row r="29" spans="1:29" ht="14.5" x14ac:dyDescent="0.35">
      <c r="A29" s="259" t="s">
        <v>999</v>
      </c>
      <c r="B29" s="259"/>
      <c r="C29" s="260">
        <v>257</v>
      </c>
      <c r="E29" s="239" t="s">
        <v>510</v>
      </c>
      <c r="F29" s="239"/>
      <c r="G29" s="240">
        <v>16500</v>
      </c>
      <c r="I29" s="231" t="s">
        <v>353</v>
      </c>
      <c r="J29" s="231"/>
      <c r="K29" s="232">
        <v>103871.89</v>
      </c>
      <c r="M29" s="261" t="s">
        <v>37884</v>
      </c>
      <c r="N29" s="262">
        <v>31160</v>
      </c>
      <c r="P29" s="243" t="s">
        <v>16631</v>
      </c>
      <c r="Q29" s="244">
        <v>13242</v>
      </c>
      <c r="R29" s="104"/>
      <c r="S29" s="235" t="s">
        <v>33520</v>
      </c>
      <c r="T29" s="236">
        <v>21030.799999999999</v>
      </c>
      <c r="V29" s="266" t="s">
        <v>7977</v>
      </c>
      <c r="W29" s="267">
        <v>257</v>
      </c>
      <c r="Y29" s="245" t="s">
        <v>9477</v>
      </c>
      <c r="Z29" s="246">
        <v>44789</v>
      </c>
      <c r="AB29" s="231" t="s">
        <v>10612</v>
      </c>
      <c r="AC29" s="232">
        <v>260814</v>
      </c>
    </row>
    <row r="30" spans="1:29" ht="14.5" x14ac:dyDescent="0.35">
      <c r="A30" s="259" t="s">
        <v>4242</v>
      </c>
      <c r="B30" s="259"/>
      <c r="C30" s="260">
        <v>1074</v>
      </c>
      <c r="E30" s="239" t="s">
        <v>328</v>
      </c>
      <c r="F30" s="239"/>
      <c r="G30" s="240">
        <v>481554</v>
      </c>
      <c r="I30" s="231" t="s">
        <v>354</v>
      </c>
      <c r="J30" s="231"/>
      <c r="K30" s="232">
        <v>385630</v>
      </c>
      <c r="M30" s="261" t="s">
        <v>37885</v>
      </c>
      <c r="N30" s="262">
        <v>10652</v>
      </c>
      <c r="P30" s="243" t="s">
        <v>16632</v>
      </c>
      <c r="Q30" s="244">
        <v>6841.4</v>
      </c>
      <c r="R30" s="104"/>
      <c r="S30" s="235" t="s">
        <v>16741</v>
      </c>
      <c r="T30" s="236">
        <v>10000</v>
      </c>
      <c r="V30" s="266" t="s">
        <v>11527</v>
      </c>
      <c r="W30" s="267">
        <v>1074</v>
      </c>
      <c r="Y30" s="245" t="s">
        <v>9703</v>
      </c>
      <c r="Z30" s="246">
        <v>1000000</v>
      </c>
      <c r="AB30" s="231" t="s">
        <v>11008</v>
      </c>
      <c r="AC30" s="232">
        <v>45090.45</v>
      </c>
    </row>
    <row r="31" spans="1:29" ht="14.5" x14ac:dyDescent="0.35">
      <c r="A31" s="259" t="s">
        <v>1083</v>
      </c>
      <c r="B31" s="259"/>
      <c r="C31" s="260">
        <v>452</v>
      </c>
      <c r="E31" s="239" t="s">
        <v>511</v>
      </c>
      <c r="F31" s="239"/>
      <c r="G31" s="240">
        <v>18245</v>
      </c>
      <c r="I31" s="231" t="s">
        <v>355</v>
      </c>
      <c r="J31" s="231"/>
      <c r="K31" s="232">
        <v>128157.72</v>
      </c>
      <c r="M31" s="261" t="s">
        <v>37886</v>
      </c>
      <c r="N31" s="262">
        <v>87500</v>
      </c>
      <c r="P31" s="243" t="s">
        <v>16633</v>
      </c>
      <c r="Q31" s="244">
        <v>515.46</v>
      </c>
      <c r="R31" s="104"/>
      <c r="S31" s="235" t="s">
        <v>16742</v>
      </c>
      <c r="T31" s="236">
        <v>73.2</v>
      </c>
      <c r="V31" s="266" t="s">
        <v>8064</v>
      </c>
      <c r="W31" s="267">
        <v>452</v>
      </c>
      <c r="Y31" s="245" t="s">
        <v>9715</v>
      </c>
      <c r="Z31" s="246">
        <v>207905</v>
      </c>
      <c r="AB31" s="231" t="s">
        <v>10613</v>
      </c>
      <c r="AC31" s="232">
        <v>45090.45</v>
      </c>
    </row>
    <row r="32" spans="1:29" ht="14.5" x14ac:dyDescent="0.35">
      <c r="A32" s="259" t="s">
        <v>1118</v>
      </c>
      <c r="B32" s="259"/>
      <c r="C32" s="260">
        <v>1</v>
      </c>
      <c r="E32" s="239" t="s">
        <v>512</v>
      </c>
      <c r="F32" s="239"/>
      <c r="G32" s="240">
        <v>1287031.49</v>
      </c>
      <c r="I32" s="231" t="s">
        <v>356</v>
      </c>
      <c r="J32" s="231"/>
      <c r="K32" s="232">
        <v>132046.69</v>
      </c>
      <c r="M32" s="261" t="s">
        <v>36358</v>
      </c>
      <c r="N32" s="262">
        <v>44638.33</v>
      </c>
      <c r="P32" s="243" t="s">
        <v>16634</v>
      </c>
      <c r="Q32" s="244">
        <v>105</v>
      </c>
      <c r="R32" s="104"/>
      <c r="S32" s="235" t="s">
        <v>16744</v>
      </c>
      <c r="T32" s="236">
        <v>21030.799999999999</v>
      </c>
      <c r="V32" s="266" t="s">
        <v>8099</v>
      </c>
      <c r="W32" s="267">
        <v>1</v>
      </c>
      <c r="Y32" s="245" t="s">
        <v>10064</v>
      </c>
      <c r="Z32" s="246">
        <v>5309204.53</v>
      </c>
      <c r="AB32" s="231" t="s">
        <v>11009</v>
      </c>
      <c r="AC32" s="232">
        <v>871</v>
      </c>
    </row>
    <row r="33" spans="1:29" ht="14.5" x14ac:dyDescent="0.35">
      <c r="A33" s="259" t="s">
        <v>1119</v>
      </c>
      <c r="B33" s="259"/>
      <c r="C33" s="260">
        <v>1760</v>
      </c>
      <c r="E33" s="239" t="s">
        <v>513</v>
      </c>
      <c r="F33" s="239"/>
      <c r="G33" s="240">
        <v>301472.07</v>
      </c>
      <c r="I33" s="231" t="s">
        <v>357</v>
      </c>
      <c r="J33" s="231"/>
      <c r="K33" s="232">
        <v>110210.85</v>
      </c>
      <c r="M33" s="261" t="s">
        <v>36359</v>
      </c>
      <c r="N33" s="262">
        <v>3414.79</v>
      </c>
      <c r="P33" s="243" t="s">
        <v>16635</v>
      </c>
      <c r="Q33" s="244">
        <v>565.91999999999996</v>
      </c>
      <c r="R33" s="104"/>
      <c r="S33" s="235" t="s">
        <v>33521</v>
      </c>
      <c r="T33" s="236">
        <v>982.33</v>
      </c>
      <c r="V33" s="266" t="s">
        <v>11546</v>
      </c>
      <c r="W33" s="267">
        <v>1760</v>
      </c>
      <c r="Y33" s="245" t="s">
        <v>10347</v>
      </c>
      <c r="Z33" s="246">
        <v>160858.54999999999</v>
      </c>
      <c r="AB33" s="231" t="s">
        <v>11302</v>
      </c>
      <c r="AC33" s="232">
        <v>871</v>
      </c>
    </row>
    <row r="34" spans="1:29" ht="14.5" x14ac:dyDescent="0.35">
      <c r="A34" s="259" t="s">
        <v>1147</v>
      </c>
      <c r="B34" s="259"/>
      <c r="C34" s="260">
        <v>198.99</v>
      </c>
      <c r="E34" s="239" t="s">
        <v>514</v>
      </c>
      <c r="F34" s="239"/>
      <c r="G34" s="240">
        <v>12076</v>
      </c>
      <c r="I34" s="231" t="s">
        <v>358</v>
      </c>
      <c r="J34" s="231"/>
      <c r="K34" s="232">
        <v>702780.49</v>
      </c>
      <c r="M34" s="261" t="s">
        <v>41567</v>
      </c>
      <c r="N34" s="262">
        <v>1155.4000000000001</v>
      </c>
      <c r="P34" s="243" t="s">
        <v>16636</v>
      </c>
      <c r="Q34" s="244">
        <v>49962.73</v>
      </c>
      <c r="R34" s="104"/>
      <c r="S34" s="235" t="s">
        <v>33522</v>
      </c>
      <c r="T34" s="236">
        <v>2430.21</v>
      </c>
      <c r="V34" s="266" t="s">
        <v>8129</v>
      </c>
      <c r="W34" s="267">
        <v>198.99</v>
      </c>
      <c r="Y34" s="245" t="s">
        <v>12363</v>
      </c>
      <c r="Z34" s="246">
        <v>2314.2199999999998</v>
      </c>
      <c r="AB34" s="231" t="s">
        <v>10957</v>
      </c>
      <c r="AC34" s="232">
        <v>10672</v>
      </c>
    </row>
    <row r="35" spans="1:29" ht="14.5" x14ac:dyDescent="0.35">
      <c r="A35" s="259" t="s">
        <v>4270</v>
      </c>
      <c r="B35" s="259"/>
      <c r="C35" s="260">
        <v>2897</v>
      </c>
      <c r="E35" s="239" t="s">
        <v>4004</v>
      </c>
      <c r="F35" s="239"/>
      <c r="G35" s="240">
        <v>5432.24</v>
      </c>
      <c r="I35" s="231" t="s">
        <v>359</v>
      </c>
      <c r="J35" s="231"/>
      <c r="K35" s="232">
        <v>30455.51</v>
      </c>
      <c r="M35" s="261" t="s">
        <v>36360</v>
      </c>
      <c r="N35" s="262">
        <v>202214.7</v>
      </c>
      <c r="P35" s="243" t="s">
        <v>16637</v>
      </c>
      <c r="Q35" s="244">
        <v>13880.68</v>
      </c>
      <c r="R35" s="104"/>
      <c r="S35" s="235" t="s">
        <v>33523</v>
      </c>
      <c r="T35" s="236">
        <v>50</v>
      </c>
      <c r="V35" s="266" t="s">
        <v>11555</v>
      </c>
      <c r="W35" s="267">
        <v>2897</v>
      </c>
      <c r="Y35" s="245" t="s">
        <v>12775</v>
      </c>
      <c r="Z35" s="246">
        <v>37441.9</v>
      </c>
      <c r="AB35" s="231" t="s">
        <v>10071</v>
      </c>
      <c r="AC35" s="232">
        <v>9852.33</v>
      </c>
    </row>
    <row r="36" spans="1:29" ht="14.5" x14ac:dyDescent="0.35">
      <c r="A36" s="259" t="s">
        <v>4271</v>
      </c>
      <c r="B36" s="259"/>
      <c r="C36" s="260">
        <v>9008.2999999999993</v>
      </c>
      <c r="E36" s="239" t="s">
        <v>515</v>
      </c>
      <c r="F36" s="239"/>
      <c r="G36" s="240">
        <v>36294</v>
      </c>
      <c r="I36" s="231" t="s">
        <v>360</v>
      </c>
      <c r="J36" s="231"/>
      <c r="K36" s="232">
        <v>507298</v>
      </c>
      <c r="M36" s="261" t="s">
        <v>36361</v>
      </c>
      <c r="N36" s="262">
        <v>136588.21</v>
      </c>
      <c r="P36" s="243" t="s">
        <v>16638</v>
      </c>
      <c r="Q36" s="244">
        <v>225178</v>
      </c>
      <c r="R36" s="104"/>
      <c r="S36" s="235" t="s">
        <v>33524</v>
      </c>
      <c r="T36" s="236">
        <v>21024.46</v>
      </c>
      <c r="V36" s="266" t="s">
        <v>8151</v>
      </c>
      <c r="W36" s="267">
        <v>9008.2999999999993</v>
      </c>
      <c r="Y36" s="245" t="s">
        <v>13027</v>
      </c>
      <c r="Z36" s="246">
        <v>329331.03000000003</v>
      </c>
      <c r="AB36" s="231" t="s">
        <v>10614</v>
      </c>
      <c r="AC36" s="232">
        <v>20524.330000000002</v>
      </c>
    </row>
    <row r="37" spans="1:29" ht="14.5" x14ac:dyDescent="0.35">
      <c r="A37" s="259" t="s">
        <v>1184</v>
      </c>
      <c r="B37" s="259"/>
      <c r="C37" s="260">
        <v>1876</v>
      </c>
      <c r="E37" s="239" t="s">
        <v>4005</v>
      </c>
      <c r="F37" s="239"/>
      <c r="G37" s="240">
        <v>51823</v>
      </c>
      <c r="I37" s="231" t="s">
        <v>361</v>
      </c>
      <c r="J37" s="231"/>
      <c r="K37" s="232">
        <v>29674.02</v>
      </c>
      <c r="M37" s="261" t="s">
        <v>55491</v>
      </c>
      <c r="N37" s="262">
        <v>16194.57</v>
      </c>
      <c r="P37" s="243" t="s">
        <v>16639</v>
      </c>
      <c r="Q37" s="244">
        <v>18031</v>
      </c>
      <c r="R37" s="104"/>
      <c r="S37" s="235" t="s">
        <v>14906</v>
      </c>
      <c r="T37" s="236">
        <v>4073.16</v>
      </c>
      <c r="V37" s="266" t="s">
        <v>8169</v>
      </c>
      <c r="W37" s="267">
        <v>1876</v>
      </c>
      <c r="Y37" s="245" t="s">
        <v>13431</v>
      </c>
      <c r="Z37" s="246">
        <v>1128534.75</v>
      </c>
      <c r="AB37" s="231" t="s">
        <v>10958</v>
      </c>
      <c r="AC37" s="232">
        <v>455531</v>
      </c>
    </row>
    <row r="38" spans="1:29" ht="14.5" x14ac:dyDescent="0.35">
      <c r="A38" s="259" t="s">
        <v>1187</v>
      </c>
      <c r="B38" s="259"/>
      <c r="C38" s="260">
        <v>3247.74</v>
      </c>
      <c r="E38" s="239" t="s">
        <v>516</v>
      </c>
      <c r="F38" s="239"/>
      <c r="G38" s="240">
        <v>477725</v>
      </c>
      <c r="I38" s="231" t="s">
        <v>362</v>
      </c>
      <c r="J38" s="231"/>
      <c r="K38" s="232">
        <v>187995.85</v>
      </c>
      <c r="M38" s="261" t="s">
        <v>36362</v>
      </c>
      <c r="N38" s="262">
        <v>23477.119999999999</v>
      </c>
      <c r="P38" s="243" t="s">
        <v>16640</v>
      </c>
      <c r="Q38" s="244">
        <v>6841.4</v>
      </c>
      <c r="R38" s="104"/>
      <c r="S38" s="235" t="s">
        <v>14907</v>
      </c>
      <c r="T38" s="236">
        <v>31158.86</v>
      </c>
      <c r="V38" s="266" t="s">
        <v>8172</v>
      </c>
      <c r="W38" s="267">
        <v>3247.74</v>
      </c>
      <c r="Y38" s="245" t="s">
        <v>10604</v>
      </c>
      <c r="Z38" s="246">
        <v>12514142.41</v>
      </c>
      <c r="AB38" s="231" t="s">
        <v>11010</v>
      </c>
      <c r="AC38" s="232">
        <v>241961</v>
      </c>
    </row>
    <row r="39" spans="1:29" ht="14.5" x14ac:dyDescent="0.35">
      <c r="A39" s="259" t="s">
        <v>1197</v>
      </c>
      <c r="B39" s="259"/>
      <c r="C39" s="260">
        <v>352.49</v>
      </c>
      <c r="E39" s="239" t="s">
        <v>517</v>
      </c>
      <c r="F39" s="239"/>
      <c r="G39" s="240">
        <v>32774.03</v>
      </c>
      <c r="I39" s="231" t="s">
        <v>363</v>
      </c>
      <c r="J39" s="231"/>
      <c r="K39" s="232">
        <v>70966.58</v>
      </c>
      <c r="M39" s="261" t="s">
        <v>36363</v>
      </c>
      <c r="N39" s="262">
        <v>6490.33</v>
      </c>
      <c r="P39" s="243" t="s">
        <v>16641</v>
      </c>
      <c r="Q39" s="244">
        <v>515.46</v>
      </c>
      <c r="R39" s="104"/>
      <c r="S39" s="235" t="s">
        <v>16764</v>
      </c>
      <c r="T39" s="236">
        <v>982.33</v>
      </c>
      <c r="V39" s="266" t="s">
        <v>8183</v>
      </c>
      <c r="W39" s="267">
        <v>352.49</v>
      </c>
      <c r="Y39" s="245" t="s">
        <v>7882</v>
      </c>
      <c r="Z39" s="246">
        <v>11526.54</v>
      </c>
      <c r="AB39" s="231" t="s">
        <v>10072</v>
      </c>
      <c r="AC39" s="232">
        <v>338106.07</v>
      </c>
    </row>
    <row r="40" spans="1:29" ht="14.5" x14ac:dyDescent="0.35">
      <c r="A40" s="259" t="s">
        <v>1198</v>
      </c>
      <c r="B40" s="259"/>
      <c r="C40" s="260">
        <v>47.24</v>
      </c>
      <c r="E40" s="239" t="s">
        <v>518</v>
      </c>
      <c r="F40" s="239"/>
      <c r="G40" s="240">
        <v>217966</v>
      </c>
      <c r="I40" s="231" t="s">
        <v>364</v>
      </c>
      <c r="J40" s="231"/>
      <c r="K40" s="232">
        <v>88655.52</v>
      </c>
      <c r="M40" s="261" t="s">
        <v>36364</v>
      </c>
      <c r="N40" s="262">
        <v>41029.199999999997</v>
      </c>
      <c r="P40" s="243" t="s">
        <v>16642</v>
      </c>
      <c r="Q40" s="244">
        <v>105</v>
      </c>
      <c r="R40" s="104"/>
      <c r="S40" s="235" t="s">
        <v>14908</v>
      </c>
      <c r="T40" s="236">
        <v>6503.37</v>
      </c>
      <c r="V40" s="266" t="s">
        <v>8184</v>
      </c>
      <c r="W40" s="267">
        <v>47.24</v>
      </c>
      <c r="Y40" s="245" t="s">
        <v>8122</v>
      </c>
      <c r="Z40" s="246">
        <v>26078</v>
      </c>
      <c r="AB40" s="231" t="s">
        <v>10615</v>
      </c>
      <c r="AC40" s="232">
        <v>1035598.07</v>
      </c>
    </row>
    <row r="41" spans="1:29" ht="14.5" x14ac:dyDescent="0.35">
      <c r="A41" s="259" t="s">
        <v>1234</v>
      </c>
      <c r="B41" s="259"/>
      <c r="C41" s="260">
        <v>1204807</v>
      </c>
      <c r="E41" s="239" t="s">
        <v>519</v>
      </c>
      <c r="F41" s="239"/>
      <c r="G41" s="240">
        <v>21812.9</v>
      </c>
      <c r="I41" s="231" t="s">
        <v>365</v>
      </c>
      <c r="J41" s="231"/>
      <c r="K41" s="232">
        <v>55821</v>
      </c>
      <c r="M41" s="261" t="s">
        <v>37887</v>
      </c>
      <c r="N41" s="262">
        <v>400338.35</v>
      </c>
      <c r="P41" s="243" t="s">
        <v>16643</v>
      </c>
      <c r="Q41" s="244">
        <v>565.91999999999996</v>
      </c>
      <c r="R41" s="104"/>
      <c r="S41" s="235" t="s">
        <v>16766</v>
      </c>
      <c r="T41" s="236">
        <v>50</v>
      </c>
      <c r="V41" s="266" t="s">
        <v>8223</v>
      </c>
      <c r="W41" s="267">
        <v>1204807</v>
      </c>
      <c r="Y41" s="245" t="s">
        <v>8537</v>
      </c>
      <c r="Z41" s="246">
        <v>6708</v>
      </c>
      <c r="AB41" s="231" t="s">
        <v>8419</v>
      </c>
      <c r="AC41" s="232">
        <v>103871.89</v>
      </c>
    </row>
    <row r="42" spans="1:29" ht="14.5" x14ac:dyDescent="0.35">
      <c r="A42" s="259" t="s">
        <v>1243</v>
      </c>
      <c r="B42" s="259"/>
      <c r="C42" s="260">
        <v>18933</v>
      </c>
      <c r="E42" s="239" t="s">
        <v>520</v>
      </c>
      <c r="F42" s="239"/>
      <c r="G42" s="240">
        <v>112785</v>
      </c>
      <c r="I42" s="231" t="s">
        <v>366</v>
      </c>
      <c r="J42" s="231"/>
      <c r="K42" s="232">
        <v>10071.5</v>
      </c>
      <c r="M42" s="261" t="s">
        <v>44924</v>
      </c>
      <c r="N42" s="262">
        <v>341709.55</v>
      </c>
      <c r="P42" s="243" t="s">
        <v>16644</v>
      </c>
      <c r="Q42" s="244">
        <v>424962.73</v>
      </c>
      <c r="R42" s="104"/>
      <c r="S42" s="235" t="s">
        <v>14909</v>
      </c>
      <c r="T42" s="236">
        <v>52183.32</v>
      </c>
      <c r="V42" s="266" t="s">
        <v>8232</v>
      </c>
      <c r="W42" s="267">
        <v>18933</v>
      </c>
      <c r="Y42" s="245" t="s">
        <v>8846</v>
      </c>
      <c r="Z42" s="246">
        <v>8623</v>
      </c>
      <c r="AB42" s="231" t="s">
        <v>11011</v>
      </c>
      <c r="AC42" s="232">
        <v>84813</v>
      </c>
    </row>
    <row r="43" spans="1:29" ht="14.5" x14ac:dyDescent="0.35">
      <c r="A43" s="259" t="s">
        <v>1248</v>
      </c>
      <c r="B43" s="259"/>
      <c r="C43" s="260">
        <v>49</v>
      </c>
      <c r="E43" s="239" t="s">
        <v>521</v>
      </c>
      <c r="F43" s="239"/>
      <c r="G43" s="240">
        <v>680556</v>
      </c>
      <c r="I43" s="231" t="s">
        <v>367</v>
      </c>
      <c r="J43" s="231"/>
      <c r="K43" s="232">
        <v>27098.09</v>
      </c>
      <c r="M43" s="261" t="s">
        <v>44925</v>
      </c>
      <c r="N43" s="262">
        <v>23168.16</v>
      </c>
      <c r="P43" s="243" t="s">
        <v>16645</v>
      </c>
      <c r="Q43" s="244">
        <v>58860.68</v>
      </c>
      <c r="R43" s="104"/>
      <c r="S43" s="235" t="s">
        <v>33525</v>
      </c>
      <c r="T43" s="236">
        <v>3750</v>
      </c>
      <c r="V43" s="266" t="s">
        <v>8237</v>
      </c>
      <c r="W43" s="267">
        <v>49</v>
      </c>
      <c r="Y43" s="245" t="s">
        <v>9038</v>
      </c>
      <c r="Z43" s="246">
        <v>7538</v>
      </c>
      <c r="AB43" s="231" t="s">
        <v>10073</v>
      </c>
      <c r="AC43" s="232">
        <v>8609.86</v>
      </c>
    </row>
    <row r="44" spans="1:29" ht="14.5" x14ac:dyDescent="0.35">
      <c r="A44" s="259" t="s">
        <v>1252</v>
      </c>
      <c r="B44" s="259"/>
      <c r="C44" s="260">
        <v>2940</v>
      </c>
      <c r="E44" s="239" t="s">
        <v>522</v>
      </c>
      <c r="F44" s="239"/>
      <c r="G44" s="240">
        <v>158014</v>
      </c>
      <c r="I44" s="231" t="s">
        <v>368</v>
      </c>
      <c r="J44" s="231"/>
      <c r="K44" s="232">
        <v>822750</v>
      </c>
      <c r="M44" s="261" t="s">
        <v>44926</v>
      </c>
      <c r="N44" s="262">
        <v>3805.26</v>
      </c>
      <c r="P44" s="243" t="s">
        <v>16646</v>
      </c>
      <c r="Q44" s="244">
        <v>41107.480000000003</v>
      </c>
      <c r="R44" s="104"/>
      <c r="S44" s="235" t="s">
        <v>33526</v>
      </c>
      <c r="T44" s="236">
        <v>295.39999999999998</v>
      </c>
      <c r="V44" s="266" t="s">
        <v>8241</v>
      </c>
      <c r="W44" s="267">
        <v>2940</v>
      </c>
      <c r="Y44" s="245" t="s">
        <v>9478</v>
      </c>
      <c r="Z44" s="246">
        <v>2000</v>
      </c>
      <c r="AB44" s="231" t="s">
        <v>10617</v>
      </c>
      <c r="AC44" s="232">
        <v>197294.75</v>
      </c>
    </row>
    <row r="45" spans="1:29" ht="14.5" x14ac:dyDescent="0.35">
      <c r="A45" s="259" t="s">
        <v>4277</v>
      </c>
      <c r="B45" s="259"/>
      <c r="C45" s="260">
        <v>777</v>
      </c>
      <c r="E45" s="239" t="s">
        <v>523</v>
      </c>
      <c r="F45" s="239"/>
      <c r="G45" s="240">
        <v>133345.82</v>
      </c>
      <c r="I45" s="231" t="s">
        <v>369</v>
      </c>
      <c r="J45" s="231"/>
      <c r="K45" s="232">
        <v>445639.52</v>
      </c>
      <c r="M45" s="261" t="s">
        <v>44927</v>
      </c>
      <c r="N45" s="262">
        <v>32540.400000000001</v>
      </c>
      <c r="P45" s="243" t="s">
        <v>16647</v>
      </c>
      <c r="Q45" s="244">
        <v>20438.5</v>
      </c>
      <c r="R45" s="104"/>
      <c r="S45" s="235" t="s">
        <v>33527</v>
      </c>
      <c r="T45" s="236">
        <v>150.19999999999999</v>
      </c>
      <c r="V45" s="266" t="s">
        <v>8254</v>
      </c>
      <c r="W45" s="267">
        <v>777</v>
      </c>
      <c r="Y45" s="245" t="s">
        <v>9716</v>
      </c>
      <c r="Z45" s="246">
        <v>7511</v>
      </c>
      <c r="AB45" s="231" t="s">
        <v>11012</v>
      </c>
      <c r="AC45" s="232">
        <v>3120</v>
      </c>
    </row>
    <row r="46" spans="1:29" ht="14.5" x14ac:dyDescent="0.35">
      <c r="A46" s="259" t="s">
        <v>4280</v>
      </c>
      <c r="B46" s="259"/>
      <c r="C46" s="260">
        <v>10552</v>
      </c>
      <c r="E46" s="239" t="s">
        <v>524</v>
      </c>
      <c r="F46" s="239"/>
      <c r="G46" s="240">
        <v>263915</v>
      </c>
      <c r="I46" s="231" t="s">
        <v>370</v>
      </c>
      <c r="J46" s="231"/>
      <c r="K46" s="232">
        <v>508442.72</v>
      </c>
      <c r="M46" s="261" t="s">
        <v>55492</v>
      </c>
      <c r="N46" s="262">
        <v>1886.56</v>
      </c>
      <c r="P46" s="243" t="s">
        <v>16648</v>
      </c>
      <c r="Q46" s="244">
        <v>637275.27</v>
      </c>
      <c r="R46" s="104"/>
      <c r="S46" s="235" t="s">
        <v>33528</v>
      </c>
      <c r="T46" s="236">
        <v>7447.4</v>
      </c>
      <c r="V46" s="266" t="s">
        <v>11561</v>
      </c>
      <c r="W46" s="267">
        <v>10552</v>
      </c>
      <c r="Y46" s="245" t="s">
        <v>13351</v>
      </c>
      <c r="Z46" s="246">
        <v>57853.29</v>
      </c>
      <c r="AB46" s="231" t="s">
        <v>10618</v>
      </c>
      <c r="AC46" s="232">
        <v>3120</v>
      </c>
    </row>
    <row r="47" spans="1:29" ht="14.5" x14ac:dyDescent="0.35">
      <c r="A47" s="259" t="s">
        <v>1315</v>
      </c>
      <c r="B47" s="259"/>
      <c r="C47" s="260">
        <v>21795.9</v>
      </c>
      <c r="E47" s="239" t="s">
        <v>525</v>
      </c>
      <c r="F47" s="239"/>
      <c r="G47" s="240">
        <v>19225</v>
      </c>
      <c r="I47" s="231" t="s">
        <v>371</v>
      </c>
      <c r="J47" s="231"/>
      <c r="K47" s="232">
        <v>114399.36</v>
      </c>
      <c r="M47" s="261" t="s">
        <v>47376</v>
      </c>
      <c r="N47" s="262">
        <v>118523.99</v>
      </c>
      <c r="P47" s="243" t="s">
        <v>16649</v>
      </c>
      <c r="Q47" s="244">
        <v>48093.59</v>
      </c>
      <c r="R47" s="104"/>
      <c r="S47" s="235" t="s">
        <v>33529</v>
      </c>
      <c r="T47" s="236">
        <v>3750</v>
      </c>
      <c r="V47" s="266" t="s">
        <v>8309</v>
      </c>
      <c r="W47" s="267">
        <v>21795.9</v>
      </c>
      <c r="Y47" s="245" t="s">
        <v>10605</v>
      </c>
      <c r="Z47" s="246">
        <v>127837.83</v>
      </c>
      <c r="AB47" s="231" t="s">
        <v>10949</v>
      </c>
      <c r="AC47" s="232">
        <v>97837</v>
      </c>
    </row>
    <row r="48" spans="1:29" ht="14.5" x14ac:dyDescent="0.35">
      <c r="A48" s="259" t="s">
        <v>342</v>
      </c>
      <c r="B48" s="259"/>
      <c r="C48" s="260">
        <v>1436</v>
      </c>
      <c r="E48" s="239" t="s">
        <v>526</v>
      </c>
      <c r="F48" s="239"/>
      <c r="G48" s="240">
        <v>12704.8</v>
      </c>
      <c r="I48" s="231" t="s">
        <v>372</v>
      </c>
      <c r="J48" s="231"/>
      <c r="K48" s="232">
        <v>21223</v>
      </c>
      <c r="M48" s="261" t="s">
        <v>47377</v>
      </c>
      <c r="N48" s="262">
        <v>9639.01</v>
      </c>
      <c r="P48" s="243" t="s">
        <v>16650</v>
      </c>
      <c r="Q48" s="244">
        <v>122531.06</v>
      </c>
      <c r="R48" s="104"/>
      <c r="S48" s="235" t="s">
        <v>33530</v>
      </c>
      <c r="T48" s="236">
        <v>295.39999999999998</v>
      </c>
      <c r="V48" s="266" t="s">
        <v>8318</v>
      </c>
      <c r="W48" s="267">
        <v>1436</v>
      </c>
      <c r="Y48" s="245" t="s">
        <v>7454</v>
      </c>
      <c r="Z48" s="246">
        <v>21414.61</v>
      </c>
      <c r="AB48" s="231" t="s">
        <v>8420</v>
      </c>
      <c r="AC48" s="232">
        <v>385630</v>
      </c>
    </row>
    <row r="49" spans="1:29" ht="14.5" x14ac:dyDescent="0.35">
      <c r="A49" s="259" t="s">
        <v>1332</v>
      </c>
      <c r="B49" s="259"/>
      <c r="C49" s="260">
        <v>307</v>
      </c>
      <c r="E49" s="239" t="s">
        <v>527</v>
      </c>
      <c r="F49" s="239"/>
      <c r="G49" s="240">
        <v>3995</v>
      </c>
      <c r="I49" s="231" t="s">
        <v>373</v>
      </c>
      <c r="J49" s="231"/>
      <c r="K49" s="232">
        <v>118317</v>
      </c>
      <c r="M49" s="261" t="s">
        <v>47378</v>
      </c>
      <c r="N49" s="262">
        <v>4110953.05</v>
      </c>
      <c r="P49" s="243" t="s">
        <v>16651</v>
      </c>
      <c r="Q49" s="244">
        <v>1946.86</v>
      </c>
      <c r="R49" s="104"/>
      <c r="S49" s="235" t="s">
        <v>33531</v>
      </c>
      <c r="T49" s="236">
        <v>150.19999999999999</v>
      </c>
      <c r="V49" s="266" t="s">
        <v>8327</v>
      </c>
      <c r="W49" s="267">
        <v>307</v>
      </c>
      <c r="Y49" s="245" t="s">
        <v>7724</v>
      </c>
      <c r="Z49" s="246">
        <v>4163</v>
      </c>
      <c r="AB49" s="231" t="s">
        <v>10988</v>
      </c>
      <c r="AC49" s="232">
        <v>13317</v>
      </c>
    </row>
    <row r="50" spans="1:29" ht="14.5" x14ac:dyDescent="0.35">
      <c r="A50" s="259" t="s">
        <v>1343</v>
      </c>
      <c r="B50" s="259"/>
      <c r="C50" s="260">
        <v>181</v>
      </c>
      <c r="E50" s="239" t="s">
        <v>528</v>
      </c>
      <c r="F50" s="239"/>
      <c r="G50" s="240">
        <v>123566.92</v>
      </c>
      <c r="I50" s="231" t="s">
        <v>374</v>
      </c>
      <c r="J50" s="231"/>
      <c r="K50" s="232">
        <v>106994.26</v>
      </c>
      <c r="M50" s="261" t="s">
        <v>47379</v>
      </c>
      <c r="N50" s="262">
        <v>310414.09999999998</v>
      </c>
      <c r="P50" s="243" t="s">
        <v>16652</v>
      </c>
      <c r="Q50" s="244">
        <v>151546.22</v>
      </c>
      <c r="R50" s="104"/>
      <c r="S50" s="235" t="s">
        <v>16786</v>
      </c>
      <c r="T50" s="236">
        <v>7447.4</v>
      </c>
      <c r="V50" s="266" t="s">
        <v>8338</v>
      </c>
      <c r="W50" s="267">
        <v>181</v>
      </c>
      <c r="Y50" s="245" t="s">
        <v>7883</v>
      </c>
      <c r="Z50" s="246">
        <v>2031</v>
      </c>
      <c r="AB50" s="231" t="s">
        <v>11013</v>
      </c>
      <c r="AC50" s="232">
        <v>165711</v>
      </c>
    </row>
    <row r="51" spans="1:29" ht="14.5" x14ac:dyDescent="0.35">
      <c r="A51" s="259" t="s">
        <v>4285</v>
      </c>
      <c r="B51" s="259"/>
      <c r="C51" s="260">
        <v>21257</v>
      </c>
      <c r="E51" s="239" t="s">
        <v>529</v>
      </c>
      <c r="F51" s="239"/>
      <c r="G51" s="240">
        <v>13411</v>
      </c>
      <c r="I51" s="231" t="s">
        <v>375</v>
      </c>
      <c r="J51" s="231"/>
      <c r="K51" s="232">
        <v>124779.65</v>
      </c>
      <c r="M51" s="261" t="s">
        <v>16678</v>
      </c>
      <c r="N51" s="262">
        <v>2025.01</v>
      </c>
      <c r="P51" s="243" t="s">
        <v>16653</v>
      </c>
      <c r="Q51" s="244">
        <v>52402</v>
      </c>
      <c r="R51" s="104"/>
      <c r="S51" s="235" t="s">
        <v>14910</v>
      </c>
      <c r="T51" s="236">
        <v>24591</v>
      </c>
      <c r="V51" s="266" t="s">
        <v>11566</v>
      </c>
      <c r="W51" s="267">
        <v>21257</v>
      </c>
      <c r="Y51" s="245" t="s">
        <v>8123</v>
      </c>
      <c r="Z51" s="246">
        <v>12530</v>
      </c>
      <c r="AB51" s="231" t="s">
        <v>10075</v>
      </c>
      <c r="AC51" s="232">
        <v>511880.3</v>
      </c>
    </row>
    <row r="52" spans="1:29" ht="14.5" x14ac:dyDescent="0.35">
      <c r="A52" s="259" t="s">
        <v>1382</v>
      </c>
      <c r="B52" s="259"/>
      <c r="C52" s="260">
        <v>3754.44</v>
      </c>
      <c r="E52" s="239" t="s">
        <v>530</v>
      </c>
      <c r="F52" s="239"/>
      <c r="G52" s="240">
        <v>79844.36</v>
      </c>
      <c r="I52" s="231" t="s">
        <v>376</v>
      </c>
      <c r="J52" s="231"/>
      <c r="K52" s="232">
        <v>161300.46</v>
      </c>
      <c r="M52" s="261" t="s">
        <v>51911</v>
      </c>
      <c r="N52" s="262">
        <v>4569.82</v>
      </c>
      <c r="P52" s="243" t="s">
        <v>14894</v>
      </c>
      <c r="Q52" s="244">
        <v>6428.32</v>
      </c>
      <c r="R52" s="104"/>
      <c r="S52" s="235" t="s">
        <v>14911</v>
      </c>
      <c r="T52" s="236">
        <v>1842.07</v>
      </c>
      <c r="V52" s="266" t="s">
        <v>8380</v>
      </c>
      <c r="W52" s="267">
        <v>3754.44</v>
      </c>
      <c r="Y52" s="245" t="s">
        <v>8538</v>
      </c>
      <c r="Z52" s="246">
        <v>2090</v>
      </c>
      <c r="AB52" s="231" t="s">
        <v>10619</v>
      </c>
      <c r="AC52" s="232">
        <v>1174375.3</v>
      </c>
    </row>
    <row r="53" spans="1:29" ht="14.5" x14ac:dyDescent="0.35">
      <c r="A53" s="259" t="s">
        <v>4286</v>
      </c>
      <c r="B53" s="259"/>
      <c r="C53" s="260">
        <v>17154</v>
      </c>
      <c r="E53" s="239" t="s">
        <v>531</v>
      </c>
      <c r="F53" s="239"/>
      <c r="G53" s="240">
        <v>48393</v>
      </c>
      <c r="I53" s="231" t="s">
        <v>377</v>
      </c>
      <c r="J53" s="231"/>
      <c r="K53" s="232">
        <v>2986</v>
      </c>
      <c r="M53" s="261" t="s">
        <v>16684</v>
      </c>
      <c r="N53" s="262">
        <v>461.66</v>
      </c>
      <c r="P53" s="243" t="s">
        <v>16654</v>
      </c>
      <c r="Q53" s="244">
        <v>405892.68</v>
      </c>
      <c r="R53" s="104"/>
      <c r="S53" s="235" t="s">
        <v>14912</v>
      </c>
      <c r="T53" s="236">
        <v>4844.45</v>
      </c>
      <c r="V53" s="266" t="s">
        <v>8400</v>
      </c>
      <c r="W53" s="267">
        <v>17154</v>
      </c>
      <c r="Y53" s="245" t="s">
        <v>9039</v>
      </c>
      <c r="Z53" s="246">
        <v>1960</v>
      </c>
      <c r="AB53" s="231" t="s">
        <v>11015</v>
      </c>
      <c r="AC53" s="232">
        <v>21825</v>
      </c>
    </row>
    <row r="54" spans="1:29" ht="14.5" x14ac:dyDescent="0.35">
      <c r="A54" s="259" t="s">
        <v>1404</v>
      </c>
      <c r="B54" s="259"/>
      <c r="C54" s="260">
        <v>4452</v>
      </c>
      <c r="E54" s="239" t="s">
        <v>532</v>
      </c>
      <c r="F54" s="239"/>
      <c r="G54" s="240">
        <v>584447.62</v>
      </c>
      <c r="I54" s="231" t="s">
        <v>378</v>
      </c>
      <c r="J54" s="231"/>
      <c r="K54" s="232">
        <v>811819.4</v>
      </c>
      <c r="M54" s="261" t="s">
        <v>16685</v>
      </c>
      <c r="N54" s="262">
        <v>70.84</v>
      </c>
      <c r="P54" s="243" t="s">
        <v>14896</v>
      </c>
      <c r="Q54" s="244">
        <v>1088696.6599999999</v>
      </c>
      <c r="R54" s="104"/>
      <c r="S54" s="235" t="s">
        <v>14913</v>
      </c>
      <c r="T54" s="236">
        <v>1330.9</v>
      </c>
      <c r="V54" s="266" t="s">
        <v>8402</v>
      </c>
      <c r="W54" s="267">
        <v>4452</v>
      </c>
      <c r="Y54" s="245" t="s">
        <v>9103</v>
      </c>
      <c r="Z54" s="246">
        <v>54</v>
      </c>
      <c r="AB54" s="231" t="s">
        <v>10621</v>
      </c>
      <c r="AC54" s="232">
        <v>21825</v>
      </c>
    </row>
    <row r="55" spans="1:29" ht="14.5" x14ac:dyDescent="0.35">
      <c r="A55" s="259" t="s">
        <v>354</v>
      </c>
      <c r="B55" s="259"/>
      <c r="C55" s="260">
        <v>48165</v>
      </c>
      <c r="E55" s="239" t="s">
        <v>533</v>
      </c>
      <c r="F55" s="239"/>
      <c r="G55" s="240">
        <v>30896</v>
      </c>
      <c r="I55" s="231" t="s">
        <v>379</v>
      </c>
      <c r="J55" s="231"/>
      <c r="K55" s="232">
        <v>202445.42</v>
      </c>
      <c r="M55" s="261" t="s">
        <v>16686</v>
      </c>
      <c r="N55" s="262">
        <v>4103.9799999999996</v>
      </c>
      <c r="P55" s="243" t="s">
        <v>14897</v>
      </c>
      <c r="Q55" s="244">
        <v>83255.7</v>
      </c>
      <c r="R55" s="104"/>
      <c r="S55" s="235" t="s">
        <v>14914</v>
      </c>
      <c r="T55" s="236">
        <v>3801.5</v>
      </c>
      <c r="V55" s="266" t="s">
        <v>8420</v>
      </c>
      <c r="W55" s="267">
        <v>48165</v>
      </c>
      <c r="Y55" s="245" t="s">
        <v>9347</v>
      </c>
      <c r="Z55" s="246">
        <v>42022</v>
      </c>
      <c r="AB55" s="231" t="s">
        <v>8421</v>
      </c>
      <c r="AC55" s="232">
        <v>128157.72</v>
      </c>
    </row>
    <row r="56" spans="1:29" ht="14.5" x14ac:dyDescent="0.35">
      <c r="A56" s="259" t="s">
        <v>371</v>
      </c>
      <c r="B56" s="259"/>
      <c r="C56" s="260">
        <v>4450</v>
      </c>
      <c r="E56" s="239" t="s">
        <v>534</v>
      </c>
      <c r="F56" s="239"/>
      <c r="G56" s="240">
        <v>287208</v>
      </c>
      <c r="I56" s="231" t="s">
        <v>380</v>
      </c>
      <c r="J56" s="231"/>
      <c r="K56" s="232">
        <v>1966774.05</v>
      </c>
      <c r="M56" s="261" t="s">
        <v>16689</v>
      </c>
      <c r="N56" s="262">
        <v>5504.1</v>
      </c>
      <c r="P56" s="243" t="s">
        <v>14898</v>
      </c>
      <c r="Q56" s="244">
        <v>162253.12</v>
      </c>
      <c r="R56" s="104"/>
      <c r="S56" s="235" t="s">
        <v>14915</v>
      </c>
      <c r="T56" s="236">
        <v>10948.32</v>
      </c>
      <c r="V56" s="266" t="s">
        <v>8444</v>
      </c>
      <c r="W56" s="267">
        <v>4450</v>
      </c>
      <c r="Y56" s="245" t="s">
        <v>9479</v>
      </c>
      <c r="Z56" s="246">
        <v>2000</v>
      </c>
      <c r="AB56" s="231" t="s">
        <v>11016</v>
      </c>
      <c r="AC56" s="232">
        <v>372837</v>
      </c>
    </row>
    <row r="57" spans="1:29" ht="14.5" x14ac:dyDescent="0.35">
      <c r="A57" s="259" t="s">
        <v>1426</v>
      </c>
      <c r="B57" s="259"/>
      <c r="C57" s="260">
        <v>25509</v>
      </c>
      <c r="E57" s="239" t="s">
        <v>535</v>
      </c>
      <c r="F57" s="239"/>
      <c r="G57" s="240">
        <v>64895.58</v>
      </c>
      <c r="I57" s="231" t="s">
        <v>381</v>
      </c>
      <c r="J57" s="231"/>
      <c r="K57" s="232">
        <v>20595.560000000001</v>
      </c>
      <c r="M57" s="261" t="s">
        <v>36367</v>
      </c>
      <c r="N57" s="262">
        <v>360101.37</v>
      </c>
      <c r="P57" s="243" t="s">
        <v>16655</v>
      </c>
      <c r="Q57" s="244">
        <v>2521.5700000000002</v>
      </c>
      <c r="R57" s="104"/>
      <c r="S57" s="235" t="s">
        <v>14916</v>
      </c>
      <c r="T57" s="236">
        <v>456.18</v>
      </c>
      <c r="V57" s="266" t="s">
        <v>8448</v>
      </c>
      <c r="W57" s="267">
        <v>25509</v>
      </c>
      <c r="Y57" s="245" t="s">
        <v>9717</v>
      </c>
      <c r="Z57" s="246">
        <v>1971.88</v>
      </c>
      <c r="AB57" s="231" t="s">
        <v>10622</v>
      </c>
      <c r="AC57" s="232">
        <v>500994.72</v>
      </c>
    </row>
    <row r="58" spans="1:29" ht="14.5" x14ac:dyDescent="0.35">
      <c r="A58" s="259" t="s">
        <v>392</v>
      </c>
      <c r="B58" s="259"/>
      <c r="C58" s="260">
        <v>1</v>
      </c>
      <c r="E58" s="239" t="s">
        <v>536</v>
      </c>
      <c r="F58" s="239"/>
      <c r="G58" s="240">
        <v>35767.72</v>
      </c>
      <c r="I58" s="231" t="s">
        <v>382</v>
      </c>
      <c r="J58" s="231"/>
      <c r="K58" s="232">
        <v>29778</v>
      </c>
      <c r="M58" s="261" t="s">
        <v>49876</v>
      </c>
      <c r="N58" s="262">
        <v>-48345.05</v>
      </c>
      <c r="P58" s="243" t="s">
        <v>16656</v>
      </c>
      <c r="Q58" s="244">
        <v>0.95</v>
      </c>
      <c r="R58" s="104"/>
      <c r="S58" s="235" t="s">
        <v>14917</v>
      </c>
      <c r="T58" s="236">
        <v>173321.86</v>
      </c>
      <c r="V58" s="266" t="s">
        <v>8463</v>
      </c>
      <c r="W58" s="267">
        <v>1</v>
      </c>
      <c r="Y58" s="245" t="s">
        <v>10065</v>
      </c>
      <c r="Z58" s="246">
        <v>1629.98</v>
      </c>
      <c r="AB58" s="231" t="s">
        <v>11017</v>
      </c>
      <c r="AC58" s="232">
        <v>28000</v>
      </c>
    </row>
    <row r="59" spans="1:29" ht="14.5" x14ac:dyDescent="0.35">
      <c r="A59" s="259" t="s">
        <v>1434</v>
      </c>
      <c r="B59" s="259"/>
      <c r="C59" s="260">
        <v>3643</v>
      </c>
      <c r="E59" s="239" t="s">
        <v>537</v>
      </c>
      <c r="F59" s="239"/>
      <c r="G59" s="240">
        <v>669338.67000000004</v>
      </c>
      <c r="I59" s="231" t="s">
        <v>383</v>
      </c>
      <c r="J59" s="231"/>
      <c r="K59" s="232">
        <v>405744.48</v>
      </c>
      <c r="M59" s="261" t="s">
        <v>41568</v>
      </c>
      <c r="N59" s="262">
        <v>825.82</v>
      </c>
      <c r="P59" s="243" t="s">
        <v>16657</v>
      </c>
      <c r="Q59" s="244">
        <v>73439</v>
      </c>
      <c r="R59" s="104"/>
      <c r="S59" s="235" t="s">
        <v>33532</v>
      </c>
      <c r="T59" s="236">
        <v>12499.99</v>
      </c>
      <c r="V59" s="266" t="s">
        <v>8466</v>
      </c>
      <c r="W59" s="267">
        <v>3643</v>
      </c>
      <c r="Y59" s="245" t="s">
        <v>10606</v>
      </c>
      <c r="Z59" s="246">
        <v>91866.47</v>
      </c>
      <c r="AB59" s="231" t="s">
        <v>10623</v>
      </c>
      <c r="AC59" s="232">
        <v>28000</v>
      </c>
    </row>
    <row r="60" spans="1:29" ht="14.5" x14ac:dyDescent="0.35">
      <c r="A60" s="259" t="s">
        <v>427</v>
      </c>
      <c r="B60" s="259"/>
      <c r="C60" s="260">
        <v>20557</v>
      </c>
      <c r="E60" s="239" t="s">
        <v>538</v>
      </c>
      <c r="F60" s="239"/>
      <c r="G60" s="240">
        <v>477567.67</v>
      </c>
      <c r="I60" s="231" t="s">
        <v>384</v>
      </c>
      <c r="J60" s="231"/>
      <c r="K60" s="232">
        <v>68718</v>
      </c>
      <c r="M60" s="261" t="s">
        <v>34980</v>
      </c>
      <c r="N60" s="262">
        <v>47794.04</v>
      </c>
      <c r="P60" s="243" t="s">
        <v>16658</v>
      </c>
      <c r="Q60" s="244">
        <v>111958.43</v>
      </c>
      <c r="R60" s="104"/>
      <c r="S60" s="235" t="s">
        <v>33533</v>
      </c>
      <c r="T60" s="236">
        <v>22057.51</v>
      </c>
      <c r="V60" s="266" t="s">
        <v>8494</v>
      </c>
      <c r="W60" s="267">
        <v>20557</v>
      </c>
      <c r="Y60" s="245" t="s">
        <v>7455</v>
      </c>
      <c r="Z60" s="246">
        <v>6075</v>
      </c>
      <c r="AB60" s="231" t="s">
        <v>11018</v>
      </c>
      <c r="AC60" s="232">
        <v>11521</v>
      </c>
    </row>
    <row r="61" spans="1:29" ht="14.5" x14ac:dyDescent="0.35">
      <c r="A61" s="259" t="s">
        <v>438</v>
      </c>
      <c r="B61" s="259"/>
      <c r="C61" s="260">
        <v>385074.75</v>
      </c>
      <c r="E61" s="239" t="s">
        <v>539</v>
      </c>
      <c r="F61" s="239"/>
      <c r="G61" s="240">
        <v>50163</v>
      </c>
      <c r="I61" s="231" t="s">
        <v>385</v>
      </c>
      <c r="J61" s="231"/>
      <c r="K61" s="232">
        <v>36115.26</v>
      </c>
      <c r="M61" s="261" t="s">
        <v>16694</v>
      </c>
      <c r="N61" s="262">
        <v>26928.67</v>
      </c>
      <c r="P61" s="243" t="s">
        <v>16659</v>
      </c>
      <c r="Q61" s="244">
        <v>2000</v>
      </c>
      <c r="R61" s="104"/>
      <c r="S61" s="235" t="s">
        <v>33534</v>
      </c>
      <c r="T61" s="236">
        <v>2517.16</v>
      </c>
      <c r="V61" s="266" t="s">
        <v>8509</v>
      </c>
      <c r="W61" s="267">
        <v>385074.75</v>
      </c>
      <c r="Y61" s="245" t="s">
        <v>7884</v>
      </c>
      <c r="Z61" s="246">
        <v>595</v>
      </c>
      <c r="AB61" s="231" t="s">
        <v>10624</v>
      </c>
      <c r="AC61" s="232">
        <v>11521</v>
      </c>
    </row>
    <row r="62" spans="1:29" ht="14.5" x14ac:dyDescent="0.35">
      <c r="A62" s="259" t="s">
        <v>444</v>
      </c>
      <c r="B62" s="259"/>
      <c r="C62" s="260">
        <v>576</v>
      </c>
      <c r="E62" s="239" t="s">
        <v>540</v>
      </c>
      <c r="F62" s="239"/>
      <c r="G62" s="240">
        <v>44294.7</v>
      </c>
      <c r="I62" s="231" t="s">
        <v>386</v>
      </c>
      <c r="J62" s="231"/>
      <c r="K62" s="232">
        <v>36668.300000000003</v>
      </c>
      <c r="M62" s="261" t="s">
        <v>16695</v>
      </c>
      <c r="N62" s="262">
        <v>2060.06</v>
      </c>
      <c r="P62" s="243" t="s">
        <v>16660</v>
      </c>
      <c r="Q62" s="244">
        <v>153</v>
      </c>
      <c r="R62" s="104"/>
      <c r="S62" s="235" t="s">
        <v>33535</v>
      </c>
      <c r="T62" s="236">
        <v>6068.01</v>
      </c>
      <c r="V62" s="266" t="s">
        <v>8516</v>
      </c>
      <c r="W62" s="267">
        <v>576</v>
      </c>
      <c r="Y62" s="245" t="s">
        <v>8124</v>
      </c>
      <c r="Z62" s="246">
        <v>8427</v>
      </c>
      <c r="AB62" s="231" t="s">
        <v>11019</v>
      </c>
      <c r="AC62" s="232">
        <v>699375</v>
      </c>
    </row>
    <row r="63" spans="1:29" ht="14.5" x14ac:dyDescent="0.35">
      <c r="A63" s="259" t="s">
        <v>450</v>
      </c>
      <c r="B63" s="259"/>
      <c r="C63" s="260">
        <v>104941</v>
      </c>
      <c r="E63" s="239" t="s">
        <v>541</v>
      </c>
      <c r="F63" s="239"/>
      <c r="G63" s="240">
        <v>160281.25</v>
      </c>
      <c r="I63" s="231" t="s">
        <v>387</v>
      </c>
      <c r="J63" s="231"/>
      <c r="K63" s="232">
        <v>239315</v>
      </c>
      <c r="M63" s="261" t="s">
        <v>16696</v>
      </c>
      <c r="N63" s="262">
        <v>5724.11</v>
      </c>
      <c r="P63" s="243" t="s">
        <v>16661</v>
      </c>
      <c r="Q63" s="244">
        <v>433.6</v>
      </c>
      <c r="R63" s="104"/>
      <c r="S63" s="235" t="s">
        <v>33536</v>
      </c>
      <c r="T63" s="236">
        <v>6388.32</v>
      </c>
      <c r="V63" s="266" t="s">
        <v>8524</v>
      </c>
      <c r="W63" s="267">
        <v>104941</v>
      </c>
      <c r="Y63" s="245" t="s">
        <v>8539</v>
      </c>
      <c r="Z63" s="246">
        <v>1296</v>
      </c>
      <c r="AB63" s="231" t="s">
        <v>10625</v>
      </c>
      <c r="AC63" s="232">
        <v>699375</v>
      </c>
    </row>
    <row r="64" spans="1:29" ht="14.5" x14ac:dyDescent="0.35">
      <c r="A64" s="259" t="s">
        <v>4322</v>
      </c>
      <c r="B64" s="259"/>
      <c r="C64" s="260">
        <v>483</v>
      </c>
      <c r="E64" s="239" t="s">
        <v>542</v>
      </c>
      <c r="F64" s="239"/>
      <c r="G64" s="240">
        <v>13299</v>
      </c>
      <c r="I64" s="231" t="s">
        <v>388</v>
      </c>
      <c r="J64" s="231"/>
      <c r="K64" s="232">
        <v>4609004</v>
      </c>
      <c r="M64" s="261" t="s">
        <v>16697</v>
      </c>
      <c r="N64" s="262">
        <v>502.41</v>
      </c>
      <c r="P64" s="243" t="s">
        <v>16662</v>
      </c>
      <c r="Q64" s="244">
        <v>131181.4</v>
      </c>
      <c r="R64" s="104"/>
      <c r="S64" s="235" t="s">
        <v>33537</v>
      </c>
      <c r="T64" s="236">
        <v>20483.64</v>
      </c>
      <c r="V64" s="266" t="s">
        <v>11593</v>
      </c>
      <c r="W64" s="267">
        <v>483</v>
      </c>
      <c r="Y64" s="245" t="s">
        <v>9348</v>
      </c>
      <c r="Z64" s="246">
        <v>5051</v>
      </c>
      <c r="AB64" s="231" t="s">
        <v>8423</v>
      </c>
      <c r="AC64" s="232">
        <v>132046.69</v>
      </c>
    </row>
    <row r="65" spans="1:29" ht="14.5" x14ac:dyDescent="0.35">
      <c r="A65" s="259" t="s">
        <v>4323</v>
      </c>
      <c r="B65" s="259"/>
      <c r="C65" s="260">
        <v>630</v>
      </c>
      <c r="E65" s="239" t="s">
        <v>543</v>
      </c>
      <c r="F65" s="239"/>
      <c r="G65" s="240">
        <v>124358.58</v>
      </c>
      <c r="I65" s="231" t="s">
        <v>389</v>
      </c>
      <c r="J65" s="231"/>
      <c r="K65" s="232">
        <v>42606</v>
      </c>
      <c r="M65" s="261" t="s">
        <v>49877</v>
      </c>
      <c r="N65" s="262">
        <v>6798.25</v>
      </c>
      <c r="P65" s="243" t="s">
        <v>16663</v>
      </c>
      <c r="Q65" s="244">
        <v>190000</v>
      </c>
      <c r="R65" s="104"/>
      <c r="S65" s="235" t="s">
        <v>33538</v>
      </c>
      <c r="T65" s="236">
        <v>2575</v>
      </c>
      <c r="V65" s="266" t="s">
        <v>8566</v>
      </c>
      <c r="W65" s="267">
        <v>630</v>
      </c>
      <c r="Y65" s="245" t="s">
        <v>9480</v>
      </c>
      <c r="Z65" s="246">
        <v>768</v>
      </c>
      <c r="AB65" s="231" t="s">
        <v>11020</v>
      </c>
      <c r="AC65" s="232">
        <v>127860</v>
      </c>
    </row>
    <row r="66" spans="1:29" ht="14.5" x14ac:dyDescent="0.35">
      <c r="A66" s="259" t="s">
        <v>1482</v>
      </c>
      <c r="B66" s="259"/>
      <c r="C66" s="260">
        <v>172</v>
      </c>
      <c r="E66" s="239" t="s">
        <v>544</v>
      </c>
      <c r="F66" s="239"/>
      <c r="G66" s="240">
        <v>409107.17</v>
      </c>
      <c r="I66" s="231" t="s">
        <v>390</v>
      </c>
      <c r="J66" s="231"/>
      <c r="K66" s="232">
        <v>226890</v>
      </c>
      <c r="M66" s="261" t="s">
        <v>36368</v>
      </c>
      <c r="N66" s="262">
        <v>294305.46000000002</v>
      </c>
      <c r="P66" s="243" t="s">
        <v>16664</v>
      </c>
      <c r="Q66" s="244">
        <v>129920.51</v>
      </c>
      <c r="R66" s="104"/>
      <c r="S66" s="235" t="s">
        <v>33539</v>
      </c>
      <c r="T66" s="236">
        <v>6683.92</v>
      </c>
      <c r="V66" s="266" t="s">
        <v>8571</v>
      </c>
      <c r="W66" s="267">
        <v>172</v>
      </c>
      <c r="Y66" s="245" t="s">
        <v>9718</v>
      </c>
      <c r="Z66" s="246">
        <v>17137</v>
      </c>
      <c r="AB66" s="231" t="s">
        <v>10082</v>
      </c>
      <c r="AC66" s="232">
        <v>24719.22</v>
      </c>
    </row>
    <row r="67" spans="1:29" ht="14.5" x14ac:dyDescent="0.35">
      <c r="A67" s="259" t="s">
        <v>1563</v>
      </c>
      <c r="B67" s="259"/>
      <c r="C67" s="260">
        <v>7023</v>
      </c>
      <c r="E67" s="239" t="s">
        <v>545</v>
      </c>
      <c r="F67" s="239"/>
      <c r="G67" s="240">
        <v>179631.99</v>
      </c>
      <c r="I67" s="231" t="s">
        <v>391</v>
      </c>
      <c r="J67" s="231"/>
      <c r="K67" s="232">
        <v>33268.519999999997</v>
      </c>
      <c r="M67" s="261" t="s">
        <v>47380</v>
      </c>
      <c r="N67" s="262">
        <v>46759.26</v>
      </c>
      <c r="P67" s="243" t="s">
        <v>16665</v>
      </c>
      <c r="Q67" s="244">
        <v>891833.49</v>
      </c>
      <c r="R67" s="104"/>
      <c r="S67" s="235" t="s">
        <v>33540</v>
      </c>
      <c r="T67" s="236">
        <v>109606.45</v>
      </c>
      <c r="V67" s="266" t="s">
        <v>8652</v>
      </c>
      <c r="W67" s="267">
        <v>7023</v>
      </c>
      <c r="Y67" s="245" t="s">
        <v>12036</v>
      </c>
      <c r="Z67" s="246">
        <v>13874</v>
      </c>
      <c r="AB67" s="231" t="s">
        <v>10626</v>
      </c>
      <c r="AC67" s="232">
        <v>284625.90999999997</v>
      </c>
    </row>
    <row r="68" spans="1:29" ht="14.5" x14ac:dyDescent="0.35">
      <c r="A68" s="259" t="s">
        <v>1573</v>
      </c>
      <c r="B68" s="259"/>
      <c r="C68" s="260">
        <v>2025.92</v>
      </c>
      <c r="E68" s="239" t="s">
        <v>546</v>
      </c>
      <c r="F68" s="239"/>
      <c r="G68" s="240">
        <v>143053</v>
      </c>
      <c r="I68" s="231" t="s">
        <v>392</v>
      </c>
      <c r="J68" s="231"/>
      <c r="K68" s="232">
        <v>43629.9</v>
      </c>
      <c r="M68" s="261" t="s">
        <v>36369</v>
      </c>
      <c r="N68" s="262">
        <v>11493.51</v>
      </c>
      <c r="P68" s="243" t="s">
        <v>16666</v>
      </c>
      <c r="Q68" s="244">
        <v>2.67</v>
      </c>
      <c r="R68" s="104"/>
      <c r="S68" s="235" t="s">
        <v>14918</v>
      </c>
      <c r="T68" s="236">
        <v>24591</v>
      </c>
      <c r="V68" s="266" t="s">
        <v>8662</v>
      </c>
      <c r="W68" s="267">
        <v>2025.92</v>
      </c>
      <c r="Y68" s="245" t="s">
        <v>12066</v>
      </c>
      <c r="Z68" s="246">
        <v>2196</v>
      </c>
      <c r="AB68" s="231" t="s">
        <v>11021</v>
      </c>
      <c r="AC68" s="232">
        <v>13088</v>
      </c>
    </row>
    <row r="69" spans="1:29" ht="14.5" x14ac:dyDescent="0.35">
      <c r="A69" s="259" t="s">
        <v>1649</v>
      </c>
      <c r="B69" s="259"/>
      <c r="C69" s="260">
        <v>231</v>
      </c>
      <c r="E69" s="239" t="s">
        <v>547</v>
      </c>
      <c r="F69" s="239"/>
      <c r="G69" s="240">
        <v>9997.23</v>
      </c>
      <c r="I69" s="231" t="s">
        <v>393</v>
      </c>
      <c r="J69" s="231"/>
      <c r="K69" s="232">
        <v>21508.22</v>
      </c>
      <c r="M69" s="261" t="s">
        <v>36370</v>
      </c>
      <c r="N69" s="262">
        <v>24932.25</v>
      </c>
      <c r="P69" s="243" t="s">
        <v>16667</v>
      </c>
      <c r="Q69" s="244">
        <v>44786.33</v>
      </c>
      <c r="R69" s="104"/>
      <c r="S69" s="235" t="s">
        <v>33541</v>
      </c>
      <c r="T69" s="236">
        <v>12499.99</v>
      </c>
      <c r="V69" s="266" t="s">
        <v>8742</v>
      </c>
      <c r="W69" s="267">
        <v>231</v>
      </c>
      <c r="Y69" s="245" t="s">
        <v>10607</v>
      </c>
      <c r="Z69" s="246">
        <v>55419</v>
      </c>
      <c r="AB69" s="231" t="s">
        <v>10627</v>
      </c>
      <c r="AC69" s="232">
        <v>13088</v>
      </c>
    </row>
    <row r="70" spans="1:29" ht="14.5" x14ac:dyDescent="0.35">
      <c r="A70" s="259" t="s">
        <v>4318</v>
      </c>
      <c r="B70" s="259"/>
      <c r="C70" s="260">
        <v>37401</v>
      </c>
      <c r="E70" s="239" t="s">
        <v>548</v>
      </c>
      <c r="F70" s="239"/>
      <c r="G70" s="240">
        <v>162426.03</v>
      </c>
      <c r="I70" s="231" t="s">
        <v>394</v>
      </c>
      <c r="J70" s="231"/>
      <c r="K70" s="232">
        <v>188404.01</v>
      </c>
      <c r="M70" s="261" t="s">
        <v>36371</v>
      </c>
      <c r="N70" s="262">
        <v>82227.259999999995</v>
      </c>
      <c r="P70" s="243" t="s">
        <v>16668</v>
      </c>
      <c r="Q70" s="244">
        <v>42540</v>
      </c>
      <c r="R70" s="104"/>
      <c r="S70" s="235" t="s">
        <v>33542</v>
      </c>
      <c r="T70" s="236">
        <v>22057.51</v>
      </c>
      <c r="V70" s="266" t="s">
        <v>11612</v>
      </c>
      <c r="W70" s="267">
        <v>37401</v>
      </c>
      <c r="Y70" s="245" t="s">
        <v>7725</v>
      </c>
      <c r="Z70" s="246">
        <v>1000</v>
      </c>
      <c r="AB70" s="231" t="s">
        <v>11022</v>
      </c>
      <c r="AC70" s="232">
        <v>11780.97</v>
      </c>
    </row>
    <row r="71" spans="1:29" ht="14.5" x14ac:dyDescent="0.35">
      <c r="A71" s="259" t="s">
        <v>4348</v>
      </c>
      <c r="B71" s="259"/>
      <c r="C71" s="260">
        <v>2844</v>
      </c>
      <c r="E71" s="239" t="s">
        <v>549</v>
      </c>
      <c r="F71" s="239"/>
      <c r="G71" s="240">
        <v>581000.29</v>
      </c>
      <c r="I71" s="231" t="s">
        <v>395</v>
      </c>
      <c r="J71" s="231"/>
      <c r="K71" s="232">
        <v>678510</v>
      </c>
      <c r="M71" s="261" t="s">
        <v>36372</v>
      </c>
      <c r="N71" s="262">
        <v>40906.980000000003</v>
      </c>
      <c r="P71" s="243" t="s">
        <v>16669</v>
      </c>
      <c r="Q71" s="244">
        <v>96976.29</v>
      </c>
      <c r="R71" s="104"/>
      <c r="S71" s="235" t="s">
        <v>14919</v>
      </c>
      <c r="T71" s="236">
        <v>4359.2299999999996</v>
      </c>
      <c r="V71" s="266" t="s">
        <v>11617</v>
      </c>
      <c r="W71" s="267">
        <v>2844</v>
      </c>
      <c r="Y71" s="245" t="s">
        <v>7885</v>
      </c>
      <c r="Z71" s="246">
        <v>580</v>
      </c>
      <c r="AB71" s="231" t="s">
        <v>10628</v>
      </c>
      <c r="AC71" s="232">
        <v>11780.97</v>
      </c>
    </row>
    <row r="72" spans="1:29" ht="14.5" x14ac:dyDescent="0.35">
      <c r="A72" s="259" t="s">
        <v>4385</v>
      </c>
      <c r="B72" s="259"/>
      <c r="C72" s="260">
        <v>2664</v>
      </c>
      <c r="E72" s="239" t="s">
        <v>550</v>
      </c>
      <c r="F72" s="239"/>
      <c r="G72" s="240">
        <v>1307429</v>
      </c>
      <c r="I72" s="231" t="s">
        <v>396</v>
      </c>
      <c r="J72" s="231"/>
      <c r="K72" s="232">
        <v>510316.62</v>
      </c>
      <c r="M72" s="261" t="s">
        <v>41569</v>
      </c>
      <c r="N72" s="262">
        <v>8618.91</v>
      </c>
      <c r="P72" s="243" t="s">
        <v>16670</v>
      </c>
      <c r="Q72" s="244">
        <v>429250.01</v>
      </c>
      <c r="R72" s="104"/>
      <c r="S72" s="235" t="s">
        <v>14920</v>
      </c>
      <c r="T72" s="236">
        <v>10912.46</v>
      </c>
      <c r="V72" s="266" t="s">
        <v>11627</v>
      </c>
      <c r="W72" s="267">
        <v>2664</v>
      </c>
      <c r="Y72" s="245" t="s">
        <v>8125</v>
      </c>
      <c r="Z72" s="246">
        <v>7339.47</v>
      </c>
      <c r="AB72" s="231" t="s">
        <v>11023</v>
      </c>
      <c r="AC72" s="232">
        <v>34387</v>
      </c>
    </row>
    <row r="73" spans="1:29" ht="14.5" x14ac:dyDescent="0.35">
      <c r="A73" s="259" t="s">
        <v>4370</v>
      </c>
      <c r="B73" s="259"/>
      <c r="C73" s="260">
        <v>2283</v>
      </c>
      <c r="E73" s="239" t="s">
        <v>551</v>
      </c>
      <c r="F73" s="239"/>
      <c r="G73" s="240">
        <v>38643</v>
      </c>
      <c r="I73" s="231" t="s">
        <v>397</v>
      </c>
      <c r="J73" s="231"/>
      <c r="K73" s="232">
        <v>44193.84</v>
      </c>
      <c r="M73" s="261" t="s">
        <v>16698</v>
      </c>
      <c r="N73" s="262">
        <v>44159.360000000001</v>
      </c>
      <c r="P73" s="243" t="s">
        <v>16671</v>
      </c>
      <c r="Q73" s="244">
        <v>195367.51</v>
      </c>
      <c r="R73" s="104"/>
      <c r="S73" s="235" t="s">
        <v>14921</v>
      </c>
      <c r="T73" s="236">
        <v>7719.22</v>
      </c>
      <c r="V73" s="266" t="s">
        <v>11678</v>
      </c>
      <c r="W73" s="267">
        <v>2283</v>
      </c>
      <c r="Y73" s="245" t="s">
        <v>8540</v>
      </c>
      <c r="Z73" s="246">
        <v>1946</v>
      </c>
      <c r="AB73" s="231" t="s">
        <v>10629</v>
      </c>
      <c r="AC73" s="232">
        <v>34387</v>
      </c>
    </row>
    <row r="74" spans="1:29" ht="14.5" x14ac:dyDescent="0.35">
      <c r="A74" s="259" t="s">
        <v>4422</v>
      </c>
      <c r="B74" s="259"/>
      <c r="C74" s="260">
        <v>1002.68</v>
      </c>
      <c r="E74" s="239" t="s">
        <v>552</v>
      </c>
      <c r="F74" s="239"/>
      <c r="G74" s="240">
        <v>59272.88</v>
      </c>
      <c r="I74" s="231" t="s">
        <v>398</v>
      </c>
      <c r="J74" s="231"/>
      <c r="K74" s="232">
        <v>592272.39</v>
      </c>
      <c r="M74" s="261" t="s">
        <v>16699</v>
      </c>
      <c r="N74" s="262">
        <v>3479.77</v>
      </c>
      <c r="P74" s="243" t="s">
        <v>16672</v>
      </c>
      <c r="Q74" s="244">
        <v>235866.19</v>
      </c>
      <c r="R74" s="104"/>
      <c r="S74" s="235" t="s">
        <v>16912</v>
      </c>
      <c r="T74" s="236">
        <v>20483.64</v>
      </c>
      <c r="V74" s="266" t="s">
        <v>11682</v>
      </c>
      <c r="W74" s="267">
        <v>1002.68</v>
      </c>
      <c r="Y74" s="245" t="s">
        <v>9349</v>
      </c>
      <c r="Z74" s="246">
        <v>21682</v>
      </c>
      <c r="AB74" s="231" t="s">
        <v>11024</v>
      </c>
      <c r="AC74" s="232">
        <v>16808</v>
      </c>
    </row>
    <row r="75" spans="1:29" ht="14.5" x14ac:dyDescent="0.35">
      <c r="A75" s="259" t="s">
        <v>4452</v>
      </c>
      <c r="B75" s="259"/>
      <c r="C75" s="260">
        <v>1486</v>
      </c>
      <c r="E75" s="239" t="s">
        <v>553</v>
      </c>
      <c r="F75" s="239"/>
      <c r="G75" s="240">
        <v>33575</v>
      </c>
      <c r="I75" s="231" t="s">
        <v>399</v>
      </c>
      <c r="J75" s="231"/>
      <c r="K75" s="232">
        <v>191617</v>
      </c>
      <c r="M75" s="261" t="s">
        <v>16700</v>
      </c>
      <c r="N75" s="262">
        <v>10738.11</v>
      </c>
      <c r="P75" s="243" t="s">
        <v>16673</v>
      </c>
      <c r="Q75" s="244">
        <v>207905</v>
      </c>
      <c r="R75" s="104"/>
      <c r="S75" s="235" t="s">
        <v>33543</v>
      </c>
      <c r="T75" s="236">
        <v>2575</v>
      </c>
      <c r="V75" s="266" t="s">
        <v>11702</v>
      </c>
      <c r="W75" s="267">
        <v>1486</v>
      </c>
      <c r="Y75" s="245" t="s">
        <v>9481</v>
      </c>
      <c r="Z75" s="246">
        <v>1700</v>
      </c>
      <c r="AB75" s="231" t="s">
        <v>10630</v>
      </c>
      <c r="AC75" s="232">
        <v>16808</v>
      </c>
    </row>
    <row r="76" spans="1:29" ht="14.5" x14ac:dyDescent="0.35">
      <c r="A76" s="259" t="s">
        <v>4431</v>
      </c>
      <c r="B76" s="259"/>
      <c r="C76" s="260">
        <v>15214</v>
      </c>
      <c r="E76" s="239" t="s">
        <v>554</v>
      </c>
      <c r="F76" s="239"/>
      <c r="G76" s="240">
        <v>35296</v>
      </c>
      <c r="I76" s="231" t="s">
        <v>400</v>
      </c>
      <c r="J76" s="231"/>
      <c r="K76" s="232">
        <v>12162</v>
      </c>
      <c r="M76" s="261" t="s">
        <v>16701</v>
      </c>
      <c r="N76" s="262">
        <v>726</v>
      </c>
      <c r="P76" s="243" t="s">
        <v>16674</v>
      </c>
      <c r="Q76" s="244">
        <v>26000</v>
      </c>
      <c r="R76" s="104"/>
      <c r="S76" s="235" t="s">
        <v>16915</v>
      </c>
      <c r="T76" s="236">
        <v>6683.92</v>
      </c>
      <c r="V76" s="266" t="s">
        <v>11703</v>
      </c>
      <c r="W76" s="267">
        <v>15214</v>
      </c>
      <c r="Y76" s="245" t="s">
        <v>9719</v>
      </c>
      <c r="Z76" s="246">
        <v>2785.59</v>
      </c>
      <c r="AB76" s="231" t="s">
        <v>10989</v>
      </c>
      <c r="AC76" s="232">
        <v>580</v>
      </c>
    </row>
    <row r="77" spans="1:29" ht="14.5" x14ac:dyDescent="0.35">
      <c r="A77" s="259" t="s">
        <v>4453</v>
      </c>
      <c r="B77" s="259"/>
      <c r="C77" s="260">
        <v>1954</v>
      </c>
      <c r="E77" s="239" t="s">
        <v>555</v>
      </c>
      <c r="F77" s="239"/>
      <c r="G77" s="240">
        <v>30797.72</v>
      </c>
      <c r="I77" s="231" t="s">
        <v>401</v>
      </c>
      <c r="J77" s="231"/>
      <c r="K77" s="232">
        <v>149956</v>
      </c>
      <c r="M77" s="261" t="s">
        <v>16702</v>
      </c>
      <c r="N77" s="262">
        <v>1227.31</v>
      </c>
      <c r="P77" s="243" t="s">
        <v>16675</v>
      </c>
      <c r="Q77" s="244">
        <v>661478.93999999994</v>
      </c>
      <c r="R77" s="104"/>
      <c r="S77" s="235" t="s">
        <v>14922</v>
      </c>
      <c r="T77" s="236">
        <v>3801.5</v>
      </c>
      <c r="V77" s="266" t="s">
        <v>11704</v>
      </c>
      <c r="W77" s="267">
        <v>1954</v>
      </c>
      <c r="Y77" s="245" t="s">
        <v>10348</v>
      </c>
      <c r="Z77" s="246">
        <v>3101</v>
      </c>
      <c r="AB77" s="231" t="s">
        <v>11025</v>
      </c>
      <c r="AC77" s="232">
        <v>5329</v>
      </c>
    </row>
    <row r="78" spans="1:29" ht="14.5" x14ac:dyDescent="0.35">
      <c r="A78" s="259" t="s">
        <v>1786</v>
      </c>
      <c r="B78" s="259"/>
      <c r="C78" s="260">
        <v>185394.85</v>
      </c>
      <c r="E78" s="239" t="s">
        <v>556</v>
      </c>
      <c r="F78" s="239"/>
      <c r="G78" s="240">
        <v>28351.74</v>
      </c>
      <c r="I78" s="231" t="s">
        <v>402</v>
      </c>
      <c r="J78" s="231"/>
      <c r="K78" s="232">
        <v>551349.32999999996</v>
      </c>
      <c r="M78" s="261" t="s">
        <v>55493</v>
      </c>
      <c r="N78" s="262">
        <v>73.62</v>
      </c>
      <c r="P78" s="243" t="s">
        <v>16676</v>
      </c>
      <c r="Q78" s="244">
        <v>193468.95</v>
      </c>
      <c r="R78" s="104"/>
      <c r="S78" s="235" t="s">
        <v>14923</v>
      </c>
      <c r="T78" s="236">
        <v>10948.32</v>
      </c>
      <c r="V78" s="266" t="s">
        <v>8887</v>
      </c>
      <c r="W78" s="267">
        <v>185394.85</v>
      </c>
      <c r="Y78" s="245" t="s">
        <v>12544</v>
      </c>
      <c r="Z78" s="246">
        <v>11199</v>
      </c>
      <c r="AB78" s="231" t="s">
        <v>10631</v>
      </c>
      <c r="AC78" s="232">
        <v>5909</v>
      </c>
    </row>
    <row r="79" spans="1:29" ht="14.5" x14ac:dyDescent="0.35">
      <c r="A79" s="259" t="s">
        <v>4461</v>
      </c>
      <c r="B79" s="259"/>
      <c r="C79" s="260">
        <v>9382</v>
      </c>
      <c r="E79" s="239" t="s">
        <v>557</v>
      </c>
      <c r="F79" s="239"/>
      <c r="G79" s="240">
        <v>37291</v>
      </c>
      <c r="I79" s="231" t="s">
        <v>403</v>
      </c>
      <c r="J79" s="231"/>
      <c r="K79" s="232">
        <v>64328.46</v>
      </c>
      <c r="M79" s="261" t="s">
        <v>36373</v>
      </c>
      <c r="N79" s="262">
        <v>1318802.1299999999</v>
      </c>
      <c r="P79" s="243" t="s">
        <v>16677</v>
      </c>
      <c r="Q79" s="244">
        <v>17757.669999999998</v>
      </c>
      <c r="R79" s="104"/>
      <c r="S79" s="235" t="s">
        <v>14924</v>
      </c>
      <c r="T79" s="236">
        <v>456.18</v>
      </c>
      <c r="V79" s="266" t="s">
        <v>11716</v>
      </c>
      <c r="W79" s="267">
        <v>9382</v>
      </c>
      <c r="Y79" s="245" t="s">
        <v>12778</v>
      </c>
      <c r="Z79" s="246">
        <v>5610</v>
      </c>
      <c r="AB79" s="231" t="s">
        <v>8424</v>
      </c>
      <c r="AC79" s="232">
        <v>110210.85</v>
      </c>
    </row>
    <row r="80" spans="1:29" ht="14.5" x14ac:dyDescent="0.35">
      <c r="A80" s="259" t="s">
        <v>1788</v>
      </c>
      <c r="B80" s="259"/>
      <c r="C80" s="260">
        <v>10893</v>
      </c>
      <c r="E80" s="239" t="s">
        <v>558</v>
      </c>
      <c r="F80" s="239"/>
      <c r="G80" s="240">
        <v>16644</v>
      </c>
      <c r="I80" s="231" t="s">
        <v>404</v>
      </c>
      <c r="J80" s="231"/>
      <c r="K80" s="232">
        <v>169915.03</v>
      </c>
      <c r="M80" s="261" t="s">
        <v>16703</v>
      </c>
      <c r="N80" s="262">
        <v>2702640.52</v>
      </c>
      <c r="P80" s="243" t="s">
        <v>16678</v>
      </c>
      <c r="Q80" s="244">
        <v>276203.78000000003</v>
      </c>
      <c r="R80" s="104"/>
      <c r="S80" s="235" t="s">
        <v>14925</v>
      </c>
      <c r="T80" s="236">
        <v>173321.86</v>
      </c>
      <c r="V80" s="266" t="s">
        <v>8890</v>
      </c>
      <c r="W80" s="267">
        <v>10893</v>
      </c>
      <c r="Y80" s="245" t="s">
        <v>13031</v>
      </c>
      <c r="Z80" s="246">
        <v>5323.85</v>
      </c>
      <c r="AB80" s="231" t="s">
        <v>11026</v>
      </c>
      <c r="AC80" s="232">
        <v>473581</v>
      </c>
    </row>
    <row r="81" spans="1:29" ht="14.5" x14ac:dyDescent="0.35">
      <c r="A81" s="259" t="s">
        <v>4491</v>
      </c>
      <c r="B81" s="259"/>
      <c r="C81" s="260">
        <v>5736</v>
      </c>
      <c r="E81" s="239" t="s">
        <v>559</v>
      </c>
      <c r="F81" s="239"/>
      <c r="G81" s="240">
        <v>27927</v>
      </c>
      <c r="I81" s="231" t="s">
        <v>405</v>
      </c>
      <c r="J81" s="231"/>
      <c r="K81" s="232">
        <v>100071.35</v>
      </c>
      <c r="M81" s="261" t="s">
        <v>49878</v>
      </c>
      <c r="N81" s="262">
        <v>42584.54</v>
      </c>
      <c r="P81" s="243" t="s">
        <v>16679</v>
      </c>
      <c r="Q81" s="244">
        <v>75161.73</v>
      </c>
      <c r="R81" s="104"/>
      <c r="S81" s="235" t="s">
        <v>16918</v>
      </c>
      <c r="T81" s="236">
        <v>109606.45</v>
      </c>
      <c r="V81" s="266" t="s">
        <v>11751</v>
      </c>
      <c r="W81" s="267">
        <v>5736</v>
      </c>
      <c r="Y81" s="245" t="s">
        <v>10608</v>
      </c>
      <c r="Z81" s="246">
        <v>62266.91</v>
      </c>
      <c r="AB81" s="231" t="s">
        <v>10632</v>
      </c>
      <c r="AC81" s="232">
        <v>583791.85</v>
      </c>
    </row>
    <row r="82" spans="1:29" ht="14.5" x14ac:dyDescent="0.35">
      <c r="A82" s="259" t="s">
        <v>4492</v>
      </c>
      <c r="B82" s="259"/>
      <c r="C82" s="260">
        <v>609.28</v>
      </c>
      <c r="E82" s="239" t="s">
        <v>560</v>
      </c>
      <c r="F82" s="239"/>
      <c r="G82" s="240">
        <v>49448</v>
      </c>
      <c r="I82" s="231" t="s">
        <v>406</v>
      </c>
      <c r="J82" s="231"/>
      <c r="K82" s="232">
        <v>20363</v>
      </c>
      <c r="M82" s="261" t="s">
        <v>36374</v>
      </c>
      <c r="N82" s="262">
        <v>71974.58</v>
      </c>
      <c r="P82" s="243" t="s">
        <v>16680</v>
      </c>
      <c r="Q82" s="244">
        <v>361.59</v>
      </c>
      <c r="R82" s="104"/>
      <c r="S82" s="235" t="s">
        <v>33544</v>
      </c>
      <c r="T82" s="236">
        <v>2200</v>
      </c>
      <c r="V82" s="266" t="s">
        <v>8936</v>
      </c>
      <c r="W82" s="267">
        <v>609.28</v>
      </c>
      <c r="Y82" s="245" t="s">
        <v>7456</v>
      </c>
      <c r="Z82" s="246">
        <v>175692</v>
      </c>
      <c r="AB82" s="231" t="s">
        <v>11027</v>
      </c>
      <c r="AC82" s="232">
        <v>13411</v>
      </c>
    </row>
    <row r="83" spans="1:29" ht="14.5" x14ac:dyDescent="0.35">
      <c r="A83" s="259" t="s">
        <v>4444</v>
      </c>
      <c r="B83" s="259"/>
      <c r="C83" s="260">
        <v>4591</v>
      </c>
      <c r="E83" s="239" t="s">
        <v>561</v>
      </c>
      <c r="F83" s="239"/>
      <c r="G83" s="240">
        <v>54374.43</v>
      </c>
      <c r="I83" s="231" t="s">
        <v>407</v>
      </c>
      <c r="J83" s="231"/>
      <c r="K83" s="232">
        <v>69634.09</v>
      </c>
      <c r="M83" s="261" t="s">
        <v>34981</v>
      </c>
      <c r="N83" s="262">
        <v>2346213.54</v>
      </c>
      <c r="P83" s="243" t="s">
        <v>16681</v>
      </c>
      <c r="Q83" s="244">
        <v>8605.08</v>
      </c>
      <c r="R83" s="104"/>
      <c r="S83" s="235" t="s">
        <v>33545</v>
      </c>
      <c r="T83" s="236">
        <v>1938.37</v>
      </c>
      <c r="V83" s="266" t="s">
        <v>11756</v>
      </c>
      <c r="W83" s="267">
        <v>4591</v>
      </c>
      <c r="Y83" s="245" t="s">
        <v>7886</v>
      </c>
      <c r="Z83" s="246">
        <v>9296</v>
      </c>
      <c r="AB83" s="231" t="s">
        <v>11296</v>
      </c>
      <c r="AC83" s="232">
        <v>27070</v>
      </c>
    </row>
    <row r="84" spans="1:29" ht="14.5" x14ac:dyDescent="0.35">
      <c r="A84" s="259" t="s">
        <v>1852</v>
      </c>
      <c r="B84" s="259"/>
      <c r="C84" s="260">
        <v>1302</v>
      </c>
      <c r="E84" s="239" t="s">
        <v>562</v>
      </c>
      <c r="F84" s="239"/>
      <c r="G84" s="240">
        <v>281320.5</v>
      </c>
      <c r="I84" s="231" t="s">
        <v>408</v>
      </c>
      <c r="J84" s="231"/>
      <c r="K84" s="232">
        <v>132381.32999999999</v>
      </c>
      <c r="M84" s="261" t="s">
        <v>34982</v>
      </c>
      <c r="N84" s="262">
        <v>117453.32</v>
      </c>
      <c r="P84" s="243" t="s">
        <v>16682</v>
      </c>
      <c r="Q84" s="244">
        <v>257784.18</v>
      </c>
      <c r="R84" s="104"/>
      <c r="S84" s="235" t="s">
        <v>33546</v>
      </c>
      <c r="T84" s="236">
        <v>43135.63</v>
      </c>
      <c r="V84" s="266" t="s">
        <v>8957</v>
      </c>
      <c r="W84" s="267">
        <v>1302</v>
      </c>
      <c r="Y84" s="245" t="s">
        <v>8415</v>
      </c>
      <c r="Z84" s="246">
        <v>32301</v>
      </c>
      <c r="AB84" s="231" t="s">
        <v>10633</v>
      </c>
      <c r="AC84" s="232">
        <v>40481</v>
      </c>
    </row>
    <row r="85" spans="1:29" ht="14.5" x14ac:dyDescent="0.35">
      <c r="A85" s="259" t="s">
        <v>1873</v>
      </c>
      <c r="B85" s="259"/>
      <c r="C85" s="260">
        <v>5028</v>
      </c>
      <c r="E85" s="239" t="s">
        <v>563</v>
      </c>
      <c r="F85" s="239"/>
      <c r="G85" s="240">
        <v>36358</v>
      </c>
      <c r="I85" s="231" t="s">
        <v>409</v>
      </c>
      <c r="J85" s="231"/>
      <c r="K85" s="232">
        <v>75272.820000000007</v>
      </c>
      <c r="M85" s="261" t="s">
        <v>34983</v>
      </c>
      <c r="N85" s="262">
        <v>169628.04</v>
      </c>
      <c r="P85" s="243" t="s">
        <v>16683</v>
      </c>
      <c r="Q85" s="244">
        <v>15156.94</v>
      </c>
      <c r="R85" s="104"/>
      <c r="S85" s="235" t="s">
        <v>14926</v>
      </c>
      <c r="T85" s="236">
        <v>6234.2</v>
      </c>
      <c r="V85" s="266" t="s">
        <v>8981</v>
      </c>
      <c r="W85" s="267">
        <v>5028</v>
      </c>
      <c r="Y85" s="245" t="s">
        <v>8541</v>
      </c>
      <c r="Z85" s="246">
        <v>15320</v>
      </c>
      <c r="AB85" s="231" t="s">
        <v>8148</v>
      </c>
      <c r="AC85" s="232">
        <v>367625.25</v>
      </c>
    </row>
    <row r="86" spans="1:29" ht="14.5" x14ac:dyDescent="0.35">
      <c r="A86" s="259" t="s">
        <v>4528</v>
      </c>
      <c r="B86" s="259"/>
      <c r="C86" s="260">
        <v>121.79</v>
      </c>
      <c r="E86" s="239" t="s">
        <v>564</v>
      </c>
      <c r="F86" s="239"/>
      <c r="G86" s="240">
        <v>1303953.8600000001</v>
      </c>
      <c r="I86" s="231" t="s">
        <v>410</v>
      </c>
      <c r="J86" s="231"/>
      <c r="K86" s="232">
        <v>20319.060000000001</v>
      </c>
      <c r="M86" s="261" t="s">
        <v>16704</v>
      </c>
      <c r="N86" s="262">
        <v>14471.82</v>
      </c>
      <c r="P86" s="243" t="s">
        <v>16684</v>
      </c>
      <c r="Q86" s="244">
        <v>110700.47</v>
      </c>
      <c r="R86" s="104"/>
      <c r="S86" s="235" t="s">
        <v>16975</v>
      </c>
      <c r="T86" s="236">
        <v>2200</v>
      </c>
      <c r="V86" s="266" t="s">
        <v>11789</v>
      </c>
      <c r="W86" s="267">
        <v>121.79</v>
      </c>
      <c r="Y86" s="245" t="s">
        <v>8847</v>
      </c>
      <c r="Z86" s="246">
        <v>41045</v>
      </c>
      <c r="AB86" s="231" t="s">
        <v>8425</v>
      </c>
      <c r="AC86" s="232">
        <v>702780.49</v>
      </c>
    </row>
    <row r="87" spans="1:29" ht="14.5" x14ac:dyDescent="0.35">
      <c r="A87" s="259" t="s">
        <v>4536</v>
      </c>
      <c r="B87" s="259"/>
      <c r="C87" s="260">
        <v>6921</v>
      </c>
      <c r="E87" s="239" t="s">
        <v>565</v>
      </c>
      <c r="F87" s="239"/>
      <c r="G87" s="240">
        <v>38580.980000000003</v>
      </c>
      <c r="I87" s="231" t="s">
        <v>411</v>
      </c>
      <c r="J87" s="231"/>
      <c r="K87" s="232">
        <v>355733.01</v>
      </c>
      <c r="M87" s="261" t="s">
        <v>36375</v>
      </c>
      <c r="N87" s="262">
        <v>888536.78</v>
      </c>
      <c r="P87" s="243" t="s">
        <v>16685</v>
      </c>
      <c r="Q87" s="244">
        <v>294618.18</v>
      </c>
      <c r="R87" s="104"/>
      <c r="S87" s="235" t="s">
        <v>14927</v>
      </c>
      <c r="T87" s="236">
        <v>8172.57</v>
      </c>
      <c r="V87" s="266" t="s">
        <v>9011</v>
      </c>
      <c r="W87" s="267">
        <v>6921</v>
      </c>
      <c r="Y87" s="245" t="s">
        <v>9104</v>
      </c>
      <c r="Z87" s="246">
        <v>132584</v>
      </c>
      <c r="AB87" s="231" t="s">
        <v>8563</v>
      </c>
      <c r="AC87" s="232">
        <v>12974.08</v>
      </c>
    </row>
    <row r="88" spans="1:29" ht="14.5" x14ac:dyDescent="0.35">
      <c r="A88" s="259" t="s">
        <v>1913</v>
      </c>
      <c r="B88" s="259"/>
      <c r="C88" s="260">
        <v>5343</v>
      </c>
      <c r="E88" s="239" t="s">
        <v>566</v>
      </c>
      <c r="F88" s="239"/>
      <c r="G88" s="240">
        <v>27971</v>
      </c>
      <c r="I88" s="231" t="s">
        <v>412</v>
      </c>
      <c r="J88" s="231"/>
      <c r="K88" s="232">
        <v>3061307.87</v>
      </c>
      <c r="M88" s="261" t="s">
        <v>34984</v>
      </c>
      <c r="N88" s="262">
        <v>437980.66</v>
      </c>
      <c r="P88" s="243" t="s">
        <v>16686</v>
      </c>
      <c r="Q88" s="244">
        <v>106880.33</v>
      </c>
      <c r="R88" s="104"/>
      <c r="S88" s="235" t="s">
        <v>33547</v>
      </c>
      <c r="T88" s="236">
        <v>43135.63</v>
      </c>
      <c r="V88" s="266" t="s">
        <v>11809</v>
      </c>
      <c r="W88" s="267">
        <v>5343</v>
      </c>
      <c r="Y88" s="245" t="s">
        <v>9350</v>
      </c>
      <c r="Z88" s="246">
        <v>237403</v>
      </c>
      <c r="AB88" s="231" t="s">
        <v>8866</v>
      </c>
      <c r="AC88" s="232">
        <v>3525</v>
      </c>
    </row>
    <row r="89" spans="1:29" ht="14.5" x14ac:dyDescent="0.35">
      <c r="A89" s="259" t="s">
        <v>4553</v>
      </c>
      <c r="B89" s="259"/>
      <c r="C89" s="260">
        <v>2262</v>
      </c>
      <c r="E89" s="239" t="s">
        <v>567</v>
      </c>
      <c r="F89" s="239"/>
      <c r="G89" s="240">
        <v>46346.66</v>
      </c>
      <c r="I89" s="231" t="s">
        <v>413</v>
      </c>
      <c r="J89" s="231"/>
      <c r="K89" s="232">
        <v>12335</v>
      </c>
      <c r="M89" s="261" t="s">
        <v>41570</v>
      </c>
      <c r="N89" s="262">
        <v>716.67</v>
      </c>
      <c r="P89" s="243" t="s">
        <v>16687</v>
      </c>
      <c r="Q89" s="244">
        <v>676818.05</v>
      </c>
      <c r="R89" s="104"/>
      <c r="S89" s="235" t="s">
        <v>33548</v>
      </c>
      <c r="T89" s="236">
        <v>49194.79</v>
      </c>
      <c r="V89" s="266" t="s">
        <v>11816</v>
      </c>
      <c r="W89" s="267">
        <v>2262</v>
      </c>
      <c r="Y89" s="245" t="s">
        <v>9482</v>
      </c>
      <c r="Z89" s="246">
        <v>7700</v>
      </c>
      <c r="AB89" s="231" t="s">
        <v>11028</v>
      </c>
      <c r="AC89" s="232">
        <v>1175010</v>
      </c>
    </row>
    <row r="90" spans="1:29" ht="14.5" x14ac:dyDescent="0.35">
      <c r="A90" s="259" t="s">
        <v>1923</v>
      </c>
      <c r="B90" s="259"/>
      <c r="C90" s="260">
        <v>46860.39</v>
      </c>
      <c r="E90" s="239" t="s">
        <v>568</v>
      </c>
      <c r="F90" s="239"/>
      <c r="G90" s="240">
        <v>32197</v>
      </c>
      <c r="I90" s="231" t="s">
        <v>414</v>
      </c>
      <c r="J90" s="231"/>
      <c r="K90" s="232">
        <v>55463.31</v>
      </c>
      <c r="M90" s="261" t="s">
        <v>34985</v>
      </c>
      <c r="N90" s="262">
        <v>8518.5400000000009</v>
      </c>
      <c r="P90" s="243" t="s">
        <v>16688</v>
      </c>
      <c r="Q90" s="244">
        <v>7478.66</v>
      </c>
      <c r="R90" s="104"/>
      <c r="S90" s="235" t="s">
        <v>33549</v>
      </c>
      <c r="T90" s="236">
        <v>20882.52</v>
      </c>
      <c r="V90" s="266" t="s">
        <v>9033</v>
      </c>
      <c r="W90" s="267">
        <v>46860.39</v>
      </c>
      <c r="Y90" s="245" t="s">
        <v>9720</v>
      </c>
      <c r="Z90" s="246">
        <v>254247</v>
      </c>
      <c r="AB90" s="231" t="s">
        <v>10088</v>
      </c>
      <c r="AC90" s="232">
        <v>332.11</v>
      </c>
    </row>
    <row r="91" spans="1:29" ht="14.5" x14ac:dyDescent="0.35">
      <c r="A91" s="259" t="s">
        <v>1930</v>
      </c>
      <c r="B91" s="259"/>
      <c r="C91" s="260">
        <v>622</v>
      </c>
      <c r="E91" s="239" t="s">
        <v>569</v>
      </c>
      <c r="F91" s="239"/>
      <c r="G91" s="240">
        <v>7075</v>
      </c>
      <c r="I91" s="231" t="s">
        <v>415</v>
      </c>
      <c r="J91" s="231"/>
      <c r="K91" s="232">
        <v>13539.28</v>
      </c>
      <c r="M91" s="261" t="s">
        <v>37889</v>
      </c>
      <c r="N91" s="262">
        <v>128927.5</v>
      </c>
      <c r="P91" s="243" t="s">
        <v>16689</v>
      </c>
      <c r="Q91" s="244">
        <v>80917.710000000006</v>
      </c>
      <c r="R91" s="104"/>
      <c r="S91" s="235" t="s">
        <v>33550</v>
      </c>
      <c r="T91" s="236">
        <v>5360.1</v>
      </c>
      <c r="V91" s="266" t="s">
        <v>9041</v>
      </c>
      <c r="W91" s="267">
        <v>622</v>
      </c>
      <c r="Y91" s="245" t="s">
        <v>10066</v>
      </c>
      <c r="Z91" s="246">
        <v>933840.06</v>
      </c>
      <c r="AB91" s="231" t="s">
        <v>10634</v>
      </c>
      <c r="AC91" s="232">
        <v>2262246.9300000002</v>
      </c>
    </row>
    <row r="92" spans="1:29" ht="14.5" x14ac:dyDescent="0.35">
      <c r="A92" s="259" t="s">
        <v>4562</v>
      </c>
      <c r="B92" s="259"/>
      <c r="C92" s="260">
        <v>610.87</v>
      </c>
      <c r="E92" s="239" t="s">
        <v>570</v>
      </c>
      <c r="F92" s="239"/>
      <c r="G92" s="240">
        <v>330510.52</v>
      </c>
      <c r="I92" s="231" t="s">
        <v>416</v>
      </c>
      <c r="J92" s="231"/>
      <c r="K92" s="232">
        <v>4156</v>
      </c>
      <c r="M92" s="261" t="s">
        <v>41571</v>
      </c>
      <c r="N92" s="262">
        <v>1566.02</v>
      </c>
      <c r="P92" s="243" t="s">
        <v>16690</v>
      </c>
      <c r="Q92" s="244">
        <v>2485756.98</v>
      </c>
      <c r="R92" s="104"/>
      <c r="S92" s="235" t="s">
        <v>33551</v>
      </c>
      <c r="T92" s="236">
        <v>11185.37</v>
      </c>
      <c r="V92" s="266" t="s">
        <v>11821</v>
      </c>
      <c r="W92" s="267">
        <v>610.87</v>
      </c>
      <c r="Y92" s="245" t="s">
        <v>12265</v>
      </c>
      <c r="Z92" s="246">
        <v>2066</v>
      </c>
      <c r="AB92" s="231" t="s">
        <v>11029</v>
      </c>
      <c r="AC92" s="232">
        <v>193606</v>
      </c>
    </row>
    <row r="93" spans="1:29" ht="14.5" x14ac:dyDescent="0.35">
      <c r="A93" s="259" t="s">
        <v>1936</v>
      </c>
      <c r="B93" s="259"/>
      <c r="C93" s="260">
        <v>145</v>
      </c>
      <c r="E93" s="239" t="s">
        <v>571</v>
      </c>
      <c r="F93" s="239"/>
      <c r="G93" s="240">
        <v>16295.59</v>
      </c>
      <c r="I93" s="231" t="s">
        <v>417</v>
      </c>
      <c r="J93" s="231"/>
      <c r="K93" s="232">
        <v>120898</v>
      </c>
      <c r="M93" s="261" t="s">
        <v>16705</v>
      </c>
      <c r="N93" s="262">
        <v>608930.56000000006</v>
      </c>
      <c r="P93" s="243" t="s">
        <v>16691</v>
      </c>
      <c r="Q93" s="244">
        <v>14055.29</v>
      </c>
      <c r="R93" s="104"/>
      <c r="S93" s="235" t="s">
        <v>33552</v>
      </c>
      <c r="T93" s="236">
        <v>14777.72</v>
      </c>
      <c r="V93" s="266" t="s">
        <v>9047</v>
      </c>
      <c r="W93" s="267">
        <v>145</v>
      </c>
      <c r="Y93" s="245" t="s">
        <v>10464</v>
      </c>
      <c r="Z93" s="246">
        <v>4802.0600000000004</v>
      </c>
      <c r="AB93" s="231" t="s">
        <v>2911</v>
      </c>
      <c r="AC93" s="232">
        <v>193606</v>
      </c>
    </row>
    <row r="94" spans="1:29" ht="14.5" x14ac:dyDescent="0.35">
      <c r="A94" s="259" t="s">
        <v>4576</v>
      </c>
      <c r="B94" s="259"/>
      <c r="C94" s="260">
        <v>2830</v>
      </c>
      <c r="E94" s="239" t="s">
        <v>572</v>
      </c>
      <c r="F94" s="239"/>
      <c r="G94" s="240">
        <v>1605346</v>
      </c>
      <c r="I94" s="231" t="s">
        <v>418</v>
      </c>
      <c r="J94" s="231"/>
      <c r="K94" s="232">
        <v>260390.36</v>
      </c>
      <c r="M94" s="261" t="s">
        <v>34986</v>
      </c>
      <c r="N94" s="262">
        <v>1031000.48</v>
      </c>
      <c r="P94" s="243" t="s">
        <v>16692</v>
      </c>
      <c r="Q94" s="244">
        <v>2831.86</v>
      </c>
      <c r="R94" s="104"/>
      <c r="S94" s="235" t="s">
        <v>33553</v>
      </c>
      <c r="T94" s="236">
        <v>9349.02</v>
      </c>
      <c r="V94" s="266" t="s">
        <v>11839</v>
      </c>
      <c r="W94" s="267">
        <v>2830</v>
      </c>
      <c r="Y94" s="245" t="s">
        <v>10499</v>
      </c>
      <c r="Z94" s="246">
        <v>62479.97</v>
      </c>
      <c r="AB94" s="231" t="s">
        <v>11030</v>
      </c>
      <c r="AC94" s="232">
        <v>29641.66</v>
      </c>
    </row>
    <row r="95" spans="1:29" ht="14.5" x14ac:dyDescent="0.35">
      <c r="A95" s="259" t="s">
        <v>2002</v>
      </c>
      <c r="B95" s="259"/>
      <c r="C95" s="260">
        <v>1602</v>
      </c>
      <c r="E95" s="239" t="s">
        <v>573</v>
      </c>
      <c r="F95" s="239"/>
      <c r="G95" s="240">
        <v>27450</v>
      </c>
      <c r="I95" s="231" t="s">
        <v>419</v>
      </c>
      <c r="J95" s="231"/>
      <c r="K95" s="232">
        <v>934913</v>
      </c>
      <c r="M95" s="261" t="s">
        <v>36376</v>
      </c>
      <c r="N95" s="262">
        <v>428702.31</v>
      </c>
      <c r="P95" s="243" t="s">
        <v>16693</v>
      </c>
      <c r="Q95" s="244">
        <v>158026.69</v>
      </c>
      <c r="R95" s="104"/>
      <c r="S95" s="235" t="s">
        <v>33554</v>
      </c>
      <c r="T95" s="236">
        <v>4498.3</v>
      </c>
      <c r="V95" s="266" t="s">
        <v>9113</v>
      </c>
      <c r="W95" s="267">
        <v>1602</v>
      </c>
      <c r="Y95" s="245" t="s">
        <v>12779</v>
      </c>
      <c r="Z95" s="246">
        <v>17413.53</v>
      </c>
      <c r="AB95" s="231" t="s">
        <v>10090</v>
      </c>
      <c r="AC95" s="232">
        <v>24478.92</v>
      </c>
    </row>
    <row r="96" spans="1:29" ht="14.5" x14ac:dyDescent="0.35">
      <c r="A96" s="259" t="s">
        <v>4577</v>
      </c>
      <c r="B96" s="259"/>
      <c r="C96" s="260">
        <v>164.43</v>
      </c>
      <c r="E96" s="239" t="s">
        <v>574</v>
      </c>
      <c r="F96" s="239"/>
      <c r="G96" s="240">
        <v>31203</v>
      </c>
      <c r="I96" s="231" t="s">
        <v>420</v>
      </c>
      <c r="J96" s="231"/>
      <c r="K96" s="232">
        <v>29375.34</v>
      </c>
      <c r="M96" s="261" t="s">
        <v>36377</v>
      </c>
      <c r="N96" s="262">
        <v>472154</v>
      </c>
      <c r="P96" s="243" t="s">
        <v>16694</v>
      </c>
      <c r="Q96" s="244">
        <v>1758.33</v>
      </c>
      <c r="R96" s="104"/>
      <c r="S96" s="235" t="s">
        <v>33555</v>
      </c>
      <c r="T96" s="236">
        <v>49194.79</v>
      </c>
      <c r="V96" s="266" t="s">
        <v>9126</v>
      </c>
      <c r="W96" s="267">
        <v>164.43</v>
      </c>
      <c r="Y96" s="245" t="s">
        <v>13032</v>
      </c>
      <c r="Z96" s="246">
        <v>227637.52</v>
      </c>
      <c r="AB96" s="231" t="s">
        <v>10635</v>
      </c>
      <c r="AC96" s="232">
        <v>54120.58</v>
      </c>
    </row>
    <row r="97" spans="1:29" ht="14.5" x14ac:dyDescent="0.35">
      <c r="A97" s="259" t="s">
        <v>2030</v>
      </c>
      <c r="B97" s="259"/>
      <c r="C97" s="260">
        <v>1325</v>
      </c>
      <c r="E97" s="239" t="s">
        <v>575</v>
      </c>
      <c r="F97" s="239"/>
      <c r="G97" s="240">
        <v>15997.8</v>
      </c>
      <c r="I97" s="231" t="s">
        <v>421</v>
      </c>
      <c r="J97" s="231"/>
      <c r="K97" s="232">
        <v>410663.57</v>
      </c>
      <c r="M97" s="261" t="s">
        <v>36378</v>
      </c>
      <c r="N97" s="262">
        <v>47888.75</v>
      </c>
      <c r="P97" s="243" t="s">
        <v>16695</v>
      </c>
      <c r="Q97" s="244">
        <v>134.51</v>
      </c>
      <c r="R97" s="104"/>
      <c r="S97" s="235" t="s">
        <v>33556</v>
      </c>
      <c r="T97" s="236">
        <v>20882.52</v>
      </c>
      <c r="V97" s="266" t="s">
        <v>9140</v>
      </c>
      <c r="W97" s="267">
        <v>1325</v>
      </c>
      <c r="Y97" s="245" t="s">
        <v>10609</v>
      </c>
      <c r="Z97" s="246">
        <v>2153827.14</v>
      </c>
      <c r="AB97" s="231" t="s">
        <v>11031</v>
      </c>
      <c r="AC97" s="232">
        <v>14024</v>
      </c>
    </row>
    <row r="98" spans="1:29" ht="14.5" x14ac:dyDescent="0.35">
      <c r="A98" s="259" t="s">
        <v>2036</v>
      </c>
      <c r="B98" s="259"/>
      <c r="C98" s="260">
        <v>9025</v>
      </c>
      <c r="E98" s="239" t="s">
        <v>576</v>
      </c>
      <c r="F98" s="239"/>
      <c r="G98" s="240">
        <v>28176</v>
      </c>
      <c r="I98" s="231" t="s">
        <v>422</v>
      </c>
      <c r="J98" s="231"/>
      <c r="K98" s="232">
        <v>17276</v>
      </c>
      <c r="M98" s="261" t="s">
        <v>16706</v>
      </c>
      <c r="N98" s="262">
        <v>249946.76</v>
      </c>
      <c r="P98" s="243" t="s">
        <v>16696</v>
      </c>
      <c r="Q98" s="244">
        <v>381.22</v>
      </c>
      <c r="R98" s="104"/>
      <c r="S98" s="235" t="s">
        <v>17041</v>
      </c>
      <c r="T98" s="236">
        <v>5360.1</v>
      </c>
      <c r="V98" s="266" t="s">
        <v>9146</v>
      </c>
      <c r="W98" s="267">
        <v>9025</v>
      </c>
      <c r="Y98" s="245" t="s">
        <v>7457</v>
      </c>
      <c r="Z98" s="246">
        <v>55821</v>
      </c>
      <c r="AB98" s="231" t="s">
        <v>10637</v>
      </c>
      <c r="AC98" s="232">
        <v>14024</v>
      </c>
    </row>
    <row r="99" spans="1:29" ht="14.5" x14ac:dyDescent="0.35">
      <c r="A99" s="259" t="s">
        <v>2042</v>
      </c>
      <c r="B99" s="259"/>
      <c r="C99" s="260">
        <v>3714.02</v>
      </c>
      <c r="E99" s="239" t="s">
        <v>577</v>
      </c>
      <c r="F99" s="239"/>
      <c r="G99" s="240">
        <v>86365</v>
      </c>
      <c r="I99" s="231" t="s">
        <v>423</v>
      </c>
      <c r="J99" s="231"/>
      <c r="K99" s="232">
        <v>129894</v>
      </c>
      <c r="M99" s="261" t="s">
        <v>16707</v>
      </c>
      <c r="N99" s="262">
        <v>2176674.83</v>
      </c>
      <c r="P99" s="243" t="s">
        <v>16697</v>
      </c>
      <c r="Q99" s="244">
        <v>40.159999999999997</v>
      </c>
      <c r="R99" s="104"/>
      <c r="S99" s="235" t="s">
        <v>17042</v>
      </c>
      <c r="T99" s="236">
        <v>11185.37</v>
      </c>
      <c r="V99" s="266" t="s">
        <v>9152</v>
      </c>
      <c r="W99" s="267">
        <v>3714.02</v>
      </c>
      <c r="Y99" s="245" t="s">
        <v>7887</v>
      </c>
      <c r="Z99" s="246">
        <v>2602</v>
      </c>
      <c r="AB99" s="231" t="s">
        <v>8430</v>
      </c>
      <c r="AC99" s="232">
        <v>30455.51</v>
      </c>
    </row>
    <row r="100" spans="1:29" ht="14.5" x14ac:dyDescent="0.35">
      <c r="A100" s="259" t="s">
        <v>2043</v>
      </c>
      <c r="B100" s="259"/>
      <c r="C100" s="260">
        <v>10.68</v>
      </c>
      <c r="E100" s="239" t="s">
        <v>578</v>
      </c>
      <c r="F100" s="239"/>
      <c r="G100" s="240">
        <v>42301.46</v>
      </c>
      <c r="I100" s="231" t="s">
        <v>424</v>
      </c>
      <c r="J100" s="231"/>
      <c r="K100" s="232">
        <v>96872</v>
      </c>
      <c r="M100" s="261" t="s">
        <v>16708</v>
      </c>
      <c r="N100" s="262">
        <v>143839.54999999999</v>
      </c>
      <c r="P100" s="243" t="s">
        <v>16698</v>
      </c>
      <c r="Q100" s="244">
        <v>26978.91</v>
      </c>
      <c r="R100" s="104"/>
      <c r="S100" s="235" t="s">
        <v>17043</v>
      </c>
      <c r="T100" s="236">
        <v>14777.72</v>
      </c>
      <c r="V100" s="266" t="s">
        <v>9153</v>
      </c>
      <c r="W100" s="267">
        <v>10.68</v>
      </c>
      <c r="Y100" s="245" t="s">
        <v>8126</v>
      </c>
      <c r="Z100" s="246">
        <v>30901</v>
      </c>
      <c r="AB100" s="231" t="s">
        <v>11032</v>
      </c>
      <c r="AC100" s="232">
        <v>450877</v>
      </c>
    </row>
    <row r="101" spans="1:29" ht="14.5" x14ac:dyDescent="0.35">
      <c r="A101" s="259" t="s">
        <v>2046</v>
      </c>
      <c r="B101" s="259"/>
      <c r="C101" s="260">
        <v>47134</v>
      </c>
      <c r="E101" s="239" t="s">
        <v>579</v>
      </c>
      <c r="F101" s="239"/>
      <c r="G101" s="240">
        <v>179690.39</v>
      </c>
      <c r="I101" s="231" t="s">
        <v>425</v>
      </c>
      <c r="J101" s="231"/>
      <c r="K101" s="232">
        <v>756736.48</v>
      </c>
      <c r="M101" s="261" t="s">
        <v>49879</v>
      </c>
      <c r="N101" s="262">
        <v>-180.37</v>
      </c>
      <c r="P101" s="243" t="s">
        <v>16699</v>
      </c>
      <c r="Q101" s="244">
        <v>2063.87</v>
      </c>
      <c r="R101" s="104"/>
      <c r="S101" s="235" t="s">
        <v>17049</v>
      </c>
      <c r="T101" s="236">
        <v>9349.02</v>
      </c>
      <c r="V101" s="266" t="s">
        <v>9156</v>
      </c>
      <c r="W101" s="267">
        <v>47134</v>
      </c>
      <c r="Y101" s="245" t="s">
        <v>8416</v>
      </c>
      <c r="Z101" s="246">
        <v>68264</v>
      </c>
      <c r="AB101" s="231" t="s">
        <v>10094</v>
      </c>
      <c r="AC101" s="232">
        <v>11363.82</v>
      </c>
    </row>
    <row r="102" spans="1:29" ht="14.5" x14ac:dyDescent="0.35">
      <c r="A102" s="259" t="s">
        <v>4582</v>
      </c>
      <c r="B102" s="259"/>
      <c r="C102" s="260">
        <v>2416</v>
      </c>
      <c r="E102" s="239" t="s">
        <v>580</v>
      </c>
      <c r="F102" s="239"/>
      <c r="G102" s="240">
        <v>43619</v>
      </c>
      <c r="I102" s="231" t="s">
        <v>426</v>
      </c>
      <c r="J102" s="231"/>
      <c r="K102" s="232">
        <v>14064.16</v>
      </c>
      <c r="M102" s="261" t="s">
        <v>55494</v>
      </c>
      <c r="N102" s="262">
        <v>1206.22</v>
      </c>
      <c r="P102" s="243" t="s">
        <v>16700</v>
      </c>
      <c r="Q102" s="244">
        <v>5805.61</v>
      </c>
      <c r="R102" s="104"/>
      <c r="S102" s="235" t="s">
        <v>33557</v>
      </c>
      <c r="T102" s="236">
        <v>4498.3</v>
      </c>
      <c r="V102" s="266" t="s">
        <v>11843</v>
      </c>
      <c r="W102" s="267">
        <v>2416</v>
      </c>
      <c r="Y102" s="245" t="s">
        <v>8542</v>
      </c>
      <c r="Z102" s="246">
        <v>4337</v>
      </c>
      <c r="AB102" s="231" t="s">
        <v>10639</v>
      </c>
      <c r="AC102" s="232">
        <v>492696.33</v>
      </c>
    </row>
    <row r="103" spans="1:29" ht="14.5" x14ac:dyDescent="0.35">
      <c r="A103" s="259" t="s">
        <v>2053</v>
      </c>
      <c r="B103" s="259"/>
      <c r="C103" s="260">
        <v>36877</v>
      </c>
      <c r="E103" s="239" t="s">
        <v>581</v>
      </c>
      <c r="F103" s="239"/>
      <c r="G103" s="240">
        <v>186789</v>
      </c>
      <c r="I103" s="231" t="s">
        <v>427</v>
      </c>
      <c r="J103" s="231"/>
      <c r="K103" s="232">
        <v>75135.98</v>
      </c>
      <c r="M103" s="261" t="s">
        <v>55495</v>
      </c>
      <c r="N103" s="262">
        <v>1645.85</v>
      </c>
      <c r="P103" s="243" t="s">
        <v>16701</v>
      </c>
      <c r="Q103" s="244">
        <v>1938.51</v>
      </c>
      <c r="R103" s="104"/>
      <c r="S103" s="235" t="s">
        <v>14928</v>
      </c>
      <c r="T103" s="236">
        <v>44863.8</v>
      </c>
      <c r="V103" s="266" t="s">
        <v>9163</v>
      </c>
      <c r="W103" s="267">
        <v>36877</v>
      </c>
      <c r="Y103" s="245" t="s">
        <v>8812</v>
      </c>
      <c r="Z103" s="246">
        <v>5581.52</v>
      </c>
      <c r="AB103" s="231" t="s">
        <v>11033</v>
      </c>
      <c r="AC103" s="232">
        <v>74049</v>
      </c>
    </row>
    <row r="104" spans="1:29" ht="14.5" x14ac:dyDescent="0.35">
      <c r="A104" s="259" t="s">
        <v>2054</v>
      </c>
      <c r="B104" s="259"/>
      <c r="C104" s="260">
        <v>73033.48</v>
      </c>
      <c r="E104" s="239" t="s">
        <v>582</v>
      </c>
      <c r="F104" s="239"/>
      <c r="G104" s="240">
        <v>3308980</v>
      </c>
      <c r="I104" s="231" t="s">
        <v>428</v>
      </c>
      <c r="J104" s="231"/>
      <c r="K104" s="232">
        <v>197729.29</v>
      </c>
      <c r="M104" s="261" t="s">
        <v>36379</v>
      </c>
      <c r="N104" s="262">
        <v>24243.759999999998</v>
      </c>
      <c r="P104" s="243" t="s">
        <v>16702</v>
      </c>
      <c r="Q104" s="244">
        <v>655</v>
      </c>
      <c r="R104" s="104"/>
      <c r="S104" s="235" t="s">
        <v>14929</v>
      </c>
      <c r="T104" s="236">
        <v>50599.4</v>
      </c>
      <c r="V104" s="266" t="s">
        <v>9164</v>
      </c>
      <c r="W104" s="267">
        <v>73033.48</v>
      </c>
      <c r="Y104" s="245" t="s">
        <v>8848</v>
      </c>
      <c r="Z104" s="246">
        <v>8387</v>
      </c>
      <c r="AB104" s="231" t="s">
        <v>10640</v>
      </c>
      <c r="AC104" s="232">
        <v>74049</v>
      </c>
    </row>
    <row r="105" spans="1:29" ht="14.5" x14ac:dyDescent="0.35">
      <c r="A105" s="259" t="s">
        <v>2058</v>
      </c>
      <c r="B105" s="259"/>
      <c r="C105" s="260">
        <v>988</v>
      </c>
      <c r="E105" s="239" t="s">
        <v>583</v>
      </c>
      <c r="F105" s="239"/>
      <c r="G105" s="240">
        <v>7268.46</v>
      </c>
      <c r="I105" s="231" t="s">
        <v>429</v>
      </c>
      <c r="J105" s="231"/>
      <c r="K105" s="232">
        <v>32252.32</v>
      </c>
      <c r="M105" s="261" t="s">
        <v>49880</v>
      </c>
      <c r="N105" s="262">
        <v>1000000</v>
      </c>
      <c r="P105" s="243" t="s">
        <v>16703</v>
      </c>
      <c r="Q105" s="244">
        <v>4294.57</v>
      </c>
      <c r="R105" s="104"/>
      <c r="S105" s="235" t="s">
        <v>14930</v>
      </c>
      <c r="T105" s="236">
        <v>12750</v>
      </c>
      <c r="V105" s="266" t="s">
        <v>9168</v>
      </c>
      <c r="W105" s="267">
        <v>988</v>
      </c>
      <c r="Y105" s="245" t="s">
        <v>9105</v>
      </c>
      <c r="Z105" s="246">
        <v>32497</v>
      </c>
      <c r="AB105" s="231" t="s">
        <v>10959</v>
      </c>
      <c r="AC105" s="232">
        <v>507298</v>
      </c>
    </row>
    <row r="106" spans="1:29" ht="14.5" x14ac:dyDescent="0.35">
      <c r="A106" s="259" t="s">
        <v>2065</v>
      </c>
      <c r="B106" s="259"/>
      <c r="C106" s="260">
        <v>11173.97</v>
      </c>
      <c r="E106" s="239" t="s">
        <v>584</v>
      </c>
      <c r="F106" s="239"/>
      <c r="G106" s="240">
        <v>39404</v>
      </c>
      <c r="I106" s="231" t="s">
        <v>430</v>
      </c>
      <c r="J106" s="231"/>
      <c r="K106" s="232">
        <v>18771.810000000001</v>
      </c>
      <c r="M106" s="261" t="s">
        <v>44928</v>
      </c>
      <c r="N106" s="262">
        <v>9608105.6099999994</v>
      </c>
      <c r="P106" s="243" t="s">
        <v>16704</v>
      </c>
      <c r="Q106" s="244">
        <v>403.17</v>
      </c>
      <c r="R106" s="104"/>
      <c r="S106" s="235" t="s">
        <v>14931</v>
      </c>
      <c r="T106" s="236">
        <v>15520.42</v>
      </c>
      <c r="V106" s="266" t="s">
        <v>9175</v>
      </c>
      <c r="W106" s="267">
        <v>11173.97</v>
      </c>
      <c r="Y106" s="245" t="s">
        <v>9483</v>
      </c>
      <c r="Z106" s="246">
        <v>3464</v>
      </c>
      <c r="AB106" s="231" t="s">
        <v>11034</v>
      </c>
      <c r="AC106" s="232">
        <v>223913</v>
      </c>
    </row>
    <row r="107" spans="1:29" ht="14.5" x14ac:dyDescent="0.35">
      <c r="A107" s="259" t="s">
        <v>2069</v>
      </c>
      <c r="B107" s="259"/>
      <c r="C107" s="260">
        <v>196377</v>
      </c>
      <c r="E107" s="239" t="s">
        <v>585</v>
      </c>
      <c r="F107" s="239"/>
      <c r="G107" s="240">
        <v>22162.7</v>
      </c>
      <c r="I107" s="231" t="s">
        <v>431</v>
      </c>
      <c r="J107" s="231"/>
      <c r="K107" s="232">
        <v>16892.32</v>
      </c>
      <c r="M107" s="261" t="s">
        <v>37890</v>
      </c>
      <c r="N107" s="262">
        <v>164430.49</v>
      </c>
      <c r="P107" s="243" t="s">
        <v>16705</v>
      </c>
      <c r="Q107" s="244">
        <v>359.4</v>
      </c>
      <c r="R107" s="104"/>
      <c r="S107" s="235" t="s">
        <v>14932</v>
      </c>
      <c r="T107" s="236">
        <v>8895.2099999999991</v>
      </c>
      <c r="V107" s="266" t="s">
        <v>9179</v>
      </c>
      <c r="W107" s="267">
        <v>196377</v>
      </c>
      <c r="Y107" s="245" t="s">
        <v>9721</v>
      </c>
      <c r="Z107" s="246">
        <v>61231</v>
      </c>
      <c r="AB107" s="231" t="s">
        <v>10096</v>
      </c>
      <c r="AC107" s="232">
        <v>7720.81</v>
      </c>
    </row>
    <row r="108" spans="1:29" ht="14.5" x14ac:dyDescent="0.35">
      <c r="A108" s="259" t="s">
        <v>2083</v>
      </c>
      <c r="B108" s="259"/>
      <c r="C108" s="260">
        <v>21840</v>
      </c>
      <c r="E108" s="239" t="s">
        <v>586</v>
      </c>
      <c r="F108" s="239"/>
      <c r="G108" s="240">
        <v>20174</v>
      </c>
      <c r="I108" s="231" t="s">
        <v>432</v>
      </c>
      <c r="J108" s="231"/>
      <c r="K108" s="232">
        <v>245353.47</v>
      </c>
      <c r="M108" s="261" t="s">
        <v>55496</v>
      </c>
      <c r="N108" s="262">
        <v>24241.17</v>
      </c>
      <c r="P108" s="243" t="s">
        <v>16706</v>
      </c>
      <c r="Q108" s="244">
        <v>5792.98</v>
      </c>
      <c r="R108" s="104"/>
      <c r="S108" s="235" t="s">
        <v>14933</v>
      </c>
      <c r="T108" s="236">
        <v>18487.03</v>
      </c>
      <c r="V108" s="266" t="s">
        <v>9193</v>
      </c>
      <c r="W108" s="267">
        <v>21840</v>
      </c>
      <c r="Y108" s="245" t="s">
        <v>10011</v>
      </c>
      <c r="Z108" s="246">
        <v>5250</v>
      </c>
      <c r="AB108" s="231" t="s">
        <v>10641</v>
      </c>
      <c r="AC108" s="232">
        <v>738931.81</v>
      </c>
    </row>
    <row r="109" spans="1:29" ht="14.5" x14ac:dyDescent="0.35">
      <c r="A109" s="259" t="s">
        <v>4591</v>
      </c>
      <c r="B109" s="259"/>
      <c r="C109" s="260">
        <v>6991.28</v>
      </c>
      <c r="E109" s="239" t="s">
        <v>587</v>
      </c>
      <c r="F109" s="239"/>
      <c r="G109" s="240">
        <v>27637</v>
      </c>
      <c r="I109" s="231" t="s">
        <v>433</v>
      </c>
      <c r="J109" s="231"/>
      <c r="K109" s="232">
        <v>3932.14</v>
      </c>
      <c r="M109" s="261" t="s">
        <v>37891</v>
      </c>
      <c r="N109" s="262">
        <v>750335.41</v>
      </c>
      <c r="P109" s="243" t="s">
        <v>16707</v>
      </c>
      <c r="Q109" s="244">
        <v>317485.90999999997</v>
      </c>
      <c r="R109" s="104"/>
      <c r="S109" s="235" t="s">
        <v>14934</v>
      </c>
      <c r="T109" s="236">
        <v>9861.36</v>
      </c>
      <c r="V109" s="266" t="s">
        <v>9203</v>
      </c>
      <c r="W109" s="267">
        <v>6991.28</v>
      </c>
      <c r="Y109" s="245" t="s">
        <v>10067</v>
      </c>
      <c r="Z109" s="246">
        <v>236329.71</v>
      </c>
      <c r="AB109" s="231" t="s">
        <v>11035</v>
      </c>
      <c r="AC109" s="232">
        <v>5644</v>
      </c>
    </row>
    <row r="110" spans="1:29" ht="14.5" x14ac:dyDescent="0.35">
      <c r="A110" s="259" t="s">
        <v>4592</v>
      </c>
      <c r="B110" s="259"/>
      <c r="C110" s="260">
        <v>1183.42</v>
      </c>
      <c r="E110" s="239" t="s">
        <v>588</v>
      </c>
      <c r="F110" s="239"/>
      <c r="G110" s="240">
        <v>30626.58</v>
      </c>
      <c r="I110" s="231" t="s">
        <v>434</v>
      </c>
      <c r="J110" s="231"/>
      <c r="K110" s="232">
        <v>175678.19</v>
      </c>
      <c r="M110" s="261" t="s">
        <v>37892</v>
      </c>
      <c r="N110" s="262">
        <v>40857.919999999998</v>
      </c>
      <c r="P110" s="243" t="s">
        <v>16708</v>
      </c>
      <c r="Q110" s="244">
        <v>995</v>
      </c>
      <c r="R110" s="104"/>
      <c r="S110" s="235" t="s">
        <v>14935</v>
      </c>
      <c r="T110" s="236">
        <v>6505.78</v>
      </c>
      <c r="V110" s="266" t="s">
        <v>9204</v>
      </c>
      <c r="W110" s="267">
        <v>1183.42</v>
      </c>
      <c r="Y110" s="245" t="s">
        <v>12364</v>
      </c>
      <c r="Z110" s="246">
        <v>2680.12</v>
      </c>
      <c r="AB110" s="231" t="s">
        <v>10642</v>
      </c>
      <c r="AC110" s="232">
        <v>5644</v>
      </c>
    </row>
    <row r="111" spans="1:29" ht="14.5" x14ac:dyDescent="0.35">
      <c r="A111" s="259" t="s">
        <v>2101</v>
      </c>
      <c r="B111" s="259"/>
      <c r="C111" s="260">
        <v>0.01</v>
      </c>
      <c r="E111" s="239" t="s">
        <v>589</v>
      </c>
      <c r="F111" s="239"/>
      <c r="G111" s="240">
        <v>10117.64</v>
      </c>
      <c r="I111" s="231" t="s">
        <v>435</v>
      </c>
      <c r="J111" s="231"/>
      <c r="K111" s="232">
        <v>548401.04</v>
      </c>
      <c r="M111" s="261" t="s">
        <v>44929</v>
      </c>
      <c r="N111" s="262">
        <v>1464.7</v>
      </c>
      <c r="P111" s="243" t="s">
        <v>16709</v>
      </c>
      <c r="Q111" s="244">
        <v>746272.23</v>
      </c>
      <c r="R111" s="104"/>
      <c r="S111" s="235" t="s">
        <v>33558</v>
      </c>
      <c r="T111" s="236">
        <v>10665</v>
      </c>
      <c r="V111" s="266" t="s">
        <v>9213</v>
      </c>
      <c r="W111" s="267">
        <v>0.01</v>
      </c>
      <c r="Y111" s="245" t="s">
        <v>10610</v>
      </c>
      <c r="Z111" s="246">
        <v>517345.35</v>
      </c>
      <c r="AB111" s="231" t="s">
        <v>8432</v>
      </c>
      <c r="AC111" s="232">
        <v>29674.02</v>
      </c>
    </row>
    <row r="112" spans="1:29" ht="14.5" x14ac:dyDescent="0.35">
      <c r="A112" s="259" t="s">
        <v>4593</v>
      </c>
      <c r="B112" s="259"/>
      <c r="C112" s="260">
        <v>265</v>
      </c>
      <c r="E112" s="239" t="s">
        <v>590</v>
      </c>
      <c r="F112" s="239"/>
      <c r="G112" s="240">
        <v>12648.25</v>
      </c>
      <c r="I112" s="231" t="s">
        <v>436</v>
      </c>
      <c r="J112" s="231"/>
      <c r="K112" s="232">
        <v>34514.06</v>
      </c>
      <c r="M112" s="261" t="s">
        <v>42897</v>
      </c>
      <c r="N112" s="262">
        <v>1251421</v>
      </c>
      <c r="P112" s="243" t="s">
        <v>16710</v>
      </c>
      <c r="Q112" s="244">
        <v>382262.52</v>
      </c>
      <c r="R112" s="104"/>
      <c r="S112" s="235" t="s">
        <v>33559</v>
      </c>
      <c r="T112" s="236">
        <v>7624.81</v>
      </c>
      <c r="V112" s="266" t="s">
        <v>9215</v>
      </c>
      <c r="W112" s="267">
        <v>265</v>
      </c>
      <c r="Y112" s="245" t="s">
        <v>7458</v>
      </c>
      <c r="Z112" s="246">
        <v>130991.67999999999</v>
      </c>
      <c r="AB112" s="231" t="s">
        <v>11036</v>
      </c>
      <c r="AC112" s="232">
        <v>97572</v>
      </c>
    </row>
    <row r="113" spans="1:29" ht="14.5" x14ac:dyDescent="0.35">
      <c r="A113" s="259" t="s">
        <v>2108</v>
      </c>
      <c r="B113" s="259"/>
      <c r="C113" s="260">
        <v>363086</v>
      </c>
      <c r="E113" s="239" t="s">
        <v>591</v>
      </c>
      <c r="F113" s="239"/>
      <c r="G113" s="240">
        <v>24040</v>
      </c>
      <c r="I113" s="231" t="s">
        <v>437</v>
      </c>
      <c r="J113" s="231"/>
      <c r="K113" s="232">
        <v>134607.78</v>
      </c>
      <c r="M113" s="261" t="s">
        <v>16709</v>
      </c>
      <c r="N113" s="262">
        <v>68927.759999999995</v>
      </c>
      <c r="P113" s="243" t="s">
        <v>16711</v>
      </c>
      <c r="Q113" s="244">
        <v>4294.57</v>
      </c>
      <c r="R113" s="104"/>
      <c r="S113" s="235" t="s">
        <v>33560</v>
      </c>
      <c r="T113" s="236">
        <v>32958.639999999999</v>
      </c>
      <c r="V113" s="266" t="s">
        <v>9221</v>
      </c>
      <c r="W113" s="267">
        <v>363086</v>
      </c>
      <c r="Y113" s="245" t="s">
        <v>8127</v>
      </c>
      <c r="Z113" s="246">
        <v>77992</v>
      </c>
      <c r="AB113" s="231" t="s">
        <v>3688</v>
      </c>
      <c r="AC113" s="232">
        <v>127246.02</v>
      </c>
    </row>
    <row r="114" spans="1:29" ht="14.5" x14ac:dyDescent="0.35">
      <c r="A114" s="259" t="s">
        <v>2113</v>
      </c>
      <c r="B114" s="259"/>
      <c r="C114" s="260">
        <v>896</v>
      </c>
      <c r="E114" s="239" t="s">
        <v>592</v>
      </c>
      <c r="F114" s="239"/>
      <c r="G114" s="240">
        <v>22569</v>
      </c>
      <c r="I114" s="231" t="s">
        <v>438</v>
      </c>
      <c r="J114" s="231"/>
      <c r="K114" s="232">
        <v>87861.54</v>
      </c>
      <c r="M114" s="261" t="s">
        <v>41572</v>
      </c>
      <c r="N114" s="262">
        <v>199953.93</v>
      </c>
      <c r="P114" s="243" t="s">
        <v>16712</v>
      </c>
      <c r="Q114" s="244">
        <v>26000</v>
      </c>
      <c r="R114" s="104"/>
      <c r="S114" s="235" t="s">
        <v>33561</v>
      </c>
      <c r="T114" s="236">
        <v>8175.5</v>
      </c>
      <c r="V114" s="266" t="s">
        <v>9226</v>
      </c>
      <c r="W114" s="267">
        <v>896</v>
      </c>
      <c r="Y114" s="245" t="s">
        <v>8417</v>
      </c>
      <c r="Z114" s="246">
        <v>126092.81</v>
      </c>
      <c r="AB114" s="231" t="s">
        <v>8433</v>
      </c>
      <c r="AC114" s="232">
        <v>187995.85</v>
      </c>
    </row>
    <row r="115" spans="1:29" ht="14.5" x14ac:dyDescent="0.35">
      <c r="A115" s="259" t="s">
        <v>2124</v>
      </c>
      <c r="B115" s="259"/>
      <c r="C115" s="260">
        <v>35</v>
      </c>
      <c r="E115" s="239" t="s">
        <v>593</v>
      </c>
      <c r="F115" s="239"/>
      <c r="G115" s="240">
        <v>71444</v>
      </c>
      <c r="I115" s="231" t="s">
        <v>439</v>
      </c>
      <c r="J115" s="231"/>
      <c r="K115" s="232">
        <v>360889.76</v>
      </c>
      <c r="M115" s="261" t="s">
        <v>16710</v>
      </c>
      <c r="N115" s="262">
        <v>115719.08</v>
      </c>
      <c r="P115" s="243" t="s">
        <v>16713</v>
      </c>
      <c r="Q115" s="244">
        <v>661478.93999999994</v>
      </c>
      <c r="R115" s="104"/>
      <c r="S115" s="235" t="s">
        <v>33562</v>
      </c>
      <c r="T115" s="236">
        <v>5520</v>
      </c>
      <c r="V115" s="266" t="s">
        <v>9237</v>
      </c>
      <c r="W115" s="267">
        <v>35</v>
      </c>
      <c r="Y115" s="245" t="s">
        <v>8543</v>
      </c>
      <c r="Z115" s="246">
        <v>10252</v>
      </c>
      <c r="AB115" s="231" t="s">
        <v>11037</v>
      </c>
      <c r="AC115" s="232">
        <v>551750</v>
      </c>
    </row>
    <row r="116" spans="1:29" ht="14.5" x14ac:dyDescent="0.35">
      <c r="A116" s="259" t="s">
        <v>2128</v>
      </c>
      <c r="B116" s="259"/>
      <c r="C116" s="260">
        <v>1380</v>
      </c>
      <c r="E116" s="239" t="s">
        <v>594</v>
      </c>
      <c r="F116" s="239"/>
      <c r="G116" s="240">
        <v>67396.039999999994</v>
      </c>
      <c r="I116" s="231" t="s">
        <v>440</v>
      </c>
      <c r="J116" s="231"/>
      <c r="K116" s="232">
        <v>103770</v>
      </c>
      <c r="M116" s="261" t="s">
        <v>55497</v>
      </c>
      <c r="N116" s="262">
        <v>213210</v>
      </c>
      <c r="P116" s="243" t="s">
        <v>16714</v>
      </c>
      <c r="Q116" s="244">
        <v>193468.95</v>
      </c>
      <c r="R116" s="104"/>
      <c r="S116" s="235" t="s">
        <v>33563</v>
      </c>
      <c r="T116" s="236">
        <v>3031.8</v>
      </c>
      <c r="V116" s="266" t="s">
        <v>9242</v>
      </c>
      <c r="W116" s="267">
        <v>1380</v>
      </c>
      <c r="Y116" s="245" t="s">
        <v>8849</v>
      </c>
      <c r="Z116" s="246">
        <v>27707</v>
      </c>
      <c r="AB116" s="231" t="s">
        <v>10643</v>
      </c>
      <c r="AC116" s="232">
        <v>739745.85</v>
      </c>
    </row>
    <row r="117" spans="1:29" ht="14.5" x14ac:dyDescent="0.35">
      <c r="A117" s="259" t="s">
        <v>2131</v>
      </c>
      <c r="B117" s="259"/>
      <c r="C117" s="260">
        <v>48874</v>
      </c>
      <c r="E117" s="239" t="s">
        <v>595</v>
      </c>
      <c r="F117" s="239"/>
      <c r="G117" s="240">
        <v>55897.78</v>
      </c>
      <c r="I117" s="231" t="s">
        <v>441</v>
      </c>
      <c r="J117" s="231"/>
      <c r="K117" s="232">
        <v>456619</v>
      </c>
      <c r="M117" s="261" t="s">
        <v>55498</v>
      </c>
      <c r="N117" s="262">
        <v>26355</v>
      </c>
      <c r="P117" s="243" t="s">
        <v>16715</v>
      </c>
      <c r="Q117" s="244">
        <v>403.17</v>
      </c>
      <c r="R117" s="104"/>
      <c r="S117" s="235" t="s">
        <v>33564</v>
      </c>
      <c r="T117" s="236">
        <v>7645.43</v>
      </c>
      <c r="V117" s="266" t="s">
        <v>9245</v>
      </c>
      <c r="W117" s="267">
        <v>48874</v>
      </c>
      <c r="Y117" s="245" t="s">
        <v>9106</v>
      </c>
      <c r="Z117" s="246">
        <v>33200</v>
      </c>
      <c r="AB117" s="231" t="s">
        <v>8434</v>
      </c>
      <c r="AC117" s="232">
        <v>70966.58</v>
      </c>
    </row>
    <row r="118" spans="1:29" ht="14.5" x14ac:dyDescent="0.35">
      <c r="A118" s="259" t="s">
        <v>2133</v>
      </c>
      <c r="B118" s="259"/>
      <c r="C118" s="260">
        <v>1494</v>
      </c>
      <c r="E118" s="239" t="s">
        <v>596</v>
      </c>
      <c r="F118" s="239"/>
      <c r="G118" s="240">
        <v>23000</v>
      </c>
      <c r="I118" s="231" t="s">
        <v>442</v>
      </c>
      <c r="J118" s="231"/>
      <c r="K118" s="232">
        <v>311884.51</v>
      </c>
      <c r="M118" s="261" t="s">
        <v>47381</v>
      </c>
      <c r="N118" s="262">
        <v>54890.2</v>
      </c>
      <c r="P118" s="243" t="s">
        <v>16716</v>
      </c>
      <c r="Q118" s="244">
        <v>17757.669999999998</v>
      </c>
      <c r="R118" s="104"/>
      <c r="S118" s="235" t="s">
        <v>33565</v>
      </c>
      <c r="T118" s="236">
        <v>6111.25</v>
      </c>
      <c r="V118" s="266" t="s">
        <v>9247</v>
      </c>
      <c r="W118" s="267">
        <v>1494</v>
      </c>
      <c r="Y118" s="245" t="s">
        <v>9351</v>
      </c>
      <c r="Z118" s="246">
        <v>385706</v>
      </c>
      <c r="AB118" s="231" t="s">
        <v>11038</v>
      </c>
      <c r="AC118" s="232">
        <v>141590</v>
      </c>
    </row>
    <row r="119" spans="1:29" ht="14.5" x14ac:dyDescent="0.35">
      <c r="A119" s="259" t="s">
        <v>2139</v>
      </c>
      <c r="B119" s="259"/>
      <c r="C119" s="260">
        <v>14496</v>
      </c>
      <c r="E119" s="239" t="s">
        <v>597</v>
      </c>
      <c r="F119" s="239"/>
      <c r="G119" s="240">
        <v>15148</v>
      </c>
      <c r="I119" s="231" t="s">
        <v>443</v>
      </c>
      <c r="J119" s="231"/>
      <c r="K119" s="232">
        <v>283155.90000000002</v>
      </c>
      <c r="M119" s="261" t="s">
        <v>51912</v>
      </c>
      <c r="N119" s="262">
        <v>1222.97</v>
      </c>
      <c r="P119" s="243" t="s">
        <v>16717</v>
      </c>
      <c r="Q119" s="244">
        <v>276203.78000000003</v>
      </c>
      <c r="R119" s="104"/>
      <c r="S119" s="235" t="s">
        <v>33566</v>
      </c>
      <c r="T119" s="236">
        <v>68.5</v>
      </c>
      <c r="V119" s="266" t="s">
        <v>9253</v>
      </c>
      <c r="W119" s="267">
        <v>14496</v>
      </c>
      <c r="Y119" s="245" t="s">
        <v>9484</v>
      </c>
      <c r="Z119" s="246">
        <v>8562</v>
      </c>
      <c r="AB119" s="231" t="s">
        <v>6707</v>
      </c>
      <c r="AC119" s="232">
        <v>212556.58</v>
      </c>
    </row>
    <row r="120" spans="1:29" ht="14.5" x14ac:dyDescent="0.35">
      <c r="A120" s="259" t="s">
        <v>2143</v>
      </c>
      <c r="B120" s="259"/>
      <c r="C120" s="260">
        <v>85</v>
      </c>
      <c r="E120" s="239" t="s">
        <v>598</v>
      </c>
      <c r="F120" s="239"/>
      <c r="G120" s="240">
        <v>798718</v>
      </c>
      <c r="I120" s="231" t="s">
        <v>444</v>
      </c>
      <c r="J120" s="231"/>
      <c r="K120" s="232">
        <v>576.55999999999995</v>
      </c>
      <c r="M120" s="261" t="s">
        <v>50982</v>
      </c>
      <c r="N120" s="262">
        <v>99038.65</v>
      </c>
      <c r="P120" s="243" t="s">
        <v>16718</v>
      </c>
      <c r="Q120" s="244">
        <v>75161.73</v>
      </c>
      <c r="R120" s="104"/>
      <c r="S120" s="235" t="s">
        <v>33567</v>
      </c>
      <c r="T120" s="236">
        <v>11530.07</v>
      </c>
      <c r="V120" s="266" t="s">
        <v>9257</v>
      </c>
      <c r="W120" s="267">
        <v>85</v>
      </c>
      <c r="Y120" s="245" t="s">
        <v>9722</v>
      </c>
      <c r="Z120" s="246">
        <v>29022</v>
      </c>
      <c r="AB120" s="231" t="s">
        <v>8435</v>
      </c>
      <c r="AC120" s="232">
        <v>88655.52</v>
      </c>
    </row>
    <row r="121" spans="1:29" ht="14.5" x14ac:dyDescent="0.35">
      <c r="A121" s="259" t="s">
        <v>2153</v>
      </c>
      <c r="B121" s="259"/>
      <c r="C121" s="260">
        <v>-53.28</v>
      </c>
      <c r="E121" s="239" t="s">
        <v>599</v>
      </c>
      <c r="F121" s="239"/>
      <c r="G121" s="240">
        <v>16500</v>
      </c>
      <c r="I121" s="231" t="s">
        <v>445</v>
      </c>
      <c r="J121" s="231"/>
      <c r="K121" s="232">
        <v>28715.67</v>
      </c>
      <c r="M121" s="261" t="s">
        <v>51913</v>
      </c>
      <c r="N121" s="262">
        <v>163125</v>
      </c>
      <c r="P121" s="243" t="s">
        <v>16719</v>
      </c>
      <c r="Q121" s="244">
        <v>361.59</v>
      </c>
      <c r="R121" s="104"/>
      <c r="S121" s="235" t="s">
        <v>33568</v>
      </c>
      <c r="T121" s="236">
        <v>10665</v>
      </c>
      <c r="V121" s="266" t="s">
        <v>9267</v>
      </c>
      <c r="W121" s="267">
        <v>-53.28</v>
      </c>
      <c r="Y121" s="245" t="s">
        <v>10012</v>
      </c>
      <c r="Z121" s="246">
        <v>5572</v>
      </c>
      <c r="AB121" s="231" t="s">
        <v>11039</v>
      </c>
      <c r="AC121" s="232">
        <v>102569</v>
      </c>
    </row>
    <row r="122" spans="1:29" ht="14.5" x14ac:dyDescent="0.35">
      <c r="A122" s="259" t="s">
        <v>2158</v>
      </c>
      <c r="B122" s="259"/>
      <c r="C122" s="260">
        <v>92468</v>
      </c>
      <c r="E122" s="239" t="s">
        <v>600</v>
      </c>
      <c r="F122" s="239"/>
      <c r="G122" s="240">
        <v>266052.73</v>
      </c>
      <c r="I122" s="231" t="s">
        <v>446</v>
      </c>
      <c r="J122" s="231"/>
      <c r="K122" s="232">
        <v>152187.01</v>
      </c>
      <c r="M122" s="261" t="s">
        <v>55499</v>
      </c>
      <c r="N122" s="262">
        <v>52.57</v>
      </c>
      <c r="P122" s="243" t="s">
        <v>14901</v>
      </c>
      <c r="Q122" s="244">
        <v>1097301.74</v>
      </c>
      <c r="R122" s="104"/>
      <c r="S122" s="235" t="s">
        <v>14936</v>
      </c>
      <c r="T122" s="236">
        <v>52488.61</v>
      </c>
      <c r="V122" s="266" t="s">
        <v>9272</v>
      </c>
      <c r="W122" s="267">
        <v>92468</v>
      </c>
      <c r="Y122" s="245" t="s">
        <v>10068</v>
      </c>
      <c r="Z122" s="246">
        <v>519379.88</v>
      </c>
      <c r="AB122" s="231" t="s">
        <v>10644</v>
      </c>
      <c r="AC122" s="232">
        <v>191224.52</v>
      </c>
    </row>
    <row r="123" spans="1:29" ht="14.5" x14ac:dyDescent="0.35">
      <c r="A123" s="259" t="s">
        <v>2174</v>
      </c>
      <c r="B123" s="259"/>
      <c r="C123" s="260">
        <v>227.39</v>
      </c>
      <c r="E123" s="239" t="s">
        <v>601</v>
      </c>
      <c r="F123" s="239"/>
      <c r="G123" s="240">
        <v>10872.75</v>
      </c>
      <c r="I123" s="231" t="s">
        <v>447</v>
      </c>
      <c r="J123" s="231"/>
      <c r="K123" s="232">
        <v>46265.59</v>
      </c>
      <c r="M123" s="261" t="s">
        <v>55500</v>
      </c>
      <c r="N123" s="262">
        <v>3136.51</v>
      </c>
      <c r="P123" s="243" t="s">
        <v>16720</v>
      </c>
      <c r="Q123" s="244">
        <v>261542.51</v>
      </c>
      <c r="R123" s="104"/>
      <c r="S123" s="235" t="s">
        <v>17103</v>
      </c>
      <c r="T123" s="236">
        <v>32958.639999999999</v>
      </c>
      <c r="V123" s="266" t="s">
        <v>9288</v>
      </c>
      <c r="W123" s="267">
        <v>227.39</v>
      </c>
      <c r="Y123" s="245" t="s">
        <v>12068</v>
      </c>
      <c r="Z123" s="246">
        <v>22698</v>
      </c>
      <c r="AB123" s="231" t="s">
        <v>8436</v>
      </c>
      <c r="AC123" s="232">
        <v>55821</v>
      </c>
    </row>
    <row r="124" spans="1:29" ht="14.5" x14ac:dyDescent="0.35">
      <c r="A124" s="259" t="s">
        <v>4598</v>
      </c>
      <c r="B124" s="259"/>
      <c r="C124" s="260">
        <v>9945</v>
      </c>
      <c r="E124" s="239" t="s">
        <v>602</v>
      </c>
      <c r="F124" s="239"/>
      <c r="G124" s="240">
        <v>484011</v>
      </c>
      <c r="I124" s="231" t="s">
        <v>448</v>
      </c>
      <c r="J124" s="231"/>
      <c r="K124" s="232">
        <v>923195.68</v>
      </c>
      <c r="M124" s="261" t="s">
        <v>47382</v>
      </c>
      <c r="N124" s="262">
        <v>1561465</v>
      </c>
      <c r="P124" s="243" t="s">
        <v>16721</v>
      </c>
      <c r="Q124" s="244">
        <v>664254.18000000005</v>
      </c>
      <c r="R124" s="104"/>
      <c r="S124" s="235" t="s">
        <v>14937</v>
      </c>
      <c r="T124" s="236">
        <v>58774.9</v>
      </c>
      <c r="V124" s="266" t="s">
        <v>9294</v>
      </c>
      <c r="W124" s="267">
        <v>9945</v>
      </c>
      <c r="Y124" s="245" t="s">
        <v>12781</v>
      </c>
      <c r="Z124" s="246">
        <v>5195.4799999999996</v>
      </c>
      <c r="AB124" s="231" t="s">
        <v>11040</v>
      </c>
      <c r="AC124" s="232">
        <v>290038</v>
      </c>
    </row>
    <row r="125" spans="1:29" ht="14.5" x14ac:dyDescent="0.35">
      <c r="A125" s="259" t="s">
        <v>2182</v>
      </c>
      <c r="B125" s="259"/>
      <c r="C125" s="260">
        <v>600968</v>
      </c>
      <c r="E125" s="239" t="s">
        <v>603</v>
      </c>
      <c r="F125" s="239"/>
      <c r="G125" s="240">
        <v>18838</v>
      </c>
      <c r="I125" s="231" t="s">
        <v>449</v>
      </c>
      <c r="J125" s="231"/>
      <c r="K125" s="232">
        <v>203626.85</v>
      </c>
      <c r="M125" s="261" t="s">
        <v>47383</v>
      </c>
      <c r="N125" s="262">
        <v>119219.99</v>
      </c>
      <c r="P125" s="243" t="s">
        <v>16722</v>
      </c>
      <c r="Q125" s="244">
        <v>15156.94</v>
      </c>
      <c r="R125" s="104"/>
      <c r="S125" s="235" t="s">
        <v>14938</v>
      </c>
      <c r="T125" s="236">
        <v>12750</v>
      </c>
      <c r="V125" s="266" t="s">
        <v>9297</v>
      </c>
      <c r="W125" s="267">
        <v>600968</v>
      </c>
      <c r="Y125" s="245" t="s">
        <v>13034</v>
      </c>
      <c r="Z125" s="246">
        <v>714984.17</v>
      </c>
      <c r="AB125" s="231" t="s">
        <v>10645</v>
      </c>
      <c r="AC125" s="232">
        <v>345859</v>
      </c>
    </row>
    <row r="126" spans="1:29" ht="14.5" x14ac:dyDescent="0.35">
      <c r="A126" s="259" t="s">
        <v>2188</v>
      </c>
      <c r="B126" s="259"/>
      <c r="C126" s="260">
        <v>1049</v>
      </c>
      <c r="E126" s="239" t="s">
        <v>604</v>
      </c>
      <c r="F126" s="239"/>
      <c r="G126" s="240">
        <v>8539</v>
      </c>
      <c r="I126" s="231" t="s">
        <v>450</v>
      </c>
      <c r="J126" s="231"/>
      <c r="K126" s="232">
        <v>4087201.49</v>
      </c>
      <c r="M126" s="261" t="s">
        <v>52849</v>
      </c>
      <c r="N126" s="262">
        <v>1500</v>
      </c>
      <c r="P126" s="243" t="s">
        <v>14902</v>
      </c>
      <c r="Q126" s="244">
        <v>244760.54</v>
      </c>
      <c r="R126" s="104"/>
      <c r="S126" s="235" t="s">
        <v>14939</v>
      </c>
      <c r="T126" s="236">
        <v>21040.42</v>
      </c>
      <c r="V126" s="266" t="s">
        <v>9303</v>
      </c>
      <c r="W126" s="267">
        <v>1049</v>
      </c>
      <c r="Y126" s="245" t="s">
        <v>10611</v>
      </c>
      <c r="Z126" s="246">
        <v>2097355.02</v>
      </c>
      <c r="AB126" s="231" t="s">
        <v>11041</v>
      </c>
      <c r="AC126" s="232">
        <v>18576</v>
      </c>
    </row>
    <row r="127" spans="1:29" ht="14.5" x14ac:dyDescent="0.35">
      <c r="A127" s="259" t="s">
        <v>2189</v>
      </c>
      <c r="B127" s="259"/>
      <c r="C127" s="260">
        <v>10552</v>
      </c>
      <c r="E127" s="239" t="s">
        <v>605</v>
      </c>
      <c r="F127" s="239"/>
      <c r="G127" s="240">
        <v>120908.43</v>
      </c>
      <c r="I127" s="231" t="s">
        <v>451</v>
      </c>
      <c r="J127" s="231"/>
      <c r="K127" s="232">
        <v>44540</v>
      </c>
      <c r="M127" s="261" t="s">
        <v>52850</v>
      </c>
      <c r="N127" s="262">
        <v>114.74</v>
      </c>
      <c r="P127" s="243" t="s">
        <v>14903</v>
      </c>
      <c r="Q127" s="244">
        <v>586022.79</v>
      </c>
      <c r="R127" s="104"/>
      <c r="S127" s="235" t="s">
        <v>14940</v>
      </c>
      <c r="T127" s="236">
        <v>11927.01</v>
      </c>
      <c r="V127" s="266" t="s">
        <v>11857</v>
      </c>
      <c r="W127" s="267">
        <v>10552</v>
      </c>
      <c r="Y127" s="245" t="s">
        <v>7459</v>
      </c>
      <c r="Z127" s="246">
        <v>65803.78</v>
      </c>
      <c r="AB127" s="231" t="s">
        <v>10646</v>
      </c>
      <c r="AC127" s="232">
        <v>18576</v>
      </c>
    </row>
    <row r="128" spans="1:29" ht="14.5" x14ac:dyDescent="0.35">
      <c r="A128" s="259" t="s">
        <v>2195</v>
      </c>
      <c r="B128" s="259"/>
      <c r="C128" s="260">
        <v>4512</v>
      </c>
      <c r="E128" s="239" t="s">
        <v>606</v>
      </c>
      <c r="F128" s="239"/>
      <c r="G128" s="240">
        <v>420531</v>
      </c>
      <c r="I128" s="231" t="s">
        <v>452</v>
      </c>
      <c r="J128" s="231"/>
      <c r="K128" s="232">
        <v>128474</v>
      </c>
      <c r="M128" s="261" t="s">
        <v>52851</v>
      </c>
      <c r="N128" s="262">
        <v>361.5</v>
      </c>
      <c r="P128" s="243" t="s">
        <v>14904</v>
      </c>
      <c r="Q128" s="244">
        <v>106880.33</v>
      </c>
      <c r="R128" s="104"/>
      <c r="S128" s="235" t="s">
        <v>14941</v>
      </c>
      <c r="T128" s="236">
        <v>26132.46</v>
      </c>
      <c r="V128" s="266" t="s">
        <v>9309</v>
      </c>
      <c r="W128" s="267">
        <v>4512</v>
      </c>
      <c r="Y128" s="245" t="s">
        <v>7888</v>
      </c>
      <c r="Z128" s="246">
        <v>5757</v>
      </c>
      <c r="AB128" s="231" t="s">
        <v>11042</v>
      </c>
      <c r="AC128" s="232">
        <v>15359.34</v>
      </c>
    </row>
    <row r="129" spans="1:29" ht="14.5" x14ac:dyDescent="0.35">
      <c r="A129" s="259" t="s">
        <v>2197</v>
      </c>
      <c r="B129" s="259"/>
      <c r="C129" s="260">
        <v>44</v>
      </c>
      <c r="E129" s="239" t="s">
        <v>607</v>
      </c>
      <c r="F129" s="239"/>
      <c r="G129" s="240">
        <v>8920.43</v>
      </c>
      <c r="I129" s="231" t="s">
        <v>453</v>
      </c>
      <c r="J129" s="231"/>
      <c r="K129" s="232">
        <v>4613.8100000000004</v>
      </c>
      <c r="M129" s="261" t="s">
        <v>47384</v>
      </c>
      <c r="N129" s="262">
        <v>107250</v>
      </c>
      <c r="P129" s="243" t="s">
        <v>16723</v>
      </c>
      <c r="Q129" s="244">
        <v>909358.05</v>
      </c>
      <c r="R129" s="104"/>
      <c r="S129" s="235" t="s">
        <v>14942</v>
      </c>
      <c r="T129" s="236">
        <v>15972.61</v>
      </c>
      <c r="V129" s="266" t="s">
        <v>9311</v>
      </c>
      <c r="W129" s="267">
        <v>44</v>
      </c>
      <c r="Y129" s="245" t="s">
        <v>8128</v>
      </c>
      <c r="Z129" s="246">
        <v>244741.2</v>
      </c>
      <c r="AB129" s="231" t="s">
        <v>10647</v>
      </c>
      <c r="AC129" s="232">
        <v>15359.34</v>
      </c>
    </row>
    <row r="130" spans="1:29" ht="14.5" x14ac:dyDescent="0.35">
      <c r="A130" s="259" t="s">
        <v>2214</v>
      </c>
      <c r="B130" s="259"/>
      <c r="C130" s="260">
        <v>2319</v>
      </c>
      <c r="E130" s="239" t="s">
        <v>608</v>
      </c>
      <c r="F130" s="239"/>
      <c r="G130" s="240">
        <v>700218</v>
      </c>
      <c r="I130" s="231" t="s">
        <v>454</v>
      </c>
      <c r="J130" s="231"/>
      <c r="K130" s="232">
        <v>60000</v>
      </c>
      <c r="M130" s="261" t="s">
        <v>47385</v>
      </c>
      <c r="N130" s="262">
        <v>8204.6299999999992</v>
      </c>
      <c r="P130" s="243" t="s">
        <v>16724</v>
      </c>
      <c r="Q130" s="244">
        <v>106401.81</v>
      </c>
      <c r="R130" s="104"/>
      <c r="S130" s="235" t="s">
        <v>33569</v>
      </c>
      <c r="T130" s="236">
        <v>68.5</v>
      </c>
      <c r="V130" s="266" t="s">
        <v>9354</v>
      </c>
      <c r="W130" s="267">
        <v>2319</v>
      </c>
      <c r="Y130" s="245" t="s">
        <v>8544</v>
      </c>
      <c r="Z130" s="246">
        <v>9551.33</v>
      </c>
      <c r="AB130" s="231" t="s">
        <v>11043</v>
      </c>
      <c r="AC130" s="232">
        <v>6983</v>
      </c>
    </row>
    <row r="131" spans="1:29" ht="14.5" x14ac:dyDescent="0.35">
      <c r="A131" s="259" t="s">
        <v>4635</v>
      </c>
      <c r="B131" s="259"/>
      <c r="C131" s="260">
        <v>7670</v>
      </c>
      <c r="E131" s="239" t="s">
        <v>609</v>
      </c>
      <c r="F131" s="239"/>
      <c r="G131" s="240">
        <v>151236.19</v>
      </c>
      <c r="I131" s="231" t="s">
        <v>455</v>
      </c>
      <c r="J131" s="231"/>
      <c r="K131" s="232">
        <v>30907.33</v>
      </c>
      <c r="M131" s="261" t="s">
        <v>16740</v>
      </c>
      <c r="N131" s="262">
        <v>5939.76</v>
      </c>
      <c r="P131" s="243" t="s">
        <v>16725</v>
      </c>
      <c r="Q131" s="244">
        <v>1938.51</v>
      </c>
      <c r="R131" s="104"/>
      <c r="S131" s="235" t="s">
        <v>14943</v>
      </c>
      <c r="T131" s="236">
        <v>18035.849999999999</v>
      </c>
      <c r="V131" s="266" t="s">
        <v>11862</v>
      </c>
      <c r="W131" s="267">
        <v>7670</v>
      </c>
      <c r="Y131" s="245" t="s">
        <v>8850</v>
      </c>
      <c r="Z131" s="246">
        <v>5490.38</v>
      </c>
      <c r="AB131" s="231" t="s">
        <v>10648</v>
      </c>
      <c r="AC131" s="232">
        <v>6983</v>
      </c>
    </row>
    <row r="132" spans="1:29" ht="14.5" x14ac:dyDescent="0.35">
      <c r="A132" s="259" t="s">
        <v>2227</v>
      </c>
      <c r="B132" s="259"/>
      <c r="C132" s="260">
        <v>73.599999999999994</v>
      </c>
      <c r="E132" s="239" t="s">
        <v>610</v>
      </c>
      <c r="F132" s="239"/>
      <c r="G132" s="240">
        <v>19774</v>
      </c>
      <c r="I132" s="231" t="s">
        <v>456</v>
      </c>
      <c r="J132" s="231"/>
      <c r="K132" s="232">
        <v>1140441.67</v>
      </c>
      <c r="M132" s="261" t="s">
        <v>55501</v>
      </c>
      <c r="N132" s="262">
        <v>316500</v>
      </c>
      <c r="P132" s="243" t="s">
        <v>16726</v>
      </c>
      <c r="Q132" s="244">
        <v>746272.23</v>
      </c>
      <c r="R132" s="104"/>
      <c r="S132" s="235" t="s">
        <v>33570</v>
      </c>
      <c r="T132" s="236">
        <v>28130.9</v>
      </c>
      <c r="V132" s="266" t="s">
        <v>9367</v>
      </c>
      <c r="W132" s="267">
        <v>73.599999999999994</v>
      </c>
      <c r="Y132" s="245" t="s">
        <v>9107</v>
      </c>
      <c r="Z132" s="246">
        <v>20578.169999999998</v>
      </c>
      <c r="AB132" s="231" t="s">
        <v>8437</v>
      </c>
      <c r="AC132" s="232">
        <v>10071.5</v>
      </c>
    </row>
    <row r="133" spans="1:29" ht="14.5" x14ac:dyDescent="0.35">
      <c r="A133" s="259" t="s">
        <v>2232</v>
      </c>
      <c r="B133" s="259"/>
      <c r="C133" s="260">
        <v>883</v>
      </c>
      <c r="E133" s="239" t="s">
        <v>611</v>
      </c>
      <c r="F133" s="239"/>
      <c r="G133" s="240">
        <v>16352.89</v>
      </c>
      <c r="I133" s="231" t="s">
        <v>457</v>
      </c>
      <c r="J133" s="231"/>
      <c r="K133" s="232">
        <v>43924.41</v>
      </c>
      <c r="M133" s="261" t="s">
        <v>47386</v>
      </c>
      <c r="N133" s="262">
        <v>47000</v>
      </c>
      <c r="P133" s="243" t="s">
        <v>16727</v>
      </c>
      <c r="Q133" s="244">
        <v>90237.71</v>
      </c>
      <c r="R133" s="104"/>
      <c r="S133" s="235" t="s">
        <v>33571</v>
      </c>
      <c r="T133" s="236">
        <v>2152.0100000000002</v>
      </c>
      <c r="V133" s="266" t="s">
        <v>9372</v>
      </c>
      <c r="W133" s="267">
        <v>883</v>
      </c>
      <c r="Y133" s="245" t="s">
        <v>9485</v>
      </c>
      <c r="Z133" s="246">
        <v>6855.14</v>
      </c>
      <c r="AB133" s="231" t="s">
        <v>11044</v>
      </c>
      <c r="AC133" s="232">
        <v>116739.22</v>
      </c>
    </row>
    <row r="134" spans="1:29" ht="14.5" x14ac:dyDescent="0.35">
      <c r="A134" s="259" t="s">
        <v>2234</v>
      </c>
      <c r="B134" s="259"/>
      <c r="C134" s="260">
        <v>5017.4399999999996</v>
      </c>
      <c r="E134" s="239" t="s">
        <v>612</v>
      </c>
      <c r="F134" s="239"/>
      <c r="G134" s="240">
        <v>22579</v>
      </c>
      <c r="I134" s="231" t="s">
        <v>458</v>
      </c>
      <c r="J134" s="231"/>
      <c r="K134" s="232">
        <v>9659</v>
      </c>
      <c r="M134" s="261" t="s">
        <v>47387</v>
      </c>
      <c r="N134" s="262">
        <v>3355</v>
      </c>
      <c r="P134" s="243" t="s">
        <v>16728</v>
      </c>
      <c r="Q134" s="244">
        <v>4290232.12</v>
      </c>
      <c r="R134" s="104"/>
      <c r="S134" s="235" t="s">
        <v>33572</v>
      </c>
      <c r="T134" s="236">
        <v>5541.79</v>
      </c>
      <c r="V134" s="266" t="s">
        <v>9374</v>
      </c>
      <c r="W134" s="267">
        <v>5017.4399999999996</v>
      </c>
      <c r="Y134" s="245" t="s">
        <v>9723</v>
      </c>
      <c r="Z134" s="246">
        <v>54326</v>
      </c>
      <c r="AB134" s="231" t="s">
        <v>10649</v>
      </c>
      <c r="AC134" s="232">
        <v>126810.72</v>
      </c>
    </row>
    <row r="135" spans="1:29" ht="14.5" x14ac:dyDescent="0.35">
      <c r="A135" s="259" t="s">
        <v>2238</v>
      </c>
      <c r="B135" s="259"/>
      <c r="C135" s="260">
        <v>289241</v>
      </c>
      <c r="E135" s="239" t="s">
        <v>4006</v>
      </c>
      <c r="F135" s="239"/>
      <c r="G135" s="240">
        <v>43441.88</v>
      </c>
      <c r="I135" s="231" t="s">
        <v>459</v>
      </c>
      <c r="J135" s="231"/>
      <c r="K135" s="232">
        <v>87265.02</v>
      </c>
      <c r="M135" s="261" t="s">
        <v>44930</v>
      </c>
      <c r="N135" s="262">
        <v>94512.5</v>
      </c>
      <c r="P135" s="243" t="s">
        <v>14905</v>
      </c>
      <c r="Q135" s="244">
        <v>1252653.68</v>
      </c>
      <c r="R135" s="104"/>
      <c r="S135" s="235" t="s">
        <v>33573</v>
      </c>
      <c r="T135" s="236">
        <v>9265.75</v>
      </c>
      <c r="V135" s="266" t="s">
        <v>9378</v>
      </c>
      <c r="W135" s="267">
        <v>289241</v>
      </c>
      <c r="Y135" s="245" t="s">
        <v>10069</v>
      </c>
      <c r="Z135" s="246">
        <v>604789.30000000005</v>
      </c>
      <c r="AB135" s="231" t="s">
        <v>10950</v>
      </c>
      <c r="AC135" s="232">
        <v>3667</v>
      </c>
    </row>
    <row r="136" spans="1:29" ht="14.5" x14ac:dyDescent="0.35">
      <c r="A136" s="259" t="s">
        <v>2240</v>
      </c>
      <c r="B136" s="259"/>
      <c r="C136" s="260">
        <v>176863</v>
      </c>
      <c r="E136" s="239" t="s">
        <v>4007</v>
      </c>
      <c r="F136" s="239"/>
      <c r="G136" s="240">
        <v>50207.62</v>
      </c>
      <c r="I136" s="231" t="s">
        <v>460</v>
      </c>
      <c r="J136" s="231"/>
      <c r="K136" s="232">
        <v>181747.52</v>
      </c>
      <c r="M136" s="261" t="s">
        <v>44931</v>
      </c>
      <c r="N136" s="262">
        <v>7230.28</v>
      </c>
      <c r="P136" s="243" t="s">
        <v>16729</v>
      </c>
      <c r="Q136" s="244">
        <v>0.95</v>
      </c>
      <c r="R136" s="104"/>
      <c r="S136" s="235" t="s">
        <v>17179</v>
      </c>
      <c r="T136" s="236">
        <v>28130.9</v>
      </c>
      <c r="V136" s="266" t="s">
        <v>9380</v>
      </c>
      <c r="W136" s="267">
        <v>176863</v>
      </c>
      <c r="Y136" s="245" t="s">
        <v>10486</v>
      </c>
      <c r="Z136" s="246">
        <v>70261.179999999993</v>
      </c>
      <c r="AB136" s="231" t="s">
        <v>10990</v>
      </c>
      <c r="AC136" s="232">
        <v>612</v>
      </c>
    </row>
    <row r="137" spans="1:29" ht="14.5" x14ac:dyDescent="0.35">
      <c r="A137" s="259" t="s">
        <v>2257</v>
      </c>
      <c r="B137" s="259"/>
      <c r="C137" s="260">
        <v>10</v>
      </c>
      <c r="E137" s="239" t="s">
        <v>613</v>
      </c>
      <c r="F137" s="239"/>
      <c r="G137" s="240">
        <v>181015</v>
      </c>
      <c r="I137" s="231" t="s">
        <v>461</v>
      </c>
      <c r="J137" s="231"/>
      <c r="K137" s="232">
        <v>52272</v>
      </c>
      <c r="M137" s="261" t="s">
        <v>37894</v>
      </c>
      <c r="N137" s="262">
        <v>4627</v>
      </c>
      <c r="P137" s="243" t="s">
        <v>16730</v>
      </c>
      <c r="Q137" s="244">
        <v>14055.29</v>
      </c>
      <c r="R137" s="104"/>
      <c r="S137" s="235" t="s">
        <v>17187</v>
      </c>
      <c r="T137" s="236">
        <v>2152.0100000000002</v>
      </c>
      <c r="V137" s="266" t="s">
        <v>9397</v>
      </c>
      <c r="W137" s="267">
        <v>10</v>
      </c>
      <c r="Y137" s="245" t="s">
        <v>10500</v>
      </c>
      <c r="Z137" s="246">
        <v>15999.21</v>
      </c>
      <c r="AB137" s="231" t="s">
        <v>8879</v>
      </c>
      <c r="AC137" s="232">
        <v>1630</v>
      </c>
    </row>
    <row r="138" spans="1:29" ht="14.5" x14ac:dyDescent="0.35">
      <c r="A138" s="259" t="s">
        <v>2266</v>
      </c>
      <c r="B138" s="259"/>
      <c r="C138" s="260">
        <v>9729</v>
      </c>
      <c r="E138" s="239" t="s">
        <v>614</v>
      </c>
      <c r="F138" s="239"/>
      <c r="G138" s="240">
        <v>16500</v>
      </c>
      <c r="I138" s="231" t="s">
        <v>264</v>
      </c>
      <c r="J138" s="231"/>
      <c r="K138" s="232">
        <v>34996793.630000003</v>
      </c>
      <c r="M138" s="261" t="s">
        <v>49881</v>
      </c>
      <c r="N138" s="262">
        <v>2294</v>
      </c>
      <c r="P138" s="243" t="s">
        <v>16731</v>
      </c>
      <c r="Q138" s="244">
        <v>827156.3</v>
      </c>
      <c r="R138" s="104"/>
      <c r="S138" s="235" t="s">
        <v>17188</v>
      </c>
      <c r="T138" s="236">
        <v>5541.79</v>
      </c>
      <c r="V138" s="266" t="s">
        <v>9406</v>
      </c>
      <c r="W138" s="267">
        <v>9729</v>
      </c>
      <c r="Y138" s="245" t="s">
        <v>12782</v>
      </c>
      <c r="Z138" s="246">
        <v>2711.7</v>
      </c>
      <c r="AB138" s="231" t="s">
        <v>11045</v>
      </c>
      <c r="AC138" s="232">
        <v>7070</v>
      </c>
    </row>
    <row r="139" spans="1:29" ht="14.5" x14ac:dyDescent="0.35">
      <c r="A139" s="259" t="s">
        <v>2275</v>
      </c>
      <c r="B139" s="259"/>
      <c r="C139" s="260">
        <v>188599</v>
      </c>
      <c r="E139" s="239" t="s">
        <v>615</v>
      </c>
      <c r="F139" s="239"/>
      <c r="G139" s="240">
        <v>1701511</v>
      </c>
      <c r="I139" s="231" t="s">
        <v>462</v>
      </c>
      <c r="J139" s="231"/>
      <c r="K139" s="232">
        <v>5557</v>
      </c>
      <c r="M139" s="261" t="s">
        <v>37895</v>
      </c>
      <c r="N139" s="262">
        <v>16708</v>
      </c>
      <c r="P139" s="243" t="s">
        <v>16732</v>
      </c>
      <c r="Q139" s="244">
        <v>44786.33</v>
      </c>
      <c r="R139" s="104"/>
      <c r="S139" s="235" t="s">
        <v>17194</v>
      </c>
      <c r="T139" s="236">
        <v>9265.75</v>
      </c>
      <c r="V139" s="266" t="s">
        <v>9415</v>
      </c>
      <c r="W139" s="267">
        <v>188599</v>
      </c>
      <c r="Y139" s="245" t="s">
        <v>13035</v>
      </c>
      <c r="Z139" s="246">
        <v>11706.1</v>
      </c>
      <c r="AB139" s="231" t="s">
        <v>10650</v>
      </c>
      <c r="AC139" s="232">
        <v>12979</v>
      </c>
    </row>
    <row r="140" spans="1:29" ht="14.5" x14ac:dyDescent="0.35">
      <c r="A140" s="259" t="s">
        <v>2279</v>
      </c>
      <c r="B140" s="259"/>
      <c r="C140" s="260">
        <v>1316</v>
      </c>
      <c r="E140" s="239" t="s">
        <v>616</v>
      </c>
      <c r="F140" s="239"/>
      <c r="G140" s="240">
        <v>37537</v>
      </c>
      <c r="I140" s="231" t="s">
        <v>463</v>
      </c>
      <c r="J140" s="231"/>
      <c r="K140" s="232">
        <v>13317</v>
      </c>
      <c r="M140" s="261" t="s">
        <v>55502</v>
      </c>
      <c r="N140" s="262">
        <v>7756.08</v>
      </c>
      <c r="P140" s="243" t="s">
        <v>16733</v>
      </c>
      <c r="Q140" s="244">
        <v>11526.54</v>
      </c>
      <c r="R140" s="104"/>
      <c r="S140" s="235" t="s">
        <v>33574</v>
      </c>
      <c r="T140" s="236">
        <v>871</v>
      </c>
      <c r="V140" s="266" t="s">
        <v>9419</v>
      </c>
      <c r="W140" s="267">
        <v>1316</v>
      </c>
      <c r="Y140" s="245" t="s">
        <v>10612</v>
      </c>
      <c r="Z140" s="246">
        <v>1118570.49</v>
      </c>
      <c r="AB140" s="231" t="s">
        <v>8440</v>
      </c>
      <c r="AC140" s="232">
        <v>27098.09</v>
      </c>
    </row>
    <row r="141" spans="1:29" ht="14.5" x14ac:dyDescent="0.35">
      <c r="A141" s="259" t="s">
        <v>4631</v>
      </c>
      <c r="B141" s="259"/>
      <c r="C141" s="260">
        <v>2598</v>
      </c>
      <c r="E141" s="239" t="s">
        <v>617</v>
      </c>
      <c r="F141" s="239"/>
      <c r="G141" s="240">
        <v>28075.58</v>
      </c>
      <c r="I141" s="231" t="s">
        <v>464</v>
      </c>
      <c r="J141" s="231"/>
      <c r="K141" s="232">
        <v>580</v>
      </c>
      <c r="M141" s="261" t="s">
        <v>55503</v>
      </c>
      <c r="N141" s="262">
        <v>592.91999999999996</v>
      </c>
      <c r="P141" s="243" t="s">
        <v>16734</v>
      </c>
      <c r="Q141" s="244">
        <v>26078</v>
      </c>
      <c r="R141" s="104"/>
      <c r="S141" s="235" t="s">
        <v>33575</v>
      </c>
      <c r="T141" s="236">
        <v>871</v>
      </c>
      <c r="V141" s="266" t="s">
        <v>11870</v>
      </c>
      <c r="W141" s="267">
        <v>2598</v>
      </c>
      <c r="Y141" s="245" t="s">
        <v>7460</v>
      </c>
      <c r="Z141" s="246">
        <v>57717.38</v>
      </c>
      <c r="AB141" s="231" t="s">
        <v>11047</v>
      </c>
      <c r="AC141" s="232">
        <v>44297.33</v>
      </c>
    </row>
    <row r="142" spans="1:29" ht="14.5" x14ac:dyDescent="0.35">
      <c r="A142" s="259" t="s">
        <v>2298</v>
      </c>
      <c r="B142" s="259"/>
      <c r="C142" s="260">
        <v>1021168</v>
      </c>
      <c r="E142" s="239" t="s">
        <v>618</v>
      </c>
      <c r="F142" s="239"/>
      <c r="G142" s="240">
        <v>62901.74</v>
      </c>
      <c r="I142" s="231" t="s">
        <v>465</v>
      </c>
      <c r="J142" s="231"/>
      <c r="K142" s="232">
        <v>12974.08</v>
      </c>
      <c r="M142" s="261" t="s">
        <v>49882</v>
      </c>
      <c r="N142" s="262">
        <v>13819.18</v>
      </c>
      <c r="P142" s="243" t="s">
        <v>16735</v>
      </c>
      <c r="Q142" s="244">
        <v>6708</v>
      </c>
      <c r="R142" s="104"/>
      <c r="S142" s="235" t="s">
        <v>14944</v>
      </c>
      <c r="T142" s="236">
        <v>10672</v>
      </c>
      <c r="V142" s="266" t="s">
        <v>9438</v>
      </c>
      <c r="W142" s="267">
        <v>1021168</v>
      </c>
      <c r="Y142" s="245" t="s">
        <v>7889</v>
      </c>
      <c r="Z142" s="246">
        <v>3649.48</v>
      </c>
      <c r="AB142" s="231" t="s">
        <v>10106</v>
      </c>
      <c r="AC142" s="232">
        <v>2723.37</v>
      </c>
    </row>
    <row r="143" spans="1:29" ht="14.5" x14ac:dyDescent="0.35">
      <c r="A143" s="259" t="s">
        <v>4632</v>
      </c>
      <c r="B143" s="259"/>
      <c r="C143" s="260">
        <v>437193</v>
      </c>
      <c r="E143" s="239" t="s">
        <v>619</v>
      </c>
      <c r="F143" s="239"/>
      <c r="G143" s="240">
        <v>453793</v>
      </c>
      <c r="I143" s="231" t="s">
        <v>466</v>
      </c>
      <c r="J143" s="231"/>
      <c r="K143" s="232">
        <v>612</v>
      </c>
      <c r="M143" s="261" t="s">
        <v>49883</v>
      </c>
      <c r="N143" s="262">
        <v>1057.1600000000001</v>
      </c>
      <c r="P143" s="243" t="s">
        <v>16736</v>
      </c>
      <c r="Q143" s="244">
        <v>8623</v>
      </c>
      <c r="R143" s="104"/>
      <c r="S143" s="235" t="s">
        <v>14945</v>
      </c>
      <c r="T143" s="236">
        <v>1800</v>
      </c>
      <c r="V143" s="266" t="s">
        <v>11871</v>
      </c>
      <c r="W143" s="267">
        <v>437193</v>
      </c>
      <c r="Y143" s="245" t="s">
        <v>8129</v>
      </c>
      <c r="Z143" s="246">
        <v>91283.520000000004</v>
      </c>
      <c r="AB143" s="231" t="s">
        <v>10652</v>
      </c>
      <c r="AC143" s="232">
        <v>74118.789999999994</v>
      </c>
    </row>
    <row r="144" spans="1:29" ht="14.5" x14ac:dyDescent="0.35">
      <c r="A144" s="259" t="s">
        <v>2314</v>
      </c>
      <c r="B144" s="259"/>
      <c r="C144" s="260">
        <v>3</v>
      </c>
      <c r="E144" s="239" t="s">
        <v>620</v>
      </c>
      <c r="F144" s="239"/>
      <c r="G144" s="240">
        <v>289951.64</v>
      </c>
      <c r="I144" s="231" t="s">
        <v>467</v>
      </c>
      <c r="J144" s="231"/>
      <c r="K144" s="232">
        <v>13310</v>
      </c>
      <c r="M144" s="261" t="s">
        <v>37896</v>
      </c>
      <c r="N144" s="262">
        <v>52528.74</v>
      </c>
      <c r="P144" s="243" t="s">
        <v>16737</v>
      </c>
      <c r="Q144" s="244">
        <v>7538</v>
      </c>
      <c r="R144" s="104"/>
      <c r="S144" s="235" t="s">
        <v>14946</v>
      </c>
      <c r="T144" s="236">
        <v>1095</v>
      </c>
      <c r="V144" s="266" t="s">
        <v>9454</v>
      </c>
      <c r="W144" s="267">
        <v>3</v>
      </c>
      <c r="Y144" s="245" t="s">
        <v>8418</v>
      </c>
      <c r="Z144" s="246">
        <v>45094.96</v>
      </c>
      <c r="AB144" s="231" t="s">
        <v>10960</v>
      </c>
      <c r="AC144" s="232">
        <v>822750</v>
      </c>
    </row>
    <row r="145" spans="1:29" ht="14.5" x14ac:dyDescent="0.35">
      <c r="A145" s="259" t="s">
        <v>2320</v>
      </c>
      <c r="B145" s="259"/>
      <c r="C145" s="260">
        <v>16</v>
      </c>
      <c r="E145" s="239" t="s">
        <v>621</v>
      </c>
      <c r="F145" s="239"/>
      <c r="G145" s="240">
        <v>16652</v>
      </c>
      <c r="I145" s="231" t="s">
        <v>468</v>
      </c>
      <c r="J145" s="231"/>
      <c r="K145" s="232">
        <v>1426</v>
      </c>
      <c r="M145" s="261" t="s">
        <v>37897</v>
      </c>
      <c r="N145" s="262">
        <v>6065</v>
      </c>
      <c r="P145" s="243" t="s">
        <v>16738</v>
      </c>
      <c r="Q145" s="244">
        <v>2000</v>
      </c>
      <c r="R145" s="104"/>
      <c r="S145" s="235" t="s">
        <v>14947</v>
      </c>
      <c r="T145" s="236">
        <v>221.47</v>
      </c>
      <c r="V145" s="266" t="s">
        <v>9460</v>
      </c>
      <c r="W145" s="267">
        <v>16</v>
      </c>
      <c r="Y145" s="245" t="s">
        <v>8545</v>
      </c>
      <c r="Z145" s="246">
        <v>33233.43</v>
      </c>
      <c r="AB145" s="231" t="s">
        <v>11048</v>
      </c>
      <c r="AC145" s="232">
        <v>560223</v>
      </c>
    </row>
    <row r="146" spans="1:29" ht="14.5" x14ac:dyDescent="0.35">
      <c r="A146" s="259" t="s">
        <v>4641</v>
      </c>
      <c r="B146" s="259"/>
      <c r="C146" s="260">
        <v>893.68</v>
      </c>
      <c r="E146" s="239" t="s">
        <v>622</v>
      </c>
      <c r="F146" s="239"/>
      <c r="G146" s="240">
        <v>417940.43</v>
      </c>
      <c r="I146" s="231" t="s">
        <v>469</v>
      </c>
      <c r="J146" s="231"/>
      <c r="K146" s="232">
        <v>683</v>
      </c>
      <c r="M146" s="261" t="s">
        <v>51914</v>
      </c>
      <c r="N146" s="262">
        <v>4664.3</v>
      </c>
      <c r="P146" s="243" t="s">
        <v>16739</v>
      </c>
      <c r="Q146" s="244">
        <v>7511</v>
      </c>
      <c r="R146" s="104"/>
      <c r="S146" s="235" t="s">
        <v>14948</v>
      </c>
      <c r="T146" s="236">
        <v>5070.66</v>
      </c>
      <c r="V146" s="266" t="s">
        <v>11872</v>
      </c>
      <c r="W146" s="267">
        <v>893.68</v>
      </c>
      <c r="Y146" s="245" t="s">
        <v>8851</v>
      </c>
      <c r="Z146" s="246">
        <v>14893.79</v>
      </c>
      <c r="AB146" s="231" t="s">
        <v>10653</v>
      </c>
      <c r="AC146" s="232">
        <v>1382973</v>
      </c>
    </row>
    <row r="147" spans="1:29" ht="14.5" x14ac:dyDescent="0.35">
      <c r="A147" s="259" t="s">
        <v>2325</v>
      </c>
      <c r="B147" s="259"/>
      <c r="C147" s="260">
        <v>723</v>
      </c>
      <c r="E147" s="239" t="s">
        <v>623</v>
      </c>
      <c r="F147" s="239"/>
      <c r="G147" s="240">
        <v>38312</v>
      </c>
      <c r="I147" s="231" t="s">
        <v>470</v>
      </c>
      <c r="J147" s="231"/>
      <c r="K147" s="232">
        <v>399</v>
      </c>
      <c r="M147" s="261" t="s">
        <v>42898</v>
      </c>
      <c r="N147" s="262">
        <v>4184</v>
      </c>
      <c r="P147" s="243" t="s">
        <v>16740</v>
      </c>
      <c r="Q147" s="244">
        <v>57853.29</v>
      </c>
      <c r="R147" s="104"/>
      <c r="S147" s="235" t="s">
        <v>14949</v>
      </c>
      <c r="T147" s="236">
        <v>1665.2</v>
      </c>
      <c r="V147" s="266" t="s">
        <v>9465</v>
      </c>
      <c r="W147" s="267">
        <v>723</v>
      </c>
      <c r="Y147" s="245" t="s">
        <v>9108</v>
      </c>
      <c r="Z147" s="246">
        <v>66339.42</v>
      </c>
      <c r="AB147" s="231" t="s">
        <v>11049</v>
      </c>
      <c r="AC147" s="232">
        <v>38340</v>
      </c>
    </row>
    <row r="148" spans="1:29" ht="14.5" x14ac:dyDescent="0.35">
      <c r="A148" s="259" t="s">
        <v>2326</v>
      </c>
      <c r="B148" s="259"/>
      <c r="C148" s="260">
        <v>7974</v>
      </c>
      <c r="E148" s="239" t="s">
        <v>4008</v>
      </c>
      <c r="F148" s="239"/>
      <c r="G148" s="240">
        <v>16500</v>
      </c>
      <c r="I148" s="231" t="s">
        <v>471</v>
      </c>
      <c r="J148" s="231"/>
      <c r="K148" s="232">
        <v>1562</v>
      </c>
      <c r="M148" s="261" t="s">
        <v>55504</v>
      </c>
      <c r="N148" s="262">
        <v>21599</v>
      </c>
      <c r="P148" s="243" t="s">
        <v>16741</v>
      </c>
      <c r="Q148" s="244">
        <v>2000</v>
      </c>
      <c r="R148" s="104"/>
      <c r="S148" s="235" t="s">
        <v>14950</v>
      </c>
      <c r="T148" s="236">
        <v>1800</v>
      </c>
      <c r="V148" s="266" t="s">
        <v>9466</v>
      </c>
      <c r="W148" s="267">
        <v>7974</v>
      </c>
      <c r="Y148" s="245" t="s">
        <v>9486</v>
      </c>
      <c r="Z148" s="246">
        <v>4616.3999999999996</v>
      </c>
      <c r="AB148" s="231" t="s">
        <v>10654</v>
      </c>
      <c r="AC148" s="232">
        <v>38340</v>
      </c>
    </row>
    <row r="149" spans="1:29" ht="14.5" x14ac:dyDescent="0.35">
      <c r="A149" s="259" t="s">
        <v>2352</v>
      </c>
      <c r="B149" s="259"/>
      <c r="C149" s="260">
        <v>1212</v>
      </c>
      <c r="E149" s="239" t="s">
        <v>624</v>
      </c>
      <c r="F149" s="239"/>
      <c r="G149" s="240">
        <v>163131.35</v>
      </c>
      <c r="I149" s="231" t="s">
        <v>472</v>
      </c>
      <c r="J149" s="231"/>
      <c r="K149" s="232">
        <v>419</v>
      </c>
      <c r="M149" s="261" t="s">
        <v>49884</v>
      </c>
      <c r="N149" s="262">
        <v>8479.0400000000009</v>
      </c>
      <c r="P149" s="243" t="s">
        <v>16742</v>
      </c>
      <c r="Q149" s="244">
        <v>19037.54</v>
      </c>
      <c r="R149" s="104"/>
      <c r="S149" s="235" t="s">
        <v>14951</v>
      </c>
      <c r="T149" s="236">
        <v>1095</v>
      </c>
      <c r="V149" s="266" t="s">
        <v>9492</v>
      </c>
      <c r="W149" s="267">
        <v>1212</v>
      </c>
      <c r="Y149" s="245" t="s">
        <v>9724</v>
      </c>
      <c r="Z149" s="246">
        <v>80176.240000000005</v>
      </c>
      <c r="AB149" s="231" t="s">
        <v>8441</v>
      </c>
      <c r="AC149" s="232">
        <v>445639.52</v>
      </c>
    </row>
    <row r="150" spans="1:29" ht="14.5" x14ac:dyDescent="0.35">
      <c r="A150" s="259" t="s">
        <v>4649</v>
      </c>
      <c r="B150" s="259"/>
      <c r="C150" s="260">
        <v>2000</v>
      </c>
      <c r="E150" s="239" t="s">
        <v>625</v>
      </c>
      <c r="F150" s="239"/>
      <c r="G150" s="240">
        <v>27156</v>
      </c>
      <c r="I150" s="231" t="s">
        <v>4345</v>
      </c>
      <c r="J150" s="231"/>
      <c r="K150" s="232">
        <v>357</v>
      </c>
      <c r="M150" s="261" t="s">
        <v>49885</v>
      </c>
      <c r="N150" s="262">
        <v>2300.9</v>
      </c>
      <c r="P150" s="243" t="s">
        <v>16743</v>
      </c>
      <c r="Q150" s="244">
        <v>7538</v>
      </c>
      <c r="R150" s="104"/>
      <c r="S150" s="235" t="s">
        <v>14952</v>
      </c>
      <c r="T150" s="236">
        <v>221.47</v>
      </c>
      <c r="V150" s="266" t="s">
        <v>11874</v>
      </c>
      <c r="W150" s="267">
        <v>2000</v>
      </c>
      <c r="Y150" s="245" t="s">
        <v>10070</v>
      </c>
      <c r="Z150" s="246">
        <v>654336.61</v>
      </c>
      <c r="AB150" s="231" t="s">
        <v>11050</v>
      </c>
      <c r="AC150" s="232">
        <v>229638</v>
      </c>
    </row>
    <row r="151" spans="1:29" ht="14.5" x14ac:dyDescent="0.35">
      <c r="A151" s="259" t="s">
        <v>2359</v>
      </c>
      <c r="B151" s="259"/>
      <c r="C151" s="260">
        <v>299</v>
      </c>
      <c r="E151" s="239" t="s">
        <v>626</v>
      </c>
      <c r="F151" s="239"/>
      <c r="G151" s="240">
        <v>116788.82</v>
      </c>
      <c r="I151" s="231" t="s">
        <v>474</v>
      </c>
      <c r="J151" s="231"/>
      <c r="K151" s="232">
        <v>554</v>
      </c>
      <c r="M151" s="261" t="s">
        <v>41573</v>
      </c>
      <c r="N151" s="262">
        <v>16948.86</v>
      </c>
      <c r="P151" s="243" t="s">
        <v>16744</v>
      </c>
      <c r="Q151" s="244">
        <v>99262.29</v>
      </c>
      <c r="R151" s="104"/>
      <c r="S151" s="235" t="s">
        <v>14953</v>
      </c>
      <c r="T151" s="236">
        <v>5070.66</v>
      </c>
      <c r="V151" s="266" t="s">
        <v>9499</v>
      </c>
      <c r="W151" s="267">
        <v>299</v>
      </c>
      <c r="Y151" s="245" t="s">
        <v>13036</v>
      </c>
      <c r="Z151" s="246">
        <v>146796.29</v>
      </c>
      <c r="AB151" s="231" t="s">
        <v>10655</v>
      </c>
      <c r="AC151" s="232">
        <v>675277.52</v>
      </c>
    </row>
    <row r="152" spans="1:29" ht="14.5" x14ac:dyDescent="0.35">
      <c r="A152" s="259" t="s">
        <v>2367</v>
      </c>
      <c r="B152" s="259"/>
      <c r="C152" s="260">
        <v>20</v>
      </c>
      <c r="E152" s="239" t="s">
        <v>627</v>
      </c>
      <c r="F152" s="239"/>
      <c r="G152" s="240">
        <v>292917.94</v>
      </c>
      <c r="I152" s="231" t="s">
        <v>475</v>
      </c>
      <c r="J152" s="231"/>
      <c r="K152" s="232">
        <v>6848</v>
      </c>
      <c r="M152" s="261" t="s">
        <v>51915</v>
      </c>
      <c r="N152" s="262">
        <v>45138.49</v>
      </c>
      <c r="P152" s="243" t="s">
        <v>16745</v>
      </c>
      <c r="Q152" s="244">
        <v>9762.5</v>
      </c>
      <c r="R152" s="104"/>
      <c r="S152" s="235" t="s">
        <v>14954</v>
      </c>
      <c r="T152" s="236">
        <v>1665.2</v>
      </c>
      <c r="V152" s="266" t="s">
        <v>9508</v>
      </c>
      <c r="W152" s="267">
        <v>20</v>
      </c>
      <c r="Y152" s="245" t="s">
        <v>13440</v>
      </c>
      <c r="Z152" s="246">
        <v>156.94</v>
      </c>
      <c r="AB152" s="231" t="s">
        <v>11051</v>
      </c>
      <c r="AC152" s="232">
        <v>92051.32</v>
      </c>
    </row>
    <row r="153" spans="1:29" ht="14.5" x14ac:dyDescent="0.35">
      <c r="A153" s="259" t="s">
        <v>4674</v>
      </c>
      <c r="B153" s="259"/>
      <c r="C153" s="260">
        <v>2000</v>
      </c>
      <c r="E153" s="239" t="s">
        <v>628</v>
      </c>
      <c r="F153" s="239"/>
      <c r="G153" s="240">
        <v>6594436</v>
      </c>
      <c r="I153" s="231" t="s">
        <v>265</v>
      </c>
      <c r="J153" s="231"/>
      <c r="K153" s="232">
        <v>58598.080000000002</v>
      </c>
      <c r="M153" s="261" t="s">
        <v>52852</v>
      </c>
      <c r="N153" s="262">
        <v>4930.08</v>
      </c>
      <c r="P153" s="243" t="s">
        <v>16746</v>
      </c>
      <c r="Q153" s="244">
        <v>746.85</v>
      </c>
      <c r="R153" s="104"/>
      <c r="S153" s="235" t="s">
        <v>14955</v>
      </c>
      <c r="T153" s="236">
        <v>10672</v>
      </c>
      <c r="V153" s="266" t="s">
        <v>11900</v>
      </c>
      <c r="W153" s="267">
        <v>2000</v>
      </c>
      <c r="Y153" s="245" t="s">
        <v>10613</v>
      </c>
      <c r="Z153" s="246">
        <v>1198294.46</v>
      </c>
      <c r="AB153" s="231" t="s">
        <v>10656</v>
      </c>
      <c r="AC153" s="232">
        <v>92051.32</v>
      </c>
    </row>
    <row r="154" spans="1:29" ht="14.5" x14ac:dyDescent="0.35">
      <c r="A154" s="259" t="s">
        <v>2503</v>
      </c>
      <c r="B154" s="259"/>
      <c r="C154" s="260">
        <v>1463</v>
      </c>
      <c r="E154" s="239" t="s">
        <v>629</v>
      </c>
      <c r="F154" s="239"/>
      <c r="G154" s="240">
        <v>60528.36</v>
      </c>
      <c r="I154" s="231" t="s">
        <v>476</v>
      </c>
      <c r="J154" s="231"/>
      <c r="K154" s="232">
        <v>3525</v>
      </c>
      <c r="M154" s="261" t="s">
        <v>41574</v>
      </c>
      <c r="N154" s="262">
        <v>70790</v>
      </c>
      <c r="P154" s="243" t="s">
        <v>16747</v>
      </c>
      <c r="Q154" s="244">
        <v>2310.3000000000002</v>
      </c>
      <c r="R154" s="104"/>
      <c r="S154" s="235" t="s">
        <v>14956</v>
      </c>
      <c r="T154" s="236">
        <v>178032.51</v>
      </c>
      <c r="V154" s="266" t="s">
        <v>9647</v>
      </c>
      <c r="W154" s="267">
        <v>1463</v>
      </c>
      <c r="Y154" s="245" t="s">
        <v>7461</v>
      </c>
      <c r="Z154" s="246">
        <v>16500</v>
      </c>
      <c r="AB154" s="231" t="s">
        <v>11052</v>
      </c>
      <c r="AC154" s="232">
        <v>3683.84</v>
      </c>
    </row>
    <row r="155" spans="1:29" ht="14.5" x14ac:dyDescent="0.35">
      <c r="A155" s="259" t="s">
        <v>4710</v>
      </c>
      <c r="B155" s="259"/>
      <c r="C155" s="260">
        <v>3721</v>
      </c>
      <c r="E155" s="239" t="s">
        <v>630</v>
      </c>
      <c r="F155" s="239"/>
      <c r="G155" s="240">
        <v>15851.35</v>
      </c>
      <c r="I155" s="231" t="s">
        <v>477</v>
      </c>
      <c r="J155" s="231"/>
      <c r="K155" s="232">
        <v>1630</v>
      </c>
      <c r="M155" s="261" t="s">
        <v>52853</v>
      </c>
      <c r="N155" s="262">
        <v>59900</v>
      </c>
      <c r="P155" s="243" t="s">
        <v>16748</v>
      </c>
      <c r="Q155" s="244">
        <v>8594.9599999999991</v>
      </c>
      <c r="R155" s="104"/>
      <c r="S155" s="235" t="s">
        <v>14957</v>
      </c>
      <c r="T155" s="236">
        <v>68113.960000000006</v>
      </c>
      <c r="V155" s="266" t="s">
        <v>11937</v>
      </c>
      <c r="W155" s="267">
        <v>3721</v>
      </c>
      <c r="Y155" s="245" t="s">
        <v>7726</v>
      </c>
      <c r="Z155" s="246">
        <v>706</v>
      </c>
      <c r="AB155" s="231" t="s">
        <v>10657</v>
      </c>
      <c r="AC155" s="232">
        <v>3683.84</v>
      </c>
    </row>
    <row r="156" spans="1:29" ht="14.5" x14ac:dyDescent="0.35">
      <c r="A156" s="259" t="s">
        <v>2507</v>
      </c>
      <c r="B156" s="259"/>
      <c r="C156" s="260">
        <v>1637.08</v>
      </c>
      <c r="E156" s="239" t="s">
        <v>631</v>
      </c>
      <c r="F156" s="239"/>
      <c r="G156" s="240">
        <v>24649.87</v>
      </c>
      <c r="I156" s="231" t="s">
        <v>478</v>
      </c>
      <c r="J156" s="231"/>
      <c r="K156" s="232">
        <v>5000</v>
      </c>
      <c r="M156" s="261" t="s">
        <v>55505</v>
      </c>
      <c r="N156" s="262">
        <v>21748.080000000002</v>
      </c>
      <c r="P156" s="243" t="s">
        <v>16749</v>
      </c>
      <c r="Q156" s="244">
        <v>4163</v>
      </c>
      <c r="R156" s="104"/>
      <c r="S156" s="235" t="s">
        <v>14958</v>
      </c>
      <c r="T156" s="236">
        <v>18830.21</v>
      </c>
      <c r="V156" s="266" t="s">
        <v>9651</v>
      </c>
      <c r="W156" s="267">
        <v>1637.08</v>
      </c>
      <c r="Y156" s="245" t="s">
        <v>7890</v>
      </c>
      <c r="Z156" s="246">
        <v>213</v>
      </c>
      <c r="AB156" s="231" t="s">
        <v>11053</v>
      </c>
      <c r="AC156" s="232">
        <v>31236</v>
      </c>
    </row>
    <row r="157" spans="1:29" ht="14.5" x14ac:dyDescent="0.35">
      <c r="A157" s="259" t="s">
        <v>4714</v>
      </c>
      <c r="B157" s="259"/>
      <c r="C157" s="260">
        <v>131</v>
      </c>
      <c r="E157" s="239" t="s">
        <v>632</v>
      </c>
      <c r="F157" s="239"/>
      <c r="G157" s="240">
        <v>23539</v>
      </c>
      <c r="I157" s="231" t="s">
        <v>479</v>
      </c>
      <c r="J157" s="231"/>
      <c r="K157" s="232">
        <v>1264</v>
      </c>
      <c r="M157" s="261" t="s">
        <v>55506</v>
      </c>
      <c r="N157" s="262">
        <v>1663.92</v>
      </c>
      <c r="P157" s="243" t="s">
        <v>16750</v>
      </c>
      <c r="Q157" s="244">
        <v>2031</v>
      </c>
      <c r="R157" s="104"/>
      <c r="S157" s="235" t="s">
        <v>14959</v>
      </c>
      <c r="T157" s="236">
        <v>33027.06</v>
      </c>
      <c r="V157" s="266" t="s">
        <v>9675</v>
      </c>
      <c r="W157" s="267">
        <v>131</v>
      </c>
      <c r="Y157" s="245" t="s">
        <v>8130</v>
      </c>
      <c r="Z157" s="246">
        <v>2128</v>
      </c>
      <c r="AB157" s="231" t="s">
        <v>10658</v>
      </c>
      <c r="AC157" s="232">
        <v>31236</v>
      </c>
    </row>
    <row r="158" spans="1:29" ht="14.5" x14ac:dyDescent="0.35">
      <c r="A158" s="259" t="s">
        <v>4721</v>
      </c>
      <c r="B158" s="259"/>
      <c r="C158" s="260">
        <v>583</v>
      </c>
      <c r="E158" s="239" t="s">
        <v>633</v>
      </c>
      <c r="F158" s="239"/>
      <c r="G158" s="240">
        <v>11174.12</v>
      </c>
      <c r="I158" s="231" t="s">
        <v>480</v>
      </c>
      <c r="J158" s="231"/>
      <c r="K158" s="232">
        <v>30754.62</v>
      </c>
      <c r="M158" s="261" t="s">
        <v>47388</v>
      </c>
      <c r="N158" s="262">
        <v>74500</v>
      </c>
      <c r="P158" s="243" t="s">
        <v>16751</v>
      </c>
      <c r="Q158" s="244">
        <v>12530</v>
      </c>
      <c r="R158" s="104"/>
      <c r="S158" s="235" t="s">
        <v>14960</v>
      </c>
      <c r="T158" s="236">
        <v>60689.02</v>
      </c>
      <c r="V158" s="266" t="s">
        <v>11948</v>
      </c>
      <c r="W158" s="267">
        <v>583</v>
      </c>
      <c r="Y158" s="245" t="s">
        <v>8546</v>
      </c>
      <c r="Z158" s="246">
        <v>354</v>
      </c>
      <c r="AB158" s="231" t="s">
        <v>8443</v>
      </c>
      <c r="AC158" s="232">
        <v>508442.72</v>
      </c>
    </row>
    <row r="159" spans="1:29" ht="14.5" x14ac:dyDescent="0.35">
      <c r="A159" s="259" t="s">
        <v>4732</v>
      </c>
      <c r="B159" s="259"/>
      <c r="C159" s="260">
        <v>2000</v>
      </c>
      <c r="E159" s="239" t="s">
        <v>634</v>
      </c>
      <c r="F159" s="239"/>
      <c r="G159" s="240">
        <v>63563</v>
      </c>
      <c r="I159" s="231" t="s">
        <v>481</v>
      </c>
      <c r="J159" s="231"/>
      <c r="K159" s="232">
        <v>2831</v>
      </c>
      <c r="M159" s="261" t="s">
        <v>47389</v>
      </c>
      <c r="N159" s="262">
        <v>5699.25</v>
      </c>
      <c r="P159" s="243" t="s">
        <v>16752</v>
      </c>
      <c r="Q159" s="244">
        <v>2090</v>
      </c>
      <c r="R159" s="104"/>
      <c r="S159" s="235" t="s">
        <v>14961</v>
      </c>
      <c r="T159" s="236">
        <v>96838.24</v>
      </c>
      <c r="V159" s="266" t="s">
        <v>9690</v>
      </c>
      <c r="W159" s="267">
        <v>2000</v>
      </c>
      <c r="Y159" s="245" t="s">
        <v>8852</v>
      </c>
      <c r="Z159" s="246">
        <v>1410</v>
      </c>
      <c r="AB159" s="231" t="s">
        <v>11054</v>
      </c>
      <c r="AC159" s="232">
        <v>506002.55</v>
      </c>
    </row>
    <row r="160" spans="1:29" ht="14.5" x14ac:dyDescent="0.35">
      <c r="A160" s="259" t="s">
        <v>4737</v>
      </c>
      <c r="B160" s="259"/>
      <c r="C160" s="260">
        <v>7059</v>
      </c>
      <c r="E160" s="239" t="s">
        <v>635</v>
      </c>
      <c r="F160" s="239"/>
      <c r="G160" s="240">
        <v>31741</v>
      </c>
      <c r="I160" s="231" t="s">
        <v>482</v>
      </c>
      <c r="J160" s="231"/>
      <c r="K160" s="232">
        <v>2442</v>
      </c>
      <c r="M160" s="261" t="s">
        <v>47390</v>
      </c>
      <c r="N160" s="262">
        <v>4000</v>
      </c>
      <c r="P160" s="243" t="s">
        <v>16753</v>
      </c>
      <c r="Q160" s="244">
        <v>1960</v>
      </c>
      <c r="R160" s="104"/>
      <c r="S160" s="235" t="s">
        <v>33576</v>
      </c>
      <c r="T160" s="236">
        <v>241961</v>
      </c>
      <c r="V160" s="266" t="s">
        <v>11963</v>
      </c>
      <c r="W160" s="267">
        <v>7059</v>
      </c>
      <c r="Y160" s="245" t="s">
        <v>9487</v>
      </c>
      <c r="Z160" s="246">
        <v>2000</v>
      </c>
      <c r="AB160" s="231" t="s">
        <v>10659</v>
      </c>
      <c r="AC160" s="232">
        <v>1014445.27</v>
      </c>
    </row>
    <row r="161" spans="1:29" ht="14.5" x14ac:dyDescent="0.35">
      <c r="A161" s="259" t="s">
        <v>2578</v>
      </c>
      <c r="B161" s="259"/>
      <c r="C161" s="260">
        <v>386</v>
      </c>
      <c r="E161" s="239" t="s">
        <v>636</v>
      </c>
      <c r="F161" s="239"/>
      <c r="G161" s="240">
        <v>16500</v>
      </c>
      <c r="I161" s="231" t="s">
        <v>4530</v>
      </c>
      <c r="J161" s="231"/>
      <c r="K161" s="232">
        <v>820</v>
      </c>
      <c r="M161" s="261" t="s">
        <v>47391</v>
      </c>
      <c r="N161" s="262">
        <v>306</v>
      </c>
      <c r="P161" s="243" t="s">
        <v>16754</v>
      </c>
      <c r="Q161" s="244">
        <v>54</v>
      </c>
      <c r="R161" s="104"/>
      <c r="S161" s="235" t="s">
        <v>14962</v>
      </c>
      <c r="T161" s="236">
        <v>15192.1</v>
      </c>
      <c r="V161" s="266" t="s">
        <v>9724</v>
      </c>
      <c r="W161" s="267">
        <v>386</v>
      </c>
      <c r="Y161" s="245" t="s">
        <v>9725</v>
      </c>
      <c r="Z161" s="246">
        <v>2507</v>
      </c>
      <c r="AB161" s="231" t="s">
        <v>8444</v>
      </c>
      <c r="AC161" s="232">
        <v>114399.36</v>
      </c>
    </row>
    <row r="162" spans="1:29" ht="14.5" x14ac:dyDescent="0.35">
      <c r="A162" s="259" t="s">
        <v>2584</v>
      </c>
      <c r="B162" s="259"/>
      <c r="C162" s="260">
        <v>26234.39</v>
      </c>
      <c r="E162" s="239" t="s">
        <v>637</v>
      </c>
      <c r="F162" s="239"/>
      <c r="G162" s="240">
        <v>22528</v>
      </c>
      <c r="I162" s="231" t="s">
        <v>483</v>
      </c>
      <c r="J162" s="231"/>
      <c r="K162" s="232">
        <v>20721.75</v>
      </c>
      <c r="M162" s="261" t="s">
        <v>50983</v>
      </c>
      <c r="N162" s="262">
        <v>1850</v>
      </c>
      <c r="P162" s="243" t="s">
        <v>16755</v>
      </c>
      <c r="Q162" s="244">
        <v>93.22</v>
      </c>
      <c r="R162" s="104"/>
      <c r="S162" s="235" t="s">
        <v>36336</v>
      </c>
      <c r="T162" s="236">
        <v>97.72</v>
      </c>
      <c r="V162" s="266" t="s">
        <v>9730</v>
      </c>
      <c r="W162" s="267">
        <v>26234.39</v>
      </c>
      <c r="Y162" s="245" t="s">
        <v>10071</v>
      </c>
      <c r="Z162" s="246">
        <v>199985.78</v>
      </c>
      <c r="AB162" s="231" t="s">
        <v>11055</v>
      </c>
      <c r="AC162" s="232">
        <v>1924381.91</v>
      </c>
    </row>
    <row r="163" spans="1:29" ht="14.5" x14ac:dyDescent="0.35">
      <c r="A163" s="259" t="s">
        <v>4749</v>
      </c>
      <c r="B163" s="259"/>
      <c r="C163" s="260">
        <v>1367</v>
      </c>
      <c r="E163" s="239" t="s">
        <v>638</v>
      </c>
      <c r="F163" s="239"/>
      <c r="G163" s="240">
        <v>23528.01</v>
      </c>
      <c r="I163" s="231" t="s">
        <v>484</v>
      </c>
      <c r="J163" s="231"/>
      <c r="K163" s="232">
        <v>1429</v>
      </c>
      <c r="M163" s="261" t="s">
        <v>44932</v>
      </c>
      <c r="N163" s="262">
        <v>19410.98</v>
      </c>
      <c r="P163" s="243" t="s">
        <v>16756</v>
      </c>
      <c r="Q163" s="244">
        <v>14787.05</v>
      </c>
      <c r="R163" s="104"/>
      <c r="S163" s="235" t="s">
        <v>14963</v>
      </c>
      <c r="T163" s="236">
        <v>6589.8</v>
      </c>
      <c r="V163" s="266" t="s">
        <v>11964</v>
      </c>
      <c r="W163" s="267">
        <v>1367</v>
      </c>
      <c r="Y163" s="245" t="s">
        <v>13037</v>
      </c>
      <c r="Z163" s="246">
        <v>26771</v>
      </c>
      <c r="AB163" s="231" t="s">
        <v>10113</v>
      </c>
      <c r="AC163" s="232">
        <v>2190.5</v>
      </c>
    </row>
    <row r="164" spans="1:29" ht="14.5" x14ac:dyDescent="0.35">
      <c r="A164" s="259" t="s">
        <v>2585</v>
      </c>
      <c r="B164" s="259"/>
      <c r="C164" s="260">
        <v>1091</v>
      </c>
      <c r="E164" s="239" t="s">
        <v>639</v>
      </c>
      <c r="F164" s="239"/>
      <c r="G164" s="240">
        <v>45539</v>
      </c>
      <c r="I164" s="231" t="s">
        <v>485</v>
      </c>
      <c r="J164" s="231"/>
      <c r="K164" s="232">
        <v>27274.9</v>
      </c>
      <c r="M164" s="261" t="s">
        <v>49886</v>
      </c>
      <c r="N164" s="262">
        <v>49.99</v>
      </c>
      <c r="P164" s="243" t="s">
        <v>16757</v>
      </c>
      <c r="Q164" s="244">
        <v>4041.73</v>
      </c>
      <c r="R164" s="104"/>
      <c r="S164" s="235" t="s">
        <v>14964</v>
      </c>
      <c r="T164" s="236">
        <v>1673.79</v>
      </c>
      <c r="V164" s="266" t="s">
        <v>9731</v>
      </c>
      <c r="W164" s="267">
        <v>1091</v>
      </c>
      <c r="Y164" s="245" t="s">
        <v>10614</v>
      </c>
      <c r="Z164" s="246">
        <v>252574.78</v>
      </c>
      <c r="AB164" s="231" t="s">
        <v>10660</v>
      </c>
      <c r="AC164" s="232">
        <v>2040971.77</v>
      </c>
    </row>
    <row r="165" spans="1:29" ht="14.5" x14ac:dyDescent="0.35">
      <c r="A165" s="259" t="s">
        <v>4750</v>
      </c>
      <c r="B165" s="259"/>
      <c r="C165" s="260">
        <v>262.91000000000003</v>
      </c>
      <c r="E165" s="239" t="s">
        <v>640</v>
      </c>
      <c r="F165" s="239"/>
      <c r="G165" s="240">
        <v>22081</v>
      </c>
      <c r="I165" s="231" t="s">
        <v>266</v>
      </c>
      <c r="J165" s="231"/>
      <c r="K165" s="232">
        <v>97692.27</v>
      </c>
      <c r="M165" s="261" t="s">
        <v>42899</v>
      </c>
      <c r="N165" s="262">
        <v>1306.95</v>
      </c>
      <c r="P165" s="243" t="s">
        <v>16758</v>
      </c>
      <c r="Q165" s="244">
        <v>23100</v>
      </c>
      <c r="R165" s="104"/>
      <c r="S165" s="235" t="s">
        <v>14965</v>
      </c>
      <c r="T165" s="236">
        <v>4310.29</v>
      </c>
      <c r="V165" s="266" t="s">
        <v>9747</v>
      </c>
      <c r="W165" s="267">
        <v>262.91000000000003</v>
      </c>
      <c r="Y165" s="245" t="s">
        <v>7462</v>
      </c>
      <c r="Z165" s="246">
        <v>281023</v>
      </c>
      <c r="AB165" s="231" t="s">
        <v>11056</v>
      </c>
      <c r="AC165" s="232">
        <v>34791</v>
      </c>
    </row>
    <row r="166" spans="1:29" ht="14.5" x14ac:dyDescent="0.35">
      <c r="A166" s="259" t="s">
        <v>2619</v>
      </c>
      <c r="B166" s="259"/>
      <c r="C166" s="260">
        <v>658.35</v>
      </c>
      <c r="E166" s="239" t="s">
        <v>641</v>
      </c>
      <c r="F166" s="239"/>
      <c r="G166" s="240">
        <v>75024</v>
      </c>
      <c r="I166" s="231" t="s">
        <v>3710</v>
      </c>
      <c r="J166" s="231"/>
      <c r="K166" s="232">
        <v>861165</v>
      </c>
      <c r="M166" s="261" t="s">
        <v>51916</v>
      </c>
      <c r="N166" s="262">
        <v>853.99</v>
      </c>
      <c r="P166" s="243" t="s">
        <v>16759</v>
      </c>
      <c r="Q166" s="244">
        <v>2000</v>
      </c>
      <c r="R166" s="104"/>
      <c r="S166" s="235" t="s">
        <v>14966</v>
      </c>
      <c r="T166" s="236">
        <v>8275.4500000000007</v>
      </c>
      <c r="V166" s="266" t="s">
        <v>9767</v>
      </c>
      <c r="W166" s="267">
        <v>658.35</v>
      </c>
      <c r="Y166" s="245" t="s">
        <v>7727</v>
      </c>
      <c r="Z166" s="246">
        <v>25674.58</v>
      </c>
      <c r="AB166" s="231" t="s">
        <v>10661</v>
      </c>
      <c r="AC166" s="232">
        <v>34791</v>
      </c>
    </row>
    <row r="167" spans="1:29" ht="14.5" x14ac:dyDescent="0.35">
      <c r="A167" s="259" t="s">
        <v>2629</v>
      </c>
      <c r="B167" s="259"/>
      <c r="C167" s="260">
        <v>1120</v>
      </c>
      <c r="E167" s="239" t="s">
        <v>642</v>
      </c>
      <c r="F167" s="239"/>
      <c r="G167" s="240">
        <v>20550</v>
      </c>
      <c r="I167" s="231" t="s">
        <v>3711</v>
      </c>
      <c r="J167" s="231"/>
      <c r="K167" s="232">
        <v>31104</v>
      </c>
      <c r="M167" s="261" t="s">
        <v>51917</v>
      </c>
      <c r="N167" s="262">
        <v>22160</v>
      </c>
      <c r="P167" s="243" t="s">
        <v>16760</v>
      </c>
      <c r="Q167" s="244">
        <v>1971.88</v>
      </c>
      <c r="R167" s="104"/>
      <c r="S167" s="235" t="s">
        <v>14967</v>
      </c>
      <c r="T167" s="236">
        <v>301966.92</v>
      </c>
      <c r="V167" s="266" t="s">
        <v>9777</v>
      </c>
      <c r="W167" s="267">
        <v>1120</v>
      </c>
      <c r="Y167" s="245" t="s">
        <v>7891</v>
      </c>
      <c r="Z167" s="246">
        <v>12560</v>
      </c>
      <c r="AB167" s="231" t="s">
        <v>10961</v>
      </c>
      <c r="AC167" s="232">
        <v>21223</v>
      </c>
    </row>
    <row r="168" spans="1:29" ht="14.5" x14ac:dyDescent="0.35">
      <c r="A168" s="259" t="s">
        <v>2633</v>
      </c>
      <c r="B168" s="259"/>
      <c r="C168" s="260">
        <v>56271</v>
      </c>
      <c r="E168" s="239" t="s">
        <v>643</v>
      </c>
      <c r="F168" s="239"/>
      <c r="G168" s="240">
        <v>16500</v>
      </c>
      <c r="I168" s="231" t="s">
        <v>3712</v>
      </c>
      <c r="J168" s="231"/>
      <c r="K168" s="232">
        <v>24487</v>
      </c>
      <c r="M168" s="261" t="s">
        <v>47392</v>
      </c>
      <c r="N168" s="262">
        <v>44000</v>
      </c>
      <c r="P168" s="243" t="s">
        <v>14906</v>
      </c>
      <c r="Q168" s="244">
        <v>1629.98</v>
      </c>
      <c r="R168" s="104"/>
      <c r="S168" s="235" t="s">
        <v>14968</v>
      </c>
      <c r="T168" s="236">
        <v>15192.1</v>
      </c>
      <c r="V168" s="266" t="s">
        <v>9781</v>
      </c>
      <c r="W168" s="267">
        <v>56271</v>
      </c>
      <c r="Y168" s="245" t="s">
        <v>8131</v>
      </c>
      <c r="Z168" s="246">
        <v>151093</v>
      </c>
      <c r="AB168" s="231" t="s">
        <v>11057</v>
      </c>
      <c r="AC168" s="232">
        <v>21230</v>
      </c>
    </row>
    <row r="169" spans="1:29" ht="14.5" x14ac:dyDescent="0.35">
      <c r="A169" s="259" t="s">
        <v>2679</v>
      </c>
      <c r="B169" s="259"/>
      <c r="C169" s="260">
        <v>2822</v>
      </c>
      <c r="E169" s="239" t="s">
        <v>644</v>
      </c>
      <c r="F169" s="239"/>
      <c r="G169" s="240">
        <v>22510</v>
      </c>
      <c r="I169" s="231" t="s">
        <v>3713</v>
      </c>
      <c r="J169" s="231"/>
      <c r="K169" s="232">
        <v>11643</v>
      </c>
      <c r="M169" s="261" t="s">
        <v>47393</v>
      </c>
      <c r="N169" s="262">
        <v>3366</v>
      </c>
      <c r="P169" s="243" t="s">
        <v>16761</v>
      </c>
      <c r="Q169" s="244">
        <v>9762.5</v>
      </c>
      <c r="R169" s="104"/>
      <c r="S169" s="235" t="s">
        <v>36337</v>
      </c>
      <c r="T169" s="236">
        <v>97.72</v>
      </c>
      <c r="V169" s="266" t="s">
        <v>9827</v>
      </c>
      <c r="W169" s="267">
        <v>2822</v>
      </c>
      <c r="Y169" s="245" t="s">
        <v>8547</v>
      </c>
      <c r="Z169" s="246">
        <v>207163.33</v>
      </c>
      <c r="AB169" s="231" t="s">
        <v>10662</v>
      </c>
      <c r="AC169" s="232">
        <v>42453</v>
      </c>
    </row>
    <row r="170" spans="1:29" ht="14.5" x14ac:dyDescent="0.35">
      <c r="A170" s="259" t="s">
        <v>2688</v>
      </c>
      <c r="B170" s="259"/>
      <c r="C170" s="260">
        <v>20596</v>
      </c>
      <c r="E170" s="239" t="s">
        <v>645</v>
      </c>
      <c r="F170" s="239"/>
      <c r="G170" s="240">
        <v>15471</v>
      </c>
      <c r="I170" s="231" t="s">
        <v>3714</v>
      </c>
      <c r="J170" s="231"/>
      <c r="K170" s="232">
        <v>188880</v>
      </c>
      <c r="M170" s="261" t="s">
        <v>47394</v>
      </c>
      <c r="N170" s="262">
        <v>62350</v>
      </c>
      <c r="P170" s="243" t="s">
        <v>16762</v>
      </c>
      <c r="Q170" s="244">
        <v>746.85</v>
      </c>
      <c r="R170" s="104"/>
      <c r="S170" s="235" t="s">
        <v>14969</v>
      </c>
      <c r="T170" s="236">
        <v>6589.8</v>
      </c>
      <c r="V170" s="266" t="s">
        <v>9836</v>
      </c>
      <c r="W170" s="267">
        <v>20596</v>
      </c>
      <c r="Y170" s="245" t="s">
        <v>8853</v>
      </c>
      <c r="Z170" s="246">
        <v>79850.820000000007</v>
      </c>
      <c r="AB170" s="231" t="s">
        <v>8179</v>
      </c>
      <c r="AC170" s="232">
        <v>65615</v>
      </c>
    </row>
    <row r="171" spans="1:29" ht="14.5" x14ac:dyDescent="0.35">
      <c r="A171" s="259" t="s">
        <v>4758</v>
      </c>
      <c r="B171" s="259"/>
      <c r="C171" s="260">
        <v>2527</v>
      </c>
      <c r="E171" s="239" t="s">
        <v>646</v>
      </c>
      <c r="F171" s="239"/>
      <c r="G171" s="240">
        <v>16985</v>
      </c>
      <c r="I171" s="231" t="s">
        <v>3715</v>
      </c>
      <c r="J171" s="231"/>
      <c r="K171" s="232">
        <v>47274</v>
      </c>
      <c r="M171" s="261" t="s">
        <v>47395</v>
      </c>
      <c r="N171" s="262">
        <v>4769.7700000000004</v>
      </c>
      <c r="P171" s="243" t="s">
        <v>16763</v>
      </c>
      <c r="Q171" s="244">
        <v>6217</v>
      </c>
      <c r="R171" s="104"/>
      <c r="S171" s="235" t="s">
        <v>14970</v>
      </c>
      <c r="T171" s="236">
        <v>178032.51</v>
      </c>
      <c r="V171" s="266" t="s">
        <v>9860</v>
      </c>
      <c r="W171" s="267">
        <v>2527</v>
      </c>
      <c r="Y171" s="245" t="s">
        <v>9109</v>
      </c>
      <c r="Z171" s="246">
        <v>181055</v>
      </c>
      <c r="AB171" s="231" t="s">
        <v>10962</v>
      </c>
      <c r="AC171" s="232">
        <v>118317</v>
      </c>
    </row>
    <row r="172" spans="1:29" ht="14.5" x14ac:dyDescent="0.35">
      <c r="A172" s="259" t="s">
        <v>2725</v>
      </c>
      <c r="B172" s="259"/>
      <c r="C172" s="260">
        <v>225.38</v>
      </c>
      <c r="E172" s="239" t="s">
        <v>647</v>
      </c>
      <c r="F172" s="239"/>
      <c r="G172" s="240">
        <v>11752.66</v>
      </c>
      <c r="I172" s="231" t="s">
        <v>3716</v>
      </c>
      <c r="J172" s="231"/>
      <c r="K172" s="232">
        <v>115247.82</v>
      </c>
      <c r="M172" s="261" t="s">
        <v>49887</v>
      </c>
      <c r="N172" s="262">
        <v>57362.13</v>
      </c>
      <c r="P172" s="243" t="s">
        <v>16764</v>
      </c>
      <c r="Q172" s="244">
        <v>93.22</v>
      </c>
      <c r="R172" s="104"/>
      <c r="S172" s="235" t="s">
        <v>14971</v>
      </c>
      <c r="T172" s="236">
        <v>68113.960000000006</v>
      </c>
      <c r="V172" s="266" t="s">
        <v>9877</v>
      </c>
      <c r="W172" s="267">
        <v>225.38</v>
      </c>
      <c r="Y172" s="245" t="s">
        <v>9488</v>
      </c>
      <c r="Z172" s="246">
        <v>16477</v>
      </c>
      <c r="AB172" s="231" t="s">
        <v>10991</v>
      </c>
      <c r="AC172" s="232">
        <v>13310</v>
      </c>
    </row>
    <row r="173" spans="1:29" ht="14.5" x14ac:dyDescent="0.35">
      <c r="A173" s="259" t="s">
        <v>2746</v>
      </c>
      <c r="B173" s="259"/>
      <c r="C173" s="260">
        <v>8497</v>
      </c>
      <c r="E173" s="239" t="s">
        <v>648</v>
      </c>
      <c r="F173" s="239"/>
      <c r="G173" s="240">
        <v>17038.8</v>
      </c>
      <c r="I173" s="231" t="s">
        <v>3717</v>
      </c>
      <c r="J173" s="231"/>
      <c r="K173" s="232">
        <v>93331</v>
      </c>
      <c r="M173" s="261" t="s">
        <v>49888</v>
      </c>
      <c r="N173" s="262">
        <v>1800.14</v>
      </c>
      <c r="P173" s="243" t="s">
        <v>14908</v>
      </c>
      <c r="Q173" s="244">
        <v>22730.21</v>
      </c>
      <c r="R173" s="104"/>
      <c r="S173" s="235" t="s">
        <v>14972</v>
      </c>
      <c r="T173" s="236">
        <v>20504</v>
      </c>
      <c r="V173" s="266" t="s">
        <v>9898</v>
      </c>
      <c r="W173" s="267">
        <v>8497</v>
      </c>
      <c r="Y173" s="245" t="s">
        <v>9726</v>
      </c>
      <c r="Z173" s="246">
        <v>118514</v>
      </c>
      <c r="AB173" s="231" t="s">
        <v>8888</v>
      </c>
      <c r="AC173" s="232">
        <v>5000</v>
      </c>
    </row>
    <row r="174" spans="1:29" ht="14.5" x14ac:dyDescent="0.35">
      <c r="A174" s="259" t="s">
        <v>4764</v>
      </c>
      <c r="B174" s="259"/>
      <c r="C174" s="260">
        <v>103</v>
      </c>
      <c r="E174" s="239" t="s">
        <v>649</v>
      </c>
      <c r="F174" s="239"/>
      <c r="G174" s="240">
        <v>21609</v>
      </c>
      <c r="I174" s="231" t="s">
        <v>3718</v>
      </c>
      <c r="J174" s="231"/>
      <c r="K174" s="232">
        <v>45090.45</v>
      </c>
      <c r="M174" s="261" t="s">
        <v>49889</v>
      </c>
      <c r="N174" s="262">
        <v>2527.1</v>
      </c>
      <c r="P174" s="243" t="s">
        <v>16765</v>
      </c>
      <c r="Q174" s="244">
        <v>4041.73</v>
      </c>
      <c r="R174" s="104"/>
      <c r="S174" s="235" t="s">
        <v>14973</v>
      </c>
      <c r="T174" s="236">
        <v>37337.35</v>
      </c>
      <c r="V174" s="266" t="s">
        <v>9899</v>
      </c>
      <c r="W174" s="267">
        <v>103</v>
      </c>
      <c r="Y174" s="245" t="s">
        <v>10013</v>
      </c>
      <c r="Z174" s="246">
        <v>22354</v>
      </c>
      <c r="AB174" s="231" t="s">
        <v>11058</v>
      </c>
      <c r="AC174" s="232">
        <v>121114</v>
      </c>
    </row>
    <row r="175" spans="1:29" ht="14.5" x14ac:dyDescent="0.35">
      <c r="A175" s="259" t="s">
        <v>2756</v>
      </c>
      <c r="B175" s="259"/>
      <c r="C175" s="260">
        <v>549</v>
      </c>
      <c r="E175" s="239" t="s">
        <v>650</v>
      </c>
      <c r="F175" s="239"/>
      <c r="G175" s="240">
        <v>47904.23</v>
      </c>
      <c r="I175" s="231" t="s">
        <v>3719</v>
      </c>
      <c r="J175" s="231"/>
      <c r="K175" s="232">
        <v>871</v>
      </c>
      <c r="M175" s="261" t="s">
        <v>49890</v>
      </c>
      <c r="N175" s="262">
        <v>1295.6300000000001</v>
      </c>
      <c r="P175" s="243" t="s">
        <v>16766</v>
      </c>
      <c r="Q175" s="244">
        <v>25060</v>
      </c>
      <c r="R175" s="104"/>
      <c r="S175" s="235" t="s">
        <v>14974</v>
      </c>
      <c r="T175" s="236">
        <v>60689.02</v>
      </c>
      <c r="V175" s="266" t="s">
        <v>9909</v>
      </c>
      <c r="W175" s="267">
        <v>549</v>
      </c>
      <c r="Y175" s="245" t="s">
        <v>10072</v>
      </c>
      <c r="Z175" s="246">
        <v>134967.39000000001</v>
      </c>
      <c r="AB175" s="231" t="s">
        <v>10115</v>
      </c>
      <c r="AC175" s="232">
        <v>3125.91</v>
      </c>
    </row>
    <row r="176" spans="1:29" ht="14.5" x14ac:dyDescent="0.35">
      <c r="A176" s="259" t="s">
        <v>2768</v>
      </c>
      <c r="B176" s="259"/>
      <c r="C176" s="260">
        <v>-7.0000000000000007E-2</v>
      </c>
      <c r="E176" s="239" t="s">
        <v>651</v>
      </c>
      <c r="F176" s="239"/>
      <c r="G176" s="240">
        <v>15299</v>
      </c>
      <c r="I176" s="231" t="s">
        <v>3720</v>
      </c>
      <c r="J176" s="231"/>
      <c r="K176" s="232">
        <v>241961</v>
      </c>
      <c r="M176" s="261" t="s">
        <v>41577</v>
      </c>
      <c r="N176" s="262">
        <v>209347.61</v>
      </c>
      <c r="P176" s="243" t="s">
        <v>14909</v>
      </c>
      <c r="Q176" s="244">
        <v>23214.959999999999</v>
      </c>
      <c r="R176" s="104"/>
      <c r="S176" s="235" t="s">
        <v>14975</v>
      </c>
      <c r="T176" s="236">
        <v>8275.4500000000007</v>
      </c>
      <c r="V176" s="266" t="s">
        <v>9921</v>
      </c>
      <c r="W176" s="267">
        <v>-7.0000000000000007E-2</v>
      </c>
      <c r="Y176" s="245" t="s">
        <v>10349</v>
      </c>
      <c r="Z176" s="246">
        <v>43607.8</v>
      </c>
      <c r="AB176" s="231" t="s">
        <v>10663</v>
      </c>
      <c r="AC176" s="232">
        <v>326481.90999999997</v>
      </c>
    </row>
    <row r="177" spans="1:29" ht="14.5" x14ac:dyDescent="0.35">
      <c r="A177" s="259" t="s">
        <v>2770</v>
      </c>
      <c r="B177" s="259"/>
      <c r="C177" s="260">
        <v>21543</v>
      </c>
      <c r="E177" s="239" t="s">
        <v>652</v>
      </c>
      <c r="F177" s="239"/>
      <c r="G177" s="240">
        <v>16500</v>
      </c>
      <c r="I177" s="231" t="s">
        <v>3721</v>
      </c>
      <c r="J177" s="231"/>
      <c r="K177" s="232">
        <v>84813</v>
      </c>
      <c r="M177" s="261" t="s">
        <v>16806</v>
      </c>
      <c r="N177" s="262">
        <v>100791.29</v>
      </c>
      <c r="P177" s="243" t="s">
        <v>16767</v>
      </c>
      <c r="Q177" s="244">
        <v>3000</v>
      </c>
      <c r="R177" s="104"/>
      <c r="S177" s="235" t="s">
        <v>14976</v>
      </c>
      <c r="T177" s="236">
        <v>96838.24</v>
      </c>
      <c r="V177" s="266" t="s">
        <v>9923</v>
      </c>
      <c r="W177" s="267">
        <v>21543</v>
      </c>
      <c r="Y177" s="245" t="s">
        <v>12368</v>
      </c>
      <c r="Z177" s="246">
        <v>187.71</v>
      </c>
      <c r="AB177" s="231" t="s">
        <v>11059</v>
      </c>
      <c r="AC177" s="232">
        <v>1105</v>
      </c>
    </row>
    <row r="178" spans="1:29" ht="14.5" x14ac:dyDescent="0.35">
      <c r="A178" s="259" t="s">
        <v>2782</v>
      </c>
      <c r="B178" s="259"/>
      <c r="C178" s="260">
        <v>959</v>
      </c>
      <c r="E178" s="239" t="s">
        <v>653</v>
      </c>
      <c r="F178" s="239"/>
      <c r="G178" s="240">
        <v>106846</v>
      </c>
      <c r="I178" s="231" t="s">
        <v>3722</v>
      </c>
      <c r="J178" s="231"/>
      <c r="K178" s="232">
        <v>3120</v>
      </c>
      <c r="M178" s="261" t="s">
        <v>16807</v>
      </c>
      <c r="N178" s="262">
        <v>3134.31</v>
      </c>
      <c r="P178" s="243" t="s">
        <v>16768</v>
      </c>
      <c r="Q178" s="244">
        <v>229.5</v>
      </c>
      <c r="R178" s="104"/>
      <c r="S178" s="235" t="s">
        <v>14977</v>
      </c>
      <c r="T178" s="236">
        <v>543927.92000000004</v>
      </c>
      <c r="V178" s="266" t="s">
        <v>9935</v>
      </c>
      <c r="W178" s="267">
        <v>959</v>
      </c>
      <c r="Y178" s="245" t="s">
        <v>10501</v>
      </c>
      <c r="Z178" s="246">
        <v>54259.99</v>
      </c>
      <c r="AB178" s="231" t="s">
        <v>10664</v>
      </c>
      <c r="AC178" s="232">
        <v>1105</v>
      </c>
    </row>
    <row r="179" spans="1:29" ht="14.5" x14ac:dyDescent="0.35">
      <c r="A179" s="259" t="s">
        <v>4745</v>
      </c>
      <c r="B179" s="259"/>
      <c r="C179" s="260">
        <v>264701</v>
      </c>
      <c r="E179" s="239" t="s">
        <v>654</v>
      </c>
      <c r="F179" s="239"/>
      <c r="G179" s="240">
        <v>1500</v>
      </c>
      <c r="I179" s="231" t="s">
        <v>3723</v>
      </c>
      <c r="J179" s="231"/>
      <c r="K179" s="232">
        <v>165711</v>
      </c>
      <c r="M179" s="261" t="s">
        <v>16808</v>
      </c>
      <c r="N179" s="262">
        <v>568.94000000000005</v>
      </c>
      <c r="P179" s="243" t="s">
        <v>16769</v>
      </c>
      <c r="Q179" s="244">
        <v>650.4</v>
      </c>
      <c r="R179" s="104"/>
      <c r="S179" s="235" t="s">
        <v>14978</v>
      </c>
      <c r="T179" s="236">
        <v>64018.1</v>
      </c>
      <c r="V179" s="266" t="s">
        <v>11983</v>
      </c>
      <c r="W179" s="267">
        <v>264701</v>
      </c>
      <c r="Y179" s="245" t="s">
        <v>13038</v>
      </c>
      <c r="Z179" s="246">
        <v>2129667.79</v>
      </c>
      <c r="AB179" s="231" t="s">
        <v>8445</v>
      </c>
      <c r="AC179" s="232">
        <v>106994.26</v>
      </c>
    </row>
    <row r="180" spans="1:29" ht="14.5" x14ac:dyDescent="0.35">
      <c r="A180" s="259" t="s">
        <v>2791</v>
      </c>
      <c r="B180" s="259"/>
      <c r="C180" s="260">
        <v>79314.69</v>
      </c>
      <c r="E180" s="239" t="s">
        <v>655</v>
      </c>
      <c r="F180" s="239"/>
      <c r="G180" s="240">
        <v>8710.94</v>
      </c>
      <c r="I180" s="231" t="s">
        <v>3725</v>
      </c>
      <c r="J180" s="231"/>
      <c r="K180" s="232">
        <v>21825</v>
      </c>
      <c r="M180" s="261" t="s">
        <v>51918</v>
      </c>
      <c r="N180" s="262">
        <v>2159</v>
      </c>
      <c r="P180" s="243" t="s">
        <v>16770</v>
      </c>
      <c r="Q180" s="244">
        <v>2195.1</v>
      </c>
      <c r="R180" s="104"/>
      <c r="S180" s="235" t="s">
        <v>14979</v>
      </c>
      <c r="T180" s="236">
        <v>39853.79</v>
      </c>
      <c r="V180" s="266" t="s">
        <v>9944</v>
      </c>
      <c r="W180" s="267">
        <v>79314.69</v>
      </c>
      <c r="Y180" s="245" t="s">
        <v>10615</v>
      </c>
      <c r="Z180" s="246">
        <v>3458455.41</v>
      </c>
      <c r="AB180" s="231" t="s">
        <v>11060</v>
      </c>
      <c r="AC180" s="232">
        <v>92793</v>
      </c>
    </row>
    <row r="181" spans="1:29" ht="14.5" x14ac:dyDescent="0.35">
      <c r="A181" s="259" t="s">
        <v>2832</v>
      </c>
      <c r="B181" s="259"/>
      <c r="C181" s="260">
        <v>1790</v>
      </c>
      <c r="E181" s="239" t="s">
        <v>656</v>
      </c>
      <c r="F181" s="239"/>
      <c r="G181" s="240">
        <v>493675.03</v>
      </c>
      <c r="I181" s="231" t="s">
        <v>3726</v>
      </c>
      <c r="J181" s="231"/>
      <c r="K181" s="232">
        <v>372837</v>
      </c>
      <c r="M181" s="261" t="s">
        <v>55507</v>
      </c>
      <c r="N181" s="262">
        <v>7200</v>
      </c>
      <c r="P181" s="243" t="s">
        <v>16771</v>
      </c>
      <c r="Q181" s="244">
        <v>595</v>
      </c>
      <c r="R181" s="104"/>
      <c r="S181" s="235" t="s">
        <v>33577</v>
      </c>
      <c r="T181" s="236">
        <v>5817.88</v>
      </c>
      <c r="V181" s="266" t="s">
        <v>11986</v>
      </c>
      <c r="W181" s="267">
        <v>1790</v>
      </c>
      <c r="Y181" s="245" t="s">
        <v>7463</v>
      </c>
      <c r="Z181" s="246">
        <v>16500</v>
      </c>
      <c r="AB181" s="231" t="s">
        <v>10665</v>
      </c>
      <c r="AC181" s="232">
        <v>199787.26</v>
      </c>
    </row>
    <row r="182" spans="1:29" ht="14.5" x14ac:dyDescent="0.35">
      <c r="A182" s="259" t="s">
        <v>4772</v>
      </c>
      <c r="B182" s="259"/>
      <c r="C182" s="260">
        <v>157</v>
      </c>
      <c r="E182" s="239" t="s">
        <v>657</v>
      </c>
      <c r="F182" s="239"/>
      <c r="G182" s="240">
        <v>18141</v>
      </c>
      <c r="I182" s="231" t="s">
        <v>3727</v>
      </c>
      <c r="J182" s="231"/>
      <c r="K182" s="232">
        <v>28000</v>
      </c>
      <c r="M182" s="261" t="s">
        <v>36383</v>
      </c>
      <c r="N182" s="262">
        <v>66082.899999999994</v>
      </c>
      <c r="P182" s="243" t="s">
        <v>16772</v>
      </c>
      <c r="Q182" s="244">
        <v>692.95</v>
      </c>
      <c r="R182" s="104"/>
      <c r="S182" s="235" t="s">
        <v>33578</v>
      </c>
      <c r="T182" s="236">
        <v>18593.84</v>
      </c>
      <c r="V182" s="266" t="s">
        <v>9995</v>
      </c>
      <c r="W182" s="267">
        <v>157</v>
      </c>
      <c r="Y182" s="245" t="s">
        <v>7892</v>
      </c>
      <c r="Z182" s="246">
        <v>781</v>
      </c>
      <c r="AB182" s="231" t="s">
        <v>8446</v>
      </c>
      <c r="AC182" s="232">
        <v>124779.65</v>
      </c>
    </row>
    <row r="183" spans="1:29" ht="14.5" x14ac:dyDescent="0.35">
      <c r="A183" s="259" t="s">
        <v>52822</v>
      </c>
      <c r="B183" s="259"/>
      <c r="C183" s="260">
        <v>2724.55</v>
      </c>
      <c r="E183" s="239" t="s">
        <v>658</v>
      </c>
      <c r="F183" s="239"/>
      <c r="G183" s="240">
        <v>16500</v>
      </c>
      <c r="I183" s="231" t="s">
        <v>3728</v>
      </c>
      <c r="J183" s="231"/>
      <c r="K183" s="232">
        <v>11521</v>
      </c>
      <c r="M183" s="261" t="s">
        <v>50984</v>
      </c>
      <c r="N183" s="262">
        <v>170000</v>
      </c>
      <c r="P183" s="243" t="s">
        <v>16773</v>
      </c>
      <c r="Q183" s="244">
        <v>7734.05</v>
      </c>
      <c r="R183" s="104"/>
      <c r="S183" s="235" t="s">
        <v>33579</v>
      </c>
      <c r="T183" s="236">
        <v>24953.62</v>
      </c>
      <c r="V183" s="266" t="s">
        <v>52837</v>
      </c>
      <c r="W183" s="267">
        <v>2724.55</v>
      </c>
      <c r="Y183" s="245" t="s">
        <v>8132</v>
      </c>
      <c r="Z183" s="246">
        <v>19715.73</v>
      </c>
      <c r="AB183" s="231" t="s">
        <v>11061</v>
      </c>
      <c r="AC183" s="232">
        <v>721087.05</v>
      </c>
    </row>
    <row r="184" spans="1:29" ht="14.5" x14ac:dyDescent="0.35">
      <c r="A184" s="259" t="s">
        <v>52824</v>
      </c>
      <c r="B184" s="259"/>
      <c r="C184" s="260">
        <v>8540</v>
      </c>
      <c r="E184" s="239" t="s">
        <v>659</v>
      </c>
      <c r="F184" s="239"/>
      <c r="G184" s="240">
        <v>16657.84</v>
      </c>
      <c r="I184" s="231" t="s">
        <v>3729</v>
      </c>
      <c r="J184" s="231"/>
      <c r="K184" s="232">
        <v>699375</v>
      </c>
      <c r="M184" s="261" t="s">
        <v>36384</v>
      </c>
      <c r="N184" s="262">
        <v>24826.25</v>
      </c>
      <c r="P184" s="243" t="s">
        <v>16774</v>
      </c>
      <c r="Q184" s="244">
        <v>564.76</v>
      </c>
      <c r="R184" s="104"/>
      <c r="S184" s="235" t="s">
        <v>33580</v>
      </c>
      <c r="T184" s="236">
        <v>35447.660000000003</v>
      </c>
      <c r="V184" s="266" t="s">
        <v>52839</v>
      </c>
      <c r="W184" s="267">
        <v>8540</v>
      </c>
      <c r="Y184" s="245" t="s">
        <v>8548</v>
      </c>
      <c r="Z184" s="246">
        <v>8660</v>
      </c>
      <c r="AB184" s="231" t="s">
        <v>10666</v>
      </c>
      <c r="AC184" s="232">
        <v>845866.7</v>
      </c>
    </row>
    <row r="185" spans="1:29" ht="14.5" x14ac:dyDescent="0.35">
      <c r="A185" s="259" t="s">
        <v>52825</v>
      </c>
      <c r="B185" s="259"/>
      <c r="C185" s="260">
        <v>428691.99</v>
      </c>
      <c r="E185" s="239" t="s">
        <v>660</v>
      </c>
      <c r="F185" s="239"/>
      <c r="G185" s="240">
        <v>962396.57</v>
      </c>
      <c r="I185" s="231" t="s">
        <v>3730</v>
      </c>
      <c r="J185" s="231"/>
      <c r="K185" s="232">
        <v>127860</v>
      </c>
      <c r="M185" s="261" t="s">
        <v>49891</v>
      </c>
      <c r="N185" s="262">
        <v>19733.28</v>
      </c>
      <c r="P185" s="243" t="s">
        <v>16775</v>
      </c>
      <c r="Q185" s="244">
        <v>731.24</v>
      </c>
      <c r="R185" s="104"/>
      <c r="S185" s="235" t="s">
        <v>14980</v>
      </c>
      <c r="T185" s="236">
        <v>6109.86</v>
      </c>
      <c r="V185" s="266" t="s">
        <v>52840</v>
      </c>
      <c r="W185" s="267">
        <v>428691.99</v>
      </c>
      <c r="Y185" s="245" t="s">
        <v>9110</v>
      </c>
      <c r="Z185" s="246">
        <v>5276</v>
      </c>
      <c r="AB185" s="231" t="s">
        <v>8447</v>
      </c>
      <c r="AC185" s="232">
        <v>161300.46</v>
      </c>
    </row>
    <row r="186" spans="1:29" ht="14.5" x14ac:dyDescent="0.35">
      <c r="A186" s="259" t="s">
        <v>52827</v>
      </c>
      <c r="B186" s="259"/>
      <c r="C186" s="260">
        <v>7257.79</v>
      </c>
      <c r="E186" s="239" t="s">
        <v>661</v>
      </c>
      <c r="F186" s="239"/>
      <c r="G186" s="240">
        <v>20049</v>
      </c>
      <c r="I186" s="231" t="s">
        <v>3731</v>
      </c>
      <c r="J186" s="231"/>
      <c r="K186" s="232">
        <v>13088</v>
      </c>
      <c r="M186" s="261" t="s">
        <v>36385</v>
      </c>
      <c r="N186" s="262">
        <v>6550.69</v>
      </c>
      <c r="P186" s="243" t="s">
        <v>16776</v>
      </c>
      <c r="Q186" s="244">
        <v>35.049999999999997</v>
      </c>
      <c r="R186" s="104"/>
      <c r="S186" s="235" t="s">
        <v>14981</v>
      </c>
      <c r="T186" s="236">
        <v>2500</v>
      </c>
      <c r="V186" s="266" t="s">
        <v>52842</v>
      </c>
      <c r="W186" s="267">
        <v>7257.79</v>
      </c>
      <c r="Y186" s="245" t="s">
        <v>9489</v>
      </c>
      <c r="Z186" s="246">
        <v>2000</v>
      </c>
      <c r="AB186" s="231" t="s">
        <v>11062</v>
      </c>
      <c r="AC186" s="232">
        <v>116031</v>
      </c>
    </row>
    <row r="187" spans="1:29" ht="14.5" x14ac:dyDescent="0.35">
      <c r="A187" s="259" t="s">
        <v>43780</v>
      </c>
      <c r="B187" s="259"/>
      <c r="C187" s="260">
        <v>216376.5</v>
      </c>
      <c r="E187" s="239" t="s">
        <v>662</v>
      </c>
      <c r="F187" s="239"/>
      <c r="G187" s="240">
        <v>873994.16</v>
      </c>
      <c r="I187" s="231" t="s">
        <v>3732</v>
      </c>
      <c r="J187" s="231"/>
      <c r="K187" s="232">
        <v>11780.97</v>
      </c>
      <c r="M187" s="261" t="s">
        <v>36386</v>
      </c>
      <c r="N187" s="262">
        <v>14326.78</v>
      </c>
      <c r="P187" s="243" t="s">
        <v>16777</v>
      </c>
      <c r="Q187" s="244">
        <v>5015.95</v>
      </c>
      <c r="R187" s="104"/>
      <c r="S187" s="235" t="s">
        <v>14982</v>
      </c>
      <c r="T187" s="236">
        <v>11927.74</v>
      </c>
      <c r="V187" s="266" t="s">
        <v>44323</v>
      </c>
      <c r="W187" s="267">
        <v>216376.5</v>
      </c>
      <c r="Y187" s="245" t="s">
        <v>9727</v>
      </c>
      <c r="Z187" s="246">
        <v>8013</v>
      </c>
      <c r="AB187" s="231" t="s">
        <v>10667</v>
      </c>
      <c r="AC187" s="232">
        <v>277331.46000000002</v>
      </c>
    </row>
    <row r="188" spans="1:29" ht="14.5" x14ac:dyDescent="0.35">
      <c r="A188" s="259" t="s">
        <v>43781</v>
      </c>
      <c r="B188" s="259"/>
      <c r="C188" s="260">
        <v>252171</v>
      </c>
      <c r="E188" s="239" t="s">
        <v>663</v>
      </c>
      <c r="F188" s="239"/>
      <c r="G188" s="240">
        <v>17364</v>
      </c>
      <c r="I188" s="231" t="s">
        <v>3733</v>
      </c>
      <c r="J188" s="231"/>
      <c r="K188" s="232">
        <v>34387</v>
      </c>
      <c r="M188" s="261" t="s">
        <v>36387</v>
      </c>
      <c r="N188" s="262">
        <v>9251.02</v>
      </c>
      <c r="P188" s="243" t="s">
        <v>16778</v>
      </c>
      <c r="Q188" s="244">
        <v>768</v>
      </c>
      <c r="R188" s="104"/>
      <c r="S188" s="235" t="s">
        <v>14983</v>
      </c>
      <c r="T188" s="236">
        <v>85111.94</v>
      </c>
      <c r="V188" s="266" t="s">
        <v>44324</v>
      </c>
      <c r="W188" s="267">
        <v>252171</v>
      </c>
      <c r="Y188" s="245" t="s">
        <v>10616</v>
      </c>
      <c r="Z188" s="246">
        <v>60945.73</v>
      </c>
      <c r="AB188" s="231" t="s">
        <v>11063</v>
      </c>
      <c r="AC188" s="232">
        <v>87433</v>
      </c>
    </row>
    <row r="189" spans="1:29" ht="14.5" x14ac:dyDescent="0.35">
      <c r="A189" s="259" t="s">
        <v>47293</v>
      </c>
      <c r="B189" s="259"/>
      <c r="C189" s="260">
        <v>4421367.1500000004</v>
      </c>
      <c r="E189" s="239" t="s">
        <v>664</v>
      </c>
      <c r="F189" s="239"/>
      <c r="G189" s="240">
        <v>10704.25</v>
      </c>
      <c r="I189" s="231" t="s">
        <v>3734</v>
      </c>
      <c r="J189" s="231"/>
      <c r="K189" s="232">
        <v>16808</v>
      </c>
      <c r="M189" s="261" t="s">
        <v>49892</v>
      </c>
      <c r="N189" s="262">
        <v>117.86</v>
      </c>
      <c r="P189" s="243" t="s">
        <v>16779</v>
      </c>
      <c r="Q189" s="244">
        <v>8252</v>
      </c>
      <c r="R189" s="104"/>
      <c r="S189" s="235" t="s">
        <v>17363</v>
      </c>
      <c r="T189" s="236">
        <v>24953.62</v>
      </c>
      <c r="V189" s="266" t="s">
        <v>49379</v>
      </c>
      <c r="W189" s="267">
        <v>4421367.1500000004</v>
      </c>
      <c r="Y189" s="245" t="s">
        <v>7464</v>
      </c>
      <c r="Z189" s="246">
        <v>128560</v>
      </c>
      <c r="AB189" s="231" t="s">
        <v>10119</v>
      </c>
      <c r="AC189" s="232">
        <v>230311.78</v>
      </c>
    </row>
    <row r="190" spans="1:29" ht="14.5" x14ac:dyDescent="0.35">
      <c r="A190" s="259" t="s">
        <v>43782</v>
      </c>
      <c r="B190" s="259"/>
      <c r="C190" s="260">
        <v>115454.63</v>
      </c>
      <c r="E190" s="239" t="s">
        <v>665</v>
      </c>
      <c r="F190" s="239"/>
      <c r="G190" s="240">
        <v>11636.06</v>
      </c>
      <c r="I190" s="231" t="s">
        <v>3735</v>
      </c>
      <c r="J190" s="231"/>
      <c r="K190" s="232">
        <v>5329</v>
      </c>
      <c r="M190" s="261" t="s">
        <v>34988</v>
      </c>
      <c r="N190" s="262">
        <v>8564.5400000000009</v>
      </c>
      <c r="P190" s="243" t="s">
        <v>16780</v>
      </c>
      <c r="Q190" s="244">
        <v>8885</v>
      </c>
      <c r="R190" s="104"/>
      <c r="S190" s="235" t="s">
        <v>14984</v>
      </c>
      <c r="T190" s="236">
        <v>75301.45</v>
      </c>
      <c r="V190" s="266" t="s">
        <v>44325</v>
      </c>
      <c r="W190" s="267">
        <v>115454.63</v>
      </c>
      <c r="Y190" s="245" t="s">
        <v>7728</v>
      </c>
      <c r="Z190" s="246">
        <v>2520</v>
      </c>
      <c r="AB190" s="231" t="s">
        <v>10668</v>
      </c>
      <c r="AC190" s="232">
        <v>317744.78000000003</v>
      </c>
    </row>
    <row r="191" spans="1:29" ht="14.5" x14ac:dyDescent="0.35">
      <c r="A191" s="259" t="s">
        <v>43783</v>
      </c>
      <c r="B191" s="259"/>
      <c r="C191" s="260">
        <v>101742.78</v>
      </c>
      <c r="E191" s="239" t="s">
        <v>666</v>
      </c>
      <c r="F191" s="239"/>
      <c r="G191" s="240">
        <v>15411</v>
      </c>
      <c r="I191" s="231" t="s">
        <v>3736</v>
      </c>
      <c r="J191" s="231"/>
      <c r="K191" s="232">
        <v>473581</v>
      </c>
      <c r="M191" s="261" t="s">
        <v>47396</v>
      </c>
      <c r="N191" s="262">
        <v>18906.080000000002</v>
      </c>
      <c r="P191" s="243" t="s">
        <v>16781</v>
      </c>
      <c r="Q191" s="244">
        <v>13874</v>
      </c>
      <c r="R191" s="104"/>
      <c r="S191" s="235" t="s">
        <v>33581</v>
      </c>
      <c r="T191" s="236">
        <v>3120</v>
      </c>
      <c r="V191" s="266" t="s">
        <v>44326</v>
      </c>
      <c r="W191" s="267">
        <v>101742.78</v>
      </c>
      <c r="Y191" s="245" t="s">
        <v>8133</v>
      </c>
      <c r="Z191" s="246">
        <v>106275</v>
      </c>
      <c r="AB191" s="231" t="s">
        <v>11064</v>
      </c>
      <c r="AC191" s="232">
        <v>9143</v>
      </c>
    </row>
    <row r="192" spans="1:29" ht="14.5" x14ac:dyDescent="0.35">
      <c r="A192" s="259" t="s">
        <v>43784</v>
      </c>
      <c r="B192" s="259"/>
      <c r="C192" s="260">
        <v>80199.25</v>
      </c>
      <c r="E192" s="239" t="s">
        <v>667</v>
      </c>
      <c r="F192" s="239"/>
      <c r="G192" s="240">
        <v>44865.36</v>
      </c>
      <c r="I192" s="231" t="s">
        <v>3737</v>
      </c>
      <c r="J192" s="231"/>
      <c r="K192" s="232">
        <v>13411</v>
      </c>
      <c r="M192" s="261" t="s">
        <v>49893</v>
      </c>
      <c r="N192" s="262">
        <v>594.15</v>
      </c>
      <c r="P192" s="243" t="s">
        <v>16782</v>
      </c>
      <c r="Q192" s="244">
        <v>2196</v>
      </c>
      <c r="R192" s="104"/>
      <c r="S192" s="235" t="s">
        <v>17391</v>
      </c>
      <c r="T192" s="236">
        <v>3120</v>
      </c>
      <c r="V192" s="266" t="s">
        <v>44327</v>
      </c>
      <c r="W192" s="267">
        <v>80199.25</v>
      </c>
      <c r="Y192" s="245" t="s">
        <v>8419</v>
      </c>
      <c r="Z192" s="246">
        <v>70546</v>
      </c>
      <c r="AB192" s="231" t="s">
        <v>10669</v>
      </c>
      <c r="AC192" s="232">
        <v>9143</v>
      </c>
    </row>
    <row r="193" spans="1:29" ht="14.5" x14ac:dyDescent="0.35">
      <c r="A193" s="259" t="s">
        <v>43785</v>
      </c>
      <c r="B193" s="259"/>
      <c r="C193" s="260">
        <v>67119.77</v>
      </c>
      <c r="E193" s="239" t="s">
        <v>668</v>
      </c>
      <c r="F193" s="239"/>
      <c r="G193" s="240">
        <v>74075.86</v>
      </c>
      <c r="I193" s="231" t="s">
        <v>3738</v>
      </c>
      <c r="J193" s="231"/>
      <c r="K193" s="232">
        <v>1175010</v>
      </c>
      <c r="M193" s="261" t="s">
        <v>49894</v>
      </c>
      <c r="N193" s="262">
        <v>94.77</v>
      </c>
      <c r="P193" s="243" t="s">
        <v>16783</v>
      </c>
      <c r="Q193" s="244">
        <v>3000</v>
      </c>
      <c r="R193" s="104"/>
      <c r="S193" s="235" t="s">
        <v>14985</v>
      </c>
      <c r="T193" s="236">
        <v>97837</v>
      </c>
      <c r="V193" s="266" t="s">
        <v>44328</v>
      </c>
      <c r="W193" s="267">
        <v>67119.77</v>
      </c>
      <c r="Y193" s="245" t="s">
        <v>8549</v>
      </c>
      <c r="Z193" s="246">
        <v>6797</v>
      </c>
      <c r="AB193" s="231" t="s">
        <v>10951</v>
      </c>
      <c r="AC193" s="232">
        <v>8538</v>
      </c>
    </row>
    <row r="194" spans="1:29" ht="14.5" x14ac:dyDescent="0.35">
      <c r="A194" s="259" t="s">
        <v>47294</v>
      </c>
      <c r="B194" s="259"/>
      <c r="C194" s="260">
        <v>1083944.69</v>
      </c>
      <c r="E194" s="239" t="s">
        <v>669</v>
      </c>
      <c r="F194" s="239"/>
      <c r="G194" s="240">
        <v>37455</v>
      </c>
      <c r="I194" s="231" t="s">
        <v>3739</v>
      </c>
      <c r="J194" s="231"/>
      <c r="K194" s="232">
        <v>193606</v>
      </c>
      <c r="M194" s="261" t="s">
        <v>50985</v>
      </c>
      <c r="N194" s="262">
        <v>3364</v>
      </c>
      <c r="P194" s="243" t="s">
        <v>16784</v>
      </c>
      <c r="Q194" s="244">
        <v>229.5</v>
      </c>
      <c r="R194" s="104"/>
      <c r="S194" s="235" t="s">
        <v>14986</v>
      </c>
      <c r="T194" s="236">
        <v>217476.25</v>
      </c>
      <c r="V194" s="266" t="s">
        <v>49380</v>
      </c>
      <c r="W194" s="267">
        <v>1083944.69</v>
      </c>
      <c r="Y194" s="245" t="s">
        <v>8813</v>
      </c>
      <c r="Z194" s="246">
        <v>11005.94</v>
      </c>
      <c r="AB194" s="231" t="s">
        <v>10992</v>
      </c>
      <c r="AC194" s="232">
        <v>1426</v>
      </c>
    </row>
    <row r="195" spans="1:29" ht="14.5" x14ac:dyDescent="0.35">
      <c r="A195" s="259" t="s">
        <v>47295</v>
      </c>
      <c r="B195" s="259"/>
      <c r="C195" s="260">
        <v>370959.74</v>
      </c>
      <c r="E195" s="239" t="s">
        <v>670</v>
      </c>
      <c r="F195" s="239"/>
      <c r="G195" s="240">
        <v>939227</v>
      </c>
      <c r="I195" s="231" t="s">
        <v>3740</v>
      </c>
      <c r="J195" s="231"/>
      <c r="K195" s="232">
        <v>29641.66</v>
      </c>
      <c r="M195" s="261" t="s">
        <v>50986</v>
      </c>
      <c r="N195" s="262">
        <v>1415</v>
      </c>
      <c r="P195" s="243" t="s">
        <v>16785</v>
      </c>
      <c r="Q195" s="244">
        <v>650.4</v>
      </c>
      <c r="R195" s="104"/>
      <c r="S195" s="235" t="s">
        <v>14987</v>
      </c>
      <c r="T195" s="236">
        <v>14863.14</v>
      </c>
      <c r="V195" s="266" t="s">
        <v>49381</v>
      </c>
      <c r="W195" s="267">
        <v>370959.74</v>
      </c>
      <c r="Y195" s="245" t="s">
        <v>8854</v>
      </c>
      <c r="Z195" s="246">
        <v>23180</v>
      </c>
      <c r="AB195" s="231" t="s">
        <v>11065</v>
      </c>
      <c r="AC195" s="232">
        <v>16948</v>
      </c>
    </row>
    <row r="196" spans="1:29" ht="14.5" x14ac:dyDescent="0.35">
      <c r="A196" s="259" t="s">
        <v>44883</v>
      </c>
      <c r="B196" s="259"/>
      <c r="C196" s="260">
        <v>713274.56</v>
      </c>
      <c r="E196" s="239" t="s">
        <v>671</v>
      </c>
      <c r="F196" s="239"/>
      <c r="G196" s="240">
        <v>18997.72</v>
      </c>
      <c r="I196" s="231" t="s">
        <v>3741</v>
      </c>
      <c r="J196" s="231"/>
      <c r="K196" s="232">
        <v>14024</v>
      </c>
      <c r="M196" s="261" t="s">
        <v>47397</v>
      </c>
      <c r="N196" s="262">
        <v>28000</v>
      </c>
      <c r="P196" s="243" t="s">
        <v>16786</v>
      </c>
      <c r="Q196" s="244">
        <v>11077.15</v>
      </c>
      <c r="R196" s="104"/>
      <c r="S196" s="235" t="s">
        <v>14988</v>
      </c>
      <c r="T196" s="236">
        <v>32592.22</v>
      </c>
      <c r="V196" s="266" t="s">
        <v>46274</v>
      </c>
      <c r="W196" s="267">
        <v>713274.56</v>
      </c>
      <c r="Y196" s="245" t="s">
        <v>9111</v>
      </c>
      <c r="Z196" s="246">
        <v>53591.97</v>
      </c>
      <c r="AB196" s="231" t="s">
        <v>10670</v>
      </c>
      <c r="AC196" s="232">
        <v>26912</v>
      </c>
    </row>
    <row r="197" spans="1:29" ht="14.5" x14ac:dyDescent="0.35">
      <c r="A197" s="259" t="s">
        <v>47296</v>
      </c>
      <c r="B197" s="259"/>
      <c r="C197" s="260">
        <v>676015.13</v>
      </c>
      <c r="E197" s="239" t="s">
        <v>672</v>
      </c>
      <c r="F197" s="239"/>
      <c r="G197" s="240">
        <v>201412</v>
      </c>
      <c r="I197" s="231" t="s">
        <v>3742</v>
      </c>
      <c r="J197" s="231"/>
      <c r="K197" s="232">
        <v>450877</v>
      </c>
      <c r="M197" s="261" t="s">
        <v>47398</v>
      </c>
      <c r="N197" s="262">
        <v>1403</v>
      </c>
      <c r="P197" s="243" t="s">
        <v>16787</v>
      </c>
      <c r="Q197" s="244">
        <v>4221.71</v>
      </c>
      <c r="R197" s="104"/>
      <c r="S197" s="235" t="s">
        <v>14989</v>
      </c>
      <c r="T197" s="236">
        <v>10797.33</v>
      </c>
      <c r="V197" s="266" t="s">
        <v>49382</v>
      </c>
      <c r="W197" s="267">
        <v>676015.13</v>
      </c>
      <c r="Y197" s="245" t="s">
        <v>9352</v>
      </c>
      <c r="Z197" s="246">
        <v>87266</v>
      </c>
      <c r="AB197" s="231" t="s">
        <v>8186</v>
      </c>
      <c r="AC197" s="232">
        <v>30378.92</v>
      </c>
    </row>
    <row r="198" spans="1:29" ht="14.5" x14ac:dyDescent="0.35">
      <c r="A198" s="259" t="s">
        <v>47297</v>
      </c>
      <c r="B198" s="259"/>
      <c r="C198" s="260">
        <v>504533.3</v>
      </c>
      <c r="E198" s="239" t="s">
        <v>673</v>
      </c>
      <c r="F198" s="239"/>
      <c r="G198" s="240">
        <v>330593</v>
      </c>
      <c r="I198" s="231" t="s">
        <v>3743</v>
      </c>
      <c r="J198" s="231"/>
      <c r="K198" s="232">
        <v>74049</v>
      </c>
      <c r="M198" s="261" t="s">
        <v>47399</v>
      </c>
      <c r="N198" s="262">
        <v>1006915.5</v>
      </c>
      <c r="P198" s="243" t="s">
        <v>16788</v>
      </c>
      <c r="Q198" s="244">
        <v>8885</v>
      </c>
      <c r="R198" s="104"/>
      <c r="S198" s="235" t="s">
        <v>14990</v>
      </c>
      <c r="T198" s="236">
        <v>29243.09</v>
      </c>
      <c r="V198" s="266" t="s">
        <v>49383</v>
      </c>
      <c r="W198" s="267">
        <v>504533.3</v>
      </c>
      <c r="Y198" s="245" t="s">
        <v>9490</v>
      </c>
      <c r="Z198" s="246">
        <v>6564</v>
      </c>
      <c r="AB198" s="231" t="s">
        <v>8449</v>
      </c>
      <c r="AC198" s="232">
        <v>2986</v>
      </c>
    </row>
    <row r="199" spans="1:29" ht="14.5" x14ac:dyDescent="0.35">
      <c r="A199" s="259" t="s">
        <v>43786</v>
      </c>
      <c r="B199" s="259"/>
      <c r="C199" s="260">
        <v>38696.629999999997</v>
      </c>
      <c r="E199" s="239" t="s">
        <v>674</v>
      </c>
      <c r="F199" s="239"/>
      <c r="G199" s="240">
        <v>11099</v>
      </c>
      <c r="I199" s="231" t="s">
        <v>3744</v>
      </c>
      <c r="J199" s="231"/>
      <c r="K199" s="232">
        <v>223913</v>
      </c>
      <c r="M199" s="261" t="s">
        <v>47400</v>
      </c>
      <c r="N199" s="262">
        <v>77029.19</v>
      </c>
      <c r="P199" s="243" t="s">
        <v>16789</v>
      </c>
      <c r="Q199" s="244">
        <v>27355.24</v>
      </c>
      <c r="R199" s="104"/>
      <c r="S199" s="235" t="s">
        <v>14991</v>
      </c>
      <c r="T199" s="236">
        <v>80657.97</v>
      </c>
      <c r="V199" s="266" t="s">
        <v>44329</v>
      </c>
      <c r="W199" s="267">
        <v>38696.629999999997</v>
      </c>
      <c r="Y199" s="245" t="s">
        <v>9704</v>
      </c>
      <c r="Z199" s="246">
        <v>107212</v>
      </c>
      <c r="AB199" s="231" t="s">
        <v>11066</v>
      </c>
      <c r="AC199" s="232">
        <v>220996</v>
      </c>
    </row>
    <row r="200" spans="1:29" ht="14.5" x14ac:dyDescent="0.35">
      <c r="A200" s="259" t="s">
        <v>47298</v>
      </c>
      <c r="B200" s="259"/>
      <c r="C200" s="260">
        <v>1412520.92</v>
      </c>
      <c r="E200" s="239" t="s">
        <v>675</v>
      </c>
      <c r="F200" s="239"/>
      <c r="G200" s="240">
        <v>16493</v>
      </c>
      <c r="I200" s="231" t="s">
        <v>3745</v>
      </c>
      <c r="J200" s="231"/>
      <c r="K200" s="232">
        <v>5644</v>
      </c>
      <c r="M200" s="261" t="s">
        <v>16869</v>
      </c>
      <c r="N200" s="262">
        <v>2651.94</v>
      </c>
      <c r="P200" s="243" t="s">
        <v>16790</v>
      </c>
      <c r="Q200" s="244">
        <v>1000</v>
      </c>
      <c r="R200" s="104"/>
      <c r="S200" s="235" t="s">
        <v>14992</v>
      </c>
      <c r="T200" s="236">
        <v>13317</v>
      </c>
      <c r="V200" s="266" t="s">
        <v>49384</v>
      </c>
      <c r="W200" s="267">
        <v>1412520.92</v>
      </c>
      <c r="Y200" s="245" t="s">
        <v>9728</v>
      </c>
      <c r="Z200" s="246">
        <v>18178.86</v>
      </c>
      <c r="AB200" s="231" t="s">
        <v>10671</v>
      </c>
      <c r="AC200" s="232">
        <v>254360.92</v>
      </c>
    </row>
    <row r="201" spans="1:29" ht="14.5" x14ac:dyDescent="0.35">
      <c r="A201" s="259" t="s">
        <v>43787</v>
      </c>
      <c r="B201" s="259"/>
      <c r="C201" s="260">
        <v>81812.240000000005</v>
      </c>
      <c r="E201" s="239" t="s">
        <v>676</v>
      </c>
      <c r="F201" s="239"/>
      <c r="G201" s="240">
        <v>40210.39</v>
      </c>
      <c r="I201" s="231" t="s">
        <v>3746</v>
      </c>
      <c r="J201" s="231"/>
      <c r="K201" s="232">
        <v>97572</v>
      </c>
      <c r="M201" s="261" t="s">
        <v>49895</v>
      </c>
      <c r="N201" s="262">
        <v>991.77</v>
      </c>
      <c r="P201" s="243" t="s">
        <v>16791</v>
      </c>
      <c r="Q201" s="244">
        <v>580</v>
      </c>
      <c r="R201" s="104"/>
      <c r="S201" s="235" t="s">
        <v>33582</v>
      </c>
      <c r="T201" s="236">
        <v>165711</v>
      </c>
      <c r="V201" s="266" t="s">
        <v>44330</v>
      </c>
      <c r="W201" s="267">
        <v>81812.240000000005</v>
      </c>
      <c r="Y201" s="245" t="s">
        <v>10073</v>
      </c>
      <c r="Z201" s="246">
        <v>491657.59</v>
      </c>
      <c r="AB201" s="231" t="s">
        <v>11067</v>
      </c>
      <c r="AC201" s="232">
        <v>390528</v>
      </c>
    </row>
    <row r="202" spans="1:29" ht="14.5" x14ac:dyDescent="0.35">
      <c r="A202" s="259" t="s">
        <v>47299</v>
      </c>
      <c r="B202" s="259"/>
      <c r="C202" s="260">
        <v>485924.4</v>
      </c>
      <c r="E202" s="239" t="s">
        <v>4011</v>
      </c>
      <c r="F202" s="239"/>
      <c r="G202" s="240">
        <v>32707</v>
      </c>
      <c r="I202" s="231" t="s">
        <v>3747</v>
      </c>
      <c r="J202" s="231"/>
      <c r="K202" s="232">
        <v>551750</v>
      </c>
      <c r="M202" s="261" t="s">
        <v>55508</v>
      </c>
      <c r="N202" s="262">
        <v>32997.94</v>
      </c>
      <c r="P202" s="243" t="s">
        <v>16792</v>
      </c>
      <c r="Q202" s="244">
        <v>3400.47</v>
      </c>
      <c r="R202" s="104"/>
      <c r="S202" s="235" t="s">
        <v>14993</v>
      </c>
      <c r="T202" s="236">
        <v>5678.1</v>
      </c>
      <c r="V202" s="266" t="s">
        <v>49385</v>
      </c>
      <c r="W202" s="267">
        <v>485924.4</v>
      </c>
      <c r="Y202" s="245" t="s">
        <v>13040</v>
      </c>
      <c r="Z202" s="246">
        <v>808673.63</v>
      </c>
      <c r="AB202" s="231" t="s">
        <v>10672</v>
      </c>
      <c r="AC202" s="232">
        <v>390528</v>
      </c>
    </row>
    <row r="203" spans="1:29" ht="14.5" x14ac:dyDescent="0.35">
      <c r="A203" s="259" t="s">
        <v>43788</v>
      </c>
      <c r="B203" s="259"/>
      <c r="C203" s="260">
        <v>10765</v>
      </c>
      <c r="E203" s="239" t="s">
        <v>677</v>
      </c>
      <c r="F203" s="239"/>
      <c r="G203" s="240">
        <v>139770.76999999999</v>
      </c>
      <c r="I203" s="231" t="s">
        <v>3748</v>
      </c>
      <c r="J203" s="231"/>
      <c r="K203" s="232">
        <v>141590</v>
      </c>
      <c r="M203" s="261" t="s">
        <v>49896</v>
      </c>
      <c r="N203" s="262">
        <v>0.06</v>
      </c>
      <c r="P203" s="243" t="s">
        <v>16793</v>
      </c>
      <c r="Q203" s="244">
        <v>3939</v>
      </c>
      <c r="R203" s="104"/>
      <c r="S203" s="235" t="s">
        <v>14994</v>
      </c>
      <c r="T203" s="236">
        <v>2060.7199999999998</v>
      </c>
      <c r="V203" s="266" t="s">
        <v>44331</v>
      </c>
      <c r="W203" s="267">
        <v>10765</v>
      </c>
      <c r="Y203" s="245" t="s">
        <v>10617</v>
      </c>
      <c r="Z203" s="246">
        <v>1922027.99</v>
      </c>
      <c r="AB203" s="231" t="s">
        <v>8451</v>
      </c>
      <c r="AC203" s="232">
        <v>811819.4</v>
      </c>
    </row>
    <row r="204" spans="1:29" ht="14.5" x14ac:dyDescent="0.35">
      <c r="A204" s="259" t="s">
        <v>44884</v>
      </c>
      <c r="B204" s="259"/>
      <c r="C204" s="260">
        <v>889824.1</v>
      </c>
      <c r="E204" s="239" t="s">
        <v>678</v>
      </c>
      <c r="F204" s="239"/>
      <c r="G204" s="240">
        <v>255045</v>
      </c>
      <c r="I204" s="231" t="s">
        <v>3749</v>
      </c>
      <c r="J204" s="231"/>
      <c r="K204" s="232">
        <v>102569</v>
      </c>
      <c r="M204" s="261" t="s">
        <v>16874</v>
      </c>
      <c r="N204" s="262">
        <v>13218.93</v>
      </c>
      <c r="P204" s="243" t="s">
        <v>16794</v>
      </c>
      <c r="Q204" s="244">
        <v>1946</v>
      </c>
      <c r="R204" s="104"/>
      <c r="S204" s="235" t="s">
        <v>14995</v>
      </c>
      <c r="T204" s="236">
        <v>18220.97</v>
      </c>
      <c r="V204" s="266" t="s">
        <v>46275</v>
      </c>
      <c r="W204" s="267">
        <v>889824.1</v>
      </c>
      <c r="Y204" s="245" t="s">
        <v>7465</v>
      </c>
      <c r="Z204" s="246">
        <v>16500</v>
      </c>
      <c r="AB204" s="231" t="s">
        <v>11068</v>
      </c>
      <c r="AC204" s="232">
        <v>857370.99</v>
      </c>
    </row>
    <row r="205" spans="1:29" ht="14.5" x14ac:dyDescent="0.35">
      <c r="A205" s="259" t="s">
        <v>43789</v>
      </c>
      <c r="B205" s="259"/>
      <c r="C205" s="260">
        <v>20831</v>
      </c>
      <c r="E205" s="239" t="s">
        <v>679</v>
      </c>
      <c r="F205" s="239"/>
      <c r="G205" s="240">
        <v>72701</v>
      </c>
      <c r="I205" s="231" t="s">
        <v>3750</v>
      </c>
      <c r="J205" s="231"/>
      <c r="K205" s="232">
        <v>290038</v>
      </c>
      <c r="M205" s="261" t="s">
        <v>49897</v>
      </c>
      <c r="N205" s="262">
        <v>2.72</v>
      </c>
      <c r="P205" s="243" t="s">
        <v>16795</v>
      </c>
      <c r="Q205" s="244">
        <v>2300.7399999999998</v>
      </c>
      <c r="R205" s="104"/>
      <c r="S205" s="235" t="s">
        <v>14996</v>
      </c>
      <c r="T205" s="236">
        <v>28232.87</v>
      </c>
      <c r="V205" s="266" t="s">
        <v>44332</v>
      </c>
      <c r="W205" s="267">
        <v>20831</v>
      </c>
      <c r="Y205" s="245" t="s">
        <v>7729</v>
      </c>
      <c r="Z205" s="246">
        <v>500</v>
      </c>
      <c r="AB205" s="231" t="s">
        <v>10673</v>
      </c>
      <c r="AC205" s="232">
        <v>1669190.39</v>
      </c>
    </row>
    <row r="206" spans="1:29" ht="14.5" x14ac:dyDescent="0.35">
      <c r="A206" s="259" t="s">
        <v>43790</v>
      </c>
      <c r="B206" s="259"/>
      <c r="C206" s="260">
        <v>109265</v>
      </c>
      <c r="E206" s="239" t="s">
        <v>680</v>
      </c>
      <c r="F206" s="239"/>
      <c r="G206" s="240">
        <v>221444.42</v>
      </c>
      <c r="I206" s="231" t="s">
        <v>3751</v>
      </c>
      <c r="J206" s="231"/>
      <c r="K206" s="232">
        <v>18576</v>
      </c>
      <c r="M206" s="261" t="s">
        <v>16875</v>
      </c>
      <c r="N206" s="262">
        <v>993.62</v>
      </c>
      <c r="P206" s="243" t="s">
        <v>16796</v>
      </c>
      <c r="Q206" s="244">
        <v>53.78</v>
      </c>
      <c r="R206" s="104"/>
      <c r="S206" s="235" t="s">
        <v>14997</v>
      </c>
      <c r="T206" s="236">
        <v>2344.52</v>
      </c>
      <c r="V206" s="266" t="s">
        <v>44333</v>
      </c>
      <c r="W206" s="267">
        <v>109265</v>
      </c>
      <c r="Y206" s="245" t="s">
        <v>7893</v>
      </c>
      <c r="Z206" s="246">
        <v>151</v>
      </c>
      <c r="AB206" s="231" t="s">
        <v>11069</v>
      </c>
      <c r="AC206" s="232">
        <v>16902</v>
      </c>
    </row>
    <row r="207" spans="1:29" ht="14.5" x14ac:dyDescent="0.35">
      <c r="A207" s="259" t="s">
        <v>44885</v>
      </c>
      <c r="B207" s="259"/>
      <c r="C207" s="260">
        <v>2668649.94</v>
      </c>
      <c r="E207" s="239" t="s">
        <v>681</v>
      </c>
      <c r="F207" s="239"/>
      <c r="G207" s="240">
        <v>16825.21</v>
      </c>
      <c r="I207" s="231" t="s">
        <v>3752</v>
      </c>
      <c r="J207" s="231"/>
      <c r="K207" s="232">
        <v>15359.34</v>
      </c>
      <c r="M207" s="261" t="s">
        <v>44933</v>
      </c>
      <c r="N207" s="262">
        <v>3141.66</v>
      </c>
      <c r="P207" s="243" t="s">
        <v>16797</v>
      </c>
      <c r="Q207" s="244">
        <v>5286</v>
      </c>
      <c r="R207" s="104"/>
      <c r="S207" s="235" t="s">
        <v>14998</v>
      </c>
      <c r="T207" s="236">
        <v>455343.12</v>
      </c>
      <c r="V207" s="266" t="s">
        <v>46276</v>
      </c>
      <c r="W207" s="267">
        <v>2668649.94</v>
      </c>
      <c r="Y207" s="245" t="s">
        <v>8134</v>
      </c>
      <c r="Z207" s="246">
        <v>1520</v>
      </c>
      <c r="AB207" s="231" t="s">
        <v>10674</v>
      </c>
      <c r="AC207" s="232">
        <v>16902</v>
      </c>
    </row>
    <row r="208" spans="1:29" ht="14.5" x14ac:dyDescent="0.35">
      <c r="A208" s="259" t="s">
        <v>43791</v>
      </c>
      <c r="B208" s="259"/>
      <c r="C208" s="260">
        <v>157555.45000000001</v>
      </c>
      <c r="E208" s="239" t="s">
        <v>682</v>
      </c>
      <c r="F208" s="239"/>
      <c r="G208" s="240">
        <v>966603</v>
      </c>
      <c r="I208" s="231" t="s">
        <v>3753</v>
      </c>
      <c r="J208" s="231"/>
      <c r="K208" s="232">
        <v>6983</v>
      </c>
      <c r="M208" s="261" t="s">
        <v>44934</v>
      </c>
      <c r="N208" s="262">
        <v>4419.5200000000004</v>
      </c>
      <c r="P208" s="243" t="s">
        <v>16798</v>
      </c>
      <c r="Q208" s="244">
        <v>2250</v>
      </c>
      <c r="R208" s="104"/>
      <c r="S208" s="235" t="s">
        <v>14999</v>
      </c>
      <c r="T208" s="236">
        <v>217476.25</v>
      </c>
      <c r="V208" s="266" t="s">
        <v>44334</v>
      </c>
      <c r="W208" s="267">
        <v>157555.45000000001</v>
      </c>
      <c r="Y208" s="245" t="s">
        <v>8550</v>
      </c>
      <c r="Z208" s="246">
        <v>251</v>
      </c>
      <c r="AB208" s="231" t="s">
        <v>11070</v>
      </c>
      <c r="AC208" s="232">
        <v>12317</v>
      </c>
    </row>
    <row r="209" spans="1:29" ht="14.5" x14ac:dyDescent="0.35">
      <c r="A209" s="259" t="s">
        <v>43792</v>
      </c>
      <c r="B209" s="259"/>
      <c r="C209" s="260">
        <v>75893.279999999999</v>
      </c>
      <c r="E209" s="239" t="s">
        <v>683</v>
      </c>
      <c r="F209" s="239"/>
      <c r="G209" s="240">
        <v>8852.61</v>
      </c>
      <c r="I209" s="231" t="s">
        <v>3754</v>
      </c>
      <c r="J209" s="231"/>
      <c r="K209" s="232">
        <v>116739.22</v>
      </c>
      <c r="M209" s="261" t="s">
        <v>37898</v>
      </c>
      <c r="N209" s="262">
        <v>12944.58</v>
      </c>
      <c r="P209" s="243" t="s">
        <v>16799</v>
      </c>
      <c r="Q209" s="244">
        <v>11791.48</v>
      </c>
      <c r="R209" s="104"/>
      <c r="S209" s="235" t="s">
        <v>15000</v>
      </c>
      <c r="T209" s="236">
        <v>14863.14</v>
      </c>
      <c r="V209" s="266" t="s">
        <v>44335</v>
      </c>
      <c r="W209" s="267">
        <v>75893.279999999999</v>
      </c>
      <c r="Y209" s="245" t="s">
        <v>8814</v>
      </c>
      <c r="Z209" s="246">
        <v>1522</v>
      </c>
      <c r="AB209" s="231" t="s">
        <v>10675</v>
      </c>
      <c r="AC209" s="232">
        <v>12317</v>
      </c>
    </row>
    <row r="210" spans="1:29" ht="14.5" x14ac:dyDescent="0.35">
      <c r="A210" s="259" t="s">
        <v>47300</v>
      </c>
      <c r="B210" s="259"/>
      <c r="C210" s="260">
        <v>5439454.0700000003</v>
      </c>
      <c r="E210" s="239" t="s">
        <v>684</v>
      </c>
      <c r="F210" s="239"/>
      <c r="G210" s="240">
        <v>40743</v>
      </c>
      <c r="I210" s="231" t="s">
        <v>3755</v>
      </c>
      <c r="J210" s="231"/>
      <c r="K210" s="232">
        <v>7070</v>
      </c>
      <c r="M210" s="261" t="s">
        <v>16876</v>
      </c>
      <c r="N210" s="262">
        <v>861.91</v>
      </c>
      <c r="P210" s="243" t="s">
        <v>16800</v>
      </c>
      <c r="Q210" s="244">
        <v>277.91000000000003</v>
      </c>
      <c r="R210" s="104"/>
      <c r="S210" s="235" t="s">
        <v>15001</v>
      </c>
      <c r="T210" s="236">
        <v>32592.22</v>
      </c>
      <c r="V210" s="266" t="s">
        <v>49386</v>
      </c>
      <c r="W210" s="267">
        <v>5439454.0700000003</v>
      </c>
      <c r="Y210" s="245" t="s">
        <v>8855</v>
      </c>
      <c r="Z210" s="246">
        <v>1144</v>
      </c>
      <c r="AB210" s="231" t="s">
        <v>11071</v>
      </c>
      <c r="AC210" s="232">
        <v>5984</v>
      </c>
    </row>
    <row r="211" spans="1:29" ht="14.5" x14ac:dyDescent="0.35">
      <c r="A211" s="259" t="s">
        <v>44886</v>
      </c>
      <c r="B211" s="259"/>
      <c r="C211" s="260">
        <v>1080925.74</v>
      </c>
      <c r="E211" s="239" t="s">
        <v>685</v>
      </c>
      <c r="F211" s="239"/>
      <c r="G211" s="240">
        <v>473912.84</v>
      </c>
      <c r="I211" s="231" t="s">
        <v>3757</v>
      </c>
      <c r="J211" s="231"/>
      <c r="K211" s="232">
        <v>44297.33</v>
      </c>
      <c r="M211" s="261" t="s">
        <v>49898</v>
      </c>
      <c r="N211" s="262">
        <v>571.76</v>
      </c>
      <c r="P211" s="243" t="s">
        <v>16801</v>
      </c>
      <c r="Q211" s="244">
        <v>1422.09</v>
      </c>
      <c r="R211" s="104"/>
      <c r="S211" s="235" t="s">
        <v>15002</v>
      </c>
      <c r="T211" s="236">
        <v>5678.1</v>
      </c>
      <c r="V211" s="266" t="s">
        <v>46277</v>
      </c>
      <c r="W211" s="267">
        <v>1080925.74</v>
      </c>
      <c r="Y211" s="245" t="s">
        <v>9040</v>
      </c>
      <c r="Z211" s="246">
        <v>5400</v>
      </c>
      <c r="AB211" s="231" t="s">
        <v>10676</v>
      </c>
      <c r="AC211" s="232">
        <v>5984</v>
      </c>
    </row>
    <row r="212" spans="1:29" ht="14.5" x14ac:dyDescent="0.35">
      <c r="A212" s="259" t="s">
        <v>43793</v>
      </c>
      <c r="B212" s="259"/>
      <c r="C212" s="260">
        <v>99657.03</v>
      </c>
      <c r="E212" s="239" t="s">
        <v>686</v>
      </c>
      <c r="F212" s="239"/>
      <c r="G212" s="240">
        <v>251935</v>
      </c>
      <c r="I212" s="231" t="s">
        <v>3758</v>
      </c>
      <c r="J212" s="231"/>
      <c r="K212" s="232">
        <v>560223</v>
      </c>
      <c r="M212" s="261" t="s">
        <v>16877</v>
      </c>
      <c r="N212" s="262">
        <v>38000.83</v>
      </c>
      <c r="P212" s="243" t="s">
        <v>16802</v>
      </c>
      <c r="Q212" s="244">
        <v>2785.59</v>
      </c>
      <c r="R212" s="104"/>
      <c r="S212" s="235" t="s">
        <v>15003</v>
      </c>
      <c r="T212" s="236">
        <v>2060.7199999999998</v>
      </c>
      <c r="V212" s="266" t="s">
        <v>44336</v>
      </c>
      <c r="W212" s="267">
        <v>99657.03</v>
      </c>
      <c r="Y212" s="245" t="s">
        <v>9353</v>
      </c>
      <c r="Z212" s="246">
        <v>3889</v>
      </c>
      <c r="AB212" s="231" t="s">
        <v>11072</v>
      </c>
      <c r="AC212" s="232">
        <v>11561.46</v>
      </c>
    </row>
    <row r="213" spans="1:29" ht="14.5" x14ac:dyDescent="0.35">
      <c r="A213" s="259" t="s">
        <v>43794</v>
      </c>
      <c r="B213" s="259"/>
      <c r="C213" s="260">
        <v>96346.73</v>
      </c>
      <c r="E213" s="239" t="s">
        <v>687</v>
      </c>
      <c r="F213" s="239"/>
      <c r="G213" s="240">
        <v>43608</v>
      </c>
      <c r="I213" s="231" t="s">
        <v>3759</v>
      </c>
      <c r="J213" s="231"/>
      <c r="K213" s="232">
        <v>38340</v>
      </c>
      <c r="M213" s="261" t="s">
        <v>16878</v>
      </c>
      <c r="N213" s="262">
        <v>2436.65</v>
      </c>
      <c r="P213" s="243" t="s">
        <v>16803</v>
      </c>
      <c r="Q213" s="244">
        <v>3101</v>
      </c>
      <c r="R213" s="104"/>
      <c r="S213" s="235" t="s">
        <v>15004</v>
      </c>
      <c r="T213" s="236">
        <v>18220.97</v>
      </c>
      <c r="V213" s="266" t="s">
        <v>44337</v>
      </c>
      <c r="W213" s="267">
        <v>96346.73</v>
      </c>
      <c r="Y213" s="245" t="s">
        <v>9491</v>
      </c>
      <c r="Z213" s="246">
        <v>2000</v>
      </c>
      <c r="AB213" s="231" t="s">
        <v>10677</v>
      </c>
      <c r="AC213" s="232">
        <v>11561.46</v>
      </c>
    </row>
    <row r="214" spans="1:29" ht="14.5" x14ac:dyDescent="0.35">
      <c r="A214" s="259" t="s">
        <v>43795</v>
      </c>
      <c r="B214" s="259"/>
      <c r="C214" s="260">
        <v>224988.57</v>
      </c>
      <c r="E214" s="239" t="s">
        <v>688</v>
      </c>
      <c r="F214" s="239"/>
      <c r="G214" s="240">
        <v>347957</v>
      </c>
      <c r="I214" s="231" t="s">
        <v>3760</v>
      </c>
      <c r="J214" s="231"/>
      <c r="K214" s="232">
        <v>229638</v>
      </c>
      <c r="M214" s="261" t="s">
        <v>16879</v>
      </c>
      <c r="N214" s="262">
        <v>8786.1299999999992</v>
      </c>
      <c r="P214" s="243" t="s">
        <v>16804</v>
      </c>
      <c r="Q214" s="244">
        <v>11199</v>
      </c>
      <c r="R214" s="104"/>
      <c r="S214" s="235" t="s">
        <v>15005</v>
      </c>
      <c r="T214" s="236">
        <v>39030.199999999997</v>
      </c>
      <c r="V214" s="266" t="s">
        <v>44338</v>
      </c>
      <c r="W214" s="267">
        <v>224988.57</v>
      </c>
      <c r="Y214" s="245" t="s">
        <v>9705</v>
      </c>
      <c r="Z214" s="246">
        <v>3961</v>
      </c>
      <c r="AB214" s="231" t="s">
        <v>11073</v>
      </c>
      <c r="AC214" s="232">
        <v>19201</v>
      </c>
    </row>
    <row r="215" spans="1:29" ht="14.5" x14ac:dyDescent="0.35">
      <c r="A215" s="259" t="s">
        <v>43796</v>
      </c>
      <c r="B215" s="259"/>
      <c r="C215" s="260">
        <v>138733.92000000001</v>
      </c>
      <c r="E215" s="239" t="s">
        <v>689</v>
      </c>
      <c r="F215" s="239"/>
      <c r="G215" s="240">
        <v>1208850</v>
      </c>
      <c r="I215" s="231" t="s">
        <v>3761</v>
      </c>
      <c r="J215" s="231"/>
      <c r="K215" s="232">
        <v>92051.32</v>
      </c>
      <c r="M215" s="261" t="s">
        <v>16880</v>
      </c>
      <c r="N215" s="262">
        <v>7144.82</v>
      </c>
      <c r="P215" s="243" t="s">
        <v>16805</v>
      </c>
      <c r="Q215" s="244">
        <v>5610</v>
      </c>
      <c r="R215" s="104"/>
      <c r="S215" s="235" t="s">
        <v>15006</v>
      </c>
      <c r="T215" s="236">
        <v>2344.52</v>
      </c>
      <c r="V215" s="266" t="s">
        <v>44339</v>
      </c>
      <c r="W215" s="267">
        <v>138733.92000000001</v>
      </c>
      <c r="Y215" s="245" t="s">
        <v>9729</v>
      </c>
      <c r="Z215" s="246">
        <v>711</v>
      </c>
      <c r="AB215" s="231" t="s">
        <v>10678</v>
      </c>
      <c r="AC215" s="232">
        <v>19201</v>
      </c>
    </row>
    <row r="216" spans="1:29" ht="14.5" x14ac:dyDescent="0.35">
      <c r="A216" s="259" t="s">
        <v>43797</v>
      </c>
      <c r="B216" s="259"/>
      <c r="C216" s="260">
        <v>25655.119999999999</v>
      </c>
      <c r="E216" s="239" t="s">
        <v>690</v>
      </c>
      <c r="F216" s="239"/>
      <c r="G216" s="240">
        <v>11303.25</v>
      </c>
      <c r="I216" s="231" t="s">
        <v>3762</v>
      </c>
      <c r="J216" s="231"/>
      <c r="K216" s="232">
        <v>3683.84</v>
      </c>
      <c r="M216" s="261" t="s">
        <v>55509</v>
      </c>
      <c r="N216" s="262">
        <v>424.3</v>
      </c>
      <c r="P216" s="243" t="s">
        <v>16806</v>
      </c>
      <c r="Q216" s="244">
        <v>4900</v>
      </c>
      <c r="R216" s="104"/>
      <c r="S216" s="235" t="s">
        <v>15007</v>
      </c>
      <c r="T216" s="236">
        <v>595740.21</v>
      </c>
      <c r="V216" s="266" t="s">
        <v>44340</v>
      </c>
      <c r="W216" s="267">
        <v>25655.119999999999</v>
      </c>
      <c r="Y216" s="245" t="s">
        <v>10014</v>
      </c>
      <c r="Z216" s="246">
        <v>216</v>
      </c>
      <c r="AB216" s="231" t="s">
        <v>11074</v>
      </c>
      <c r="AC216" s="232">
        <v>16201</v>
      </c>
    </row>
    <row r="217" spans="1:29" ht="14.5" x14ac:dyDescent="0.35">
      <c r="A217" s="259" t="s">
        <v>43798</v>
      </c>
      <c r="B217" s="259"/>
      <c r="C217" s="260">
        <v>44542</v>
      </c>
      <c r="E217" s="239" t="s">
        <v>691</v>
      </c>
      <c r="F217" s="239"/>
      <c r="G217" s="240">
        <v>317425.53999999998</v>
      </c>
      <c r="I217" s="231" t="s">
        <v>3763</v>
      </c>
      <c r="J217" s="231"/>
      <c r="K217" s="232">
        <v>31236</v>
      </c>
      <c r="M217" s="261" t="s">
        <v>16881</v>
      </c>
      <c r="N217" s="262">
        <v>2270.4899999999998</v>
      </c>
      <c r="P217" s="243" t="s">
        <v>16807</v>
      </c>
      <c r="Q217" s="244">
        <v>374.85</v>
      </c>
      <c r="R217" s="104"/>
      <c r="S217" s="235" t="s">
        <v>15008</v>
      </c>
      <c r="T217" s="236">
        <v>80657.97</v>
      </c>
      <c r="V217" s="266" t="s">
        <v>44341</v>
      </c>
      <c r="W217" s="267">
        <v>44542</v>
      </c>
      <c r="Y217" s="245" t="s">
        <v>10074</v>
      </c>
      <c r="Z217" s="246">
        <v>137156</v>
      </c>
      <c r="AB217" s="231" t="s">
        <v>10679</v>
      </c>
      <c r="AC217" s="232">
        <v>16201</v>
      </c>
    </row>
    <row r="218" spans="1:29" ht="14.5" x14ac:dyDescent="0.35">
      <c r="A218" s="259" t="s">
        <v>44887</v>
      </c>
      <c r="B218" s="259"/>
      <c r="C218" s="260">
        <v>2340592.7400000002</v>
      </c>
      <c r="E218" s="239" t="s">
        <v>692</v>
      </c>
      <c r="F218" s="239"/>
      <c r="G218" s="240">
        <v>1004709.89</v>
      </c>
      <c r="I218" s="231" t="s">
        <v>3764</v>
      </c>
      <c r="J218" s="231"/>
      <c r="K218" s="232">
        <v>506002.55</v>
      </c>
      <c r="M218" s="261" t="s">
        <v>36391</v>
      </c>
      <c r="N218" s="262">
        <v>171455.21</v>
      </c>
      <c r="P218" s="243" t="s">
        <v>16808</v>
      </c>
      <c r="Q218" s="244">
        <v>49</v>
      </c>
      <c r="R218" s="104"/>
      <c r="S218" s="235" t="s">
        <v>33583</v>
      </c>
      <c r="T218" s="236">
        <v>165711</v>
      </c>
      <c r="V218" s="266" t="s">
        <v>46278</v>
      </c>
      <c r="W218" s="267">
        <v>2340592.7400000002</v>
      </c>
      <c r="Y218" s="245" t="s">
        <v>12072</v>
      </c>
      <c r="Z218" s="246">
        <v>556</v>
      </c>
      <c r="AB218" s="231" t="s">
        <v>11075</v>
      </c>
      <c r="AC218" s="232">
        <v>35670</v>
      </c>
    </row>
    <row r="219" spans="1:29" ht="14.5" x14ac:dyDescent="0.35">
      <c r="A219" s="259" t="s">
        <v>43799</v>
      </c>
      <c r="B219" s="259"/>
      <c r="C219" s="260">
        <v>104420.5</v>
      </c>
      <c r="E219" s="239" t="s">
        <v>693</v>
      </c>
      <c r="F219" s="239"/>
      <c r="G219" s="240">
        <v>24294</v>
      </c>
      <c r="I219" s="231" t="s">
        <v>3765</v>
      </c>
      <c r="J219" s="231"/>
      <c r="K219" s="232">
        <v>1924381.91</v>
      </c>
      <c r="M219" s="261" t="s">
        <v>16884</v>
      </c>
      <c r="N219" s="262">
        <v>122567.36</v>
      </c>
      <c r="P219" s="243" t="s">
        <v>16809</v>
      </c>
      <c r="Q219" s="244">
        <v>5610</v>
      </c>
      <c r="R219" s="104"/>
      <c r="S219" s="235" t="s">
        <v>33584</v>
      </c>
      <c r="T219" s="236">
        <v>21825</v>
      </c>
      <c r="V219" s="266" t="s">
        <v>44342</v>
      </c>
      <c r="W219" s="267">
        <v>104420.5</v>
      </c>
      <c r="Y219" s="245" t="s">
        <v>12549</v>
      </c>
      <c r="Z219" s="246">
        <v>9666</v>
      </c>
      <c r="AB219" s="231" t="s">
        <v>10680</v>
      </c>
      <c r="AC219" s="232">
        <v>35670</v>
      </c>
    </row>
    <row r="220" spans="1:29" ht="14.5" x14ac:dyDescent="0.35">
      <c r="A220" s="259" t="s">
        <v>47301</v>
      </c>
      <c r="B220" s="259"/>
      <c r="C220" s="260">
        <v>6483373.7599999998</v>
      </c>
      <c r="E220" s="239" t="s">
        <v>694</v>
      </c>
      <c r="F220" s="239"/>
      <c r="G220" s="240">
        <v>228249</v>
      </c>
      <c r="I220" s="231" t="s">
        <v>3766</v>
      </c>
      <c r="J220" s="231"/>
      <c r="K220" s="232">
        <v>34791</v>
      </c>
      <c r="M220" s="261" t="s">
        <v>16885</v>
      </c>
      <c r="N220" s="262">
        <v>96.77</v>
      </c>
      <c r="P220" s="243" t="s">
        <v>16810</v>
      </c>
      <c r="Q220" s="244">
        <v>11199</v>
      </c>
      <c r="R220" s="104"/>
      <c r="S220" s="235" t="s">
        <v>17507</v>
      </c>
      <c r="T220" s="236">
        <v>21825</v>
      </c>
      <c r="V220" s="266" t="s">
        <v>49387</v>
      </c>
      <c r="W220" s="267">
        <v>6483373.7599999998</v>
      </c>
      <c r="Y220" s="245" t="s">
        <v>12786</v>
      </c>
      <c r="Z220" s="246">
        <v>1013</v>
      </c>
      <c r="AB220" s="231" t="s">
        <v>8196</v>
      </c>
      <c r="AC220" s="232">
        <v>3633.28</v>
      </c>
    </row>
    <row r="221" spans="1:29" ht="14.5" x14ac:dyDescent="0.35">
      <c r="A221" s="259" t="s">
        <v>44888</v>
      </c>
      <c r="B221" s="259"/>
      <c r="C221" s="260">
        <v>1149421.29</v>
      </c>
      <c r="E221" s="239" t="s">
        <v>695</v>
      </c>
      <c r="F221" s="239"/>
      <c r="G221" s="240">
        <v>10960</v>
      </c>
      <c r="I221" s="231" t="s">
        <v>3767</v>
      </c>
      <c r="J221" s="231"/>
      <c r="K221" s="232">
        <v>21230</v>
      </c>
      <c r="M221" s="261" t="s">
        <v>49899</v>
      </c>
      <c r="N221" s="262">
        <v>3272.47</v>
      </c>
      <c r="P221" s="243" t="s">
        <v>16811</v>
      </c>
      <c r="Q221" s="244">
        <v>4900</v>
      </c>
      <c r="R221" s="104"/>
      <c r="S221" s="235" t="s">
        <v>15009</v>
      </c>
      <c r="T221" s="236">
        <v>97641.5</v>
      </c>
      <c r="V221" s="266" t="s">
        <v>46279</v>
      </c>
      <c r="W221" s="267">
        <v>1149421.29</v>
      </c>
      <c r="Y221" s="245" t="s">
        <v>10618</v>
      </c>
      <c r="Z221" s="246">
        <v>186156</v>
      </c>
      <c r="AB221" s="231" t="s">
        <v>10993</v>
      </c>
      <c r="AC221" s="232">
        <v>683</v>
      </c>
    </row>
    <row r="222" spans="1:29" ht="14.5" x14ac:dyDescent="0.35">
      <c r="A222" s="259" t="s">
        <v>43800</v>
      </c>
      <c r="B222" s="259"/>
      <c r="C222" s="260">
        <v>124336</v>
      </c>
      <c r="E222" s="239" t="s">
        <v>696</v>
      </c>
      <c r="F222" s="239"/>
      <c r="G222" s="240">
        <v>16500</v>
      </c>
      <c r="I222" s="231" t="s">
        <v>3768</v>
      </c>
      <c r="J222" s="231"/>
      <c r="K222" s="232">
        <v>121114</v>
      </c>
      <c r="M222" s="261" t="s">
        <v>16886</v>
      </c>
      <c r="N222" s="262">
        <v>160715.35999999999</v>
      </c>
      <c r="P222" s="243" t="s">
        <v>16812</v>
      </c>
      <c r="Q222" s="244">
        <v>2300.7399999999998</v>
      </c>
      <c r="R222" s="104"/>
      <c r="S222" s="235" t="s">
        <v>15010</v>
      </c>
      <c r="T222" s="236">
        <v>7089.38</v>
      </c>
      <c r="V222" s="266" t="s">
        <v>44343</v>
      </c>
      <c r="W222" s="267">
        <v>124336</v>
      </c>
      <c r="Y222" s="245" t="s">
        <v>7466</v>
      </c>
      <c r="Z222" s="246">
        <v>217295.66</v>
      </c>
      <c r="AB222" s="231" t="s">
        <v>10999</v>
      </c>
      <c r="AC222" s="232">
        <v>1264</v>
      </c>
    </row>
    <row r="223" spans="1:29" ht="14.5" x14ac:dyDescent="0.35">
      <c r="A223" s="259" t="s">
        <v>43801</v>
      </c>
      <c r="B223" s="259"/>
      <c r="C223" s="260">
        <v>128641.75</v>
      </c>
      <c r="E223" s="239" t="s">
        <v>697</v>
      </c>
      <c r="F223" s="239"/>
      <c r="G223" s="240">
        <v>337436.43</v>
      </c>
      <c r="I223" s="231" t="s">
        <v>3769</v>
      </c>
      <c r="J223" s="231"/>
      <c r="K223" s="232">
        <v>1105</v>
      </c>
      <c r="M223" s="261" t="s">
        <v>16887</v>
      </c>
      <c r="N223" s="262">
        <v>89636.07</v>
      </c>
      <c r="P223" s="243" t="s">
        <v>16813</v>
      </c>
      <c r="Q223" s="244">
        <v>428.63</v>
      </c>
      <c r="R223" s="104"/>
      <c r="S223" s="235" t="s">
        <v>15011</v>
      </c>
      <c r="T223" s="236">
        <v>16949.439999999999</v>
      </c>
      <c r="V223" s="266" t="s">
        <v>44344</v>
      </c>
      <c r="W223" s="267">
        <v>128641.75</v>
      </c>
      <c r="Y223" s="245" t="s">
        <v>7730</v>
      </c>
      <c r="Z223" s="246">
        <v>27005</v>
      </c>
      <c r="AB223" s="231" t="s">
        <v>11076</v>
      </c>
      <c r="AC223" s="232">
        <v>5601</v>
      </c>
    </row>
    <row r="224" spans="1:29" ht="14.5" x14ac:dyDescent="0.35">
      <c r="A224" s="259" t="s">
        <v>43802</v>
      </c>
      <c r="B224" s="259"/>
      <c r="C224" s="260">
        <v>88152</v>
      </c>
      <c r="E224" s="239" t="s">
        <v>698</v>
      </c>
      <c r="F224" s="239"/>
      <c r="G224" s="240">
        <v>125578.99</v>
      </c>
      <c r="I224" s="231" t="s">
        <v>3770</v>
      </c>
      <c r="J224" s="231"/>
      <c r="K224" s="232">
        <v>92793</v>
      </c>
      <c r="M224" s="261" t="s">
        <v>16888</v>
      </c>
      <c r="N224" s="262">
        <v>289446.33</v>
      </c>
      <c r="P224" s="243" t="s">
        <v>16814</v>
      </c>
      <c r="Q224" s="244">
        <v>49</v>
      </c>
      <c r="R224" s="104"/>
      <c r="S224" s="235" t="s">
        <v>15012</v>
      </c>
      <c r="T224" s="236">
        <v>5140.21</v>
      </c>
      <c r="V224" s="266" t="s">
        <v>44345</v>
      </c>
      <c r="W224" s="267">
        <v>88152</v>
      </c>
      <c r="Y224" s="245" t="s">
        <v>7894</v>
      </c>
      <c r="Z224" s="246">
        <v>7990</v>
      </c>
      <c r="AB224" s="231" t="s">
        <v>10681</v>
      </c>
      <c r="AC224" s="232">
        <v>11181.28</v>
      </c>
    </row>
    <row r="225" spans="1:29" ht="14.5" x14ac:dyDescent="0.35">
      <c r="A225" s="259" t="s">
        <v>43803</v>
      </c>
      <c r="B225" s="259"/>
      <c r="C225" s="260">
        <v>87829</v>
      </c>
      <c r="E225" s="239" t="s">
        <v>699</v>
      </c>
      <c r="F225" s="239"/>
      <c r="G225" s="240">
        <v>375427</v>
      </c>
      <c r="I225" s="231" t="s">
        <v>3771</v>
      </c>
      <c r="J225" s="231"/>
      <c r="K225" s="232">
        <v>721087.05</v>
      </c>
      <c r="M225" s="261" t="s">
        <v>37899</v>
      </c>
      <c r="N225" s="262">
        <v>36540</v>
      </c>
      <c r="P225" s="243" t="s">
        <v>16815</v>
      </c>
      <c r="Q225" s="244">
        <v>5286</v>
      </c>
      <c r="R225" s="104"/>
      <c r="S225" s="235" t="s">
        <v>15013</v>
      </c>
      <c r="T225" s="236">
        <v>1315.9</v>
      </c>
      <c r="V225" s="266" t="s">
        <v>44346</v>
      </c>
      <c r="W225" s="267">
        <v>87829</v>
      </c>
      <c r="Y225" s="245" t="s">
        <v>8420</v>
      </c>
      <c r="Z225" s="246">
        <v>-48165.599999999999</v>
      </c>
      <c r="AB225" s="231" t="s">
        <v>11077</v>
      </c>
      <c r="AC225" s="232">
        <v>14868</v>
      </c>
    </row>
    <row r="226" spans="1:29" ht="14.5" x14ac:dyDescent="0.35">
      <c r="A226" s="259" t="s">
        <v>47302</v>
      </c>
      <c r="B226" s="259"/>
      <c r="C226" s="260">
        <v>2306567.4300000002</v>
      </c>
      <c r="E226" s="239" t="s">
        <v>700</v>
      </c>
      <c r="F226" s="239"/>
      <c r="G226" s="240">
        <v>431527</v>
      </c>
      <c r="I226" s="231" t="s">
        <v>3772</v>
      </c>
      <c r="J226" s="231"/>
      <c r="K226" s="232">
        <v>116031</v>
      </c>
      <c r="M226" s="261" t="s">
        <v>44935</v>
      </c>
      <c r="N226" s="262">
        <v>239.25</v>
      </c>
      <c r="P226" s="243" t="s">
        <v>16816</v>
      </c>
      <c r="Q226" s="244">
        <v>1000</v>
      </c>
      <c r="R226" s="104"/>
      <c r="S226" s="235" t="s">
        <v>15014</v>
      </c>
      <c r="T226" s="236">
        <v>21.29</v>
      </c>
      <c r="V226" s="266" t="s">
        <v>49388</v>
      </c>
      <c r="W226" s="267">
        <v>2306567.4300000002</v>
      </c>
      <c r="Y226" s="245" t="s">
        <v>9041</v>
      </c>
      <c r="Z226" s="246">
        <v>17440.400000000001</v>
      </c>
      <c r="AB226" s="231" t="s">
        <v>11297</v>
      </c>
      <c r="AC226" s="232">
        <v>6452.77</v>
      </c>
    </row>
    <row r="227" spans="1:29" ht="14.5" x14ac:dyDescent="0.35">
      <c r="A227" s="259" t="s">
        <v>47303</v>
      </c>
      <c r="B227" s="259"/>
      <c r="C227" s="260">
        <v>394129.4</v>
      </c>
      <c r="E227" s="239" t="s">
        <v>701</v>
      </c>
      <c r="F227" s="239"/>
      <c r="G227" s="240">
        <v>255394</v>
      </c>
      <c r="I227" s="231" t="s">
        <v>3773</v>
      </c>
      <c r="J227" s="231"/>
      <c r="K227" s="232">
        <v>87433</v>
      </c>
      <c r="M227" s="261" t="s">
        <v>51919</v>
      </c>
      <c r="N227" s="262">
        <v>8246.5</v>
      </c>
      <c r="P227" s="243" t="s">
        <v>16817</v>
      </c>
      <c r="Q227" s="244">
        <v>5615.59</v>
      </c>
      <c r="R227" s="104"/>
      <c r="S227" s="235" t="s">
        <v>33585</v>
      </c>
      <c r="T227" s="236">
        <v>80500</v>
      </c>
      <c r="V227" s="266" t="s">
        <v>49389</v>
      </c>
      <c r="W227" s="267">
        <v>394129.4</v>
      </c>
      <c r="Y227" s="245" t="s">
        <v>9112</v>
      </c>
      <c r="Z227" s="246">
        <v>104098</v>
      </c>
      <c r="AB227" s="231" t="s">
        <v>10682</v>
      </c>
      <c r="AC227" s="232">
        <v>21320.77</v>
      </c>
    </row>
    <row r="228" spans="1:29" ht="14.5" x14ac:dyDescent="0.35">
      <c r="A228" s="259" t="s">
        <v>47304</v>
      </c>
      <c r="B228" s="259"/>
      <c r="C228" s="260">
        <v>1678474.53</v>
      </c>
      <c r="E228" s="239" t="s">
        <v>702</v>
      </c>
      <c r="F228" s="239"/>
      <c r="G228" s="240">
        <v>266365.98</v>
      </c>
      <c r="I228" s="231" t="s">
        <v>3774</v>
      </c>
      <c r="J228" s="231"/>
      <c r="K228" s="232">
        <v>9143</v>
      </c>
      <c r="M228" s="261" t="s">
        <v>16889</v>
      </c>
      <c r="N228" s="262">
        <v>9497.2800000000007</v>
      </c>
      <c r="P228" s="243" t="s">
        <v>16818</v>
      </c>
      <c r="Q228" s="244">
        <v>20516.86</v>
      </c>
      <c r="R228" s="104"/>
      <c r="S228" s="235" t="s">
        <v>33586</v>
      </c>
      <c r="T228" s="236">
        <v>2675</v>
      </c>
      <c r="V228" s="266" t="s">
        <v>49390</v>
      </c>
      <c r="W228" s="267">
        <v>1678474.53</v>
      </c>
      <c r="Y228" s="245" t="s">
        <v>9354</v>
      </c>
      <c r="Z228" s="246">
        <v>182835.51</v>
      </c>
      <c r="AB228" s="231" t="s">
        <v>11078</v>
      </c>
      <c r="AC228" s="232">
        <v>9301</v>
      </c>
    </row>
    <row r="229" spans="1:29" ht="14.5" x14ac:dyDescent="0.35">
      <c r="A229" s="259" t="s">
        <v>43804</v>
      </c>
      <c r="B229" s="259"/>
      <c r="C229" s="260">
        <v>50528.22</v>
      </c>
      <c r="E229" s="239" t="s">
        <v>703</v>
      </c>
      <c r="F229" s="239"/>
      <c r="G229" s="240">
        <v>32627</v>
      </c>
      <c r="I229" s="231" t="s">
        <v>3775</v>
      </c>
      <c r="J229" s="231"/>
      <c r="K229" s="232">
        <v>16948</v>
      </c>
      <c r="M229" s="261" t="s">
        <v>36392</v>
      </c>
      <c r="N229" s="262">
        <v>91650</v>
      </c>
      <c r="P229" s="243" t="s">
        <v>16819</v>
      </c>
      <c r="Q229" s="244">
        <v>3939</v>
      </c>
      <c r="R229" s="104"/>
      <c r="S229" s="235" t="s">
        <v>33587</v>
      </c>
      <c r="T229" s="236">
        <v>289662</v>
      </c>
      <c r="V229" s="266" t="s">
        <v>44347</v>
      </c>
      <c r="W229" s="267">
        <v>50528.22</v>
      </c>
      <c r="Y229" s="245" t="s">
        <v>9492</v>
      </c>
      <c r="Z229" s="246">
        <v>9498.68</v>
      </c>
      <c r="AB229" s="231" t="s">
        <v>10683</v>
      </c>
      <c r="AC229" s="232">
        <v>9301</v>
      </c>
    </row>
    <row r="230" spans="1:29" ht="14.5" x14ac:dyDescent="0.35">
      <c r="A230" s="259" t="s">
        <v>47305</v>
      </c>
      <c r="B230" s="259"/>
      <c r="C230" s="260">
        <v>531836.51</v>
      </c>
      <c r="E230" s="239" t="s">
        <v>704</v>
      </c>
      <c r="F230" s="239"/>
      <c r="G230" s="240">
        <v>77724.75</v>
      </c>
      <c r="I230" s="231" t="s">
        <v>3776</v>
      </c>
      <c r="J230" s="231"/>
      <c r="K230" s="232">
        <v>220996</v>
      </c>
      <c r="M230" s="261" t="s">
        <v>34990</v>
      </c>
      <c r="N230" s="262">
        <v>2610.35</v>
      </c>
      <c r="P230" s="243" t="s">
        <v>16820</v>
      </c>
      <c r="Q230" s="244">
        <v>1422.09</v>
      </c>
      <c r="R230" s="104"/>
      <c r="S230" s="235" t="s">
        <v>15015</v>
      </c>
      <c r="T230" s="236">
        <v>97641.5</v>
      </c>
      <c r="V230" s="266" t="s">
        <v>49391</v>
      </c>
      <c r="W230" s="267">
        <v>531836.51</v>
      </c>
      <c r="Y230" s="245" t="s">
        <v>9730</v>
      </c>
      <c r="Z230" s="246">
        <v>87974.080000000002</v>
      </c>
      <c r="AB230" s="231" t="s">
        <v>11079</v>
      </c>
      <c r="AC230" s="232">
        <v>8967</v>
      </c>
    </row>
    <row r="231" spans="1:29" ht="14.5" x14ac:dyDescent="0.35">
      <c r="A231" s="259" t="s">
        <v>47306</v>
      </c>
      <c r="B231" s="259"/>
      <c r="C231" s="260">
        <v>2990725.42</v>
      </c>
      <c r="E231" s="239" t="s">
        <v>705</v>
      </c>
      <c r="F231" s="239"/>
      <c r="G231" s="240">
        <v>30591</v>
      </c>
      <c r="I231" s="231" t="s">
        <v>3777</v>
      </c>
      <c r="J231" s="231"/>
      <c r="K231" s="232">
        <v>390528</v>
      </c>
      <c r="M231" s="261" t="s">
        <v>16890</v>
      </c>
      <c r="N231" s="262">
        <v>72924.66</v>
      </c>
      <c r="P231" s="243" t="s">
        <v>16821</v>
      </c>
      <c r="Q231" s="244">
        <v>22100</v>
      </c>
      <c r="R231" s="104"/>
      <c r="S231" s="235" t="s">
        <v>33588</v>
      </c>
      <c r="T231" s="236">
        <v>80500</v>
      </c>
      <c r="V231" s="266" t="s">
        <v>49392</v>
      </c>
      <c r="W231" s="267">
        <v>2990725.42</v>
      </c>
      <c r="Y231" s="245" t="s">
        <v>10015</v>
      </c>
      <c r="Z231" s="246">
        <v>7304</v>
      </c>
      <c r="AB231" s="231" t="s">
        <v>10684</v>
      </c>
      <c r="AC231" s="232">
        <v>8967</v>
      </c>
    </row>
    <row r="232" spans="1:29" ht="14.5" x14ac:dyDescent="0.35">
      <c r="A232" s="259" t="s">
        <v>44889</v>
      </c>
      <c r="B232" s="259"/>
      <c r="C232" s="260">
        <v>772315.37</v>
      </c>
      <c r="E232" s="239" t="s">
        <v>706</v>
      </c>
      <c r="F232" s="239"/>
      <c r="G232" s="240">
        <v>71515.070000000007</v>
      </c>
      <c r="I232" s="231" t="s">
        <v>3778</v>
      </c>
      <c r="J232" s="231"/>
      <c r="K232" s="232">
        <v>857370.99</v>
      </c>
      <c r="M232" s="261" t="s">
        <v>36393</v>
      </c>
      <c r="N232" s="262">
        <v>164642.81</v>
      </c>
      <c r="P232" s="243" t="s">
        <v>16822</v>
      </c>
      <c r="Q232" s="244">
        <v>1690.65</v>
      </c>
      <c r="R232" s="104"/>
      <c r="S232" s="235" t="s">
        <v>15016</v>
      </c>
      <c r="T232" s="236">
        <v>7089.38</v>
      </c>
      <c r="V232" s="266" t="s">
        <v>46280</v>
      </c>
      <c r="W232" s="267">
        <v>772315.37</v>
      </c>
      <c r="Y232" s="245" t="s">
        <v>10075</v>
      </c>
      <c r="Z232" s="246">
        <v>1068755.97</v>
      </c>
      <c r="AB232" s="231" t="s">
        <v>11080</v>
      </c>
      <c r="AC232" s="232">
        <v>18536</v>
      </c>
    </row>
    <row r="233" spans="1:29" ht="14.5" x14ac:dyDescent="0.35">
      <c r="A233" s="259" t="s">
        <v>44890</v>
      </c>
      <c r="B233" s="259"/>
      <c r="C233" s="260">
        <v>607070.93000000005</v>
      </c>
      <c r="E233" s="239" t="s">
        <v>707</v>
      </c>
      <c r="F233" s="239"/>
      <c r="G233" s="240">
        <v>16500</v>
      </c>
      <c r="I233" s="231" t="s">
        <v>3779</v>
      </c>
      <c r="J233" s="231"/>
      <c r="K233" s="232">
        <v>16902</v>
      </c>
      <c r="M233" s="261" t="s">
        <v>34991</v>
      </c>
      <c r="N233" s="262">
        <v>109018.74</v>
      </c>
      <c r="P233" s="243" t="s">
        <v>16823</v>
      </c>
      <c r="Q233" s="244">
        <v>4791.28</v>
      </c>
      <c r="R233" s="104"/>
      <c r="S233" s="235" t="s">
        <v>15017</v>
      </c>
      <c r="T233" s="236">
        <v>16949.439999999999</v>
      </c>
      <c r="V233" s="266" t="s">
        <v>46281</v>
      </c>
      <c r="W233" s="267">
        <v>607070.93000000005</v>
      </c>
      <c r="Y233" s="245" t="s">
        <v>12767</v>
      </c>
      <c r="Z233" s="246">
        <v>48968.75</v>
      </c>
      <c r="AB233" s="231" t="s">
        <v>10685</v>
      </c>
      <c r="AC233" s="232">
        <v>18536</v>
      </c>
    </row>
    <row r="234" spans="1:29" ht="14.5" x14ac:dyDescent="0.35">
      <c r="A234" s="259" t="s">
        <v>44891</v>
      </c>
      <c r="B234" s="259"/>
      <c r="C234" s="260">
        <v>1927845.4</v>
      </c>
      <c r="E234" s="239" t="s">
        <v>708</v>
      </c>
      <c r="F234" s="239"/>
      <c r="G234" s="240">
        <v>139824.28</v>
      </c>
      <c r="I234" s="231" t="s">
        <v>3780</v>
      </c>
      <c r="J234" s="231"/>
      <c r="K234" s="232">
        <v>12317</v>
      </c>
      <c r="M234" s="261" t="s">
        <v>55510</v>
      </c>
      <c r="N234" s="262">
        <v>10845.7</v>
      </c>
      <c r="P234" s="243" t="s">
        <v>16824</v>
      </c>
      <c r="Q234" s="244">
        <v>26775</v>
      </c>
      <c r="R234" s="104"/>
      <c r="S234" s="235" t="s">
        <v>15018</v>
      </c>
      <c r="T234" s="236">
        <v>5140.21</v>
      </c>
      <c r="V234" s="266" t="s">
        <v>46282</v>
      </c>
      <c r="W234" s="267">
        <v>1927845.4</v>
      </c>
      <c r="Y234" s="245" t="s">
        <v>13042</v>
      </c>
      <c r="Z234" s="246">
        <v>550649.78</v>
      </c>
      <c r="AB234" s="231" t="s">
        <v>11081</v>
      </c>
      <c r="AC234" s="232">
        <v>9752</v>
      </c>
    </row>
    <row r="235" spans="1:29" ht="14.5" x14ac:dyDescent="0.35">
      <c r="A235" s="259" t="s">
        <v>43805</v>
      </c>
      <c r="B235" s="259"/>
      <c r="C235" s="260">
        <v>114540</v>
      </c>
      <c r="E235" s="239" t="s">
        <v>709</v>
      </c>
      <c r="F235" s="239"/>
      <c r="G235" s="240">
        <v>22831</v>
      </c>
      <c r="I235" s="231" t="s">
        <v>3781</v>
      </c>
      <c r="J235" s="231"/>
      <c r="K235" s="232">
        <v>5984</v>
      </c>
      <c r="M235" s="261" t="s">
        <v>37900</v>
      </c>
      <c r="N235" s="262">
        <v>108525.5</v>
      </c>
      <c r="P235" s="243" t="s">
        <v>16825</v>
      </c>
      <c r="Q235" s="244">
        <v>120335.07</v>
      </c>
      <c r="R235" s="104"/>
      <c r="S235" s="235" t="s">
        <v>15019</v>
      </c>
      <c r="T235" s="236">
        <v>1315.9</v>
      </c>
      <c r="V235" s="266" t="s">
        <v>44348</v>
      </c>
      <c r="W235" s="267">
        <v>114540</v>
      </c>
      <c r="Y235" s="245" t="s">
        <v>13446</v>
      </c>
      <c r="Z235" s="246">
        <v>1522085.57</v>
      </c>
      <c r="AB235" s="231" t="s">
        <v>10686</v>
      </c>
      <c r="AC235" s="232">
        <v>9752</v>
      </c>
    </row>
    <row r="236" spans="1:29" ht="14.5" x14ac:dyDescent="0.35">
      <c r="A236" s="259" t="s">
        <v>43806</v>
      </c>
      <c r="B236" s="259"/>
      <c r="C236" s="260">
        <v>116968</v>
      </c>
      <c r="E236" s="239" t="s">
        <v>710</v>
      </c>
      <c r="F236" s="239"/>
      <c r="G236" s="240">
        <v>30974</v>
      </c>
      <c r="I236" s="231" t="s">
        <v>3782</v>
      </c>
      <c r="J236" s="231"/>
      <c r="K236" s="232">
        <v>11561.46</v>
      </c>
      <c r="M236" s="261" t="s">
        <v>47401</v>
      </c>
      <c r="N236" s="262">
        <v>4088.65</v>
      </c>
      <c r="P236" s="243" t="s">
        <v>16826</v>
      </c>
      <c r="Q236" s="244">
        <v>9296</v>
      </c>
      <c r="R236" s="104"/>
      <c r="S236" s="235" t="s">
        <v>15020</v>
      </c>
      <c r="T236" s="236">
        <v>21.29</v>
      </c>
      <c r="V236" s="266" t="s">
        <v>44349</v>
      </c>
      <c r="W236" s="267">
        <v>116968</v>
      </c>
      <c r="Y236" s="245" t="s">
        <v>10619</v>
      </c>
      <c r="Z236" s="246">
        <v>3803735.8</v>
      </c>
      <c r="AB236" s="231" t="s">
        <v>11082</v>
      </c>
      <c r="AC236" s="232">
        <v>3027.2</v>
      </c>
    </row>
    <row r="237" spans="1:29" ht="14.5" x14ac:dyDescent="0.35">
      <c r="A237" s="259" t="s">
        <v>43807</v>
      </c>
      <c r="B237" s="259"/>
      <c r="C237" s="260">
        <v>50986</v>
      </c>
      <c r="E237" s="239" t="s">
        <v>711</v>
      </c>
      <c r="F237" s="239"/>
      <c r="G237" s="240">
        <v>759172</v>
      </c>
      <c r="I237" s="231" t="s">
        <v>3783</v>
      </c>
      <c r="J237" s="231"/>
      <c r="K237" s="232">
        <v>19201</v>
      </c>
      <c r="M237" s="261" t="s">
        <v>16891</v>
      </c>
      <c r="N237" s="262">
        <v>1787.41</v>
      </c>
      <c r="P237" s="243" t="s">
        <v>16827</v>
      </c>
      <c r="Q237" s="244">
        <v>24164.74</v>
      </c>
      <c r="R237" s="104"/>
      <c r="S237" s="235" t="s">
        <v>17610</v>
      </c>
      <c r="T237" s="236">
        <v>2675</v>
      </c>
      <c r="V237" s="266" t="s">
        <v>44350</v>
      </c>
      <c r="W237" s="267">
        <v>50986</v>
      </c>
      <c r="Y237" s="245" t="s">
        <v>10076</v>
      </c>
      <c r="Z237" s="246">
        <v>69784</v>
      </c>
      <c r="AB237" s="231" t="s">
        <v>10134</v>
      </c>
      <c r="AC237" s="232">
        <v>6500</v>
      </c>
    </row>
    <row r="238" spans="1:29" ht="14.5" x14ac:dyDescent="0.35">
      <c r="A238" s="259" t="s">
        <v>47307</v>
      </c>
      <c r="B238" s="259"/>
      <c r="C238" s="260">
        <v>726449.17</v>
      </c>
      <c r="E238" s="239" t="s">
        <v>712</v>
      </c>
      <c r="F238" s="239"/>
      <c r="G238" s="240">
        <v>55368.959999999999</v>
      </c>
      <c r="I238" s="231" t="s">
        <v>3784</v>
      </c>
      <c r="J238" s="231"/>
      <c r="K238" s="232">
        <v>16201</v>
      </c>
      <c r="M238" s="261" t="s">
        <v>41578</v>
      </c>
      <c r="N238" s="262">
        <v>1481.24</v>
      </c>
      <c r="P238" s="243" t="s">
        <v>14914</v>
      </c>
      <c r="Q238" s="244">
        <v>102.2</v>
      </c>
      <c r="R238" s="104"/>
      <c r="S238" s="235" t="s">
        <v>17615</v>
      </c>
      <c r="T238" s="236">
        <v>289662</v>
      </c>
      <c r="V238" s="266" t="s">
        <v>49393</v>
      </c>
      <c r="W238" s="267">
        <v>726449.17</v>
      </c>
      <c r="Y238" s="245" t="s">
        <v>13043</v>
      </c>
      <c r="Z238" s="246">
        <v>31012.66</v>
      </c>
      <c r="AB238" s="231" t="s">
        <v>10687</v>
      </c>
      <c r="AC238" s="232">
        <v>9527.2000000000007</v>
      </c>
    </row>
    <row r="239" spans="1:29" ht="14.5" x14ac:dyDescent="0.35">
      <c r="A239" s="259" t="s">
        <v>43808</v>
      </c>
      <c r="B239" s="259"/>
      <c r="C239" s="260">
        <v>60822.25</v>
      </c>
      <c r="E239" s="239" t="s">
        <v>713</v>
      </c>
      <c r="F239" s="239"/>
      <c r="G239" s="240">
        <v>30721.96</v>
      </c>
      <c r="I239" s="231" t="s">
        <v>3785</v>
      </c>
      <c r="J239" s="231"/>
      <c r="K239" s="232">
        <v>35670</v>
      </c>
      <c r="M239" s="261" t="s">
        <v>16892</v>
      </c>
      <c r="N239" s="262">
        <v>57082.47</v>
      </c>
      <c r="P239" s="243" t="s">
        <v>14915</v>
      </c>
      <c r="Q239" s="244">
        <v>19.760000000000002</v>
      </c>
      <c r="R239" s="104"/>
      <c r="S239" s="235" t="s">
        <v>33589</v>
      </c>
      <c r="T239" s="236">
        <v>1391.81</v>
      </c>
      <c r="V239" s="266" t="s">
        <v>44351</v>
      </c>
      <c r="W239" s="267">
        <v>60822.25</v>
      </c>
      <c r="Y239" s="245" t="s">
        <v>10620</v>
      </c>
      <c r="Z239" s="246">
        <v>100796.66</v>
      </c>
      <c r="AB239" s="231" t="s">
        <v>8457</v>
      </c>
      <c r="AC239" s="232">
        <v>202445.42</v>
      </c>
    </row>
    <row r="240" spans="1:29" ht="14.5" x14ac:dyDescent="0.35">
      <c r="A240" s="259" t="s">
        <v>47308</v>
      </c>
      <c r="B240" s="259"/>
      <c r="C240" s="260">
        <v>458222.14</v>
      </c>
      <c r="E240" s="239" t="s">
        <v>4012</v>
      </c>
      <c r="F240" s="239"/>
      <c r="G240" s="240">
        <v>58698.32</v>
      </c>
      <c r="I240" s="231" t="s">
        <v>3786</v>
      </c>
      <c r="J240" s="231"/>
      <c r="K240" s="232">
        <v>5601</v>
      </c>
      <c r="M240" s="261" t="s">
        <v>34992</v>
      </c>
      <c r="N240" s="262">
        <v>41131.089999999997</v>
      </c>
      <c r="P240" s="243" t="s">
        <v>16828</v>
      </c>
      <c r="Q240" s="244">
        <v>8014.3</v>
      </c>
      <c r="R240" s="104"/>
      <c r="S240" s="235" t="s">
        <v>33590</v>
      </c>
      <c r="T240" s="236">
        <v>1547.26</v>
      </c>
      <c r="V240" s="266" t="s">
        <v>49394</v>
      </c>
      <c r="W240" s="267">
        <v>458222.14</v>
      </c>
      <c r="Y240" s="245" t="s">
        <v>7467</v>
      </c>
      <c r="Z240" s="246">
        <v>5334.78</v>
      </c>
      <c r="AB240" s="231" t="s">
        <v>11083</v>
      </c>
      <c r="AC240" s="232">
        <v>239112</v>
      </c>
    </row>
    <row r="241" spans="1:29" ht="14.5" x14ac:dyDescent="0.35">
      <c r="A241" s="259" t="s">
        <v>47309</v>
      </c>
      <c r="B241" s="259"/>
      <c r="C241" s="260">
        <v>306043.63</v>
      </c>
      <c r="E241" s="239" t="s">
        <v>714</v>
      </c>
      <c r="F241" s="239"/>
      <c r="G241" s="240">
        <v>5382</v>
      </c>
      <c r="I241" s="231" t="s">
        <v>3787</v>
      </c>
      <c r="J241" s="231"/>
      <c r="K241" s="232">
        <v>14868</v>
      </c>
      <c r="M241" s="261" t="s">
        <v>36394</v>
      </c>
      <c r="N241" s="262">
        <v>36248.39</v>
      </c>
      <c r="P241" s="243" t="s">
        <v>16829</v>
      </c>
      <c r="Q241" s="244">
        <v>15320</v>
      </c>
      <c r="R241" s="104"/>
      <c r="S241" s="235" t="s">
        <v>33591</v>
      </c>
      <c r="T241" s="236">
        <v>2484.62</v>
      </c>
      <c r="V241" s="266" t="s">
        <v>49395</v>
      </c>
      <c r="W241" s="267">
        <v>306043.63</v>
      </c>
      <c r="Y241" s="245" t="s">
        <v>7895</v>
      </c>
      <c r="Z241" s="246">
        <v>1053</v>
      </c>
      <c r="AB241" s="231" t="s">
        <v>10135</v>
      </c>
      <c r="AC241" s="232">
        <v>6796.75</v>
      </c>
    </row>
    <row r="242" spans="1:29" ht="14.5" x14ac:dyDescent="0.35">
      <c r="A242" s="259" t="s">
        <v>47310</v>
      </c>
      <c r="B242" s="259"/>
      <c r="C242" s="260">
        <v>3053356.72</v>
      </c>
      <c r="E242" s="239" t="s">
        <v>715</v>
      </c>
      <c r="F242" s="239"/>
      <c r="G242" s="240">
        <v>295649</v>
      </c>
      <c r="I242" s="231" t="s">
        <v>3788</v>
      </c>
      <c r="J242" s="231"/>
      <c r="K242" s="232">
        <v>9301</v>
      </c>
      <c r="M242" s="261" t="s">
        <v>36395</v>
      </c>
      <c r="N242" s="262">
        <v>14063.38</v>
      </c>
      <c r="P242" s="243" t="s">
        <v>16830</v>
      </c>
      <c r="Q242" s="244">
        <v>41045</v>
      </c>
      <c r="R242" s="104"/>
      <c r="S242" s="235" t="s">
        <v>33592</v>
      </c>
      <c r="T242" s="236">
        <v>6311.99</v>
      </c>
      <c r="V242" s="266" t="s">
        <v>49396</v>
      </c>
      <c r="W242" s="267">
        <v>3053356.72</v>
      </c>
      <c r="Y242" s="245" t="s">
        <v>8135</v>
      </c>
      <c r="Z242" s="246">
        <v>20786</v>
      </c>
      <c r="AB242" s="231" t="s">
        <v>10688</v>
      </c>
      <c r="AC242" s="232">
        <v>448354.17</v>
      </c>
    </row>
    <row r="243" spans="1:29" ht="14.5" x14ac:dyDescent="0.35">
      <c r="A243" s="259" t="s">
        <v>43809</v>
      </c>
      <c r="B243" s="259"/>
      <c r="C243" s="260">
        <v>162134.38</v>
      </c>
      <c r="E243" s="239" t="s">
        <v>716</v>
      </c>
      <c r="F243" s="239"/>
      <c r="G243" s="240">
        <v>32582.91</v>
      </c>
      <c r="I243" s="231" t="s">
        <v>3789</v>
      </c>
      <c r="J243" s="231"/>
      <c r="K243" s="232">
        <v>8967</v>
      </c>
      <c r="M243" s="261" t="s">
        <v>47402</v>
      </c>
      <c r="N243" s="262">
        <v>21800</v>
      </c>
      <c r="P243" s="243" t="s">
        <v>16831</v>
      </c>
      <c r="Q243" s="244">
        <v>14333.32</v>
      </c>
      <c r="R243" s="104"/>
      <c r="S243" s="235" t="s">
        <v>33593</v>
      </c>
      <c r="T243" s="236">
        <v>16264.32</v>
      </c>
      <c r="V243" s="266" t="s">
        <v>44352</v>
      </c>
      <c r="W243" s="267">
        <v>162134.38</v>
      </c>
      <c r="Y243" s="245" t="s">
        <v>8551</v>
      </c>
      <c r="Z243" s="246">
        <v>1455.98</v>
      </c>
      <c r="AB243" s="231" t="s">
        <v>11084</v>
      </c>
      <c r="AC243" s="232">
        <v>39405</v>
      </c>
    </row>
    <row r="244" spans="1:29" ht="14.5" x14ac:dyDescent="0.35">
      <c r="A244" s="259" t="s">
        <v>44892</v>
      </c>
      <c r="B244" s="259"/>
      <c r="C244" s="260">
        <v>1076037.43</v>
      </c>
      <c r="E244" s="239" t="s">
        <v>717</v>
      </c>
      <c r="F244" s="239"/>
      <c r="G244" s="240">
        <v>65996.539999999994</v>
      </c>
      <c r="I244" s="231" t="s">
        <v>3790</v>
      </c>
      <c r="J244" s="231"/>
      <c r="K244" s="232">
        <v>18536</v>
      </c>
      <c r="M244" s="261" t="s">
        <v>47403</v>
      </c>
      <c r="N244" s="262">
        <v>1667.72</v>
      </c>
      <c r="P244" s="243" t="s">
        <v>16832</v>
      </c>
      <c r="Q244" s="244">
        <v>283.52999999999997</v>
      </c>
      <c r="R244" s="104"/>
      <c r="S244" s="235" t="s">
        <v>33594</v>
      </c>
      <c r="T244" s="236">
        <v>1391.81</v>
      </c>
      <c r="V244" s="266" t="s">
        <v>46283</v>
      </c>
      <c r="W244" s="267">
        <v>1076037.43</v>
      </c>
      <c r="Y244" s="245" t="s">
        <v>9113</v>
      </c>
      <c r="Z244" s="246">
        <v>11534.02</v>
      </c>
      <c r="AB244" s="231" t="s">
        <v>10689</v>
      </c>
      <c r="AC244" s="232">
        <v>39405</v>
      </c>
    </row>
    <row r="245" spans="1:29" ht="14.5" x14ac:dyDescent="0.35">
      <c r="A245" s="259" t="s">
        <v>47311</v>
      </c>
      <c r="B245" s="259"/>
      <c r="C245" s="260">
        <v>519157.24</v>
      </c>
      <c r="E245" s="239" t="s">
        <v>718</v>
      </c>
      <c r="F245" s="239"/>
      <c r="G245" s="240">
        <v>5599192</v>
      </c>
      <c r="I245" s="231" t="s">
        <v>3791</v>
      </c>
      <c r="J245" s="231"/>
      <c r="K245" s="232">
        <v>9752</v>
      </c>
      <c r="M245" s="261" t="s">
        <v>47404</v>
      </c>
      <c r="N245" s="262">
        <v>4043.58</v>
      </c>
      <c r="P245" s="243" t="s">
        <v>16833</v>
      </c>
      <c r="Q245" s="244">
        <v>1793.17</v>
      </c>
      <c r="R245" s="104"/>
      <c r="S245" s="235" t="s">
        <v>33595</v>
      </c>
      <c r="T245" s="236">
        <v>1547.26</v>
      </c>
      <c r="V245" s="266" t="s">
        <v>49397</v>
      </c>
      <c r="W245" s="267">
        <v>519157.24</v>
      </c>
      <c r="Y245" s="245" t="s">
        <v>9355</v>
      </c>
      <c r="Z245" s="246">
        <v>25031</v>
      </c>
      <c r="AB245" s="231" t="s">
        <v>8458</v>
      </c>
      <c r="AC245" s="232">
        <v>1966774.05</v>
      </c>
    </row>
    <row r="246" spans="1:29" ht="14.5" x14ac:dyDescent="0.35">
      <c r="A246" s="259" t="s">
        <v>43810</v>
      </c>
      <c r="B246" s="259"/>
      <c r="C246" s="260">
        <v>29872.89</v>
      </c>
      <c r="E246" s="239" t="s">
        <v>719</v>
      </c>
      <c r="F246" s="239"/>
      <c r="G246" s="240">
        <v>16126.36</v>
      </c>
      <c r="I246" s="231" t="s">
        <v>3792</v>
      </c>
      <c r="J246" s="231"/>
      <c r="K246" s="232">
        <v>3027.2</v>
      </c>
      <c r="M246" s="261" t="s">
        <v>55511</v>
      </c>
      <c r="N246" s="262">
        <v>1088.9000000000001</v>
      </c>
      <c r="P246" s="243" t="s">
        <v>16834</v>
      </c>
      <c r="Q246" s="244">
        <v>1000</v>
      </c>
      <c r="R246" s="104"/>
      <c r="S246" s="235" t="s">
        <v>17644</v>
      </c>
      <c r="T246" s="236">
        <v>2484.62</v>
      </c>
      <c r="V246" s="266" t="s">
        <v>44353</v>
      </c>
      <c r="W246" s="267">
        <v>29872.89</v>
      </c>
      <c r="Y246" s="245" t="s">
        <v>9731</v>
      </c>
      <c r="Z246" s="246">
        <v>11327.29</v>
      </c>
      <c r="AB246" s="231" t="s">
        <v>11085</v>
      </c>
      <c r="AC246" s="232">
        <v>1749399</v>
      </c>
    </row>
    <row r="247" spans="1:29" ht="14.5" x14ac:dyDescent="0.35">
      <c r="A247" s="259" t="s">
        <v>43811</v>
      </c>
      <c r="B247" s="259"/>
      <c r="C247" s="260">
        <v>137778.57</v>
      </c>
      <c r="E247" s="239" t="s">
        <v>720</v>
      </c>
      <c r="F247" s="239"/>
      <c r="G247" s="240">
        <v>16434</v>
      </c>
      <c r="I247" s="231" t="s">
        <v>3793</v>
      </c>
      <c r="J247" s="231"/>
      <c r="K247" s="232">
        <v>239112</v>
      </c>
      <c r="M247" s="261" t="s">
        <v>41579</v>
      </c>
      <c r="N247" s="262">
        <v>27636</v>
      </c>
      <c r="P247" s="243" t="s">
        <v>16835</v>
      </c>
      <c r="Q247" s="244">
        <v>1264.05</v>
      </c>
      <c r="R247" s="104"/>
      <c r="S247" s="235" t="s">
        <v>17645</v>
      </c>
      <c r="T247" s="236">
        <v>6311.99</v>
      </c>
      <c r="V247" s="266" t="s">
        <v>44354</v>
      </c>
      <c r="W247" s="267">
        <v>137778.57</v>
      </c>
      <c r="Y247" s="245" t="s">
        <v>10077</v>
      </c>
      <c r="Z247" s="246">
        <v>92963</v>
      </c>
      <c r="AB247" s="231" t="s">
        <v>10690</v>
      </c>
      <c r="AC247" s="232">
        <v>3716173.05</v>
      </c>
    </row>
    <row r="248" spans="1:29" ht="14.5" x14ac:dyDescent="0.35">
      <c r="A248" s="259" t="s">
        <v>47312</v>
      </c>
      <c r="B248" s="259"/>
      <c r="C248" s="260">
        <v>2453462.7599999998</v>
      </c>
      <c r="E248" s="239" t="s">
        <v>721</v>
      </c>
      <c r="F248" s="239"/>
      <c r="G248" s="240">
        <v>13834.69</v>
      </c>
      <c r="I248" s="231" t="s">
        <v>3794</v>
      </c>
      <c r="J248" s="231"/>
      <c r="K248" s="232">
        <v>39405</v>
      </c>
      <c r="M248" s="261" t="s">
        <v>55512</v>
      </c>
      <c r="N248" s="262">
        <v>25002.400000000001</v>
      </c>
      <c r="P248" s="243" t="s">
        <v>16836</v>
      </c>
      <c r="Q248" s="244">
        <v>3324.28</v>
      </c>
      <c r="R248" s="104"/>
      <c r="S248" s="235" t="s">
        <v>17647</v>
      </c>
      <c r="T248" s="236">
        <v>16264.32</v>
      </c>
      <c r="V248" s="266" t="s">
        <v>49398</v>
      </c>
      <c r="W248" s="267">
        <v>2453462.7599999998</v>
      </c>
      <c r="Y248" s="245" t="s">
        <v>12371</v>
      </c>
      <c r="Z248" s="246">
        <v>1745.69</v>
      </c>
      <c r="AB248" s="231" t="s">
        <v>10963</v>
      </c>
      <c r="AC248" s="232">
        <v>20595.560000000001</v>
      </c>
    </row>
    <row r="249" spans="1:29" ht="14.5" x14ac:dyDescent="0.35">
      <c r="A249" s="259" t="s">
        <v>47313</v>
      </c>
      <c r="B249" s="259"/>
      <c r="C249" s="260">
        <v>10691048.68</v>
      </c>
      <c r="E249" s="239" t="s">
        <v>722</v>
      </c>
      <c r="F249" s="239"/>
      <c r="G249" s="240">
        <v>19429</v>
      </c>
      <c r="I249" s="231" t="s">
        <v>3795</v>
      </c>
      <c r="J249" s="231"/>
      <c r="K249" s="232">
        <v>1749399</v>
      </c>
      <c r="M249" s="261" t="s">
        <v>49900</v>
      </c>
      <c r="N249" s="262">
        <v>2940.91</v>
      </c>
      <c r="P249" s="243" t="s">
        <v>16837</v>
      </c>
      <c r="Q249" s="244">
        <v>2129.44</v>
      </c>
      <c r="R249" s="104"/>
      <c r="S249" s="235" t="s">
        <v>33596</v>
      </c>
      <c r="T249" s="236">
        <v>210.3</v>
      </c>
      <c r="V249" s="266" t="s">
        <v>49399</v>
      </c>
      <c r="W249" s="267">
        <v>10691048.68</v>
      </c>
      <c r="Y249" s="245" t="s">
        <v>10621</v>
      </c>
      <c r="Z249" s="246">
        <v>171230.76</v>
      </c>
      <c r="AB249" s="231" t="s">
        <v>11086</v>
      </c>
      <c r="AC249" s="232">
        <v>14552.08</v>
      </c>
    </row>
    <row r="250" spans="1:29" ht="14.5" x14ac:dyDescent="0.35">
      <c r="A250" s="259" t="s">
        <v>43812</v>
      </c>
      <c r="B250" s="259"/>
      <c r="C250" s="260">
        <v>172293.86</v>
      </c>
      <c r="E250" s="239" t="s">
        <v>723</v>
      </c>
      <c r="F250" s="239"/>
      <c r="G250" s="240">
        <v>2500</v>
      </c>
      <c r="I250" s="231" t="s">
        <v>3796</v>
      </c>
      <c r="J250" s="231"/>
      <c r="K250" s="232">
        <v>14552.08</v>
      </c>
      <c r="M250" s="261" t="s">
        <v>41580</v>
      </c>
      <c r="N250" s="262">
        <v>41928.75</v>
      </c>
      <c r="P250" s="243" t="s">
        <v>16838</v>
      </c>
      <c r="Q250" s="244">
        <v>88090.75</v>
      </c>
      <c r="R250" s="104"/>
      <c r="S250" s="235" t="s">
        <v>33597</v>
      </c>
      <c r="T250" s="236">
        <v>698.95</v>
      </c>
      <c r="V250" s="266" t="s">
        <v>44355</v>
      </c>
      <c r="W250" s="267">
        <v>172293.86</v>
      </c>
      <c r="Y250" s="245" t="s">
        <v>7468</v>
      </c>
      <c r="Z250" s="246">
        <v>514699</v>
      </c>
      <c r="AB250" s="231" t="s">
        <v>10691</v>
      </c>
      <c r="AC250" s="232">
        <v>35147.64</v>
      </c>
    </row>
    <row r="251" spans="1:29" ht="14.5" x14ac:dyDescent="0.35">
      <c r="A251" s="259" t="s">
        <v>43813</v>
      </c>
      <c r="B251" s="259"/>
      <c r="C251" s="260">
        <v>88811.24</v>
      </c>
      <c r="E251" s="239" t="s">
        <v>724</v>
      </c>
      <c r="F251" s="239"/>
      <c r="G251" s="240">
        <v>46577</v>
      </c>
      <c r="I251" s="231" t="s">
        <v>3797</v>
      </c>
      <c r="J251" s="231"/>
      <c r="K251" s="232">
        <v>11674</v>
      </c>
      <c r="M251" s="261" t="s">
        <v>41581</v>
      </c>
      <c r="N251" s="262">
        <v>63370</v>
      </c>
      <c r="P251" s="243" t="s">
        <v>16839</v>
      </c>
      <c r="Q251" s="244">
        <v>3738.39</v>
      </c>
      <c r="R251" s="104"/>
      <c r="S251" s="235" t="s">
        <v>33598</v>
      </c>
      <c r="T251" s="236">
        <v>968.47</v>
      </c>
      <c r="V251" s="266" t="s">
        <v>44356</v>
      </c>
      <c r="W251" s="267">
        <v>88811.24</v>
      </c>
      <c r="Y251" s="245" t="s">
        <v>7731</v>
      </c>
      <c r="Z251" s="246">
        <v>18531</v>
      </c>
      <c r="AB251" s="231" t="s">
        <v>10964</v>
      </c>
      <c r="AC251" s="232">
        <v>29778</v>
      </c>
    </row>
    <row r="252" spans="1:29" ht="14.5" x14ac:dyDescent="0.35">
      <c r="A252" s="259" t="s">
        <v>47314</v>
      </c>
      <c r="B252" s="259"/>
      <c r="C252" s="260">
        <v>922000.35</v>
      </c>
      <c r="E252" s="239" t="s">
        <v>725</v>
      </c>
      <c r="F252" s="239"/>
      <c r="G252" s="240">
        <v>5469</v>
      </c>
      <c r="I252" s="231" t="s">
        <v>3798</v>
      </c>
      <c r="J252" s="231"/>
      <c r="K252" s="232">
        <v>23331</v>
      </c>
      <c r="M252" s="261" t="s">
        <v>47405</v>
      </c>
      <c r="N252" s="262">
        <v>16247.04</v>
      </c>
      <c r="P252" s="243" t="s">
        <v>16840</v>
      </c>
      <c r="Q252" s="244">
        <v>15449.59</v>
      </c>
      <c r="R252" s="104"/>
      <c r="S252" s="235" t="s">
        <v>33599</v>
      </c>
      <c r="T252" s="236">
        <v>2025</v>
      </c>
      <c r="V252" s="266" t="s">
        <v>49400</v>
      </c>
      <c r="W252" s="267">
        <v>922000.35</v>
      </c>
      <c r="Y252" s="245" t="s">
        <v>7896</v>
      </c>
      <c r="Z252" s="246">
        <v>18983</v>
      </c>
      <c r="AB252" s="231" t="s">
        <v>11087</v>
      </c>
      <c r="AC252" s="232">
        <v>11674</v>
      </c>
    </row>
    <row r="253" spans="1:29" ht="14.5" x14ac:dyDescent="0.35">
      <c r="A253" s="259" t="s">
        <v>43814</v>
      </c>
      <c r="B253" s="259"/>
      <c r="C253" s="260">
        <v>11303.25</v>
      </c>
      <c r="E253" s="239" t="s">
        <v>726</v>
      </c>
      <c r="F253" s="239"/>
      <c r="G253" s="240">
        <v>6717.35</v>
      </c>
      <c r="I253" s="231" t="s">
        <v>3799</v>
      </c>
      <c r="J253" s="231"/>
      <c r="K253" s="232">
        <v>16840</v>
      </c>
      <c r="M253" s="261" t="s">
        <v>42900</v>
      </c>
      <c r="N253" s="262">
        <v>17220</v>
      </c>
      <c r="P253" s="243" t="s">
        <v>16841</v>
      </c>
      <c r="Q253" s="244">
        <v>1177.48</v>
      </c>
      <c r="R253" s="104"/>
      <c r="S253" s="235" t="s">
        <v>33600</v>
      </c>
      <c r="T253" s="236">
        <v>7618.28</v>
      </c>
      <c r="V253" s="266" t="s">
        <v>44357</v>
      </c>
      <c r="W253" s="267">
        <v>11303.25</v>
      </c>
      <c r="Y253" s="245" t="s">
        <v>8136</v>
      </c>
      <c r="Z253" s="246">
        <v>250101</v>
      </c>
      <c r="AB253" s="231" t="s">
        <v>10692</v>
      </c>
      <c r="AC253" s="232">
        <v>41452</v>
      </c>
    </row>
    <row r="254" spans="1:29" ht="14.5" x14ac:dyDescent="0.35">
      <c r="A254" s="259" t="s">
        <v>44893</v>
      </c>
      <c r="B254" s="259"/>
      <c r="C254" s="260">
        <v>1235500.3899999999</v>
      </c>
      <c r="E254" s="239" t="s">
        <v>727</v>
      </c>
      <c r="F254" s="239"/>
      <c r="G254" s="240">
        <v>11588</v>
      </c>
      <c r="I254" s="231" t="s">
        <v>3800</v>
      </c>
      <c r="J254" s="231"/>
      <c r="K254" s="232">
        <v>8567.9500000000007</v>
      </c>
      <c r="M254" s="261" t="s">
        <v>41582</v>
      </c>
      <c r="N254" s="262">
        <v>17323.84</v>
      </c>
      <c r="P254" s="243" t="s">
        <v>16842</v>
      </c>
      <c r="Q254" s="244">
        <v>88469.22</v>
      </c>
      <c r="R254" s="104"/>
      <c r="S254" s="235" t="s">
        <v>33601</v>
      </c>
      <c r="T254" s="236">
        <v>210.3</v>
      </c>
      <c r="V254" s="266" t="s">
        <v>46284</v>
      </c>
      <c r="W254" s="267">
        <v>1235500.3899999999</v>
      </c>
      <c r="Y254" s="245" t="s">
        <v>8421</v>
      </c>
      <c r="Z254" s="246">
        <v>663589</v>
      </c>
      <c r="AB254" s="231" t="s">
        <v>11088</v>
      </c>
      <c r="AC254" s="232">
        <v>23331</v>
      </c>
    </row>
    <row r="255" spans="1:29" ht="14.5" x14ac:dyDescent="0.35">
      <c r="A255" s="259" t="s">
        <v>44894</v>
      </c>
      <c r="B255" s="259"/>
      <c r="C255" s="260">
        <v>3477633.52</v>
      </c>
      <c r="E255" s="239" t="s">
        <v>728</v>
      </c>
      <c r="F255" s="239"/>
      <c r="G255" s="240">
        <v>16500</v>
      </c>
      <c r="I255" s="231" t="s">
        <v>3801</v>
      </c>
      <c r="J255" s="231"/>
      <c r="K255" s="232">
        <v>322920</v>
      </c>
      <c r="M255" s="261" t="s">
        <v>42901</v>
      </c>
      <c r="N255" s="262">
        <v>2440.5</v>
      </c>
      <c r="P255" s="243" t="s">
        <v>16843</v>
      </c>
      <c r="Q255" s="244">
        <v>325.58</v>
      </c>
      <c r="R255" s="104"/>
      <c r="S255" s="235" t="s">
        <v>33602</v>
      </c>
      <c r="T255" s="236">
        <v>698.95</v>
      </c>
      <c r="V255" s="266" t="s">
        <v>46285</v>
      </c>
      <c r="W255" s="267">
        <v>3477633.52</v>
      </c>
      <c r="Y255" s="245" t="s">
        <v>8552</v>
      </c>
      <c r="Z255" s="246">
        <v>41222</v>
      </c>
      <c r="AB255" s="231" t="s">
        <v>10693</v>
      </c>
      <c r="AC255" s="232">
        <v>23331</v>
      </c>
    </row>
    <row r="256" spans="1:29" ht="14.5" x14ac:dyDescent="0.35">
      <c r="A256" s="259" t="s">
        <v>44895</v>
      </c>
      <c r="B256" s="259"/>
      <c r="C256" s="260">
        <v>659894.59</v>
      </c>
      <c r="E256" s="239" t="s">
        <v>729</v>
      </c>
      <c r="F256" s="239"/>
      <c r="G256" s="240">
        <v>29844.19</v>
      </c>
      <c r="I256" s="231" t="s">
        <v>3802</v>
      </c>
      <c r="J256" s="231"/>
      <c r="K256" s="232">
        <v>13086.34</v>
      </c>
      <c r="M256" s="261" t="s">
        <v>41583</v>
      </c>
      <c r="N256" s="262">
        <v>10480.34</v>
      </c>
      <c r="P256" s="243" t="s">
        <v>16844</v>
      </c>
      <c r="Q256" s="244">
        <v>1212.5</v>
      </c>
      <c r="R256" s="104"/>
      <c r="S256" s="235" t="s">
        <v>17672</v>
      </c>
      <c r="T256" s="236">
        <v>968.47</v>
      </c>
      <c r="V256" s="266" t="s">
        <v>46286</v>
      </c>
      <c r="W256" s="267">
        <v>659894.59</v>
      </c>
      <c r="Y256" s="245" t="s">
        <v>8856</v>
      </c>
      <c r="Z256" s="246">
        <v>85500</v>
      </c>
      <c r="AB256" s="231" t="s">
        <v>11089</v>
      </c>
      <c r="AC256" s="232">
        <v>16840</v>
      </c>
    </row>
    <row r="257" spans="1:29" ht="14.5" x14ac:dyDescent="0.35">
      <c r="A257" s="259" t="s">
        <v>44896</v>
      </c>
      <c r="B257" s="259"/>
      <c r="C257" s="260">
        <v>461632.08</v>
      </c>
      <c r="E257" s="239" t="s">
        <v>4013</v>
      </c>
      <c r="F257" s="239"/>
      <c r="G257" s="240">
        <v>27649.35</v>
      </c>
      <c r="I257" s="231" t="s">
        <v>3803</v>
      </c>
      <c r="J257" s="231"/>
      <c r="K257" s="232">
        <v>15390</v>
      </c>
      <c r="M257" s="261" t="s">
        <v>55513</v>
      </c>
      <c r="N257" s="262">
        <v>5200</v>
      </c>
      <c r="P257" s="243" t="s">
        <v>16845</v>
      </c>
      <c r="Q257" s="244">
        <v>6765.2</v>
      </c>
      <c r="R257" s="104"/>
      <c r="S257" s="235" t="s">
        <v>17673</v>
      </c>
      <c r="T257" s="236">
        <v>2025</v>
      </c>
      <c r="V257" s="266" t="s">
        <v>46287</v>
      </c>
      <c r="W257" s="267">
        <v>461632.08</v>
      </c>
      <c r="Y257" s="245" t="s">
        <v>9042</v>
      </c>
      <c r="Z257" s="246">
        <v>18700</v>
      </c>
      <c r="AB257" s="231" t="s">
        <v>10694</v>
      </c>
      <c r="AC257" s="232">
        <v>16840</v>
      </c>
    </row>
    <row r="258" spans="1:29" ht="14.5" x14ac:dyDescent="0.35">
      <c r="A258" s="259" t="s">
        <v>43815</v>
      </c>
      <c r="B258" s="259"/>
      <c r="C258" s="260">
        <v>42990.42</v>
      </c>
      <c r="E258" s="239" t="s">
        <v>730</v>
      </c>
      <c r="F258" s="239"/>
      <c r="G258" s="240">
        <v>14072</v>
      </c>
      <c r="I258" s="231" t="s">
        <v>3704</v>
      </c>
      <c r="J258" s="231"/>
      <c r="K258" s="232">
        <v>1152623</v>
      </c>
      <c r="M258" s="261" t="s">
        <v>44936</v>
      </c>
      <c r="N258" s="262">
        <v>21250</v>
      </c>
      <c r="P258" s="243" t="s">
        <v>16846</v>
      </c>
      <c r="Q258" s="244">
        <v>19442.97</v>
      </c>
      <c r="R258" s="104"/>
      <c r="S258" s="235" t="s">
        <v>17675</v>
      </c>
      <c r="T258" s="236">
        <v>7618.28</v>
      </c>
      <c r="V258" s="266" t="s">
        <v>44358</v>
      </c>
      <c r="W258" s="267">
        <v>42990.42</v>
      </c>
      <c r="Y258" s="245" t="s">
        <v>9114</v>
      </c>
      <c r="Z258" s="246">
        <v>309254</v>
      </c>
      <c r="AB258" s="231" t="s">
        <v>11090</v>
      </c>
      <c r="AC258" s="232">
        <v>8567.9500000000007</v>
      </c>
    </row>
    <row r="259" spans="1:29" ht="14.5" x14ac:dyDescent="0.35">
      <c r="A259" s="259" t="s">
        <v>43816</v>
      </c>
      <c r="B259" s="259"/>
      <c r="C259" s="260">
        <v>76095.09</v>
      </c>
      <c r="E259" s="239" t="s">
        <v>731</v>
      </c>
      <c r="F259" s="239"/>
      <c r="G259" s="240">
        <v>60657.66</v>
      </c>
      <c r="I259" s="231" t="s">
        <v>3804</v>
      </c>
      <c r="J259" s="231"/>
      <c r="K259" s="232">
        <v>50141</v>
      </c>
      <c r="M259" s="261" t="s">
        <v>44937</v>
      </c>
      <c r="N259" s="262">
        <v>1429310.48</v>
      </c>
      <c r="P259" s="243" t="s">
        <v>16847</v>
      </c>
      <c r="Q259" s="244">
        <v>12171.33</v>
      </c>
      <c r="R259" s="104"/>
      <c r="S259" s="235" t="s">
        <v>33603</v>
      </c>
      <c r="T259" s="236">
        <v>483032.16</v>
      </c>
      <c r="V259" s="266" t="s">
        <v>44359</v>
      </c>
      <c r="W259" s="267">
        <v>76095.09</v>
      </c>
      <c r="Y259" s="245" t="s">
        <v>9493</v>
      </c>
      <c r="Z259" s="246">
        <v>25147</v>
      </c>
      <c r="AB259" s="231" t="s">
        <v>10696</v>
      </c>
      <c r="AC259" s="232">
        <v>8567.9500000000007</v>
      </c>
    </row>
    <row r="260" spans="1:29" ht="14.5" x14ac:dyDescent="0.35">
      <c r="A260" s="259" t="s">
        <v>44897</v>
      </c>
      <c r="B260" s="259"/>
      <c r="C260" s="260">
        <v>1247457.6200000001</v>
      </c>
      <c r="E260" s="239" t="s">
        <v>732</v>
      </c>
      <c r="F260" s="239"/>
      <c r="G260" s="240">
        <v>12369.29</v>
      </c>
      <c r="I260" s="231" t="s">
        <v>3805</v>
      </c>
      <c r="J260" s="231"/>
      <c r="K260" s="232">
        <v>57378</v>
      </c>
      <c r="M260" s="261" t="s">
        <v>49901</v>
      </c>
      <c r="N260" s="262">
        <v>54.93</v>
      </c>
      <c r="P260" s="243" t="s">
        <v>16848</v>
      </c>
      <c r="Q260" s="244">
        <v>32197.75</v>
      </c>
      <c r="R260" s="104"/>
      <c r="S260" s="235" t="s">
        <v>33604</v>
      </c>
      <c r="T260" s="236">
        <v>34763.29</v>
      </c>
      <c r="V260" s="266" t="s">
        <v>46288</v>
      </c>
      <c r="W260" s="267">
        <v>1247457.6200000001</v>
      </c>
      <c r="Y260" s="245" t="s">
        <v>9732</v>
      </c>
      <c r="Z260" s="246">
        <v>533881</v>
      </c>
      <c r="AB260" s="231" t="s">
        <v>10965</v>
      </c>
      <c r="AC260" s="232">
        <v>405744.48</v>
      </c>
    </row>
    <row r="261" spans="1:29" ht="14.5" x14ac:dyDescent="0.35">
      <c r="A261" s="259" t="s">
        <v>47315</v>
      </c>
      <c r="B261" s="259"/>
      <c r="C261" s="260">
        <v>1867970.64</v>
      </c>
      <c r="E261" s="239" t="s">
        <v>733</v>
      </c>
      <c r="F261" s="239"/>
      <c r="G261" s="240">
        <v>57722</v>
      </c>
      <c r="I261" s="231" t="s">
        <v>3806</v>
      </c>
      <c r="J261" s="231"/>
      <c r="K261" s="232">
        <v>6156</v>
      </c>
      <c r="M261" s="261" t="s">
        <v>41584</v>
      </c>
      <c r="N261" s="262">
        <v>6944</v>
      </c>
      <c r="P261" s="243" t="s">
        <v>16849</v>
      </c>
      <c r="Q261" s="244">
        <v>76818.45</v>
      </c>
      <c r="R261" s="104"/>
      <c r="S261" s="235" t="s">
        <v>33605</v>
      </c>
      <c r="T261" s="236">
        <v>90694.98</v>
      </c>
      <c r="V261" s="266" t="s">
        <v>49401</v>
      </c>
      <c r="W261" s="267">
        <v>1867970.64</v>
      </c>
      <c r="Y261" s="245" t="s">
        <v>10016</v>
      </c>
      <c r="Z261" s="246">
        <v>37285</v>
      </c>
      <c r="AB261" s="231" t="s">
        <v>11091</v>
      </c>
      <c r="AC261" s="232">
        <v>322920</v>
      </c>
    </row>
    <row r="262" spans="1:29" ht="14.5" x14ac:dyDescent="0.35">
      <c r="A262" s="259" t="s">
        <v>44898</v>
      </c>
      <c r="B262" s="259"/>
      <c r="C262" s="260">
        <v>7831574.9299999997</v>
      </c>
      <c r="E262" s="239" t="s">
        <v>734</v>
      </c>
      <c r="F262" s="239"/>
      <c r="G262" s="240">
        <v>10028.44</v>
      </c>
      <c r="I262" s="231" t="s">
        <v>3807</v>
      </c>
      <c r="J262" s="231"/>
      <c r="K262" s="232">
        <v>8777</v>
      </c>
      <c r="M262" s="261" t="s">
        <v>41585</v>
      </c>
      <c r="N262" s="262">
        <v>104044.36</v>
      </c>
      <c r="P262" s="243" t="s">
        <v>16850</v>
      </c>
      <c r="Q262" s="244">
        <v>7700</v>
      </c>
      <c r="R262" s="104"/>
      <c r="S262" s="235" t="s">
        <v>33606</v>
      </c>
      <c r="T262" s="236">
        <v>90884.57</v>
      </c>
      <c r="V262" s="266" t="s">
        <v>46289</v>
      </c>
      <c r="W262" s="267">
        <v>7831574.9299999997</v>
      </c>
      <c r="Y262" s="245" t="s">
        <v>10078</v>
      </c>
      <c r="Z262" s="246">
        <v>2764137.63</v>
      </c>
      <c r="AB262" s="231" t="s">
        <v>10697</v>
      </c>
      <c r="AC262" s="232">
        <v>728664.48</v>
      </c>
    </row>
    <row r="263" spans="1:29" ht="14.5" x14ac:dyDescent="0.35">
      <c r="A263" s="259" t="s">
        <v>43817</v>
      </c>
      <c r="B263" s="259"/>
      <c r="C263" s="260">
        <v>168473</v>
      </c>
      <c r="E263" s="239" t="s">
        <v>735</v>
      </c>
      <c r="F263" s="239"/>
      <c r="G263" s="240">
        <v>23655</v>
      </c>
      <c r="I263" s="231" t="s">
        <v>3808</v>
      </c>
      <c r="J263" s="231"/>
      <c r="K263" s="232">
        <v>68585</v>
      </c>
      <c r="M263" s="261" t="s">
        <v>49902</v>
      </c>
      <c r="N263" s="262">
        <v>8.85</v>
      </c>
      <c r="P263" s="243" t="s">
        <v>16851</v>
      </c>
      <c r="Q263" s="244">
        <v>94435.24</v>
      </c>
      <c r="R263" s="104"/>
      <c r="S263" s="235" t="s">
        <v>17802</v>
      </c>
      <c r="T263" s="236">
        <v>483032.16</v>
      </c>
      <c r="V263" s="266" t="s">
        <v>44360</v>
      </c>
      <c r="W263" s="267">
        <v>168473</v>
      </c>
      <c r="Y263" s="245" t="s">
        <v>12372</v>
      </c>
      <c r="Z263" s="246">
        <v>14707.43</v>
      </c>
      <c r="AB263" s="231" t="s">
        <v>11092</v>
      </c>
      <c r="AC263" s="232">
        <v>13086.34</v>
      </c>
    </row>
    <row r="264" spans="1:29" ht="14.5" x14ac:dyDescent="0.35">
      <c r="A264" s="259" t="s">
        <v>43818</v>
      </c>
      <c r="B264" s="259"/>
      <c r="C264" s="260">
        <v>96374</v>
      </c>
      <c r="E264" s="239" t="s">
        <v>736</v>
      </c>
      <c r="F264" s="239"/>
      <c r="G264" s="240">
        <v>19854</v>
      </c>
      <c r="I264" s="231" t="s">
        <v>3809</v>
      </c>
      <c r="J264" s="231"/>
      <c r="K264" s="232">
        <v>41460.800000000003</v>
      </c>
      <c r="M264" s="261" t="s">
        <v>41586</v>
      </c>
      <c r="N264" s="262">
        <v>133541.84</v>
      </c>
      <c r="P264" s="243" t="s">
        <v>16852</v>
      </c>
      <c r="Q264" s="244">
        <v>127211.76</v>
      </c>
      <c r="R264" s="104"/>
      <c r="S264" s="235" t="s">
        <v>17812</v>
      </c>
      <c r="T264" s="236">
        <v>34763.29</v>
      </c>
      <c r="V264" s="266" t="s">
        <v>44361</v>
      </c>
      <c r="W264" s="267">
        <v>96374</v>
      </c>
      <c r="Y264" s="245" t="s">
        <v>10502</v>
      </c>
      <c r="Z264" s="246">
        <v>6865.43</v>
      </c>
      <c r="AB264" s="231" t="s">
        <v>10143</v>
      </c>
      <c r="AC264" s="232">
        <v>2994.69</v>
      </c>
    </row>
    <row r="265" spans="1:29" ht="14.5" x14ac:dyDescent="0.35">
      <c r="A265" s="259" t="s">
        <v>43819</v>
      </c>
      <c r="B265" s="259"/>
      <c r="C265" s="260">
        <v>48120</v>
      </c>
      <c r="E265" s="239" t="s">
        <v>737</v>
      </c>
      <c r="F265" s="239"/>
      <c r="G265" s="240">
        <v>21061.88</v>
      </c>
      <c r="I265" s="231" t="s">
        <v>3810</v>
      </c>
      <c r="J265" s="231"/>
      <c r="K265" s="232">
        <v>298533</v>
      </c>
      <c r="M265" s="261" t="s">
        <v>41587</v>
      </c>
      <c r="N265" s="262">
        <v>371027.37</v>
      </c>
      <c r="P265" s="243" t="s">
        <v>16853</v>
      </c>
      <c r="Q265" s="244">
        <v>32600</v>
      </c>
      <c r="R265" s="104"/>
      <c r="S265" s="235" t="s">
        <v>17813</v>
      </c>
      <c r="T265" s="236">
        <v>90694.98</v>
      </c>
      <c r="V265" s="266" t="s">
        <v>44362</v>
      </c>
      <c r="W265" s="267">
        <v>48120</v>
      </c>
      <c r="Y265" s="245" t="s">
        <v>10559</v>
      </c>
      <c r="Z265" s="246">
        <v>58256.63</v>
      </c>
      <c r="AB265" s="231" t="s">
        <v>10698</v>
      </c>
      <c r="AC265" s="232">
        <v>16081.03</v>
      </c>
    </row>
    <row r="266" spans="1:29" ht="14.5" x14ac:dyDescent="0.35">
      <c r="A266" s="259" t="s">
        <v>43820</v>
      </c>
      <c r="B266" s="259"/>
      <c r="C266" s="260">
        <v>83206.34</v>
      </c>
      <c r="E266" s="239" t="s">
        <v>738</v>
      </c>
      <c r="F266" s="239"/>
      <c r="G266" s="240">
        <v>4312</v>
      </c>
      <c r="I266" s="231" t="s">
        <v>3811</v>
      </c>
      <c r="J266" s="231"/>
      <c r="K266" s="232">
        <v>44121</v>
      </c>
      <c r="M266" s="261" t="s">
        <v>41588</v>
      </c>
      <c r="N266" s="262">
        <v>18201.71</v>
      </c>
      <c r="P266" s="243" t="s">
        <v>16854</v>
      </c>
      <c r="Q266" s="244">
        <v>48939</v>
      </c>
      <c r="R266" s="104"/>
      <c r="S266" s="235" t="s">
        <v>17814</v>
      </c>
      <c r="T266" s="236">
        <v>90884.57</v>
      </c>
      <c r="V266" s="266" t="s">
        <v>44363</v>
      </c>
      <c r="W266" s="267">
        <v>83206.34</v>
      </c>
      <c r="Y266" s="245" t="s">
        <v>13045</v>
      </c>
      <c r="Z266" s="246">
        <v>413595.71</v>
      </c>
      <c r="AB266" s="231" t="s">
        <v>11093</v>
      </c>
      <c r="AC266" s="232">
        <v>15390</v>
      </c>
    </row>
    <row r="267" spans="1:29" ht="14.5" x14ac:dyDescent="0.35">
      <c r="A267" s="259" t="s">
        <v>43821</v>
      </c>
      <c r="B267" s="259"/>
      <c r="C267" s="260">
        <v>81006.63</v>
      </c>
      <c r="E267" s="239" t="s">
        <v>739</v>
      </c>
      <c r="F267" s="239"/>
      <c r="G267" s="240">
        <v>91717.52</v>
      </c>
      <c r="I267" s="231" t="s">
        <v>3812</v>
      </c>
      <c r="J267" s="231"/>
      <c r="K267" s="232">
        <v>20560</v>
      </c>
      <c r="M267" s="261" t="s">
        <v>55514</v>
      </c>
      <c r="N267" s="262">
        <v>18532.43</v>
      </c>
      <c r="P267" s="243" t="s">
        <v>16855</v>
      </c>
      <c r="Q267" s="244">
        <v>61456.800000000003</v>
      </c>
      <c r="R267" s="104"/>
      <c r="S267" s="235" t="s">
        <v>15021</v>
      </c>
      <c r="T267" s="236">
        <v>5770.14</v>
      </c>
      <c r="V267" s="266" t="s">
        <v>44364</v>
      </c>
      <c r="W267" s="267">
        <v>81006.63</v>
      </c>
      <c r="Y267" s="245" t="s">
        <v>13449</v>
      </c>
      <c r="Z267" s="246">
        <v>19550.580000000002</v>
      </c>
      <c r="AB267" s="231" t="s">
        <v>10699</v>
      </c>
      <c r="AC267" s="232">
        <v>15390</v>
      </c>
    </row>
    <row r="268" spans="1:29" ht="14.5" x14ac:dyDescent="0.35">
      <c r="A268" s="259" t="s">
        <v>43822</v>
      </c>
      <c r="B268" s="259"/>
      <c r="C268" s="260">
        <v>129150.25</v>
      </c>
      <c r="E268" s="239" t="s">
        <v>740</v>
      </c>
      <c r="F268" s="239"/>
      <c r="G268" s="240">
        <v>12129.63</v>
      </c>
      <c r="I268" s="231" t="s">
        <v>3813</v>
      </c>
      <c r="J268" s="231"/>
      <c r="K268" s="232">
        <v>122917</v>
      </c>
      <c r="M268" s="261" t="s">
        <v>41589</v>
      </c>
      <c r="N268" s="262">
        <v>1289.46</v>
      </c>
      <c r="P268" s="243" t="s">
        <v>16856</v>
      </c>
      <c r="Q268" s="244">
        <v>17423.400000000001</v>
      </c>
      <c r="R268" s="104"/>
      <c r="S268" s="235" t="s">
        <v>15022</v>
      </c>
      <c r="T268" s="236">
        <v>16714.939999999999</v>
      </c>
      <c r="V268" s="266" t="s">
        <v>44365</v>
      </c>
      <c r="W268" s="267">
        <v>129150.25</v>
      </c>
      <c r="Y268" s="245" t="s">
        <v>10622</v>
      </c>
      <c r="Z268" s="246">
        <v>5794005.4100000001</v>
      </c>
      <c r="AB268" s="231" t="s">
        <v>11094</v>
      </c>
      <c r="AC268" s="232">
        <v>1152623</v>
      </c>
    </row>
    <row r="269" spans="1:29" ht="14.5" x14ac:dyDescent="0.35">
      <c r="A269" s="259" t="s">
        <v>43823</v>
      </c>
      <c r="B269" s="259"/>
      <c r="C269" s="260">
        <v>212641.67</v>
      </c>
      <c r="E269" s="239" t="s">
        <v>741</v>
      </c>
      <c r="F269" s="239"/>
      <c r="G269" s="240">
        <v>965280</v>
      </c>
      <c r="I269" s="231" t="s">
        <v>3814</v>
      </c>
      <c r="J269" s="231"/>
      <c r="K269" s="232">
        <v>2378529</v>
      </c>
      <c r="M269" s="261" t="s">
        <v>49903</v>
      </c>
      <c r="N269" s="262">
        <v>95037.37</v>
      </c>
      <c r="P269" s="243" t="s">
        <v>16857</v>
      </c>
      <c r="Q269" s="244">
        <v>166400.39000000001</v>
      </c>
      <c r="R269" s="104"/>
      <c r="S269" s="235" t="s">
        <v>15023</v>
      </c>
      <c r="T269" s="236">
        <v>38895.56</v>
      </c>
      <c r="V269" s="266" t="s">
        <v>44366</v>
      </c>
      <c r="W269" s="267">
        <v>212641.67</v>
      </c>
      <c r="Y269" s="245" t="s">
        <v>7469</v>
      </c>
      <c r="Z269" s="246">
        <v>34780.1</v>
      </c>
      <c r="AB269" s="231" t="s">
        <v>10700</v>
      </c>
      <c r="AC269" s="232">
        <v>1152623</v>
      </c>
    </row>
    <row r="270" spans="1:29" ht="14.5" x14ac:dyDescent="0.35">
      <c r="A270" s="259" t="s">
        <v>43824</v>
      </c>
      <c r="B270" s="259"/>
      <c r="C270" s="260">
        <v>55911</v>
      </c>
      <c r="E270" s="239" t="s">
        <v>742</v>
      </c>
      <c r="F270" s="239"/>
      <c r="G270" s="240">
        <v>35062</v>
      </c>
      <c r="I270" s="231" t="s">
        <v>3815</v>
      </c>
      <c r="J270" s="231"/>
      <c r="K270" s="232">
        <v>25039</v>
      </c>
      <c r="M270" s="261" t="s">
        <v>42902</v>
      </c>
      <c r="N270" s="262">
        <v>34965.4</v>
      </c>
      <c r="P270" s="243" t="s">
        <v>16858</v>
      </c>
      <c r="Q270" s="244">
        <v>27827.87</v>
      </c>
      <c r="R270" s="104"/>
      <c r="S270" s="235" t="s">
        <v>15024</v>
      </c>
      <c r="T270" s="236">
        <v>26865.13</v>
      </c>
      <c r="V270" s="266" t="s">
        <v>44367</v>
      </c>
      <c r="W270" s="267">
        <v>55911</v>
      </c>
      <c r="Y270" s="245" t="s">
        <v>7897</v>
      </c>
      <c r="Z270" s="246">
        <v>1859</v>
      </c>
      <c r="AB270" s="231" t="s">
        <v>11095</v>
      </c>
      <c r="AC270" s="232">
        <v>50141</v>
      </c>
    </row>
    <row r="271" spans="1:29" ht="14.5" x14ac:dyDescent="0.35">
      <c r="A271" s="259" t="s">
        <v>43825</v>
      </c>
      <c r="B271" s="259"/>
      <c r="C271" s="260">
        <v>86389.22</v>
      </c>
      <c r="E271" s="239" t="s">
        <v>743</v>
      </c>
      <c r="F271" s="239"/>
      <c r="G271" s="240">
        <v>63825.94</v>
      </c>
      <c r="I271" s="231" t="s">
        <v>3816</v>
      </c>
      <c r="J271" s="231"/>
      <c r="K271" s="232">
        <v>11265</v>
      </c>
      <c r="M271" s="261" t="s">
        <v>41590</v>
      </c>
      <c r="N271" s="262">
        <v>59821.8</v>
      </c>
      <c r="P271" s="243" t="s">
        <v>16859</v>
      </c>
      <c r="Q271" s="244">
        <v>19588.240000000002</v>
      </c>
      <c r="R271" s="104"/>
      <c r="S271" s="235" t="s">
        <v>15025</v>
      </c>
      <c r="T271" s="236">
        <v>348.08</v>
      </c>
      <c r="V271" s="266" t="s">
        <v>44368</v>
      </c>
      <c r="W271" s="267">
        <v>86389.22</v>
      </c>
      <c r="Y271" s="245" t="s">
        <v>8137</v>
      </c>
      <c r="Z271" s="246">
        <v>21013</v>
      </c>
      <c r="AB271" s="231" t="s">
        <v>10701</v>
      </c>
      <c r="AC271" s="232">
        <v>50141</v>
      </c>
    </row>
    <row r="272" spans="1:29" ht="14.5" x14ac:dyDescent="0.35">
      <c r="A272" s="259" t="s">
        <v>43826</v>
      </c>
      <c r="B272" s="259"/>
      <c r="C272" s="260">
        <v>50058</v>
      </c>
      <c r="E272" s="239" t="s">
        <v>744</v>
      </c>
      <c r="F272" s="239"/>
      <c r="G272" s="240">
        <v>250468.66</v>
      </c>
      <c r="I272" s="231" t="s">
        <v>3817</v>
      </c>
      <c r="J272" s="231"/>
      <c r="K272" s="232">
        <v>33004</v>
      </c>
      <c r="M272" s="261" t="s">
        <v>55515</v>
      </c>
      <c r="N272" s="262">
        <v>4042.95</v>
      </c>
      <c r="P272" s="243" t="s">
        <v>16860</v>
      </c>
      <c r="Q272" s="244">
        <v>7093.88</v>
      </c>
      <c r="R272" s="104"/>
      <c r="S272" s="235" t="s">
        <v>15026</v>
      </c>
      <c r="T272" s="236">
        <v>6505.68</v>
      </c>
      <c r="V272" s="266" t="s">
        <v>44369</v>
      </c>
      <c r="W272" s="267">
        <v>50058</v>
      </c>
      <c r="Y272" s="245" t="s">
        <v>8553</v>
      </c>
      <c r="Z272" s="246">
        <v>14158.19</v>
      </c>
      <c r="AB272" s="231" t="s">
        <v>11096</v>
      </c>
      <c r="AC272" s="232">
        <v>57378</v>
      </c>
    </row>
    <row r="273" spans="1:29" ht="14.5" x14ac:dyDescent="0.35">
      <c r="A273" s="259" t="s">
        <v>43827</v>
      </c>
      <c r="B273" s="259"/>
      <c r="C273" s="260">
        <v>71588</v>
      </c>
      <c r="E273" s="239" t="s">
        <v>745</v>
      </c>
      <c r="F273" s="239"/>
      <c r="G273" s="240">
        <v>20622</v>
      </c>
      <c r="I273" s="231" t="s">
        <v>3818</v>
      </c>
      <c r="J273" s="231"/>
      <c r="K273" s="232">
        <v>1794.13</v>
      </c>
      <c r="M273" s="261" t="s">
        <v>55516</v>
      </c>
      <c r="N273" s="262">
        <v>309.29000000000002</v>
      </c>
      <c r="P273" s="243" t="s">
        <v>16861</v>
      </c>
      <c r="Q273" s="244">
        <v>6715.36</v>
      </c>
      <c r="R273" s="104"/>
      <c r="S273" s="235" t="s">
        <v>15027</v>
      </c>
      <c r="T273" s="236">
        <v>12333.01</v>
      </c>
      <c r="V273" s="266" t="s">
        <v>44370</v>
      </c>
      <c r="W273" s="267">
        <v>71588</v>
      </c>
      <c r="Y273" s="245" t="s">
        <v>8857</v>
      </c>
      <c r="Z273" s="246">
        <v>1276.3699999999999</v>
      </c>
      <c r="AB273" s="231" t="s">
        <v>10702</v>
      </c>
      <c r="AC273" s="232">
        <v>57378</v>
      </c>
    </row>
    <row r="274" spans="1:29" ht="14.5" x14ac:dyDescent="0.35">
      <c r="A274" s="259" t="s">
        <v>43828</v>
      </c>
      <c r="B274" s="259"/>
      <c r="C274" s="260">
        <v>163844</v>
      </c>
      <c r="E274" s="239" t="s">
        <v>746</v>
      </c>
      <c r="F274" s="239"/>
      <c r="G274" s="240">
        <v>390983.62</v>
      </c>
      <c r="I274" s="231" t="s">
        <v>3819</v>
      </c>
      <c r="J274" s="231"/>
      <c r="K274" s="232">
        <v>40734.58</v>
      </c>
      <c r="M274" s="261" t="s">
        <v>55517</v>
      </c>
      <c r="N274" s="262">
        <v>974.35</v>
      </c>
      <c r="P274" s="243" t="s">
        <v>16862</v>
      </c>
      <c r="Q274" s="244">
        <v>37500</v>
      </c>
      <c r="R274" s="104"/>
      <c r="S274" s="235" t="s">
        <v>15028</v>
      </c>
      <c r="T274" s="236">
        <v>5855.96</v>
      </c>
      <c r="V274" s="266" t="s">
        <v>44371</v>
      </c>
      <c r="W274" s="267">
        <v>163844</v>
      </c>
      <c r="Y274" s="245" t="s">
        <v>9494</v>
      </c>
      <c r="Z274" s="246">
        <v>2132</v>
      </c>
      <c r="AB274" s="231" t="s">
        <v>11097</v>
      </c>
      <c r="AC274" s="232">
        <v>6156</v>
      </c>
    </row>
    <row r="275" spans="1:29" ht="14.5" x14ac:dyDescent="0.35">
      <c r="A275" s="259" t="s">
        <v>43829</v>
      </c>
      <c r="B275" s="259"/>
      <c r="C275" s="260">
        <v>67231</v>
      </c>
      <c r="E275" s="239" t="s">
        <v>747</v>
      </c>
      <c r="F275" s="239"/>
      <c r="G275" s="240">
        <v>79168</v>
      </c>
      <c r="I275" s="231" t="s">
        <v>3820</v>
      </c>
      <c r="J275" s="231"/>
      <c r="K275" s="232">
        <v>25527</v>
      </c>
      <c r="M275" s="261" t="s">
        <v>55518</v>
      </c>
      <c r="N275" s="262">
        <v>44.47</v>
      </c>
      <c r="P275" s="243" t="s">
        <v>16863</v>
      </c>
      <c r="Q275" s="244">
        <v>225.29</v>
      </c>
      <c r="R275" s="104"/>
      <c r="S275" s="235" t="s">
        <v>15029</v>
      </c>
      <c r="T275" s="236">
        <v>18758.189999999999</v>
      </c>
      <c r="V275" s="266" t="s">
        <v>44372</v>
      </c>
      <c r="W275" s="267">
        <v>67231</v>
      </c>
      <c r="Y275" s="245" t="s">
        <v>9733</v>
      </c>
      <c r="Z275" s="246">
        <v>29845</v>
      </c>
      <c r="AB275" s="231" t="s">
        <v>11298</v>
      </c>
      <c r="AC275" s="232">
        <v>38111</v>
      </c>
    </row>
    <row r="276" spans="1:29" ht="14.5" x14ac:dyDescent="0.35">
      <c r="A276" s="259" t="s">
        <v>43830</v>
      </c>
      <c r="B276" s="259"/>
      <c r="C276" s="260">
        <v>40234.18</v>
      </c>
      <c r="E276" s="239" t="s">
        <v>748</v>
      </c>
      <c r="F276" s="239"/>
      <c r="G276" s="240">
        <v>10537</v>
      </c>
      <c r="I276" s="231" t="s">
        <v>3821</v>
      </c>
      <c r="J276" s="231"/>
      <c r="K276" s="232">
        <v>25947</v>
      </c>
      <c r="M276" s="261" t="s">
        <v>55519</v>
      </c>
      <c r="N276" s="262">
        <v>212.59</v>
      </c>
      <c r="P276" s="243" t="s">
        <v>16864</v>
      </c>
      <c r="Q276" s="244">
        <v>29065.35</v>
      </c>
      <c r="R276" s="104"/>
      <c r="S276" s="235" t="s">
        <v>33607</v>
      </c>
      <c r="T276" s="236">
        <v>3192</v>
      </c>
      <c r="V276" s="266" t="s">
        <v>44373</v>
      </c>
      <c r="W276" s="267">
        <v>40234.18</v>
      </c>
      <c r="Y276" s="245" t="s">
        <v>10079</v>
      </c>
      <c r="Z276" s="246">
        <v>132457.48000000001</v>
      </c>
      <c r="AB276" s="231" t="s">
        <v>10703</v>
      </c>
      <c r="AC276" s="232">
        <v>44267</v>
      </c>
    </row>
    <row r="277" spans="1:29" ht="14.5" x14ac:dyDescent="0.35">
      <c r="A277" s="259" t="s">
        <v>44899</v>
      </c>
      <c r="B277" s="259"/>
      <c r="C277" s="260">
        <v>1208654.3999999999</v>
      </c>
      <c r="E277" s="239" t="s">
        <v>749</v>
      </c>
      <c r="F277" s="239"/>
      <c r="G277" s="240">
        <v>110382.1</v>
      </c>
      <c r="I277" s="231" t="s">
        <v>3822</v>
      </c>
      <c r="J277" s="231"/>
      <c r="K277" s="232">
        <v>14346</v>
      </c>
      <c r="M277" s="261" t="s">
        <v>55520</v>
      </c>
      <c r="N277" s="262">
        <v>6086.35</v>
      </c>
      <c r="P277" s="243" t="s">
        <v>16865</v>
      </c>
      <c r="Q277" s="244">
        <v>65628.98</v>
      </c>
      <c r="R277" s="104"/>
      <c r="S277" s="235" t="s">
        <v>33608</v>
      </c>
      <c r="T277" s="236">
        <v>244.18</v>
      </c>
      <c r="V277" s="266" t="s">
        <v>46290</v>
      </c>
      <c r="W277" s="267">
        <v>1208654.3999999999</v>
      </c>
      <c r="Y277" s="245" t="s">
        <v>10350</v>
      </c>
      <c r="Z277" s="246">
        <v>6858</v>
      </c>
      <c r="AB277" s="231" t="s">
        <v>11098</v>
      </c>
      <c r="AC277" s="232">
        <v>8777</v>
      </c>
    </row>
    <row r="278" spans="1:29" ht="14.5" x14ac:dyDescent="0.35">
      <c r="A278" s="259" t="s">
        <v>43831</v>
      </c>
      <c r="B278" s="259"/>
      <c r="C278" s="260">
        <v>176007.52</v>
      </c>
      <c r="E278" s="239" t="s">
        <v>750</v>
      </c>
      <c r="F278" s="239"/>
      <c r="G278" s="240">
        <v>89077</v>
      </c>
      <c r="I278" s="231" t="s">
        <v>3823</v>
      </c>
      <c r="J278" s="231"/>
      <c r="K278" s="232">
        <v>22025</v>
      </c>
      <c r="M278" s="261" t="s">
        <v>55521</v>
      </c>
      <c r="N278" s="262">
        <v>465.62</v>
      </c>
      <c r="P278" s="243" t="s">
        <v>16866</v>
      </c>
      <c r="Q278" s="244">
        <v>33740.620000000003</v>
      </c>
      <c r="R278" s="104"/>
      <c r="S278" s="235" t="s">
        <v>33609</v>
      </c>
      <c r="T278" s="236">
        <v>38422.68</v>
      </c>
      <c r="V278" s="266" t="s">
        <v>44374</v>
      </c>
      <c r="W278" s="267">
        <v>176007.52</v>
      </c>
      <c r="Y278" s="245" t="s">
        <v>12373</v>
      </c>
      <c r="Z278" s="246">
        <v>549.67999999999995</v>
      </c>
      <c r="AB278" s="231" t="s">
        <v>10704</v>
      </c>
      <c r="AC278" s="232">
        <v>8777</v>
      </c>
    </row>
    <row r="279" spans="1:29" ht="14.5" x14ac:dyDescent="0.35">
      <c r="A279" s="259" t="s">
        <v>44900</v>
      </c>
      <c r="B279" s="259"/>
      <c r="C279" s="260">
        <v>10842001.550000001</v>
      </c>
      <c r="E279" s="239" t="s">
        <v>326</v>
      </c>
      <c r="F279" s="239"/>
      <c r="G279" s="240">
        <v>58601104.770000003</v>
      </c>
      <c r="I279" s="231" t="s">
        <v>3824</v>
      </c>
      <c r="J279" s="231"/>
      <c r="K279" s="232">
        <v>8638</v>
      </c>
      <c r="M279" s="261" t="s">
        <v>55522</v>
      </c>
      <c r="N279" s="262">
        <v>1466.81</v>
      </c>
      <c r="P279" s="243" t="s">
        <v>16867</v>
      </c>
      <c r="Q279" s="244">
        <v>75142.66</v>
      </c>
      <c r="R279" s="104"/>
      <c r="S279" s="235" t="s">
        <v>33610</v>
      </c>
      <c r="T279" s="236">
        <v>4298.04</v>
      </c>
      <c r="V279" s="266" t="s">
        <v>46291</v>
      </c>
      <c r="W279" s="267">
        <v>10842001.550000001</v>
      </c>
      <c r="Y279" s="245" t="s">
        <v>12552</v>
      </c>
      <c r="Z279" s="246">
        <v>1050</v>
      </c>
      <c r="AB279" s="231" t="s">
        <v>10966</v>
      </c>
      <c r="AC279" s="232">
        <v>68718</v>
      </c>
    </row>
    <row r="280" spans="1:29" ht="14.5" x14ac:dyDescent="0.35">
      <c r="A280" s="259" t="s">
        <v>43832</v>
      </c>
      <c r="B280" s="259"/>
      <c r="C280" s="260">
        <v>156000</v>
      </c>
      <c r="E280" s="239" t="s">
        <v>751</v>
      </c>
      <c r="F280" s="239"/>
      <c r="G280" s="240">
        <v>4163</v>
      </c>
      <c r="I280" s="231" t="s">
        <v>3825</v>
      </c>
      <c r="J280" s="231"/>
      <c r="K280" s="232">
        <v>10625</v>
      </c>
      <c r="M280" s="261" t="s">
        <v>55523</v>
      </c>
      <c r="N280" s="262">
        <v>111.42</v>
      </c>
      <c r="P280" s="243" t="s">
        <v>16868</v>
      </c>
      <c r="Q280" s="244">
        <v>28628.98</v>
      </c>
      <c r="R280" s="104"/>
      <c r="S280" s="235" t="s">
        <v>33611</v>
      </c>
      <c r="T280" s="236">
        <v>80005.279999999999</v>
      </c>
      <c r="V280" s="266" t="s">
        <v>44375</v>
      </c>
      <c r="W280" s="267">
        <v>156000</v>
      </c>
      <c r="Y280" s="245" t="s">
        <v>13046</v>
      </c>
      <c r="Z280" s="246">
        <v>62021.75</v>
      </c>
      <c r="AB280" s="231" t="s">
        <v>11099</v>
      </c>
      <c r="AC280" s="232">
        <v>68585</v>
      </c>
    </row>
    <row r="281" spans="1:29" ht="14.5" x14ac:dyDescent="0.35">
      <c r="A281" s="259" t="s">
        <v>43833</v>
      </c>
      <c r="B281" s="259"/>
      <c r="C281" s="260">
        <v>89747.79</v>
      </c>
      <c r="E281" s="239" t="s">
        <v>752</v>
      </c>
      <c r="F281" s="239"/>
      <c r="G281" s="240">
        <v>1000</v>
      </c>
      <c r="I281" s="231" t="s">
        <v>3826</v>
      </c>
      <c r="J281" s="231"/>
      <c r="K281" s="232">
        <v>51856.87</v>
      </c>
      <c r="M281" s="261" t="s">
        <v>55524</v>
      </c>
      <c r="N281" s="262">
        <v>321.79000000000002</v>
      </c>
      <c r="P281" s="243" t="s">
        <v>16869</v>
      </c>
      <c r="Q281" s="244">
        <v>51903.85</v>
      </c>
      <c r="R281" s="104"/>
      <c r="S281" s="235" t="s">
        <v>33612</v>
      </c>
      <c r="T281" s="236">
        <v>1355.43</v>
      </c>
      <c r="V281" s="266" t="s">
        <v>44376</v>
      </c>
      <c r="W281" s="267">
        <v>89747.79</v>
      </c>
      <c r="Y281" s="245" t="s">
        <v>10623</v>
      </c>
      <c r="Z281" s="246">
        <v>308000.57</v>
      </c>
      <c r="AB281" s="231" t="s">
        <v>10705</v>
      </c>
      <c r="AC281" s="232">
        <v>137303</v>
      </c>
    </row>
    <row r="282" spans="1:29" ht="14.5" x14ac:dyDescent="0.35">
      <c r="A282" s="259" t="s">
        <v>43834</v>
      </c>
      <c r="B282" s="259"/>
      <c r="C282" s="260">
        <v>89887.75</v>
      </c>
      <c r="E282" s="239" t="s">
        <v>753</v>
      </c>
      <c r="F282" s="239"/>
      <c r="G282" s="240">
        <v>706</v>
      </c>
      <c r="I282" s="231" t="s">
        <v>3827</v>
      </c>
      <c r="J282" s="231"/>
      <c r="K282" s="232">
        <v>112139</v>
      </c>
      <c r="M282" s="261" t="s">
        <v>50987</v>
      </c>
      <c r="N282" s="262">
        <v>5037.04</v>
      </c>
      <c r="P282" s="243" t="s">
        <v>16870</v>
      </c>
      <c r="Q282" s="244">
        <v>173004.82</v>
      </c>
      <c r="R282" s="104"/>
      <c r="S282" s="235" t="s">
        <v>33613</v>
      </c>
      <c r="T282" s="236">
        <v>342.39</v>
      </c>
      <c r="V282" s="266" t="s">
        <v>44377</v>
      </c>
      <c r="W282" s="267">
        <v>89887.75</v>
      </c>
      <c r="Y282" s="245" t="s">
        <v>7470</v>
      </c>
      <c r="Z282" s="246">
        <v>12579.15</v>
      </c>
      <c r="AB282" s="231" t="s">
        <v>8460</v>
      </c>
      <c r="AC282" s="232">
        <v>36115.26</v>
      </c>
    </row>
    <row r="283" spans="1:29" ht="14.5" x14ac:dyDescent="0.35">
      <c r="A283" s="259" t="s">
        <v>43835</v>
      </c>
      <c r="B283" s="259"/>
      <c r="C283" s="260">
        <v>85048.88</v>
      </c>
      <c r="E283" s="239" t="s">
        <v>754</v>
      </c>
      <c r="F283" s="239"/>
      <c r="G283" s="240">
        <v>25674.58</v>
      </c>
      <c r="I283" s="231" t="s">
        <v>3828</v>
      </c>
      <c r="J283" s="231"/>
      <c r="K283" s="232">
        <v>32095</v>
      </c>
      <c r="M283" s="261" t="s">
        <v>51920</v>
      </c>
      <c r="N283" s="262">
        <v>16.93</v>
      </c>
      <c r="P283" s="243" t="s">
        <v>16871</v>
      </c>
      <c r="Q283" s="244">
        <v>56868.77</v>
      </c>
      <c r="R283" s="104"/>
      <c r="S283" s="235" t="s">
        <v>15030</v>
      </c>
      <c r="T283" s="236">
        <v>2494.9899999999998</v>
      </c>
      <c r="V283" s="266" t="s">
        <v>44378</v>
      </c>
      <c r="W283" s="267">
        <v>85048.88</v>
      </c>
      <c r="Y283" s="245" t="s">
        <v>7898</v>
      </c>
      <c r="Z283" s="246">
        <v>765</v>
      </c>
      <c r="AB283" s="231" t="s">
        <v>11100</v>
      </c>
      <c r="AC283" s="232">
        <v>41460.800000000003</v>
      </c>
    </row>
    <row r="284" spans="1:29" ht="14.5" x14ac:dyDescent="0.35">
      <c r="A284" s="259" t="s">
        <v>43836</v>
      </c>
      <c r="B284" s="259"/>
      <c r="C284" s="260">
        <v>124803</v>
      </c>
      <c r="E284" s="239" t="s">
        <v>755</v>
      </c>
      <c r="F284" s="239"/>
      <c r="G284" s="240">
        <v>2520</v>
      </c>
      <c r="I284" s="231" t="s">
        <v>3829</v>
      </c>
      <c r="J284" s="231"/>
      <c r="K284" s="232">
        <v>20600</v>
      </c>
      <c r="M284" s="261" t="s">
        <v>50988</v>
      </c>
      <c r="N284" s="262">
        <v>380.42</v>
      </c>
      <c r="P284" s="243" t="s">
        <v>16872</v>
      </c>
      <c r="Q284" s="244">
        <v>26685.8</v>
      </c>
      <c r="R284" s="104"/>
      <c r="S284" s="235" t="s">
        <v>15031</v>
      </c>
      <c r="T284" s="236">
        <v>6135</v>
      </c>
      <c r="V284" s="266" t="s">
        <v>44379</v>
      </c>
      <c r="W284" s="267">
        <v>124803</v>
      </c>
      <c r="Y284" s="245" t="s">
        <v>8138</v>
      </c>
      <c r="Z284" s="246">
        <v>11906</v>
      </c>
      <c r="AB284" s="231" t="s">
        <v>10147</v>
      </c>
      <c r="AC284" s="232">
        <v>15070.91</v>
      </c>
    </row>
    <row r="285" spans="1:29" ht="14.5" x14ac:dyDescent="0.35">
      <c r="A285" s="259" t="s">
        <v>44901</v>
      </c>
      <c r="B285" s="259"/>
      <c r="C285" s="260">
        <v>1600179.84</v>
      </c>
      <c r="E285" s="239" t="s">
        <v>756</v>
      </c>
      <c r="F285" s="239"/>
      <c r="G285" s="240">
        <v>500</v>
      </c>
      <c r="I285" s="231" t="s">
        <v>3830</v>
      </c>
      <c r="J285" s="231"/>
      <c r="K285" s="232">
        <v>6960.65</v>
      </c>
      <c r="M285" s="261" t="s">
        <v>55525</v>
      </c>
      <c r="N285" s="262">
        <v>55.59</v>
      </c>
      <c r="P285" s="243" t="s">
        <v>16873</v>
      </c>
      <c r="Q285" s="244">
        <v>2066</v>
      </c>
      <c r="R285" s="104"/>
      <c r="S285" s="235" t="s">
        <v>15032</v>
      </c>
      <c r="T285" s="236">
        <v>9781.76</v>
      </c>
      <c r="V285" s="266" t="s">
        <v>46292</v>
      </c>
      <c r="W285" s="267">
        <v>1600179.84</v>
      </c>
      <c r="Y285" s="245" t="s">
        <v>8554</v>
      </c>
      <c r="Z285" s="246">
        <v>11526</v>
      </c>
      <c r="AB285" s="231" t="s">
        <v>10706</v>
      </c>
      <c r="AC285" s="232">
        <v>92646.97</v>
      </c>
    </row>
    <row r="286" spans="1:29" ht="14.5" x14ac:dyDescent="0.35">
      <c r="A286" s="259" t="s">
        <v>43837</v>
      </c>
      <c r="B286" s="259"/>
      <c r="C286" s="260">
        <v>69056.12</v>
      </c>
      <c r="E286" s="239" t="s">
        <v>757</v>
      </c>
      <c r="F286" s="239"/>
      <c r="G286" s="240">
        <v>27005</v>
      </c>
      <c r="I286" s="231" t="s">
        <v>3831</v>
      </c>
      <c r="J286" s="231"/>
      <c r="K286" s="232">
        <v>836441</v>
      </c>
      <c r="M286" s="261" t="s">
        <v>55526</v>
      </c>
      <c r="N286" s="262">
        <v>217.29</v>
      </c>
      <c r="P286" s="243" t="s">
        <v>16874</v>
      </c>
      <c r="Q286" s="244">
        <v>4322.57</v>
      </c>
      <c r="R286" s="104"/>
      <c r="S286" s="235" t="s">
        <v>15033</v>
      </c>
      <c r="T286" s="236">
        <v>1408.48</v>
      </c>
      <c r="V286" s="266" t="s">
        <v>44380</v>
      </c>
      <c r="W286" s="267">
        <v>69056.12</v>
      </c>
      <c r="Y286" s="245" t="s">
        <v>9495</v>
      </c>
      <c r="Z286" s="246">
        <v>2000</v>
      </c>
      <c r="AB286" s="231" t="s">
        <v>8461</v>
      </c>
      <c r="AC286" s="232">
        <v>36668.300000000003</v>
      </c>
    </row>
    <row r="287" spans="1:29" ht="14.5" x14ac:dyDescent="0.35">
      <c r="A287" s="259" t="s">
        <v>43838</v>
      </c>
      <c r="B287" s="259"/>
      <c r="C287" s="260">
        <v>65666.5</v>
      </c>
      <c r="E287" s="239" t="s">
        <v>758</v>
      </c>
      <c r="F287" s="239"/>
      <c r="G287" s="240">
        <v>18531</v>
      </c>
      <c r="I287" s="231" t="s">
        <v>3832</v>
      </c>
      <c r="J287" s="231"/>
      <c r="K287" s="232">
        <v>10706</v>
      </c>
      <c r="M287" s="261" t="s">
        <v>51921</v>
      </c>
      <c r="N287" s="262">
        <v>570.26</v>
      </c>
      <c r="P287" s="243" t="s">
        <v>16875</v>
      </c>
      <c r="Q287" s="244">
        <v>330.68</v>
      </c>
      <c r="R287" s="104"/>
      <c r="S287" s="235" t="s">
        <v>15034</v>
      </c>
      <c r="T287" s="236">
        <v>3479.4</v>
      </c>
      <c r="V287" s="266" t="s">
        <v>44381</v>
      </c>
      <c r="W287" s="267">
        <v>65666.5</v>
      </c>
      <c r="Y287" s="245" t="s">
        <v>9734</v>
      </c>
      <c r="Z287" s="246">
        <v>11632</v>
      </c>
      <c r="AB287" s="231" t="s">
        <v>11101</v>
      </c>
      <c r="AC287" s="232">
        <v>298533</v>
      </c>
    </row>
    <row r="288" spans="1:29" ht="14.5" x14ac:dyDescent="0.35">
      <c r="A288" s="259" t="s">
        <v>47316</v>
      </c>
      <c r="B288" s="259"/>
      <c r="C288" s="260">
        <v>5961513.2599999998</v>
      </c>
      <c r="E288" s="239" t="s">
        <v>759</v>
      </c>
      <c r="F288" s="239"/>
      <c r="G288" s="240">
        <v>370893</v>
      </c>
      <c r="I288" s="231" t="s">
        <v>3833</v>
      </c>
      <c r="J288" s="231"/>
      <c r="K288" s="232">
        <v>252376</v>
      </c>
      <c r="M288" s="261" t="s">
        <v>52854</v>
      </c>
      <c r="N288" s="262">
        <v>22.57</v>
      </c>
      <c r="P288" s="243" t="s">
        <v>16876</v>
      </c>
      <c r="Q288" s="244">
        <v>148.81</v>
      </c>
      <c r="R288" s="104"/>
      <c r="S288" s="235" t="s">
        <v>15035</v>
      </c>
      <c r="T288" s="236">
        <v>881.91</v>
      </c>
      <c r="V288" s="266" t="s">
        <v>49402</v>
      </c>
      <c r="W288" s="267">
        <v>5961513.2599999998</v>
      </c>
      <c r="Y288" s="245" t="s">
        <v>10080</v>
      </c>
      <c r="Z288" s="246">
        <v>24851.4</v>
      </c>
      <c r="AB288" s="231" t="s">
        <v>10707</v>
      </c>
      <c r="AC288" s="232">
        <v>335201.3</v>
      </c>
    </row>
    <row r="289" spans="1:29" ht="14.5" x14ac:dyDescent="0.35">
      <c r="A289" s="259" t="s">
        <v>43839</v>
      </c>
      <c r="B289" s="259"/>
      <c r="C289" s="260">
        <v>306776.96000000002</v>
      </c>
      <c r="E289" s="239" t="s">
        <v>760</v>
      </c>
      <c r="F289" s="239"/>
      <c r="G289" s="240">
        <v>15416.65</v>
      </c>
      <c r="I289" s="231" t="s">
        <v>3834</v>
      </c>
      <c r="J289" s="231"/>
      <c r="K289" s="232">
        <v>11125</v>
      </c>
      <c r="M289" s="261" t="s">
        <v>47406</v>
      </c>
      <c r="N289" s="262">
        <v>319918.57</v>
      </c>
      <c r="P289" s="243" t="s">
        <v>16877</v>
      </c>
      <c r="Q289" s="244">
        <v>43777.04</v>
      </c>
      <c r="R289" s="104"/>
      <c r="S289" s="235" t="s">
        <v>15036</v>
      </c>
      <c r="T289" s="236">
        <v>537.67999999999995</v>
      </c>
      <c r="V289" s="266" t="s">
        <v>44382</v>
      </c>
      <c r="W289" s="267">
        <v>306776.96000000002</v>
      </c>
      <c r="Y289" s="245" t="s">
        <v>10351</v>
      </c>
      <c r="Z289" s="246">
        <v>2823</v>
      </c>
      <c r="AB289" s="231" t="s">
        <v>8220</v>
      </c>
      <c r="AC289" s="232">
        <v>6246.72</v>
      </c>
    </row>
    <row r="290" spans="1:29" ht="14.5" x14ac:dyDescent="0.35">
      <c r="A290" s="259" t="s">
        <v>43840</v>
      </c>
      <c r="B290" s="259"/>
      <c r="C290" s="260">
        <v>269017.36</v>
      </c>
      <c r="E290" s="239" t="s">
        <v>761</v>
      </c>
      <c r="F290" s="239"/>
      <c r="G290" s="240">
        <v>2560</v>
      </c>
      <c r="I290" s="231" t="s">
        <v>3835</v>
      </c>
      <c r="J290" s="231"/>
      <c r="K290" s="232">
        <v>442135</v>
      </c>
      <c r="M290" s="261" t="s">
        <v>47407</v>
      </c>
      <c r="N290" s="262">
        <v>24473.93</v>
      </c>
      <c r="P290" s="243" t="s">
        <v>16878</v>
      </c>
      <c r="Q290" s="244">
        <v>3329.8</v>
      </c>
      <c r="R290" s="104"/>
      <c r="S290" s="235" t="s">
        <v>15037</v>
      </c>
      <c r="T290" s="236">
        <v>2494.9899999999998</v>
      </c>
      <c r="V290" s="266" t="s">
        <v>44383</v>
      </c>
      <c r="W290" s="267">
        <v>269017.36</v>
      </c>
      <c r="Y290" s="245" t="s">
        <v>12553</v>
      </c>
      <c r="Z290" s="246">
        <v>225</v>
      </c>
      <c r="AB290" s="231" t="s">
        <v>11102</v>
      </c>
      <c r="AC290" s="232">
        <v>44121</v>
      </c>
    </row>
    <row r="291" spans="1:29" ht="14.5" x14ac:dyDescent="0.35">
      <c r="A291" s="259" t="s">
        <v>43841</v>
      </c>
      <c r="B291" s="259"/>
      <c r="C291" s="260">
        <v>33318</v>
      </c>
      <c r="E291" s="239" t="s">
        <v>762</v>
      </c>
      <c r="F291" s="239"/>
      <c r="G291" s="240">
        <v>600</v>
      </c>
      <c r="I291" s="231" t="s">
        <v>3836</v>
      </c>
      <c r="J291" s="231"/>
      <c r="K291" s="232">
        <v>6600</v>
      </c>
      <c r="M291" s="261" t="s">
        <v>47408</v>
      </c>
      <c r="N291" s="262">
        <v>344598.04</v>
      </c>
      <c r="P291" s="243" t="s">
        <v>16879</v>
      </c>
      <c r="Q291" s="244">
        <v>9490.86</v>
      </c>
      <c r="R291" s="104"/>
      <c r="S291" s="235" t="s">
        <v>15038</v>
      </c>
      <c r="T291" s="236">
        <v>5770.14</v>
      </c>
      <c r="V291" s="266" t="s">
        <v>44384</v>
      </c>
      <c r="W291" s="267">
        <v>33318</v>
      </c>
      <c r="Y291" s="245" t="s">
        <v>13047</v>
      </c>
      <c r="Z291" s="246">
        <v>29000</v>
      </c>
      <c r="AB291" s="231" t="s">
        <v>10708</v>
      </c>
      <c r="AC291" s="232">
        <v>50367.72</v>
      </c>
    </row>
    <row r="292" spans="1:29" ht="14.5" x14ac:dyDescent="0.35">
      <c r="A292" s="259" t="s">
        <v>43842</v>
      </c>
      <c r="B292" s="259"/>
      <c r="C292" s="260">
        <v>78047</v>
      </c>
      <c r="E292" s="239" t="s">
        <v>763</v>
      </c>
      <c r="F292" s="239"/>
      <c r="G292" s="240">
        <v>1155</v>
      </c>
      <c r="I292" s="231" t="s">
        <v>3837</v>
      </c>
      <c r="J292" s="231"/>
      <c r="K292" s="232">
        <v>10792</v>
      </c>
      <c r="M292" s="261" t="s">
        <v>47409</v>
      </c>
      <c r="N292" s="262">
        <v>26361.7</v>
      </c>
      <c r="P292" s="243" t="s">
        <v>16880</v>
      </c>
      <c r="Q292" s="244">
        <v>4196.4799999999996</v>
      </c>
      <c r="R292" s="104"/>
      <c r="S292" s="235" t="s">
        <v>15039</v>
      </c>
      <c r="T292" s="236">
        <v>16714.939999999999</v>
      </c>
      <c r="V292" s="266" t="s">
        <v>44385</v>
      </c>
      <c r="W292" s="267">
        <v>78047</v>
      </c>
      <c r="Y292" s="245" t="s">
        <v>10624</v>
      </c>
      <c r="Z292" s="246">
        <v>107307.55</v>
      </c>
      <c r="AB292" s="231" t="s">
        <v>11103</v>
      </c>
      <c r="AC292" s="232">
        <v>20560</v>
      </c>
    </row>
    <row r="293" spans="1:29" ht="14.5" x14ac:dyDescent="0.35">
      <c r="A293" s="259" t="s">
        <v>47317</v>
      </c>
      <c r="B293" s="259"/>
      <c r="C293" s="260">
        <v>451204.29</v>
      </c>
      <c r="E293" s="239" t="s">
        <v>764</v>
      </c>
      <c r="F293" s="239"/>
      <c r="G293" s="240">
        <v>37210</v>
      </c>
      <c r="I293" s="231" t="s">
        <v>3838</v>
      </c>
      <c r="J293" s="231"/>
      <c r="K293" s="232">
        <v>380502</v>
      </c>
      <c r="M293" s="261" t="s">
        <v>16950</v>
      </c>
      <c r="N293" s="262">
        <v>37726.22</v>
      </c>
      <c r="P293" s="243" t="s">
        <v>16881</v>
      </c>
      <c r="Q293" s="244">
        <v>1685.79</v>
      </c>
      <c r="R293" s="104"/>
      <c r="S293" s="235" t="s">
        <v>17881</v>
      </c>
      <c r="T293" s="236">
        <v>3192</v>
      </c>
      <c r="V293" s="266" t="s">
        <v>49403</v>
      </c>
      <c r="W293" s="267">
        <v>451204.29</v>
      </c>
      <c r="Y293" s="245" t="s">
        <v>7471</v>
      </c>
      <c r="Z293" s="246">
        <v>1070767.8799999999</v>
      </c>
      <c r="AB293" s="231" t="s">
        <v>10709</v>
      </c>
      <c r="AC293" s="232">
        <v>20560</v>
      </c>
    </row>
    <row r="294" spans="1:29" ht="14.5" x14ac:dyDescent="0.35">
      <c r="A294" s="259" t="s">
        <v>47318</v>
      </c>
      <c r="B294" s="259"/>
      <c r="C294" s="260">
        <v>332240.2</v>
      </c>
      <c r="E294" s="239" t="s">
        <v>765</v>
      </c>
      <c r="F294" s="239"/>
      <c r="G294" s="240">
        <v>2162</v>
      </c>
      <c r="I294" s="231" t="s">
        <v>3839</v>
      </c>
      <c r="J294" s="231"/>
      <c r="K294" s="232">
        <v>31138.400000000001</v>
      </c>
      <c r="M294" s="261" t="s">
        <v>16951</v>
      </c>
      <c r="N294" s="262">
        <v>40268.39</v>
      </c>
      <c r="P294" s="243" t="s">
        <v>16882</v>
      </c>
      <c r="Q294" s="244">
        <v>539.63</v>
      </c>
      <c r="R294" s="104"/>
      <c r="S294" s="235" t="s">
        <v>15040</v>
      </c>
      <c r="T294" s="236">
        <v>38895.56</v>
      </c>
      <c r="V294" s="266" t="s">
        <v>49404</v>
      </c>
      <c r="W294" s="267">
        <v>332240.2</v>
      </c>
      <c r="Y294" s="245" t="s">
        <v>7732</v>
      </c>
      <c r="Z294" s="246">
        <v>370893</v>
      </c>
      <c r="AB294" s="231" t="s">
        <v>10967</v>
      </c>
      <c r="AC294" s="232">
        <v>239315</v>
      </c>
    </row>
    <row r="295" spans="1:29" ht="14.5" x14ac:dyDescent="0.35">
      <c r="A295" s="259" t="s">
        <v>44902</v>
      </c>
      <c r="B295" s="259"/>
      <c r="C295" s="260">
        <v>1352727.63</v>
      </c>
      <c r="E295" s="239" t="s">
        <v>766</v>
      </c>
      <c r="F295" s="239"/>
      <c r="G295" s="240">
        <v>216000</v>
      </c>
      <c r="I295" s="231" t="s">
        <v>3840</v>
      </c>
      <c r="J295" s="231"/>
      <c r="K295" s="232">
        <v>696832</v>
      </c>
      <c r="M295" s="261" t="s">
        <v>49904</v>
      </c>
      <c r="N295" s="262">
        <v>245.74</v>
      </c>
      <c r="P295" s="243" t="s">
        <v>16883</v>
      </c>
      <c r="Q295" s="244">
        <v>16873.900000000001</v>
      </c>
      <c r="R295" s="104"/>
      <c r="S295" s="235" t="s">
        <v>15041</v>
      </c>
      <c r="T295" s="236">
        <v>26865.13</v>
      </c>
      <c r="V295" s="266" t="s">
        <v>46293</v>
      </c>
      <c r="W295" s="267">
        <v>1352727.63</v>
      </c>
      <c r="Y295" s="245" t="s">
        <v>7899</v>
      </c>
      <c r="Z295" s="246">
        <v>45754</v>
      </c>
      <c r="AB295" s="231" t="s">
        <v>11104</v>
      </c>
      <c r="AC295" s="232">
        <v>122917</v>
      </c>
    </row>
    <row r="296" spans="1:29" ht="14.5" x14ac:dyDescent="0.35">
      <c r="A296" s="259" t="s">
        <v>43843</v>
      </c>
      <c r="B296" s="259"/>
      <c r="C296" s="260">
        <v>198075.99</v>
      </c>
      <c r="E296" s="239" t="s">
        <v>767</v>
      </c>
      <c r="F296" s="239"/>
      <c r="G296" s="240">
        <v>36457</v>
      </c>
      <c r="I296" s="231" t="s">
        <v>3841</v>
      </c>
      <c r="J296" s="231"/>
      <c r="K296" s="232">
        <v>205823</v>
      </c>
      <c r="M296" s="261" t="s">
        <v>55527</v>
      </c>
      <c r="N296" s="262">
        <v>656.64</v>
      </c>
      <c r="P296" s="243" t="s">
        <v>16884</v>
      </c>
      <c r="Q296" s="244">
        <v>161092.76</v>
      </c>
      <c r="R296" s="104"/>
      <c r="S296" s="235" t="s">
        <v>15042</v>
      </c>
      <c r="T296" s="236">
        <v>6135</v>
      </c>
      <c r="V296" s="266" t="s">
        <v>44386</v>
      </c>
      <c r="W296" s="267">
        <v>198075.99</v>
      </c>
      <c r="Y296" s="245" t="s">
        <v>8139</v>
      </c>
      <c r="Z296" s="246">
        <v>549822.55000000005</v>
      </c>
      <c r="AB296" s="231" t="s">
        <v>10150</v>
      </c>
      <c r="AC296" s="232">
        <v>314929.76</v>
      </c>
    </row>
    <row r="297" spans="1:29" ht="14.5" x14ac:dyDescent="0.35">
      <c r="A297" s="259" t="s">
        <v>43844</v>
      </c>
      <c r="B297" s="259"/>
      <c r="C297" s="260">
        <v>125951</v>
      </c>
      <c r="E297" s="239" t="s">
        <v>4062</v>
      </c>
      <c r="F297" s="239"/>
      <c r="G297" s="240">
        <v>2490</v>
      </c>
      <c r="I297" s="231" t="s">
        <v>3842</v>
      </c>
      <c r="J297" s="231"/>
      <c r="K297" s="232">
        <v>20069</v>
      </c>
      <c r="M297" s="261" t="s">
        <v>34993</v>
      </c>
      <c r="N297" s="262">
        <v>12687</v>
      </c>
      <c r="P297" s="243" t="s">
        <v>16885</v>
      </c>
      <c r="Q297" s="244">
        <v>2302.3000000000002</v>
      </c>
      <c r="R297" s="104"/>
      <c r="S297" s="235" t="s">
        <v>15043</v>
      </c>
      <c r="T297" s="236">
        <v>9781.76</v>
      </c>
      <c r="V297" s="266" t="s">
        <v>44387</v>
      </c>
      <c r="W297" s="267">
        <v>125951</v>
      </c>
      <c r="Y297" s="245" t="s">
        <v>8422</v>
      </c>
      <c r="Z297" s="246">
        <v>680076</v>
      </c>
      <c r="AB297" s="231" t="s">
        <v>10710</v>
      </c>
      <c r="AC297" s="232">
        <v>677161.76</v>
      </c>
    </row>
    <row r="298" spans="1:29" ht="14.5" x14ac:dyDescent="0.35">
      <c r="A298" s="259" t="s">
        <v>44903</v>
      </c>
      <c r="B298" s="259"/>
      <c r="C298" s="260">
        <v>670279</v>
      </c>
      <c r="E298" s="239" t="s">
        <v>4064</v>
      </c>
      <c r="F298" s="239"/>
      <c r="G298" s="240">
        <v>2989</v>
      </c>
      <c r="I298" s="231" t="s">
        <v>3843</v>
      </c>
      <c r="J298" s="231"/>
      <c r="K298" s="232">
        <v>2246.85</v>
      </c>
      <c r="M298" s="261" t="s">
        <v>16954</v>
      </c>
      <c r="N298" s="262">
        <v>7006.13</v>
      </c>
      <c r="P298" s="243" t="s">
        <v>16886</v>
      </c>
      <c r="Q298" s="244">
        <v>12579.82</v>
      </c>
      <c r="R298" s="104"/>
      <c r="S298" s="235" t="s">
        <v>15044</v>
      </c>
      <c r="T298" s="236">
        <v>348.08</v>
      </c>
      <c r="V298" s="266" t="s">
        <v>46294</v>
      </c>
      <c r="W298" s="267">
        <v>670279</v>
      </c>
      <c r="Y298" s="245" t="s">
        <v>8555</v>
      </c>
      <c r="Z298" s="246">
        <v>127035.5</v>
      </c>
      <c r="AB298" s="231" t="s">
        <v>10968</v>
      </c>
      <c r="AC298" s="232">
        <v>4609004</v>
      </c>
    </row>
    <row r="299" spans="1:29" ht="14.5" x14ac:dyDescent="0.35">
      <c r="A299" s="259" t="s">
        <v>44904</v>
      </c>
      <c r="B299" s="259"/>
      <c r="C299" s="260">
        <v>15036166.26</v>
      </c>
      <c r="E299" s="239" t="s">
        <v>768</v>
      </c>
      <c r="F299" s="239"/>
      <c r="G299" s="240">
        <v>53035</v>
      </c>
      <c r="I299" s="231" t="s">
        <v>3844</v>
      </c>
      <c r="J299" s="231"/>
      <c r="K299" s="232">
        <v>64386</v>
      </c>
      <c r="M299" s="261" t="s">
        <v>14926</v>
      </c>
      <c r="N299" s="262">
        <v>7197.03</v>
      </c>
      <c r="P299" s="243" t="s">
        <v>16887</v>
      </c>
      <c r="Q299" s="244">
        <v>20024.23</v>
      </c>
      <c r="R299" s="104"/>
      <c r="S299" s="235" t="s">
        <v>15045</v>
      </c>
      <c r="T299" s="236">
        <v>8158.34</v>
      </c>
      <c r="V299" s="266" t="s">
        <v>46295</v>
      </c>
      <c r="W299" s="267">
        <v>15036166.26</v>
      </c>
      <c r="Y299" s="245" t="s">
        <v>8858</v>
      </c>
      <c r="Z299" s="246">
        <v>172368.46</v>
      </c>
      <c r="AB299" s="231" t="s">
        <v>11105</v>
      </c>
      <c r="AC299" s="232">
        <v>2378529</v>
      </c>
    </row>
    <row r="300" spans="1:29" ht="14.5" x14ac:dyDescent="0.35">
      <c r="A300" s="259" t="s">
        <v>43845</v>
      </c>
      <c r="B300" s="259"/>
      <c r="C300" s="260">
        <v>76700.759999999995</v>
      </c>
      <c r="E300" s="239" t="s">
        <v>769</v>
      </c>
      <c r="F300" s="239"/>
      <c r="G300" s="240">
        <v>52512.79</v>
      </c>
      <c r="I300" s="231" t="s">
        <v>3845</v>
      </c>
      <c r="J300" s="231"/>
      <c r="K300" s="232">
        <v>95217</v>
      </c>
      <c r="M300" s="261" t="s">
        <v>16956</v>
      </c>
      <c r="N300" s="262">
        <v>1476</v>
      </c>
      <c r="P300" s="243" t="s">
        <v>16888</v>
      </c>
      <c r="Q300" s="244">
        <v>967.44</v>
      </c>
      <c r="R300" s="104"/>
      <c r="S300" s="235" t="s">
        <v>15046</v>
      </c>
      <c r="T300" s="236">
        <v>15812.41</v>
      </c>
      <c r="V300" s="266" t="s">
        <v>44388</v>
      </c>
      <c r="W300" s="267">
        <v>76700.759999999995</v>
      </c>
      <c r="Y300" s="245" t="s">
        <v>9115</v>
      </c>
      <c r="Z300" s="246">
        <v>532150.01</v>
      </c>
      <c r="AB300" s="231" t="s">
        <v>10711</v>
      </c>
      <c r="AC300" s="232">
        <v>6987533</v>
      </c>
    </row>
    <row r="301" spans="1:29" ht="14.5" x14ac:dyDescent="0.35">
      <c r="A301" s="259" t="s">
        <v>43846</v>
      </c>
      <c r="B301" s="259"/>
      <c r="C301" s="260">
        <v>80737.53</v>
      </c>
      <c r="E301" s="239" t="s">
        <v>770</v>
      </c>
      <c r="F301" s="239"/>
      <c r="G301" s="240">
        <v>3336</v>
      </c>
      <c r="I301" s="231" t="s">
        <v>3846</v>
      </c>
      <c r="J301" s="231"/>
      <c r="K301" s="232">
        <v>6167</v>
      </c>
      <c r="M301" s="261" t="s">
        <v>36397</v>
      </c>
      <c r="N301" s="262">
        <v>5191.0600000000004</v>
      </c>
      <c r="P301" s="243" t="s">
        <v>16889</v>
      </c>
      <c r="Q301" s="244">
        <v>7918.37</v>
      </c>
      <c r="R301" s="104"/>
      <c r="S301" s="235" t="s">
        <v>15047</v>
      </c>
      <c r="T301" s="236">
        <v>5855.96</v>
      </c>
      <c r="V301" s="266" t="s">
        <v>44389</v>
      </c>
      <c r="W301" s="267">
        <v>80737.53</v>
      </c>
      <c r="Y301" s="245" t="s">
        <v>9496</v>
      </c>
      <c r="Z301" s="246">
        <v>47882.49</v>
      </c>
      <c r="AB301" s="231" t="s">
        <v>11106</v>
      </c>
      <c r="AC301" s="232">
        <v>25039</v>
      </c>
    </row>
    <row r="302" spans="1:29" ht="14.5" x14ac:dyDescent="0.35">
      <c r="A302" s="259" t="s">
        <v>43847</v>
      </c>
      <c r="B302" s="259"/>
      <c r="C302" s="260">
        <v>134723.97</v>
      </c>
      <c r="E302" s="239" t="s">
        <v>771</v>
      </c>
      <c r="F302" s="239"/>
      <c r="G302" s="240">
        <v>9638.83</v>
      </c>
      <c r="I302" s="231" t="s">
        <v>3847</v>
      </c>
      <c r="J302" s="231"/>
      <c r="K302" s="232">
        <v>1472408.92</v>
      </c>
      <c r="M302" s="261" t="s">
        <v>41593</v>
      </c>
      <c r="N302" s="262">
        <v>45336.73</v>
      </c>
      <c r="P302" s="243" t="s">
        <v>16890</v>
      </c>
      <c r="Q302" s="244">
        <v>15662.97</v>
      </c>
      <c r="R302" s="104"/>
      <c r="S302" s="235" t="s">
        <v>17883</v>
      </c>
      <c r="T302" s="236">
        <v>38422.68</v>
      </c>
      <c r="V302" s="266" t="s">
        <v>44390</v>
      </c>
      <c r="W302" s="267">
        <v>134723.97</v>
      </c>
      <c r="Y302" s="245" t="s">
        <v>9735</v>
      </c>
      <c r="Z302" s="246">
        <v>644855</v>
      </c>
      <c r="AB302" s="231" t="s">
        <v>10712</v>
      </c>
      <c r="AC302" s="232">
        <v>25039</v>
      </c>
    </row>
    <row r="303" spans="1:29" ht="14.5" x14ac:dyDescent="0.35">
      <c r="A303" s="259" t="s">
        <v>43848</v>
      </c>
      <c r="B303" s="259"/>
      <c r="C303" s="260">
        <v>202383</v>
      </c>
      <c r="E303" s="239" t="s">
        <v>772</v>
      </c>
      <c r="F303" s="239"/>
      <c r="G303" s="240">
        <v>102000</v>
      </c>
      <c r="I303" s="231" t="s">
        <v>3848</v>
      </c>
      <c r="J303" s="231"/>
      <c r="K303" s="232">
        <v>37152</v>
      </c>
      <c r="M303" s="261" t="s">
        <v>16957</v>
      </c>
      <c r="N303" s="262">
        <v>-552.35</v>
      </c>
      <c r="P303" s="243" t="s">
        <v>16891</v>
      </c>
      <c r="Q303" s="244">
        <v>36.51</v>
      </c>
      <c r="R303" s="104"/>
      <c r="S303" s="235" t="s">
        <v>33614</v>
      </c>
      <c r="T303" s="236">
        <v>4298.04</v>
      </c>
      <c r="V303" s="266" t="s">
        <v>44391</v>
      </c>
      <c r="W303" s="267">
        <v>202383</v>
      </c>
      <c r="Y303" s="245" t="s">
        <v>10081</v>
      </c>
      <c r="Z303" s="246">
        <v>3991667.94</v>
      </c>
      <c r="AB303" s="231" t="s">
        <v>11107</v>
      </c>
      <c r="AC303" s="232">
        <v>11265</v>
      </c>
    </row>
    <row r="304" spans="1:29" ht="14.5" x14ac:dyDescent="0.35">
      <c r="A304" s="259" t="s">
        <v>43849</v>
      </c>
      <c r="B304" s="259"/>
      <c r="C304" s="260">
        <v>164569.94</v>
      </c>
      <c r="E304" s="239" t="s">
        <v>773</v>
      </c>
      <c r="F304" s="239"/>
      <c r="G304" s="240">
        <v>47060</v>
      </c>
      <c r="I304" s="231" t="s">
        <v>3849</v>
      </c>
      <c r="J304" s="231"/>
      <c r="K304" s="232">
        <v>28051</v>
      </c>
      <c r="M304" s="261" t="s">
        <v>52855</v>
      </c>
      <c r="N304" s="262">
        <v>5800</v>
      </c>
      <c r="P304" s="243" t="s">
        <v>16892</v>
      </c>
      <c r="Q304" s="244">
        <v>7053.12</v>
      </c>
      <c r="R304" s="104"/>
      <c r="S304" s="235" t="s">
        <v>15048</v>
      </c>
      <c r="T304" s="236">
        <v>881.91</v>
      </c>
      <c r="V304" s="266" t="s">
        <v>44392</v>
      </c>
      <c r="W304" s="267">
        <v>164569.94</v>
      </c>
      <c r="Y304" s="245" t="s">
        <v>10352</v>
      </c>
      <c r="Z304" s="246">
        <v>168831</v>
      </c>
      <c r="AB304" s="231" t="s">
        <v>10153</v>
      </c>
      <c r="AC304" s="232">
        <v>30000</v>
      </c>
    </row>
    <row r="305" spans="1:29" ht="14.5" x14ac:dyDescent="0.35">
      <c r="A305" s="259" t="s">
        <v>43850</v>
      </c>
      <c r="B305" s="259"/>
      <c r="C305" s="260">
        <v>147480.5</v>
      </c>
      <c r="E305" s="239" t="s">
        <v>774</v>
      </c>
      <c r="F305" s="239"/>
      <c r="G305" s="240">
        <v>1170</v>
      </c>
      <c r="I305" s="231" t="s">
        <v>3850</v>
      </c>
      <c r="J305" s="231"/>
      <c r="K305" s="232">
        <v>38833.919999999998</v>
      </c>
      <c r="M305" s="261" t="s">
        <v>16958</v>
      </c>
      <c r="N305" s="262">
        <v>2677.54</v>
      </c>
      <c r="P305" s="243" t="s">
        <v>16893</v>
      </c>
      <c r="Q305" s="244">
        <v>102802.54</v>
      </c>
      <c r="R305" s="104"/>
      <c r="S305" s="235" t="s">
        <v>15049</v>
      </c>
      <c r="T305" s="236">
        <v>99301.15</v>
      </c>
      <c r="V305" s="266" t="s">
        <v>44393</v>
      </c>
      <c r="W305" s="267">
        <v>147480.5</v>
      </c>
      <c r="Y305" s="245" t="s">
        <v>10445</v>
      </c>
      <c r="Z305" s="246">
        <v>74800</v>
      </c>
      <c r="AB305" s="231" t="s">
        <v>10713</v>
      </c>
      <c r="AC305" s="232">
        <v>41265</v>
      </c>
    </row>
    <row r="306" spans="1:29" ht="14.5" x14ac:dyDescent="0.35">
      <c r="A306" s="259" t="s">
        <v>43851</v>
      </c>
      <c r="B306" s="259"/>
      <c r="C306" s="260">
        <v>76162.38</v>
      </c>
      <c r="E306" s="239" t="s">
        <v>775</v>
      </c>
      <c r="F306" s="239"/>
      <c r="G306" s="240">
        <v>1219</v>
      </c>
      <c r="I306" s="231" t="s">
        <v>3705</v>
      </c>
      <c r="J306" s="231"/>
      <c r="K306" s="232">
        <v>378685</v>
      </c>
      <c r="M306" s="261" t="s">
        <v>16959</v>
      </c>
      <c r="N306" s="262">
        <v>204.83</v>
      </c>
      <c r="P306" s="243" t="s">
        <v>16894</v>
      </c>
      <c r="Q306" s="244">
        <v>161092.76</v>
      </c>
      <c r="R306" s="104"/>
      <c r="S306" s="235" t="s">
        <v>33615</v>
      </c>
      <c r="T306" s="236">
        <v>1355.43</v>
      </c>
      <c r="V306" s="266" t="s">
        <v>44394</v>
      </c>
      <c r="W306" s="267">
        <v>76162.38</v>
      </c>
      <c r="Y306" s="245" t="s">
        <v>12791</v>
      </c>
      <c r="Z306" s="246">
        <v>34036.879999999997</v>
      </c>
      <c r="AB306" s="231" t="s">
        <v>11108</v>
      </c>
      <c r="AC306" s="232">
        <v>33004</v>
      </c>
    </row>
    <row r="307" spans="1:29" ht="14.5" x14ac:dyDescent="0.35">
      <c r="A307" s="259" t="s">
        <v>43852</v>
      </c>
      <c r="B307" s="259"/>
      <c r="C307" s="260">
        <v>63190.39</v>
      </c>
      <c r="E307" s="239" t="s">
        <v>776</v>
      </c>
      <c r="F307" s="239"/>
      <c r="G307" s="240">
        <v>4875</v>
      </c>
      <c r="I307" s="231" t="s">
        <v>3851</v>
      </c>
      <c r="J307" s="231"/>
      <c r="K307" s="232">
        <v>12293</v>
      </c>
      <c r="M307" s="261" t="s">
        <v>16960</v>
      </c>
      <c r="N307" s="262">
        <v>580.49</v>
      </c>
      <c r="P307" s="243" t="s">
        <v>16895</v>
      </c>
      <c r="Q307" s="244">
        <v>2302.3000000000002</v>
      </c>
      <c r="R307" s="104"/>
      <c r="S307" s="235" t="s">
        <v>17889</v>
      </c>
      <c r="T307" s="236">
        <v>342.39</v>
      </c>
      <c r="V307" s="266" t="s">
        <v>44395</v>
      </c>
      <c r="W307" s="267">
        <v>63190.39</v>
      </c>
      <c r="Y307" s="245" t="s">
        <v>13048</v>
      </c>
      <c r="Z307" s="246">
        <v>1084714.92</v>
      </c>
      <c r="AB307" s="231" t="s">
        <v>10714</v>
      </c>
      <c r="AC307" s="232">
        <v>33004</v>
      </c>
    </row>
    <row r="308" spans="1:29" ht="14.5" x14ac:dyDescent="0.35">
      <c r="A308" s="259" t="s">
        <v>43853</v>
      </c>
      <c r="B308" s="259"/>
      <c r="C308" s="260">
        <v>87728.02</v>
      </c>
      <c r="E308" s="239" t="s">
        <v>777</v>
      </c>
      <c r="F308" s="239"/>
      <c r="G308" s="240">
        <v>18850</v>
      </c>
      <c r="I308" s="231" t="s">
        <v>3852</v>
      </c>
      <c r="J308" s="231"/>
      <c r="K308" s="232">
        <v>335449</v>
      </c>
      <c r="M308" s="261" t="s">
        <v>41594</v>
      </c>
      <c r="N308" s="262">
        <v>68031</v>
      </c>
      <c r="P308" s="243" t="s">
        <v>16896</v>
      </c>
      <c r="Q308" s="244">
        <v>56356.86</v>
      </c>
      <c r="R308" s="104"/>
      <c r="S308" s="235" t="s">
        <v>33616</v>
      </c>
      <c r="T308" s="236">
        <v>1537.92</v>
      </c>
      <c r="V308" s="266" t="s">
        <v>44396</v>
      </c>
      <c r="W308" s="267">
        <v>87728.02</v>
      </c>
      <c r="Y308" s="245" t="s">
        <v>13912</v>
      </c>
      <c r="Z308" s="246">
        <v>8021.79</v>
      </c>
      <c r="AB308" s="231" t="s">
        <v>10969</v>
      </c>
      <c r="AC308" s="232">
        <v>42606</v>
      </c>
    </row>
    <row r="309" spans="1:29" ht="14.5" x14ac:dyDescent="0.35">
      <c r="A309" s="259" t="s">
        <v>43854</v>
      </c>
      <c r="B309" s="259"/>
      <c r="C309" s="260">
        <v>94733</v>
      </c>
      <c r="E309" s="239" t="s">
        <v>778</v>
      </c>
      <c r="F309" s="239"/>
      <c r="G309" s="240">
        <v>6306</v>
      </c>
      <c r="I309" s="231" t="s">
        <v>3853</v>
      </c>
      <c r="J309" s="231"/>
      <c r="K309" s="232">
        <v>6575.43</v>
      </c>
      <c r="M309" s="261" t="s">
        <v>52856</v>
      </c>
      <c r="N309" s="262">
        <v>2084.6999999999998</v>
      </c>
      <c r="P309" s="243" t="s">
        <v>16897</v>
      </c>
      <c r="Q309" s="244">
        <v>48939</v>
      </c>
      <c r="R309" s="104"/>
      <c r="S309" s="235" t="s">
        <v>33617</v>
      </c>
      <c r="T309" s="236">
        <v>5637.79</v>
      </c>
      <c r="V309" s="266" t="s">
        <v>44397</v>
      </c>
      <c r="W309" s="267">
        <v>94733</v>
      </c>
      <c r="Y309" s="245" t="s">
        <v>10625</v>
      </c>
      <c r="Z309" s="246">
        <v>9603677.4199999999</v>
      </c>
      <c r="AB309" s="231" t="s">
        <v>11109</v>
      </c>
      <c r="AC309" s="232">
        <v>1794.13</v>
      </c>
    </row>
    <row r="310" spans="1:29" ht="14.5" x14ac:dyDescent="0.35">
      <c r="A310" s="259" t="s">
        <v>43855</v>
      </c>
      <c r="B310" s="259"/>
      <c r="C310" s="260">
        <v>60216.69</v>
      </c>
      <c r="E310" s="239" t="s">
        <v>779</v>
      </c>
      <c r="F310" s="239"/>
      <c r="G310" s="240">
        <v>15991</v>
      </c>
      <c r="I310" s="231" t="s">
        <v>3854</v>
      </c>
      <c r="J310" s="231"/>
      <c r="K310" s="232">
        <v>412203</v>
      </c>
      <c r="M310" s="261" t="s">
        <v>52857</v>
      </c>
      <c r="N310" s="262">
        <v>159.46</v>
      </c>
      <c r="P310" s="243" t="s">
        <v>16898</v>
      </c>
      <c r="Q310" s="244">
        <v>61456.800000000003</v>
      </c>
      <c r="R310" s="104"/>
      <c r="S310" s="235" t="s">
        <v>33618</v>
      </c>
      <c r="T310" s="236">
        <v>3626.74</v>
      </c>
      <c r="V310" s="266" t="s">
        <v>44398</v>
      </c>
      <c r="W310" s="267">
        <v>60216.69</v>
      </c>
      <c r="Y310" s="245" t="s">
        <v>7472</v>
      </c>
      <c r="Z310" s="246">
        <v>156366</v>
      </c>
      <c r="AB310" s="231" t="s">
        <v>10715</v>
      </c>
      <c r="AC310" s="232">
        <v>44400.13</v>
      </c>
    </row>
    <row r="311" spans="1:29" ht="14.5" x14ac:dyDescent="0.35">
      <c r="A311" s="259" t="s">
        <v>43856</v>
      </c>
      <c r="B311" s="259"/>
      <c r="C311" s="260">
        <v>67171.520000000004</v>
      </c>
      <c r="E311" s="239" t="s">
        <v>780</v>
      </c>
      <c r="F311" s="239"/>
      <c r="G311" s="240">
        <v>14850</v>
      </c>
      <c r="I311" s="231" t="s">
        <v>3855</v>
      </c>
      <c r="J311" s="231"/>
      <c r="K311" s="232">
        <v>77680</v>
      </c>
      <c r="M311" s="261" t="s">
        <v>52858</v>
      </c>
      <c r="N311" s="262">
        <v>502.41</v>
      </c>
      <c r="P311" s="243" t="s">
        <v>16899</v>
      </c>
      <c r="Q311" s="244">
        <v>42053.73</v>
      </c>
      <c r="R311" s="104"/>
      <c r="S311" s="235" t="s">
        <v>33619</v>
      </c>
      <c r="T311" s="236">
        <v>2285.5500000000002</v>
      </c>
      <c r="V311" s="266" t="s">
        <v>44399</v>
      </c>
      <c r="W311" s="267">
        <v>67171.520000000004</v>
      </c>
      <c r="Y311" s="245" t="s">
        <v>7733</v>
      </c>
      <c r="Z311" s="246">
        <v>15416.65</v>
      </c>
      <c r="AB311" s="231" t="s">
        <v>11110</v>
      </c>
      <c r="AC311" s="232">
        <v>40734.58</v>
      </c>
    </row>
    <row r="312" spans="1:29" ht="14.5" x14ac:dyDescent="0.35">
      <c r="A312" s="259" t="s">
        <v>43857</v>
      </c>
      <c r="B312" s="259"/>
      <c r="C312" s="260">
        <v>45683.97</v>
      </c>
      <c r="E312" s="239" t="s">
        <v>781</v>
      </c>
      <c r="F312" s="239"/>
      <c r="G312" s="240">
        <v>55753.5</v>
      </c>
      <c r="I312" s="231" t="s">
        <v>3856</v>
      </c>
      <c r="J312" s="231"/>
      <c r="K312" s="232">
        <v>134198</v>
      </c>
      <c r="M312" s="261" t="s">
        <v>51922</v>
      </c>
      <c r="N312" s="262">
        <v>2231.0700000000002</v>
      </c>
      <c r="P312" s="243" t="s">
        <v>16900</v>
      </c>
      <c r="Q312" s="244">
        <v>167367.82999999999</v>
      </c>
      <c r="R312" s="104"/>
      <c r="S312" s="235" t="s">
        <v>17929</v>
      </c>
      <c r="T312" s="236">
        <v>1537.92</v>
      </c>
      <c r="V312" s="266" t="s">
        <v>44400</v>
      </c>
      <c r="W312" s="267">
        <v>45683.97</v>
      </c>
      <c r="Y312" s="245" t="s">
        <v>7900</v>
      </c>
      <c r="Z312" s="246">
        <v>8365</v>
      </c>
      <c r="AB312" s="231" t="s">
        <v>10716</v>
      </c>
      <c r="AC312" s="232">
        <v>40734.58</v>
      </c>
    </row>
    <row r="313" spans="1:29" ht="14.5" x14ac:dyDescent="0.35">
      <c r="A313" s="259" t="s">
        <v>47319</v>
      </c>
      <c r="B313" s="259"/>
      <c r="C313" s="260">
        <v>580464.05000000005</v>
      </c>
      <c r="E313" s="239" t="s">
        <v>782</v>
      </c>
      <c r="F313" s="239"/>
      <c r="G313" s="240">
        <v>42789.1</v>
      </c>
      <c r="I313" s="231" t="s">
        <v>3857</v>
      </c>
      <c r="J313" s="231"/>
      <c r="K313" s="232">
        <v>83887</v>
      </c>
      <c r="M313" s="261" t="s">
        <v>55528</v>
      </c>
      <c r="N313" s="262">
        <v>1387.2</v>
      </c>
      <c r="P313" s="243" t="s">
        <v>16901</v>
      </c>
      <c r="Q313" s="244">
        <v>27827.87</v>
      </c>
      <c r="R313" s="104"/>
      <c r="S313" s="235" t="s">
        <v>17930</v>
      </c>
      <c r="T313" s="236">
        <v>5637.79</v>
      </c>
      <c r="V313" s="266" t="s">
        <v>49405</v>
      </c>
      <c r="W313" s="267">
        <v>580464.05000000005</v>
      </c>
      <c r="Y313" s="245" t="s">
        <v>8140</v>
      </c>
      <c r="Z313" s="246">
        <v>134957</v>
      </c>
      <c r="AB313" s="231" t="s">
        <v>11111</v>
      </c>
      <c r="AC313" s="232">
        <v>25527</v>
      </c>
    </row>
    <row r="314" spans="1:29" ht="14.5" x14ac:dyDescent="0.35">
      <c r="A314" s="259" t="s">
        <v>44905</v>
      </c>
      <c r="B314" s="259"/>
      <c r="C314" s="260">
        <v>567667.31999999995</v>
      </c>
      <c r="E314" s="239" t="s">
        <v>783</v>
      </c>
      <c r="F314" s="239"/>
      <c r="G314" s="240">
        <v>20254</v>
      </c>
      <c r="I314" s="231" t="s">
        <v>3858</v>
      </c>
      <c r="J314" s="231"/>
      <c r="K314" s="232">
        <v>117085</v>
      </c>
      <c r="M314" s="261" t="s">
        <v>55529</v>
      </c>
      <c r="N314" s="262">
        <v>13200</v>
      </c>
      <c r="P314" s="243" t="s">
        <v>16902</v>
      </c>
      <c r="Q314" s="244">
        <v>21381.41</v>
      </c>
      <c r="R314" s="104"/>
      <c r="S314" s="235" t="s">
        <v>17931</v>
      </c>
      <c r="T314" s="236">
        <v>3626.74</v>
      </c>
      <c r="V314" s="266" t="s">
        <v>46296</v>
      </c>
      <c r="W314" s="267">
        <v>567667.31999999995</v>
      </c>
      <c r="Y314" s="245" t="s">
        <v>8423</v>
      </c>
      <c r="Z314" s="246">
        <v>39402.980000000003</v>
      </c>
      <c r="AB314" s="231" t="s">
        <v>10717</v>
      </c>
      <c r="AC314" s="232">
        <v>25527</v>
      </c>
    </row>
    <row r="315" spans="1:29" ht="14.5" x14ac:dyDescent="0.35">
      <c r="A315" s="259" t="s">
        <v>47320</v>
      </c>
      <c r="B315" s="259"/>
      <c r="C315" s="260">
        <v>234677.02</v>
      </c>
      <c r="E315" s="239" t="s">
        <v>784</v>
      </c>
      <c r="F315" s="239"/>
      <c r="G315" s="240">
        <v>14853</v>
      </c>
      <c r="I315" s="231" t="s">
        <v>3859</v>
      </c>
      <c r="J315" s="231"/>
      <c r="K315" s="232">
        <v>16509</v>
      </c>
      <c r="M315" s="261" t="s">
        <v>55530</v>
      </c>
      <c r="N315" s="262">
        <v>11484.55</v>
      </c>
      <c r="P315" s="243" t="s">
        <v>16903</v>
      </c>
      <c r="Q315" s="244">
        <v>7419.46</v>
      </c>
      <c r="R315" s="104"/>
      <c r="S315" s="235" t="s">
        <v>17934</v>
      </c>
      <c r="T315" s="236">
        <v>2285.5500000000002</v>
      </c>
      <c r="V315" s="266" t="s">
        <v>49406</v>
      </c>
      <c r="W315" s="267">
        <v>234677.02</v>
      </c>
      <c r="Y315" s="245" t="s">
        <v>8556</v>
      </c>
      <c r="Z315" s="246">
        <v>13941</v>
      </c>
      <c r="AB315" s="231" t="s">
        <v>11112</v>
      </c>
      <c r="AC315" s="232">
        <v>25947</v>
      </c>
    </row>
    <row r="316" spans="1:29" ht="14.5" x14ac:dyDescent="0.35">
      <c r="A316" s="259" t="s">
        <v>43858</v>
      </c>
      <c r="B316" s="259"/>
      <c r="C316" s="260">
        <v>132562</v>
      </c>
      <c r="E316" s="239" t="s">
        <v>785</v>
      </c>
      <c r="F316" s="239"/>
      <c r="G316" s="240">
        <v>1373</v>
      </c>
      <c r="I316" s="231" t="s">
        <v>3860</v>
      </c>
      <c r="J316" s="231"/>
      <c r="K316" s="232">
        <v>233750</v>
      </c>
      <c r="M316" s="261" t="s">
        <v>55531</v>
      </c>
      <c r="N316" s="262">
        <v>1994.56</v>
      </c>
      <c r="P316" s="243" t="s">
        <v>16904</v>
      </c>
      <c r="Q316" s="244">
        <v>7918.37</v>
      </c>
      <c r="R316" s="104"/>
      <c r="S316" s="235" t="s">
        <v>33620</v>
      </c>
      <c r="T316" s="236">
        <v>6270.74</v>
      </c>
      <c r="V316" s="266" t="s">
        <v>44401</v>
      </c>
      <c r="W316" s="267">
        <v>132562</v>
      </c>
      <c r="Y316" s="245" t="s">
        <v>9116</v>
      </c>
      <c r="Z316" s="246">
        <v>107026</v>
      </c>
      <c r="AB316" s="231" t="s">
        <v>10718</v>
      </c>
      <c r="AC316" s="232">
        <v>25947</v>
      </c>
    </row>
    <row r="317" spans="1:29" ht="14.5" x14ac:dyDescent="0.35">
      <c r="A317" s="259" t="s">
        <v>43859</v>
      </c>
      <c r="B317" s="259"/>
      <c r="C317" s="260">
        <v>73740.28</v>
      </c>
      <c r="E317" s="239" t="s">
        <v>786</v>
      </c>
      <c r="F317" s="239"/>
      <c r="G317" s="240">
        <v>90607</v>
      </c>
      <c r="I317" s="231" t="s">
        <v>3861</v>
      </c>
      <c r="J317" s="231"/>
      <c r="K317" s="232">
        <v>2418418.89</v>
      </c>
      <c r="M317" s="261" t="s">
        <v>55532</v>
      </c>
      <c r="N317" s="262">
        <v>6283.31</v>
      </c>
      <c r="P317" s="243" t="s">
        <v>16905</v>
      </c>
      <c r="Q317" s="244">
        <v>6715.36</v>
      </c>
      <c r="R317" s="104"/>
      <c r="S317" s="235" t="s">
        <v>33621</v>
      </c>
      <c r="T317" s="236">
        <v>5510.23</v>
      </c>
      <c r="V317" s="266" t="s">
        <v>44402</v>
      </c>
      <c r="W317" s="267">
        <v>73740.28</v>
      </c>
      <c r="Y317" s="245" t="s">
        <v>9497</v>
      </c>
      <c r="Z317" s="246">
        <v>8437</v>
      </c>
      <c r="AB317" s="231" t="s">
        <v>11113</v>
      </c>
      <c r="AC317" s="232">
        <v>14346</v>
      </c>
    </row>
    <row r="318" spans="1:29" ht="14.5" x14ac:dyDescent="0.35">
      <c r="A318" s="259" t="s">
        <v>47321</v>
      </c>
      <c r="B318" s="259"/>
      <c r="C318" s="260">
        <v>3764262.14</v>
      </c>
      <c r="E318" s="239" t="s">
        <v>787</v>
      </c>
      <c r="F318" s="239"/>
      <c r="G318" s="240">
        <v>4106</v>
      </c>
      <c r="I318" s="231" t="s">
        <v>3862</v>
      </c>
      <c r="J318" s="231"/>
      <c r="K318" s="232">
        <v>9197.98</v>
      </c>
      <c r="M318" s="261" t="s">
        <v>36398</v>
      </c>
      <c r="N318" s="262">
        <v>34437.5</v>
      </c>
      <c r="P318" s="243" t="s">
        <v>16906</v>
      </c>
      <c r="Q318" s="244">
        <v>38500</v>
      </c>
      <c r="R318" s="104"/>
      <c r="S318" s="235" t="s">
        <v>17977</v>
      </c>
      <c r="T318" s="236">
        <v>6270.74</v>
      </c>
      <c r="V318" s="266" t="s">
        <v>49407</v>
      </c>
      <c r="W318" s="267">
        <v>3764262.14</v>
      </c>
      <c r="Y318" s="245" t="s">
        <v>9736</v>
      </c>
      <c r="Z318" s="246">
        <v>39468</v>
      </c>
      <c r="AB318" s="231" t="s">
        <v>10719</v>
      </c>
      <c r="AC318" s="232">
        <v>14346</v>
      </c>
    </row>
    <row r="319" spans="1:29" ht="14.5" x14ac:dyDescent="0.35">
      <c r="A319" s="259" t="s">
        <v>43860</v>
      </c>
      <c r="B319" s="259"/>
      <c r="C319" s="260">
        <v>57592.76</v>
      </c>
      <c r="E319" s="239" t="s">
        <v>788</v>
      </c>
      <c r="F319" s="239"/>
      <c r="G319" s="240">
        <v>546</v>
      </c>
      <c r="I319" s="231" t="s">
        <v>3863</v>
      </c>
      <c r="J319" s="231"/>
      <c r="K319" s="232">
        <v>33913</v>
      </c>
      <c r="M319" s="261" t="s">
        <v>49905</v>
      </c>
      <c r="N319" s="262">
        <v>27370.47</v>
      </c>
      <c r="P319" s="243" t="s">
        <v>16907</v>
      </c>
      <c r="Q319" s="244">
        <v>22100</v>
      </c>
      <c r="R319" s="104"/>
      <c r="S319" s="235" t="s">
        <v>17981</v>
      </c>
      <c r="T319" s="236">
        <v>5510.23</v>
      </c>
      <c r="V319" s="266" t="s">
        <v>44403</v>
      </c>
      <c r="W319" s="267">
        <v>57592.76</v>
      </c>
      <c r="Y319" s="245" t="s">
        <v>10017</v>
      </c>
      <c r="Z319" s="246">
        <v>3149</v>
      </c>
      <c r="AB319" s="231" t="s">
        <v>11114</v>
      </c>
      <c r="AC319" s="232">
        <v>22025</v>
      </c>
    </row>
    <row r="320" spans="1:29" ht="14.5" x14ac:dyDescent="0.35">
      <c r="A320" s="259" t="s">
        <v>43861</v>
      </c>
      <c r="B320" s="259"/>
      <c r="C320" s="260">
        <v>44029</v>
      </c>
      <c r="E320" s="239" t="s">
        <v>789</v>
      </c>
      <c r="F320" s="239"/>
      <c r="G320" s="240">
        <v>1600</v>
      </c>
      <c r="I320" s="231" t="s">
        <v>3864</v>
      </c>
      <c r="J320" s="231"/>
      <c r="K320" s="232">
        <v>6027</v>
      </c>
      <c r="M320" s="261" t="s">
        <v>50989</v>
      </c>
      <c r="N320" s="262">
        <v>40159.629999999997</v>
      </c>
      <c r="P320" s="243" t="s">
        <v>16908</v>
      </c>
      <c r="Q320" s="244">
        <v>1212.5</v>
      </c>
      <c r="R320" s="104"/>
      <c r="S320" s="235" t="s">
        <v>33622</v>
      </c>
      <c r="T320" s="236">
        <v>19314.03</v>
      </c>
      <c r="V320" s="266" t="s">
        <v>44404</v>
      </c>
      <c r="W320" s="267">
        <v>44029</v>
      </c>
      <c r="Y320" s="245" t="s">
        <v>10082</v>
      </c>
      <c r="Z320" s="246">
        <v>499079.59</v>
      </c>
      <c r="AB320" s="231" t="s">
        <v>10720</v>
      </c>
      <c r="AC320" s="232">
        <v>22025</v>
      </c>
    </row>
    <row r="321" spans="1:29" ht="14.5" x14ac:dyDescent="0.35">
      <c r="A321" s="259" t="s">
        <v>47322</v>
      </c>
      <c r="B321" s="259"/>
      <c r="C321" s="260">
        <v>1524996.94</v>
      </c>
      <c r="E321" s="239" t="s">
        <v>790</v>
      </c>
      <c r="F321" s="239"/>
      <c r="G321" s="240">
        <v>5150</v>
      </c>
      <c r="I321" s="231" t="s">
        <v>3865</v>
      </c>
      <c r="J321" s="231"/>
      <c r="K321" s="232">
        <v>19873</v>
      </c>
      <c r="M321" s="261" t="s">
        <v>41595</v>
      </c>
      <c r="N321" s="262">
        <v>657643.89</v>
      </c>
      <c r="P321" s="243" t="s">
        <v>16909</v>
      </c>
      <c r="Q321" s="244">
        <v>225.29</v>
      </c>
      <c r="R321" s="104"/>
      <c r="S321" s="235" t="s">
        <v>33623</v>
      </c>
      <c r="T321" s="236">
        <v>15072.97</v>
      </c>
      <c r="V321" s="266" t="s">
        <v>49408</v>
      </c>
      <c r="W321" s="267">
        <v>1524996.94</v>
      </c>
      <c r="Y321" s="245" t="s">
        <v>13053</v>
      </c>
      <c r="Z321" s="246">
        <v>764986.63</v>
      </c>
      <c r="AB321" s="231" t="s">
        <v>11115</v>
      </c>
      <c r="AC321" s="232">
        <v>8638</v>
      </c>
    </row>
    <row r="322" spans="1:29" ht="14.5" x14ac:dyDescent="0.35">
      <c r="A322" s="259" t="s">
        <v>43862</v>
      </c>
      <c r="B322" s="259"/>
      <c r="C322" s="260">
        <v>89282.240000000005</v>
      </c>
      <c r="E322" s="239" t="s">
        <v>791</v>
      </c>
      <c r="F322" s="239"/>
      <c r="G322" s="240">
        <v>900</v>
      </c>
      <c r="I322" s="231" t="s">
        <v>3866</v>
      </c>
      <c r="J322" s="231"/>
      <c r="K322" s="232">
        <v>22554.57</v>
      </c>
      <c r="M322" s="261" t="s">
        <v>50990</v>
      </c>
      <c r="N322" s="262">
        <v>764021</v>
      </c>
      <c r="P322" s="243" t="s">
        <v>14919</v>
      </c>
      <c r="Q322" s="244">
        <v>58108.7</v>
      </c>
      <c r="R322" s="104"/>
      <c r="S322" s="235" t="s">
        <v>33624</v>
      </c>
      <c r="T322" s="236">
        <v>19314.03</v>
      </c>
      <c r="V322" s="266" t="s">
        <v>44405</v>
      </c>
      <c r="W322" s="267">
        <v>89282.240000000005</v>
      </c>
      <c r="Y322" s="245" t="s">
        <v>10626</v>
      </c>
      <c r="Z322" s="246">
        <v>1790594.85</v>
      </c>
      <c r="AB322" s="231" t="s">
        <v>10721</v>
      </c>
      <c r="AC322" s="232">
        <v>8638</v>
      </c>
    </row>
    <row r="323" spans="1:29" ht="14.5" x14ac:dyDescent="0.35">
      <c r="A323" s="259" t="s">
        <v>47323</v>
      </c>
      <c r="B323" s="259"/>
      <c r="C323" s="260">
        <v>2616581.37</v>
      </c>
      <c r="E323" s="239" t="s">
        <v>792</v>
      </c>
      <c r="F323" s="239"/>
      <c r="G323" s="240">
        <v>2181</v>
      </c>
      <c r="I323" s="231" t="s">
        <v>3867</v>
      </c>
      <c r="J323" s="231"/>
      <c r="K323" s="232">
        <v>11888.33</v>
      </c>
      <c r="M323" s="261" t="s">
        <v>52859</v>
      </c>
      <c r="N323" s="262">
        <v>8038.8</v>
      </c>
      <c r="P323" s="243" t="s">
        <v>14920</v>
      </c>
      <c r="Q323" s="244">
        <v>102678.37</v>
      </c>
      <c r="R323" s="104"/>
      <c r="S323" s="235" t="s">
        <v>33625</v>
      </c>
      <c r="T323" s="236">
        <v>15072.97</v>
      </c>
      <c r="V323" s="266" t="s">
        <v>49409</v>
      </c>
      <c r="W323" s="267">
        <v>2616581.37</v>
      </c>
      <c r="Y323" s="245" t="s">
        <v>7473</v>
      </c>
      <c r="Z323" s="246">
        <v>10597.49</v>
      </c>
      <c r="AB323" s="231" t="s">
        <v>11116</v>
      </c>
      <c r="AC323" s="232">
        <v>10625</v>
      </c>
    </row>
    <row r="324" spans="1:29" ht="14.5" x14ac:dyDescent="0.35">
      <c r="A324" s="259" t="s">
        <v>43863</v>
      </c>
      <c r="B324" s="259"/>
      <c r="C324" s="260">
        <v>34912.81</v>
      </c>
      <c r="E324" s="239" t="s">
        <v>793</v>
      </c>
      <c r="F324" s="239"/>
      <c r="G324" s="240">
        <v>8585</v>
      </c>
      <c r="I324" s="231" t="s">
        <v>3868</v>
      </c>
      <c r="J324" s="231"/>
      <c r="K324" s="232">
        <v>4426.8999999999996</v>
      </c>
      <c r="M324" s="261" t="s">
        <v>52860</v>
      </c>
      <c r="N324" s="262">
        <v>614.75</v>
      </c>
      <c r="P324" s="243" t="s">
        <v>14921</v>
      </c>
      <c r="Q324" s="244">
        <v>52237.87</v>
      </c>
      <c r="R324" s="104"/>
      <c r="S324" s="235" t="s">
        <v>33626</v>
      </c>
      <c r="T324" s="236">
        <v>1130.06</v>
      </c>
      <c r="V324" s="266" t="s">
        <v>44406</v>
      </c>
      <c r="W324" s="267">
        <v>34912.81</v>
      </c>
      <c r="Y324" s="245" t="s">
        <v>8141</v>
      </c>
      <c r="Z324" s="246">
        <v>12399.89</v>
      </c>
      <c r="AB324" s="231" t="s">
        <v>10722</v>
      </c>
      <c r="AC324" s="232">
        <v>10625</v>
      </c>
    </row>
    <row r="325" spans="1:29" ht="14.5" x14ac:dyDescent="0.35">
      <c r="A325" s="259" t="s">
        <v>43864</v>
      </c>
      <c r="B325" s="259"/>
      <c r="C325" s="260">
        <v>90049.25</v>
      </c>
      <c r="E325" s="239" t="s">
        <v>794</v>
      </c>
      <c r="F325" s="239"/>
      <c r="G325" s="240">
        <v>35400</v>
      </c>
      <c r="I325" s="231" t="s">
        <v>3869</v>
      </c>
      <c r="J325" s="231"/>
      <c r="K325" s="232">
        <v>13846</v>
      </c>
      <c r="M325" s="261" t="s">
        <v>52861</v>
      </c>
      <c r="N325" s="262">
        <v>1162.45</v>
      </c>
      <c r="P325" s="243" t="s">
        <v>16910</v>
      </c>
      <c r="Q325" s="244">
        <v>297566.40000000002</v>
      </c>
      <c r="R325" s="104"/>
      <c r="S325" s="235" t="s">
        <v>33627</v>
      </c>
      <c r="T325" s="236">
        <v>86.47</v>
      </c>
      <c r="V325" s="266" t="s">
        <v>44407</v>
      </c>
      <c r="W325" s="267">
        <v>90049.25</v>
      </c>
      <c r="Y325" s="245" t="s">
        <v>8557</v>
      </c>
      <c r="Z325" s="246">
        <v>2658</v>
      </c>
      <c r="AB325" s="231" t="s">
        <v>10970</v>
      </c>
      <c r="AC325" s="232">
        <v>226890</v>
      </c>
    </row>
    <row r="326" spans="1:29" ht="14.5" x14ac:dyDescent="0.35">
      <c r="A326" s="259" t="s">
        <v>47324</v>
      </c>
      <c r="B326" s="259"/>
      <c r="C326" s="260">
        <v>645191.97</v>
      </c>
      <c r="E326" s="239" t="s">
        <v>795</v>
      </c>
      <c r="F326" s="239"/>
      <c r="G326" s="240">
        <v>157348.95000000001</v>
      </c>
      <c r="I326" s="231" t="s">
        <v>3870</v>
      </c>
      <c r="J326" s="231"/>
      <c r="K326" s="232">
        <v>16886</v>
      </c>
      <c r="M326" s="261" t="s">
        <v>49906</v>
      </c>
      <c r="N326" s="262">
        <v>325</v>
      </c>
      <c r="P326" s="243" t="s">
        <v>16911</v>
      </c>
      <c r="Q326" s="244">
        <v>26775</v>
      </c>
      <c r="R326" s="104"/>
      <c r="S326" s="235" t="s">
        <v>33628</v>
      </c>
      <c r="T326" s="236">
        <v>58.8</v>
      </c>
      <c r="V326" s="266" t="s">
        <v>49410</v>
      </c>
      <c r="W326" s="267">
        <v>645191.97</v>
      </c>
      <c r="Y326" s="245" t="s">
        <v>8859</v>
      </c>
      <c r="Z326" s="246">
        <v>4302</v>
      </c>
      <c r="AB326" s="231" t="s">
        <v>11117</v>
      </c>
      <c r="AC326" s="232">
        <v>51856.87</v>
      </c>
    </row>
    <row r="327" spans="1:29" ht="14.5" x14ac:dyDescent="0.35">
      <c r="A327" s="259" t="s">
        <v>47325</v>
      </c>
      <c r="B327" s="259"/>
      <c r="C327" s="260">
        <v>1803137.77</v>
      </c>
      <c r="E327" s="239" t="s">
        <v>796</v>
      </c>
      <c r="F327" s="239"/>
      <c r="G327" s="240">
        <v>1709.5</v>
      </c>
      <c r="I327" s="231" t="s">
        <v>3871</v>
      </c>
      <c r="J327" s="231"/>
      <c r="K327" s="232">
        <v>2197</v>
      </c>
      <c r="M327" s="261" t="s">
        <v>36399</v>
      </c>
      <c r="N327" s="262">
        <v>50325</v>
      </c>
      <c r="P327" s="243" t="s">
        <v>16912</v>
      </c>
      <c r="Q327" s="244">
        <v>9296</v>
      </c>
      <c r="R327" s="104"/>
      <c r="S327" s="235" t="s">
        <v>33629</v>
      </c>
      <c r="T327" s="236">
        <v>550.66999999999996</v>
      </c>
      <c r="V327" s="266" t="s">
        <v>49411</v>
      </c>
      <c r="W327" s="267">
        <v>1803137.77</v>
      </c>
      <c r="Y327" s="245" t="s">
        <v>9117</v>
      </c>
      <c r="Z327" s="246">
        <v>12052</v>
      </c>
      <c r="AB327" s="231" t="s">
        <v>10724</v>
      </c>
      <c r="AC327" s="232">
        <v>278746.87</v>
      </c>
    </row>
    <row r="328" spans="1:29" ht="14.5" x14ac:dyDescent="0.35">
      <c r="A328" s="259" t="s">
        <v>44906</v>
      </c>
      <c r="B328" s="259"/>
      <c r="C328" s="260">
        <v>204126.64</v>
      </c>
      <c r="E328" s="239" t="s">
        <v>4182</v>
      </c>
      <c r="F328" s="239"/>
      <c r="G328" s="240">
        <v>1796</v>
      </c>
      <c r="I328" s="231" t="s">
        <v>3872</v>
      </c>
      <c r="J328" s="231"/>
      <c r="K328" s="232">
        <v>125.96</v>
      </c>
      <c r="M328" s="261" t="s">
        <v>36400</v>
      </c>
      <c r="N328" s="262">
        <v>51188.59</v>
      </c>
      <c r="P328" s="243" t="s">
        <v>16913</v>
      </c>
      <c r="Q328" s="244">
        <v>3774.9</v>
      </c>
      <c r="R328" s="104"/>
      <c r="S328" s="235" t="s">
        <v>33630</v>
      </c>
      <c r="T328" s="236">
        <v>14982</v>
      </c>
      <c r="V328" s="266" t="s">
        <v>46297</v>
      </c>
      <c r="W328" s="267">
        <v>204126.64</v>
      </c>
      <c r="Y328" s="245" t="s">
        <v>9498</v>
      </c>
      <c r="Z328" s="246">
        <v>2000</v>
      </c>
      <c r="AB328" s="231" t="s">
        <v>8462</v>
      </c>
      <c r="AC328" s="232">
        <v>33268.519999999997</v>
      </c>
    </row>
    <row r="329" spans="1:29" ht="14.5" x14ac:dyDescent="0.35">
      <c r="A329" s="259" t="s">
        <v>47326</v>
      </c>
      <c r="B329" s="259"/>
      <c r="C329" s="260">
        <v>3975534.35</v>
      </c>
      <c r="E329" s="239" t="s">
        <v>797</v>
      </c>
      <c r="F329" s="239"/>
      <c r="G329" s="240">
        <v>9185</v>
      </c>
      <c r="I329" s="231" t="s">
        <v>3873</v>
      </c>
      <c r="J329" s="231"/>
      <c r="K329" s="232">
        <v>5720</v>
      </c>
      <c r="M329" s="261" t="s">
        <v>36401</v>
      </c>
      <c r="N329" s="262">
        <v>11000</v>
      </c>
      <c r="P329" s="243" t="s">
        <v>16914</v>
      </c>
      <c r="Q329" s="244">
        <v>38056.33</v>
      </c>
      <c r="R329" s="104"/>
      <c r="S329" s="235" t="s">
        <v>33631</v>
      </c>
      <c r="T329" s="236">
        <v>1130.06</v>
      </c>
      <c r="V329" s="266" t="s">
        <v>49412</v>
      </c>
      <c r="W329" s="267">
        <v>3975534.35</v>
      </c>
      <c r="Y329" s="245" t="s">
        <v>9737</v>
      </c>
      <c r="Z329" s="246">
        <v>11603.99</v>
      </c>
      <c r="AB329" s="231" t="s">
        <v>11118</v>
      </c>
      <c r="AC329" s="232">
        <v>112139</v>
      </c>
    </row>
    <row r="330" spans="1:29" ht="14.5" x14ac:dyDescent="0.35">
      <c r="A330" s="259" t="s">
        <v>47327</v>
      </c>
      <c r="B330" s="259"/>
      <c r="C330" s="260">
        <v>1188469.9099999999</v>
      </c>
      <c r="E330" s="239" t="s">
        <v>798</v>
      </c>
      <c r="F330" s="239"/>
      <c r="G330" s="240">
        <v>1520</v>
      </c>
      <c r="I330" s="231" t="s">
        <v>3874</v>
      </c>
      <c r="J330" s="231"/>
      <c r="K330" s="232">
        <v>23363</v>
      </c>
      <c r="M330" s="261" t="s">
        <v>44938</v>
      </c>
      <c r="N330" s="262">
        <v>463750</v>
      </c>
      <c r="P330" s="243" t="s">
        <v>16915</v>
      </c>
      <c r="Q330" s="244">
        <v>218729.94</v>
      </c>
      <c r="R330" s="104"/>
      <c r="S330" s="235" t="s">
        <v>18042</v>
      </c>
      <c r="T330" s="236">
        <v>86.47</v>
      </c>
      <c r="V330" s="266" t="s">
        <v>49413</v>
      </c>
      <c r="W330" s="267">
        <v>1188469.9099999999</v>
      </c>
      <c r="Y330" s="245" t="s">
        <v>12023</v>
      </c>
      <c r="Z330" s="246">
        <v>13480.8</v>
      </c>
      <c r="AB330" s="231" t="s">
        <v>10162</v>
      </c>
      <c r="AC330" s="232">
        <v>22505.88</v>
      </c>
    </row>
    <row r="331" spans="1:29" ht="14.5" x14ac:dyDescent="0.35">
      <c r="A331" s="259" t="s">
        <v>43865</v>
      </c>
      <c r="B331" s="259"/>
      <c r="C331" s="260">
        <v>107676.96</v>
      </c>
      <c r="E331" s="239" t="s">
        <v>799</v>
      </c>
      <c r="F331" s="239"/>
      <c r="G331" s="240">
        <v>10802</v>
      </c>
      <c r="I331" s="231" t="s">
        <v>3875</v>
      </c>
      <c r="J331" s="231"/>
      <c r="K331" s="232">
        <v>5946</v>
      </c>
      <c r="M331" s="261" t="s">
        <v>44939</v>
      </c>
      <c r="N331" s="262">
        <v>540</v>
      </c>
      <c r="P331" s="243" t="s">
        <v>16916</v>
      </c>
      <c r="Q331" s="244">
        <v>191944.72</v>
      </c>
      <c r="R331" s="104"/>
      <c r="S331" s="235" t="s">
        <v>33632</v>
      </c>
      <c r="T331" s="236">
        <v>58.8</v>
      </c>
      <c r="V331" s="266" t="s">
        <v>44408</v>
      </c>
      <c r="W331" s="267">
        <v>107676.96</v>
      </c>
      <c r="Y331" s="245" t="s">
        <v>10353</v>
      </c>
      <c r="Z331" s="246">
        <v>1623.1</v>
      </c>
      <c r="AB331" s="231" t="s">
        <v>10725</v>
      </c>
      <c r="AC331" s="232">
        <v>167913.4</v>
      </c>
    </row>
    <row r="332" spans="1:29" ht="14.5" x14ac:dyDescent="0.35">
      <c r="A332" s="259" t="s">
        <v>43866</v>
      </c>
      <c r="B332" s="259"/>
      <c r="C332" s="260">
        <v>16239.2</v>
      </c>
      <c r="E332" s="239" t="s">
        <v>800</v>
      </c>
      <c r="F332" s="239"/>
      <c r="G332" s="240">
        <v>47000</v>
      </c>
      <c r="I332" s="231" t="s">
        <v>3876</v>
      </c>
      <c r="J332" s="231"/>
      <c r="K332" s="232">
        <v>69873.990000000005</v>
      </c>
      <c r="M332" s="261" t="s">
        <v>37901</v>
      </c>
      <c r="N332" s="262">
        <v>1878.5</v>
      </c>
      <c r="P332" s="243" t="s">
        <v>14922</v>
      </c>
      <c r="Q332" s="244">
        <v>102.2</v>
      </c>
      <c r="R332" s="104"/>
      <c r="S332" s="235" t="s">
        <v>18047</v>
      </c>
      <c r="T332" s="236">
        <v>550.66999999999996</v>
      </c>
      <c r="V332" s="266" t="s">
        <v>44409</v>
      </c>
      <c r="W332" s="267">
        <v>16239.2</v>
      </c>
      <c r="Y332" s="245" t="s">
        <v>12793</v>
      </c>
      <c r="Z332" s="246">
        <v>5688</v>
      </c>
      <c r="AB332" s="231" t="s">
        <v>8463</v>
      </c>
      <c r="AC332" s="232">
        <v>43629.9</v>
      </c>
    </row>
    <row r="333" spans="1:29" ht="14.5" x14ac:dyDescent="0.35">
      <c r="A333" s="259" t="s">
        <v>43867</v>
      </c>
      <c r="B333" s="259"/>
      <c r="C333" s="260">
        <v>284262</v>
      </c>
      <c r="E333" s="239" t="s">
        <v>801</v>
      </c>
      <c r="F333" s="239"/>
      <c r="G333" s="240">
        <v>3259</v>
      </c>
      <c r="I333" s="231" t="s">
        <v>3877</v>
      </c>
      <c r="J333" s="231"/>
      <c r="K333" s="232">
        <v>2477.7800000000002</v>
      </c>
      <c r="M333" s="261" t="s">
        <v>36402</v>
      </c>
      <c r="N333" s="262">
        <v>44019.38</v>
      </c>
      <c r="P333" s="243" t="s">
        <v>14923</v>
      </c>
      <c r="Q333" s="244">
        <v>19.760000000000002</v>
      </c>
      <c r="R333" s="104"/>
      <c r="S333" s="235" t="s">
        <v>18049</v>
      </c>
      <c r="T333" s="236">
        <v>14982</v>
      </c>
      <c r="V333" s="266" t="s">
        <v>44410</v>
      </c>
      <c r="W333" s="267">
        <v>284262</v>
      </c>
      <c r="Y333" s="245" t="s">
        <v>13049</v>
      </c>
      <c r="Z333" s="246">
        <v>52038.32</v>
      </c>
      <c r="AB333" s="231" t="s">
        <v>11119</v>
      </c>
      <c r="AC333" s="232">
        <v>32095</v>
      </c>
    </row>
    <row r="334" spans="1:29" ht="14.5" x14ac:dyDescent="0.35">
      <c r="A334" s="259" t="s">
        <v>43868</v>
      </c>
      <c r="B334" s="259"/>
      <c r="C334" s="260">
        <v>206602.56</v>
      </c>
      <c r="E334" s="239" t="s">
        <v>802</v>
      </c>
      <c r="F334" s="239"/>
      <c r="G334" s="240">
        <v>16274</v>
      </c>
      <c r="I334" s="231" t="s">
        <v>3878</v>
      </c>
      <c r="J334" s="231"/>
      <c r="K334" s="232">
        <v>3926</v>
      </c>
      <c r="M334" s="261" t="s">
        <v>36403</v>
      </c>
      <c r="N334" s="262">
        <v>120541.39</v>
      </c>
      <c r="P334" s="243" t="s">
        <v>16917</v>
      </c>
      <c r="Q334" s="244">
        <v>32600</v>
      </c>
      <c r="R334" s="104"/>
      <c r="S334" s="235" t="s">
        <v>15050</v>
      </c>
      <c r="T334" s="236">
        <v>580</v>
      </c>
      <c r="V334" s="266" t="s">
        <v>44411</v>
      </c>
      <c r="W334" s="267">
        <v>206602.56</v>
      </c>
      <c r="Y334" s="245" t="s">
        <v>13453</v>
      </c>
      <c r="Z334" s="246">
        <v>40908.46</v>
      </c>
      <c r="AB334" s="231" t="s">
        <v>10726</v>
      </c>
      <c r="AC334" s="232">
        <v>75724.899999999994</v>
      </c>
    </row>
    <row r="335" spans="1:29" ht="14.5" x14ac:dyDescent="0.35">
      <c r="A335" s="259" t="s">
        <v>43869</v>
      </c>
      <c r="B335" s="259"/>
      <c r="C335" s="260">
        <v>102267.5</v>
      </c>
      <c r="E335" s="239" t="s">
        <v>804</v>
      </c>
      <c r="F335" s="239"/>
      <c r="G335" s="240">
        <v>4897</v>
      </c>
      <c r="I335" s="231" t="s">
        <v>3879</v>
      </c>
      <c r="J335" s="231"/>
      <c r="K335" s="232">
        <v>3606.25</v>
      </c>
      <c r="M335" s="261" t="s">
        <v>36404</v>
      </c>
      <c r="N335" s="262">
        <v>12471.96</v>
      </c>
      <c r="P335" s="243" t="s">
        <v>16918</v>
      </c>
      <c r="Q335" s="244">
        <v>319579.07</v>
      </c>
      <c r="R335" s="104"/>
      <c r="S335" s="235" t="s">
        <v>33633</v>
      </c>
      <c r="T335" s="236">
        <v>5329</v>
      </c>
      <c r="V335" s="266" t="s">
        <v>44412</v>
      </c>
      <c r="W335" s="267">
        <v>102267.5</v>
      </c>
      <c r="Y335" s="245" t="s">
        <v>10627</v>
      </c>
      <c r="Z335" s="246">
        <v>169352.05</v>
      </c>
      <c r="AB335" s="231" t="s">
        <v>8464</v>
      </c>
      <c r="AC335" s="232">
        <v>21508.22</v>
      </c>
    </row>
    <row r="336" spans="1:29" ht="14.5" x14ac:dyDescent="0.35">
      <c r="A336" s="259" t="s">
        <v>47328</v>
      </c>
      <c r="B336" s="259"/>
      <c r="C336" s="260">
        <v>860950.98</v>
      </c>
      <c r="E336" s="239" t="s">
        <v>805</v>
      </c>
      <c r="F336" s="239"/>
      <c r="G336" s="240">
        <v>1028</v>
      </c>
      <c r="I336" s="231" t="s">
        <v>3880</v>
      </c>
      <c r="J336" s="231"/>
      <c r="K336" s="232">
        <v>2051.1</v>
      </c>
      <c r="M336" s="261" t="s">
        <v>41596</v>
      </c>
      <c r="N336" s="262">
        <v>183000</v>
      </c>
      <c r="P336" s="243" t="s">
        <v>16919</v>
      </c>
      <c r="Q336" s="244">
        <v>26685.8</v>
      </c>
      <c r="R336" s="104"/>
      <c r="S336" s="235" t="s">
        <v>18072</v>
      </c>
      <c r="T336" s="236">
        <v>5329</v>
      </c>
      <c r="V336" s="266" t="s">
        <v>49414</v>
      </c>
      <c r="W336" s="267">
        <v>860950.98</v>
      </c>
      <c r="Y336" s="245" t="s">
        <v>7474</v>
      </c>
      <c r="Z336" s="246">
        <v>16447</v>
      </c>
      <c r="AB336" s="231" t="s">
        <v>11120</v>
      </c>
      <c r="AC336" s="232">
        <v>20600</v>
      </c>
    </row>
    <row r="337" spans="1:29" ht="14.5" x14ac:dyDescent="0.35">
      <c r="A337" s="259" t="s">
        <v>43870</v>
      </c>
      <c r="B337" s="259"/>
      <c r="C337" s="260">
        <v>64483</v>
      </c>
      <c r="E337" s="239" t="s">
        <v>806</v>
      </c>
      <c r="F337" s="239"/>
      <c r="G337" s="240">
        <v>15150</v>
      </c>
      <c r="I337" s="231" t="s">
        <v>3881</v>
      </c>
      <c r="J337" s="231"/>
      <c r="K337" s="232">
        <v>2003</v>
      </c>
      <c r="M337" s="261" t="s">
        <v>41597</v>
      </c>
      <c r="N337" s="262">
        <v>3500</v>
      </c>
      <c r="P337" s="243" t="s">
        <v>16920</v>
      </c>
      <c r="Q337" s="244">
        <v>10632.51</v>
      </c>
      <c r="R337" s="104"/>
      <c r="S337" s="235" t="s">
        <v>15051</v>
      </c>
      <c r="T337" s="236">
        <v>580</v>
      </c>
      <c r="V337" s="266" t="s">
        <v>44413</v>
      </c>
      <c r="W337" s="267">
        <v>64483</v>
      </c>
      <c r="Y337" s="245" t="s">
        <v>7734</v>
      </c>
      <c r="Z337" s="246">
        <v>2560</v>
      </c>
      <c r="AB337" s="231" t="s">
        <v>10164</v>
      </c>
      <c r="AC337" s="232">
        <v>7525.45</v>
      </c>
    </row>
    <row r="338" spans="1:29" ht="14.5" x14ac:dyDescent="0.35">
      <c r="A338" s="259" t="s">
        <v>47329</v>
      </c>
      <c r="B338" s="259"/>
      <c r="C338" s="260">
        <v>6653640.9299999997</v>
      </c>
      <c r="E338" s="239" t="s">
        <v>807</v>
      </c>
      <c r="F338" s="239"/>
      <c r="G338" s="240">
        <v>5401</v>
      </c>
      <c r="I338" s="231" t="s">
        <v>3882</v>
      </c>
      <c r="J338" s="231"/>
      <c r="K338" s="232">
        <v>14493</v>
      </c>
      <c r="M338" s="261" t="s">
        <v>44940</v>
      </c>
      <c r="N338" s="262">
        <v>173560.28</v>
      </c>
      <c r="P338" s="243" t="s">
        <v>16921</v>
      </c>
      <c r="Q338" s="244">
        <v>1023.24</v>
      </c>
      <c r="R338" s="104"/>
      <c r="S338" s="235" t="s">
        <v>15052</v>
      </c>
      <c r="T338" s="236">
        <v>2442.33</v>
      </c>
      <c r="V338" s="266" t="s">
        <v>49415</v>
      </c>
      <c r="W338" s="267">
        <v>6653640.9299999997</v>
      </c>
      <c r="Y338" s="245" t="s">
        <v>7901</v>
      </c>
      <c r="Z338" s="246">
        <v>771</v>
      </c>
      <c r="AB338" s="231" t="s">
        <v>10727</v>
      </c>
      <c r="AC338" s="232">
        <v>49633.67</v>
      </c>
    </row>
    <row r="339" spans="1:29" ht="14.5" x14ac:dyDescent="0.35">
      <c r="A339" s="259" t="s">
        <v>43871</v>
      </c>
      <c r="B339" s="259"/>
      <c r="C339" s="260">
        <v>132234.56</v>
      </c>
      <c r="E339" s="239" t="s">
        <v>808</v>
      </c>
      <c r="F339" s="239"/>
      <c r="G339" s="240">
        <v>101114</v>
      </c>
      <c r="I339" s="231" t="s">
        <v>3883</v>
      </c>
      <c r="J339" s="231"/>
      <c r="K339" s="232">
        <v>11730</v>
      </c>
      <c r="M339" s="261" t="s">
        <v>47410</v>
      </c>
      <c r="N339" s="262">
        <v>6202.34</v>
      </c>
      <c r="P339" s="243" t="s">
        <v>16922</v>
      </c>
      <c r="Q339" s="244">
        <v>897.21</v>
      </c>
      <c r="R339" s="104"/>
      <c r="S339" s="235" t="s">
        <v>15053</v>
      </c>
      <c r="T339" s="236">
        <v>107768.52</v>
      </c>
      <c r="V339" s="266" t="s">
        <v>44414</v>
      </c>
      <c r="W339" s="267">
        <v>132234.56</v>
      </c>
      <c r="Y339" s="245" t="s">
        <v>8142</v>
      </c>
      <c r="Z339" s="246">
        <v>9255.07</v>
      </c>
      <c r="AB339" s="231" t="s">
        <v>11121</v>
      </c>
      <c r="AC339" s="232">
        <v>6960.65</v>
      </c>
    </row>
    <row r="340" spans="1:29" ht="14.5" x14ac:dyDescent="0.35">
      <c r="A340" s="259" t="s">
        <v>43872</v>
      </c>
      <c r="B340" s="259"/>
      <c r="C340" s="260">
        <v>78079.89</v>
      </c>
      <c r="E340" s="239" t="s">
        <v>809</v>
      </c>
      <c r="F340" s="239"/>
      <c r="G340" s="240">
        <v>41500</v>
      </c>
      <c r="I340" s="231" t="s">
        <v>3884</v>
      </c>
      <c r="J340" s="231"/>
      <c r="K340" s="232">
        <v>3231</v>
      </c>
      <c r="M340" s="261" t="s">
        <v>50991</v>
      </c>
      <c r="N340" s="262">
        <v>350967.31</v>
      </c>
      <c r="P340" s="243" t="s">
        <v>16923</v>
      </c>
      <c r="Q340" s="244">
        <v>960.28</v>
      </c>
      <c r="R340" s="104"/>
      <c r="S340" s="235" t="s">
        <v>33634</v>
      </c>
      <c r="T340" s="236">
        <v>56402.16</v>
      </c>
      <c r="V340" s="266" t="s">
        <v>44415</v>
      </c>
      <c r="W340" s="267">
        <v>78079.89</v>
      </c>
      <c r="Y340" s="245" t="s">
        <v>8558</v>
      </c>
      <c r="Z340" s="246">
        <v>1285</v>
      </c>
      <c r="AB340" s="231" t="s">
        <v>10728</v>
      </c>
      <c r="AC340" s="232">
        <v>6960.65</v>
      </c>
    </row>
    <row r="341" spans="1:29" ht="14.5" x14ac:dyDescent="0.35">
      <c r="A341" s="259" t="s">
        <v>47330</v>
      </c>
      <c r="B341" s="259"/>
      <c r="C341" s="260">
        <v>298357.45</v>
      </c>
      <c r="E341" s="239" t="s">
        <v>810</v>
      </c>
      <c r="F341" s="239"/>
      <c r="G341" s="240">
        <v>70100</v>
      </c>
      <c r="I341" s="231" t="s">
        <v>3885</v>
      </c>
      <c r="J341" s="231"/>
      <c r="K341" s="232">
        <v>7836</v>
      </c>
      <c r="M341" s="261" t="s">
        <v>51923</v>
      </c>
      <c r="N341" s="262">
        <v>113074.48</v>
      </c>
      <c r="P341" s="243" t="s">
        <v>16924</v>
      </c>
      <c r="Q341" s="244">
        <v>2596.4299999999998</v>
      </c>
      <c r="R341" s="104"/>
      <c r="S341" s="235" t="s">
        <v>33635</v>
      </c>
      <c r="T341" s="236">
        <v>70781</v>
      </c>
      <c r="V341" s="266" t="s">
        <v>49416</v>
      </c>
      <c r="W341" s="267">
        <v>298357.45</v>
      </c>
      <c r="Y341" s="245" t="s">
        <v>8860</v>
      </c>
      <c r="Z341" s="246">
        <v>2960</v>
      </c>
      <c r="AB341" s="231" t="s">
        <v>8465</v>
      </c>
      <c r="AC341" s="232">
        <v>188404.01</v>
      </c>
    </row>
    <row r="342" spans="1:29" ht="14.5" x14ac:dyDescent="0.35">
      <c r="A342" s="259" t="s">
        <v>47331</v>
      </c>
      <c r="B342" s="259"/>
      <c r="C342" s="260">
        <v>1866046.01</v>
      </c>
      <c r="E342" s="239" t="s">
        <v>811</v>
      </c>
      <c r="F342" s="239"/>
      <c r="G342" s="240">
        <v>1283</v>
      </c>
      <c r="I342" s="231" t="s">
        <v>3886</v>
      </c>
      <c r="J342" s="231"/>
      <c r="K342" s="232">
        <v>1939</v>
      </c>
      <c r="M342" s="261" t="s">
        <v>51924</v>
      </c>
      <c r="N342" s="262">
        <v>86.4</v>
      </c>
      <c r="P342" s="243" t="s">
        <v>16925</v>
      </c>
      <c r="Q342" s="244">
        <v>1856.52</v>
      </c>
      <c r="R342" s="104"/>
      <c r="S342" s="235" t="s">
        <v>33636</v>
      </c>
      <c r="T342" s="236">
        <v>2156.36</v>
      </c>
      <c r="V342" s="266" t="s">
        <v>49417</v>
      </c>
      <c r="W342" s="267">
        <v>1866046.01</v>
      </c>
      <c r="Y342" s="245" t="s">
        <v>9118</v>
      </c>
      <c r="Z342" s="246">
        <v>5397</v>
      </c>
      <c r="AB342" s="231" t="s">
        <v>11122</v>
      </c>
      <c r="AC342" s="232">
        <v>836441</v>
      </c>
    </row>
    <row r="343" spans="1:29" ht="14.5" x14ac:dyDescent="0.35">
      <c r="A343" s="259" t="s">
        <v>43873</v>
      </c>
      <c r="B343" s="259"/>
      <c r="C343" s="260">
        <v>73780.62</v>
      </c>
      <c r="E343" s="239" t="s">
        <v>812</v>
      </c>
      <c r="F343" s="239"/>
      <c r="G343" s="240">
        <v>23877</v>
      </c>
      <c r="I343" s="231" t="s">
        <v>3887</v>
      </c>
      <c r="J343" s="231"/>
      <c r="K343" s="232">
        <v>2822.13</v>
      </c>
      <c r="M343" s="261" t="s">
        <v>47411</v>
      </c>
      <c r="N343" s="262">
        <v>114799.13</v>
      </c>
      <c r="P343" s="243" t="s">
        <v>16926</v>
      </c>
      <c r="Q343" s="244">
        <v>37854.81</v>
      </c>
      <c r="R343" s="104"/>
      <c r="S343" s="235" t="s">
        <v>33637</v>
      </c>
      <c r="T343" s="236">
        <v>344241.48</v>
      </c>
      <c r="V343" s="266" t="s">
        <v>44416</v>
      </c>
      <c r="W343" s="267">
        <v>73780.62</v>
      </c>
      <c r="Y343" s="245" t="s">
        <v>9499</v>
      </c>
      <c r="Z343" s="246">
        <v>1234.98</v>
      </c>
      <c r="AB343" s="231" t="s">
        <v>10729</v>
      </c>
      <c r="AC343" s="232">
        <v>1024845.01</v>
      </c>
    </row>
    <row r="344" spans="1:29" ht="14.5" x14ac:dyDescent="0.35">
      <c r="A344" s="259" t="s">
        <v>43874</v>
      </c>
      <c r="B344" s="259"/>
      <c r="C344" s="260">
        <v>71655</v>
      </c>
      <c r="E344" s="239" t="s">
        <v>813</v>
      </c>
      <c r="F344" s="239"/>
      <c r="G344" s="240">
        <v>130974.99</v>
      </c>
      <c r="I344" s="231" t="s">
        <v>3888</v>
      </c>
      <c r="J344" s="231"/>
      <c r="K344" s="232">
        <v>2359</v>
      </c>
      <c r="M344" s="261" t="s">
        <v>47412</v>
      </c>
      <c r="N344" s="262">
        <v>8780.8700000000008</v>
      </c>
      <c r="P344" s="243" t="s">
        <v>16927</v>
      </c>
      <c r="Q344" s="244">
        <v>2195</v>
      </c>
      <c r="R344" s="104"/>
      <c r="S344" s="235" t="s">
        <v>15054</v>
      </c>
      <c r="T344" s="236">
        <v>58844.49</v>
      </c>
      <c r="V344" s="266" t="s">
        <v>44417</v>
      </c>
      <c r="W344" s="267">
        <v>71655</v>
      </c>
      <c r="Y344" s="245" t="s">
        <v>9738</v>
      </c>
      <c r="Z344" s="246">
        <v>10338</v>
      </c>
      <c r="AB344" s="231" t="s">
        <v>11123</v>
      </c>
      <c r="AC344" s="232">
        <v>10706</v>
      </c>
    </row>
    <row r="345" spans="1:29" ht="14.5" x14ac:dyDescent="0.35">
      <c r="A345" s="259" t="s">
        <v>47332</v>
      </c>
      <c r="B345" s="259"/>
      <c r="C345" s="260">
        <v>1649035.5</v>
      </c>
      <c r="E345" s="239" t="s">
        <v>814</v>
      </c>
      <c r="F345" s="239"/>
      <c r="G345" s="240">
        <v>19521.38</v>
      </c>
      <c r="I345" s="231" t="s">
        <v>3889</v>
      </c>
      <c r="J345" s="231"/>
      <c r="K345" s="232">
        <v>8030</v>
      </c>
      <c r="M345" s="261" t="s">
        <v>44941</v>
      </c>
      <c r="N345" s="262">
        <v>662643.9</v>
      </c>
      <c r="P345" s="243" t="s">
        <v>16928</v>
      </c>
      <c r="Q345" s="244">
        <v>407</v>
      </c>
      <c r="R345" s="104"/>
      <c r="S345" s="235" t="s">
        <v>15055</v>
      </c>
      <c r="T345" s="236">
        <v>178549.52</v>
      </c>
      <c r="V345" s="266" t="s">
        <v>49418</v>
      </c>
      <c r="W345" s="267">
        <v>1649035.5</v>
      </c>
      <c r="Y345" s="245" t="s">
        <v>10083</v>
      </c>
      <c r="Z345" s="246">
        <v>25982.5</v>
      </c>
      <c r="AB345" s="231" t="s">
        <v>10730</v>
      </c>
      <c r="AC345" s="232">
        <v>10706</v>
      </c>
    </row>
    <row r="346" spans="1:29" ht="14.5" x14ac:dyDescent="0.35">
      <c r="A346" s="259" t="s">
        <v>43875</v>
      </c>
      <c r="B346" s="259"/>
      <c r="C346" s="260">
        <v>64791.9</v>
      </c>
      <c r="E346" s="239" t="s">
        <v>815</v>
      </c>
      <c r="F346" s="239"/>
      <c r="G346" s="240">
        <v>149</v>
      </c>
      <c r="I346" s="231" t="s">
        <v>3890</v>
      </c>
      <c r="J346" s="231"/>
      <c r="K346" s="232">
        <v>144696</v>
      </c>
      <c r="M346" s="261" t="s">
        <v>44942</v>
      </c>
      <c r="N346" s="262">
        <v>50630.66</v>
      </c>
      <c r="P346" s="243" t="s">
        <v>16929</v>
      </c>
      <c r="Q346" s="244">
        <v>30901</v>
      </c>
      <c r="R346" s="104"/>
      <c r="S346" s="235" t="s">
        <v>18167</v>
      </c>
      <c r="T346" s="236">
        <v>2156.36</v>
      </c>
      <c r="V346" s="266" t="s">
        <v>44418</v>
      </c>
      <c r="W346" s="267">
        <v>64791.9</v>
      </c>
      <c r="Y346" s="245" t="s">
        <v>10354</v>
      </c>
      <c r="Z346" s="246">
        <v>2844</v>
      </c>
      <c r="AB346" s="231" t="s">
        <v>11124</v>
      </c>
      <c r="AC346" s="232">
        <v>252376</v>
      </c>
    </row>
    <row r="347" spans="1:29" ht="14.5" x14ac:dyDescent="0.35">
      <c r="A347" s="259" t="s">
        <v>47333</v>
      </c>
      <c r="B347" s="259"/>
      <c r="C347" s="260">
        <v>2239199.89</v>
      </c>
      <c r="E347" s="239" t="s">
        <v>816</v>
      </c>
      <c r="F347" s="239"/>
      <c r="G347" s="240">
        <v>660</v>
      </c>
      <c r="I347" s="231" t="s">
        <v>3891</v>
      </c>
      <c r="J347" s="231"/>
      <c r="K347" s="232">
        <v>2267</v>
      </c>
      <c r="M347" s="261" t="s">
        <v>49907</v>
      </c>
      <c r="N347" s="262">
        <v>841</v>
      </c>
      <c r="P347" s="243" t="s">
        <v>16930</v>
      </c>
      <c r="Q347" s="244">
        <v>13312.65</v>
      </c>
      <c r="R347" s="104"/>
      <c r="S347" s="235" t="s">
        <v>18171</v>
      </c>
      <c r="T347" s="236">
        <v>344241.48</v>
      </c>
      <c r="V347" s="266" t="s">
        <v>49419</v>
      </c>
      <c r="W347" s="267">
        <v>2239199.89</v>
      </c>
      <c r="Y347" s="245" t="s">
        <v>10503</v>
      </c>
      <c r="Z347" s="246">
        <v>10272</v>
      </c>
      <c r="AB347" s="231" t="s">
        <v>10732</v>
      </c>
      <c r="AC347" s="232">
        <v>252376</v>
      </c>
    </row>
    <row r="348" spans="1:29" ht="14.5" x14ac:dyDescent="0.35">
      <c r="A348" s="259" t="s">
        <v>43876</v>
      </c>
      <c r="B348" s="259"/>
      <c r="C348" s="260">
        <v>344162.43</v>
      </c>
      <c r="E348" s="239" t="s">
        <v>817</v>
      </c>
      <c r="F348" s="239"/>
      <c r="G348" s="240">
        <v>9400</v>
      </c>
      <c r="I348" s="231" t="s">
        <v>3892</v>
      </c>
      <c r="J348" s="231"/>
      <c r="K348" s="232">
        <v>6899</v>
      </c>
      <c r="M348" s="261" t="s">
        <v>17005</v>
      </c>
      <c r="N348" s="262">
        <v>52542</v>
      </c>
      <c r="P348" s="243" t="s">
        <v>16931</v>
      </c>
      <c r="Q348" s="244">
        <v>41256.53</v>
      </c>
      <c r="R348" s="104"/>
      <c r="S348" s="235" t="s">
        <v>33638</v>
      </c>
      <c r="T348" s="236">
        <v>10732.82</v>
      </c>
      <c r="V348" s="266" t="s">
        <v>44419</v>
      </c>
      <c r="W348" s="267">
        <v>344162.43</v>
      </c>
      <c r="Y348" s="245" t="s">
        <v>13050</v>
      </c>
      <c r="Z348" s="246">
        <v>11540.31</v>
      </c>
      <c r="AB348" s="231" t="s">
        <v>11125</v>
      </c>
      <c r="AC348" s="232">
        <v>11125</v>
      </c>
    </row>
    <row r="349" spans="1:29" ht="14.5" x14ac:dyDescent="0.35">
      <c r="A349" s="259" t="s">
        <v>43877</v>
      </c>
      <c r="B349" s="259"/>
      <c r="C349" s="260">
        <v>71319</v>
      </c>
      <c r="E349" s="239" t="s">
        <v>4106</v>
      </c>
      <c r="F349" s="239"/>
      <c r="G349" s="240">
        <v>2430</v>
      </c>
      <c r="I349" s="231" t="s">
        <v>3893</v>
      </c>
      <c r="J349" s="231"/>
      <c r="K349" s="232">
        <v>498759.22</v>
      </c>
      <c r="M349" s="261" t="s">
        <v>17006</v>
      </c>
      <c r="N349" s="262">
        <v>43872.01</v>
      </c>
      <c r="P349" s="243" t="s">
        <v>16932</v>
      </c>
      <c r="Q349" s="244">
        <v>27.36</v>
      </c>
      <c r="R349" s="104"/>
      <c r="S349" s="235" t="s">
        <v>33639</v>
      </c>
      <c r="T349" s="236">
        <v>821.06</v>
      </c>
      <c r="V349" s="266" t="s">
        <v>44420</v>
      </c>
      <c r="W349" s="267">
        <v>71319</v>
      </c>
      <c r="Y349" s="245" t="s">
        <v>10628</v>
      </c>
      <c r="Z349" s="246">
        <v>100886.86</v>
      </c>
      <c r="AB349" s="231" t="s">
        <v>10733</v>
      </c>
      <c r="AC349" s="232">
        <v>11125</v>
      </c>
    </row>
    <row r="350" spans="1:29" ht="14.5" x14ac:dyDescent="0.35">
      <c r="A350" s="259" t="s">
        <v>47334</v>
      </c>
      <c r="B350" s="259"/>
      <c r="C350" s="260">
        <v>1105565.72</v>
      </c>
      <c r="E350" s="239" t="s">
        <v>818</v>
      </c>
      <c r="F350" s="239"/>
      <c r="G350" s="240">
        <v>22954</v>
      </c>
      <c r="I350" s="231" t="s">
        <v>3894</v>
      </c>
      <c r="J350" s="231"/>
      <c r="K350" s="232">
        <v>15523</v>
      </c>
      <c r="M350" s="261" t="s">
        <v>17007</v>
      </c>
      <c r="N350" s="262">
        <v>1337.1</v>
      </c>
      <c r="P350" s="243" t="s">
        <v>16933</v>
      </c>
      <c r="Q350" s="244">
        <v>4176.6400000000003</v>
      </c>
      <c r="R350" s="104"/>
      <c r="S350" s="235" t="s">
        <v>33640</v>
      </c>
      <c r="T350" s="236">
        <v>1857.12</v>
      </c>
      <c r="V350" s="266" t="s">
        <v>49420</v>
      </c>
      <c r="W350" s="267">
        <v>1105565.72</v>
      </c>
      <c r="Y350" s="245" t="s">
        <v>7475</v>
      </c>
      <c r="Z350" s="246">
        <v>36130.769999999997</v>
      </c>
      <c r="AB350" s="231" t="s">
        <v>10971</v>
      </c>
      <c r="AC350" s="232">
        <v>678510</v>
      </c>
    </row>
    <row r="351" spans="1:29" ht="14.5" x14ac:dyDescent="0.35">
      <c r="A351" s="259" t="s">
        <v>47335</v>
      </c>
      <c r="B351" s="259"/>
      <c r="C351" s="260">
        <v>620742.25</v>
      </c>
      <c r="E351" s="239" t="s">
        <v>819</v>
      </c>
      <c r="F351" s="239"/>
      <c r="G351" s="240">
        <v>2687.52</v>
      </c>
      <c r="I351" s="231" t="s">
        <v>3895</v>
      </c>
      <c r="J351" s="231"/>
      <c r="K351" s="232">
        <v>19756</v>
      </c>
      <c r="M351" s="261" t="s">
        <v>55533</v>
      </c>
      <c r="N351" s="262">
        <v>34645.760000000002</v>
      </c>
      <c r="P351" s="243" t="s">
        <v>16934</v>
      </c>
      <c r="Q351" s="244">
        <v>5157.6000000000004</v>
      </c>
      <c r="R351" s="104"/>
      <c r="S351" s="235" t="s">
        <v>15056</v>
      </c>
      <c r="T351" s="236">
        <v>10940.67</v>
      </c>
      <c r="V351" s="266" t="s">
        <v>49421</v>
      </c>
      <c r="W351" s="267">
        <v>620742.25</v>
      </c>
      <c r="Y351" s="245" t="s">
        <v>8143</v>
      </c>
      <c r="Z351" s="246">
        <v>45285</v>
      </c>
      <c r="AB351" s="231" t="s">
        <v>11126</v>
      </c>
      <c r="AC351" s="232">
        <v>442135</v>
      </c>
    </row>
    <row r="352" spans="1:29" ht="14.5" x14ac:dyDescent="0.35">
      <c r="A352" s="259" t="s">
        <v>44907</v>
      </c>
      <c r="B352" s="259"/>
      <c r="C352" s="260">
        <v>668585.32999999996</v>
      </c>
      <c r="E352" s="239" t="s">
        <v>820</v>
      </c>
      <c r="F352" s="239"/>
      <c r="G352" s="240">
        <v>1735</v>
      </c>
      <c r="I352" s="231" t="s">
        <v>3896</v>
      </c>
      <c r="J352" s="231"/>
      <c r="K352" s="232">
        <v>4066</v>
      </c>
      <c r="M352" s="261" t="s">
        <v>17008</v>
      </c>
      <c r="N352" s="262">
        <v>9890.5499999999993</v>
      </c>
      <c r="P352" s="243" t="s">
        <v>16935</v>
      </c>
      <c r="Q352" s="244">
        <v>2058.37</v>
      </c>
      <c r="R352" s="104"/>
      <c r="S352" s="235" t="s">
        <v>15057</v>
      </c>
      <c r="T352" s="236">
        <v>16129.33</v>
      </c>
      <c r="V352" s="266" t="s">
        <v>46298</v>
      </c>
      <c r="W352" s="267">
        <v>668585.32999999996</v>
      </c>
      <c r="Y352" s="245" t="s">
        <v>8559</v>
      </c>
      <c r="Z352" s="246">
        <v>31899</v>
      </c>
      <c r="AB352" s="231" t="s">
        <v>10734</v>
      </c>
      <c r="AC352" s="232">
        <v>1120645</v>
      </c>
    </row>
    <row r="353" spans="1:29" ht="14.5" x14ac:dyDescent="0.35">
      <c r="A353" s="259" t="s">
        <v>43878</v>
      </c>
      <c r="B353" s="259"/>
      <c r="C353" s="260">
        <v>65492</v>
      </c>
      <c r="E353" s="239" t="s">
        <v>4111</v>
      </c>
      <c r="F353" s="239"/>
      <c r="G353" s="240">
        <v>1636</v>
      </c>
      <c r="I353" s="231" t="s">
        <v>3897</v>
      </c>
      <c r="J353" s="231"/>
      <c r="K353" s="232">
        <v>582022</v>
      </c>
      <c r="M353" s="261" t="s">
        <v>17009</v>
      </c>
      <c r="N353" s="262">
        <v>26179.78</v>
      </c>
      <c r="P353" s="243" t="s">
        <v>16936</v>
      </c>
      <c r="Q353" s="244">
        <v>2274.85</v>
      </c>
      <c r="R353" s="104"/>
      <c r="S353" s="235" t="s">
        <v>33641</v>
      </c>
      <c r="T353" s="236">
        <v>10732.82</v>
      </c>
      <c r="V353" s="266" t="s">
        <v>44421</v>
      </c>
      <c r="W353" s="267">
        <v>65492</v>
      </c>
      <c r="Y353" s="245" t="s">
        <v>8861</v>
      </c>
      <c r="Z353" s="246">
        <v>12828</v>
      </c>
      <c r="AB353" s="231" t="s">
        <v>11127</v>
      </c>
      <c r="AC353" s="232">
        <v>6600</v>
      </c>
    </row>
    <row r="354" spans="1:29" ht="14.5" x14ac:dyDescent="0.35">
      <c r="A354" s="259" t="s">
        <v>47336</v>
      </c>
      <c r="B354" s="259"/>
      <c r="C354" s="260">
        <v>1401590.27</v>
      </c>
      <c r="E354" s="239" t="s">
        <v>821</v>
      </c>
      <c r="F354" s="239"/>
      <c r="G354" s="240">
        <v>42887.25</v>
      </c>
      <c r="I354" s="231" t="s">
        <v>3898</v>
      </c>
      <c r="J354" s="231"/>
      <c r="K354" s="232">
        <v>41941</v>
      </c>
      <c r="M354" s="261" t="s">
        <v>17010</v>
      </c>
      <c r="N354" s="262">
        <v>7018.92</v>
      </c>
      <c r="P354" s="243" t="s">
        <v>16937</v>
      </c>
      <c r="Q354" s="244">
        <v>4337</v>
      </c>
      <c r="R354" s="104"/>
      <c r="S354" s="235" t="s">
        <v>18192</v>
      </c>
      <c r="T354" s="236">
        <v>821.06</v>
      </c>
      <c r="V354" s="266" t="s">
        <v>49422</v>
      </c>
      <c r="W354" s="267">
        <v>1401590.27</v>
      </c>
      <c r="Y354" s="245" t="s">
        <v>9119</v>
      </c>
      <c r="Z354" s="246">
        <v>2591.79</v>
      </c>
      <c r="AB354" s="231" t="s">
        <v>10735</v>
      </c>
      <c r="AC354" s="232">
        <v>6600</v>
      </c>
    </row>
    <row r="355" spans="1:29" ht="14.5" x14ac:dyDescent="0.35">
      <c r="A355" s="259" t="s">
        <v>47337</v>
      </c>
      <c r="B355" s="259"/>
      <c r="C355" s="260">
        <v>28426604.609999999</v>
      </c>
      <c r="E355" s="239" t="s">
        <v>822</v>
      </c>
      <c r="F355" s="239"/>
      <c r="G355" s="240">
        <v>74264</v>
      </c>
      <c r="I355" s="231" t="s">
        <v>3899</v>
      </c>
      <c r="J355" s="231"/>
      <c r="K355" s="232">
        <v>560880</v>
      </c>
      <c r="M355" s="261" t="s">
        <v>17012</v>
      </c>
      <c r="N355" s="262">
        <v>22597.13</v>
      </c>
      <c r="P355" s="243" t="s">
        <v>16938</v>
      </c>
      <c r="Q355" s="244">
        <v>5581.52</v>
      </c>
      <c r="R355" s="104"/>
      <c r="S355" s="235" t="s">
        <v>33642</v>
      </c>
      <c r="T355" s="236">
        <v>1857.12</v>
      </c>
      <c r="V355" s="266" t="s">
        <v>49423</v>
      </c>
      <c r="W355" s="267">
        <v>28426604.609999999</v>
      </c>
      <c r="Y355" s="245" t="s">
        <v>9739</v>
      </c>
      <c r="Z355" s="246">
        <v>505.68</v>
      </c>
      <c r="AB355" s="231" t="s">
        <v>11128</v>
      </c>
      <c r="AC355" s="232">
        <v>10792</v>
      </c>
    </row>
    <row r="356" spans="1:29" ht="14.5" x14ac:dyDescent="0.35">
      <c r="A356" s="259" t="s">
        <v>43879</v>
      </c>
      <c r="B356" s="259"/>
      <c r="C356" s="260">
        <v>378579</v>
      </c>
      <c r="E356" s="239" t="s">
        <v>823</v>
      </c>
      <c r="F356" s="239"/>
      <c r="G356" s="240">
        <v>13831</v>
      </c>
      <c r="I356" s="231" t="s">
        <v>3900</v>
      </c>
      <c r="J356" s="231"/>
      <c r="K356" s="232">
        <v>8632</v>
      </c>
      <c r="M356" s="261" t="s">
        <v>17013</v>
      </c>
      <c r="N356" s="262">
        <v>55753.17</v>
      </c>
      <c r="P356" s="243" t="s">
        <v>16939</v>
      </c>
      <c r="Q356" s="244">
        <v>8387</v>
      </c>
      <c r="R356" s="104"/>
      <c r="S356" s="235" t="s">
        <v>15058</v>
      </c>
      <c r="T356" s="236">
        <v>10940.67</v>
      </c>
      <c r="V356" s="266" t="s">
        <v>44422</v>
      </c>
      <c r="W356" s="267">
        <v>378579</v>
      </c>
      <c r="Y356" s="245" t="s">
        <v>10084</v>
      </c>
      <c r="Z356" s="246">
        <v>56898</v>
      </c>
      <c r="AB356" s="231" t="s">
        <v>10736</v>
      </c>
      <c r="AC356" s="232">
        <v>10792</v>
      </c>
    </row>
    <row r="357" spans="1:29" ht="14.5" x14ac:dyDescent="0.35">
      <c r="A357" s="259" t="s">
        <v>43880</v>
      </c>
      <c r="B357" s="259"/>
      <c r="C357" s="260">
        <v>276236.63</v>
      </c>
      <c r="E357" s="239" t="s">
        <v>824</v>
      </c>
      <c r="F357" s="239"/>
      <c r="G357" s="240">
        <v>8314.6299999999992</v>
      </c>
      <c r="I357" s="231" t="s">
        <v>3901</v>
      </c>
      <c r="J357" s="231"/>
      <c r="K357" s="232">
        <v>2381.75</v>
      </c>
      <c r="M357" s="261" t="s">
        <v>52862</v>
      </c>
      <c r="N357" s="262">
        <v>221784.25</v>
      </c>
      <c r="P357" s="243" t="s">
        <v>16940</v>
      </c>
      <c r="Q357" s="244">
        <v>2985.63</v>
      </c>
      <c r="R357" s="104"/>
      <c r="S357" s="235" t="s">
        <v>15059</v>
      </c>
      <c r="T357" s="236">
        <v>16129.33</v>
      </c>
      <c r="V357" s="266" t="s">
        <v>44423</v>
      </c>
      <c r="W357" s="267">
        <v>276236.63</v>
      </c>
      <c r="Y357" s="245" t="s">
        <v>12078</v>
      </c>
      <c r="Z357" s="246">
        <v>8298</v>
      </c>
      <c r="AB357" s="231" t="s">
        <v>8468</v>
      </c>
      <c r="AC357" s="232">
        <v>510316.62</v>
      </c>
    </row>
    <row r="358" spans="1:29" ht="14.5" x14ac:dyDescent="0.35">
      <c r="A358" s="259" t="s">
        <v>43881</v>
      </c>
      <c r="B358" s="259"/>
      <c r="C358" s="260">
        <v>69864.789999999994</v>
      </c>
      <c r="E358" s="239" t="s">
        <v>825</v>
      </c>
      <c r="F358" s="239"/>
      <c r="G358" s="240">
        <v>12200</v>
      </c>
      <c r="I358" s="231" t="s">
        <v>3902</v>
      </c>
      <c r="J358" s="231"/>
      <c r="K358" s="232">
        <v>2703</v>
      </c>
      <c r="M358" s="261" t="s">
        <v>37902</v>
      </c>
      <c r="N358" s="262">
        <v>-10957.53</v>
      </c>
      <c r="P358" s="243" t="s">
        <v>16941</v>
      </c>
      <c r="Q358" s="244">
        <v>228.41</v>
      </c>
      <c r="R358" s="104"/>
      <c r="S358" s="235" t="s">
        <v>15060</v>
      </c>
      <c r="T358" s="236">
        <v>367625.25</v>
      </c>
      <c r="V358" s="266" t="s">
        <v>44424</v>
      </c>
      <c r="W358" s="267">
        <v>69864.789999999994</v>
      </c>
      <c r="Y358" s="245" t="s">
        <v>12557</v>
      </c>
      <c r="Z358" s="246">
        <v>29967</v>
      </c>
      <c r="AB358" s="231" t="s">
        <v>11129</v>
      </c>
      <c r="AC358" s="232">
        <v>380502</v>
      </c>
    </row>
    <row r="359" spans="1:29" ht="14.5" x14ac:dyDescent="0.35">
      <c r="A359" s="259" t="s">
        <v>43882</v>
      </c>
      <c r="B359" s="259"/>
      <c r="C359" s="260">
        <v>155742.66</v>
      </c>
      <c r="E359" s="239" t="s">
        <v>826</v>
      </c>
      <c r="F359" s="239"/>
      <c r="G359" s="240">
        <v>37807</v>
      </c>
      <c r="I359" s="231" t="s">
        <v>3903</v>
      </c>
      <c r="J359" s="231"/>
      <c r="K359" s="232">
        <v>4678</v>
      </c>
      <c r="M359" s="261" t="s">
        <v>55534</v>
      </c>
      <c r="N359" s="262">
        <v>7849</v>
      </c>
      <c r="P359" s="243" t="s">
        <v>16942</v>
      </c>
      <c r="Q359" s="244">
        <v>647.29</v>
      </c>
      <c r="R359" s="104"/>
      <c r="S359" s="235" t="s">
        <v>15061</v>
      </c>
      <c r="T359" s="236">
        <v>399659.73</v>
      </c>
      <c r="V359" s="266" t="s">
        <v>44425</v>
      </c>
      <c r="W359" s="267">
        <v>155742.66</v>
      </c>
      <c r="Y359" s="245" t="s">
        <v>12795</v>
      </c>
      <c r="Z359" s="246">
        <v>14985</v>
      </c>
      <c r="AB359" s="231" t="s">
        <v>10172</v>
      </c>
      <c r="AC359" s="232">
        <v>214794.04</v>
      </c>
    </row>
    <row r="360" spans="1:29" ht="14.5" x14ac:dyDescent="0.35">
      <c r="A360" s="259" t="s">
        <v>43883</v>
      </c>
      <c r="B360" s="259"/>
      <c r="C360" s="260">
        <v>288501.98</v>
      </c>
      <c r="E360" s="239" t="s">
        <v>827</v>
      </c>
      <c r="F360" s="239"/>
      <c r="G360" s="240">
        <v>727500</v>
      </c>
      <c r="I360" s="231" t="s">
        <v>3904</v>
      </c>
      <c r="J360" s="231"/>
      <c r="K360" s="232">
        <v>10227.68</v>
      </c>
      <c r="M360" s="261" t="s">
        <v>37903</v>
      </c>
      <c r="N360" s="262">
        <v>1628.63</v>
      </c>
      <c r="P360" s="243" t="s">
        <v>16943</v>
      </c>
      <c r="Q360" s="244">
        <v>133.19999999999999</v>
      </c>
      <c r="R360" s="104"/>
      <c r="S360" s="235" t="s">
        <v>15062</v>
      </c>
      <c r="T360" s="236">
        <v>30573.97</v>
      </c>
      <c r="V360" s="266" t="s">
        <v>44426</v>
      </c>
      <c r="W360" s="267">
        <v>288501.98</v>
      </c>
      <c r="Y360" s="245" t="s">
        <v>10629</v>
      </c>
      <c r="Z360" s="246">
        <v>239388.24</v>
      </c>
      <c r="AB360" s="231" t="s">
        <v>10738</v>
      </c>
      <c r="AC360" s="232">
        <v>1105612.6599999999</v>
      </c>
    </row>
    <row r="361" spans="1:29" ht="14.5" x14ac:dyDescent="0.35">
      <c r="A361" s="259" t="s">
        <v>43884</v>
      </c>
      <c r="B361" s="259"/>
      <c r="C361" s="260">
        <v>135053.67000000001</v>
      </c>
      <c r="E361" s="239" t="s">
        <v>828</v>
      </c>
      <c r="F361" s="239"/>
      <c r="G361" s="240">
        <v>7999</v>
      </c>
      <c r="I361" s="231" t="s">
        <v>3905</v>
      </c>
      <c r="J361" s="231"/>
      <c r="K361" s="232">
        <v>6259</v>
      </c>
      <c r="M361" s="261" t="s">
        <v>36410</v>
      </c>
      <c r="N361" s="262">
        <v>31921.37</v>
      </c>
      <c r="P361" s="243" t="s">
        <v>16944</v>
      </c>
      <c r="Q361" s="244">
        <v>25742.47</v>
      </c>
      <c r="R361" s="104"/>
      <c r="S361" s="235" t="s">
        <v>15063</v>
      </c>
      <c r="T361" s="236">
        <v>78732.97</v>
      </c>
      <c r="V361" s="266" t="s">
        <v>44427</v>
      </c>
      <c r="W361" s="267">
        <v>135053.67000000001</v>
      </c>
      <c r="Y361" s="245" t="s">
        <v>7735</v>
      </c>
      <c r="Z361" s="246">
        <v>600</v>
      </c>
      <c r="AB361" s="231" t="s">
        <v>10972</v>
      </c>
      <c r="AC361" s="232">
        <v>44193.84</v>
      </c>
    </row>
    <row r="362" spans="1:29" ht="14.5" x14ac:dyDescent="0.35">
      <c r="A362" s="259" t="s">
        <v>43885</v>
      </c>
      <c r="B362" s="259"/>
      <c r="C362" s="260">
        <v>40907</v>
      </c>
      <c r="E362" s="239" t="s">
        <v>829</v>
      </c>
      <c r="F362" s="239"/>
      <c r="G362" s="240">
        <v>3187</v>
      </c>
      <c r="I362" s="231" t="s">
        <v>3906</v>
      </c>
      <c r="J362" s="231"/>
      <c r="K362" s="232">
        <v>4597</v>
      </c>
      <c r="M362" s="261" t="s">
        <v>47413</v>
      </c>
      <c r="N362" s="262">
        <v>26217.49</v>
      </c>
      <c r="P362" s="243" t="s">
        <v>16945</v>
      </c>
      <c r="Q362" s="244">
        <v>2760</v>
      </c>
      <c r="R362" s="104"/>
      <c r="S362" s="235" t="s">
        <v>15064</v>
      </c>
      <c r="T362" s="236">
        <v>63006.36</v>
      </c>
      <c r="V362" s="266" t="s">
        <v>44428</v>
      </c>
      <c r="W362" s="267">
        <v>40907</v>
      </c>
      <c r="Y362" s="245" t="s">
        <v>7902</v>
      </c>
      <c r="Z362" s="246">
        <v>908</v>
      </c>
      <c r="AB362" s="231" t="s">
        <v>11130</v>
      </c>
      <c r="AC362" s="232">
        <v>31138.400000000001</v>
      </c>
    </row>
    <row r="363" spans="1:29" ht="14.5" x14ac:dyDescent="0.35">
      <c r="A363" s="259" t="s">
        <v>43886</v>
      </c>
      <c r="B363" s="259"/>
      <c r="C363" s="260">
        <v>152392</v>
      </c>
      <c r="E363" s="239" t="s">
        <v>830</v>
      </c>
      <c r="F363" s="239"/>
      <c r="G363" s="240">
        <v>8962</v>
      </c>
      <c r="I363" s="231" t="s">
        <v>3706</v>
      </c>
      <c r="J363" s="231"/>
      <c r="K363" s="232">
        <v>60772</v>
      </c>
      <c r="M363" s="261" t="s">
        <v>52863</v>
      </c>
      <c r="N363" s="262">
        <v>633.12</v>
      </c>
      <c r="P363" s="243" t="s">
        <v>16946</v>
      </c>
      <c r="Q363" s="244">
        <v>3464</v>
      </c>
      <c r="R363" s="104"/>
      <c r="S363" s="235" t="s">
        <v>15065</v>
      </c>
      <c r="T363" s="236">
        <v>16178.24</v>
      </c>
      <c r="V363" s="266" t="s">
        <v>44429</v>
      </c>
      <c r="W363" s="267">
        <v>152392</v>
      </c>
      <c r="Y363" s="245" t="s">
        <v>8144</v>
      </c>
      <c r="Z363" s="246">
        <v>20480.330000000002</v>
      </c>
      <c r="AB363" s="231" t="s">
        <v>10739</v>
      </c>
      <c r="AC363" s="232">
        <v>75332.240000000005</v>
      </c>
    </row>
    <row r="364" spans="1:29" ht="14.5" x14ac:dyDescent="0.35">
      <c r="A364" s="259" t="s">
        <v>43887</v>
      </c>
      <c r="B364" s="259"/>
      <c r="C364" s="260">
        <v>220029.89</v>
      </c>
      <c r="E364" s="239" t="s">
        <v>831</v>
      </c>
      <c r="F364" s="239"/>
      <c r="G364" s="240">
        <v>2512.5</v>
      </c>
      <c r="I364" s="231" t="s">
        <v>3907</v>
      </c>
      <c r="J364" s="231"/>
      <c r="K364" s="232">
        <v>50956</v>
      </c>
      <c r="M364" s="261" t="s">
        <v>47414</v>
      </c>
      <c r="N364" s="262">
        <v>2054</v>
      </c>
      <c r="P364" s="243" t="s">
        <v>16947</v>
      </c>
      <c r="Q364" s="244">
        <v>47583.7</v>
      </c>
      <c r="R364" s="104"/>
      <c r="S364" s="235" t="s">
        <v>15066</v>
      </c>
      <c r="T364" s="236">
        <v>41896.47</v>
      </c>
      <c r="V364" s="266" t="s">
        <v>44430</v>
      </c>
      <c r="W364" s="267">
        <v>220029.89</v>
      </c>
      <c r="Y364" s="245" t="s">
        <v>8560</v>
      </c>
      <c r="Z364" s="246">
        <v>1841.07</v>
      </c>
      <c r="AB364" s="231" t="s">
        <v>8469</v>
      </c>
      <c r="AC364" s="232">
        <v>592272.39</v>
      </c>
    </row>
    <row r="365" spans="1:29" ht="14.5" x14ac:dyDescent="0.35">
      <c r="A365" s="259" t="s">
        <v>43888</v>
      </c>
      <c r="B365" s="259"/>
      <c r="C365" s="260">
        <v>38500</v>
      </c>
      <c r="E365" s="239" t="s">
        <v>832</v>
      </c>
      <c r="F365" s="239"/>
      <c r="G365" s="240">
        <v>1431.98</v>
      </c>
      <c r="I365" s="231" t="s">
        <v>3908</v>
      </c>
      <c r="J365" s="231"/>
      <c r="K365" s="232">
        <v>1024056</v>
      </c>
      <c r="M365" s="261" t="s">
        <v>47415</v>
      </c>
      <c r="N365" s="262">
        <v>6471.03</v>
      </c>
      <c r="P365" s="243" t="s">
        <v>16948</v>
      </c>
      <c r="Q365" s="244">
        <v>13647.3</v>
      </c>
      <c r="R365" s="104"/>
      <c r="S365" s="235" t="s">
        <v>15067</v>
      </c>
      <c r="T365" s="236">
        <v>19872.25</v>
      </c>
      <c r="V365" s="266" t="s">
        <v>44431</v>
      </c>
      <c r="W365" s="267">
        <v>38500</v>
      </c>
      <c r="Y365" s="245" t="s">
        <v>8862</v>
      </c>
      <c r="Z365" s="246">
        <v>937</v>
      </c>
      <c r="AB365" s="231" t="s">
        <v>11131</v>
      </c>
      <c r="AC365" s="232">
        <v>696832</v>
      </c>
    </row>
    <row r="366" spans="1:29" ht="14.5" x14ac:dyDescent="0.35">
      <c r="A366" s="259" t="s">
        <v>43889</v>
      </c>
      <c r="B366" s="259"/>
      <c r="C366" s="260">
        <v>55306</v>
      </c>
      <c r="E366" s="239" t="s">
        <v>4118</v>
      </c>
      <c r="F366" s="239"/>
      <c r="G366" s="240">
        <v>7018</v>
      </c>
      <c r="I366" s="231" t="s">
        <v>3909</v>
      </c>
      <c r="J366" s="231"/>
      <c r="K366" s="232">
        <v>6275</v>
      </c>
      <c r="M366" s="261" t="s">
        <v>49908</v>
      </c>
      <c r="N366" s="262">
        <v>1804.87</v>
      </c>
      <c r="P366" s="243" t="s">
        <v>16949</v>
      </c>
      <c r="Q366" s="244">
        <v>5250</v>
      </c>
      <c r="R366" s="104"/>
      <c r="S366" s="235" t="s">
        <v>15068</v>
      </c>
      <c r="T366" s="236">
        <v>601.82000000000005</v>
      </c>
      <c r="V366" s="266" t="s">
        <v>44432</v>
      </c>
      <c r="W366" s="267">
        <v>55306</v>
      </c>
      <c r="Y366" s="245" t="s">
        <v>9043</v>
      </c>
      <c r="Z366" s="246">
        <v>299</v>
      </c>
      <c r="AB366" s="231" t="s">
        <v>10740</v>
      </c>
      <c r="AC366" s="232">
        <v>1289104.3899999999</v>
      </c>
    </row>
    <row r="367" spans="1:29" ht="14.5" x14ac:dyDescent="0.35">
      <c r="A367" s="259" t="s">
        <v>43890</v>
      </c>
      <c r="B367" s="259"/>
      <c r="C367" s="260">
        <v>59746</v>
      </c>
      <c r="E367" s="239" t="s">
        <v>833</v>
      </c>
      <c r="F367" s="239"/>
      <c r="G367" s="240">
        <v>872</v>
      </c>
      <c r="I367" s="231" t="s">
        <v>3910</v>
      </c>
      <c r="J367" s="231"/>
      <c r="K367" s="232">
        <v>226956</v>
      </c>
      <c r="M367" s="261" t="s">
        <v>36411</v>
      </c>
      <c r="N367" s="262">
        <v>41267</v>
      </c>
      <c r="P367" s="243" t="s">
        <v>16950</v>
      </c>
      <c r="Q367" s="244">
        <v>25801.35</v>
      </c>
      <c r="R367" s="104"/>
      <c r="S367" s="235" t="s">
        <v>15069</v>
      </c>
      <c r="T367" s="236">
        <v>17013.18</v>
      </c>
      <c r="V367" s="266" t="s">
        <v>44433</v>
      </c>
      <c r="W367" s="267">
        <v>59746</v>
      </c>
      <c r="Y367" s="245" t="s">
        <v>9120</v>
      </c>
      <c r="Z367" s="246">
        <v>12934.32</v>
      </c>
      <c r="AB367" s="231" t="s">
        <v>8470</v>
      </c>
      <c r="AC367" s="232">
        <v>191617</v>
      </c>
    </row>
    <row r="368" spans="1:29" ht="14.5" x14ac:dyDescent="0.35">
      <c r="A368" s="259" t="s">
        <v>43891</v>
      </c>
      <c r="B368" s="259"/>
      <c r="C368" s="260">
        <v>255376.19</v>
      </c>
      <c r="E368" s="239" t="s">
        <v>834</v>
      </c>
      <c r="F368" s="239"/>
      <c r="G368" s="240">
        <v>2271</v>
      </c>
      <c r="I368" s="231" t="s">
        <v>3911</v>
      </c>
      <c r="J368" s="231"/>
      <c r="K368" s="232">
        <v>379530</v>
      </c>
      <c r="M368" s="261" t="s">
        <v>36412</v>
      </c>
      <c r="N368" s="262">
        <v>3156.93</v>
      </c>
      <c r="P368" s="243" t="s">
        <v>16951</v>
      </c>
      <c r="Q368" s="244">
        <v>167673.25</v>
      </c>
      <c r="R368" s="104"/>
      <c r="S368" s="235" t="s">
        <v>15070</v>
      </c>
      <c r="T368" s="236">
        <v>35245.5</v>
      </c>
      <c r="V368" s="266" t="s">
        <v>44434</v>
      </c>
      <c r="W368" s="267">
        <v>255376.19</v>
      </c>
      <c r="Y368" s="245" t="s">
        <v>9500</v>
      </c>
      <c r="Z368" s="246">
        <v>2000</v>
      </c>
      <c r="AB368" s="231" t="s">
        <v>11132</v>
      </c>
      <c r="AC368" s="232">
        <v>205823</v>
      </c>
    </row>
    <row r="369" spans="1:29" ht="14.5" x14ac:dyDescent="0.35">
      <c r="A369" s="259" t="s">
        <v>43892</v>
      </c>
      <c r="B369" s="259"/>
      <c r="C369" s="260">
        <v>28528</v>
      </c>
      <c r="E369" s="239" t="s">
        <v>835</v>
      </c>
      <c r="F369" s="239"/>
      <c r="G369" s="240">
        <v>775</v>
      </c>
      <c r="I369" s="231" t="s">
        <v>3912</v>
      </c>
      <c r="J369" s="231"/>
      <c r="K369" s="232">
        <v>22292</v>
      </c>
      <c r="M369" s="261" t="s">
        <v>17017</v>
      </c>
      <c r="N369" s="262">
        <v>2266.5100000000002</v>
      </c>
      <c r="P369" s="243" t="s">
        <v>16952</v>
      </c>
      <c r="Q369" s="244">
        <v>8027.32</v>
      </c>
      <c r="R369" s="104"/>
      <c r="S369" s="235" t="s">
        <v>15071</v>
      </c>
      <c r="T369" s="236">
        <v>12974.08</v>
      </c>
      <c r="V369" s="266" t="s">
        <v>44435</v>
      </c>
      <c r="W369" s="267">
        <v>28528</v>
      </c>
      <c r="Y369" s="245" t="s">
        <v>9740</v>
      </c>
      <c r="Z369" s="246">
        <v>5186</v>
      </c>
      <c r="AB369" s="231" t="s">
        <v>10175</v>
      </c>
      <c r="AC369" s="232">
        <v>657.57</v>
      </c>
    </row>
    <row r="370" spans="1:29" ht="14.5" x14ac:dyDescent="0.35">
      <c r="A370" s="259" t="s">
        <v>43893</v>
      </c>
      <c r="B370" s="259"/>
      <c r="C370" s="260">
        <v>99192.74</v>
      </c>
      <c r="E370" s="239" t="s">
        <v>836</v>
      </c>
      <c r="F370" s="239"/>
      <c r="G370" s="240">
        <v>2361</v>
      </c>
      <c r="I370" s="231" t="s">
        <v>3913</v>
      </c>
      <c r="J370" s="231"/>
      <c r="K370" s="232">
        <v>11045</v>
      </c>
      <c r="M370" s="261" t="s">
        <v>17019</v>
      </c>
      <c r="N370" s="262">
        <v>99867.38</v>
      </c>
      <c r="P370" s="243" t="s">
        <v>16953</v>
      </c>
      <c r="Q370" s="244">
        <v>813.95</v>
      </c>
      <c r="R370" s="104"/>
      <c r="S370" s="235" t="s">
        <v>15072</v>
      </c>
      <c r="T370" s="236">
        <v>3525</v>
      </c>
      <c r="V370" s="266" t="s">
        <v>44436</v>
      </c>
      <c r="W370" s="267">
        <v>99192.74</v>
      </c>
      <c r="Y370" s="245" t="s">
        <v>10018</v>
      </c>
      <c r="Z370" s="246">
        <v>2077</v>
      </c>
      <c r="AB370" s="231" t="s">
        <v>10741</v>
      </c>
      <c r="AC370" s="232">
        <v>398097.57</v>
      </c>
    </row>
    <row r="371" spans="1:29" ht="14.5" x14ac:dyDescent="0.35">
      <c r="A371" s="259" t="s">
        <v>44908</v>
      </c>
      <c r="B371" s="259"/>
      <c r="C371" s="260">
        <v>454241.35</v>
      </c>
      <c r="E371" s="239" t="s">
        <v>838</v>
      </c>
      <c r="F371" s="239"/>
      <c r="G371" s="240">
        <v>8402.08</v>
      </c>
      <c r="I371" s="231" t="s">
        <v>3914</v>
      </c>
      <c r="J371" s="231"/>
      <c r="K371" s="232">
        <v>49879</v>
      </c>
      <c r="M371" s="261" t="s">
        <v>17020</v>
      </c>
      <c r="N371" s="262">
        <v>308638.52</v>
      </c>
      <c r="P371" s="243" t="s">
        <v>16954</v>
      </c>
      <c r="Q371" s="244">
        <v>15477.21</v>
      </c>
      <c r="R371" s="104"/>
      <c r="S371" s="235" t="s">
        <v>33643</v>
      </c>
      <c r="T371" s="236">
        <v>654825.63</v>
      </c>
      <c r="V371" s="266" t="s">
        <v>46299</v>
      </c>
      <c r="W371" s="267">
        <v>454241.35</v>
      </c>
      <c r="Y371" s="245" t="s">
        <v>10085</v>
      </c>
      <c r="Z371" s="246">
        <v>32926</v>
      </c>
      <c r="AB371" s="231" t="s">
        <v>11133</v>
      </c>
      <c r="AC371" s="232">
        <v>20069</v>
      </c>
    </row>
    <row r="372" spans="1:29" ht="14.5" x14ac:dyDescent="0.35">
      <c r="A372" s="259" t="s">
        <v>43894</v>
      </c>
      <c r="B372" s="259"/>
      <c r="C372" s="260">
        <v>42434.27</v>
      </c>
      <c r="E372" s="239" t="s">
        <v>839</v>
      </c>
      <c r="F372" s="239"/>
      <c r="G372" s="240">
        <v>750</v>
      </c>
      <c r="I372" s="231" t="s">
        <v>3915</v>
      </c>
      <c r="J372" s="231"/>
      <c r="K372" s="232">
        <v>19843</v>
      </c>
      <c r="M372" s="261" t="s">
        <v>50992</v>
      </c>
      <c r="N372" s="262">
        <v>26533.19</v>
      </c>
      <c r="P372" s="243" t="s">
        <v>16955</v>
      </c>
      <c r="Q372" s="244">
        <v>458.78</v>
      </c>
      <c r="R372" s="104"/>
      <c r="S372" s="235" t="s">
        <v>33644</v>
      </c>
      <c r="T372" s="236">
        <v>39067.85</v>
      </c>
      <c r="V372" s="266" t="s">
        <v>44437</v>
      </c>
      <c r="W372" s="267">
        <v>42434.27</v>
      </c>
      <c r="Y372" s="245" t="s">
        <v>12272</v>
      </c>
      <c r="Z372" s="246">
        <v>1814.1</v>
      </c>
      <c r="AB372" s="231" t="s">
        <v>10176</v>
      </c>
      <c r="AC372" s="232">
        <v>3307.03</v>
      </c>
    </row>
    <row r="373" spans="1:29" ht="14.5" x14ac:dyDescent="0.35">
      <c r="A373" s="259" t="s">
        <v>43895</v>
      </c>
      <c r="B373" s="259"/>
      <c r="C373" s="260">
        <v>63164</v>
      </c>
      <c r="E373" s="239" t="s">
        <v>840</v>
      </c>
      <c r="F373" s="239"/>
      <c r="G373" s="240">
        <v>795</v>
      </c>
      <c r="I373" s="231" t="s">
        <v>3916</v>
      </c>
      <c r="J373" s="231"/>
      <c r="K373" s="232">
        <v>210075</v>
      </c>
      <c r="M373" s="261" t="s">
        <v>17021</v>
      </c>
      <c r="N373" s="262">
        <v>322327.98</v>
      </c>
      <c r="P373" s="243" t="s">
        <v>14926</v>
      </c>
      <c r="Q373" s="244">
        <v>13077.66</v>
      </c>
      <c r="R373" s="104"/>
      <c r="S373" s="235" t="s">
        <v>33645</v>
      </c>
      <c r="T373" s="236">
        <v>100606.1</v>
      </c>
      <c r="V373" s="266" t="s">
        <v>44438</v>
      </c>
      <c r="W373" s="267">
        <v>63164</v>
      </c>
      <c r="Y373" s="245" t="s">
        <v>10504</v>
      </c>
      <c r="Z373" s="246">
        <v>6284.08</v>
      </c>
      <c r="AB373" s="231" t="s">
        <v>10742</v>
      </c>
      <c r="AC373" s="232">
        <v>23376.03</v>
      </c>
    </row>
    <row r="374" spans="1:29" ht="14.5" x14ac:dyDescent="0.35">
      <c r="A374" s="259" t="s">
        <v>43896</v>
      </c>
      <c r="B374" s="259"/>
      <c r="C374" s="260">
        <v>22069</v>
      </c>
      <c r="E374" s="239" t="s">
        <v>841</v>
      </c>
      <c r="F374" s="239"/>
      <c r="G374" s="240">
        <v>4940</v>
      </c>
      <c r="I374" s="231" t="s">
        <v>3917</v>
      </c>
      <c r="J374" s="231"/>
      <c r="K374" s="232">
        <v>22799</v>
      </c>
      <c r="M374" s="261" t="s">
        <v>49909</v>
      </c>
      <c r="N374" s="262">
        <v>462</v>
      </c>
      <c r="P374" s="243" t="s">
        <v>16956</v>
      </c>
      <c r="Q374" s="244">
        <v>5117</v>
      </c>
      <c r="R374" s="104"/>
      <c r="S374" s="235" t="s">
        <v>33646</v>
      </c>
      <c r="T374" s="236">
        <v>80510.42</v>
      </c>
      <c r="V374" s="266" t="s">
        <v>44439</v>
      </c>
      <c r="W374" s="267">
        <v>22069</v>
      </c>
      <c r="Y374" s="245" t="s">
        <v>10560</v>
      </c>
      <c r="Z374" s="246">
        <v>7323</v>
      </c>
      <c r="AB374" s="231" t="s">
        <v>10973</v>
      </c>
      <c r="AC374" s="232">
        <v>12162</v>
      </c>
    </row>
    <row r="375" spans="1:29" ht="14.5" x14ac:dyDescent="0.35">
      <c r="A375" s="259" t="s">
        <v>43897</v>
      </c>
      <c r="B375" s="259"/>
      <c r="C375" s="260">
        <v>167988</v>
      </c>
      <c r="E375" s="239" t="s">
        <v>842</v>
      </c>
      <c r="F375" s="239"/>
      <c r="G375" s="240">
        <v>1283</v>
      </c>
      <c r="I375" s="231" t="s">
        <v>3918</v>
      </c>
      <c r="J375" s="231"/>
      <c r="K375" s="232">
        <v>360045</v>
      </c>
      <c r="M375" s="261" t="s">
        <v>49910</v>
      </c>
      <c r="N375" s="262">
        <v>1524.78</v>
      </c>
      <c r="P375" s="243" t="s">
        <v>16957</v>
      </c>
      <c r="Q375" s="244">
        <v>-116.81</v>
      </c>
      <c r="R375" s="104"/>
      <c r="S375" s="235" t="s">
        <v>33647</v>
      </c>
      <c r="T375" s="236">
        <v>300000</v>
      </c>
      <c r="V375" s="266" t="s">
        <v>44440</v>
      </c>
      <c r="W375" s="267">
        <v>167988</v>
      </c>
      <c r="Y375" s="245" t="s">
        <v>13456</v>
      </c>
      <c r="Z375" s="246">
        <v>7818.24</v>
      </c>
      <c r="AB375" s="231" t="s">
        <v>11134</v>
      </c>
      <c r="AC375" s="232">
        <v>2246.85</v>
      </c>
    </row>
    <row r="376" spans="1:29" ht="14.5" x14ac:dyDescent="0.35">
      <c r="A376" s="259" t="s">
        <v>43898</v>
      </c>
      <c r="B376" s="259"/>
      <c r="C376" s="260">
        <v>125601.1</v>
      </c>
      <c r="E376" s="239" t="s">
        <v>843</v>
      </c>
      <c r="F376" s="239"/>
      <c r="G376" s="240">
        <v>3111</v>
      </c>
      <c r="I376" s="231" t="s">
        <v>3919</v>
      </c>
      <c r="J376" s="231"/>
      <c r="K376" s="232">
        <v>57486</v>
      </c>
      <c r="M376" s="261" t="s">
        <v>17022</v>
      </c>
      <c r="N376" s="262">
        <v>83005</v>
      </c>
      <c r="P376" s="243" t="s">
        <v>16958</v>
      </c>
      <c r="Q376" s="244">
        <v>2072.33</v>
      </c>
      <c r="R376" s="104"/>
      <c r="S376" s="235" t="s">
        <v>15073</v>
      </c>
      <c r="T376" s="236">
        <v>332.11</v>
      </c>
      <c r="V376" s="266" t="s">
        <v>44441</v>
      </c>
      <c r="W376" s="267">
        <v>125601.1</v>
      </c>
      <c r="Y376" s="245" t="s">
        <v>10630</v>
      </c>
      <c r="Z376" s="246">
        <v>103428.14</v>
      </c>
      <c r="AB376" s="231" t="s">
        <v>10743</v>
      </c>
      <c r="AC376" s="232">
        <v>14408.85</v>
      </c>
    </row>
    <row r="377" spans="1:29" ht="14.5" x14ac:dyDescent="0.35">
      <c r="A377" s="259" t="s">
        <v>43899</v>
      </c>
      <c r="B377" s="259"/>
      <c r="C377" s="260">
        <v>31111</v>
      </c>
      <c r="E377" s="239" t="s">
        <v>844</v>
      </c>
      <c r="F377" s="239"/>
      <c r="G377" s="240">
        <v>1501</v>
      </c>
      <c r="I377" s="231" t="s">
        <v>3920</v>
      </c>
      <c r="J377" s="231"/>
      <c r="K377" s="232">
        <v>162690</v>
      </c>
      <c r="M377" s="261" t="s">
        <v>17023</v>
      </c>
      <c r="N377" s="262">
        <v>41603.22</v>
      </c>
      <c r="P377" s="243" t="s">
        <v>16959</v>
      </c>
      <c r="Q377" s="244">
        <v>158.52000000000001</v>
      </c>
      <c r="R377" s="104"/>
      <c r="S377" s="235" t="s">
        <v>15074</v>
      </c>
      <c r="T377" s="236">
        <v>399659.73</v>
      </c>
      <c r="V377" s="266" t="s">
        <v>44442</v>
      </c>
      <c r="W377" s="267">
        <v>31111</v>
      </c>
      <c r="Y377" s="245" t="s">
        <v>7476</v>
      </c>
      <c r="Z377" s="246">
        <v>16500</v>
      </c>
      <c r="AB377" s="231" t="s">
        <v>11135</v>
      </c>
      <c r="AC377" s="232">
        <v>64386</v>
      </c>
    </row>
    <row r="378" spans="1:29" ht="14.5" x14ac:dyDescent="0.35">
      <c r="A378" s="259" t="s">
        <v>43900</v>
      </c>
      <c r="B378" s="259"/>
      <c r="C378" s="260">
        <v>125681.36</v>
      </c>
      <c r="E378" s="239" t="s">
        <v>4128</v>
      </c>
      <c r="F378" s="239"/>
      <c r="G378" s="240">
        <v>3188</v>
      </c>
      <c r="I378" s="231" t="s">
        <v>3921</v>
      </c>
      <c r="J378" s="231"/>
      <c r="K378" s="232">
        <v>14920</v>
      </c>
      <c r="M378" s="261" t="s">
        <v>17024</v>
      </c>
      <c r="N378" s="262">
        <v>80304.53</v>
      </c>
      <c r="P378" s="243" t="s">
        <v>16960</v>
      </c>
      <c r="Q378" s="244">
        <v>449.27</v>
      </c>
      <c r="R378" s="104"/>
      <c r="S378" s="235" t="s">
        <v>18293</v>
      </c>
      <c r="T378" s="236">
        <v>654825.63</v>
      </c>
      <c r="V378" s="266" t="s">
        <v>44443</v>
      </c>
      <c r="W378" s="267">
        <v>125681.36</v>
      </c>
      <c r="Y378" s="245" t="s">
        <v>7736</v>
      </c>
      <c r="Z378" s="246">
        <v>1155</v>
      </c>
      <c r="AB378" s="231" t="s">
        <v>10744</v>
      </c>
      <c r="AC378" s="232">
        <v>64386</v>
      </c>
    </row>
    <row r="379" spans="1:29" ht="14.5" x14ac:dyDescent="0.35">
      <c r="A379" s="259" t="s">
        <v>43901</v>
      </c>
      <c r="B379" s="259"/>
      <c r="C379" s="260">
        <v>85043.51</v>
      </c>
      <c r="E379" s="239" t="s">
        <v>845</v>
      </c>
      <c r="F379" s="239"/>
      <c r="G379" s="240">
        <v>24305</v>
      </c>
      <c r="I379" s="231" t="s">
        <v>3922</v>
      </c>
      <c r="J379" s="231"/>
      <c r="K379" s="232">
        <v>26692</v>
      </c>
      <c r="M379" s="261" t="s">
        <v>36413</v>
      </c>
      <c r="N379" s="262">
        <v>500</v>
      </c>
      <c r="P379" s="243" t="s">
        <v>16961</v>
      </c>
      <c r="Q379" s="244">
        <v>36433.86</v>
      </c>
      <c r="R379" s="104"/>
      <c r="S379" s="235" t="s">
        <v>15075</v>
      </c>
      <c r="T379" s="236">
        <v>69641.820000000007</v>
      </c>
      <c r="V379" s="266" t="s">
        <v>44444</v>
      </c>
      <c r="W379" s="267">
        <v>85043.51</v>
      </c>
      <c r="Y379" s="245" t="s">
        <v>7903</v>
      </c>
      <c r="Z379" s="246">
        <v>348</v>
      </c>
      <c r="AB379" s="231" t="s">
        <v>8473</v>
      </c>
      <c r="AC379" s="232">
        <v>149956</v>
      </c>
    </row>
    <row r="380" spans="1:29" ht="14.5" x14ac:dyDescent="0.35">
      <c r="A380" s="259" t="s">
        <v>43902</v>
      </c>
      <c r="B380" s="259"/>
      <c r="C380" s="260">
        <v>66661.710000000006</v>
      </c>
      <c r="E380" s="239" t="s">
        <v>846</v>
      </c>
      <c r="F380" s="239"/>
      <c r="G380" s="240">
        <v>385</v>
      </c>
      <c r="I380" s="231" t="s">
        <v>3923</v>
      </c>
      <c r="J380" s="231"/>
      <c r="K380" s="232">
        <v>908038</v>
      </c>
      <c r="M380" s="261" t="s">
        <v>37904</v>
      </c>
      <c r="N380" s="262">
        <v>11257</v>
      </c>
      <c r="P380" s="243" t="s">
        <v>16962</v>
      </c>
      <c r="Q380" s="244">
        <v>167673.25</v>
      </c>
      <c r="R380" s="104"/>
      <c r="S380" s="235" t="s">
        <v>15076</v>
      </c>
      <c r="T380" s="236">
        <v>179339.07</v>
      </c>
      <c r="V380" s="266" t="s">
        <v>44445</v>
      </c>
      <c r="W380" s="267">
        <v>66661.710000000006</v>
      </c>
      <c r="Y380" s="245" t="s">
        <v>8145</v>
      </c>
      <c r="Z380" s="246">
        <v>3485</v>
      </c>
      <c r="AB380" s="231" t="s">
        <v>11136</v>
      </c>
      <c r="AC380" s="232">
        <v>95217</v>
      </c>
    </row>
    <row r="381" spans="1:29" ht="14.5" x14ac:dyDescent="0.35">
      <c r="A381" s="259" t="s">
        <v>43903</v>
      </c>
      <c r="B381" s="259"/>
      <c r="C381" s="260">
        <v>112495</v>
      </c>
      <c r="E381" s="239" t="s">
        <v>847</v>
      </c>
      <c r="F381" s="239"/>
      <c r="G381" s="240">
        <v>1219</v>
      </c>
      <c r="I381" s="231" t="s">
        <v>3924</v>
      </c>
      <c r="J381" s="231"/>
      <c r="K381" s="232">
        <v>25979</v>
      </c>
      <c r="M381" s="261" t="s">
        <v>49911</v>
      </c>
      <c r="N381" s="262">
        <v>247.4</v>
      </c>
      <c r="P381" s="243" t="s">
        <v>16963</v>
      </c>
      <c r="Q381" s="244">
        <v>1023.24</v>
      </c>
      <c r="R381" s="104"/>
      <c r="S381" s="235" t="s">
        <v>15077</v>
      </c>
      <c r="T381" s="236">
        <v>143516.78</v>
      </c>
      <c r="V381" s="266" t="s">
        <v>44446</v>
      </c>
      <c r="W381" s="267">
        <v>112495</v>
      </c>
      <c r="Y381" s="245" t="s">
        <v>8863</v>
      </c>
      <c r="Z381" s="246">
        <v>1881</v>
      </c>
      <c r="AB381" s="231" t="s">
        <v>10180</v>
      </c>
      <c r="AC381" s="232">
        <v>11663.24</v>
      </c>
    </row>
    <row r="382" spans="1:29" ht="14.5" x14ac:dyDescent="0.35">
      <c r="A382" s="259" t="s">
        <v>43904</v>
      </c>
      <c r="B382" s="259"/>
      <c r="C382" s="260">
        <v>39830.51</v>
      </c>
      <c r="E382" s="239" t="s">
        <v>848</v>
      </c>
      <c r="F382" s="239"/>
      <c r="G382" s="240">
        <v>38837.75</v>
      </c>
      <c r="I382" s="231" t="s">
        <v>3707</v>
      </c>
      <c r="J382" s="231"/>
      <c r="K382" s="232">
        <v>4349.26</v>
      </c>
      <c r="M382" s="261" t="s">
        <v>36414</v>
      </c>
      <c r="N382" s="262">
        <v>86315.37</v>
      </c>
      <c r="P382" s="243" t="s">
        <v>16964</v>
      </c>
      <c r="Q382" s="244">
        <v>8027.32</v>
      </c>
      <c r="R382" s="104"/>
      <c r="S382" s="235" t="s">
        <v>15078</v>
      </c>
      <c r="T382" s="236">
        <v>332.11</v>
      </c>
      <c r="V382" s="266" t="s">
        <v>44447</v>
      </c>
      <c r="W382" s="267">
        <v>39830.51</v>
      </c>
      <c r="Y382" s="245" t="s">
        <v>9121</v>
      </c>
      <c r="Z382" s="246">
        <v>4354</v>
      </c>
      <c r="AB382" s="231" t="s">
        <v>10747</v>
      </c>
      <c r="AC382" s="232">
        <v>256836.24</v>
      </c>
    </row>
    <row r="383" spans="1:29" ht="14.5" x14ac:dyDescent="0.35">
      <c r="A383" s="259" t="s">
        <v>43905</v>
      </c>
      <c r="B383" s="259"/>
      <c r="C383" s="260">
        <v>91000</v>
      </c>
      <c r="E383" s="239" t="s">
        <v>849</v>
      </c>
      <c r="F383" s="239"/>
      <c r="G383" s="240">
        <v>64050</v>
      </c>
      <c r="I383" s="231" t="s">
        <v>3925</v>
      </c>
      <c r="J383" s="231"/>
      <c r="K383" s="232">
        <v>68455</v>
      </c>
      <c r="M383" s="261" t="s">
        <v>34995</v>
      </c>
      <c r="N383" s="262">
        <v>1093675.6499999999</v>
      </c>
      <c r="P383" s="243" t="s">
        <v>16965</v>
      </c>
      <c r="Q383" s="244">
        <v>813.95</v>
      </c>
      <c r="R383" s="104"/>
      <c r="S383" s="235" t="s">
        <v>15079</v>
      </c>
      <c r="T383" s="236">
        <v>16178.24</v>
      </c>
      <c r="V383" s="266" t="s">
        <v>44448</v>
      </c>
      <c r="W383" s="267">
        <v>91000</v>
      </c>
      <c r="Y383" s="245" t="s">
        <v>9501</v>
      </c>
      <c r="Z383" s="246">
        <v>2000</v>
      </c>
      <c r="AB383" s="231" t="s">
        <v>11137</v>
      </c>
      <c r="AC383" s="232">
        <v>6167</v>
      </c>
    </row>
    <row r="384" spans="1:29" ht="14.5" x14ac:dyDescent="0.35">
      <c r="A384" s="259" t="s">
        <v>43906</v>
      </c>
      <c r="B384" s="259"/>
      <c r="C384" s="260">
        <v>31426.79</v>
      </c>
      <c r="E384" s="239" t="s">
        <v>850</v>
      </c>
      <c r="F384" s="239"/>
      <c r="G384" s="240">
        <v>7650</v>
      </c>
      <c r="I384" s="231" t="s">
        <v>3926</v>
      </c>
      <c r="J384" s="231"/>
      <c r="K384" s="232">
        <v>633698.99</v>
      </c>
      <c r="M384" s="261" t="s">
        <v>52864</v>
      </c>
      <c r="N384" s="262">
        <v>7845.45</v>
      </c>
      <c r="P384" s="243" t="s">
        <v>16966</v>
      </c>
      <c r="Q384" s="244">
        <v>14209.86</v>
      </c>
      <c r="R384" s="104"/>
      <c r="S384" s="235" t="s">
        <v>15080</v>
      </c>
      <c r="T384" s="236">
        <v>41896.47</v>
      </c>
      <c r="V384" s="266" t="s">
        <v>44449</v>
      </c>
      <c r="W384" s="267">
        <v>31426.79</v>
      </c>
      <c r="Y384" s="245" t="s">
        <v>9741</v>
      </c>
      <c r="Z384" s="246">
        <v>1641</v>
      </c>
      <c r="AB384" s="231" t="s">
        <v>10748</v>
      </c>
      <c r="AC384" s="232">
        <v>6167</v>
      </c>
    </row>
    <row r="385" spans="1:29" ht="14.5" x14ac:dyDescent="0.35">
      <c r="A385" s="259" t="s">
        <v>43907</v>
      </c>
      <c r="B385" s="259"/>
      <c r="C385" s="260">
        <v>97301.14</v>
      </c>
      <c r="E385" s="239" t="s">
        <v>851</v>
      </c>
      <c r="F385" s="239"/>
      <c r="G385" s="240">
        <v>3976</v>
      </c>
      <c r="I385" s="231" t="s">
        <v>3927</v>
      </c>
      <c r="J385" s="231"/>
      <c r="K385" s="232">
        <v>178446</v>
      </c>
      <c r="M385" s="261" t="s">
        <v>17025</v>
      </c>
      <c r="N385" s="262">
        <v>1000</v>
      </c>
      <c r="P385" s="243" t="s">
        <v>16967</v>
      </c>
      <c r="Q385" s="244">
        <v>41256.53</v>
      </c>
      <c r="R385" s="104"/>
      <c r="S385" s="235" t="s">
        <v>15081</v>
      </c>
      <c r="T385" s="236">
        <v>19872.25</v>
      </c>
      <c r="V385" s="266" t="s">
        <v>44450</v>
      </c>
      <c r="W385" s="267">
        <v>97301.14</v>
      </c>
      <c r="Y385" s="245" t="s">
        <v>10086</v>
      </c>
      <c r="Z385" s="246">
        <v>17361.25</v>
      </c>
      <c r="AB385" s="231" t="s">
        <v>8474</v>
      </c>
      <c r="AC385" s="232">
        <v>551349.32999999996</v>
      </c>
    </row>
    <row r="386" spans="1:29" ht="14.5" x14ac:dyDescent="0.35">
      <c r="A386" s="259" t="s">
        <v>43908</v>
      </c>
      <c r="B386" s="259"/>
      <c r="C386" s="260">
        <v>47000</v>
      </c>
      <c r="E386" s="239" t="s">
        <v>852</v>
      </c>
      <c r="F386" s="239"/>
      <c r="G386" s="240">
        <v>3996</v>
      </c>
      <c r="I386" s="231" t="s">
        <v>3928</v>
      </c>
      <c r="J386" s="231"/>
      <c r="K386" s="232">
        <v>68422</v>
      </c>
      <c r="M386" s="261" t="s">
        <v>34996</v>
      </c>
      <c r="N386" s="262">
        <v>197200</v>
      </c>
      <c r="P386" s="243" t="s">
        <v>16968</v>
      </c>
      <c r="Q386" s="244">
        <v>5057.96</v>
      </c>
      <c r="R386" s="104"/>
      <c r="S386" s="235" t="s">
        <v>15082</v>
      </c>
      <c r="T386" s="236">
        <v>601.82000000000005</v>
      </c>
      <c r="V386" s="266" t="s">
        <v>44451</v>
      </c>
      <c r="W386" s="267">
        <v>47000</v>
      </c>
      <c r="Y386" s="245" t="s">
        <v>10561</v>
      </c>
      <c r="Z386" s="246">
        <v>2323</v>
      </c>
      <c r="AB386" s="231" t="s">
        <v>11138</v>
      </c>
      <c r="AC386" s="232">
        <v>1472408.92</v>
      </c>
    </row>
    <row r="387" spans="1:29" ht="14.5" x14ac:dyDescent="0.35">
      <c r="A387" s="259" t="s">
        <v>44909</v>
      </c>
      <c r="B387" s="259"/>
      <c r="C387" s="260">
        <v>823804.12</v>
      </c>
      <c r="E387" s="239" t="s">
        <v>853</v>
      </c>
      <c r="F387" s="239"/>
      <c r="G387" s="240">
        <v>1379</v>
      </c>
      <c r="I387" s="231" t="s">
        <v>3929</v>
      </c>
      <c r="J387" s="231"/>
      <c r="K387" s="232">
        <v>290519</v>
      </c>
      <c r="M387" s="261" t="s">
        <v>17026</v>
      </c>
      <c r="N387" s="262">
        <v>175998.06</v>
      </c>
      <c r="P387" s="243" t="s">
        <v>16969</v>
      </c>
      <c r="Q387" s="244">
        <v>27.36</v>
      </c>
      <c r="R387" s="104"/>
      <c r="S387" s="235" t="s">
        <v>15083</v>
      </c>
      <c r="T387" s="236">
        <v>17013.18</v>
      </c>
      <c r="V387" s="266" t="s">
        <v>46300</v>
      </c>
      <c r="W387" s="267">
        <v>823804.12</v>
      </c>
      <c r="Y387" s="245" t="s">
        <v>10631</v>
      </c>
      <c r="Z387" s="246">
        <v>51048.25</v>
      </c>
      <c r="AB387" s="231" t="s">
        <v>10750</v>
      </c>
      <c r="AC387" s="232">
        <v>2023758.25</v>
      </c>
    </row>
    <row r="388" spans="1:29" ht="14.5" x14ac:dyDescent="0.35">
      <c r="A388" s="259" t="s">
        <v>43909</v>
      </c>
      <c r="B388" s="259"/>
      <c r="C388" s="260">
        <v>18286.7</v>
      </c>
      <c r="E388" s="239" t="s">
        <v>854</v>
      </c>
      <c r="F388" s="239"/>
      <c r="G388" s="240">
        <v>10464.719999999999</v>
      </c>
      <c r="I388" s="231" t="s">
        <v>3930</v>
      </c>
      <c r="J388" s="231"/>
      <c r="K388" s="232">
        <v>928919.47</v>
      </c>
      <c r="M388" s="261" t="s">
        <v>17027</v>
      </c>
      <c r="N388" s="262">
        <v>105583.32</v>
      </c>
      <c r="P388" s="243" t="s">
        <v>16970</v>
      </c>
      <c r="Q388" s="244">
        <v>21001.06</v>
      </c>
      <c r="R388" s="104"/>
      <c r="S388" s="235" t="s">
        <v>15084</v>
      </c>
      <c r="T388" s="236">
        <v>419369.83</v>
      </c>
      <c r="V388" s="266" t="s">
        <v>44452</v>
      </c>
      <c r="W388" s="267">
        <v>18286.7</v>
      </c>
      <c r="Y388" s="245" t="s">
        <v>7477</v>
      </c>
      <c r="Z388" s="246">
        <v>481554</v>
      </c>
      <c r="AB388" s="231" t="s">
        <v>11139</v>
      </c>
      <c r="AC388" s="232">
        <v>37152</v>
      </c>
    </row>
    <row r="389" spans="1:29" ht="14.5" x14ac:dyDescent="0.35">
      <c r="A389" s="259" t="s">
        <v>43910</v>
      </c>
      <c r="B389" s="259"/>
      <c r="C389" s="260">
        <v>87734.75</v>
      </c>
      <c r="E389" s="239" t="s">
        <v>855</v>
      </c>
      <c r="F389" s="239"/>
      <c r="G389" s="240">
        <v>124764</v>
      </c>
      <c r="I389" s="231" t="s">
        <v>3931</v>
      </c>
      <c r="J389" s="231"/>
      <c r="K389" s="232">
        <v>5132</v>
      </c>
      <c r="M389" s="261" t="s">
        <v>34997</v>
      </c>
      <c r="N389" s="262">
        <v>36832.400000000001</v>
      </c>
      <c r="P389" s="243" t="s">
        <v>16971</v>
      </c>
      <c r="Q389" s="244">
        <v>9309.3700000000008</v>
      </c>
      <c r="R389" s="104"/>
      <c r="S389" s="235" t="s">
        <v>33648</v>
      </c>
      <c r="T389" s="236">
        <v>300000</v>
      </c>
      <c r="V389" s="266" t="s">
        <v>44453</v>
      </c>
      <c r="W389" s="267">
        <v>87734.75</v>
      </c>
      <c r="Y389" s="245" t="s">
        <v>7737</v>
      </c>
      <c r="Z389" s="246">
        <v>37210</v>
      </c>
      <c r="AB389" s="231" t="s">
        <v>10751</v>
      </c>
      <c r="AC389" s="232">
        <v>37152</v>
      </c>
    </row>
    <row r="390" spans="1:29" ht="14.5" x14ac:dyDescent="0.35">
      <c r="A390" s="259" t="s">
        <v>43911</v>
      </c>
      <c r="B390" s="259"/>
      <c r="C390" s="260">
        <v>57324</v>
      </c>
      <c r="E390" s="239" t="s">
        <v>856</v>
      </c>
      <c r="F390" s="239"/>
      <c r="G390" s="240">
        <v>13590</v>
      </c>
      <c r="I390" s="231" t="s">
        <v>3932</v>
      </c>
      <c r="J390" s="231"/>
      <c r="K390" s="232">
        <v>9245</v>
      </c>
      <c r="M390" s="261" t="s">
        <v>17029</v>
      </c>
      <c r="N390" s="262">
        <v>148264.85999999999</v>
      </c>
      <c r="P390" s="243" t="s">
        <v>16972</v>
      </c>
      <c r="Q390" s="244">
        <v>2195</v>
      </c>
      <c r="R390" s="104"/>
      <c r="S390" s="235" t="s">
        <v>33649</v>
      </c>
      <c r="T390" s="236">
        <v>89952.18</v>
      </c>
      <c r="V390" s="266" t="s">
        <v>44454</v>
      </c>
      <c r="W390" s="267">
        <v>57324</v>
      </c>
      <c r="Y390" s="245" t="s">
        <v>7904</v>
      </c>
      <c r="Z390" s="246">
        <v>21572</v>
      </c>
      <c r="AB390" s="231" t="s">
        <v>11140</v>
      </c>
      <c r="AC390" s="232">
        <v>28051</v>
      </c>
    </row>
    <row r="391" spans="1:29" ht="14.5" x14ac:dyDescent="0.35">
      <c r="A391" s="259" t="s">
        <v>43912</v>
      </c>
      <c r="B391" s="259"/>
      <c r="C391" s="260">
        <v>42623</v>
      </c>
      <c r="E391" s="239" t="s">
        <v>857</v>
      </c>
      <c r="F391" s="239"/>
      <c r="G391" s="240">
        <v>79665</v>
      </c>
      <c r="I391" s="231" t="s">
        <v>3933</v>
      </c>
      <c r="J391" s="231"/>
      <c r="K391" s="232">
        <v>457808</v>
      </c>
      <c r="M391" s="261" t="s">
        <v>17030</v>
      </c>
      <c r="N391" s="262">
        <v>388.2</v>
      </c>
      <c r="P391" s="243" t="s">
        <v>16973</v>
      </c>
      <c r="Q391" s="244">
        <v>1856.52</v>
      </c>
      <c r="R391" s="104"/>
      <c r="S391" s="235" t="s">
        <v>33650</v>
      </c>
      <c r="T391" s="236">
        <v>6605.98</v>
      </c>
      <c r="V391" s="266" t="s">
        <v>44455</v>
      </c>
      <c r="W391" s="267">
        <v>42623</v>
      </c>
      <c r="Y391" s="245" t="s">
        <v>8146</v>
      </c>
      <c r="Z391" s="246">
        <v>220214</v>
      </c>
      <c r="AB391" s="231" t="s">
        <v>10752</v>
      </c>
      <c r="AC391" s="232">
        <v>28051</v>
      </c>
    </row>
    <row r="392" spans="1:29" ht="14.5" x14ac:dyDescent="0.35">
      <c r="A392" s="259" t="s">
        <v>47338</v>
      </c>
      <c r="B392" s="259"/>
      <c r="C392" s="260">
        <v>2600671.21</v>
      </c>
      <c r="E392" s="239" t="s">
        <v>858</v>
      </c>
      <c r="F392" s="239"/>
      <c r="G392" s="240">
        <v>550</v>
      </c>
      <c r="I392" s="231" t="s">
        <v>3934</v>
      </c>
      <c r="J392" s="231"/>
      <c r="K392" s="232">
        <v>19796</v>
      </c>
      <c r="M392" s="261" t="s">
        <v>37905</v>
      </c>
      <c r="N392" s="262">
        <v>14753.26</v>
      </c>
      <c r="P392" s="243" t="s">
        <v>16974</v>
      </c>
      <c r="Q392" s="244">
        <v>133.19999999999999</v>
      </c>
      <c r="R392" s="104"/>
      <c r="S392" s="235" t="s">
        <v>33651</v>
      </c>
      <c r="T392" s="236">
        <v>22740</v>
      </c>
      <c r="V392" s="266" t="s">
        <v>49424</v>
      </c>
      <c r="W392" s="267">
        <v>2600671.21</v>
      </c>
      <c r="Y392" s="245" t="s">
        <v>8424</v>
      </c>
      <c r="Z392" s="246">
        <v>272216</v>
      </c>
      <c r="AB392" s="231" t="s">
        <v>8475</v>
      </c>
      <c r="AC392" s="232">
        <v>64328.46</v>
      </c>
    </row>
    <row r="393" spans="1:29" ht="14.5" x14ac:dyDescent="0.35">
      <c r="A393" s="259" t="s">
        <v>43913</v>
      </c>
      <c r="B393" s="259"/>
      <c r="C393" s="260">
        <v>81613</v>
      </c>
      <c r="E393" s="239" t="s">
        <v>4040</v>
      </c>
      <c r="F393" s="239"/>
      <c r="G393" s="240">
        <v>9451.31</v>
      </c>
      <c r="I393" s="231" t="s">
        <v>3935</v>
      </c>
      <c r="J393" s="231"/>
      <c r="K393" s="232">
        <v>14812.99</v>
      </c>
      <c r="M393" s="261" t="s">
        <v>37906</v>
      </c>
      <c r="N393" s="262">
        <v>79661.09</v>
      </c>
      <c r="P393" s="243" t="s">
        <v>16975</v>
      </c>
      <c r="Q393" s="244">
        <v>407</v>
      </c>
      <c r="R393" s="104"/>
      <c r="S393" s="235" t="s">
        <v>33652</v>
      </c>
      <c r="T393" s="236">
        <v>12493.28</v>
      </c>
      <c r="V393" s="266" t="s">
        <v>44456</v>
      </c>
      <c r="W393" s="267">
        <v>81613</v>
      </c>
      <c r="Y393" s="245" t="s">
        <v>8561</v>
      </c>
      <c r="Z393" s="246">
        <v>38298.97</v>
      </c>
      <c r="AB393" s="231" t="s">
        <v>11141</v>
      </c>
      <c r="AC393" s="232">
        <v>38833.919999999998</v>
      </c>
    </row>
    <row r="394" spans="1:29" ht="14.5" x14ac:dyDescent="0.35">
      <c r="A394" s="259" t="s">
        <v>43914</v>
      </c>
      <c r="B394" s="259"/>
      <c r="C394" s="260">
        <v>110314.28</v>
      </c>
      <c r="E394" s="239" t="s">
        <v>859</v>
      </c>
      <c r="F394" s="239"/>
      <c r="G394" s="240">
        <v>3490</v>
      </c>
      <c r="I394" s="231" t="s">
        <v>3936</v>
      </c>
      <c r="J394" s="231"/>
      <c r="K394" s="232">
        <v>715951</v>
      </c>
      <c r="M394" s="261" t="s">
        <v>37907</v>
      </c>
      <c r="N394" s="262">
        <v>243.17</v>
      </c>
      <c r="P394" s="243" t="s">
        <v>14927</v>
      </c>
      <c r="Q394" s="244">
        <v>124258.64</v>
      </c>
      <c r="R394" s="104"/>
      <c r="S394" s="235" t="s">
        <v>33653</v>
      </c>
      <c r="T394" s="236">
        <v>55700.52</v>
      </c>
      <c r="V394" s="266" t="s">
        <v>44457</v>
      </c>
      <c r="W394" s="267">
        <v>110314.28</v>
      </c>
      <c r="Y394" s="245" t="s">
        <v>8815</v>
      </c>
      <c r="Z394" s="246">
        <v>9513</v>
      </c>
      <c r="AB394" s="231" t="s">
        <v>10753</v>
      </c>
      <c r="AC394" s="232">
        <v>103162.38</v>
      </c>
    </row>
    <row r="395" spans="1:29" ht="14.5" x14ac:dyDescent="0.35">
      <c r="A395" s="259" t="s">
        <v>43915</v>
      </c>
      <c r="B395" s="259"/>
      <c r="C395" s="260">
        <v>46208.76</v>
      </c>
      <c r="E395" s="239" t="s">
        <v>860</v>
      </c>
      <c r="F395" s="239"/>
      <c r="G395" s="240">
        <v>59226.5</v>
      </c>
      <c r="I395" s="231" t="s">
        <v>5758</v>
      </c>
      <c r="J395" s="231"/>
      <c r="K395" s="232">
        <v>4249</v>
      </c>
      <c r="M395" s="261" t="s">
        <v>37908</v>
      </c>
      <c r="N395" s="262">
        <v>1188.22</v>
      </c>
      <c r="P395" s="243" t="s">
        <v>16976</v>
      </c>
      <c r="Q395" s="244">
        <v>18649.37</v>
      </c>
      <c r="R395" s="104"/>
      <c r="S395" s="235" t="s">
        <v>33654</v>
      </c>
      <c r="T395" s="236">
        <v>618.5</v>
      </c>
      <c r="V395" s="266" t="s">
        <v>44458</v>
      </c>
      <c r="W395" s="267">
        <v>46208.76</v>
      </c>
      <c r="Y395" s="245" t="s">
        <v>8864</v>
      </c>
      <c r="Z395" s="246">
        <v>148362</v>
      </c>
      <c r="AB395" s="231" t="s">
        <v>8476</v>
      </c>
      <c r="AC395" s="232">
        <v>169915.03</v>
      </c>
    </row>
    <row r="396" spans="1:29" ht="14.5" x14ac:dyDescent="0.35">
      <c r="A396" s="259" t="s">
        <v>47339</v>
      </c>
      <c r="B396" s="259"/>
      <c r="C396" s="260">
        <v>2917030.71</v>
      </c>
      <c r="E396" s="239" t="s">
        <v>861</v>
      </c>
      <c r="F396" s="239"/>
      <c r="G396" s="240">
        <v>60762</v>
      </c>
      <c r="I396" s="231" t="s">
        <v>3937</v>
      </c>
      <c r="J396" s="231"/>
      <c r="K396" s="232">
        <v>311607</v>
      </c>
      <c r="M396" s="261" t="s">
        <v>37909</v>
      </c>
      <c r="N396" s="262">
        <v>-166.68</v>
      </c>
      <c r="P396" s="243" t="s">
        <v>16977</v>
      </c>
      <c r="Q396" s="244">
        <v>15922.15</v>
      </c>
      <c r="R396" s="104"/>
      <c r="S396" s="235" t="s">
        <v>33655</v>
      </c>
      <c r="T396" s="236">
        <v>5495.54</v>
      </c>
      <c r="V396" s="266" t="s">
        <v>49425</v>
      </c>
      <c r="W396" s="267">
        <v>2917030.71</v>
      </c>
      <c r="Y396" s="245" t="s">
        <v>9122</v>
      </c>
      <c r="Z396" s="246">
        <v>338255</v>
      </c>
      <c r="AB396" s="231" t="s">
        <v>11142</v>
      </c>
      <c r="AC396" s="232">
        <v>378685</v>
      </c>
    </row>
    <row r="397" spans="1:29" ht="14.5" x14ac:dyDescent="0.35">
      <c r="A397" s="259" t="s">
        <v>43916</v>
      </c>
      <c r="B397" s="259"/>
      <c r="C397" s="260">
        <v>170731.72</v>
      </c>
      <c r="E397" s="239" t="s">
        <v>862</v>
      </c>
      <c r="F397" s="239"/>
      <c r="G397" s="240">
        <v>17703</v>
      </c>
      <c r="I397" s="231" t="s">
        <v>3938</v>
      </c>
      <c r="J397" s="231"/>
      <c r="K397" s="232">
        <v>54130</v>
      </c>
      <c r="M397" s="261" t="s">
        <v>51925</v>
      </c>
      <c r="N397" s="262">
        <v>8066.25</v>
      </c>
      <c r="P397" s="243" t="s">
        <v>16978</v>
      </c>
      <c r="Q397" s="244">
        <v>49206.52</v>
      </c>
      <c r="R397" s="104"/>
      <c r="S397" s="235" t="s">
        <v>33656</v>
      </c>
      <c r="T397" s="236">
        <v>89952.18</v>
      </c>
      <c r="V397" s="266" t="s">
        <v>44459</v>
      </c>
      <c r="W397" s="267">
        <v>170731.72</v>
      </c>
      <c r="Y397" s="245" t="s">
        <v>9356</v>
      </c>
      <c r="Z397" s="246">
        <v>487571</v>
      </c>
      <c r="AB397" s="231" t="s">
        <v>10754</v>
      </c>
      <c r="AC397" s="232">
        <v>548600.03</v>
      </c>
    </row>
    <row r="398" spans="1:29" ht="14.5" x14ac:dyDescent="0.35">
      <c r="A398" s="259" t="s">
        <v>47340</v>
      </c>
      <c r="B398" s="259"/>
      <c r="C398" s="260">
        <v>5797088</v>
      </c>
      <c r="E398" s="239" t="s">
        <v>863</v>
      </c>
      <c r="F398" s="239"/>
      <c r="G398" s="240">
        <v>90168</v>
      </c>
      <c r="I398" s="231" t="s">
        <v>3939</v>
      </c>
      <c r="J398" s="231"/>
      <c r="K398" s="232">
        <v>20597</v>
      </c>
      <c r="M398" s="261" t="s">
        <v>55535</v>
      </c>
      <c r="N398" s="262">
        <v>42770.76</v>
      </c>
      <c r="P398" s="243" t="s">
        <v>16979</v>
      </c>
      <c r="Q398" s="244">
        <v>-116.81</v>
      </c>
      <c r="R398" s="104"/>
      <c r="S398" s="235" t="s">
        <v>18405</v>
      </c>
      <c r="T398" s="236">
        <v>6605.98</v>
      </c>
      <c r="V398" s="266" t="s">
        <v>49426</v>
      </c>
      <c r="W398" s="267">
        <v>5797088</v>
      </c>
      <c r="Y398" s="245" t="s">
        <v>9502</v>
      </c>
      <c r="Z398" s="246">
        <v>22642</v>
      </c>
      <c r="AB398" s="231" t="s">
        <v>11143</v>
      </c>
      <c r="AC398" s="232">
        <v>12293</v>
      </c>
    </row>
    <row r="399" spans="1:29" ht="14.5" x14ac:dyDescent="0.35">
      <c r="A399" s="259" t="s">
        <v>43917</v>
      </c>
      <c r="B399" s="259"/>
      <c r="C399" s="260">
        <v>83268</v>
      </c>
      <c r="E399" s="239" t="s">
        <v>864</v>
      </c>
      <c r="F399" s="239"/>
      <c r="G399" s="240">
        <v>6442</v>
      </c>
      <c r="I399" s="231" t="s">
        <v>3940</v>
      </c>
      <c r="J399" s="231"/>
      <c r="K399" s="232">
        <v>325517</v>
      </c>
      <c r="M399" s="261" t="s">
        <v>55536</v>
      </c>
      <c r="N399" s="262">
        <v>3271.97</v>
      </c>
      <c r="P399" s="243" t="s">
        <v>16980</v>
      </c>
      <c r="Q399" s="244">
        <v>13514.86</v>
      </c>
      <c r="R399" s="104"/>
      <c r="S399" s="235" t="s">
        <v>18406</v>
      </c>
      <c r="T399" s="236">
        <v>22740</v>
      </c>
      <c r="V399" s="266" t="s">
        <v>44460</v>
      </c>
      <c r="W399" s="267">
        <v>83268</v>
      </c>
      <c r="Y399" s="245" t="s">
        <v>9742</v>
      </c>
      <c r="Z399" s="246">
        <v>798020</v>
      </c>
      <c r="AB399" s="231" t="s">
        <v>10186</v>
      </c>
      <c r="AC399" s="232">
        <v>4490</v>
      </c>
    </row>
    <row r="400" spans="1:29" ht="14.5" x14ac:dyDescent="0.35">
      <c r="A400" s="259" t="s">
        <v>43918</v>
      </c>
      <c r="B400" s="259"/>
      <c r="C400" s="260">
        <v>22069</v>
      </c>
      <c r="E400" s="239" t="s">
        <v>865</v>
      </c>
      <c r="F400" s="239"/>
      <c r="G400" s="240">
        <v>27150</v>
      </c>
      <c r="I400" s="231" t="s">
        <v>3941</v>
      </c>
      <c r="J400" s="231"/>
      <c r="K400" s="232">
        <v>120945</v>
      </c>
      <c r="M400" s="261" t="s">
        <v>55537</v>
      </c>
      <c r="N400" s="262">
        <v>10307.77</v>
      </c>
      <c r="P400" s="243" t="s">
        <v>16981</v>
      </c>
      <c r="Q400" s="244">
        <v>17800</v>
      </c>
      <c r="R400" s="104"/>
      <c r="S400" s="235" t="s">
        <v>18407</v>
      </c>
      <c r="T400" s="236">
        <v>12493.28</v>
      </c>
      <c r="V400" s="266" t="s">
        <v>44461</v>
      </c>
      <c r="W400" s="267">
        <v>22069</v>
      </c>
      <c r="Y400" s="245" t="s">
        <v>10019</v>
      </c>
      <c r="Z400" s="246">
        <v>21676</v>
      </c>
      <c r="AB400" s="231" t="s">
        <v>10755</v>
      </c>
      <c r="AC400" s="232">
        <v>16783</v>
      </c>
    </row>
    <row r="401" spans="1:29" ht="14.5" x14ac:dyDescent="0.35">
      <c r="A401" s="259" t="s">
        <v>43919</v>
      </c>
      <c r="B401" s="259"/>
      <c r="C401" s="260">
        <v>27450.799999999999</v>
      </c>
      <c r="E401" s="239" t="s">
        <v>866</v>
      </c>
      <c r="F401" s="239"/>
      <c r="G401" s="240">
        <v>45909</v>
      </c>
      <c r="I401" s="231" t="s">
        <v>3942</v>
      </c>
      <c r="J401" s="231"/>
      <c r="K401" s="232">
        <v>231564</v>
      </c>
      <c r="M401" s="261" t="s">
        <v>55538</v>
      </c>
      <c r="N401" s="262">
        <v>7140</v>
      </c>
      <c r="P401" s="243" t="s">
        <v>16982</v>
      </c>
      <c r="Q401" s="244">
        <v>2395.5700000000002</v>
      </c>
      <c r="R401" s="104"/>
      <c r="S401" s="235" t="s">
        <v>33657</v>
      </c>
      <c r="T401" s="236">
        <v>55700.52</v>
      </c>
      <c r="V401" s="266" t="s">
        <v>44462</v>
      </c>
      <c r="W401" s="267">
        <v>27450.799999999999</v>
      </c>
      <c r="Y401" s="245" t="s">
        <v>10087</v>
      </c>
      <c r="Z401" s="246">
        <v>1990076.74</v>
      </c>
      <c r="AB401" s="231" t="s">
        <v>8477</v>
      </c>
      <c r="AC401" s="232">
        <v>100071.35</v>
      </c>
    </row>
    <row r="402" spans="1:29" ht="14.5" x14ac:dyDescent="0.35">
      <c r="A402" s="259" t="s">
        <v>43920</v>
      </c>
      <c r="B402" s="259"/>
      <c r="C402" s="260">
        <v>58400.14</v>
      </c>
      <c r="E402" s="239" t="s">
        <v>867</v>
      </c>
      <c r="F402" s="239"/>
      <c r="G402" s="240">
        <v>9000</v>
      </c>
      <c r="I402" s="231" t="s">
        <v>3943</v>
      </c>
      <c r="J402" s="231"/>
      <c r="K402" s="232">
        <v>294846.07</v>
      </c>
      <c r="M402" s="261" t="s">
        <v>55539</v>
      </c>
      <c r="N402" s="262">
        <v>3274.81</v>
      </c>
      <c r="P402" s="243" t="s">
        <v>16983</v>
      </c>
      <c r="Q402" s="244">
        <v>6789.05</v>
      </c>
      <c r="R402" s="104"/>
      <c r="S402" s="235" t="s">
        <v>33658</v>
      </c>
      <c r="T402" s="236">
        <v>618.5</v>
      </c>
      <c r="V402" s="266" t="s">
        <v>44463</v>
      </c>
      <c r="W402" s="267">
        <v>58400.14</v>
      </c>
      <c r="Y402" s="245" t="s">
        <v>12273</v>
      </c>
      <c r="Z402" s="246">
        <v>29842.47</v>
      </c>
      <c r="AB402" s="231" t="s">
        <v>11144</v>
      </c>
      <c r="AC402" s="232">
        <v>335449</v>
      </c>
    </row>
    <row r="403" spans="1:29" ht="14.5" x14ac:dyDescent="0.35">
      <c r="A403" s="259" t="s">
        <v>43921</v>
      </c>
      <c r="B403" s="259"/>
      <c r="C403" s="260">
        <v>95400</v>
      </c>
      <c r="E403" s="239" t="s">
        <v>4043</v>
      </c>
      <c r="F403" s="239"/>
      <c r="G403" s="240">
        <v>7550.13</v>
      </c>
      <c r="I403" s="231" t="s">
        <v>3944</v>
      </c>
      <c r="J403" s="231"/>
      <c r="K403" s="232">
        <v>32192</v>
      </c>
      <c r="M403" s="261" t="s">
        <v>55540</v>
      </c>
      <c r="N403" s="262">
        <v>696.35</v>
      </c>
      <c r="P403" s="243" t="s">
        <v>16984</v>
      </c>
      <c r="Q403" s="244">
        <v>39808.15</v>
      </c>
      <c r="R403" s="104"/>
      <c r="S403" s="235" t="s">
        <v>33659</v>
      </c>
      <c r="T403" s="236">
        <v>5495.54</v>
      </c>
      <c r="V403" s="266" t="s">
        <v>44464</v>
      </c>
      <c r="W403" s="267">
        <v>95400</v>
      </c>
      <c r="Y403" s="245" t="s">
        <v>12381</v>
      </c>
      <c r="Z403" s="246">
        <v>54709.45</v>
      </c>
      <c r="AB403" s="231" t="s">
        <v>10187</v>
      </c>
      <c r="AC403" s="232">
        <v>59523.41</v>
      </c>
    </row>
    <row r="404" spans="1:29" ht="14.5" x14ac:dyDescent="0.35">
      <c r="A404" s="259" t="s">
        <v>43922</v>
      </c>
      <c r="B404" s="259"/>
      <c r="C404" s="260">
        <v>89619</v>
      </c>
      <c r="E404" s="239" t="s">
        <v>868</v>
      </c>
      <c r="F404" s="239"/>
      <c r="G404" s="240">
        <v>712</v>
      </c>
      <c r="I404" s="231" t="s">
        <v>3945</v>
      </c>
      <c r="J404" s="231"/>
      <c r="K404" s="232">
        <v>226064</v>
      </c>
      <c r="M404" s="261" t="s">
        <v>55541</v>
      </c>
      <c r="N404" s="262">
        <v>3864</v>
      </c>
      <c r="P404" s="243" t="s">
        <v>16985</v>
      </c>
      <c r="Q404" s="244">
        <v>495.5</v>
      </c>
      <c r="R404" s="104"/>
      <c r="S404" s="235" t="s">
        <v>33660</v>
      </c>
      <c r="T404" s="236">
        <v>842.86</v>
      </c>
      <c r="V404" s="266" t="s">
        <v>44465</v>
      </c>
      <c r="W404" s="267">
        <v>89619</v>
      </c>
      <c r="Y404" s="245" t="s">
        <v>12559</v>
      </c>
      <c r="Z404" s="246">
        <v>304159.75</v>
      </c>
      <c r="AB404" s="231" t="s">
        <v>10757</v>
      </c>
      <c r="AC404" s="232">
        <v>495043.76</v>
      </c>
    </row>
    <row r="405" spans="1:29" ht="14.5" x14ac:dyDescent="0.35">
      <c r="A405" s="259" t="s">
        <v>43923</v>
      </c>
      <c r="B405" s="259"/>
      <c r="C405" s="260">
        <v>51030.62</v>
      </c>
      <c r="E405" s="239" t="s">
        <v>869</v>
      </c>
      <c r="F405" s="239"/>
      <c r="G405" s="240">
        <v>1419</v>
      </c>
      <c r="I405" s="231" t="s">
        <v>3946</v>
      </c>
      <c r="J405" s="231"/>
      <c r="K405" s="232">
        <v>300238</v>
      </c>
      <c r="M405" s="261" t="s">
        <v>55542</v>
      </c>
      <c r="N405" s="262">
        <v>295.58999999999997</v>
      </c>
      <c r="P405" s="243" t="s">
        <v>16986</v>
      </c>
      <c r="Q405" s="244">
        <v>47620.55</v>
      </c>
      <c r="R405" s="104"/>
      <c r="S405" s="235" t="s">
        <v>33661</v>
      </c>
      <c r="T405" s="236">
        <v>28798.799999999999</v>
      </c>
      <c r="V405" s="266" t="s">
        <v>44466</v>
      </c>
      <c r="W405" s="267">
        <v>51030.62</v>
      </c>
      <c r="Y405" s="245" t="s">
        <v>12796</v>
      </c>
      <c r="Z405" s="246">
        <v>391.27</v>
      </c>
      <c r="AB405" s="231" t="s">
        <v>10974</v>
      </c>
      <c r="AC405" s="232">
        <v>20363</v>
      </c>
    </row>
    <row r="406" spans="1:29" ht="14.5" x14ac:dyDescent="0.35">
      <c r="A406" s="259" t="s">
        <v>44910</v>
      </c>
      <c r="B406" s="259"/>
      <c r="C406" s="260">
        <v>392521.39</v>
      </c>
      <c r="E406" s="239" t="s">
        <v>870</v>
      </c>
      <c r="F406" s="239"/>
      <c r="G406" s="240">
        <v>99</v>
      </c>
      <c r="I406" s="231" t="s">
        <v>3947</v>
      </c>
      <c r="J406" s="231"/>
      <c r="K406" s="232">
        <v>46805</v>
      </c>
      <c r="M406" s="261" t="s">
        <v>55543</v>
      </c>
      <c r="N406" s="262">
        <v>931.23</v>
      </c>
      <c r="P406" s="243" t="s">
        <v>16987</v>
      </c>
      <c r="Q406" s="244">
        <v>2568</v>
      </c>
      <c r="R406" s="104"/>
      <c r="S406" s="235" t="s">
        <v>15085</v>
      </c>
      <c r="T406" s="236">
        <v>479.92</v>
      </c>
      <c r="V406" s="266" t="s">
        <v>46301</v>
      </c>
      <c r="W406" s="267">
        <v>392521.39</v>
      </c>
      <c r="Y406" s="245" t="s">
        <v>13055</v>
      </c>
      <c r="Z406" s="246">
        <v>33621.14</v>
      </c>
      <c r="AB406" s="231" t="s">
        <v>11145</v>
      </c>
      <c r="AC406" s="232">
        <v>6575.43</v>
      </c>
    </row>
    <row r="407" spans="1:29" ht="14.5" x14ac:dyDescent="0.35">
      <c r="A407" s="259" t="s">
        <v>43924</v>
      </c>
      <c r="B407" s="259"/>
      <c r="C407" s="260">
        <v>250812</v>
      </c>
      <c r="E407" s="239" t="s">
        <v>871</v>
      </c>
      <c r="F407" s="239"/>
      <c r="G407" s="240">
        <v>607.5</v>
      </c>
      <c r="I407" s="231" t="s">
        <v>3948</v>
      </c>
      <c r="J407" s="231"/>
      <c r="K407" s="232">
        <v>64317.29</v>
      </c>
      <c r="M407" s="261" t="s">
        <v>55544</v>
      </c>
      <c r="N407" s="262">
        <v>718.07</v>
      </c>
      <c r="P407" s="243" t="s">
        <v>16988</v>
      </c>
      <c r="Q407" s="244">
        <v>77992</v>
      </c>
      <c r="R407" s="104"/>
      <c r="S407" s="235" t="s">
        <v>15086</v>
      </c>
      <c r="T407" s="236">
        <v>23999</v>
      </c>
      <c r="V407" s="266" t="s">
        <v>44467</v>
      </c>
      <c r="W407" s="267">
        <v>250812</v>
      </c>
      <c r="Y407" s="245" t="s">
        <v>13459</v>
      </c>
      <c r="Z407" s="246">
        <v>1673619.41</v>
      </c>
      <c r="AB407" s="231" t="s">
        <v>10188</v>
      </c>
      <c r="AC407" s="232">
        <v>786.09</v>
      </c>
    </row>
    <row r="408" spans="1:29" ht="14.5" x14ac:dyDescent="0.35">
      <c r="A408" s="259" t="s">
        <v>47341</v>
      </c>
      <c r="B408" s="259"/>
      <c r="C408" s="260">
        <v>5310086.49</v>
      </c>
      <c r="E408" s="239" t="s">
        <v>872</v>
      </c>
      <c r="F408" s="239"/>
      <c r="G408" s="240">
        <v>34084.980000000003</v>
      </c>
      <c r="I408" s="231" t="s">
        <v>3949</v>
      </c>
      <c r="J408" s="231"/>
      <c r="K408" s="232">
        <v>32316</v>
      </c>
      <c r="M408" s="261" t="s">
        <v>55545</v>
      </c>
      <c r="N408" s="262">
        <v>2017.4</v>
      </c>
      <c r="P408" s="243" t="s">
        <v>16989</v>
      </c>
      <c r="Q408" s="244">
        <v>98774.14</v>
      </c>
      <c r="R408" s="104"/>
      <c r="S408" s="235" t="s">
        <v>15087</v>
      </c>
      <c r="T408" s="236">
        <v>1322.78</v>
      </c>
      <c r="V408" s="266" t="s">
        <v>49427</v>
      </c>
      <c r="W408" s="267">
        <v>5310086.49</v>
      </c>
      <c r="Y408" s="245" t="s">
        <v>10632</v>
      </c>
      <c r="Z408" s="246">
        <v>6983524.2000000002</v>
      </c>
      <c r="AB408" s="231" t="s">
        <v>10758</v>
      </c>
      <c r="AC408" s="232">
        <v>27724.52</v>
      </c>
    </row>
    <row r="409" spans="1:29" ht="14.5" x14ac:dyDescent="0.35">
      <c r="A409" s="259" t="s">
        <v>43925</v>
      </c>
      <c r="B409" s="259"/>
      <c r="C409" s="260">
        <v>32725.599999999999</v>
      </c>
      <c r="E409" s="239" t="s">
        <v>873</v>
      </c>
      <c r="F409" s="239"/>
      <c r="G409" s="240">
        <v>1300</v>
      </c>
      <c r="I409" s="231" t="s">
        <v>3950</v>
      </c>
      <c r="J409" s="231"/>
      <c r="K409" s="232">
        <v>76023</v>
      </c>
      <c r="M409" s="261" t="s">
        <v>52865</v>
      </c>
      <c r="N409" s="262">
        <v>18427</v>
      </c>
      <c r="P409" s="243" t="s">
        <v>16990</v>
      </c>
      <c r="Q409" s="244">
        <v>16018.53</v>
      </c>
      <c r="R409" s="104"/>
      <c r="S409" s="235" t="s">
        <v>15088</v>
      </c>
      <c r="T409" s="236">
        <v>52797.8</v>
      </c>
      <c r="V409" s="266" t="s">
        <v>44468</v>
      </c>
      <c r="W409" s="267">
        <v>32725.599999999999</v>
      </c>
      <c r="Y409" s="245" t="s">
        <v>7478</v>
      </c>
      <c r="Z409" s="246">
        <v>18245</v>
      </c>
      <c r="AB409" s="231" t="s">
        <v>8478</v>
      </c>
      <c r="AC409" s="232">
        <v>69634.09</v>
      </c>
    </row>
    <row r="410" spans="1:29" ht="14.5" x14ac:dyDescent="0.35">
      <c r="A410" s="259" t="s">
        <v>44911</v>
      </c>
      <c r="B410" s="259"/>
      <c r="C410" s="260">
        <v>1611580.23</v>
      </c>
      <c r="E410" s="239" t="s">
        <v>874</v>
      </c>
      <c r="F410" s="239"/>
      <c r="G410" s="240">
        <v>30390</v>
      </c>
      <c r="I410" s="231" t="s">
        <v>3951</v>
      </c>
      <c r="J410" s="231"/>
      <c r="K410" s="232">
        <v>7029.99</v>
      </c>
      <c r="M410" s="261" t="s">
        <v>42903</v>
      </c>
      <c r="N410" s="262">
        <v>4513.95</v>
      </c>
      <c r="P410" s="243" t="s">
        <v>16991</v>
      </c>
      <c r="Q410" s="244">
        <v>10837.16</v>
      </c>
      <c r="R410" s="104"/>
      <c r="S410" s="235" t="s">
        <v>33662</v>
      </c>
      <c r="T410" s="236">
        <v>3208.9</v>
      </c>
      <c r="V410" s="266" t="s">
        <v>46302</v>
      </c>
      <c r="W410" s="267">
        <v>1611580.23</v>
      </c>
      <c r="Y410" s="245" t="s">
        <v>7738</v>
      </c>
      <c r="Z410" s="246">
        <v>2162</v>
      </c>
      <c r="AB410" s="231" t="s">
        <v>8946</v>
      </c>
      <c r="AC410" s="232">
        <v>30754.62</v>
      </c>
    </row>
    <row r="411" spans="1:29" ht="14.5" x14ac:dyDescent="0.35">
      <c r="A411" s="259" t="s">
        <v>47342</v>
      </c>
      <c r="B411" s="259"/>
      <c r="C411" s="260">
        <v>2902196.78</v>
      </c>
      <c r="E411" s="239" t="s">
        <v>875</v>
      </c>
      <c r="F411" s="239"/>
      <c r="G411" s="240">
        <v>13985</v>
      </c>
      <c r="I411" s="231" t="s">
        <v>3708</v>
      </c>
      <c r="J411" s="231"/>
      <c r="K411" s="232">
        <v>105152.96000000001</v>
      </c>
      <c r="M411" s="261" t="s">
        <v>41599</v>
      </c>
      <c r="N411" s="262">
        <v>88474.14</v>
      </c>
      <c r="P411" s="243" t="s">
        <v>16992</v>
      </c>
      <c r="Q411" s="244">
        <v>462.98</v>
      </c>
      <c r="R411" s="104"/>
      <c r="S411" s="235" t="s">
        <v>33663</v>
      </c>
      <c r="T411" s="236">
        <v>10815.1</v>
      </c>
      <c r="V411" s="266" t="s">
        <v>49428</v>
      </c>
      <c r="W411" s="267">
        <v>2902196.78</v>
      </c>
      <c r="Y411" s="245" t="s">
        <v>7905</v>
      </c>
      <c r="Z411" s="246">
        <v>651</v>
      </c>
      <c r="AB411" s="231" t="s">
        <v>11146</v>
      </c>
      <c r="AC411" s="232">
        <v>412203</v>
      </c>
    </row>
    <row r="412" spans="1:29" ht="14.5" x14ac:dyDescent="0.35">
      <c r="A412" s="259" t="s">
        <v>43926</v>
      </c>
      <c r="B412" s="259"/>
      <c r="C412" s="260">
        <v>121510</v>
      </c>
      <c r="E412" s="239" t="s">
        <v>876</v>
      </c>
      <c r="F412" s="239"/>
      <c r="G412" s="240">
        <v>8673</v>
      </c>
      <c r="I412" s="231" t="s">
        <v>3952</v>
      </c>
      <c r="J412" s="231"/>
      <c r="K412" s="232">
        <v>13359</v>
      </c>
      <c r="M412" s="261" t="s">
        <v>51926</v>
      </c>
      <c r="N412" s="262">
        <v>4800</v>
      </c>
      <c r="P412" s="243" t="s">
        <v>16993</v>
      </c>
      <c r="Q412" s="244">
        <v>10252</v>
      </c>
      <c r="R412" s="104"/>
      <c r="S412" s="235" t="s">
        <v>18509</v>
      </c>
      <c r="T412" s="236">
        <v>3208.9</v>
      </c>
      <c r="V412" s="266" t="s">
        <v>44469</v>
      </c>
      <c r="W412" s="267">
        <v>121510</v>
      </c>
      <c r="Y412" s="245" t="s">
        <v>8147</v>
      </c>
      <c r="Z412" s="246">
        <v>6492</v>
      </c>
      <c r="AB412" s="231" t="s">
        <v>10189</v>
      </c>
      <c r="AC412" s="232">
        <v>42255.38</v>
      </c>
    </row>
    <row r="413" spans="1:29" ht="14.5" x14ac:dyDescent="0.35">
      <c r="A413" s="259" t="s">
        <v>43927</v>
      </c>
      <c r="B413" s="259"/>
      <c r="C413" s="260">
        <v>83549.8</v>
      </c>
      <c r="E413" s="239" t="s">
        <v>877</v>
      </c>
      <c r="F413" s="239"/>
      <c r="G413" s="240">
        <v>10802</v>
      </c>
      <c r="I413" s="231" t="s">
        <v>3953</v>
      </c>
      <c r="J413" s="231"/>
      <c r="K413" s="232">
        <v>27072</v>
      </c>
      <c r="M413" s="261" t="s">
        <v>51927</v>
      </c>
      <c r="N413" s="262">
        <v>294</v>
      </c>
      <c r="P413" s="243" t="s">
        <v>16994</v>
      </c>
      <c r="Q413" s="244">
        <v>27707</v>
      </c>
      <c r="R413" s="104"/>
      <c r="S413" s="235" t="s">
        <v>18512</v>
      </c>
      <c r="T413" s="236">
        <v>10815.1</v>
      </c>
      <c r="V413" s="266" t="s">
        <v>44470</v>
      </c>
      <c r="W413" s="267">
        <v>83549.8</v>
      </c>
      <c r="Y413" s="245" t="s">
        <v>8562</v>
      </c>
      <c r="Z413" s="246">
        <v>1085</v>
      </c>
      <c r="AB413" s="231" t="s">
        <v>10759</v>
      </c>
      <c r="AC413" s="232">
        <v>554847.09</v>
      </c>
    </row>
    <row r="414" spans="1:29" ht="14.5" x14ac:dyDescent="0.35">
      <c r="A414" s="259" t="s">
        <v>47343</v>
      </c>
      <c r="B414" s="259"/>
      <c r="C414" s="260">
        <v>366192.97</v>
      </c>
      <c r="E414" s="239" t="s">
        <v>878</v>
      </c>
      <c r="F414" s="239"/>
      <c r="G414" s="240">
        <v>1140</v>
      </c>
      <c r="I414" s="231" t="s">
        <v>3954</v>
      </c>
      <c r="J414" s="231"/>
      <c r="K414" s="232">
        <v>1462483</v>
      </c>
      <c r="M414" s="261" t="s">
        <v>51928</v>
      </c>
      <c r="N414" s="262">
        <v>22.5</v>
      </c>
      <c r="P414" s="243" t="s">
        <v>16995</v>
      </c>
      <c r="Q414" s="244">
        <v>4715.51</v>
      </c>
      <c r="R414" s="104"/>
      <c r="S414" s="235" t="s">
        <v>15089</v>
      </c>
      <c r="T414" s="236">
        <v>13675.14</v>
      </c>
      <c r="V414" s="266" t="s">
        <v>49429</v>
      </c>
      <c r="W414" s="267">
        <v>366192.97</v>
      </c>
      <c r="Y414" s="245" t="s">
        <v>8865</v>
      </c>
      <c r="Z414" s="246">
        <v>4510</v>
      </c>
      <c r="AB414" s="231" t="s">
        <v>11147</v>
      </c>
      <c r="AC414" s="232">
        <v>77680</v>
      </c>
    </row>
    <row r="415" spans="1:29" ht="14.5" x14ac:dyDescent="0.35">
      <c r="A415" s="259" t="s">
        <v>43928</v>
      </c>
      <c r="B415" s="259"/>
      <c r="C415" s="260">
        <v>122586.45</v>
      </c>
      <c r="E415" s="239" t="s">
        <v>879</v>
      </c>
      <c r="F415" s="239"/>
      <c r="G415" s="240">
        <v>21604</v>
      </c>
      <c r="I415" s="231" t="s">
        <v>3955</v>
      </c>
      <c r="J415" s="231"/>
      <c r="K415" s="232">
        <v>70049</v>
      </c>
      <c r="M415" s="261" t="s">
        <v>49912</v>
      </c>
      <c r="N415" s="262">
        <v>380</v>
      </c>
      <c r="P415" s="243" t="s">
        <v>16996</v>
      </c>
      <c r="Q415" s="244">
        <v>28484.49</v>
      </c>
      <c r="R415" s="104"/>
      <c r="S415" s="235" t="s">
        <v>15090</v>
      </c>
      <c r="T415" s="236">
        <v>987.3</v>
      </c>
      <c r="V415" s="266" t="s">
        <v>44471</v>
      </c>
      <c r="W415" s="267">
        <v>122586.45</v>
      </c>
      <c r="Y415" s="245" t="s">
        <v>9123</v>
      </c>
      <c r="Z415" s="246">
        <v>7580</v>
      </c>
      <c r="AB415" s="231" t="s">
        <v>10760</v>
      </c>
      <c r="AC415" s="232">
        <v>77680</v>
      </c>
    </row>
    <row r="416" spans="1:29" ht="14.5" x14ac:dyDescent="0.35">
      <c r="A416" s="259" t="s">
        <v>47344</v>
      </c>
      <c r="B416" s="259"/>
      <c r="C416" s="260">
        <v>1126265.43</v>
      </c>
      <c r="E416" s="239" t="s">
        <v>880</v>
      </c>
      <c r="F416" s="239"/>
      <c r="G416" s="240">
        <v>460</v>
      </c>
      <c r="I416" s="231" t="s">
        <v>3956</v>
      </c>
      <c r="J416" s="231"/>
      <c r="K416" s="232">
        <v>15886</v>
      </c>
      <c r="M416" s="261" t="s">
        <v>50993</v>
      </c>
      <c r="N416" s="262">
        <v>64.14</v>
      </c>
      <c r="P416" s="243" t="s">
        <v>16997</v>
      </c>
      <c r="Q416" s="244">
        <v>24159.49</v>
      </c>
      <c r="R416" s="104"/>
      <c r="S416" s="235" t="s">
        <v>15091</v>
      </c>
      <c r="T416" s="236">
        <v>964.25</v>
      </c>
      <c r="V416" s="266" t="s">
        <v>49430</v>
      </c>
      <c r="W416" s="267">
        <v>1126265.43</v>
      </c>
      <c r="Y416" s="245" t="s">
        <v>9357</v>
      </c>
      <c r="Z416" s="246">
        <v>15861</v>
      </c>
      <c r="AB416" s="231" t="s">
        <v>8479</v>
      </c>
      <c r="AC416" s="232">
        <v>132381.32999999999</v>
      </c>
    </row>
    <row r="417" spans="1:29" ht="14.5" x14ac:dyDescent="0.35">
      <c r="A417" s="259" t="s">
        <v>43929</v>
      </c>
      <c r="B417" s="259"/>
      <c r="C417" s="260">
        <v>107381</v>
      </c>
      <c r="E417" s="239" t="s">
        <v>881</v>
      </c>
      <c r="F417" s="239"/>
      <c r="G417" s="240">
        <v>4051</v>
      </c>
      <c r="I417" s="231" t="s">
        <v>3957</v>
      </c>
      <c r="J417" s="231"/>
      <c r="K417" s="232">
        <v>2769</v>
      </c>
      <c r="M417" s="261" t="s">
        <v>49913</v>
      </c>
      <c r="N417" s="262">
        <v>560.49</v>
      </c>
      <c r="P417" s="243" t="s">
        <v>16998</v>
      </c>
      <c r="Q417" s="244">
        <v>7794.99</v>
      </c>
      <c r="R417" s="104"/>
      <c r="S417" s="235" t="s">
        <v>15092</v>
      </c>
      <c r="T417" s="236">
        <v>3552.42</v>
      </c>
      <c r="V417" s="266" t="s">
        <v>44472</v>
      </c>
      <c r="W417" s="267">
        <v>107381</v>
      </c>
      <c r="Y417" s="245" t="s">
        <v>9503</v>
      </c>
      <c r="Z417" s="246">
        <v>2000</v>
      </c>
      <c r="AB417" s="231" t="s">
        <v>11148</v>
      </c>
      <c r="AC417" s="232">
        <v>134198</v>
      </c>
    </row>
    <row r="418" spans="1:29" ht="14.5" x14ac:dyDescent="0.35">
      <c r="A418" s="259" t="s">
        <v>44912</v>
      </c>
      <c r="B418" s="259"/>
      <c r="C418" s="260">
        <v>1751135.5</v>
      </c>
      <c r="E418" s="239" t="s">
        <v>882</v>
      </c>
      <c r="F418" s="239"/>
      <c r="G418" s="240">
        <v>224650</v>
      </c>
      <c r="I418" s="231" t="s">
        <v>3958</v>
      </c>
      <c r="J418" s="231"/>
      <c r="K418" s="232">
        <v>8070</v>
      </c>
      <c r="M418" s="261" t="s">
        <v>51929</v>
      </c>
      <c r="N418" s="262">
        <v>8.84</v>
      </c>
      <c r="P418" s="243" t="s">
        <v>16999</v>
      </c>
      <c r="Q418" s="244">
        <v>13885.95</v>
      </c>
      <c r="R418" s="104"/>
      <c r="S418" s="235" t="s">
        <v>15093</v>
      </c>
      <c r="T418" s="236">
        <v>11276.4</v>
      </c>
      <c r="V418" s="266" t="s">
        <v>46303</v>
      </c>
      <c r="W418" s="267">
        <v>1751135.5</v>
      </c>
      <c r="Y418" s="245" t="s">
        <v>9743</v>
      </c>
      <c r="Z418" s="246">
        <v>9215</v>
      </c>
      <c r="AB418" s="231" t="s">
        <v>10191</v>
      </c>
      <c r="AC418" s="232">
        <v>161.80000000000001</v>
      </c>
    </row>
    <row r="419" spans="1:29" ht="14.5" x14ac:dyDescent="0.35">
      <c r="A419" s="259" t="s">
        <v>47345</v>
      </c>
      <c r="B419" s="259"/>
      <c r="C419" s="260">
        <v>410836.42</v>
      </c>
      <c r="E419" s="239" t="s">
        <v>883</v>
      </c>
      <c r="F419" s="239"/>
      <c r="G419" s="240">
        <v>9325.6</v>
      </c>
      <c r="I419" s="231" t="s">
        <v>3959</v>
      </c>
      <c r="J419" s="231"/>
      <c r="K419" s="232">
        <v>228839</v>
      </c>
      <c r="M419" s="261" t="s">
        <v>50994</v>
      </c>
      <c r="N419" s="262">
        <v>173.17</v>
      </c>
      <c r="P419" s="243" t="s">
        <v>17000</v>
      </c>
      <c r="Q419" s="244">
        <v>30435.33</v>
      </c>
      <c r="R419" s="104"/>
      <c r="S419" s="235" t="s">
        <v>33664</v>
      </c>
      <c r="T419" s="236">
        <v>69206.37</v>
      </c>
      <c r="V419" s="266" t="s">
        <v>49431</v>
      </c>
      <c r="W419" s="267">
        <v>410836.42</v>
      </c>
      <c r="Y419" s="245" t="s">
        <v>10633</v>
      </c>
      <c r="Z419" s="246">
        <v>67801</v>
      </c>
      <c r="AB419" s="231" t="s">
        <v>10762</v>
      </c>
      <c r="AC419" s="232">
        <v>266741.13</v>
      </c>
    </row>
    <row r="420" spans="1:29" ht="14.5" x14ac:dyDescent="0.35">
      <c r="A420" s="259" t="s">
        <v>44913</v>
      </c>
      <c r="B420" s="259"/>
      <c r="C420" s="260">
        <v>925483.41</v>
      </c>
      <c r="E420" s="239" t="s">
        <v>884</v>
      </c>
      <c r="F420" s="239"/>
      <c r="G420" s="240">
        <v>2880</v>
      </c>
      <c r="I420" s="231" t="s">
        <v>3960</v>
      </c>
      <c r="J420" s="231"/>
      <c r="K420" s="232">
        <v>38550</v>
      </c>
      <c r="M420" s="261" t="s">
        <v>51930</v>
      </c>
      <c r="N420" s="262">
        <v>31706</v>
      </c>
      <c r="P420" s="243" t="s">
        <v>17001</v>
      </c>
      <c r="Q420" s="244">
        <v>309430.24</v>
      </c>
      <c r="R420" s="104"/>
      <c r="S420" s="235" t="s">
        <v>33665</v>
      </c>
      <c r="T420" s="236">
        <v>5055.45</v>
      </c>
      <c r="V420" s="266" t="s">
        <v>46304</v>
      </c>
      <c r="W420" s="267">
        <v>925483.41</v>
      </c>
      <c r="Y420" s="245" t="s">
        <v>7479</v>
      </c>
      <c r="Z420" s="246">
        <v>1287031.49</v>
      </c>
      <c r="AB420" s="231" t="s">
        <v>8480</v>
      </c>
      <c r="AC420" s="232">
        <v>75272.820000000007</v>
      </c>
    </row>
    <row r="421" spans="1:29" ht="14.5" x14ac:dyDescent="0.35">
      <c r="A421" s="259" t="s">
        <v>43930</v>
      </c>
      <c r="B421" s="259"/>
      <c r="C421" s="260">
        <v>87196.46</v>
      </c>
      <c r="E421" s="239" t="s">
        <v>885</v>
      </c>
      <c r="F421" s="239"/>
      <c r="G421" s="240">
        <v>2243.1799999999998</v>
      </c>
      <c r="I421" s="231" t="s">
        <v>3961</v>
      </c>
      <c r="J421" s="231"/>
      <c r="K421" s="232">
        <v>54982</v>
      </c>
      <c r="M421" s="261" t="s">
        <v>47416</v>
      </c>
      <c r="N421" s="262">
        <v>204989.4</v>
      </c>
      <c r="P421" s="243" t="s">
        <v>17002</v>
      </c>
      <c r="Q421" s="244">
        <v>8562</v>
      </c>
      <c r="R421" s="104"/>
      <c r="S421" s="235" t="s">
        <v>33666</v>
      </c>
      <c r="T421" s="236">
        <v>12786.02</v>
      </c>
      <c r="V421" s="266" t="s">
        <v>44473</v>
      </c>
      <c r="W421" s="267">
        <v>87196.46</v>
      </c>
      <c r="Y421" s="245" t="s">
        <v>7739</v>
      </c>
      <c r="Z421" s="246">
        <v>216000</v>
      </c>
      <c r="AB421" s="231" t="s">
        <v>11149</v>
      </c>
      <c r="AC421" s="232">
        <v>83887</v>
      </c>
    </row>
    <row r="422" spans="1:29" ht="14.5" x14ac:dyDescent="0.35">
      <c r="A422" s="259" t="s">
        <v>43931</v>
      </c>
      <c r="B422" s="259"/>
      <c r="C422" s="260">
        <v>109333</v>
      </c>
      <c r="E422" s="239" t="s">
        <v>886</v>
      </c>
      <c r="F422" s="239"/>
      <c r="G422" s="240">
        <v>1462</v>
      </c>
      <c r="I422" s="231" t="s">
        <v>3962</v>
      </c>
      <c r="J422" s="231"/>
      <c r="K422" s="232">
        <v>3829817</v>
      </c>
      <c r="M422" s="261" t="s">
        <v>47417</v>
      </c>
      <c r="N422" s="262">
        <v>15681.69</v>
      </c>
      <c r="P422" s="243" t="s">
        <v>17003</v>
      </c>
      <c r="Q422" s="244">
        <v>29022</v>
      </c>
      <c r="R422" s="104"/>
      <c r="S422" s="235" t="s">
        <v>33667</v>
      </c>
      <c r="T422" s="236">
        <v>13841.36</v>
      </c>
      <c r="V422" s="266" t="s">
        <v>44474</v>
      </c>
      <c r="W422" s="267">
        <v>109333</v>
      </c>
      <c r="Y422" s="245" t="s">
        <v>7906</v>
      </c>
      <c r="Z422" s="246">
        <v>64254.09</v>
      </c>
      <c r="AB422" s="231" t="s">
        <v>10192</v>
      </c>
      <c r="AC422" s="232">
        <v>3228.38</v>
      </c>
    </row>
    <row r="423" spans="1:29" ht="14.5" x14ac:dyDescent="0.35">
      <c r="A423" s="259" t="s">
        <v>44914</v>
      </c>
      <c r="B423" s="259"/>
      <c r="C423" s="260">
        <v>4844204.24</v>
      </c>
      <c r="E423" s="239" t="s">
        <v>887</v>
      </c>
      <c r="F423" s="239"/>
      <c r="G423" s="240">
        <v>548690.67000000004</v>
      </c>
      <c r="I423" s="231" t="s">
        <v>3963</v>
      </c>
      <c r="J423" s="231"/>
      <c r="K423" s="232">
        <v>10737</v>
      </c>
      <c r="M423" s="261" t="s">
        <v>47418</v>
      </c>
      <c r="N423" s="262">
        <v>627975.01</v>
      </c>
      <c r="P423" s="243" t="s">
        <v>17004</v>
      </c>
      <c r="Q423" s="244">
        <v>5572</v>
      </c>
      <c r="R423" s="104"/>
      <c r="S423" s="235" t="s">
        <v>33668</v>
      </c>
      <c r="T423" s="236">
        <v>24980</v>
      </c>
      <c r="V423" s="266" t="s">
        <v>46305</v>
      </c>
      <c r="W423" s="267">
        <v>4844204.24</v>
      </c>
      <c r="Y423" s="245" t="s">
        <v>8148</v>
      </c>
      <c r="Z423" s="246">
        <v>270977.76</v>
      </c>
      <c r="AB423" s="231" t="s">
        <v>10763</v>
      </c>
      <c r="AC423" s="232">
        <v>162388.20000000001</v>
      </c>
    </row>
    <row r="424" spans="1:29" ht="14.5" x14ac:dyDescent="0.35">
      <c r="A424" s="259" t="s">
        <v>43932</v>
      </c>
      <c r="B424" s="259"/>
      <c r="C424" s="260">
        <v>76969.75</v>
      </c>
      <c r="E424" s="239" t="s">
        <v>4162</v>
      </c>
      <c r="F424" s="239"/>
      <c r="G424" s="240">
        <v>2045</v>
      </c>
      <c r="I424" s="231" t="s">
        <v>3964</v>
      </c>
      <c r="J424" s="231"/>
      <c r="K424" s="232">
        <v>3922.98</v>
      </c>
      <c r="M424" s="261" t="s">
        <v>47419</v>
      </c>
      <c r="N424" s="262">
        <v>48040.12</v>
      </c>
      <c r="P424" s="243" t="s">
        <v>17005</v>
      </c>
      <c r="Q424" s="244">
        <v>47300</v>
      </c>
      <c r="R424" s="104"/>
      <c r="S424" s="235" t="s">
        <v>33669</v>
      </c>
      <c r="T424" s="236">
        <v>22416.17</v>
      </c>
      <c r="V424" s="266" t="s">
        <v>44475</v>
      </c>
      <c r="W424" s="267">
        <v>76969.75</v>
      </c>
      <c r="Y424" s="245" t="s">
        <v>8425</v>
      </c>
      <c r="Z424" s="246">
        <v>842779</v>
      </c>
      <c r="AB424" s="231" t="s">
        <v>8481</v>
      </c>
      <c r="AC424" s="232">
        <v>20319.060000000001</v>
      </c>
    </row>
    <row r="425" spans="1:29" ht="14.5" x14ac:dyDescent="0.35">
      <c r="A425" s="259" t="s">
        <v>47346</v>
      </c>
      <c r="B425" s="259"/>
      <c r="C425" s="260">
        <v>590344.53</v>
      </c>
      <c r="E425" s="239" t="s">
        <v>888</v>
      </c>
      <c r="F425" s="239"/>
      <c r="G425" s="240">
        <v>3592</v>
      </c>
      <c r="I425" s="231" t="s">
        <v>3965</v>
      </c>
      <c r="J425" s="231"/>
      <c r="K425" s="232">
        <v>14232</v>
      </c>
      <c r="M425" s="261" t="s">
        <v>17074</v>
      </c>
      <c r="N425" s="262">
        <v>17246.97</v>
      </c>
      <c r="P425" s="243" t="s">
        <v>17006</v>
      </c>
      <c r="Q425" s="244">
        <v>17846.919999999998</v>
      </c>
      <c r="R425" s="104"/>
      <c r="S425" s="235" t="s">
        <v>33670</v>
      </c>
      <c r="T425" s="236">
        <v>83107.320000000007</v>
      </c>
      <c r="V425" s="266" t="s">
        <v>49432</v>
      </c>
      <c r="W425" s="267">
        <v>590344.53</v>
      </c>
      <c r="Y425" s="245" t="s">
        <v>8563</v>
      </c>
      <c r="Z425" s="246">
        <v>92287.83</v>
      </c>
      <c r="AB425" s="231" t="s">
        <v>11150</v>
      </c>
      <c r="AC425" s="232">
        <v>117085</v>
      </c>
    </row>
    <row r="426" spans="1:29" ht="14.5" x14ac:dyDescent="0.35">
      <c r="A426" s="259" t="s">
        <v>47347</v>
      </c>
      <c r="B426" s="259"/>
      <c r="C426" s="260">
        <v>3091457.25</v>
      </c>
      <c r="E426" s="239" t="s">
        <v>889</v>
      </c>
      <c r="F426" s="239"/>
      <c r="G426" s="240">
        <v>5145</v>
      </c>
      <c r="I426" s="231" t="s">
        <v>3966</v>
      </c>
      <c r="J426" s="231"/>
      <c r="K426" s="232">
        <v>38820</v>
      </c>
      <c r="M426" s="261" t="s">
        <v>36416</v>
      </c>
      <c r="N426" s="262">
        <v>61421.5</v>
      </c>
      <c r="P426" s="243" t="s">
        <v>17007</v>
      </c>
      <c r="Q426" s="244">
        <v>2203.59</v>
      </c>
      <c r="R426" s="104"/>
      <c r="S426" s="235" t="s">
        <v>33671</v>
      </c>
      <c r="T426" s="236">
        <v>169946.86</v>
      </c>
      <c r="V426" s="266" t="s">
        <v>49433</v>
      </c>
      <c r="W426" s="267">
        <v>3091457.25</v>
      </c>
      <c r="Y426" s="245" t="s">
        <v>8816</v>
      </c>
      <c r="Z426" s="246">
        <v>19860.8</v>
      </c>
      <c r="AB426" s="231" t="s">
        <v>10764</v>
      </c>
      <c r="AC426" s="232">
        <v>137404.06</v>
      </c>
    </row>
    <row r="427" spans="1:29" ht="14.5" x14ac:dyDescent="0.35">
      <c r="A427" s="259" t="s">
        <v>47348</v>
      </c>
      <c r="B427" s="259"/>
      <c r="C427" s="260">
        <v>889796.06</v>
      </c>
      <c r="E427" s="239" t="s">
        <v>890</v>
      </c>
      <c r="F427" s="239"/>
      <c r="G427" s="240">
        <v>3291</v>
      </c>
      <c r="I427" s="231" t="s">
        <v>3967</v>
      </c>
      <c r="J427" s="231"/>
      <c r="K427" s="232">
        <v>28299</v>
      </c>
      <c r="M427" s="261" t="s">
        <v>42904</v>
      </c>
      <c r="N427" s="262">
        <v>22338.48</v>
      </c>
      <c r="P427" s="243" t="s">
        <v>17008</v>
      </c>
      <c r="Q427" s="244">
        <v>4845.8500000000004</v>
      </c>
      <c r="R427" s="104"/>
      <c r="S427" s="235" t="s">
        <v>33672</v>
      </c>
      <c r="T427" s="236">
        <v>49537.45</v>
      </c>
      <c r="V427" s="266" t="s">
        <v>49434</v>
      </c>
      <c r="W427" s="267">
        <v>889796.06</v>
      </c>
      <c r="Y427" s="245" t="s">
        <v>8866</v>
      </c>
      <c r="Z427" s="246">
        <v>27927</v>
      </c>
      <c r="AB427" s="231" t="s">
        <v>11151</v>
      </c>
      <c r="AC427" s="232">
        <v>16509</v>
      </c>
    </row>
    <row r="428" spans="1:29" ht="14.5" x14ac:dyDescent="0.35">
      <c r="A428" s="259" t="s">
        <v>43933</v>
      </c>
      <c r="B428" s="259"/>
      <c r="C428" s="260">
        <v>272614.75</v>
      </c>
      <c r="E428" s="239" t="s">
        <v>891</v>
      </c>
      <c r="F428" s="239"/>
      <c r="G428" s="240">
        <v>2252</v>
      </c>
      <c r="I428" s="231" t="s">
        <v>3968</v>
      </c>
      <c r="J428" s="231"/>
      <c r="K428" s="232">
        <v>13189</v>
      </c>
      <c r="M428" s="261" t="s">
        <v>17078</v>
      </c>
      <c r="N428" s="262">
        <v>7634.64</v>
      </c>
      <c r="P428" s="243" t="s">
        <v>17009</v>
      </c>
      <c r="Q428" s="244">
        <v>10534.31</v>
      </c>
      <c r="R428" s="104"/>
      <c r="S428" s="235" t="s">
        <v>15094</v>
      </c>
      <c r="T428" s="236">
        <v>288.51</v>
      </c>
      <c r="V428" s="266" t="s">
        <v>44476</v>
      </c>
      <c r="W428" s="267">
        <v>272614.75</v>
      </c>
      <c r="Y428" s="245" t="s">
        <v>9044</v>
      </c>
      <c r="Z428" s="246">
        <v>19598.759999999998</v>
      </c>
      <c r="AB428" s="231" t="s">
        <v>10194</v>
      </c>
      <c r="AC428" s="232">
        <v>11591.37</v>
      </c>
    </row>
    <row r="429" spans="1:29" ht="14.5" x14ac:dyDescent="0.35">
      <c r="A429" s="259" t="s">
        <v>47349</v>
      </c>
      <c r="B429" s="259"/>
      <c r="C429" s="260">
        <v>1529025.02</v>
      </c>
      <c r="E429" s="239" t="s">
        <v>4168</v>
      </c>
      <c r="F429" s="239"/>
      <c r="G429" s="240">
        <v>2430</v>
      </c>
      <c r="I429" s="231" t="s">
        <v>3969</v>
      </c>
      <c r="J429" s="231"/>
      <c r="K429" s="232">
        <v>16037</v>
      </c>
      <c r="M429" s="261" t="s">
        <v>17079</v>
      </c>
      <c r="N429" s="262">
        <v>5321.67</v>
      </c>
      <c r="P429" s="243" t="s">
        <v>17010</v>
      </c>
      <c r="Q429" s="244">
        <v>6325.92</v>
      </c>
      <c r="R429" s="104"/>
      <c r="S429" s="235" t="s">
        <v>15095</v>
      </c>
      <c r="T429" s="236">
        <v>11075.31</v>
      </c>
      <c r="V429" s="266" t="s">
        <v>49435</v>
      </c>
      <c r="W429" s="267">
        <v>1529025.02</v>
      </c>
      <c r="Y429" s="245" t="s">
        <v>9124</v>
      </c>
      <c r="Z429" s="246">
        <v>731637.28</v>
      </c>
      <c r="AB429" s="231" t="s">
        <v>10765</v>
      </c>
      <c r="AC429" s="232">
        <v>28100.37</v>
      </c>
    </row>
    <row r="430" spans="1:29" ht="14.5" x14ac:dyDescent="0.35">
      <c r="A430" s="259" t="s">
        <v>47350</v>
      </c>
      <c r="B430" s="259"/>
      <c r="C430" s="260">
        <v>4487138.28</v>
      </c>
      <c r="E430" s="239" t="s">
        <v>892</v>
      </c>
      <c r="F430" s="239"/>
      <c r="G430" s="240">
        <v>4901</v>
      </c>
      <c r="I430" s="231" t="s">
        <v>3970</v>
      </c>
      <c r="J430" s="231"/>
      <c r="K430" s="232">
        <v>3363</v>
      </c>
      <c r="M430" s="261" t="s">
        <v>44943</v>
      </c>
      <c r="N430" s="262">
        <v>58174</v>
      </c>
      <c r="P430" s="243" t="s">
        <v>17011</v>
      </c>
      <c r="Q430" s="244">
        <v>648.21</v>
      </c>
      <c r="R430" s="104"/>
      <c r="S430" s="235" t="s">
        <v>15096</v>
      </c>
      <c r="T430" s="236">
        <v>13675.14</v>
      </c>
      <c r="V430" s="266" t="s">
        <v>49436</v>
      </c>
      <c r="W430" s="267">
        <v>4487138.28</v>
      </c>
      <c r="Y430" s="245" t="s">
        <v>9504</v>
      </c>
      <c r="Z430" s="246">
        <v>52697.5</v>
      </c>
      <c r="AB430" s="231" t="s">
        <v>10975</v>
      </c>
      <c r="AC430" s="232">
        <v>355733.01</v>
      </c>
    </row>
    <row r="431" spans="1:29" ht="14.5" x14ac:dyDescent="0.35">
      <c r="A431" s="259" t="s">
        <v>43934</v>
      </c>
      <c r="B431" s="259"/>
      <c r="C431" s="260">
        <v>28849.119999999999</v>
      </c>
      <c r="E431" s="239" t="s">
        <v>893</v>
      </c>
      <c r="F431" s="239"/>
      <c r="G431" s="240">
        <v>5340</v>
      </c>
      <c r="I431" s="231" t="s">
        <v>3971</v>
      </c>
      <c r="J431" s="231"/>
      <c r="K431" s="232">
        <v>18888</v>
      </c>
      <c r="M431" s="261" t="s">
        <v>17080</v>
      </c>
      <c r="N431" s="262">
        <v>3604.2</v>
      </c>
      <c r="P431" s="243" t="s">
        <v>17012</v>
      </c>
      <c r="Q431" s="244">
        <v>23324.560000000001</v>
      </c>
      <c r="R431" s="104"/>
      <c r="S431" s="235" t="s">
        <v>18605</v>
      </c>
      <c r="T431" s="236">
        <v>69206.37</v>
      </c>
      <c r="V431" s="266" t="s">
        <v>44477</v>
      </c>
      <c r="W431" s="267">
        <v>28849.119999999999</v>
      </c>
      <c r="Y431" s="245" t="s">
        <v>9744</v>
      </c>
      <c r="Z431" s="246">
        <v>757762.29</v>
      </c>
      <c r="AB431" s="231" t="s">
        <v>11152</v>
      </c>
      <c r="AC431" s="232">
        <v>233750</v>
      </c>
    </row>
    <row r="432" spans="1:29" ht="14.5" x14ac:dyDescent="0.35">
      <c r="A432" s="259" t="s">
        <v>43935</v>
      </c>
      <c r="B432" s="259"/>
      <c r="C432" s="260">
        <v>38216</v>
      </c>
      <c r="E432" s="239" t="s">
        <v>894</v>
      </c>
      <c r="F432" s="239"/>
      <c r="G432" s="240">
        <v>9452</v>
      </c>
      <c r="I432" s="231" t="s">
        <v>3972</v>
      </c>
      <c r="J432" s="231"/>
      <c r="K432" s="232">
        <v>13353</v>
      </c>
      <c r="M432" s="261" t="s">
        <v>17082</v>
      </c>
      <c r="N432" s="262">
        <v>4607.8500000000004</v>
      </c>
      <c r="P432" s="243" t="s">
        <v>17013</v>
      </c>
      <c r="Q432" s="244">
        <v>244808.89</v>
      </c>
      <c r="R432" s="104"/>
      <c r="S432" s="235" t="s">
        <v>15097</v>
      </c>
      <c r="T432" s="236">
        <v>6042.75</v>
      </c>
      <c r="V432" s="266" t="s">
        <v>44478</v>
      </c>
      <c r="W432" s="267">
        <v>38216</v>
      </c>
      <c r="Y432" s="245" t="s">
        <v>10020</v>
      </c>
      <c r="Z432" s="246">
        <v>91595</v>
      </c>
      <c r="AB432" s="231" t="s">
        <v>10195</v>
      </c>
      <c r="AC432" s="232">
        <v>15386.46</v>
      </c>
    </row>
    <row r="433" spans="1:29" ht="14.5" x14ac:dyDescent="0.35">
      <c r="A433" s="259" t="s">
        <v>43936</v>
      </c>
      <c r="B433" s="259"/>
      <c r="C433" s="260">
        <v>39056.76</v>
      </c>
      <c r="E433" s="239" t="s">
        <v>895</v>
      </c>
      <c r="F433" s="239"/>
      <c r="G433" s="240">
        <v>1238</v>
      </c>
      <c r="I433" s="231" t="s">
        <v>3973</v>
      </c>
      <c r="J433" s="231"/>
      <c r="K433" s="232">
        <v>12079</v>
      </c>
      <c r="M433" s="261" t="s">
        <v>49914</v>
      </c>
      <c r="N433" s="262">
        <v>-12952.91</v>
      </c>
      <c r="P433" s="243" t="s">
        <v>17014</v>
      </c>
      <c r="Q433" s="244">
        <v>13008.36</v>
      </c>
      <c r="R433" s="104"/>
      <c r="S433" s="235" t="s">
        <v>15098</v>
      </c>
      <c r="T433" s="236">
        <v>13750.27</v>
      </c>
      <c r="V433" s="266" t="s">
        <v>44479</v>
      </c>
      <c r="W433" s="267">
        <v>39056.76</v>
      </c>
      <c r="Y433" s="245" t="s">
        <v>10088</v>
      </c>
      <c r="Z433" s="246">
        <v>3471990.77</v>
      </c>
      <c r="AB433" s="231" t="s">
        <v>10766</v>
      </c>
      <c r="AC433" s="232">
        <v>604869.47</v>
      </c>
    </row>
    <row r="434" spans="1:29" ht="14.5" x14ac:dyDescent="0.35">
      <c r="A434" s="259" t="s">
        <v>47351</v>
      </c>
      <c r="B434" s="259"/>
      <c r="C434" s="260">
        <v>2356111.8199999998</v>
      </c>
      <c r="E434" s="239" t="s">
        <v>896</v>
      </c>
      <c r="F434" s="239"/>
      <c r="G434" s="240">
        <v>5521</v>
      </c>
      <c r="I434" s="231" t="s">
        <v>3974</v>
      </c>
      <c r="J434" s="231"/>
      <c r="K434" s="232">
        <v>2383.88</v>
      </c>
      <c r="M434" s="261" t="s">
        <v>41600</v>
      </c>
      <c r="N434" s="262">
        <v>21244</v>
      </c>
      <c r="P434" s="243" t="s">
        <v>17015</v>
      </c>
      <c r="Q434" s="244">
        <v>148533.26999999999</v>
      </c>
      <c r="R434" s="104"/>
      <c r="S434" s="235" t="s">
        <v>18611</v>
      </c>
      <c r="T434" s="236">
        <v>13841.36</v>
      </c>
      <c r="V434" s="266" t="s">
        <v>49437</v>
      </c>
      <c r="W434" s="267">
        <v>2356111.8199999998</v>
      </c>
      <c r="Y434" s="245" t="s">
        <v>12383</v>
      </c>
      <c r="Z434" s="246">
        <v>14988.74</v>
      </c>
      <c r="AB434" s="231" t="s">
        <v>8482</v>
      </c>
      <c r="AC434" s="232">
        <v>3061307.87</v>
      </c>
    </row>
    <row r="435" spans="1:29" ht="14.5" x14ac:dyDescent="0.35">
      <c r="A435" s="259" t="s">
        <v>43937</v>
      </c>
      <c r="B435" s="259"/>
      <c r="C435" s="260">
        <v>71102.84</v>
      </c>
      <c r="E435" s="239" t="s">
        <v>897</v>
      </c>
      <c r="F435" s="239"/>
      <c r="G435" s="240">
        <v>118823</v>
      </c>
      <c r="I435" s="231" t="s">
        <v>3975</v>
      </c>
      <c r="J435" s="231"/>
      <c r="K435" s="232">
        <v>8268</v>
      </c>
      <c r="M435" s="261" t="s">
        <v>41601</v>
      </c>
      <c r="N435" s="262">
        <v>7480</v>
      </c>
      <c r="P435" s="243" t="s">
        <v>17016</v>
      </c>
      <c r="Q435" s="244">
        <v>22698</v>
      </c>
      <c r="R435" s="104"/>
      <c r="S435" s="235" t="s">
        <v>18613</v>
      </c>
      <c r="T435" s="236">
        <v>24980</v>
      </c>
      <c r="V435" s="266" t="s">
        <v>44480</v>
      </c>
      <c r="W435" s="267">
        <v>71102.84</v>
      </c>
      <c r="Y435" s="245" t="s">
        <v>10487</v>
      </c>
      <c r="Z435" s="246">
        <v>160937.67000000001</v>
      </c>
      <c r="AB435" s="231" t="s">
        <v>11153</v>
      </c>
      <c r="AC435" s="232">
        <v>2418418.89</v>
      </c>
    </row>
    <row r="436" spans="1:29" ht="14.5" x14ac:dyDescent="0.35">
      <c r="A436" s="259" t="s">
        <v>47352</v>
      </c>
      <c r="B436" s="259"/>
      <c r="C436" s="260">
        <v>3761814.73</v>
      </c>
      <c r="E436" s="239" t="s">
        <v>898</v>
      </c>
      <c r="F436" s="239"/>
      <c r="G436" s="240">
        <v>1103</v>
      </c>
      <c r="I436" s="231" t="s">
        <v>3976</v>
      </c>
      <c r="J436" s="231"/>
      <c r="K436" s="232">
        <v>17927</v>
      </c>
      <c r="M436" s="261" t="s">
        <v>55546</v>
      </c>
      <c r="N436" s="262">
        <v>13399.68</v>
      </c>
      <c r="P436" s="243" t="s">
        <v>17017</v>
      </c>
      <c r="Q436" s="244">
        <v>233.32</v>
      </c>
      <c r="R436" s="104"/>
      <c r="S436" s="235" t="s">
        <v>33673</v>
      </c>
      <c r="T436" s="236">
        <v>22416.17</v>
      </c>
      <c r="V436" s="266" t="s">
        <v>49438</v>
      </c>
      <c r="W436" s="267">
        <v>3761814.73</v>
      </c>
      <c r="Y436" s="245" t="s">
        <v>10505</v>
      </c>
      <c r="Z436" s="246">
        <v>713770.08</v>
      </c>
      <c r="AB436" s="231" t="s">
        <v>10767</v>
      </c>
      <c r="AC436" s="232">
        <v>5479726.7599999998</v>
      </c>
    </row>
    <row r="437" spans="1:29" ht="14.5" x14ac:dyDescent="0.35">
      <c r="A437" s="259" t="s">
        <v>43938</v>
      </c>
      <c r="B437" s="259"/>
      <c r="C437" s="260">
        <v>79714.84</v>
      </c>
      <c r="E437" s="239" t="s">
        <v>899</v>
      </c>
      <c r="F437" s="239"/>
      <c r="G437" s="240">
        <v>3966</v>
      </c>
      <c r="I437" s="231" t="s">
        <v>3977</v>
      </c>
      <c r="J437" s="231"/>
      <c r="K437" s="232">
        <v>16999</v>
      </c>
      <c r="M437" s="261" t="s">
        <v>55547</v>
      </c>
      <c r="N437" s="262">
        <v>1025.07</v>
      </c>
      <c r="P437" s="243" t="s">
        <v>17018</v>
      </c>
      <c r="Q437" s="244">
        <v>4962.16</v>
      </c>
      <c r="R437" s="104"/>
      <c r="S437" s="235" t="s">
        <v>15099</v>
      </c>
      <c r="T437" s="236">
        <v>288.51</v>
      </c>
      <c r="V437" s="266" t="s">
        <v>44481</v>
      </c>
      <c r="W437" s="267">
        <v>79714.84</v>
      </c>
      <c r="Y437" s="245" t="s">
        <v>10562</v>
      </c>
      <c r="Z437" s="246">
        <v>287878.74</v>
      </c>
      <c r="AB437" s="231" t="s">
        <v>11154</v>
      </c>
      <c r="AC437" s="232">
        <v>9197.98</v>
      </c>
    </row>
    <row r="438" spans="1:29" ht="14.5" x14ac:dyDescent="0.35">
      <c r="A438" s="259" t="s">
        <v>47353</v>
      </c>
      <c r="B438" s="259"/>
      <c r="C438" s="260">
        <v>2015282.65</v>
      </c>
      <c r="E438" s="239" t="s">
        <v>900</v>
      </c>
      <c r="F438" s="239"/>
      <c r="G438" s="240">
        <v>9095</v>
      </c>
      <c r="I438" s="231" t="s">
        <v>3978</v>
      </c>
      <c r="J438" s="231"/>
      <c r="K438" s="232">
        <v>69425</v>
      </c>
      <c r="M438" s="261" t="s">
        <v>55548</v>
      </c>
      <c r="N438" s="262">
        <v>3229.32</v>
      </c>
      <c r="P438" s="243" t="s">
        <v>17019</v>
      </c>
      <c r="Q438" s="244">
        <v>17612</v>
      </c>
      <c r="R438" s="104"/>
      <c r="S438" s="235" t="s">
        <v>15100</v>
      </c>
      <c r="T438" s="236">
        <v>94182.63</v>
      </c>
      <c r="V438" s="266" t="s">
        <v>49439</v>
      </c>
      <c r="W438" s="267">
        <v>2015282.65</v>
      </c>
      <c r="Y438" s="245" t="s">
        <v>13057</v>
      </c>
      <c r="Z438" s="246">
        <v>3948067.1</v>
      </c>
      <c r="AB438" s="231" t="s">
        <v>10197</v>
      </c>
      <c r="AC438" s="232">
        <v>46180</v>
      </c>
    </row>
    <row r="439" spans="1:29" ht="14.5" x14ac:dyDescent="0.35">
      <c r="A439" s="259" t="s">
        <v>43939</v>
      </c>
      <c r="B439" s="259"/>
      <c r="C439" s="260">
        <v>239922.31</v>
      </c>
      <c r="E439" s="239" t="s">
        <v>901</v>
      </c>
      <c r="F439" s="239"/>
      <c r="G439" s="240">
        <v>13503</v>
      </c>
      <c r="I439" s="231" t="s">
        <v>3979</v>
      </c>
      <c r="J439" s="231"/>
      <c r="K439" s="232">
        <v>2083.4699999999998</v>
      </c>
      <c r="M439" s="261" t="s">
        <v>17084</v>
      </c>
      <c r="N439" s="262">
        <v>3010.8</v>
      </c>
      <c r="P439" s="243" t="s">
        <v>17020</v>
      </c>
      <c r="Q439" s="244">
        <v>5093.04</v>
      </c>
      <c r="R439" s="104"/>
      <c r="S439" s="235" t="s">
        <v>15101</v>
      </c>
      <c r="T439" s="236">
        <v>3552.42</v>
      </c>
      <c r="V439" s="266" t="s">
        <v>44482</v>
      </c>
      <c r="W439" s="267">
        <v>239922.31</v>
      </c>
      <c r="Y439" s="245" t="s">
        <v>13915</v>
      </c>
      <c r="Z439" s="246">
        <v>24679</v>
      </c>
      <c r="AB439" s="231" t="s">
        <v>10768</v>
      </c>
      <c r="AC439" s="232">
        <v>55377.98</v>
      </c>
    </row>
    <row r="440" spans="1:29" ht="14.5" x14ac:dyDescent="0.35">
      <c r="A440" s="259" t="s">
        <v>43940</v>
      </c>
      <c r="B440" s="259"/>
      <c r="C440" s="260">
        <v>105592</v>
      </c>
      <c r="E440" s="239" t="s">
        <v>2907</v>
      </c>
      <c r="F440" s="239"/>
      <c r="G440" s="240">
        <v>4888488.57</v>
      </c>
      <c r="I440" s="231" t="s">
        <v>3980</v>
      </c>
      <c r="J440" s="231"/>
      <c r="K440" s="232">
        <v>9610</v>
      </c>
      <c r="M440" s="261" t="s">
        <v>17085</v>
      </c>
      <c r="N440" s="262">
        <v>226.35</v>
      </c>
      <c r="P440" s="243" t="s">
        <v>17021</v>
      </c>
      <c r="Q440" s="244">
        <v>444800</v>
      </c>
      <c r="R440" s="104"/>
      <c r="S440" s="235" t="s">
        <v>15102</v>
      </c>
      <c r="T440" s="236">
        <v>11276.4</v>
      </c>
      <c r="V440" s="266" t="s">
        <v>44483</v>
      </c>
      <c r="W440" s="267">
        <v>105592</v>
      </c>
      <c r="Y440" s="245" t="s">
        <v>13461</v>
      </c>
      <c r="Z440" s="246">
        <v>1425000.2</v>
      </c>
      <c r="AB440" s="231" t="s">
        <v>11155</v>
      </c>
      <c r="AC440" s="232">
        <v>33913</v>
      </c>
    </row>
    <row r="441" spans="1:29" ht="14.5" x14ac:dyDescent="0.35">
      <c r="A441" s="259" t="s">
        <v>47354</v>
      </c>
      <c r="B441" s="259"/>
      <c r="C441" s="260">
        <v>1668559.2</v>
      </c>
      <c r="E441" s="239" t="s">
        <v>902</v>
      </c>
      <c r="F441" s="239"/>
      <c r="G441" s="240">
        <v>3335</v>
      </c>
      <c r="I441" s="231" t="s">
        <v>3981</v>
      </c>
      <c r="J441" s="231"/>
      <c r="K441" s="232">
        <v>17446</v>
      </c>
      <c r="M441" s="261" t="s">
        <v>17086</v>
      </c>
      <c r="N441" s="262">
        <v>695.35</v>
      </c>
      <c r="P441" s="243" t="s">
        <v>17022</v>
      </c>
      <c r="Q441" s="244">
        <v>93200</v>
      </c>
      <c r="R441" s="104"/>
      <c r="S441" s="235" t="s">
        <v>18617</v>
      </c>
      <c r="T441" s="236">
        <v>169946.86</v>
      </c>
      <c r="V441" s="266" t="s">
        <v>49440</v>
      </c>
      <c r="W441" s="267">
        <v>1668559.2</v>
      </c>
      <c r="Y441" s="245" t="s">
        <v>10634</v>
      </c>
      <c r="Z441" s="246">
        <v>14521721.1</v>
      </c>
      <c r="AB441" s="231" t="s">
        <v>10769</v>
      </c>
      <c r="AC441" s="232">
        <v>33913</v>
      </c>
    </row>
    <row r="442" spans="1:29" ht="14.5" x14ac:dyDescent="0.35">
      <c r="A442" s="259" t="s">
        <v>47355</v>
      </c>
      <c r="B442" s="259"/>
      <c r="C442" s="260">
        <v>606803.59</v>
      </c>
      <c r="E442" s="239" t="s">
        <v>903</v>
      </c>
      <c r="F442" s="239"/>
      <c r="G442" s="240">
        <v>44980</v>
      </c>
      <c r="I442" s="231" t="s">
        <v>3982</v>
      </c>
      <c r="J442" s="231"/>
      <c r="K442" s="232">
        <v>17994</v>
      </c>
      <c r="M442" s="261" t="s">
        <v>17087</v>
      </c>
      <c r="N442" s="262">
        <v>86942</v>
      </c>
      <c r="P442" s="243" t="s">
        <v>17023</v>
      </c>
      <c r="Q442" s="244">
        <v>1430.24</v>
      </c>
      <c r="R442" s="104"/>
      <c r="S442" s="235" t="s">
        <v>33674</v>
      </c>
      <c r="T442" s="236">
        <v>49537.45</v>
      </c>
      <c r="V442" s="266" t="s">
        <v>49441</v>
      </c>
      <c r="W442" s="267">
        <v>606803.59</v>
      </c>
      <c r="Y442" s="245" t="s">
        <v>7480</v>
      </c>
      <c r="Z442" s="246">
        <v>301472.07</v>
      </c>
      <c r="AB442" s="231" t="s">
        <v>11156</v>
      </c>
      <c r="AC442" s="232">
        <v>6027</v>
      </c>
    </row>
    <row r="443" spans="1:29" ht="14.5" x14ac:dyDescent="0.35">
      <c r="A443" s="259" t="s">
        <v>47356</v>
      </c>
      <c r="B443" s="259"/>
      <c r="C443" s="260">
        <v>1367589.95</v>
      </c>
      <c r="E443" s="239" t="s">
        <v>904</v>
      </c>
      <c r="F443" s="239"/>
      <c r="G443" s="240">
        <v>52402</v>
      </c>
      <c r="I443" s="231" t="s">
        <v>3983</v>
      </c>
      <c r="J443" s="231"/>
      <c r="K443" s="232">
        <v>15442</v>
      </c>
      <c r="M443" s="261" t="s">
        <v>17088</v>
      </c>
      <c r="N443" s="262">
        <v>33686.800000000003</v>
      </c>
      <c r="P443" s="243" t="s">
        <v>17024</v>
      </c>
      <c r="Q443" s="244">
        <v>31250</v>
      </c>
      <c r="R443" s="104"/>
      <c r="S443" s="235" t="s">
        <v>33675</v>
      </c>
      <c r="T443" s="236">
        <v>74049</v>
      </c>
      <c r="V443" s="266" t="s">
        <v>49442</v>
      </c>
      <c r="W443" s="267">
        <v>1367589.95</v>
      </c>
      <c r="Y443" s="245" t="s">
        <v>7740</v>
      </c>
      <c r="Z443" s="246">
        <v>36457</v>
      </c>
      <c r="AB443" s="231" t="s">
        <v>10770</v>
      </c>
      <c r="AC443" s="232">
        <v>6027</v>
      </c>
    </row>
    <row r="444" spans="1:29" ht="14.5" x14ac:dyDescent="0.35">
      <c r="A444" s="259" t="s">
        <v>47357</v>
      </c>
      <c r="B444" s="259"/>
      <c r="C444" s="260">
        <v>1619487.54</v>
      </c>
      <c r="E444" s="239" t="s">
        <v>905</v>
      </c>
      <c r="F444" s="239"/>
      <c r="G444" s="240">
        <v>11526.54</v>
      </c>
      <c r="I444" s="231" t="s">
        <v>3984</v>
      </c>
      <c r="J444" s="231"/>
      <c r="K444" s="232">
        <v>10041</v>
      </c>
      <c r="M444" s="261" t="s">
        <v>17089</v>
      </c>
      <c r="N444" s="262">
        <v>2372.62</v>
      </c>
      <c r="P444" s="243" t="s">
        <v>17025</v>
      </c>
      <c r="Q444" s="244">
        <v>19500</v>
      </c>
      <c r="R444" s="104"/>
      <c r="S444" s="235" t="s">
        <v>33676</v>
      </c>
      <c r="T444" s="236">
        <v>74049</v>
      </c>
      <c r="V444" s="266" t="s">
        <v>49443</v>
      </c>
      <c r="W444" s="267">
        <v>1619487.54</v>
      </c>
      <c r="Y444" s="245" t="s">
        <v>7907</v>
      </c>
      <c r="Z444" s="246">
        <v>11344.16</v>
      </c>
      <c r="AB444" s="231" t="s">
        <v>11157</v>
      </c>
      <c r="AC444" s="232">
        <v>19873</v>
      </c>
    </row>
    <row r="445" spans="1:29" ht="14.5" x14ac:dyDescent="0.35">
      <c r="A445" s="259" t="s">
        <v>43941</v>
      </c>
      <c r="B445" s="259"/>
      <c r="C445" s="260">
        <v>96548.6</v>
      </c>
      <c r="E445" s="239" t="s">
        <v>906</v>
      </c>
      <c r="F445" s="239"/>
      <c r="G445" s="240">
        <v>2031</v>
      </c>
      <c r="I445" s="231" t="s">
        <v>3985</v>
      </c>
      <c r="J445" s="231"/>
      <c r="K445" s="232">
        <v>6494</v>
      </c>
      <c r="M445" s="261" t="s">
        <v>37913</v>
      </c>
      <c r="N445" s="262">
        <v>7371.93</v>
      </c>
      <c r="P445" s="243" t="s">
        <v>17026</v>
      </c>
      <c r="Q445" s="244">
        <v>46885.75</v>
      </c>
      <c r="R445" s="104"/>
      <c r="S445" s="235" t="s">
        <v>15103</v>
      </c>
      <c r="T445" s="236">
        <v>82237.86</v>
      </c>
      <c r="V445" s="266" t="s">
        <v>44484</v>
      </c>
      <c r="W445" s="267">
        <v>96548.6</v>
      </c>
      <c r="Y445" s="245" t="s">
        <v>8149</v>
      </c>
      <c r="Z445" s="246">
        <v>148692.75</v>
      </c>
      <c r="AB445" s="231" t="s">
        <v>10771</v>
      </c>
      <c r="AC445" s="232">
        <v>19873</v>
      </c>
    </row>
    <row r="446" spans="1:29" ht="14.5" x14ac:dyDescent="0.35">
      <c r="A446" s="259" t="s">
        <v>44915</v>
      </c>
      <c r="B446" s="259"/>
      <c r="C446" s="260">
        <v>1310373.7</v>
      </c>
      <c r="E446" s="239" t="s">
        <v>907</v>
      </c>
      <c r="F446" s="239"/>
      <c r="G446" s="240">
        <v>595</v>
      </c>
      <c r="I446" s="231" t="s">
        <v>3986</v>
      </c>
      <c r="J446" s="231"/>
      <c r="K446" s="232">
        <v>52384</v>
      </c>
      <c r="M446" s="261" t="s">
        <v>49915</v>
      </c>
      <c r="N446" s="262">
        <v>2591.44</v>
      </c>
      <c r="P446" s="243" t="s">
        <v>17027</v>
      </c>
      <c r="Q446" s="244">
        <v>9460.1299999999992</v>
      </c>
      <c r="R446" s="104"/>
      <c r="S446" s="235" t="s">
        <v>15104</v>
      </c>
      <c r="T446" s="236">
        <v>46062.400000000001</v>
      </c>
      <c r="V446" s="266" t="s">
        <v>46306</v>
      </c>
      <c r="W446" s="267">
        <v>1310373.7</v>
      </c>
      <c r="Y446" s="245" t="s">
        <v>8426</v>
      </c>
      <c r="Z446" s="246">
        <v>361809.88</v>
      </c>
      <c r="AB446" s="231" t="s">
        <v>11158</v>
      </c>
      <c r="AC446" s="232">
        <v>22554.57</v>
      </c>
    </row>
    <row r="447" spans="1:29" ht="14.5" x14ac:dyDescent="0.35">
      <c r="A447" s="259" t="s">
        <v>47358</v>
      </c>
      <c r="B447" s="259"/>
      <c r="C447" s="260">
        <v>1687854.46</v>
      </c>
      <c r="E447" s="239" t="s">
        <v>908</v>
      </c>
      <c r="F447" s="239"/>
      <c r="G447" s="240">
        <v>580</v>
      </c>
      <c r="I447" s="231" t="s">
        <v>3987</v>
      </c>
      <c r="J447" s="231"/>
      <c r="K447" s="232">
        <v>5404</v>
      </c>
      <c r="M447" s="261" t="s">
        <v>17091</v>
      </c>
      <c r="N447" s="262">
        <v>1281.73</v>
      </c>
      <c r="P447" s="243" t="s">
        <v>17028</v>
      </c>
      <c r="Q447" s="244">
        <v>5898.76</v>
      </c>
      <c r="R447" s="104"/>
      <c r="S447" s="235" t="s">
        <v>15105</v>
      </c>
      <c r="T447" s="236">
        <v>9814.9699999999993</v>
      </c>
      <c r="V447" s="266" t="s">
        <v>49444</v>
      </c>
      <c r="W447" s="267">
        <v>1687854.46</v>
      </c>
      <c r="Y447" s="245" t="s">
        <v>8564</v>
      </c>
      <c r="Z447" s="246">
        <v>17804.12</v>
      </c>
      <c r="AB447" s="231" t="s">
        <v>10772</v>
      </c>
      <c r="AC447" s="232">
        <v>22554.57</v>
      </c>
    </row>
    <row r="448" spans="1:29" ht="14.5" x14ac:dyDescent="0.35">
      <c r="A448" s="259" t="s">
        <v>47359</v>
      </c>
      <c r="B448" s="259"/>
      <c r="C448" s="260">
        <v>295693.03000000003</v>
      </c>
      <c r="E448" s="239" t="s">
        <v>909</v>
      </c>
      <c r="F448" s="239"/>
      <c r="G448" s="240">
        <v>9296</v>
      </c>
      <c r="I448" s="231" t="s">
        <v>3988</v>
      </c>
      <c r="J448" s="231"/>
      <c r="K448" s="232">
        <v>7504</v>
      </c>
      <c r="M448" s="261" t="s">
        <v>17092</v>
      </c>
      <c r="N448" s="262">
        <v>23206.26</v>
      </c>
      <c r="P448" s="243" t="s">
        <v>17029</v>
      </c>
      <c r="Q448" s="244">
        <v>32108.799999999999</v>
      </c>
      <c r="R448" s="104"/>
      <c r="S448" s="235" t="s">
        <v>15106</v>
      </c>
      <c r="T448" s="236">
        <v>24986.49</v>
      </c>
      <c r="V448" s="266" t="s">
        <v>49445</v>
      </c>
      <c r="W448" s="267">
        <v>295693.03000000003</v>
      </c>
      <c r="Y448" s="245" t="s">
        <v>2014</v>
      </c>
      <c r="Z448" s="246">
        <v>116752.8</v>
      </c>
      <c r="AB448" s="231" t="s">
        <v>11159</v>
      </c>
      <c r="AC448" s="232">
        <v>11888.33</v>
      </c>
    </row>
    <row r="449" spans="1:29" ht="14.5" x14ac:dyDescent="0.35">
      <c r="A449" s="259" t="s">
        <v>47360</v>
      </c>
      <c r="B449" s="259"/>
      <c r="C449" s="260">
        <v>357938.85</v>
      </c>
      <c r="E449" s="239" t="s">
        <v>910</v>
      </c>
      <c r="F449" s="239"/>
      <c r="G449" s="240">
        <v>2602</v>
      </c>
      <c r="I449" s="231" t="s">
        <v>3989</v>
      </c>
      <c r="J449" s="231"/>
      <c r="K449" s="232">
        <v>133881</v>
      </c>
      <c r="M449" s="261" t="s">
        <v>17093</v>
      </c>
      <c r="N449" s="262">
        <v>1775.29</v>
      </c>
      <c r="P449" s="243" t="s">
        <v>17030</v>
      </c>
      <c r="Q449" s="244">
        <v>7745.45</v>
      </c>
      <c r="R449" s="104"/>
      <c r="S449" s="235" t="s">
        <v>15107</v>
      </c>
      <c r="T449" s="236">
        <v>344196.28</v>
      </c>
      <c r="V449" s="266" t="s">
        <v>49446</v>
      </c>
      <c r="W449" s="267">
        <v>357938.85</v>
      </c>
      <c r="Y449" s="245" t="s">
        <v>9358</v>
      </c>
      <c r="Z449" s="246">
        <v>30535.4</v>
      </c>
      <c r="AB449" s="231" t="s">
        <v>10773</v>
      </c>
      <c r="AC449" s="232">
        <v>11888.33</v>
      </c>
    </row>
    <row r="450" spans="1:29" ht="14.5" x14ac:dyDescent="0.35">
      <c r="A450" s="259" t="s">
        <v>43942</v>
      </c>
      <c r="B450" s="259"/>
      <c r="C450" s="260">
        <v>131203.64000000001</v>
      </c>
      <c r="E450" s="239" t="s">
        <v>911</v>
      </c>
      <c r="F450" s="239"/>
      <c r="G450" s="240">
        <v>5757</v>
      </c>
      <c r="I450" s="231" t="s">
        <v>3990</v>
      </c>
      <c r="J450" s="231"/>
      <c r="K450" s="232">
        <v>4378.1099999999997</v>
      </c>
      <c r="M450" s="261" t="s">
        <v>17094</v>
      </c>
      <c r="N450" s="262">
        <v>669.09</v>
      </c>
      <c r="P450" s="243" t="s">
        <v>17031</v>
      </c>
      <c r="Q450" s="244">
        <v>17612</v>
      </c>
      <c r="R450" s="104"/>
      <c r="S450" s="235" t="s">
        <v>33677</v>
      </c>
      <c r="T450" s="236">
        <v>37961.71</v>
      </c>
      <c r="V450" s="266" t="s">
        <v>44485</v>
      </c>
      <c r="W450" s="267">
        <v>131203.64000000001</v>
      </c>
      <c r="Y450" s="245" t="s">
        <v>9505</v>
      </c>
      <c r="Z450" s="246">
        <v>10298.25</v>
      </c>
      <c r="AB450" s="231" t="s">
        <v>11160</v>
      </c>
      <c r="AC450" s="232">
        <v>4426.8999999999996</v>
      </c>
    </row>
    <row r="451" spans="1:29" ht="14.5" x14ac:dyDescent="0.35">
      <c r="A451" s="259" t="s">
        <v>44916</v>
      </c>
      <c r="B451" s="259"/>
      <c r="C451" s="260">
        <v>493426.67</v>
      </c>
      <c r="E451" s="239" t="s">
        <v>912</v>
      </c>
      <c r="F451" s="239"/>
      <c r="G451" s="240">
        <v>3649.48</v>
      </c>
      <c r="I451" s="231" t="s">
        <v>3991</v>
      </c>
      <c r="J451" s="231"/>
      <c r="K451" s="232">
        <v>737783</v>
      </c>
      <c r="M451" s="261" t="s">
        <v>55549</v>
      </c>
      <c r="N451" s="262">
        <v>198814.64</v>
      </c>
      <c r="P451" s="243" t="s">
        <v>17032</v>
      </c>
      <c r="Q451" s="244">
        <v>18607.900000000001</v>
      </c>
      <c r="R451" s="104"/>
      <c r="S451" s="235" t="s">
        <v>33678</v>
      </c>
      <c r="T451" s="236">
        <v>64647.56</v>
      </c>
      <c r="V451" s="266" t="s">
        <v>46307</v>
      </c>
      <c r="W451" s="267">
        <v>493426.67</v>
      </c>
      <c r="Y451" s="245" t="s">
        <v>9745</v>
      </c>
      <c r="Z451" s="246">
        <v>184367.76</v>
      </c>
      <c r="AB451" s="231" t="s">
        <v>10774</v>
      </c>
      <c r="AC451" s="232">
        <v>4426.8999999999996</v>
      </c>
    </row>
    <row r="452" spans="1:29" ht="14.5" x14ac:dyDescent="0.35">
      <c r="A452" s="259" t="s">
        <v>43943</v>
      </c>
      <c r="B452" s="259"/>
      <c r="C452" s="260">
        <v>37920</v>
      </c>
      <c r="E452" s="239" t="s">
        <v>913</v>
      </c>
      <c r="F452" s="239"/>
      <c r="G452" s="240">
        <v>213</v>
      </c>
      <c r="I452" s="231" t="s">
        <v>3992</v>
      </c>
      <c r="J452" s="231"/>
      <c r="K452" s="232">
        <v>11765</v>
      </c>
      <c r="M452" s="261" t="s">
        <v>47420</v>
      </c>
      <c r="N452" s="262">
        <v>25893.26</v>
      </c>
      <c r="P452" s="243" t="s">
        <v>17033</v>
      </c>
      <c r="Q452" s="244">
        <v>444800</v>
      </c>
      <c r="R452" s="104"/>
      <c r="S452" s="235" t="s">
        <v>33679</v>
      </c>
      <c r="T452" s="236">
        <v>7653.79</v>
      </c>
      <c r="V452" s="266" t="s">
        <v>44486</v>
      </c>
      <c r="W452" s="267">
        <v>37920</v>
      </c>
      <c r="Y452" s="245" t="s">
        <v>10021</v>
      </c>
      <c r="Z452" s="246">
        <v>7750</v>
      </c>
      <c r="AB452" s="231" t="s">
        <v>11161</v>
      </c>
      <c r="AC452" s="232">
        <v>13846</v>
      </c>
    </row>
    <row r="453" spans="1:29" ht="14.5" x14ac:dyDescent="0.35">
      <c r="A453" s="259" t="s">
        <v>44917</v>
      </c>
      <c r="B453" s="259"/>
      <c r="C453" s="260">
        <v>834585.03</v>
      </c>
      <c r="E453" s="239" t="s">
        <v>914</v>
      </c>
      <c r="F453" s="239"/>
      <c r="G453" s="240">
        <v>12560</v>
      </c>
      <c r="I453" s="231" t="s">
        <v>3993</v>
      </c>
      <c r="J453" s="231"/>
      <c r="K453" s="232">
        <v>34415</v>
      </c>
      <c r="M453" s="261" t="s">
        <v>17095</v>
      </c>
      <c r="N453" s="262">
        <v>72994.19</v>
      </c>
      <c r="P453" s="243" t="s">
        <v>17034</v>
      </c>
      <c r="Q453" s="244">
        <v>140500</v>
      </c>
      <c r="R453" s="104"/>
      <c r="S453" s="235" t="s">
        <v>33680</v>
      </c>
      <c r="T453" s="236">
        <v>15733.22</v>
      </c>
      <c r="V453" s="266" t="s">
        <v>46308</v>
      </c>
      <c r="W453" s="267">
        <v>834585.03</v>
      </c>
      <c r="Y453" s="245" t="s">
        <v>10089</v>
      </c>
      <c r="Z453" s="246">
        <v>1324863.44</v>
      </c>
      <c r="AB453" s="231" t="s">
        <v>10775</v>
      </c>
      <c r="AC453" s="232">
        <v>13846</v>
      </c>
    </row>
    <row r="454" spans="1:29" ht="14.5" x14ac:dyDescent="0.35">
      <c r="A454" s="259" t="s">
        <v>43944</v>
      </c>
      <c r="B454" s="259"/>
      <c r="C454" s="260">
        <v>90143.42</v>
      </c>
      <c r="E454" s="239" t="s">
        <v>915</v>
      </c>
      <c r="F454" s="239"/>
      <c r="G454" s="240">
        <v>781</v>
      </c>
      <c r="I454" s="231" t="s">
        <v>3994</v>
      </c>
      <c r="J454" s="231"/>
      <c r="K454" s="232">
        <v>354997.85</v>
      </c>
      <c r="M454" s="261" t="s">
        <v>55550</v>
      </c>
      <c r="N454" s="262">
        <v>5184</v>
      </c>
      <c r="P454" s="243" t="s">
        <v>17035</v>
      </c>
      <c r="Q454" s="244">
        <v>19230.240000000002</v>
      </c>
      <c r="R454" s="104"/>
      <c r="S454" s="235" t="s">
        <v>33681</v>
      </c>
      <c r="T454" s="236">
        <v>5744.35</v>
      </c>
      <c r="V454" s="266" t="s">
        <v>44487</v>
      </c>
      <c r="W454" s="267">
        <v>90143.42</v>
      </c>
      <c r="Y454" s="245" t="s">
        <v>10447</v>
      </c>
      <c r="Z454" s="246">
        <v>11454</v>
      </c>
      <c r="AB454" s="231" t="s">
        <v>11162</v>
      </c>
      <c r="AC454" s="232">
        <v>16886</v>
      </c>
    </row>
    <row r="455" spans="1:29" ht="14.5" x14ac:dyDescent="0.35">
      <c r="A455" s="259" t="s">
        <v>44918</v>
      </c>
      <c r="B455" s="259"/>
      <c r="C455" s="260">
        <v>204333.07</v>
      </c>
      <c r="E455" s="239" t="s">
        <v>916</v>
      </c>
      <c r="F455" s="239"/>
      <c r="G455" s="240">
        <v>151</v>
      </c>
      <c r="I455" s="231" t="s">
        <v>3995</v>
      </c>
      <c r="J455" s="231"/>
      <c r="K455" s="232">
        <v>6709</v>
      </c>
      <c r="M455" s="261" t="s">
        <v>47421</v>
      </c>
      <c r="N455" s="262">
        <v>232040.1</v>
      </c>
      <c r="P455" s="243" t="s">
        <v>17036</v>
      </c>
      <c r="Q455" s="244">
        <v>31250</v>
      </c>
      <c r="R455" s="104"/>
      <c r="S455" s="235" t="s">
        <v>33682</v>
      </c>
      <c r="T455" s="236">
        <v>924.3</v>
      </c>
      <c r="V455" s="266" t="s">
        <v>46309</v>
      </c>
      <c r="W455" s="267">
        <v>204333.07</v>
      </c>
      <c r="Y455" s="245" t="s">
        <v>12561</v>
      </c>
      <c r="Z455" s="246">
        <v>70816.56</v>
      </c>
      <c r="AB455" s="231" t="s">
        <v>10776</v>
      </c>
      <c r="AC455" s="232">
        <v>16886</v>
      </c>
    </row>
    <row r="456" spans="1:29" ht="14.5" x14ac:dyDescent="0.35">
      <c r="A456" s="259" t="s">
        <v>47361</v>
      </c>
      <c r="B456" s="259"/>
      <c r="C456" s="260">
        <v>7923399.2699999996</v>
      </c>
      <c r="E456" s="239" t="s">
        <v>917</v>
      </c>
      <c r="F456" s="239"/>
      <c r="G456" s="240">
        <v>7990</v>
      </c>
      <c r="I456" s="231" t="s">
        <v>3996</v>
      </c>
      <c r="J456" s="231"/>
      <c r="K456" s="232">
        <v>432086</v>
      </c>
      <c r="M456" s="261" t="s">
        <v>55551</v>
      </c>
      <c r="N456" s="262">
        <v>4000</v>
      </c>
      <c r="P456" s="243" t="s">
        <v>17037</v>
      </c>
      <c r="Q456" s="244">
        <v>17846.919999999998</v>
      </c>
      <c r="R456" s="104"/>
      <c r="S456" s="235" t="s">
        <v>33683</v>
      </c>
      <c r="T456" s="236">
        <v>22886.97</v>
      </c>
      <c r="V456" s="266" t="s">
        <v>49447</v>
      </c>
      <c r="W456" s="267">
        <v>7923399.2699999996</v>
      </c>
      <c r="Y456" s="245" t="s">
        <v>13062</v>
      </c>
      <c r="Z456" s="246">
        <v>1953919.21</v>
      </c>
      <c r="AB456" s="231" t="s">
        <v>10976</v>
      </c>
      <c r="AC456" s="232">
        <v>12335</v>
      </c>
    </row>
    <row r="457" spans="1:29" ht="14.5" x14ac:dyDescent="0.35">
      <c r="A457" s="259" t="s">
        <v>43945</v>
      </c>
      <c r="B457" s="259"/>
      <c r="C457" s="260">
        <v>339546.47</v>
      </c>
      <c r="E457" s="239" t="s">
        <v>918</v>
      </c>
      <c r="F457" s="239"/>
      <c r="G457" s="240">
        <v>1053</v>
      </c>
      <c r="I457" s="231" t="s">
        <v>3997</v>
      </c>
      <c r="J457" s="231"/>
      <c r="K457" s="232">
        <v>40600</v>
      </c>
      <c r="M457" s="261" t="s">
        <v>17096</v>
      </c>
      <c r="N457" s="262">
        <v>40840.69</v>
      </c>
      <c r="P457" s="243" t="s">
        <v>17038</v>
      </c>
      <c r="Q457" s="244">
        <v>98774.14</v>
      </c>
      <c r="R457" s="104"/>
      <c r="S457" s="235" t="s">
        <v>33684</v>
      </c>
      <c r="T457" s="236">
        <v>55999.45</v>
      </c>
      <c r="V457" s="266" t="s">
        <v>44488</v>
      </c>
      <c r="W457" s="267">
        <v>339546.47</v>
      </c>
      <c r="Y457" s="245" t="s">
        <v>2911</v>
      </c>
      <c r="Z457" s="246">
        <v>4588337.4000000004</v>
      </c>
      <c r="AB457" s="231" t="s">
        <v>11163</v>
      </c>
      <c r="AC457" s="232">
        <v>2197</v>
      </c>
    </row>
    <row r="458" spans="1:29" ht="14.5" x14ac:dyDescent="0.35">
      <c r="A458" s="259" t="s">
        <v>43946</v>
      </c>
      <c r="B458" s="259"/>
      <c r="C458" s="260">
        <v>110342</v>
      </c>
      <c r="E458" s="239" t="s">
        <v>919</v>
      </c>
      <c r="F458" s="239"/>
      <c r="G458" s="240">
        <v>18983</v>
      </c>
      <c r="I458" s="231" t="s">
        <v>3998</v>
      </c>
      <c r="J458" s="231"/>
      <c r="K458" s="232">
        <v>34927</v>
      </c>
      <c r="M458" s="261" t="s">
        <v>17097</v>
      </c>
      <c r="N458" s="262">
        <v>40556.620000000003</v>
      </c>
      <c r="P458" s="243" t="s">
        <v>17039</v>
      </c>
      <c r="Q458" s="244">
        <v>2203.59</v>
      </c>
      <c r="R458" s="104"/>
      <c r="S458" s="235" t="s">
        <v>33685</v>
      </c>
      <c r="T458" s="236">
        <v>12361.65</v>
      </c>
      <c r="V458" s="266" t="s">
        <v>44489</v>
      </c>
      <c r="W458" s="267">
        <v>110342</v>
      </c>
      <c r="Y458" s="245" t="s">
        <v>7481</v>
      </c>
      <c r="Z458" s="246">
        <v>12076</v>
      </c>
      <c r="AB458" s="231" t="s">
        <v>10202</v>
      </c>
      <c r="AC458" s="232">
        <v>6605.06</v>
      </c>
    </row>
    <row r="459" spans="1:29" ht="14.5" x14ac:dyDescent="0.35">
      <c r="A459" s="259" t="s">
        <v>43947</v>
      </c>
      <c r="B459" s="259"/>
      <c r="C459" s="260">
        <v>151688.04999999999</v>
      </c>
      <c r="E459" s="239" t="s">
        <v>920</v>
      </c>
      <c r="F459" s="239"/>
      <c r="G459" s="240">
        <v>1859</v>
      </c>
      <c r="I459" s="231" t="s">
        <v>3999</v>
      </c>
      <c r="J459" s="231"/>
      <c r="K459" s="232">
        <v>204016</v>
      </c>
      <c r="M459" s="261" t="s">
        <v>47422</v>
      </c>
      <c r="N459" s="262">
        <v>6709.6</v>
      </c>
      <c r="P459" s="243" t="s">
        <v>17040</v>
      </c>
      <c r="Q459" s="244">
        <v>19500</v>
      </c>
      <c r="R459" s="104"/>
      <c r="S459" s="235" t="s">
        <v>15108</v>
      </c>
      <c r="T459" s="236">
        <v>6097.68</v>
      </c>
      <c r="V459" s="266" t="s">
        <v>44490</v>
      </c>
      <c r="W459" s="267">
        <v>151688.04999999999</v>
      </c>
      <c r="Y459" s="245" t="s">
        <v>7908</v>
      </c>
      <c r="Z459" s="246">
        <v>1692</v>
      </c>
      <c r="AB459" s="231" t="s">
        <v>10777</v>
      </c>
      <c r="AC459" s="232">
        <v>21137.06</v>
      </c>
    </row>
    <row r="460" spans="1:29" ht="14.5" x14ac:dyDescent="0.35">
      <c r="A460" s="259" t="s">
        <v>43948</v>
      </c>
      <c r="B460" s="259"/>
      <c r="C460" s="260">
        <v>18772</v>
      </c>
      <c r="E460" s="239" t="s">
        <v>921</v>
      </c>
      <c r="F460" s="239"/>
      <c r="G460" s="240">
        <v>765</v>
      </c>
      <c r="I460" s="231" t="s">
        <v>4000</v>
      </c>
      <c r="J460" s="231"/>
      <c r="K460" s="232">
        <v>76580</v>
      </c>
      <c r="M460" s="261" t="s">
        <v>55552</v>
      </c>
      <c r="N460" s="262">
        <v>10587.11</v>
      </c>
      <c r="P460" s="243" t="s">
        <v>17041</v>
      </c>
      <c r="Q460" s="244">
        <v>54127.17</v>
      </c>
      <c r="R460" s="104"/>
      <c r="S460" s="235" t="s">
        <v>15109</v>
      </c>
      <c r="T460" s="236">
        <v>451.77</v>
      </c>
      <c r="V460" s="266" t="s">
        <v>44491</v>
      </c>
      <c r="W460" s="267">
        <v>18772</v>
      </c>
      <c r="Y460" s="245" t="s">
        <v>8150</v>
      </c>
      <c r="Z460" s="246">
        <v>41878.339999999997</v>
      </c>
      <c r="AB460" s="231" t="s">
        <v>11164</v>
      </c>
      <c r="AC460" s="232">
        <v>125.96</v>
      </c>
    </row>
    <row r="461" spans="1:29" ht="14.5" x14ac:dyDescent="0.35">
      <c r="A461" s="259" t="s">
        <v>43949</v>
      </c>
      <c r="B461" s="259"/>
      <c r="C461" s="260">
        <v>48712</v>
      </c>
      <c r="E461" s="239" t="s">
        <v>922</v>
      </c>
      <c r="F461" s="239"/>
      <c r="G461" s="240">
        <v>45754</v>
      </c>
      <c r="I461" s="231" t="s">
        <v>3709</v>
      </c>
      <c r="J461" s="231"/>
      <c r="K461" s="232">
        <v>49364660.869999997</v>
      </c>
      <c r="M461" s="261" t="s">
        <v>50995</v>
      </c>
      <c r="N461" s="262">
        <v>1500</v>
      </c>
      <c r="P461" s="243" t="s">
        <v>17042</v>
      </c>
      <c r="Q461" s="244">
        <v>26783.49</v>
      </c>
      <c r="R461" s="104"/>
      <c r="S461" s="235" t="s">
        <v>15110</v>
      </c>
      <c r="T461" s="236">
        <v>1019.97</v>
      </c>
      <c r="V461" s="266" t="s">
        <v>44492</v>
      </c>
      <c r="W461" s="267">
        <v>48712</v>
      </c>
      <c r="Y461" s="245" t="s">
        <v>8565</v>
      </c>
      <c r="Z461" s="246">
        <v>4757</v>
      </c>
      <c r="AB461" s="231" t="s">
        <v>10203</v>
      </c>
      <c r="AC461" s="232">
        <v>4500</v>
      </c>
    </row>
    <row r="462" spans="1:29" ht="14.5" x14ac:dyDescent="0.35">
      <c r="A462" s="259" t="s">
        <v>44919</v>
      </c>
      <c r="B462" s="259"/>
      <c r="C462" s="260">
        <v>1162469.5900000001</v>
      </c>
      <c r="E462" s="239" t="s">
        <v>923</v>
      </c>
      <c r="F462" s="239"/>
      <c r="G462" s="240">
        <v>8365</v>
      </c>
      <c r="I462" s="231" t="s">
        <v>3253</v>
      </c>
      <c r="J462" s="231"/>
      <c r="K462" s="232">
        <v>1794.94</v>
      </c>
      <c r="M462" s="261" t="s">
        <v>17098</v>
      </c>
      <c r="N462" s="262">
        <v>26514.35</v>
      </c>
      <c r="P462" s="243" t="s">
        <v>17043</v>
      </c>
      <c r="Q462" s="244">
        <v>6325.92</v>
      </c>
      <c r="R462" s="104"/>
      <c r="S462" s="235" t="s">
        <v>15111</v>
      </c>
      <c r="T462" s="236">
        <v>151.38999999999999</v>
      </c>
      <c r="V462" s="266" t="s">
        <v>46310</v>
      </c>
      <c r="W462" s="267">
        <v>1162469.5900000001</v>
      </c>
      <c r="Y462" s="245" t="s">
        <v>8867</v>
      </c>
      <c r="Z462" s="246">
        <v>499.95</v>
      </c>
      <c r="AB462" s="231" t="s">
        <v>10778</v>
      </c>
      <c r="AC462" s="232">
        <v>4625.96</v>
      </c>
    </row>
    <row r="463" spans="1:29" ht="14.5" x14ac:dyDescent="0.35">
      <c r="A463" s="259" t="s">
        <v>43950</v>
      </c>
      <c r="B463" s="259"/>
      <c r="C463" s="260">
        <v>151728</v>
      </c>
      <c r="E463" s="239" t="s">
        <v>924</v>
      </c>
      <c r="F463" s="239"/>
      <c r="G463" s="240">
        <v>771</v>
      </c>
      <c r="I463" s="231" t="s">
        <v>3254</v>
      </c>
      <c r="J463" s="231"/>
      <c r="K463" s="232">
        <v>35232.019999999997</v>
      </c>
      <c r="M463" s="261" t="s">
        <v>37914</v>
      </c>
      <c r="N463" s="262">
        <v>23295.63</v>
      </c>
      <c r="P463" s="243" t="s">
        <v>17044</v>
      </c>
      <c r="Q463" s="244">
        <v>6546.97</v>
      </c>
      <c r="R463" s="104"/>
      <c r="S463" s="235" t="s">
        <v>18730</v>
      </c>
      <c r="T463" s="236">
        <v>37961.71</v>
      </c>
      <c r="V463" s="266" t="s">
        <v>44493</v>
      </c>
      <c r="W463" s="267">
        <v>151728</v>
      </c>
      <c r="Y463" s="245" t="s">
        <v>9125</v>
      </c>
      <c r="Z463" s="246">
        <v>9767</v>
      </c>
      <c r="AB463" s="231" t="s">
        <v>11165</v>
      </c>
      <c r="AC463" s="232">
        <v>5720</v>
      </c>
    </row>
    <row r="464" spans="1:29" ht="14.5" x14ac:dyDescent="0.35">
      <c r="A464" s="259" t="s">
        <v>43951</v>
      </c>
      <c r="B464" s="259"/>
      <c r="C464" s="260">
        <v>218194</v>
      </c>
      <c r="E464" s="239" t="s">
        <v>925</v>
      </c>
      <c r="F464" s="239"/>
      <c r="G464" s="240">
        <v>908</v>
      </c>
      <c r="I464" s="231" t="s">
        <v>3255</v>
      </c>
      <c r="J464" s="231"/>
      <c r="K464" s="232">
        <v>6234.2</v>
      </c>
      <c r="M464" s="261" t="s">
        <v>47423</v>
      </c>
      <c r="N464" s="262">
        <v>14724.28</v>
      </c>
      <c r="P464" s="243" t="s">
        <v>17045</v>
      </c>
      <c r="Q464" s="244">
        <v>28875</v>
      </c>
      <c r="R464" s="104"/>
      <c r="S464" s="235" t="s">
        <v>15112</v>
      </c>
      <c r="T464" s="236">
        <v>146885.42000000001</v>
      </c>
      <c r="V464" s="266" t="s">
        <v>44494</v>
      </c>
      <c r="W464" s="267">
        <v>218194</v>
      </c>
      <c r="Y464" s="245" t="s">
        <v>9506</v>
      </c>
      <c r="Z464" s="246">
        <v>4730</v>
      </c>
      <c r="AB464" s="231" t="s">
        <v>10779</v>
      </c>
      <c r="AC464" s="232">
        <v>5720</v>
      </c>
    </row>
    <row r="465" spans="1:29" ht="14.5" x14ac:dyDescent="0.35">
      <c r="A465" s="259" t="s">
        <v>47362</v>
      </c>
      <c r="B465" s="259"/>
      <c r="C465" s="260">
        <v>30911932.239999998</v>
      </c>
      <c r="E465" s="239" t="s">
        <v>926</v>
      </c>
      <c r="F465" s="239"/>
      <c r="G465" s="240">
        <v>348</v>
      </c>
      <c r="I465" s="231" t="s">
        <v>3256</v>
      </c>
      <c r="J465" s="231"/>
      <c r="K465" s="232">
        <v>9852.33</v>
      </c>
      <c r="M465" s="261" t="s">
        <v>36417</v>
      </c>
      <c r="N465" s="262">
        <v>274901.18</v>
      </c>
      <c r="P465" s="243" t="s">
        <v>17046</v>
      </c>
      <c r="Q465" s="244">
        <v>39808.15</v>
      </c>
      <c r="R465" s="104"/>
      <c r="S465" s="235" t="s">
        <v>15113</v>
      </c>
      <c r="T465" s="236">
        <v>46062.400000000001</v>
      </c>
      <c r="V465" s="266" t="s">
        <v>49448</v>
      </c>
      <c r="W465" s="267">
        <v>30911932.239999998</v>
      </c>
      <c r="Y465" s="245" t="s">
        <v>9746</v>
      </c>
      <c r="Z465" s="246">
        <v>12845.79</v>
      </c>
      <c r="AB465" s="231" t="s">
        <v>11166</v>
      </c>
      <c r="AC465" s="232">
        <v>23363</v>
      </c>
    </row>
    <row r="466" spans="1:29" ht="14.5" x14ac:dyDescent="0.35">
      <c r="A466" s="259" t="s">
        <v>43952</v>
      </c>
      <c r="B466" s="259"/>
      <c r="C466" s="260">
        <v>89349.5</v>
      </c>
      <c r="E466" s="239" t="s">
        <v>927</v>
      </c>
      <c r="F466" s="239"/>
      <c r="G466" s="240">
        <v>21572</v>
      </c>
      <c r="I466" s="231" t="s">
        <v>3257</v>
      </c>
      <c r="J466" s="231"/>
      <c r="K466" s="232">
        <v>338106.07</v>
      </c>
      <c r="M466" s="261" t="s">
        <v>51931</v>
      </c>
      <c r="N466" s="262">
        <v>157050</v>
      </c>
      <c r="P466" s="243" t="s">
        <v>17047</v>
      </c>
      <c r="Q466" s="244">
        <v>495.5</v>
      </c>
      <c r="R466" s="104"/>
      <c r="S466" s="235" t="s">
        <v>15114</v>
      </c>
      <c r="T466" s="236">
        <v>6097.68</v>
      </c>
      <c r="V466" s="266" t="s">
        <v>44495</v>
      </c>
      <c r="W466" s="267">
        <v>89349.5</v>
      </c>
      <c r="Y466" s="245" t="s">
        <v>10090</v>
      </c>
      <c r="Z466" s="246">
        <v>15341.4</v>
      </c>
      <c r="AB466" s="231" t="s">
        <v>10205</v>
      </c>
      <c r="AC466" s="232">
        <v>342.7</v>
      </c>
    </row>
    <row r="467" spans="1:29" ht="14.5" x14ac:dyDescent="0.35">
      <c r="A467" s="259" t="s">
        <v>43953</v>
      </c>
      <c r="B467" s="259"/>
      <c r="C467" s="260">
        <v>65639.58</v>
      </c>
      <c r="E467" s="239" t="s">
        <v>928</v>
      </c>
      <c r="F467" s="239"/>
      <c r="G467" s="240">
        <v>651</v>
      </c>
      <c r="I467" s="231" t="s">
        <v>3258</v>
      </c>
      <c r="J467" s="231"/>
      <c r="K467" s="232">
        <v>8609.86</v>
      </c>
      <c r="M467" s="261" t="s">
        <v>41602</v>
      </c>
      <c r="N467" s="262">
        <v>18817</v>
      </c>
      <c r="P467" s="243" t="s">
        <v>17048</v>
      </c>
      <c r="Q467" s="244">
        <v>55666.68</v>
      </c>
      <c r="R467" s="104"/>
      <c r="S467" s="235" t="s">
        <v>15115</v>
      </c>
      <c r="T467" s="236">
        <v>17920.53</v>
      </c>
      <c r="V467" s="266" t="s">
        <v>44496</v>
      </c>
      <c r="W467" s="267">
        <v>65639.58</v>
      </c>
      <c r="Y467" s="245" t="s">
        <v>13058</v>
      </c>
      <c r="Z467" s="246">
        <v>19569.68</v>
      </c>
      <c r="AB467" s="231" t="s">
        <v>10780</v>
      </c>
      <c r="AC467" s="232">
        <v>23705.7</v>
      </c>
    </row>
    <row r="468" spans="1:29" ht="14.5" x14ac:dyDescent="0.35">
      <c r="A468" s="259" t="s">
        <v>43954</v>
      </c>
      <c r="B468" s="259"/>
      <c r="C468" s="260">
        <v>138802</v>
      </c>
      <c r="E468" s="239" t="s">
        <v>929</v>
      </c>
      <c r="F468" s="239"/>
      <c r="G468" s="240">
        <v>64254.09</v>
      </c>
      <c r="I468" s="231" t="s">
        <v>3259</v>
      </c>
      <c r="J468" s="231"/>
      <c r="K468" s="232">
        <v>511880.3</v>
      </c>
      <c r="M468" s="261" t="s">
        <v>52866</v>
      </c>
      <c r="N468" s="262">
        <v>15900</v>
      </c>
      <c r="P468" s="243" t="s">
        <v>17049</v>
      </c>
      <c r="Q468" s="244">
        <v>370438.53</v>
      </c>
      <c r="R468" s="104"/>
      <c r="S468" s="235" t="s">
        <v>15116</v>
      </c>
      <c r="T468" s="236">
        <v>41739.68</v>
      </c>
      <c r="V468" s="266" t="s">
        <v>44497</v>
      </c>
      <c r="W468" s="267">
        <v>138802</v>
      </c>
      <c r="Y468" s="245" t="s">
        <v>10635</v>
      </c>
      <c r="Z468" s="246">
        <v>123157.16</v>
      </c>
      <c r="AB468" s="231" t="s">
        <v>11167</v>
      </c>
      <c r="AC468" s="232">
        <v>5946</v>
      </c>
    </row>
    <row r="469" spans="1:29" ht="14.5" x14ac:dyDescent="0.35">
      <c r="A469" s="259" t="s">
        <v>43955</v>
      </c>
      <c r="B469" s="259"/>
      <c r="C469" s="260">
        <v>231829.66</v>
      </c>
      <c r="E469" s="239" t="s">
        <v>930</v>
      </c>
      <c r="F469" s="239"/>
      <c r="G469" s="240">
        <v>11344.16</v>
      </c>
      <c r="I469" s="231" t="s">
        <v>3260</v>
      </c>
      <c r="J469" s="231"/>
      <c r="K469" s="232">
        <v>24719.22</v>
      </c>
      <c r="M469" s="261" t="s">
        <v>52867</v>
      </c>
      <c r="N469" s="262">
        <v>1216.47</v>
      </c>
      <c r="P469" s="243" t="s">
        <v>17050</v>
      </c>
      <c r="Q469" s="244">
        <v>53285.95</v>
      </c>
      <c r="R469" s="104"/>
      <c r="S469" s="235" t="s">
        <v>18733</v>
      </c>
      <c r="T469" s="236">
        <v>5744.35</v>
      </c>
      <c r="V469" s="266" t="s">
        <v>44498</v>
      </c>
      <c r="W469" s="267">
        <v>231829.66</v>
      </c>
      <c r="Y469" s="245" t="s">
        <v>7482</v>
      </c>
      <c r="Z469" s="246">
        <v>5432.24</v>
      </c>
      <c r="AB469" s="231" t="s">
        <v>10782</v>
      </c>
      <c r="AC469" s="232">
        <v>5946</v>
      </c>
    </row>
    <row r="470" spans="1:29" ht="14.5" x14ac:dyDescent="0.35">
      <c r="A470" s="259" t="s">
        <v>43956</v>
      </c>
      <c r="B470" s="259"/>
      <c r="C470" s="260">
        <v>190540.49</v>
      </c>
      <c r="E470" s="239" t="s">
        <v>931</v>
      </c>
      <c r="F470" s="239"/>
      <c r="G470" s="240">
        <v>1692</v>
      </c>
      <c r="I470" s="231" t="s">
        <v>3261</v>
      </c>
      <c r="J470" s="231"/>
      <c r="K470" s="232">
        <v>27070</v>
      </c>
      <c r="M470" s="261" t="s">
        <v>52868</v>
      </c>
      <c r="N470" s="262">
        <v>3323.53</v>
      </c>
      <c r="P470" s="243" t="s">
        <v>17051</v>
      </c>
      <c r="Q470" s="244">
        <v>29026.89</v>
      </c>
      <c r="R470" s="104"/>
      <c r="S470" s="235" t="s">
        <v>33686</v>
      </c>
      <c r="T470" s="236">
        <v>924.3</v>
      </c>
      <c r="V470" s="266" t="s">
        <v>44499</v>
      </c>
      <c r="W470" s="267">
        <v>190540.49</v>
      </c>
      <c r="Y470" s="245" t="s">
        <v>7741</v>
      </c>
      <c r="Z470" s="246">
        <v>2490</v>
      </c>
      <c r="AB470" s="231" t="s">
        <v>8484</v>
      </c>
      <c r="AC470" s="232">
        <v>55463.31</v>
      </c>
    </row>
    <row r="471" spans="1:29" ht="14.5" x14ac:dyDescent="0.35">
      <c r="A471" s="259" t="s">
        <v>43957</v>
      </c>
      <c r="B471" s="259"/>
      <c r="C471" s="260">
        <v>86120</v>
      </c>
      <c r="E471" s="239" t="s">
        <v>4204</v>
      </c>
      <c r="F471" s="239"/>
      <c r="G471" s="240">
        <v>711.4</v>
      </c>
      <c r="I471" s="231" t="s">
        <v>3262</v>
      </c>
      <c r="J471" s="231"/>
      <c r="K471" s="232">
        <v>332.11</v>
      </c>
      <c r="M471" s="261" t="s">
        <v>55553</v>
      </c>
      <c r="N471" s="262">
        <v>20396.96</v>
      </c>
      <c r="P471" s="243" t="s">
        <v>17052</v>
      </c>
      <c r="Q471" s="244">
        <v>10837.16</v>
      </c>
      <c r="R471" s="104"/>
      <c r="S471" s="235" t="s">
        <v>15117</v>
      </c>
      <c r="T471" s="236">
        <v>151.38999999999999</v>
      </c>
      <c r="V471" s="266" t="s">
        <v>44500</v>
      </c>
      <c r="W471" s="267">
        <v>86120</v>
      </c>
      <c r="Y471" s="245" t="s">
        <v>7909</v>
      </c>
      <c r="Z471" s="246">
        <v>711.4</v>
      </c>
      <c r="AB471" s="231" t="s">
        <v>11168</v>
      </c>
      <c r="AC471" s="232">
        <v>69873.990000000005</v>
      </c>
    </row>
    <row r="472" spans="1:29" ht="14.5" x14ac:dyDescent="0.35">
      <c r="A472" s="259" t="s">
        <v>43958</v>
      </c>
      <c r="B472" s="259"/>
      <c r="C472" s="260">
        <v>43060</v>
      </c>
      <c r="E472" s="239" t="s">
        <v>932</v>
      </c>
      <c r="F472" s="239"/>
      <c r="G472" s="240">
        <v>775</v>
      </c>
      <c r="I472" s="231" t="s">
        <v>3263</v>
      </c>
      <c r="J472" s="231"/>
      <c r="K472" s="232">
        <v>24478.92</v>
      </c>
      <c r="M472" s="261" t="s">
        <v>55554</v>
      </c>
      <c r="N472" s="262">
        <v>1560.38</v>
      </c>
      <c r="P472" s="243" t="s">
        <v>17053</v>
      </c>
      <c r="Q472" s="244">
        <v>462.98</v>
      </c>
      <c r="R472" s="104"/>
      <c r="S472" s="235" t="s">
        <v>18738</v>
      </c>
      <c r="T472" s="236">
        <v>22886.97</v>
      </c>
      <c r="V472" s="266" t="s">
        <v>44501</v>
      </c>
      <c r="W472" s="267">
        <v>43060</v>
      </c>
      <c r="Y472" s="245" t="s">
        <v>8151</v>
      </c>
      <c r="Z472" s="246">
        <v>15509.29</v>
      </c>
      <c r="AB472" s="231" t="s">
        <v>10208</v>
      </c>
      <c r="AC472" s="232">
        <v>97158.13</v>
      </c>
    </row>
    <row r="473" spans="1:29" ht="14.5" x14ac:dyDescent="0.35">
      <c r="A473" s="259" t="s">
        <v>43959</v>
      </c>
      <c r="B473" s="259"/>
      <c r="C473" s="260">
        <v>93117.25</v>
      </c>
      <c r="E473" s="239" t="s">
        <v>933</v>
      </c>
      <c r="F473" s="239"/>
      <c r="G473" s="240">
        <v>22003</v>
      </c>
      <c r="I473" s="231" t="s">
        <v>3264</v>
      </c>
      <c r="J473" s="231"/>
      <c r="K473" s="232">
        <v>11363.82</v>
      </c>
      <c r="M473" s="261" t="s">
        <v>55555</v>
      </c>
      <c r="N473" s="262">
        <v>4915.67</v>
      </c>
      <c r="P473" s="243" t="s">
        <v>17054</v>
      </c>
      <c r="Q473" s="244">
        <v>178968.6</v>
      </c>
      <c r="R473" s="104"/>
      <c r="S473" s="235" t="s">
        <v>15118</v>
      </c>
      <c r="T473" s="236">
        <v>344196.28</v>
      </c>
      <c r="V473" s="266" t="s">
        <v>44502</v>
      </c>
      <c r="W473" s="267">
        <v>93117.25</v>
      </c>
      <c r="Y473" s="245" t="s">
        <v>8427</v>
      </c>
      <c r="Z473" s="246">
        <v>22943</v>
      </c>
      <c r="AB473" s="231" t="s">
        <v>10784</v>
      </c>
      <c r="AC473" s="232">
        <v>222495.43</v>
      </c>
    </row>
    <row r="474" spans="1:29" ht="14.5" x14ac:dyDescent="0.35">
      <c r="A474" s="259" t="s">
        <v>43960</v>
      </c>
      <c r="B474" s="259"/>
      <c r="C474" s="260">
        <v>23038</v>
      </c>
      <c r="E474" s="239" t="s">
        <v>934</v>
      </c>
      <c r="F474" s="239"/>
      <c r="G474" s="240">
        <v>3794.2</v>
      </c>
      <c r="I474" s="231" t="s">
        <v>3265</v>
      </c>
      <c r="J474" s="231"/>
      <c r="K474" s="232">
        <v>7720.81</v>
      </c>
      <c r="M474" s="261" t="s">
        <v>55556</v>
      </c>
      <c r="N474" s="262">
        <v>256.66000000000003</v>
      </c>
      <c r="P474" s="243" t="s">
        <v>17055</v>
      </c>
      <c r="Q474" s="244">
        <v>425381.24</v>
      </c>
      <c r="R474" s="104"/>
      <c r="S474" s="235" t="s">
        <v>18740</v>
      </c>
      <c r="T474" s="236">
        <v>55999.45</v>
      </c>
      <c r="V474" s="266" t="s">
        <v>44503</v>
      </c>
      <c r="W474" s="267">
        <v>23038</v>
      </c>
      <c r="Y474" s="245" t="s">
        <v>8566</v>
      </c>
      <c r="Z474" s="246">
        <v>2270.16</v>
      </c>
      <c r="AB474" s="231" t="s">
        <v>11169</v>
      </c>
      <c r="AC474" s="232">
        <v>2477.7800000000002</v>
      </c>
    </row>
    <row r="475" spans="1:29" ht="14.5" x14ac:dyDescent="0.35">
      <c r="A475" s="259" t="s">
        <v>43961</v>
      </c>
      <c r="B475" s="259"/>
      <c r="C475" s="260">
        <v>132410</v>
      </c>
      <c r="E475" s="239" t="s">
        <v>935</v>
      </c>
      <c r="F475" s="239"/>
      <c r="G475" s="240">
        <v>4788.3100000000004</v>
      </c>
      <c r="I475" s="231" t="s">
        <v>3266</v>
      </c>
      <c r="J475" s="231"/>
      <c r="K475" s="232">
        <v>2723.37</v>
      </c>
      <c r="M475" s="261" t="s">
        <v>55557</v>
      </c>
      <c r="N475" s="262">
        <v>9215.8700000000008</v>
      </c>
      <c r="P475" s="243" t="s">
        <v>17056</v>
      </c>
      <c r="Q475" s="244">
        <v>41566.5</v>
      </c>
      <c r="R475" s="104"/>
      <c r="S475" s="235" t="s">
        <v>18741</v>
      </c>
      <c r="T475" s="236">
        <v>12361.65</v>
      </c>
      <c r="V475" s="266" t="s">
        <v>44504</v>
      </c>
      <c r="W475" s="267">
        <v>132410</v>
      </c>
      <c r="Y475" s="245" t="s">
        <v>8868</v>
      </c>
      <c r="Z475" s="246">
        <v>1406.6</v>
      </c>
      <c r="AB475" s="231" t="s">
        <v>10785</v>
      </c>
      <c r="AC475" s="232">
        <v>2477.7800000000002</v>
      </c>
    </row>
    <row r="476" spans="1:29" ht="14.5" x14ac:dyDescent="0.35">
      <c r="A476" s="259" t="s">
        <v>43962</v>
      </c>
      <c r="B476" s="259"/>
      <c r="C476" s="260">
        <v>100048</v>
      </c>
      <c r="E476" s="239" t="s">
        <v>936</v>
      </c>
      <c r="F476" s="239"/>
      <c r="G476" s="240">
        <v>398</v>
      </c>
      <c r="I476" s="231" t="s">
        <v>3267</v>
      </c>
      <c r="J476" s="231"/>
      <c r="K476" s="232">
        <v>2190.5</v>
      </c>
      <c r="M476" s="261" t="s">
        <v>36418</v>
      </c>
      <c r="N476" s="262">
        <v>102165</v>
      </c>
      <c r="P476" s="243" t="s">
        <v>17057</v>
      </c>
      <c r="Q476" s="244">
        <v>6968.75</v>
      </c>
      <c r="R476" s="104"/>
      <c r="S476" s="235" t="s">
        <v>33687</v>
      </c>
      <c r="T476" s="236">
        <v>165</v>
      </c>
      <c r="V476" s="266" t="s">
        <v>44505</v>
      </c>
      <c r="W476" s="267">
        <v>100048</v>
      </c>
      <c r="Y476" s="245" t="s">
        <v>9126</v>
      </c>
      <c r="Z476" s="246">
        <v>6629.12</v>
      </c>
      <c r="AB476" s="231" t="s">
        <v>11170</v>
      </c>
      <c r="AC476" s="232">
        <v>3926</v>
      </c>
    </row>
    <row r="477" spans="1:29" ht="14.5" x14ac:dyDescent="0.35">
      <c r="A477" s="259" t="s">
        <v>43963</v>
      </c>
      <c r="B477" s="259"/>
      <c r="C477" s="260">
        <v>112763.38</v>
      </c>
      <c r="E477" s="239" t="s">
        <v>937</v>
      </c>
      <c r="F477" s="239"/>
      <c r="G477" s="240">
        <v>4782</v>
      </c>
      <c r="I477" s="231" t="s">
        <v>3268</v>
      </c>
      <c r="J477" s="231"/>
      <c r="K477" s="232">
        <v>3125.91</v>
      </c>
      <c r="M477" s="261" t="s">
        <v>47424</v>
      </c>
      <c r="N477" s="262">
        <v>2217.56</v>
      </c>
      <c r="P477" s="243" t="s">
        <v>17058</v>
      </c>
      <c r="Q477" s="244">
        <v>3712.95</v>
      </c>
      <c r="R477" s="104"/>
      <c r="S477" s="235" t="s">
        <v>33688</v>
      </c>
      <c r="T477" s="236">
        <v>4530.92</v>
      </c>
      <c r="V477" s="266" t="s">
        <v>44506</v>
      </c>
      <c r="W477" s="267">
        <v>112763.38</v>
      </c>
      <c r="Y477" s="245" t="s">
        <v>9507</v>
      </c>
      <c r="Z477" s="246">
        <v>1089.5999999999999</v>
      </c>
      <c r="AB477" s="231" t="s">
        <v>10786</v>
      </c>
      <c r="AC477" s="232">
        <v>3926</v>
      </c>
    </row>
    <row r="478" spans="1:29" ht="14.5" x14ac:dyDescent="0.35">
      <c r="A478" s="259" t="s">
        <v>43964</v>
      </c>
      <c r="B478" s="259"/>
      <c r="C478" s="260">
        <v>142241.29999999999</v>
      </c>
      <c r="E478" s="239" t="s">
        <v>938</v>
      </c>
      <c r="F478" s="239"/>
      <c r="G478" s="240">
        <v>30737</v>
      </c>
      <c r="I478" s="231" t="s">
        <v>3269</v>
      </c>
      <c r="J478" s="231"/>
      <c r="K478" s="232">
        <v>230311.78</v>
      </c>
      <c r="M478" s="261" t="s">
        <v>36419</v>
      </c>
      <c r="N478" s="262">
        <v>89853.64</v>
      </c>
      <c r="P478" s="243" t="s">
        <v>17059</v>
      </c>
      <c r="Q478" s="244">
        <v>10223</v>
      </c>
      <c r="R478" s="104"/>
      <c r="S478" s="235" t="s">
        <v>33689</v>
      </c>
      <c r="T478" s="236">
        <v>948.08</v>
      </c>
      <c r="V478" s="266" t="s">
        <v>44507</v>
      </c>
      <c r="W478" s="267">
        <v>142241.29999999999</v>
      </c>
      <c r="Y478" s="245" t="s">
        <v>9747</v>
      </c>
      <c r="Z478" s="246">
        <v>20088.57</v>
      </c>
      <c r="AB478" s="231" t="s">
        <v>11171</v>
      </c>
      <c r="AC478" s="232">
        <v>3606.25</v>
      </c>
    </row>
    <row r="479" spans="1:29" ht="14.5" x14ac:dyDescent="0.35">
      <c r="A479" s="259" t="s">
        <v>43965</v>
      </c>
      <c r="B479" s="259"/>
      <c r="C479" s="260">
        <v>64416</v>
      </c>
      <c r="E479" s="239" t="s">
        <v>939</v>
      </c>
      <c r="F479" s="239"/>
      <c r="G479" s="240">
        <v>7875</v>
      </c>
      <c r="I479" s="231" t="s">
        <v>3270</v>
      </c>
      <c r="J479" s="231"/>
      <c r="K479" s="232">
        <v>6452.77</v>
      </c>
      <c r="M479" s="261" t="s">
        <v>36420</v>
      </c>
      <c r="N479" s="262">
        <v>42535.040000000001</v>
      </c>
      <c r="P479" s="243" t="s">
        <v>17060</v>
      </c>
      <c r="Q479" s="244">
        <v>3332.58</v>
      </c>
      <c r="R479" s="104"/>
      <c r="S479" s="235" t="s">
        <v>33690</v>
      </c>
      <c r="T479" s="236">
        <v>165</v>
      </c>
      <c r="V479" s="266" t="s">
        <v>44508</v>
      </c>
      <c r="W479" s="267">
        <v>64416</v>
      </c>
      <c r="Y479" s="245" t="s">
        <v>10091</v>
      </c>
      <c r="Z479" s="246">
        <v>46750.22</v>
      </c>
      <c r="AB479" s="231" t="s">
        <v>10788</v>
      </c>
      <c r="AC479" s="232">
        <v>3606.25</v>
      </c>
    </row>
    <row r="480" spans="1:29" ht="14.5" x14ac:dyDescent="0.35">
      <c r="A480" s="259" t="s">
        <v>43966</v>
      </c>
      <c r="B480" s="259"/>
      <c r="C480" s="260">
        <v>79512.98</v>
      </c>
      <c r="E480" s="239" t="s">
        <v>940</v>
      </c>
      <c r="F480" s="239"/>
      <c r="G480" s="240">
        <v>3395.84</v>
      </c>
      <c r="I480" s="231" t="s">
        <v>3271</v>
      </c>
      <c r="J480" s="231"/>
      <c r="K480" s="232">
        <v>6500</v>
      </c>
      <c r="M480" s="261" t="s">
        <v>55558</v>
      </c>
      <c r="N480" s="262">
        <v>2863.62</v>
      </c>
      <c r="P480" s="243" t="s">
        <v>17061</v>
      </c>
      <c r="Q480" s="244">
        <v>5757</v>
      </c>
      <c r="R480" s="104"/>
      <c r="S480" s="235" t="s">
        <v>18761</v>
      </c>
      <c r="T480" s="236">
        <v>4530.92</v>
      </c>
      <c r="V480" s="266" t="s">
        <v>44509</v>
      </c>
      <c r="W480" s="267">
        <v>79512.98</v>
      </c>
      <c r="Y480" s="245" t="s">
        <v>10356</v>
      </c>
      <c r="Z480" s="246">
        <v>6423</v>
      </c>
      <c r="AB480" s="231" t="s">
        <v>11172</v>
      </c>
      <c r="AC480" s="232">
        <v>2051.1</v>
      </c>
    </row>
    <row r="481" spans="1:29" ht="14.5" x14ac:dyDescent="0.35">
      <c r="A481" s="259" t="s">
        <v>43967</v>
      </c>
      <c r="B481" s="259"/>
      <c r="C481" s="260">
        <v>66743</v>
      </c>
      <c r="E481" s="239" t="s">
        <v>941</v>
      </c>
      <c r="F481" s="239"/>
      <c r="G481" s="240">
        <v>17257.34</v>
      </c>
      <c r="I481" s="231" t="s">
        <v>3272</v>
      </c>
      <c r="J481" s="231"/>
      <c r="K481" s="232">
        <v>6796.75</v>
      </c>
      <c r="M481" s="261" t="s">
        <v>35000</v>
      </c>
      <c r="N481" s="262">
        <v>3837.15</v>
      </c>
      <c r="P481" s="243" t="s">
        <v>17062</v>
      </c>
      <c r="Q481" s="244">
        <v>14493</v>
      </c>
      <c r="R481" s="104"/>
      <c r="S481" s="235" t="s">
        <v>18764</v>
      </c>
      <c r="T481" s="236">
        <v>948.08</v>
      </c>
      <c r="V481" s="266" t="s">
        <v>44510</v>
      </c>
      <c r="W481" s="267">
        <v>66743</v>
      </c>
      <c r="Y481" s="245" t="s">
        <v>12799</v>
      </c>
      <c r="Z481" s="246">
        <v>3218.25</v>
      </c>
      <c r="AB481" s="231" t="s">
        <v>10789</v>
      </c>
      <c r="AC481" s="232">
        <v>2051.1</v>
      </c>
    </row>
    <row r="482" spans="1:29" ht="14.5" x14ac:dyDescent="0.35">
      <c r="A482" s="259" t="s">
        <v>43968</v>
      </c>
      <c r="B482" s="259"/>
      <c r="C482" s="260">
        <v>121644.53</v>
      </c>
      <c r="E482" s="239" t="s">
        <v>942</v>
      </c>
      <c r="F482" s="239"/>
      <c r="G482" s="240">
        <v>4086</v>
      </c>
      <c r="I482" s="231" t="s">
        <v>3274</v>
      </c>
      <c r="J482" s="231"/>
      <c r="K482" s="232">
        <v>2994.69</v>
      </c>
      <c r="M482" s="261" t="s">
        <v>41603</v>
      </c>
      <c r="N482" s="262">
        <v>6921.58</v>
      </c>
      <c r="P482" s="243" t="s">
        <v>17063</v>
      </c>
      <c r="Q482" s="244">
        <v>1242.08</v>
      </c>
      <c r="R482" s="104"/>
      <c r="S482" s="235" t="s">
        <v>15119</v>
      </c>
      <c r="T482" s="236">
        <v>21989.82</v>
      </c>
      <c r="V482" s="266" t="s">
        <v>44511</v>
      </c>
      <c r="W482" s="267">
        <v>121644.53</v>
      </c>
      <c r="Y482" s="245" t="s">
        <v>10636</v>
      </c>
      <c r="Z482" s="246">
        <v>134961.45000000001</v>
      </c>
      <c r="AB482" s="231" t="s">
        <v>10994</v>
      </c>
      <c r="AC482" s="232">
        <v>399</v>
      </c>
    </row>
    <row r="483" spans="1:29" ht="14.5" x14ac:dyDescent="0.35">
      <c r="A483" s="259" t="s">
        <v>47363</v>
      </c>
      <c r="B483" s="259"/>
      <c r="C483" s="260">
        <v>481711.76</v>
      </c>
      <c r="E483" s="239" t="s">
        <v>943</v>
      </c>
      <c r="F483" s="239"/>
      <c r="G483" s="240">
        <v>17046</v>
      </c>
      <c r="I483" s="231" t="s">
        <v>3275</v>
      </c>
      <c r="J483" s="231"/>
      <c r="K483" s="232">
        <v>38111</v>
      </c>
      <c r="M483" s="261" t="s">
        <v>41604</v>
      </c>
      <c r="N483" s="262">
        <v>23108.25</v>
      </c>
      <c r="P483" s="243" t="s">
        <v>17064</v>
      </c>
      <c r="Q483" s="244">
        <v>229006.12</v>
      </c>
      <c r="R483" s="104"/>
      <c r="S483" s="235" t="s">
        <v>15120</v>
      </c>
      <c r="T483" s="236">
        <v>1679.96</v>
      </c>
      <c r="V483" s="266" t="s">
        <v>49449</v>
      </c>
      <c r="W483" s="267">
        <v>481711.76</v>
      </c>
      <c r="Y483" s="245" t="s">
        <v>7483</v>
      </c>
      <c r="Z483" s="246">
        <v>36294</v>
      </c>
      <c r="AB483" s="231" t="s">
        <v>11173</v>
      </c>
      <c r="AC483" s="232">
        <v>2003</v>
      </c>
    </row>
    <row r="484" spans="1:29" ht="14.5" x14ac:dyDescent="0.35">
      <c r="A484" s="259" t="s">
        <v>43969</v>
      </c>
      <c r="B484" s="259"/>
      <c r="C484" s="260">
        <v>42892</v>
      </c>
      <c r="E484" s="239" t="s">
        <v>944</v>
      </c>
      <c r="F484" s="239"/>
      <c r="G484" s="240">
        <v>943</v>
      </c>
      <c r="I484" s="231" t="s">
        <v>3276</v>
      </c>
      <c r="J484" s="231"/>
      <c r="K484" s="232">
        <v>15070.91</v>
      </c>
      <c r="M484" s="261" t="s">
        <v>35001</v>
      </c>
      <c r="N484" s="262">
        <v>19907.47</v>
      </c>
      <c r="P484" s="243" t="s">
        <v>17065</v>
      </c>
      <c r="Q484" s="244">
        <v>1187.1199999999999</v>
      </c>
      <c r="R484" s="104"/>
      <c r="S484" s="235" t="s">
        <v>15121</v>
      </c>
      <c r="T484" s="236">
        <v>1339.23</v>
      </c>
      <c r="V484" s="266" t="s">
        <v>44512</v>
      </c>
      <c r="W484" s="267">
        <v>42892</v>
      </c>
      <c r="Y484" s="245" t="s">
        <v>7910</v>
      </c>
      <c r="Z484" s="246">
        <v>775</v>
      </c>
      <c r="AB484" s="231" t="s">
        <v>10213</v>
      </c>
      <c r="AC484" s="232">
        <v>7883.17</v>
      </c>
    </row>
    <row r="485" spans="1:29" ht="14.5" x14ac:dyDescent="0.35">
      <c r="A485" s="259" t="s">
        <v>43970</v>
      </c>
      <c r="B485" s="259"/>
      <c r="C485" s="260">
        <v>88812</v>
      </c>
      <c r="E485" s="239" t="s">
        <v>945</v>
      </c>
      <c r="F485" s="239"/>
      <c r="G485" s="240">
        <v>6074</v>
      </c>
      <c r="I485" s="231" t="s">
        <v>3277</v>
      </c>
      <c r="J485" s="231"/>
      <c r="K485" s="232">
        <v>314929.76</v>
      </c>
      <c r="M485" s="261" t="s">
        <v>35002</v>
      </c>
      <c r="N485" s="262">
        <v>61576.32</v>
      </c>
      <c r="P485" s="243" t="s">
        <v>17066</v>
      </c>
      <c r="Q485" s="244">
        <v>8364.2099999999991</v>
      </c>
      <c r="R485" s="104"/>
      <c r="S485" s="235" t="s">
        <v>15122</v>
      </c>
      <c r="T485" s="236">
        <v>4665.01</v>
      </c>
      <c r="V485" s="266" t="s">
        <v>44513</v>
      </c>
      <c r="W485" s="267">
        <v>88812</v>
      </c>
      <c r="Y485" s="245" t="s">
        <v>8152</v>
      </c>
      <c r="Z485" s="246">
        <v>7749</v>
      </c>
      <c r="AB485" s="231" t="s">
        <v>10790</v>
      </c>
      <c r="AC485" s="232">
        <v>10285.17</v>
      </c>
    </row>
    <row r="486" spans="1:29" ht="14.5" x14ac:dyDescent="0.35">
      <c r="A486" s="259" t="s">
        <v>43971</v>
      </c>
      <c r="B486" s="259"/>
      <c r="C486" s="260">
        <v>23683</v>
      </c>
      <c r="E486" s="239" t="s">
        <v>946</v>
      </c>
      <c r="F486" s="239"/>
      <c r="G486" s="240">
        <v>367</v>
      </c>
      <c r="I486" s="231" t="s">
        <v>3278</v>
      </c>
      <c r="J486" s="231"/>
      <c r="K486" s="232">
        <v>30000</v>
      </c>
      <c r="M486" s="261" t="s">
        <v>36421</v>
      </c>
      <c r="N486" s="262">
        <v>23378.04</v>
      </c>
      <c r="P486" s="243" t="s">
        <v>17067</v>
      </c>
      <c r="Q486" s="244">
        <v>5490.38</v>
      </c>
      <c r="R486" s="104"/>
      <c r="S486" s="235" t="s">
        <v>33691</v>
      </c>
      <c r="T486" s="236">
        <v>1820.06</v>
      </c>
      <c r="V486" s="266" t="s">
        <v>44514</v>
      </c>
      <c r="W486" s="267">
        <v>23683</v>
      </c>
      <c r="Y486" s="245" t="s">
        <v>8428</v>
      </c>
      <c r="Z486" s="246">
        <v>14300</v>
      </c>
      <c r="AB486" s="231" t="s">
        <v>10977</v>
      </c>
      <c r="AC486" s="232">
        <v>13539.28</v>
      </c>
    </row>
    <row r="487" spans="1:29" ht="14.5" x14ac:dyDescent="0.35">
      <c r="A487" s="259" t="s">
        <v>43972</v>
      </c>
      <c r="B487" s="259"/>
      <c r="C487" s="260">
        <v>76243.11</v>
      </c>
      <c r="E487" s="239" t="s">
        <v>947</v>
      </c>
      <c r="F487" s="239"/>
      <c r="G487" s="240">
        <v>2463.46</v>
      </c>
      <c r="I487" s="231" t="s">
        <v>3279</v>
      </c>
      <c r="J487" s="231"/>
      <c r="K487" s="232">
        <v>22505.88</v>
      </c>
      <c r="M487" s="261" t="s">
        <v>42905</v>
      </c>
      <c r="N487" s="262">
        <v>9181</v>
      </c>
      <c r="P487" s="243" t="s">
        <v>17068</v>
      </c>
      <c r="Q487" s="244">
        <v>212</v>
      </c>
      <c r="R487" s="104"/>
      <c r="S487" s="235" t="s">
        <v>33692</v>
      </c>
      <c r="T487" s="236">
        <v>25566.16</v>
      </c>
      <c r="V487" s="266" t="s">
        <v>44515</v>
      </c>
      <c r="W487" s="267">
        <v>76243.11</v>
      </c>
      <c r="Y487" s="245" t="s">
        <v>8567</v>
      </c>
      <c r="Z487" s="246">
        <v>2446</v>
      </c>
      <c r="AB487" s="231" t="s">
        <v>11174</v>
      </c>
      <c r="AC487" s="232">
        <v>14493</v>
      </c>
    </row>
    <row r="488" spans="1:29" ht="14.5" x14ac:dyDescent="0.35">
      <c r="A488" s="259" t="s">
        <v>43973</v>
      </c>
      <c r="B488" s="259"/>
      <c r="C488" s="260">
        <v>138061.31</v>
      </c>
      <c r="E488" s="239" t="s">
        <v>948</v>
      </c>
      <c r="F488" s="239"/>
      <c r="G488" s="240">
        <v>27757.83</v>
      </c>
      <c r="I488" s="231" t="s">
        <v>3280</v>
      </c>
      <c r="J488" s="231"/>
      <c r="K488" s="232">
        <v>7525.45</v>
      </c>
      <c r="M488" s="261" t="s">
        <v>36422</v>
      </c>
      <c r="N488" s="262">
        <v>94906.37</v>
      </c>
      <c r="P488" s="243" t="s">
        <v>17069</v>
      </c>
      <c r="Q488" s="244">
        <v>19992.02</v>
      </c>
      <c r="R488" s="104"/>
      <c r="S488" s="235" t="s">
        <v>33693</v>
      </c>
      <c r="T488" s="236">
        <v>22136.21</v>
      </c>
      <c r="V488" s="266" t="s">
        <v>44516</v>
      </c>
      <c r="W488" s="267">
        <v>138061.31</v>
      </c>
      <c r="Y488" s="245" t="s">
        <v>8869</v>
      </c>
      <c r="Z488" s="246">
        <v>1069.9000000000001</v>
      </c>
      <c r="AB488" s="231" t="s">
        <v>11299</v>
      </c>
      <c r="AC488" s="232">
        <v>39892</v>
      </c>
    </row>
    <row r="489" spans="1:29" ht="14.5" x14ac:dyDescent="0.35">
      <c r="A489" s="259" t="s">
        <v>43974</v>
      </c>
      <c r="B489" s="259"/>
      <c r="C489" s="260">
        <v>87465.63</v>
      </c>
      <c r="E489" s="239" t="s">
        <v>949</v>
      </c>
      <c r="F489" s="239"/>
      <c r="G489" s="240">
        <v>1899</v>
      </c>
      <c r="I489" s="231" t="s">
        <v>3281</v>
      </c>
      <c r="J489" s="231"/>
      <c r="K489" s="232">
        <v>214794.04</v>
      </c>
      <c r="M489" s="261" t="s">
        <v>55559</v>
      </c>
      <c r="N489" s="262">
        <v>18954.560000000001</v>
      </c>
      <c r="P489" s="243" t="s">
        <v>17070</v>
      </c>
      <c r="Q489" s="244">
        <v>374.15</v>
      </c>
      <c r="R489" s="104"/>
      <c r="S489" s="235" t="s">
        <v>33694</v>
      </c>
      <c r="T489" s="236">
        <v>48049.57</v>
      </c>
      <c r="V489" s="266" t="s">
        <v>44517</v>
      </c>
      <c r="W489" s="267">
        <v>87465.63</v>
      </c>
      <c r="Y489" s="245" t="s">
        <v>9127</v>
      </c>
      <c r="Z489" s="246">
        <v>2005</v>
      </c>
      <c r="AB489" s="231" t="s">
        <v>10791</v>
      </c>
      <c r="AC489" s="232">
        <v>67924.28</v>
      </c>
    </row>
    <row r="490" spans="1:29" ht="14.5" x14ac:dyDescent="0.35">
      <c r="A490" s="259" t="s">
        <v>43975</v>
      </c>
      <c r="B490" s="259"/>
      <c r="C490" s="260">
        <v>96346.78</v>
      </c>
      <c r="E490" s="239" t="s">
        <v>950</v>
      </c>
      <c r="F490" s="239"/>
      <c r="G490" s="240">
        <v>4196.95</v>
      </c>
      <c r="I490" s="231" t="s">
        <v>3282</v>
      </c>
      <c r="J490" s="231"/>
      <c r="K490" s="232">
        <v>657.57</v>
      </c>
      <c r="M490" s="261" t="s">
        <v>36423</v>
      </c>
      <c r="N490" s="262">
        <v>27959.62</v>
      </c>
      <c r="P490" s="243" t="s">
        <v>17071</v>
      </c>
      <c r="Q490" s="244">
        <v>3810.99</v>
      </c>
      <c r="R490" s="104"/>
      <c r="S490" s="235" t="s">
        <v>15123</v>
      </c>
      <c r="T490" s="236">
        <v>21989.82</v>
      </c>
      <c r="V490" s="266" t="s">
        <v>44518</v>
      </c>
      <c r="W490" s="267">
        <v>96346.78</v>
      </c>
      <c r="Y490" s="245" t="s">
        <v>9508</v>
      </c>
      <c r="Z490" s="246">
        <v>10106</v>
      </c>
      <c r="AB490" s="231" t="s">
        <v>11175</v>
      </c>
      <c r="AC490" s="232">
        <v>11730</v>
      </c>
    </row>
    <row r="491" spans="1:29" ht="14.5" x14ac:dyDescent="0.35">
      <c r="A491" s="259" t="s">
        <v>43976</v>
      </c>
      <c r="B491" s="259"/>
      <c r="C491" s="260">
        <v>66204.75</v>
      </c>
      <c r="E491" s="239" t="s">
        <v>951</v>
      </c>
      <c r="F491" s="239"/>
      <c r="G491" s="240">
        <v>172</v>
      </c>
      <c r="I491" s="231" t="s">
        <v>3283</v>
      </c>
      <c r="J491" s="231"/>
      <c r="K491" s="232">
        <v>3307.03</v>
      </c>
      <c r="M491" s="261" t="s">
        <v>36424</v>
      </c>
      <c r="N491" s="262">
        <v>170183.88</v>
      </c>
      <c r="P491" s="243" t="s">
        <v>17072</v>
      </c>
      <c r="Q491" s="244">
        <v>3044.15</v>
      </c>
      <c r="R491" s="104"/>
      <c r="S491" s="235" t="s">
        <v>15124</v>
      </c>
      <c r="T491" s="236">
        <v>1679.96</v>
      </c>
      <c r="V491" s="266" t="s">
        <v>44519</v>
      </c>
      <c r="W491" s="267">
        <v>66204.75</v>
      </c>
      <c r="Y491" s="245" t="s">
        <v>9748</v>
      </c>
      <c r="Z491" s="246">
        <v>8510</v>
      </c>
      <c r="AB491" s="231" t="s">
        <v>10792</v>
      </c>
      <c r="AC491" s="232">
        <v>11730</v>
      </c>
    </row>
    <row r="492" spans="1:29" ht="14.5" x14ac:dyDescent="0.35">
      <c r="A492" s="259" t="s">
        <v>43977</v>
      </c>
      <c r="B492" s="259"/>
      <c r="C492" s="260">
        <v>56000</v>
      </c>
      <c r="E492" s="239" t="s">
        <v>952</v>
      </c>
      <c r="F492" s="239"/>
      <c r="G492" s="240">
        <v>5480</v>
      </c>
      <c r="I492" s="231" t="s">
        <v>3284</v>
      </c>
      <c r="J492" s="231"/>
      <c r="K492" s="232">
        <v>11663.24</v>
      </c>
      <c r="M492" s="261" t="s">
        <v>55560</v>
      </c>
      <c r="N492" s="262">
        <v>791.43</v>
      </c>
      <c r="P492" s="243" t="s">
        <v>17073</v>
      </c>
      <c r="Q492" s="244">
        <v>54326</v>
      </c>
      <c r="R492" s="104"/>
      <c r="S492" s="235" t="s">
        <v>15125</v>
      </c>
      <c r="T492" s="236">
        <v>1339.23</v>
      </c>
      <c r="V492" s="266" t="s">
        <v>44520</v>
      </c>
      <c r="W492" s="267">
        <v>56000</v>
      </c>
      <c r="Y492" s="245" t="s">
        <v>10092</v>
      </c>
      <c r="Z492" s="246">
        <v>61196</v>
      </c>
      <c r="AB492" s="231" t="s">
        <v>11176</v>
      </c>
      <c r="AC492" s="232">
        <v>3231</v>
      </c>
    </row>
    <row r="493" spans="1:29" ht="14.5" x14ac:dyDescent="0.35">
      <c r="A493" s="259" t="s">
        <v>43978</v>
      </c>
      <c r="B493" s="259"/>
      <c r="C493" s="260">
        <v>29604</v>
      </c>
      <c r="E493" s="239" t="s">
        <v>953</v>
      </c>
      <c r="F493" s="239"/>
      <c r="G493" s="240">
        <v>26313.88</v>
      </c>
      <c r="I493" s="231" t="s">
        <v>3285</v>
      </c>
      <c r="J493" s="231"/>
      <c r="K493" s="232">
        <v>4490</v>
      </c>
      <c r="M493" s="261" t="s">
        <v>55561</v>
      </c>
      <c r="N493" s="262">
        <v>1764</v>
      </c>
      <c r="P493" s="243" t="s">
        <v>17074</v>
      </c>
      <c r="Q493" s="244">
        <v>117634.65</v>
      </c>
      <c r="R493" s="104"/>
      <c r="S493" s="235" t="s">
        <v>33695</v>
      </c>
      <c r="T493" s="236">
        <v>1820.06</v>
      </c>
      <c r="V493" s="266" t="s">
        <v>44521</v>
      </c>
      <c r="W493" s="267">
        <v>29604</v>
      </c>
      <c r="Y493" s="245" t="s">
        <v>10357</v>
      </c>
      <c r="Z493" s="246">
        <v>2859</v>
      </c>
      <c r="AB493" s="231" t="s">
        <v>10793</v>
      </c>
      <c r="AC493" s="232">
        <v>3231</v>
      </c>
    </row>
    <row r="494" spans="1:29" ht="14.5" x14ac:dyDescent="0.35">
      <c r="A494" s="259" t="s">
        <v>44920</v>
      </c>
      <c r="B494" s="259"/>
      <c r="C494" s="260">
        <v>309441.48</v>
      </c>
      <c r="E494" s="239" t="s">
        <v>954</v>
      </c>
      <c r="F494" s="239"/>
      <c r="G494" s="240">
        <v>201028</v>
      </c>
      <c r="I494" s="231" t="s">
        <v>3286</v>
      </c>
      <c r="J494" s="231"/>
      <c r="K494" s="232">
        <v>59523.41</v>
      </c>
      <c r="M494" s="261" t="s">
        <v>55562</v>
      </c>
      <c r="N494" s="262">
        <v>195.5</v>
      </c>
      <c r="P494" s="243" t="s">
        <v>17075</v>
      </c>
      <c r="Q494" s="244">
        <v>10530.3</v>
      </c>
      <c r="R494" s="104"/>
      <c r="S494" s="235" t="s">
        <v>15126</v>
      </c>
      <c r="T494" s="236">
        <v>30231.17</v>
      </c>
      <c r="V494" s="266" t="s">
        <v>46311</v>
      </c>
      <c r="W494" s="267">
        <v>309441.48</v>
      </c>
      <c r="Y494" s="245" t="s">
        <v>12385</v>
      </c>
      <c r="Z494" s="246">
        <v>2180</v>
      </c>
      <c r="AB494" s="231" t="s">
        <v>8299</v>
      </c>
      <c r="AC494" s="232">
        <v>9370</v>
      </c>
    </row>
    <row r="495" spans="1:29" ht="14.5" x14ac:dyDescent="0.35">
      <c r="A495" s="259" t="s">
        <v>43979</v>
      </c>
      <c r="B495" s="259"/>
      <c r="C495" s="260">
        <v>41041.58</v>
      </c>
      <c r="E495" s="239" t="s">
        <v>955</v>
      </c>
      <c r="F495" s="239"/>
      <c r="G495" s="240">
        <v>73</v>
      </c>
      <c r="I495" s="231" t="s">
        <v>3287</v>
      </c>
      <c r="J495" s="231"/>
      <c r="K495" s="232">
        <v>786.09</v>
      </c>
      <c r="M495" s="261" t="s">
        <v>55563</v>
      </c>
      <c r="N495" s="262">
        <v>615.85</v>
      </c>
      <c r="P495" s="243" t="s">
        <v>17076</v>
      </c>
      <c r="Q495" s="244">
        <v>368.66</v>
      </c>
      <c r="R495" s="104"/>
      <c r="S495" s="235" t="s">
        <v>18841</v>
      </c>
      <c r="T495" s="236">
        <v>22136.21</v>
      </c>
      <c r="V495" s="266" t="s">
        <v>44522</v>
      </c>
      <c r="W495" s="267">
        <v>41041.58</v>
      </c>
      <c r="Y495" s="245" t="s">
        <v>10488</v>
      </c>
      <c r="Z495" s="246">
        <v>94144.57</v>
      </c>
      <c r="AB495" s="231" t="s">
        <v>10995</v>
      </c>
      <c r="AC495" s="232">
        <v>1562</v>
      </c>
    </row>
    <row r="496" spans="1:29" ht="14.5" x14ac:dyDescent="0.35">
      <c r="A496" s="259" t="s">
        <v>43980</v>
      </c>
      <c r="B496" s="259"/>
      <c r="C496" s="260">
        <v>26912.5</v>
      </c>
      <c r="E496" s="239" t="s">
        <v>956</v>
      </c>
      <c r="F496" s="239"/>
      <c r="G496" s="240">
        <v>9189.98</v>
      </c>
      <c r="I496" s="231" t="s">
        <v>3288</v>
      </c>
      <c r="J496" s="231"/>
      <c r="K496" s="232">
        <v>42255.38</v>
      </c>
      <c r="M496" s="261" t="s">
        <v>55564</v>
      </c>
      <c r="N496" s="262">
        <v>93.76</v>
      </c>
      <c r="P496" s="243" t="s">
        <v>17077</v>
      </c>
      <c r="Q496" s="244">
        <v>11305.2</v>
      </c>
      <c r="R496" s="104"/>
      <c r="S496" s="235" t="s">
        <v>33696</v>
      </c>
      <c r="T496" s="236">
        <v>48049.57</v>
      </c>
      <c r="V496" s="266" t="s">
        <v>44523</v>
      </c>
      <c r="W496" s="267">
        <v>26912.5</v>
      </c>
      <c r="Y496" s="245" t="s">
        <v>12800</v>
      </c>
      <c r="Z496" s="246">
        <v>246.1</v>
      </c>
      <c r="AB496" s="231" t="s">
        <v>8963</v>
      </c>
      <c r="AC496" s="232">
        <v>2831</v>
      </c>
    </row>
    <row r="497" spans="1:29" ht="14.5" x14ac:dyDescent="0.35">
      <c r="A497" s="259" t="s">
        <v>47364</v>
      </c>
      <c r="B497" s="259"/>
      <c r="C497" s="260">
        <v>1135656.52</v>
      </c>
      <c r="E497" s="239" t="s">
        <v>957</v>
      </c>
      <c r="F497" s="239"/>
      <c r="G497" s="240">
        <v>5811.59</v>
      </c>
      <c r="I497" s="231" t="s">
        <v>3289</v>
      </c>
      <c r="J497" s="231"/>
      <c r="K497" s="232">
        <v>161.80000000000001</v>
      </c>
      <c r="M497" s="261" t="s">
        <v>55565</v>
      </c>
      <c r="N497" s="262">
        <v>6880</v>
      </c>
      <c r="P497" s="243" t="s">
        <v>17078</v>
      </c>
      <c r="Q497" s="244">
        <v>11788.38</v>
      </c>
      <c r="R497" s="104"/>
      <c r="S497" s="235" t="s">
        <v>15127</v>
      </c>
      <c r="T497" s="236">
        <v>17793.77</v>
      </c>
      <c r="V497" s="266" t="s">
        <v>49450</v>
      </c>
      <c r="W497" s="267">
        <v>1135656.52</v>
      </c>
      <c r="Y497" s="245" t="s">
        <v>13464</v>
      </c>
      <c r="Z497" s="246">
        <v>7455.64</v>
      </c>
      <c r="AB497" s="231" t="s">
        <v>11177</v>
      </c>
      <c r="AC497" s="232">
        <v>7836</v>
      </c>
    </row>
    <row r="498" spans="1:29" ht="14.5" x14ac:dyDescent="0.35">
      <c r="A498" s="259" t="s">
        <v>43981</v>
      </c>
      <c r="B498" s="259"/>
      <c r="C498" s="260">
        <v>36251.15</v>
      </c>
      <c r="E498" s="239" t="s">
        <v>958</v>
      </c>
      <c r="F498" s="239"/>
      <c r="G498" s="240">
        <v>4413</v>
      </c>
      <c r="I498" s="231" t="s">
        <v>3290</v>
      </c>
      <c r="J498" s="231"/>
      <c r="K498" s="232">
        <v>3228.38</v>
      </c>
      <c r="M498" s="261" t="s">
        <v>55566</v>
      </c>
      <c r="N498" s="262">
        <v>526.29999999999995</v>
      </c>
      <c r="P498" s="243" t="s">
        <v>17079</v>
      </c>
      <c r="Q498" s="244">
        <v>2268.0500000000002</v>
      </c>
      <c r="R498" s="104"/>
      <c r="S498" s="235" t="s">
        <v>15128</v>
      </c>
      <c r="T498" s="236">
        <v>85512</v>
      </c>
      <c r="V498" s="266" t="s">
        <v>44524</v>
      </c>
      <c r="W498" s="267">
        <v>36251.15</v>
      </c>
      <c r="Y498" s="245" t="s">
        <v>10637</v>
      </c>
      <c r="Z498" s="246">
        <v>251336.21</v>
      </c>
      <c r="AB498" s="231" t="s">
        <v>10794</v>
      </c>
      <c r="AC498" s="232">
        <v>21599</v>
      </c>
    </row>
    <row r="499" spans="1:29" ht="14.5" x14ac:dyDescent="0.35">
      <c r="A499" s="259" t="s">
        <v>44921</v>
      </c>
      <c r="B499" s="259"/>
      <c r="C499" s="260">
        <v>3629271</v>
      </c>
      <c r="E499" s="239" t="s">
        <v>959</v>
      </c>
      <c r="F499" s="239"/>
      <c r="G499" s="240">
        <v>413</v>
      </c>
      <c r="I499" s="231" t="s">
        <v>3291</v>
      </c>
      <c r="J499" s="231"/>
      <c r="K499" s="232">
        <v>11591.37</v>
      </c>
      <c r="M499" s="261" t="s">
        <v>55567</v>
      </c>
      <c r="N499" s="262">
        <v>1658.08</v>
      </c>
      <c r="P499" s="243" t="s">
        <v>17080</v>
      </c>
      <c r="Q499" s="244">
        <v>16661.66</v>
      </c>
      <c r="R499" s="104"/>
      <c r="S499" s="235" t="s">
        <v>15129</v>
      </c>
      <c r="T499" s="236">
        <v>7872.1</v>
      </c>
      <c r="V499" s="266" t="s">
        <v>46312</v>
      </c>
      <c r="W499" s="267">
        <v>3629271</v>
      </c>
      <c r="Y499" s="245" t="s">
        <v>7484</v>
      </c>
      <c r="Z499" s="246">
        <v>51823</v>
      </c>
      <c r="AB499" s="231" t="s">
        <v>10978</v>
      </c>
      <c r="AC499" s="232">
        <v>4156</v>
      </c>
    </row>
    <row r="500" spans="1:29" ht="14.5" x14ac:dyDescent="0.35">
      <c r="A500" s="259" t="s">
        <v>43982</v>
      </c>
      <c r="B500" s="259"/>
      <c r="C500" s="260">
        <v>68007.899999999994</v>
      </c>
      <c r="E500" s="239" t="s">
        <v>960</v>
      </c>
      <c r="F500" s="239"/>
      <c r="G500" s="240">
        <v>459</v>
      </c>
      <c r="I500" s="231" t="s">
        <v>3292</v>
      </c>
      <c r="J500" s="231"/>
      <c r="K500" s="232">
        <v>15386.46</v>
      </c>
      <c r="M500" s="261" t="s">
        <v>55568</v>
      </c>
      <c r="N500" s="262">
        <v>296.12</v>
      </c>
      <c r="P500" s="243" t="s">
        <v>17081</v>
      </c>
      <c r="Q500" s="244">
        <v>97598.63</v>
      </c>
      <c r="R500" s="104"/>
      <c r="S500" s="235" t="s">
        <v>15130</v>
      </c>
      <c r="T500" s="236">
        <v>31450</v>
      </c>
      <c r="V500" s="266" t="s">
        <v>44525</v>
      </c>
      <c r="W500" s="267">
        <v>68007.899999999994</v>
      </c>
      <c r="Y500" s="245" t="s">
        <v>7742</v>
      </c>
      <c r="Z500" s="246">
        <v>2989</v>
      </c>
      <c r="AB500" s="231" t="s">
        <v>11178</v>
      </c>
      <c r="AC500" s="232">
        <v>1939</v>
      </c>
    </row>
    <row r="501" spans="1:29" ht="14.5" x14ac:dyDescent="0.35">
      <c r="A501" s="259" t="s">
        <v>43983</v>
      </c>
      <c r="B501" s="259"/>
      <c r="C501" s="260">
        <v>174998.31</v>
      </c>
      <c r="E501" s="239" t="s">
        <v>961</v>
      </c>
      <c r="F501" s="239"/>
      <c r="G501" s="240">
        <v>10916.78</v>
      </c>
      <c r="I501" s="231" t="s">
        <v>3294</v>
      </c>
      <c r="J501" s="231"/>
      <c r="K501" s="232">
        <v>46180</v>
      </c>
      <c r="M501" s="261" t="s">
        <v>55569</v>
      </c>
      <c r="N501" s="262">
        <v>1568.2</v>
      </c>
      <c r="P501" s="243" t="s">
        <v>17082</v>
      </c>
      <c r="Q501" s="244">
        <v>59841.08</v>
      </c>
      <c r="R501" s="104"/>
      <c r="S501" s="235" t="s">
        <v>15131</v>
      </c>
      <c r="T501" s="236">
        <v>11891.46</v>
      </c>
      <c r="V501" s="266" t="s">
        <v>44526</v>
      </c>
      <c r="W501" s="267">
        <v>174998.31</v>
      </c>
      <c r="Y501" s="245" t="s">
        <v>8429</v>
      </c>
      <c r="Z501" s="246">
        <v>11820.5</v>
      </c>
      <c r="AB501" s="231" t="s">
        <v>10795</v>
      </c>
      <c r="AC501" s="232">
        <v>6095</v>
      </c>
    </row>
    <row r="502" spans="1:29" ht="14.5" x14ac:dyDescent="0.35">
      <c r="A502" s="259" t="s">
        <v>47365</v>
      </c>
      <c r="B502" s="259"/>
      <c r="C502" s="260">
        <v>2015835.8</v>
      </c>
      <c r="E502" s="239" t="s">
        <v>962</v>
      </c>
      <c r="F502" s="239"/>
      <c r="G502" s="240">
        <v>61641.67</v>
      </c>
      <c r="I502" s="231" t="s">
        <v>3295</v>
      </c>
      <c r="J502" s="231"/>
      <c r="K502" s="232">
        <v>6605.06</v>
      </c>
      <c r="M502" s="261" t="s">
        <v>55570</v>
      </c>
      <c r="N502" s="262">
        <v>250.58</v>
      </c>
      <c r="P502" s="243" t="s">
        <v>17083</v>
      </c>
      <c r="Q502" s="244">
        <v>276792.69</v>
      </c>
      <c r="R502" s="104"/>
      <c r="S502" s="235" t="s">
        <v>15132</v>
      </c>
      <c r="T502" s="236">
        <v>33476.519999999997</v>
      </c>
      <c r="V502" s="266" t="s">
        <v>49451</v>
      </c>
      <c r="W502" s="267">
        <v>2015835.8</v>
      </c>
      <c r="Y502" s="245" t="s">
        <v>8568</v>
      </c>
      <c r="Z502" s="246">
        <v>1477.56</v>
      </c>
      <c r="AB502" s="231" t="s">
        <v>11179</v>
      </c>
      <c r="AC502" s="232">
        <v>2822.13</v>
      </c>
    </row>
    <row r="503" spans="1:29" ht="14.5" x14ac:dyDescent="0.35">
      <c r="A503" s="259" t="s">
        <v>47366</v>
      </c>
      <c r="B503" s="259"/>
      <c r="C503" s="260">
        <v>2047775.9</v>
      </c>
      <c r="E503" s="239" t="s">
        <v>963</v>
      </c>
      <c r="F503" s="239"/>
      <c r="G503" s="240">
        <v>1236</v>
      </c>
      <c r="I503" s="231" t="s">
        <v>3296</v>
      </c>
      <c r="J503" s="231"/>
      <c r="K503" s="232">
        <v>4500</v>
      </c>
      <c r="M503" s="261" t="s">
        <v>52869</v>
      </c>
      <c r="N503" s="262">
        <v>9085.42</v>
      </c>
      <c r="P503" s="243" t="s">
        <v>17084</v>
      </c>
      <c r="Q503" s="244">
        <v>574.4</v>
      </c>
      <c r="R503" s="104"/>
      <c r="S503" s="235" t="s">
        <v>33697</v>
      </c>
      <c r="T503" s="236">
        <v>0.44</v>
      </c>
      <c r="V503" s="266" t="s">
        <v>49452</v>
      </c>
      <c r="W503" s="267">
        <v>2047775.9</v>
      </c>
      <c r="Y503" s="245" t="s">
        <v>8870</v>
      </c>
      <c r="Z503" s="246">
        <v>1237.73</v>
      </c>
      <c r="AB503" s="231" t="s">
        <v>10796</v>
      </c>
      <c r="AC503" s="232">
        <v>2822.13</v>
      </c>
    </row>
    <row r="504" spans="1:29" ht="14.5" x14ac:dyDescent="0.35">
      <c r="A504" s="259" t="s">
        <v>43984</v>
      </c>
      <c r="B504" s="259"/>
      <c r="C504" s="260">
        <v>237772</v>
      </c>
      <c r="E504" s="239" t="s">
        <v>964</v>
      </c>
      <c r="F504" s="239"/>
      <c r="G504" s="240">
        <v>6106</v>
      </c>
      <c r="I504" s="231" t="s">
        <v>3297</v>
      </c>
      <c r="J504" s="231"/>
      <c r="K504" s="232">
        <v>342.7</v>
      </c>
      <c r="M504" s="261" t="s">
        <v>47425</v>
      </c>
      <c r="N504" s="262">
        <v>199700</v>
      </c>
      <c r="P504" s="243" t="s">
        <v>17085</v>
      </c>
      <c r="Q504" s="244">
        <v>43.95</v>
      </c>
      <c r="R504" s="104"/>
      <c r="S504" s="235" t="s">
        <v>33698</v>
      </c>
      <c r="T504" s="236">
        <v>497112.08</v>
      </c>
      <c r="V504" s="266" t="s">
        <v>44527</v>
      </c>
      <c r="W504" s="267">
        <v>237772</v>
      </c>
      <c r="Y504" s="245" t="s">
        <v>9128</v>
      </c>
      <c r="Z504" s="246">
        <v>6829.26</v>
      </c>
      <c r="AB504" s="231" t="s">
        <v>11180</v>
      </c>
      <c r="AC504" s="232">
        <v>2359</v>
      </c>
    </row>
    <row r="505" spans="1:29" ht="14.5" x14ac:dyDescent="0.35">
      <c r="A505" s="259" t="s">
        <v>43985</v>
      </c>
      <c r="B505" s="259"/>
      <c r="C505" s="260">
        <v>110072.14</v>
      </c>
      <c r="E505" s="239" t="s">
        <v>965</v>
      </c>
      <c r="F505" s="239"/>
      <c r="G505" s="240">
        <v>991</v>
      </c>
      <c r="I505" s="231" t="s">
        <v>3298</v>
      </c>
      <c r="J505" s="231"/>
      <c r="K505" s="232">
        <v>97158.13</v>
      </c>
      <c r="M505" s="261" t="s">
        <v>47426</v>
      </c>
      <c r="N505" s="262">
        <v>15277.04</v>
      </c>
      <c r="P505" s="243" t="s">
        <v>17086</v>
      </c>
      <c r="Q505" s="244">
        <v>92.15</v>
      </c>
      <c r="R505" s="104"/>
      <c r="S505" s="235" t="s">
        <v>33699</v>
      </c>
      <c r="T505" s="236">
        <v>45934.09</v>
      </c>
      <c r="V505" s="266" t="s">
        <v>44528</v>
      </c>
      <c r="W505" s="267">
        <v>110072.14</v>
      </c>
      <c r="Y505" s="245" t="s">
        <v>9749</v>
      </c>
      <c r="Z505" s="246">
        <v>8644.76</v>
      </c>
      <c r="AB505" s="231" t="s">
        <v>10797</v>
      </c>
      <c r="AC505" s="232">
        <v>2359</v>
      </c>
    </row>
    <row r="506" spans="1:29" ht="14.5" x14ac:dyDescent="0.35">
      <c r="A506" s="259" t="s">
        <v>47367</v>
      </c>
      <c r="B506" s="259"/>
      <c r="C506" s="260">
        <v>1177191.24</v>
      </c>
      <c r="E506" s="239" t="s">
        <v>966</v>
      </c>
      <c r="F506" s="239"/>
      <c r="G506" s="240">
        <v>898.7</v>
      </c>
      <c r="I506" s="231" t="s">
        <v>3299</v>
      </c>
      <c r="J506" s="231"/>
      <c r="K506" s="232">
        <v>7883.17</v>
      </c>
      <c r="M506" s="261" t="s">
        <v>17122</v>
      </c>
      <c r="N506" s="262">
        <v>198.99</v>
      </c>
      <c r="P506" s="243" t="s">
        <v>17087</v>
      </c>
      <c r="Q506" s="244">
        <v>69550.679999999993</v>
      </c>
      <c r="R506" s="104"/>
      <c r="S506" s="235" t="s">
        <v>33700</v>
      </c>
      <c r="T506" s="236">
        <v>8703.39</v>
      </c>
      <c r="V506" s="266" t="s">
        <v>49453</v>
      </c>
      <c r="W506" s="267">
        <v>1177191.24</v>
      </c>
      <c r="Y506" s="245" t="s">
        <v>10093</v>
      </c>
      <c r="Z506" s="246">
        <v>21409.84</v>
      </c>
      <c r="AB506" s="231" t="s">
        <v>11181</v>
      </c>
      <c r="AC506" s="232">
        <v>8030</v>
      </c>
    </row>
    <row r="507" spans="1:29" ht="14.5" x14ac:dyDescent="0.35">
      <c r="A507" s="259" t="s">
        <v>44922</v>
      </c>
      <c r="B507" s="259"/>
      <c r="C507" s="260">
        <v>511245</v>
      </c>
      <c r="E507" s="239" t="s">
        <v>967</v>
      </c>
      <c r="F507" s="239"/>
      <c r="G507" s="240">
        <v>1186</v>
      </c>
      <c r="I507" s="231" t="s">
        <v>3300</v>
      </c>
      <c r="J507" s="231"/>
      <c r="K507" s="232">
        <v>39892</v>
      </c>
      <c r="M507" s="261" t="s">
        <v>17137</v>
      </c>
      <c r="N507" s="262">
        <v>386</v>
      </c>
      <c r="P507" s="243" t="s">
        <v>17088</v>
      </c>
      <c r="Q507" s="244">
        <v>10607</v>
      </c>
      <c r="R507" s="104"/>
      <c r="S507" s="235" t="s">
        <v>15133</v>
      </c>
      <c r="T507" s="236">
        <v>17793.77</v>
      </c>
      <c r="V507" s="266" t="s">
        <v>46313</v>
      </c>
      <c r="W507" s="267">
        <v>511245</v>
      </c>
      <c r="Y507" s="245" t="s">
        <v>12085</v>
      </c>
      <c r="Z507" s="246">
        <v>3132</v>
      </c>
      <c r="AB507" s="231" t="s">
        <v>10798</v>
      </c>
      <c r="AC507" s="232">
        <v>8030</v>
      </c>
    </row>
    <row r="508" spans="1:29" ht="14.5" x14ac:dyDescent="0.35">
      <c r="A508" s="259" t="s">
        <v>3253</v>
      </c>
      <c r="B508" s="259"/>
      <c r="C508" s="260">
        <v>104045.75999999999</v>
      </c>
      <c r="E508" s="239" t="s">
        <v>968</v>
      </c>
      <c r="F508" s="239"/>
      <c r="G508" s="240">
        <v>2955</v>
      </c>
      <c r="I508" s="231" t="s">
        <v>3301</v>
      </c>
      <c r="J508" s="231"/>
      <c r="K508" s="232">
        <v>56336.41</v>
      </c>
      <c r="M508" s="261" t="s">
        <v>47427</v>
      </c>
      <c r="N508" s="262">
        <v>468679.45</v>
      </c>
      <c r="P508" s="243" t="s">
        <v>17089</v>
      </c>
      <c r="Q508" s="244">
        <v>811.44</v>
      </c>
      <c r="R508" s="104"/>
      <c r="S508" s="235" t="s">
        <v>15134</v>
      </c>
      <c r="T508" s="236">
        <v>85512</v>
      </c>
      <c r="V508" s="266" t="s">
        <v>10062</v>
      </c>
      <c r="W508" s="267">
        <v>104045.75999999999</v>
      </c>
      <c r="Y508" s="245" t="s">
        <v>12801</v>
      </c>
      <c r="Z508" s="246">
        <v>6000</v>
      </c>
      <c r="AB508" s="231" t="s">
        <v>8487</v>
      </c>
      <c r="AC508" s="232">
        <v>120898</v>
      </c>
    </row>
    <row r="509" spans="1:29" ht="14.5" x14ac:dyDescent="0.35">
      <c r="A509" s="259" t="s">
        <v>3326</v>
      </c>
      <c r="B509" s="259"/>
      <c r="C509" s="260">
        <v>142823</v>
      </c>
      <c r="E509" s="239" t="s">
        <v>969</v>
      </c>
      <c r="F509" s="239"/>
      <c r="G509" s="240">
        <v>680</v>
      </c>
      <c r="I509" s="231" t="s">
        <v>3302</v>
      </c>
      <c r="J509" s="231"/>
      <c r="K509" s="232">
        <v>57210</v>
      </c>
      <c r="M509" s="261" t="s">
        <v>47428</v>
      </c>
      <c r="N509" s="262">
        <v>35853.85</v>
      </c>
      <c r="P509" s="243" t="s">
        <v>17090</v>
      </c>
      <c r="Q509" s="244">
        <v>4140</v>
      </c>
      <c r="R509" s="104"/>
      <c r="S509" s="235" t="s">
        <v>15135</v>
      </c>
      <c r="T509" s="236">
        <v>7872.54</v>
      </c>
      <c r="V509" s="266" t="s">
        <v>10063</v>
      </c>
      <c r="W509" s="267">
        <v>142823</v>
      </c>
      <c r="Y509" s="245" t="s">
        <v>10638</v>
      </c>
      <c r="Z509" s="246">
        <v>115363.65</v>
      </c>
      <c r="AB509" s="231" t="s">
        <v>8965</v>
      </c>
      <c r="AC509" s="232">
        <v>2442</v>
      </c>
    </row>
    <row r="510" spans="1:29" ht="14.5" x14ac:dyDescent="0.35">
      <c r="A510" s="259" t="s">
        <v>3327</v>
      </c>
      <c r="B510" s="259"/>
      <c r="C510" s="260">
        <v>328491.73</v>
      </c>
      <c r="E510" s="239" t="s">
        <v>970</v>
      </c>
      <c r="F510" s="239"/>
      <c r="G510" s="240">
        <v>657</v>
      </c>
      <c r="I510" s="231" t="s">
        <v>3303</v>
      </c>
      <c r="J510" s="231"/>
      <c r="K510" s="232">
        <v>435</v>
      </c>
      <c r="M510" s="261" t="s">
        <v>17149</v>
      </c>
      <c r="N510" s="262">
        <v>3034.39</v>
      </c>
      <c r="P510" s="243" t="s">
        <v>17091</v>
      </c>
      <c r="Q510" s="244">
        <v>440.77</v>
      </c>
      <c r="R510" s="104"/>
      <c r="S510" s="235" t="s">
        <v>15136</v>
      </c>
      <c r="T510" s="236">
        <v>528562.07999999996</v>
      </c>
      <c r="V510" s="266" t="s">
        <v>10064</v>
      </c>
      <c r="W510" s="267">
        <v>328491.73</v>
      </c>
      <c r="Y510" s="245" t="s">
        <v>7485</v>
      </c>
      <c r="Z510" s="246">
        <v>477725</v>
      </c>
      <c r="AB510" s="231" t="s">
        <v>11182</v>
      </c>
      <c r="AC510" s="232">
        <v>144696</v>
      </c>
    </row>
    <row r="511" spans="1:29" ht="14.5" x14ac:dyDescent="0.35">
      <c r="A511" s="259" t="s">
        <v>4777</v>
      </c>
      <c r="B511" s="259"/>
      <c r="C511" s="260">
        <v>62985</v>
      </c>
      <c r="E511" s="239" t="s">
        <v>971</v>
      </c>
      <c r="F511" s="239"/>
      <c r="G511" s="240">
        <v>622</v>
      </c>
      <c r="I511" s="231" t="s">
        <v>3304</v>
      </c>
      <c r="J511" s="231"/>
      <c r="K511" s="232">
        <v>60850</v>
      </c>
      <c r="M511" s="261" t="s">
        <v>36429</v>
      </c>
      <c r="N511" s="262">
        <v>13730</v>
      </c>
      <c r="P511" s="243" t="s">
        <v>17092</v>
      </c>
      <c r="Q511" s="244">
        <v>2449.6</v>
      </c>
      <c r="R511" s="104"/>
      <c r="S511" s="235" t="s">
        <v>15137</v>
      </c>
      <c r="T511" s="236">
        <v>57825.55</v>
      </c>
      <c r="V511" s="266" t="s">
        <v>12022</v>
      </c>
      <c r="W511" s="267">
        <v>62985</v>
      </c>
      <c r="Y511" s="245" t="s">
        <v>7743</v>
      </c>
      <c r="Z511" s="246">
        <v>53035</v>
      </c>
      <c r="AB511" s="231" t="s">
        <v>10219</v>
      </c>
      <c r="AC511" s="232">
        <v>56336.41</v>
      </c>
    </row>
    <row r="512" spans="1:29" ht="14.5" x14ac:dyDescent="0.35">
      <c r="A512" s="259" t="s">
        <v>3328</v>
      </c>
      <c r="B512" s="259"/>
      <c r="C512" s="260">
        <v>2651.94</v>
      </c>
      <c r="E512" s="239" t="s">
        <v>972</v>
      </c>
      <c r="F512" s="239"/>
      <c r="G512" s="240">
        <v>222</v>
      </c>
      <c r="I512" s="231" t="s">
        <v>3305</v>
      </c>
      <c r="J512" s="231"/>
      <c r="K512" s="232">
        <v>2976.82</v>
      </c>
      <c r="M512" s="261" t="s">
        <v>55571</v>
      </c>
      <c r="N512" s="262">
        <v>10155.31</v>
      </c>
      <c r="P512" s="243" t="s">
        <v>17093</v>
      </c>
      <c r="Q512" s="244">
        <v>187.39</v>
      </c>
      <c r="R512" s="104"/>
      <c r="S512" s="235" t="s">
        <v>15138</v>
      </c>
      <c r="T512" s="236">
        <v>33476.519999999997</v>
      </c>
      <c r="V512" s="266" t="s">
        <v>10066</v>
      </c>
      <c r="W512" s="267">
        <v>2651.94</v>
      </c>
      <c r="Y512" s="245" t="s">
        <v>7911</v>
      </c>
      <c r="Z512" s="246">
        <v>22003</v>
      </c>
      <c r="AB512" s="231" t="s">
        <v>10800</v>
      </c>
      <c r="AC512" s="232">
        <v>324372.40999999997</v>
      </c>
    </row>
    <row r="513" spans="1:29" ht="14.5" x14ac:dyDescent="0.35">
      <c r="A513" s="259" t="s">
        <v>3255</v>
      </c>
      <c r="B513" s="259"/>
      <c r="C513" s="260">
        <v>157238.59</v>
      </c>
      <c r="E513" s="239" t="s">
        <v>973</v>
      </c>
      <c r="F513" s="239"/>
      <c r="G513" s="240">
        <v>2649</v>
      </c>
      <c r="I513" s="231" t="s">
        <v>3306</v>
      </c>
      <c r="J513" s="231"/>
      <c r="K513" s="232">
        <v>44127.87</v>
      </c>
      <c r="M513" s="261" t="s">
        <v>55572</v>
      </c>
      <c r="N513" s="262">
        <v>1306.2</v>
      </c>
      <c r="P513" s="243" t="s">
        <v>17094</v>
      </c>
      <c r="Q513" s="244">
        <v>74.709999999999994</v>
      </c>
      <c r="R513" s="104"/>
      <c r="S513" s="235" t="s">
        <v>18944</v>
      </c>
      <c r="T513" s="236">
        <v>8703.39</v>
      </c>
      <c r="V513" s="266" t="s">
        <v>10067</v>
      </c>
      <c r="W513" s="267">
        <v>157238.59</v>
      </c>
      <c r="Y513" s="245" t="s">
        <v>8154</v>
      </c>
      <c r="Z513" s="246">
        <v>222778</v>
      </c>
      <c r="AB513" s="231" t="s">
        <v>11183</v>
      </c>
      <c r="AC513" s="232">
        <v>2267</v>
      </c>
    </row>
    <row r="514" spans="1:29" ht="14.5" x14ac:dyDescent="0.35">
      <c r="A514" s="259" t="s">
        <v>3329</v>
      </c>
      <c r="B514" s="259"/>
      <c r="C514" s="260">
        <v>465504.14</v>
      </c>
      <c r="E514" s="239" t="s">
        <v>974</v>
      </c>
      <c r="F514" s="239"/>
      <c r="G514" s="240">
        <v>7548.67</v>
      </c>
      <c r="I514" s="231" t="s">
        <v>3307</v>
      </c>
      <c r="J514" s="231"/>
      <c r="K514" s="232">
        <v>1135.73</v>
      </c>
      <c r="M514" s="261" t="s">
        <v>55573</v>
      </c>
      <c r="N514" s="262">
        <v>876.82</v>
      </c>
      <c r="P514" s="243" t="s">
        <v>17095</v>
      </c>
      <c r="Q514" s="244">
        <v>9671.59</v>
      </c>
      <c r="R514" s="104"/>
      <c r="S514" s="235" t="s">
        <v>15139</v>
      </c>
      <c r="T514" s="236">
        <v>28982.38</v>
      </c>
      <c r="V514" s="266" t="s">
        <v>10068</v>
      </c>
      <c r="W514" s="267">
        <v>465504.14</v>
      </c>
      <c r="Y514" s="245" t="s">
        <v>8430</v>
      </c>
      <c r="Z514" s="246">
        <v>219257</v>
      </c>
      <c r="AB514" s="231" t="s">
        <v>10801</v>
      </c>
      <c r="AC514" s="232">
        <v>2267</v>
      </c>
    </row>
    <row r="515" spans="1:29" ht="14.5" x14ac:dyDescent="0.35">
      <c r="A515" s="259" t="s">
        <v>3330</v>
      </c>
      <c r="B515" s="259"/>
      <c r="C515" s="260">
        <v>167396.4</v>
      </c>
      <c r="E515" s="239" t="s">
        <v>975</v>
      </c>
      <c r="F515" s="239"/>
      <c r="G515" s="240">
        <v>3418.51</v>
      </c>
      <c r="I515" s="231" t="s">
        <v>3308</v>
      </c>
      <c r="J515" s="231"/>
      <c r="K515" s="232">
        <v>5900</v>
      </c>
      <c r="M515" s="261" t="s">
        <v>55574</v>
      </c>
      <c r="N515" s="262">
        <v>2762.23</v>
      </c>
      <c r="P515" s="243" t="s">
        <v>17096</v>
      </c>
      <c r="Q515" s="244">
        <v>739.9</v>
      </c>
      <c r="R515" s="104"/>
      <c r="S515" s="235" t="s">
        <v>15140</v>
      </c>
      <c r="T515" s="236">
        <v>27950</v>
      </c>
      <c r="V515" s="266" t="s">
        <v>10069</v>
      </c>
      <c r="W515" s="267">
        <v>167396.4</v>
      </c>
      <c r="Y515" s="245" t="s">
        <v>8569</v>
      </c>
      <c r="Z515" s="246">
        <v>177419</v>
      </c>
      <c r="AB515" s="231" t="s">
        <v>11184</v>
      </c>
      <c r="AC515" s="232">
        <v>6899</v>
      </c>
    </row>
    <row r="516" spans="1:29" ht="14.5" x14ac:dyDescent="0.35">
      <c r="A516" s="259" t="s">
        <v>3331</v>
      </c>
      <c r="B516" s="259"/>
      <c r="C516" s="260">
        <v>3034.39</v>
      </c>
      <c r="E516" s="239" t="s">
        <v>976</v>
      </c>
      <c r="F516" s="239"/>
      <c r="G516" s="240">
        <v>258</v>
      </c>
      <c r="I516" s="231" t="s">
        <v>3309</v>
      </c>
      <c r="J516" s="231"/>
      <c r="K516" s="232">
        <v>29510.6</v>
      </c>
      <c r="M516" s="261" t="s">
        <v>55575</v>
      </c>
      <c r="N516" s="262">
        <v>747.93</v>
      </c>
      <c r="P516" s="243" t="s">
        <v>17097</v>
      </c>
      <c r="Q516" s="244">
        <v>972.11</v>
      </c>
      <c r="R516" s="104"/>
      <c r="S516" s="235" t="s">
        <v>15141</v>
      </c>
      <c r="T516" s="236">
        <v>4294.05</v>
      </c>
      <c r="V516" s="266" t="s">
        <v>10070</v>
      </c>
      <c r="W516" s="267">
        <v>3034.39</v>
      </c>
      <c r="Y516" s="245" t="s">
        <v>8871</v>
      </c>
      <c r="Z516" s="246">
        <v>82165</v>
      </c>
      <c r="AB516" s="231" t="s">
        <v>10802</v>
      </c>
      <c r="AC516" s="232">
        <v>6899</v>
      </c>
    </row>
    <row r="517" spans="1:29" ht="14.5" x14ac:dyDescent="0.35">
      <c r="A517" s="259" t="s">
        <v>3256</v>
      </c>
      <c r="B517" s="259"/>
      <c r="C517" s="260">
        <v>4516.8900000000003</v>
      </c>
      <c r="E517" s="239" t="s">
        <v>977</v>
      </c>
      <c r="F517" s="239"/>
      <c r="G517" s="240">
        <v>13771.33</v>
      </c>
      <c r="I517" s="231" t="s">
        <v>3310</v>
      </c>
      <c r="J517" s="231"/>
      <c r="K517" s="232">
        <v>321498.08</v>
      </c>
      <c r="M517" s="261" t="s">
        <v>49916</v>
      </c>
      <c r="N517" s="262">
        <v>1360</v>
      </c>
      <c r="P517" s="243" t="s">
        <v>17098</v>
      </c>
      <c r="Q517" s="244">
        <v>322.5</v>
      </c>
      <c r="R517" s="104"/>
      <c r="S517" s="235" t="s">
        <v>15142</v>
      </c>
      <c r="T517" s="236">
        <v>6534.63</v>
      </c>
      <c r="V517" s="266" t="s">
        <v>10071</v>
      </c>
      <c r="W517" s="267">
        <v>4516.8900000000003</v>
      </c>
      <c r="Y517" s="245" t="s">
        <v>9129</v>
      </c>
      <c r="Z517" s="246">
        <v>253230</v>
      </c>
      <c r="AB517" s="231" t="s">
        <v>8488</v>
      </c>
      <c r="AC517" s="232">
        <v>260390.36</v>
      </c>
    </row>
    <row r="518" spans="1:29" ht="14.5" x14ac:dyDescent="0.35">
      <c r="A518" s="259" t="s">
        <v>3257</v>
      </c>
      <c r="B518" s="259"/>
      <c r="C518" s="260">
        <v>1480781.54</v>
      </c>
      <c r="E518" s="239" t="s">
        <v>978</v>
      </c>
      <c r="F518" s="239"/>
      <c r="G518" s="240">
        <v>753</v>
      </c>
      <c r="I518" s="231" t="s">
        <v>3311</v>
      </c>
      <c r="J518" s="231"/>
      <c r="K518" s="232">
        <v>29625.07</v>
      </c>
      <c r="M518" s="261" t="s">
        <v>37915</v>
      </c>
      <c r="N518" s="262">
        <v>52452</v>
      </c>
      <c r="P518" s="243" t="s">
        <v>17099</v>
      </c>
      <c r="Q518" s="244">
        <v>41566.5</v>
      </c>
      <c r="R518" s="104"/>
      <c r="S518" s="235" t="s">
        <v>15143</v>
      </c>
      <c r="T518" s="236">
        <v>1967.32</v>
      </c>
      <c r="V518" s="266" t="s">
        <v>10072</v>
      </c>
      <c r="W518" s="267">
        <v>1480781.54</v>
      </c>
      <c r="Y518" s="245" t="s">
        <v>9359</v>
      </c>
      <c r="Z518" s="246">
        <v>482185</v>
      </c>
      <c r="AB518" s="231" t="s">
        <v>11185</v>
      </c>
      <c r="AC518" s="232">
        <v>498759.22</v>
      </c>
    </row>
    <row r="519" spans="1:29" ht="14.5" x14ac:dyDescent="0.35">
      <c r="A519" s="259" t="s">
        <v>3258</v>
      </c>
      <c r="B519" s="259"/>
      <c r="C519" s="260">
        <v>395298.55</v>
      </c>
      <c r="E519" s="239" t="s">
        <v>979</v>
      </c>
      <c r="F519" s="239"/>
      <c r="G519" s="240">
        <v>59993</v>
      </c>
      <c r="I519" s="231" t="s">
        <v>3312</v>
      </c>
      <c r="J519" s="231"/>
      <c r="K519" s="232">
        <v>40923.1</v>
      </c>
      <c r="M519" s="261" t="s">
        <v>37916</v>
      </c>
      <c r="N519" s="262">
        <v>4085.19</v>
      </c>
      <c r="P519" s="243" t="s">
        <v>17100</v>
      </c>
      <c r="Q519" s="244">
        <v>117634.65</v>
      </c>
      <c r="R519" s="104"/>
      <c r="S519" s="235" t="s">
        <v>15144</v>
      </c>
      <c r="T519" s="236">
        <v>1238.2</v>
      </c>
      <c r="V519" s="266" t="s">
        <v>10073</v>
      </c>
      <c r="W519" s="267">
        <v>395298.55</v>
      </c>
      <c r="Y519" s="245" t="s">
        <v>9509</v>
      </c>
      <c r="Z519" s="246">
        <v>22806</v>
      </c>
      <c r="AB519" s="231" t="s">
        <v>10804</v>
      </c>
      <c r="AC519" s="232">
        <v>759149.58</v>
      </c>
    </row>
    <row r="520" spans="1:29" ht="14.5" x14ac:dyDescent="0.35">
      <c r="A520" s="259" t="s">
        <v>3259</v>
      </c>
      <c r="B520" s="259"/>
      <c r="C520" s="260">
        <v>11662.13</v>
      </c>
      <c r="E520" s="239" t="s">
        <v>980</v>
      </c>
      <c r="F520" s="239"/>
      <c r="G520" s="240">
        <v>4211</v>
      </c>
      <c r="I520" s="231" t="s">
        <v>3313</v>
      </c>
      <c r="J520" s="231"/>
      <c r="K520" s="232">
        <v>1737.75</v>
      </c>
      <c r="M520" s="261" t="s">
        <v>37917</v>
      </c>
      <c r="N520" s="262">
        <v>12409.68</v>
      </c>
      <c r="P520" s="243" t="s">
        <v>17101</v>
      </c>
      <c r="Q520" s="244">
        <v>22651.49</v>
      </c>
      <c r="R520" s="104"/>
      <c r="S520" s="235" t="s">
        <v>33701</v>
      </c>
      <c r="T520" s="236">
        <v>17945.169999999998</v>
      </c>
      <c r="V520" s="266" t="s">
        <v>10075</v>
      </c>
      <c r="W520" s="267">
        <v>11662.13</v>
      </c>
      <c r="Y520" s="245" t="s">
        <v>9750</v>
      </c>
      <c r="Z520" s="246">
        <v>464669</v>
      </c>
      <c r="AB520" s="231" t="s">
        <v>11186</v>
      </c>
      <c r="AC520" s="232">
        <v>15523</v>
      </c>
    </row>
    <row r="521" spans="1:29" ht="14.5" x14ac:dyDescent="0.35">
      <c r="A521" s="259" t="s">
        <v>3335</v>
      </c>
      <c r="B521" s="259"/>
      <c r="C521" s="260">
        <v>217097.86</v>
      </c>
      <c r="E521" s="239" t="s">
        <v>981</v>
      </c>
      <c r="F521" s="239"/>
      <c r="G521" s="240">
        <v>458</v>
      </c>
      <c r="I521" s="231" t="s">
        <v>3314</v>
      </c>
      <c r="J521" s="231"/>
      <c r="K521" s="232">
        <v>270</v>
      </c>
      <c r="M521" s="261" t="s">
        <v>37918</v>
      </c>
      <c r="N521" s="262">
        <v>6100.9</v>
      </c>
      <c r="P521" s="243" t="s">
        <v>17102</v>
      </c>
      <c r="Q521" s="244">
        <v>10607</v>
      </c>
      <c r="R521" s="104"/>
      <c r="S521" s="235" t="s">
        <v>33702</v>
      </c>
      <c r="T521" s="236">
        <v>2212.6999999999998</v>
      </c>
      <c r="V521" s="266" t="s">
        <v>10078</v>
      </c>
      <c r="W521" s="267">
        <v>217097.86</v>
      </c>
      <c r="Y521" s="245" t="s">
        <v>10094</v>
      </c>
      <c r="Z521" s="246">
        <v>1233351.04</v>
      </c>
      <c r="AB521" s="231" t="s">
        <v>10805</v>
      </c>
      <c r="AC521" s="232">
        <v>15523</v>
      </c>
    </row>
    <row r="522" spans="1:29" ht="14.5" x14ac:dyDescent="0.35">
      <c r="A522" s="259" t="s">
        <v>3336</v>
      </c>
      <c r="B522" s="259"/>
      <c r="C522" s="260">
        <v>18791.310000000001</v>
      </c>
      <c r="E522" s="239" t="s">
        <v>982</v>
      </c>
      <c r="F522" s="239"/>
      <c r="G522" s="240">
        <v>3296</v>
      </c>
      <c r="I522" s="231" t="s">
        <v>3315</v>
      </c>
      <c r="J522" s="231"/>
      <c r="K522" s="232">
        <v>1771.57</v>
      </c>
      <c r="M522" s="261" t="s">
        <v>52870</v>
      </c>
      <c r="N522" s="262">
        <v>3784.47</v>
      </c>
      <c r="P522" s="243" t="s">
        <v>14936</v>
      </c>
      <c r="Q522" s="244">
        <v>574.4</v>
      </c>
      <c r="R522" s="104"/>
      <c r="S522" s="235" t="s">
        <v>33703</v>
      </c>
      <c r="T522" s="236">
        <v>52581.7</v>
      </c>
      <c r="V522" s="266" t="s">
        <v>10079</v>
      </c>
      <c r="W522" s="267">
        <v>18791.310000000001</v>
      </c>
      <c r="Y522" s="245" t="s">
        <v>10358</v>
      </c>
      <c r="Z522" s="246">
        <v>9442.1200000000008</v>
      </c>
      <c r="AB522" s="231" t="s">
        <v>11187</v>
      </c>
      <c r="AC522" s="232">
        <v>19756</v>
      </c>
    </row>
    <row r="523" spans="1:29" ht="14.5" x14ac:dyDescent="0.35">
      <c r="A523" s="259" t="s">
        <v>3337</v>
      </c>
      <c r="B523" s="259"/>
      <c r="C523" s="260">
        <v>201.6</v>
      </c>
      <c r="E523" s="239" t="s">
        <v>983</v>
      </c>
      <c r="F523" s="239"/>
      <c r="G523" s="240">
        <v>12745.98</v>
      </c>
      <c r="I523" s="231" t="s">
        <v>3316</v>
      </c>
      <c r="J523" s="231"/>
      <c r="K523" s="232">
        <v>97356</v>
      </c>
      <c r="M523" s="261" t="s">
        <v>42906</v>
      </c>
      <c r="N523" s="262">
        <v>13761.23</v>
      </c>
      <c r="P523" s="243" t="s">
        <v>17103</v>
      </c>
      <c r="Q523" s="244">
        <v>368.66</v>
      </c>
      <c r="R523" s="104"/>
      <c r="S523" s="235" t="s">
        <v>33704</v>
      </c>
      <c r="T523" s="236">
        <v>7571.83</v>
      </c>
      <c r="V523" s="266" t="s">
        <v>10080</v>
      </c>
      <c r="W523" s="267">
        <v>201.6</v>
      </c>
      <c r="Y523" s="245" t="s">
        <v>12274</v>
      </c>
      <c r="Z523" s="246">
        <v>14586</v>
      </c>
      <c r="AB523" s="231" t="s">
        <v>10222</v>
      </c>
      <c r="AC523" s="232">
        <v>57210</v>
      </c>
    </row>
    <row r="524" spans="1:29" ht="14.5" x14ac:dyDescent="0.35">
      <c r="A524" s="259" t="s">
        <v>3338</v>
      </c>
      <c r="B524" s="259"/>
      <c r="C524" s="260">
        <v>1625966.45</v>
      </c>
      <c r="E524" s="239" t="s">
        <v>984</v>
      </c>
      <c r="F524" s="239"/>
      <c r="G524" s="240">
        <v>981</v>
      </c>
      <c r="I524" s="231" t="s">
        <v>3317</v>
      </c>
      <c r="J524" s="231"/>
      <c r="K524" s="232">
        <v>109368.78</v>
      </c>
      <c r="M524" s="261" t="s">
        <v>42907</v>
      </c>
      <c r="N524" s="262">
        <v>1052.8</v>
      </c>
      <c r="P524" s="243" t="s">
        <v>17104</v>
      </c>
      <c r="Q524" s="244">
        <v>18273.95</v>
      </c>
      <c r="R524" s="104"/>
      <c r="S524" s="235" t="s">
        <v>33705</v>
      </c>
      <c r="T524" s="236">
        <v>61278.6</v>
      </c>
      <c r="V524" s="266" t="s">
        <v>10081</v>
      </c>
      <c r="W524" s="267">
        <v>1625966.45</v>
      </c>
      <c r="Y524" s="245" t="s">
        <v>13466</v>
      </c>
      <c r="Z524" s="246">
        <v>575025.57999999996</v>
      </c>
      <c r="AB524" s="231" t="s">
        <v>10806</v>
      </c>
      <c r="AC524" s="232">
        <v>76966</v>
      </c>
    </row>
    <row r="525" spans="1:29" ht="14.5" x14ac:dyDescent="0.35">
      <c r="A525" s="259" t="s">
        <v>3260</v>
      </c>
      <c r="B525" s="259"/>
      <c r="C525" s="260">
        <v>356869.19</v>
      </c>
      <c r="E525" s="239" t="s">
        <v>985</v>
      </c>
      <c r="F525" s="239"/>
      <c r="G525" s="240">
        <v>5672</v>
      </c>
      <c r="I525" s="231" t="s">
        <v>3318</v>
      </c>
      <c r="J525" s="231"/>
      <c r="K525" s="232">
        <v>23508</v>
      </c>
      <c r="M525" s="261" t="s">
        <v>36430</v>
      </c>
      <c r="N525" s="262">
        <v>71448.800000000003</v>
      </c>
      <c r="P525" s="243" t="s">
        <v>14940</v>
      </c>
      <c r="Q525" s="244">
        <v>17284.009999999998</v>
      </c>
      <c r="R525" s="104"/>
      <c r="S525" s="235" t="s">
        <v>15145</v>
      </c>
      <c r="T525" s="236">
        <v>28982.38</v>
      </c>
      <c r="V525" s="266" t="s">
        <v>10082</v>
      </c>
      <c r="W525" s="267">
        <v>356869.19</v>
      </c>
      <c r="Y525" s="245" t="s">
        <v>10639</v>
      </c>
      <c r="Z525" s="246">
        <v>4309676.74</v>
      </c>
      <c r="AB525" s="231" t="s">
        <v>11188</v>
      </c>
      <c r="AC525" s="232">
        <v>4066</v>
      </c>
    </row>
    <row r="526" spans="1:29" ht="14.5" x14ac:dyDescent="0.35">
      <c r="A526" s="259" t="s">
        <v>4778</v>
      </c>
      <c r="B526" s="259"/>
      <c r="C526" s="260">
        <v>11930.2</v>
      </c>
      <c r="E526" s="239" t="s">
        <v>986</v>
      </c>
      <c r="F526" s="239"/>
      <c r="G526" s="240">
        <v>177382</v>
      </c>
      <c r="I526" s="231" t="s">
        <v>3319</v>
      </c>
      <c r="J526" s="231"/>
      <c r="K526" s="232">
        <v>156981.56</v>
      </c>
      <c r="M526" s="261" t="s">
        <v>17152</v>
      </c>
      <c r="N526" s="262">
        <v>138625.60999999999</v>
      </c>
      <c r="P526" s="243" t="s">
        <v>14941</v>
      </c>
      <c r="Q526" s="244">
        <v>13555.31</v>
      </c>
      <c r="R526" s="104"/>
      <c r="S526" s="235" t="s">
        <v>15146</v>
      </c>
      <c r="T526" s="236">
        <v>27950</v>
      </c>
      <c r="V526" s="266" t="s">
        <v>12023</v>
      </c>
      <c r="W526" s="267">
        <v>11930.2</v>
      </c>
      <c r="Y526" s="245" t="s">
        <v>7486</v>
      </c>
      <c r="Z526" s="246">
        <v>32774.03</v>
      </c>
      <c r="AB526" s="231" t="s">
        <v>10807</v>
      </c>
      <c r="AC526" s="232">
        <v>4066</v>
      </c>
    </row>
    <row r="527" spans="1:29" ht="14.5" x14ac:dyDescent="0.35">
      <c r="A527" s="259" t="s">
        <v>3339</v>
      </c>
      <c r="B527" s="259"/>
      <c r="C527" s="260">
        <v>10879.5</v>
      </c>
      <c r="E527" s="239" t="s">
        <v>987</v>
      </c>
      <c r="F527" s="239"/>
      <c r="G527" s="240">
        <v>659</v>
      </c>
      <c r="I527" s="231" t="s">
        <v>3320</v>
      </c>
      <c r="J527" s="231"/>
      <c r="K527" s="232">
        <v>232224.46</v>
      </c>
      <c r="M527" s="261" t="s">
        <v>17153</v>
      </c>
      <c r="N527" s="262">
        <v>3773.02</v>
      </c>
      <c r="P527" s="243" t="s">
        <v>17105</v>
      </c>
      <c r="Q527" s="244">
        <v>77501.67</v>
      </c>
      <c r="R527" s="104"/>
      <c r="S527" s="235" t="s">
        <v>15147</v>
      </c>
      <c r="T527" s="236">
        <v>4294.05</v>
      </c>
      <c r="V527" s="266" t="s">
        <v>10083</v>
      </c>
      <c r="W527" s="267">
        <v>10879.5</v>
      </c>
      <c r="Y527" s="245" t="s">
        <v>7912</v>
      </c>
      <c r="Z527" s="246">
        <v>3794.2</v>
      </c>
      <c r="AB527" s="231" t="s">
        <v>10979</v>
      </c>
      <c r="AC527" s="232">
        <v>934913</v>
      </c>
    </row>
    <row r="528" spans="1:29" ht="14.5" x14ac:dyDescent="0.35">
      <c r="A528" s="259" t="s">
        <v>3340</v>
      </c>
      <c r="B528" s="259"/>
      <c r="C528" s="260">
        <v>4</v>
      </c>
      <c r="E528" s="239" t="s">
        <v>988</v>
      </c>
      <c r="F528" s="239"/>
      <c r="G528" s="240">
        <v>5599</v>
      </c>
      <c r="I528" s="231" t="s">
        <v>3321</v>
      </c>
      <c r="J528" s="231"/>
      <c r="K528" s="232">
        <v>74326.42</v>
      </c>
      <c r="M528" s="261" t="s">
        <v>17154</v>
      </c>
      <c r="N528" s="262">
        <v>3062.87</v>
      </c>
      <c r="P528" s="243" t="s">
        <v>17106</v>
      </c>
      <c r="Q528" s="244">
        <v>5757</v>
      </c>
      <c r="R528" s="104"/>
      <c r="S528" s="235" t="s">
        <v>15148</v>
      </c>
      <c r="T528" s="236">
        <v>6534.63</v>
      </c>
      <c r="V528" s="266" t="s">
        <v>10084</v>
      </c>
      <c r="W528" s="267">
        <v>4</v>
      </c>
      <c r="Y528" s="245" t="s">
        <v>8155</v>
      </c>
      <c r="Z528" s="246">
        <v>123194.68</v>
      </c>
      <c r="AB528" s="231" t="s">
        <v>11189</v>
      </c>
      <c r="AC528" s="232">
        <v>582022</v>
      </c>
    </row>
    <row r="529" spans="1:29" ht="14.5" x14ac:dyDescent="0.35">
      <c r="A529" s="259" t="s">
        <v>4779</v>
      </c>
      <c r="B529" s="259"/>
      <c r="C529" s="260">
        <v>177.75</v>
      </c>
      <c r="E529" s="239" t="s">
        <v>989</v>
      </c>
      <c r="F529" s="239"/>
      <c r="G529" s="240">
        <v>2261</v>
      </c>
      <c r="I529" s="231" t="s">
        <v>3322</v>
      </c>
      <c r="J529" s="231"/>
      <c r="K529" s="232">
        <v>50578</v>
      </c>
      <c r="M529" s="261" t="s">
        <v>17155</v>
      </c>
      <c r="N529" s="262">
        <v>41591.129999999997</v>
      </c>
      <c r="P529" s="243" t="s">
        <v>17107</v>
      </c>
      <c r="Q529" s="244">
        <v>212</v>
      </c>
      <c r="R529" s="104"/>
      <c r="S529" s="235" t="s">
        <v>15149</v>
      </c>
      <c r="T529" s="236">
        <v>1967.32</v>
      </c>
      <c r="V529" s="266" t="s">
        <v>10086</v>
      </c>
      <c r="W529" s="267">
        <v>177.75</v>
      </c>
      <c r="Y529" s="245" t="s">
        <v>8431</v>
      </c>
      <c r="Z529" s="246">
        <v>20625.310000000001</v>
      </c>
      <c r="AB529" s="231" t="s">
        <v>10808</v>
      </c>
      <c r="AC529" s="232">
        <v>1516935</v>
      </c>
    </row>
    <row r="530" spans="1:29" ht="14.5" x14ac:dyDescent="0.35">
      <c r="A530" s="259" t="s">
        <v>3342</v>
      </c>
      <c r="B530" s="259"/>
      <c r="C530" s="260">
        <v>628301.26</v>
      </c>
      <c r="E530" s="239" t="s">
        <v>990</v>
      </c>
      <c r="F530" s="239"/>
      <c r="G530" s="240">
        <v>3269.99</v>
      </c>
      <c r="I530" s="231" t="s">
        <v>3323</v>
      </c>
      <c r="J530" s="231"/>
      <c r="K530" s="232">
        <v>7069.44</v>
      </c>
      <c r="M530" s="261" t="s">
        <v>17156</v>
      </c>
      <c r="N530" s="262">
        <v>1671.18</v>
      </c>
      <c r="P530" s="243" t="s">
        <v>17108</v>
      </c>
      <c r="Q530" s="244">
        <v>17499.64</v>
      </c>
      <c r="R530" s="104"/>
      <c r="S530" s="235" t="s">
        <v>19016</v>
      </c>
      <c r="T530" s="236">
        <v>17945.169999999998</v>
      </c>
      <c r="V530" s="266" t="s">
        <v>10087</v>
      </c>
      <c r="W530" s="267">
        <v>628301.26</v>
      </c>
      <c r="Y530" s="245" t="s">
        <v>8570</v>
      </c>
      <c r="Z530" s="246">
        <v>13123.53</v>
      </c>
      <c r="AB530" s="231" t="s">
        <v>8489</v>
      </c>
      <c r="AC530" s="232">
        <v>29375.34</v>
      </c>
    </row>
    <row r="531" spans="1:29" ht="14.5" x14ac:dyDescent="0.35">
      <c r="A531" s="259" t="s">
        <v>3262</v>
      </c>
      <c r="B531" s="259"/>
      <c r="C531" s="260">
        <v>8468.7999999999993</v>
      </c>
      <c r="E531" s="239" t="s">
        <v>991</v>
      </c>
      <c r="F531" s="239"/>
      <c r="G531" s="240">
        <v>1842</v>
      </c>
      <c r="I531" s="231" t="s">
        <v>3324</v>
      </c>
      <c r="J531" s="231"/>
      <c r="K531" s="232">
        <v>70674.460000000006</v>
      </c>
      <c r="M531" s="261" t="s">
        <v>35004</v>
      </c>
      <c r="N531" s="262">
        <v>2113.4299999999998</v>
      </c>
      <c r="P531" s="243" t="s">
        <v>14943</v>
      </c>
      <c r="Q531" s="244">
        <v>175249.23</v>
      </c>
      <c r="R531" s="104"/>
      <c r="S531" s="235" t="s">
        <v>33706</v>
      </c>
      <c r="T531" s="236">
        <v>2212.6999999999998</v>
      </c>
      <c r="V531" s="266" t="s">
        <v>10088</v>
      </c>
      <c r="W531" s="267">
        <v>8468.7999999999993</v>
      </c>
      <c r="Y531" s="245" t="s">
        <v>9130</v>
      </c>
      <c r="Z531" s="246">
        <v>7535.84</v>
      </c>
      <c r="AB531" s="231" t="s">
        <v>11190</v>
      </c>
      <c r="AC531" s="232">
        <v>41941</v>
      </c>
    </row>
    <row r="532" spans="1:29" ht="14.5" x14ac:dyDescent="0.35">
      <c r="A532" s="259" t="s">
        <v>3343</v>
      </c>
      <c r="B532" s="259"/>
      <c r="C532" s="260">
        <v>35077.96</v>
      </c>
      <c r="E532" s="239" t="s">
        <v>992</v>
      </c>
      <c r="F532" s="239"/>
      <c r="G532" s="240">
        <v>4196</v>
      </c>
      <c r="I532" s="231" t="s">
        <v>3325</v>
      </c>
      <c r="J532" s="231"/>
      <c r="K532" s="232">
        <v>3743434.32</v>
      </c>
      <c r="M532" s="261" t="s">
        <v>17157</v>
      </c>
      <c r="N532" s="262">
        <v>10342.719999999999</v>
      </c>
      <c r="P532" s="243" t="s">
        <v>17109</v>
      </c>
      <c r="Q532" s="244">
        <v>84429.88</v>
      </c>
      <c r="R532" s="104"/>
      <c r="S532" s="235" t="s">
        <v>15150</v>
      </c>
      <c r="T532" s="236">
        <v>53819.9</v>
      </c>
      <c r="V532" s="266" t="s">
        <v>10089</v>
      </c>
      <c r="W532" s="267">
        <v>35077.96</v>
      </c>
      <c r="Y532" s="245" t="s">
        <v>9360</v>
      </c>
      <c r="Z532" s="246">
        <v>46599.46</v>
      </c>
      <c r="AB532" s="231" t="s">
        <v>10224</v>
      </c>
      <c r="AC532" s="232">
        <v>435</v>
      </c>
    </row>
    <row r="533" spans="1:29" ht="14.5" x14ac:dyDescent="0.35">
      <c r="A533" s="259" t="s">
        <v>3263</v>
      </c>
      <c r="B533" s="259"/>
      <c r="C533" s="260">
        <v>2433.84</v>
      </c>
      <c r="E533" s="239" t="s">
        <v>993</v>
      </c>
      <c r="F533" s="239"/>
      <c r="G533" s="240">
        <v>769</v>
      </c>
      <c r="I533" s="205"/>
      <c r="J533" s="205"/>
      <c r="K533" s="206"/>
      <c r="M533" s="261" t="s">
        <v>17158</v>
      </c>
      <c r="N533" s="262">
        <v>17673.47</v>
      </c>
      <c r="P533" s="243" t="s">
        <v>17110</v>
      </c>
      <c r="Q533" s="244">
        <v>1242.08</v>
      </c>
      <c r="R533" s="104"/>
      <c r="S533" s="235" t="s">
        <v>19021</v>
      </c>
      <c r="T533" s="236">
        <v>7571.83</v>
      </c>
      <c r="V533" s="266" t="s">
        <v>10090</v>
      </c>
      <c r="W533" s="267">
        <v>2433.84</v>
      </c>
      <c r="Y533" s="245" t="s">
        <v>9510</v>
      </c>
      <c r="Z533" s="246">
        <v>2957</v>
      </c>
      <c r="AB533" s="231" t="s">
        <v>10809</v>
      </c>
      <c r="AC533" s="232">
        <v>71751.34</v>
      </c>
    </row>
    <row r="534" spans="1:29" ht="14.5" x14ac:dyDescent="0.35">
      <c r="A534" s="259" t="s">
        <v>3344</v>
      </c>
      <c r="B534" s="259"/>
      <c r="C534" s="260">
        <v>20528.78</v>
      </c>
      <c r="E534" s="239" t="s">
        <v>994</v>
      </c>
      <c r="F534" s="239"/>
      <c r="G534" s="240">
        <v>4555</v>
      </c>
      <c r="I534" s="205"/>
      <c r="J534" s="205"/>
      <c r="K534" s="206"/>
      <c r="M534" s="261" t="s">
        <v>17159</v>
      </c>
      <c r="N534" s="262">
        <v>7903.09</v>
      </c>
      <c r="P534" s="243" t="s">
        <v>17111</v>
      </c>
      <c r="Q534" s="244">
        <v>514163.02</v>
      </c>
      <c r="R534" s="104"/>
      <c r="S534" s="235" t="s">
        <v>33707</v>
      </c>
      <c r="T534" s="236">
        <v>61278.6</v>
      </c>
      <c r="V534" s="266" t="s">
        <v>10091</v>
      </c>
      <c r="W534" s="267">
        <v>20528.78</v>
      </c>
      <c r="Y534" s="245" t="s">
        <v>9706</v>
      </c>
      <c r="Z534" s="246">
        <v>97308</v>
      </c>
      <c r="AB534" s="231" t="s">
        <v>8490</v>
      </c>
      <c r="AC534" s="232">
        <v>410663.57</v>
      </c>
    </row>
    <row r="535" spans="1:29" ht="14.5" x14ac:dyDescent="0.35">
      <c r="A535" s="259" t="s">
        <v>3346</v>
      </c>
      <c r="B535" s="259"/>
      <c r="C535" s="260">
        <v>50730.85</v>
      </c>
      <c r="E535" s="239" t="s">
        <v>995</v>
      </c>
      <c r="F535" s="239"/>
      <c r="G535" s="240">
        <v>1502.12</v>
      </c>
      <c r="M535" s="261" t="s">
        <v>17160</v>
      </c>
      <c r="N535" s="262">
        <v>4609.58</v>
      </c>
      <c r="P535" s="243" t="s">
        <v>17112</v>
      </c>
      <c r="Q535" s="244">
        <v>118.3</v>
      </c>
      <c r="R535" s="104"/>
      <c r="S535" s="235" t="s">
        <v>15151</v>
      </c>
      <c r="T535" s="236">
        <v>65176.04</v>
      </c>
      <c r="V535" s="266" t="s">
        <v>10093</v>
      </c>
      <c r="W535" s="267">
        <v>50730.85</v>
      </c>
      <c r="Y535" s="245" t="s">
        <v>9751</v>
      </c>
      <c r="Z535" s="246">
        <v>34912.949999999997</v>
      </c>
      <c r="AB535" s="231" t="s">
        <v>11191</v>
      </c>
      <c r="AC535" s="232">
        <v>560880</v>
      </c>
    </row>
    <row r="536" spans="1:29" ht="14.5" x14ac:dyDescent="0.35">
      <c r="A536" s="259" t="s">
        <v>3264</v>
      </c>
      <c r="B536" s="259"/>
      <c r="C536" s="260">
        <v>1067346.1399999999</v>
      </c>
      <c r="E536" s="239" t="s">
        <v>996</v>
      </c>
      <c r="F536" s="239"/>
      <c r="G536" s="240">
        <v>429</v>
      </c>
      <c r="M536" s="261" t="s">
        <v>55576</v>
      </c>
      <c r="N536" s="262">
        <v>2728.5</v>
      </c>
      <c r="P536" s="243" t="s">
        <v>17113</v>
      </c>
      <c r="Q536" s="244">
        <v>16489.91</v>
      </c>
      <c r="R536" s="104"/>
      <c r="S536" s="235" t="s">
        <v>15152</v>
      </c>
      <c r="T536" s="236">
        <v>21250</v>
      </c>
      <c r="V536" s="266" t="s">
        <v>10094</v>
      </c>
      <c r="W536" s="267">
        <v>1067346.1399999999</v>
      </c>
      <c r="Y536" s="245" t="s">
        <v>10095</v>
      </c>
      <c r="Z536" s="246">
        <v>34543.07</v>
      </c>
      <c r="AB536" s="231" t="s">
        <v>10810</v>
      </c>
      <c r="AC536" s="232">
        <v>971543.57</v>
      </c>
    </row>
    <row r="537" spans="1:29" ht="14.5" x14ac:dyDescent="0.35">
      <c r="A537" s="259" t="s">
        <v>3347</v>
      </c>
      <c r="B537" s="259"/>
      <c r="C537" s="260">
        <v>93212.93</v>
      </c>
      <c r="E537" s="239" t="s">
        <v>997</v>
      </c>
      <c r="F537" s="239"/>
      <c r="G537" s="240">
        <v>39791</v>
      </c>
      <c r="M537" s="261" t="s">
        <v>35005</v>
      </c>
      <c r="N537" s="262">
        <v>45974.19</v>
      </c>
      <c r="P537" s="243" t="s">
        <v>17114</v>
      </c>
      <c r="Q537" s="244">
        <v>158.09</v>
      </c>
      <c r="R537" s="104"/>
      <c r="S537" s="235" t="s">
        <v>15153</v>
      </c>
      <c r="T537" s="236">
        <v>1625.68</v>
      </c>
      <c r="V537" s="266" t="s">
        <v>10095</v>
      </c>
      <c r="W537" s="267">
        <v>93212.93</v>
      </c>
      <c r="Y537" s="245" t="s">
        <v>13467</v>
      </c>
      <c r="Z537" s="246">
        <v>262.92</v>
      </c>
      <c r="AB537" s="231" t="s">
        <v>11192</v>
      </c>
      <c r="AC537" s="232">
        <v>8632</v>
      </c>
    </row>
    <row r="538" spans="1:29" ht="14.5" x14ac:dyDescent="0.35">
      <c r="A538" s="259" t="s">
        <v>3265</v>
      </c>
      <c r="B538" s="259"/>
      <c r="C538" s="260">
        <v>309012.40999999997</v>
      </c>
      <c r="E538" s="239" t="s">
        <v>998</v>
      </c>
      <c r="F538" s="239"/>
      <c r="G538" s="240">
        <v>482.17</v>
      </c>
      <c r="M538" s="261" t="s">
        <v>55577</v>
      </c>
      <c r="N538" s="262">
        <v>3000</v>
      </c>
      <c r="P538" s="243" t="s">
        <v>17115</v>
      </c>
      <c r="Q538" s="244">
        <v>3154.92</v>
      </c>
      <c r="R538" s="104"/>
      <c r="S538" s="235" t="s">
        <v>15154</v>
      </c>
      <c r="T538" s="236">
        <v>603.79999999999995</v>
      </c>
      <c r="V538" s="266" t="s">
        <v>10096</v>
      </c>
      <c r="W538" s="267">
        <v>309012.40999999997</v>
      </c>
      <c r="Y538" s="245" t="s">
        <v>10640</v>
      </c>
      <c r="Z538" s="246">
        <v>417630.99</v>
      </c>
      <c r="AB538" s="231" t="s">
        <v>10811</v>
      </c>
      <c r="AC538" s="232">
        <v>8632</v>
      </c>
    </row>
    <row r="539" spans="1:29" ht="14.5" x14ac:dyDescent="0.35">
      <c r="A539" s="259" t="s">
        <v>3348</v>
      </c>
      <c r="B539" s="259"/>
      <c r="C539" s="260">
        <v>16849.09</v>
      </c>
      <c r="E539" s="239" t="s">
        <v>999</v>
      </c>
      <c r="F539" s="239"/>
      <c r="G539" s="240">
        <v>12876.65</v>
      </c>
      <c r="M539" s="261" t="s">
        <v>17161</v>
      </c>
      <c r="N539" s="262">
        <v>50190.47</v>
      </c>
      <c r="P539" s="243" t="s">
        <v>17116</v>
      </c>
      <c r="Q539" s="244">
        <v>1523.8</v>
      </c>
      <c r="R539" s="104"/>
      <c r="S539" s="235" t="s">
        <v>33708</v>
      </c>
      <c r="T539" s="236">
        <v>10183.299999999999</v>
      </c>
      <c r="V539" s="266" t="s">
        <v>10097</v>
      </c>
      <c r="W539" s="267">
        <v>16849.09</v>
      </c>
      <c r="Y539" s="245" t="s">
        <v>7487</v>
      </c>
      <c r="Z539" s="246">
        <v>217966</v>
      </c>
      <c r="AB539" s="231" t="s">
        <v>10952</v>
      </c>
      <c r="AC539" s="232">
        <v>2491</v>
      </c>
    </row>
    <row r="540" spans="1:29" ht="14.5" x14ac:dyDescent="0.35">
      <c r="A540" s="259" t="s">
        <v>3349</v>
      </c>
      <c r="B540" s="259"/>
      <c r="C540" s="260">
        <v>228056.48</v>
      </c>
      <c r="E540" s="239" t="s">
        <v>1000</v>
      </c>
      <c r="F540" s="239"/>
      <c r="G540" s="240">
        <v>609</v>
      </c>
      <c r="M540" s="261" t="s">
        <v>55578</v>
      </c>
      <c r="N540" s="262">
        <v>8666.7000000000007</v>
      </c>
      <c r="P540" s="243" t="s">
        <v>17117</v>
      </c>
      <c r="Q540" s="244">
        <v>4290.22</v>
      </c>
      <c r="R540" s="104"/>
      <c r="S540" s="235" t="s">
        <v>33709</v>
      </c>
      <c r="T540" s="236">
        <v>2114.3200000000002</v>
      </c>
      <c r="V540" s="266" t="s">
        <v>10098</v>
      </c>
      <c r="W540" s="267">
        <v>228056.48</v>
      </c>
      <c r="Y540" s="245" t="s">
        <v>7744</v>
      </c>
      <c r="Z540" s="246">
        <v>52512.79</v>
      </c>
      <c r="AB540" s="231" t="s">
        <v>10996</v>
      </c>
      <c r="AC540" s="232">
        <v>419</v>
      </c>
    </row>
    <row r="541" spans="1:29" ht="14.5" x14ac:dyDescent="0.35">
      <c r="A541" s="259" t="s">
        <v>3350</v>
      </c>
      <c r="B541" s="259"/>
      <c r="C541" s="260">
        <v>1504809.43</v>
      </c>
      <c r="E541" s="239" t="s">
        <v>1001</v>
      </c>
      <c r="F541" s="239"/>
      <c r="G541" s="240">
        <v>26043.95</v>
      </c>
      <c r="M541" s="261" t="s">
        <v>37919</v>
      </c>
      <c r="N541" s="262">
        <v>33.99</v>
      </c>
      <c r="P541" s="243" t="s">
        <v>17118</v>
      </c>
      <c r="Q541" s="244">
        <v>12582.31</v>
      </c>
      <c r="R541" s="104"/>
      <c r="S541" s="235" t="s">
        <v>33710</v>
      </c>
      <c r="T541" s="236">
        <v>90271.38</v>
      </c>
      <c r="V541" s="266" t="s">
        <v>10099</v>
      </c>
      <c r="W541" s="267">
        <v>1504809.43</v>
      </c>
      <c r="Y541" s="245" t="s">
        <v>7913</v>
      </c>
      <c r="Z541" s="246">
        <v>4788.3100000000004</v>
      </c>
      <c r="AB541" s="231" t="s">
        <v>11193</v>
      </c>
      <c r="AC541" s="232">
        <v>2381.75</v>
      </c>
    </row>
    <row r="542" spans="1:29" ht="14.5" x14ac:dyDescent="0.35">
      <c r="A542" s="259" t="s">
        <v>3351</v>
      </c>
      <c r="B542" s="259"/>
      <c r="C542" s="260">
        <v>701594.52</v>
      </c>
      <c r="E542" s="239" t="s">
        <v>1002</v>
      </c>
      <c r="F542" s="239"/>
      <c r="G542" s="240">
        <v>386</v>
      </c>
      <c r="M542" s="261" t="s">
        <v>17162</v>
      </c>
      <c r="N542" s="262">
        <v>31625.91</v>
      </c>
      <c r="P542" s="243" t="s">
        <v>17119</v>
      </c>
      <c r="Q542" s="244">
        <v>9555.83</v>
      </c>
      <c r="R542" s="104"/>
      <c r="S542" s="235" t="s">
        <v>15155</v>
      </c>
      <c r="T542" s="236">
        <v>65176.04</v>
      </c>
      <c r="V542" s="266" t="s">
        <v>10100</v>
      </c>
      <c r="W542" s="267">
        <v>701594.52</v>
      </c>
      <c r="Y542" s="245" t="s">
        <v>8156</v>
      </c>
      <c r="Z542" s="246">
        <v>153748.93</v>
      </c>
      <c r="AB542" s="231" t="s">
        <v>10812</v>
      </c>
      <c r="AC542" s="232">
        <v>5291.75</v>
      </c>
    </row>
    <row r="543" spans="1:29" ht="14.5" x14ac:dyDescent="0.35">
      <c r="A543" s="259" t="s">
        <v>3352</v>
      </c>
      <c r="B543" s="259"/>
      <c r="C543" s="260">
        <v>165176.15</v>
      </c>
      <c r="E543" s="239" t="s">
        <v>1003</v>
      </c>
      <c r="F543" s="239"/>
      <c r="G543" s="240">
        <v>632</v>
      </c>
      <c r="M543" s="261" t="s">
        <v>17163</v>
      </c>
      <c r="N543" s="262">
        <v>56181.279999999999</v>
      </c>
      <c r="P543" s="243" t="s">
        <v>17120</v>
      </c>
      <c r="Q543" s="244">
        <v>9844</v>
      </c>
      <c r="R543" s="104"/>
      <c r="S543" s="235" t="s">
        <v>15156</v>
      </c>
      <c r="T543" s="236">
        <v>21250</v>
      </c>
      <c r="V543" s="266" t="s">
        <v>10101</v>
      </c>
      <c r="W543" s="267">
        <v>165176.15</v>
      </c>
      <c r="Y543" s="245" t="s">
        <v>8571</v>
      </c>
      <c r="Z543" s="246">
        <v>124152.13</v>
      </c>
      <c r="AB543" s="231" t="s">
        <v>11194</v>
      </c>
      <c r="AC543" s="232">
        <v>2703</v>
      </c>
    </row>
    <row r="544" spans="1:29" ht="14.5" x14ac:dyDescent="0.35">
      <c r="A544" s="259" t="s">
        <v>3353</v>
      </c>
      <c r="B544" s="259"/>
      <c r="C544" s="260">
        <v>49890.45</v>
      </c>
      <c r="E544" s="239" t="s">
        <v>1004</v>
      </c>
      <c r="F544" s="239"/>
      <c r="G544" s="240">
        <v>3441.46</v>
      </c>
      <c r="M544" s="261" t="s">
        <v>17164</v>
      </c>
      <c r="N544" s="262">
        <v>3039.01</v>
      </c>
      <c r="P544" s="243" t="s">
        <v>17121</v>
      </c>
      <c r="Q544" s="244">
        <v>3649.48</v>
      </c>
      <c r="R544" s="104"/>
      <c r="S544" s="235" t="s">
        <v>15157</v>
      </c>
      <c r="T544" s="236">
        <v>1625.68</v>
      </c>
      <c r="V544" s="266" t="s">
        <v>10102</v>
      </c>
      <c r="W544" s="267">
        <v>49890.45</v>
      </c>
      <c r="Y544" s="245" t="s">
        <v>8872</v>
      </c>
      <c r="Z544" s="246">
        <v>53040</v>
      </c>
      <c r="AB544" s="231" t="s">
        <v>10813</v>
      </c>
      <c r="AC544" s="232">
        <v>2703</v>
      </c>
    </row>
    <row r="545" spans="1:29" ht="14.5" x14ac:dyDescent="0.35">
      <c r="A545" s="259" t="s">
        <v>3354</v>
      </c>
      <c r="B545" s="259"/>
      <c r="C545" s="260">
        <v>194917.25</v>
      </c>
      <c r="E545" s="239" t="s">
        <v>1005</v>
      </c>
      <c r="F545" s="239"/>
      <c r="G545" s="240">
        <v>17166</v>
      </c>
      <c r="M545" s="261" t="s">
        <v>35006</v>
      </c>
      <c r="N545" s="262">
        <v>2748.81</v>
      </c>
      <c r="P545" s="243" t="s">
        <v>17122</v>
      </c>
      <c r="Q545" s="244">
        <v>91283.520000000004</v>
      </c>
      <c r="R545" s="104"/>
      <c r="S545" s="235" t="s">
        <v>15158</v>
      </c>
      <c r="T545" s="236">
        <v>10787.1</v>
      </c>
      <c r="V545" s="266" t="s">
        <v>10103</v>
      </c>
      <c r="W545" s="267">
        <v>194917.25</v>
      </c>
      <c r="Y545" s="245" t="s">
        <v>9131</v>
      </c>
      <c r="Z545" s="246">
        <v>171682</v>
      </c>
      <c r="AB545" s="231" t="s">
        <v>10953</v>
      </c>
      <c r="AC545" s="232">
        <v>4255</v>
      </c>
    </row>
    <row r="546" spans="1:29" ht="14.5" x14ac:dyDescent="0.35">
      <c r="A546" s="259" t="s">
        <v>3356</v>
      </c>
      <c r="B546" s="259"/>
      <c r="C546" s="260">
        <v>205631.66</v>
      </c>
      <c r="E546" s="239" t="s">
        <v>1006</v>
      </c>
      <c r="F546" s="239"/>
      <c r="G546" s="240">
        <v>39184.79</v>
      </c>
      <c r="M546" s="261" t="s">
        <v>55579</v>
      </c>
      <c r="N546" s="262">
        <v>103584.01</v>
      </c>
      <c r="P546" s="243" t="s">
        <v>17123</v>
      </c>
      <c r="Q546" s="244">
        <v>524.11</v>
      </c>
      <c r="R546" s="104"/>
      <c r="S546" s="235" t="s">
        <v>19117</v>
      </c>
      <c r="T546" s="236">
        <v>2114.3200000000002</v>
      </c>
      <c r="V546" s="266" t="s">
        <v>10105</v>
      </c>
      <c r="W546" s="267">
        <v>205631.66</v>
      </c>
      <c r="Y546" s="245" t="s">
        <v>9511</v>
      </c>
      <c r="Z546" s="246">
        <v>16674</v>
      </c>
      <c r="AB546" s="231" t="s">
        <v>11195</v>
      </c>
      <c r="AC546" s="232">
        <v>4678</v>
      </c>
    </row>
    <row r="547" spans="1:29" ht="14.5" x14ac:dyDescent="0.35">
      <c r="A547" s="259" t="s">
        <v>3266</v>
      </c>
      <c r="B547" s="259"/>
      <c r="C547" s="260">
        <v>340.74</v>
      </c>
      <c r="E547" s="239" t="s">
        <v>1007</v>
      </c>
      <c r="F547" s="239"/>
      <c r="G547" s="240">
        <v>12297.08</v>
      </c>
      <c r="M547" s="261" t="s">
        <v>42908</v>
      </c>
      <c r="N547" s="262">
        <v>131793.01999999999</v>
      </c>
      <c r="P547" s="243" t="s">
        <v>17124</v>
      </c>
      <c r="Q547" s="244">
        <v>3584.92</v>
      </c>
      <c r="R547" s="104"/>
      <c r="S547" s="235" t="s">
        <v>33711</v>
      </c>
      <c r="T547" s="236">
        <v>90271.38</v>
      </c>
      <c r="V547" s="266" t="s">
        <v>10106</v>
      </c>
      <c r="W547" s="267">
        <v>340.74</v>
      </c>
      <c r="Y547" s="245" t="s">
        <v>9752</v>
      </c>
      <c r="Z547" s="246">
        <v>148831</v>
      </c>
      <c r="AB547" s="231" t="s">
        <v>10814</v>
      </c>
      <c r="AC547" s="232">
        <v>8933</v>
      </c>
    </row>
    <row r="548" spans="1:29" ht="14.5" x14ac:dyDescent="0.35">
      <c r="A548" s="259" t="s">
        <v>3357</v>
      </c>
      <c r="B548" s="259"/>
      <c r="C548" s="260">
        <v>542833.37</v>
      </c>
      <c r="E548" s="239" t="s">
        <v>1008</v>
      </c>
      <c r="F548" s="239"/>
      <c r="G548" s="240">
        <v>1128</v>
      </c>
      <c r="M548" s="261" t="s">
        <v>35007</v>
      </c>
      <c r="N548" s="262">
        <v>1032266.72</v>
      </c>
      <c r="P548" s="243" t="s">
        <v>17125</v>
      </c>
      <c r="Q548" s="244">
        <v>888.67</v>
      </c>
      <c r="R548" s="104"/>
      <c r="S548" s="235" t="s">
        <v>15159</v>
      </c>
      <c r="T548" s="236">
        <v>651.71</v>
      </c>
      <c r="V548" s="266" t="s">
        <v>10107</v>
      </c>
      <c r="W548" s="267">
        <v>542833.37</v>
      </c>
      <c r="Y548" s="245" t="s">
        <v>10096</v>
      </c>
      <c r="Z548" s="246">
        <v>1258348.47</v>
      </c>
      <c r="AB548" s="231" t="s">
        <v>8318</v>
      </c>
      <c r="AC548" s="232">
        <v>10622.22</v>
      </c>
    </row>
    <row r="549" spans="1:29" ht="14.5" x14ac:dyDescent="0.35">
      <c r="A549" s="259" t="s">
        <v>3358</v>
      </c>
      <c r="B549" s="259"/>
      <c r="C549" s="260">
        <v>1190492.02</v>
      </c>
      <c r="E549" s="239" t="s">
        <v>4229</v>
      </c>
      <c r="F549" s="239"/>
      <c r="G549" s="240">
        <v>1248.8800000000001</v>
      </c>
      <c r="M549" s="261" t="s">
        <v>44944</v>
      </c>
      <c r="N549" s="262">
        <v>10217</v>
      </c>
      <c r="P549" s="243" t="s">
        <v>17126</v>
      </c>
      <c r="Q549" s="244">
        <v>72.47</v>
      </c>
      <c r="R549" s="104"/>
      <c r="S549" s="235" t="s">
        <v>15160</v>
      </c>
      <c r="T549" s="236">
        <v>34996.199999999997</v>
      </c>
      <c r="V549" s="266" t="s">
        <v>10108</v>
      </c>
      <c r="W549" s="267">
        <v>1190492.02</v>
      </c>
      <c r="Y549" s="245" t="s">
        <v>12804</v>
      </c>
      <c r="Z549" s="246">
        <v>441.44</v>
      </c>
      <c r="AB549" s="231" t="s">
        <v>11196</v>
      </c>
      <c r="AC549" s="232">
        <v>10227.68</v>
      </c>
    </row>
    <row r="550" spans="1:29" ht="14.5" x14ac:dyDescent="0.35">
      <c r="A550" s="259" t="s">
        <v>3359</v>
      </c>
      <c r="B550" s="259"/>
      <c r="C550" s="260">
        <v>287378.57</v>
      </c>
      <c r="E550" s="239" t="s">
        <v>1009</v>
      </c>
      <c r="F550" s="239"/>
      <c r="G550" s="240">
        <v>6378.4</v>
      </c>
      <c r="M550" s="261" t="s">
        <v>44945</v>
      </c>
      <c r="N550" s="262">
        <v>781.6</v>
      </c>
      <c r="P550" s="243" t="s">
        <v>17127</v>
      </c>
      <c r="Q550" s="244">
        <v>1083.52</v>
      </c>
      <c r="R550" s="104"/>
      <c r="S550" s="235" t="s">
        <v>15161</v>
      </c>
      <c r="T550" s="236">
        <v>20173.09</v>
      </c>
      <c r="V550" s="266" t="s">
        <v>10109</v>
      </c>
      <c r="W550" s="267">
        <v>287378.57</v>
      </c>
      <c r="Y550" s="245" t="s">
        <v>13065</v>
      </c>
      <c r="Z550" s="246">
        <v>1082803.8</v>
      </c>
      <c r="AB550" s="231" t="s">
        <v>10815</v>
      </c>
      <c r="AC550" s="232">
        <v>20849.900000000001</v>
      </c>
    </row>
    <row r="551" spans="1:29" ht="14.5" x14ac:dyDescent="0.35">
      <c r="A551" s="259" t="s">
        <v>3360</v>
      </c>
      <c r="B551" s="259"/>
      <c r="C551" s="260">
        <v>6628.44</v>
      </c>
      <c r="E551" s="239" t="s">
        <v>1010</v>
      </c>
      <c r="F551" s="239"/>
      <c r="G551" s="240">
        <v>2672</v>
      </c>
      <c r="M551" s="261" t="s">
        <v>44946</v>
      </c>
      <c r="N551" s="262">
        <v>2215.0500000000002</v>
      </c>
      <c r="P551" s="243" t="s">
        <v>17128</v>
      </c>
      <c r="Q551" s="244">
        <v>2732.8</v>
      </c>
      <c r="R551" s="104"/>
      <c r="S551" s="235" t="s">
        <v>33712</v>
      </c>
      <c r="T551" s="236">
        <v>1843.84</v>
      </c>
      <c r="V551" s="266" t="s">
        <v>10110</v>
      </c>
      <c r="W551" s="267">
        <v>6628.44</v>
      </c>
      <c r="Y551" s="245" t="s">
        <v>10641</v>
      </c>
      <c r="Z551" s="246">
        <v>3284988.87</v>
      </c>
      <c r="AB551" s="231" t="s">
        <v>10980</v>
      </c>
      <c r="AC551" s="232">
        <v>17276</v>
      </c>
    </row>
    <row r="552" spans="1:29" ht="14.5" x14ac:dyDescent="0.35">
      <c r="A552" s="259" t="s">
        <v>3361</v>
      </c>
      <c r="B552" s="259"/>
      <c r="C552" s="260">
        <v>15931.45</v>
      </c>
      <c r="E552" s="239" t="s">
        <v>1011</v>
      </c>
      <c r="F552" s="239"/>
      <c r="G552" s="240">
        <v>72071</v>
      </c>
      <c r="M552" s="261" t="s">
        <v>50996</v>
      </c>
      <c r="N552" s="262">
        <v>7042.3</v>
      </c>
      <c r="P552" s="243" t="s">
        <v>17129</v>
      </c>
      <c r="Q552" s="244">
        <v>9508.2000000000007</v>
      </c>
      <c r="R552" s="104"/>
      <c r="S552" s="235" t="s">
        <v>33713</v>
      </c>
      <c r="T552" s="236">
        <v>914.22</v>
      </c>
      <c r="V552" s="266" t="s">
        <v>10111</v>
      </c>
      <c r="W552" s="267">
        <v>15931.45</v>
      </c>
      <c r="Y552" s="245" t="s">
        <v>7488</v>
      </c>
      <c r="Z552" s="246">
        <v>21812.9</v>
      </c>
      <c r="AB552" s="231" t="s">
        <v>11197</v>
      </c>
      <c r="AC552" s="232">
        <v>6259</v>
      </c>
    </row>
    <row r="553" spans="1:29" ht="14.5" x14ac:dyDescent="0.35">
      <c r="A553" s="259" t="s">
        <v>3362</v>
      </c>
      <c r="B553" s="259"/>
      <c r="C553" s="260">
        <v>1881339.79</v>
      </c>
      <c r="E553" s="239" t="s">
        <v>1012</v>
      </c>
      <c r="F553" s="239"/>
      <c r="G553" s="240">
        <v>1820</v>
      </c>
      <c r="M553" s="261" t="s">
        <v>55580</v>
      </c>
      <c r="N553" s="262">
        <v>1767.8</v>
      </c>
      <c r="P553" s="243" t="s">
        <v>17130</v>
      </c>
      <c r="Q553" s="244">
        <v>26700.27</v>
      </c>
      <c r="R553" s="104"/>
      <c r="S553" s="235" t="s">
        <v>33714</v>
      </c>
      <c r="T553" s="236">
        <v>2411.7199999999998</v>
      </c>
      <c r="V553" s="266" t="s">
        <v>10112</v>
      </c>
      <c r="W553" s="267">
        <v>1881339.79</v>
      </c>
      <c r="Y553" s="245" t="s">
        <v>7745</v>
      </c>
      <c r="Z553" s="246">
        <v>3336</v>
      </c>
      <c r="AB553" s="231" t="s">
        <v>10816</v>
      </c>
      <c r="AC553" s="232">
        <v>23535</v>
      </c>
    </row>
    <row r="554" spans="1:29" ht="14.5" x14ac:dyDescent="0.35">
      <c r="A554" s="259" t="s">
        <v>3267</v>
      </c>
      <c r="B554" s="259"/>
      <c r="C554" s="260">
        <v>3192067.36</v>
      </c>
      <c r="E554" s="239" t="s">
        <v>1013</v>
      </c>
      <c r="F554" s="239"/>
      <c r="G554" s="240">
        <v>2083.9299999999998</v>
      </c>
      <c r="M554" s="261" t="s">
        <v>55581</v>
      </c>
      <c r="N554" s="262">
        <v>135.22999999999999</v>
      </c>
      <c r="P554" s="243" t="s">
        <v>17131</v>
      </c>
      <c r="Q554" s="244">
        <v>33233.43</v>
      </c>
      <c r="R554" s="104"/>
      <c r="S554" s="235" t="s">
        <v>33715</v>
      </c>
      <c r="T554" s="236">
        <v>35098.07</v>
      </c>
      <c r="V554" s="266" t="s">
        <v>10113</v>
      </c>
      <c r="W554" s="267">
        <v>3192067.36</v>
      </c>
      <c r="Y554" s="245" t="s">
        <v>7914</v>
      </c>
      <c r="Z554" s="246">
        <v>398</v>
      </c>
      <c r="AB554" s="231" t="s">
        <v>11198</v>
      </c>
      <c r="AC554" s="232">
        <v>4597</v>
      </c>
    </row>
    <row r="555" spans="1:29" ht="14.5" x14ac:dyDescent="0.35">
      <c r="A555" s="259" t="s">
        <v>3268</v>
      </c>
      <c r="B555" s="259"/>
      <c r="C555" s="260">
        <v>63605.39</v>
      </c>
      <c r="E555" s="239" t="s">
        <v>1014</v>
      </c>
      <c r="F555" s="239"/>
      <c r="G555" s="240">
        <v>19064</v>
      </c>
      <c r="M555" s="261" t="s">
        <v>55582</v>
      </c>
      <c r="N555" s="262">
        <v>426.04</v>
      </c>
      <c r="P555" s="243" t="s">
        <v>17132</v>
      </c>
      <c r="Q555" s="244">
        <v>14893.79</v>
      </c>
      <c r="R555" s="104"/>
      <c r="S555" s="235" t="s">
        <v>33716</v>
      </c>
      <c r="T555" s="236">
        <v>15487.29</v>
      </c>
      <c r="V555" s="266" t="s">
        <v>10115</v>
      </c>
      <c r="W555" s="267">
        <v>63605.39</v>
      </c>
      <c r="Y555" s="245" t="s">
        <v>8157</v>
      </c>
      <c r="Z555" s="246">
        <v>3992</v>
      </c>
      <c r="AB555" s="231" t="s">
        <v>10818</v>
      </c>
      <c r="AC555" s="232">
        <v>4597</v>
      </c>
    </row>
    <row r="556" spans="1:29" ht="14.5" x14ac:dyDescent="0.35">
      <c r="A556" s="259" t="s">
        <v>3364</v>
      </c>
      <c r="B556" s="259"/>
      <c r="C556" s="260">
        <v>511665.19</v>
      </c>
      <c r="E556" s="239" t="s">
        <v>1015</v>
      </c>
      <c r="F556" s="239"/>
      <c r="G556" s="240">
        <v>614</v>
      </c>
      <c r="M556" s="261" t="s">
        <v>55583</v>
      </c>
      <c r="N556" s="262">
        <v>17.670000000000002</v>
      </c>
      <c r="P556" s="243" t="s">
        <v>17133</v>
      </c>
      <c r="Q556" s="244">
        <v>320</v>
      </c>
      <c r="R556" s="104"/>
      <c r="S556" s="235" t="s">
        <v>33717</v>
      </c>
      <c r="T556" s="236">
        <v>4249.55</v>
      </c>
      <c r="V556" s="266" t="s">
        <v>10116</v>
      </c>
      <c r="W556" s="267">
        <v>511665.19</v>
      </c>
      <c r="Y556" s="245" t="s">
        <v>8572</v>
      </c>
      <c r="Z556" s="246">
        <v>837</v>
      </c>
      <c r="AB556" s="231" t="s">
        <v>10981</v>
      </c>
      <c r="AC556" s="232">
        <v>129894</v>
      </c>
    </row>
    <row r="557" spans="1:29" ht="14.5" x14ac:dyDescent="0.35">
      <c r="A557" s="259" t="s">
        <v>3365</v>
      </c>
      <c r="B557" s="259"/>
      <c r="C557" s="260">
        <v>850271.61</v>
      </c>
      <c r="E557" s="239" t="s">
        <v>1016</v>
      </c>
      <c r="F557" s="239"/>
      <c r="G557" s="240">
        <v>493</v>
      </c>
      <c r="M557" s="261" t="s">
        <v>55584</v>
      </c>
      <c r="N557" s="262">
        <v>560</v>
      </c>
      <c r="P557" s="243" t="s">
        <v>17134</v>
      </c>
      <c r="Q557" s="244">
        <v>33676.300000000003</v>
      </c>
      <c r="R557" s="104"/>
      <c r="S557" s="235" t="s">
        <v>33718</v>
      </c>
      <c r="T557" s="236">
        <v>9472.42</v>
      </c>
      <c r="V557" s="266" t="s">
        <v>10117</v>
      </c>
      <c r="W557" s="267">
        <v>850271.61</v>
      </c>
      <c r="Y557" s="245" t="s">
        <v>9132</v>
      </c>
      <c r="Z557" s="246">
        <v>3972</v>
      </c>
      <c r="AB557" s="231" t="s">
        <v>11199</v>
      </c>
      <c r="AC557" s="232">
        <v>60772</v>
      </c>
    </row>
    <row r="558" spans="1:29" ht="14.5" x14ac:dyDescent="0.35">
      <c r="A558" s="259" t="s">
        <v>3366</v>
      </c>
      <c r="B558" s="259"/>
      <c r="C558" s="260">
        <v>229585.82</v>
      </c>
      <c r="E558" s="239" t="s">
        <v>1017</v>
      </c>
      <c r="F558" s="239"/>
      <c r="G558" s="240">
        <v>323</v>
      </c>
      <c r="M558" s="261" t="s">
        <v>55585</v>
      </c>
      <c r="N558" s="262">
        <v>1162.18</v>
      </c>
      <c r="P558" s="243" t="s">
        <v>17135</v>
      </c>
      <c r="Q558" s="244">
        <v>32343.119999999999</v>
      </c>
      <c r="R558" s="104"/>
      <c r="S558" s="235" t="s">
        <v>33719</v>
      </c>
      <c r="T558" s="236">
        <v>35646.5</v>
      </c>
      <c r="V558" s="266" t="s">
        <v>10118</v>
      </c>
      <c r="W558" s="267">
        <v>229585.82</v>
      </c>
      <c r="Y558" s="245" t="s">
        <v>9512</v>
      </c>
      <c r="Z558" s="246">
        <v>74.989999999999995</v>
      </c>
      <c r="AB558" s="231" t="s">
        <v>10230</v>
      </c>
      <c r="AC558" s="232">
        <v>60850</v>
      </c>
    </row>
    <row r="559" spans="1:29" ht="14.5" x14ac:dyDescent="0.35">
      <c r="A559" s="259" t="s">
        <v>3269</v>
      </c>
      <c r="B559" s="259"/>
      <c r="C559" s="260">
        <v>210762.5</v>
      </c>
      <c r="E559" s="239" t="s">
        <v>1018</v>
      </c>
      <c r="F559" s="239"/>
      <c r="G559" s="240">
        <v>114788</v>
      </c>
      <c r="M559" s="261" t="s">
        <v>36431</v>
      </c>
      <c r="N559" s="262">
        <v>506949.86</v>
      </c>
      <c r="P559" s="243" t="s">
        <v>17136</v>
      </c>
      <c r="Q559" s="244">
        <v>4616.3999999999996</v>
      </c>
      <c r="R559" s="104"/>
      <c r="S559" s="235" t="s">
        <v>33720</v>
      </c>
      <c r="T559" s="236">
        <v>3446.79</v>
      </c>
      <c r="V559" s="266" t="s">
        <v>10119</v>
      </c>
      <c r="W559" s="267">
        <v>210762.5</v>
      </c>
      <c r="Y559" s="245" t="s">
        <v>9753</v>
      </c>
      <c r="Z559" s="246">
        <v>2966.66</v>
      </c>
      <c r="AB559" s="231" t="s">
        <v>10819</v>
      </c>
      <c r="AC559" s="232">
        <v>251516</v>
      </c>
    </row>
    <row r="560" spans="1:29" ht="14.5" x14ac:dyDescent="0.35">
      <c r="A560" s="259" t="s">
        <v>3367</v>
      </c>
      <c r="B560" s="259"/>
      <c r="C560" s="260">
        <v>30328.55</v>
      </c>
      <c r="E560" s="239" t="s">
        <v>4232</v>
      </c>
      <c r="F560" s="239"/>
      <c r="G560" s="240">
        <v>210</v>
      </c>
      <c r="M560" s="261" t="s">
        <v>49917</v>
      </c>
      <c r="N560" s="262">
        <v>11111.55</v>
      </c>
      <c r="P560" s="243" t="s">
        <v>17137</v>
      </c>
      <c r="Q560" s="244">
        <v>80176.240000000005</v>
      </c>
      <c r="R560" s="104"/>
      <c r="S560" s="235" t="s">
        <v>33721</v>
      </c>
      <c r="T560" s="236">
        <v>78641.960000000006</v>
      </c>
      <c r="V560" s="266" t="s">
        <v>10120</v>
      </c>
      <c r="W560" s="267">
        <v>30328.55</v>
      </c>
      <c r="Y560" s="245" t="s">
        <v>10097</v>
      </c>
      <c r="Z560" s="246">
        <v>11782.91</v>
      </c>
      <c r="AB560" s="231" t="s">
        <v>8491</v>
      </c>
      <c r="AC560" s="232">
        <v>96872</v>
      </c>
    </row>
    <row r="561" spans="1:29" ht="14.5" x14ac:dyDescent="0.35">
      <c r="A561" s="259" t="s">
        <v>3369</v>
      </c>
      <c r="B561" s="259"/>
      <c r="C561" s="260">
        <v>154464.21</v>
      </c>
      <c r="E561" s="239" t="s">
        <v>1019</v>
      </c>
      <c r="F561" s="239"/>
      <c r="G561" s="240">
        <v>5816</v>
      </c>
      <c r="M561" s="261" t="s">
        <v>51932</v>
      </c>
      <c r="N561" s="262">
        <v>2350</v>
      </c>
      <c r="P561" s="243" t="s">
        <v>17138</v>
      </c>
      <c r="Q561" s="244">
        <v>73450.69</v>
      </c>
      <c r="R561" s="104"/>
      <c r="S561" s="235" t="s">
        <v>33722</v>
      </c>
      <c r="T561" s="236">
        <v>1021.58</v>
      </c>
      <c r="V561" s="266" t="s">
        <v>10122</v>
      </c>
      <c r="W561" s="267">
        <v>154464.21</v>
      </c>
      <c r="Y561" s="245" t="s">
        <v>10642</v>
      </c>
      <c r="Z561" s="246">
        <v>49172.46</v>
      </c>
      <c r="AB561" s="231" t="s">
        <v>11200</v>
      </c>
      <c r="AC561" s="232">
        <v>50956</v>
      </c>
    </row>
    <row r="562" spans="1:29" ht="14.5" x14ac:dyDescent="0.35">
      <c r="A562" s="259" t="s">
        <v>3370</v>
      </c>
      <c r="B562" s="259"/>
      <c r="C562" s="260">
        <v>1912651.31</v>
      </c>
      <c r="E562" s="239" t="s">
        <v>1020</v>
      </c>
      <c r="F562" s="239"/>
      <c r="G562" s="240">
        <v>5730</v>
      </c>
      <c r="M562" s="261" t="s">
        <v>55586</v>
      </c>
      <c r="N562" s="262">
        <v>190</v>
      </c>
      <c r="P562" s="243" t="s">
        <v>17139</v>
      </c>
      <c r="Q562" s="244">
        <v>42996.24</v>
      </c>
      <c r="R562" s="104"/>
      <c r="S562" s="235" t="s">
        <v>33723</v>
      </c>
      <c r="T562" s="236">
        <v>101804.06</v>
      </c>
      <c r="V562" s="266" t="s">
        <v>10123</v>
      </c>
      <c r="W562" s="267">
        <v>1912651.31</v>
      </c>
      <c r="Y562" s="245" t="s">
        <v>7489</v>
      </c>
      <c r="Z562" s="246">
        <v>112785</v>
      </c>
      <c r="AB562" s="231" t="s">
        <v>10820</v>
      </c>
      <c r="AC562" s="232">
        <v>147828</v>
      </c>
    </row>
    <row r="563" spans="1:29" ht="14.5" x14ac:dyDescent="0.35">
      <c r="A563" s="259" t="s">
        <v>3371</v>
      </c>
      <c r="B563" s="259"/>
      <c r="C563" s="260">
        <v>3124370.11</v>
      </c>
      <c r="E563" s="239" t="s">
        <v>1021</v>
      </c>
      <c r="F563" s="239"/>
      <c r="G563" s="240">
        <v>808</v>
      </c>
      <c r="M563" s="261" t="s">
        <v>52871</v>
      </c>
      <c r="N563" s="262">
        <v>208500</v>
      </c>
      <c r="P563" s="243" t="s">
        <v>17140</v>
      </c>
      <c r="Q563" s="244">
        <v>25625.94</v>
      </c>
      <c r="R563" s="104"/>
      <c r="S563" s="235" t="s">
        <v>33724</v>
      </c>
      <c r="T563" s="236">
        <v>1843.84</v>
      </c>
      <c r="V563" s="266" t="s">
        <v>10124</v>
      </c>
      <c r="W563" s="267">
        <v>3124370.11</v>
      </c>
      <c r="Y563" s="245" t="s">
        <v>7746</v>
      </c>
      <c r="Z563" s="246">
        <v>9638.83</v>
      </c>
      <c r="AB563" s="231" t="s">
        <v>8492</v>
      </c>
      <c r="AC563" s="232">
        <v>756736.48</v>
      </c>
    </row>
    <row r="564" spans="1:29" ht="14.5" x14ac:dyDescent="0.35">
      <c r="A564" s="259" t="s">
        <v>3375</v>
      </c>
      <c r="B564" s="259"/>
      <c r="C564" s="260">
        <v>51412.95</v>
      </c>
      <c r="E564" s="239" t="s">
        <v>1022</v>
      </c>
      <c r="F564" s="239"/>
      <c r="G564" s="240">
        <v>12179.23</v>
      </c>
      <c r="M564" s="261" t="s">
        <v>36432</v>
      </c>
      <c r="N564" s="262">
        <v>53861.29</v>
      </c>
      <c r="P564" s="243" t="s">
        <v>17141</v>
      </c>
      <c r="Q564" s="244">
        <v>86669.24</v>
      </c>
      <c r="R564" s="104"/>
      <c r="S564" s="235" t="s">
        <v>19174</v>
      </c>
      <c r="T564" s="236">
        <v>914.22</v>
      </c>
      <c r="V564" s="266" t="s">
        <v>10128</v>
      </c>
      <c r="W564" s="267">
        <v>51412.95</v>
      </c>
      <c r="Y564" s="245" t="s">
        <v>7915</v>
      </c>
      <c r="Z564" s="246">
        <v>4782</v>
      </c>
      <c r="AB564" s="231" t="s">
        <v>11201</v>
      </c>
      <c r="AC564" s="232">
        <v>1024056</v>
      </c>
    </row>
    <row r="565" spans="1:29" ht="14.5" x14ac:dyDescent="0.35">
      <c r="A565" s="259" t="s">
        <v>3378</v>
      </c>
      <c r="B565" s="259"/>
      <c r="C565" s="260">
        <v>348</v>
      </c>
      <c r="E565" s="239" t="s">
        <v>1023</v>
      </c>
      <c r="F565" s="239"/>
      <c r="G565" s="240">
        <v>285311</v>
      </c>
      <c r="M565" s="261" t="s">
        <v>36433</v>
      </c>
      <c r="N565" s="262">
        <v>118083.19</v>
      </c>
      <c r="P565" s="243" t="s">
        <v>17142</v>
      </c>
      <c r="Q565" s="244">
        <v>24576.14</v>
      </c>
      <c r="R565" s="104"/>
      <c r="S565" s="235" t="s">
        <v>33725</v>
      </c>
      <c r="T565" s="236">
        <v>2411.7199999999998</v>
      </c>
      <c r="V565" s="266" t="s">
        <v>10131</v>
      </c>
      <c r="W565" s="267">
        <v>348</v>
      </c>
      <c r="Y565" s="245" t="s">
        <v>8158</v>
      </c>
      <c r="Z565" s="246">
        <v>59764.79</v>
      </c>
      <c r="AB565" s="231" t="s">
        <v>10821</v>
      </c>
      <c r="AC565" s="232">
        <v>1780792.48</v>
      </c>
    </row>
    <row r="566" spans="1:29" ht="14.5" x14ac:dyDescent="0.35">
      <c r="A566" s="259" t="s">
        <v>3270</v>
      </c>
      <c r="B566" s="259"/>
      <c r="C566" s="260">
        <v>708.23</v>
      </c>
      <c r="E566" s="239" t="s">
        <v>1024</v>
      </c>
      <c r="F566" s="239"/>
      <c r="G566" s="240">
        <v>2851.68</v>
      </c>
      <c r="M566" s="261" t="s">
        <v>37920</v>
      </c>
      <c r="N566" s="262">
        <v>92818.87</v>
      </c>
      <c r="P566" s="243" t="s">
        <v>17143</v>
      </c>
      <c r="Q566" s="244">
        <v>61568.13</v>
      </c>
      <c r="R566" s="104"/>
      <c r="S566" s="235" t="s">
        <v>19175</v>
      </c>
      <c r="T566" s="236">
        <v>35098.07</v>
      </c>
      <c r="V566" s="266" t="s">
        <v>11297</v>
      </c>
      <c r="W566" s="267">
        <v>708.23</v>
      </c>
      <c r="Y566" s="245" t="s">
        <v>8432</v>
      </c>
      <c r="Z566" s="246">
        <v>109041</v>
      </c>
      <c r="AB566" s="231" t="s">
        <v>8493</v>
      </c>
      <c r="AC566" s="232">
        <v>14064.16</v>
      </c>
    </row>
    <row r="567" spans="1:29" ht="14.5" x14ac:dyDescent="0.35">
      <c r="A567" s="259" t="s">
        <v>4781</v>
      </c>
      <c r="B567" s="259"/>
      <c r="C567" s="260">
        <v>2800.07</v>
      </c>
      <c r="E567" s="239" t="s">
        <v>1025</v>
      </c>
      <c r="F567" s="239"/>
      <c r="G567" s="240">
        <v>112.94</v>
      </c>
      <c r="M567" s="261" t="s">
        <v>55587</v>
      </c>
      <c r="N567" s="262">
        <v>5182.51</v>
      </c>
      <c r="P567" s="243" t="s">
        <v>17144</v>
      </c>
      <c r="Q567" s="244">
        <v>162185.26</v>
      </c>
      <c r="R567" s="104"/>
      <c r="S567" s="235" t="s">
        <v>33726</v>
      </c>
      <c r="T567" s="236">
        <v>15487.29</v>
      </c>
      <c r="V567" s="266" t="s">
        <v>10132</v>
      </c>
      <c r="W567" s="267">
        <v>2800.07</v>
      </c>
      <c r="Y567" s="245" t="s">
        <v>8573</v>
      </c>
      <c r="Z567" s="246">
        <v>7932.05</v>
      </c>
      <c r="AB567" s="231" t="s">
        <v>11202</v>
      </c>
      <c r="AC567" s="232">
        <v>6275</v>
      </c>
    </row>
    <row r="568" spans="1:29" ht="14.5" x14ac:dyDescent="0.35">
      <c r="A568" s="259" t="s">
        <v>3379</v>
      </c>
      <c r="B568" s="259"/>
      <c r="C568" s="260">
        <v>31749.83</v>
      </c>
      <c r="E568" s="239" t="s">
        <v>1026</v>
      </c>
      <c r="F568" s="239"/>
      <c r="G568" s="240">
        <v>911.87</v>
      </c>
      <c r="M568" s="261" t="s">
        <v>55588</v>
      </c>
      <c r="N568" s="262">
        <v>26525</v>
      </c>
      <c r="P568" s="243" t="s">
        <v>17145</v>
      </c>
      <c r="Q568" s="244">
        <v>6454.6</v>
      </c>
      <c r="R568" s="104"/>
      <c r="S568" s="235" t="s">
        <v>15162</v>
      </c>
      <c r="T568" s="236">
        <v>4901.26</v>
      </c>
      <c r="V568" s="266" t="s">
        <v>10133</v>
      </c>
      <c r="W568" s="267">
        <v>31749.83</v>
      </c>
      <c r="Y568" s="245" t="s">
        <v>8873</v>
      </c>
      <c r="Z568" s="246">
        <v>23978</v>
      </c>
      <c r="AB568" s="231" t="s">
        <v>10822</v>
      </c>
      <c r="AC568" s="232">
        <v>20339.16</v>
      </c>
    </row>
    <row r="569" spans="1:29" ht="14.5" x14ac:dyDescent="0.35">
      <c r="A569" s="259" t="s">
        <v>3271</v>
      </c>
      <c r="B569" s="259"/>
      <c r="C569" s="260">
        <v>8969.68</v>
      </c>
      <c r="E569" s="239" t="s">
        <v>1027</v>
      </c>
      <c r="F569" s="239"/>
      <c r="G569" s="240">
        <v>2699</v>
      </c>
      <c r="M569" s="261" t="s">
        <v>17166</v>
      </c>
      <c r="N569" s="262">
        <v>19176.61</v>
      </c>
      <c r="P569" s="243" t="s">
        <v>17146</v>
      </c>
      <c r="Q569" s="244">
        <v>4155.12</v>
      </c>
      <c r="R569" s="104"/>
      <c r="S569" s="235" t="s">
        <v>19179</v>
      </c>
      <c r="T569" s="236">
        <v>9472.42</v>
      </c>
      <c r="V569" s="266" t="s">
        <v>10134</v>
      </c>
      <c r="W569" s="267">
        <v>8969.68</v>
      </c>
      <c r="Y569" s="245" t="s">
        <v>5976</v>
      </c>
      <c r="Z569" s="246">
        <v>78610</v>
      </c>
      <c r="AB569" s="231" t="s">
        <v>8494</v>
      </c>
      <c r="AC569" s="232">
        <v>75135.98</v>
      </c>
    </row>
    <row r="570" spans="1:29" ht="14.5" x14ac:dyDescent="0.35">
      <c r="A570" s="259" t="s">
        <v>3272</v>
      </c>
      <c r="B570" s="259"/>
      <c r="C570" s="260">
        <v>469823.11</v>
      </c>
      <c r="E570" s="239" t="s">
        <v>1028</v>
      </c>
      <c r="F570" s="239"/>
      <c r="G570" s="240">
        <v>1375.05</v>
      </c>
      <c r="M570" s="261" t="s">
        <v>55589</v>
      </c>
      <c r="N570" s="262">
        <v>1677.5</v>
      </c>
      <c r="P570" s="243" t="s">
        <v>17147</v>
      </c>
      <c r="Q570" s="244">
        <v>36942.18</v>
      </c>
      <c r="R570" s="104"/>
      <c r="S570" s="235" t="s">
        <v>33727</v>
      </c>
      <c r="T570" s="236">
        <v>35646.5</v>
      </c>
      <c r="V570" s="266" t="s">
        <v>10135</v>
      </c>
      <c r="W570" s="267">
        <v>469823.11</v>
      </c>
      <c r="Y570" s="245" t="s">
        <v>9361</v>
      </c>
      <c r="Z570" s="246">
        <v>72697.42</v>
      </c>
      <c r="AB570" s="231" t="s">
        <v>11203</v>
      </c>
      <c r="AC570" s="232">
        <v>226956</v>
      </c>
    </row>
    <row r="571" spans="1:29" ht="14.5" x14ac:dyDescent="0.35">
      <c r="A571" s="259" t="s">
        <v>3380</v>
      </c>
      <c r="B571" s="259"/>
      <c r="C571" s="260">
        <v>1975.02</v>
      </c>
      <c r="E571" s="239" t="s">
        <v>1029</v>
      </c>
      <c r="F571" s="239"/>
      <c r="G571" s="240">
        <v>830</v>
      </c>
      <c r="M571" s="261" t="s">
        <v>55590</v>
      </c>
      <c r="N571" s="262">
        <v>165079.45000000001</v>
      </c>
      <c r="P571" s="243" t="s">
        <v>17148</v>
      </c>
      <c r="Q571" s="244">
        <v>63029.04</v>
      </c>
      <c r="R571" s="104"/>
      <c r="S571" s="235" t="s">
        <v>33728</v>
      </c>
      <c r="T571" s="236">
        <v>3446.79</v>
      </c>
      <c r="V571" s="266" t="s">
        <v>10136</v>
      </c>
      <c r="W571" s="267">
        <v>1975.02</v>
      </c>
      <c r="Y571" s="245" t="s">
        <v>9513</v>
      </c>
      <c r="Z571" s="246">
        <v>6565</v>
      </c>
      <c r="AB571" s="231" t="s">
        <v>10823</v>
      </c>
      <c r="AC571" s="232">
        <v>302091.98</v>
      </c>
    </row>
    <row r="572" spans="1:29" ht="14.5" x14ac:dyDescent="0.35">
      <c r="A572" s="259" t="s">
        <v>3273</v>
      </c>
      <c r="B572" s="259"/>
      <c r="C572" s="260">
        <v>5491363.7599999998</v>
      </c>
      <c r="E572" s="239" t="s">
        <v>1030</v>
      </c>
      <c r="F572" s="239"/>
      <c r="G572" s="240">
        <v>1656</v>
      </c>
      <c r="M572" s="261" t="s">
        <v>55591</v>
      </c>
      <c r="N572" s="262">
        <v>564.44000000000005</v>
      </c>
      <c r="P572" s="243" t="s">
        <v>17149</v>
      </c>
      <c r="Q572" s="244">
        <v>36363.65</v>
      </c>
      <c r="R572" s="104"/>
      <c r="S572" s="235" t="s">
        <v>15163</v>
      </c>
      <c r="T572" s="236">
        <v>113638.16</v>
      </c>
      <c r="V572" s="266" t="s">
        <v>10137</v>
      </c>
      <c r="W572" s="267">
        <v>5491363.7599999998</v>
      </c>
      <c r="Y572" s="245" t="s">
        <v>9754</v>
      </c>
      <c r="Z572" s="246">
        <v>38531</v>
      </c>
      <c r="AB572" s="231" t="s">
        <v>8495</v>
      </c>
      <c r="AC572" s="232">
        <v>197729.29</v>
      </c>
    </row>
    <row r="573" spans="1:29" ht="14.5" x14ac:dyDescent="0.35">
      <c r="A573" s="259" t="s">
        <v>3381</v>
      </c>
      <c r="B573" s="259"/>
      <c r="C573" s="260">
        <v>29637.43</v>
      </c>
      <c r="E573" s="239" t="s">
        <v>4234</v>
      </c>
      <c r="F573" s="239"/>
      <c r="G573" s="240">
        <v>309.8</v>
      </c>
      <c r="M573" s="261" t="s">
        <v>55592</v>
      </c>
      <c r="N573" s="262">
        <v>-2.95</v>
      </c>
      <c r="P573" s="243" t="s">
        <v>17150</v>
      </c>
      <c r="Q573" s="244">
        <v>4391.5600000000004</v>
      </c>
      <c r="R573" s="104"/>
      <c r="S573" s="235" t="s">
        <v>19186</v>
      </c>
      <c r="T573" s="236">
        <v>1021.58</v>
      </c>
      <c r="V573" s="266" t="s">
        <v>10138</v>
      </c>
      <c r="W573" s="267">
        <v>29637.43</v>
      </c>
      <c r="Y573" s="245" t="s">
        <v>10098</v>
      </c>
      <c r="Z573" s="246">
        <v>547404.52</v>
      </c>
      <c r="AB573" s="231" t="s">
        <v>11204</v>
      </c>
      <c r="AC573" s="232">
        <v>379530</v>
      </c>
    </row>
    <row r="574" spans="1:29" ht="14.5" x14ac:dyDescent="0.35">
      <c r="A574" s="259" t="s">
        <v>3382</v>
      </c>
      <c r="B574" s="259"/>
      <c r="C574" s="260">
        <v>38108.07</v>
      </c>
      <c r="E574" s="239" t="s">
        <v>1031</v>
      </c>
      <c r="F574" s="239"/>
      <c r="G574" s="240">
        <v>263</v>
      </c>
      <c r="M574" s="261" t="s">
        <v>50997</v>
      </c>
      <c r="N574" s="262">
        <v>86215.78</v>
      </c>
      <c r="P574" s="243" t="s">
        <v>17151</v>
      </c>
      <c r="Q574" s="244">
        <v>25928.82</v>
      </c>
      <c r="R574" s="104"/>
      <c r="S574" s="235" t="s">
        <v>15164</v>
      </c>
      <c r="T574" s="236">
        <v>121977.15</v>
      </c>
      <c r="V574" s="266" t="s">
        <v>10139</v>
      </c>
      <c r="W574" s="267">
        <v>38108.07</v>
      </c>
      <c r="Y574" s="245" t="s">
        <v>3661</v>
      </c>
      <c r="Z574" s="246">
        <v>37726.93</v>
      </c>
      <c r="AB574" s="231" t="s">
        <v>10824</v>
      </c>
      <c r="AC574" s="232">
        <v>577259.29</v>
      </c>
    </row>
    <row r="575" spans="1:29" ht="14.5" x14ac:dyDescent="0.35">
      <c r="A575" s="259" t="s">
        <v>3383</v>
      </c>
      <c r="B575" s="259"/>
      <c r="C575" s="260">
        <v>80519.61</v>
      </c>
      <c r="E575" s="239" t="s">
        <v>1032</v>
      </c>
      <c r="F575" s="239"/>
      <c r="G575" s="240">
        <v>213</v>
      </c>
      <c r="M575" s="261" t="s">
        <v>52872</v>
      </c>
      <c r="N575" s="262">
        <v>49475.46</v>
      </c>
      <c r="P575" s="243" t="s">
        <v>17152</v>
      </c>
      <c r="Q575" s="244">
        <v>78791.61</v>
      </c>
      <c r="R575" s="104"/>
      <c r="S575" s="235" t="s">
        <v>33729</v>
      </c>
      <c r="T575" s="236">
        <v>5155.2</v>
      </c>
      <c r="V575" s="266" t="s">
        <v>10140</v>
      </c>
      <c r="W575" s="267">
        <v>80519.61</v>
      </c>
      <c r="Y575" s="245" t="s">
        <v>13067</v>
      </c>
      <c r="Z575" s="246">
        <v>119298.13</v>
      </c>
      <c r="AB575" s="231" t="s">
        <v>11205</v>
      </c>
      <c r="AC575" s="232">
        <v>22292</v>
      </c>
    </row>
    <row r="576" spans="1:29" ht="14.5" x14ac:dyDescent="0.35">
      <c r="A576" s="259" t="s">
        <v>3385</v>
      </c>
      <c r="B576" s="259"/>
      <c r="C576" s="260">
        <v>655274.93999999994</v>
      </c>
      <c r="E576" s="239" t="s">
        <v>1033</v>
      </c>
      <c r="F576" s="239"/>
      <c r="G576" s="240">
        <v>684</v>
      </c>
      <c r="M576" s="261" t="s">
        <v>52873</v>
      </c>
      <c r="N576" s="262">
        <v>30449.75</v>
      </c>
      <c r="P576" s="243" t="s">
        <v>17153</v>
      </c>
      <c r="Q576" s="244">
        <v>4603.09</v>
      </c>
      <c r="R576" s="104"/>
      <c r="S576" s="235" t="s">
        <v>33730</v>
      </c>
      <c r="T576" s="236">
        <v>2167.9</v>
      </c>
      <c r="V576" s="266" t="s">
        <v>10142</v>
      </c>
      <c r="W576" s="267">
        <v>655274.93999999994</v>
      </c>
      <c r="Y576" s="245" t="s">
        <v>3688</v>
      </c>
      <c r="Z576" s="246">
        <v>1228754.67</v>
      </c>
      <c r="AB576" s="231" t="s">
        <v>10825</v>
      </c>
      <c r="AC576" s="232">
        <v>22292</v>
      </c>
    </row>
    <row r="577" spans="1:29" ht="14.5" x14ac:dyDescent="0.35">
      <c r="A577" s="259" t="s">
        <v>3274</v>
      </c>
      <c r="B577" s="259"/>
      <c r="C577" s="260">
        <v>14591.77</v>
      </c>
      <c r="E577" s="239" t="s">
        <v>1034</v>
      </c>
      <c r="F577" s="239"/>
      <c r="G577" s="240">
        <v>2841</v>
      </c>
      <c r="M577" s="261" t="s">
        <v>52874</v>
      </c>
      <c r="N577" s="262">
        <v>5059.76</v>
      </c>
      <c r="P577" s="243" t="s">
        <v>17154</v>
      </c>
      <c r="Q577" s="244">
        <v>2884.94</v>
      </c>
      <c r="R577" s="104"/>
      <c r="S577" s="235" t="s">
        <v>33731</v>
      </c>
      <c r="T577" s="236">
        <v>793.22</v>
      </c>
      <c r="V577" s="266" t="s">
        <v>10143</v>
      </c>
      <c r="W577" s="267">
        <v>14591.77</v>
      </c>
      <c r="Y577" s="245" t="s">
        <v>7490</v>
      </c>
      <c r="Z577" s="246">
        <v>680556</v>
      </c>
      <c r="AB577" s="231" t="s">
        <v>11206</v>
      </c>
      <c r="AC577" s="232">
        <v>11045</v>
      </c>
    </row>
    <row r="578" spans="1:29" ht="14.5" x14ac:dyDescent="0.35">
      <c r="A578" s="259" t="s">
        <v>3386</v>
      </c>
      <c r="B578" s="259"/>
      <c r="C578" s="260">
        <v>775339.64</v>
      </c>
      <c r="E578" s="239" t="s">
        <v>1035</v>
      </c>
      <c r="F578" s="239"/>
      <c r="G578" s="240">
        <v>711</v>
      </c>
      <c r="M578" s="261" t="s">
        <v>52875</v>
      </c>
      <c r="N578" s="262">
        <v>18307.96</v>
      </c>
      <c r="P578" s="243" t="s">
        <v>17155</v>
      </c>
      <c r="Q578" s="244">
        <v>2460.96</v>
      </c>
      <c r="R578" s="104"/>
      <c r="S578" s="235" t="s">
        <v>33732</v>
      </c>
      <c r="T578" s="236">
        <v>10459.68</v>
      </c>
      <c r="V578" s="266" t="s">
        <v>10144</v>
      </c>
      <c r="W578" s="267">
        <v>775339.64</v>
      </c>
      <c r="Y578" s="245" t="s">
        <v>7747</v>
      </c>
      <c r="Z578" s="246">
        <v>102000</v>
      </c>
      <c r="AB578" s="231" t="s">
        <v>10826</v>
      </c>
      <c r="AC578" s="232">
        <v>11045</v>
      </c>
    </row>
    <row r="579" spans="1:29" ht="14.5" x14ac:dyDescent="0.35">
      <c r="A579" s="259" t="s">
        <v>3387</v>
      </c>
      <c r="B579" s="259"/>
      <c r="C579" s="260">
        <v>32357</v>
      </c>
      <c r="E579" s="239" t="s">
        <v>1036</v>
      </c>
      <c r="F579" s="239"/>
      <c r="G579" s="240">
        <v>3626</v>
      </c>
      <c r="M579" s="261" t="s">
        <v>52876</v>
      </c>
      <c r="N579" s="262">
        <v>12201.8</v>
      </c>
      <c r="P579" s="243" t="s">
        <v>17156</v>
      </c>
      <c r="Q579" s="244">
        <v>1934.25</v>
      </c>
      <c r="R579" s="104"/>
      <c r="S579" s="235" t="s">
        <v>33733</v>
      </c>
      <c r="T579" s="236">
        <v>5155.2</v>
      </c>
      <c r="V579" s="266" t="s">
        <v>10145</v>
      </c>
      <c r="W579" s="267">
        <v>32357</v>
      </c>
      <c r="Y579" s="245" t="s">
        <v>7916</v>
      </c>
      <c r="Z579" s="246">
        <v>30737</v>
      </c>
      <c r="AB579" s="231" t="s">
        <v>8496</v>
      </c>
      <c r="AC579" s="232">
        <v>32252.32</v>
      </c>
    </row>
    <row r="580" spans="1:29" ht="14.5" x14ac:dyDescent="0.35">
      <c r="A580" s="259" t="s">
        <v>3388</v>
      </c>
      <c r="B580" s="259"/>
      <c r="C580" s="260">
        <v>62977.69</v>
      </c>
      <c r="E580" s="239" t="s">
        <v>1037</v>
      </c>
      <c r="F580" s="239"/>
      <c r="G580" s="240">
        <v>303</v>
      </c>
      <c r="M580" s="261" t="s">
        <v>55593</v>
      </c>
      <c r="N580" s="262">
        <v>799.25</v>
      </c>
      <c r="P580" s="243" t="s">
        <v>17157</v>
      </c>
      <c r="Q580" s="244">
        <v>8528.7800000000007</v>
      </c>
      <c r="R580" s="104"/>
      <c r="S580" s="235" t="s">
        <v>19201</v>
      </c>
      <c r="T580" s="236">
        <v>2167.9</v>
      </c>
      <c r="V580" s="266" t="s">
        <v>10146</v>
      </c>
      <c r="W580" s="267">
        <v>62977.69</v>
      </c>
      <c r="Y580" s="245" t="s">
        <v>8159</v>
      </c>
      <c r="Z580" s="246">
        <v>237810</v>
      </c>
      <c r="AB580" s="231" t="s">
        <v>11207</v>
      </c>
      <c r="AC580" s="232">
        <v>49879</v>
      </c>
    </row>
    <row r="581" spans="1:29" ht="14.5" x14ac:dyDescent="0.35">
      <c r="A581" s="259" t="s">
        <v>3276</v>
      </c>
      <c r="B581" s="259"/>
      <c r="C581" s="260">
        <v>52.36</v>
      </c>
      <c r="E581" s="239" t="s">
        <v>1038</v>
      </c>
      <c r="F581" s="239"/>
      <c r="G581" s="240">
        <v>469</v>
      </c>
      <c r="M581" s="261" t="s">
        <v>52877</v>
      </c>
      <c r="N581" s="262">
        <v>8879.64</v>
      </c>
      <c r="P581" s="243" t="s">
        <v>17158</v>
      </c>
      <c r="Q581" s="244">
        <v>13321.43</v>
      </c>
      <c r="R581" s="104"/>
      <c r="S581" s="235" t="s">
        <v>19202</v>
      </c>
      <c r="T581" s="236">
        <v>793.22</v>
      </c>
      <c r="V581" s="266" t="s">
        <v>10147</v>
      </c>
      <c r="W581" s="267">
        <v>52.36</v>
      </c>
      <c r="Y581" s="245" t="s">
        <v>8433</v>
      </c>
      <c r="Z581" s="246">
        <v>676211.47</v>
      </c>
      <c r="AB581" s="231" t="s">
        <v>10827</v>
      </c>
      <c r="AC581" s="232">
        <v>82131.320000000007</v>
      </c>
    </row>
    <row r="582" spans="1:29" ht="14.5" x14ac:dyDescent="0.35">
      <c r="A582" s="259" t="s">
        <v>3389</v>
      </c>
      <c r="B582" s="259"/>
      <c r="C582" s="260">
        <v>728847.37</v>
      </c>
      <c r="E582" s="239" t="s">
        <v>1039</v>
      </c>
      <c r="F582" s="239"/>
      <c r="G582" s="240">
        <v>1167</v>
      </c>
      <c r="M582" s="261" t="s">
        <v>52878</v>
      </c>
      <c r="N582" s="262">
        <v>664.55</v>
      </c>
      <c r="P582" s="243" t="s">
        <v>17159</v>
      </c>
      <c r="Q582" s="244">
        <v>784.7</v>
      </c>
      <c r="R582" s="104"/>
      <c r="S582" s="235" t="s">
        <v>19203</v>
      </c>
      <c r="T582" s="236">
        <v>10459.68</v>
      </c>
      <c r="V582" s="266" t="s">
        <v>10148</v>
      </c>
      <c r="W582" s="267">
        <v>728847.37</v>
      </c>
      <c r="Y582" s="245" t="s">
        <v>8574</v>
      </c>
      <c r="Z582" s="246">
        <v>51150.28</v>
      </c>
      <c r="AB582" s="231" t="s">
        <v>8497</v>
      </c>
      <c r="AC582" s="232">
        <v>18771.810000000001</v>
      </c>
    </row>
    <row r="583" spans="1:29" ht="14.5" x14ac:dyDescent="0.35">
      <c r="A583" s="259" t="s">
        <v>3277</v>
      </c>
      <c r="B583" s="259"/>
      <c r="C583" s="260">
        <v>183850.64</v>
      </c>
      <c r="E583" s="239" t="s">
        <v>1040</v>
      </c>
      <c r="F583" s="239"/>
      <c r="G583" s="240">
        <v>1356</v>
      </c>
      <c r="M583" s="261" t="s">
        <v>52879</v>
      </c>
      <c r="N583" s="262">
        <v>2140</v>
      </c>
      <c r="P583" s="243" t="s">
        <v>17160</v>
      </c>
      <c r="Q583" s="244">
        <v>598.70000000000005</v>
      </c>
      <c r="R583" s="104"/>
      <c r="S583" s="235" t="s">
        <v>33734</v>
      </c>
      <c r="T583" s="236">
        <v>10483.43</v>
      </c>
      <c r="V583" s="266" t="s">
        <v>10150</v>
      </c>
      <c r="W583" s="267">
        <v>183850.64</v>
      </c>
      <c r="Y583" s="245" t="s">
        <v>8874</v>
      </c>
      <c r="Z583" s="246">
        <v>174062.25</v>
      </c>
      <c r="AB583" s="231" t="s">
        <v>11208</v>
      </c>
      <c r="AC583" s="232">
        <v>19843</v>
      </c>
    </row>
    <row r="584" spans="1:29" ht="14.5" x14ac:dyDescent="0.35">
      <c r="A584" s="259" t="s">
        <v>3391</v>
      </c>
      <c r="B584" s="259"/>
      <c r="C584" s="260">
        <v>1379670.27</v>
      </c>
      <c r="E584" s="239" t="s">
        <v>1041</v>
      </c>
      <c r="F584" s="239"/>
      <c r="G584" s="240">
        <v>1733</v>
      </c>
      <c r="M584" s="261" t="s">
        <v>52880</v>
      </c>
      <c r="N584" s="262">
        <v>2142.4699999999998</v>
      </c>
      <c r="P584" s="243" t="s">
        <v>17161</v>
      </c>
      <c r="Q584" s="244">
        <v>13475</v>
      </c>
      <c r="R584" s="104"/>
      <c r="S584" s="235" t="s">
        <v>33735</v>
      </c>
      <c r="T584" s="236">
        <v>4875.91</v>
      </c>
      <c r="V584" s="266" t="s">
        <v>10151</v>
      </c>
      <c r="W584" s="267">
        <v>1379670.27</v>
      </c>
      <c r="Y584" s="245" t="s">
        <v>9133</v>
      </c>
      <c r="Z584" s="246">
        <v>430348</v>
      </c>
      <c r="AB584" s="231" t="s">
        <v>10828</v>
      </c>
      <c r="AC584" s="232">
        <v>38614.81</v>
      </c>
    </row>
    <row r="585" spans="1:29" ht="14.5" x14ac:dyDescent="0.35">
      <c r="A585" s="259" t="s">
        <v>3395</v>
      </c>
      <c r="B585" s="259"/>
      <c r="C585" s="260">
        <v>32437.91</v>
      </c>
      <c r="E585" s="239" t="s">
        <v>1042</v>
      </c>
      <c r="F585" s="239"/>
      <c r="G585" s="240">
        <v>386</v>
      </c>
      <c r="M585" s="261" t="s">
        <v>55594</v>
      </c>
      <c r="N585" s="262">
        <v>88.8</v>
      </c>
      <c r="P585" s="243" t="s">
        <v>17162</v>
      </c>
      <c r="Q585" s="244">
        <v>9744.7999999999993</v>
      </c>
      <c r="R585" s="104"/>
      <c r="S585" s="235" t="s">
        <v>19227</v>
      </c>
      <c r="T585" s="236">
        <v>10483.43</v>
      </c>
      <c r="V585" s="266" t="s">
        <v>10156</v>
      </c>
      <c r="W585" s="267">
        <v>32437.91</v>
      </c>
      <c r="Y585" s="245" t="s">
        <v>9514</v>
      </c>
      <c r="Z585" s="246">
        <v>26790.28</v>
      </c>
      <c r="AB585" s="231" t="s">
        <v>8498</v>
      </c>
      <c r="AC585" s="232">
        <v>16892.32</v>
      </c>
    </row>
    <row r="586" spans="1:29" ht="14.5" x14ac:dyDescent="0.35">
      <c r="A586" s="259" t="s">
        <v>3396</v>
      </c>
      <c r="B586" s="259"/>
      <c r="C586" s="260">
        <v>1690.92</v>
      </c>
      <c r="E586" s="239" t="s">
        <v>1043</v>
      </c>
      <c r="F586" s="239"/>
      <c r="G586" s="240">
        <v>937</v>
      </c>
      <c r="M586" s="261" t="s">
        <v>50998</v>
      </c>
      <c r="N586" s="262">
        <v>7500</v>
      </c>
      <c r="P586" s="243" t="s">
        <v>17163</v>
      </c>
      <c r="Q586" s="244">
        <v>2428.16</v>
      </c>
      <c r="R586" s="104"/>
      <c r="S586" s="235" t="s">
        <v>19229</v>
      </c>
      <c r="T586" s="236">
        <v>4875.91</v>
      </c>
      <c r="V586" s="266" t="s">
        <v>10157</v>
      </c>
      <c r="W586" s="267">
        <v>1690.92</v>
      </c>
      <c r="Y586" s="245" t="s">
        <v>9755</v>
      </c>
      <c r="Z586" s="246">
        <v>428495.5</v>
      </c>
      <c r="AB586" s="231" t="s">
        <v>11209</v>
      </c>
      <c r="AC586" s="232">
        <v>210075</v>
      </c>
    </row>
    <row r="587" spans="1:29" ht="14.5" x14ac:dyDescent="0.35">
      <c r="A587" s="259" t="s">
        <v>3398</v>
      </c>
      <c r="B587" s="259"/>
      <c r="C587" s="260">
        <v>14406.67</v>
      </c>
      <c r="E587" s="239" t="s">
        <v>1044</v>
      </c>
      <c r="F587" s="239"/>
      <c r="G587" s="240">
        <v>219</v>
      </c>
      <c r="M587" s="261" t="s">
        <v>51933</v>
      </c>
      <c r="N587" s="262">
        <v>5967</v>
      </c>
      <c r="P587" s="243" t="s">
        <v>17164</v>
      </c>
      <c r="Q587" s="244">
        <v>1273.83</v>
      </c>
      <c r="R587" s="104"/>
      <c r="S587" s="235" t="s">
        <v>33736</v>
      </c>
      <c r="T587" s="236">
        <v>2636.75</v>
      </c>
      <c r="V587" s="266" t="s">
        <v>10159</v>
      </c>
      <c r="W587" s="267">
        <v>14406.67</v>
      </c>
      <c r="Y587" s="245" t="s">
        <v>10099</v>
      </c>
      <c r="Z587" s="246">
        <v>1148272.92</v>
      </c>
      <c r="AB587" s="231" t="s">
        <v>10829</v>
      </c>
      <c r="AC587" s="232">
        <v>226967.32</v>
      </c>
    </row>
    <row r="588" spans="1:29" ht="14.5" x14ac:dyDescent="0.35">
      <c r="A588" s="259" t="s">
        <v>3399</v>
      </c>
      <c r="B588" s="259"/>
      <c r="C588" s="260">
        <v>6594.67</v>
      </c>
      <c r="E588" s="239" t="s">
        <v>1045</v>
      </c>
      <c r="F588" s="239"/>
      <c r="G588" s="240">
        <v>452</v>
      </c>
      <c r="M588" s="261" t="s">
        <v>47429</v>
      </c>
      <c r="N588" s="262">
        <v>107975.8</v>
      </c>
      <c r="P588" s="243" t="s">
        <v>17165</v>
      </c>
      <c r="Q588" s="244">
        <v>5966.04</v>
      </c>
      <c r="R588" s="104"/>
      <c r="S588" s="235" t="s">
        <v>33737</v>
      </c>
      <c r="T588" s="236">
        <v>4346.25</v>
      </c>
      <c r="V588" s="266" t="s">
        <v>10160</v>
      </c>
      <c r="W588" s="267">
        <v>6594.67</v>
      </c>
      <c r="Y588" s="245" t="s">
        <v>12090</v>
      </c>
      <c r="Z588" s="246">
        <v>113419</v>
      </c>
      <c r="AB588" s="231" t="s">
        <v>11210</v>
      </c>
      <c r="AC588" s="232">
        <v>22799</v>
      </c>
    </row>
    <row r="589" spans="1:29" ht="14.5" x14ac:dyDescent="0.35">
      <c r="A589" s="259" t="s">
        <v>3400</v>
      </c>
      <c r="B589" s="259"/>
      <c r="C589" s="260">
        <v>36362.65</v>
      </c>
      <c r="E589" s="239" t="s">
        <v>1046</v>
      </c>
      <c r="F589" s="239"/>
      <c r="G589" s="240">
        <v>2007</v>
      </c>
      <c r="M589" s="261" t="s">
        <v>47430</v>
      </c>
      <c r="N589" s="262">
        <v>8260.2099999999991</v>
      </c>
      <c r="P589" s="243" t="s">
        <v>17166</v>
      </c>
      <c r="Q589" s="244">
        <v>150.51</v>
      </c>
      <c r="R589" s="104"/>
      <c r="S589" s="235" t="s">
        <v>19248</v>
      </c>
      <c r="T589" s="236">
        <v>2636.75</v>
      </c>
      <c r="V589" s="266" t="s">
        <v>10161</v>
      </c>
      <c r="W589" s="267">
        <v>36362.65</v>
      </c>
      <c r="Y589" s="245" t="s">
        <v>12571</v>
      </c>
      <c r="Z589" s="246">
        <v>16602.439999999999</v>
      </c>
      <c r="AB589" s="231" t="s">
        <v>10830</v>
      </c>
      <c r="AC589" s="232">
        <v>22799</v>
      </c>
    </row>
    <row r="590" spans="1:29" ht="14.5" x14ac:dyDescent="0.35">
      <c r="A590" s="259" t="s">
        <v>3279</v>
      </c>
      <c r="B590" s="259"/>
      <c r="C590" s="260">
        <v>412767.97</v>
      </c>
      <c r="E590" s="239" t="s">
        <v>1047</v>
      </c>
      <c r="F590" s="239"/>
      <c r="G590" s="240">
        <v>867.91</v>
      </c>
      <c r="M590" s="261" t="s">
        <v>55595</v>
      </c>
      <c r="N590" s="262">
        <v>472.83</v>
      </c>
      <c r="P590" s="243" t="s">
        <v>17167</v>
      </c>
      <c r="Q590" s="244">
        <v>6.43</v>
      </c>
      <c r="R590" s="104"/>
      <c r="S590" s="235" t="s">
        <v>19250</v>
      </c>
      <c r="T590" s="236">
        <v>4346.25</v>
      </c>
      <c r="V590" s="266" t="s">
        <v>10162</v>
      </c>
      <c r="W590" s="267">
        <v>412767.97</v>
      </c>
      <c r="Y590" s="245" t="s">
        <v>10563</v>
      </c>
      <c r="Z590" s="246">
        <v>53948.21</v>
      </c>
      <c r="AB590" s="231" t="s">
        <v>8499</v>
      </c>
      <c r="AC590" s="232">
        <v>245353.47</v>
      </c>
    </row>
    <row r="591" spans="1:29" ht="14.5" x14ac:dyDescent="0.35">
      <c r="A591" s="259" t="s">
        <v>3401</v>
      </c>
      <c r="B591" s="259"/>
      <c r="C591" s="260">
        <v>213018.39</v>
      </c>
      <c r="E591" s="239" t="s">
        <v>4239</v>
      </c>
      <c r="F591" s="239"/>
      <c r="G591" s="240">
        <v>1179</v>
      </c>
      <c r="M591" s="261" t="s">
        <v>55596</v>
      </c>
      <c r="N591" s="262">
        <v>36.17</v>
      </c>
      <c r="P591" s="243" t="s">
        <v>17168</v>
      </c>
      <c r="Q591" s="244">
        <v>73450.69</v>
      </c>
      <c r="R591" s="104"/>
      <c r="S591" s="235" t="s">
        <v>15165</v>
      </c>
      <c r="T591" s="236">
        <v>193.12</v>
      </c>
      <c r="V591" s="266" t="s">
        <v>10163</v>
      </c>
      <c r="W591" s="267">
        <v>213018.39</v>
      </c>
      <c r="Y591" s="245" t="s">
        <v>13068</v>
      </c>
      <c r="Z591" s="246">
        <v>39677.49</v>
      </c>
      <c r="AB591" s="231" t="s">
        <v>11211</v>
      </c>
      <c r="AC591" s="232">
        <v>360045</v>
      </c>
    </row>
    <row r="592" spans="1:29" ht="14.5" x14ac:dyDescent="0.35">
      <c r="A592" s="259" t="s">
        <v>3280</v>
      </c>
      <c r="B592" s="259"/>
      <c r="C592" s="260">
        <v>49447.46</v>
      </c>
      <c r="E592" s="239" t="s">
        <v>1048</v>
      </c>
      <c r="F592" s="239"/>
      <c r="G592" s="240">
        <v>7374</v>
      </c>
      <c r="M592" s="261" t="s">
        <v>47431</v>
      </c>
      <c r="N592" s="262">
        <v>36437.5</v>
      </c>
      <c r="P592" s="243" t="s">
        <v>17169</v>
      </c>
      <c r="Q592" s="244">
        <v>42996.24</v>
      </c>
      <c r="R592" s="104"/>
      <c r="S592" s="235" t="s">
        <v>15166</v>
      </c>
      <c r="T592" s="236">
        <v>14.76</v>
      </c>
      <c r="V592" s="266" t="s">
        <v>10164</v>
      </c>
      <c r="W592" s="267">
        <v>49447.46</v>
      </c>
      <c r="Y592" s="245" t="s">
        <v>13921</v>
      </c>
      <c r="Z592" s="246">
        <v>62862.02</v>
      </c>
      <c r="AB592" s="231" t="s">
        <v>10831</v>
      </c>
      <c r="AC592" s="232">
        <v>605398.47</v>
      </c>
    </row>
    <row r="593" spans="1:29" ht="14.5" x14ac:dyDescent="0.35">
      <c r="A593" s="259" t="s">
        <v>3403</v>
      </c>
      <c r="B593" s="259"/>
      <c r="C593" s="260">
        <v>1836876.39</v>
      </c>
      <c r="E593" s="239" t="s">
        <v>1049</v>
      </c>
      <c r="F593" s="239"/>
      <c r="G593" s="240">
        <v>116</v>
      </c>
      <c r="M593" s="261" t="s">
        <v>47432</v>
      </c>
      <c r="N593" s="262">
        <v>2259.13</v>
      </c>
      <c r="P593" s="243" t="s">
        <v>17170</v>
      </c>
      <c r="Q593" s="244">
        <v>78791.61</v>
      </c>
      <c r="R593" s="104"/>
      <c r="S593" s="235" t="s">
        <v>15167</v>
      </c>
      <c r="T593" s="236">
        <v>41.87</v>
      </c>
      <c r="V593" s="266" t="s">
        <v>10166</v>
      </c>
      <c r="W593" s="267">
        <v>1836876.39</v>
      </c>
      <c r="Y593" s="245" t="s">
        <v>13470</v>
      </c>
      <c r="Z593" s="246">
        <v>34298.81</v>
      </c>
      <c r="AB593" s="231" t="s">
        <v>8500</v>
      </c>
      <c r="AC593" s="232">
        <v>3932.14</v>
      </c>
    </row>
    <row r="594" spans="1:29" ht="14.5" x14ac:dyDescent="0.35">
      <c r="A594" s="259" t="s">
        <v>4786</v>
      </c>
      <c r="B594" s="259"/>
      <c r="C594" s="260">
        <v>6848</v>
      </c>
      <c r="E594" s="239" t="s">
        <v>1050</v>
      </c>
      <c r="F594" s="239"/>
      <c r="G594" s="240">
        <v>607.9</v>
      </c>
      <c r="M594" s="261" t="s">
        <v>14946</v>
      </c>
      <c r="N594" s="262">
        <v>4195.8999999999996</v>
      </c>
      <c r="P594" s="243" t="s">
        <v>17171</v>
      </c>
      <c r="Q594" s="244">
        <v>4603.09</v>
      </c>
      <c r="R594" s="104"/>
      <c r="S594" s="235" t="s">
        <v>15168</v>
      </c>
      <c r="T594" s="236">
        <v>9821.75</v>
      </c>
      <c r="V594" s="266" t="s">
        <v>12026</v>
      </c>
      <c r="W594" s="267">
        <v>6848</v>
      </c>
      <c r="Y594" s="245" t="s">
        <v>10643</v>
      </c>
      <c r="Z594" s="246">
        <v>4307241.67</v>
      </c>
      <c r="AB594" s="231" t="s">
        <v>11212</v>
      </c>
      <c r="AC594" s="232">
        <v>57486</v>
      </c>
    </row>
    <row r="595" spans="1:29" ht="14.5" x14ac:dyDescent="0.35">
      <c r="A595" s="259" t="s">
        <v>3404</v>
      </c>
      <c r="B595" s="259"/>
      <c r="C595" s="260">
        <v>1116175.6499999999</v>
      </c>
      <c r="E595" s="239" t="s">
        <v>1051</v>
      </c>
      <c r="F595" s="239"/>
      <c r="G595" s="240">
        <v>1009</v>
      </c>
      <c r="M595" s="261" t="s">
        <v>14947</v>
      </c>
      <c r="N595" s="262">
        <v>320.99</v>
      </c>
      <c r="P595" s="243" t="s">
        <v>17172</v>
      </c>
      <c r="Q595" s="244">
        <v>2884.94</v>
      </c>
      <c r="R595" s="104"/>
      <c r="S595" s="235" t="s">
        <v>33738</v>
      </c>
      <c r="T595" s="236">
        <v>930</v>
      </c>
      <c r="V595" s="266" t="s">
        <v>10167</v>
      </c>
      <c r="W595" s="267">
        <v>1116175.6499999999</v>
      </c>
      <c r="Y595" s="245" t="s">
        <v>7491</v>
      </c>
      <c r="Z595" s="246">
        <v>158014</v>
      </c>
      <c r="AB595" s="231" t="s">
        <v>10832</v>
      </c>
      <c r="AC595" s="232">
        <v>61418.14</v>
      </c>
    </row>
    <row r="596" spans="1:29" ht="14.5" x14ac:dyDescent="0.35">
      <c r="A596" s="259" t="s">
        <v>3406</v>
      </c>
      <c r="B596" s="259"/>
      <c r="C596" s="260">
        <v>441544.73</v>
      </c>
      <c r="E596" s="239" t="s">
        <v>1052</v>
      </c>
      <c r="F596" s="239"/>
      <c r="G596" s="240">
        <v>924.48</v>
      </c>
      <c r="M596" s="261" t="s">
        <v>35011</v>
      </c>
      <c r="N596" s="262">
        <v>20666.669999999998</v>
      </c>
      <c r="P596" s="243" t="s">
        <v>17173</v>
      </c>
      <c r="Q596" s="244">
        <v>28086.9</v>
      </c>
      <c r="R596" s="104"/>
      <c r="S596" s="235" t="s">
        <v>33739</v>
      </c>
      <c r="T596" s="236">
        <v>326.39</v>
      </c>
      <c r="V596" s="266" t="s">
        <v>10169</v>
      </c>
      <c r="W596" s="267">
        <v>441544.73</v>
      </c>
      <c r="Y596" s="245" t="s">
        <v>7917</v>
      </c>
      <c r="Z596" s="246">
        <v>7875</v>
      </c>
      <c r="AB596" s="231" t="s">
        <v>8501</v>
      </c>
      <c r="AC596" s="232">
        <v>175678.19</v>
      </c>
    </row>
    <row r="597" spans="1:29" ht="14.5" x14ac:dyDescent="0.35">
      <c r="A597" s="259" t="s">
        <v>3408</v>
      </c>
      <c r="B597" s="259"/>
      <c r="C597" s="260">
        <v>123235.43</v>
      </c>
      <c r="E597" s="239" t="s">
        <v>1053</v>
      </c>
      <c r="F597" s="239"/>
      <c r="G597" s="240">
        <v>1488.99</v>
      </c>
      <c r="M597" s="261" t="s">
        <v>41606</v>
      </c>
      <c r="N597" s="262">
        <v>900</v>
      </c>
      <c r="P597" s="243" t="s">
        <v>17174</v>
      </c>
      <c r="Q597" s="244">
        <v>118.3</v>
      </c>
      <c r="R597" s="104"/>
      <c r="S597" s="235" t="s">
        <v>33740</v>
      </c>
      <c r="T597" s="236">
        <v>350.96</v>
      </c>
      <c r="V597" s="266" t="s">
        <v>10171</v>
      </c>
      <c r="W597" s="267">
        <v>123235.43</v>
      </c>
      <c r="Y597" s="245" t="s">
        <v>8160</v>
      </c>
      <c r="Z597" s="246">
        <v>82829</v>
      </c>
      <c r="AB597" s="231" t="s">
        <v>11213</v>
      </c>
      <c r="AC597" s="232">
        <v>162690</v>
      </c>
    </row>
    <row r="598" spans="1:29" ht="14.5" x14ac:dyDescent="0.35">
      <c r="A598" s="259" t="s">
        <v>3281</v>
      </c>
      <c r="B598" s="259"/>
      <c r="C598" s="260">
        <v>509957.42</v>
      </c>
      <c r="E598" s="239" t="s">
        <v>1054</v>
      </c>
      <c r="F598" s="239"/>
      <c r="G598" s="240">
        <v>1111</v>
      </c>
      <c r="M598" s="261" t="s">
        <v>35012</v>
      </c>
      <c r="N598" s="262">
        <v>3166.67</v>
      </c>
      <c r="P598" s="243" t="s">
        <v>17175</v>
      </c>
      <c r="Q598" s="244">
        <v>16489.91</v>
      </c>
      <c r="R598" s="104"/>
      <c r="S598" s="235" t="s">
        <v>33741</v>
      </c>
      <c r="T598" s="236">
        <v>24960.880000000001</v>
      </c>
      <c r="V598" s="266" t="s">
        <v>10172</v>
      </c>
      <c r="W598" s="267">
        <v>509957.42</v>
      </c>
      <c r="Y598" s="245" t="s">
        <v>8434</v>
      </c>
      <c r="Z598" s="246">
        <v>174509.03</v>
      </c>
      <c r="AB598" s="231" t="s">
        <v>10242</v>
      </c>
      <c r="AC598" s="232">
        <v>2976.82</v>
      </c>
    </row>
    <row r="599" spans="1:29" ht="14.5" x14ac:dyDescent="0.35">
      <c r="A599" s="259" t="s">
        <v>3409</v>
      </c>
      <c r="B599" s="259"/>
      <c r="C599" s="260">
        <v>4044.75</v>
      </c>
      <c r="E599" s="239" t="s">
        <v>1055</v>
      </c>
      <c r="F599" s="239"/>
      <c r="G599" s="240">
        <v>718</v>
      </c>
      <c r="M599" s="261" t="s">
        <v>35013</v>
      </c>
      <c r="N599" s="262">
        <v>3166.67</v>
      </c>
      <c r="P599" s="243" t="s">
        <v>17176</v>
      </c>
      <c r="Q599" s="244">
        <v>88603.49</v>
      </c>
      <c r="R599" s="104"/>
      <c r="S599" s="235" t="s">
        <v>33742</v>
      </c>
      <c r="T599" s="236">
        <v>90170.99</v>
      </c>
      <c r="V599" s="266" t="s">
        <v>10173</v>
      </c>
      <c r="W599" s="267">
        <v>4044.75</v>
      </c>
      <c r="Y599" s="245" t="s">
        <v>8575</v>
      </c>
      <c r="Z599" s="246">
        <v>12982.15</v>
      </c>
      <c r="AB599" s="231" t="s">
        <v>10833</v>
      </c>
      <c r="AC599" s="232">
        <v>341345.01</v>
      </c>
    </row>
    <row r="600" spans="1:29" ht="14.5" x14ac:dyDescent="0.35">
      <c r="A600" s="259" t="s">
        <v>3410</v>
      </c>
      <c r="B600" s="259"/>
      <c r="C600" s="260">
        <v>1819293.64</v>
      </c>
      <c r="E600" s="239" t="s">
        <v>1056</v>
      </c>
      <c r="F600" s="239"/>
      <c r="G600" s="240">
        <v>21943.53</v>
      </c>
      <c r="M600" s="261" t="s">
        <v>47433</v>
      </c>
      <c r="N600" s="262">
        <v>440</v>
      </c>
      <c r="P600" s="243" t="s">
        <v>17177</v>
      </c>
      <c r="Q600" s="244">
        <v>25258.34</v>
      </c>
      <c r="R600" s="104"/>
      <c r="S600" s="235" t="s">
        <v>15169</v>
      </c>
      <c r="T600" s="236">
        <v>193.12</v>
      </c>
      <c r="V600" s="266" t="s">
        <v>10174</v>
      </c>
      <c r="W600" s="267">
        <v>1819293.64</v>
      </c>
      <c r="Y600" s="245" t="s">
        <v>6416</v>
      </c>
      <c r="Z600" s="246">
        <v>38913.949999999997</v>
      </c>
      <c r="AB600" s="231" t="s">
        <v>11214</v>
      </c>
      <c r="AC600" s="232">
        <v>14920</v>
      </c>
    </row>
    <row r="601" spans="1:29" ht="14.5" x14ac:dyDescent="0.35">
      <c r="A601" s="259" t="s">
        <v>3282</v>
      </c>
      <c r="B601" s="259"/>
      <c r="C601" s="260">
        <v>297266.95</v>
      </c>
      <c r="E601" s="239" t="s">
        <v>1057</v>
      </c>
      <c r="F601" s="239"/>
      <c r="G601" s="240">
        <v>25155</v>
      </c>
      <c r="M601" s="261" t="s">
        <v>47434</v>
      </c>
      <c r="N601" s="262">
        <v>36300</v>
      </c>
      <c r="P601" s="243" t="s">
        <v>17178</v>
      </c>
      <c r="Q601" s="244">
        <v>70096.91</v>
      </c>
      <c r="R601" s="104"/>
      <c r="S601" s="235" t="s">
        <v>15170</v>
      </c>
      <c r="T601" s="236">
        <v>14.76</v>
      </c>
      <c r="V601" s="266" t="s">
        <v>10175</v>
      </c>
      <c r="W601" s="267">
        <v>297266.95</v>
      </c>
      <c r="Y601" s="245" t="s">
        <v>9515</v>
      </c>
      <c r="Z601" s="246">
        <v>9102</v>
      </c>
      <c r="AB601" s="231" t="s">
        <v>10834</v>
      </c>
      <c r="AC601" s="232">
        <v>14920</v>
      </c>
    </row>
    <row r="602" spans="1:29" ht="14.5" x14ac:dyDescent="0.35">
      <c r="A602" s="259" t="s">
        <v>3283</v>
      </c>
      <c r="B602" s="259"/>
      <c r="C602" s="260">
        <v>1780.25</v>
      </c>
      <c r="E602" s="239" t="s">
        <v>1058</v>
      </c>
      <c r="F602" s="239"/>
      <c r="G602" s="240">
        <v>781</v>
      </c>
      <c r="M602" s="261" t="s">
        <v>41607</v>
      </c>
      <c r="N602" s="262">
        <v>1250.01</v>
      </c>
      <c r="P602" s="243" t="s">
        <v>17179</v>
      </c>
      <c r="Q602" s="244">
        <v>13321.43</v>
      </c>
      <c r="R602" s="104"/>
      <c r="S602" s="235" t="s">
        <v>15171</v>
      </c>
      <c r="T602" s="236">
        <v>41.87</v>
      </c>
      <c r="V602" s="266" t="s">
        <v>10176</v>
      </c>
      <c r="W602" s="267">
        <v>1780.25</v>
      </c>
      <c r="Y602" s="245" t="s">
        <v>9756</v>
      </c>
      <c r="Z602" s="246">
        <v>236480</v>
      </c>
      <c r="AB602" s="231" t="s">
        <v>11215</v>
      </c>
      <c r="AC602" s="232">
        <v>26692</v>
      </c>
    </row>
    <row r="603" spans="1:29" ht="14.5" x14ac:dyDescent="0.35">
      <c r="A603" s="259" t="s">
        <v>3412</v>
      </c>
      <c r="B603" s="259"/>
      <c r="C603" s="260">
        <v>1205.18</v>
      </c>
      <c r="E603" s="239" t="s">
        <v>1059</v>
      </c>
      <c r="F603" s="239"/>
      <c r="G603" s="240">
        <v>243</v>
      </c>
      <c r="M603" s="261" t="s">
        <v>35014</v>
      </c>
      <c r="N603" s="262">
        <v>4901.71</v>
      </c>
      <c r="P603" s="243" t="s">
        <v>17180</v>
      </c>
      <c r="Q603" s="244">
        <v>162185.26</v>
      </c>
      <c r="R603" s="104"/>
      <c r="S603" s="235" t="s">
        <v>19336</v>
      </c>
      <c r="T603" s="236">
        <v>930</v>
      </c>
      <c r="V603" s="266" t="s">
        <v>10178</v>
      </c>
      <c r="W603" s="267">
        <v>1205.18</v>
      </c>
      <c r="Y603" s="245" t="s">
        <v>10100</v>
      </c>
      <c r="Z603" s="246">
        <v>173391.06</v>
      </c>
      <c r="AB603" s="231" t="s">
        <v>10835</v>
      </c>
      <c r="AC603" s="232">
        <v>26692</v>
      </c>
    </row>
    <row r="604" spans="1:29" ht="14.5" x14ac:dyDescent="0.35">
      <c r="A604" s="259" t="s">
        <v>4787</v>
      </c>
      <c r="B604" s="259"/>
      <c r="C604" s="260">
        <v>47025.35</v>
      </c>
      <c r="E604" s="239" t="s">
        <v>1060</v>
      </c>
      <c r="F604" s="239"/>
      <c r="G604" s="240">
        <v>425</v>
      </c>
      <c r="M604" s="261" t="s">
        <v>35015</v>
      </c>
      <c r="N604" s="262">
        <v>1080.01</v>
      </c>
      <c r="P604" s="243" t="s">
        <v>17181</v>
      </c>
      <c r="Q604" s="244">
        <v>4369.62</v>
      </c>
      <c r="R604" s="104"/>
      <c r="S604" s="235" t="s">
        <v>33743</v>
      </c>
      <c r="T604" s="236">
        <v>326.39</v>
      </c>
      <c r="V604" s="266" t="s">
        <v>10179</v>
      </c>
      <c r="W604" s="267">
        <v>47025.35</v>
      </c>
      <c r="Y604" s="245" t="s">
        <v>12391</v>
      </c>
      <c r="Z604" s="246">
        <v>357.93</v>
      </c>
      <c r="AB604" s="231" t="s">
        <v>8503</v>
      </c>
      <c r="AC604" s="232">
        <v>548401.04</v>
      </c>
    </row>
    <row r="605" spans="1:29" ht="14.5" x14ac:dyDescent="0.35">
      <c r="A605" s="259" t="s">
        <v>3284</v>
      </c>
      <c r="B605" s="259"/>
      <c r="C605" s="260">
        <v>35606.660000000003</v>
      </c>
      <c r="E605" s="239" t="s">
        <v>1061</v>
      </c>
      <c r="F605" s="239"/>
      <c r="G605" s="240">
        <v>270</v>
      </c>
      <c r="M605" s="261" t="s">
        <v>35016</v>
      </c>
      <c r="N605" s="262">
        <v>4393.62</v>
      </c>
      <c r="P605" s="243" t="s">
        <v>17182</v>
      </c>
      <c r="Q605" s="244">
        <v>1487.37</v>
      </c>
      <c r="R605" s="104"/>
      <c r="S605" s="235" t="s">
        <v>33744</v>
      </c>
      <c r="T605" s="236">
        <v>350.96</v>
      </c>
      <c r="V605" s="266" t="s">
        <v>10180</v>
      </c>
      <c r="W605" s="267">
        <v>35606.660000000003</v>
      </c>
      <c r="Y605" s="245" t="s">
        <v>12572</v>
      </c>
      <c r="Z605" s="246">
        <v>26696</v>
      </c>
      <c r="AB605" s="231" t="s">
        <v>11216</v>
      </c>
      <c r="AC605" s="232">
        <v>908038</v>
      </c>
    </row>
    <row r="606" spans="1:29" ht="14.5" x14ac:dyDescent="0.35">
      <c r="A606" s="259" t="s">
        <v>4802</v>
      </c>
      <c r="B606" s="259"/>
      <c r="C606" s="260">
        <v>720</v>
      </c>
      <c r="E606" s="239" t="s">
        <v>1062</v>
      </c>
      <c r="F606" s="239"/>
      <c r="G606" s="240">
        <v>2962</v>
      </c>
      <c r="M606" s="261" t="s">
        <v>37921</v>
      </c>
      <c r="N606" s="262">
        <v>10973.83</v>
      </c>
      <c r="P606" s="243" t="s">
        <v>17183</v>
      </c>
      <c r="Q606" s="244">
        <v>6454.6</v>
      </c>
      <c r="R606" s="104"/>
      <c r="S606" s="235" t="s">
        <v>19340</v>
      </c>
      <c r="T606" s="236">
        <v>24960.880000000001</v>
      </c>
      <c r="V606" s="266" t="s">
        <v>12016</v>
      </c>
      <c r="W606" s="267">
        <v>720</v>
      </c>
      <c r="Y606" s="245" t="s">
        <v>6421</v>
      </c>
      <c r="Z606" s="246">
        <v>10926.79</v>
      </c>
      <c r="AB606" s="231" t="s">
        <v>10836</v>
      </c>
      <c r="AC606" s="232">
        <v>1456439.04</v>
      </c>
    </row>
    <row r="607" spans="1:29" ht="14.5" x14ac:dyDescent="0.35">
      <c r="A607" s="259" t="s">
        <v>3413</v>
      </c>
      <c r="B607" s="259"/>
      <c r="C607" s="260">
        <v>3930860.74</v>
      </c>
      <c r="E607" s="239" t="s">
        <v>1063</v>
      </c>
      <c r="F607" s="239"/>
      <c r="G607" s="240">
        <v>59585</v>
      </c>
      <c r="M607" s="261" t="s">
        <v>17217</v>
      </c>
      <c r="N607" s="262">
        <v>13882.62</v>
      </c>
      <c r="P607" s="243" t="s">
        <v>17184</v>
      </c>
      <c r="Q607" s="244">
        <v>13475</v>
      </c>
      <c r="R607" s="104"/>
      <c r="S607" s="235" t="s">
        <v>15172</v>
      </c>
      <c r="T607" s="236">
        <v>9821.75</v>
      </c>
      <c r="V607" s="266" t="s">
        <v>10181</v>
      </c>
      <c r="W607" s="267">
        <v>3930860.74</v>
      </c>
      <c r="Y607" s="245" t="s">
        <v>13069</v>
      </c>
      <c r="Z607" s="246">
        <v>111842.63</v>
      </c>
      <c r="AB607" s="231" t="s">
        <v>11217</v>
      </c>
      <c r="AC607" s="232">
        <v>25979</v>
      </c>
    </row>
    <row r="608" spans="1:29" ht="14.5" x14ac:dyDescent="0.35">
      <c r="A608" s="259" t="s">
        <v>3414</v>
      </c>
      <c r="B608" s="259"/>
      <c r="C608" s="260">
        <v>63318.37</v>
      </c>
      <c r="E608" s="239" t="s">
        <v>1064</v>
      </c>
      <c r="F608" s="239"/>
      <c r="G608" s="240">
        <v>13375</v>
      </c>
      <c r="M608" s="261" t="s">
        <v>41608</v>
      </c>
      <c r="N608" s="262">
        <v>1974.13</v>
      </c>
      <c r="P608" s="243" t="s">
        <v>17185</v>
      </c>
      <c r="Q608" s="244">
        <v>3154.92</v>
      </c>
      <c r="R608" s="104"/>
      <c r="S608" s="235" t="s">
        <v>19343</v>
      </c>
      <c r="T608" s="236">
        <v>90170.99</v>
      </c>
      <c r="V608" s="266" t="s">
        <v>10182</v>
      </c>
      <c r="W608" s="267">
        <v>63318.37</v>
      </c>
      <c r="Y608" s="245" t="s">
        <v>6707</v>
      </c>
      <c r="Z608" s="246">
        <v>1043919.54</v>
      </c>
      <c r="AB608" s="231" t="s">
        <v>10837</v>
      </c>
      <c r="AC608" s="232">
        <v>25979</v>
      </c>
    </row>
    <row r="609" spans="1:29" ht="14.5" x14ac:dyDescent="0.35">
      <c r="A609" s="259" t="s">
        <v>3415</v>
      </c>
      <c r="B609" s="259"/>
      <c r="C609" s="260">
        <v>4078.3</v>
      </c>
      <c r="E609" s="239" t="s">
        <v>1065</v>
      </c>
      <c r="F609" s="239"/>
      <c r="G609" s="240">
        <v>23869</v>
      </c>
      <c r="M609" s="261" t="s">
        <v>17218</v>
      </c>
      <c r="N609" s="262">
        <v>150734.76999999999</v>
      </c>
      <c r="P609" s="243" t="s">
        <v>17186</v>
      </c>
      <c r="Q609" s="244">
        <v>4155.12</v>
      </c>
      <c r="R609" s="104"/>
      <c r="S609" s="235" t="s">
        <v>15173</v>
      </c>
      <c r="T609" s="236">
        <v>3667</v>
      </c>
      <c r="V609" s="266" t="s">
        <v>10183</v>
      </c>
      <c r="W609" s="267">
        <v>4078.3</v>
      </c>
      <c r="Y609" s="245" t="s">
        <v>7492</v>
      </c>
      <c r="Z609" s="246">
        <v>133345.82</v>
      </c>
      <c r="AB609" s="231" t="s">
        <v>11218</v>
      </c>
      <c r="AC609" s="232">
        <v>4349.26</v>
      </c>
    </row>
    <row r="610" spans="1:29" ht="14.5" x14ac:dyDescent="0.35">
      <c r="A610" s="259" t="s">
        <v>3416</v>
      </c>
      <c r="B610" s="259"/>
      <c r="C610" s="260">
        <v>47270.21</v>
      </c>
      <c r="E610" s="239" t="s">
        <v>1066</v>
      </c>
      <c r="F610" s="239"/>
      <c r="G610" s="240">
        <v>1884</v>
      </c>
      <c r="M610" s="261" t="s">
        <v>41609</v>
      </c>
      <c r="N610" s="262">
        <v>795.27</v>
      </c>
      <c r="P610" s="243" t="s">
        <v>17187</v>
      </c>
      <c r="Q610" s="244">
        <v>48283.25</v>
      </c>
      <c r="R610" s="104"/>
      <c r="S610" s="235" t="s">
        <v>15174</v>
      </c>
      <c r="T610" s="236">
        <v>612</v>
      </c>
      <c r="V610" s="266" t="s">
        <v>10184</v>
      </c>
      <c r="W610" s="267">
        <v>47270.21</v>
      </c>
      <c r="Y610" s="245" t="s">
        <v>7918</v>
      </c>
      <c r="Z610" s="246">
        <v>3395.84</v>
      </c>
      <c r="AB610" s="231" t="s">
        <v>10838</v>
      </c>
      <c r="AC610" s="232">
        <v>4349.26</v>
      </c>
    </row>
    <row r="611" spans="1:29" ht="14.5" x14ac:dyDescent="0.35">
      <c r="A611" s="259" t="s">
        <v>3417</v>
      </c>
      <c r="B611" s="259"/>
      <c r="C611" s="260">
        <v>370003.58</v>
      </c>
      <c r="E611" s="239" t="s">
        <v>1067</v>
      </c>
      <c r="F611" s="239"/>
      <c r="G611" s="240">
        <v>695</v>
      </c>
      <c r="M611" s="261" t="s">
        <v>35017</v>
      </c>
      <c r="N611" s="262">
        <v>969.29</v>
      </c>
      <c r="P611" s="243" t="s">
        <v>17188</v>
      </c>
      <c r="Q611" s="244">
        <v>70830.94</v>
      </c>
      <c r="R611" s="104"/>
      <c r="S611" s="235" t="s">
        <v>15175</v>
      </c>
      <c r="T611" s="236">
        <v>1630</v>
      </c>
      <c r="V611" s="266" t="s">
        <v>10185</v>
      </c>
      <c r="W611" s="267">
        <v>370003.58</v>
      </c>
      <c r="Y611" s="245" t="s">
        <v>8161</v>
      </c>
      <c r="Z611" s="246">
        <v>56045</v>
      </c>
      <c r="AB611" s="231" t="s">
        <v>8504</v>
      </c>
      <c r="AC611" s="232">
        <v>34514.06</v>
      </c>
    </row>
    <row r="612" spans="1:29" ht="14.5" x14ac:dyDescent="0.35">
      <c r="A612" s="259" t="s">
        <v>4788</v>
      </c>
      <c r="B612" s="259"/>
      <c r="C612" s="260">
        <v>60047.23</v>
      </c>
      <c r="E612" s="239" t="s">
        <v>1068</v>
      </c>
      <c r="F612" s="239"/>
      <c r="G612" s="240">
        <v>2641</v>
      </c>
      <c r="M612" s="261" t="s">
        <v>35018</v>
      </c>
      <c r="N612" s="262">
        <v>15349.73</v>
      </c>
      <c r="P612" s="243" t="s">
        <v>17189</v>
      </c>
      <c r="Q612" s="244">
        <v>36363.65</v>
      </c>
      <c r="R612" s="104"/>
      <c r="S612" s="235" t="s">
        <v>33745</v>
      </c>
      <c r="T612" s="236">
        <v>6881.07</v>
      </c>
      <c r="V612" s="266" t="s">
        <v>12027</v>
      </c>
      <c r="W612" s="267">
        <v>60047.23</v>
      </c>
      <c r="Y612" s="245" t="s">
        <v>8435</v>
      </c>
      <c r="Z612" s="246">
        <v>70992</v>
      </c>
      <c r="AB612" s="231" t="s">
        <v>11219</v>
      </c>
      <c r="AC612" s="232">
        <v>68455</v>
      </c>
    </row>
    <row r="613" spans="1:29" ht="14.5" x14ac:dyDescent="0.35">
      <c r="A613" s="259" t="s">
        <v>3286</v>
      </c>
      <c r="B613" s="259"/>
      <c r="C613" s="260">
        <v>2030562.85</v>
      </c>
      <c r="E613" s="239" t="s">
        <v>1069</v>
      </c>
      <c r="F613" s="239"/>
      <c r="G613" s="240">
        <v>1051</v>
      </c>
      <c r="M613" s="261" t="s">
        <v>35019</v>
      </c>
      <c r="N613" s="262">
        <v>39612.980000000003</v>
      </c>
      <c r="P613" s="243" t="s">
        <v>17190</v>
      </c>
      <c r="Q613" s="244">
        <v>5665.39</v>
      </c>
      <c r="R613" s="104"/>
      <c r="S613" s="235" t="s">
        <v>33746</v>
      </c>
      <c r="T613" s="236">
        <v>188.93</v>
      </c>
      <c r="V613" s="266" t="s">
        <v>10187</v>
      </c>
      <c r="W613" s="267">
        <v>2030562.85</v>
      </c>
      <c r="Y613" s="245" t="s">
        <v>8576</v>
      </c>
      <c r="Z613" s="246">
        <v>9524</v>
      </c>
      <c r="AB613" s="231" t="s">
        <v>10839</v>
      </c>
      <c r="AC613" s="232">
        <v>102969.06</v>
      </c>
    </row>
    <row r="614" spans="1:29" ht="14.5" x14ac:dyDescent="0.35">
      <c r="A614" s="259" t="s">
        <v>3288</v>
      </c>
      <c r="B614" s="259"/>
      <c r="C614" s="260">
        <v>201719.19</v>
      </c>
      <c r="E614" s="239" t="s">
        <v>1070</v>
      </c>
      <c r="F614" s="239"/>
      <c r="G614" s="240">
        <v>10454.33</v>
      </c>
      <c r="M614" s="261" t="s">
        <v>47435</v>
      </c>
      <c r="N614" s="262">
        <v>10416.19</v>
      </c>
      <c r="P614" s="243" t="s">
        <v>17191</v>
      </c>
      <c r="Q614" s="244">
        <v>320</v>
      </c>
      <c r="R614" s="104"/>
      <c r="S614" s="235" t="s">
        <v>19375</v>
      </c>
      <c r="T614" s="236">
        <v>6881.07</v>
      </c>
      <c r="V614" s="266" t="s">
        <v>10189</v>
      </c>
      <c r="W614" s="267">
        <v>201719.19</v>
      </c>
      <c r="Y614" s="245" t="s">
        <v>8875</v>
      </c>
      <c r="Z614" s="246">
        <v>19924.32</v>
      </c>
      <c r="AB614" s="231" t="s">
        <v>11220</v>
      </c>
      <c r="AC614" s="232">
        <v>633698.99</v>
      </c>
    </row>
    <row r="615" spans="1:29" ht="14.5" x14ac:dyDescent="0.35">
      <c r="A615" s="259" t="s">
        <v>3289</v>
      </c>
      <c r="B615" s="259"/>
      <c r="C615" s="260">
        <v>59.01</v>
      </c>
      <c r="E615" s="239" t="s">
        <v>1071</v>
      </c>
      <c r="F615" s="239"/>
      <c r="G615" s="240">
        <v>1130</v>
      </c>
      <c r="M615" s="261" t="s">
        <v>35020</v>
      </c>
      <c r="N615" s="262">
        <v>66591.19</v>
      </c>
      <c r="P615" s="243" t="s">
        <v>17192</v>
      </c>
      <c r="Q615" s="244">
        <v>12732.82</v>
      </c>
      <c r="R615" s="104"/>
      <c r="S615" s="235" t="s">
        <v>19377</v>
      </c>
      <c r="T615" s="236">
        <v>188.93</v>
      </c>
      <c r="V615" s="266" t="s">
        <v>10191</v>
      </c>
      <c r="W615" s="267">
        <v>59.01</v>
      </c>
      <c r="Y615" s="245" t="s">
        <v>9134</v>
      </c>
      <c r="Z615" s="246">
        <v>75623.72</v>
      </c>
      <c r="AB615" s="231" t="s">
        <v>10840</v>
      </c>
      <c r="AC615" s="232">
        <v>633698.99</v>
      </c>
    </row>
    <row r="616" spans="1:29" ht="14.5" x14ac:dyDescent="0.35">
      <c r="A616" s="259" t="s">
        <v>3419</v>
      </c>
      <c r="B616" s="259"/>
      <c r="C616" s="260">
        <v>467298.75</v>
      </c>
      <c r="E616" s="239" t="s">
        <v>1072</v>
      </c>
      <c r="F616" s="239"/>
      <c r="G616" s="240">
        <v>18170</v>
      </c>
      <c r="M616" s="261" t="s">
        <v>36434</v>
      </c>
      <c r="N616" s="262">
        <v>23985.439999999999</v>
      </c>
      <c r="P616" s="243" t="s">
        <v>17193</v>
      </c>
      <c r="Q616" s="244">
        <v>31901.29</v>
      </c>
      <c r="R616" s="104"/>
      <c r="S616" s="235" t="s">
        <v>15176</v>
      </c>
      <c r="T616" s="236">
        <v>5909</v>
      </c>
      <c r="V616" s="266" t="s">
        <v>10193</v>
      </c>
      <c r="W616" s="267">
        <v>467298.75</v>
      </c>
      <c r="Y616" s="245" t="s">
        <v>9516</v>
      </c>
      <c r="Z616" s="246">
        <v>16031.81</v>
      </c>
      <c r="AB616" s="231" t="s">
        <v>11221</v>
      </c>
      <c r="AC616" s="232">
        <v>178446</v>
      </c>
    </row>
    <row r="617" spans="1:29" ht="14.5" x14ac:dyDescent="0.35">
      <c r="A617" s="259" t="s">
        <v>3292</v>
      </c>
      <c r="B617" s="259"/>
      <c r="C617" s="260">
        <v>789563.7</v>
      </c>
      <c r="E617" s="239" t="s">
        <v>1073</v>
      </c>
      <c r="F617" s="239"/>
      <c r="G617" s="240">
        <v>3139</v>
      </c>
      <c r="M617" s="261" t="s">
        <v>36435</v>
      </c>
      <c r="N617" s="262">
        <v>91964.98</v>
      </c>
      <c r="P617" s="243" t="s">
        <v>17194</v>
      </c>
      <c r="Q617" s="244">
        <v>129790.65</v>
      </c>
      <c r="R617" s="104"/>
      <c r="S617" s="235" t="s">
        <v>15177</v>
      </c>
      <c r="T617" s="236">
        <v>8845.26</v>
      </c>
      <c r="V617" s="266" t="s">
        <v>10195</v>
      </c>
      <c r="W617" s="267">
        <v>789563.7</v>
      </c>
      <c r="Y617" s="245" t="s">
        <v>9757</v>
      </c>
      <c r="Z617" s="246">
        <v>110318.64</v>
      </c>
      <c r="AB617" s="231" t="s">
        <v>10248</v>
      </c>
      <c r="AC617" s="232">
        <v>44127.87</v>
      </c>
    </row>
    <row r="618" spans="1:29" ht="14.5" x14ac:dyDescent="0.35">
      <c r="A618" s="259" t="s">
        <v>3293</v>
      </c>
      <c r="B618" s="259"/>
      <c r="C618" s="260">
        <v>4797636.6399999997</v>
      </c>
      <c r="E618" s="239" t="s">
        <v>1074</v>
      </c>
      <c r="F618" s="239"/>
      <c r="G618" s="240">
        <v>773</v>
      </c>
      <c r="M618" s="261" t="s">
        <v>52881</v>
      </c>
      <c r="N618" s="262">
        <v>84375</v>
      </c>
      <c r="P618" s="243" t="s">
        <v>17195</v>
      </c>
      <c r="Q618" s="244">
        <v>14460.4</v>
      </c>
      <c r="R618" s="104"/>
      <c r="S618" s="235" t="s">
        <v>15178</v>
      </c>
      <c r="T618" s="236">
        <v>5356.2</v>
      </c>
      <c r="V618" s="266" t="s">
        <v>10196</v>
      </c>
      <c r="W618" s="267">
        <v>4797636.6399999997</v>
      </c>
      <c r="Y618" s="245" t="s">
        <v>10101</v>
      </c>
      <c r="Z618" s="246">
        <v>508297.85</v>
      </c>
      <c r="AB618" s="231" t="s">
        <v>10841</v>
      </c>
      <c r="AC618" s="232">
        <v>222573.87</v>
      </c>
    </row>
    <row r="619" spans="1:29" ht="14.5" x14ac:dyDescent="0.35">
      <c r="A619" s="259" t="s">
        <v>3294</v>
      </c>
      <c r="B619" s="259"/>
      <c r="C619" s="260">
        <v>269791.40999999997</v>
      </c>
      <c r="E619" s="239" t="s">
        <v>1075</v>
      </c>
      <c r="F619" s="239"/>
      <c r="G619" s="240">
        <v>342.71</v>
      </c>
      <c r="M619" s="261" t="s">
        <v>36436</v>
      </c>
      <c r="N619" s="262">
        <v>67611.600000000006</v>
      </c>
      <c r="P619" s="243" t="s">
        <v>17196</v>
      </c>
      <c r="Q619" s="244">
        <v>9508.2000000000007</v>
      </c>
      <c r="R619" s="104"/>
      <c r="S619" s="235" t="s">
        <v>15179</v>
      </c>
      <c r="T619" s="236">
        <v>278.04000000000002</v>
      </c>
      <c r="V619" s="266" t="s">
        <v>10197</v>
      </c>
      <c r="W619" s="267">
        <v>269791.40999999997</v>
      </c>
      <c r="Y619" s="245" t="s">
        <v>10359</v>
      </c>
      <c r="Z619" s="246">
        <v>21087</v>
      </c>
      <c r="AB619" s="231" t="s">
        <v>11222</v>
      </c>
      <c r="AC619" s="232">
        <v>68422</v>
      </c>
    </row>
    <row r="620" spans="1:29" ht="14.5" x14ac:dyDescent="0.35">
      <c r="A620" s="259" t="s">
        <v>3422</v>
      </c>
      <c r="B620" s="259"/>
      <c r="C620" s="260">
        <v>1083</v>
      </c>
      <c r="E620" s="239" t="s">
        <v>1076</v>
      </c>
      <c r="F620" s="239"/>
      <c r="G620" s="240">
        <v>31075</v>
      </c>
      <c r="M620" s="261" t="s">
        <v>36437</v>
      </c>
      <c r="N620" s="262">
        <v>26283.7</v>
      </c>
      <c r="P620" s="243" t="s">
        <v>17197</v>
      </c>
      <c r="Q620" s="244">
        <v>171753.86</v>
      </c>
      <c r="R620" s="104"/>
      <c r="S620" s="235" t="s">
        <v>15180</v>
      </c>
      <c r="T620" s="236">
        <v>1060.78</v>
      </c>
      <c r="V620" s="266" t="s">
        <v>10200</v>
      </c>
      <c r="W620" s="267">
        <v>1083</v>
      </c>
      <c r="Y620" s="245" t="s">
        <v>10448</v>
      </c>
      <c r="Z620" s="246">
        <v>9724</v>
      </c>
      <c r="AB620" s="231" t="s">
        <v>10842</v>
      </c>
      <c r="AC620" s="232">
        <v>68422</v>
      </c>
    </row>
    <row r="621" spans="1:29" ht="14.5" x14ac:dyDescent="0.35">
      <c r="A621" s="259" t="s">
        <v>3423</v>
      </c>
      <c r="B621" s="259"/>
      <c r="C621" s="260">
        <v>68866.740000000005</v>
      </c>
      <c r="E621" s="239" t="s">
        <v>1077</v>
      </c>
      <c r="F621" s="239"/>
      <c r="G621" s="240">
        <v>406</v>
      </c>
      <c r="M621" s="261" t="s">
        <v>36438</v>
      </c>
      <c r="N621" s="262">
        <v>31458.1</v>
      </c>
      <c r="P621" s="243" t="s">
        <v>17198</v>
      </c>
      <c r="Q621" s="244">
        <v>26700.27</v>
      </c>
      <c r="R621" s="104"/>
      <c r="S621" s="235" t="s">
        <v>15181</v>
      </c>
      <c r="T621" s="236">
        <v>1795.48</v>
      </c>
      <c r="V621" s="266" t="s">
        <v>10201</v>
      </c>
      <c r="W621" s="267">
        <v>68866.740000000005</v>
      </c>
      <c r="Y621" s="245" t="s">
        <v>12392</v>
      </c>
      <c r="Z621" s="246">
        <v>17745</v>
      </c>
      <c r="AB621" s="231" t="s">
        <v>8507</v>
      </c>
      <c r="AC621" s="232">
        <v>134607.78</v>
      </c>
    </row>
    <row r="622" spans="1:29" ht="14.5" x14ac:dyDescent="0.35">
      <c r="A622" s="259" t="s">
        <v>3295</v>
      </c>
      <c r="B622" s="259"/>
      <c r="C622" s="260">
        <v>261</v>
      </c>
      <c r="E622" s="239" t="s">
        <v>1078</v>
      </c>
      <c r="F622" s="239"/>
      <c r="G622" s="240">
        <v>28246.62</v>
      </c>
      <c r="M622" s="261" t="s">
        <v>36439</v>
      </c>
      <c r="N622" s="262">
        <v>58322.05</v>
      </c>
      <c r="P622" s="243" t="s">
        <v>17199</v>
      </c>
      <c r="Q622" s="244">
        <v>7980</v>
      </c>
      <c r="R622" s="104"/>
      <c r="S622" s="235" t="s">
        <v>15182</v>
      </c>
      <c r="T622" s="236">
        <v>331.65</v>
      </c>
      <c r="V622" s="266" t="s">
        <v>10202</v>
      </c>
      <c r="W622" s="267">
        <v>261</v>
      </c>
      <c r="Y622" s="245" t="s">
        <v>10506</v>
      </c>
      <c r="Z622" s="246">
        <v>26225.45</v>
      </c>
      <c r="AB622" s="231" t="s">
        <v>11223</v>
      </c>
      <c r="AC622" s="232">
        <v>290519</v>
      </c>
    </row>
    <row r="623" spans="1:29" ht="14.5" x14ac:dyDescent="0.35">
      <c r="A623" s="259" t="s">
        <v>3424</v>
      </c>
      <c r="B623" s="259"/>
      <c r="C623" s="260">
        <v>27404.62</v>
      </c>
      <c r="E623" s="239" t="s">
        <v>1079</v>
      </c>
      <c r="F623" s="239"/>
      <c r="G623" s="240">
        <v>8678</v>
      </c>
      <c r="M623" s="261" t="s">
        <v>36440</v>
      </c>
      <c r="N623" s="262">
        <v>187450</v>
      </c>
      <c r="P623" s="243" t="s">
        <v>17200</v>
      </c>
      <c r="Q623" s="244">
        <v>6200</v>
      </c>
      <c r="R623" s="104"/>
      <c r="S623" s="235" t="s">
        <v>15183</v>
      </c>
      <c r="T623" s="236">
        <v>4730.68</v>
      </c>
      <c r="V623" s="266" t="s">
        <v>10204</v>
      </c>
      <c r="W623" s="267">
        <v>27404.62</v>
      </c>
      <c r="Y623" s="245" t="s">
        <v>10564</v>
      </c>
      <c r="Z623" s="246">
        <v>24301.55</v>
      </c>
      <c r="AB623" s="231" t="s">
        <v>10843</v>
      </c>
      <c r="AC623" s="232">
        <v>425126.78</v>
      </c>
    </row>
    <row r="624" spans="1:29" ht="14.5" x14ac:dyDescent="0.35">
      <c r="A624" s="259" t="s">
        <v>3425</v>
      </c>
      <c r="B624" s="259"/>
      <c r="C624" s="260">
        <v>15412.58</v>
      </c>
      <c r="E624" s="239" t="s">
        <v>4247</v>
      </c>
      <c r="F624" s="239"/>
      <c r="G624" s="240">
        <v>3181.48</v>
      </c>
      <c r="M624" s="261" t="s">
        <v>36441</v>
      </c>
      <c r="N624" s="262">
        <v>39482.32</v>
      </c>
      <c r="P624" s="243" t="s">
        <v>17201</v>
      </c>
      <c r="Q624" s="244">
        <v>1084.77</v>
      </c>
      <c r="R624" s="104"/>
      <c r="S624" s="235" t="s">
        <v>15184</v>
      </c>
      <c r="T624" s="236">
        <v>4700</v>
      </c>
      <c r="V624" s="266" t="s">
        <v>10206</v>
      </c>
      <c r="W624" s="267">
        <v>15412.58</v>
      </c>
      <c r="Y624" s="245" t="s">
        <v>13923</v>
      </c>
      <c r="Z624" s="246">
        <v>10658.32</v>
      </c>
      <c r="AB624" s="231" t="s">
        <v>11224</v>
      </c>
      <c r="AC624" s="232">
        <v>928919.47</v>
      </c>
    </row>
    <row r="625" spans="1:29" ht="14.5" x14ac:dyDescent="0.35">
      <c r="A625" s="259" t="s">
        <v>4803</v>
      </c>
      <c r="B625" s="259"/>
      <c r="C625" s="260">
        <v>36862</v>
      </c>
      <c r="E625" s="239" t="s">
        <v>1080</v>
      </c>
      <c r="F625" s="239"/>
      <c r="G625" s="240">
        <v>13717</v>
      </c>
      <c r="M625" s="261" t="s">
        <v>37922</v>
      </c>
      <c r="N625" s="262">
        <v>11150.43</v>
      </c>
      <c r="P625" s="243" t="s">
        <v>17202</v>
      </c>
      <c r="Q625" s="244">
        <v>1235.23</v>
      </c>
      <c r="R625" s="104"/>
      <c r="S625" s="235" t="s">
        <v>33747</v>
      </c>
      <c r="T625" s="236">
        <v>11589.87</v>
      </c>
      <c r="V625" s="266" t="s">
        <v>12029</v>
      </c>
      <c r="W625" s="267">
        <v>36862</v>
      </c>
      <c r="Y625" s="245" t="s">
        <v>13471</v>
      </c>
      <c r="Z625" s="246">
        <v>290440.11</v>
      </c>
      <c r="AB625" s="231" t="s">
        <v>10844</v>
      </c>
      <c r="AC625" s="232">
        <v>928919.47</v>
      </c>
    </row>
    <row r="626" spans="1:29" ht="14.5" x14ac:dyDescent="0.35">
      <c r="A626" s="259" t="s">
        <v>3298</v>
      </c>
      <c r="B626" s="259"/>
      <c r="C626" s="260">
        <v>67900.33</v>
      </c>
      <c r="E626" s="239" t="s">
        <v>1081</v>
      </c>
      <c r="F626" s="239"/>
      <c r="G626" s="240">
        <v>20462</v>
      </c>
      <c r="M626" s="261" t="s">
        <v>37923</v>
      </c>
      <c r="N626" s="262">
        <v>3393.99</v>
      </c>
      <c r="P626" s="243" t="s">
        <v>17203</v>
      </c>
      <c r="Q626" s="244">
        <v>706</v>
      </c>
      <c r="R626" s="104"/>
      <c r="S626" s="235" t="s">
        <v>33748</v>
      </c>
      <c r="T626" s="236">
        <v>5017.72</v>
      </c>
      <c r="V626" s="266" t="s">
        <v>10208</v>
      </c>
      <c r="W626" s="267">
        <v>67900.33</v>
      </c>
      <c r="Y626" s="245" t="s">
        <v>10644</v>
      </c>
      <c r="Z626" s="246">
        <v>1403680.43</v>
      </c>
      <c r="AB626" s="231" t="s">
        <v>11225</v>
      </c>
      <c r="AC626" s="232">
        <v>5132</v>
      </c>
    </row>
    <row r="627" spans="1:29" ht="14.5" x14ac:dyDescent="0.35">
      <c r="A627" s="259" t="s">
        <v>3428</v>
      </c>
      <c r="B627" s="259"/>
      <c r="C627" s="260">
        <v>11289.67</v>
      </c>
      <c r="E627" s="239" t="s">
        <v>1082</v>
      </c>
      <c r="F627" s="239"/>
      <c r="G627" s="240">
        <v>484</v>
      </c>
      <c r="M627" s="261" t="s">
        <v>37924</v>
      </c>
      <c r="N627" s="262">
        <v>32616.67</v>
      </c>
      <c r="P627" s="243" t="s">
        <v>17204</v>
      </c>
      <c r="Q627" s="244">
        <v>213</v>
      </c>
      <c r="R627" s="104"/>
      <c r="S627" s="235" t="s">
        <v>33749</v>
      </c>
      <c r="T627" s="236">
        <v>799.83</v>
      </c>
      <c r="V627" s="266" t="s">
        <v>10210</v>
      </c>
      <c r="W627" s="267">
        <v>11289.67</v>
      </c>
      <c r="Y627" s="245" t="s">
        <v>7493</v>
      </c>
      <c r="Z627" s="246">
        <v>263915</v>
      </c>
      <c r="AB627" s="231" t="s">
        <v>10845</v>
      </c>
      <c r="AC627" s="232">
        <v>5132</v>
      </c>
    </row>
    <row r="628" spans="1:29" ht="14.5" x14ac:dyDescent="0.35">
      <c r="A628" s="259" t="s">
        <v>3429</v>
      </c>
      <c r="B628" s="259"/>
      <c r="C628" s="260">
        <v>3525.6</v>
      </c>
      <c r="E628" s="239" t="s">
        <v>1083</v>
      </c>
      <c r="F628" s="239"/>
      <c r="G628" s="240">
        <v>21988.89</v>
      </c>
      <c r="M628" s="261" t="s">
        <v>37925</v>
      </c>
      <c r="N628" s="262">
        <v>7981</v>
      </c>
      <c r="P628" s="243" t="s">
        <v>17205</v>
      </c>
      <c r="Q628" s="244">
        <v>2128</v>
      </c>
      <c r="R628" s="104"/>
      <c r="S628" s="235" t="s">
        <v>33750</v>
      </c>
      <c r="T628" s="236">
        <v>1348.88</v>
      </c>
      <c r="V628" s="266" t="s">
        <v>10211</v>
      </c>
      <c r="W628" s="267">
        <v>3525.6</v>
      </c>
      <c r="Y628" s="245" t="s">
        <v>7748</v>
      </c>
      <c r="Z628" s="246">
        <v>47060</v>
      </c>
      <c r="AB628" s="231" t="s">
        <v>11226</v>
      </c>
      <c r="AC628" s="232">
        <v>9245</v>
      </c>
    </row>
    <row r="629" spans="1:29" ht="14.5" x14ac:dyDescent="0.35">
      <c r="A629" s="259" t="s">
        <v>3430</v>
      </c>
      <c r="B629" s="259"/>
      <c r="C629" s="260">
        <v>194</v>
      </c>
      <c r="E629" s="239" t="s">
        <v>1084</v>
      </c>
      <c r="F629" s="239"/>
      <c r="G629" s="240">
        <v>970</v>
      </c>
      <c r="M629" s="261" t="s">
        <v>35021</v>
      </c>
      <c r="N629" s="262">
        <v>35540</v>
      </c>
      <c r="P629" s="243" t="s">
        <v>17206</v>
      </c>
      <c r="Q629" s="244">
        <v>354</v>
      </c>
      <c r="R629" s="104"/>
      <c r="S629" s="235" t="s">
        <v>33751</v>
      </c>
      <c r="T629" s="236">
        <v>2427.75</v>
      </c>
      <c r="V629" s="266" t="s">
        <v>10212</v>
      </c>
      <c r="W629" s="267">
        <v>194</v>
      </c>
      <c r="Y629" s="245" t="s">
        <v>7919</v>
      </c>
      <c r="Z629" s="246">
        <v>17257.34</v>
      </c>
      <c r="AB629" s="231" t="s">
        <v>10846</v>
      </c>
      <c r="AC629" s="232">
        <v>9245</v>
      </c>
    </row>
    <row r="630" spans="1:29" ht="14.5" x14ac:dyDescent="0.35">
      <c r="A630" s="259" t="s">
        <v>3431</v>
      </c>
      <c r="B630" s="259"/>
      <c r="C630" s="260">
        <v>11635.28</v>
      </c>
      <c r="E630" s="239" t="s">
        <v>1085</v>
      </c>
      <c r="F630" s="239"/>
      <c r="G630" s="240">
        <v>36264</v>
      </c>
      <c r="M630" s="261" t="s">
        <v>35022</v>
      </c>
      <c r="N630" s="262">
        <v>75000</v>
      </c>
      <c r="P630" s="243" t="s">
        <v>17207</v>
      </c>
      <c r="Q630" s="244">
        <v>1410</v>
      </c>
      <c r="R630" s="104"/>
      <c r="S630" s="235" t="s">
        <v>33752</v>
      </c>
      <c r="T630" s="236">
        <v>248.7</v>
      </c>
      <c r="V630" s="266" t="s">
        <v>10214</v>
      </c>
      <c r="W630" s="267">
        <v>11635.28</v>
      </c>
      <c r="Y630" s="245" t="s">
        <v>8162</v>
      </c>
      <c r="Z630" s="246">
        <v>151573.14000000001</v>
      </c>
      <c r="AB630" s="231" t="s">
        <v>8509</v>
      </c>
      <c r="AC630" s="232">
        <v>87861.54</v>
      </c>
    </row>
    <row r="631" spans="1:29" ht="14.5" x14ac:dyDescent="0.35">
      <c r="A631" s="259" t="s">
        <v>3432</v>
      </c>
      <c r="B631" s="259"/>
      <c r="C631" s="260">
        <v>4021.49</v>
      </c>
      <c r="E631" s="239" t="s">
        <v>1086</v>
      </c>
      <c r="F631" s="239"/>
      <c r="G631" s="240">
        <v>121611</v>
      </c>
      <c r="M631" s="261" t="s">
        <v>36442</v>
      </c>
      <c r="N631" s="262">
        <v>3227.54</v>
      </c>
      <c r="P631" s="243" t="s">
        <v>17208</v>
      </c>
      <c r="Q631" s="244">
        <v>2000</v>
      </c>
      <c r="R631" s="104"/>
      <c r="S631" s="235" t="s">
        <v>33753</v>
      </c>
      <c r="T631" s="236">
        <v>2600.9299999999998</v>
      </c>
      <c r="V631" s="266" t="s">
        <v>10215</v>
      </c>
      <c r="W631" s="267">
        <v>4021.49</v>
      </c>
      <c r="Y631" s="245" t="s">
        <v>8436</v>
      </c>
      <c r="Z631" s="246">
        <v>467289</v>
      </c>
      <c r="AB631" s="231" t="s">
        <v>11227</v>
      </c>
      <c r="AC631" s="232">
        <v>457808</v>
      </c>
    </row>
    <row r="632" spans="1:29" ht="14.5" x14ac:dyDescent="0.35">
      <c r="A632" s="259" t="s">
        <v>3433</v>
      </c>
      <c r="B632" s="259"/>
      <c r="C632" s="260">
        <v>11917.92</v>
      </c>
      <c r="E632" s="239" t="s">
        <v>1087</v>
      </c>
      <c r="F632" s="239"/>
      <c r="G632" s="240">
        <v>1003</v>
      </c>
      <c r="M632" s="261" t="s">
        <v>50999</v>
      </c>
      <c r="N632" s="262">
        <v>6239</v>
      </c>
      <c r="P632" s="243" t="s">
        <v>17209</v>
      </c>
      <c r="Q632" s="244">
        <v>2507</v>
      </c>
      <c r="R632" s="104"/>
      <c r="S632" s="235" t="s">
        <v>33754</v>
      </c>
      <c r="T632" s="236">
        <v>2849.4</v>
      </c>
      <c r="V632" s="266" t="s">
        <v>10216</v>
      </c>
      <c r="W632" s="267">
        <v>11917.92</v>
      </c>
      <c r="Y632" s="245" t="s">
        <v>8577</v>
      </c>
      <c r="Z632" s="246">
        <v>28760.59</v>
      </c>
      <c r="AB632" s="231" t="s">
        <v>10847</v>
      </c>
      <c r="AC632" s="232">
        <v>545669.54</v>
      </c>
    </row>
    <row r="633" spans="1:29" ht="14.5" x14ac:dyDescent="0.35">
      <c r="A633" s="259" t="s">
        <v>3434</v>
      </c>
      <c r="B633" s="259"/>
      <c r="C633" s="260">
        <v>34429</v>
      </c>
      <c r="E633" s="239" t="s">
        <v>1088</v>
      </c>
      <c r="F633" s="239"/>
      <c r="G633" s="240">
        <v>15556</v>
      </c>
      <c r="M633" s="261" t="s">
        <v>47436</v>
      </c>
      <c r="N633" s="262">
        <v>3000</v>
      </c>
      <c r="P633" s="243" t="s">
        <v>14945</v>
      </c>
      <c r="Q633" s="244">
        <v>40297.5</v>
      </c>
      <c r="R633" s="104"/>
      <c r="S633" s="235" t="s">
        <v>33755</v>
      </c>
      <c r="T633" s="236">
        <v>17414.25</v>
      </c>
      <c r="V633" s="266" t="s">
        <v>10217</v>
      </c>
      <c r="W633" s="267">
        <v>34429</v>
      </c>
      <c r="Y633" s="245" t="s">
        <v>8817</v>
      </c>
      <c r="Z633" s="246">
        <v>54033</v>
      </c>
      <c r="AB633" s="231" t="s">
        <v>11228</v>
      </c>
      <c r="AC633" s="232">
        <v>19796</v>
      </c>
    </row>
    <row r="634" spans="1:29" ht="14.5" x14ac:dyDescent="0.35">
      <c r="A634" s="259" t="s">
        <v>3435</v>
      </c>
      <c r="B634" s="259"/>
      <c r="C634" s="260">
        <v>9590.1</v>
      </c>
      <c r="E634" s="239" t="s">
        <v>1089</v>
      </c>
      <c r="F634" s="239"/>
      <c r="G634" s="240">
        <v>1815</v>
      </c>
      <c r="M634" s="261" t="s">
        <v>47437</v>
      </c>
      <c r="N634" s="262">
        <v>229.5</v>
      </c>
      <c r="P634" s="243" t="s">
        <v>17210</v>
      </c>
      <c r="Q634" s="244">
        <v>65250.03</v>
      </c>
      <c r="R634" s="104"/>
      <c r="S634" s="235" t="s">
        <v>15185</v>
      </c>
      <c r="T634" s="236">
        <v>16.079999999999998</v>
      </c>
      <c r="V634" s="266" t="s">
        <v>10218</v>
      </c>
      <c r="W634" s="267">
        <v>9590.1</v>
      </c>
      <c r="Y634" s="245" t="s">
        <v>8876</v>
      </c>
      <c r="Z634" s="246">
        <v>65821.86</v>
      </c>
      <c r="AB634" s="231" t="s">
        <v>10848</v>
      </c>
      <c r="AC634" s="232">
        <v>19796</v>
      </c>
    </row>
    <row r="635" spans="1:29" ht="14.5" x14ac:dyDescent="0.35">
      <c r="A635" s="259" t="s">
        <v>4791</v>
      </c>
      <c r="B635" s="259"/>
      <c r="C635" s="260">
        <v>65.349999999999994</v>
      </c>
      <c r="E635" s="239" t="s">
        <v>1090</v>
      </c>
      <c r="F635" s="239"/>
      <c r="G635" s="240">
        <v>18255.47</v>
      </c>
      <c r="M635" s="261" t="s">
        <v>47438</v>
      </c>
      <c r="N635" s="262">
        <v>1312478.6000000001</v>
      </c>
      <c r="P635" s="243" t="s">
        <v>17211</v>
      </c>
      <c r="Q635" s="244">
        <v>26300</v>
      </c>
      <c r="R635" s="104"/>
      <c r="S635" s="235" t="s">
        <v>15186</v>
      </c>
      <c r="T635" s="236">
        <v>2707.29</v>
      </c>
      <c r="V635" s="266" t="s">
        <v>12018</v>
      </c>
      <c r="W635" s="267">
        <v>65.349999999999994</v>
      </c>
      <c r="Y635" s="245" t="s">
        <v>9045</v>
      </c>
      <c r="Z635" s="246">
        <v>11968</v>
      </c>
      <c r="AB635" s="231" t="s">
        <v>11229</v>
      </c>
      <c r="AC635" s="232">
        <v>14812.99</v>
      </c>
    </row>
    <row r="636" spans="1:29" ht="14.5" x14ac:dyDescent="0.35">
      <c r="A636" s="259" t="s">
        <v>3301</v>
      </c>
      <c r="B636" s="259"/>
      <c r="C636" s="260">
        <v>117624.34</v>
      </c>
      <c r="E636" s="239" t="s">
        <v>1091</v>
      </c>
      <c r="F636" s="239"/>
      <c r="G636" s="240">
        <v>11212</v>
      </c>
      <c r="M636" s="261" t="s">
        <v>47439</v>
      </c>
      <c r="N636" s="262">
        <v>100042.32</v>
      </c>
      <c r="P636" s="243" t="s">
        <v>14947</v>
      </c>
      <c r="Q636" s="244">
        <v>9624.2900000000009</v>
      </c>
      <c r="R636" s="104"/>
      <c r="S636" s="235" t="s">
        <v>15187</v>
      </c>
      <c r="T636" s="236">
        <v>20435.13</v>
      </c>
      <c r="V636" s="266" t="s">
        <v>10219</v>
      </c>
      <c r="W636" s="267">
        <v>117624.34</v>
      </c>
      <c r="Y636" s="245" t="s">
        <v>9135</v>
      </c>
      <c r="Z636" s="246">
        <v>76500</v>
      </c>
      <c r="AB636" s="231" t="s">
        <v>10254</v>
      </c>
      <c r="AC636" s="232">
        <v>1135.73</v>
      </c>
    </row>
    <row r="637" spans="1:29" ht="14.5" x14ac:dyDescent="0.35">
      <c r="A637" s="259" t="s">
        <v>3436</v>
      </c>
      <c r="B637" s="259"/>
      <c r="C637" s="260">
        <v>482</v>
      </c>
      <c r="E637" s="239" t="s">
        <v>1092</v>
      </c>
      <c r="F637" s="239"/>
      <c r="G637" s="240">
        <v>14770</v>
      </c>
      <c r="M637" s="261" t="s">
        <v>17254</v>
      </c>
      <c r="N637" s="262">
        <v>106343</v>
      </c>
      <c r="P637" s="243" t="s">
        <v>17212</v>
      </c>
      <c r="Q637" s="244">
        <v>2585.0100000000002</v>
      </c>
      <c r="R637" s="104"/>
      <c r="S637" s="235" t="s">
        <v>15188</v>
      </c>
      <c r="T637" s="236">
        <v>10373.92</v>
      </c>
      <c r="V637" s="266" t="s">
        <v>10220</v>
      </c>
      <c r="W637" s="267">
        <v>482</v>
      </c>
      <c r="Y637" s="245" t="s">
        <v>9517</v>
      </c>
      <c r="Z637" s="246">
        <v>15592.4</v>
      </c>
      <c r="AB637" s="231" t="s">
        <v>10849</v>
      </c>
      <c r="AC637" s="232">
        <v>15948.72</v>
      </c>
    </row>
    <row r="638" spans="1:29" ht="14.5" x14ac:dyDescent="0.35">
      <c r="A638" s="259" t="s">
        <v>4792</v>
      </c>
      <c r="B638" s="259"/>
      <c r="C638" s="260">
        <v>22232.19</v>
      </c>
      <c r="E638" s="239" t="s">
        <v>1093</v>
      </c>
      <c r="F638" s="239"/>
      <c r="G638" s="240">
        <v>2303</v>
      </c>
      <c r="M638" s="261" t="s">
        <v>36336</v>
      </c>
      <c r="N638" s="262">
        <v>1137</v>
      </c>
      <c r="P638" s="243" t="s">
        <v>17213</v>
      </c>
      <c r="Q638" s="244">
        <v>17250</v>
      </c>
      <c r="R638" s="104"/>
      <c r="S638" s="235" t="s">
        <v>33756</v>
      </c>
      <c r="T638" s="236">
        <v>799.83</v>
      </c>
      <c r="V638" s="266" t="s">
        <v>12019</v>
      </c>
      <c r="W638" s="267">
        <v>22232.19</v>
      </c>
      <c r="Y638" s="245" t="s">
        <v>9758</v>
      </c>
      <c r="Z638" s="246">
        <v>232601.60000000001</v>
      </c>
      <c r="AB638" s="231" t="s">
        <v>8510</v>
      </c>
      <c r="AC638" s="232">
        <v>360889.76</v>
      </c>
    </row>
    <row r="639" spans="1:29" ht="14.5" x14ac:dyDescent="0.35">
      <c r="A639" s="259" t="s">
        <v>4793</v>
      </c>
      <c r="B639" s="259"/>
      <c r="C639" s="260">
        <v>24064.67</v>
      </c>
      <c r="E639" s="239" t="s">
        <v>1094</v>
      </c>
      <c r="F639" s="239"/>
      <c r="G639" s="240">
        <v>3159.11</v>
      </c>
      <c r="M639" s="261" t="s">
        <v>49918</v>
      </c>
      <c r="N639" s="262">
        <v>12393.05</v>
      </c>
      <c r="P639" s="243" t="s">
        <v>17214</v>
      </c>
      <c r="Q639" s="244">
        <v>311.27</v>
      </c>
      <c r="R639" s="104"/>
      <c r="S639" s="235" t="s">
        <v>15189</v>
      </c>
      <c r="T639" s="236">
        <v>278.04000000000002</v>
      </c>
      <c r="V639" s="266" t="s">
        <v>12030</v>
      </c>
      <c r="W639" s="267">
        <v>24064.67</v>
      </c>
      <c r="Y639" s="245" t="s">
        <v>10102</v>
      </c>
      <c r="Z639" s="246">
        <v>1326397.55</v>
      </c>
      <c r="AB639" s="231" t="s">
        <v>11230</v>
      </c>
      <c r="AC639" s="232">
        <v>715951</v>
      </c>
    </row>
    <row r="640" spans="1:29" ht="14.5" x14ac:dyDescent="0.35">
      <c r="A640" s="259" t="s">
        <v>3437</v>
      </c>
      <c r="B640" s="259"/>
      <c r="C640" s="260">
        <v>1261328.8799999999</v>
      </c>
      <c r="E640" s="239" t="s">
        <v>1095</v>
      </c>
      <c r="F640" s="239"/>
      <c r="G640" s="240">
        <v>3495.63</v>
      </c>
      <c r="M640" s="261" t="s">
        <v>14964</v>
      </c>
      <c r="N640" s="262">
        <v>8151.19</v>
      </c>
      <c r="P640" s="243" t="s">
        <v>17215</v>
      </c>
      <c r="Q640" s="244">
        <v>1200</v>
      </c>
      <c r="R640" s="104"/>
      <c r="S640" s="235" t="s">
        <v>15190</v>
      </c>
      <c r="T640" s="236">
        <v>2409.66</v>
      </c>
      <c r="V640" s="266" t="s">
        <v>10221</v>
      </c>
      <c r="W640" s="267">
        <v>1261328.8799999999</v>
      </c>
      <c r="Y640" s="245" t="s">
        <v>12393</v>
      </c>
      <c r="Z640" s="246">
        <v>1318.37</v>
      </c>
      <c r="AB640" s="231" t="s">
        <v>10850</v>
      </c>
      <c r="AC640" s="232">
        <v>1076840.76</v>
      </c>
    </row>
    <row r="641" spans="1:29" ht="14.5" x14ac:dyDescent="0.35">
      <c r="A641" s="259" t="s">
        <v>3438</v>
      </c>
      <c r="B641" s="259"/>
      <c r="C641" s="260">
        <v>1482358.53</v>
      </c>
      <c r="E641" s="239" t="s">
        <v>1096</v>
      </c>
      <c r="F641" s="239"/>
      <c r="G641" s="240">
        <v>350</v>
      </c>
      <c r="M641" s="261" t="s">
        <v>14965</v>
      </c>
      <c r="N641" s="262">
        <v>28255.85</v>
      </c>
      <c r="P641" s="243" t="s">
        <v>14948</v>
      </c>
      <c r="Q641" s="244">
        <v>8077.81</v>
      </c>
      <c r="R641" s="104"/>
      <c r="S641" s="235" t="s">
        <v>15191</v>
      </c>
      <c r="T641" s="236">
        <v>4223.2299999999996</v>
      </c>
      <c r="V641" s="266" t="s">
        <v>10223</v>
      </c>
      <c r="W641" s="267">
        <v>1482358.53</v>
      </c>
      <c r="Y641" s="245" t="s">
        <v>13071</v>
      </c>
      <c r="Z641" s="246">
        <v>59430</v>
      </c>
      <c r="AB641" s="231" t="s">
        <v>11565</v>
      </c>
      <c r="AC641" s="232">
        <v>2137</v>
      </c>
    </row>
    <row r="642" spans="1:29" ht="14.5" x14ac:dyDescent="0.35">
      <c r="A642" s="259" t="s">
        <v>3303</v>
      </c>
      <c r="B642" s="259"/>
      <c r="C642" s="260">
        <v>19940.060000000001</v>
      </c>
      <c r="E642" s="239" t="s">
        <v>1097</v>
      </c>
      <c r="F642" s="239"/>
      <c r="G642" s="240">
        <v>100</v>
      </c>
      <c r="M642" s="261" t="s">
        <v>49919</v>
      </c>
      <c r="N642" s="262">
        <v>14628.18</v>
      </c>
      <c r="P642" s="243" t="s">
        <v>14949</v>
      </c>
      <c r="Q642" s="244">
        <v>6431.81</v>
      </c>
      <c r="R642" s="104"/>
      <c r="S642" s="235" t="s">
        <v>19525</v>
      </c>
      <c r="T642" s="236">
        <v>248.7</v>
      </c>
      <c r="V642" s="266" t="s">
        <v>10224</v>
      </c>
      <c r="W642" s="267">
        <v>19940.060000000001</v>
      </c>
      <c r="Y642" s="245" t="s">
        <v>10645</v>
      </c>
      <c r="Z642" s="246">
        <v>2819517.85</v>
      </c>
      <c r="AB642" s="231" t="s">
        <v>11613</v>
      </c>
      <c r="AC642" s="232">
        <v>357</v>
      </c>
    </row>
    <row r="643" spans="1:29" ht="14.5" x14ac:dyDescent="0.35">
      <c r="A643" s="259" t="s">
        <v>3439</v>
      </c>
      <c r="B643" s="259"/>
      <c r="C643" s="260">
        <v>3812930.54</v>
      </c>
      <c r="E643" s="239" t="s">
        <v>1098</v>
      </c>
      <c r="F643" s="239"/>
      <c r="G643" s="240">
        <v>821</v>
      </c>
      <c r="M643" s="261" t="s">
        <v>17255</v>
      </c>
      <c r="N643" s="262">
        <v>40499.839999999997</v>
      </c>
      <c r="P643" s="243" t="s">
        <v>17216</v>
      </c>
      <c r="Q643" s="244">
        <v>22658.06</v>
      </c>
      <c r="R643" s="104"/>
      <c r="S643" s="235" t="s">
        <v>15192</v>
      </c>
      <c r="T643" s="236">
        <v>16.079999999999998</v>
      </c>
      <c r="V643" s="266" t="s">
        <v>10225</v>
      </c>
      <c r="W643" s="267">
        <v>3812930.54</v>
      </c>
      <c r="Y643" s="245" t="s">
        <v>7494</v>
      </c>
      <c r="Z643" s="246">
        <v>19225</v>
      </c>
      <c r="AB643" s="231" t="s">
        <v>11792</v>
      </c>
      <c r="AC643" s="232">
        <v>820</v>
      </c>
    </row>
    <row r="644" spans="1:29" ht="14.5" x14ac:dyDescent="0.35">
      <c r="A644" s="259" t="s">
        <v>3440</v>
      </c>
      <c r="B644" s="259"/>
      <c r="C644" s="260">
        <v>4393.42</v>
      </c>
      <c r="E644" s="239" t="s">
        <v>1099</v>
      </c>
      <c r="F644" s="239"/>
      <c r="G644" s="240">
        <v>1294</v>
      </c>
      <c r="M644" s="261" t="s">
        <v>42909</v>
      </c>
      <c r="N644" s="262">
        <v>1250</v>
      </c>
      <c r="P644" s="243" t="s">
        <v>17217</v>
      </c>
      <c r="Q644" s="244">
        <v>4350</v>
      </c>
      <c r="R644" s="104"/>
      <c r="S644" s="235" t="s">
        <v>15193</v>
      </c>
      <c r="T644" s="236">
        <v>5639.87</v>
      </c>
      <c r="V644" s="266" t="s">
        <v>10226</v>
      </c>
      <c r="W644" s="267">
        <v>4393.42</v>
      </c>
      <c r="Y644" s="245" t="s">
        <v>7920</v>
      </c>
      <c r="Z644" s="246">
        <v>4086</v>
      </c>
      <c r="AB644" s="231" t="s">
        <v>12008</v>
      </c>
      <c r="AC644" s="232">
        <v>4249</v>
      </c>
    </row>
    <row r="645" spans="1:29" ht="14.5" x14ac:dyDescent="0.35">
      <c r="A645" s="259" t="s">
        <v>3441</v>
      </c>
      <c r="B645" s="259"/>
      <c r="C645" s="260">
        <v>16820.400000000001</v>
      </c>
      <c r="E645" s="239" t="s">
        <v>1100</v>
      </c>
      <c r="F645" s="239"/>
      <c r="G645" s="240">
        <v>79831</v>
      </c>
      <c r="M645" s="261" t="s">
        <v>51000</v>
      </c>
      <c r="N645" s="262">
        <v>18156.16</v>
      </c>
      <c r="P645" s="243" t="s">
        <v>17218</v>
      </c>
      <c r="Q645" s="244">
        <v>22421</v>
      </c>
      <c r="R645" s="104"/>
      <c r="S645" s="235" t="s">
        <v>19528</v>
      </c>
      <c r="T645" s="236">
        <v>2849.4</v>
      </c>
      <c r="V645" s="266" t="s">
        <v>10227</v>
      </c>
      <c r="W645" s="267">
        <v>16820.400000000001</v>
      </c>
      <c r="Y645" s="245" t="s">
        <v>8163</v>
      </c>
      <c r="Z645" s="246">
        <v>32547.200000000001</v>
      </c>
      <c r="AB645" s="231" t="s">
        <v>10851</v>
      </c>
      <c r="AC645" s="232">
        <v>7563</v>
      </c>
    </row>
    <row r="646" spans="1:29" ht="14.5" x14ac:dyDescent="0.35">
      <c r="A646" s="259" t="s">
        <v>3442</v>
      </c>
      <c r="B646" s="259"/>
      <c r="C646" s="260">
        <v>27445.4</v>
      </c>
      <c r="E646" s="239" t="s">
        <v>1101</v>
      </c>
      <c r="F646" s="239"/>
      <c r="G646" s="240">
        <v>3823</v>
      </c>
      <c r="M646" s="261" t="s">
        <v>55597</v>
      </c>
      <c r="N646" s="262">
        <v>195252.64</v>
      </c>
      <c r="P646" s="243" t="s">
        <v>14950</v>
      </c>
      <c r="Q646" s="244">
        <v>48277.5</v>
      </c>
      <c r="R646" s="104"/>
      <c r="S646" s="235" t="s">
        <v>15194</v>
      </c>
      <c r="T646" s="236">
        <v>4730.68</v>
      </c>
      <c r="V646" s="266" t="s">
        <v>10228</v>
      </c>
      <c r="W646" s="267">
        <v>27445.4</v>
      </c>
      <c r="Y646" s="245" t="s">
        <v>8578</v>
      </c>
      <c r="Z646" s="246">
        <v>1410.99</v>
      </c>
      <c r="AB646" s="231" t="s">
        <v>8511</v>
      </c>
      <c r="AC646" s="232">
        <v>103770</v>
      </c>
    </row>
    <row r="647" spans="1:29" ht="14.5" x14ac:dyDescent="0.35">
      <c r="A647" s="259" t="s">
        <v>4795</v>
      </c>
      <c r="B647" s="259"/>
      <c r="C647" s="260">
        <v>96</v>
      </c>
      <c r="E647" s="239" t="s">
        <v>1102</v>
      </c>
      <c r="F647" s="239"/>
      <c r="G647" s="240">
        <v>872</v>
      </c>
      <c r="M647" s="261" t="s">
        <v>17256</v>
      </c>
      <c r="N647" s="262">
        <v>241293.12</v>
      </c>
      <c r="P647" s="243" t="s">
        <v>17219</v>
      </c>
      <c r="Q647" s="244">
        <v>65250.03</v>
      </c>
      <c r="R647" s="104"/>
      <c r="S647" s="235" t="s">
        <v>15195</v>
      </c>
      <c r="T647" s="236">
        <v>4700</v>
      </c>
      <c r="V647" s="266" t="s">
        <v>12031</v>
      </c>
      <c r="W647" s="267">
        <v>96</v>
      </c>
      <c r="Y647" s="245" t="s">
        <v>9759</v>
      </c>
      <c r="Z647" s="246">
        <v>986</v>
      </c>
      <c r="AB647" s="231" t="s">
        <v>11231</v>
      </c>
      <c r="AC647" s="232">
        <v>311607</v>
      </c>
    </row>
    <row r="648" spans="1:29" ht="14.5" x14ac:dyDescent="0.35">
      <c r="A648" s="259" t="s">
        <v>3443</v>
      </c>
      <c r="B648" s="259"/>
      <c r="C648" s="260">
        <v>34796.54</v>
      </c>
      <c r="E648" s="239" t="s">
        <v>1103</v>
      </c>
      <c r="F648" s="239"/>
      <c r="G648" s="240">
        <v>1354</v>
      </c>
      <c r="M648" s="261" t="s">
        <v>42910</v>
      </c>
      <c r="N648" s="262">
        <v>111108.11</v>
      </c>
      <c r="P648" s="243" t="s">
        <v>17220</v>
      </c>
      <c r="Q648" s="244">
        <v>26300</v>
      </c>
      <c r="R648" s="104"/>
      <c r="S648" s="235" t="s">
        <v>19530</v>
      </c>
      <c r="T648" s="236">
        <v>17414.25</v>
      </c>
      <c r="V648" s="266" t="s">
        <v>10229</v>
      </c>
      <c r="W648" s="267">
        <v>34796.54</v>
      </c>
      <c r="Y648" s="245" t="s">
        <v>10302</v>
      </c>
      <c r="Z648" s="246">
        <v>20975</v>
      </c>
      <c r="AB648" s="231" t="s">
        <v>10852</v>
      </c>
      <c r="AC648" s="232">
        <v>415377</v>
      </c>
    </row>
    <row r="649" spans="1:29" ht="14.5" x14ac:dyDescent="0.35">
      <c r="A649" s="259" t="s">
        <v>3304</v>
      </c>
      <c r="B649" s="259"/>
      <c r="C649" s="260">
        <v>86350.35</v>
      </c>
      <c r="E649" s="239" t="s">
        <v>1104</v>
      </c>
      <c r="F649" s="239"/>
      <c r="G649" s="240">
        <v>10522.97</v>
      </c>
      <c r="M649" s="261" t="s">
        <v>36448</v>
      </c>
      <c r="N649" s="262">
        <v>99068.95</v>
      </c>
      <c r="P649" s="243" t="s">
        <v>17221</v>
      </c>
      <c r="Q649" s="244">
        <v>6200</v>
      </c>
      <c r="R649" s="104"/>
      <c r="S649" s="235" t="s">
        <v>15196</v>
      </c>
      <c r="T649" s="236">
        <v>15359.25</v>
      </c>
      <c r="V649" s="266" t="s">
        <v>10230</v>
      </c>
      <c r="W649" s="267">
        <v>86350.35</v>
      </c>
      <c r="Y649" s="245" t="s">
        <v>10360</v>
      </c>
      <c r="Z649" s="246">
        <v>4078</v>
      </c>
      <c r="AB649" s="231" t="s">
        <v>11232</v>
      </c>
      <c r="AC649" s="232">
        <v>54130</v>
      </c>
    </row>
    <row r="650" spans="1:29" ht="14.5" x14ac:dyDescent="0.35">
      <c r="A650" s="259" t="s">
        <v>3444</v>
      </c>
      <c r="B650" s="259"/>
      <c r="C650" s="260">
        <v>64123.47</v>
      </c>
      <c r="E650" s="239" t="s">
        <v>1105</v>
      </c>
      <c r="F650" s="239"/>
      <c r="G650" s="240">
        <v>6325</v>
      </c>
      <c r="M650" s="261" t="s">
        <v>14967</v>
      </c>
      <c r="N650" s="262">
        <v>605920.48</v>
      </c>
      <c r="P650" s="243" t="s">
        <v>14952</v>
      </c>
      <c r="Q650" s="244">
        <v>10709.06</v>
      </c>
      <c r="R650" s="104"/>
      <c r="S650" s="235" t="s">
        <v>15197</v>
      </c>
      <c r="T650" s="236">
        <v>271962.53000000003</v>
      </c>
      <c r="V650" s="266" t="s">
        <v>10231</v>
      </c>
      <c r="W650" s="267">
        <v>64123.47</v>
      </c>
      <c r="Y650" s="245" t="s">
        <v>10646</v>
      </c>
      <c r="Z650" s="246">
        <v>83308.19</v>
      </c>
      <c r="AB650" s="231" t="s">
        <v>10258</v>
      </c>
      <c r="AC650" s="232">
        <v>5900</v>
      </c>
    </row>
    <row r="651" spans="1:29" ht="14.5" x14ac:dyDescent="0.35">
      <c r="A651" s="259" t="s">
        <v>3445</v>
      </c>
      <c r="B651" s="259"/>
      <c r="C651" s="260">
        <v>17888.38</v>
      </c>
      <c r="E651" s="239" t="s">
        <v>1106</v>
      </c>
      <c r="F651" s="239"/>
      <c r="G651" s="240">
        <v>2571</v>
      </c>
      <c r="M651" s="261" t="s">
        <v>17257</v>
      </c>
      <c r="N651" s="262">
        <v>-2676.03</v>
      </c>
      <c r="P651" s="243" t="s">
        <v>17222</v>
      </c>
      <c r="Q651" s="244">
        <v>2585.0100000000002</v>
      </c>
      <c r="R651" s="104"/>
      <c r="S651" s="235" t="s">
        <v>15198</v>
      </c>
      <c r="T651" s="236">
        <v>155044.48000000001</v>
      </c>
      <c r="V651" s="266" t="s">
        <v>10232</v>
      </c>
      <c r="W651" s="267">
        <v>17888.38</v>
      </c>
      <c r="Y651" s="245" t="s">
        <v>7495</v>
      </c>
      <c r="Z651" s="246">
        <v>12704.8</v>
      </c>
      <c r="AB651" s="231" t="s">
        <v>10853</v>
      </c>
      <c r="AC651" s="232">
        <v>60030</v>
      </c>
    </row>
    <row r="652" spans="1:29" ht="14.5" x14ac:dyDescent="0.35">
      <c r="A652" s="259" t="s">
        <v>3447</v>
      </c>
      <c r="B652" s="259"/>
      <c r="C652" s="260">
        <v>332324.40000000002</v>
      </c>
      <c r="E652" s="239" t="s">
        <v>1107</v>
      </c>
      <c r="F652" s="239"/>
      <c r="G652" s="240">
        <v>314409</v>
      </c>
      <c r="M652" s="261" t="s">
        <v>55598</v>
      </c>
      <c r="N652" s="262">
        <v>371.07</v>
      </c>
      <c r="P652" s="243" t="s">
        <v>17223</v>
      </c>
      <c r="Q652" s="244">
        <v>17250</v>
      </c>
      <c r="R652" s="104"/>
      <c r="S652" s="235" t="s">
        <v>15199</v>
      </c>
      <c r="T652" s="236">
        <v>1674.16</v>
      </c>
      <c r="V652" s="266" t="s">
        <v>10234</v>
      </c>
      <c r="W652" s="267">
        <v>332324.40000000002</v>
      </c>
      <c r="Y652" s="245" t="s">
        <v>7921</v>
      </c>
      <c r="Z652" s="246">
        <v>17046</v>
      </c>
      <c r="AB652" s="231" t="s">
        <v>11233</v>
      </c>
      <c r="AC652" s="232">
        <v>20597</v>
      </c>
    </row>
    <row r="653" spans="1:29" ht="14.5" x14ac:dyDescent="0.35">
      <c r="A653" s="259" t="s">
        <v>3448</v>
      </c>
      <c r="B653" s="259"/>
      <c r="C653" s="260">
        <v>2622</v>
      </c>
      <c r="E653" s="239" t="s">
        <v>1108</v>
      </c>
      <c r="F653" s="239"/>
      <c r="G653" s="240">
        <v>1332</v>
      </c>
      <c r="M653" s="261" t="s">
        <v>17259</v>
      </c>
      <c r="N653" s="262">
        <v>2365.13</v>
      </c>
      <c r="P653" s="243" t="s">
        <v>17224</v>
      </c>
      <c r="Q653" s="244">
        <v>6350</v>
      </c>
      <c r="R653" s="104"/>
      <c r="S653" s="235" t="s">
        <v>15200</v>
      </c>
      <c r="T653" s="236">
        <v>167313.18</v>
      </c>
      <c r="V653" s="266" t="s">
        <v>10235</v>
      </c>
      <c r="W653" s="267">
        <v>2622</v>
      </c>
      <c r="Y653" s="245" t="s">
        <v>8164</v>
      </c>
      <c r="Z653" s="246">
        <v>18923</v>
      </c>
      <c r="AB653" s="231" t="s">
        <v>10854</v>
      </c>
      <c r="AC653" s="232">
        <v>20597</v>
      </c>
    </row>
    <row r="654" spans="1:29" ht="14.5" x14ac:dyDescent="0.35">
      <c r="A654" s="259" t="s">
        <v>3449</v>
      </c>
      <c r="B654" s="259"/>
      <c r="C654" s="260">
        <v>26544.47</v>
      </c>
      <c r="E654" s="239" t="s">
        <v>1109</v>
      </c>
      <c r="F654" s="239"/>
      <c r="G654" s="240">
        <v>7575</v>
      </c>
      <c r="M654" s="261" t="s">
        <v>35029</v>
      </c>
      <c r="N654" s="262">
        <v>13090</v>
      </c>
      <c r="P654" s="243" t="s">
        <v>17225</v>
      </c>
      <c r="Q654" s="244">
        <v>311.27</v>
      </c>
      <c r="R654" s="104"/>
      <c r="S654" s="235" t="s">
        <v>15201</v>
      </c>
      <c r="T654" s="236">
        <v>43615.9</v>
      </c>
      <c r="V654" s="266" t="s">
        <v>10236</v>
      </c>
      <c r="W654" s="267">
        <v>26544.47</v>
      </c>
      <c r="Y654" s="245" t="s">
        <v>8579</v>
      </c>
      <c r="Z654" s="246">
        <v>1652</v>
      </c>
      <c r="AB654" s="231" t="s">
        <v>11234</v>
      </c>
      <c r="AC654" s="232">
        <v>325517</v>
      </c>
    </row>
    <row r="655" spans="1:29" ht="14.5" x14ac:dyDescent="0.35">
      <c r="A655" s="259" t="s">
        <v>3450</v>
      </c>
      <c r="B655" s="259"/>
      <c r="C655" s="260">
        <v>5031</v>
      </c>
      <c r="E655" s="239" t="s">
        <v>1110</v>
      </c>
      <c r="F655" s="239"/>
      <c r="G655" s="240">
        <v>42292</v>
      </c>
      <c r="M655" s="261" t="s">
        <v>17260</v>
      </c>
      <c r="N655" s="262">
        <v>268.27</v>
      </c>
      <c r="P655" s="243" t="s">
        <v>17226</v>
      </c>
      <c r="Q655" s="244">
        <v>706</v>
      </c>
      <c r="R655" s="104"/>
      <c r="S655" s="235" t="s">
        <v>15202</v>
      </c>
      <c r="T655" s="236">
        <v>117967.49</v>
      </c>
      <c r="V655" s="266" t="s">
        <v>10237</v>
      </c>
      <c r="W655" s="267">
        <v>5031</v>
      </c>
      <c r="Y655" s="245" t="s">
        <v>8877</v>
      </c>
      <c r="Z655" s="246">
        <v>2293.9</v>
      </c>
      <c r="AB655" s="231" t="s">
        <v>10260</v>
      </c>
      <c r="AC655" s="232">
        <v>29510.6</v>
      </c>
    </row>
    <row r="656" spans="1:29" ht="14.5" x14ac:dyDescent="0.35">
      <c r="A656" s="259" t="s">
        <v>3451</v>
      </c>
      <c r="B656" s="259"/>
      <c r="C656" s="260">
        <v>763702.88</v>
      </c>
      <c r="E656" s="239" t="s">
        <v>1111</v>
      </c>
      <c r="F656" s="239"/>
      <c r="G656" s="240">
        <v>46797.64</v>
      </c>
      <c r="M656" s="261" t="s">
        <v>17261</v>
      </c>
      <c r="N656" s="262">
        <v>20.51</v>
      </c>
      <c r="P656" s="243" t="s">
        <v>17227</v>
      </c>
      <c r="Q656" s="244">
        <v>22421</v>
      </c>
      <c r="R656" s="104"/>
      <c r="S656" s="235" t="s">
        <v>15203</v>
      </c>
      <c r="T656" s="236">
        <v>15437.67</v>
      </c>
      <c r="V656" s="266" t="s">
        <v>10238</v>
      </c>
      <c r="W656" s="267">
        <v>763702.88</v>
      </c>
      <c r="Y656" s="245" t="s">
        <v>9136</v>
      </c>
      <c r="Z656" s="246">
        <v>2252.67</v>
      </c>
      <c r="AB656" s="231" t="s">
        <v>10855</v>
      </c>
      <c r="AC656" s="232">
        <v>355027.6</v>
      </c>
    </row>
    <row r="657" spans="1:29" ht="14.5" x14ac:dyDescent="0.35">
      <c r="A657" s="259" t="s">
        <v>3452</v>
      </c>
      <c r="B657" s="259"/>
      <c r="C657" s="260">
        <v>5866.94</v>
      </c>
      <c r="E657" s="239" t="s">
        <v>1112</v>
      </c>
      <c r="F657" s="239"/>
      <c r="G657" s="240">
        <v>1084</v>
      </c>
      <c r="M657" s="261" t="s">
        <v>17262</v>
      </c>
      <c r="N657" s="262">
        <v>58.36</v>
      </c>
      <c r="P657" s="243" t="s">
        <v>17228</v>
      </c>
      <c r="Q657" s="244">
        <v>1200</v>
      </c>
      <c r="R657" s="104"/>
      <c r="S657" s="235" t="s">
        <v>15204</v>
      </c>
      <c r="T657" s="236">
        <v>14514.07</v>
      </c>
      <c r="V657" s="266" t="s">
        <v>10239</v>
      </c>
      <c r="W657" s="267">
        <v>5866.94</v>
      </c>
      <c r="Y657" s="245" t="s">
        <v>9760</v>
      </c>
      <c r="Z657" s="246">
        <v>1779.78</v>
      </c>
      <c r="AB657" s="231" t="s">
        <v>11235</v>
      </c>
      <c r="AC657" s="232">
        <v>120945</v>
      </c>
    </row>
    <row r="658" spans="1:29" ht="14.5" x14ac:dyDescent="0.35">
      <c r="A658" s="259" t="s">
        <v>3453</v>
      </c>
      <c r="B658" s="259"/>
      <c r="C658" s="260">
        <v>594422.87</v>
      </c>
      <c r="E658" s="239" t="s">
        <v>1113</v>
      </c>
      <c r="F658" s="239"/>
      <c r="G658" s="240">
        <v>1082</v>
      </c>
      <c r="M658" s="261" t="s">
        <v>37928</v>
      </c>
      <c r="N658" s="262">
        <v>25595.97</v>
      </c>
      <c r="P658" s="243" t="s">
        <v>14953</v>
      </c>
      <c r="Q658" s="244">
        <v>12033.04</v>
      </c>
      <c r="R658" s="104"/>
      <c r="S658" s="235" t="s">
        <v>15205</v>
      </c>
      <c r="T658" s="236">
        <v>19861.27</v>
      </c>
      <c r="V658" s="266" t="s">
        <v>10240</v>
      </c>
      <c r="W658" s="267">
        <v>594422.87</v>
      </c>
      <c r="Y658" s="245" t="s">
        <v>10303</v>
      </c>
      <c r="Z658" s="246">
        <v>17556.900000000001</v>
      </c>
      <c r="AB658" s="231" t="s">
        <v>10856</v>
      </c>
      <c r="AC658" s="232">
        <v>120945</v>
      </c>
    </row>
    <row r="659" spans="1:29" ht="14.5" x14ac:dyDescent="0.35">
      <c r="A659" s="259" t="s">
        <v>3454</v>
      </c>
      <c r="B659" s="259"/>
      <c r="C659" s="260">
        <v>292975.18</v>
      </c>
      <c r="E659" s="239" t="s">
        <v>1114</v>
      </c>
      <c r="F659" s="239"/>
      <c r="G659" s="240">
        <v>2374</v>
      </c>
      <c r="M659" s="261" t="s">
        <v>55599</v>
      </c>
      <c r="N659" s="262">
        <v>2185.59</v>
      </c>
      <c r="P659" s="243" t="s">
        <v>14954</v>
      </c>
      <c r="Q659" s="244">
        <v>10323.81</v>
      </c>
      <c r="R659" s="104"/>
      <c r="S659" s="235" t="s">
        <v>33757</v>
      </c>
      <c r="T659" s="236">
        <v>7679.63</v>
      </c>
      <c r="V659" s="266" t="s">
        <v>10241</v>
      </c>
      <c r="W659" s="267">
        <v>292975.18</v>
      </c>
      <c r="Y659" s="245" t="s">
        <v>12093</v>
      </c>
      <c r="Z659" s="246">
        <v>3657</v>
      </c>
      <c r="AB659" s="231" t="s">
        <v>10982</v>
      </c>
      <c r="AC659" s="232">
        <v>456619</v>
      </c>
    </row>
    <row r="660" spans="1:29" ht="14.5" x14ac:dyDescent="0.35">
      <c r="A660" s="259" t="s">
        <v>3305</v>
      </c>
      <c r="B660" s="259"/>
      <c r="C660" s="260">
        <v>192806.09</v>
      </c>
      <c r="E660" s="239" t="s">
        <v>1115</v>
      </c>
      <c r="F660" s="239"/>
      <c r="G660" s="240">
        <v>1549</v>
      </c>
      <c r="M660" s="261" t="s">
        <v>36449</v>
      </c>
      <c r="N660" s="262">
        <v>7429.76</v>
      </c>
      <c r="P660" s="243" t="s">
        <v>17229</v>
      </c>
      <c r="Q660" s="244">
        <v>22658.06</v>
      </c>
      <c r="R660" s="104"/>
      <c r="S660" s="235" t="s">
        <v>33758</v>
      </c>
      <c r="T660" s="236">
        <v>207355.51</v>
      </c>
      <c r="V660" s="266" t="s">
        <v>10242</v>
      </c>
      <c r="W660" s="267">
        <v>192806.09</v>
      </c>
      <c r="Y660" s="245" t="s">
        <v>10647</v>
      </c>
      <c r="Z660" s="246">
        <v>77866.05</v>
      </c>
      <c r="AB660" s="231" t="s">
        <v>11236</v>
      </c>
      <c r="AC660" s="232">
        <v>231564</v>
      </c>
    </row>
    <row r="661" spans="1:29" ht="14.5" x14ac:dyDescent="0.35">
      <c r="A661" s="259" t="s">
        <v>3456</v>
      </c>
      <c r="B661" s="259"/>
      <c r="C661" s="260">
        <v>1881251.05</v>
      </c>
      <c r="E661" s="239" t="s">
        <v>1116</v>
      </c>
      <c r="F661" s="239"/>
      <c r="G661" s="240">
        <v>752</v>
      </c>
      <c r="M661" s="261" t="s">
        <v>41614</v>
      </c>
      <c r="N661" s="262">
        <v>6153.83</v>
      </c>
      <c r="P661" s="243" t="s">
        <v>17230</v>
      </c>
      <c r="Q661" s="244">
        <v>2320</v>
      </c>
      <c r="R661" s="104"/>
      <c r="S661" s="235" t="s">
        <v>33759</v>
      </c>
      <c r="T661" s="236">
        <v>62082.47</v>
      </c>
      <c r="V661" s="266" t="s">
        <v>10244</v>
      </c>
      <c r="W661" s="267">
        <v>1881251.05</v>
      </c>
      <c r="Y661" s="245" t="s">
        <v>7496</v>
      </c>
      <c r="Z661" s="246">
        <v>3995</v>
      </c>
      <c r="AB661" s="231" t="s">
        <v>10262</v>
      </c>
      <c r="AC661" s="232">
        <v>321498.08</v>
      </c>
    </row>
    <row r="662" spans="1:29" ht="14.5" x14ac:dyDescent="0.35">
      <c r="A662" s="259" t="s">
        <v>4796</v>
      </c>
      <c r="B662" s="259"/>
      <c r="C662" s="260">
        <v>2846.88</v>
      </c>
      <c r="E662" s="239" t="s">
        <v>1117</v>
      </c>
      <c r="F662" s="239"/>
      <c r="G662" s="240">
        <v>27442.99</v>
      </c>
      <c r="M662" s="261" t="s">
        <v>49920</v>
      </c>
      <c r="N662" s="262">
        <v>1187</v>
      </c>
      <c r="P662" s="243" t="s">
        <v>17231</v>
      </c>
      <c r="Q662" s="244">
        <v>177.48</v>
      </c>
      <c r="R662" s="104"/>
      <c r="S662" s="235" t="s">
        <v>33760</v>
      </c>
      <c r="T662" s="236">
        <v>17394.439999999999</v>
      </c>
      <c r="V662" s="266" t="s">
        <v>12032</v>
      </c>
      <c r="W662" s="267">
        <v>2846.88</v>
      </c>
      <c r="Y662" s="245" t="s">
        <v>7749</v>
      </c>
      <c r="Z662" s="246">
        <v>1170</v>
      </c>
      <c r="AB662" s="231" t="s">
        <v>10857</v>
      </c>
      <c r="AC662" s="232">
        <v>1009681.08</v>
      </c>
    </row>
    <row r="663" spans="1:29" ht="14.5" x14ac:dyDescent="0.35">
      <c r="A663" s="259" t="s">
        <v>3457</v>
      </c>
      <c r="B663" s="259"/>
      <c r="C663" s="260">
        <v>9024</v>
      </c>
      <c r="E663" s="239" t="s">
        <v>1118</v>
      </c>
      <c r="F663" s="239"/>
      <c r="G663" s="240">
        <v>2255</v>
      </c>
      <c r="M663" s="261" t="s">
        <v>17263</v>
      </c>
      <c r="N663" s="262">
        <v>80682.210000000006</v>
      </c>
      <c r="P663" s="243" t="s">
        <v>17232</v>
      </c>
      <c r="Q663" s="244">
        <v>502.98</v>
      </c>
      <c r="R663" s="104"/>
      <c r="S663" s="235" t="s">
        <v>33761</v>
      </c>
      <c r="T663" s="236">
        <v>42496.81</v>
      </c>
      <c r="V663" s="266" t="s">
        <v>10245</v>
      </c>
      <c r="W663" s="267">
        <v>9024</v>
      </c>
      <c r="Y663" s="245" t="s">
        <v>7922</v>
      </c>
      <c r="Z663" s="246">
        <v>943</v>
      </c>
      <c r="AB663" s="231" t="s">
        <v>8513</v>
      </c>
      <c r="AC663" s="232">
        <v>311884.51</v>
      </c>
    </row>
    <row r="664" spans="1:29" ht="14.5" x14ac:dyDescent="0.35">
      <c r="A664" s="259" t="s">
        <v>3458</v>
      </c>
      <c r="B664" s="259"/>
      <c r="C664" s="260">
        <v>133012.44</v>
      </c>
      <c r="E664" s="239" t="s">
        <v>1120</v>
      </c>
      <c r="F664" s="239"/>
      <c r="G664" s="240">
        <v>2200</v>
      </c>
      <c r="M664" s="261" t="s">
        <v>17264</v>
      </c>
      <c r="N664" s="262">
        <v>5511.02</v>
      </c>
      <c r="P664" s="243" t="s">
        <v>17233</v>
      </c>
      <c r="Q664" s="244">
        <v>6832</v>
      </c>
      <c r="R664" s="104"/>
      <c r="S664" s="235" t="s">
        <v>33762</v>
      </c>
      <c r="T664" s="236">
        <v>23988.47</v>
      </c>
      <c r="V664" s="266" t="s">
        <v>10246</v>
      </c>
      <c r="W664" s="267">
        <v>133012.44</v>
      </c>
      <c r="Y664" s="245" t="s">
        <v>8165</v>
      </c>
      <c r="Z664" s="246">
        <v>11522</v>
      </c>
      <c r="AB664" s="231" t="s">
        <v>11237</v>
      </c>
      <c r="AC664" s="232">
        <v>294846.07</v>
      </c>
    </row>
    <row r="665" spans="1:29" ht="14.5" x14ac:dyDescent="0.35">
      <c r="A665" s="259" t="s">
        <v>3459</v>
      </c>
      <c r="B665" s="259"/>
      <c r="C665" s="260">
        <v>1493015.32</v>
      </c>
      <c r="E665" s="239" t="s">
        <v>1121</v>
      </c>
      <c r="F665" s="239"/>
      <c r="G665" s="240">
        <v>788</v>
      </c>
      <c r="M665" s="261" t="s">
        <v>17265</v>
      </c>
      <c r="N665" s="262">
        <v>18472.080000000002</v>
      </c>
      <c r="P665" s="243" t="s">
        <v>17234</v>
      </c>
      <c r="Q665" s="244">
        <v>60251.76</v>
      </c>
      <c r="R665" s="104"/>
      <c r="S665" s="235" t="s">
        <v>33763</v>
      </c>
      <c r="T665" s="236">
        <v>56468.15</v>
      </c>
      <c r="V665" s="266" t="s">
        <v>10247</v>
      </c>
      <c r="W665" s="267">
        <v>1493015.32</v>
      </c>
      <c r="Y665" s="245" t="s">
        <v>8580</v>
      </c>
      <c r="Z665" s="246">
        <v>9738</v>
      </c>
      <c r="AB665" s="231" t="s">
        <v>10263</v>
      </c>
      <c r="AC665" s="232">
        <v>29625.07</v>
      </c>
    </row>
    <row r="666" spans="1:29" ht="14.5" x14ac:dyDescent="0.35">
      <c r="A666" s="259" t="s">
        <v>3306</v>
      </c>
      <c r="B666" s="259"/>
      <c r="C666" s="260">
        <v>546966.6</v>
      </c>
      <c r="E666" s="239" t="s">
        <v>1122</v>
      </c>
      <c r="F666" s="239"/>
      <c r="G666" s="240">
        <v>1476</v>
      </c>
      <c r="M666" s="261" t="s">
        <v>17266</v>
      </c>
      <c r="N666" s="262">
        <v>6245.16</v>
      </c>
      <c r="P666" s="243" t="s">
        <v>17235</v>
      </c>
      <c r="Q666" s="244">
        <v>210938.78</v>
      </c>
      <c r="R666" s="104"/>
      <c r="S666" s="235" t="s">
        <v>33764</v>
      </c>
      <c r="T666" s="236">
        <v>63555.69</v>
      </c>
      <c r="V666" s="266" t="s">
        <v>10248</v>
      </c>
      <c r="W666" s="267">
        <v>546966.6</v>
      </c>
      <c r="Y666" s="245" t="s">
        <v>11840</v>
      </c>
      <c r="Z666" s="246">
        <v>1726</v>
      </c>
      <c r="AB666" s="231" t="s">
        <v>10858</v>
      </c>
      <c r="AC666" s="232">
        <v>636355.65</v>
      </c>
    </row>
    <row r="667" spans="1:29" ht="14.5" x14ac:dyDescent="0.35">
      <c r="A667" s="259" t="s">
        <v>3460</v>
      </c>
      <c r="B667" s="259"/>
      <c r="C667" s="260">
        <v>1634422.99</v>
      </c>
      <c r="E667" s="239" t="s">
        <v>1123</v>
      </c>
      <c r="F667" s="239"/>
      <c r="G667" s="240">
        <v>3311</v>
      </c>
      <c r="M667" s="261" t="s">
        <v>49921</v>
      </c>
      <c r="N667" s="262">
        <v>274.18</v>
      </c>
      <c r="P667" s="243" t="s">
        <v>17236</v>
      </c>
      <c r="Q667" s="244">
        <v>19739.580000000002</v>
      </c>
      <c r="R667" s="104"/>
      <c r="S667" s="235" t="s">
        <v>33765</v>
      </c>
      <c r="T667" s="236">
        <v>32765.279999999999</v>
      </c>
      <c r="V667" s="266" t="s">
        <v>10250</v>
      </c>
      <c r="W667" s="267">
        <v>1634422.99</v>
      </c>
      <c r="Y667" s="245" t="s">
        <v>9518</v>
      </c>
      <c r="Z667" s="246">
        <v>499.98</v>
      </c>
      <c r="AB667" s="231" t="s">
        <v>10954</v>
      </c>
      <c r="AC667" s="232">
        <v>15671</v>
      </c>
    </row>
    <row r="668" spans="1:29" ht="14.5" x14ac:dyDescent="0.35">
      <c r="A668" s="259" t="s">
        <v>3461</v>
      </c>
      <c r="B668" s="259"/>
      <c r="C668" s="260">
        <v>4156230.21</v>
      </c>
      <c r="E668" s="239" t="s">
        <v>4265</v>
      </c>
      <c r="F668" s="239"/>
      <c r="G668" s="240">
        <v>1106.0999999999999</v>
      </c>
      <c r="M668" s="261" t="s">
        <v>55600</v>
      </c>
      <c r="N668" s="262">
        <v>17609.36</v>
      </c>
      <c r="P668" s="243" t="s">
        <v>17237</v>
      </c>
      <c r="Q668" s="244">
        <v>5935</v>
      </c>
      <c r="R668" s="104"/>
      <c r="S668" s="235" t="s">
        <v>33766</v>
      </c>
      <c r="T668" s="236">
        <v>46436.55</v>
      </c>
      <c r="V668" s="266" t="s">
        <v>10251</v>
      </c>
      <c r="W668" s="267">
        <v>4156230.21</v>
      </c>
      <c r="Y668" s="245" t="s">
        <v>9761</v>
      </c>
      <c r="Z668" s="246">
        <v>6802</v>
      </c>
      <c r="AB668" s="231" t="s">
        <v>11238</v>
      </c>
      <c r="AC668" s="232">
        <v>32192</v>
      </c>
    </row>
    <row r="669" spans="1:29" ht="14.5" x14ac:dyDescent="0.35">
      <c r="A669" s="259" t="s">
        <v>3463</v>
      </c>
      <c r="B669" s="259"/>
      <c r="C669" s="260">
        <v>731618.74</v>
      </c>
      <c r="E669" s="239" t="s">
        <v>1124</v>
      </c>
      <c r="F669" s="239"/>
      <c r="G669" s="240">
        <v>2642.12</v>
      </c>
      <c r="M669" s="261" t="s">
        <v>52882</v>
      </c>
      <c r="N669" s="262">
        <v>66664.27</v>
      </c>
      <c r="P669" s="243" t="s">
        <v>17238</v>
      </c>
      <c r="Q669" s="244">
        <v>12560</v>
      </c>
      <c r="R669" s="104"/>
      <c r="S669" s="235" t="s">
        <v>15206</v>
      </c>
      <c r="T669" s="236">
        <v>23038.880000000001</v>
      </c>
      <c r="V669" s="266" t="s">
        <v>10253</v>
      </c>
      <c r="W669" s="267">
        <v>731618.74</v>
      </c>
      <c r="Y669" s="245" t="s">
        <v>10648</v>
      </c>
      <c r="Z669" s="246">
        <v>36395.980000000003</v>
      </c>
      <c r="AB669" s="231" t="s">
        <v>10859</v>
      </c>
      <c r="AC669" s="232">
        <v>47863</v>
      </c>
    </row>
    <row r="670" spans="1:29" ht="14.5" x14ac:dyDescent="0.35">
      <c r="A670" s="259" t="s">
        <v>3307</v>
      </c>
      <c r="B670" s="259"/>
      <c r="C670" s="260">
        <v>29539.49</v>
      </c>
      <c r="E670" s="239" t="s">
        <v>1125</v>
      </c>
      <c r="F670" s="239"/>
      <c r="G670" s="240">
        <v>219.9</v>
      </c>
      <c r="M670" s="261" t="s">
        <v>52883</v>
      </c>
      <c r="N670" s="262">
        <v>5099.3500000000004</v>
      </c>
      <c r="P670" s="243" t="s">
        <v>17239</v>
      </c>
      <c r="Q670" s="244">
        <v>151093</v>
      </c>
      <c r="R670" s="104"/>
      <c r="S670" s="235" t="s">
        <v>33767</v>
      </c>
      <c r="T670" s="236">
        <v>207355.51</v>
      </c>
      <c r="V670" s="266" t="s">
        <v>10254</v>
      </c>
      <c r="W670" s="267">
        <v>29539.49</v>
      </c>
      <c r="Y670" s="245" t="s">
        <v>7497</v>
      </c>
      <c r="Z670" s="246">
        <v>123566.92</v>
      </c>
      <c r="AB670" s="231" t="s">
        <v>8514</v>
      </c>
      <c r="AC670" s="232">
        <v>283155.90000000002</v>
      </c>
    </row>
    <row r="671" spans="1:29" ht="14.5" x14ac:dyDescent="0.35">
      <c r="A671" s="259" t="s">
        <v>3464</v>
      </c>
      <c r="B671" s="259"/>
      <c r="C671" s="260">
        <v>637333.24</v>
      </c>
      <c r="E671" s="239" t="s">
        <v>1126</v>
      </c>
      <c r="F671" s="239"/>
      <c r="G671" s="240">
        <v>63322.97</v>
      </c>
      <c r="M671" s="261" t="s">
        <v>52884</v>
      </c>
      <c r="N671" s="262">
        <v>15259.34</v>
      </c>
      <c r="P671" s="243" t="s">
        <v>17240</v>
      </c>
      <c r="Q671" s="244">
        <v>195315.86</v>
      </c>
      <c r="R671" s="104"/>
      <c r="S671" s="235" t="s">
        <v>15207</v>
      </c>
      <c r="T671" s="236">
        <v>334045</v>
      </c>
      <c r="V671" s="266" t="s">
        <v>10255</v>
      </c>
      <c r="W671" s="267">
        <v>637333.24</v>
      </c>
      <c r="Y671" s="245" t="s">
        <v>7923</v>
      </c>
      <c r="Z671" s="246">
        <v>6074</v>
      </c>
      <c r="AB671" s="231" t="s">
        <v>11239</v>
      </c>
      <c r="AC671" s="232">
        <v>226064</v>
      </c>
    </row>
    <row r="672" spans="1:29" ht="14.5" x14ac:dyDescent="0.35">
      <c r="A672" s="259" t="s">
        <v>3466</v>
      </c>
      <c r="B672" s="259"/>
      <c r="C672" s="260">
        <v>1343945.38</v>
      </c>
      <c r="E672" s="239" t="s">
        <v>1127</v>
      </c>
      <c r="F672" s="239"/>
      <c r="G672" s="240">
        <v>671.21</v>
      </c>
      <c r="M672" s="261" t="s">
        <v>55601</v>
      </c>
      <c r="N672" s="262">
        <v>13653.03</v>
      </c>
      <c r="P672" s="243" t="s">
        <v>17241</v>
      </c>
      <c r="Q672" s="244">
        <v>11847.47</v>
      </c>
      <c r="R672" s="104"/>
      <c r="S672" s="235" t="s">
        <v>15208</v>
      </c>
      <c r="T672" s="236">
        <v>172438.92</v>
      </c>
      <c r="V672" s="266" t="s">
        <v>10257</v>
      </c>
      <c r="W672" s="267">
        <v>1343945.38</v>
      </c>
      <c r="Y672" s="245" t="s">
        <v>8166</v>
      </c>
      <c r="Z672" s="246">
        <v>71868.69</v>
      </c>
      <c r="AB672" s="231" t="s">
        <v>10860</v>
      </c>
      <c r="AC672" s="232">
        <v>509219.9</v>
      </c>
    </row>
    <row r="673" spans="1:29" ht="14.5" x14ac:dyDescent="0.35">
      <c r="A673" s="259" t="s">
        <v>3467</v>
      </c>
      <c r="B673" s="259"/>
      <c r="C673" s="260">
        <v>21919.759999999998</v>
      </c>
      <c r="E673" s="239" t="s">
        <v>1128</v>
      </c>
      <c r="F673" s="239"/>
      <c r="G673" s="240">
        <v>35866</v>
      </c>
      <c r="M673" s="261" t="s">
        <v>17268</v>
      </c>
      <c r="N673" s="262">
        <v>84467.9</v>
      </c>
      <c r="P673" s="243" t="s">
        <v>17242</v>
      </c>
      <c r="Q673" s="244">
        <v>79850.820000000007</v>
      </c>
      <c r="R673" s="104"/>
      <c r="S673" s="235" t="s">
        <v>33768</v>
      </c>
      <c r="T673" s="236">
        <v>42496.81</v>
      </c>
      <c r="V673" s="266" t="s">
        <v>10259</v>
      </c>
      <c r="W673" s="267">
        <v>21919.759999999998</v>
      </c>
      <c r="Y673" s="245" t="s">
        <v>8437</v>
      </c>
      <c r="Z673" s="246">
        <v>147769.22</v>
      </c>
      <c r="AB673" s="231" t="s">
        <v>11240</v>
      </c>
      <c r="AC673" s="232">
        <v>300238</v>
      </c>
    </row>
    <row r="674" spans="1:29" ht="14.5" x14ac:dyDescent="0.35">
      <c r="A674" s="259" t="s">
        <v>3309</v>
      </c>
      <c r="B674" s="259"/>
      <c r="C674" s="260">
        <v>522941.48</v>
      </c>
      <c r="E674" s="239" t="s">
        <v>1129</v>
      </c>
      <c r="F674" s="239"/>
      <c r="G674" s="240">
        <v>1313</v>
      </c>
      <c r="M674" s="261" t="s">
        <v>36450</v>
      </c>
      <c r="N674" s="262">
        <v>1260594.47</v>
      </c>
      <c r="P674" s="243" t="s">
        <v>17243</v>
      </c>
      <c r="Q674" s="244">
        <v>21000</v>
      </c>
      <c r="R674" s="104"/>
      <c r="S674" s="235" t="s">
        <v>15209</v>
      </c>
      <c r="T674" s="236">
        <v>1674.16</v>
      </c>
      <c r="V674" s="266" t="s">
        <v>10260</v>
      </c>
      <c r="W674" s="267">
        <v>522941.48</v>
      </c>
      <c r="Y674" s="245" t="s">
        <v>8581</v>
      </c>
      <c r="Z674" s="246">
        <v>164071</v>
      </c>
      <c r="AB674" s="231" t="s">
        <v>10861</v>
      </c>
      <c r="AC674" s="232">
        <v>300238</v>
      </c>
    </row>
    <row r="675" spans="1:29" ht="14.5" x14ac:dyDescent="0.35">
      <c r="A675" s="259" t="s">
        <v>3468</v>
      </c>
      <c r="B675" s="259"/>
      <c r="C675" s="260">
        <v>297097.86</v>
      </c>
      <c r="E675" s="239" t="s">
        <v>1130</v>
      </c>
      <c r="F675" s="239"/>
      <c r="G675" s="240">
        <v>1492.58</v>
      </c>
      <c r="M675" s="261" t="s">
        <v>17269</v>
      </c>
      <c r="N675" s="262">
        <v>464183.98</v>
      </c>
      <c r="P675" s="243" t="s">
        <v>17244</v>
      </c>
      <c r="Q675" s="244">
        <v>1282.8</v>
      </c>
      <c r="R675" s="104"/>
      <c r="S675" s="235" t="s">
        <v>15210</v>
      </c>
      <c r="T675" s="236">
        <v>167313.18</v>
      </c>
      <c r="V675" s="266" t="s">
        <v>10261</v>
      </c>
      <c r="W675" s="267">
        <v>297097.86</v>
      </c>
      <c r="Y675" s="245" t="s">
        <v>8878</v>
      </c>
      <c r="Z675" s="246">
        <v>26902.880000000001</v>
      </c>
      <c r="AB675" s="231" t="s">
        <v>8516</v>
      </c>
      <c r="AC675" s="232">
        <v>576.55999999999995</v>
      </c>
    </row>
    <row r="676" spans="1:29" ht="14.5" x14ac:dyDescent="0.35">
      <c r="A676" s="259" t="s">
        <v>3310</v>
      </c>
      <c r="B676" s="259"/>
      <c r="C676" s="260">
        <v>12929.31</v>
      </c>
      <c r="E676" s="239" t="s">
        <v>1131</v>
      </c>
      <c r="F676" s="239"/>
      <c r="G676" s="240">
        <v>8289.58</v>
      </c>
      <c r="M676" s="261" t="s">
        <v>36451</v>
      </c>
      <c r="N676" s="262">
        <v>57575</v>
      </c>
      <c r="P676" s="243" t="s">
        <v>17245</v>
      </c>
      <c r="Q676" s="244">
        <v>4552.8</v>
      </c>
      <c r="R676" s="104"/>
      <c r="S676" s="235" t="s">
        <v>15211</v>
      </c>
      <c r="T676" s="236">
        <v>67604.37</v>
      </c>
      <c r="V676" s="266" t="s">
        <v>10262</v>
      </c>
      <c r="W676" s="267">
        <v>12929.31</v>
      </c>
      <c r="Y676" s="245" t="s">
        <v>9137</v>
      </c>
      <c r="Z676" s="246">
        <v>89696.9</v>
      </c>
      <c r="AB676" s="231" t="s">
        <v>11241</v>
      </c>
      <c r="AC676" s="232">
        <v>46805</v>
      </c>
    </row>
    <row r="677" spans="1:29" ht="14.5" x14ac:dyDescent="0.35">
      <c r="A677" s="259" t="s">
        <v>3311</v>
      </c>
      <c r="B677" s="259"/>
      <c r="C677" s="260">
        <v>-23.84</v>
      </c>
      <c r="E677" s="239" t="s">
        <v>1132</v>
      </c>
      <c r="F677" s="239"/>
      <c r="G677" s="240">
        <v>332</v>
      </c>
      <c r="M677" s="261" t="s">
        <v>49922</v>
      </c>
      <c r="N677" s="262">
        <v>768</v>
      </c>
      <c r="P677" s="243" t="s">
        <v>17246</v>
      </c>
      <c r="Q677" s="244">
        <v>2651.4</v>
      </c>
      <c r="R677" s="104"/>
      <c r="S677" s="235" t="s">
        <v>15212</v>
      </c>
      <c r="T677" s="236">
        <v>174435.64</v>
      </c>
      <c r="V677" s="266" t="s">
        <v>10263</v>
      </c>
      <c r="W677" s="267">
        <v>-23.84</v>
      </c>
      <c r="Y677" s="245" t="s">
        <v>9519</v>
      </c>
      <c r="Z677" s="246">
        <v>7903</v>
      </c>
      <c r="AB677" s="231" t="s">
        <v>10862</v>
      </c>
      <c r="AC677" s="232">
        <v>47381.56</v>
      </c>
    </row>
    <row r="678" spans="1:29" ht="14.5" x14ac:dyDescent="0.35">
      <c r="A678" s="259" t="s">
        <v>3469</v>
      </c>
      <c r="B678" s="259"/>
      <c r="C678" s="260">
        <v>26373.87</v>
      </c>
      <c r="E678" s="239" t="s">
        <v>1133</v>
      </c>
      <c r="F678" s="239"/>
      <c r="G678" s="240">
        <v>17878.79</v>
      </c>
      <c r="M678" s="261" t="s">
        <v>41615</v>
      </c>
      <c r="N678" s="262">
        <v>22903.21</v>
      </c>
      <c r="P678" s="243" t="s">
        <v>17247</v>
      </c>
      <c r="Q678" s="244">
        <v>26600</v>
      </c>
      <c r="R678" s="104"/>
      <c r="S678" s="235" t="s">
        <v>19632</v>
      </c>
      <c r="T678" s="236">
        <v>63555.69</v>
      </c>
      <c r="V678" s="266" t="s">
        <v>10264</v>
      </c>
      <c r="W678" s="267">
        <v>26373.87</v>
      </c>
      <c r="Y678" s="245" t="s">
        <v>10103</v>
      </c>
      <c r="Z678" s="246">
        <v>721893.75</v>
      </c>
      <c r="AB678" s="231" t="s">
        <v>11242</v>
      </c>
      <c r="AC678" s="232">
        <v>64317.29</v>
      </c>
    </row>
    <row r="679" spans="1:29" ht="14.5" x14ac:dyDescent="0.35">
      <c r="A679" s="259" t="s">
        <v>3470</v>
      </c>
      <c r="B679" s="259"/>
      <c r="C679" s="260">
        <v>482946.31</v>
      </c>
      <c r="E679" s="239" t="s">
        <v>1134</v>
      </c>
      <c r="F679" s="239"/>
      <c r="G679" s="240">
        <v>2072.98</v>
      </c>
      <c r="M679" s="261" t="s">
        <v>17270</v>
      </c>
      <c r="N679" s="262">
        <v>366261.63</v>
      </c>
      <c r="P679" s="243" t="s">
        <v>17248</v>
      </c>
      <c r="Q679" s="244">
        <v>86188.01</v>
      </c>
      <c r="R679" s="104"/>
      <c r="S679" s="235" t="s">
        <v>15213</v>
      </c>
      <c r="T679" s="236">
        <v>48202.95</v>
      </c>
      <c r="V679" s="266" t="s">
        <v>10265</v>
      </c>
      <c r="W679" s="267">
        <v>482946.31</v>
      </c>
      <c r="Y679" s="245" t="s">
        <v>12281</v>
      </c>
      <c r="Z679" s="246">
        <v>7102</v>
      </c>
      <c r="AB679" s="231" t="s">
        <v>10267</v>
      </c>
      <c r="AC679" s="232">
        <v>40923.1</v>
      </c>
    </row>
    <row r="680" spans="1:29" ht="14.5" x14ac:dyDescent="0.35">
      <c r="A680" s="259" t="s">
        <v>3471</v>
      </c>
      <c r="B680" s="259"/>
      <c r="C680" s="260">
        <v>58936.55</v>
      </c>
      <c r="E680" s="239" t="s">
        <v>1135</v>
      </c>
      <c r="F680" s="239"/>
      <c r="G680" s="240">
        <v>1743</v>
      </c>
      <c r="M680" s="261" t="s">
        <v>35030</v>
      </c>
      <c r="N680" s="262">
        <v>69090</v>
      </c>
      <c r="P680" s="243" t="s">
        <v>17249</v>
      </c>
      <c r="Q680" s="244">
        <v>706.62</v>
      </c>
      <c r="R680" s="104"/>
      <c r="S680" s="235" t="s">
        <v>15214</v>
      </c>
      <c r="T680" s="236">
        <v>14514.07</v>
      </c>
      <c r="V680" s="266" t="s">
        <v>10266</v>
      </c>
      <c r="W680" s="267">
        <v>58936.55</v>
      </c>
      <c r="Y680" s="245" t="s">
        <v>12396</v>
      </c>
      <c r="Z680" s="246">
        <v>1901.2</v>
      </c>
      <c r="AB680" s="231" t="s">
        <v>10863</v>
      </c>
      <c r="AC680" s="232">
        <v>105240.39</v>
      </c>
    </row>
    <row r="681" spans="1:29" ht="14.5" x14ac:dyDescent="0.35">
      <c r="A681" s="259" t="s">
        <v>3312</v>
      </c>
      <c r="B681" s="259"/>
      <c r="C681" s="260">
        <v>711.47</v>
      </c>
      <c r="E681" s="239" t="s">
        <v>1136</v>
      </c>
      <c r="F681" s="239"/>
      <c r="G681" s="240">
        <v>2546.9499999999998</v>
      </c>
      <c r="M681" s="261" t="s">
        <v>17271</v>
      </c>
      <c r="N681" s="262">
        <v>414627.89</v>
      </c>
      <c r="P681" s="243" t="s">
        <v>17250</v>
      </c>
      <c r="Q681" s="244">
        <v>38073.370000000003</v>
      </c>
      <c r="R681" s="104"/>
      <c r="S681" s="235" t="s">
        <v>15215</v>
      </c>
      <c r="T681" s="236">
        <v>66297.820000000007</v>
      </c>
      <c r="V681" s="266" t="s">
        <v>10267</v>
      </c>
      <c r="W681" s="267">
        <v>711.47</v>
      </c>
      <c r="Y681" s="245" t="s">
        <v>13075</v>
      </c>
      <c r="Z681" s="246">
        <v>132996.5</v>
      </c>
      <c r="AB681" s="231" t="s">
        <v>11243</v>
      </c>
      <c r="AC681" s="232">
        <v>32316</v>
      </c>
    </row>
    <row r="682" spans="1:29" ht="14.5" x14ac:dyDescent="0.35">
      <c r="A682" s="259" t="s">
        <v>3313</v>
      </c>
      <c r="B682" s="259"/>
      <c r="C682" s="260">
        <v>113284.15</v>
      </c>
      <c r="E682" s="239" t="s">
        <v>1137</v>
      </c>
      <c r="F682" s="239"/>
      <c r="G682" s="240">
        <v>4106</v>
      </c>
      <c r="M682" s="261" t="s">
        <v>35031</v>
      </c>
      <c r="N682" s="262">
        <v>2320</v>
      </c>
      <c r="P682" s="243" t="s">
        <v>17251</v>
      </c>
      <c r="Q682" s="244">
        <v>16477</v>
      </c>
      <c r="R682" s="104"/>
      <c r="S682" s="235" t="s">
        <v>33769</v>
      </c>
      <c r="T682" s="236">
        <v>16540</v>
      </c>
      <c r="V682" s="266" t="s">
        <v>10268</v>
      </c>
      <c r="W682" s="267">
        <v>113284.15</v>
      </c>
      <c r="Y682" s="245" t="s">
        <v>13925</v>
      </c>
      <c r="Z682" s="246">
        <v>48000</v>
      </c>
      <c r="AB682" s="231" t="s">
        <v>10864</v>
      </c>
      <c r="AC682" s="232">
        <v>32316</v>
      </c>
    </row>
    <row r="683" spans="1:29" ht="14.5" x14ac:dyDescent="0.35">
      <c r="A683" s="259" t="s">
        <v>3473</v>
      </c>
      <c r="B683" s="259"/>
      <c r="C683" s="260">
        <v>191317.06</v>
      </c>
      <c r="E683" s="239" t="s">
        <v>2908</v>
      </c>
      <c r="F683" s="239"/>
      <c r="G683" s="240">
        <v>3142690.51</v>
      </c>
      <c r="M683" s="261" t="s">
        <v>41616</v>
      </c>
      <c r="N683" s="262">
        <v>22201.55</v>
      </c>
      <c r="P683" s="243" t="s">
        <v>17252</v>
      </c>
      <c r="Q683" s="244">
        <v>118514</v>
      </c>
      <c r="R683" s="104"/>
      <c r="S683" s="235" t="s">
        <v>33770</v>
      </c>
      <c r="T683" s="236">
        <v>1126.68</v>
      </c>
      <c r="V683" s="266" t="s">
        <v>10270</v>
      </c>
      <c r="W683" s="267">
        <v>191317.06</v>
      </c>
      <c r="Y683" s="245" t="s">
        <v>13476</v>
      </c>
      <c r="Z683" s="246">
        <v>16015.99</v>
      </c>
      <c r="AB683" s="231" t="s">
        <v>8518</v>
      </c>
      <c r="AC683" s="232">
        <v>28715.67</v>
      </c>
    </row>
    <row r="684" spans="1:29" ht="14.5" x14ac:dyDescent="0.35">
      <c r="A684" s="259" t="s">
        <v>3475</v>
      </c>
      <c r="B684" s="259"/>
      <c r="C684" s="260">
        <v>8280.24</v>
      </c>
      <c r="E684" s="239" t="s">
        <v>329</v>
      </c>
      <c r="F684" s="239"/>
      <c r="G684" s="240">
        <v>48744</v>
      </c>
      <c r="M684" s="261" t="s">
        <v>44947</v>
      </c>
      <c r="N684" s="262">
        <v>11394.23</v>
      </c>
      <c r="P684" s="243" t="s">
        <v>17253</v>
      </c>
      <c r="Q684" s="244">
        <v>22354</v>
      </c>
      <c r="R684" s="104"/>
      <c r="S684" s="235" t="s">
        <v>33771</v>
      </c>
      <c r="T684" s="236">
        <v>568</v>
      </c>
      <c r="V684" s="266" t="s">
        <v>10272</v>
      </c>
      <c r="W684" s="267">
        <v>8280.24</v>
      </c>
      <c r="Y684" s="245" t="s">
        <v>10649</v>
      </c>
      <c r="Z684" s="246">
        <v>1565762.05</v>
      </c>
      <c r="AB684" s="231" t="s">
        <v>11244</v>
      </c>
      <c r="AC684" s="232">
        <v>76023</v>
      </c>
    </row>
    <row r="685" spans="1:29" ht="14.5" x14ac:dyDescent="0.35">
      <c r="A685" s="259" t="s">
        <v>3314</v>
      </c>
      <c r="B685" s="259"/>
      <c r="C685" s="260">
        <v>3169682.35</v>
      </c>
      <c r="E685" s="239" t="s">
        <v>1138</v>
      </c>
      <c r="F685" s="239"/>
      <c r="G685" s="240">
        <v>30273</v>
      </c>
      <c r="M685" s="261" t="s">
        <v>42911</v>
      </c>
      <c r="N685" s="262">
        <v>24666.04</v>
      </c>
      <c r="P685" s="243" t="s">
        <v>14962</v>
      </c>
      <c r="Q685" s="244">
        <v>-3874.36</v>
      </c>
      <c r="R685" s="104"/>
      <c r="S685" s="235" t="s">
        <v>33772</v>
      </c>
      <c r="T685" s="236">
        <v>10656.05</v>
      </c>
      <c r="V685" s="266" t="s">
        <v>10273</v>
      </c>
      <c r="W685" s="267">
        <v>3169682.35</v>
      </c>
      <c r="Y685" s="245" t="s">
        <v>7498</v>
      </c>
      <c r="Z685" s="246">
        <v>13411</v>
      </c>
      <c r="AB685" s="231" t="s">
        <v>10268</v>
      </c>
      <c r="AC685" s="232">
        <v>1737.75</v>
      </c>
    </row>
    <row r="686" spans="1:29" ht="14.5" x14ac:dyDescent="0.35">
      <c r="A686" s="259" t="s">
        <v>3476</v>
      </c>
      <c r="B686" s="259"/>
      <c r="C686" s="260">
        <v>59765</v>
      </c>
      <c r="E686" s="239" t="s">
        <v>330</v>
      </c>
      <c r="F686" s="239"/>
      <c r="G686" s="240">
        <v>412321</v>
      </c>
      <c r="M686" s="261" t="s">
        <v>35032</v>
      </c>
      <c r="N686" s="262">
        <v>215914.04</v>
      </c>
      <c r="P686" s="243" t="s">
        <v>17254</v>
      </c>
      <c r="Q686" s="244">
        <v>2014.67</v>
      </c>
      <c r="R686" s="104"/>
      <c r="S686" s="235" t="s">
        <v>33773</v>
      </c>
      <c r="T686" s="236">
        <v>7200</v>
      </c>
      <c r="V686" s="266" t="s">
        <v>10274</v>
      </c>
      <c r="W686" s="267">
        <v>59765</v>
      </c>
      <c r="Y686" s="245" t="s">
        <v>7750</v>
      </c>
      <c r="Z686" s="246">
        <v>1219</v>
      </c>
      <c r="AB686" s="231" t="s">
        <v>10865</v>
      </c>
      <c r="AC686" s="232">
        <v>106476.42</v>
      </c>
    </row>
    <row r="687" spans="1:29" ht="14.5" x14ac:dyDescent="0.35">
      <c r="A687" s="259" t="s">
        <v>3477</v>
      </c>
      <c r="B687" s="259"/>
      <c r="C687" s="260">
        <v>732.96</v>
      </c>
      <c r="E687" s="239" t="s">
        <v>1139</v>
      </c>
      <c r="F687" s="239"/>
      <c r="G687" s="240">
        <v>26078</v>
      </c>
      <c r="M687" s="261" t="s">
        <v>44948</v>
      </c>
      <c r="N687" s="262">
        <v>22180</v>
      </c>
      <c r="P687" s="243" t="s">
        <v>14963</v>
      </c>
      <c r="Q687" s="244">
        <v>3847.44</v>
      </c>
      <c r="R687" s="104"/>
      <c r="S687" s="235" t="s">
        <v>33774</v>
      </c>
      <c r="T687" s="236">
        <v>2249.27</v>
      </c>
      <c r="V687" s="266" t="s">
        <v>10276</v>
      </c>
      <c r="W687" s="267">
        <v>732.96</v>
      </c>
      <c r="Y687" s="245" t="s">
        <v>7924</v>
      </c>
      <c r="Z687" s="246">
        <v>367</v>
      </c>
      <c r="AB687" s="231" t="s">
        <v>11245</v>
      </c>
      <c r="AC687" s="232">
        <v>7029.99</v>
      </c>
    </row>
    <row r="688" spans="1:29" ht="14.5" x14ac:dyDescent="0.35">
      <c r="A688" s="259" t="s">
        <v>3316</v>
      </c>
      <c r="B688" s="259"/>
      <c r="C688" s="260">
        <v>363962.79</v>
      </c>
      <c r="E688" s="239" t="s">
        <v>1140</v>
      </c>
      <c r="F688" s="239"/>
      <c r="G688" s="240">
        <v>12530</v>
      </c>
      <c r="M688" s="261" t="s">
        <v>51001</v>
      </c>
      <c r="N688" s="262">
        <v>967.91</v>
      </c>
      <c r="P688" s="243" t="s">
        <v>14964</v>
      </c>
      <c r="Q688" s="244">
        <v>152.07</v>
      </c>
      <c r="R688" s="104"/>
      <c r="S688" s="235" t="s">
        <v>19683</v>
      </c>
      <c r="T688" s="236">
        <v>16540</v>
      </c>
      <c r="V688" s="266" t="s">
        <v>10277</v>
      </c>
      <c r="W688" s="267">
        <v>363962.79</v>
      </c>
      <c r="Y688" s="245" t="s">
        <v>8438</v>
      </c>
      <c r="Z688" s="246">
        <v>7715</v>
      </c>
      <c r="AB688" s="231" t="s">
        <v>10866</v>
      </c>
      <c r="AC688" s="232">
        <v>7029.99</v>
      </c>
    </row>
    <row r="689" spans="1:29" ht="14.5" x14ac:dyDescent="0.35">
      <c r="A689" s="259" t="s">
        <v>3479</v>
      </c>
      <c r="B689" s="259"/>
      <c r="C689" s="260">
        <v>178667.53</v>
      </c>
      <c r="E689" s="239" t="s">
        <v>1141</v>
      </c>
      <c r="F689" s="239"/>
      <c r="G689" s="240">
        <v>8427</v>
      </c>
      <c r="M689" s="261" t="s">
        <v>35033</v>
      </c>
      <c r="N689" s="262">
        <v>129516.96</v>
      </c>
      <c r="P689" s="243" t="s">
        <v>14965</v>
      </c>
      <c r="Q689" s="244">
        <v>507.65</v>
      </c>
      <c r="R689" s="104"/>
      <c r="S689" s="235" t="s">
        <v>19684</v>
      </c>
      <c r="T689" s="236">
        <v>1126.68</v>
      </c>
      <c r="V689" s="266" t="s">
        <v>10279</v>
      </c>
      <c r="W689" s="267">
        <v>178667.53</v>
      </c>
      <c r="Y689" s="245" t="s">
        <v>8879</v>
      </c>
      <c r="Z689" s="246">
        <v>3990</v>
      </c>
      <c r="AB689" s="231" t="s">
        <v>10983</v>
      </c>
      <c r="AC689" s="232">
        <v>152187.01</v>
      </c>
    </row>
    <row r="690" spans="1:29" ht="14.5" x14ac:dyDescent="0.35">
      <c r="A690" s="259" t="s">
        <v>3480</v>
      </c>
      <c r="B690" s="259"/>
      <c r="C690" s="260">
        <v>21483488.66</v>
      </c>
      <c r="E690" s="239" t="s">
        <v>1142</v>
      </c>
      <c r="F690" s="239"/>
      <c r="G690" s="240">
        <v>7339.47</v>
      </c>
      <c r="M690" s="261" t="s">
        <v>35034</v>
      </c>
      <c r="N690" s="262">
        <v>2945.35</v>
      </c>
      <c r="P690" s="243" t="s">
        <v>17255</v>
      </c>
      <c r="Q690" s="244">
        <v>42020.62</v>
      </c>
      <c r="R690" s="104"/>
      <c r="S690" s="235" t="s">
        <v>33775</v>
      </c>
      <c r="T690" s="236">
        <v>568</v>
      </c>
      <c r="V690" s="266" t="s">
        <v>10280</v>
      </c>
      <c r="W690" s="267">
        <v>21483488.66</v>
      </c>
      <c r="Y690" s="245" t="s">
        <v>9138</v>
      </c>
      <c r="Z690" s="246">
        <v>7476</v>
      </c>
      <c r="AB690" s="231" t="s">
        <v>11246</v>
      </c>
      <c r="AC690" s="232">
        <v>105152.96000000001</v>
      </c>
    </row>
    <row r="691" spans="1:29" ht="14.5" x14ac:dyDescent="0.35">
      <c r="A691" s="259" t="s">
        <v>4798</v>
      </c>
      <c r="B691" s="259"/>
      <c r="C691" s="260">
        <v>147198</v>
      </c>
      <c r="E691" s="239" t="s">
        <v>1144</v>
      </c>
      <c r="F691" s="239"/>
      <c r="G691" s="240">
        <v>30901</v>
      </c>
      <c r="M691" s="261" t="s">
        <v>36452</v>
      </c>
      <c r="N691" s="262">
        <v>173471.8</v>
      </c>
      <c r="P691" s="243" t="s">
        <v>14966</v>
      </c>
      <c r="Q691" s="244">
        <v>2887.77</v>
      </c>
      <c r="R691" s="104"/>
      <c r="S691" s="235" t="s">
        <v>19686</v>
      </c>
      <c r="T691" s="236">
        <v>10656.05</v>
      </c>
      <c r="V691" s="266" t="s">
        <v>12033</v>
      </c>
      <c r="W691" s="267">
        <v>147198</v>
      </c>
      <c r="Y691" s="245" t="s">
        <v>9362</v>
      </c>
      <c r="Z691" s="246">
        <v>1852</v>
      </c>
      <c r="AB691" s="231" t="s">
        <v>10867</v>
      </c>
      <c r="AC691" s="232">
        <v>257339.97</v>
      </c>
    </row>
    <row r="692" spans="1:29" ht="14.5" x14ac:dyDescent="0.35">
      <c r="A692" s="259" t="s">
        <v>3482</v>
      </c>
      <c r="B692" s="259"/>
      <c r="C692" s="260">
        <v>53620.28</v>
      </c>
      <c r="E692" s="239" t="s">
        <v>1145</v>
      </c>
      <c r="F692" s="239"/>
      <c r="G692" s="240">
        <v>77992</v>
      </c>
      <c r="M692" s="261" t="s">
        <v>17272</v>
      </c>
      <c r="N692" s="262">
        <v>216</v>
      </c>
      <c r="P692" s="243" t="s">
        <v>17256</v>
      </c>
      <c r="Q692" s="244">
        <v>3980.64</v>
      </c>
      <c r="R692" s="104"/>
      <c r="S692" s="235" t="s">
        <v>19687</v>
      </c>
      <c r="T692" s="236">
        <v>7200</v>
      </c>
      <c r="V692" s="266" t="s">
        <v>10282</v>
      </c>
      <c r="W692" s="267">
        <v>53620.28</v>
      </c>
      <c r="Y692" s="245" t="s">
        <v>9520</v>
      </c>
      <c r="Z692" s="246">
        <v>5787.52</v>
      </c>
      <c r="AB692" s="231" t="s">
        <v>11247</v>
      </c>
      <c r="AC692" s="232">
        <v>13359</v>
      </c>
    </row>
    <row r="693" spans="1:29" ht="14.5" x14ac:dyDescent="0.35">
      <c r="A693" s="259" t="s">
        <v>3317</v>
      </c>
      <c r="B693" s="259"/>
      <c r="C693" s="260">
        <v>56616.49</v>
      </c>
      <c r="E693" s="239" t="s">
        <v>1146</v>
      </c>
      <c r="F693" s="239"/>
      <c r="G693" s="240">
        <v>244741.2</v>
      </c>
      <c r="M693" s="261" t="s">
        <v>44949</v>
      </c>
      <c r="N693" s="262">
        <v>851.96</v>
      </c>
      <c r="P693" s="243" t="s">
        <v>14967</v>
      </c>
      <c r="Q693" s="244">
        <v>89088.35</v>
      </c>
      <c r="R693" s="104"/>
      <c r="S693" s="235" t="s">
        <v>19688</v>
      </c>
      <c r="T693" s="236">
        <v>2249.27</v>
      </c>
      <c r="V693" s="266" t="s">
        <v>10286</v>
      </c>
      <c r="W693" s="267">
        <v>56616.49</v>
      </c>
      <c r="Y693" s="245" t="s">
        <v>9762</v>
      </c>
      <c r="Z693" s="246">
        <v>4330</v>
      </c>
      <c r="AB693" s="231" t="s">
        <v>10868</v>
      </c>
      <c r="AC693" s="232">
        <v>13359</v>
      </c>
    </row>
    <row r="694" spans="1:29" ht="14.5" x14ac:dyDescent="0.35">
      <c r="A694" s="259" t="s">
        <v>4799</v>
      </c>
      <c r="B694" s="259"/>
      <c r="C694" s="260">
        <v>14901.01</v>
      </c>
      <c r="E694" s="239" t="s">
        <v>1147</v>
      </c>
      <c r="F694" s="239"/>
      <c r="G694" s="240">
        <v>91283.520000000004</v>
      </c>
      <c r="M694" s="261" t="s">
        <v>47440</v>
      </c>
      <c r="N694" s="262">
        <v>836.27</v>
      </c>
      <c r="P694" s="243" t="s">
        <v>17257</v>
      </c>
      <c r="Q694" s="244">
        <v>-5657.46</v>
      </c>
      <c r="R694" s="104"/>
      <c r="S694" s="235" t="s">
        <v>15216</v>
      </c>
      <c r="T694" s="236">
        <v>24105.83</v>
      </c>
      <c r="V694" s="266" t="s">
        <v>12034</v>
      </c>
      <c r="W694" s="267">
        <v>14901.01</v>
      </c>
      <c r="Y694" s="245" t="s">
        <v>10104</v>
      </c>
      <c r="Z694" s="246">
        <v>39104.839999999997</v>
      </c>
      <c r="AB694" s="231" t="s">
        <v>8519</v>
      </c>
      <c r="AC694" s="232">
        <v>46265.59</v>
      </c>
    </row>
    <row r="695" spans="1:29" ht="14.5" x14ac:dyDescent="0.35">
      <c r="A695" s="259" t="s">
        <v>3487</v>
      </c>
      <c r="B695" s="259"/>
      <c r="C695" s="260">
        <v>10155.32</v>
      </c>
      <c r="E695" s="239" t="s">
        <v>1148</v>
      </c>
      <c r="F695" s="239"/>
      <c r="G695" s="240">
        <v>2128</v>
      </c>
      <c r="M695" s="261" t="s">
        <v>36453</v>
      </c>
      <c r="N695" s="262">
        <v>17267.900000000001</v>
      </c>
      <c r="P695" s="243" t="s">
        <v>17258</v>
      </c>
      <c r="Q695" s="244">
        <v>1277.1199999999999</v>
      </c>
      <c r="R695" s="104"/>
      <c r="S695" s="235" t="s">
        <v>15217</v>
      </c>
      <c r="T695" s="236">
        <v>5000</v>
      </c>
      <c r="V695" s="266" t="s">
        <v>10288</v>
      </c>
      <c r="W695" s="267">
        <v>10155.32</v>
      </c>
      <c r="Y695" s="245" t="s">
        <v>10361</v>
      </c>
      <c r="Z695" s="246">
        <v>1000</v>
      </c>
      <c r="AB695" s="231" t="s">
        <v>11248</v>
      </c>
      <c r="AC695" s="232">
        <v>27072</v>
      </c>
    </row>
    <row r="696" spans="1:29" ht="14.5" x14ac:dyDescent="0.35">
      <c r="A696" s="259" t="s">
        <v>4800</v>
      </c>
      <c r="B696" s="259"/>
      <c r="C696" s="260">
        <v>19100.849999999999</v>
      </c>
      <c r="E696" s="239" t="s">
        <v>1149</v>
      </c>
      <c r="F696" s="239"/>
      <c r="G696" s="240">
        <v>151093</v>
      </c>
      <c r="M696" s="261" t="s">
        <v>35035</v>
      </c>
      <c r="N696" s="262">
        <v>38486.68</v>
      </c>
      <c r="P696" s="243" t="s">
        <v>17259</v>
      </c>
      <c r="Q696" s="244">
        <v>42330.68</v>
      </c>
      <c r="R696" s="104"/>
      <c r="S696" s="235" t="s">
        <v>15218</v>
      </c>
      <c r="T696" s="236">
        <v>166884.15</v>
      </c>
      <c r="V696" s="266" t="s">
        <v>12035</v>
      </c>
      <c r="W696" s="267">
        <v>19100.849999999999</v>
      </c>
      <c r="Y696" s="245" t="s">
        <v>12397</v>
      </c>
      <c r="Z696" s="246">
        <v>839</v>
      </c>
      <c r="AB696" s="231" t="s">
        <v>10869</v>
      </c>
      <c r="AC696" s="232">
        <v>73337.59</v>
      </c>
    </row>
    <row r="697" spans="1:29" ht="14.5" x14ac:dyDescent="0.35">
      <c r="A697" s="259" t="s">
        <v>3319</v>
      </c>
      <c r="B697" s="259"/>
      <c r="C697" s="260">
        <v>146800.69</v>
      </c>
      <c r="E697" s="239" t="s">
        <v>1150</v>
      </c>
      <c r="F697" s="239"/>
      <c r="G697" s="240">
        <v>19715.73</v>
      </c>
      <c r="M697" s="261" t="s">
        <v>17273</v>
      </c>
      <c r="N697" s="262">
        <v>252082.21</v>
      </c>
      <c r="P697" s="243" t="s">
        <v>17260</v>
      </c>
      <c r="Q697" s="244">
        <v>145.13999999999999</v>
      </c>
      <c r="R697" s="104"/>
      <c r="S697" s="235" t="s">
        <v>15219</v>
      </c>
      <c r="T697" s="236">
        <v>97840.15</v>
      </c>
      <c r="V697" s="266" t="s">
        <v>10290</v>
      </c>
      <c r="W697" s="267">
        <v>146800.69</v>
      </c>
      <c r="Y697" s="245" t="s">
        <v>13076</v>
      </c>
      <c r="Z697" s="246">
        <v>10226.74</v>
      </c>
      <c r="AB697" s="231" t="s">
        <v>8520</v>
      </c>
      <c r="AC697" s="232">
        <v>923195.68</v>
      </c>
    </row>
    <row r="698" spans="1:29" ht="14.5" x14ac:dyDescent="0.35">
      <c r="A698" s="259" t="s">
        <v>3489</v>
      </c>
      <c r="B698" s="259"/>
      <c r="C698" s="260">
        <v>305827.99</v>
      </c>
      <c r="E698" s="239" t="s">
        <v>1151</v>
      </c>
      <c r="F698" s="239"/>
      <c r="G698" s="240">
        <v>106275</v>
      </c>
      <c r="M698" s="261" t="s">
        <v>17274</v>
      </c>
      <c r="N698" s="262">
        <v>508302.81</v>
      </c>
      <c r="P698" s="243" t="s">
        <v>17261</v>
      </c>
      <c r="Q698" s="244">
        <v>11.1</v>
      </c>
      <c r="R698" s="104"/>
      <c r="S698" s="235" t="s">
        <v>15220</v>
      </c>
      <c r="T698" s="236">
        <v>32050</v>
      </c>
      <c r="V698" s="266" t="s">
        <v>10291</v>
      </c>
      <c r="W698" s="267">
        <v>305827.99</v>
      </c>
      <c r="Y698" s="245" t="s">
        <v>10650</v>
      </c>
      <c r="Z698" s="246">
        <v>97318.1</v>
      </c>
      <c r="AB698" s="231" t="s">
        <v>11249</v>
      </c>
      <c r="AC698" s="232">
        <v>1462483</v>
      </c>
    </row>
    <row r="699" spans="1:29" ht="14.5" x14ac:dyDescent="0.35">
      <c r="A699" s="259" t="s">
        <v>3320</v>
      </c>
      <c r="B699" s="259"/>
      <c r="C699" s="260">
        <v>865044.82</v>
      </c>
      <c r="E699" s="239" t="s">
        <v>1152</v>
      </c>
      <c r="F699" s="239"/>
      <c r="G699" s="240">
        <v>1520</v>
      </c>
      <c r="M699" s="261" t="s">
        <v>35036</v>
      </c>
      <c r="N699" s="262">
        <v>276256.08</v>
      </c>
      <c r="P699" s="243" t="s">
        <v>17262</v>
      </c>
      <c r="Q699" s="244">
        <v>31.47</v>
      </c>
      <c r="R699" s="104"/>
      <c r="S699" s="235" t="s">
        <v>15221</v>
      </c>
      <c r="T699" s="236">
        <v>24929.84</v>
      </c>
      <c r="V699" s="266" t="s">
        <v>10293</v>
      </c>
      <c r="W699" s="267">
        <v>865044.82</v>
      </c>
      <c r="Y699" s="245" t="s">
        <v>7499</v>
      </c>
      <c r="Z699" s="246">
        <v>79844.36</v>
      </c>
      <c r="AB699" s="231" t="s">
        <v>10273</v>
      </c>
      <c r="AC699" s="232">
        <v>270</v>
      </c>
    </row>
    <row r="700" spans="1:29" ht="14.5" x14ac:dyDescent="0.35">
      <c r="A700" s="259" t="s">
        <v>3491</v>
      </c>
      <c r="B700" s="259"/>
      <c r="C700" s="260">
        <v>123462</v>
      </c>
      <c r="E700" s="239" t="s">
        <v>1153</v>
      </c>
      <c r="F700" s="239"/>
      <c r="G700" s="240">
        <v>20786</v>
      </c>
      <c r="M700" s="261" t="s">
        <v>49923</v>
      </c>
      <c r="N700" s="262">
        <v>9870.6299999999992</v>
      </c>
      <c r="P700" s="243" t="s">
        <v>17263</v>
      </c>
      <c r="Q700" s="244">
        <v>38659.51</v>
      </c>
      <c r="R700" s="104"/>
      <c r="S700" s="235" t="s">
        <v>15222</v>
      </c>
      <c r="T700" s="236">
        <v>32767.66</v>
      </c>
      <c r="V700" s="266" t="s">
        <v>10294</v>
      </c>
      <c r="W700" s="267">
        <v>123462</v>
      </c>
      <c r="Y700" s="245" t="s">
        <v>8167</v>
      </c>
      <c r="Z700" s="246">
        <v>206684.21</v>
      </c>
      <c r="AB700" s="231" t="s">
        <v>10870</v>
      </c>
      <c r="AC700" s="232">
        <v>2385948.6800000002</v>
      </c>
    </row>
    <row r="701" spans="1:29" ht="14.5" x14ac:dyDescent="0.35">
      <c r="A701" s="259" t="s">
        <v>3492</v>
      </c>
      <c r="B701" s="259"/>
      <c r="C701" s="260">
        <v>96455.679999999993</v>
      </c>
      <c r="E701" s="239" t="s">
        <v>1154</v>
      </c>
      <c r="F701" s="239"/>
      <c r="G701" s="240">
        <v>250101</v>
      </c>
      <c r="M701" s="261" t="s">
        <v>35037</v>
      </c>
      <c r="N701" s="262">
        <v>2810</v>
      </c>
      <c r="P701" s="243" t="s">
        <v>17264</v>
      </c>
      <c r="Q701" s="244">
        <v>2498.25</v>
      </c>
      <c r="R701" s="104"/>
      <c r="S701" s="235" t="s">
        <v>15223</v>
      </c>
      <c r="T701" s="236">
        <v>37525.19</v>
      </c>
      <c r="V701" s="266" t="s">
        <v>10295</v>
      </c>
      <c r="W701" s="267">
        <v>96455.679999999993</v>
      </c>
      <c r="Y701" s="245" t="s">
        <v>8439</v>
      </c>
      <c r="Z701" s="246">
        <v>63212.89</v>
      </c>
      <c r="AB701" s="231" t="s">
        <v>11250</v>
      </c>
      <c r="AC701" s="232">
        <v>70049</v>
      </c>
    </row>
    <row r="702" spans="1:29" ht="14.5" x14ac:dyDescent="0.35">
      <c r="A702" s="259" t="s">
        <v>3321</v>
      </c>
      <c r="B702" s="259"/>
      <c r="C702" s="260">
        <v>1467980.97</v>
      </c>
      <c r="E702" s="239" t="s">
        <v>1155</v>
      </c>
      <c r="F702" s="239"/>
      <c r="G702" s="240">
        <v>21013</v>
      </c>
      <c r="M702" s="261" t="s">
        <v>44950</v>
      </c>
      <c r="N702" s="262">
        <v>1663.82</v>
      </c>
      <c r="P702" s="243" t="s">
        <v>17265</v>
      </c>
      <c r="Q702" s="244">
        <v>8381.39</v>
      </c>
      <c r="R702" s="104"/>
      <c r="S702" s="235" t="s">
        <v>15224</v>
      </c>
      <c r="T702" s="236">
        <v>24536.7</v>
      </c>
      <c r="V702" s="266" t="s">
        <v>10296</v>
      </c>
      <c r="W702" s="267">
        <v>1467980.97</v>
      </c>
      <c r="Y702" s="245" t="s">
        <v>8582</v>
      </c>
      <c r="Z702" s="246">
        <v>6317</v>
      </c>
      <c r="AB702" s="231" t="s">
        <v>10871</v>
      </c>
      <c r="AC702" s="232">
        <v>70049</v>
      </c>
    </row>
    <row r="703" spans="1:29" ht="14.5" x14ac:dyDescent="0.35">
      <c r="A703" s="259" t="s">
        <v>3323</v>
      </c>
      <c r="B703" s="259"/>
      <c r="C703" s="260">
        <v>1667114.2</v>
      </c>
      <c r="E703" s="239" t="s">
        <v>1156</v>
      </c>
      <c r="F703" s="239"/>
      <c r="G703" s="240">
        <v>11906</v>
      </c>
      <c r="M703" s="261" t="s">
        <v>36454</v>
      </c>
      <c r="N703" s="262">
        <v>427.46</v>
      </c>
      <c r="P703" s="243" t="s">
        <v>17266</v>
      </c>
      <c r="Q703" s="244">
        <v>3131.76</v>
      </c>
      <c r="R703" s="104"/>
      <c r="S703" s="235" t="s">
        <v>33776</v>
      </c>
      <c r="T703" s="236">
        <v>90939.18</v>
      </c>
      <c r="V703" s="266" t="s">
        <v>10297</v>
      </c>
      <c r="W703" s="267">
        <v>1667114.2</v>
      </c>
      <c r="Y703" s="245" t="s">
        <v>9139</v>
      </c>
      <c r="Z703" s="246">
        <v>24334.65</v>
      </c>
      <c r="AB703" s="231" t="s">
        <v>8368</v>
      </c>
      <c r="AC703" s="232">
        <v>1349.91</v>
      </c>
    </row>
    <row r="704" spans="1:29" ht="14.5" x14ac:dyDescent="0.35">
      <c r="A704" s="259" t="s">
        <v>3494</v>
      </c>
      <c r="B704" s="259"/>
      <c r="C704" s="260">
        <v>5460.33</v>
      </c>
      <c r="E704" s="239" t="s">
        <v>1157</v>
      </c>
      <c r="F704" s="239"/>
      <c r="G704" s="240">
        <v>549822.55000000005</v>
      </c>
      <c r="M704" s="261" t="s">
        <v>37929</v>
      </c>
      <c r="N704" s="262">
        <v>987.67</v>
      </c>
      <c r="P704" s="243" t="s">
        <v>17267</v>
      </c>
      <c r="Q704" s="244">
        <v>1589.08</v>
      </c>
      <c r="R704" s="104"/>
      <c r="S704" s="235" t="s">
        <v>33777</v>
      </c>
      <c r="T704" s="236">
        <v>6520.83</v>
      </c>
      <c r="V704" s="266" t="s">
        <v>10299</v>
      </c>
      <c r="W704" s="267">
        <v>5460.33</v>
      </c>
      <c r="Y704" s="245" t="s">
        <v>9363</v>
      </c>
      <c r="Z704" s="246">
        <v>56266.89</v>
      </c>
      <c r="AB704" s="231" t="s">
        <v>11251</v>
      </c>
      <c r="AC704" s="232">
        <v>15886</v>
      </c>
    </row>
    <row r="705" spans="1:29" ht="14.5" x14ac:dyDescent="0.35">
      <c r="A705" s="259" t="s">
        <v>3324</v>
      </c>
      <c r="B705" s="259"/>
      <c r="C705" s="260">
        <v>48287.39</v>
      </c>
      <c r="E705" s="239" t="s">
        <v>1158</v>
      </c>
      <c r="F705" s="239"/>
      <c r="G705" s="240">
        <v>134957</v>
      </c>
      <c r="M705" s="261" t="s">
        <v>55602</v>
      </c>
      <c r="N705" s="262">
        <v>746502.23</v>
      </c>
      <c r="P705" s="243" t="s">
        <v>17268</v>
      </c>
      <c r="Q705" s="244">
        <v>27251.599999999999</v>
      </c>
      <c r="R705" s="104"/>
      <c r="S705" s="235" t="s">
        <v>33778</v>
      </c>
      <c r="T705" s="236">
        <v>17469.32</v>
      </c>
      <c r="V705" s="266" t="s">
        <v>10300</v>
      </c>
      <c r="W705" s="267">
        <v>48287.39</v>
      </c>
      <c r="Y705" s="245" t="s">
        <v>9521</v>
      </c>
      <c r="Z705" s="246">
        <v>4918</v>
      </c>
      <c r="AB705" s="231" t="s">
        <v>10872</v>
      </c>
      <c r="AC705" s="232">
        <v>17235.91</v>
      </c>
    </row>
    <row r="706" spans="1:29" ht="14.5" x14ac:dyDescent="0.35">
      <c r="A706" s="259" t="s">
        <v>4805</v>
      </c>
      <c r="B706" s="259"/>
      <c r="C706" s="260">
        <v>8141.55</v>
      </c>
      <c r="E706" s="239" t="s">
        <v>1159</v>
      </c>
      <c r="F706" s="239"/>
      <c r="G706" s="240">
        <v>12399.89</v>
      </c>
      <c r="M706" s="261" t="s">
        <v>36455</v>
      </c>
      <c r="N706" s="262">
        <v>132673.37</v>
      </c>
      <c r="P706" s="243" t="s">
        <v>17269</v>
      </c>
      <c r="Q706" s="244">
        <v>314000</v>
      </c>
      <c r="R706" s="104"/>
      <c r="S706" s="235" t="s">
        <v>33779</v>
      </c>
      <c r="T706" s="236">
        <v>19961.61</v>
      </c>
      <c r="V706" s="266" t="s">
        <v>10302</v>
      </c>
      <c r="W706" s="267">
        <v>8141.55</v>
      </c>
      <c r="Y706" s="245" t="s">
        <v>9707</v>
      </c>
      <c r="Z706" s="246">
        <v>99645</v>
      </c>
      <c r="AB706" s="231" t="s">
        <v>11252</v>
      </c>
      <c r="AC706" s="232">
        <v>2769</v>
      </c>
    </row>
    <row r="707" spans="1:29" ht="14.5" x14ac:dyDescent="0.35">
      <c r="A707" s="259" t="s">
        <v>4806</v>
      </c>
      <c r="B707" s="259"/>
      <c r="C707" s="260">
        <v>803.94</v>
      </c>
      <c r="E707" s="239" t="s">
        <v>1160</v>
      </c>
      <c r="F707" s="239"/>
      <c r="G707" s="240">
        <v>9255.07</v>
      </c>
      <c r="M707" s="261" t="s">
        <v>36456</v>
      </c>
      <c r="N707" s="262">
        <v>22002.12</v>
      </c>
      <c r="P707" s="243" t="s">
        <v>17270</v>
      </c>
      <c r="Q707" s="244">
        <v>31633.200000000001</v>
      </c>
      <c r="R707" s="104"/>
      <c r="S707" s="235" t="s">
        <v>33780</v>
      </c>
      <c r="T707" s="236">
        <v>8106.41</v>
      </c>
      <c r="V707" s="266" t="s">
        <v>10303</v>
      </c>
      <c r="W707" s="267">
        <v>803.94</v>
      </c>
      <c r="Y707" s="245" t="s">
        <v>10105</v>
      </c>
      <c r="Z707" s="246">
        <v>371939.34</v>
      </c>
      <c r="AB707" s="231" t="s">
        <v>10275</v>
      </c>
      <c r="AC707" s="232">
        <v>1771.57</v>
      </c>
    </row>
    <row r="708" spans="1:29" ht="14.5" x14ac:dyDescent="0.35">
      <c r="A708" s="259" t="s">
        <v>4807</v>
      </c>
      <c r="B708" s="259"/>
      <c r="C708" s="260">
        <v>9684</v>
      </c>
      <c r="E708" s="239" t="s">
        <v>1161</v>
      </c>
      <c r="F708" s="239"/>
      <c r="G708" s="240">
        <v>45285</v>
      </c>
      <c r="M708" s="261" t="s">
        <v>35038</v>
      </c>
      <c r="N708" s="262">
        <v>123182.67</v>
      </c>
      <c r="P708" s="243" t="s">
        <v>17271</v>
      </c>
      <c r="Q708" s="244">
        <v>66560</v>
      </c>
      <c r="R708" s="104"/>
      <c r="S708" s="235" t="s">
        <v>33781</v>
      </c>
      <c r="T708" s="236">
        <v>350.99</v>
      </c>
      <c r="V708" s="266" t="s">
        <v>12037</v>
      </c>
      <c r="W708" s="267">
        <v>9684</v>
      </c>
      <c r="Y708" s="245" t="s">
        <v>10565</v>
      </c>
      <c r="Z708" s="246">
        <v>10213.879999999999</v>
      </c>
      <c r="AB708" s="231" t="s">
        <v>10874</v>
      </c>
      <c r="AC708" s="232">
        <v>4540.57</v>
      </c>
    </row>
    <row r="709" spans="1:29" ht="14.5" x14ac:dyDescent="0.35">
      <c r="A709" s="259" t="s">
        <v>3496</v>
      </c>
      <c r="B709" s="259"/>
      <c r="C709" s="260">
        <v>41772.9</v>
      </c>
      <c r="E709" s="239" t="s">
        <v>1162</v>
      </c>
      <c r="F709" s="239"/>
      <c r="G709" s="240">
        <v>20480.330000000002</v>
      </c>
      <c r="M709" s="261" t="s">
        <v>37930</v>
      </c>
      <c r="N709" s="262">
        <v>27558.7</v>
      </c>
      <c r="P709" s="243" t="s">
        <v>17272</v>
      </c>
      <c r="Q709" s="244">
        <v>1238408.8999999999</v>
      </c>
      <c r="R709" s="104"/>
      <c r="S709" s="235" t="s">
        <v>33782</v>
      </c>
      <c r="T709" s="236">
        <v>86289.66</v>
      </c>
      <c r="V709" s="266" t="s">
        <v>10304</v>
      </c>
      <c r="W709" s="267">
        <v>41772.9</v>
      </c>
      <c r="Y709" s="245" t="s">
        <v>13077</v>
      </c>
      <c r="Z709" s="246">
        <v>380712.3</v>
      </c>
      <c r="AB709" s="231" t="s">
        <v>11253</v>
      </c>
      <c r="AC709" s="232">
        <v>8070</v>
      </c>
    </row>
    <row r="710" spans="1:29" ht="14.5" x14ac:dyDescent="0.35">
      <c r="A710" s="259" t="s">
        <v>4808</v>
      </c>
      <c r="B710" s="259"/>
      <c r="C710" s="260">
        <v>30341.8</v>
      </c>
      <c r="E710" s="239" t="s">
        <v>1163</v>
      </c>
      <c r="F710" s="239"/>
      <c r="G710" s="240">
        <v>3485</v>
      </c>
      <c r="M710" s="261" t="s">
        <v>52885</v>
      </c>
      <c r="N710" s="262">
        <v>-591.33000000000004</v>
      </c>
      <c r="P710" s="243" t="s">
        <v>17273</v>
      </c>
      <c r="Q710" s="244">
        <v>128355.75</v>
      </c>
      <c r="R710" s="104"/>
      <c r="S710" s="235" t="s">
        <v>15225</v>
      </c>
      <c r="T710" s="236">
        <v>24105.83</v>
      </c>
      <c r="V710" s="266" t="s">
        <v>12038</v>
      </c>
      <c r="W710" s="267">
        <v>30341.8</v>
      </c>
      <c r="Y710" s="245" t="s">
        <v>13926</v>
      </c>
      <c r="Z710" s="246">
        <v>3062.98</v>
      </c>
      <c r="AB710" s="231" t="s">
        <v>10875</v>
      </c>
      <c r="AC710" s="232">
        <v>8070</v>
      </c>
    </row>
    <row r="711" spans="1:29" ht="14.5" x14ac:dyDescent="0.35">
      <c r="A711" s="259" t="s">
        <v>4810</v>
      </c>
      <c r="B711" s="259"/>
      <c r="C711" s="260">
        <v>31271.31</v>
      </c>
      <c r="E711" s="239" t="s">
        <v>1164</v>
      </c>
      <c r="F711" s="239"/>
      <c r="G711" s="240">
        <v>220214</v>
      </c>
      <c r="M711" s="261" t="s">
        <v>55603</v>
      </c>
      <c r="N711" s="262">
        <v>13750</v>
      </c>
      <c r="P711" s="243" t="s">
        <v>17274</v>
      </c>
      <c r="Q711" s="244">
        <v>261087.98</v>
      </c>
      <c r="R711" s="104"/>
      <c r="S711" s="235" t="s">
        <v>15226</v>
      </c>
      <c r="T711" s="236">
        <v>5000</v>
      </c>
      <c r="V711" s="266" t="s">
        <v>12040</v>
      </c>
      <c r="W711" s="267">
        <v>31271.31</v>
      </c>
      <c r="Y711" s="245" t="s">
        <v>10651</v>
      </c>
      <c r="Z711" s="246">
        <v>1307151.5</v>
      </c>
      <c r="AB711" s="231" t="s">
        <v>8371</v>
      </c>
      <c r="AC711" s="232">
        <v>18208.5</v>
      </c>
    </row>
    <row r="712" spans="1:29" ht="14.5" x14ac:dyDescent="0.35">
      <c r="A712" s="259" t="s">
        <v>3498</v>
      </c>
      <c r="B712" s="259"/>
      <c r="C712" s="260">
        <v>10324.16</v>
      </c>
      <c r="E712" s="239" t="s">
        <v>1165</v>
      </c>
      <c r="F712" s="239"/>
      <c r="G712" s="240">
        <v>6492</v>
      </c>
      <c r="M712" s="261" t="s">
        <v>55604</v>
      </c>
      <c r="N712" s="262">
        <v>973.1</v>
      </c>
      <c r="P712" s="243" t="s">
        <v>17275</v>
      </c>
      <c r="Q712" s="244">
        <v>62370.36</v>
      </c>
      <c r="R712" s="104"/>
      <c r="S712" s="235" t="s">
        <v>33783</v>
      </c>
      <c r="T712" s="236">
        <v>90939.18</v>
      </c>
      <c r="V712" s="266" t="s">
        <v>10306</v>
      </c>
      <c r="W712" s="267">
        <v>10324.16</v>
      </c>
      <c r="Y712" s="245" t="s">
        <v>7500</v>
      </c>
      <c r="Z712" s="246">
        <v>48393</v>
      </c>
      <c r="AB712" s="231" t="s">
        <v>8522</v>
      </c>
      <c r="AC712" s="232">
        <v>203626.85</v>
      </c>
    </row>
    <row r="713" spans="1:29" ht="14.5" x14ac:dyDescent="0.35">
      <c r="A713" s="259" t="s">
        <v>3500</v>
      </c>
      <c r="B713" s="259"/>
      <c r="C713" s="260">
        <v>19361.580000000002</v>
      </c>
      <c r="E713" s="239" t="s">
        <v>332</v>
      </c>
      <c r="F713" s="239"/>
      <c r="G713" s="240">
        <v>270977.76</v>
      </c>
      <c r="M713" s="261" t="s">
        <v>55605</v>
      </c>
      <c r="N713" s="262">
        <v>2892</v>
      </c>
      <c r="P713" s="243" t="s">
        <v>17276</v>
      </c>
      <c r="Q713" s="244">
        <v>27251.599999999999</v>
      </c>
      <c r="R713" s="104"/>
      <c r="S713" s="235" t="s">
        <v>15227</v>
      </c>
      <c r="T713" s="236">
        <v>166884.15</v>
      </c>
      <c r="V713" s="266" t="s">
        <v>10308</v>
      </c>
      <c r="W713" s="267">
        <v>19361.580000000002</v>
      </c>
      <c r="Y713" s="245" t="s">
        <v>7751</v>
      </c>
      <c r="Z713" s="246">
        <v>4875</v>
      </c>
      <c r="AB713" s="231" t="s">
        <v>9012</v>
      </c>
      <c r="AC713" s="232">
        <v>20721.75</v>
      </c>
    </row>
    <row r="714" spans="1:29" ht="14.5" x14ac:dyDescent="0.35">
      <c r="A714" s="259" t="s">
        <v>4813</v>
      </c>
      <c r="B714" s="259"/>
      <c r="C714" s="260">
        <v>22532</v>
      </c>
      <c r="E714" s="239" t="s">
        <v>1166</v>
      </c>
      <c r="F714" s="239"/>
      <c r="G714" s="240">
        <v>148692.75</v>
      </c>
      <c r="M714" s="261" t="s">
        <v>55606</v>
      </c>
      <c r="N714" s="262">
        <v>2763.68</v>
      </c>
      <c r="P714" s="243" t="s">
        <v>14968</v>
      </c>
      <c r="Q714" s="244">
        <v>-3874.36</v>
      </c>
      <c r="R714" s="104"/>
      <c r="S714" s="235" t="s">
        <v>15228</v>
      </c>
      <c r="T714" s="236">
        <v>97840.15</v>
      </c>
      <c r="V714" s="266" t="s">
        <v>12043</v>
      </c>
      <c r="W714" s="267">
        <v>22532</v>
      </c>
      <c r="Y714" s="245" t="s">
        <v>7925</v>
      </c>
      <c r="Z714" s="246">
        <v>2463.46</v>
      </c>
      <c r="AB714" s="231" t="s">
        <v>11254</v>
      </c>
      <c r="AC714" s="232">
        <v>228839</v>
      </c>
    </row>
    <row r="715" spans="1:29" ht="14.5" x14ac:dyDescent="0.35">
      <c r="A715" s="259" t="s">
        <v>3502</v>
      </c>
      <c r="B715" s="259"/>
      <c r="C715" s="260">
        <v>7350.12</v>
      </c>
      <c r="E715" s="239" t="s">
        <v>1167</v>
      </c>
      <c r="F715" s="239"/>
      <c r="G715" s="240">
        <v>41878.339999999997</v>
      </c>
      <c r="M715" s="261" t="s">
        <v>51934</v>
      </c>
      <c r="N715" s="262">
        <v>3797.9</v>
      </c>
      <c r="P715" s="243" t="s">
        <v>17277</v>
      </c>
      <c r="Q715" s="244">
        <v>2014.67</v>
      </c>
      <c r="R715" s="104"/>
      <c r="S715" s="235" t="s">
        <v>15229</v>
      </c>
      <c r="T715" s="236">
        <v>32050</v>
      </c>
      <c r="V715" s="266" t="s">
        <v>10310</v>
      </c>
      <c r="W715" s="267">
        <v>7350.12</v>
      </c>
      <c r="Y715" s="245" t="s">
        <v>8168</v>
      </c>
      <c r="Z715" s="246">
        <v>27954</v>
      </c>
      <c r="AB715" s="231" t="s">
        <v>10277</v>
      </c>
      <c r="AC715" s="232">
        <v>97356</v>
      </c>
    </row>
    <row r="716" spans="1:29" ht="14.5" x14ac:dyDescent="0.35">
      <c r="A716" s="259" t="s">
        <v>4838</v>
      </c>
      <c r="B716" s="259"/>
      <c r="C716" s="260">
        <v>56</v>
      </c>
      <c r="E716" s="239" t="s">
        <v>4271</v>
      </c>
      <c r="F716" s="239"/>
      <c r="G716" s="240">
        <v>15509.29</v>
      </c>
      <c r="M716" s="261" t="s">
        <v>51002</v>
      </c>
      <c r="N716" s="262">
        <v>290.57</v>
      </c>
      <c r="P716" s="243" t="s">
        <v>17278</v>
      </c>
      <c r="Q716" s="244">
        <v>21000</v>
      </c>
      <c r="R716" s="104"/>
      <c r="S716" s="235" t="s">
        <v>15230</v>
      </c>
      <c r="T716" s="236">
        <v>31450.67</v>
      </c>
      <c r="V716" s="266" t="s">
        <v>12046</v>
      </c>
      <c r="W716" s="267">
        <v>56</v>
      </c>
      <c r="Y716" s="245" t="s">
        <v>8440</v>
      </c>
      <c r="Z716" s="246">
        <v>23543</v>
      </c>
      <c r="AB716" s="231" t="s">
        <v>10876</v>
      </c>
      <c r="AC716" s="232">
        <v>568752.1</v>
      </c>
    </row>
    <row r="717" spans="1:29" ht="14.5" x14ac:dyDescent="0.35">
      <c r="A717" s="259" t="s">
        <v>4816</v>
      </c>
      <c r="B717" s="259"/>
      <c r="C717" s="260">
        <v>4247</v>
      </c>
      <c r="E717" s="239" t="s">
        <v>1168</v>
      </c>
      <c r="F717" s="239"/>
      <c r="G717" s="240">
        <v>7749</v>
      </c>
      <c r="M717" s="261" t="s">
        <v>51003</v>
      </c>
      <c r="N717" s="262">
        <v>915.3</v>
      </c>
      <c r="P717" s="243" t="s">
        <v>17279</v>
      </c>
      <c r="Q717" s="244">
        <v>314145.14</v>
      </c>
      <c r="R717" s="104"/>
      <c r="S717" s="235" t="s">
        <v>15231</v>
      </c>
      <c r="T717" s="236">
        <v>50236.98</v>
      </c>
      <c r="V717" s="266" t="s">
        <v>12047</v>
      </c>
      <c r="W717" s="267">
        <v>4247</v>
      </c>
      <c r="Y717" s="245" t="s">
        <v>8583</v>
      </c>
      <c r="Z717" s="246">
        <v>4119.99</v>
      </c>
      <c r="AB717" s="231" t="s">
        <v>11255</v>
      </c>
      <c r="AC717" s="232">
        <v>38550</v>
      </c>
    </row>
    <row r="718" spans="1:29" ht="14.5" x14ac:dyDescent="0.35">
      <c r="A718" s="259" t="s">
        <v>4818</v>
      </c>
      <c r="B718" s="259"/>
      <c r="C718" s="260">
        <v>56149</v>
      </c>
      <c r="E718" s="239" t="s">
        <v>1169</v>
      </c>
      <c r="F718" s="239"/>
      <c r="G718" s="240">
        <v>222778</v>
      </c>
      <c r="M718" s="261" t="s">
        <v>55607</v>
      </c>
      <c r="N718" s="262">
        <v>2635.71</v>
      </c>
      <c r="P718" s="243" t="s">
        <v>17280</v>
      </c>
      <c r="Q718" s="244">
        <v>70292.710000000006</v>
      </c>
      <c r="R718" s="104"/>
      <c r="S718" s="235" t="s">
        <v>15232</v>
      </c>
      <c r="T718" s="236">
        <v>57486.8</v>
      </c>
      <c r="V718" s="266" t="s">
        <v>12049</v>
      </c>
      <c r="W718" s="267">
        <v>56149</v>
      </c>
      <c r="Y718" s="245" t="s">
        <v>8880</v>
      </c>
      <c r="Z718" s="246">
        <v>3209.79</v>
      </c>
      <c r="AB718" s="231" t="s">
        <v>10877</v>
      </c>
      <c r="AC718" s="232">
        <v>38550</v>
      </c>
    </row>
    <row r="719" spans="1:29" ht="14.5" x14ac:dyDescent="0.35">
      <c r="A719" s="259" t="s">
        <v>4820</v>
      </c>
      <c r="B719" s="259"/>
      <c r="C719" s="260">
        <v>50715.21</v>
      </c>
      <c r="E719" s="239" t="s">
        <v>1170</v>
      </c>
      <c r="F719" s="239"/>
      <c r="G719" s="240">
        <v>123194.68</v>
      </c>
      <c r="M719" s="261" t="s">
        <v>52886</v>
      </c>
      <c r="N719" s="262">
        <v>11795.98</v>
      </c>
      <c r="P719" s="243" t="s">
        <v>14969</v>
      </c>
      <c r="Q719" s="244">
        <v>3847.44</v>
      </c>
      <c r="R719" s="104"/>
      <c r="S719" s="235" t="s">
        <v>33784</v>
      </c>
      <c r="T719" s="236">
        <v>8106.41</v>
      </c>
      <c r="V719" s="266" t="s">
        <v>10313</v>
      </c>
      <c r="W719" s="267">
        <v>50715.21</v>
      </c>
      <c r="Y719" s="245" t="s">
        <v>9140</v>
      </c>
      <c r="Z719" s="246">
        <v>35302.120000000003</v>
      </c>
      <c r="AB719" s="231" t="s">
        <v>11256</v>
      </c>
      <c r="AC719" s="232">
        <v>54982</v>
      </c>
    </row>
    <row r="720" spans="1:29" ht="14.5" x14ac:dyDescent="0.35">
      <c r="A720" s="259" t="s">
        <v>4821</v>
      </c>
      <c r="B720" s="259"/>
      <c r="C720" s="260">
        <v>5797.72</v>
      </c>
      <c r="E720" s="239" t="s">
        <v>1171</v>
      </c>
      <c r="F720" s="239"/>
      <c r="G720" s="240">
        <v>153748.93</v>
      </c>
      <c r="M720" s="261" t="s">
        <v>55608</v>
      </c>
      <c r="N720" s="262">
        <v>4608.3100000000004</v>
      </c>
      <c r="P720" s="243" t="s">
        <v>17281</v>
      </c>
      <c r="Q720" s="244">
        <v>66560</v>
      </c>
      <c r="R720" s="104"/>
      <c r="S720" s="235" t="s">
        <v>15233</v>
      </c>
      <c r="T720" s="236">
        <v>24887.69</v>
      </c>
      <c r="V720" s="266" t="s">
        <v>10314</v>
      </c>
      <c r="W720" s="267">
        <v>5797.72</v>
      </c>
      <c r="Y720" s="245" t="s">
        <v>9522</v>
      </c>
      <c r="Z720" s="246">
        <v>3100.86</v>
      </c>
      <c r="AB720" s="231" t="s">
        <v>10878</v>
      </c>
      <c r="AC720" s="232">
        <v>54982</v>
      </c>
    </row>
    <row r="721" spans="1:29" ht="14.5" x14ac:dyDescent="0.35">
      <c r="A721" s="259" t="s">
        <v>4822</v>
      </c>
      <c r="B721" s="259"/>
      <c r="C721" s="260">
        <v>8762.15</v>
      </c>
      <c r="E721" s="239" t="s">
        <v>1172</v>
      </c>
      <c r="F721" s="239"/>
      <c r="G721" s="240">
        <v>3992</v>
      </c>
      <c r="M721" s="261" t="s">
        <v>55609</v>
      </c>
      <c r="N721" s="262">
        <v>29372.880000000001</v>
      </c>
      <c r="P721" s="243" t="s">
        <v>17282</v>
      </c>
      <c r="Q721" s="244">
        <v>1238408.8999999999</v>
      </c>
      <c r="R721" s="104"/>
      <c r="S721" s="235" t="s">
        <v>19755</v>
      </c>
      <c r="T721" s="236">
        <v>86289.66</v>
      </c>
      <c r="V721" s="266" t="s">
        <v>10317</v>
      </c>
      <c r="W721" s="267">
        <v>8762.15</v>
      </c>
      <c r="Y721" s="245" t="s">
        <v>9763</v>
      </c>
      <c r="Z721" s="246">
        <v>54443</v>
      </c>
      <c r="AB721" s="231" t="s">
        <v>8524</v>
      </c>
      <c r="AC721" s="232">
        <v>4087201.49</v>
      </c>
    </row>
    <row r="722" spans="1:29" ht="14.5" x14ac:dyDescent="0.35">
      <c r="A722" s="259" t="s">
        <v>3509</v>
      </c>
      <c r="B722" s="259"/>
      <c r="C722" s="260">
        <v>2762.09</v>
      </c>
      <c r="E722" s="239" t="s">
        <v>1173</v>
      </c>
      <c r="F722" s="239"/>
      <c r="G722" s="240">
        <v>59764.79</v>
      </c>
      <c r="M722" s="261" t="s">
        <v>42912</v>
      </c>
      <c r="N722" s="262">
        <v>38670.42</v>
      </c>
      <c r="P722" s="243" t="s">
        <v>17283</v>
      </c>
      <c r="Q722" s="244">
        <v>2320</v>
      </c>
      <c r="R722" s="104"/>
      <c r="S722" s="235" t="s">
        <v>33785</v>
      </c>
      <c r="T722" s="236">
        <v>675</v>
      </c>
      <c r="V722" s="266" t="s">
        <v>10320</v>
      </c>
      <c r="W722" s="267">
        <v>2762.09</v>
      </c>
      <c r="Y722" s="245" t="s">
        <v>10106</v>
      </c>
      <c r="Z722" s="246">
        <v>333657.63</v>
      </c>
      <c r="AB722" s="231" t="s">
        <v>11257</v>
      </c>
      <c r="AC722" s="232">
        <v>3829817</v>
      </c>
    </row>
    <row r="723" spans="1:29" ht="14.5" x14ac:dyDescent="0.35">
      <c r="A723" s="259" t="s">
        <v>4827</v>
      </c>
      <c r="B723" s="259"/>
      <c r="C723" s="260">
        <v>126.24</v>
      </c>
      <c r="E723" s="239" t="s">
        <v>1174</v>
      </c>
      <c r="F723" s="239"/>
      <c r="G723" s="240">
        <v>237810</v>
      </c>
      <c r="M723" s="261" t="s">
        <v>49924</v>
      </c>
      <c r="N723" s="262">
        <v>10842.28</v>
      </c>
      <c r="P723" s="243" t="s">
        <v>14972</v>
      </c>
      <c r="Q723" s="244">
        <v>132477.45000000001</v>
      </c>
      <c r="R723" s="104"/>
      <c r="S723" s="235" t="s">
        <v>33786</v>
      </c>
      <c r="T723" s="236">
        <v>39751.32</v>
      </c>
      <c r="V723" s="266" t="s">
        <v>12054</v>
      </c>
      <c r="W723" s="267">
        <v>126.24</v>
      </c>
      <c r="Y723" s="245" t="s">
        <v>10362</v>
      </c>
      <c r="Z723" s="246">
        <v>8178.01</v>
      </c>
      <c r="AB723" s="231" t="s">
        <v>10879</v>
      </c>
      <c r="AC723" s="232">
        <v>7917018.4900000002</v>
      </c>
    </row>
    <row r="724" spans="1:29" ht="14.5" x14ac:dyDescent="0.35">
      <c r="A724" s="259" t="s">
        <v>3516</v>
      </c>
      <c r="B724" s="259"/>
      <c r="C724" s="260">
        <v>11666.84</v>
      </c>
      <c r="E724" s="239" t="s">
        <v>1175</v>
      </c>
      <c r="F724" s="239"/>
      <c r="G724" s="240">
        <v>82829</v>
      </c>
      <c r="M724" s="261" t="s">
        <v>55610</v>
      </c>
      <c r="N724" s="262">
        <v>3693.34</v>
      </c>
      <c r="P724" s="243" t="s">
        <v>14973</v>
      </c>
      <c r="Q724" s="244">
        <v>275064.27</v>
      </c>
      <c r="R724" s="104"/>
      <c r="S724" s="235" t="s">
        <v>33787</v>
      </c>
      <c r="T724" s="236">
        <v>51625</v>
      </c>
      <c r="V724" s="266" t="s">
        <v>10328</v>
      </c>
      <c r="W724" s="267">
        <v>11666.84</v>
      </c>
      <c r="Y724" s="245" t="s">
        <v>12579</v>
      </c>
      <c r="Z724" s="246">
        <v>6800.02</v>
      </c>
      <c r="AB724" s="231" t="s">
        <v>11258</v>
      </c>
      <c r="AC724" s="232">
        <v>10737</v>
      </c>
    </row>
    <row r="725" spans="1:29" ht="14.5" x14ac:dyDescent="0.35">
      <c r="A725" s="259" t="s">
        <v>3517</v>
      </c>
      <c r="B725" s="259"/>
      <c r="C725" s="260">
        <v>21593.83</v>
      </c>
      <c r="E725" s="239" t="s">
        <v>1176</v>
      </c>
      <c r="F725" s="239"/>
      <c r="G725" s="240">
        <v>56045</v>
      </c>
      <c r="M725" s="261" t="s">
        <v>55611</v>
      </c>
      <c r="N725" s="262">
        <v>3545.78</v>
      </c>
      <c r="P725" s="243" t="s">
        <v>14974</v>
      </c>
      <c r="Q725" s="244">
        <v>5783.16</v>
      </c>
      <c r="R725" s="104"/>
      <c r="S725" s="235" t="s">
        <v>19871</v>
      </c>
      <c r="T725" s="236">
        <v>675</v>
      </c>
      <c r="V725" s="266" t="s">
        <v>10329</v>
      </c>
      <c r="W725" s="267">
        <v>21593.83</v>
      </c>
      <c r="Y725" s="245" t="s">
        <v>13078</v>
      </c>
      <c r="Z725" s="246">
        <v>99086.59</v>
      </c>
      <c r="AB725" s="231" t="s">
        <v>10880</v>
      </c>
      <c r="AC725" s="232">
        <v>10737</v>
      </c>
    </row>
    <row r="726" spans="1:29" ht="14.5" x14ac:dyDescent="0.35">
      <c r="A726" s="259" t="s">
        <v>3518</v>
      </c>
      <c r="B726" s="259"/>
      <c r="C726" s="260">
        <v>10756.73</v>
      </c>
      <c r="E726" s="239" t="s">
        <v>1177</v>
      </c>
      <c r="F726" s="239"/>
      <c r="G726" s="240">
        <v>151573.14000000001</v>
      </c>
      <c r="M726" s="261" t="s">
        <v>49925</v>
      </c>
      <c r="N726" s="262">
        <v>300.95999999999998</v>
      </c>
      <c r="P726" s="243" t="s">
        <v>17284</v>
      </c>
      <c r="Q726" s="244">
        <v>110714.2</v>
      </c>
      <c r="R726" s="104"/>
      <c r="S726" s="235" t="s">
        <v>19888</v>
      </c>
      <c r="T726" s="236">
        <v>39751.32</v>
      </c>
      <c r="V726" s="266" t="s">
        <v>10330</v>
      </c>
      <c r="W726" s="267">
        <v>10756.73</v>
      </c>
      <c r="Y726" s="245" t="s">
        <v>13479</v>
      </c>
      <c r="Z726" s="246">
        <v>152317.9</v>
      </c>
      <c r="AB726" s="231" t="s">
        <v>11259</v>
      </c>
      <c r="AC726" s="232">
        <v>3922.98</v>
      </c>
    </row>
    <row r="727" spans="1:29" ht="14.5" x14ac:dyDescent="0.35">
      <c r="A727" s="259" t="s">
        <v>3520</v>
      </c>
      <c r="B727" s="259"/>
      <c r="C727" s="260">
        <v>383.32</v>
      </c>
      <c r="E727" s="239" t="s">
        <v>1178</v>
      </c>
      <c r="F727" s="239"/>
      <c r="G727" s="240">
        <v>32547.200000000001</v>
      </c>
      <c r="M727" s="261" t="s">
        <v>37931</v>
      </c>
      <c r="N727" s="262">
        <v>92835.47</v>
      </c>
      <c r="P727" s="243" t="s">
        <v>17285</v>
      </c>
      <c r="Q727" s="244">
        <v>6832</v>
      </c>
      <c r="R727" s="104"/>
      <c r="S727" s="235" t="s">
        <v>33788</v>
      </c>
      <c r="T727" s="236">
        <v>51625</v>
      </c>
      <c r="V727" s="266" t="s">
        <v>10332</v>
      </c>
      <c r="W727" s="267">
        <v>383.32</v>
      </c>
      <c r="Y727" s="245" t="s">
        <v>10652</v>
      </c>
      <c r="Z727" s="246">
        <v>807444.37</v>
      </c>
      <c r="AB727" s="231" t="s">
        <v>10881</v>
      </c>
      <c r="AC727" s="232">
        <v>3922.98</v>
      </c>
    </row>
    <row r="728" spans="1:29" ht="14.5" x14ac:dyDescent="0.35">
      <c r="A728" s="259" t="s">
        <v>3521</v>
      </c>
      <c r="B728" s="259"/>
      <c r="C728" s="260">
        <v>2817.19</v>
      </c>
      <c r="E728" s="239" t="s">
        <v>1179</v>
      </c>
      <c r="F728" s="239"/>
      <c r="G728" s="240">
        <v>18923</v>
      </c>
      <c r="M728" s="261" t="s">
        <v>51004</v>
      </c>
      <c r="N728" s="262">
        <v>56668.82</v>
      </c>
      <c r="P728" s="243" t="s">
        <v>17286</v>
      </c>
      <c r="Q728" s="244">
        <v>5935</v>
      </c>
      <c r="R728" s="104"/>
      <c r="S728" s="235" t="s">
        <v>33789</v>
      </c>
      <c r="T728" s="236">
        <v>5.92</v>
      </c>
      <c r="V728" s="266" t="s">
        <v>10333</v>
      </c>
      <c r="W728" s="267">
        <v>2817.19</v>
      </c>
      <c r="Y728" s="245" t="s">
        <v>7501</v>
      </c>
      <c r="Z728" s="246">
        <v>584447.62</v>
      </c>
      <c r="AB728" s="231" t="s">
        <v>11260</v>
      </c>
      <c r="AC728" s="232">
        <v>14232</v>
      </c>
    </row>
    <row r="729" spans="1:29" ht="14.5" x14ac:dyDescent="0.35">
      <c r="A729" s="259" t="s">
        <v>3522</v>
      </c>
      <c r="B729" s="259"/>
      <c r="C729" s="260">
        <v>1038.8699999999999</v>
      </c>
      <c r="E729" s="239" t="s">
        <v>1180</v>
      </c>
      <c r="F729" s="239"/>
      <c r="G729" s="240">
        <v>11522</v>
      </c>
      <c r="M729" s="261" t="s">
        <v>52887</v>
      </c>
      <c r="N729" s="262">
        <v>4367.09</v>
      </c>
      <c r="P729" s="243" t="s">
        <v>17287</v>
      </c>
      <c r="Q729" s="244">
        <v>86188.01</v>
      </c>
      <c r="R729" s="104"/>
      <c r="S729" s="235" t="s">
        <v>33790</v>
      </c>
      <c r="T729" s="236">
        <v>3516.02</v>
      </c>
      <c r="V729" s="266" t="s">
        <v>10334</v>
      </c>
      <c r="W729" s="267">
        <v>1038.8699999999999</v>
      </c>
      <c r="Y729" s="245" t="s">
        <v>7752</v>
      </c>
      <c r="Z729" s="246">
        <v>18850</v>
      </c>
      <c r="AB729" s="231" t="s">
        <v>10882</v>
      </c>
      <c r="AC729" s="232">
        <v>14232</v>
      </c>
    </row>
    <row r="730" spans="1:29" ht="14.5" x14ac:dyDescent="0.35">
      <c r="A730" s="259" t="s">
        <v>4829</v>
      </c>
      <c r="B730" s="259"/>
      <c r="C730" s="260">
        <v>2667.7</v>
      </c>
      <c r="E730" s="239" t="s">
        <v>1181</v>
      </c>
      <c r="F730" s="239"/>
      <c r="G730" s="240">
        <v>71868.69</v>
      </c>
      <c r="M730" s="261" t="s">
        <v>37932</v>
      </c>
      <c r="N730" s="262">
        <v>18751.32</v>
      </c>
      <c r="P730" s="243" t="s">
        <v>17288</v>
      </c>
      <c r="Q730" s="244">
        <v>706.62</v>
      </c>
      <c r="R730" s="104"/>
      <c r="S730" s="235" t="s">
        <v>33791</v>
      </c>
      <c r="T730" s="236">
        <v>161.9</v>
      </c>
      <c r="V730" s="266" t="s">
        <v>10335</v>
      </c>
      <c r="W730" s="267">
        <v>2667.7</v>
      </c>
      <c r="Y730" s="245" t="s">
        <v>7926</v>
      </c>
      <c r="Z730" s="246">
        <v>27757.83</v>
      </c>
      <c r="AB730" s="231" t="s">
        <v>11261</v>
      </c>
      <c r="AC730" s="232">
        <v>38820</v>
      </c>
    </row>
    <row r="731" spans="1:29" ht="14.5" x14ac:dyDescent="0.35">
      <c r="A731" s="259" t="s">
        <v>3527</v>
      </c>
      <c r="B731" s="259"/>
      <c r="C731" s="260">
        <v>2985.88</v>
      </c>
      <c r="E731" s="239" t="s">
        <v>1182</v>
      </c>
      <c r="F731" s="239"/>
      <c r="G731" s="240">
        <v>206684.21</v>
      </c>
      <c r="M731" s="261" t="s">
        <v>51935</v>
      </c>
      <c r="N731" s="262">
        <v>8509.2999999999993</v>
      </c>
      <c r="P731" s="243" t="s">
        <v>14975</v>
      </c>
      <c r="Q731" s="244">
        <v>68124.33</v>
      </c>
      <c r="R731" s="104"/>
      <c r="S731" s="235" t="s">
        <v>33792</v>
      </c>
      <c r="T731" s="236">
        <v>5.92</v>
      </c>
      <c r="V731" s="266" t="s">
        <v>10340</v>
      </c>
      <c r="W731" s="267">
        <v>2985.88</v>
      </c>
      <c r="Y731" s="245" t="s">
        <v>8169</v>
      </c>
      <c r="Z731" s="246">
        <v>305802.19</v>
      </c>
      <c r="AB731" s="231" t="s">
        <v>10883</v>
      </c>
      <c r="AC731" s="232">
        <v>38820</v>
      </c>
    </row>
    <row r="732" spans="1:29" ht="14.5" x14ac:dyDescent="0.35">
      <c r="A732" s="259" t="s">
        <v>4830</v>
      </c>
      <c r="B732" s="259"/>
      <c r="C732" s="260">
        <v>10981</v>
      </c>
      <c r="E732" s="239" t="s">
        <v>1183</v>
      </c>
      <c r="F732" s="239"/>
      <c r="G732" s="240">
        <v>27954</v>
      </c>
      <c r="M732" s="261" t="s">
        <v>41617</v>
      </c>
      <c r="N732" s="262">
        <v>118012</v>
      </c>
      <c r="P732" s="243" t="s">
        <v>17289</v>
      </c>
      <c r="Q732" s="244">
        <v>233379.77</v>
      </c>
      <c r="R732" s="104"/>
      <c r="S732" s="235" t="s">
        <v>19917</v>
      </c>
      <c r="T732" s="236">
        <v>3516.02</v>
      </c>
      <c r="V732" s="266" t="s">
        <v>12056</v>
      </c>
      <c r="W732" s="267">
        <v>10981</v>
      </c>
      <c r="Y732" s="245" t="s">
        <v>8584</v>
      </c>
      <c r="Z732" s="246">
        <v>46349.16</v>
      </c>
      <c r="AB732" s="231" t="s">
        <v>11262</v>
      </c>
      <c r="AC732" s="232">
        <v>28299</v>
      </c>
    </row>
    <row r="733" spans="1:29" ht="14.5" x14ac:dyDescent="0.35">
      <c r="A733" s="259" t="s">
        <v>4831</v>
      </c>
      <c r="B733" s="259"/>
      <c r="C733" s="260">
        <v>4587.8</v>
      </c>
      <c r="E733" s="239" t="s">
        <v>1184</v>
      </c>
      <c r="F733" s="239"/>
      <c r="G733" s="240">
        <v>305802.19</v>
      </c>
      <c r="M733" s="261" t="s">
        <v>51936</v>
      </c>
      <c r="N733" s="262">
        <v>19900</v>
      </c>
      <c r="P733" s="243" t="s">
        <v>17290</v>
      </c>
      <c r="Q733" s="244">
        <v>269746.46000000002</v>
      </c>
      <c r="R733" s="104"/>
      <c r="S733" s="235" t="s">
        <v>19918</v>
      </c>
      <c r="T733" s="236">
        <v>161.9</v>
      </c>
      <c r="V733" s="266" t="s">
        <v>12057</v>
      </c>
      <c r="W733" s="267">
        <v>4587.8</v>
      </c>
      <c r="Y733" s="245" t="s">
        <v>8881</v>
      </c>
      <c r="Z733" s="246">
        <v>139427.99</v>
      </c>
      <c r="AB733" s="231" t="s">
        <v>10884</v>
      </c>
      <c r="AC733" s="232">
        <v>28299</v>
      </c>
    </row>
    <row r="734" spans="1:29" ht="14.5" x14ac:dyDescent="0.35">
      <c r="A734" s="259" t="s">
        <v>4832</v>
      </c>
      <c r="B734" s="259"/>
      <c r="C734" s="260">
        <v>529.74</v>
      </c>
      <c r="E734" s="239" t="s">
        <v>1185</v>
      </c>
      <c r="F734" s="239"/>
      <c r="G734" s="240">
        <v>18994</v>
      </c>
      <c r="M734" s="261" t="s">
        <v>51937</v>
      </c>
      <c r="N734" s="262">
        <v>86111.360000000001</v>
      </c>
      <c r="P734" s="243" t="s">
        <v>14977</v>
      </c>
      <c r="Q734" s="244">
        <v>515348.03</v>
      </c>
      <c r="R734" s="104"/>
      <c r="S734" s="235" t="s">
        <v>33793</v>
      </c>
      <c r="T734" s="236">
        <v>7426.64</v>
      </c>
      <c r="V734" s="266" t="s">
        <v>12058</v>
      </c>
      <c r="W734" s="267">
        <v>529.74</v>
      </c>
      <c r="Y734" s="245" t="s">
        <v>9141</v>
      </c>
      <c r="Z734" s="246">
        <v>411692.05</v>
      </c>
      <c r="AB734" s="231" t="s">
        <v>10984</v>
      </c>
      <c r="AC734" s="232">
        <v>44540</v>
      </c>
    </row>
    <row r="735" spans="1:29" ht="14.5" x14ac:dyDescent="0.35">
      <c r="A735" s="259" t="s">
        <v>3531</v>
      </c>
      <c r="B735" s="259"/>
      <c r="C735" s="260">
        <v>5817.98</v>
      </c>
      <c r="E735" s="239" t="s">
        <v>1186</v>
      </c>
      <c r="F735" s="239"/>
      <c r="G735" s="240">
        <v>298666</v>
      </c>
      <c r="M735" s="261" t="s">
        <v>51938</v>
      </c>
      <c r="N735" s="262">
        <v>424.11</v>
      </c>
      <c r="P735" s="243" t="s">
        <v>17291</v>
      </c>
      <c r="Q735" s="244">
        <v>11847.47</v>
      </c>
      <c r="R735" s="104"/>
      <c r="S735" s="235" t="s">
        <v>33794</v>
      </c>
      <c r="T735" s="236">
        <v>568.14</v>
      </c>
      <c r="V735" s="266" t="s">
        <v>10344</v>
      </c>
      <c r="W735" s="267">
        <v>5817.98</v>
      </c>
      <c r="Y735" s="245" t="s">
        <v>9364</v>
      </c>
      <c r="Z735" s="246">
        <v>543213</v>
      </c>
      <c r="AB735" s="231" t="s">
        <v>11263</v>
      </c>
      <c r="AC735" s="232">
        <v>13189</v>
      </c>
    </row>
    <row r="736" spans="1:29" ht="14.5" x14ac:dyDescent="0.35">
      <c r="A736" s="259" t="s">
        <v>4833</v>
      </c>
      <c r="B736" s="259"/>
      <c r="C736" s="260">
        <v>609.17999999999995</v>
      </c>
      <c r="E736" s="239" t="s">
        <v>1187</v>
      </c>
      <c r="F736" s="239"/>
      <c r="G736" s="240">
        <v>146386.26999999999</v>
      </c>
      <c r="M736" s="261" t="s">
        <v>44951</v>
      </c>
      <c r="N736" s="262">
        <v>330948.21999999997</v>
      </c>
      <c r="P736" s="243" t="s">
        <v>17292</v>
      </c>
      <c r="Q736" s="244">
        <v>-5657.46</v>
      </c>
      <c r="R736" s="104"/>
      <c r="S736" s="235" t="s">
        <v>33795</v>
      </c>
      <c r="T736" s="236">
        <v>210.3</v>
      </c>
      <c r="V736" s="266" t="s">
        <v>12059</v>
      </c>
      <c r="W736" s="267">
        <v>609.17999999999995</v>
      </c>
      <c r="Y736" s="245" t="s">
        <v>9523</v>
      </c>
      <c r="Z736" s="246">
        <v>33429</v>
      </c>
      <c r="AB736" s="231" t="s">
        <v>10886</v>
      </c>
      <c r="AC736" s="232">
        <v>57729</v>
      </c>
    </row>
    <row r="737" spans="1:29" ht="14.5" x14ac:dyDescent="0.35">
      <c r="A737" s="259" t="s">
        <v>4834</v>
      </c>
      <c r="B737" s="259"/>
      <c r="C737" s="260">
        <v>2629.56</v>
      </c>
      <c r="E737" s="239" t="s">
        <v>1188</v>
      </c>
      <c r="F737" s="239"/>
      <c r="G737" s="240">
        <v>1712</v>
      </c>
      <c r="M737" s="261" t="s">
        <v>44952</v>
      </c>
      <c r="N737" s="262">
        <v>302.92</v>
      </c>
      <c r="P737" s="243" t="s">
        <v>17293</v>
      </c>
      <c r="Q737" s="244">
        <v>5190.6899999999996</v>
      </c>
      <c r="R737" s="104"/>
      <c r="S737" s="235" t="s">
        <v>33796</v>
      </c>
      <c r="T737" s="236">
        <v>1903</v>
      </c>
      <c r="V737" s="266" t="s">
        <v>12060</v>
      </c>
      <c r="W737" s="267">
        <v>2629.56</v>
      </c>
      <c r="Y737" s="245" t="s">
        <v>9764</v>
      </c>
      <c r="Z737" s="246">
        <v>410534</v>
      </c>
      <c r="AB737" s="231" t="s">
        <v>11264</v>
      </c>
      <c r="AC737" s="232">
        <v>16037</v>
      </c>
    </row>
    <row r="738" spans="1:29" ht="14.5" x14ac:dyDescent="0.35">
      <c r="A738" s="259" t="s">
        <v>4835</v>
      </c>
      <c r="B738" s="259"/>
      <c r="C738" s="260">
        <v>12431</v>
      </c>
      <c r="E738" s="239" t="s">
        <v>1189</v>
      </c>
      <c r="F738" s="239"/>
      <c r="G738" s="240">
        <v>29846</v>
      </c>
      <c r="M738" s="261" t="s">
        <v>51939</v>
      </c>
      <c r="N738" s="262">
        <v>271421.5</v>
      </c>
      <c r="P738" s="243" t="s">
        <v>17294</v>
      </c>
      <c r="Q738" s="244">
        <v>6264.18</v>
      </c>
      <c r="R738" s="104"/>
      <c r="S738" s="235" t="s">
        <v>33797</v>
      </c>
      <c r="T738" s="236">
        <v>858.77</v>
      </c>
      <c r="V738" s="266" t="s">
        <v>12061</v>
      </c>
      <c r="W738" s="267">
        <v>12431</v>
      </c>
      <c r="Y738" s="245" t="s">
        <v>10022</v>
      </c>
      <c r="Z738" s="246">
        <v>12744</v>
      </c>
      <c r="AB738" s="231" t="s">
        <v>10887</v>
      </c>
      <c r="AC738" s="232">
        <v>16037</v>
      </c>
    </row>
    <row r="739" spans="1:29" ht="14.5" x14ac:dyDescent="0.35">
      <c r="A739" s="259" t="s">
        <v>4837</v>
      </c>
      <c r="B739" s="259"/>
      <c r="C739" s="260">
        <v>8743.7199999999993</v>
      </c>
      <c r="E739" s="239" t="s">
        <v>1190</v>
      </c>
      <c r="F739" s="239"/>
      <c r="G739" s="240">
        <v>302968.89</v>
      </c>
      <c r="M739" s="261" t="s">
        <v>55612</v>
      </c>
      <c r="N739" s="262">
        <v>8250</v>
      </c>
      <c r="P739" s="243" t="s">
        <v>17295</v>
      </c>
      <c r="Q739" s="244">
        <v>1500</v>
      </c>
      <c r="R739" s="104"/>
      <c r="S739" s="235" t="s">
        <v>33798</v>
      </c>
      <c r="T739" s="236">
        <v>1342.37</v>
      </c>
      <c r="V739" s="266" t="s">
        <v>12062</v>
      </c>
      <c r="W739" s="267">
        <v>8743.7199999999993</v>
      </c>
      <c r="Y739" s="245" t="s">
        <v>10107</v>
      </c>
      <c r="Z739" s="246">
        <v>3365945.63</v>
      </c>
      <c r="AB739" s="231" t="s">
        <v>11265</v>
      </c>
      <c r="AC739" s="232">
        <v>3363</v>
      </c>
    </row>
    <row r="740" spans="1:29" ht="14.5" x14ac:dyDescent="0.35">
      <c r="A740" s="259" t="s">
        <v>4836</v>
      </c>
      <c r="B740" s="259"/>
      <c r="C740" s="260">
        <v>6682.22</v>
      </c>
      <c r="E740" s="239" t="s">
        <v>1191</v>
      </c>
      <c r="F740" s="239"/>
      <c r="G740" s="240">
        <v>1031894.03</v>
      </c>
      <c r="M740" s="261" t="s">
        <v>51940</v>
      </c>
      <c r="N740" s="262">
        <v>299.8</v>
      </c>
      <c r="P740" s="243" t="s">
        <v>17296</v>
      </c>
      <c r="Q740" s="244">
        <v>944.18</v>
      </c>
      <c r="R740" s="104"/>
      <c r="S740" s="235" t="s">
        <v>33799</v>
      </c>
      <c r="T740" s="236">
        <v>18926.78</v>
      </c>
      <c r="V740" s="266" t="s">
        <v>12063</v>
      </c>
      <c r="W740" s="267">
        <v>6682.22</v>
      </c>
      <c r="Y740" s="245" t="s">
        <v>12097</v>
      </c>
      <c r="Z740" s="246">
        <v>95843.21</v>
      </c>
      <c r="AB740" s="231" t="s">
        <v>10888</v>
      </c>
      <c r="AC740" s="232">
        <v>3363</v>
      </c>
    </row>
    <row r="741" spans="1:29" ht="14.5" x14ac:dyDescent="0.35">
      <c r="A741" s="259" t="s">
        <v>4921</v>
      </c>
      <c r="B741" s="259"/>
      <c r="C741" s="260">
        <v>4627</v>
      </c>
      <c r="E741" s="239" t="s">
        <v>1192</v>
      </c>
      <c r="F741" s="239"/>
      <c r="G741" s="240">
        <v>17617</v>
      </c>
      <c r="M741" s="261" t="s">
        <v>37933</v>
      </c>
      <c r="N741" s="262">
        <v>80919.44</v>
      </c>
      <c r="P741" s="243" t="s">
        <v>17297</v>
      </c>
      <c r="Q741" s="244">
        <v>500</v>
      </c>
      <c r="R741" s="104"/>
      <c r="S741" s="235" t="s">
        <v>33800</v>
      </c>
      <c r="T741" s="236">
        <v>7426.64</v>
      </c>
      <c r="V741" s="266" t="s">
        <v>12065</v>
      </c>
      <c r="W741" s="267">
        <v>4627</v>
      </c>
      <c r="Y741" s="245" t="s">
        <v>12398</v>
      </c>
      <c r="Z741" s="246">
        <v>3973.28</v>
      </c>
      <c r="AB741" s="231" t="s">
        <v>11266</v>
      </c>
      <c r="AC741" s="232">
        <v>18888</v>
      </c>
    </row>
    <row r="742" spans="1:29" ht="14.5" x14ac:dyDescent="0.35">
      <c r="A742" s="259" t="s">
        <v>4840</v>
      </c>
      <c r="B742" s="259"/>
      <c r="C742" s="260">
        <v>33989.769999999997</v>
      </c>
      <c r="E742" s="239" t="s">
        <v>1193</v>
      </c>
      <c r="F742" s="239"/>
      <c r="G742" s="240">
        <v>43052</v>
      </c>
      <c r="M742" s="261" t="s">
        <v>37934</v>
      </c>
      <c r="N742" s="262">
        <v>111774.94</v>
      </c>
      <c r="P742" s="243" t="s">
        <v>17298</v>
      </c>
      <c r="Q742" s="244">
        <v>2100.9499999999998</v>
      </c>
      <c r="R742" s="104"/>
      <c r="S742" s="235" t="s">
        <v>19946</v>
      </c>
      <c r="T742" s="236">
        <v>568.14</v>
      </c>
      <c r="V742" s="266" t="s">
        <v>12067</v>
      </c>
      <c r="W742" s="267">
        <v>33989.769999999997</v>
      </c>
      <c r="Y742" s="245" t="s">
        <v>13079</v>
      </c>
      <c r="Z742" s="246">
        <v>452513.64</v>
      </c>
      <c r="AB742" s="231" t="s">
        <v>10889</v>
      </c>
      <c r="AC742" s="232">
        <v>18888</v>
      </c>
    </row>
    <row r="743" spans="1:29" ht="14.5" x14ac:dyDescent="0.35">
      <c r="A743" s="259" t="s">
        <v>4842</v>
      </c>
      <c r="B743" s="259"/>
      <c r="C743" s="260">
        <v>21244</v>
      </c>
      <c r="E743" s="239" t="s">
        <v>334</v>
      </c>
      <c r="F743" s="239"/>
      <c r="G743" s="240">
        <v>194081</v>
      </c>
      <c r="M743" s="261" t="s">
        <v>37935</v>
      </c>
      <c r="N743" s="262">
        <v>14833.56</v>
      </c>
      <c r="P743" s="243" t="s">
        <v>17299</v>
      </c>
      <c r="Q743" s="244">
        <v>781</v>
      </c>
      <c r="R743" s="104"/>
      <c r="S743" s="235" t="s">
        <v>33801</v>
      </c>
      <c r="T743" s="236">
        <v>210.3</v>
      </c>
      <c r="V743" s="266" t="s">
        <v>12069</v>
      </c>
      <c r="W743" s="267">
        <v>21244</v>
      </c>
      <c r="Y743" s="245" t="s">
        <v>13928</v>
      </c>
      <c r="Z743" s="246">
        <v>11800</v>
      </c>
      <c r="AB743" s="231" t="s">
        <v>11267</v>
      </c>
      <c r="AC743" s="232">
        <v>13353</v>
      </c>
    </row>
    <row r="744" spans="1:29" ht="14.5" x14ac:dyDescent="0.35">
      <c r="A744" s="259" t="s">
        <v>4843</v>
      </c>
      <c r="B744" s="259"/>
      <c r="C744" s="260">
        <v>13730</v>
      </c>
      <c r="E744" s="239" t="s">
        <v>1194</v>
      </c>
      <c r="F744" s="239"/>
      <c r="G744" s="240">
        <v>4078</v>
      </c>
      <c r="M744" s="261" t="s">
        <v>52888</v>
      </c>
      <c r="N744" s="262">
        <v>3144.44</v>
      </c>
      <c r="P744" s="243" t="s">
        <v>17300</v>
      </c>
      <c r="Q744" s="244">
        <v>19715.73</v>
      </c>
      <c r="R744" s="104"/>
      <c r="S744" s="235" t="s">
        <v>33802</v>
      </c>
      <c r="T744" s="236">
        <v>1903</v>
      </c>
      <c r="V744" s="266" t="s">
        <v>12070</v>
      </c>
      <c r="W744" s="267">
        <v>13730</v>
      </c>
      <c r="Y744" s="245" t="s">
        <v>10653</v>
      </c>
      <c r="Z744" s="246">
        <v>6464322.5999999996</v>
      </c>
      <c r="AB744" s="231" t="s">
        <v>10890</v>
      </c>
      <c r="AC744" s="232">
        <v>13353</v>
      </c>
    </row>
    <row r="745" spans="1:29" ht="14.5" x14ac:dyDescent="0.35">
      <c r="A745" s="259" t="s">
        <v>4844</v>
      </c>
      <c r="B745" s="259"/>
      <c r="C745" s="260">
        <v>2736.2</v>
      </c>
      <c r="E745" s="239" t="s">
        <v>1195</v>
      </c>
      <c r="F745" s="239"/>
      <c r="G745" s="240">
        <v>187363.29</v>
      </c>
      <c r="M745" s="261" t="s">
        <v>52889</v>
      </c>
      <c r="N745" s="262">
        <v>3677.02</v>
      </c>
      <c r="P745" s="243" t="s">
        <v>17301</v>
      </c>
      <c r="Q745" s="244">
        <v>8660</v>
      </c>
      <c r="R745" s="104"/>
      <c r="S745" s="235" t="s">
        <v>19950</v>
      </c>
      <c r="T745" s="236">
        <v>858.77</v>
      </c>
      <c r="V745" s="266" t="s">
        <v>10349</v>
      </c>
      <c r="W745" s="267">
        <v>2736.2</v>
      </c>
      <c r="Y745" s="245" t="s">
        <v>7502</v>
      </c>
      <c r="Z745" s="246">
        <v>30896</v>
      </c>
      <c r="AB745" s="231" t="s">
        <v>11268</v>
      </c>
      <c r="AC745" s="232">
        <v>12079</v>
      </c>
    </row>
    <row r="746" spans="1:29" ht="14.5" x14ac:dyDescent="0.35">
      <c r="A746" s="259" t="s">
        <v>4846</v>
      </c>
      <c r="B746" s="259"/>
      <c r="C746" s="260">
        <v>28979.87</v>
      </c>
      <c r="E746" s="239" t="s">
        <v>1196</v>
      </c>
      <c r="F746" s="239"/>
      <c r="G746" s="240">
        <v>1587535.58</v>
      </c>
      <c r="M746" s="261" t="s">
        <v>55613</v>
      </c>
      <c r="N746" s="262">
        <v>800</v>
      </c>
      <c r="P746" s="243" t="s">
        <v>17302</v>
      </c>
      <c r="Q746" s="244">
        <v>869.33</v>
      </c>
      <c r="R746" s="104"/>
      <c r="S746" s="235" t="s">
        <v>19951</v>
      </c>
      <c r="T746" s="236">
        <v>1342.37</v>
      </c>
      <c r="V746" s="266" t="s">
        <v>12073</v>
      </c>
      <c r="W746" s="267">
        <v>28979.87</v>
      </c>
      <c r="Y746" s="245" t="s">
        <v>7753</v>
      </c>
      <c r="Z746" s="246">
        <v>6306</v>
      </c>
      <c r="AB746" s="231" t="s">
        <v>10891</v>
      </c>
      <c r="AC746" s="232">
        <v>12079</v>
      </c>
    </row>
    <row r="747" spans="1:29" ht="14.5" x14ac:dyDescent="0.35">
      <c r="A747" s="259" t="s">
        <v>4847</v>
      </c>
      <c r="B747" s="259"/>
      <c r="C747" s="260">
        <v>91270</v>
      </c>
      <c r="E747" s="239" t="s">
        <v>1197</v>
      </c>
      <c r="F747" s="239"/>
      <c r="G747" s="240">
        <v>71949.740000000005</v>
      </c>
      <c r="M747" s="261" t="s">
        <v>52890</v>
      </c>
      <c r="N747" s="262">
        <v>4000</v>
      </c>
      <c r="P747" s="243" t="s">
        <v>17303</v>
      </c>
      <c r="Q747" s="244">
        <v>66.45</v>
      </c>
      <c r="R747" s="104"/>
      <c r="S747" s="235" t="s">
        <v>19954</v>
      </c>
      <c r="T747" s="236">
        <v>18926.78</v>
      </c>
      <c r="V747" s="266" t="s">
        <v>12076</v>
      </c>
      <c r="W747" s="267">
        <v>91270</v>
      </c>
      <c r="Y747" s="245" t="s">
        <v>7927</v>
      </c>
      <c r="Z747" s="246">
        <v>1899</v>
      </c>
      <c r="AB747" s="231" t="s">
        <v>11269</v>
      </c>
      <c r="AC747" s="232">
        <v>2383.88</v>
      </c>
    </row>
    <row r="748" spans="1:29" ht="14.5" x14ac:dyDescent="0.35">
      <c r="A748" s="259" t="s">
        <v>4848</v>
      </c>
      <c r="B748" s="259"/>
      <c r="C748" s="260">
        <v>30868</v>
      </c>
      <c r="E748" s="239" t="s">
        <v>1198</v>
      </c>
      <c r="F748" s="239"/>
      <c r="G748" s="240">
        <v>60646.720000000001</v>
      </c>
      <c r="M748" s="261" t="s">
        <v>55614</v>
      </c>
      <c r="N748" s="262">
        <v>2147.6799999999998</v>
      </c>
      <c r="P748" s="243" t="s">
        <v>17304</v>
      </c>
      <c r="Q748" s="244">
        <v>3839.43</v>
      </c>
      <c r="R748" s="104"/>
      <c r="S748" s="235" t="s">
        <v>15234</v>
      </c>
      <c r="T748" s="236">
        <v>26844.39</v>
      </c>
      <c r="V748" s="266" t="s">
        <v>12077</v>
      </c>
      <c r="W748" s="267">
        <v>30868</v>
      </c>
      <c r="Y748" s="245" t="s">
        <v>8170</v>
      </c>
      <c r="Z748" s="246">
        <v>18994</v>
      </c>
      <c r="AB748" s="231" t="s">
        <v>10892</v>
      </c>
      <c r="AC748" s="232">
        <v>2383.88</v>
      </c>
    </row>
    <row r="749" spans="1:29" ht="14.5" x14ac:dyDescent="0.35">
      <c r="A749" s="259" t="s">
        <v>3538</v>
      </c>
      <c r="B749" s="259"/>
      <c r="C749" s="260">
        <v>1534.9</v>
      </c>
      <c r="E749" s="239" t="s">
        <v>1199</v>
      </c>
      <c r="F749" s="239"/>
      <c r="G749" s="240">
        <v>4154</v>
      </c>
      <c r="M749" s="261" t="s">
        <v>42913</v>
      </c>
      <c r="N749" s="262">
        <v>1838.26</v>
      </c>
      <c r="P749" s="243" t="s">
        <v>17305</v>
      </c>
      <c r="Q749" s="244">
        <v>500.79</v>
      </c>
      <c r="R749" s="104"/>
      <c r="S749" s="235" t="s">
        <v>15235</v>
      </c>
      <c r="T749" s="236">
        <v>55321.279999999999</v>
      </c>
      <c r="V749" s="266" t="s">
        <v>10353</v>
      </c>
      <c r="W749" s="267">
        <v>1534.9</v>
      </c>
      <c r="Y749" s="245" t="s">
        <v>8585</v>
      </c>
      <c r="Z749" s="246">
        <v>3165</v>
      </c>
      <c r="AB749" s="231" t="s">
        <v>11270</v>
      </c>
      <c r="AC749" s="232">
        <v>8268</v>
      </c>
    </row>
    <row r="750" spans="1:29" ht="14.5" x14ac:dyDescent="0.35">
      <c r="A750" s="259" t="s">
        <v>4927</v>
      </c>
      <c r="B750" s="259"/>
      <c r="C750" s="260">
        <v>4056</v>
      </c>
      <c r="E750" s="239" t="s">
        <v>336</v>
      </c>
      <c r="F750" s="239"/>
      <c r="G750" s="240">
        <v>276354</v>
      </c>
      <c r="M750" s="261" t="s">
        <v>55615</v>
      </c>
      <c r="N750" s="262">
        <v>389289.91</v>
      </c>
      <c r="P750" s="243" t="s">
        <v>17306</v>
      </c>
      <c r="Q750" s="244">
        <v>2000</v>
      </c>
      <c r="R750" s="104"/>
      <c r="S750" s="235" t="s">
        <v>15236</v>
      </c>
      <c r="T750" s="236">
        <v>112958.41</v>
      </c>
      <c r="V750" s="266" t="s">
        <v>12079</v>
      </c>
      <c r="W750" s="267">
        <v>4056</v>
      </c>
      <c r="Y750" s="245" t="s">
        <v>8882</v>
      </c>
      <c r="Z750" s="246">
        <v>5050</v>
      </c>
      <c r="AB750" s="231" t="s">
        <v>10893</v>
      </c>
      <c r="AC750" s="232">
        <v>8268</v>
      </c>
    </row>
    <row r="751" spans="1:29" ht="14.5" x14ac:dyDescent="0.35">
      <c r="A751" s="259" t="s">
        <v>4928</v>
      </c>
      <c r="B751" s="259"/>
      <c r="C751" s="260">
        <v>1283</v>
      </c>
      <c r="E751" s="239" t="s">
        <v>1200</v>
      </c>
      <c r="F751" s="239"/>
      <c r="G751" s="240">
        <v>127478.61</v>
      </c>
      <c r="M751" s="261" t="s">
        <v>52891</v>
      </c>
      <c r="N751" s="262">
        <v>311760.27</v>
      </c>
      <c r="P751" s="243" t="s">
        <v>17307</v>
      </c>
      <c r="Q751" s="244">
        <v>8013</v>
      </c>
      <c r="R751" s="104"/>
      <c r="S751" s="235" t="s">
        <v>15237</v>
      </c>
      <c r="T751" s="236">
        <v>13357.56</v>
      </c>
      <c r="V751" s="266" t="s">
        <v>12080</v>
      </c>
      <c r="W751" s="267">
        <v>1283</v>
      </c>
      <c r="Y751" s="245" t="s">
        <v>9142</v>
      </c>
      <c r="Z751" s="246">
        <v>11940</v>
      </c>
      <c r="AB751" s="231" t="s">
        <v>11271</v>
      </c>
      <c r="AC751" s="232">
        <v>17927</v>
      </c>
    </row>
    <row r="752" spans="1:29" ht="14.5" x14ac:dyDescent="0.35">
      <c r="A752" s="259" t="s">
        <v>4849</v>
      </c>
      <c r="B752" s="259"/>
      <c r="C752" s="260">
        <v>84797</v>
      </c>
      <c r="E752" s="239" t="s">
        <v>1201</v>
      </c>
      <c r="F752" s="239"/>
      <c r="G752" s="240">
        <v>2224577</v>
      </c>
      <c r="M752" s="261" t="s">
        <v>52892</v>
      </c>
      <c r="N752" s="262">
        <v>29408.35</v>
      </c>
      <c r="P752" s="243" t="s">
        <v>17308</v>
      </c>
      <c r="Q752" s="244">
        <v>869.33</v>
      </c>
      <c r="R752" s="104"/>
      <c r="S752" s="235" t="s">
        <v>15238</v>
      </c>
      <c r="T752" s="236">
        <v>52769.4</v>
      </c>
      <c r="V752" s="266" t="s">
        <v>12081</v>
      </c>
      <c r="W752" s="267">
        <v>84797</v>
      </c>
      <c r="Y752" s="245" t="s">
        <v>9365</v>
      </c>
      <c r="Z752" s="246">
        <v>65703</v>
      </c>
      <c r="AB752" s="231" t="s">
        <v>10894</v>
      </c>
      <c r="AC752" s="232">
        <v>17927</v>
      </c>
    </row>
    <row r="753" spans="1:29" ht="14.5" x14ac:dyDescent="0.35">
      <c r="A753" s="259" t="s">
        <v>3540</v>
      </c>
      <c r="B753" s="259"/>
      <c r="C753" s="260">
        <v>239748</v>
      </c>
      <c r="E753" s="239" t="s">
        <v>1202</v>
      </c>
      <c r="F753" s="239"/>
      <c r="G753" s="240">
        <v>50633.82</v>
      </c>
      <c r="M753" s="261" t="s">
        <v>52893</v>
      </c>
      <c r="N753" s="262">
        <v>135780.15</v>
      </c>
      <c r="P753" s="243" t="s">
        <v>17309</v>
      </c>
      <c r="Q753" s="244">
        <v>5190.6899999999996</v>
      </c>
      <c r="R753" s="104"/>
      <c r="S753" s="235" t="s">
        <v>15239</v>
      </c>
      <c r="T753" s="236">
        <v>19311.98</v>
      </c>
      <c r="V753" s="266" t="s">
        <v>10355</v>
      </c>
      <c r="W753" s="267">
        <v>239748</v>
      </c>
      <c r="Y753" s="245" t="s">
        <v>9524</v>
      </c>
      <c r="Z753" s="246">
        <v>2175</v>
      </c>
      <c r="AB753" s="231" t="s">
        <v>11272</v>
      </c>
      <c r="AC753" s="232">
        <v>16999</v>
      </c>
    </row>
    <row r="754" spans="1:29" ht="14.5" x14ac:dyDescent="0.35">
      <c r="A754" s="259" t="s">
        <v>5974</v>
      </c>
      <c r="B754" s="259"/>
      <c r="C754" s="260">
        <v>31000</v>
      </c>
      <c r="E754" s="239" t="s">
        <v>1203</v>
      </c>
      <c r="F754" s="239"/>
      <c r="G754" s="240">
        <v>23076</v>
      </c>
      <c r="M754" s="261" t="s">
        <v>52894</v>
      </c>
      <c r="N754" s="262">
        <v>187733.24</v>
      </c>
      <c r="P754" s="243" t="s">
        <v>17310</v>
      </c>
      <c r="Q754" s="244">
        <v>6264.18</v>
      </c>
      <c r="R754" s="104"/>
      <c r="S754" s="235" t="s">
        <v>15240</v>
      </c>
      <c r="T754" s="236">
        <v>36701.81</v>
      </c>
      <c r="V754" s="266" t="s">
        <v>12083</v>
      </c>
      <c r="W754" s="267">
        <v>31000</v>
      </c>
      <c r="Y754" s="245" t="s">
        <v>9765</v>
      </c>
      <c r="Z754" s="246">
        <v>12554.83</v>
      </c>
      <c r="AB754" s="231" t="s">
        <v>10896</v>
      </c>
      <c r="AC754" s="232">
        <v>16999</v>
      </c>
    </row>
    <row r="755" spans="1:29" ht="14.5" x14ac:dyDescent="0.35">
      <c r="A755" s="259" t="s">
        <v>4933</v>
      </c>
      <c r="B755" s="259"/>
      <c r="C755" s="260">
        <v>28.45</v>
      </c>
      <c r="E755" s="239" t="s">
        <v>1204</v>
      </c>
      <c r="F755" s="239"/>
      <c r="G755" s="240">
        <v>6660</v>
      </c>
      <c r="M755" s="261" t="s">
        <v>52895</v>
      </c>
      <c r="N755" s="262">
        <v>7208.98</v>
      </c>
      <c r="P755" s="243" t="s">
        <v>17311</v>
      </c>
      <c r="Q755" s="244">
        <v>1500</v>
      </c>
      <c r="R755" s="104"/>
      <c r="S755" s="235" t="s">
        <v>15241</v>
      </c>
      <c r="T755" s="236">
        <v>26679.759999999998</v>
      </c>
      <c r="V755" s="266" t="s">
        <v>12085</v>
      </c>
      <c r="W755" s="267">
        <v>28.45</v>
      </c>
      <c r="Y755" s="245" t="s">
        <v>10304</v>
      </c>
      <c r="Z755" s="246">
        <v>32670.1</v>
      </c>
      <c r="AB755" s="231" t="s">
        <v>10985</v>
      </c>
      <c r="AC755" s="232">
        <v>128474</v>
      </c>
    </row>
    <row r="756" spans="1:29" ht="14.5" x14ac:dyDescent="0.35">
      <c r="A756" s="259" t="s">
        <v>3541</v>
      </c>
      <c r="B756" s="259"/>
      <c r="C756" s="260">
        <v>71747.88</v>
      </c>
      <c r="E756" s="239" t="s">
        <v>1205</v>
      </c>
      <c r="F756" s="239"/>
      <c r="G756" s="240">
        <v>17768</v>
      </c>
      <c r="M756" s="261" t="s">
        <v>52896</v>
      </c>
      <c r="N756" s="262">
        <v>14318.03</v>
      </c>
      <c r="P756" s="243" t="s">
        <v>17312</v>
      </c>
      <c r="Q756" s="244">
        <v>1010.63</v>
      </c>
      <c r="R756" s="104"/>
      <c r="S756" s="235" t="s">
        <v>15242</v>
      </c>
      <c r="T756" s="236">
        <v>175</v>
      </c>
      <c r="V756" s="266" t="s">
        <v>10358</v>
      </c>
      <c r="W756" s="267">
        <v>71747.88</v>
      </c>
      <c r="Y756" s="245" t="s">
        <v>10363</v>
      </c>
      <c r="Z756" s="246">
        <v>7008</v>
      </c>
      <c r="AB756" s="231" t="s">
        <v>11273</v>
      </c>
      <c r="AC756" s="232">
        <v>69425</v>
      </c>
    </row>
    <row r="757" spans="1:29" ht="14.5" x14ac:dyDescent="0.35">
      <c r="A757" s="259" t="s">
        <v>4851</v>
      </c>
      <c r="B757" s="259"/>
      <c r="C757" s="260">
        <v>34650.019999999997</v>
      </c>
      <c r="E757" s="239" t="s">
        <v>1206</v>
      </c>
      <c r="F757" s="239"/>
      <c r="G757" s="240">
        <v>88888.99</v>
      </c>
      <c r="M757" s="261" t="s">
        <v>52897</v>
      </c>
      <c r="N757" s="262">
        <v>269049.96999999997</v>
      </c>
      <c r="P757" s="243" t="s">
        <v>17313</v>
      </c>
      <c r="Q757" s="244">
        <v>6339.43</v>
      </c>
      <c r="R757" s="104"/>
      <c r="S757" s="235" t="s">
        <v>15243</v>
      </c>
      <c r="T757" s="236">
        <v>89.41</v>
      </c>
      <c r="V757" s="266" t="s">
        <v>12087</v>
      </c>
      <c r="W757" s="267">
        <v>34650.019999999997</v>
      </c>
      <c r="Y757" s="245" t="s">
        <v>10465</v>
      </c>
      <c r="Z757" s="246">
        <v>2965</v>
      </c>
      <c r="AB757" s="231" t="s">
        <v>10286</v>
      </c>
      <c r="AC757" s="232">
        <v>109368.78</v>
      </c>
    </row>
    <row r="758" spans="1:29" ht="14.5" x14ac:dyDescent="0.35">
      <c r="A758" s="259" t="s">
        <v>4934</v>
      </c>
      <c r="B758" s="259"/>
      <c r="C758" s="260">
        <v>1469</v>
      </c>
      <c r="E758" s="239" t="s">
        <v>1207</v>
      </c>
      <c r="F758" s="239"/>
      <c r="G758" s="240">
        <v>11852</v>
      </c>
      <c r="M758" s="261" t="s">
        <v>37936</v>
      </c>
      <c r="N758" s="262">
        <v>229740.45</v>
      </c>
      <c r="P758" s="243" t="s">
        <v>17314</v>
      </c>
      <c r="Q758" s="244">
        <v>11395.74</v>
      </c>
      <c r="R758" s="104"/>
      <c r="S758" s="235" t="s">
        <v>15244</v>
      </c>
      <c r="T758" s="236">
        <v>42130</v>
      </c>
      <c r="V758" s="266" t="s">
        <v>12088</v>
      </c>
      <c r="W758" s="267">
        <v>1469</v>
      </c>
      <c r="Y758" s="245" t="s">
        <v>10507</v>
      </c>
      <c r="Z758" s="246">
        <v>24693.47</v>
      </c>
      <c r="AB758" s="231" t="s">
        <v>10897</v>
      </c>
      <c r="AC758" s="232">
        <v>307267.78000000003</v>
      </c>
    </row>
    <row r="759" spans="1:29" ht="14.5" x14ac:dyDescent="0.35">
      <c r="A759" s="259" t="s">
        <v>4852</v>
      </c>
      <c r="B759" s="259"/>
      <c r="C759" s="260">
        <v>17644</v>
      </c>
      <c r="E759" s="239" t="s">
        <v>1208</v>
      </c>
      <c r="F759" s="239"/>
      <c r="G759" s="240">
        <v>36773</v>
      </c>
      <c r="M759" s="261" t="s">
        <v>55616</v>
      </c>
      <c r="N759" s="262">
        <v>95</v>
      </c>
      <c r="P759" s="243" t="s">
        <v>17315</v>
      </c>
      <c r="Q759" s="244">
        <v>28375.73</v>
      </c>
      <c r="R759" s="104"/>
      <c r="S759" s="235" t="s">
        <v>15245</v>
      </c>
      <c r="T759" s="236">
        <v>104489.08</v>
      </c>
      <c r="V759" s="266" t="s">
        <v>12089</v>
      </c>
      <c r="W759" s="267">
        <v>17644</v>
      </c>
      <c r="Y759" s="245" t="s">
        <v>10566</v>
      </c>
      <c r="Z759" s="246">
        <v>7670.36</v>
      </c>
      <c r="AB759" s="231" t="s">
        <v>8525</v>
      </c>
      <c r="AC759" s="232">
        <v>4613.8100000000004</v>
      </c>
    </row>
    <row r="760" spans="1:29" ht="14.5" x14ac:dyDescent="0.35">
      <c r="A760" s="259" t="s">
        <v>4854</v>
      </c>
      <c r="B760" s="259"/>
      <c r="C760" s="260">
        <v>29107</v>
      </c>
      <c r="E760" s="239" t="s">
        <v>337</v>
      </c>
      <c r="F760" s="239"/>
      <c r="G760" s="240">
        <v>11314</v>
      </c>
      <c r="M760" s="261" t="s">
        <v>47441</v>
      </c>
      <c r="N760" s="262">
        <v>15140.04</v>
      </c>
      <c r="P760" s="243" t="s">
        <v>17316</v>
      </c>
      <c r="Q760" s="244">
        <v>47580</v>
      </c>
      <c r="R760" s="104"/>
      <c r="S760" s="235" t="s">
        <v>15246</v>
      </c>
      <c r="T760" s="236">
        <v>17614.64</v>
      </c>
      <c r="V760" s="266" t="s">
        <v>12091</v>
      </c>
      <c r="W760" s="267">
        <v>29107</v>
      </c>
      <c r="Y760" s="245" t="s">
        <v>10654</v>
      </c>
      <c r="Z760" s="246">
        <v>233689.76</v>
      </c>
      <c r="AB760" s="231" t="s">
        <v>11274</v>
      </c>
      <c r="AC760" s="232">
        <v>2083.4699999999998</v>
      </c>
    </row>
    <row r="761" spans="1:29" ht="14.5" x14ac:dyDescent="0.35">
      <c r="A761" s="259" t="s">
        <v>4855</v>
      </c>
      <c r="B761" s="259"/>
      <c r="C761" s="260">
        <v>63717</v>
      </c>
      <c r="E761" s="239" t="s">
        <v>1209</v>
      </c>
      <c r="F761" s="239"/>
      <c r="G761" s="240">
        <v>11230</v>
      </c>
      <c r="M761" s="261" t="s">
        <v>55617</v>
      </c>
      <c r="N761" s="262">
        <v>2375.3200000000002</v>
      </c>
      <c r="P761" s="243" t="s">
        <v>17317</v>
      </c>
      <c r="Q761" s="244">
        <v>3615.94</v>
      </c>
      <c r="R761" s="104"/>
      <c r="S761" s="235" t="s">
        <v>33803</v>
      </c>
      <c r="T761" s="236">
        <v>7000</v>
      </c>
      <c r="V761" s="266" t="s">
        <v>12092</v>
      </c>
      <c r="W761" s="267">
        <v>63717</v>
      </c>
      <c r="Y761" s="245" t="s">
        <v>7503</v>
      </c>
      <c r="Z761" s="246">
        <v>287208</v>
      </c>
      <c r="AB761" s="231" t="s">
        <v>10898</v>
      </c>
      <c r="AC761" s="232">
        <v>6697.28</v>
      </c>
    </row>
    <row r="762" spans="1:29" ht="14.5" x14ac:dyDescent="0.35">
      <c r="A762" s="259" t="s">
        <v>4856</v>
      </c>
      <c r="B762" s="259"/>
      <c r="C762" s="260">
        <v>22413</v>
      </c>
      <c r="E762" s="239" t="s">
        <v>1210</v>
      </c>
      <c r="F762" s="239"/>
      <c r="G762" s="240">
        <v>38114</v>
      </c>
      <c r="M762" s="261" t="s">
        <v>55618</v>
      </c>
      <c r="N762" s="262">
        <v>9621.2800000000007</v>
      </c>
      <c r="P762" s="243" t="s">
        <v>17318</v>
      </c>
      <c r="Q762" s="244">
        <v>9383.11</v>
      </c>
      <c r="R762" s="104"/>
      <c r="S762" s="235" t="s">
        <v>33804</v>
      </c>
      <c r="T762" s="236">
        <v>535.52</v>
      </c>
      <c r="V762" s="266" t="s">
        <v>12095</v>
      </c>
      <c r="W762" s="267">
        <v>22413</v>
      </c>
      <c r="Y762" s="245" t="s">
        <v>7754</v>
      </c>
      <c r="Z762" s="246">
        <v>15991</v>
      </c>
      <c r="AB762" s="231" t="s">
        <v>11275</v>
      </c>
      <c r="AC762" s="232">
        <v>9610</v>
      </c>
    </row>
    <row r="763" spans="1:29" ht="14.5" x14ac:dyDescent="0.35">
      <c r="A763" s="259" t="s">
        <v>3544</v>
      </c>
      <c r="B763" s="259"/>
      <c r="C763" s="260">
        <v>354</v>
      </c>
      <c r="E763" s="239" t="s">
        <v>1211</v>
      </c>
      <c r="F763" s="239"/>
      <c r="G763" s="240">
        <v>6603</v>
      </c>
      <c r="M763" s="261" t="s">
        <v>55619</v>
      </c>
      <c r="N763" s="262">
        <v>1509.48</v>
      </c>
      <c r="P763" s="243" t="s">
        <v>17319</v>
      </c>
      <c r="Q763" s="244">
        <v>13200</v>
      </c>
      <c r="R763" s="104"/>
      <c r="S763" s="235" t="s">
        <v>33805</v>
      </c>
      <c r="T763" s="236">
        <v>191400.28</v>
      </c>
      <c r="V763" s="266" t="s">
        <v>10361</v>
      </c>
      <c r="W763" s="267">
        <v>354</v>
      </c>
      <c r="Y763" s="245" t="s">
        <v>8171</v>
      </c>
      <c r="Z763" s="246">
        <v>298666</v>
      </c>
      <c r="AB763" s="231" t="s">
        <v>10899</v>
      </c>
      <c r="AC763" s="232">
        <v>9610</v>
      </c>
    </row>
    <row r="764" spans="1:29" ht="14.5" x14ac:dyDescent="0.35">
      <c r="A764" s="259" t="s">
        <v>4857</v>
      </c>
      <c r="B764" s="259"/>
      <c r="C764" s="260">
        <v>13987</v>
      </c>
      <c r="E764" s="239" t="s">
        <v>1212</v>
      </c>
      <c r="F764" s="239"/>
      <c r="G764" s="240">
        <v>3658</v>
      </c>
      <c r="M764" s="261" t="s">
        <v>52898</v>
      </c>
      <c r="N764" s="262">
        <v>24039.08</v>
      </c>
      <c r="P764" s="243" t="s">
        <v>17320</v>
      </c>
      <c r="Q764" s="244">
        <v>54780.95</v>
      </c>
      <c r="R764" s="104"/>
      <c r="S764" s="235" t="s">
        <v>33806</v>
      </c>
      <c r="T764" s="236">
        <v>121022.75</v>
      </c>
      <c r="V764" s="266" t="s">
        <v>12096</v>
      </c>
      <c r="W764" s="267">
        <v>13987</v>
      </c>
      <c r="Y764" s="245" t="s">
        <v>8441</v>
      </c>
      <c r="Z764" s="246">
        <v>64396</v>
      </c>
      <c r="AB764" s="231" t="s">
        <v>11276</v>
      </c>
      <c r="AC764" s="232">
        <v>17446</v>
      </c>
    </row>
    <row r="765" spans="1:29" ht="14.5" x14ac:dyDescent="0.35">
      <c r="A765" s="259" t="s">
        <v>4858</v>
      </c>
      <c r="B765" s="259"/>
      <c r="C765" s="260">
        <v>6372.25</v>
      </c>
      <c r="E765" s="239" t="s">
        <v>1213</v>
      </c>
      <c r="F765" s="239"/>
      <c r="G765" s="240">
        <v>8955</v>
      </c>
      <c r="M765" s="261" t="s">
        <v>51005</v>
      </c>
      <c r="N765" s="262">
        <v>25124</v>
      </c>
      <c r="P765" s="243" t="s">
        <v>17321</v>
      </c>
      <c r="Q765" s="244">
        <v>2520</v>
      </c>
      <c r="R765" s="104"/>
      <c r="S765" s="235" t="s">
        <v>33807</v>
      </c>
      <c r="T765" s="236">
        <v>186044</v>
      </c>
      <c r="V765" s="266" t="s">
        <v>12097</v>
      </c>
      <c r="W765" s="267">
        <v>6372.25</v>
      </c>
      <c r="Y765" s="245" t="s">
        <v>8586</v>
      </c>
      <c r="Z765" s="246">
        <v>17853</v>
      </c>
      <c r="AB765" s="231" t="s">
        <v>10901</v>
      </c>
      <c r="AC765" s="232">
        <v>17446</v>
      </c>
    </row>
    <row r="766" spans="1:29" ht="14.5" x14ac:dyDescent="0.35">
      <c r="A766" s="259" t="s">
        <v>3547</v>
      </c>
      <c r="B766" s="259"/>
      <c r="C766" s="260">
        <v>-297</v>
      </c>
      <c r="E766" s="239" t="s">
        <v>1214</v>
      </c>
      <c r="F766" s="239"/>
      <c r="G766" s="240">
        <v>62066.1</v>
      </c>
      <c r="M766" s="261" t="s">
        <v>55620</v>
      </c>
      <c r="N766" s="262">
        <v>565.33000000000004</v>
      </c>
      <c r="P766" s="243" t="s">
        <v>17322</v>
      </c>
      <c r="Q766" s="244">
        <v>120.57</v>
      </c>
      <c r="R766" s="104"/>
      <c r="S766" s="235" t="s">
        <v>15247</v>
      </c>
      <c r="T766" s="236">
        <v>26844.39</v>
      </c>
      <c r="V766" s="266" t="s">
        <v>10364</v>
      </c>
      <c r="W766" s="267">
        <v>-297</v>
      </c>
      <c r="Y766" s="245" t="s">
        <v>8883</v>
      </c>
      <c r="Z766" s="246">
        <v>68470</v>
      </c>
      <c r="AB766" s="231" t="s">
        <v>11277</v>
      </c>
      <c r="AC766" s="232">
        <v>17994</v>
      </c>
    </row>
    <row r="767" spans="1:29" ht="14.5" x14ac:dyDescent="0.35">
      <c r="A767" s="259" t="s">
        <v>3549</v>
      </c>
      <c r="B767" s="259"/>
      <c r="C767" s="260">
        <v>15036.87</v>
      </c>
      <c r="E767" s="239" t="s">
        <v>1215</v>
      </c>
      <c r="F767" s="239"/>
      <c r="G767" s="240">
        <v>18578</v>
      </c>
      <c r="M767" s="261" t="s">
        <v>51006</v>
      </c>
      <c r="N767" s="262">
        <v>19460.669999999998</v>
      </c>
      <c r="P767" s="243" t="s">
        <v>17323</v>
      </c>
      <c r="Q767" s="244">
        <v>106154.43</v>
      </c>
      <c r="R767" s="104"/>
      <c r="S767" s="235" t="s">
        <v>15248</v>
      </c>
      <c r="T767" s="236">
        <v>55321.279999999999</v>
      </c>
      <c r="V767" s="266" t="s">
        <v>10366</v>
      </c>
      <c r="W767" s="267">
        <v>15036.87</v>
      </c>
      <c r="Y767" s="245" t="s">
        <v>9143</v>
      </c>
      <c r="Z767" s="246">
        <v>60728</v>
      </c>
      <c r="AB767" s="231" t="s">
        <v>10902</v>
      </c>
      <c r="AC767" s="232">
        <v>17994</v>
      </c>
    </row>
    <row r="768" spans="1:29" ht="14.5" x14ac:dyDescent="0.35">
      <c r="A768" s="259" t="s">
        <v>3550</v>
      </c>
      <c r="B768" s="259"/>
      <c r="C768" s="260">
        <v>360067.69</v>
      </c>
      <c r="E768" s="239" t="s">
        <v>1216</v>
      </c>
      <c r="F768" s="239"/>
      <c r="G768" s="240">
        <v>2397823.7999999998</v>
      </c>
      <c r="M768" s="261" t="s">
        <v>47442</v>
      </c>
      <c r="N768" s="262">
        <v>394656.89</v>
      </c>
      <c r="P768" s="243" t="s">
        <v>17324</v>
      </c>
      <c r="Q768" s="244">
        <v>50013.75</v>
      </c>
      <c r="R768" s="104"/>
      <c r="S768" s="235" t="s">
        <v>15249</v>
      </c>
      <c r="T768" s="236">
        <v>112958.41</v>
      </c>
      <c r="V768" s="266" t="s">
        <v>10367</v>
      </c>
      <c r="W768" s="267">
        <v>360067.69</v>
      </c>
      <c r="Y768" s="245" t="s">
        <v>9366</v>
      </c>
      <c r="Z768" s="246">
        <v>378164</v>
      </c>
      <c r="AB768" s="231" t="s">
        <v>11278</v>
      </c>
      <c r="AC768" s="232">
        <v>15442</v>
      </c>
    </row>
    <row r="769" spans="1:29" ht="14.5" x14ac:dyDescent="0.35">
      <c r="A769" s="259" t="s">
        <v>3552</v>
      </c>
      <c r="B769" s="259"/>
      <c r="C769" s="260">
        <v>220</v>
      </c>
      <c r="E769" s="239" t="s">
        <v>1217</v>
      </c>
      <c r="F769" s="239"/>
      <c r="G769" s="240">
        <v>55807.25</v>
      </c>
      <c r="M769" s="261" t="s">
        <v>47443</v>
      </c>
      <c r="N769" s="262">
        <v>30191.11</v>
      </c>
      <c r="P769" s="243" t="s">
        <v>17325</v>
      </c>
      <c r="Q769" s="244">
        <v>3826.07</v>
      </c>
      <c r="R769" s="104"/>
      <c r="S769" s="235" t="s">
        <v>15250</v>
      </c>
      <c r="T769" s="236">
        <v>13357.56</v>
      </c>
      <c r="V769" s="266" t="s">
        <v>10369</v>
      </c>
      <c r="W769" s="267">
        <v>220</v>
      </c>
      <c r="Y769" s="245" t="s">
        <v>9525</v>
      </c>
      <c r="Z769" s="246">
        <v>15491</v>
      </c>
      <c r="AB769" s="231" t="s">
        <v>10903</v>
      </c>
      <c r="AC769" s="232">
        <v>15442</v>
      </c>
    </row>
    <row r="770" spans="1:29" ht="14.5" x14ac:dyDescent="0.35">
      <c r="A770" s="259" t="s">
        <v>4860</v>
      </c>
      <c r="B770" s="259"/>
      <c r="C770" s="260">
        <v>36870</v>
      </c>
      <c r="E770" s="239" t="s">
        <v>1218</v>
      </c>
      <c r="F770" s="239"/>
      <c r="G770" s="240">
        <v>6990</v>
      </c>
      <c r="M770" s="261" t="s">
        <v>44953</v>
      </c>
      <c r="N770" s="262">
        <v>1486</v>
      </c>
      <c r="P770" s="243" t="s">
        <v>17326</v>
      </c>
      <c r="Q770" s="244">
        <v>16706.18</v>
      </c>
      <c r="R770" s="104"/>
      <c r="S770" s="235" t="s">
        <v>15251</v>
      </c>
      <c r="T770" s="236">
        <v>52769.4</v>
      </c>
      <c r="V770" s="266" t="s">
        <v>12101</v>
      </c>
      <c r="W770" s="267">
        <v>36870</v>
      </c>
      <c r="Y770" s="245" t="s">
        <v>9766</v>
      </c>
      <c r="Z770" s="246">
        <v>38205</v>
      </c>
      <c r="AB770" s="231" t="s">
        <v>11279</v>
      </c>
      <c r="AC770" s="232">
        <v>10041</v>
      </c>
    </row>
    <row r="771" spans="1:29" ht="14.5" x14ac:dyDescent="0.35">
      <c r="A771" s="259" t="s">
        <v>4861</v>
      </c>
      <c r="B771" s="259"/>
      <c r="C771" s="260">
        <v>134285</v>
      </c>
      <c r="E771" s="239" t="s">
        <v>1219</v>
      </c>
      <c r="F771" s="239"/>
      <c r="G771" s="240">
        <v>77084</v>
      </c>
      <c r="M771" s="261" t="s">
        <v>44954</v>
      </c>
      <c r="N771" s="262">
        <v>76192.28</v>
      </c>
      <c r="P771" s="243" t="s">
        <v>17327</v>
      </c>
      <c r="Q771" s="244">
        <v>6797</v>
      </c>
      <c r="R771" s="104"/>
      <c r="S771" s="235" t="s">
        <v>33808</v>
      </c>
      <c r="T771" s="236">
        <v>7000</v>
      </c>
      <c r="V771" s="266" t="s">
        <v>12102</v>
      </c>
      <c r="W771" s="267">
        <v>134285</v>
      </c>
      <c r="Y771" s="245" t="s">
        <v>10108</v>
      </c>
      <c r="Z771" s="246">
        <v>680518.28</v>
      </c>
      <c r="AB771" s="231" t="s">
        <v>11300</v>
      </c>
      <c r="AC771" s="232">
        <v>23508</v>
      </c>
    </row>
    <row r="772" spans="1:29" ht="14.5" x14ac:dyDescent="0.35">
      <c r="A772" s="259" t="s">
        <v>3553</v>
      </c>
      <c r="B772" s="259"/>
      <c r="C772" s="260">
        <v>3782</v>
      </c>
      <c r="E772" s="239" t="s">
        <v>1220</v>
      </c>
      <c r="F772" s="239"/>
      <c r="G772" s="240">
        <v>22378</v>
      </c>
      <c r="M772" s="261" t="s">
        <v>44955</v>
      </c>
      <c r="N772" s="262">
        <v>5619.96</v>
      </c>
      <c r="P772" s="243" t="s">
        <v>17328</v>
      </c>
      <c r="Q772" s="244">
        <v>11005.94</v>
      </c>
      <c r="R772" s="104"/>
      <c r="S772" s="235" t="s">
        <v>15252</v>
      </c>
      <c r="T772" s="236">
        <v>19847.5</v>
      </c>
      <c r="V772" s="266" t="s">
        <v>10371</v>
      </c>
      <c r="W772" s="267">
        <v>3782</v>
      </c>
      <c r="Y772" s="245" t="s">
        <v>12399</v>
      </c>
      <c r="Z772" s="246">
        <v>43146.41</v>
      </c>
      <c r="AB772" s="231" t="s">
        <v>10904</v>
      </c>
      <c r="AC772" s="232">
        <v>33549</v>
      </c>
    </row>
    <row r="773" spans="1:29" ht="14.5" x14ac:dyDescent="0.35">
      <c r="A773" s="259" t="s">
        <v>4863</v>
      </c>
      <c r="B773" s="259"/>
      <c r="C773" s="260">
        <v>43721</v>
      </c>
      <c r="E773" s="239" t="s">
        <v>1221</v>
      </c>
      <c r="F773" s="239"/>
      <c r="G773" s="240">
        <v>35406</v>
      </c>
      <c r="M773" s="261" t="s">
        <v>55621</v>
      </c>
      <c r="N773" s="262">
        <v>6650.6</v>
      </c>
      <c r="P773" s="243" t="s">
        <v>17329</v>
      </c>
      <c r="Q773" s="244">
        <v>23180</v>
      </c>
      <c r="R773" s="104"/>
      <c r="S773" s="235" t="s">
        <v>15253</v>
      </c>
      <c r="T773" s="236">
        <v>36701.81</v>
      </c>
      <c r="V773" s="266" t="s">
        <v>12105</v>
      </c>
      <c r="W773" s="267">
        <v>43721</v>
      </c>
      <c r="Y773" s="245" t="s">
        <v>12581</v>
      </c>
      <c r="Z773" s="246">
        <v>28783.67</v>
      </c>
      <c r="AB773" s="231" t="s">
        <v>11280</v>
      </c>
      <c r="AC773" s="232">
        <v>6494</v>
      </c>
    </row>
    <row r="774" spans="1:29" ht="14.5" x14ac:dyDescent="0.35">
      <c r="A774" s="259" t="s">
        <v>3554</v>
      </c>
      <c r="B774" s="259"/>
      <c r="C774" s="260">
        <v>49681.68</v>
      </c>
      <c r="E774" s="239" t="s">
        <v>1222</v>
      </c>
      <c r="F774" s="239"/>
      <c r="G774" s="240">
        <v>186584.19</v>
      </c>
      <c r="M774" s="261" t="s">
        <v>51007</v>
      </c>
      <c r="N774" s="262">
        <v>720</v>
      </c>
      <c r="P774" s="243" t="s">
        <v>17330</v>
      </c>
      <c r="Q774" s="244">
        <v>375</v>
      </c>
      <c r="R774" s="104"/>
      <c r="S774" s="235" t="s">
        <v>15254</v>
      </c>
      <c r="T774" s="236">
        <v>26679.759999999998</v>
      </c>
      <c r="V774" s="266" t="s">
        <v>10372</v>
      </c>
      <c r="W774" s="267">
        <v>49681.68</v>
      </c>
      <c r="Y774" s="245" t="s">
        <v>12813</v>
      </c>
      <c r="Z774" s="246">
        <v>758.31</v>
      </c>
      <c r="AB774" s="231" t="s">
        <v>10905</v>
      </c>
      <c r="AC774" s="232">
        <v>6494</v>
      </c>
    </row>
    <row r="775" spans="1:29" ht="14.5" x14ac:dyDescent="0.35">
      <c r="A775" s="259" t="s">
        <v>3555</v>
      </c>
      <c r="B775" s="259"/>
      <c r="C775" s="260">
        <v>116365.97</v>
      </c>
      <c r="E775" s="239" t="s">
        <v>1223</v>
      </c>
      <c r="F775" s="239"/>
      <c r="G775" s="240">
        <v>6654</v>
      </c>
      <c r="M775" s="261" t="s">
        <v>51008</v>
      </c>
      <c r="N775" s="262">
        <v>42477.99</v>
      </c>
      <c r="P775" s="243" t="s">
        <v>17331</v>
      </c>
      <c r="Q775" s="244">
        <v>27.77</v>
      </c>
      <c r="R775" s="104"/>
      <c r="S775" s="235" t="s">
        <v>15255</v>
      </c>
      <c r="T775" s="236">
        <v>191575.28</v>
      </c>
      <c r="V775" s="266" t="s">
        <v>10373</v>
      </c>
      <c r="W775" s="267">
        <v>116365.97</v>
      </c>
      <c r="Y775" s="245" t="s">
        <v>13081</v>
      </c>
      <c r="Z775" s="246">
        <v>655445.22</v>
      </c>
      <c r="AB775" s="231" t="s">
        <v>8526</v>
      </c>
      <c r="AC775" s="232">
        <v>60000</v>
      </c>
    </row>
    <row r="776" spans="1:29" ht="14.5" x14ac:dyDescent="0.35">
      <c r="A776" s="259" t="s">
        <v>4940</v>
      </c>
      <c r="B776" s="259"/>
      <c r="C776" s="260">
        <v>4562</v>
      </c>
      <c r="E776" s="239" t="s">
        <v>1224</v>
      </c>
      <c r="F776" s="239"/>
      <c r="G776" s="240">
        <v>7515</v>
      </c>
      <c r="M776" s="261" t="s">
        <v>52899</v>
      </c>
      <c r="N776" s="262">
        <v>2397.27</v>
      </c>
      <c r="P776" s="243" t="s">
        <v>17332</v>
      </c>
      <c r="Q776" s="244">
        <v>81.3</v>
      </c>
      <c r="R776" s="104"/>
      <c r="S776" s="235" t="s">
        <v>15256</v>
      </c>
      <c r="T776" s="236">
        <v>89.41</v>
      </c>
      <c r="V776" s="266" t="s">
        <v>12106</v>
      </c>
      <c r="W776" s="267">
        <v>4562</v>
      </c>
      <c r="Y776" s="245" t="s">
        <v>13929</v>
      </c>
      <c r="Z776" s="246">
        <v>13250.22</v>
      </c>
      <c r="AB776" s="231" t="s">
        <v>11281</v>
      </c>
      <c r="AC776" s="232">
        <v>52384</v>
      </c>
    </row>
    <row r="777" spans="1:29" ht="14.5" x14ac:dyDescent="0.35">
      <c r="A777" s="259" t="s">
        <v>4941</v>
      </c>
      <c r="B777" s="259"/>
      <c r="C777" s="260">
        <v>3329</v>
      </c>
      <c r="E777" s="239" t="s">
        <v>1225</v>
      </c>
      <c r="F777" s="239"/>
      <c r="G777" s="240">
        <v>626565</v>
      </c>
      <c r="M777" s="261" t="s">
        <v>55622</v>
      </c>
      <c r="N777" s="262">
        <v>15765</v>
      </c>
      <c r="P777" s="243" t="s">
        <v>17333</v>
      </c>
      <c r="Q777" s="244">
        <v>27768.52</v>
      </c>
      <c r="R777" s="104"/>
      <c r="S777" s="235" t="s">
        <v>20082</v>
      </c>
      <c r="T777" s="236">
        <v>121022.75</v>
      </c>
      <c r="V777" s="266" t="s">
        <v>12107</v>
      </c>
      <c r="W777" s="267">
        <v>3329</v>
      </c>
      <c r="Y777" s="245" t="s">
        <v>10655</v>
      </c>
      <c r="Z777" s="246">
        <v>2667074.11</v>
      </c>
      <c r="AB777" s="231" t="s">
        <v>10290</v>
      </c>
      <c r="AC777" s="232">
        <v>156981.56</v>
      </c>
    </row>
    <row r="778" spans="1:29" ht="14.5" x14ac:dyDescent="0.35">
      <c r="A778" s="259" t="s">
        <v>3556</v>
      </c>
      <c r="B778" s="259"/>
      <c r="C778" s="260">
        <v>118</v>
      </c>
      <c r="E778" s="239" t="s">
        <v>1226</v>
      </c>
      <c r="F778" s="239"/>
      <c r="G778" s="240">
        <v>26164</v>
      </c>
      <c r="M778" s="261" t="s">
        <v>47444</v>
      </c>
      <c r="N778" s="262">
        <v>38573.83</v>
      </c>
      <c r="P778" s="243" t="s">
        <v>17334</v>
      </c>
      <c r="Q778" s="244">
        <v>258.26</v>
      </c>
      <c r="R778" s="104"/>
      <c r="S778" s="235" t="s">
        <v>15257</v>
      </c>
      <c r="T778" s="236">
        <v>42130</v>
      </c>
      <c r="V778" s="266" t="s">
        <v>10374</v>
      </c>
      <c r="W778" s="267">
        <v>118</v>
      </c>
      <c r="Y778" s="245" t="s">
        <v>7504</v>
      </c>
      <c r="Z778" s="246">
        <v>64895.58</v>
      </c>
      <c r="AB778" s="231" t="s">
        <v>10907</v>
      </c>
      <c r="AC778" s="232">
        <v>269365.56</v>
      </c>
    </row>
    <row r="779" spans="1:29" ht="14.5" x14ac:dyDescent="0.35">
      <c r="A779" s="259" t="s">
        <v>4942</v>
      </c>
      <c r="B779" s="259"/>
      <c r="C779" s="260">
        <v>3572</v>
      </c>
      <c r="E779" s="239" t="s">
        <v>1227</v>
      </c>
      <c r="F779" s="239"/>
      <c r="G779" s="240">
        <v>80795</v>
      </c>
      <c r="M779" s="261" t="s">
        <v>47445</v>
      </c>
      <c r="N779" s="262">
        <v>2961.42</v>
      </c>
      <c r="P779" s="243" t="s">
        <v>17335</v>
      </c>
      <c r="Q779" s="244">
        <v>25081.119999999999</v>
      </c>
      <c r="R779" s="104"/>
      <c r="S779" s="235" t="s">
        <v>15258</v>
      </c>
      <c r="T779" s="236">
        <v>104489.08</v>
      </c>
      <c r="V779" s="266" t="s">
        <v>12108</v>
      </c>
      <c r="W779" s="267">
        <v>3572</v>
      </c>
      <c r="Y779" s="245" t="s">
        <v>7755</v>
      </c>
      <c r="Z779" s="246">
        <v>14850</v>
      </c>
      <c r="AB779" s="231" t="s">
        <v>11282</v>
      </c>
      <c r="AC779" s="232">
        <v>5404</v>
      </c>
    </row>
    <row r="780" spans="1:29" ht="14.5" x14ac:dyDescent="0.35">
      <c r="A780" s="259" t="s">
        <v>3557</v>
      </c>
      <c r="B780" s="259"/>
      <c r="C780" s="260">
        <v>240</v>
      </c>
      <c r="E780" s="239" t="s">
        <v>1228</v>
      </c>
      <c r="F780" s="239"/>
      <c r="G780" s="240">
        <v>10197</v>
      </c>
      <c r="M780" s="261" t="s">
        <v>58804</v>
      </c>
      <c r="N780" s="262">
        <v>-952.25</v>
      </c>
      <c r="P780" s="243" t="s">
        <v>17336</v>
      </c>
      <c r="Q780" s="244">
        <v>7604.58</v>
      </c>
      <c r="R780" s="104"/>
      <c r="S780" s="235" t="s">
        <v>15259</v>
      </c>
      <c r="T780" s="236">
        <v>17614.64</v>
      </c>
      <c r="V780" s="266" t="s">
        <v>10375</v>
      </c>
      <c r="W780" s="267">
        <v>240</v>
      </c>
      <c r="Y780" s="245" t="s">
        <v>7928</v>
      </c>
      <c r="Z780" s="246">
        <v>4196.95</v>
      </c>
      <c r="AB780" s="231" t="s">
        <v>10908</v>
      </c>
      <c r="AC780" s="232">
        <v>5404</v>
      </c>
    </row>
    <row r="781" spans="1:29" ht="14.5" x14ac:dyDescent="0.35">
      <c r="A781" s="259" t="s">
        <v>4945</v>
      </c>
      <c r="B781" s="259"/>
      <c r="C781" s="260">
        <v>1511</v>
      </c>
      <c r="E781" s="239" t="s">
        <v>1229</v>
      </c>
      <c r="F781" s="239"/>
      <c r="G781" s="240">
        <v>11127.26</v>
      </c>
      <c r="M781" s="261" t="s">
        <v>47446</v>
      </c>
      <c r="N781" s="262">
        <v>451480.25</v>
      </c>
      <c r="P781" s="243" t="s">
        <v>17337</v>
      </c>
      <c r="Q781" s="244">
        <v>79661.42</v>
      </c>
      <c r="R781" s="104"/>
      <c r="S781" s="235" t="s">
        <v>33809</v>
      </c>
      <c r="T781" s="236">
        <v>186044</v>
      </c>
      <c r="V781" s="266" t="s">
        <v>12111</v>
      </c>
      <c r="W781" s="267">
        <v>1511</v>
      </c>
      <c r="Y781" s="245" t="s">
        <v>8172</v>
      </c>
      <c r="Z781" s="246">
        <v>146386.26999999999</v>
      </c>
      <c r="AB781" s="231" t="s">
        <v>11283</v>
      </c>
      <c r="AC781" s="232">
        <v>7504</v>
      </c>
    </row>
    <row r="782" spans="1:29" ht="14.5" x14ac:dyDescent="0.35">
      <c r="A782" s="259" t="s">
        <v>4946</v>
      </c>
      <c r="B782" s="259"/>
      <c r="C782" s="260">
        <v>1669.15</v>
      </c>
      <c r="E782" s="239" t="s">
        <v>1230</v>
      </c>
      <c r="F782" s="239"/>
      <c r="G782" s="240">
        <v>24609.96</v>
      </c>
      <c r="M782" s="261" t="s">
        <v>47447</v>
      </c>
      <c r="N782" s="262">
        <v>34444.15</v>
      </c>
      <c r="P782" s="243" t="s">
        <v>17338</v>
      </c>
      <c r="Q782" s="244">
        <v>6564</v>
      </c>
      <c r="R782" s="104"/>
      <c r="S782" s="235" t="s">
        <v>15260</v>
      </c>
      <c r="T782" s="236">
        <v>37533.97</v>
      </c>
      <c r="V782" s="266" t="s">
        <v>12112</v>
      </c>
      <c r="W782" s="267">
        <v>1669.15</v>
      </c>
      <c r="Y782" s="245" t="s">
        <v>8442</v>
      </c>
      <c r="Z782" s="246">
        <v>176732.46</v>
      </c>
      <c r="AB782" s="231" t="s">
        <v>10909</v>
      </c>
      <c r="AC782" s="232">
        <v>7504</v>
      </c>
    </row>
    <row r="783" spans="1:29" ht="14.5" x14ac:dyDescent="0.35">
      <c r="A783" s="259" t="s">
        <v>4947</v>
      </c>
      <c r="B783" s="259"/>
      <c r="C783" s="260">
        <v>1750</v>
      </c>
      <c r="E783" s="239" t="s">
        <v>1231</v>
      </c>
      <c r="F783" s="239"/>
      <c r="G783" s="240">
        <v>581946</v>
      </c>
      <c r="M783" s="261" t="s">
        <v>17341</v>
      </c>
      <c r="N783" s="262">
        <v>44312.5</v>
      </c>
      <c r="P783" s="243" t="s">
        <v>17339</v>
      </c>
      <c r="Q783" s="244">
        <v>107212</v>
      </c>
      <c r="R783" s="104"/>
      <c r="S783" s="235" t="s">
        <v>15261</v>
      </c>
      <c r="T783" s="236">
        <v>47537.279999999999</v>
      </c>
      <c r="V783" s="266" t="s">
        <v>12113</v>
      </c>
      <c r="W783" s="267">
        <v>1750</v>
      </c>
      <c r="Y783" s="245" t="s">
        <v>8587</v>
      </c>
      <c r="Z783" s="246">
        <v>6904.61</v>
      </c>
      <c r="AB783" s="231" t="s">
        <v>8527</v>
      </c>
      <c r="AC783" s="232">
        <v>30907.33</v>
      </c>
    </row>
    <row r="784" spans="1:29" ht="14.5" x14ac:dyDescent="0.35">
      <c r="A784" s="259" t="s">
        <v>4948</v>
      </c>
      <c r="B784" s="259"/>
      <c r="C784" s="260">
        <v>3336</v>
      </c>
      <c r="E784" s="239" t="s">
        <v>338</v>
      </c>
      <c r="F784" s="239"/>
      <c r="G784" s="240">
        <v>11949.52</v>
      </c>
      <c r="M784" s="261" t="s">
        <v>17343</v>
      </c>
      <c r="N784" s="262">
        <v>3366.72</v>
      </c>
      <c r="P784" s="243" t="s">
        <v>17340</v>
      </c>
      <c r="Q784" s="244">
        <v>18178.86</v>
      </c>
      <c r="R784" s="104"/>
      <c r="S784" s="235" t="s">
        <v>15262</v>
      </c>
      <c r="T784" s="236">
        <v>6507.95</v>
      </c>
      <c r="V784" s="266" t="s">
        <v>12114</v>
      </c>
      <c r="W784" s="267">
        <v>3336</v>
      </c>
      <c r="Y784" s="245" t="s">
        <v>9144</v>
      </c>
      <c r="Z784" s="246">
        <v>54006.99</v>
      </c>
      <c r="AB784" s="231" t="s">
        <v>11284</v>
      </c>
      <c r="AC784" s="232">
        <v>133881</v>
      </c>
    </row>
    <row r="785" spans="1:29" ht="14.5" x14ac:dyDescent="0.35">
      <c r="A785" s="259" t="s">
        <v>4949</v>
      </c>
      <c r="B785" s="259"/>
      <c r="C785" s="260">
        <v>820</v>
      </c>
      <c r="E785" s="239" t="s">
        <v>1232</v>
      </c>
      <c r="F785" s="239"/>
      <c r="G785" s="240">
        <v>9805</v>
      </c>
      <c r="M785" s="261" t="s">
        <v>17344</v>
      </c>
      <c r="N785" s="262">
        <v>1076.75</v>
      </c>
      <c r="P785" s="243" t="s">
        <v>17341</v>
      </c>
      <c r="Q785" s="244">
        <v>19650</v>
      </c>
      <c r="R785" s="104"/>
      <c r="S785" s="235" t="s">
        <v>15263</v>
      </c>
      <c r="T785" s="236">
        <v>16759.03</v>
      </c>
      <c r="V785" s="266" t="s">
        <v>12115</v>
      </c>
      <c r="W785" s="267">
        <v>820</v>
      </c>
      <c r="Y785" s="245" t="s">
        <v>9367</v>
      </c>
      <c r="Z785" s="246">
        <v>128120.49</v>
      </c>
      <c r="AB785" s="231" t="s">
        <v>10910</v>
      </c>
      <c r="AC785" s="232">
        <v>164788.32999999999</v>
      </c>
    </row>
    <row r="786" spans="1:29" ht="14.5" x14ac:dyDescent="0.35">
      <c r="A786" s="259" t="s">
        <v>4864</v>
      </c>
      <c r="B786" s="259"/>
      <c r="C786" s="260">
        <v>-845.97</v>
      </c>
      <c r="E786" s="239" t="s">
        <v>1233</v>
      </c>
      <c r="F786" s="239"/>
      <c r="G786" s="240">
        <v>85180</v>
      </c>
      <c r="M786" s="261" t="s">
        <v>14980</v>
      </c>
      <c r="N786" s="262">
        <v>53100</v>
      </c>
      <c r="P786" s="243" t="s">
        <v>17342</v>
      </c>
      <c r="Q786" s="244">
        <v>9646</v>
      </c>
      <c r="R786" s="104"/>
      <c r="S786" s="235" t="s">
        <v>15264</v>
      </c>
      <c r="T786" s="236">
        <v>6061.13</v>
      </c>
      <c r="V786" s="266" t="s">
        <v>10378</v>
      </c>
      <c r="W786" s="267">
        <v>-845.97</v>
      </c>
      <c r="Y786" s="245" t="s">
        <v>9526</v>
      </c>
      <c r="Z786" s="246">
        <v>6310</v>
      </c>
      <c r="AB786" s="231" t="s">
        <v>11285</v>
      </c>
      <c r="AC786" s="232">
        <v>4378.1099999999997</v>
      </c>
    </row>
    <row r="787" spans="1:29" ht="14.5" x14ac:dyDescent="0.35">
      <c r="A787" s="259" t="s">
        <v>3560</v>
      </c>
      <c r="B787" s="259"/>
      <c r="C787" s="260">
        <v>215149.96</v>
      </c>
      <c r="E787" s="239" t="s">
        <v>1234</v>
      </c>
      <c r="F787" s="239"/>
      <c r="G787" s="240">
        <v>2740831.65</v>
      </c>
      <c r="M787" s="261" t="s">
        <v>14981</v>
      </c>
      <c r="N787" s="262">
        <v>52580.28</v>
      </c>
      <c r="P787" s="243" t="s">
        <v>17343</v>
      </c>
      <c r="Q787" s="244">
        <v>1718.76</v>
      </c>
      <c r="R787" s="104"/>
      <c r="S787" s="235" t="s">
        <v>33810</v>
      </c>
      <c r="T787" s="236">
        <v>7301.44</v>
      </c>
      <c r="V787" s="266" t="s">
        <v>10379</v>
      </c>
      <c r="W787" s="267">
        <v>215149.96</v>
      </c>
      <c r="Y787" s="245" t="s">
        <v>9767</v>
      </c>
      <c r="Z787" s="246">
        <v>63290.03</v>
      </c>
      <c r="AB787" s="231" t="s">
        <v>10911</v>
      </c>
      <c r="AC787" s="232">
        <v>4378.1099999999997</v>
      </c>
    </row>
    <row r="788" spans="1:29" ht="14.5" x14ac:dyDescent="0.35">
      <c r="A788" s="259" t="s">
        <v>4952</v>
      </c>
      <c r="B788" s="259"/>
      <c r="C788" s="260">
        <v>3714</v>
      </c>
      <c r="E788" s="239" t="s">
        <v>1235</v>
      </c>
      <c r="F788" s="239"/>
      <c r="G788" s="240">
        <v>39524</v>
      </c>
      <c r="M788" s="261" t="s">
        <v>17346</v>
      </c>
      <c r="N788" s="262">
        <v>84428.63</v>
      </c>
      <c r="P788" s="243" t="s">
        <v>17344</v>
      </c>
      <c r="Q788" s="244">
        <v>4768.7299999999996</v>
      </c>
      <c r="R788" s="104"/>
      <c r="S788" s="235" t="s">
        <v>33811</v>
      </c>
      <c r="T788" s="236">
        <v>19249.86</v>
      </c>
      <c r="V788" s="266" t="s">
        <v>12118</v>
      </c>
      <c r="W788" s="267">
        <v>3714</v>
      </c>
      <c r="Y788" s="245" t="s">
        <v>10109</v>
      </c>
      <c r="Z788" s="246">
        <v>577374.81000000006</v>
      </c>
      <c r="AB788" s="231" t="s">
        <v>8528</v>
      </c>
      <c r="AC788" s="232">
        <v>1140441.67</v>
      </c>
    </row>
    <row r="789" spans="1:29" ht="14.5" x14ac:dyDescent="0.35">
      <c r="A789" s="259" t="s">
        <v>4953</v>
      </c>
      <c r="B789" s="259"/>
      <c r="C789" s="260">
        <v>6611.53</v>
      </c>
      <c r="E789" s="239" t="s">
        <v>1236</v>
      </c>
      <c r="F789" s="239"/>
      <c r="G789" s="240">
        <v>31795.83</v>
      </c>
      <c r="M789" s="261" t="s">
        <v>17347</v>
      </c>
      <c r="N789" s="262">
        <v>3281.88</v>
      </c>
      <c r="P789" s="243" t="s">
        <v>14980</v>
      </c>
      <c r="Q789" s="244">
        <v>38076.18</v>
      </c>
      <c r="R789" s="104"/>
      <c r="S789" s="235" t="s">
        <v>33812</v>
      </c>
      <c r="T789" s="236">
        <v>281484.59000000003</v>
      </c>
      <c r="V789" s="266" t="s">
        <v>12119</v>
      </c>
      <c r="W789" s="267">
        <v>6611.53</v>
      </c>
      <c r="Y789" s="245" t="s">
        <v>10364</v>
      </c>
      <c r="Z789" s="246">
        <v>15852.38</v>
      </c>
      <c r="AB789" s="231" t="s">
        <v>11286</v>
      </c>
      <c r="AC789" s="232">
        <v>737783</v>
      </c>
    </row>
    <row r="790" spans="1:29" ht="14.5" x14ac:dyDescent="0.35">
      <c r="A790" s="259" t="s">
        <v>5065</v>
      </c>
      <c r="B790" s="259"/>
      <c r="C790" s="260">
        <v>1996</v>
      </c>
      <c r="E790" s="239" t="s">
        <v>1237</v>
      </c>
      <c r="F790" s="239"/>
      <c r="G790" s="240">
        <v>74227</v>
      </c>
      <c r="M790" s="261" t="s">
        <v>17348</v>
      </c>
      <c r="N790" s="262">
        <v>153151.79</v>
      </c>
      <c r="P790" s="243" t="s">
        <v>17345</v>
      </c>
      <c r="Q790" s="244">
        <v>8251.9500000000007</v>
      </c>
      <c r="R790" s="104"/>
      <c r="S790" s="235" t="s">
        <v>33813</v>
      </c>
      <c r="T790" s="236">
        <v>197989.02</v>
      </c>
      <c r="V790" s="266" t="s">
        <v>12120</v>
      </c>
      <c r="W790" s="267">
        <v>1996</v>
      </c>
      <c r="Y790" s="245" t="s">
        <v>10489</v>
      </c>
      <c r="Z790" s="246">
        <v>159830.09</v>
      </c>
      <c r="AB790" s="231" t="s">
        <v>10293</v>
      </c>
      <c r="AC790" s="232">
        <v>232224.46</v>
      </c>
    </row>
    <row r="791" spans="1:29" ht="14.5" x14ac:dyDescent="0.35">
      <c r="A791" s="259" t="s">
        <v>4865</v>
      </c>
      <c r="B791" s="259"/>
      <c r="C791" s="260">
        <v>58299</v>
      </c>
      <c r="E791" s="239" t="s">
        <v>1238</v>
      </c>
      <c r="F791" s="239"/>
      <c r="G791" s="240">
        <v>24200</v>
      </c>
      <c r="M791" s="261" t="s">
        <v>55623</v>
      </c>
      <c r="N791" s="262">
        <v>11606.97</v>
      </c>
      <c r="P791" s="243" t="s">
        <v>14981</v>
      </c>
      <c r="Q791" s="244">
        <v>60457.39</v>
      </c>
      <c r="R791" s="104"/>
      <c r="S791" s="235" t="s">
        <v>33814</v>
      </c>
      <c r="T791" s="236">
        <v>73222.62</v>
      </c>
      <c r="V791" s="266" t="s">
        <v>12121</v>
      </c>
      <c r="W791" s="267">
        <v>58299</v>
      </c>
      <c r="Y791" s="245" t="s">
        <v>10567</v>
      </c>
      <c r="Z791" s="246">
        <v>31895.360000000001</v>
      </c>
      <c r="AB791" s="231" t="s">
        <v>10912</v>
      </c>
      <c r="AC791" s="232">
        <v>2110449.13</v>
      </c>
    </row>
    <row r="792" spans="1:29" ht="14.5" x14ac:dyDescent="0.35">
      <c r="A792" s="259" t="s">
        <v>4866</v>
      </c>
      <c r="B792" s="259"/>
      <c r="C792" s="260">
        <v>13181.18</v>
      </c>
      <c r="E792" s="239" t="s">
        <v>1239</v>
      </c>
      <c r="F792" s="239"/>
      <c r="G792" s="240">
        <v>23946</v>
      </c>
      <c r="M792" s="261" t="s">
        <v>55624</v>
      </c>
      <c r="N792" s="262">
        <v>887.95</v>
      </c>
      <c r="P792" s="243" t="s">
        <v>17346</v>
      </c>
      <c r="Q792" s="244">
        <v>211808.94</v>
      </c>
      <c r="R792" s="104"/>
      <c r="S792" s="235" t="s">
        <v>33815</v>
      </c>
      <c r="T792" s="236">
        <v>93.1</v>
      </c>
      <c r="V792" s="266" t="s">
        <v>12124</v>
      </c>
      <c r="W792" s="267">
        <v>13181.18</v>
      </c>
      <c r="Y792" s="245" t="s">
        <v>13083</v>
      </c>
      <c r="Z792" s="246">
        <v>619702.16</v>
      </c>
      <c r="AB792" s="231" t="s">
        <v>11287</v>
      </c>
      <c r="AC792" s="232">
        <v>11765</v>
      </c>
    </row>
    <row r="793" spans="1:29" ht="14.5" x14ac:dyDescent="0.35">
      <c r="A793" s="259" t="s">
        <v>4958</v>
      </c>
      <c r="B793" s="259"/>
      <c r="C793" s="260">
        <v>1690</v>
      </c>
      <c r="E793" s="239" t="s">
        <v>1240</v>
      </c>
      <c r="F793" s="239"/>
      <c r="G793" s="240">
        <v>84550.38</v>
      </c>
      <c r="M793" s="261" t="s">
        <v>55625</v>
      </c>
      <c r="N793" s="262">
        <v>2797.27</v>
      </c>
      <c r="P793" s="243" t="s">
        <v>17347</v>
      </c>
      <c r="Q793" s="244">
        <v>7300</v>
      </c>
      <c r="R793" s="104"/>
      <c r="S793" s="235" t="s">
        <v>33816</v>
      </c>
      <c r="T793" s="236">
        <v>44319.21</v>
      </c>
      <c r="V793" s="266" t="s">
        <v>12126</v>
      </c>
      <c r="W793" s="267">
        <v>1690</v>
      </c>
      <c r="Y793" s="245" t="s">
        <v>13930</v>
      </c>
      <c r="Z793" s="246">
        <v>12276.25</v>
      </c>
      <c r="AB793" s="231" t="s">
        <v>10913</v>
      </c>
      <c r="AC793" s="232">
        <v>11765</v>
      </c>
    </row>
    <row r="794" spans="1:29" ht="14.5" x14ac:dyDescent="0.35">
      <c r="A794" s="259" t="s">
        <v>4867</v>
      </c>
      <c r="B794" s="259"/>
      <c r="C794" s="260">
        <v>7991</v>
      </c>
      <c r="E794" s="239" t="s">
        <v>1241</v>
      </c>
      <c r="F794" s="239"/>
      <c r="G794" s="240">
        <v>47132.26</v>
      </c>
      <c r="M794" s="261" t="s">
        <v>44956</v>
      </c>
      <c r="N794" s="262">
        <v>20425</v>
      </c>
      <c r="P794" s="243" t="s">
        <v>17348</v>
      </c>
      <c r="Q794" s="244">
        <v>129979.64</v>
      </c>
      <c r="R794" s="104"/>
      <c r="S794" s="235" t="s">
        <v>33817</v>
      </c>
      <c r="T794" s="236">
        <v>95674.06</v>
      </c>
      <c r="V794" s="266" t="s">
        <v>12127</v>
      </c>
      <c r="W794" s="267">
        <v>7991</v>
      </c>
      <c r="Y794" s="245" t="s">
        <v>10656</v>
      </c>
      <c r="Z794" s="246">
        <v>2082624.43</v>
      </c>
      <c r="AB794" s="231" t="s">
        <v>11288</v>
      </c>
      <c r="AC794" s="232">
        <v>34415</v>
      </c>
    </row>
    <row r="795" spans="1:29" ht="14.5" x14ac:dyDescent="0.35">
      <c r="A795" s="259" t="s">
        <v>4959</v>
      </c>
      <c r="B795" s="259"/>
      <c r="C795" s="260">
        <v>7778</v>
      </c>
      <c r="E795" s="239" t="s">
        <v>1242</v>
      </c>
      <c r="F795" s="239"/>
      <c r="G795" s="240">
        <v>8561.52</v>
      </c>
      <c r="M795" s="261" t="s">
        <v>47448</v>
      </c>
      <c r="N795" s="262">
        <v>9702.67</v>
      </c>
      <c r="P795" s="243" t="s">
        <v>17349</v>
      </c>
      <c r="Q795" s="244">
        <v>634018.18000000005</v>
      </c>
      <c r="R795" s="104"/>
      <c r="S795" s="235" t="s">
        <v>33818</v>
      </c>
      <c r="T795" s="236">
        <v>63043.68</v>
      </c>
      <c r="V795" s="266" t="s">
        <v>12128</v>
      </c>
      <c r="W795" s="267">
        <v>7778</v>
      </c>
      <c r="Y795" s="245" t="s">
        <v>7929</v>
      </c>
      <c r="Z795" s="246">
        <v>172</v>
      </c>
      <c r="AB795" s="231" t="s">
        <v>10914</v>
      </c>
      <c r="AC795" s="232">
        <v>34415</v>
      </c>
    </row>
    <row r="796" spans="1:29" ht="14.5" x14ac:dyDescent="0.35">
      <c r="A796" s="259" t="s">
        <v>4960</v>
      </c>
      <c r="B796" s="259"/>
      <c r="C796" s="260">
        <v>3621</v>
      </c>
      <c r="E796" s="239" t="s">
        <v>1243</v>
      </c>
      <c r="F796" s="239"/>
      <c r="G796" s="240">
        <v>76224.009999999995</v>
      </c>
      <c r="M796" s="261" t="s">
        <v>17350</v>
      </c>
      <c r="N796" s="262">
        <v>742.26</v>
      </c>
      <c r="P796" s="243" t="s">
        <v>17350</v>
      </c>
      <c r="Q796" s="244">
        <v>47256.25</v>
      </c>
      <c r="R796" s="104"/>
      <c r="S796" s="235" t="s">
        <v>33819</v>
      </c>
      <c r="T796" s="236">
        <v>29511.26</v>
      </c>
      <c r="V796" s="266" t="s">
        <v>12129</v>
      </c>
      <c r="W796" s="267">
        <v>3621</v>
      </c>
      <c r="Y796" s="245" t="s">
        <v>8173</v>
      </c>
      <c r="Z796" s="246">
        <v>1712</v>
      </c>
      <c r="AB796" s="231" t="s">
        <v>8530</v>
      </c>
      <c r="AC796" s="232">
        <v>43924.41</v>
      </c>
    </row>
    <row r="797" spans="1:29" ht="14.5" x14ac:dyDescent="0.35">
      <c r="A797" s="259" t="s">
        <v>3562</v>
      </c>
      <c r="B797" s="259"/>
      <c r="C797" s="260">
        <v>3674.53</v>
      </c>
      <c r="E797" s="239" t="s">
        <v>1244</v>
      </c>
      <c r="F797" s="239"/>
      <c r="G797" s="240">
        <v>10778</v>
      </c>
      <c r="M797" s="261" t="s">
        <v>36461</v>
      </c>
      <c r="N797" s="262">
        <v>42257</v>
      </c>
      <c r="P797" s="243" t="s">
        <v>17351</v>
      </c>
      <c r="Q797" s="244">
        <v>112679.2</v>
      </c>
      <c r="R797" s="104"/>
      <c r="S797" s="235" t="s">
        <v>33820</v>
      </c>
      <c r="T797" s="236">
        <v>104717.74</v>
      </c>
      <c r="V797" s="266" t="s">
        <v>10383</v>
      </c>
      <c r="W797" s="267">
        <v>3674.53</v>
      </c>
      <c r="Y797" s="245" t="s">
        <v>8588</v>
      </c>
      <c r="Z797" s="246">
        <v>287</v>
      </c>
      <c r="AB797" s="231" t="s">
        <v>11289</v>
      </c>
      <c r="AC797" s="232">
        <v>354997.85</v>
      </c>
    </row>
    <row r="798" spans="1:29" ht="14.5" x14ac:dyDescent="0.35">
      <c r="A798" s="259" t="s">
        <v>4869</v>
      </c>
      <c r="B798" s="259"/>
      <c r="C798" s="260">
        <v>1932.96</v>
      </c>
      <c r="E798" s="239" t="s">
        <v>1245</v>
      </c>
      <c r="F798" s="239"/>
      <c r="G798" s="240">
        <v>7677</v>
      </c>
      <c r="M798" s="261" t="s">
        <v>42914</v>
      </c>
      <c r="N798" s="262">
        <v>1755.72</v>
      </c>
      <c r="P798" s="243" t="s">
        <v>17352</v>
      </c>
      <c r="Q798" s="244">
        <v>14720</v>
      </c>
      <c r="R798" s="104"/>
      <c r="S798" s="235" t="s">
        <v>33821</v>
      </c>
      <c r="T798" s="236">
        <v>61924</v>
      </c>
      <c r="V798" s="266" t="s">
        <v>10384</v>
      </c>
      <c r="W798" s="267">
        <v>1932.96</v>
      </c>
      <c r="Y798" s="245" t="s">
        <v>8884</v>
      </c>
      <c r="Z798" s="246">
        <v>1223</v>
      </c>
      <c r="AB798" s="231" t="s">
        <v>10296</v>
      </c>
      <c r="AC798" s="232">
        <v>74326.42</v>
      </c>
    </row>
    <row r="799" spans="1:29" ht="14.5" x14ac:dyDescent="0.35">
      <c r="A799" s="259" t="s">
        <v>4962</v>
      </c>
      <c r="B799" s="259"/>
      <c r="C799" s="260">
        <v>2431</v>
      </c>
      <c r="E799" s="239" t="s">
        <v>1246</v>
      </c>
      <c r="F799" s="239"/>
      <c r="G799" s="240">
        <v>81856</v>
      </c>
      <c r="M799" s="261" t="s">
        <v>47449</v>
      </c>
      <c r="N799" s="262">
        <v>165.88</v>
      </c>
      <c r="P799" s="243" t="s">
        <v>17353</v>
      </c>
      <c r="Q799" s="244">
        <v>50013.75</v>
      </c>
      <c r="R799" s="104"/>
      <c r="S799" s="235" t="s">
        <v>33822</v>
      </c>
      <c r="T799" s="236">
        <v>945851.33</v>
      </c>
      <c r="V799" s="266" t="s">
        <v>12131</v>
      </c>
      <c r="W799" s="267">
        <v>2431</v>
      </c>
      <c r="Y799" s="245" t="s">
        <v>9145</v>
      </c>
      <c r="Z799" s="246">
        <v>156</v>
      </c>
      <c r="AB799" s="231" t="s">
        <v>10915</v>
      </c>
      <c r="AC799" s="232">
        <v>473248.68</v>
      </c>
    </row>
    <row r="800" spans="1:29" ht="14.5" x14ac:dyDescent="0.35">
      <c r="A800" s="259" t="s">
        <v>4965</v>
      </c>
      <c r="B800" s="259"/>
      <c r="C800" s="260">
        <v>8840</v>
      </c>
      <c r="E800" s="239" t="s">
        <v>1247</v>
      </c>
      <c r="F800" s="239"/>
      <c r="G800" s="240">
        <v>366181</v>
      </c>
      <c r="M800" s="261" t="s">
        <v>55626</v>
      </c>
      <c r="N800" s="262">
        <v>9658.9500000000007</v>
      </c>
      <c r="P800" s="243" t="s">
        <v>17354</v>
      </c>
      <c r="Q800" s="244">
        <v>653668.18000000005</v>
      </c>
      <c r="R800" s="104"/>
      <c r="S800" s="235" t="s">
        <v>15265</v>
      </c>
      <c r="T800" s="236">
        <v>2157</v>
      </c>
      <c r="V800" s="266" t="s">
        <v>12133</v>
      </c>
      <c r="W800" s="267">
        <v>8840</v>
      </c>
      <c r="Y800" s="245" t="s">
        <v>9368</v>
      </c>
      <c r="Z800" s="246">
        <v>8361</v>
      </c>
      <c r="AB800" s="231" t="s">
        <v>10955</v>
      </c>
      <c r="AC800" s="232">
        <v>3322</v>
      </c>
    </row>
    <row r="801" spans="1:29" ht="14.5" x14ac:dyDescent="0.35">
      <c r="A801" s="259" t="s">
        <v>4968</v>
      </c>
      <c r="B801" s="259"/>
      <c r="C801" s="260">
        <v>3094</v>
      </c>
      <c r="E801" s="239" t="s">
        <v>1248</v>
      </c>
      <c r="F801" s="239"/>
      <c r="G801" s="240">
        <v>30340.87</v>
      </c>
      <c r="M801" s="261" t="s">
        <v>41620</v>
      </c>
      <c r="N801" s="262">
        <v>43435.78</v>
      </c>
      <c r="P801" s="243" t="s">
        <v>17355</v>
      </c>
      <c r="Q801" s="244">
        <v>57226</v>
      </c>
      <c r="R801" s="104"/>
      <c r="S801" s="235" t="s">
        <v>15266</v>
      </c>
      <c r="T801" s="236">
        <v>33.5</v>
      </c>
      <c r="V801" s="266" t="s">
        <v>12136</v>
      </c>
      <c r="W801" s="267">
        <v>3094</v>
      </c>
      <c r="Y801" s="245" t="s">
        <v>9527</v>
      </c>
      <c r="Z801" s="246">
        <v>2000</v>
      </c>
      <c r="AB801" s="231" t="s">
        <v>10986</v>
      </c>
      <c r="AC801" s="232">
        <v>9659</v>
      </c>
    </row>
    <row r="802" spans="1:29" ht="14.5" x14ac:dyDescent="0.35">
      <c r="A802" s="259" t="s">
        <v>4970</v>
      </c>
      <c r="B802" s="259"/>
      <c r="C802" s="260">
        <v>1861</v>
      </c>
      <c r="E802" s="239" t="s">
        <v>1249</v>
      </c>
      <c r="F802" s="239"/>
      <c r="G802" s="240">
        <v>4274</v>
      </c>
      <c r="M802" s="261" t="s">
        <v>42915</v>
      </c>
      <c r="N802" s="262">
        <v>10571.27</v>
      </c>
      <c r="P802" s="243" t="s">
        <v>17356</v>
      </c>
      <c r="Q802" s="244">
        <v>375</v>
      </c>
      <c r="R802" s="104"/>
      <c r="S802" s="235" t="s">
        <v>20175</v>
      </c>
      <c r="T802" s="236">
        <v>7301.44</v>
      </c>
      <c r="V802" s="266" t="s">
        <v>12138</v>
      </c>
      <c r="W802" s="267">
        <v>1861</v>
      </c>
      <c r="Y802" s="245" t="s">
        <v>9768</v>
      </c>
      <c r="Z802" s="246">
        <v>2434</v>
      </c>
      <c r="AB802" s="231" t="s">
        <v>10997</v>
      </c>
      <c r="AC802" s="232">
        <v>554</v>
      </c>
    </row>
    <row r="803" spans="1:29" ht="14.5" x14ac:dyDescent="0.35">
      <c r="A803" s="259" t="s">
        <v>4871</v>
      </c>
      <c r="B803" s="259"/>
      <c r="C803" s="260">
        <v>20060</v>
      </c>
      <c r="E803" s="239" t="s">
        <v>1250</v>
      </c>
      <c r="F803" s="239"/>
      <c r="G803" s="240">
        <v>431568</v>
      </c>
      <c r="M803" s="261" t="s">
        <v>42916</v>
      </c>
      <c r="N803" s="262">
        <v>775.13</v>
      </c>
      <c r="P803" s="243" t="s">
        <v>17357</v>
      </c>
      <c r="Q803" s="244">
        <v>56444.79</v>
      </c>
      <c r="R803" s="104"/>
      <c r="S803" s="235" t="s">
        <v>15267</v>
      </c>
      <c r="T803" s="236">
        <v>56783.83</v>
      </c>
      <c r="V803" s="266" t="s">
        <v>12141</v>
      </c>
      <c r="W803" s="267">
        <v>20060</v>
      </c>
      <c r="Y803" s="245" t="s">
        <v>10110</v>
      </c>
      <c r="Z803" s="246">
        <v>24766.6</v>
      </c>
      <c r="AB803" s="231" t="s">
        <v>9032</v>
      </c>
      <c r="AC803" s="232">
        <v>1429</v>
      </c>
    </row>
    <row r="804" spans="1:29" ht="14.5" x14ac:dyDescent="0.35">
      <c r="A804" s="259" t="s">
        <v>4872</v>
      </c>
      <c r="B804" s="259"/>
      <c r="C804" s="260">
        <v>977.04</v>
      </c>
      <c r="E804" s="239" t="s">
        <v>1251</v>
      </c>
      <c r="F804" s="239"/>
      <c r="G804" s="240">
        <v>21254</v>
      </c>
      <c r="M804" s="261" t="s">
        <v>42917</v>
      </c>
      <c r="N804" s="262">
        <v>2180.25</v>
      </c>
      <c r="P804" s="243" t="s">
        <v>17358</v>
      </c>
      <c r="Q804" s="244">
        <v>126912.34</v>
      </c>
      <c r="R804" s="104"/>
      <c r="S804" s="235" t="s">
        <v>15268</v>
      </c>
      <c r="T804" s="236">
        <v>329021.87</v>
      </c>
      <c r="V804" s="266" t="s">
        <v>10386</v>
      </c>
      <c r="W804" s="267">
        <v>977.04</v>
      </c>
      <c r="Y804" s="245" t="s">
        <v>12099</v>
      </c>
      <c r="Z804" s="246">
        <v>625.77</v>
      </c>
      <c r="AB804" s="231" t="s">
        <v>11290</v>
      </c>
      <c r="AC804" s="232">
        <v>6709</v>
      </c>
    </row>
    <row r="805" spans="1:29" ht="14.5" x14ac:dyDescent="0.35">
      <c r="A805" s="259" t="s">
        <v>4873</v>
      </c>
      <c r="B805" s="259"/>
      <c r="C805" s="260">
        <v>146304</v>
      </c>
      <c r="E805" s="239" t="s">
        <v>1252</v>
      </c>
      <c r="F805" s="239"/>
      <c r="G805" s="240">
        <v>134363.10999999999</v>
      </c>
      <c r="M805" s="261" t="s">
        <v>55627</v>
      </c>
      <c r="N805" s="262">
        <v>307.35000000000002</v>
      </c>
      <c r="P805" s="243" t="s">
        <v>14982</v>
      </c>
      <c r="Q805" s="244">
        <v>74928.7</v>
      </c>
      <c r="R805" s="104"/>
      <c r="S805" s="235" t="s">
        <v>20179</v>
      </c>
      <c r="T805" s="236">
        <v>197989.02</v>
      </c>
      <c r="V805" s="266" t="s">
        <v>12143</v>
      </c>
      <c r="W805" s="267">
        <v>146304</v>
      </c>
      <c r="Y805" s="245" t="s">
        <v>12583</v>
      </c>
      <c r="Z805" s="246">
        <v>9666</v>
      </c>
      <c r="AB805" s="231" t="s">
        <v>11301</v>
      </c>
      <c r="AC805" s="232">
        <v>50578</v>
      </c>
    </row>
    <row r="806" spans="1:29" ht="14.5" x14ac:dyDescent="0.35">
      <c r="A806" s="259" t="s">
        <v>4974</v>
      </c>
      <c r="B806" s="259"/>
      <c r="C806" s="260">
        <v>450</v>
      </c>
      <c r="E806" s="239" t="s">
        <v>1253</v>
      </c>
      <c r="F806" s="239"/>
      <c r="G806" s="240">
        <v>25638</v>
      </c>
      <c r="M806" s="261" t="s">
        <v>55628</v>
      </c>
      <c r="N806" s="262">
        <v>10204.68</v>
      </c>
      <c r="P806" s="243" t="s">
        <v>17359</v>
      </c>
      <c r="Q806" s="244">
        <v>13200</v>
      </c>
      <c r="R806" s="104"/>
      <c r="S806" s="235" t="s">
        <v>33823</v>
      </c>
      <c r="T806" s="236">
        <v>73222.62</v>
      </c>
      <c r="V806" s="266" t="s">
        <v>12145</v>
      </c>
      <c r="W806" s="267">
        <v>450</v>
      </c>
      <c r="Y806" s="245" t="s">
        <v>10568</v>
      </c>
      <c r="Z806" s="246">
        <v>1141</v>
      </c>
      <c r="AB806" s="231" t="s">
        <v>10916</v>
      </c>
      <c r="AC806" s="232">
        <v>72251</v>
      </c>
    </row>
    <row r="807" spans="1:29" ht="14.5" x14ac:dyDescent="0.35">
      <c r="A807" s="259" t="s">
        <v>4874</v>
      </c>
      <c r="B807" s="259"/>
      <c r="C807" s="260">
        <v>21344.17</v>
      </c>
      <c r="E807" s="239" t="s">
        <v>1254</v>
      </c>
      <c r="F807" s="239"/>
      <c r="G807" s="240">
        <v>467508</v>
      </c>
      <c r="M807" s="261" t="s">
        <v>55629</v>
      </c>
      <c r="N807" s="262">
        <v>758.37</v>
      </c>
      <c r="P807" s="243" t="s">
        <v>17360</v>
      </c>
      <c r="Q807" s="244">
        <v>258.26</v>
      </c>
      <c r="R807" s="104"/>
      <c r="S807" s="235" t="s">
        <v>20182</v>
      </c>
      <c r="T807" s="236">
        <v>93.1</v>
      </c>
      <c r="V807" s="266" t="s">
        <v>12146</v>
      </c>
      <c r="W807" s="267">
        <v>21344.17</v>
      </c>
      <c r="Y807" s="245" t="s">
        <v>13082</v>
      </c>
      <c r="Z807" s="246">
        <v>61619.76</v>
      </c>
      <c r="AB807" s="231" t="s">
        <v>8531</v>
      </c>
      <c r="AC807" s="232">
        <v>87265.02</v>
      </c>
    </row>
    <row r="808" spans="1:29" ht="14.5" x14ac:dyDescent="0.35">
      <c r="A808" s="259" t="s">
        <v>4975</v>
      </c>
      <c r="B808" s="259"/>
      <c r="C808" s="260">
        <v>2246</v>
      </c>
      <c r="E808" s="239" t="s">
        <v>1255</v>
      </c>
      <c r="F808" s="239"/>
      <c r="G808" s="240">
        <v>3849</v>
      </c>
      <c r="M808" s="261" t="s">
        <v>55630</v>
      </c>
      <c r="N808" s="262">
        <v>2025.75</v>
      </c>
      <c r="P808" s="243" t="s">
        <v>17361</v>
      </c>
      <c r="Q808" s="244">
        <v>22971.95</v>
      </c>
      <c r="R808" s="104"/>
      <c r="S808" s="235" t="s">
        <v>15269</v>
      </c>
      <c r="T808" s="236">
        <v>50827.16</v>
      </c>
      <c r="V808" s="266" t="s">
        <v>12147</v>
      </c>
      <c r="W808" s="267">
        <v>2246</v>
      </c>
      <c r="Y808" s="245" t="s">
        <v>10657</v>
      </c>
      <c r="Z808" s="246">
        <v>114164.13</v>
      </c>
      <c r="AB808" s="231" t="s">
        <v>11291</v>
      </c>
      <c r="AC808" s="232">
        <v>432086</v>
      </c>
    </row>
    <row r="809" spans="1:29" ht="14.5" x14ac:dyDescent="0.35">
      <c r="A809" s="259" t="s">
        <v>3564</v>
      </c>
      <c r="B809" s="259"/>
      <c r="C809" s="260">
        <v>1420.54</v>
      </c>
      <c r="E809" s="239" t="s">
        <v>1256</v>
      </c>
      <c r="F809" s="239"/>
      <c r="G809" s="240">
        <v>10695</v>
      </c>
      <c r="M809" s="261" t="s">
        <v>55631</v>
      </c>
      <c r="N809" s="262">
        <v>653.77</v>
      </c>
      <c r="P809" s="243" t="s">
        <v>14983</v>
      </c>
      <c r="Q809" s="244">
        <v>166102.9</v>
      </c>
      <c r="R809" s="104"/>
      <c r="S809" s="235" t="s">
        <v>15270</v>
      </c>
      <c r="T809" s="236">
        <v>112433.09</v>
      </c>
      <c r="V809" s="266" t="s">
        <v>10388</v>
      </c>
      <c r="W809" s="267">
        <v>1420.54</v>
      </c>
      <c r="Y809" s="245" t="s">
        <v>7505</v>
      </c>
      <c r="Z809" s="246">
        <v>35767.72</v>
      </c>
      <c r="AB809" s="231" t="s">
        <v>10297</v>
      </c>
      <c r="AC809" s="232">
        <v>7069.44</v>
      </c>
    </row>
    <row r="810" spans="1:29" ht="14.5" x14ac:dyDescent="0.35">
      <c r="A810" s="259" t="s">
        <v>4976</v>
      </c>
      <c r="B810" s="259"/>
      <c r="C810" s="260">
        <v>1426</v>
      </c>
      <c r="E810" s="239" t="s">
        <v>1257</v>
      </c>
      <c r="F810" s="239"/>
      <c r="G810" s="240">
        <v>72917</v>
      </c>
      <c r="M810" s="261" t="s">
        <v>55632</v>
      </c>
      <c r="N810" s="262">
        <v>34916.26</v>
      </c>
      <c r="P810" s="243" t="s">
        <v>17362</v>
      </c>
      <c r="Q810" s="244">
        <v>211808.94</v>
      </c>
      <c r="R810" s="104"/>
      <c r="S810" s="235" t="s">
        <v>15271</v>
      </c>
      <c r="T810" s="236">
        <v>2157</v>
      </c>
      <c r="V810" s="266" t="s">
        <v>12148</v>
      </c>
      <c r="W810" s="267">
        <v>1426</v>
      </c>
      <c r="Y810" s="245" t="s">
        <v>7930</v>
      </c>
      <c r="Z810" s="246">
        <v>5480</v>
      </c>
      <c r="AB810" s="231" t="s">
        <v>10917</v>
      </c>
      <c r="AC810" s="232">
        <v>526420.46</v>
      </c>
    </row>
    <row r="811" spans="1:29" ht="14.5" x14ac:dyDescent="0.35">
      <c r="A811" s="259" t="s">
        <v>3566</v>
      </c>
      <c r="B811" s="259"/>
      <c r="C811" s="260">
        <v>15026</v>
      </c>
      <c r="E811" s="239" t="s">
        <v>1258</v>
      </c>
      <c r="F811" s="239"/>
      <c r="G811" s="240">
        <v>187403</v>
      </c>
      <c r="M811" s="261" t="s">
        <v>55633</v>
      </c>
      <c r="N811" s="262">
        <v>15899.32</v>
      </c>
      <c r="P811" s="243" t="s">
        <v>17363</v>
      </c>
      <c r="Q811" s="244">
        <v>7420.57</v>
      </c>
      <c r="R811" s="104"/>
      <c r="S811" s="235" t="s">
        <v>33824</v>
      </c>
      <c r="T811" s="236">
        <v>63043.68</v>
      </c>
      <c r="V811" s="266" t="s">
        <v>10390</v>
      </c>
      <c r="W811" s="267">
        <v>15026</v>
      </c>
      <c r="Y811" s="245" t="s">
        <v>8174</v>
      </c>
      <c r="Z811" s="246">
        <v>29846</v>
      </c>
      <c r="AB811" s="231" t="s">
        <v>11292</v>
      </c>
      <c r="AC811" s="232">
        <v>40600</v>
      </c>
    </row>
    <row r="812" spans="1:29" ht="14.5" x14ac:dyDescent="0.35">
      <c r="A812" s="259" t="s">
        <v>4875</v>
      </c>
      <c r="B812" s="259"/>
      <c r="C812" s="260">
        <v>28600.28</v>
      </c>
      <c r="E812" s="239" t="s">
        <v>1259</v>
      </c>
      <c r="F812" s="239"/>
      <c r="G812" s="240">
        <v>7024.15</v>
      </c>
      <c r="M812" s="261" t="s">
        <v>55634</v>
      </c>
      <c r="N812" s="262">
        <v>1070.4000000000001</v>
      </c>
      <c r="P812" s="243" t="s">
        <v>17364</v>
      </c>
      <c r="Q812" s="244">
        <v>16706.18</v>
      </c>
      <c r="R812" s="104"/>
      <c r="S812" s="235" t="s">
        <v>20193</v>
      </c>
      <c r="T812" s="236">
        <v>29511.26</v>
      </c>
      <c r="V812" s="266" t="s">
        <v>12149</v>
      </c>
      <c r="W812" s="267">
        <v>28600.28</v>
      </c>
      <c r="Y812" s="245" t="s">
        <v>8589</v>
      </c>
      <c r="Z812" s="246">
        <v>45410</v>
      </c>
      <c r="AB812" s="231" t="s">
        <v>10918</v>
      </c>
      <c r="AC812" s="232">
        <v>40600</v>
      </c>
    </row>
    <row r="813" spans="1:29" ht="14.5" x14ac:dyDescent="0.35">
      <c r="A813" s="259" t="s">
        <v>4876</v>
      </c>
      <c r="B813" s="259"/>
      <c r="C813" s="260">
        <v>4213</v>
      </c>
      <c r="E813" s="239" t="s">
        <v>1260</v>
      </c>
      <c r="F813" s="239"/>
      <c r="G813" s="240">
        <v>348771.52</v>
      </c>
      <c r="M813" s="261" t="s">
        <v>55635</v>
      </c>
      <c r="N813" s="262">
        <v>3017.76</v>
      </c>
      <c r="P813" s="243" t="s">
        <v>14984</v>
      </c>
      <c r="Q813" s="244">
        <v>463990.43</v>
      </c>
      <c r="R813" s="104"/>
      <c r="S813" s="235" t="s">
        <v>15272</v>
      </c>
      <c r="T813" s="236">
        <v>33.5</v>
      </c>
      <c r="V813" s="266" t="s">
        <v>12150</v>
      </c>
      <c r="W813" s="267">
        <v>4213</v>
      </c>
      <c r="Y813" s="245" t="s">
        <v>8885</v>
      </c>
      <c r="Z813" s="246">
        <v>409.8</v>
      </c>
      <c r="AB813" s="231" t="s">
        <v>11293</v>
      </c>
      <c r="AC813" s="232">
        <v>34927</v>
      </c>
    </row>
    <row r="814" spans="1:29" ht="14.5" x14ac:dyDescent="0.35">
      <c r="A814" s="259" t="s">
        <v>3567</v>
      </c>
      <c r="B814" s="259"/>
      <c r="C814" s="260">
        <v>1212.1400000000001</v>
      </c>
      <c r="E814" s="239" t="s">
        <v>1261</v>
      </c>
      <c r="F814" s="239"/>
      <c r="G814" s="240">
        <v>90666</v>
      </c>
      <c r="M814" s="261" t="s">
        <v>47450</v>
      </c>
      <c r="N814" s="262">
        <v>3209</v>
      </c>
      <c r="P814" s="243" t="s">
        <v>17365</v>
      </c>
      <c r="Q814" s="244">
        <v>11500</v>
      </c>
      <c r="R814" s="104"/>
      <c r="S814" s="235" t="s">
        <v>20195</v>
      </c>
      <c r="T814" s="236">
        <v>104717.74</v>
      </c>
      <c r="V814" s="266" t="s">
        <v>10391</v>
      </c>
      <c r="W814" s="267">
        <v>1212.1400000000001</v>
      </c>
      <c r="Y814" s="245" t="s">
        <v>9369</v>
      </c>
      <c r="Z814" s="246">
        <v>70684</v>
      </c>
      <c r="AB814" s="231" t="s">
        <v>10919</v>
      </c>
      <c r="AC814" s="232">
        <v>34927</v>
      </c>
    </row>
    <row r="815" spans="1:29" ht="14.5" x14ac:dyDescent="0.35">
      <c r="A815" s="259" t="s">
        <v>4979</v>
      </c>
      <c r="B815" s="259"/>
      <c r="C815" s="260">
        <v>278</v>
      </c>
      <c r="E815" s="239" t="s">
        <v>1262</v>
      </c>
      <c r="F815" s="239"/>
      <c r="G815" s="240">
        <v>11243</v>
      </c>
      <c r="M815" s="261" t="s">
        <v>36462</v>
      </c>
      <c r="N815" s="262">
        <v>52340</v>
      </c>
      <c r="P815" s="243" t="s">
        <v>17366</v>
      </c>
      <c r="Q815" s="244">
        <v>1000</v>
      </c>
      <c r="R815" s="104"/>
      <c r="S815" s="235" t="s">
        <v>15273</v>
      </c>
      <c r="T815" s="236">
        <v>6061.13</v>
      </c>
      <c r="V815" s="266" t="s">
        <v>12155</v>
      </c>
      <c r="W815" s="267">
        <v>278</v>
      </c>
      <c r="Y815" s="245" t="s">
        <v>9528</v>
      </c>
      <c r="Z815" s="246">
        <v>2000</v>
      </c>
      <c r="AB815" s="231" t="s">
        <v>8533</v>
      </c>
      <c r="AC815" s="232">
        <v>181747.52</v>
      </c>
    </row>
    <row r="816" spans="1:29" ht="14.5" x14ac:dyDescent="0.35">
      <c r="A816" s="259" t="s">
        <v>4879</v>
      </c>
      <c r="B816" s="259"/>
      <c r="C816" s="260">
        <v>25771</v>
      </c>
      <c r="E816" s="239" t="s">
        <v>1263</v>
      </c>
      <c r="F816" s="239"/>
      <c r="G816" s="240">
        <v>4380</v>
      </c>
      <c r="M816" s="261" t="s">
        <v>36463</v>
      </c>
      <c r="N816" s="262">
        <v>321677.96000000002</v>
      </c>
      <c r="P816" s="243" t="s">
        <v>17367</v>
      </c>
      <c r="Q816" s="244">
        <v>4000</v>
      </c>
      <c r="R816" s="104"/>
      <c r="S816" s="235" t="s">
        <v>20200</v>
      </c>
      <c r="T816" s="236">
        <v>61924</v>
      </c>
      <c r="V816" s="266" t="s">
        <v>12156</v>
      </c>
      <c r="W816" s="267">
        <v>25771</v>
      </c>
      <c r="Y816" s="245" t="s">
        <v>9769</v>
      </c>
      <c r="Z816" s="246">
        <v>28261</v>
      </c>
      <c r="AB816" s="231" t="s">
        <v>9036</v>
      </c>
      <c r="AC816" s="232">
        <v>27274.9</v>
      </c>
    </row>
    <row r="817" spans="1:29" ht="14.5" x14ac:dyDescent="0.35">
      <c r="A817" s="259" t="s">
        <v>4880</v>
      </c>
      <c r="B817" s="259"/>
      <c r="C817" s="260">
        <v>265973.40999999997</v>
      </c>
      <c r="E817" s="239" t="s">
        <v>1264</v>
      </c>
      <c r="F817" s="239"/>
      <c r="G817" s="240">
        <v>36204</v>
      </c>
      <c r="M817" s="261" t="s">
        <v>37938</v>
      </c>
      <c r="N817" s="262">
        <v>39259</v>
      </c>
      <c r="P817" s="243" t="s">
        <v>17368</v>
      </c>
      <c r="Q817" s="244">
        <v>500</v>
      </c>
      <c r="R817" s="104"/>
      <c r="S817" s="235" t="s">
        <v>33825</v>
      </c>
      <c r="T817" s="236">
        <v>945851.33</v>
      </c>
      <c r="V817" s="266" t="s">
        <v>12158</v>
      </c>
      <c r="W817" s="267">
        <v>265973.40999999997</v>
      </c>
      <c r="Y817" s="245" t="s">
        <v>10111</v>
      </c>
      <c r="Z817" s="246">
        <v>136801.87</v>
      </c>
      <c r="AB817" s="231" t="s">
        <v>11294</v>
      </c>
      <c r="AC817" s="232">
        <v>204016</v>
      </c>
    </row>
    <row r="818" spans="1:29" ht="14.5" x14ac:dyDescent="0.35">
      <c r="A818" s="259" t="s">
        <v>4982</v>
      </c>
      <c r="B818" s="259"/>
      <c r="C818" s="260">
        <v>6715</v>
      </c>
      <c r="E818" s="239" t="s">
        <v>4277</v>
      </c>
      <c r="F818" s="239"/>
      <c r="G818" s="240">
        <v>30616.61</v>
      </c>
      <c r="M818" s="261" t="s">
        <v>55636</v>
      </c>
      <c r="N818" s="262">
        <v>12637.37</v>
      </c>
      <c r="P818" s="243" t="s">
        <v>17369</v>
      </c>
      <c r="Q818" s="244">
        <v>151</v>
      </c>
      <c r="R818" s="104"/>
      <c r="S818" s="235" t="s">
        <v>33826</v>
      </c>
      <c r="T818" s="236">
        <v>18092</v>
      </c>
      <c r="V818" s="266" t="s">
        <v>12159</v>
      </c>
      <c r="W818" s="267">
        <v>6715</v>
      </c>
      <c r="Y818" s="245" t="s">
        <v>10365</v>
      </c>
      <c r="Z818" s="246">
        <v>5375</v>
      </c>
      <c r="AB818" s="231" t="s">
        <v>10300</v>
      </c>
      <c r="AC818" s="232">
        <v>70674.460000000006</v>
      </c>
    </row>
    <row r="819" spans="1:29" ht="14.5" x14ac:dyDescent="0.35">
      <c r="A819" s="259" t="s">
        <v>4881</v>
      </c>
      <c r="B819" s="259"/>
      <c r="C819" s="260">
        <v>7262.96</v>
      </c>
      <c r="E819" s="239" t="s">
        <v>4278</v>
      </c>
      <c r="F819" s="239"/>
      <c r="G819" s="240">
        <v>2675.33</v>
      </c>
      <c r="M819" s="261" t="s">
        <v>41621</v>
      </c>
      <c r="N819" s="262">
        <v>922.06</v>
      </c>
      <c r="P819" s="243" t="s">
        <v>17370</v>
      </c>
      <c r="Q819" s="244">
        <v>1520</v>
      </c>
      <c r="R819" s="104"/>
      <c r="S819" s="235" t="s">
        <v>33827</v>
      </c>
      <c r="T819" s="236">
        <v>1383.47</v>
      </c>
      <c r="V819" s="266" t="s">
        <v>12161</v>
      </c>
      <c r="W819" s="267">
        <v>7262.96</v>
      </c>
      <c r="Y819" s="245" t="s">
        <v>12401</v>
      </c>
      <c r="Z819" s="246">
        <v>52.05</v>
      </c>
      <c r="AB819" s="231" t="s">
        <v>10920</v>
      </c>
      <c r="AC819" s="232">
        <v>483712.88</v>
      </c>
    </row>
    <row r="820" spans="1:29" ht="14.5" x14ac:dyDescent="0.35">
      <c r="A820" s="259" t="s">
        <v>4883</v>
      </c>
      <c r="B820" s="259"/>
      <c r="C820" s="260">
        <v>16499.650000000001</v>
      </c>
      <c r="E820" s="239" t="s">
        <v>1265</v>
      </c>
      <c r="F820" s="239"/>
      <c r="G820" s="240">
        <v>75553</v>
      </c>
      <c r="M820" s="261" t="s">
        <v>55637</v>
      </c>
      <c r="N820" s="262">
        <v>102131.87</v>
      </c>
      <c r="P820" s="243" t="s">
        <v>17371</v>
      </c>
      <c r="Q820" s="244">
        <v>251</v>
      </c>
      <c r="R820" s="104"/>
      <c r="S820" s="235" t="s">
        <v>33828</v>
      </c>
      <c r="T820" s="236">
        <v>15315.53</v>
      </c>
      <c r="V820" s="266" t="s">
        <v>12163</v>
      </c>
      <c r="W820" s="267">
        <v>16499.650000000001</v>
      </c>
      <c r="Y820" s="245" t="s">
        <v>12584</v>
      </c>
      <c r="Z820" s="246">
        <v>637.5</v>
      </c>
      <c r="AB820" s="231" t="s">
        <v>8534</v>
      </c>
      <c r="AC820" s="232">
        <v>52272</v>
      </c>
    </row>
    <row r="821" spans="1:29" ht="14.5" x14ac:dyDescent="0.35">
      <c r="A821" s="259" t="s">
        <v>3570</v>
      </c>
      <c r="B821" s="259"/>
      <c r="C821" s="260">
        <v>1995.19</v>
      </c>
      <c r="E821" s="239" t="s">
        <v>1266</v>
      </c>
      <c r="F821" s="239"/>
      <c r="G821" s="240">
        <v>4518</v>
      </c>
      <c r="M821" s="261" t="s">
        <v>36464</v>
      </c>
      <c r="N821" s="262">
        <v>38558.75</v>
      </c>
      <c r="P821" s="243" t="s">
        <v>17372</v>
      </c>
      <c r="Q821" s="244">
        <v>1522</v>
      </c>
      <c r="R821" s="104"/>
      <c r="S821" s="235" t="s">
        <v>33829</v>
      </c>
      <c r="T821" s="236">
        <v>18092</v>
      </c>
      <c r="V821" s="266" t="s">
        <v>10396</v>
      </c>
      <c r="W821" s="267">
        <v>1995.19</v>
      </c>
      <c r="Y821" s="245" t="s">
        <v>10658</v>
      </c>
      <c r="Z821" s="246">
        <v>360724.94</v>
      </c>
      <c r="AB821" s="231" t="s">
        <v>10998</v>
      </c>
      <c r="AC821" s="232">
        <v>6848</v>
      </c>
    </row>
    <row r="822" spans="1:29" ht="14.5" x14ac:dyDescent="0.35">
      <c r="A822" s="259" t="s">
        <v>4985</v>
      </c>
      <c r="B822" s="259"/>
      <c r="C822" s="260">
        <v>15370</v>
      </c>
      <c r="E822" s="239" t="s">
        <v>1267</v>
      </c>
      <c r="F822" s="239"/>
      <c r="G822" s="240">
        <v>671563</v>
      </c>
      <c r="M822" s="261" t="s">
        <v>36465</v>
      </c>
      <c r="N822" s="262">
        <v>115925.9</v>
      </c>
      <c r="P822" s="243" t="s">
        <v>17373</v>
      </c>
      <c r="Q822" s="244">
        <v>1144</v>
      </c>
      <c r="R822" s="104"/>
      <c r="S822" s="235" t="s">
        <v>20220</v>
      </c>
      <c r="T822" s="236">
        <v>1383.47</v>
      </c>
      <c r="V822" s="266" t="s">
        <v>12164</v>
      </c>
      <c r="W822" s="267">
        <v>15370</v>
      </c>
      <c r="Y822" s="245" t="s">
        <v>7506</v>
      </c>
      <c r="Z822" s="246">
        <v>669338.67000000004</v>
      </c>
      <c r="AB822" s="231" t="s">
        <v>11295</v>
      </c>
      <c r="AC822" s="232">
        <v>76580</v>
      </c>
    </row>
    <row r="823" spans="1:29" ht="14.5" x14ac:dyDescent="0.35">
      <c r="A823" s="259" t="s">
        <v>4884</v>
      </c>
      <c r="B823" s="259"/>
      <c r="C823" s="260">
        <v>14166.93</v>
      </c>
      <c r="E823" s="239" t="s">
        <v>1268</v>
      </c>
      <c r="F823" s="239"/>
      <c r="G823" s="240">
        <v>18214</v>
      </c>
      <c r="M823" s="261" t="s">
        <v>36466</v>
      </c>
      <c r="N823" s="262">
        <v>44698.42</v>
      </c>
      <c r="P823" s="243" t="s">
        <v>17374</v>
      </c>
      <c r="Q823" s="244">
        <v>5400</v>
      </c>
      <c r="R823" s="104"/>
      <c r="S823" s="235" t="s">
        <v>20221</v>
      </c>
      <c r="T823" s="236">
        <v>15315.53</v>
      </c>
      <c r="V823" s="266" t="s">
        <v>12165</v>
      </c>
      <c r="W823" s="267">
        <v>14166.93</v>
      </c>
      <c r="Y823" s="245" t="s">
        <v>7756</v>
      </c>
      <c r="Z823" s="246">
        <v>55753.5</v>
      </c>
      <c r="AB823" s="231" t="s">
        <v>10921</v>
      </c>
      <c r="AC823" s="232">
        <v>135700</v>
      </c>
    </row>
    <row r="824" spans="1:29" ht="14.5" x14ac:dyDescent="0.35">
      <c r="A824" s="259" t="s">
        <v>4987</v>
      </c>
      <c r="B824" s="259"/>
      <c r="C824" s="260">
        <v>2980</v>
      </c>
      <c r="E824" s="239" t="s">
        <v>1269</v>
      </c>
      <c r="F824" s="239"/>
      <c r="G824" s="240">
        <v>42708</v>
      </c>
      <c r="M824" s="261" t="s">
        <v>55638</v>
      </c>
      <c r="N824" s="262">
        <v>105252.76</v>
      </c>
      <c r="P824" s="243" t="s">
        <v>17375</v>
      </c>
      <c r="Q824" s="244">
        <v>3889</v>
      </c>
      <c r="R824" s="104"/>
      <c r="S824" s="235" t="s">
        <v>15274</v>
      </c>
      <c r="T824" s="236">
        <v>19250</v>
      </c>
      <c r="V824" s="266" t="s">
        <v>12167</v>
      </c>
      <c r="W824" s="267">
        <v>2980</v>
      </c>
      <c r="Y824" s="245" t="s">
        <v>7931</v>
      </c>
      <c r="Z824" s="246">
        <v>26313.88</v>
      </c>
      <c r="AB824" s="205"/>
      <c r="AC824" s="206"/>
    </row>
    <row r="825" spans="1:29" ht="14.5" x14ac:dyDescent="0.35">
      <c r="A825" s="259" t="s">
        <v>3572</v>
      </c>
      <c r="B825" s="259"/>
      <c r="C825" s="260">
        <v>1056.99</v>
      </c>
      <c r="E825" s="239" t="s">
        <v>1270</v>
      </c>
      <c r="F825" s="239"/>
      <c r="G825" s="240">
        <v>27917</v>
      </c>
      <c r="M825" s="261" t="s">
        <v>51009</v>
      </c>
      <c r="N825" s="262">
        <v>549674.38</v>
      </c>
      <c r="P825" s="243" t="s">
        <v>17376</v>
      </c>
      <c r="Q825" s="244">
        <v>2000</v>
      </c>
      <c r="R825" s="104"/>
      <c r="S825" s="235" t="s">
        <v>15275</v>
      </c>
      <c r="T825" s="236">
        <v>500</v>
      </c>
      <c r="V825" s="266" t="s">
        <v>10399</v>
      </c>
      <c r="W825" s="267">
        <v>1056.99</v>
      </c>
      <c r="Y825" s="245" t="s">
        <v>8175</v>
      </c>
      <c r="Z825" s="246">
        <v>302968.89</v>
      </c>
      <c r="AB825" s="188"/>
      <c r="AC825" s="189"/>
    </row>
    <row r="826" spans="1:29" ht="14.5" x14ac:dyDescent="0.35">
      <c r="A826" s="259" t="s">
        <v>4886</v>
      </c>
      <c r="B826" s="259"/>
      <c r="C826" s="260">
        <v>1067057</v>
      </c>
      <c r="E826" s="239" t="s">
        <v>1271</v>
      </c>
      <c r="F826" s="239"/>
      <c r="G826" s="240">
        <v>194419</v>
      </c>
      <c r="M826" s="261" t="s">
        <v>51941</v>
      </c>
      <c r="N826" s="262">
        <v>16500</v>
      </c>
      <c r="P826" s="243" t="s">
        <v>17377</v>
      </c>
      <c r="Q826" s="244">
        <v>1961</v>
      </c>
      <c r="R826" s="104"/>
      <c r="S826" s="235" t="s">
        <v>15276</v>
      </c>
      <c r="T826" s="236">
        <v>1473</v>
      </c>
      <c r="V826" s="266" t="s">
        <v>12168</v>
      </c>
      <c r="W826" s="267">
        <v>1067057</v>
      </c>
      <c r="Y826" s="245" t="s">
        <v>8443</v>
      </c>
      <c r="Z826" s="246">
        <v>282006.39</v>
      </c>
      <c r="AB826" s="188"/>
      <c r="AC826" s="189"/>
    </row>
    <row r="827" spans="1:29" ht="14.5" x14ac:dyDescent="0.35">
      <c r="A827" s="259" t="s">
        <v>4988</v>
      </c>
      <c r="B827" s="259"/>
      <c r="C827" s="260">
        <v>12319</v>
      </c>
      <c r="E827" s="239" t="s">
        <v>1272</v>
      </c>
      <c r="F827" s="239"/>
      <c r="G827" s="240">
        <v>5976</v>
      </c>
      <c r="M827" s="261" t="s">
        <v>51942</v>
      </c>
      <c r="N827" s="262">
        <v>1215.95</v>
      </c>
      <c r="P827" s="243" t="s">
        <v>17378</v>
      </c>
      <c r="Q827" s="244">
        <v>2000</v>
      </c>
      <c r="R827" s="104"/>
      <c r="S827" s="235" t="s">
        <v>33830</v>
      </c>
      <c r="T827" s="236">
        <v>15618.35</v>
      </c>
      <c r="V827" s="266" t="s">
        <v>12169</v>
      </c>
      <c r="W827" s="267">
        <v>12319</v>
      </c>
      <c r="Y827" s="245" t="s">
        <v>8590</v>
      </c>
      <c r="Z827" s="246">
        <v>43618.559999999998</v>
      </c>
      <c r="AB827" s="188"/>
      <c r="AC827" s="189"/>
    </row>
    <row r="828" spans="1:29" ht="14.5" x14ac:dyDescent="0.35">
      <c r="A828" s="259" t="s">
        <v>4989</v>
      </c>
      <c r="B828" s="259"/>
      <c r="C828" s="260">
        <v>6480</v>
      </c>
      <c r="E828" s="239" t="s">
        <v>1273</v>
      </c>
      <c r="F828" s="239"/>
      <c r="G828" s="240">
        <v>4933</v>
      </c>
      <c r="M828" s="261" t="s">
        <v>51943</v>
      </c>
      <c r="N828" s="262">
        <v>3976.5</v>
      </c>
      <c r="P828" s="243" t="s">
        <v>17379</v>
      </c>
      <c r="Q828" s="244">
        <v>711</v>
      </c>
      <c r="R828" s="104"/>
      <c r="S828" s="235" t="s">
        <v>33831</v>
      </c>
      <c r="T828" s="236">
        <v>1242.6500000000001</v>
      </c>
      <c r="V828" s="266" t="s">
        <v>12170</v>
      </c>
      <c r="W828" s="267">
        <v>6480</v>
      </c>
      <c r="Y828" s="245" t="s">
        <v>8818</v>
      </c>
      <c r="Z828" s="246">
        <v>57638.38</v>
      </c>
    </row>
    <row r="829" spans="1:29" ht="14.5" x14ac:dyDescent="0.35">
      <c r="A829" s="259" t="s">
        <v>4990</v>
      </c>
      <c r="B829" s="259"/>
      <c r="C829" s="260">
        <v>2659</v>
      </c>
      <c r="E829" s="239" t="s">
        <v>1274</v>
      </c>
      <c r="F829" s="239"/>
      <c r="G829" s="240">
        <v>299192</v>
      </c>
      <c r="M829" s="261" t="s">
        <v>47451</v>
      </c>
      <c r="N829" s="262">
        <v>151581.51</v>
      </c>
      <c r="P829" s="243" t="s">
        <v>17380</v>
      </c>
      <c r="Q829" s="244">
        <v>216</v>
      </c>
      <c r="R829" s="104"/>
      <c r="S829" s="235" t="s">
        <v>33832</v>
      </c>
      <c r="T829" s="236">
        <v>4369</v>
      </c>
      <c r="V829" s="266" t="s">
        <v>12171</v>
      </c>
      <c r="W829" s="267">
        <v>2659</v>
      </c>
      <c r="Y829" s="245" t="s">
        <v>8886</v>
      </c>
      <c r="Z829" s="246">
        <v>141620</v>
      </c>
    </row>
    <row r="830" spans="1:29" ht="14.5" x14ac:dyDescent="0.35">
      <c r="A830" s="259" t="s">
        <v>4991</v>
      </c>
      <c r="B830" s="259"/>
      <c r="C830" s="260">
        <v>2129.0100000000002</v>
      </c>
      <c r="E830" s="239" t="s">
        <v>1275</v>
      </c>
      <c r="F830" s="239"/>
      <c r="G830" s="240">
        <v>3232</v>
      </c>
      <c r="M830" s="261" t="s">
        <v>47452</v>
      </c>
      <c r="N830" s="262">
        <v>10754.49</v>
      </c>
      <c r="P830" s="243" t="s">
        <v>17381</v>
      </c>
      <c r="Q830" s="244">
        <v>62155</v>
      </c>
      <c r="R830" s="104"/>
      <c r="S830" s="235" t="s">
        <v>15277</v>
      </c>
      <c r="T830" s="236">
        <v>19250</v>
      </c>
      <c r="V830" s="266" t="s">
        <v>12172</v>
      </c>
      <c r="W830" s="267">
        <v>2129.0100000000002</v>
      </c>
      <c r="Y830" s="245" t="s">
        <v>9146</v>
      </c>
      <c r="Z830" s="246">
        <v>330160.33</v>
      </c>
    </row>
    <row r="831" spans="1:29" ht="14.5" x14ac:dyDescent="0.35">
      <c r="A831" s="259" t="s">
        <v>4992</v>
      </c>
      <c r="B831" s="259"/>
      <c r="C831" s="260">
        <v>223</v>
      </c>
      <c r="E831" s="239" t="s">
        <v>1276</v>
      </c>
      <c r="F831" s="239"/>
      <c r="G831" s="240">
        <v>233981.14</v>
      </c>
      <c r="M831" s="261" t="s">
        <v>47453</v>
      </c>
      <c r="N831" s="262">
        <v>10138.450000000001</v>
      </c>
      <c r="P831" s="243" t="s">
        <v>17382</v>
      </c>
      <c r="Q831" s="244">
        <v>15000</v>
      </c>
      <c r="R831" s="104"/>
      <c r="S831" s="235" t="s">
        <v>15278</v>
      </c>
      <c r="T831" s="236">
        <v>500</v>
      </c>
      <c r="V831" s="266" t="s">
        <v>10401</v>
      </c>
      <c r="W831" s="267">
        <v>223</v>
      </c>
      <c r="Y831" s="245" t="s">
        <v>9370</v>
      </c>
      <c r="Z831" s="246">
        <v>243287.35</v>
      </c>
    </row>
    <row r="832" spans="1:29" ht="14.5" x14ac:dyDescent="0.35">
      <c r="A832" s="259" t="s">
        <v>4996</v>
      </c>
      <c r="B832" s="259"/>
      <c r="C832" s="260">
        <v>2524</v>
      </c>
      <c r="E832" s="239" t="s">
        <v>1277</v>
      </c>
      <c r="F832" s="239"/>
      <c r="G832" s="240">
        <v>41654</v>
      </c>
      <c r="M832" s="261" t="s">
        <v>47454</v>
      </c>
      <c r="N832" s="262">
        <v>626.54999999999995</v>
      </c>
      <c r="P832" s="243" t="s">
        <v>17383</v>
      </c>
      <c r="Q832" s="244">
        <v>10000</v>
      </c>
      <c r="R832" s="104"/>
      <c r="S832" s="235" t="s">
        <v>15279</v>
      </c>
      <c r="T832" s="236">
        <v>1473</v>
      </c>
      <c r="V832" s="266" t="s">
        <v>12176</v>
      </c>
      <c r="W832" s="267">
        <v>2524</v>
      </c>
      <c r="Y832" s="245" t="s">
        <v>9529</v>
      </c>
      <c r="Z832" s="246">
        <v>33036.32</v>
      </c>
    </row>
    <row r="833" spans="1:26" ht="14.5" x14ac:dyDescent="0.35">
      <c r="A833" s="259" t="s">
        <v>5066</v>
      </c>
      <c r="B833" s="259"/>
      <c r="C833" s="260">
        <v>1069</v>
      </c>
      <c r="E833" s="239" t="s">
        <v>4279</v>
      </c>
      <c r="F833" s="239"/>
      <c r="G833" s="240">
        <v>2111.04</v>
      </c>
      <c r="M833" s="261" t="s">
        <v>42918</v>
      </c>
      <c r="N833" s="262">
        <v>71667.16</v>
      </c>
      <c r="P833" s="243" t="s">
        <v>17384</v>
      </c>
      <c r="Q833" s="244">
        <v>50001</v>
      </c>
      <c r="R833" s="104"/>
      <c r="S833" s="235" t="s">
        <v>20246</v>
      </c>
      <c r="T833" s="236">
        <v>15618.35</v>
      </c>
      <c r="V833" s="266" t="s">
        <v>12177</v>
      </c>
      <c r="W833" s="267">
        <v>1069</v>
      </c>
      <c r="Y833" s="245" t="s">
        <v>9770</v>
      </c>
      <c r="Z833" s="246">
        <v>187420.32</v>
      </c>
    </row>
    <row r="834" spans="1:26" ht="14.5" x14ac:dyDescent="0.35">
      <c r="A834" s="259" t="s">
        <v>4887</v>
      </c>
      <c r="B834" s="259"/>
      <c r="C834" s="260">
        <v>1978</v>
      </c>
      <c r="E834" s="239" t="s">
        <v>1278</v>
      </c>
      <c r="F834" s="239"/>
      <c r="G834" s="240">
        <v>175576</v>
      </c>
      <c r="M834" s="261" t="s">
        <v>17403</v>
      </c>
      <c r="N834" s="262">
        <v>8583</v>
      </c>
      <c r="P834" s="243" t="s">
        <v>17385</v>
      </c>
      <c r="Q834" s="244">
        <v>556</v>
      </c>
      <c r="R834" s="104"/>
      <c r="S834" s="235" t="s">
        <v>20248</v>
      </c>
      <c r="T834" s="236">
        <v>1242.6500000000001</v>
      </c>
      <c r="V834" s="266" t="s">
        <v>12178</v>
      </c>
      <c r="W834" s="267">
        <v>1978</v>
      </c>
      <c r="Y834" s="245" t="s">
        <v>10112</v>
      </c>
      <c r="Z834" s="246">
        <v>2064504.99</v>
      </c>
    </row>
    <row r="835" spans="1:26" ht="14.5" x14ac:dyDescent="0.35">
      <c r="A835" s="259" t="s">
        <v>4998</v>
      </c>
      <c r="B835" s="259"/>
      <c r="C835" s="260">
        <v>1119</v>
      </c>
      <c r="E835" s="239" t="s">
        <v>1279</v>
      </c>
      <c r="F835" s="239"/>
      <c r="G835" s="240">
        <v>159012.69</v>
      </c>
      <c r="M835" s="261" t="s">
        <v>17408</v>
      </c>
      <c r="N835" s="262">
        <v>48165</v>
      </c>
      <c r="P835" s="243" t="s">
        <v>17386</v>
      </c>
      <c r="Q835" s="244">
        <v>9666</v>
      </c>
      <c r="R835" s="104"/>
      <c r="S835" s="235" t="s">
        <v>20250</v>
      </c>
      <c r="T835" s="236">
        <v>4369</v>
      </c>
      <c r="V835" s="266" t="s">
        <v>12179</v>
      </c>
      <c r="W835" s="267">
        <v>1119</v>
      </c>
      <c r="Y835" s="245" t="s">
        <v>10366</v>
      </c>
      <c r="Z835" s="246">
        <v>78381.33</v>
      </c>
    </row>
    <row r="836" spans="1:26" ht="14.5" x14ac:dyDescent="0.35">
      <c r="A836" s="259" t="s">
        <v>5000</v>
      </c>
      <c r="B836" s="259"/>
      <c r="C836" s="260">
        <v>4662</v>
      </c>
      <c r="E836" s="239" t="s">
        <v>1280</v>
      </c>
      <c r="F836" s="239"/>
      <c r="G836" s="240">
        <v>68918.7</v>
      </c>
      <c r="M836" s="261" t="s">
        <v>42919</v>
      </c>
      <c r="N836" s="262">
        <v>15214</v>
      </c>
      <c r="P836" s="243" t="s">
        <v>17387</v>
      </c>
      <c r="Q836" s="244">
        <v>1013</v>
      </c>
      <c r="R836" s="104"/>
      <c r="S836" s="235" t="s">
        <v>15280</v>
      </c>
      <c r="T836" s="236">
        <v>65615</v>
      </c>
      <c r="V836" s="266" t="s">
        <v>12181</v>
      </c>
      <c r="W836" s="267">
        <v>4662</v>
      </c>
      <c r="Y836" s="245" t="s">
        <v>12402</v>
      </c>
      <c r="Z836" s="246">
        <v>42555.39</v>
      </c>
    </row>
    <row r="837" spans="1:26" ht="14.5" x14ac:dyDescent="0.35">
      <c r="A837" s="259" t="s">
        <v>5001</v>
      </c>
      <c r="B837" s="259"/>
      <c r="C837" s="260">
        <v>4930.5</v>
      </c>
      <c r="E837" s="239" t="s">
        <v>1281</v>
      </c>
      <c r="F837" s="239"/>
      <c r="G837" s="240">
        <v>8084</v>
      </c>
      <c r="M837" s="261" t="s">
        <v>17409</v>
      </c>
      <c r="N837" s="262">
        <v>622</v>
      </c>
      <c r="P837" s="243" t="s">
        <v>17388</v>
      </c>
      <c r="Q837" s="244">
        <v>15389</v>
      </c>
      <c r="R837" s="104"/>
      <c r="S837" s="235" t="s">
        <v>15281</v>
      </c>
      <c r="T837" s="236">
        <v>21500</v>
      </c>
      <c r="V837" s="266" t="s">
        <v>12182</v>
      </c>
      <c r="W837" s="267">
        <v>4930.5</v>
      </c>
      <c r="Y837" s="245" t="s">
        <v>10508</v>
      </c>
      <c r="Z837" s="246">
        <v>182688.92</v>
      </c>
    </row>
    <row r="838" spans="1:26" ht="14.5" x14ac:dyDescent="0.35">
      <c r="A838" s="259" t="s">
        <v>5009</v>
      </c>
      <c r="B838" s="259"/>
      <c r="C838" s="260">
        <v>1041</v>
      </c>
      <c r="E838" s="239" t="s">
        <v>1282</v>
      </c>
      <c r="F838" s="239"/>
      <c r="G838" s="240">
        <v>127662</v>
      </c>
      <c r="M838" s="261" t="s">
        <v>17418</v>
      </c>
      <c r="N838" s="262">
        <v>2148.3200000000002</v>
      </c>
      <c r="P838" s="243" t="s">
        <v>17389</v>
      </c>
      <c r="Q838" s="244">
        <v>73334</v>
      </c>
      <c r="R838" s="104"/>
      <c r="S838" s="235" t="s">
        <v>15282</v>
      </c>
      <c r="T838" s="236">
        <v>1644.89</v>
      </c>
      <c r="V838" s="266" t="s">
        <v>12189</v>
      </c>
      <c r="W838" s="267">
        <v>1041</v>
      </c>
      <c r="Y838" s="245" t="s">
        <v>10569</v>
      </c>
      <c r="Z838" s="246">
        <v>96316.37</v>
      </c>
    </row>
    <row r="839" spans="1:26" ht="14.5" x14ac:dyDescent="0.35">
      <c r="A839" s="259" t="s">
        <v>5010</v>
      </c>
      <c r="B839" s="259"/>
      <c r="C839" s="260">
        <v>1232.21</v>
      </c>
      <c r="E839" s="239" t="s">
        <v>1283</v>
      </c>
      <c r="F839" s="239"/>
      <c r="G839" s="240">
        <v>2895764</v>
      </c>
      <c r="M839" s="261" t="s">
        <v>17419</v>
      </c>
      <c r="N839" s="262">
        <v>33.840000000000003</v>
      </c>
      <c r="P839" s="243" t="s">
        <v>17390</v>
      </c>
      <c r="Q839" s="244">
        <v>1000</v>
      </c>
      <c r="R839" s="104"/>
      <c r="S839" s="235" t="s">
        <v>15283</v>
      </c>
      <c r="T839" s="236">
        <v>4537.6400000000003</v>
      </c>
      <c r="V839" s="266" t="s">
        <v>12190</v>
      </c>
      <c r="W839" s="267">
        <v>1232.21</v>
      </c>
      <c r="Y839" s="245" t="s">
        <v>13085</v>
      </c>
      <c r="Z839" s="246">
        <v>3131561.7</v>
      </c>
    </row>
    <row r="840" spans="1:26" ht="14.5" x14ac:dyDescent="0.35">
      <c r="A840" s="259" t="s">
        <v>5011</v>
      </c>
      <c r="B840" s="259"/>
      <c r="C840" s="260">
        <v>566.94000000000005</v>
      </c>
      <c r="E840" s="239" t="s">
        <v>1284</v>
      </c>
      <c r="F840" s="239"/>
      <c r="G840" s="240">
        <v>283758</v>
      </c>
      <c r="M840" s="261" t="s">
        <v>17420</v>
      </c>
      <c r="N840" s="262">
        <v>96.28</v>
      </c>
      <c r="P840" s="243" t="s">
        <v>17391</v>
      </c>
      <c r="Q840" s="244">
        <v>1961</v>
      </c>
      <c r="R840" s="104"/>
      <c r="S840" s="235" t="s">
        <v>15284</v>
      </c>
      <c r="T840" s="236">
        <v>46633.74</v>
      </c>
      <c r="V840" s="266" t="s">
        <v>10406</v>
      </c>
      <c r="W840" s="267">
        <v>566.94000000000005</v>
      </c>
      <c r="Y840" s="245" t="s">
        <v>13931</v>
      </c>
      <c r="Z840" s="246">
        <v>2763.22</v>
      </c>
    </row>
    <row r="841" spans="1:26" ht="14.5" x14ac:dyDescent="0.35">
      <c r="A841" s="259" t="s">
        <v>4888</v>
      </c>
      <c r="B841" s="259"/>
      <c r="C841" s="260">
        <v>24163</v>
      </c>
      <c r="E841" s="239" t="s">
        <v>1285</v>
      </c>
      <c r="F841" s="239"/>
      <c r="G841" s="240">
        <v>36205.4</v>
      </c>
      <c r="M841" s="261" t="s">
        <v>17421</v>
      </c>
      <c r="N841" s="262">
        <v>40.56</v>
      </c>
      <c r="P841" s="243" t="s">
        <v>17392</v>
      </c>
      <c r="Q841" s="244">
        <v>17000</v>
      </c>
      <c r="R841" s="104"/>
      <c r="S841" s="235" t="s">
        <v>15285</v>
      </c>
      <c r="T841" s="236">
        <v>44000.73</v>
      </c>
      <c r="V841" s="266" t="s">
        <v>12191</v>
      </c>
      <c r="W841" s="267">
        <v>24163</v>
      </c>
      <c r="Y841" s="245" t="s">
        <v>10659</v>
      </c>
      <c r="Z841" s="246">
        <v>7971934.5099999998</v>
      </c>
    </row>
    <row r="842" spans="1:26" ht="14.5" x14ac:dyDescent="0.35">
      <c r="A842" s="259" t="s">
        <v>5014</v>
      </c>
      <c r="B842" s="259"/>
      <c r="C842" s="260">
        <v>1354</v>
      </c>
      <c r="E842" s="239" t="s">
        <v>1286</v>
      </c>
      <c r="F842" s="239"/>
      <c r="G842" s="240">
        <v>5457.7</v>
      </c>
      <c r="M842" s="261" t="s">
        <v>17422</v>
      </c>
      <c r="N842" s="262">
        <v>1212</v>
      </c>
      <c r="P842" s="243" t="s">
        <v>17393</v>
      </c>
      <c r="Q842" s="244">
        <v>4862</v>
      </c>
      <c r="R842" s="104"/>
      <c r="S842" s="235" t="s">
        <v>15286</v>
      </c>
      <c r="T842" s="236">
        <v>13310</v>
      </c>
      <c r="V842" s="266" t="s">
        <v>12194</v>
      </c>
      <c r="W842" s="267">
        <v>1354</v>
      </c>
      <c r="Y842" s="245" t="s">
        <v>7507</v>
      </c>
      <c r="Z842" s="246">
        <v>477567.67</v>
      </c>
    </row>
    <row r="843" spans="1:26" ht="14.5" x14ac:dyDescent="0.35">
      <c r="A843" s="259" t="s">
        <v>4889</v>
      </c>
      <c r="B843" s="259"/>
      <c r="C843" s="260">
        <v>48314.92</v>
      </c>
      <c r="E843" s="239" t="s">
        <v>1287</v>
      </c>
      <c r="F843" s="239"/>
      <c r="G843" s="240">
        <v>85833.16</v>
      </c>
      <c r="M843" s="261" t="s">
        <v>17423</v>
      </c>
      <c r="N843" s="262">
        <v>26234.39</v>
      </c>
      <c r="P843" s="243" t="s">
        <v>17394</v>
      </c>
      <c r="Q843" s="244">
        <v>19316</v>
      </c>
      <c r="R843" s="104"/>
      <c r="S843" s="235" t="s">
        <v>15287</v>
      </c>
      <c r="T843" s="236">
        <v>5000</v>
      </c>
      <c r="V843" s="266" t="s">
        <v>12195</v>
      </c>
      <c r="W843" s="267">
        <v>48314.92</v>
      </c>
      <c r="Y843" s="245" t="s">
        <v>7932</v>
      </c>
      <c r="Z843" s="246">
        <v>201028</v>
      </c>
    </row>
    <row r="844" spans="1:26" ht="14.5" x14ac:dyDescent="0.35">
      <c r="A844" s="259" t="s">
        <v>4890</v>
      </c>
      <c r="B844" s="259"/>
      <c r="C844" s="260">
        <v>52028.25</v>
      </c>
      <c r="E844" s="239" t="s">
        <v>1288</v>
      </c>
      <c r="F844" s="239"/>
      <c r="G844" s="240">
        <v>26996</v>
      </c>
      <c r="M844" s="261" t="s">
        <v>44957</v>
      </c>
      <c r="N844" s="262">
        <v>826590</v>
      </c>
      <c r="P844" s="243" t="s">
        <v>17395</v>
      </c>
      <c r="Q844" s="244">
        <v>53294</v>
      </c>
      <c r="R844" s="104"/>
      <c r="S844" s="235" t="s">
        <v>33833</v>
      </c>
      <c r="T844" s="236">
        <v>121114</v>
      </c>
      <c r="V844" s="266" t="s">
        <v>12197</v>
      </c>
      <c r="W844" s="267">
        <v>52028.25</v>
      </c>
      <c r="Y844" s="245" t="s">
        <v>8176</v>
      </c>
      <c r="Z844" s="246">
        <v>1031894.03</v>
      </c>
    </row>
    <row r="845" spans="1:26" ht="14.5" x14ac:dyDescent="0.35">
      <c r="A845" s="259" t="s">
        <v>5017</v>
      </c>
      <c r="B845" s="259"/>
      <c r="C845" s="260">
        <v>7621</v>
      </c>
      <c r="E845" s="239" t="s">
        <v>1289</v>
      </c>
      <c r="F845" s="239"/>
      <c r="G845" s="240">
        <v>14294</v>
      </c>
      <c r="M845" s="261" t="s">
        <v>44958</v>
      </c>
      <c r="N845" s="262">
        <v>63234.1</v>
      </c>
      <c r="P845" s="243" t="s">
        <v>17396</v>
      </c>
      <c r="Q845" s="244">
        <v>31255.68</v>
      </c>
      <c r="R845" s="104"/>
      <c r="S845" s="235" t="s">
        <v>15288</v>
      </c>
      <c r="T845" s="236">
        <v>282.29000000000002</v>
      </c>
      <c r="V845" s="266" t="s">
        <v>12198</v>
      </c>
      <c r="W845" s="267">
        <v>7621</v>
      </c>
      <c r="Y845" s="245" t="s">
        <v>8444</v>
      </c>
      <c r="Z845" s="246">
        <v>1740585.55</v>
      </c>
    </row>
    <row r="846" spans="1:26" ht="14.5" x14ac:dyDescent="0.35">
      <c r="A846" s="259" t="s">
        <v>4891</v>
      </c>
      <c r="B846" s="259"/>
      <c r="C846" s="260">
        <v>47972.11</v>
      </c>
      <c r="E846" s="239" t="s">
        <v>1290</v>
      </c>
      <c r="F846" s="239"/>
      <c r="G846" s="240">
        <v>8221</v>
      </c>
      <c r="M846" s="261" t="s">
        <v>47455</v>
      </c>
      <c r="N846" s="262">
        <v>608</v>
      </c>
      <c r="P846" s="243" t="s">
        <v>17397</v>
      </c>
      <c r="Q846" s="244">
        <v>16610</v>
      </c>
      <c r="R846" s="104"/>
      <c r="S846" s="235" t="s">
        <v>15289</v>
      </c>
      <c r="T846" s="236">
        <v>2843.62</v>
      </c>
      <c r="V846" s="266" t="s">
        <v>10408</v>
      </c>
      <c r="W846" s="267">
        <v>47972.11</v>
      </c>
      <c r="Y846" s="245" t="s">
        <v>8591</v>
      </c>
      <c r="Z846" s="246">
        <v>161801.72</v>
      </c>
    </row>
    <row r="847" spans="1:26" ht="14.5" x14ac:dyDescent="0.35">
      <c r="A847" s="259" t="s">
        <v>5018</v>
      </c>
      <c r="B847" s="259"/>
      <c r="C847" s="260">
        <v>2560</v>
      </c>
      <c r="E847" s="239" t="s">
        <v>1291</v>
      </c>
      <c r="F847" s="239"/>
      <c r="G847" s="240">
        <v>45053.56</v>
      </c>
      <c r="M847" s="261" t="s">
        <v>17426</v>
      </c>
      <c r="N847" s="262">
        <v>4249</v>
      </c>
      <c r="P847" s="243" t="s">
        <v>17398</v>
      </c>
      <c r="Q847" s="244">
        <v>12750</v>
      </c>
      <c r="R847" s="104"/>
      <c r="S847" s="235" t="s">
        <v>15290</v>
      </c>
      <c r="T847" s="236">
        <v>21500</v>
      </c>
      <c r="V847" s="266" t="s">
        <v>12199</v>
      </c>
      <c r="W847" s="267">
        <v>2560</v>
      </c>
      <c r="Y847" s="245" t="s">
        <v>8819</v>
      </c>
      <c r="Z847" s="246">
        <v>28692.91</v>
      </c>
    </row>
    <row r="848" spans="1:26" ht="14.5" x14ac:dyDescent="0.35">
      <c r="A848" s="259" t="s">
        <v>5020</v>
      </c>
      <c r="B848" s="259"/>
      <c r="C848" s="260">
        <v>1568</v>
      </c>
      <c r="E848" s="239" t="s">
        <v>1292</v>
      </c>
      <c r="F848" s="239"/>
      <c r="G848" s="240">
        <v>21130</v>
      </c>
      <c r="M848" s="261" t="s">
        <v>17428</v>
      </c>
      <c r="N848" s="262">
        <v>600</v>
      </c>
      <c r="P848" s="243" t="s">
        <v>17399</v>
      </c>
      <c r="Q848" s="244">
        <v>225</v>
      </c>
      <c r="R848" s="104"/>
      <c r="S848" s="235" t="s">
        <v>15291</v>
      </c>
      <c r="T848" s="236">
        <v>1644.89</v>
      </c>
      <c r="V848" s="266" t="s">
        <v>12201</v>
      </c>
      <c r="W848" s="267">
        <v>1568</v>
      </c>
      <c r="Y848" s="245" t="s">
        <v>8887</v>
      </c>
      <c r="Z848" s="246">
        <v>333679</v>
      </c>
    </row>
    <row r="849" spans="1:26" ht="14.5" x14ac:dyDescent="0.35">
      <c r="A849" s="259" t="s">
        <v>5067</v>
      </c>
      <c r="B849" s="259"/>
      <c r="C849" s="260">
        <v>1533</v>
      </c>
      <c r="E849" s="239" t="s">
        <v>1293</v>
      </c>
      <c r="F849" s="239"/>
      <c r="G849" s="240">
        <v>2634</v>
      </c>
      <c r="M849" s="261" t="s">
        <v>17429</v>
      </c>
      <c r="N849" s="262">
        <v>1806.26</v>
      </c>
      <c r="P849" s="243" t="s">
        <v>17400</v>
      </c>
      <c r="Q849" s="244">
        <v>4654.34</v>
      </c>
      <c r="R849" s="104"/>
      <c r="S849" s="235" t="s">
        <v>15292</v>
      </c>
      <c r="T849" s="236">
        <v>282.29000000000002</v>
      </c>
      <c r="V849" s="266" t="s">
        <v>12203</v>
      </c>
      <c r="W849" s="267">
        <v>1533</v>
      </c>
      <c r="Y849" s="245" t="s">
        <v>9046</v>
      </c>
      <c r="Z849" s="246">
        <v>223833.44</v>
      </c>
    </row>
    <row r="850" spans="1:26" ht="14.5" x14ac:dyDescent="0.35">
      <c r="A850" s="259" t="s">
        <v>4893</v>
      </c>
      <c r="B850" s="259"/>
      <c r="C850" s="260">
        <v>42215.61</v>
      </c>
      <c r="E850" s="239" t="s">
        <v>1294</v>
      </c>
      <c r="F850" s="239"/>
      <c r="G850" s="240">
        <v>21831</v>
      </c>
      <c r="M850" s="261" t="s">
        <v>17432</v>
      </c>
      <c r="N850" s="262">
        <v>595.52</v>
      </c>
      <c r="P850" s="243" t="s">
        <v>17401</v>
      </c>
      <c r="Q850" s="244">
        <v>13190.25</v>
      </c>
      <c r="R850" s="104"/>
      <c r="S850" s="235" t="s">
        <v>15293</v>
      </c>
      <c r="T850" s="236">
        <v>2843.62</v>
      </c>
      <c r="V850" s="266" t="s">
        <v>10413</v>
      </c>
      <c r="W850" s="267">
        <v>42215.61</v>
      </c>
      <c r="Y850" s="245" t="s">
        <v>9147</v>
      </c>
      <c r="Z850" s="246">
        <v>1340729</v>
      </c>
    </row>
    <row r="851" spans="1:26" ht="14.5" x14ac:dyDescent="0.35">
      <c r="A851" s="259" t="s">
        <v>3579</v>
      </c>
      <c r="B851" s="259"/>
      <c r="C851" s="260">
        <v>42133.13</v>
      </c>
      <c r="E851" s="239" t="s">
        <v>1295</v>
      </c>
      <c r="F851" s="239"/>
      <c r="G851" s="240">
        <v>18061</v>
      </c>
      <c r="M851" s="261" t="s">
        <v>17433</v>
      </c>
      <c r="N851" s="262">
        <v>1970.42</v>
      </c>
      <c r="P851" s="243" t="s">
        <v>17402</v>
      </c>
      <c r="Q851" s="244">
        <v>26705.49</v>
      </c>
      <c r="R851" s="104"/>
      <c r="S851" s="235" t="s">
        <v>15294</v>
      </c>
      <c r="T851" s="236">
        <v>4537.6400000000003</v>
      </c>
      <c r="V851" s="266" t="s">
        <v>10414</v>
      </c>
      <c r="W851" s="267">
        <v>42133.13</v>
      </c>
      <c r="Y851" s="245" t="s">
        <v>9371</v>
      </c>
      <c r="Z851" s="246">
        <v>5233656</v>
      </c>
    </row>
    <row r="852" spans="1:26" ht="14.5" x14ac:dyDescent="0.35">
      <c r="A852" s="259" t="s">
        <v>4894</v>
      </c>
      <c r="B852" s="259"/>
      <c r="C852" s="260">
        <v>78917</v>
      </c>
      <c r="E852" s="239" t="s">
        <v>1296</v>
      </c>
      <c r="F852" s="239"/>
      <c r="G852" s="240">
        <v>78279</v>
      </c>
      <c r="M852" s="261" t="s">
        <v>17434</v>
      </c>
      <c r="N852" s="262">
        <v>1832.93</v>
      </c>
      <c r="P852" s="243" t="s">
        <v>17403</v>
      </c>
      <c r="Q852" s="244">
        <v>111106.94</v>
      </c>
      <c r="R852" s="104"/>
      <c r="S852" s="235" t="s">
        <v>15295</v>
      </c>
      <c r="T852" s="236">
        <v>46633.74</v>
      </c>
      <c r="V852" s="266" t="s">
        <v>12205</v>
      </c>
      <c r="W852" s="267">
        <v>78917</v>
      </c>
      <c r="Y852" s="245" t="s">
        <v>9530</v>
      </c>
      <c r="Z852" s="246">
        <v>111973.31</v>
      </c>
    </row>
    <row r="853" spans="1:26" ht="14.5" x14ac:dyDescent="0.35">
      <c r="A853" s="259" t="s">
        <v>5024</v>
      </c>
      <c r="B853" s="259"/>
      <c r="C853" s="260">
        <v>2516.0500000000002</v>
      </c>
      <c r="E853" s="239" t="s">
        <v>1297</v>
      </c>
      <c r="F853" s="239"/>
      <c r="G853" s="240">
        <v>8985</v>
      </c>
      <c r="M853" s="261" t="s">
        <v>55639</v>
      </c>
      <c r="N853" s="262">
        <v>3785.46</v>
      </c>
      <c r="P853" s="243" t="s">
        <v>17404</v>
      </c>
      <c r="Q853" s="244">
        <v>797.96</v>
      </c>
      <c r="R853" s="104"/>
      <c r="S853" s="235" t="s">
        <v>15296</v>
      </c>
      <c r="T853" s="236">
        <v>249039.73</v>
      </c>
      <c r="V853" s="266" t="s">
        <v>10416</v>
      </c>
      <c r="W853" s="267">
        <v>2516.0500000000002</v>
      </c>
      <c r="Y853" s="245" t="s">
        <v>9771</v>
      </c>
      <c r="Z853" s="246">
        <v>603406.67000000004</v>
      </c>
    </row>
    <row r="854" spans="1:26" ht="14.5" x14ac:dyDescent="0.35">
      <c r="A854" s="259" t="s">
        <v>4895</v>
      </c>
      <c r="B854" s="259"/>
      <c r="C854" s="260">
        <v>38624</v>
      </c>
      <c r="E854" s="239" t="s">
        <v>1298</v>
      </c>
      <c r="F854" s="239"/>
      <c r="G854" s="240">
        <v>7090</v>
      </c>
      <c r="M854" s="261" t="s">
        <v>52900</v>
      </c>
      <c r="N854" s="262">
        <v>25194.41</v>
      </c>
      <c r="P854" s="243" t="s">
        <v>17405</v>
      </c>
      <c r="Q854" s="244">
        <v>14140.91</v>
      </c>
      <c r="R854" s="104"/>
      <c r="S854" s="235" t="s">
        <v>33834</v>
      </c>
      <c r="T854" s="236">
        <v>215.12</v>
      </c>
      <c r="V854" s="266" t="s">
        <v>12207</v>
      </c>
      <c r="W854" s="267">
        <v>38624</v>
      </c>
      <c r="Y854" s="245" t="s">
        <v>10113</v>
      </c>
      <c r="Z854" s="246">
        <v>11295435.189999999</v>
      </c>
    </row>
    <row r="855" spans="1:26" ht="14.5" x14ac:dyDescent="0.35">
      <c r="A855" s="259" t="s">
        <v>4896</v>
      </c>
      <c r="B855" s="259"/>
      <c r="C855" s="260">
        <v>75578.69</v>
      </c>
      <c r="E855" s="239" t="s">
        <v>1299</v>
      </c>
      <c r="F855" s="239"/>
      <c r="G855" s="240">
        <v>37936</v>
      </c>
      <c r="M855" s="261" t="s">
        <v>36470</v>
      </c>
      <c r="N855" s="262">
        <v>7000</v>
      </c>
      <c r="P855" s="243" t="s">
        <v>17406</v>
      </c>
      <c r="Q855" s="244">
        <v>12864.09</v>
      </c>
      <c r="R855" s="104"/>
      <c r="S855" s="235" t="s">
        <v>33835</v>
      </c>
      <c r="T855" s="236">
        <v>190</v>
      </c>
      <c r="V855" s="266" t="s">
        <v>12208</v>
      </c>
      <c r="W855" s="267">
        <v>75578.69</v>
      </c>
      <c r="Y855" s="245" t="s">
        <v>10367</v>
      </c>
      <c r="Z855" s="246">
        <v>1035.3</v>
      </c>
    </row>
    <row r="856" spans="1:26" ht="14.5" x14ac:dyDescent="0.35">
      <c r="A856" s="259" t="s">
        <v>4897</v>
      </c>
      <c r="B856" s="259"/>
      <c r="C856" s="260">
        <v>31124</v>
      </c>
      <c r="E856" s="239" t="s">
        <v>1300</v>
      </c>
      <c r="F856" s="239"/>
      <c r="G856" s="240">
        <v>6873</v>
      </c>
      <c r="M856" s="261" t="s">
        <v>35045</v>
      </c>
      <c r="N856" s="262">
        <v>1795.55</v>
      </c>
      <c r="P856" s="243" t="s">
        <v>17407</v>
      </c>
      <c r="Q856" s="244">
        <v>7990</v>
      </c>
      <c r="R856" s="104"/>
      <c r="S856" s="235" t="s">
        <v>33836</v>
      </c>
      <c r="T856" s="236">
        <v>699.88</v>
      </c>
      <c r="V856" s="266" t="s">
        <v>12209</v>
      </c>
      <c r="W856" s="267">
        <v>31124</v>
      </c>
      <c r="Y856" s="245" t="s">
        <v>12403</v>
      </c>
      <c r="Z856" s="246">
        <v>7752.26</v>
      </c>
    </row>
    <row r="857" spans="1:26" ht="14.5" x14ac:dyDescent="0.35">
      <c r="A857" s="259" t="s">
        <v>4899</v>
      </c>
      <c r="B857" s="259"/>
      <c r="C857" s="260">
        <v>15170</v>
      </c>
      <c r="E857" s="239" t="s">
        <v>1301</v>
      </c>
      <c r="F857" s="239"/>
      <c r="G857" s="240">
        <v>4690</v>
      </c>
      <c r="M857" s="261" t="s">
        <v>35046</v>
      </c>
      <c r="N857" s="262">
        <v>49.42</v>
      </c>
      <c r="P857" s="243" t="s">
        <v>17408</v>
      </c>
      <c r="Q857" s="244">
        <v>-90374.55</v>
      </c>
      <c r="R857" s="104"/>
      <c r="S857" s="235" t="s">
        <v>20315</v>
      </c>
      <c r="T857" s="236">
        <v>215.12</v>
      </c>
      <c r="V857" s="266" t="s">
        <v>12213</v>
      </c>
      <c r="W857" s="267">
        <v>15170</v>
      </c>
      <c r="Y857" s="245" t="s">
        <v>10570</v>
      </c>
      <c r="Z857" s="246">
        <v>46425.36</v>
      </c>
    </row>
    <row r="858" spans="1:26" ht="14.5" x14ac:dyDescent="0.35">
      <c r="A858" s="259" t="s">
        <v>4900</v>
      </c>
      <c r="B858" s="259"/>
      <c r="C858" s="260">
        <v>67957.89</v>
      </c>
      <c r="E858" s="239" t="s">
        <v>1302</v>
      </c>
      <c r="F858" s="239"/>
      <c r="G858" s="240">
        <v>21344</v>
      </c>
      <c r="M858" s="261" t="s">
        <v>36471</v>
      </c>
      <c r="N858" s="262">
        <v>24049.7</v>
      </c>
      <c r="P858" s="243" t="s">
        <v>14990</v>
      </c>
      <c r="Q858" s="244">
        <v>42208.95</v>
      </c>
      <c r="R858" s="104"/>
      <c r="S858" s="235" t="s">
        <v>20316</v>
      </c>
      <c r="T858" s="236">
        <v>190</v>
      </c>
      <c r="V858" s="266" t="s">
        <v>12214</v>
      </c>
      <c r="W858" s="267">
        <v>67957.89</v>
      </c>
      <c r="Y858" s="245" t="s">
        <v>10660</v>
      </c>
      <c r="Z858" s="246">
        <v>22839495.41</v>
      </c>
    </row>
    <row r="859" spans="1:26" ht="14.5" x14ac:dyDescent="0.35">
      <c r="A859" s="259" t="s">
        <v>5027</v>
      </c>
      <c r="B859" s="259"/>
      <c r="C859" s="260">
        <v>11665</v>
      </c>
      <c r="E859" s="239" t="s">
        <v>4281</v>
      </c>
      <c r="F859" s="239"/>
      <c r="G859" s="240">
        <v>13554</v>
      </c>
      <c r="M859" s="261" t="s">
        <v>37940</v>
      </c>
      <c r="N859" s="262">
        <v>232.68</v>
      </c>
      <c r="P859" s="243" t="s">
        <v>17409</v>
      </c>
      <c r="Q859" s="244">
        <v>17440.400000000001</v>
      </c>
      <c r="R859" s="104"/>
      <c r="S859" s="235" t="s">
        <v>20317</v>
      </c>
      <c r="T859" s="236">
        <v>699.88</v>
      </c>
      <c r="V859" s="266" t="s">
        <v>12216</v>
      </c>
      <c r="W859" s="267">
        <v>11665</v>
      </c>
      <c r="Y859" s="245" t="s">
        <v>7508</v>
      </c>
      <c r="Z859" s="246">
        <v>50163</v>
      </c>
    </row>
    <row r="860" spans="1:26" ht="14.5" x14ac:dyDescent="0.35">
      <c r="A860" s="259" t="s">
        <v>3584</v>
      </c>
      <c r="B860" s="259"/>
      <c r="C860" s="260">
        <v>42071.15</v>
      </c>
      <c r="E860" s="239" t="s">
        <v>1303</v>
      </c>
      <c r="F860" s="239"/>
      <c r="G860" s="240">
        <v>4317</v>
      </c>
      <c r="M860" s="261" t="s">
        <v>51010</v>
      </c>
      <c r="N860" s="262">
        <v>421.11</v>
      </c>
      <c r="P860" s="243" t="s">
        <v>17410</v>
      </c>
      <c r="Q860" s="244">
        <v>10945</v>
      </c>
      <c r="R860" s="104"/>
      <c r="S860" s="235" t="s">
        <v>15297</v>
      </c>
      <c r="T860" s="236">
        <v>27291.8</v>
      </c>
      <c r="V860" s="266" t="s">
        <v>10421</v>
      </c>
      <c r="W860" s="267">
        <v>42071.15</v>
      </c>
      <c r="Y860" s="245" t="s">
        <v>8177</v>
      </c>
      <c r="Z860" s="246">
        <v>17617</v>
      </c>
    </row>
    <row r="861" spans="1:26" ht="14.5" x14ac:dyDescent="0.35">
      <c r="A861" s="259" t="s">
        <v>4902</v>
      </c>
      <c r="B861" s="259"/>
      <c r="C861" s="260">
        <v>82808</v>
      </c>
      <c r="E861" s="239" t="s">
        <v>1304</v>
      </c>
      <c r="F861" s="239"/>
      <c r="G861" s="240">
        <v>71577</v>
      </c>
      <c r="M861" s="261" t="s">
        <v>17437</v>
      </c>
      <c r="N861" s="262">
        <v>82313.240000000005</v>
      </c>
      <c r="P861" s="243" t="s">
        <v>17411</v>
      </c>
      <c r="Q861" s="244">
        <v>1307.8</v>
      </c>
      <c r="R861" s="104"/>
      <c r="S861" s="235" t="s">
        <v>15298</v>
      </c>
      <c r="T861" s="236">
        <v>7627.87</v>
      </c>
      <c r="V861" s="266" t="s">
        <v>12217</v>
      </c>
      <c r="W861" s="267">
        <v>82808</v>
      </c>
      <c r="Y861" s="245" t="s">
        <v>8592</v>
      </c>
      <c r="Z861" s="246">
        <v>2933</v>
      </c>
    </row>
    <row r="862" spans="1:26" ht="14.5" x14ac:dyDescent="0.35">
      <c r="A862" s="259" t="s">
        <v>5069</v>
      </c>
      <c r="B862" s="259"/>
      <c r="C862" s="260">
        <v>2680</v>
      </c>
      <c r="E862" s="239" t="s">
        <v>1305</v>
      </c>
      <c r="F862" s="239"/>
      <c r="G862" s="240">
        <v>79417</v>
      </c>
      <c r="M862" s="261" t="s">
        <v>41623</v>
      </c>
      <c r="N862" s="262">
        <v>35713.870000000003</v>
      </c>
      <c r="P862" s="243" t="s">
        <v>17412</v>
      </c>
      <c r="Q862" s="244">
        <v>839.34</v>
      </c>
      <c r="R862" s="104"/>
      <c r="S862" s="235" t="s">
        <v>15299</v>
      </c>
      <c r="T862" s="236">
        <v>2671.36</v>
      </c>
      <c r="V862" s="266" t="s">
        <v>12219</v>
      </c>
      <c r="W862" s="267">
        <v>2680</v>
      </c>
      <c r="Y862" s="245" t="s">
        <v>9047</v>
      </c>
      <c r="Z862" s="246">
        <v>10775</v>
      </c>
    </row>
    <row r="863" spans="1:26" ht="14.5" x14ac:dyDescent="0.35">
      <c r="A863" s="259" t="s">
        <v>4903</v>
      </c>
      <c r="B863" s="259"/>
      <c r="C863" s="260">
        <v>133814</v>
      </c>
      <c r="E863" s="239" t="s">
        <v>1306</v>
      </c>
      <c r="F863" s="239"/>
      <c r="G863" s="240">
        <v>7755</v>
      </c>
      <c r="M863" s="261" t="s">
        <v>41624</v>
      </c>
      <c r="N863" s="262">
        <v>3349.3</v>
      </c>
      <c r="P863" s="243" t="s">
        <v>17413</v>
      </c>
      <c r="Q863" s="244">
        <v>2508.39</v>
      </c>
      <c r="R863" s="104"/>
      <c r="S863" s="235" t="s">
        <v>15300</v>
      </c>
      <c r="T863" s="236">
        <v>3554.27</v>
      </c>
      <c r="V863" s="266" t="s">
        <v>12220</v>
      </c>
      <c r="W863" s="267">
        <v>133814</v>
      </c>
      <c r="Y863" s="245" t="s">
        <v>9372</v>
      </c>
      <c r="Z863" s="246">
        <v>26603.45</v>
      </c>
    </row>
    <row r="864" spans="1:26" ht="14.5" x14ac:dyDescent="0.35">
      <c r="A864" s="259" t="s">
        <v>4904</v>
      </c>
      <c r="B864" s="259"/>
      <c r="C864" s="260">
        <v>55940</v>
      </c>
      <c r="E864" s="239" t="s">
        <v>339</v>
      </c>
      <c r="F864" s="239"/>
      <c r="G864" s="240">
        <v>10073</v>
      </c>
      <c r="M864" s="261" t="s">
        <v>52901</v>
      </c>
      <c r="N864" s="262">
        <v>9756</v>
      </c>
      <c r="P864" s="243" t="s">
        <v>17414</v>
      </c>
      <c r="Q864" s="244">
        <v>929.66</v>
      </c>
      <c r="R864" s="104"/>
      <c r="S864" s="235" t="s">
        <v>15301</v>
      </c>
      <c r="T864" s="236">
        <v>383.59</v>
      </c>
      <c r="V864" s="266" t="s">
        <v>12222</v>
      </c>
      <c r="W864" s="267">
        <v>55940</v>
      </c>
      <c r="Y864" s="245" t="s">
        <v>9531</v>
      </c>
      <c r="Z864" s="246">
        <v>2024</v>
      </c>
    </row>
    <row r="865" spans="1:26" ht="14.5" x14ac:dyDescent="0.35">
      <c r="A865" s="259" t="s">
        <v>5030</v>
      </c>
      <c r="B865" s="259"/>
      <c r="C865" s="260">
        <v>883.73</v>
      </c>
      <c r="E865" s="239" t="s">
        <v>1307</v>
      </c>
      <c r="F865" s="239"/>
      <c r="G865" s="240">
        <v>2309</v>
      </c>
      <c r="M865" s="261" t="s">
        <v>51011</v>
      </c>
      <c r="N865" s="262">
        <v>8082.09</v>
      </c>
      <c r="P865" s="243" t="s">
        <v>17415</v>
      </c>
      <c r="Q865" s="244">
        <v>86381.34</v>
      </c>
      <c r="R865" s="104"/>
      <c r="S865" s="235" t="s">
        <v>15302</v>
      </c>
      <c r="T865" s="236">
        <v>41971.57</v>
      </c>
      <c r="V865" s="266" t="s">
        <v>12223</v>
      </c>
      <c r="W865" s="267">
        <v>883.73</v>
      </c>
      <c r="Y865" s="245" t="s">
        <v>9772</v>
      </c>
      <c r="Z865" s="246">
        <v>8304</v>
      </c>
    </row>
    <row r="866" spans="1:26" ht="14.5" x14ac:dyDescent="0.35">
      <c r="A866" s="259" t="s">
        <v>4905</v>
      </c>
      <c r="B866" s="259"/>
      <c r="C866" s="260">
        <v>57401</v>
      </c>
      <c r="E866" s="239" t="s">
        <v>1308</v>
      </c>
      <c r="F866" s="239"/>
      <c r="G866" s="240">
        <v>31246.86</v>
      </c>
      <c r="M866" s="261" t="s">
        <v>52902</v>
      </c>
      <c r="N866" s="262">
        <v>6405.62</v>
      </c>
      <c r="P866" s="243" t="s">
        <v>17416</v>
      </c>
      <c r="Q866" s="244">
        <v>840</v>
      </c>
      <c r="R866" s="104"/>
      <c r="S866" s="235" t="s">
        <v>15303</v>
      </c>
      <c r="T866" s="236">
        <v>23493.8</v>
      </c>
      <c r="V866" s="266" t="s">
        <v>12224</v>
      </c>
      <c r="W866" s="267">
        <v>57401</v>
      </c>
      <c r="Y866" s="245" t="s">
        <v>10114</v>
      </c>
      <c r="Z866" s="246">
        <v>238641</v>
      </c>
    </row>
    <row r="867" spans="1:26" ht="14.5" x14ac:dyDescent="0.35">
      <c r="A867" s="259" t="s">
        <v>4907</v>
      </c>
      <c r="B867" s="259"/>
      <c r="C867" s="260">
        <v>39821</v>
      </c>
      <c r="E867" s="239" t="s">
        <v>1309</v>
      </c>
      <c r="F867" s="239"/>
      <c r="G867" s="240">
        <v>1135.45</v>
      </c>
      <c r="M867" s="261" t="s">
        <v>36472</v>
      </c>
      <c r="N867" s="262">
        <v>113447.6</v>
      </c>
      <c r="P867" s="243" t="s">
        <v>17417</v>
      </c>
      <c r="Q867" s="244">
        <v>346.47</v>
      </c>
      <c r="R867" s="104"/>
      <c r="S867" s="235" t="s">
        <v>33837</v>
      </c>
      <c r="T867" s="236">
        <v>92793</v>
      </c>
      <c r="V867" s="266" t="s">
        <v>12226</v>
      </c>
      <c r="W867" s="267">
        <v>39821</v>
      </c>
      <c r="Y867" s="245" t="s">
        <v>10661</v>
      </c>
      <c r="Z867" s="246">
        <v>357060.45</v>
      </c>
    </row>
    <row r="868" spans="1:26" ht="14.5" x14ac:dyDescent="0.35">
      <c r="A868" s="259" t="s">
        <v>4908</v>
      </c>
      <c r="B868" s="259"/>
      <c r="C868" s="260">
        <v>21651.32</v>
      </c>
      <c r="E868" s="239" t="s">
        <v>1310</v>
      </c>
      <c r="F868" s="239"/>
      <c r="G868" s="240">
        <v>9614</v>
      </c>
      <c r="M868" s="261" t="s">
        <v>47456</v>
      </c>
      <c r="N868" s="262">
        <v>821.86</v>
      </c>
      <c r="P868" s="243" t="s">
        <v>17418</v>
      </c>
      <c r="Q868" s="244">
        <v>137481.98000000001</v>
      </c>
      <c r="R868" s="104"/>
      <c r="S868" s="235" t="s">
        <v>15304</v>
      </c>
      <c r="T868" s="236">
        <v>27291.8</v>
      </c>
      <c r="V868" s="266" t="s">
        <v>12227</v>
      </c>
      <c r="W868" s="267">
        <v>21651.32</v>
      </c>
      <c r="Y868" s="245" t="s">
        <v>7509</v>
      </c>
      <c r="Z868" s="246">
        <v>44294.7</v>
      </c>
    </row>
    <row r="869" spans="1:26" ht="14.5" x14ac:dyDescent="0.35">
      <c r="A869" s="259" t="s">
        <v>3585</v>
      </c>
      <c r="B869" s="259"/>
      <c r="C869" s="260">
        <v>1732.28</v>
      </c>
      <c r="E869" s="239" t="s">
        <v>4282</v>
      </c>
      <c r="F869" s="239"/>
      <c r="G869" s="240">
        <v>7224</v>
      </c>
      <c r="M869" s="261" t="s">
        <v>37941</v>
      </c>
      <c r="N869" s="262">
        <v>780</v>
      </c>
      <c r="P869" s="243" t="s">
        <v>17419</v>
      </c>
      <c r="Q869" s="244">
        <v>3798.55</v>
      </c>
      <c r="R869" s="104"/>
      <c r="S869" s="235" t="s">
        <v>15305</v>
      </c>
      <c r="T869" s="236">
        <v>7627.87</v>
      </c>
      <c r="V869" s="266" t="s">
        <v>10422</v>
      </c>
      <c r="W869" s="267">
        <v>1732.28</v>
      </c>
      <c r="Y869" s="245" t="s">
        <v>8178</v>
      </c>
      <c r="Z869" s="246">
        <v>43052</v>
      </c>
    </row>
    <row r="870" spans="1:26" ht="14.5" x14ac:dyDescent="0.35">
      <c r="A870" s="259" t="s">
        <v>4909</v>
      </c>
      <c r="B870" s="259"/>
      <c r="C870" s="260">
        <v>34880.42</v>
      </c>
      <c r="E870" s="239" t="s">
        <v>1311</v>
      </c>
      <c r="F870" s="239"/>
      <c r="G870" s="240">
        <v>86704</v>
      </c>
      <c r="M870" s="261" t="s">
        <v>36473</v>
      </c>
      <c r="N870" s="262">
        <v>46231.47</v>
      </c>
      <c r="P870" s="243" t="s">
        <v>17420</v>
      </c>
      <c r="Q870" s="244">
        <v>19463.8</v>
      </c>
      <c r="R870" s="104"/>
      <c r="S870" s="235" t="s">
        <v>15306</v>
      </c>
      <c r="T870" s="236">
        <v>2671.36</v>
      </c>
      <c r="V870" s="266" t="s">
        <v>12228</v>
      </c>
      <c r="W870" s="267">
        <v>34880.42</v>
      </c>
      <c r="Y870" s="245" t="s">
        <v>8593</v>
      </c>
      <c r="Z870" s="246">
        <v>4946</v>
      </c>
    </row>
    <row r="871" spans="1:26" ht="14.5" x14ac:dyDescent="0.35">
      <c r="A871" s="259" t="s">
        <v>4910</v>
      </c>
      <c r="B871" s="259"/>
      <c r="C871" s="260">
        <v>54500</v>
      </c>
      <c r="E871" s="239" t="s">
        <v>1312</v>
      </c>
      <c r="F871" s="239"/>
      <c r="G871" s="240">
        <v>2203</v>
      </c>
      <c r="M871" s="261" t="s">
        <v>36474</v>
      </c>
      <c r="N871" s="262">
        <v>174905.81</v>
      </c>
      <c r="P871" s="243" t="s">
        <v>17421</v>
      </c>
      <c r="Q871" s="244">
        <v>22091.18</v>
      </c>
      <c r="R871" s="104"/>
      <c r="S871" s="235" t="s">
        <v>15307</v>
      </c>
      <c r="T871" s="236">
        <v>3554.27</v>
      </c>
      <c r="V871" s="266" t="s">
        <v>12229</v>
      </c>
      <c r="W871" s="267">
        <v>54500</v>
      </c>
      <c r="Y871" s="245" t="s">
        <v>9148</v>
      </c>
      <c r="Z871" s="246">
        <v>10195</v>
      </c>
    </row>
    <row r="872" spans="1:26" ht="14.5" x14ac:dyDescent="0.35">
      <c r="A872" s="259" t="s">
        <v>4911</v>
      </c>
      <c r="B872" s="259"/>
      <c r="C872" s="260">
        <v>8175.32</v>
      </c>
      <c r="E872" s="239" t="s">
        <v>1313</v>
      </c>
      <c r="F872" s="239"/>
      <c r="G872" s="240">
        <v>57378</v>
      </c>
      <c r="M872" s="261" t="s">
        <v>49926</v>
      </c>
      <c r="N872" s="262">
        <v>1222.47</v>
      </c>
      <c r="P872" s="243" t="s">
        <v>17422</v>
      </c>
      <c r="Q872" s="244">
        <v>9498.68</v>
      </c>
      <c r="R872" s="104"/>
      <c r="S872" s="235" t="s">
        <v>15308</v>
      </c>
      <c r="T872" s="236">
        <v>383.59</v>
      </c>
      <c r="V872" s="266" t="s">
        <v>12230</v>
      </c>
      <c r="W872" s="267">
        <v>8175.32</v>
      </c>
      <c r="Y872" s="245" t="s">
        <v>9532</v>
      </c>
      <c r="Z872" s="246">
        <v>2000</v>
      </c>
    </row>
    <row r="873" spans="1:26" ht="14.5" x14ac:dyDescent="0.35">
      <c r="A873" s="259" t="s">
        <v>5031</v>
      </c>
      <c r="B873" s="259"/>
      <c r="C873" s="260">
        <v>3030</v>
      </c>
      <c r="E873" s="239" t="s">
        <v>1314</v>
      </c>
      <c r="F873" s="239"/>
      <c r="G873" s="240">
        <v>4966</v>
      </c>
      <c r="M873" s="261" t="s">
        <v>17438</v>
      </c>
      <c r="N873" s="262">
        <v>547919.88</v>
      </c>
      <c r="P873" s="243" t="s">
        <v>17423</v>
      </c>
      <c r="Q873" s="244">
        <v>87974.080000000002</v>
      </c>
      <c r="R873" s="104"/>
      <c r="S873" s="235" t="s">
        <v>15309</v>
      </c>
      <c r="T873" s="236">
        <v>41971.57</v>
      </c>
      <c r="V873" s="266" t="s">
        <v>12232</v>
      </c>
      <c r="W873" s="267">
        <v>3030</v>
      </c>
      <c r="Y873" s="245" t="s">
        <v>9773</v>
      </c>
      <c r="Z873" s="246">
        <v>12375</v>
      </c>
    </row>
    <row r="874" spans="1:26" ht="14.5" x14ac:dyDescent="0.35">
      <c r="A874" s="259" t="s">
        <v>3588</v>
      </c>
      <c r="B874" s="259"/>
      <c r="C874" s="260">
        <v>276</v>
      </c>
      <c r="E874" s="239" t="s">
        <v>1315</v>
      </c>
      <c r="F874" s="239"/>
      <c r="G874" s="240">
        <v>331701</v>
      </c>
      <c r="M874" s="261" t="s">
        <v>44959</v>
      </c>
      <c r="N874" s="262">
        <v>3247</v>
      </c>
      <c r="P874" s="243" t="s">
        <v>17424</v>
      </c>
      <c r="Q874" s="244">
        <v>7304</v>
      </c>
      <c r="R874" s="104"/>
      <c r="S874" s="235" t="s">
        <v>15310</v>
      </c>
      <c r="T874" s="236">
        <v>23493.8</v>
      </c>
      <c r="V874" s="266" t="s">
        <v>10425</v>
      </c>
      <c r="W874" s="267">
        <v>276</v>
      </c>
      <c r="Y874" s="245" t="s">
        <v>12024</v>
      </c>
      <c r="Z874" s="246">
        <v>86961</v>
      </c>
    </row>
    <row r="875" spans="1:26" ht="14.5" x14ac:dyDescent="0.35">
      <c r="A875" s="259" t="s">
        <v>3589</v>
      </c>
      <c r="B875" s="259"/>
      <c r="C875" s="260">
        <v>280599.52</v>
      </c>
      <c r="E875" s="239" t="s">
        <v>1316</v>
      </c>
      <c r="F875" s="239"/>
      <c r="G875" s="240">
        <v>13279</v>
      </c>
      <c r="M875" s="261" t="s">
        <v>55640</v>
      </c>
      <c r="N875" s="262">
        <v>1080.4000000000001</v>
      </c>
      <c r="P875" s="243" t="s">
        <v>17425</v>
      </c>
      <c r="Q875" s="244">
        <v>-150</v>
      </c>
      <c r="R875" s="104"/>
      <c r="S875" s="235" t="s">
        <v>33838</v>
      </c>
      <c r="T875" s="236">
        <v>92793</v>
      </c>
      <c r="V875" s="266" t="s">
        <v>10426</v>
      </c>
      <c r="W875" s="267">
        <v>280599.52</v>
      </c>
      <c r="Y875" s="245" t="s">
        <v>10368</v>
      </c>
      <c r="Z875" s="246">
        <v>3964</v>
      </c>
    </row>
    <row r="876" spans="1:26" ht="14.5" x14ac:dyDescent="0.35">
      <c r="A876" s="259" t="s">
        <v>5033</v>
      </c>
      <c r="B876" s="259"/>
      <c r="C876" s="260">
        <v>437.94</v>
      </c>
      <c r="E876" s="239" t="s">
        <v>1317</v>
      </c>
      <c r="F876" s="239"/>
      <c r="G876" s="240">
        <v>28064</v>
      </c>
      <c r="M876" s="261" t="s">
        <v>49927</v>
      </c>
      <c r="N876" s="262">
        <v>97047.72</v>
      </c>
      <c r="P876" s="243" t="s">
        <v>17426</v>
      </c>
      <c r="Q876" s="244">
        <v>46800</v>
      </c>
      <c r="R876" s="104"/>
      <c r="S876" s="235" t="s">
        <v>15311</v>
      </c>
      <c r="T876" s="236">
        <v>95158.2</v>
      </c>
      <c r="V876" s="266" t="s">
        <v>12233</v>
      </c>
      <c r="W876" s="267">
        <v>437.94</v>
      </c>
      <c r="Y876" s="245" t="s">
        <v>12587</v>
      </c>
      <c r="Z876" s="246">
        <v>745</v>
      </c>
    </row>
    <row r="877" spans="1:26" ht="14.5" x14ac:dyDescent="0.35">
      <c r="A877" s="259" t="s">
        <v>5034</v>
      </c>
      <c r="B877" s="259"/>
      <c r="C877" s="260">
        <v>556</v>
      </c>
      <c r="E877" s="239" t="s">
        <v>1318</v>
      </c>
      <c r="F877" s="239"/>
      <c r="G877" s="240">
        <v>6817.88</v>
      </c>
      <c r="M877" s="261" t="s">
        <v>44960</v>
      </c>
      <c r="N877" s="262">
        <v>1118973.1100000001</v>
      </c>
      <c r="P877" s="243" t="s">
        <v>17427</v>
      </c>
      <c r="Q877" s="244">
        <v>160</v>
      </c>
      <c r="R877" s="104"/>
      <c r="S877" s="235" t="s">
        <v>15312</v>
      </c>
      <c r="T877" s="236">
        <v>23826.54</v>
      </c>
      <c r="V877" s="266" t="s">
        <v>12234</v>
      </c>
      <c r="W877" s="267">
        <v>556</v>
      </c>
      <c r="Y877" s="245" t="s">
        <v>12816</v>
      </c>
      <c r="Z877" s="246">
        <v>7154</v>
      </c>
    </row>
    <row r="878" spans="1:26" ht="14.5" x14ac:dyDescent="0.35">
      <c r="A878" s="259" t="s">
        <v>3592</v>
      </c>
      <c r="B878" s="259"/>
      <c r="C878" s="260">
        <v>4586.8999999999996</v>
      </c>
      <c r="E878" s="239" t="s">
        <v>1319</v>
      </c>
      <c r="F878" s="239"/>
      <c r="G878" s="240">
        <v>323792</v>
      </c>
      <c r="M878" s="261" t="s">
        <v>36475</v>
      </c>
      <c r="N878" s="262">
        <v>18672.900000000001</v>
      </c>
      <c r="P878" s="243" t="s">
        <v>17428</v>
      </c>
      <c r="Q878" s="244">
        <v>8421.94</v>
      </c>
      <c r="R878" s="104"/>
      <c r="S878" s="235" t="s">
        <v>15313</v>
      </c>
      <c r="T878" s="236">
        <v>5794.91</v>
      </c>
      <c r="V878" s="266" t="s">
        <v>10430</v>
      </c>
      <c r="W878" s="267">
        <v>4586.8999999999996</v>
      </c>
      <c r="Y878" s="245" t="s">
        <v>10662</v>
      </c>
      <c r="Z878" s="246">
        <v>215686.7</v>
      </c>
    </row>
    <row r="879" spans="1:26" ht="14.5" x14ac:dyDescent="0.35">
      <c r="A879" s="259" t="s">
        <v>5035</v>
      </c>
      <c r="B879" s="259"/>
      <c r="C879" s="260">
        <v>1484.8</v>
      </c>
      <c r="E879" s="239" t="s">
        <v>1320</v>
      </c>
      <c r="F879" s="239"/>
      <c r="G879" s="240">
        <v>20633.8</v>
      </c>
      <c r="M879" s="261" t="s">
        <v>49928</v>
      </c>
      <c r="N879" s="262">
        <v>19719.46</v>
      </c>
      <c r="P879" s="243" t="s">
        <v>17429</v>
      </c>
      <c r="Q879" s="244">
        <v>235769.14</v>
      </c>
      <c r="R879" s="104"/>
      <c r="S879" s="235" t="s">
        <v>33839</v>
      </c>
      <c r="T879" s="236">
        <v>30337.25</v>
      </c>
      <c r="V879" s="266" t="s">
        <v>12235</v>
      </c>
      <c r="W879" s="267">
        <v>1484.8</v>
      </c>
      <c r="Y879" s="245" t="s">
        <v>7510</v>
      </c>
      <c r="Z879" s="246">
        <v>160281.25</v>
      </c>
    </row>
    <row r="880" spans="1:26" ht="14.5" x14ac:dyDescent="0.35">
      <c r="A880" s="259" t="s">
        <v>4913</v>
      </c>
      <c r="B880" s="259"/>
      <c r="C880" s="260">
        <v>1160159</v>
      </c>
      <c r="E880" s="239" t="s">
        <v>1321</v>
      </c>
      <c r="F880" s="239"/>
      <c r="G880" s="240">
        <v>1494785</v>
      </c>
      <c r="M880" s="261" t="s">
        <v>49929</v>
      </c>
      <c r="N880" s="262">
        <v>7366.8</v>
      </c>
      <c r="P880" s="243" t="s">
        <v>17430</v>
      </c>
      <c r="Q880" s="244">
        <v>16800</v>
      </c>
      <c r="R880" s="104"/>
      <c r="S880" s="235" t="s">
        <v>33840</v>
      </c>
      <c r="T880" s="236">
        <v>3703.8</v>
      </c>
      <c r="V880" s="266" t="s">
        <v>12236</v>
      </c>
      <c r="W880" s="267">
        <v>1160159</v>
      </c>
      <c r="Y880" s="245" t="s">
        <v>8179</v>
      </c>
      <c r="Z880" s="246">
        <v>194081</v>
      </c>
    </row>
    <row r="881" spans="1:26" ht="14.5" x14ac:dyDescent="0.35">
      <c r="A881" s="259" t="s">
        <v>3593</v>
      </c>
      <c r="B881" s="259"/>
      <c r="C881" s="260">
        <v>951</v>
      </c>
      <c r="E881" s="239" t="s">
        <v>1322</v>
      </c>
      <c r="F881" s="239"/>
      <c r="G881" s="240">
        <v>6024.01</v>
      </c>
      <c r="M881" s="261" t="s">
        <v>49930</v>
      </c>
      <c r="N881" s="262">
        <v>25136.560000000001</v>
      </c>
      <c r="P881" s="243" t="s">
        <v>17431</v>
      </c>
      <c r="Q881" s="244">
        <v>34.5</v>
      </c>
      <c r="R881" s="104"/>
      <c r="S881" s="235" t="s">
        <v>33841</v>
      </c>
      <c r="T881" s="236">
        <v>112770.34</v>
      </c>
      <c r="V881" s="266" t="s">
        <v>10431</v>
      </c>
      <c r="W881" s="267">
        <v>951</v>
      </c>
      <c r="Y881" s="245" t="s">
        <v>8888</v>
      </c>
      <c r="Z881" s="246">
        <v>13412.65</v>
      </c>
    </row>
    <row r="882" spans="1:26" ht="14.5" x14ac:dyDescent="0.35">
      <c r="A882" s="259" t="s">
        <v>5036</v>
      </c>
      <c r="B882" s="259"/>
      <c r="C882" s="260">
        <v>2163</v>
      </c>
      <c r="E882" s="239" t="s">
        <v>1323</v>
      </c>
      <c r="F882" s="239"/>
      <c r="G882" s="240">
        <v>13303</v>
      </c>
      <c r="M882" s="261" t="s">
        <v>41625</v>
      </c>
      <c r="N882" s="262">
        <v>5879.73</v>
      </c>
      <c r="P882" s="243" t="s">
        <v>17432</v>
      </c>
      <c r="Q882" s="244">
        <v>23407.9</v>
      </c>
      <c r="R882" s="104"/>
      <c r="S882" s="235" t="s">
        <v>33842</v>
      </c>
      <c r="T882" s="236">
        <v>574275.66</v>
      </c>
      <c r="V882" s="266" t="s">
        <v>10432</v>
      </c>
      <c r="W882" s="267">
        <v>2163</v>
      </c>
      <c r="Y882" s="245" t="s">
        <v>9149</v>
      </c>
      <c r="Z882" s="246">
        <v>45584.22</v>
      </c>
    </row>
    <row r="883" spans="1:26" ht="14.5" x14ac:dyDescent="0.35">
      <c r="A883" s="259" t="s">
        <v>5037</v>
      </c>
      <c r="B883" s="259"/>
      <c r="C883" s="260">
        <v>1805.85</v>
      </c>
      <c r="E883" s="239" t="s">
        <v>342</v>
      </c>
      <c r="F883" s="239"/>
      <c r="G883" s="240">
        <v>18579.22</v>
      </c>
      <c r="M883" s="261" t="s">
        <v>17439</v>
      </c>
      <c r="N883" s="262">
        <v>127986.01</v>
      </c>
      <c r="P883" s="243" t="s">
        <v>17433</v>
      </c>
      <c r="Q883" s="244">
        <v>61494.83</v>
      </c>
      <c r="R883" s="104"/>
      <c r="S883" s="235" t="s">
        <v>15314</v>
      </c>
      <c r="T883" s="236">
        <v>95158.2</v>
      </c>
      <c r="V883" s="266" t="s">
        <v>12237</v>
      </c>
      <c r="W883" s="267">
        <v>1805.85</v>
      </c>
      <c r="Y883" s="245" t="s">
        <v>9533</v>
      </c>
      <c r="Z883" s="246">
        <v>5530.21</v>
      </c>
    </row>
    <row r="884" spans="1:26" ht="14.5" x14ac:dyDescent="0.35">
      <c r="A884" s="259" t="s">
        <v>5040</v>
      </c>
      <c r="B884" s="259"/>
      <c r="C884" s="260">
        <v>3982</v>
      </c>
      <c r="E884" s="239" t="s">
        <v>1324</v>
      </c>
      <c r="F884" s="239"/>
      <c r="G884" s="240">
        <v>15582</v>
      </c>
      <c r="M884" s="261" t="s">
        <v>36476</v>
      </c>
      <c r="N884" s="262">
        <v>117085.82</v>
      </c>
      <c r="P884" s="243" t="s">
        <v>17434</v>
      </c>
      <c r="Q884" s="244">
        <v>5323.6</v>
      </c>
      <c r="R884" s="104"/>
      <c r="S884" s="235" t="s">
        <v>15315</v>
      </c>
      <c r="T884" s="236">
        <v>23826.54</v>
      </c>
      <c r="V884" s="266" t="s">
        <v>12239</v>
      </c>
      <c r="W884" s="267">
        <v>3982</v>
      </c>
      <c r="Y884" s="245" t="s">
        <v>10115</v>
      </c>
      <c r="Z884" s="246">
        <v>392391.7</v>
      </c>
    </row>
    <row r="885" spans="1:26" ht="14.5" x14ac:dyDescent="0.35">
      <c r="A885" s="259" t="s">
        <v>5044</v>
      </c>
      <c r="B885" s="259"/>
      <c r="C885" s="260">
        <v>4049</v>
      </c>
      <c r="E885" s="239" t="s">
        <v>1325</v>
      </c>
      <c r="F885" s="239"/>
      <c r="G885" s="240">
        <v>2715</v>
      </c>
      <c r="M885" s="261" t="s">
        <v>36477</v>
      </c>
      <c r="N885" s="262">
        <v>62667.39</v>
      </c>
      <c r="P885" s="243" t="s">
        <v>17435</v>
      </c>
      <c r="Q885" s="244">
        <v>56988</v>
      </c>
      <c r="R885" s="104"/>
      <c r="S885" s="235" t="s">
        <v>15316</v>
      </c>
      <c r="T885" s="236">
        <v>5794.91</v>
      </c>
      <c r="V885" s="266" t="s">
        <v>12242</v>
      </c>
      <c r="W885" s="267">
        <v>4049</v>
      </c>
      <c r="Y885" s="245" t="s">
        <v>10369</v>
      </c>
      <c r="Z885" s="246">
        <v>29250</v>
      </c>
    </row>
    <row r="886" spans="1:26" ht="14.5" x14ac:dyDescent="0.35">
      <c r="A886" s="259" t="s">
        <v>5045</v>
      </c>
      <c r="B886" s="259"/>
      <c r="C886" s="260">
        <v>603</v>
      </c>
      <c r="E886" s="239" t="s">
        <v>1326</v>
      </c>
      <c r="F886" s="239"/>
      <c r="G886" s="240">
        <v>58595</v>
      </c>
      <c r="M886" s="261" t="s">
        <v>55641</v>
      </c>
      <c r="N886" s="262">
        <v>35349.040000000001</v>
      </c>
      <c r="P886" s="243" t="s">
        <v>14995</v>
      </c>
      <c r="Q886" s="244">
        <v>35967.980000000003</v>
      </c>
      <c r="R886" s="104"/>
      <c r="S886" s="235" t="s">
        <v>33843</v>
      </c>
      <c r="T886" s="236">
        <v>30337.25</v>
      </c>
      <c r="V886" s="266" t="s">
        <v>10436</v>
      </c>
      <c r="W886" s="267">
        <v>603</v>
      </c>
      <c r="Y886" s="245" t="s">
        <v>10449</v>
      </c>
      <c r="Z886" s="246">
        <v>10098</v>
      </c>
    </row>
    <row r="887" spans="1:26" ht="14.5" x14ac:dyDescent="0.35">
      <c r="A887" s="259" t="s">
        <v>5046</v>
      </c>
      <c r="B887" s="259"/>
      <c r="C887" s="260">
        <v>2502</v>
      </c>
      <c r="E887" s="239" t="s">
        <v>1327</v>
      </c>
      <c r="F887" s="239"/>
      <c r="G887" s="240">
        <v>464612</v>
      </c>
      <c r="M887" s="261" t="s">
        <v>44961</v>
      </c>
      <c r="N887" s="262">
        <v>59925.85</v>
      </c>
      <c r="P887" s="243" t="s">
        <v>14996</v>
      </c>
      <c r="Q887" s="244">
        <v>39991.57</v>
      </c>
      <c r="R887" s="104"/>
      <c r="S887" s="235" t="s">
        <v>20442</v>
      </c>
      <c r="T887" s="236">
        <v>3703.8</v>
      </c>
      <c r="V887" s="266" t="s">
        <v>12243</v>
      </c>
      <c r="W887" s="267">
        <v>2502</v>
      </c>
      <c r="Y887" s="245" t="s">
        <v>13933</v>
      </c>
      <c r="Z887" s="246">
        <v>6383.65</v>
      </c>
    </row>
    <row r="888" spans="1:26" ht="14.5" x14ac:dyDescent="0.35">
      <c r="A888" s="259" t="s">
        <v>5049</v>
      </c>
      <c r="B888" s="259"/>
      <c r="C888" s="260">
        <v>1913</v>
      </c>
      <c r="E888" s="239" t="s">
        <v>1328</v>
      </c>
      <c r="F888" s="239"/>
      <c r="G888" s="240">
        <v>3209.87</v>
      </c>
      <c r="M888" s="261" t="s">
        <v>55642</v>
      </c>
      <c r="N888" s="262">
        <v>1784.01</v>
      </c>
      <c r="P888" s="243" t="s">
        <v>17436</v>
      </c>
      <c r="Q888" s="244">
        <v>10276.5</v>
      </c>
      <c r="R888" s="104"/>
      <c r="S888" s="235" t="s">
        <v>20444</v>
      </c>
      <c r="T888" s="236">
        <v>112770.34</v>
      </c>
      <c r="V888" s="266" t="s">
        <v>12246</v>
      </c>
      <c r="W888" s="267">
        <v>1913</v>
      </c>
      <c r="Y888" s="245" t="s">
        <v>10663</v>
      </c>
      <c r="Z888" s="246">
        <v>857012.68</v>
      </c>
    </row>
    <row r="889" spans="1:26" ht="14.5" x14ac:dyDescent="0.35">
      <c r="A889" s="259" t="s">
        <v>4914</v>
      </c>
      <c r="B889" s="259"/>
      <c r="C889" s="260">
        <v>12000</v>
      </c>
      <c r="E889" s="239" t="s">
        <v>1329</v>
      </c>
      <c r="F889" s="239"/>
      <c r="G889" s="240">
        <v>187474</v>
      </c>
      <c r="M889" s="261" t="s">
        <v>37942</v>
      </c>
      <c r="N889" s="262">
        <v>3675</v>
      </c>
      <c r="P889" s="243" t="s">
        <v>14998</v>
      </c>
      <c r="Q889" s="244">
        <v>527470.01</v>
      </c>
      <c r="R889" s="104"/>
      <c r="S889" s="235" t="s">
        <v>33844</v>
      </c>
      <c r="T889" s="236">
        <v>574275.66</v>
      </c>
      <c r="V889" s="266" t="s">
        <v>12247</v>
      </c>
      <c r="W889" s="267">
        <v>12000</v>
      </c>
      <c r="Y889" s="245" t="s">
        <v>7511</v>
      </c>
      <c r="Z889" s="246">
        <v>13299</v>
      </c>
    </row>
    <row r="890" spans="1:26" ht="14.5" x14ac:dyDescent="0.35">
      <c r="A890" s="259" t="s">
        <v>5051</v>
      </c>
      <c r="B890" s="259"/>
      <c r="C890" s="260">
        <v>73</v>
      </c>
      <c r="E890" s="239" t="s">
        <v>1330</v>
      </c>
      <c r="F890" s="239"/>
      <c r="G890" s="240">
        <v>35000</v>
      </c>
      <c r="M890" s="261" t="s">
        <v>41626</v>
      </c>
      <c r="N890" s="262">
        <v>25024.52</v>
      </c>
      <c r="P890" s="243" t="s">
        <v>17437</v>
      </c>
      <c r="Q890" s="244">
        <v>48968.75</v>
      </c>
      <c r="R890" s="104"/>
      <c r="S890" s="235" t="s">
        <v>15317</v>
      </c>
      <c r="T890" s="236">
        <v>75000</v>
      </c>
      <c r="V890" s="266" t="s">
        <v>10437</v>
      </c>
      <c r="W890" s="267">
        <v>73</v>
      </c>
      <c r="Y890" s="245" t="s">
        <v>7933</v>
      </c>
      <c r="Z890" s="246">
        <v>73</v>
      </c>
    </row>
    <row r="891" spans="1:26" ht="14.5" x14ac:dyDescent="0.35">
      <c r="A891" s="259" t="s">
        <v>5056</v>
      </c>
      <c r="B891" s="259"/>
      <c r="C891" s="260">
        <v>1799</v>
      </c>
      <c r="E891" s="239" t="s">
        <v>1331</v>
      </c>
      <c r="F891" s="239"/>
      <c r="G891" s="240">
        <v>6970</v>
      </c>
      <c r="M891" s="261" t="s">
        <v>49931</v>
      </c>
      <c r="N891" s="262">
        <v>5010.5</v>
      </c>
      <c r="P891" s="243" t="s">
        <v>17438</v>
      </c>
      <c r="Q891" s="244">
        <v>86570.59</v>
      </c>
      <c r="R891" s="104"/>
      <c r="S891" s="235" t="s">
        <v>15318</v>
      </c>
      <c r="T891" s="236">
        <v>14779.83</v>
      </c>
      <c r="V891" s="266" t="s">
        <v>10439</v>
      </c>
      <c r="W891" s="267">
        <v>1799</v>
      </c>
      <c r="Y891" s="245" t="s">
        <v>8180</v>
      </c>
      <c r="Z891" s="246">
        <v>4078</v>
      </c>
    </row>
    <row r="892" spans="1:26" ht="14.5" x14ac:dyDescent="0.35">
      <c r="A892" s="259" t="s">
        <v>5064</v>
      </c>
      <c r="B892" s="259"/>
      <c r="C892" s="260">
        <v>495</v>
      </c>
      <c r="E892" s="239" t="s">
        <v>1332</v>
      </c>
      <c r="F892" s="239"/>
      <c r="G892" s="240">
        <v>30615.11</v>
      </c>
      <c r="M892" s="261" t="s">
        <v>42920</v>
      </c>
      <c r="N892" s="262">
        <v>8962.0499999999993</v>
      </c>
      <c r="P892" s="243" t="s">
        <v>17439</v>
      </c>
      <c r="Q892" s="244">
        <v>1303.02</v>
      </c>
      <c r="R892" s="104"/>
      <c r="S892" s="235" t="s">
        <v>15319</v>
      </c>
      <c r="T892" s="236">
        <v>42552.05</v>
      </c>
      <c r="V892" s="266" t="s">
        <v>12254</v>
      </c>
      <c r="W892" s="267">
        <v>495</v>
      </c>
      <c r="Y892" s="245" t="s">
        <v>8594</v>
      </c>
      <c r="Z892" s="246">
        <v>1101</v>
      </c>
    </row>
    <row r="893" spans="1:26" ht="14.5" x14ac:dyDescent="0.35">
      <c r="A893" s="259" t="s">
        <v>3596</v>
      </c>
      <c r="B893" s="259"/>
      <c r="C893" s="260">
        <v>130780.4</v>
      </c>
      <c r="E893" s="239" t="s">
        <v>1333</v>
      </c>
      <c r="F893" s="239"/>
      <c r="G893" s="240">
        <v>10493.52</v>
      </c>
      <c r="M893" s="261" t="s">
        <v>17442</v>
      </c>
      <c r="N893" s="262">
        <v>569270.69999999995</v>
      </c>
      <c r="P893" s="243" t="s">
        <v>17440</v>
      </c>
      <c r="Q893" s="244">
        <v>44563.93</v>
      </c>
      <c r="R893" s="104"/>
      <c r="S893" s="235" t="s">
        <v>15320</v>
      </c>
      <c r="T893" s="236">
        <v>28968.58</v>
      </c>
      <c r="V893" s="266" t="s">
        <v>10442</v>
      </c>
      <c r="W893" s="267">
        <v>130780.4</v>
      </c>
      <c r="Y893" s="245" t="s">
        <v>9534</v>
      </c>
      <c r="Z893" s="246">
        <v>567.44000000000005</v>
      </c>
    </row>
    <row r="894" spans="1:26" ht="14.5" x14ac:dyDescent="0.35">
      <c r="A894" s="259" t="s">
        <v>5059</v>
      </c>
      <c r="B894" s="259"/>
      <c r="C894" s="260">
        <v>2110</v>
      </c>
      <c r="E894" s="239" t="s">
        <v>1334</v>
      </c>
      <c r="F894" s="239"/>
      <c r="G894" s="240">
        <v>130505.05</v>
      </c>
      <c r="M894" s="261" t="s">
        <v>17443</v>
      </c>
      <c r="N894" s="262">
        <v>423668.04</v>
      </c>
      <c r="P894" s="243" t="s">
        <v>17441</v>
      </c>
      <c r="Q894" s="244">
        <v>44191.1</v>
      </c>
      <c r="R894" s="104"/>
      <c r="S894" s="235" t="s">
        <v>33845</v>
      </c>
      <c r="T894" s="236">
        <v>11493.48</v>
      </c>
      <c r="V894" s="266" t="s">
        <v>12256</v>
      </c>
      <c r="W894" s="267">
        <v>2110</v>
      </c>
      <c r="Y894" s="245" t="s">
        <v>9774</v>
      </c>
      <c r="Z894" s="246">
        <v>293.45999999999998</v>
      </c>
    </row>
    <row r="895" spans="1:26" ht="14.5" x14ac:dyDescent="0.35">
      <c r="A895" s="259" t="s">
        <v>5060</v>
      </c>
      <c r="B895" s="259"/>
      <c r="C895" s="260">
        <v>6174</v>
      </c>
      <c r="E895" s="239" t="s">
        <v>1335</v>
      </c>
      <c r="F895" s="239"/>
      <c r="G895" s="240">
        <v>2049</v>
      </c>
      <c r="M895" s="261" t="s">
        <v>51944</v>
      </c>
      <c r="N895" s="262">
        <v>23985.56</v>
      </c>
      <c r="P895" s="243" t="s">
        <v>17442</v>
      </c>
      <c r="Q895" s="244">
        <v>19575.400000000001</v>
      </c>
      <c r="R895" s="104"/>
      <c r="S895" s="235" t="s">
        <v>33846</v>
      </c>
      <c r="T895" s="236">
        <v>27586.17</v>
      </c>
      <c r="V895" s="266" t="s">
        <v>12257</v>
      </c>
      <c r="W895" s="267">
        <v>6174</v>
      </c>
      <c r="Y895" s="245" t="s">
        <v>10664</v>
      </c>
      <c r="Z895" s="246">
        <v>19411.900000000001</v>
      </c>
    </row>
    <row r="896" spans="1:26" ht="14.5" x14ac:dyDescent="0.35">
      <c r="A896" s="259" t="s">
        <v>3597</v>
      </c>
      <c r="B896" s="259"/>
      <c r="C896" s="260">
        <v>25625</v>
      </c>
      <c r="E896" s="239" t="s">
        <v>1336</v>
      </c>
      <c r="F896" s="239"/>
      <c r="G896" s="240">
        <v>208567</v>
      </c>
      <c r="M896" s="261" t="s">
        <v>41627</v>
      </c>
      <c r="N896" s="262">
        <v>10923.9</v>
      </c>
      <c r="P896" s="243" t="s">
        <v>17443</v>
      </c>
      <c r="Q896" s="244">
        <v>216970.09</v>
      </c>
      <c r="R896" s="104"/>
      <c r="S896" s="235" t="s">
        <v>33847</v>
      </c>
      <c r="T896" s="236">
        <v>2699</v>
      </c>
      <c r="V896" s="266" t="s">
        <v>10443</v>
      </c>
      <c r="W896" s="267">
        <v>25625</v>
      </c>
      <c r="Y896" s="245" t="s">
        <v>7512</v>
      </c>
      <c r="Z896" s="246">
        <v>124358.58</v>
      </c>
    </row>
    <row r="897" spans="1:26" ht="14.5" x14ac:dyDescent="0.35">
      <c r="A897" s="259" t="s">
        <v>4917</v>
      </c>
      <c r="B897" s="259"/>
      <c r="C897" s="260">
        <v>79571</v>
      </c>
      <c r="E897" s="239" t="s">
        <v>1337</v>
      </c>
      <c r="F897" s="239"/>
      <c r="G897" s="240">
        <v>36907.99</v>
      </c>
      <c r="M897" s="261" t="s">
        <v>35047</v>
      </c>
      <c r="N897" s="262">
        <v>8239.15</v>
      </c>
      <c r="P897" s="243" t="s">
        <v>17444</v>
      </c>
      <c r="Q897" s="244">
        <v>137475.65</v>
      </c>
      <c r="R897" s="104"/>
      <c r="S897" s="235" t="s">
        <v>33848</v>
      </c>
      <c r="T897" s="236">
        <v>6949</v>
      </c>
      <c r="V897" s="266" t="s">
        <v>12258</v>
      </c>
      <c r="W897" s="267">
        <v>79571</v>
      </c>
      <c r="Y897" s="245" t="s">
        <v>7934</v>
      </c>
      <c r="Z897" s="246">
        <v>9189.98</v>
      </c>
    </row>
    <row r="898" spans="1:26" ht="14.5" x14ac:dyDescent="0.35">
      <c r="A898" s="259" t="s">
        <v>5062</v>
      </c>
      <c r="B898" s="259"/>
      <c r="C898" s="260">
        <v>7478</v>
      </c>
      <c r="E898" s="239" t="s">
        <v>1338</v>
      </c>
      <c r="F898" s="239"/>
      <c r="G898" s="240">
        <v>93796</v>
      </c>
      <c r="M898" s="261" t="s">
        <v>52903</v>
      </c>
      <c r="N898" s="262">
        <v>90000</v>
      </c>
      <c r="P898" s="243" t="s">
        <v>17445</v>
      </c>
      <c r="Q898" s="244">
        <v>1098363.75</v>
      </c>
      <c r="R898" s="104"/>
      <c r="S898" s="235" t="s">
        <v>33849</v>
      </c>
      <c r="T898" s="236">
        <v>10937.5</v>
      </c>
      <c r="V898" s="266" t="s">
        <v>12259</v>
      </c>
      <c r="W898" s="267">
        <v>7478</v>
      </c>
      <c r="Y898" s="245" t="s">
        <v>8181</v>
      </c>
      <c r="Z898" s="246">
        <v>187363.29</v>
      </c>
    </row>
    <row r="899" spans="1:26" ht="14.5" x14ac:dyDescent="0.35">
      <c r="A899" s="259" t="s">
        <v>5063</v>
      </c>
      <c r="B899" s="259"/>
      <c r="C899" s="260">
        <v>6430</v>
      </c>
      <c r="E899" s="239" t="s">
        <v>1339</v>
      </c>
      <c r="F899" s="239"/>
      <c r="G899" s="240">
        <v>6474</v>
      </c>
      <c r="M899" s="261" t="s">
        <v>35048</v>
      </c>
      <c r="N899" s="262">
        <v>6405.8</v>
      </c>
      <c r="P899" s="243" t="s">
        <v>17446</v>
      </c>
      <c r="Q899" s="244">
        <v>145350</v>
      </c>
      <c r="R899" s="104"/>
      <c r="S899" s="235" t="s">
        <v>33850</v>
      </c>
      <c r="T899" s="236">
        <v>13544.45</v>
      </c>
      <c r="V899" s="266" t="s">
        <v>12260</v>
      </c>
      <c r="W899" s="267">
        <v>6430</v>
      </c>
      <c r="Y899" s="245" t="s">
        <v>8445</v>
      </c>
      <c r="Z899" s="246">
        <v>57145.94</v>
      </c>
    </row>
    <row r="900" spans="1:26" ht="14.5" x14ac:dyDescent="0.35">
      <c r="A900" s="259" t="s">
        <v>4918</v>
      </c>
      <c r="B900" s="259"/>
      <c r="C900" s="260">
        <v>36941</v>
      </c>
      <c r="E900" s="239" t="s">
        <v>1340</v>
      </c>
      <c r="F900" s="239"/>
      <c r="G900" s="240">
        <v>16450</v>
      </c>
      <c r="M900" s="261" t="s">
        <v>51012</v>
      </c>
      <c r="N900" s="262">
        <v>12625</v>
      </c>
      <c r="P900" s="243" t="s">
        <v>17447</v>
      </c>
      <c r="Q900" s="244">
        <v>2700</v>
      </c>
      <c r="R900" s="104"/>
      <c r="S900" s="235" t="s">
        <v>33851</v>
      </c>
      <c r="T900" s="236">
        <v>1519.4</v>
      </c>
      <c r="V900" s="266" t="s">
        <v>12261</v>
      </c>
      <c r="W900" s="267">
        <v>36941</v>
      </c>
      <c r="Y900" s="245" t="s">
        <v>8595</v>
      </c>
      <c r="Z900" s="246">
        <v>111955.15</v>
      </c>
    </row>
    <row r="901" spans="1:26" ht="14.5" x14ac:dyDescent="0.35">
      <c r="A901" s="259" t="s">
        <v>5071</v>
      </c>
      <c r="B901" s="259"/>
      <c r="C901" s="260">
        <v>48619.86</v>
      </c>
      <c r="E901" s="239" t="s">
        <v>1341</v>
      </c>
      <c r="F901" s="239"/>
      <c r="G901" s="240">
        <v>1152846</v>
      </c>
      <c r="M901" s="261" t="s">
        <v>17444</v>
      </c>
      <c r="N901" s="262">
        <v>65384.38</v>
      </c>
      <c r="P901" s="243" t="s">
        <v>17448</v>
      </c>
      <c r="Q901" s="244">
        <v>4323.21</v>
      </c>
      <c r="R901" s="104"/>
      <c r="S901" s="235" t="s">
        <v>33852</v>
      </c>
      <c r="T901" s="236">
        <v>41302</v>
      </c>
      <c r="V901" s="266" t="s">
        <v>12263</v>
      </c>
      <c r="W901" s="267">
        <v>48619.86</v>
      </c>
      <c r="Y901" s="245" t="s">
        <v>9048</v>
      </c>
      <c r="Z901" s="246">
        <v>6750</v>
      </c>
    </row>
    <row r="902" spans="1:26" ht="14.5" x14ac:dyDescent="0.35">
      <c r="A902" s="259" t="s">
        <v>5142</v>
      </c>
      <c r="B902" s="259"/>
      <c r="C902" s="260">
        <v>2294</v>
      </c>
      <c r="E902" s="239" t="s">
        <v>1342</v>
      </c>
      <c r="F902" s="239"/>
      <c r="G902" s="240">
        <v>76903</v>
      </c>
      <c r="M902" s="261" t="s">
        <v>37943</v>
      </c>
      <c r="N902" s="262">
        <v>424053.1</v>
      </c>
      <c r="P902" s="243" t="s">
        <v>17449</v>
      </c>
      <c r="Q902" s="244">
        <v>9450</v>
      </c>
      <c r="R902" s="104"/>
      <c r="S902" s="235" t="s">
        <v>15321</v>
      </c>
      <c r="T902" s="236">
        <v>86493.48</v>
      </c>
      <c r="V902" s="266" t="s">
        <v>12264</v>
      </c>
      <c r="W902" s="267">
        <v>2294</v>
      </c>
      <c r="Y902" s="245" t="s">
        <v>9150</v>
      </c>
      <c r="Z902" s="246">
        <v>96410.41</v>
      </c>
    </row>
    <row r="903" spans="1:26" ht="14.5" x14ac:dyDescent="0.35">
      <c r="A903" s="259" t="s">
        <v>5073</v>
      </c>
      <c r="B903" s="259"/>
      <c r="C903" s="260">
        <v>5800</v>
      </c>
      <c r="E903" s="239" t="s">
        <v>1343</v>
      </c>
      <c r="F903" s="239"/>
      <c r="G903" s="240">
        <v>144737.35</v>
      </c>
      <c r="M903" s="261" t="s">
        <v>37944</v>
      </c>
      <c r="N903" s="262">
        <v>297748.78999999998</v>
      </c>
      <c r="P903" s="243" t="s">
        <v>17450</v>
      </c>
      <c r="Q903" s="244">
        <v>26465.18</v>
      </c>
      <c r="R903" s="104"/>
      <c r="S903" s="235" t="s">
        <v>15322</v>
      </c>
      <c r="T903" s="236">
        <v>14779.83</v>
      </c>
      <c r="V903" s="266" t="s">
        <v>12266</v>
      </c>
      <c r="W903" s="267">
        <v>5800</v>
      </c>
      <c r="Y903" s="245" t="s">
        <v>9535</v>
      </c>
      <c r="Z903" s="246">
        <v>8990</v>
      </c>
    </row>
    <row r="904" spans="1:26" ht="14.5" x14ac:dyDescent="0.35">
      <c r="A904" s="259" t="s">
        <v>5074</v>
      </c>
      <c r="B904" s="259"/>
      <c r="C904" s="260">
        <v>7849</v>
      </c>
      <c r="E904" s="239" t="s">
        <v>1344</v>
      </c>
      <c r="F904" s="239"/>
      <c r="G904" s="240">
        <v>313302.98</v>
      </c>
      <c r="M904" s="261" t="s">
        <v>47457</v>
      </c>
      <c r="N904" s="262">
        <v>8775</v>
      </c>
      <c r="P904" s="243" t="s">
        <v>17451</v>
      </c>
      <c r="Q904" s="244">
        <v>10080.719999999999</v>
      </c>
      <c r="R904" s="104"/>
      <c r="S904" s="235" t="s">
        <v>33853</v>
      </c>
      <c r="T904" s="236">
        <v>27586.17</v>
      </c>
      <c r="V904" s="266" t="s">
        <v>12267</v>
      </c>
      <c r="W904" s="267">
        <v>7849</v>
      </c>
      <c r="Y904" s="245" t="s">
        <v>9775</v>
      </c>
      <c r="Z904" s="246">
        <v>73748.27</v>
      </c>
    </row>
    <row r="905" spans="1:26" ht="14.5" x14ac:dyDescent="0.35">
      <c r="A905" s="259" t="s">
        <v>5075</v>
      </c>
      <c r="B905" s="259"/>
      <c r="C905" s="260">
        <v>7480</v>
      </c>
      <c r="E905" s="239" t="s">
        <v>1345</v>
      </c>
      <c r="F905" s="239"/>
      <c r="G905" s="240">
        <v>96334</v>
      </c>
      <c r="M905" s="261" t="s">
        <v>55643</v>
      </c>
      <c r="N905" s="262">
        <v>4800</v>
      </c>
      <c r="P905" s="243" t="s">
        <v>17452</v>
      </c>
      <c r="Q905" s="244">
        <v>99309.9</v>
      </c>
      <c r="R905" s="104"/>
      <c r="S905" s="235" t="s">
        <v>15323</v>
      </c>
      <c r="T905" s="236">
        <v>42552.05</v>
      </c>
      <c r="V905" s="266" t="s">
        <v>12268</v>
      </c>
      <c r="W905" s="267">
        <v>7480</v>
      </c>
      <c r="Y905" s="245" t="s">
        <v>10116</v>
      </c>
      <c r="Z905" s="246">
        <v>88549.07</v>
      </c>
    </row>
    <row r="906" spans="1:26" ht="14.5" x14ac:dyDescent="0.35">
      <c r="A906" s="259" t="s">
        <v>5076</v>
      </c>
      <c r="B906" s="259"/>
      <c r="C906" s="260">
        <v>13090</v>
      </c>
      <c r="E906" s="239" t="s">
        <v>1346</v>
      </c>
      <c r="F906" s="239"/>
      <c r="G906" s="240">
        <v>33245</v>
      </c>
      <c r="M906" s="261" t="s">
        <v>55644</v>
      </c>
      <c r="N906" s="262">
        <v>38400</v>
      </c>
      <c r="P906" s="243" t="s">
        <v>17453</v>
      </c>
      <c r="Q906" s="244">
        <v>54151.6</v>
      </c>
      <c r="R906" s="104"/>
      <c r="S906" s="235" t="s">
        <v>15324</v>
      </c>
      <c r="T906" s="236">
        <v>31667.58</v>
      </c>
      <c r="V906" s="266" t="s">
        <v>12269</v>
      </c>
      <c r="W906" s="267">
        <v>13090</v>
      </c>
      <c r="Y906" s="245" t="s">
        <v>12818</v>
      </c>
      <c r="Z906" s="246">
        <v>54602</v>
      </c>
    </row>
    <row r="907" spans="1:26" ht="14.5" x14ac:dyDescent="0.35">
      <c r="A907" s="259" t="s">
        <v>5078</v>
      </c>
      <c r="B907" s="259"/>
      <c r="C907" s="260">
        <v>11968</v>
      </c>
      <c r="E907" s="239" t="s">
        <v>1347</v>
      </c>
      <c r="F907" s="239"/>
      <c r="G907" s="240">
        <v>174418</v>
      </c>
      <c r="M907" s="261" t="s">
        <v>55645</v>
      </c>
      <c r="N907" s="262">
        <v>3304.79</v>
      </c>
      <c r="P907" s="243" t="s">
        <v>17454</v>
      </c>
      <c r="Q907" s="244">
        <v>67931.67</v>
      </c>
      <c r="R907" s="104"/>
      <c r="S907" s="235" t="s">
        <v>20525</v>
      </c>
      <c r="T907" s="236">
        <v>6949</v>
      </c>
      <c r="V907" s="266" t="s">
        <v>12271</v>
      </c>
      <c r="W907" s="267">
        <v>11968</v>
      </c>
      <c r="Y907" s="245" t="s">
        <v>13091</v>
      </c>
      <c r="Z907" s="246">
        <v>150495.54999999999</v>
      </c>
    </row>
    <row r="908" spans="1:26" ht="14.5" x14ac:dyDescent="0.35">
      <c r="A908" s="259" t="s">
        <v>5144</v>
      </c>
      <c r="B908" s="259"/>
      <c r="C908" s="260">
        <v>679.9</v>
      </c>
      <c r="E908" s="239" t="s">
        <v>1348</v>
      </c>
      <c r="F908" s="239"/>
      <c r="G908" s="240">
        <v>646723</v>
      </c>
      <c r="M908" s="261" t="s">
        <v>55646</v>
      </c>
      <c r="N908" s="262">
        <v>10411.200000000001</v>
      </c>
      <c r="P908" s="243" t="s">
        <v>17455</v>
      </c>
      <c r="Q908" s="244">
        <v>3959.54</v>
      </c>
      <c r="R908" s="104"/>
      <c r="S908" s="235" t="s">
        <v>33854</v>
      </c>
      <c r="T908" s="236">
        <v>10937.5</v>
      </c>
      <c r="V908" s="266" t="s">
        <v>12272</v>
      </c>
      <c r="W908" s="267">
        <v>679.9</v>
      </c>
      <c r="Y908" s="245" t="s">
        <v>13934</v>
      </c>
      <c r="Z908" s="246">
        <v>2295.0100000000002</v>
      </c>
    </row>
    <row r="909" spans="1:26" ht="14.5" x14ac:dyDescent="0.35">
      <c r="A909" s="259" t="s">
        <v>5079</v>
      </c>
      <c r="B909" s="259"/>
      <c r="C909" s="260">
        <v>77.53</v>
      </c>
      <c r="E909" s="239" t="s">
        <v>1349</v>
      </c>
      <c r="F909" s="239"/>
      <c r="G909" s="240">
        <v>2220.87</v>
      </c>
      <c r="M909" s="261" t="s">
        <v>55647</v>
      </c>
      <c r="N909" s="262">
        <v>2375.4499999999998</v>
      </c>
      <c r="P909" s="243" t="s">
        <v>17456</v>
      </c>
      <c r="Q909" s="244">
        <v>-150</v>
      </c>
      <c r="R909" s="104"/>
      <c r="S909" s="235" t="s">
        <v>20531</v>
      </c>
      <c r="T909" s="236">
        <v>13544.45</v>
      </c>
      <c r="V909" s="266" t="s">
        <v>12273</v>
      </c>
      <c r="W909" s="267">
        <v>77.53</v>
      </c>
      <c r="Y909" s="245" t="s">
        <v>10665</v>
      </c>
      <c r="Z909" s="246">
        <v>971853.25</v>
      </c>
    </row>
    <row r="910" spans="1:26" ht="14.5" x14ac:dyDescent="0.35">
      <c r="A910" s="259" t="s">
        <v>3598</v>
      </c>
      <c r="B910" s="259"/>
      <c r="C910" s="260">
        <v>121280.6</v>
      </c>
      <c r="E910" s="239" t="s">
        <v>1350</v>
      </c>
      <c r="F910" s="239"/>
      <c r="G910" s="240">
        <v>6231</v>
      </c>
      <c r="M910" s="261" t="s">
        <v>55648</v>
      </c>
      <c r="N910" s="262">
        <v>47200</v>
      </c>
      <c r="P910" s="243" t="s">
        <v>17457</v>
      </c>
      <c r="Q910" s="244">
        <v>42200.68</v>
      </c>
      <c r="R910" s="104"/>
      <c r="S910" s="235" t="s">
        <v>20533</v>
      </c>
      <c r="T910" s="236">
        <v>1519.4</v>
      </c>
      <c r="V910" s="266" t="s">
        <v>10446</v>
      </c>
      <c r="W910" s="267">
        <v>121280.6</v>
      </c>
      <c r="Y910" s="245" t="s">
        <v>7513</v>
      </c>
      <c r="Z910" s="246">
        <v>409107.17</v>
      </c>
    </row>
    <row r="911" spans="1:26" ht="14.5" x14ac:dyDescent="0.35">
      <c r="A911" s="259" t="s">
        <v>5082</v>
      </c>
      <c r="B911" s="259"/>
      <c r="C911" s="260">
        <v>14960</v>
      </c>
      <c r="E911" s="239" t="s">
        <v>1351</v>
      </c>
      <c r="F911" s="239"/>
      <c r="G911" s="240">
        <v>238195</v>
      </c>
      <c r="M911" s="261" t="s">
        <v>55649</v>
      </c>
      <c r="N911" s="262">
        <v>3610.8</v>
      </c>
      <c r="P911" s="243" t="s">
        <v>17458</v>
      </c>
      <c r="Q911" s="244">
        <v>1098363.75</v>
      </c>
      <c r="R911" s="104"/>
      <c r="S911" s="235" t="s">
        <v>20534</v>
      </c>
      <c r="T911" s="236">
        <v>41302</v>
      </c>
      <c r="V911" s="266" t="s">
        <v>12276</v>
      </c>
      <c r="W911" s="267">
        <v>14960</v>
      </c>
      <c r="Y911" s="245" t="s">
        <v>7757</v>
      </c>
      <c r="Z911" s="246">
        <v>42789.1</v>
      </c>
    </row>
    <row r="912" spans="1:26" ht="14.5" x14ac:dyDescent="0.35">
      <c r="A912" s="259" t="s">
        <v>5083</v>
      </c>
      <c r="B912" s="259"/>
      <c r="C912" s="260">
        <v>5955.63</v>
      </c>
      <c r="E912" s="239" t="s">
        <v>1352</v>
      </c>
      <c r="F912" s="239"/>
      <c r="G912" s="240">
        <v>22639</v>
      </c>
      <c r="M912" s="261" t="s">
        <v>55650</v>
      </c>
      <c r="N912" s="262">
        <v>9061.6</v>
      </c>
      <c r="P912" s="243" t="s">
        <v>17459</v>
      </c>
      <c r="Q912" s="244">
        <v>16610</v>
      </c>
      <c r="R912" s="104"/>
      <c r="S912" s="235" t="s">
        <v>33855</v>
      </c>
      <c r="T912" s="236">
        <v>14159.6</v>
      </c>
      <c r="V912" s="266" t="s">
        <v>12277</v>
      </c>
      <c r="W912" s="267">
        <v>5955.63</v>
      </c>
      <c r="Y912" s="245" t="s">
        <v>8182</v>
      </c>
      <c r="Z912" s="246">
        <v>1587535.58</v>
      </c>
    </row>
    <row r="913" spans="1:26" ht="14.5" x14ac:dyDescent="0.35">
      <c r="A913" s="259" t="s">
        <v>5084</v>
      </c>
      <c r="B913" s="259"/>
      <c r="C913" s="260">
        <v>31790</v>
      </c>
      <c r="E913" s="239" t="s">
        <v>1353</v>
      </c>
      <c r="F913" s="239"/>
      <c r="G913" s="240">
        <v>365580</v>
      </c>
      <c r="M913" s="261" t="s">
        <v>55651</v>
      </c>
      <c r="N913" s="262">
        <v>2136.9499999999998</v>
      </c>
      <c r="P913" s="243" t="s">
        <v>17460</v>
      </c>
      <c r="Q913" s="244">
        <v>46800</v>
      </c>
      <c r="R913" s="104"/>
      <c r="S913" s="235" t="s">
        <v>33856</v>
      </c>
      <c r="T913" s="236">
        <v>7656.72</v>
      </c>
      <c r="V913" s="266" t="s">
        <v>12278</v>
      </c>
      <c r="W913" s="267">
        <v>31790</v>
      </c>
      <c r="Y913" s="245" t="s">
        <v>8446</v>
      </c>
      <c r="Z913" s="246">
        <v>325009.94</v>
      </c>
    </row>
    <row r="914" spans="1:26" ht="14.5" x14ac:dyDescent="0.35">
      <c r="A914" s="259" t="s">
        <v>5085</v>
      </c>
      <c r="B914" s="259"/>
      <c r="C914" s="260">
        <v>8976</v>
      </c>
      <c r="E914" s="239" t="s">
        <v>1354</v>
      </c>
      <c r="F914" s="239"/>
      <c r="G914" s="240">
        <v>174019</v>
      </c>
      <c r="M914" s="261" t="s">
        <v>52904</v>
      </c>
      <c r="N914" s="262">
        <v>3011.78</v>
      </c>
      <c r="P914" s="243" t="s">
        <v>17461</v>
      </c>
      <c r="Q914" s="244">
        <v>145350</v>
      </c>
      <c r="R914" s="104"/>
      <c r="S914" s="235" t="s">
        <v>33857</v>
      </c>
      <c r="T914" s="236">
        <v>1840.4</v>
      </c>
      <c r="V914" s="266" t="s">
        <v>12279</v>
      </c>
      <c r="W914" s="267">
        <v>8976</v>
      </c>
      <c r="Y914" s="245" t="s">
        <v>8889</v>
      </c>
      <c r="Z914" s="246">
        <v>97966.06</v>
      </c>
    </row>
    <row r="915" spans="1:26" ht="14.5" x14ac:dyDescent="0.35">
      <c r="A915" s="259" t="s">
        <v>5086</v>
      </c>
      <c r="B915" s="259"/>
      <c r="C915" s="260">
        <v>24310</v>
      </c>
      <c r="E915" s="239" t="s">
        <v>1355</v>
      </c>
      <c r="F915" s="239"/>
      <c r="G915" s="240">
        <v>75644</v>
      </c>
      <c r="M915" s="261" t="s">
        <v>41628</v>
      </c>
      <c r="N915" s="262">
        <v>19306.32</v>
      </c>
      <c r="P915" s="243" t="s">
        <v>17462</v>
      </c>
      <c r="Q915" s="244">
        <v>1307.8</v>
      </c>
      <c r="R915" s="104"/>
      <c r="S915" s="235" t="s">
        <v>33858</v>
      </c>
      <c r="T915" s="236">
        <v>63776.28</v>
      </c>
      <c r="V915" s="266" t="s">
        <v>12280</v>
      </c>
      <c r="W915" s="267">
        <v>24310</v>
      </c>
      <c r="Y915" s="245" t="s">
        <v>9049</v>
      </c>
      <c r="Z915" s="246">
        <v>1980</v>
      </c>
    </row>
    <row r="916" spans="1:26" ht="14.5" x14ac:dyDescent="0.35">
      <c r="A916" s="259" t="s">
        <v>5088</v>
      </c>
      <c r="B916" s="259"/>
      <c r="C916" s="260">
        <v>24310</v>
      </c>
      <c r="E916" s="239" t="s">
        <v>1356</v>
      </c>
      <c r="F916" s="239"/>
      <c r="G916" s="240">
        <v>30615</v>
      </c>
      <c r="M916" s="261" t="s">
        <v>17445</v>
      </c>
      <c r="N916" s="262">
        <v>713490.06</v>
      </c>
      <c r="P916" s="243" t="s">
        <v>17463</v>
      </c>
      <c r="Q916" s="244">
        <v>140181.98000000001</v>
      </c>
      <c r="R916" s="104"/>
      <c r="S916" s="235" t="s">
        <v>15325</v>
      </c>
      <c r="T916" s="236">
        <v>10000</v>
      </c>
      <c r="V916" s="266" t="s">
        <v>12282</v>
      </c>
      <c r="W916" s="267">
        <v>24310</v>
      </c>
      <c r="Y916" s="245" t="s">
        <v>9151</v>
      </c>
      <c r="Z916" s="246">
        <v>277844.01</v>
      </c>
    </row>
    <row r="917" spans="1:26" ht="14.5" x14ac:dyDescent="0.35">
      <c r="A917" s="259" t="s">
        <v>5089</v>
      </c>
      <c r="B917" s="259"/>
      <c r="C917" s="260">
        <v>26084.21</v>
      </c>
      <c r="E917" s="239" t="s">
        <v>1357</v>
      </c>
      <c r="F917" s="239"/>
      <c r="G917" s="240">
        <v>254578</v>
      </c>
      <c r="M917" s="261" t="s">
        <v>55652</v>
      </c>
      <c r="N917" s="262">
        <v>22800</v>
      </c>
      <c r="P917" s="243" t="s">
        <v>17464</v>
      </c>
      <c r="Q917" s="244">
        <v>86730.59</v>
      </c>
      <c r="R917" s="104"/>
      <c r="S917" s="235" t="s">
        <v>15326</v>
      </c>
      <c r="T917" s="236">
        <v>20192</v>
      </c>
      <c r="V917" s="266" t="s">
        <v>12283</v>
      </c>
      <c r="W917" s="267">
        <v>26084.21</v>
      </c>
      <c r="Y917" s="245" t="s">
        <v>9373</v>
      </c>
      <c r="Z917" s="246">
        <v>324135.8</v>
      </c>
    </row>
    <row r="918" spans="1:26" ht="14.5" x14ac:dyDescent="0.35">
      <c r="A918" s="259" t="s">
        <v>5090</v>
      </c>
      <c r="B918" s="259"/>
      <c r="C918" s="260">
        <v>14653.84</v>
      </c>
      <c r="E918" s="239" t="s">
        <v>1358</v>
      </c>
      <c r="F918" s="239"/>
      <c r="G918" s="240">
        <v>297629</v>
      </c>
      <c r="M918" s="261" t="s">
        <v>17446</v>
      </c>
      <c r="N918" s="262">
        <v>134837.5</v>
      </c>
      <c r="P918" s="243" t="s">
        <v>17465</v>
      </c>
      <c r="Q918" s="244">
        <v>4323.21</v>
      </c>
      <c r="R918" s="104"/>
      <c r="S918" s="235" t="s">
        <v>15327</v>
      </c>
      <c r="T918" s="236">
        <v>26280</v>
      </c>
      <c r="V918" s="266" t="s">
        <v>12284</v>
      </c>
      <c r="W918" s="267">
        <v>14653.84</v>
      </c>
      <c r="Y918" s="245" t="s">
        <v>9536</v>
      </c>
      <c r="Z918" s="246">
        <v>32483.27</v>
      </c>
    </row>
    <row r="919" spans="1:26" ht="14.5" x14ac:dyDescent="0.35">
      <c r="A919" s="259" t="s">
        <v>5091</v>
      </c>
      <c r="B919" s="259"/>
      <c r="C919" s="260">
        <v>7915</v>
      </c>
      <c r="E919" s="239" t="s">
        <v>1359</v>
      </c>
      <c r="F919" s="239"/>
      <c r="G919" s="240">
        <v>146130</v>
      </c>
      <c r="M919" s="261" t="s">
        <v>55653</v>
      </c>
      <c r="N919" s="262">
        <v>17200</v>
      </c>
      <c r="P919" s="243" t="s">
        <v>17466</v>
      </c>
      <c r="Q919" s="244">
        <v>17871.939999999999</v>
      </c>
      <c r="R919" s="104"/>
      <c r="S919" s="235" t="s">
        <v>15328</v>
      </c>
      <c r="T919" s="236">
        <v>19431.21</v>
      </c>
      <c r="V919" s="266" t="s">
        <v>12285</v>
      </c>
      <c r="W919" s="267">
        <v>7915</v>
      </c>
      <c r="Y919" s="245" t="s">
        <v>9776</v>
      </c>
      <c r="Z919" s="246">
        <v>411942.24</v>
      </c>
    </row>
    <row r="920" spans="1:26" ht="14.5" x14ac:dyDescent="0.35">
      <c r="A920" s="259" t="s">
        <v>5092</v>
      </c>
      <c r="B920" s="259"/>
      <c r="C920" s="260">
        <v>25058</v>
      </c>
      <c r="E920" s="239" t="s">
        <v>1360</v>
      </c>
      <c r="F920" s="239"/>
      <c r="G920" s="240">
        <v>161748.60999999999</v>
      </c>
      <c r="M920" s="261" t="s">
        <v>17447</v>
      </c>
      <c r="N920" s="262">
        <v>8100</v>
      </c>
      <c r="P920" s="243" t="s">
        <v>17467</v>
      </c>
      <c r="Q920" s="244">
        <v>26465.18</v>
      </c>
      <c r="R920" s="104"/>
      <c r="S920" s="235" t="s">
        <v>15329</v>
      </c>
      <c r="T920" s="236">
        <v>32219.95</v>
      </c>
      <c r="V920" s="266" t="s">
        <v>12286</v>
      </c>
      <c r="W920" s="267">
        <v>25058</v>
      </c>
      <c r="Y920" s="245" t="s">
        <v>10117</v>
      </c>
      <c r="Z920" s="246">
        <v>2477719.39</v>
      </c>
    </row>
    <row r="921" spans="1:26" ht="14.5" x14ac:dyDescent="0.35">
      <c r="A921" s="259" t="s">
        <v>5093</v>
      </c>
      <c r="B921" s="259"/>
      <c r="C921" s="260">
        <v>8804.4599999999991</v>
      </c>
      <c r="E921" s="239" t="s">
        <v>1361</v>
      </c>
      <c r="F921" s="239"/>
      <c r="G921" s="240">
        <v>106255</v>
      </c>
      <c r="M921" s="261" t="s">
        <v>17448</v>
      </c>
      <c r="N921" s="262">
        <v>237540.62</v>
      </c>
      <c r="P921" s="243" t="s">
        <v>17468</v>
      </c>
      <c r="Q921" s="244">
        <v>10080.719999999999</v>
      </c>
      <c r="R921" s="104"/>
      <c r="S921" s="235" t="s">
        <v>15330</v>
      </c>
      <c r="T921" s="236">
        <v>7819.8</v>
      </c>
      <c r="V921" s="266" t="s">
        <v>12287</v>
      </c>
      <c r="W921" s="267">
        <v>8804.4599999999991</v>
      </c>
      <c r="Y921" s="245" t="s">
        <v>10509</v>
      </c>
      <c r="Z921" s="246">
        <v>237140.84</v>
      </c>
    </row>
    <row r="922" spans="1:26" ht="14.5" x14ac:dyDescent="0.35">
      <c r="A922" s="259" t="s">
        <v>5094</v>
      </c>
      <c r="B922" s="259"/>
      <c r="C922" s="260">
        <v>5303</v>
      </c>
      <c r="E922" s="239" t="s">
        <v>1362</v>
      </c>
      <c r="F922" s="239"/>
      <c r="G922" s="240">
        <v>149954.07999999999</v>
      </c>
      <c r="M922" s="261" t="s">
        <v>17449</v>
      </c>
      <c r="N922" s="262">
        <v>4050</v>
      </c>
      <c r="P922" s="243" t="s">
        <v>17469</v>
      </c>
      <c r="Q922" s="244">
        <v>235769.14</v>
      </c>
      <c r="R922" s="104"/>
      <c r="S922" s="235" t="s">
        <v>15331</v>
      </c>
      <c r="T922" s="236">
        <v>21276.79</v>
      </c>
      <c r="V922" s="266" t="s">
        <v>12288</v>
      </c>
      <c r="W922" s="267">
        <v>5303</v>
      </c>
      <c r="Y922" s="245" t="s">
        <v>13092</v>
      </c>
      <c r="Z922" s="246">
        <v>668482.5</v>
      </c>
    </row>
    <row r="923" spans="1:26" ht="14.5" x14ac:dyDescent="0.35">
      <c r="A923" s="259" t="s">
        <v>5095</v>
      </c>
      <c r="B923" s="259"/>
      <c r="C923" s="260">
        <v>9125</v>
      </c>
      <c r="E923" s="239" t="s">
        <v>1363</v>
      </c>
      <c r="F923" s="239"/>
      <c r="G923" s="240">
        <v>63562.45</v>
      </c>
      <c r="M923" s="261" t="s">
        <v>17450</v>
      </c>
      <c r="N923" s="262">
        <v>32906.82</v>
      </c>
      <c r="P923" s="243" t="s">
        <v>17470</v>
      </c>
      <c r="Q923" s="244">
        <v>16800</v>
      </c>
      <c r="R923" s="104"/>
      <c r="S923" s="235" t="s">
        <v>15332</v>
      </c>
      <c r="T923" s="236">
        <v>5323.6</v>
      </c>
      <c r="V923" s="266" t="s">
        <v>12290</v>
      </c>
      <c r="W923" s="267">
        <v>9125</v>
      </c>
      <c r="Y923" s="245" t="s">
        <v>13935</v>
      </c>
      <c r="Z923" s="246">
        <v>39340</v>
      </c>
    </row>
    <row r="924" spans="1:26" ht="14.5" x14ac:dyDescent="0.35">
      <c r="A924" s="259" t="s">
        <v>5096</v>
      </c>
      <c r="B924" s="259"/>
      <c r="C924" s="260">
        <v>18589.71</v>
      </c>
      <c r="E924" s="239" t="s">
        <v>1364</v>
      </c>
      <c r="F924" s="239"/>
      <c r="G924" s="240">
        <v>32476</v>
      </c>
      <c r="M924" s="261" t="s">
        <v>17451</v>
      </c>
      <c r="N924" s="262">
        <v>1391.14</v>
      </c>
      <c r="P924" s="243" t="s">
        <v>17471</v>
      </c>
      <c r="Q924" s="244">
        <v>12750</v>
      </c>
      <c r="R924" s="104"/>
      <c r="S924" s="235" t="s">
        <v>15333</v>
      </c>
      <c r="T924" s="236">
        <v>1500</v>
      </c>
      <c r="V924" s="266" t="s">
        <v>12291</v>
      </c>
      <c r="W924" s="267">
        <v>18589.71</v>
      </c>
      <c r="Y924" s="245" t="s">
        <v>10666</v>
      </c>
      <c r="Z924" s="246">
        <v>6933475.9000000004</v>
      </c>
    </row>
    <row r="925" spans="1:26" ht="14.5" x14ac:dyDescent="0.35">
      <c r="A925" s="259" t="s">
        <v>5097</v>
      </c>
      <c r="B925" s="259"/>
      <c r="C925" s="260">
        <v>23188</v>
      </c>
      <c r="E925" s="239" t="s">
        <v>1365</v>
      </c>
      <c r="F925" s="239"/>
      <c r="G925" s="240">
        <v>21650</v>
      </c>
      <c r="M925" s="261" t="s">
        <v>35049</v>
      </c>
      <c r="N925" s="262">
        <v>87490.45</v>
      </c>
      <c r="P925" s="243" t="s">
        <v>17472</v>
      </c>
      <c r="Q925" s="244">
        <v>225</v>
      </c>
      <c r="R925" s="104"/>
      <c r="S925" s="235" t="s">
        <v>15334</v>
      </c>
      <c r="T925" s="236">
        <v>25508.1</v>
      </c>
      <c r="V925" s="266" t="s">
        <v>12292</v>
      </c>
      <c r="W925" s="267">
        <v>23188</v>
      </c>
      <c r="Y925" s="245" t="s">
        <v>7514</v>
      </c>
      <c r="Z925" s="246">
        <v>179631.99</v>
      </c>
    </row>
    <row r="926" spans="1:26" ht="14.5" x14ac:dyDescent="0.35">
      <c r="A926" s="259" t="s">
        <v>5146</v>
      </c>
      <c r="B926" s="259"/>
      <c r="C926" s="260">
        <v>2169</v>
      </c>
      <c r="E926" s="239" t="s">
        <v>1366</v>
      </c>
      <c r="F926" s="239"/>
      <c r="G926" s="240">
        <v>35690.92</v>
      </c>
      <c r="M926" s="261" t="s">
        <v>55654</v>
      </c>
      <c r="N926" s="262">
        <v>22800</v>
      </c>
      <c r="P926" s="243" t="s">
        <v>17473</v>
      </c>
      <c r="Q926" s="244">
        <v>34.5</v>
      </c>
      <c r="R926" s="104"/>
      <c r="S926" s="235" t="s">
        <v>15335</v>
      </c>
      <c r="T926" s="236">
        <v>27938.71</v>
      </c>
      <c r="V926" s="266" t="s">
        <v>12293</v>
      </c>
      <c r="W926" s="267">
        <v>2169</v>
      </c>
      <c r="Y926" s="245" t="s">
        <v>7758</v>
      </c>
      <c r="Z926" s="246">
        <v>20254</v>
      </c>
    </row>
    <row r="927" spans="1:26" ht="14.5" x14ac:dyDescent="0.35">
      <c r="A927" s="259" t="s">
        <v>5147</v>
      </c>
      <c r="B927" s="259"/>
      <c r="C927" s="260">
        <v>784</v>
      </c>
      <c r="E927" s="239" t="s">
        <v>1367</v>
      </c>
      <c r="F927" s="239"/>
      <c r="G927" s="240">
        <v>5224</v>
      </c>
      <c r="M927" s="261" t="s">
        <v>55655</v>
      </c>
      <c r="N927" s="262">
        <v>32987.5</v>
      </c>
      <c r="P927" s="243" t="s">
        <v>15000</v>
      </c>
      <c r="Q927" s="244">
        <v>133313.04999999999</v>
      </c>
      <c r="R927" s="104"/>
      <c r="S927" s="235" t="s">
        <v>15336</v>
      </c>
      <c r="T927" s="236">
        <v>-14620</v>
      </c>
      <c r="V927" s="266" t="s">
        <v>12294</v>
      </c>
      <c r="W927" s="267">
        <v>784</v>
      </c>
      <c r="Y927" s="245" t="s">
        <v>7935</v>
      </c>
      <c r="Z927" s="246">
        <v>5811.59</v>
      </c>
    </row>
    <row r="928" spans="1:26" ht="14.5" x14ac:dyDescent="0.35">
      <c r="A928" s="259" t="s">
        <v>5148</v>
      </c>
      <c r="B928" s="259"/>
      <c r="C928" s="260">
        <v>2479</v>
      </c>
      <c r="E928" s="239" t="s">
        <v>1368</v>
      </c>
      <c r="F928" s="239"/>
      <c r="G928" s="240">
        <v>70306.899999999994</v>
      </c>
      <c r="M928" s="261" t="s">
        <v>17452</v>
      </c>
      <c r="N928" s="262">
        <v>85561.79</v>
      </c>
      <c r="P928" s="243" t="s">
        <v>15001</v>
      </c>
      <c r="Q928" s="244">
        <v>96657.27</v>
      </c>
      <c r="R928" s="104"/>
      <c r="S928" s="235" t="s">
        <v>15337</v>
      </c>
      <c r="T928" s="236">
        <v>12973.7</v>
      </c>
      <c r="V928" s="266" t="s">
        <v>12295</v>
      </c>
      <c r="W928" s="267">
        <v>2479</v>
      </c>
      <c r="Y928" s="245" t="s">
        <v>8183</v>
      </c>
      <c r="Z928" s="246">
        <v>71949.740000000005</v>
      </c>
    </row>
    <row r="929" spans="1:26" ht="14.5" x14ac:dyDescent="0.35">
      <c r="A929" s="259" t="s">
        <v>5098</v>
      </c>
      <c r="B929" s="259"/>
      <c r="C929" s="260">
        <v>211680</v>
      </c>
      <c r="E929" s="239" t="s">
        <v>1369</v>
      </c>
      <c r="F929" s="239"/>
      <c r="G929" s="240">
        <v>14462.51</v>
      </c>
      <c r="M929" s="261" t="s">
        <v>55656</v>
      </c>
      <c r="N929" s="262">
        <v>193157.9</v>
      </c>
      <c r="P929" s="243" t="s">
        <v>17474</v>
      </c>
      <c r="Q929" s="244">
        <v>28344.44</v>
      </c>
      <c r="R929" s="104"/>
      <c r="S929" s="235" t="s">
        <v>15338</v>
      </c>
      <c r="T929" s="236">
        <v>31972.92</v>
      </c>
      <c r="V929" s="266" t="s">
        <v>12296</v>
      </c>
      <c r="W929" s="267">
        <v>211680</v>
      </c>
      <c r="Y929" s="245" t="s">
        <v>8447</v>
      </c>
      <c r="Z929" s="246">
        <v>78583.539999999994</v>
      </c>
    </row>
    <row r="930" spans="1:26" ht="14.5" x14ac:dyDescent="0.35">
      <c r="A930" s="259" t="s">
        <v>5149</v>
      </c>
      <c r="B930" s="259"/>
      <c r="C930" s="260">
        <v>2830</v>
      </c>
      <c r="E930" s="239" t="s">
        <v>1370</v>
      </c>
      <c r="F930" s="239"/>
      <c r="G930" s="240">
        <v>14693</v>
      </c>
      <c r="M930" s="261" t="s">
        <v>36478</v>
      </c>
      <c r="N930" s="262">
        <v>22.06</v>
      </c>
      <c r="P930" s="243" t="s">
        <v>17475</v>
      </c>
      <c r="Q930" s="244">
        <v>206479</v>
      </c>
      <c r="R930" s="104"/>
      <c r="S930" s="235" t="s">
        <v>15339</v>
      </c>
      <c r="T930" s="236">
        <v>2495</v>
      </c>
      <c r="V930" s="266" t="s">
        <v>12297</v>
      </c>
      <c r="W930" s="267">
        <v>2830</v>
      </c>
      <c r="Y930" s="245" t="s">
        <v>8596</v>
      </c>
      <c r="Z930" s="246">
        <v>9249.52</v>
      </c>
    </row>
    <row r="931" spans="1:26" ht="14.5" x14ac:dyDescent="0.35">
      <c r="A931" s="259" t="s">
        <v>5099</v>
      </c>
      <c r="B931" s="259"/>
      <c r="C931" s="260">
        <v>20196</v>
      </c>
      <c r="E931" s="239" t="s">
        <v>344</v>
      </c>
      <c r="F931" s="239"/>
      <c r="G931" s="240">
        <v>1111295</v>
      </c>
      <c r="M931" s="261" t="s">
        <v>17453</v>
      </c>
      <c r="N931" s="262">
        <v>138262.79999999999</v>
      </c>
      <c r="P931" s="243" t="s">
        <v>17476</v>
      </c>
      <c r="Q931" s="244">
        <v>26705.49</v>
      </c>
      <c r="R931" s="104"/>
      <c r="S931" s="235" t="s">
        <v>15340</v>
      </c>
      <c r="T931" s="236">
        <v>10000</v>
      </c>
      <c r="V931" s="266" t="s">
        <v>12298</v>
      </c>
      <c r="W931" s="267">
        <v>20196</v>
      </c>
      <c r="Y931" s="245" t="s">
        <v>8890</v>
      </c>
      <c r="Z931" s="246">
        <v>38271.31</v>
      </c>
    </row>
    <row r="932" spans="1:26" ht="14.5" x14ac:dyDescent="0.35">
      <c r="A932" s="259" t="s">
        <v>5102</v>
      </c>
      <c r="B932" s="259"/>
      <c r="C932" s="260">
        <v>220863.11</v>
      </c>
      <c r="E932" s="239" t="s">
        <v>1371</v>
      </c>
      <c r="F932" s="239"/>
      <c r="G932" s="240">
        <v>38241</v>
      </c>
      <c r="M932" s="261" t="s">
        <v>17454</v>
      </c>
      <c r="N932" s="262">
        <v>173536.72</v>
      </c>
      <c r="P932" s="243" t="s">
        <v>17477</v>
      </c>
      <c r="Q932" s="244">
        <v>7990</v>
      </c>
      <c r="R932" s="104"/>
      <c r="S932" s="235" t="s">
        <v>15341</v>
      </c>
      <c r="T932" s="236">
        <v>20192</v>
      </c>
      <c r="V932" s="266" t="s">
        <v>10452</v>
      </c>
      <c r="W932" s="267">
        <v>220863.11</v>
      </c>
      <c r="Y932" s="245" t="s">
        <v>9050</v>
      </c>
      <c r="Z932" s="246">
        <v>1496</v>
      </c>
    </row>
    <row r="933" spans="1:26" ht="14.5" x14ac:dyDescent="0.35">
      <c r="A933" s="259" t="s">
        <v>5104</v>
      </c>
      <c r="B933" s="259"/>
      <c r="C933" s="260">
        <v>6405</v>
      </c>
      <c r="E933" s="239" t="s">
        <v>345</v>
      </c>
      <c r="F933" s="239"/>
      <c r="G933" s="240">
        <v>7558</v>
      </c>
      <c r="M933" s="261" t="s">
        <v>55657</v>
      </c>
      <c r="N933" s="262">
        <v>1468</v>
      </c>
      <c r="P933" s="243" t="s">
        <v>17478</v>
      </c>
      <c r="Q933" s="244">
        <v>13704.09</v>
      </c>
      <c r="R933" s="104"/>
      <c r="S933" s="235" t="s">
        <v>15342</v>
      </c>
      <c r="T933" s="236">
        <v>26280</v>
      </c>
      <c r="V933" s="266" t="s">
        <v>12303</v>
      </c>
      <c r="W933" s="267">
        <v>6405</v>
      </c>
      <c r="Y933" s="245" t="s">
        <v>9152</v>
      </c>
      <c r="Z933" s="246">
        <v>33296.959999999999</v>
      </c>
    </row>
    <row r="934" spans="1:26" ht="14.5" x14ac:dyDescent="0.35">
      <c r="A934" s="259" t="s">
        <v>5106</v>
      </c>
      <c r="B934" s="259"/>
      <c r="C934" s="260">
        <v>2281</v>
      </c>
      <c r="E934" s="239" t="s">
        <v>1372</v>
      </c>
      <c r="F934" s="239"/>
      <c r="G934" s="240">
        <v>10336</v>
      </c>
      <c r="M934" s="261" t="s">
        <v>55658</v>
      </c>
      <c r="N934" s="262">
        <v>112.3</v>
      </c>
      <c r="P934" s="243" t="s">
        <v>17479</v>
      </c>
      <c r="Q934" s="244">
        <v>346.47</v>
      </c>
      <c r="R934" s="104"/>
      <c r="S934" s="235" t="s">
        <v>15343</v>
      </c>
      <c r="T934" s="236">
        <v>19431.21</v>
      </c>
      <c r="V934" s="266" t="s">
        <v>12305</v>
      </c>
      <c r="W934" s="267">
        <v>2281</v>
      </c>
      <c r="Y934" s="245" t="s">
        <v>9374</v>
      </c>
      <c r="Z934" s="246">
        <v>49293.55</v>
      </c>
    </row>
    <row r="935" spans="1:26" ht="14.5" x14ac:dyDescent="0.35">
      <c r="A935" s="259" t="s">
        <v>5151</v>
      </c>
      <c r="B935" s="259"/>
      <c r="C935" s="260">
        <v>278.25</v>
      </c>
      <c r="E935" s="239" t="s">
        <v>1373</v>
      </c>
      <c r="F935" s="239"/>
      <c r="G935" s="240">
        <v>11028</v>
      </c>
      <c r="M935" s="261" t="s">
        <v>51945</v>
      </c>
      <c r="N935" s="262">
        <v>691.42</v>
      </c>
      <c r="P935" s="243" t="s">
        <v>17480</v>
      </c>
      <c r="Q935" s="244">
        <v>44563.93</v>
      </c>
      <c r="R935" s="104"/>
      <c r="S935" s="235" t="s">
        <v>15344</v>
      </c>
      <c r="T935" s="236">
        <v>32219.95</v>
      </c>
      <c r="V935" s="266" t="s">
        <v>12307</v>
      </c>
      <c r="W935" s="267">
        <v>278.25</v>
      </c>
      <c r="Y935" s="245" t="s">
        <v>9537</v>
      </c>
      <c r="Z935" s="246">
        <v>47946</v>
      </c>
    </row>
    <row r="936" spans="1:26" ht="14.5" x14ac:dyDescent="0.35">
      <c r="A936" s="259" t="s">
        <v>5152</v>
      </c>
      <c r="B936" s="259"/>
      <c r="C936" s="260">
        <v>6919</v>
      </c>
      <c r="E936" s="239" t="s">
        <v>346</v>
      </c>
      <c r="F936" s="239"/>
      <c r="G936" s="240">
        <v>463001</v>
      </c>
      <c r="M936" s="261" t="s">
        <v>51946</v>
      </c>
      <c r="N936" s="262">
        <v>111.89</v>
      </c>
      <c r="P936" s="243" t="s">
        <v>17481</v>
      </c>
      <c r="Q936" s="244">
        <v>44191.1</v>
      </c>
      <c r="R936" s="104"/>
      <c r="S936" s="235" t="s">
        <v>15345</v>
      </c>
      <c r="T936" s="236">
        <v>7819.8</v>
      </c>
      <c r="V936" s="266" t="s">
        <v>12308</v>
      </c>
      <c r="W936" s="267">
        <v>6919</v>
      </c>
      <c r="Y936" s="245" t="s">
        <v>9777</v>
      </c>
      <c r="Z936" s="246">
        <v>54134.05</v>
      </c>
    </row>
    <row r="937" spans="1:26" ht="14.5" x14ac:dyDescent="0.35">
      <c r="A937" s="259" t="s">
        <v>5108</v>
      </c>
      <c r="B937" s="259"/>
      <c r="C937" s="260">
        <v>4463</v>
      </c>
      <c r="E937" s="239" t="s">
        <v>1374</v>
      </c>
      <c r="F937" s="239"/>
      <c r="G937" s="240">
        <v>37800</v>
      </c>
      <c r="M937" s="261" t="s">
        <v>51013</v>
      </c>
      <c r="N937" s="262">
        <v>976.57</v>
      </c>
      <c r="P937" s="243" t="s">
        <v>15004</v>
      </c>
      <c r="Q937" s="244">
        <v>109694.98</v>
      </c>
      <c r="R937" s="104"/>
      <c r="S937" s="235" t="s">
        <v>15346</v>
      </c>
      <c r="T937" s="236">
        <v>21276.79</v>
      </c>
      <c r="V937" s="266" t="s">
        <v>12309</v>
      </c>
      <c r="W937" s="267">
        <v>4463</v>
      </c>
      <c r="Y937" s="245" t="s">
        <v>10118</v>
      </c>
      <c r="Z937" s="246">
        <v>953866.76</v>
      </c>
    </row>
    <row r="938" spans="1:26" ht="14.5" x14ac:dyDescent="0.35">
      <c r="A938" s="259" t="s">
        <v>5109</v>
      </c>
      <c r="B938" s="259"/>
      <c r="C938" s="260">
        <v>51619</v>
      </c>
      <c r="E938" s="239" t="s">
        <v>1375</v>
      </c>
      <c r="F938" s="239"/>
      <c r="G938" s="240">
        <v>25720</v>
      </c>
      <c r="M938" s="261" t="s">
        <v>51947</v>
      </c>
      <c r="N938" s="262">
        <v>448.76</v>
      </c>
      <c r="P938" s="243" t="s">
        <v>15005</v>
      </c>
      <c r="Q938" s="244">
        <v>523974.35</v>
      </c>
      <c r="R938" s="104"/>
      <c r="S938" s="235" t="s">
        <v>15347</v>
      </c>
      <c r="T938" s="236">
        <v>5323.6</v>
      </c>
      <c r="V938" s="266" t="s">
        <v>12310</v>
      </c>
      <c r="W938" s="267">
        <v>51619</v>
      </c>
      <c r="Y938" s="245" t="s">
        <v>10370</v>
      </c>
      <c r="Z938" s="246">
        <v>2698.38</v>
      </c>
    </row>
    <row r="939" spans="1:26" ht="14.5" x14ac:dyDescent="0.35">
      <c r="A939" s="259" t="s">
        <v>5153</v>
      </c>
      <c r="B939" s="259"/>
      <c r="C939" s="260">
        <v>3777</v>
      </c>
      <c r="E939" s="239" t="s">
        <v>1376</v>
      </c>
      <c r="F939" s="239"/>
      <c r="G939" s="240">
        <v>3321872</v>
      </c>
      <c r="M939" s="261" t="s">
        <v>44962</v>
      </c>
      <c r="N939" s="262">
        <v>397.5</v>
      </c>
      <c r="P939" s="243" t="s">
        <v>15006</v>
      </c>
      <c r="Q939" s="244">
        <v>-55333.51</v>
      </c>
      <c r="R939" s="104"/>
      <c r="S939" s="235" t="s">
        <v>15348</v>
      </c>
      <c r="T939" s="236">
        <v>1500</v>
      </c>
      <c r="V939" s="266" t="s">
        <v>12311</v>
      </c>
      <c r="W939" s="267">
        <v>3777</v>
      </c>
      <c r="Y939" s="245" t="s">
        <v>10510</v>
      </c>
      <c r="Z939" s="246">
        <v>84615.72</v>
      </c>
    </row>
    <row r="940" spans="1:26" ht="14.5" x14ac:dyDescent="0.35">
      <c r="A940" s="259" t="s">
        <v>5110</v>
      </c>
      <c r="B940" s="259"/>
      <c r="C940" s="260">
        <v>19822</v>
      </c>
      <c r="E940" s="239" t="s">
        <v>1377</v>
      </c>
      <c r="F940" s="239"/>
      <c r="G940" s="240">
        <v>9509</v>
      </c>
      <c r="M940" s="261" t="s">
        <v>51948</v>
      </c>
      <c r="N940" s="262">
        <v>97.5</v>
      </c>
      <c r="P940" s="243" t="s">
        <v>17482</v>
      </c>
      <c r="Q940" s="244">
        <v>10276.5</v>
      </c>
      <c r="R940" s="104"/>
      <c r="S940" s="235" t="s">
        <v>15349</v>
      </c>
      <c r="T940" s="236">
        <v>25508.1</v>
      </c>
      <c r="V940" s="266" t="s">
        <v>12313</v>
      </c>
      <c r="W940" s="267">
        <v>19822</v>
      </c>
      <c r="Y940" s="245" t="s">
        <v>10571</v>
      </c>
      <c r="Z940" s="246">
        <v>12581.37</v>
      </c>
    </row>
    <row r="941" spans="1:26" ht="14.5" x14ac:dyDescent="0.35">
      <c r="A941" s="259" t="s">
        <v>5156</v>
      </c>
      <c r="B941" s="259"/>
      <c r="C941" s="260">
        <v>7179</v>
      </c>
      <c r="E941" s="239" t="s">
        <v>1378</v>
      </c>
      <c r="F941" s="239"/>
      <c r="G941" s="240">
        <v>7841</v>
      </c>
      <c r="M941" s="261" t="s">
        <v>55659</v>
      </c>
      <c r="N941" s="262">
        <v>2474.4499999999998</v>
      </c>
      <c r="P941" s="243" t="s">
        <v>15007</v>
      </c>
      <c r="Q941" s="244">
        <v>711114.15</v>
      </c>
      <c r="R941" s="104"/>
      <c r="S941" s="235" t="s">
        <v>15350</v>
      </c>
      <c r="T941" s="236">
        <v>27938.71</v>
      </c>
      <c r="V941" s="266" t="s">
        <v>12316</v>
      </c>
      <c r="W941" s="267">
        <v>7179</v>
      </c>
      <c r="Y941" s="245" t="s">
        <v>13094</v>
      </c>
      <c r="Z941" s="246">
        <v>282589.03999999998</v>
      </c>
    </row>
    <row r="942" spans="1:26" ht="14.5" x14ac:dyDescent="0.35">
      <c r="A942" s="259" t="s">
        <v>3606</v>
      </c>
      <c r="B942" s="259"/>
      <c r="C942" s="260">
        <v>3497</v>
      </c>
      <c r="E942" s="239" t="s">
        <v>1379</v>
      </c>
      <c r="F942" s="239"/>
      <c r="G942" s="240">
        <v>11789.68</v>
      </c>
      <c r="M942" s="261" t="s">
        <v>51949</v>
      </c>
      <c r="N942" s="262">
        <v>105</v>
      </c>
      <c r="P942" s="243" t="s">
        <v>17483</v>
      </c>
      <c r="Q942" s="244">
        <v>23191.8</v>
      </c>
      <c r="R942" s="104"/>
      <c r="S942" s="235" t="s">
        <v>15351</v>
      </c>
      <c r="T942" s="236">
        <v>-14620</v>
      </c>
      <c r="V942" s="266" t="s">
        <v>10456</v>
      </c>
      <c r="W942" s="267">
        <v>3497</v>
      </c>
      <c r="Y942" s="245" t="s">
        <v>13936</v>
      </c>
      <c r="Z942" s="246">
        <v>18468</v>
      </c>
    </row>
    <row r="943" spans="1:26" ht="14.5" x14ac:dyDescent="0.35">
      <c r="A943" s="259" t="s">
        <v>5113</v>
      </c>
      <c r="B943" s="259"/>
      <c r="C943" s="260">
        <v>518925</v>
      </c>
      <c r="E943" s="239" t="s">
        <v>1380</v>
      </c>
      <c r="F943" s="239"/>
      <c r="G943" s="240">
        <v>31858</v>
      </c>
      <c r="M943" s="261" t="s">
        <v>44963</v>
      </c>
      <c r="N943" s="262">
        <v>269.52999999999997</v>
      </c>
      <c r="P943" s="243" t="s">
        <v>17484</v>
      </c>
      <c r="Q943" s="244">
        <v>46592.2</v>
      </c>
      <c r="R943" s="104"/>
      <c r="S943" s="235" t="s">
        <v>15352</v>
      </c>
      <c r="T943" s="236">
        <v>12973.7</v>
      </c>
      <c r="V943" s="266" t="s">
        <v>12318</v>
      </c>
      <c r="W943" s="267">
        <v>518925</v>
      </c>
      <c r="Y943" s="245" t="s">
        <v>10667</v>
      </c>
      <c r="Z943" s="246">
        <v>1944737.52</v>
      </c>
    </row>
    <row r="944" spans="1:26" ht="14.5" x14ac:dyDescent="0.35">
      <c r="A944" s="259" t="s">
        <v>5157</v>
      </c>
      <c r="B944" s="259"/>
      <c r="C944" s="260">
        <v>4204</v>
      </c>
      <c r="E944" s="239" t="s">
        <v>1381</v>
      </c>
      <c r="F944" s="239"/>
      <c r="G944" s="240">
        <v>23238</v>
      </c>
      <c r="M944" s="261" t="s">
        <v>55660</v>
      </c>
      <c r="N944" s="262">
        <v>517.1</v>
      </c>
      <c r="P944" s="243" t="s">
        <v>17485</v>
      </c>
      <c r="Q944" s="244">
        <v>28808.78</v>
      </c>
      <c r="R944" s="104"/>
      <c r="S944" s="235" t="s">
        <v>15353</v>
      </c>
      <c r="T944" s="236">
        <v>46132.52</v>
      </c>
      <c r="V944" s="266" t="s">
        <v>12319</v>
      </c>
      <c r="W944" s="267">
        <v>4204</v>
      </c>
      <c r="Y944" s="245" t="s">
        <v>7515</v>
      </c>
      <c r="Z944" s="246">
        <v>143053</v>
      </c>
    </row>
    <row r="945" spans="1:26" ht="14.5" x14ac:dyDescent="0.35">
      <c r="A945" s="259" t="s">
        <v>5158</v>
      </c>
      <c r="B945" s="259"/>
      <c r="C945" s="260">
        <v>510</v>
      </c>
      <c r="E945" s="239" t="s">
        <v>1382</v>
      </c>
      <c r="F945" s="239"/>
      <c r="G945" s="240">
        <v>5328.9</v>
      </c>
      <c r="M945" s="261" t="s">
        <v>52905</v>
      </c>
      <c r="N945" s="262">
        <v>1690.53</v>
      </c>
      <c r="P945" s="243" t="s">
        <v>17486</v>
      </c>
      <c r="Q945" s="244">
        <v>2203.88</v>
      </c>
      <c r="R945" s="104"/>
      <c r="S945" s="235" t="s">
        <v>20599</v>
      </c>
      <c r="T945" s="236">
        <v>7656.72</v>
      </c>
      <c r="V945" s="266" t="s">
        <v>12320</v>
      </c>
      <c r="W945" s="267">
        <v>510</v>
      </c>
      <c r="Y945" s="245" t="s">
        <v>7759</v>
      </c>
      <c r="Z945" s="246">
        <v>14853</v>
      </c>
    </row>
    <row r="946" spans="1:26" ht="14.5" x14ac:dyDescent="0.35">
      <c r="A946" s="259" t="s">
        <v>5159</v>
      </c>
      <c r="B946" s="259"/>
      <c r="C946" s="260">
        <v>3422</v>
      </c>
      <c r="E946" s="239" t="s">
        <v>1383</v>
      </c>
      <c r="F946" s="239"/>
      <c r="G946" s="240">
        <v>10818</v>
      </c>
      <c r="M946" s="261" t="s">
        <v>51950</v>
      </c>
      <c r="N946" s="262">
        <v>2745</v>
      </c>
      <c r="P946" s="243" t="s">
        <v>17487</v>
      </c>
      <c r="Q946" s="244">
        <v>28808.78</v>
      </c>
      <c r="R946" s="104"/>
      <c r="S946" s="235" t="s">
        <v>15354</v>
      </c>
      <c r="T946" s="236">
        <v>2495</v>
      </c>
      <c r="V946" s="266" t="s">
        <v>12321</v>
      </c>
      <c r="W946" s="267">
        <v>3422</v>
      </c>
      <c r="Y946" s="245" t="s">
        <v>7936</v>
      </c>
      <c r="Z946" s="246">
        <v>4413</v>
      </c>
    </row>
    <row r="947" spans="1:26" ht="14.5" x14ac:dyDescent="0.35">
      <c r="A947" s="259" t="s">
        <v>5114</v>
      </c>
      <c r="B947" s="259"/>
      <c r="C947" s="260">
        <v>17017</v>
      </c>
      <c r="E947" s="239" t="s">
        <v>1384</v>
      </c>
      <c r="F947" s="239"/>
      <c r="G947" s="240">
        <v>118854</v>
      </c>
      <c r="M947" s="261" t="s">
        <v>52906</v>
      </c>
      <c r="N947" s="262">
        <v>90.68</v>
      </c>
      <c r="P947" s="243" t="s">
        <v>17488</v>
      </c>
      <c r="Q947" s="244">
        <v>2203.88</v>
      </c>
      <c r="R947" s="104"/>
      <c r="S947" s="235" t="s">
        <v>20600</v>
      </c>
      <c r="T947" s="236">
        <v>1840.4</v>
      </c>
      <c r="V947" s="266" t="s">
        <v>12322</v>
      </c>
      <c r="W947" s="267">
        <v>17017</v>
      </c>
      <c r="Y947" s="245" t="s">
        <v>8184</v>
      </c>
      <c r="Z947" s="246">
        <v>60646.720000000001</v>
      </c>
    </row>
    <row r="948" spans="1:26" ht="14.5" x14ac:dyDescent="0.35">
      <c r="A948" s="259" t="s">
        <v>5115</v>
      </c>
      <c r="B948" s="259"/>
      <c r="C948" s="260">
        <v>31300</v>
      </c>
      <c r="E948" s="239" t="s">
        <v>1385</v>
      </c>
      <c r="F948" s="239"/>
      <c r="G948" s="240">
        <v>8766</v>
      </c>
      <c r="M948" s="261" t="s">
        <v>44964</v>
      </c>
      <c r="N948" s="262">
        <v>500</v>
      </c>
      <c r="P948" s="243" t="s">
        <v>17489</v>
      </c>
      <c r="Q948" s="244">
        <v>23191.8</v>
      </c>
      <c r="R948" s="104"/>
      <c r="S948" s="235" t="s">
        <v>20601</v>
      </c>
      <c r="T948" s="236">
        <v>63776.28</v>
      </c>
      <c r="V948" s="266" t="s">
        <v>12323</v>
      </c>
      <c r="W948" s="267">
        <v>31300</v>
      </c>
      <c r="Y948" s="245" t="s">
        <v>8448</v>
      </c>
      <c r="Z948" s="246">
        <v>169261.18</v>
      </c>
    </row>
    <row r="949" spans="1:26" ht="14.5" x14ac:dyDescent="0.35">
      <c r="A949" s="259" t="s">
        <v>5116</v>
      </c>
      <c r="B949" s="259"/>
      <c r="C949" s="260">
        <v>19126.25</v>
      </c>
      <c r="E949" s="239" t="s">
        <v>1386</v>
      </c>
      <c r="F949" s="239"/>
      <c r="G949" s="240">
        <v>13515.98</v>
      </c>
      <c r="M949" s="261" t="s">
        <v>51014</v>
      </c>
      <c r="N949" s="262">
        <v>637.66999999999996</v>
      </c>
      <c r="P949" s="243" t="s">
        <v>17490</v>
      </c>
      <c r="Q949" s="244">
        <v>46592.2</v>
      </c>
      <c r="R949" s="104"/>
      <c r="S949" s="235" t="s">
        <v>33859</v>
      </c>
      <c r="T949" s="236">
        <v>9143</v>
      </c>
      <c r="V949" s="266" t="s">
        <v>12324</v>
      </c>
      <c r="W949" s="267">
        <v>19126.25</v>
      </c>
      <c r="Y949" s="245" t="s">
        <v>8597</v>
      </c>
      <c r="Z949" s="246">
        <v>7489.57</v>
      </c>
    </row>
    <row r="950" spans="1:26" ht="14.5" x14ac:dyDescent="0.35">
      <c r="A950" s="259" t="s">
        <v>5160</v>
      </c>
      <c r="B950" s="259"/>
      <c r="C950" s="260">
        <v>1024</v>
      </c>
      <c r="E950" s="239" t="s">
        <v>1387</v>
      </c>
      <c r="F950" s="239"/>
      <c r="G950" s="240">
        <v>18760</v>
      </c>
      <c r="M950" s="261" t="s">
        <v>51015</v>
      </c>
      <c r="N950" s="262">
        <v>17847.18</v>
      </c>
      <c r="P950" s="243" t="s">
        <v>17491</v>
      </c>
      <c r="Q950" s="244">
        <v>5250</v>
      </c>
      <c r="R950" s="104"/>
      <c r="S950" s="235" t="s">
        <v>20628</v>
      </c>
      <c r="T950" s="236">
        <v>9143</v>
      </c>
      <c r="V950" s="266" t="s">
        <v>12325</v>
      </c>
      <c r="W950" s="267">
        <v>1024</v>
      </c>
      <c r="Y950" s="245" t="s">
        <v>8891</v>
      </c>
      <c r="Z950" s="246">
        <v>17240</v>
      </c>
    </row>
    <row r="951" spans="1:26" ht="14.5" x14ac:dyDescent="0.35">
      <c r="A951" s="259" t="s">
        <v>5118</v>
      </c>
      <c r="B951" s="259"/>
      <c r="C951" s="260">
        <v>26180</v>
      </c>
      <c r="E951" s="239" t="s">
        <v>1388</v>
      </c>
      <c r="F951" s="239"/>
      <c r="G951" s="240">
        <v>9247.92</v>
      </c>
      <c r="M951" s="261" t="s">
        <v>47458</v>
      </c>
      <c r="N951" s="262">
        <v>2115.6999999999998</v>
      </c>
      <c r="P951" s="243" t="s">
        <v>17492</v>
      </c>
      <c r="Q951" s="244">
        <v>84.78</v>
      </c>
      <c r="R951" s="104"/>
      <c r="S951" s="235" t="s">
        <v>15355</v>
      </c>
      <c r="T951" s="236">
        <v>8538</v>
      </c>
      <c r="V951" s="266" t="s">
        <v>12327</v>
      </c>
      <c r="W951" s="267">
        <v>26180</v>
      </c>
      <c r="Y951" s="245" t="s">
        <v>9153</v>
      </c>
      <c r="Z951" s="246">
        <v>47105.46</v>
      </c>
    </row>
    <row r="952" spans="1:26" ht="14.5" x14ac:dyDescent="0.35">
      <c r="A952" s="259" t="s">
        <v>5119</v>
      </c>
      <c r="B952" s="259"/>
      <c r="C952" s="260">
        <v>29920</v>
      </c>
      <c r="E952" s="239" t="s">
        <v>1389</v>
      </c>
      <c r="F952" s="239"/>
      <c r="G952" s="240">
        <v>25318</v>
      </c>
      <c r="M952" s="261" t="s">
        <v>51016</v>
      </c>
      <c r="N952" s="262">
        <v>141.93</v>
      </c>
      <c r="P952" s="243" t="s">
        <v>17493</v>
      </c>
      <c r="Q952" s="244">
        <v>1053</v>
      </c>
      <c r="R952" s="104"/>
      <c r="S952" s="235" t="s">
        <v>15356</v>
      </c>
      <c r="T952" s="236">
        <v>1426</v>
      </c>
      <c r="V952" s="266" t="s">
        <v>12328</v>
      </c>
      <c r="W952" s="267">
        <v>29920</v>
      </c>
      <c r="Y952" s="245" t="s">
        <v>9375</v>
      </c>
      <c r="Z952" s="246">
        <v>88340.43</v>
      </c>
    </row>
    <row r="953" spans="1:26" ht="14.5" x14ac:dyDescent="0.35">
      <c r="A953" s="259" t="s">
        <v>5161</v>
      </c>
      <c r="B953" s="259"/>
      <c r="C953" s="260">
        <v>2431</v>
      </c>
      <c r="E953" s="239" t="s">
        <v>1390</v>
      </c>
      <c r="F953" s="239"/>
      <c r="G953" s="240">
        <v>6798</v>
      </c>
      <c r="M953" s="261" t="s">
        <v>52907</v>
      </c>
      <c r="N953" s="262">
        <v>1230.6099999999999</v>
      </c>
      <c r="P953" s="243" t="s">
        <v>17494</v>
      </c>
      <c r="Q953" s="244">
        <v>20786</v>
      </c>
      <c r="R953" s="104"/>
      <c r="S953" s="235" t="s">
        <v>33860</v>
      </c>
      <c r="T953" s="236">
        <v>7727.5</v>
      </c>
      <c r="V953" s="266" t="s">
        <v>12329</v>
      </c>
      <c r="W953" s="267">
        <v>2431</v>
      </c>
      <c r="Y953" s="245" t="s">
        <v>9538</v>
      </c>
      <c r="Z953" s="246">
        <v>6688.43</v>
      </c>
    </row>
    <row r="954" spans="1:26" ht="14.5" x14ac:dyDescent="0.35">
      <c r="A954" s="259" t="s">
        <v>5121</v>
      </c>
      <c r="B954" s="259"/>
      <c r="C954" s="260">
        <v>2244</v>
      </c>
      <c r="E954" s="239" t="s">
        <v>1391</v>
      </c>
      <c r="F954" s="239"/>
      <c r="G954" s="240">
        <v>45117</v>
      </c>
      <c r="M954" s="261" t="s">
        <v>55661</v>
      </c>
      <c r="N954" s="262">
        <v>1066.43</v>
      </c>
      <c r="P954" s="243" t="s">
        <v>17495</v>
      </c>
      <c r="Q954" s="244">
        <v>1455.98</v>
      </c>
      <c r="R954" s="104"/>
      <c r="S954" s="235" t="s">
        <v>33861</v>
      </c>
      <c r="T954" s="236">
        <v>2041.22</v>
      </c>
      <c r="V954" s="266" t="s">
        <v>12331</v>
      </c>
      <c r="W954" s="267">
        <v>2244</v>
      </c>
      <c r="Y954" s="245" t="s">
        <v>9778</v>
      </c>
      <c r="Z954" s="246">
        <v>24205.24</v>
      </c>
    </row>
    <row r="955" spans="1:26" ht="14.5" x14ac:dyDescent="0.35">
      <c r="A955" s="259" t="s">
        <v>5122</v>
      </c>
      <c r="B955" s="259"/>
      <c r="C955" s="260">
        <v>77462</v>
      </c>
      <c r="E955" s="239" t="s">
        <v>1392</v>
      </c>
      <c r="F955" s="239"/>
      <c r="G955" s="240">
        <v>18509</v>
      </c>
      <c r="M955" s="261" t="s">
        <v>51951</v>
      </c>
      <c r="N955" s="262">
        <v>4131.62</v>
      </c>
      <c r="P955" s="243" t="s">
        <v>17496</v>
      </c>
      <c r="Q955" s="244">
        <v>11534.02</v>
      </c>
      <c r="R955" s="104"/>
      <c r="S955" s="235" t="s">
        <v>33862</v>
      </c>
      <c r="T955" s="236">
        <v>6880.58</v>
      </c>
      <c r="V955" s="266" t="s">
        <v>12333</v>
      </c>
      <c r="W955" s="267">
        <v>77462</v>
      </c>
      <c r="Y955" s="245" t="s">
        <v>10023</v>
      </c>
      <c r="Z955" s="246">
        <v>900</v>
      </c>
    </row>
    <row r="956" spans="1:26" ht="14.5" x14ac:dyDescent="0.35">
      <c r="A956" s="259" t="s">
        <v>5123</v>
      </c>
      <c r="B956" s="259"/>
      <c r="C956" s="260">
        <v>66362</v>
      </c>
      <c r="E956" s="239" t="s">
        <v>1393</v>
      </c>
      <c r="F956" s="239"/>
      <c r="G956" s="240">
        <v>13066</v>
      </c>
      <c r="M956" s="261" t="s">
        <v>44965</v>
      </c>
      <c r="N956" s="262">
        <v>203.74</v>
      </c>
      <c r="P956" s="243" t="s">
        <v>17497</v>
      </c>
      <c r="Q956" s="244">
        <v>25031</v>
      </c>
      <c r="R956" s="104"/>
      <c r="S956" s="235" t="s">
        <v>33863</v>
      </c>
      <c r="T956" s="236">
        <v>272.85000000000002</v>
      </c>
      <c r="V956" s="266" t="s">
        <v>12334</v>
      </c>
      <c r="W956" s="267">
        <v>66362</v>
      </c>
      <c r="Y956" s="245" t="s">
        <v>10119</v>
      </c>
      <c r="Z956" s="246">
        <v>646562.52</v>
      </c>
    </row>
    <row r="957" spans="1:26" ht="14.5" x14ac:dyDescent="0.35">
      <c r="A957" s="259" t="s">
        <v>5125</v>
      </c>
      <c r="B957" s="259"/>
      <c r="C957" s="260">
        <v>13613</v>
      </c>
      <c r="E957" s="239" t="s">
        <v>1394</v>
      </c>
      <c r="F957" s="239"/>
      <c r="G957" s="240">
        <v>23749</v>
      </c>
      <c r="M957" s="261" t="s">
        <v>51952</v>
      </c>
      <c r="N957" s="262">
        <v>1573.87</v>
      </c>
      <c r="P957" s="243" t="s">
        <v>17498</v>
      </c>
      <c r="Q957" s="244">
        <v>11327.29</v>
      </c>
      <c r="R957" s="104"/>
      <c r="S957" s="235" t="s">
        <v>33864</v>
      </c>
      <c r="T957" s="236">
        <v>25.85</v>
      </c>
      <c r="V957" s="266" t="s">
        <v>12336</v>
      </c>
      <c r="W957" s="267">
        <v>13613</v>
      </c>
      <c r="Y957" s="245" t="s">
        <v>10371</v>
      </c>
      <c r="Z957" s="246">
        <v>12500</v>
      </c>
    </row>
    <row r="958" spans="1:26" ht="14.5" x14ac:dyDescent="0.35">
      <c r="A958" s="259" t="s">
        <v>5127</v>
      </c>
      <c r="B958" s="259"/>
      <c r="C958" s="260">
        <v>29545.79</v>
      </c>
      <c r="E958" s="239" t="s">
        <v>1395</v>
      </c>
      <c r="F958" s="239"/>
      <c r="G958" s="240">
        <v>2897</v>
      </c>
      <c r="M958" s="261" t="s">
        <v>51017</v>
      </c>
      <c r="N958" s="262">
        <v>66.08</v>
      </c>
      <c r="P958" s="243" t="s">
        <v>17499</v>
      </c>
      <c r="Q958" s="244">
        <v>1423.81</v>
      </c>
      <c r="R958" s="104"/>
      <c r="S958" s="235" t="s">
        <v>20657</v>
      </c>
      <c r="T958" s="236">
        <v>7727.5</v>
      </c>
      <c r="V958" s="266" t="s">
        <v>12338</v>
      </c>
      <c r="W958" s="267">
        <v>29545.79</v>
      </c>
      <c r="Y958" s="245" t="s">
        <v>10511</v>
      </c>
      <c r="Z958" s="246">
        <v>37003.199999999997</v>
      </c>
    </row>
    <row r="959" spans="1:26" ht="14.5" x14ac:dyDescent="0.35">
      <c r="A959" s="259" t="s">
        <v>5163</v>
      </c>
      <c r="B959" s="259"/>
      <c r="C959" s="260">
        <v>1348</v>
      </c>
      <c r="E959" s="239" t="s">
        <v>1396</v>
      </c>
      <c r="F959" s="239"/>
      <c r="G959" s="240">
        <v>50370</v>
      </c>
      <c r="M959" s="261" t="s">
        <v>51018</v>
      </c>
      <c r="N959" s="262">
        <v>254.5</v>
      </c>
      <c r="P959" s="243" t="s">
        <v>17500</v>
      </c>
      <c r="Q959" s="244">
        <v>49867.18</v>
      </c>
      <c r="R959" s="104"/>
      <c r="S959" s="235" t="s">
        <v>33865</v>
      </c>
      <c r="T959" s="236">
        <v>2041.22</v>
      </c>
      <c r="V959" s="266" t="s">
        <v>12340</v>
      </c>
      <c r="W959" s="267">
        <v>1348</v>
      </c>
      <c r="Y959" s="245" t="s">
        <v>13095</v>
      </c>
      <c r="Z959" s="246">
        <v>21295.42</v>
      </c>
    </row>
    <row r="960" spans="1:26" ht="14.5" x14ac:dyDescent="0.35">
      <c r="A960" s="259" t="s">
        <v>5130</v>
      </c>
      <c r="B960" s="259"/>
      <c r="C960" s="260">
        <v>14672</v>
      </c>
      <c r="E960" s="239" t="s">
        <v>1397</v>
      </c>
      <c r="F960" s="239"/>
      <c r="G960" s="240">
        <v>10817</v>
      </c>
      <c r="M960" s="261" t="s">
        <v>47459</v>
      </c>
      <c r="N960" s="262">
        <v>294000</v>
      </c>
      <c r="P960" s="243" t="s">
        <v>17501</v>
      </c>
      <c r="Q960" s="244">
        <v>41672.01</v>
      </c>
      <c r="R960" s="104"/>
      <c r="S960" s="235" t="s">
        <v>20658</v>
      </c>
      <c r="T960" s="236">
        <v>6880.58</v>
      </c>
      <c r="V960" s="266" t="s">
        <v>12342</v>
      </c>
      <c r="W960" s="267">
        <v>14672</v>
      </c>
      <c r="Y960" s="245" t="s">
        <v>10668</v>
      </c>
      <c r="Z960" s="246">
        <v>1301557.17</v>
      </c>
    </row>
    <row r="961" spans="1:26" ht="14.5" x14ac:dyDescent="0.35">
      <c r="A961" s="259" t="s">
        <v>3611</v>
      </c>
      <c r="B961" s="259"/>
      <c r="C961" s="260">
        <v>599.85</v>
      </c>
      <c r="E961" s="239" t="s">
        <v>1398</v>
      </c>
      <c r="F961" s="239"/>
      <c r="G961" s="240">
        <v>43765</v>
      </c>
      <c r="M961" s="261" t="s">
        <v>47460</v>
      </c>
      <c r="N961" s="262">
        <v>22490.99</v>
      </c>
      <c r="P961" s="243" t="s">
        <v>17502</v>
      </c>
      <c r="Q961" s="244">
        <v>1745.69</v>
      </c>
      <c r="R961" s="104"/>
      <c r="S961" s="235" t="s">
        <v>33866</v>
      </c>
      <c r="T961" s="236">
        <v>272.85000000000002</v>
      </c>
      <c r="V961" s="266" t="s">
        <v>10461</v>
      </c>
      <c r="W961" s="267">
        <v>599.85</v>
      </c>
      <c r="Y961" s="245" t="s">
        <v>7516</v>
      </c>
      <c r="Z961" s="246">
        <v>9997.23</v>
      </c>
    </row>
    <row r="962" spans="1:26" ht="14.5" x14ac:dyDescent="0.35">
      <c r="A962" s="259" t="s">
        <v>5164</v>
      </c>
      <c r="B962" s="259"/>
      <c r="C962" s="260">
        <v>3268</v>
      </c>
      <c r="E962" s="239" t="s">
        <v>1399</v>
      </c>
      <c r="F962" s="239"/>
      <c r="G962" s="240">
        <v>33775</v>
      </c>
      <c r="M962" s="261" t="s">
        <v>55662</v>
      </c>
      <c r="N962" s="262">
        <v>-47552.77</v>
      </c>
      <c r="P962" s="243" t="s">
        <v>17503</v>
      </c>
      <c r="Q962" s="244">
        <v>5250</v>
      </c>
      <c r="R962" s="104"/>
      <c r="S962" s="235" t="s">
        <v>15357</v>
      </c>
      <c r="T962" s="236">
        <v>9964</v>
      </c>
      <c r="V962" s="266" t="s">
        <v>12343</v>
      </c>
      <c r="W962" s="267">
        <v>3268</v>
      </c>
      <c r="Y962" s="245" t="s">
        <v>7760</v>
      </c>
      <c r="Z962" s="246">
        <v>1373</v>
      </c>
    </row>
    <row r="963" spans="1:26" ht="14.5" x14ac:dyDescent="0.35">
      <c r="A963" s="259" t="s">
        <v>5131</v>
      </c>
      <c r="B963" s="259"/>
      <c r="C963" s="260">
        <v>4951</v>
      </c>
      <c r="E963" s="239" t="s">
        <v>1400</v>
      </c>
      <c r="F963" s="239"/>
      <c r="G963" s="240">
        <v>67595</v>
      </c>
      <c r="M963" s="261" t="s">
        <v>52908</v>
      </c>
      <c r="N963" s="262">
        <v>1243</v>
      </c>
      <c r="P963" s="243" t="s">
        <v>17504</v>
      </c>
      <c r="Q963" s="244">
        <v>1053</v>
      </c>
      <c r="R963" s="104"/>
      <c r="S963" s="235" t="s">
        <v>33867</v>
      </c>
      <c r="T963" s="236">
        <v>25.85</v>
      </c>
      <c r="V963" s="266" t="s">
        <v>12344</v>
      </c>
      <c r="W963" s="267">
        <v>4951</v>
      </c>
      <c r="Y963" s="245" t="s">
        <v>7937</v>
      </c>
      <c r="Z963" s="246">
        <v>413</v>
      </c>
    </row>
    <row r="964" spans="1:26" ht="14.5" x14ac:dyDescent="0.35">
      <c r="A964" s="259" t="s">
        <v>5132</v>
      </c>
      <c r="B964" s="259"/>
      <c r="C964" s="260">
        <v>134640</v>
      </c>
      <c r="E964" s="239" t="s">
        <v>1401</v>
      </c>
      <c r="F964" s="239"/>
      <c r="G964" s="240">
        <v>9046.98</v>
      </c>
      <c r="M964" s="261" t="s">
        <v>44966</v>
      </c>
      <c r="N964" s="262">
        <v>159.78</v>
      </c>
      <c r="P964" s="243" t="s">
        <v>17505</v>
      </c>
      <c r="Q964" s="244">
        <v>24369.9</v>
      </c>
      <c r="R964" s="104"/>
      <c r="S964" s="235" t="s">
        <v>15358</v>
      </c>
      <c r="T964" s="236">
        <v>30378.92</v>
      </c>
      <c r="V964" s="266" t="s">
        <v>12345</v>
      </c>
      <c r="W964" s="267">
        <v>134640</v>
      </c>
      <c r="Y964" s="245" t="s">
        <v>8185</v>
      </c>
      <c r="Z964" s="246">
        <v>4154</v>
      </c>
    </row>
    <row r="965" spans="1:26" ht="14.5" x14ac:dyDescent="0.35">
      <c r="A965" s="259" t="s">
        <v>5134</v>
      </c>
      <c r="B965" s="259"/>
      <c r="C965" s="260">
        <v>545138</v>
      </c>
      <c r="E965" s="239" t="s">
        <v>1402</v>
      </c>
      <c r="F965" s="239"/>
      <c r="G965" s="240">
        <v>16567.98</v>
      </c>
      <c r="M965" s="261" t="s">
        <v>44967</v>
      </c>
      <c r="N965" s="262">
        <v>12.22</v>
      </c>
      <c r="P965" s="243" t="s">
        <v>17506</v>
      </c>
      <c r="Q965" s="244">
        <v>49867.18</v>
      </c>
      <c r="R965" s="104"/>
      <c r="S965" s="235" t="s">
        <v>15359</v>
      </c>
      <c r="T965" s="236">
        <v>2986</v>
      </c>
      <c r="V965" s="266" t="s">
        <v>12350</v>
      </c>
      <c r="W965" s="267">
        <v>545138</v>
      </c>
      <c r="Y965" s="245" t="s">
        <v>8598</v>
      </c>
      <c r="Z965" s="246">
        <v>689</v>
      </c>
    </row>
    <row r="966" spans="1:26" ht="14.5" x14ac:dyDescent="0.35">
      <c r="A966" s="259" t="s">
        <v>5136</v>
      </c>
      <c r="B966" s="259"/>
      <c r="C966" s="260">
        <v>6803</v>
      </c>
      <c r="E966" s="239" t="s">
        <v>1403</v>
      </c>
      <c r="F966" s="239"/>
      <c r="G966" s="240">
        <v>42746.97</v>
      </c>
      <c r="M966" s="261" t="s">
        <v>44968</v>
      </c>
      <c r="N966" s="262">
        <v>790</v>
      </c>
      <c r="P966" s="243" t="s">
        <v>17507</v>
      </c>
      <c r="Q966" s="244">
        <v>49018.67</v>
      </c>
      <c r="R966" s="104"/>
      <c r="S966" s="235" t="s">
        <v>33868</v>
      </c>
      <c r="T966" s="236">
        <v>4122.3100000000004</v>
      </c>
      <c r="V966" s="266" t="s">
        <v>12353</v>
      </c>
      <c r="W966" s="267">
        <v>6803</v>
      </c>
      <c r="Y966" s="245" t="s">
        <v>8892</v>
      </c>
      <c r="Z966" s="246">
        <v>1100.68</v>
      </c>
    </row>
    <row r="967" spans="1:26" ht="14.5" x14ac:dyDescent="0.35">
      <c r="A967" s="259" t="s">
        <v>5169</v>
      </c>
      <c r="B967" s="259"/>
      <c r="C967" s="260">
        <v>780</v>
      </c>
      <c r="E967" s="239" t="s">
        <v>1404</v>
      </c>
      <c r="F967" s="239"/>
      <c r="G967" s="240">
        <v>7683.34</v>
      </c>
      <c r="M967" s="261" t="s">
        <v>44969</v>
      </c>
      <c r="N967" s="262">
        <v>290</v>
      </c>
      <c r="P967" s="243" t="s">
        <v>17508</v>
      </c>
      <c r="Q967" s="244">
        <v>41672.01</v>
      </c>
      <c r="R967" s="104"/>
      <c r="S967" s="235" t="s">
        <v>33869</v>
      </c>
      <c r="T967" s="236">
        <v>185218.76</v>
      </c>
      <c r="V967" s="266" t="s">
        <v>12354</v>
      </c>
      <c r="W967" s="267">
        <v>780</v>
      </c>
      <c r="Y967" s="245" t="s">
        <v>9154</v>
      </c>
      <c r="Z967" s="246">
        <v>1463</v>
      </c>
    </row>
    <row r="968" spans="1:26" ht="14.5" x14ac:dyDescent="0.35">
      <c r="A968" s="259" t="s">
        <v>5138</v>
      </c>
      <c r="B968" s="259"/>
      <c r="C968" s="260">
        <v>4675</v>
      </c>
      <c r="E968" s="239" t="s">
        <v>1405</v>
      </c>
      <c r="F968" s="239"/>
      <c r="G968" s="240">
        <v>4732</v>
      </c>
      <c r="M968" s="261" t="s">
        <v>44970</v>
      </c>
      <c r="N968" s="262">
        <v>2897</v>
      </c>
      <c r="P968" s="243" t="s">
        <v>17509</v>
      </c>
      <c r="Q968" s="244">
        <v>16191.91</v>
      </c>
      <c r="R968" s="104"/>
      <c r="S968" s="235" t="s">
        <v>33870</v>
      </c>
      <c r="T968" s="236">
        <v>31654.93</v>
      </c>
      <c r="V968" s="266" t="s">
        <v>12356</v>
      </c>
      <c r="W968" s="267">
        <v>4675</v>
      </c>
      <c r="Y968" s="245" t="s">
        <v>9376</v>
      </c>
      <c r="Z968" s="246">
        <v>16775</v>
      </c>
    </row>
    <row r="969" spans="1:26" ht="14.5" x14ac:dyDescent="0.35">
      <c r="A969" s="259" t="s">
        <v>5170</v>
      </c>
      <c r="B969" s="259"/>
      <c r="C969" s="260">
        <v>4501</v>
      </c>
      <c r="E969" s="239" t="s">
        <v>1406</v>
      </c>
      <c r="F969" s="239"/>
      <c r="G969" s="240">
        <v>165627</v>
      </c>
      <c r="M969" s="261" t="s">
        <v>44971</v>
      </c>
      <c r="N969" s="262">
        <v>483</v>
      </c>
      <c r="P969" s="243" t="s">
        <v>17510</v>
      </c>
      <c r="Q969" s="244">
        <v>283386.03999999998</v>
      </c>
      <c r="R969" s="104"/>
      <c r="S969" s="235" t="s">
        <v>20744</v>
      </c>
      <c r="T969" s="236">
        <v>4122.3100000000004</v>
      </c>
      <c r="V969" s="266" t="s">
        <v>12357</v>
      </c>
      <c r="W969" s="267">
        <v>4501</v>
      </c>
      <c r="Y969" s="245" t="s">
        <v>9779</v>
      </c>
      <c r="Z969" s="246">
        <v>19344.09</v>
      </c>
    </row>
    <row r="970" spans="1:26" ht="14.5" x14ac:dyDescent="0.35">
      <c r="A970" s="259" t="s">
        <v>5171</v>
      </c>
      <c r="B970" s="259"/>
      <c r="C970" s="260">
        <v>3944</v>
      </c>
      <c r="E970" s="239" t="s">
        <v>1407</v>
      </c>
      <c r="F970" s="239"/>
      <c r="G970" s="240">
        <v>4569</v>
      </c>
      <c r="M970" s="261" t="s">
        <v>44972</v>
      </c>
      <c r="N970" s="262">
        <v>2664</v>
      </c>
      <c r="P970" s="243" t="s">
        <v>17511</v>
      </c>
      <c r="Q970" s="244">
        <v>19886.25</v>
      </c>
      <c r="R970" s="104"/>
      <c r="S970" s="235" t="s">
        <v>15360</v>
      </c>
      <c r="T970" s="236">
        <v>2986</v>
      </c>
      <c r="V970" s="266" t="s">
        <v>12358</v>
      </c>
      <c r="W970" s="267">
        <v>3944</v>
      </c>
      <c r="Y970" s="245" t="s">
        <v>10120</v>
      </c>
      <c r="Z970" s="246">
        <v>15944.57</v>
      </c>
    </row>
    <row r="971" spans="1:26" ht="14.5" x14ac:dyDescent="0.35">
      <c r="A971" s="259" t="s">
        <v>5139</v>
      </c>
      <c r="B971" s="259"/>
      <c r="C971" s="260">
        <v>22159</v>
      </c>
      <c r="E971" s="239" t="s">
        <v>1408</v>
      </c>
      <c r="F971" s="239"/>
      <c r="G971" s="240">
        <v>35098.43</v>
      </c>
      <c r="M971" s="261" t="s">
        <v>44973</v>
      </c>
      <c r="N971" s="262">
        <v>1954</v>
      </c>
      <c r="P971" s="243" t="s">
        <v>17512</v>
      </c>
      <c r="Q971" s="244">
        <v>16011.86</v>
      </c>
      <c r="R971" s="104"/>
      <c r="S971" s="235" t="s">
        <v>15361</v>
      </c>
      <c r="T971" s="236">
        <v>215597.68</v>
      </c>
      <c r="V971" s="266" t="s">
        <v>12359</v>
      </c>
      <c r="W971" s="267">
        <v>22159</v>
      </c>
      <c r="Y971" s="245" t="s">
        <v>10669</v>
      </c>
      <c r="Z971" s="246">
        <v>71253.570000000007</v>
      </c>
    </row>
    <row r="972" spans="1:26" ht="14.5" x14ac:dyDescent="0.35">
      <c r="A972" s="259" t="s">
        <v>5140</v>
      </c>
      <c r="B972" s="259"/>
      <c r="C972" s="260">
        <v>50867.93</v>
      </c>
      <c r="E972" s="239" t="s">
        <v>1409</v>
      </c>
      <c r="F972" s="239"/>
      <c r="G972" s="240">
        <v>16714</v>
      </c>
      <c r="M972" s="261" t="s">
        <v>37947</v>
      </c>
      <c r="N972" s="262">
        <v>610.87</v>
      </c>
      <c r="P972" s="243" t="s">
        <v>17513</v>
      </c>
      <c r="Q972" s="244">
        <v>25664.12</v>
      </c>
      <c r="R972" s="104"/>
      <c r="S972" s="235" t="s">
        <v>33871</v>
      </c>
      <c r="T972" s="236">
        <v>31654.93</v>
      </c>
      <c r="V972" s="266" t="s">
        <v>12360</v>
      </c>
      <c r="W972" s="267">
        <v>50867.93</v>
      </c>
      <c r="Y972" s="245" t="s">
        <v>7938</v>
      </c>
      <c r="Z972" s="246">
        <v>459</v>
      </c>
    </row>
    <row r="973" spans="1:26" ht="14.5" x14ac:dyDescent="0.35">
      <c r="A973" s="259" t="s">
        <v>5141</v>
      </c>
      <c r="B973" s="259"/>
      <c r="C973" s="260">
        <v>19074</v>
      </c>
      <c r="E973" s="239" t="s">
        <v>1410</v>
      </c>
      <c r="F973" s="239"/>
      <c r="G973" s="240">
        <v>190835.85</v>
      </c>
      <c r="M973" s="261" t="s">
        <v>44974</v>
      </c>
      <c r="N973" s="262">
        <v>2628.89</v>
      </c>
      <c r="P973" s="243" t="s">
        <v>17514</v>
      </c>
      <c r="Q973" s="244">
        <v>71988.679999999993</v>
      </c>
      <c r="R973" s="104"/>
      <c r="S973" s="235" t="s">
        <v>33872</v>
      </c>
      <c r="T973" s="236">
        <v>725.58</v>
      </c>
      <c r="V973" s="266" t="s">
        <v>12361</v>
      </c>
      <c r="W973" s="267">
        <v>19074</v>
      </c>
      <c r="Y973" s="245" t="s">
        <v>9051</v>
      </c>
      <c r="Z973" s="246">
        <v>3040</v>
      </c>
    </row>
    <row r="974" spans="1:26" ht="14.5" x14ac:dyDescent="0.35">
      <c r="A974" s="259" t="s">
        <v>5846</v>
      </c>
      <c r="B974" s="259"/>
      <c r="C974" s="260">
        <v>12121</v>
      </c>
      <c r="E974" s="239" t="s">
        <v>1411</v>
      </c>
      <c r="F974" s="239"/>
      <c r="G974" s="240">
        <v>264452</v>
      </c>
      <c r="M974" s="261" t="s">
        <v>44975</v>
      </c>
      <c r="N974" s="262">
        <v>201.11</v>
      </c>
      <c r="P974" s="243" t="s">
        <v>17515</v>
      </c>
      <c r="Q974" s="244">
        <v>76387.070000000007</v>
      </c>
      <c r="R974" s="104"/>
      <c r="S974" s="235" t="s">
        <v>33873</v>
      </c>
      <c r="T974" s="236">
        <v>2615.67</v>
      </c>
      <c r="V974" s="266" t="s">
        <v>12362</v>
      </c>
      <c r="W974" s="267">
        <v>12121</v>
      </c>
      <c r="Y974" s="245" t="s">
        <v>9155</v>
      </c>
      <c r="Z974" s="246">
        <v>6456</v>
      </c>
    </row>
    <row r="975" spans="1:26" ht="14.5" x14ac:dyDescent="0.35">
      <c r="A975" s="259" t="s">
        <v>5759</v>
      </c>
      <c r="B975" s="259"/>
      <c r="C975" s="260">
        <v>35215.25</v>
      </c>
      <c r="E975" s="239" t="s">
        <v>1412</v>
      </c>
      <c r="F975" s="239"/>
      <c r="G975" s="240">
        <v>20270</v>
      </c>
      <c r="M975" s="261" t="s">
        <v>42921</v>
      </c>
      <c r="N975" s="262">
        <v>4670</v>
      </c>
      <c r="P975" s="243" t="s">
        <v>17516</v>
      </c>
      <c r="Q975" s="244">
        <v>87.8</v>
      </c>
      <c r="R975" s="104"/>
      <c r="S975" s="235" t="s">
        <v>33874</v>
      </c>
      <c r="T975" s="236">
        <v>7941.03</v>
      </c>
      <c r="V975" s="266" t="s">
        <v>12363</v>
      </c>
      <c r="W975" s="267">
        <v>35215.25</v>
      </c>
      <c r="Y975" s="245" t="s">
        <v>9377</v>
      </c>
      <c r="Z975" s="246">
        <v>17272</v>
      </c>
    </row>
    <row r="976" spans="1:26" ht="14.5" x14ac:dyDescent="0.35">
      <c r="A976" s="259" t="s">
        <v>3614</v>
      </c>
      <c r="B976" s="259"/>
      <c r="C976" s="260">
        <v>35582.94</v>
      </c>
      <c r="E976" s="239" t="s">
        <v>1413</v>
      </c>
      <c r="F976" s="239"/>
      <c r="G976" s="240">
        <v>52280.91</v>
      </c>
      <c r="M976" s="261" t="s">
        <v>42922</v>
      </c>
      <c r="N976" s="262">
        <v>3000</v>
      </c>
      <c r="P976" s="243" t="s">
        <v>17517</v>
      </c>
      <c r="Q976" s="244">
        <v>5095.2700000000004</v>
      </c>
      <c r="R976" s="104"/>
      <c r="S976" s="235" t="s">
        <v>33875</v>
      </c>
      <c r="T976" s="236">
        <v>379245.72</v>
      </c>
      <c r="V976" s="266" t="s">
        <v>10464</v>
      </c>
      <c r="W976" s="267">
        <v>35582.94</v>
      </c>
      <c r="Y976" s="245" t="s">
        <v>9539</v>
      </c>
      <c r="Z976" s="246">
        <v>3300</v>
      </c>
    </row>
    <row r="977" spans="1:26" ht="14.5" x14ac:dyDescent="0.35">
      <c r="A977" s="259" t="s">
        <v>5760</v>
      </c>
      <c r="B977" s="259"/>
      <c r="C977" s="260">
        <v>3462.86</v>
      </c>
      <c r="E977" s="239" t="s">
        <v>1414</v>
      </c>
      <c r="F977" s="239"/>
      <c r="G977" s="240">
        <v>100188</v>
      </c>
      <c r="M977" s="261" t="s">
        <v>44976</v>
      </c>
      <c r="N977" s="262">
        <v>2000</v>
      </c>
      <c r="P977" s="243" t="s">
        <v>17518</v>
      </c>
      <c r="Q977" s="244">
        <v>18531</v>
      </c>
      <c r="R977" s="104"/>
      <c r="S977" s="235" t="s">
        <v>20858</v>
      </c>
      <c r="T977" s="236">
        <v>725.58</v>
      </c>
      <c r="V977" s="266" t="s">
        <v>12364</v>
      </c>
      <c r="W977" s="267">
        <v>3462.86</v>
      </c>
      <c r="Y977" s="245" t="s">
        <v>9780</v>
      </c>
      <c r="Z977" s="246">
        <v>11769</v>
      </c>
    </row>
    <row r="978" spans="1:26" ht="14.5" x14ac:dyDescent="0.35">
      <c r="A978" s="259" t="s">
        <v>5761</v>
      </c>
      <c r="B978" s="259"/>
      <c r="C978" s="260">
        <v>33550</v>
      </c>
      <c r="E978" s="239" t="s">
        <v>1415</v>
      </c>
      <c r="F978" s="239"/>
      <c r="G978" s="240">
        <v>45294</v>
      </c>
      <c r="M978" s="261" t="s">
        <v>42923</v>
      </c>
      <c r="N978" s="262">
        <v>1367</v>
      </c>
      <c r="P978" s="243" t="s">
        <v>17519</v>
      </c>
      <c r="Q978" s="244">
        <v>18983</v>
      </c>
      <c r="R978" s="104"/>
      <c r="S978" s="235" t="s">
        <v>33876</v>
      </c>
      <c r="T978" s="236">
        <v>2615.67</v>
      </c>
      <c r="V978" s="266" t="s">
        <v>12365</v>
      </c>
      <c r="W978" s="267">
        <v>33550</v>
      </c>
      <c r="Y978" s="245" t="s">
        <v>10121</v>
      </c>
      <c r="Z978" s="246">
        <v>42230</v>
      </c>
    </row>
    <row r="979" spans="1:26" ht="14.5" x14ac:dyDescent="0.35">
      <c r="A979" s="259" t="s">
        <v>5762</v>
      </c>
      <c r="B979" s="259"/>
      <c r="C979" s="260">
        <v>17654.07</v>
      </c>
      <c r="E979" s="239" t="s">
        <v>263</v>
      </c>
      <c r="F979" s="239"/>
      <c r="G979" s="240">
        <v>42952784.75</v>
      </c>
      <c r="M979" s="261" t="s">
        <v>44977</v>
      </c>
      <c r="N979" s="262">
        <v>19121.16</v>
      </c>
      <c r="P979" s="243" t="s">
        <v>17520</v>
      </c>
      <c r="Q979" s="244">
        <v>250101</v>
      </c>
      <c r="R979" s="104"/>
      <c r="S979" s="235" t="s">
        <v>20861</v>
      </c>
      <c r="T979" s="236">
        <v>7941.03</v>
      </c>
      <c r="V979" s="266" t="s">
        <v>12366</v>
      </c>
      <c r="W979" s="267">
        <v>17654.07</v>
      </c>
      <c r="Y979" s="245" t="s">
        <v>12104</v>
      </c>
      <c r="Z979" s="246">
        <v>3158</v>
      </c>
    </row>
    <row r="980" spans="1:26" ht="14.5" x14ac:dyDescent="0.35">
      <c r="A980" s="259" t="s">
        <v>5763</v>
      </c>
      <c r="B980" s="259"/>
      <c r="C980" s="260">
        <v>15848.49</v>
      </c>
      <c r="E980" s="239" t="s">
        <v>348</v>
      </c>
      <c r="F980" s="239"/>
      <c r="G980" s="240">
        <v>1336728</v>
      </c>
      <c r="M980" s="261" t="s">
        <v>44978</v>
      </c>
      <c r="N980" s="262">
        <v>1709.84</v>
      </c>
      <c r="P980" s="243" t="s">
        <v>17521</v>
      </c>
      <c r="Q980" s="244">
        <v>150496.79999999999</v>
      </c>
      <c r="R980" s="104"/>
      <c r="S980" s="235" t="s">
        <v>20867</v>
      </c>
      <c r="T980" s="236">
        <v>379245.72</v>
      </c>
      <c r="V980" s="266" t="s">
        <v>12367</v>
      </c>
      <c r="W980" s="267">
        <v>15848.49</v>
      </c>
      <c r="Y980" s="245" t="s">
        <v>12289</v>
      </c>
      <c r="Z980" s="246">
        <v>1960</v>
      </c>
    </row>
    <row r="981" spans="1:26" ht="14.5" x14ac:dyDescent="0.35">
      <c r="A981" s="259" t="s">
        <v>5764</v>
      </c>
      <c r="B981" s="259"/>
      <c r="C981" s="260">
        <v>41712.29</v>
      </c>
      <c r="E981" s="239" t="s">
        <v>349</v>
      </c>
      <c r="F981" s="239"/>
      <c r="G981" s="240">
        <v>32301</v>
      </c>
      <c r="M981" s="261" t="s">
        <v>55663</v>
      </c>
      <c r="N981" s="262">
        <v>459.42</v>
      </c>
      <c r="P981" s="243" t="s">
        <v>15010</v>
      </c>
      <c r="Q981" s="244">
        <v>11513.03</v>
      </c>
      <c r="R981" s="104"/>
      <c r="S981" s="235" t="s">
        <v>15362</v>
      </c>
      <c r="T981" s="236">
        <v>129540.94</v>
      </c>
      <c r="V981" s="266" t="s">
        <v>12368</v>
      </c>
      <c r="W981" s="267">
        <v>41712.29</v>
      </c>
      <c r="Y981" s="245" t="s">
        <v>12407</v>
      </c>
      <c r="Z981" s="246">
        <v>1875</v>
      </c>
    </row>
    <row r="982" spans="1:26" ht="14.5" x14ac:dyDescent="0.35">
      <c r="A982" s="259" t="s">
        <v>5765</v>
      </c>
      <c r="B982" s="259"/>
      <c r="C982" s="260">
        <v>15292.19</v>
      </c>
      <c r="E982" s="239" t="s">
        <v>1416</v>
      </c>
      <c r="F982" s="239"/>
      <c r="G982" s="240">
        <v>68264</v>
      </c>
      <c r="M982" s="261" t="s">
        <v>36479</v>
      </c>
      <c r="N982" s="262">
        <v>65500</v>
      </c>
      <c r="P982" s="243" t="s">
        <v>15011</v>
      </c>
      <c r="Q982" s="244">
        <v>32627.78</v>
      </c>
      <c r="R982" s="104"/>
      <c r="S982" s="235" t="s">
        <v>15363</v>
      </c>
      <c r="T982" s="236">
        <v>278990.8</v>
      </c>
      <c r="V982" s="266" t="s">
        <v>12369</v>
      </c>
      <c r="W982" s="267">
        <v>15292.19</v>
      </c>
      <c r="Y982" s="245" t="s">
        <v>12592</v>
      </c>
      <c r="Z982" s="246">
        <v>11405</v>
      </c>
    </row>
    <row r="983" spans="1:26" ht="14.5" x14ac:dyDescent="0.35">
      <c r="A983" s="259" t="s">
        <v>5766</v>
      </c>
      <c r="B983" s="259"/>
      <c r="C983" s="260">
        <v>33548.46</v>
      </c>
      <c r="E983" s="239" t="s">
        <v>1417</v>
      </c>
      <c r="F983" s="239"/>
      <c r="G983" s="240">
        <v>126092.81</v>
      </c>
      <c r="M983" s="261" t="s">
        <v>36480</v>
      </c>
      <c r="N983" s="262">
        <v>6600</v>
      </c>
      <c r="P983" s="243" t="s">
        <v>15012</v>
      </c>
      <c r="Q983" s="244">
        <v>22499.62</v>
      </c>
      <c r="R983" s="104"/>
      <c r="S983" s="235" t="s">
        <v>15364</v>
      </c>
      <c r="T983" s="236">
        <v>161880.98000000001</v>
      </c>
      <c r="V983" s="266" t="s">
        <v>12370</v>
      </c>
      <c r="W983" s="267">
        <v>33548.46</v>
      </c>
      <c r="Y983" s="245" t="s">
        <v>12822</v>
      </c>
      <c r="Z983" s="246">
        <v>5689</v>
      </c>
    </row>
    <row r="984" spans="1:26" ht="14.5" x14ac:dyDescent="0.35">
      <c r="A984" s="259" t="s">
        <v>5767</v>
      </c>
      <c r="B984" s="259"/>
      <c r="C984" s="260">
        <v>39063.800000000003</v>
      </c>
      <c r="E984" s="239" t="s">
        <v>1418</v>
      </c>
      <c r="F984" s="239"/>
      <c r="G984" s="240">
        <v>45094.96</v>
      </c>
      <c r="M984" s="261" t="s">
        <v>36481</v>
      </c>
      <c r="N984" s="262">
        <v>10020</v>
      </c>
      <c r="P984" s="243" t="s">
        <v>17522</v>
      </c>
      <c r="Q984" s="244">
        <v>4640.6499999999996</v>
      </c>
      <c r="R984" s="104"/>
      <c r="S984" s="235" t="s">
        <v>15365</v>
      </c>
      <c r="T984" s="236">
        <v>42981.73</v>
      </c>
      <c r="V984" s="266" t="s">
        <v>12372</v>
      </c>
      <c r="W984" s="267">
        <v>39063.800000000003</v>
      </c>
      <c r="Y984" s="245" t="s">
        <v>10670</v>
      </c>
      <c r="Z984" s="246">
        <v>108613</v>
      </c>
    </row>
    <row r="985" spans="1:26" ht="14.5" x14ac:dyDescent="0.35">
      <c r="A985" s="259" t="s">
        <v>5848</v>
      </c>
      <c r="B985" s="259"/>
      <c r="C985" s="260">
        <v>354.49</v>
      </c>
      <c r="E985" s="239" t="s">
        <v>353</v>
      </c>
      <c r="F985" s="239"/>
      <c r="G985" s="240">
        <v>70546</v>
      </c>
      <c r="M985" s="261" t="s">
        <v>17486</v>
      </c>
      <c r="N985" s="262">
        <v>6282.16</v>
      </c>
      <c r="P985" s="243" t="s">
        <v>17523</v>
      </c>
      <c r="Q985" s="244">
        <v>439742.41</v>
      </c>
      <c r="R985" s="104"/>
      <c r="S985" s="235" t="s">
        <v>15366</v>
      </c>
      <c r="T985" s="236">
        <v>103541.89</v>
      </c>
      <c r="V985" s="266" t="s">
        <v>12373</v>
      </c>
      <c r="W985" s="267">
        <v>354.49</v>
      </c>
      <c r="Y985" s="245" t="s">
        <v>7517</v>
      </c>
      <c r="Z985" s="246">
        <v>162426.03</v>
      </c>
    </row>
    <row r="986" spans="1:26" ht="14.5" x14ac:dyDescent="0.35">
      <c r="A986" s="259" t="s">
        <v>5849</v>
      </c>
      <c r="B986" s="259"/>
      <c r="C986" s="260">
        <v>503.66</v>
      </c>
      <c r="E986" s="239" t="s">
        <v>354</v>
      </c>
      <c r="F986" s="239"/>
      <c r="G986" s="240">
        <v>-48165.599999999999</v>
      </c>
      <c r="M986" s="261" t="s">
        <v>44979</v>
      </c>
      <c r="N986" s="262">
        <v>1600</v>
      </c>
      <c r="P986" s="243" t="s">
        <v>17524</v>
      </c>
      <c r="Q986" s="244">
        <v>2068.71</v>
      </c>
      <c r="R986" s="104"/>
      <c r="S986" s="235" t="s">
        <v>15367</v>
      </c>
      <c r="T986" s="236">
        <v>94883.06</v>
      </c>
      <c r="V986" s="266" t="s">
        <v>12374</v>
      </c>
      <c r="W986" s="267">
        <v>503.66</v>
      </c>
      <c r="Y986" s="245" t="s">
        <v>8186</v>
      </c>
      <c r="Z986" s="246">
        <v>276354</v>
      </c>
    </row>
    <row r="987" spans="1:26" ht="14.5" x14ac:dyDescent="0.35">
      <c r="A987" s="259" t="s">
        <v>5768</v>
      </c>
      <c r="B987" s="259"/>
      <c r="C987" s="260">
        <v>142921</v>
      </c>
      <c r="E987" s="239" t="s">
        <v>355</v>
      </c>
      <c r="F987" s="239"/>
      <c r="G987" s="240">
        <v>663589</v>
      </c>
      <c r="M987" s="261" t="s">
        <v>37948</v>
      </c>
      <c r="N987" s="262">
        <v>546.91</v>
      </c>
      <c r="P987" s="243" t="s">
        <v>17525</v>
      </c>
      <c r="Q987" s="244">
        <v>41222</v>
      </c>
      <c r="R987" s="104"/>
      <c r="S987" s="235" t="s">
        <v>33877</v>
      </c>
      <c r="T987" s="236">
        <v>469180.74</v>
      </c>
      <c r="V987" s="266" t="s">
        <v>12375</v>
      </c>
      <c r="W987" s="267">
        <v>142921</v>
      </c>
      <c r="Y987" s="245" t="s">
        <v>8449</v>
      </c>
      <c r="Z987" s="246">
        <v>26957.25</v>
      </c>
    </row>
    <row r="988" spans="1:26" ht="14.5" x14ac:dyDescent="0.35">
      <c r="A988" s="259" t="s">
        <v>5769</v>
      </c>
      <c r="B988" s="259"/>
      <c r="C988" s="260">
        <v>23021</v>
      </c>
      <c r="E988" s="239" t="s">
        <v>1419</v>
      </c>
      <c r="F988" s="239"/>
      <c r="G988" s="240">
        <v>680076</v>
      </c>
      <c r="M988" s="261" t="s">
        <v>41630</v>
      </c>
      <c r="N988" s="262">
        <v>24966.400000000001</v>
      </c>
      <c r="P988" s="243" t="s">
        <v>17526</v>
      </c>
      <c r="Q988" s="244">
        <v>85500</v>
      </c>
      <c r="R988" s="104"/>
      <c r="S988" s="235" t="s">
        <v>33878</v>
      </c>
      <c r="T988" s="236">
        <v>157611.63</v>
      </c>
      <c r="V988" s="266" t="s">
        <v>12376</v>
      </c>
      <c r="W988" s="267">
        <v>23021</v>
      </c>
      <c r="Y988" s="245" t="s">
        <v>8599</v>
      </c>
      <c r="Z988" s="246">
        <v>19747</v>
      </c>
    </row>
    <row r="989" spans="1:26" ht="14.5" x14ac:dyDescent="0.35">
      <c r="A989" s="259" t="s">
        <v>5850</v>
      </c>
      <c r="B989" s="259"/>
      <c r="C989" s="260">
        <v>2616</v>
      </c>
      <c r="E989" s="239" t="s">
        <v>356</v>
      </c>
      <c r="F989" s="239"/>
      <c r="G989" s="240">
        <v>39402.980000000003</v>
      </c>
      <c r="M989" s="261" t="s">
        <v>37949</v>
      </c>
      <c r="N989" s="262">
        <v>4334.71</v>
      </c>
      <c r="P989" s="243" t="s">
        <v>17527</v>
      </c>
      <c r="Q989" s="244">
        <v>18700</v>
      </c>
      <c r="R989" s="104"/>
      <c r="S989" s="235" t="s">
        <v>33879</v>
      </c>
      <c r="T989" s="236">
        <v>46004.45</v>
      </c>
      <c r="V989" s="266" t="s">
        <v>12377</v>
      </c>
      <c r="W989" s="267">
        <v>2616</v>
      </c>
      <c r="Y989" s="245" t="s">
        <v>8893</v>
      </c>
      <c r="Z989" s="246">
        <v>6178.2</v>
      </c>
    </row>
    <row r="990" spans="1:26" ht="14.5" x14ac:dyDescent="0.35">
      <c r="A990" s="259" t="s">
        <v>5851</v>
      </c>
      <c r="B990" s="259"/>
      <c r="C990" s="260">
        <v>6060</v>
      </c>
      <c r="E990" s="239" t="s">
        <v>357</v>
      </c>
      <c r="F990" s="239"/>
      <c r="G990" s="240">
        <v>272216</v>
      </c>
      <c r="M990" s="261" t="s">
        <v>37950</v>
      </c>
      <c r="N990" s="262">
        <v>5407.51</v>
      </c>
      <c r="P990" s="243" t="s">
        <v>17528</v>
      </c>
      <c r="Q990" s="244">
        <v>255.81</v>
      </c>
      <c r="R990" s="104"/>
      <c r="S990" s="235" t="s">
        <v>33880</v>
      </c>
      <c r="T990" s="236">
        <v>102008.67</v>
      </c>
      <c r="V990" s="266" t="s">
        <v>12378</v>
      </c>
      <c r="W990" s="267">
        <v>6060</v>
      </c>
      <c r="Y990" s="245" t="s">
        <v>9052</v>
      </c>
      <c r="Z990" s="246">
        <v>15558</v>
      </c>
    </row>
    <row r="991" spans="1:26" ht="14.5" x14ac:dyDescent="0.35">
      <c r="A991" s="259" t="s">
        <v>5853</v>
      </c>
      <c r="B991" s="259"/>
      <c r="C991" s="260">
        <v>523</v>
      </c>
      <c r="E991" s="239" t="s">
        <v>358</v>
      </c>
      <c r="F991" s="239"/>
      <c r="G991" s="240">
        <v>842779</v>
      </c>
      <c r="M991" s="261" t="s">
        <v>49932</v>
      </c>
      <c r="N991" s="262">
        <v>15810</v>
      </c>
      <c r="P991" s="243" t="s">
        <v>17529</v>
      </c>
      <c r="Q991" s="244">
        <v>1893.02</v>
      </c>
      <c r="R991" s="104"/>
      <c r="S991" s="235" t="s">
        <v>33881</v>
      </c>
      <c r="T991" s="236">
        <v>82553.06</v>
      </c>
      <c r="V991" s="266" t="s">
        <v>12380</v>
      </c>
      <c r="W991" s="267">
        <v>523</v>
      </c>
      <c r="Y991" s="245" t="s">
        <v>9156</v>
      </c>
      <c r="Z991" s="246">
        <v>142962.96</v>
      </c>
    </row>
    <row r="992" spans="1:26" ht="14.5" x14ac:dyDescent="0.35">
      <c r="A992" s="259" t="s">
        <v>5770</v>
      </c>
      <c r="B992" s="259"/>
      <c r="C992" s="260">
        <v>71839.55</v>
      </c>
      <c r="E992" s="239" t="s">
        <v>1420</v>
      </c>
      <c r="F992" s="239"/>
      <c r="G992" s="240">
        <v>361809.88</v>
      </c>
      <c r="M992" s="261" t="s">
        <v>52909</v>
      </c>
      <c r="N992" s="262">
        <v>30737.79</v>
      </c>
      <c r="P992" s="243" t="s">
        <v>17530</v>
      </c>
      <c r="Q992" s="244">
        <v>11443.35</v>
      </c>
      <c r="R992" s="104"/>
      <c r="S992" s="235" t="s">
        <v>33882</v>
      </c>
      <c r="T992" s="236">
        <v>12.44</v>
      </c>
      <c r="V992" s="266" t="s">
        <v>12381</v>
      </c>
      <c r="W992" s="267">
        <v>71839.55</v>
      </c>
      <c r="Y992" s="245" t="s">
        <v>9378</v>
      </c>
      <c r="Z992" s="246">
        <v>42319.57</v>
      </c>
    </row>
    <row r="993" spans="1:26" ht="14.5" x14ac:dyDescent="0.35">
      <c r="A993" s="259" t="s">
        <v>5771</v>
      </c>
      <c r="B993" s="259"/>
      <c r="C993" s="260">
        <v>151127</v>
      </c>
      <c r="E993" s="239" t="s">
        <v>4288</v>
      </c>
      <c r="F993" s="239"/>
      <c r="G993" s="240">
        <v>22943</v>
      </c>
      <c r="M993" s="261" t="s">
        <v>51019</v>
      </c>
      <c r="N993" s="262">
        <v>25051.35</v>
      </c>
      <c r="P993" s="243" t="s">
        <v>17531</v>
      </c>
      <c r="Q993" s="244">
        <v>16628.3</v>
      </c>
      <c r="R993" s="104"/>
      <c r="S993" s="235" t="s">
        <v>15368</v>
      </c>
      <c r="T993" s="236">
        <v>129540.94</v>
      </c>
      <c r="V993" s="266" t="s">
        <v>12383</v>
      </c>
      <c r="W993" s="267">
        <v>151127</v>
      </c>
      <c r="Y993" s="245" t="s">
        <v>9540</v>
      </c>
      <c r="Z993" s="246">
        <v>15884.4</v>
      </c>
    </row>
    <row r="994" spans="1:26" ht="14.5" x14ac:dyDescent="0.35">
      <c r="A994" s="259" t="s">
        <v>5773</v>
      </c>
      <c r="B994" s="259"/>
      <c r="C994" s="260">
        <v>102435.53</v>
      </c>
      <c r="E994" s="239" t="s">
        <v>1421</v>
      </c>
      <c r="F994" s="239"/>
      <c r="G994" s="240">
        <v>14300</v>
      </c>
      <c r="M994" s="261" t="s">
        <v>51020</v>
      </c>
      <c r="N994" s="262">
        <v>30633.57</v>
      </c>
      <c r="P994" s="243" t="s">
        <v>17532</v>
      </c>
      <c r="Q994" s="244">
        <v>1334.9</v>
      </c>
      <c r="R994" s="104"/>
      <c r="S994" s="235" t="s">
        <v>15369</v>
      </c>
      <c r="T994" s="236">
        <v>748171.54</v>
      </c>
      <c r="V994" s="266" t="s">
        <v>12386</v>
      </c>
      <c r="W994" s="267">
        <v>102435.53</v>
      </c>
      <c r="Y994" s="245" t="s">
        <v>9781</v>
      </c>
      <c r="Z994" s="246">
        <v>111436.94</v>
      </c>
    </row>
    <row r="995" spans="1:26" ht="14.5" x14ac:dyDescent="0.35">
      <c r="A995" s="259" t="s">
        <v>5774</v>
      </c>
      <c r="B995" s="259"/>
      <c r="C995" s="260">
        <v>652.41</v>
      </c>
      <c r="E995" s="239" t="s">
        <v>4289</v>
      </c>
      <c r="F995" s="239"/>
      <c r="G995" s="240">
        <v>11820.5</v>
      </c>
      <c r="M995" s="261" t="s">
        <v>47461</v>
      </c>
      <c r="N995" s="262">
        <v>22674.79</v>
      </c>
      <c r="P995" s="243" t="s">
        <v>17533</v>
      </c>
      <c r="Q995" s="244">
        <v>8697.17</v>
      </c>
      <c r="R995" s="104"/>
      <c r="S995" s="235" t="s">
        <v>15370</v>
      </c>
      <c r="T995" s="236">
        <v>319492.61</v>
      </c>
      <c r="V995" s="266" t="s">
        <v>12387</v>
      </c>
      <c r="W995" s="267">
        <v>652.41</v>
      </c>
      <c r="Y995" s="245" t="s">
        <v>10122</v>
      </c>
      <c r="Z995" s="246">
        <v>805687.97</v>
      </c>
    </row>
    <row r="996" spans="1:26" ht="14.5" x14ac:dyDescent="0.35">
      <c r="A996" s="259" t="s">
        <v>5775</v>
      </c>
      <c r="B996" s="259"/>
      <c r="C996" s="260">
        <v>17550.25</v>
      </c>
      <c r="E996" s="239" t="s">
        <v>359</v>
      </c>
      <c r="F996" s="239"/>
      <c r="G996" s="240">
        <v>219257</v>
      </c>
      <c r="M996" s="261" t="s">
        <v>47462</v>
      </c>
      <c r="N996" s="262">
        <v>8345.9500000000007</v>
      </c>
      <c r="P996" s="243" t="s">
        <v>17534</v>
      </c>
      <c r="Q996" s="244">
        <v>4155.33</v>
      </c>
      <c r="R996" s="104"/>
      <c r="S996" s="235" t="s">
        <v>15371</v>
      </c>
      <c r="T996" s="236">
        <v>88986.18</v>
      </c>
      <c r="V996" s="266" t="s">
        <v>12388</v>
      </c>
      <c r="W996" s="267">
        <v>17550.25</v>
      </c>
      <c r="Y996" s="245" t="s">
        <v>10512</v>
      </c>
      <c r="Z996" s="246">
        <v>40473.51</v>
      </c>
    </row>
    <row r="997" spans="1:26" ht="14.5" x14ac:dyDescent="0.35">
      <c r="A997" s="259" t="s">
        <v>5776</v>
      </c>
      <c r="B997" s="259"/>
      <c r="C997" s="260">
        <v>25964</v>
      </c>
      <c r="E997" s="239" t="s">
        <v>1422</v>
      </c>
      <c r="F997" s="239"/>
      <c r="G997" s="240">
        <v>20625.310000000001</v>
      </c>
      <c r="M997" s="261" t="s">
        <v>55664</v>
      </c>
      <c r="N997" s="262">
        <v>325.94</v>
      </c>
      <c r="P997" s="243" t="s">
        <v>17535</v>
      </c>
      <c r="Q997" s="244">
        <v>38688.35</v>
      </c>
      <c r="R997" s="104"/>
      <c r="S997" s="235" t="s">
        <v>15372</v>
      </c>
      <c r="T997" s="236">
        <v>205550.56</v>
      </c>
      <c r="V997" s="266" t="s">
        <v>12389</v>
      </c>
      <c r="W997" s="267">
        <v>25964</v>
      </c>
      <c r="Y997" s="245" t="s">
        <v>13096</v>
      </c>
      <c r="Z997" s="246">
        <v>307293.23</v>
      </c>
    </row>
    <row r="998" spans="1:26" ht="14.5" x14ac:dyDescent="0.35">
      <c r="A998" s="259" t="s">
        <v>5777</v>
      </c>
      <c r="B998" s="259"/>
      <c r="C998" s="260">
        <v>50463.49</v>
      </c>
      <c r="E998" s="239" t="s">
        <v>361</v>
      </c>
      <c r="F998" s="239"/>
      <c r="G998" s="240">
        <v>109041</v>
      </c>
      <c r="M998" s="261" t="s">
        <v>52910</v>
      </c>
      <c r="N998" s="262">
        <v>2672.46</v>
      </c>
      <c r="P998" s="243" t="s">
        <v>17536</v>
      </c>
      <c r="Q998" s="244">
        <v>6667.1</v>
      </c>
      <c r="R998" s="104"/>
      <c r="S998" s="235" t="s">
        <v>15373</v>
      </c>
      <c r="T998" s="236">
        <v>177436.12</v>
      </c>
      <c r="V998" s="266" t="s">
        <v>12390</v>
      </c>
      <c r="W998" s="267">
        <v>50463.49</v>
      </c>
      <c r="Y998" s="245" t="s">
        <v>13497</v>
      </c>
      <c r="Z998" s="246">
        <v>66185.740000000005</v>
      </c>
    </row>
    <row r="999" spans="1:26" ht="14.5" x14ac:dyDescent="0.35">
      <c r="A999" s="259" t="s">
        <v>5778</v>
      </c>
      <c r="B999" s="259"/>
      <c r="C999" s="260">
        <v>23700.240000000002</v>
      </c>
      <c r="E999" s="239" t="s">
        <v>362</v>
      </c>
      <c r="F999" s="239"/>
      <c r="G999" s="240">
        <v>676211.47</v>
      </c>
      <c r="M999" s="261" t="s">
        <v>52911</v>
      </c>
      <c r="N999" s="262">
        <v>16319.2</v>
      </c>
      <c r="P999" s="243" t="s">
        <v>17537</v>
      </c>
      <c r="Q999" s="244">
        <v>18769.28</v>
      </c>
      <c r="R999" s="104"/>
      <c r="S999" s="235" t="s">
        <v>33883</v>
      </c>
      <c r="T999" s="236">
        <v>12.44</v>
      </c>
      <c r="V999" s="266" t="s">
        <v>12391</v>
      </c>
      <c r="W999" s="267">
        <v>23700.240000000002</v>
      </c>
      <c r="Y999" s="245" t="s">
        <v>10671</v>
      </c>
      <c r="Z999" s="246">
        <v>2039464.8</v>
      </c>
    </row>
    <row r="1000" spans="1:26" ht="14.5" x14ac:dyDescent="0.35">
      <c r="A1000" s="259" t="s">
        <v>5780</v>
      </c>
      <c r="B1000" s="259"/>
      <c r="C1000" s="260">
        <v>50870.63</v>
      </c>
      <c r="E1000" s="239" t="s">
        <v>363</v>
      </c>
      <c r="F1000" s="239"/>
      <c r="G1000" s="240">
        <v>174509.03</v>
      </c>
      <c r="M1000" s="261" t="s">
        <v>47463</v>
      </c>
      <c r="N1000" s="262">
        <v>53996.97</v>
      </c>
      <c r="P1000" s="243" t="s">
        <v>17538</v>
      </c>
      <c r="Q1000" s="244">
        <v>200721.39</v>
      </c>
      <c r="R1000" s="104"/>
      <c r="S1000" s="235" t="s">
        <v>33884</v>
      </c>
      <c r="T1000" s="236">
        <v>12146.58</v>
      </c>
      <c r="V1000" s="266" t="s">
        <v>12393</v>
      </c>
      <c r="W1000" s="267">
        <v>50870.63</v>
      </c>
      <c r="Y1000" s="245" t="s">
        <v>7518</v>
      </c>
      <c r="Z1000" s="246">
        <v>581000.29</v>
      </c>
    </row>
    <row r="1001" spans="1:26" ht="14.5" x14ac:dyDescent="0.35">
      <c r="A1001" s="259" t="s">
        <v>5856</v>
      </c>
      <c r="B1001" s="259"/>
      <c r="C1001" s="260">
        <v>1593</v>
      </c>
      <c r="E1001" s="239" t="s">
        <v>364</v>
      </c>
      <c r="F1001" s="239"/>
      <c r="G1001" s="240">
        <v>70992</v>
      </c>
      <c r="M1001" s="261" t="s">
        <v>47464</v>
      </c>
      <c r="N1001" s="262">
        <v>5000</v>
      </c>
      <c r="P1001" s="243" t="s">
        <v>17539</v>
      </c>
      <c r="Q1001" s="244">
        <v>25147</v>
      </c>
      <c r="R1001" s="104"/>
      <c r="S1001" s="235" t="s">
        <v>33885</v>
      </c>
      <c r="T1001" s="236">
        <v>4755.42</v>
      </c>
      <c r="V1001" s="266" t="s">
        <v>12394</v>
      </c>
      <c r="W1001" s="267">
        <v>1593</v>
      </c>
      <c r="Y1001" s="245" t="s">
        <v>7939</v>
      </c>
      <c r="Z1001" s="246">
        <v>10916.78</v>
      </c>
    </row>
    <row r="1002" spans="1:26" ht="14.5" x14ac:dyDescent="0.35">
      <c r="A1002" s="259" t="s">
        <v>5857</v>
      </c>
      <c r="B1002" s="259"/>
      <c r="C1002" s="260">
        <v>807</v>
      </c>
      <c r="E1002" s="239" t="s">
        <v>365</v>
      </c>
      <c r="F1002" s="239"/>
      <c r="G1002" s="240">
        <v>467289</v>
      </c>
      <c r="M1002" s="261" t="s">
        <v>47465</v>
      </c>
      <c r="N1002" s="262">
        <v>382.5</v>
      </c>
      <c r="P1002" s="243" t="s">
        <v>17540</v>
      </c>
      <c r="Q1002" s="244">
        <v>470786.23</v>
      </c>
      <c r="R1002" s="104"/>
      <c r="S1002" s="235" t="s">
        <v>20961</v>
      </c>
      <c r="T1002" s="236">
        <v>12146.58</v>
      </c>
      <c r="V1002" s="266" t="s">
        <v>12395</v>
      </c>
      <c r="W1002" s="267">
        <v>807</v>
      </c>
      <c r="Y1002" s="245" t="s">
        <v>8187</v>
      </c>
      <c r="Z1002" s="246">
        <v>127478.61</v>
      </c>
    </row>
    <row r="1003" spans="1:26" ht="14.5" x14ac:dyDescent="0.35">
      <c r="A1003" s="259" t="s">
        <v>5781</v>
      </c>
      <c r="B1003" s="259"/>
      <c r="C1003" s="260">
        <v>22252.799999999999</v>
      </c>
      <c r="E1003" s="239" t="s">
        <v>366</v>
      </c>
      <c r="F1003" s="239"/>
      <c r="G1003" s="240">
        <v>147769.22</v>
      </c>
      <c r="M1003" s="261" t="s">
        <v>44980</v>
      </c>
      <c r="N1003" s="262">
        <v>3496</v>
      </c>
      <c r="P1003" s="243" t="s">
        <v>17541</v>
      </c>
      <c r="Q1003" s="244">
        <v>63094.77</v>
      </c>
      <c r="R1003" s="104"/>
      <c r="S1003" s="235" t="s">
        <v>20962</v>
      </c>
      <c r="T1003" s="236">
        <v>4755.42</v>
      </c>
      <c r="V1003" s="266" t="s">
        <v>12396</v>
      </c>
      <c r="W1003" s="267">
        <v>22252.799999999999</v>
      </c>
      <c r="Y1003" s="245" t="s">
        <v>8450</v>
      </c>
      <c r="Z1003" s="246">
        <v>532821.32999999996</v>
      </c>
    </row>
    <row r="1004" spans="1:26" ht="14.5" x14ac:dyDescent="0.35">
      <c r="A1004" s="259" t="s">
        <v>5858</v>
      </c>
      <c r="B1004" s="259"/>
      <c r="C1004" s="260">
        <v>338.09</v>
      </c>
      <c r="E1004" s="239" t="s">
        <v>1423</v>
      </c>
      <c r="F1004" s="239"/>
      <c r="G1004" s="240">
        <v>7715</v>
      </c>
      <c r="M1004" s="261" t="s">
        <v>17496</v>
      </c>
      <c r="N1004" s="262">
        <v>1602</v>
      </c>
      <c r="P1004" s="243" t="s">
        <v>17542</v>
      </c>
      <c r="Q1004" s="244">
        <v>37285</v>
      </c>
      <c r="R1004" s="104"/>
      <c r="S1004" s="235" t="s">
        <v>33886</v>
      </c>
      <c r="T1004" s="236">
        <v>4095</v>
      </c>
      <c r="V1004" s="266" t="s">
        <v>12397</v>
      </c>
      <c r="W1004" s="267">
        <v>338.09</v>
      </c>
      <c r="Y1004" s="245" t="s">
        <v>8600</v>
      </c>
      <c r="Z1004" s="246">
        <v>153.80000000000001</v>
      </c>
    </row>
    <row r="1005" spans="1:26" ht="14.5" x14ac:dyDescent="0.35">
      <c r="A1005" s="259" t="s">
        <v>5782</v>
      </c>
      <c r="B1005" s="259"/>
      <c r="C1005" s="260">
        <v>78158.350000000006</v>
      </c>
      <c r="E1005" s="239" t="s">
        <v>1424</v>
      </c>
      <c r="F1005" s="239"/>
      <c r="G1005" s="240">
        <v>63212.89</v>
      </c>
      <c r="M1005" s="261" t="s">
        <v>17498</v>
      </c>
      <c r="N1005" s="262">
        <v>1091</v>
      </c>
      <c r="P1005" s="243" t="s">
        <v>17543</v>
      </c>
      <c r="Q1005" s="244">
        <v>121624.11</v>
      </c>
      <c r="R1005" s="104"/>
      <c r="S1005" s="235" t="s">
        <v>33887</v>
      </c>
      <c r="T1005" s="236">
        <v>4839.58</v>
      </c>
      <c r="V1005" s="266" t="s">
        <v>12398</v>
      </c>
      <c r="W1005" s="267">
        <v>78158.350000000006</v>
      </c>
      <c r="Y1005" s="245" t="s">
        <v>8820</v>
      </c>
      <c r="Z1005" s="246">
        <v>7559.72</v>
      </c>
    </row>
    <row r="1006" spans="1:26" ht="14.5" x14ac:dyDescent="0.35">
      <c r="A1006" s="259" t="s">
        <v>5783</v>
      </c>
      <c r="B1006" s="259"/>
      <c r="C1006" s="260">
        <v>8813.59</v>
      </c>
      <c r="E1006" s="239" t="s">
        <v>367</v>
      </c>
      <c r="F1006" s="239"/>
      <c r="G1006" s="240">
        <v>23543</v>
      </c>
      <c r="M1006" s="261" t="s">
        <v>44981</v>
      </c>
      <c r="N1006" s="262">
        <v>101500</v>
      </c>
      <c r="P1006" s="243" t="s">
        <v>17544</v>
      </c>
      <c r="Q1006" s="244">
        <v>685745.96</v>
      </c>
      <c r="R1006" s="104"/>
      <c r="S1006" s="235" t="s">
        <v>33888</v>
      </c>
      <c r="T1006" s="236">
        <v>51.4</v>
      </c>
      <c r="V1006" s="266" t="s">
        <v>12399</v>
      </c>
      <c r="W1006" s="267">
        <v>8813.59</v>
      </c>
      <c r="Y1006" s="245" t="s">
        <v>8894</v>
      </c>
      <c r="Z1006" s="246">
        <v>96643.99</v>
      </c>
    </row>
    <row r="1007" spans="1:26" ht="14.5" x14ac:dyDescent="0.35">
      <c r="A1007" s="259" t="s">
        <v>5860</v>
      </c>
      <c r="B1007" s="259"/>
      <c r="C1007" s="260">
        <v>2025.89</v>
      </c>
      <c r="E1007" s="239" t="s">
        <v>369</v>
      </c>
      <c r="F1007" s="239"/>
      <c r="G1007" s="240">
        <v>64396</v>
      </c>
      <c r="M1007" s="261" t="s">
        <v>47466</v>
      </c>
      <c r="N1007" s="262">
        <v>7765</v>
      </c>
      <c r="P1007" s="243" t="s">
        <v>17545</v>
      </c>
      <c r="Q1007" s="244">
        <v>58282.44</v>
      </c>
      <c r="R1007" s="104"/>
      <c r="S1007" s="235" t="s">
        <v>33889</v>
      </c>
      <c r="T1007" s="236">
        <v>1373.89</v>
      </c>
      <c r="V1007" s="266" t="s">
        <v>12401</v>
      </c>
      <c r="W1007" s="267">
        <v>2025.89</v>
      </c>
      <c r="Y1007" s="245" t="s">
        <v>9053</v>
      </c>
      <c r="Z1007" s="246">
        <v>15390</v>
      </c>
    </row>
    <row r="1008" spans="1:26" ht="14.5" x14ac:dyDescent="0.35">
      <c r="A1008" s="259" t="s">
        <v>5784</v>
      </c>
      <c r="B1008" s="259"/>
      <c r="C1008" s="260">
        <v>35488.31</v>
      </c>
      <c r="E1008" s="239" t="s">
        <v>1425</v>
      </c>
      <c r="F1008" s="239"/>
      <c r="G1008" s="240">
        <v>176732.46</v>
      </c>
      <c r="M1008" s="261" t="s">
        <v>47467</v>
      </c>
      <c r="N1008" s="262">
        <v>30714.25</v>
      </c>
      <c r="P1008" s="243" t="s">
        <v>17546</v>
      </c>
      <c r="Q1008" s="244">
        <v>148669.82999999999</v>
      </c>
      <c r="R1008" s="104"/>
      <c r="S1008" s="235" t="s">
        <v>33890</v>
      </c>
      <c r="T1008" s="236">
        <v>59.99</v>
      </c>
      <c r="V1008" s="266" t="s">
        <v>12402</v>
      </c>
      <c r="W1008" s="267">
        <v>35488.31</v>
      </c>
      <c r="Y1008" s="245" t="s">
        <v>9157</v>
      </c>
      <c r="Z1008" s="246">
        <v>43910.32</v>
      </c>
    </row>
    <row r="1009" spans="1:26" ht="14.5" x14ac:dyDescent="0.35">
      <c r="A1009" s="259" t="s">
        <v>5785</v>
      </c>
      <c r="B1009" s="259"/>
      <c r="C1009" s="260">
        <v>312490</v>
      </c>
      <c r="E1009" s="239" t="s">
        <v>370</v>
      </c>
      <c r="F1009" s="239"/>
      <c r="G1009" s="240">
        <v>282006.39</v>
      </c>
      <c r="M1009" s="261" t="s">
        <v>51953</v>
      </c>
      <c r="N1009" s="262">
        <v>11779.4</v>
      </c>
      <c r="P1009" s="243" t="s">
        <v>17547</v>
      </c>
      <c r="Q1009" s="244">
        <v>135846</v>
      </c>
      <c r="R1009" s="104"/>
      <c r="S1009" s="235" t="s">
        <v>33891</v>
      </c>
      <c r="T1009" s="236">
        <v>1897.14</v>
      </c>
      <c r="V1009" s="266" t="s">
        <v>12403</v>
      </c>
      <c r="W1009" s="267">
        <v>312490</v>
      </c>
      <c r="Y1009" s="245" t="s">
        <v>9379</v>
      </c>
      <c r="Z1009" s="246">
        <v>1052169.32</v>
      </c>
    </row>
    <row r="1010" spans="1:26" ht="14.5" x14ac:dyDescent="0.35">
      <c r="A1010" s="259" t="s">
        <v>5786</v>
      </c>
      <c r="B1010" s="259"/>
      <c r="C1010" s="260">
        <v>23675</v>
      </c>
      <c r="E1010" s="239" t="s">
        <v>371</v>
      </c>
      <c r="F1010" s="239"/>
      <c r="G1010" s="240">
        <v>1740585.55</v>
      </c>
      <c r="M1010" s="261" t="s">
        <v>51021</v>
      </c>
      <c r="N1010" s="262">
        <v>11800</v>
      </c>
      <c r="P1010" s="243" t="s">
        <v>17548</v>
      </c>
      <c r="Q1010" s="244">
        <v>59675.35</v>
      </c>
      <c r="R1010" s="104"/>
      <c r="S1010" s="235" t="s">
        <v>20986</v>
      </c>
      <c r="T1010" s="236">
        <v>4095</v>
      </c>
      <c r="V1010" s="266" t="s">
        <v>12404</v>
      </c>
      <c r="W1010" s="267">
        <v>23675</v>
      </c>
      <c r="Y1010" s="245" t="s">
        <v>9541</v>
      </c>
      <c r="Z1010" s="246">
        <v>23395.84</v>
      </c>
    </row>
    <row r="1011" spans="1:26" ht="14.5" x14ac:dyDescent="0.35">
      <c r="A1011" s="259" t="s">
        <v>5788</v>
      </c>
      <c r="B1011" s="259"/>
      <c r="C1011" s="260">
        <v>10100.540000000001</v>
      </c>
      <c r="E1011" s="239" t="s">
        <v>374</v>
      </c>
      <c r="F1011" s="239"/>
      <c r="G1011" s="240">
        <v>57145.94</v>
      </c>
      <c r="M1011" s="261" t="s">
        <v>55665</v>
      </c>
      <c r="N1011" s="262">
        <v>53568</v>
      </c>
      <c r="P1011" s="243" t="s">
        <v>17549</v>
      </c>
      <c r="Q1011" s="244">
        <v>25460.3</v>
      </c>
      <c r="R1011" s="104"/>
      <c r="S1011" s="235" t="s">
        <v>33892</v>
      </c>
      <c r="T1011" s="236">
        <v>4839.58</v>
      </c>
      <c r="V1011" s="266" t="s">
        <v>12406</v>
      </c>
      <c r="W1011" s="267">
        <v>10100.540000000001</v>
      </c>
      <c r="Y1011" s="245" t="s">
        <v>9782</v>
      </c>
      <c r="Z1011" s="246">
        <v>217371</v>
      </c>
    </row>
    <row r="1012" spans="1:26" ht="14.5" x14ac:dyDescent="0.35">
      <c r="A1012" s="259" t="s">
        <v>5789</v>
      </c>
      <c r="B1012" s="259"/>
      <c r="C1012" s="260">
        <v>32351.67</v>
      </c>
      <c r="E1012" s="239" t="s">
        <v>375</v>
      </c>
      <c r="F1012" s="239"/>
      <c r="G1012" s="240">
        <v>325009.94</v>
      </c>
      <c r="M1012" s="261" t="s">
        <v>51022</v>
      </c>
      <c r="N1012" s="262">
        <v>1397.73</v>
      </c>
      <c r="P1012" s="243" t="s">
        <v>17550</v>
      </c>
      <c r="Q1012" s="244">
        <v>747.32</v>
      </c>
      <c r="R1012" s="104"/>
      <c r="S1012" s="235" t="s">
        <v>33893</v>
      </c>
      <c r="T1012" s="236">
        <v>51.4</v>
      </c>
      <c r="V1012" s="266" t="s">
        <v>12408</v>
      </c>
      <c r="W1012" s="267">
        <v>32351.67</v>
      </c>
      <c r="Y1012" s="245" t="s">
        <v>10024</v>
      </c>
      <c r="Z1012" s="246">
        <v>16405</v>
      </c>
    </row>
    <row r="1013" spans="1:26" ht="14.5" x14ac:dyDescent="0.35">
      <c r="A1013" s="259" t="s">
        <v>5790</v>
      </c>
      <c r="B1013" s="259"/>
      <c r="C1013" s="260">
        <v>43868.05</v>
      </c>
      <c r="E1013" s="239" t="s">
        <v>376</v>
      </c>
      <c r="F1013" s="239"/>
      <c r="G1013" s="240">
        <v>78583.539999999994</v>
      </c>
      <c r="M1013" s="261" t="s">
        <v>51023</v>
      </c>
      <c r="N1013" s="262">
        <v>314.25</v>
      </c>
      <c r="P1013" s="243" t="s">
        <v>17551</v>
      </c>
      <c r="Q1013" s="244">
        <v>46048.19</v>
      </c>
      <c r="R1013" s="104"/>
      <c r="S1013" s="235" t="s">
        <v>20987</v>
      </c>
      <c r="T1013" s="236">
        <v>1373.89</v>
      </c>
      <c r="V1013" s="266" t="s">
        <v>12409</v>
      </c>
      <c r="W1013" s="267">
        <v>43868.05</v>
      </c>
      <c r="Y1013" s="245" t="s">
        <v>10123</v>
      </c>
      <c r="Z1013" s="246">
        <v>870433.08</v>
      </c>
    </row>
    <row r="1014" spans="1:26" ht="14.5" x14ac:dyDescent="0.35">
      <c r="A1014" s="259" t="s">
        <v>5791</v>
      </c>
      <c r="B1014" s="259"/>
      <c r="C1014" s="260">
        <v>28560.84</v>
      </c>
      <c r="E1014" s="239" t="s">
        <v>1426</v>
      </c>
      <c r="F1014" s="239"/>
      <c r="G1014" s="240">
        <v>169261.18</v>
      </c>
      <c r="M1014" s="261" t="s">
        <v>37954</v>
      </c>
      <c r="N1014" s="262">
        <v>3503.22</v>
      </c>
      <c r="P1014" s="243" t="s">
        <v>17552</v>
      </c>
      <c r="Q1014" s="244">
        <v>32147.37</v>
      </c>
      <c r="R1014" s="104"/>
      <c r="S1014" s="235" t="s">
        <v>20988</v>
      </c>
      <c r="T1014" s="236">
        <v>59.99</v>
      </c>
      <c r="V1014" s="266" t="s">
        <v>12410</v>
      </c>
      <c r="W1014" s="267">
        <v>28560.84</v>
      </c>
      <c r="Y1014" s="245" t="s">
        <v>10372</v>
      </c>
      <c r="Z1014" s="246">
        <v>18319.32</v>
      </c>
    </row>
    <row r="1015" spans="1:26" ht="14.5" x14ac:dyDescent="0.35">
      <c r="A1015" s="259" t="s">
        <v>5862</v>
      </c>
      <c r="B1015" s="259"/>
      <c r="C1015" s="260">
        <v>3314</v>
      </c>
      <c r="E1015" s="239" t="s">
        <v>377</v>
      </c>
      <c r="F1015" s="239"/>
      <c r="G1015" s="240">
        <v>26957.25</v>
      </c>
      <c r="M1015" s="261" t="s">
        <v>37955</v>
      </c>
      <c r="N1015" s="262">
        <v>38213</v>
      </c>
      <c r="P1015" s="243" t="s">
        <v>17553</v>
      </c>
      <c r="Q1015" s="244">
        <v>74108.91</v>
      </c>
      <c r="R1015" s="104"/>
      <c r="S1015" s="235" t="s">
        <v>20991</v>
      </c>
      <c r="T1015" s="236">
        <v>1897.14</v>
      </c>
      <c r="V1015" s="266" t="s">
        <v>12411</v>
      </c>
      <c r="W1015" s="267">
        <v>3314</v>
      </c>
      <c r="Y1015" s="245" t="s">
        <v>12409</v>
      </c>
      <c r="Z1015" s="246">
        <v>3056.75</v>
      </c>
    </row>
    <row r="1016" spans="1:26" ht="14.5" x14ac:dyDescent="0.35">
      <c r="A1016" s="259" t="s">
        <v>5866</v>
      </c>
      <c r="B1016" s="259"/>
      <c r="C1016" s="260">
        <v>8239.99</v>
      </c>
      <c r="E1016" s="239" t="s">
        <v>1427</v>
      </c>
      <c r="F1016" s="239"/>
      <c r="G1016" s="240">
        <v>532821.32999999996</v>
      </c>
      <c r="M1016" s="261" t="s">
        <v>37956</v>
      </c>
      <c r="N1016" s="262">
        <v>233345.37</v>
      </c>
      <c r="P1016" s="243" t="s">
        <v>17554</v>
      </c>
      <c r="Q1016" s="244">
        <v>53028.67</v>
      </c>
      <c r="R1016" s="104"/>
      <c r="S1016" s="235" t="s">
        <v>33894</v>
      </c>
      <c r="T1016" s="236">
        <v>3051.27</v>
      </c>
      <c r="V1016" s="266" t="s">
        <v>12415</v>
      </c>
      <c r="W1016" s="267">
        <v>8239.99</v>
      </c>
      <c r="Y1016" s="245" t="s">
        <v>13097</v>
      </c>
      <c r="Z1016" s="246">
        <v>6960.04</v>
      </c>
    </row>
    <row r="1017" spans="1:26" ht="14.5" x14ac:dyDescent="0.35">
      <c r="A1017" s="259" t="s">
        <v>5869</v>
      </c>
      <c r="B1017" s="259"/>
      <c r="C1017" s="260">
        <v>3226</v>
      </c>
      <c r="E1017" s="239" t="s">
        <v>378</v>
      </c>
      <c r="F1017" s="239"/>
      <c r="G1017" s="240">
        <v>809887</v>
      </c>
      <c r="M1017" s="261" t="s">
        <v>47468</v>
      </c>
      <c r="N1017" s="262">
        <v>44533</v>
      </c>
      <c r="P1017" s="243" t="s">
        <v>17555</v>
      </c>
      <c r="Q1017" s="244">
        <v>369366.39</v>
      </c>
      <c r="R1017" s="104"/>
      <c r="S1017" s="235" t="s">
        <v>33895</v>
      </c>
      <c r="T1017" s="236">
        <v>371.61</v>
      </c>
      <c r="V1017" s="266" t="s">
        <v>12418</v>
      </c>
      <c r="W1017" s="267">
        <v>3226</v>
      </c>
      <c r="Y1017" s="245" t="s">
        <v>13498</v>
      </c>
      <c r="Z1017" s="246">
        <v>1459835.52</v>
      </c>
    </row>
    <row r="1018" spans="1:26" ht="14.5" x14ac:dyDescent="0.35">
      <c r="A1018" s="259" t="s">
        <v>5792</v>
      </c>
      <c r="B1018" s="259"/>
      <c r="C1018" s="260">
        <v>43703.07</v>
      </c>
      <c r="E1018" s="239" t="s">
        <v>1428</v>
      </c>
      <c r="F1018" s="239"/>
      <c r="G1018" s="240">
        <v>6589.68</v>
      </c>
      <c r="M1018" s="261" t="s">
        <v>44982</v>
      </c>
      <c r="N1018" s="262">
        <v>2479112.35</v>
      </c>
      <c r="P1018" s="243" t="s">
        <v>17556</v>
      </c>
      <c r="Q1018" s="244">
        <v>245768.06</v>
      </c>
      <c r="R1018" s="104"/>
      <c r="S1018" s="235" t="s">
        <v>33896</v>
      </c>
      <c r="T1018" s="236">
        <v>151.76</v>
      </c>
      <c r="V1018" s="266" t="s">
        <v>12420</v>
      </c>
      <c r="W1018" s="267">
        <v>43703.07</v>
      </c>
      <c r="Y1018" s="245" t="s">
        <v>10672</v>
      </c>
      <c r="Z1018" s="246">
        <v>5083820.71</v>
      </c>
    </row>
    <row r="1019" spans="1:26" ht="14.5" x14ac:dyDescent="0.35">
      <c r="A1019" s="259" t="s">
        <v>5871</v>
      </c>
      <c r="B1019" s="259"/>
      <c r="C1019" s="260">
        <v>4622</v>
      </c>
      <c r="E1019" s="239" t="s">
        <v>1429</v>
      </c>
      <c r="F1019" s="239"/>
      <c r="G1019" s="240">
        <v>3878.83</v>
      </c>
      <c r="M1019" s="261" t="s">
        <v>44983</v>
      </c>
      <c r="N1019" s="262">
        <v>189537.59</v>
      </c>
      <c r="P1019" s="243" t="s">
        <v>17557</v>
      </c>
      <c r="Q1019" s="244">
        <v>215049.31</v>
      </c>
      <c r="R1019" s="104"/>
      <c r="S1019" s="235" t="s">
        <v>33897</v>
      </c>
      <c r="T1019" s="236">
        <v>2409.36</v>
      </c>
      <c r="V1019" s="266" t="s">
        <v>12421</v>
      </c>
      <c r="W1019" s="267">
        <v>4622</v>
      </c>
      <c r="Y1019" s="245" t="s">
        <v>7519</v>
      </c>
      <c r="Z1019" s="246">
        <v>1307429</v>
      </c>
    </row>
    <row r="1020" spans="1:26" ht="14.5" x14ac:dyDescent="0.35">
      <c r="A1020" s="259" t="s">
        <v>5739</v>
      </c>
      <c r="B1020" s="259"/>
      <c r="C1020" s="260">
        <v>205072.51</v>
      </c>
      <c r="E1020" s="239" t="s">
        <v>1430</v>
      </c>
      <c r="F1020" s="239"/>
      <c r="G1020" s="240">
        <v>15019</v>
      </c>
      <c r="M1020" s="261" t="s">
        <v>17543</v>
      </c>
      <c r="N1020" s="262">
        <v>187604.1</v>
      </c>
      <c r="P1020" s="243" t="s">
        <v>17558</v>
      </c>
      <c r="Q1020" s="244">
        <v>492569.42</v>
      </c>
      <c r="R1020" s="104"/>
      <c r="S1020" s="235" t="s">
        <v>21024</v>
      </c>
      <c r="T1020" s="236">
        <v>3051.27</v>
      </c>
      <c r="V1020" s="266" t="s">
        <v>10467</v>
      </c>
      <c r="W1020" s="267">
        <v>205072.51</v>
      </c>
      <c r="Y1020" s="245" t="s">
        <v>7761</v>
      </c>
      <c r="Z1020" s="246">
        <v>90607</v>
      </c>
    </row>
    <row r="1021" spans="1:26" ht="14.5" x14ac:dyDescent="0.35">
      <c r="A1021" s="259" t="s">
        <v>5872</v>
      </c>
      <c r="B1021" s="259"/>
      <c r="C1021" s="260">
        <v>3183</v>
      </c>
      <c r="E1021" s="239" t="s">
        <v>1431</v>
      </c>
      <c r="F1021" s="239"/>
      <c r="G1021" s="240">
        <v>13630.08</v>
      </c>
      <c r="M1021" s="261" t="s">
        <v>17545</v>
      </c>
      <c r="N1021" s="262">
        <v>14351.71</v>
      </c>
      <c r="P1021" s="243" t="s">
        <v>17559</v>
      </c>
      <c r="Q1021" s="244">
        <v>9542.2999999999993</v>
      </c>
      <c r="R1021" s="104"/>
      <c r="S1021" s="235" t="s">
        <v>21025</v>
      </c>
      <c r="T1021" s="236">
        <v>371.61</v>
      </c>
      <c r="V1021" s="266" t="s">
        <v>12422</v>
      </c>
      <c r="W1021" s="267">
        <v>3183</v>
      </c>
      <c r="Y1021" s="245" t="s">
        <v>7940</v>
      </c>
      <c r="Z1021" s="246">
        <v>61641.67</v>
      </c>
    </row>
    <row r="1022" spans="1:26" ht="14.5" x14ac:dyDescent="0.35">
      <c r="A1022" s="259" t="s">
        <v>5873</v>
      </c>
      <c r="B1022" s="259"/>
      <c r="C1022" s="260">
        <v>1221</v>
      </c>
      <c r="E1022" s="239" t="s">
        <v>1432</v>
      </c>
      <c r="F1022" s="239"/>
      <c r="G1022" s="240">
        <v>57397</v>
      </c>
      <c r="M1022" s="261" t="s">
        <v>17552</v>
      </c>
      <c r="N1022" s="262">
        <v>1980.74</v>
      </c>
      <c r="P1022" s="243" t="s">
        <v>17560</v>
      </c>
      <c r="Q1022" s="244">
        <v>2198.1799999999998</v>
      </c>
      <c r="R1022" s="104"/>
      <c r="S1022" s="235" t="s">
        <v>21028</v>
      </c>
      <c r="T1022" s="236">
        <v>151.76</v>
      </c>
      <c r="V1022" s="266" t="s">
        <v>12423</v>
      </c>
      <c r="W1022" s="267">
        <v>1221</v>
      </c>
      <c r="Y1022" s="245" t="s">
        <v>8188</v>
      </c>
      <c r="Z1022" s="246">
        <v>2224577</v>
      </c>
    </row>
    <row r="1023" spans="1:26" ht="14.5" x14ac:dyDescent="0.35">
      <c r="A1023" s="259" t="s">
        <v>5740</v>
      </c>
      <c r="B1023" s="259"/>
      <c r="C1023" s="260">
        <v>210068.11</v>
      </c>
      <c r="E1023" s="239" t="s">
        <v>379</v>
      </c>
      <c r="F1023" s="239"/>
      <c r="G1023" s="240">
        <v>237581</v>
      </c>
      <c r="M1023" s="261" t="s">
        <v>17554</v>
      </c>
      <c r="N1023" s="262">
        <v>9776.34</v>
      </c>
      <c r="P1023" s="243" t="s">
        <v>17561</v>
      </c>
      <c r="Q1023" s="244">
        <v>898.17</v>
      </c>
      <c r="R1023" s="104"/>
      <c r="S1023" s="235" t="s">
        <v>21031</v>
      </c>
      <c r="T1023" s="236">
        <v>2409.36</v>
      </c>
      <c r="V1023" s="266" t="s">
        <v>10468</v>
      </c>
      <c r="W1023" s="267">
        <v>210068.11</v>
      </c>
      <c r="Y1023" s="245" t="s">
        <v>8451</v>
      </c>
      <c r="Z1023" s="246">
        <v>809887</v>
      </c>
    </row>
    <row r="1024" spans="1:26" ht="14.5" x14ac:dyDescent="0.35">
      <c r="A1024" s="259" t="s">
        <v>5741</v>
      </c>
      <c r="B1024" s="259"/>
      <c r="C1024" s="260">
        <v>2575</v>
      </c>
      <c r="E1024" s="239" t="s">
        <v>380</v>
      </c>
      <c r="F1024" s="239"/>
      <c r="G1024" s="240">
        <v>579587.56000000006</v>
      </c>
      <c r="M1024" s="261" t="s">
        <v>17555</v>
      </c>
      <c r="N1024" s="262">
        <v>3384.97</v>
      </c>
      <c r="P1024" s="243" t="s">
        <v>17562</v>
      </c>
      <c r="Q1024" s="244">
        <v>2068.7800000000002</v>
      </c>
      <c r="R1024" s="104"/>
      <c r="S1024" s="235" t="s">
        <v>33898</v>
      </c>
      <c r="T1024" s="236">
        <v>383.92</v>
      </c>
      <c r="V1024" s="266" t="s">
        <v>10469</v>
      </c>
      <c r="W1024" s="267">
        <v>2575</v>
      </c>
      <c r="Y1024" s="245" t="s">
        <v>8601</v>
      </c>
      <c r="Z1024" s="246">
        <v>207604</v>
      </c>
    </row>
    <row r="1025" spans="1:26" ht="14.5" x14ac:dyDescent="0.35">
      <c r="A1025" s="259" t="s">
        <v>5742</v>
      </c>
      <c r="B1025" s="259"/>
      <c r="C1025" s="260">
        <v>6224.43</v>
      </c>
      <c r="E1025" s="239" t="s">
        <v>1433</v>
      </c>
      <c r="F1025" s="239"/>
      <c r="G1025" s="240">
        <v>2083158</v>
      </c>
      <c r="M1025" s="261" t="s">
        <v>55666</v>
      </c>
      <c r="N1025" s="262">
        <v>4851.25</v>
      </c>
      <c r="P1025" s="243" t="s">
        <v>17563</v>
      </c>
      <c r="Q1025" s="244">
        <v>5576.7</v>
      </c>
      <c r="R1025" s="104"/>
      <c r="S1025" s="235" t="s">
        <v>33899</v>
      </c>
      <c r="T1025" s="236">
        <v>11177.54</v>
      </c>
      <c r="V1025" s="266" t="s">
        <v>10470</v>
      </c>
      <c r="W1025" s="267">
        <v>6224.43</v>
      </c>
      <c r="Y1025" s="245" t="s">
        <v>8821</v>
      </c>
      <c r="Z1025" s="246">
        <v>41356</v>
      </c>
    </row>
    <row r="1026" spans="1:26" ht="14.5" x14ac:dyDescent="0.35">
      <c r="A1026" s="259" t="s">
        <v>5793</v>
      </c>
      <c r="B1026" s="259"/>
      <c r="C1026" s="260">
        <v>5938.74</v>
      </c>
      <c r="E1026" s="239" t="s">
        <v>385</v>
      </c>
      <c r="F1026" s="239"/>
      <c r="G1026" s="240">
        <v>13029.66</v>
      </c>
      <c r="M1026" s="261" t="s">
        <v>37958</v>
      </c>
      <c r="N1026" s="262">
        <v>86418.75</v>
      </c>
      <c r="P1026" s="243" t="s">
        <v>17564</v>
      </c>
      <c r="Q1026" s="244">
        <v>564</v>
      </c>
      <c r="R1026" s="104"/>
      <c r="S1026" s="235" t="s">
        <v>21052</v>
      </c>
      <c r="T1026" s="236">
        <v>383.92</v>
      </c>
      <c r="V1026" s="266" t="s">
        <v>12426</v>
      </c>
      <c r="W1026" s="267">
        <v>5938.74</v>
      </c>
      <c r="Y1026" s="245" t="s">
        <v>8895</v>
      </c>
      <c r="Z1026" s="246">
        <v>9405</v>
      </c>
    </row>
    <row r="1027" spans="1:26" ht="14.5" x14ac:dyDescent="0.35">
      <c r="A1027" s="259" t="s">
        <v>5876</v>
      </c>
      <c r="B1027" s="259"/>
      <c r="C1027" s="260">
        <v>5361.25</v>
      </c>
      <c r="E1027" s="239" t="s">
        <v>386</v>
      </c>
      <c r="F1027" s="239"/>
      <c r="G1027" s="240">
        <v>156654</v>
      </c>
      <c r="M1027" s="261" t="s">
        <v>17559</v>
      </c>
      <c r="N1027" s="262">
        <v>21179.040000000001</v>
      </c>
      <c r="P1027" s="243" t="s">
        <v>17565</v>
      </c>
      <c r="Q1027" s="244">
        <v>469.76</v>
      </c>
      <c r="R1027" s="104"/>
      <c r="S1027" s="235" t="s">
        <v>21054</v>
      </c>
      <c r="T1027" s="236">
        <v>11177.54</v>
      </c>
      <c r="V1027" s="266" t="s">
        <v>12427</v>
      </c>
      <c r="W1027" s="267">
        <v>5361.25</v>
      </c>
      <c r="Y1027" s="245" t="s">
        <v>9054</v>
      </c>
      <c r="Z1027" s="246">
        <v>115192</v>
      </c>
    </row>
    <row r="1028" spans="1:26" ht="14.5" x14ac:dyDescent="0.35">
      <c r="A1028" s="259" t="s">
        <v>5794</v>
      </c>
      <c r="B1028" s="259"/>
      <c r="C1028" s="260">
        <v>21364</v>
      </c>
      <c r="E1028" s="239" t="s">
        <v>391</v>
      </c>
      <c r="F1028" s="239"/>
      <c r="G1028" s="240">
        <v>22306</v>
      </c>
      <c r="M1028" s="261" t="s">
        <v>17560</v>
      </c>
      <c r="N1028" s="262">
        <v>8463.9</v>
      </c>
      <c r="P1028" s="243" t="s">
        <v>17566</v>
      </c>
      <c r="Q1028" s="244">
        <v>254.97</v>
      </c>
      <c r="R1028" s="104"/>
      <c r="S1028" s="235" t="s">
        <v>33900</v>
      </c>
      <c r="T1028" s="236">
        <v>19201</v>
      </c>
      <c r="V1028" s="266" t="s">
        <v>12428</v>
      </c>
      <c r="W1028" s="267">
        <v>21364</v>
      </c>
      <c r="Y1028" s="245" t="s">
        <v>9158</v>
      </c>
      <c r="Z1028" s="246">
        <v>357396</v>
      </c>
    </row>
    <row r="1029" spans="1:26" ht="14.5" x14ac:dyDescent="0.35">
      <c r="A1029" s="259" t="s">
        <v>5795</v>
      </c>
      <c r="B1029" s="259"/>
      <c r="C1029" s="260">
        <v>327504.93</v>
      </c>
      <c r="E1029" s="239" t="s">
        <v>392</v>
      </c>
      <c r="F1029" s="239"/>
      <c r="G1029" s="240">
        <v>27723.32</v>
      </c>
      <c r="M1029" s="261" t="s">
        <v>17561</v>
      </c>
      <c r="N1029" s="262">
        <v>2267.6999999999998</v>
      </c>
      <c r="P1029" s="243" t="s">
        <v>17567</v>
      </c>
      <c r="Q1029" s="244">
        <v>43520.09</v>
      </c>
      <c r="R1029" s="104"/>
      <c r="S1029" s="235" t="s">
        <v>33901</v>
      </c>
      <c r="T1029" s="236">
        <v>19201</v>
      </c>
      <c r="V1029" s="266" t="s">
        <v>12429</v>
      </c>
      <c r="W1029" s="267">
        <v>327504.93</v>
      </c>
      <c r="Y1029" s="245" t="s">
        <v>9542</v>
      </c>
      <c r="Z1029" s="246">
        <v>84564</v>
      </c>
    </row>
    <row r="1030" spans="1:26" ht="14.5" x14ac:dyDescent="0.35">
      <c r="A1030" s="259" t="s">
        <v>5877</v>
      </c>
      <c r="B1030" s="259"/>
      <c r="C1030" s="260">
        <v>5319</v>
      </c>
      <c r="E1030" s="239" t="s">
        <v>393</v>
      </c>
      <c r="F1030" s="239"/>
      <c r="G1030" s="240">
        <v>105237</v>
      </c>
      <c r="M1030" s="261" t="s">
        <v>17562</v>
      </c>
      <c r="N1030" s="262">
        <v>2259.34</v>
      </c>
      <c r="P1030" s="243" t="s">
        <v>17568</v>
      </c>
      <c r="Q1030" s="244">
        <v>3329.25</v>
      </c>
      <c r="R1030" s="104"/>
      <c r="S1030" s="235" t="s">
        <v>33902</v>
      </c>
      <c r="T1030" s="236">
        <v>7639.9</v>
      </c>
      <c r="V1030" s="266" t="s">
        <v>12430</v>
      </c>
      <c r="W1030" s="267">
        <v>5319</v>
      </c>
      <c r="Y1030" s="245" t="s">
        <v>9783</v>
      </c>
      <c r="Z1030" s="246">
        <v>296070.63</v>
      </c>
    </row>
    <row r="1031" spans="1:26" ht="14.5" x14ac:dyDescent="0.35">
      <c r="A1031" s="259" t="s">
        <v>5796</v>
      </c>
      <c r="B1031" s="259"/>
      <c r="C1031" s="260">
        <v>4406</v>
      </c>
      <c r="E1031" s="239" t="s">
        <v>394</v>
      </c>
      <c r="F1031" s="239"/>
      <c r="G1031" s="240">
        <v>856350</v>
      </c>
      <c r="M1031" s="261" t="s">
        <v>55667</v>
      </c>
      <c r="N1031" s="262">
        <v>4893.82</v>
      </c>
      <c r="P1031" s="243" t="s">
        <v>17569</v>
      </c>
      <c r="Q1031" s="244">
        <v>9243.7800000000007</v>
      </c>
      <c r="R1031" s="104"/>
      <c r="S1031" s="235" t="s">
        <v>33903</v>
      </c>
      <c r="T1031" s="236">
        <v>2107.79</v>
      </c>
      <c r="V1031" s="266" t="s">
        <v>12432</v>
      </c>
      <c r="W1031" s="267">
        <v>4406</v>
      </c>
      <c r="Y1031" s="245" t="s">
        <v>10025</v>
      </c>
      <c r="Z1031" s="246">
        <v>143270</v>
      </c>
    </row>
    <row r="1032" spans="1:26" ht="14.5" x14ac:dyDescent="0.35">
      <c r="A1032" s="259" t="s">
        <v>5797</v>
      </c>
      <c r="B1032" s="259"/>
      <c r="C1032" s="260">
        <v>173522.68</v>
      </c>
      <c r="E1032" s="239" t="s">
        <v>1434</v>
      </c>
      <c r="F1032" s="239"/>
      <c r="G1032" s="240">
        <v>227472.69</v>
      </c>
      <c r="M1032" s="261" t="s">
        <v>49933</v>
      </c>
      <c r="N1032" s="262">
        <v>2532.35</v>
      </c>
      <c r="P1032" s="243" t="s">
        <v>17570</v>
      </c>
      <c r="Q1032" s="244">
        <v>2163.5100000000002</v>
      </c>
      <c r="R1032" s="104"/>
      <c r="S1032" s="235" t="s">
        <v>33904</v>
      </c>
      <c r="T1032" s="236">
        <v>6039.81</v>
      </c>
      <c r="V1032" s="266" t="s">
        <v>12434</v>
      </c>
      <c r="W1032" s="267">
        <v>173522.68</v>
      </c>
      <c r="Y1032" s="245" t="s">
        <v>10124</v>
      </c>
      <c r="Z1032" s="246">
        <v>8199368.3600000003</v>
      </c>
    </row>
    <row r="1033" spans="1:26" ht="14.5" x14ac:dyDescent="0.35">
      <c r="A1033" s="259" t="s">
        <v>5798</v>
      </c>
      <c r="B1033" s="259"/>
      <c r="C1033" s="260">
        <v>1445.67</v>
      </c>
      <c r="E1033" s="239" t="s">
        <v>1435</v>
      </c>
      <c r="F1033" s="239"/>
      <c r="G1033" s="240">
        <v>243490.35</v>
      </c>
      <c r="M1033" s="261" t="s">
        <v>17563</v>
      </c>
      <c r="N1033" s="262">
        <v>94617.36</v>
      </c>
      <c r="P1033" s="243" t="s">
        <v>17571</v>
      </c>
      <c r="Q1033" s="244">
        <v>28076.37</v>
      </c>
      <c r="R1033" s="104"/>
      <c r="S1033" s="235" t="s">
        <v>33905</v>
      </c>
      <c r="T1033" s="236">
        <v>413.5</v>
      </c>
      <c r="V1033" s="266" t="s">
        <v>12435</v>
      </c>
      <c r="W1033" s="267">
        <v>1445.67</v>
      </c>
      <c r="Y1033" s="245" t="s">
        <v>10373</v>
      </c>
      <c r="Z1033" s="246">
        <v>112454.2</v>
      </c>
    </row>
    <row r="1034" spans="1:26" ht="14.5" x14ac:dyDescent="0.35">
      <c r="A1034" s="259" t="s">
        <v>5880</v>
      </c>
      <c r="B1034" s="259"/>
      <c r="C1034" s="260">
        <v>1369.96</v>
      </c>
      <c r="E1034" s="239" t="s">
        <v>396</v>
      </c>
      <c r="F1034" s="239"/>
      <c r="G1034" s="240">
        <v>253241</v>
      </c>
      <c r="M1034" s="261" t="s">
        <v>36485</v>
      </c>
      <c r="N1034" s="262">
        <v>114249.52</v>
      </c>
      <c r="P1034" s="243" t="s">
        <v>17572</v>
      </c>
      <c r="Q1034" s="244">
        <v>217061.42</v>
      </c>
      <c r="R1034" s="104"/>
      <c r="S1034" s="235" t="s">
        <v>21110</v>
      </c>
      <c r="T1034" s="236">
        <v>7639.9</v>
      </c>
      <c r="V1034" s="266" t="s">
        <v>12436</v>
      </c>
      <c r="W1034" s="267">
        <v>1369.96</v>
      </c>
      <c r="Y1034" s="245" t="s">
        <v>12594</v>
      </c>
      <c r="Z1034" s="246">
        <v>86688.42</v>
      </c>
    </row>
    <row r="1035" spans="1:26" ht="14.5" x14ac:dyDescent="0.35">
      <c r="A1035" s="259" t="s">
        <v>3616</v>
      </c>
      <c r="B1035" s="259"/>
      <c r="C1035" s="260">
        <v>71437.05</v>
      </c>
      <c r="E1035" s="239" t="s">
        <v>398</v>
      </c>
      <c r="F1035" s="239"/>
      <c r="G1035" s="240">
        <v>424497</v>
      </c>
      <c r="M1035" s="261" t="s">
        <v>17564</v>
      </c>
      <c r="N1035" s="262">
        <v>4850</v>
      </c>
      <c r="P1035" s="243" t="s">
        <v>17573</v>
      </c>
      <c r="Q1035" s="244">
        <v>18775.12</v>
      </c>
      <c r="R1035" s="104"/>
      <c r="S1035" s="235" t="s">
        <v>21112</v>
      </c>
      <c r="T1035" s="236">
        <v>2107.79</v>
      </c>
      <c r="V1035" s="266" t="s">
        <v>10471</v>
      </c>
      <c r="W1035" s="267">
        <v>71437.05</v>
      </c>
      <c r="Y1035" s="245" t="s">
        <v>12825</v>
      </c>
      <c r="Z1035" s="246">
        <v>11064.9</v>
      </c>
    </row>
    <row r="1036" spans="1:26" ht="14.5" x14ac:dyDescent="0.35">
      <c r="A1036" s="259" t="s">
        <v>5881</v>
      </c>
      <c r="B1036" s="259"/>
      <c r="C1036" s="260">
        <v>2006</v>
      </c>
      <c r="E1036" s="239" t="s">
        <v>399</v>
      </c>
      <c r="F1036" s="239"/>
      <c r="G1036" s="240">
        <v>113350</v>
      </c>
      <c r="M1036" s="261" t="s">
        <v>17565</v>
      </c>
      <c r="N1036" s="262">
        <v>14975.13</v>
      </c>
      <c r="P1036" s="243" t="s">
        <v>17574</v>
      </c>
      <c r="Q1036" s="244">
        <v>5843.61</v>
      </c>
      <c r="R1036" s="104"/>
      <c r="S1036" s="235" t="s">
        <v>33906</v>
      </c>
      <c r="T1036" s="236">
        <v>6039.81</v>
      </c>
      <c r="V1036" s="266" t="s">
        <v>12437</v>
      </c>
      <c r="W1036" s="267">
        <v>2006</v>
      </c>
      <c r="Y1036" s="245" t="s">
        <v>13098</v>
      </c>
      <c r="Z1036" s="246">
        <v>2898666.32</v>
      </c>
    </row>
    <row r="1037" spans="1:26" ht="14.5" x14ac:dyDescent="0.35">
      <c r="A1037" s="259" t="s">
        <v>5799</v>
      </c>
      <c r="B1037" s="259"/>
      <c r="C1037" s="260">
        <v>6162.8</v>
      </c>
      <c r="E1037" s="239" t="s">
        <v>4299</v>
      </c>
      <c r="F1037" s="239"/>
      <c r="G1037" s="240">
        <v>14167</v>
      </c>
      <c r="M1037" s="261" t="s">
        <v>36486</v>
      </c>
      <c r="N1037" s="262">
        <v>49100.28</v>
      </c>
      <c r="P1037" s="243" t="s">
        <v>17575</v>
      </c>
      <c r="Q1037" s="244">
        <v>3978.4</v>
      </c>
      <c r="R1037" s="104"/>
      <c r="S1037" s="235" t="s">
        <v>21113</v>
      </c>
      <c r="T1037" s="236">
        <v>413.5</v>
      </c>
      <c r="V1037" s="266" t="s">
        <v>12438</v>
      </c>
      <c r="W1037" s="267">
        <v>6162.8</v>
      </c>
      <c r="Y1037" s="245" t="s">
        <v>10673</v>
      </c>
      <c r="Z1037" s="246">
        <v>17057241.5</v>
      </c>
    </row>
    <row r="1038" spans="1:26" ht="14.5" x14ac:dyDescent="0.35">
      <c r="A1038" s="259" t="s">
        <v>5800</v>
      </c>
      <c r="B1038" s="259"/>
      <c r="C1038" s="260">
        <v>12251.93</v>
      </c>
      <c r="E1038" s="239" t="s">
        <v>4300</v>
      </c>
      <c r="F1038" s="239"/>
      <c r="G1038" s="240">
        <v>14013</v>
      </c>
      <c r="M1038" s="261" t="s">
        <v>36487</v>
      </c>
      <c r="N1038" s="262">
        <v>26558.83</v>
      </c>
      <c r="P1038" s="243" t="s">
        <v>17576</v>
      </c>
      <c r="Q1038" s="244">
        <v>4097.84</v>
      </c>
      <c r="R1038" s="104"/>
      <c r="S1038" s="235" t="s">
        <v>33907</v>
      </c>
      <c r="T1038" s="236">
        <v>35670</v>
      </c>
      <c r="V1038" s="266" t="s">
        <v>12439</v>
      </c>
      <c r="W1038" s="267">
        <v>12251.93</v>
      </c>
      <c r="Y1038" s="245" t="s">
        <v>7520</v>
      </c>
      <c r="Z1038" s="246">
        <v>38643</v>
      </c>
    </row>
    <row r="1039" spans="1:26" ht="14.5" x14ac:dyDescent="0.35">
      <c r="A1039" s="259" t="s">
        <v>5801</v>
      </c>
      <c r="B1039" s="259"/>
      <c r="C1039" s="260">
        <v>904.86</v>
      </c>
      <c r="E1039" s="239" t="s">
        <v>401</v>
      </c>
      <c r="F1039" s="239"/>
      <c r="G1039" s="240">
        <v>29219.56</v>
      </c>
      <c r="M1039" s="261" t="s">
        <v>55668</v>
      </c>
      <c r="N1039" s="262">
        <v>11608.58</v>
      </c>
      <c r="P1039" s="243" t="s">
        <v>17577</v>
      </c>
      <c r="Q1039" s="244">
        <v>23777.24</v>
      </c>
      <c r="R1039" s="104"/>
      <c r="S1039" s="235" t="s">
        <v>21158</v>
      </c>
      <c r="T1039" s="236">
        <v>35670</v>
      </c>
      <c r="V1039" s="266" t="s">
        <v>12440</v>
      </c>
      <c r="W1039" s="267">
        <v>904.86</v>
      </c>
      <c r="Y1039" s="245" t="s">
        <v>7762</v>
      </c>
      <c r="Z1039" s="246">
        <v>4106</v>
      </c>
    </row>
    <row r="1040" spans="1:26" ht="14.5" x14ac:dyDescent="0.35">
      <c r="A1040" s="259" t="s">
        <v>5802</v>
      </c>
      <c r="B1040" s="259"/>
      <c r="C1040" s="260">
        <v>883.36</v>
      </c>
      <c r="E1040" s="239" t="s">
        <v>402</v>
      </c>
      <c r="F1040" s="239"/>
      <c r="G1040" s="240">
        <v>328549</v>
      </c>
      <c r="M1040" s="261" t="s">
        <v>55669</v>
      </c>
      <c r="N1040" s="262">
        <v>19869.78</v>
      </c>
      <c r="P1040" s="243" t="s">
        <v>17578</v>
      </c>
      <c r="Q1040" s="244">
        <v>1835.32</v>
      </c>
      <c r="R1040" s="104"/>
      <c r="S1040" s="235" t="s">
        <v>15374</v>
      </c>
      <c r="T1040" s="236">
        <v>3633.28</v>
      </c>
      <c r="V1040" s="266" t="s">
        <v>12441</v>
      </c>
      <c r="W1040" s="267">
        <v>883.36</v>
      </c>
      <c r="Y1040" s="245" t="s">
        <v>7941</v>
      </c>
      <c r="Z1040" s="246">
        <v>1236</v>
      </c>
    </row>
    <row r="1041" spans="1:26" ht="14.5" x14ac:dyDescent="0.35">
      <c r="A1041" s="259" t="s">
        <v>5803</v>
      </c>
      <c r="B1041" s="259"/>
      <c r="C1041" s="260">
        <v>34637.480000000003</v>
      </c>
      <c r="E1041" s="239" t="s">
        <v>403</v>
      </c>
      <c r="F1041" s="239"/>
      <c r="G1041" s="240">
        <v>23227</v>
      </c>
      <c r="M1041" s="261" t="s">
        <v>55670</v>
      </c>
      <c r="N1041" s="262">
        <v>15624.12</v>
      </c>
      <c r="P1041" s="243" t="s">
        <v>17579</v>
      </c>
      <c r="Q1041" s="244">
        <v>7109.33</v>
      </c>
      <c r="R1041" s="104"/>
      <c r="S1041" s="235" t="s">
        <v>15375</v>
      </c>
      <c r="T1041" s="236">
        <v>683</v>
      </c>
      <c r="V1041" s="266" t="s">
        <v>12442</v>
      </c>
      <c r="W1041" s="267">
        <v>34637.480000000003</v>
      </c>
      <c r="Y1041" s="245" t="s">
        <v>8189</v>
      </c>
      <c r="Z1041" s="246">
        <v>50633.82</v>
      </c>
    </row>
    <row r="1042" spans="1:26" ht="14.5" x14ac:dyDescent="0.35">
      <c r="A1042" s="259" t="s">
        <v>5882</v>
      </c>
      <c r="B1042" s="259"/>
      <c r="C1042" s="260">
        <v>3575</v>
      </c>
      <c r="E1042" s="239" t="s">
        <v>404</v>
      </c>
      <c r="F1042" s="239"/>
      <c r="G1042" s="240">
        <v>316133</v>
      </c>
      <c r="M1042" s="261" t="s">
        <v>17567</v>
      </c>
      <c r="N1042" s="262">
        <v>9042.65</v>
      </c>
      <c r="P1042" s="243" t="s">
        <v>17580</v>
      </c>
      <c r="Q1042" s="244">
        <v>547.75</v>
      </c>
      <c r="R1042" s="104"/>
      <c r="S1042" s="235" t="s">
        <v>15376</v>
      </c>
      <c r="T1042" s="236">
        <v>1264</v>
      </c>
      <c r="V1042" s="266" t="s">
        <v>12443</v>
      </c>
      <c r="W1042" s="267">
        <v>3575</v>
      </c>
      <c r="Y1042" s="245" t="s">
        <v>8452</v>
      </c>
      <c r="Z1042" s="246">
        <v>6589.68</v>
      </c>
    </row>
    <row r="1043" spans="1:26" ht="14.5" x14ac:dyDescent="0.35">
      <c r="A1043" s="259" t="s">
        <v>5883</v>
      </c>
      <c r="B1043" s="259"/>
      <c r="C1043" s="260">
        <v>6907.02</v>
      </c>
      <c r="E1043" s="239" t="s">
        <v>405</v>
      </c>
      <c r="F1043" s="239"/>
      <c r="G1043" s="240">
        <v>597736</v>
      </c>
      <c r="M1043" s="261" t="s">
        <v>17568</v>
      </c>
      <c r="N1043" s="262">
        <v>3407.08</v>
      </c>
      <c r="P1043" s="243" t="s">
        <v>17581</v>
      </c>
      <c r="Q1043" s="244">
        <v>44957.19</v>
      </c>
      <c r="R1043" s="104"/>
      <c r="S1043" s="235" t="s">
        <v>33908</v>
      </c>
      <c r="T1043" s="236">
        <v>5601</v>
      </c>
      <c r="V1043" s="266" t="s">
        <v>12444</v>
      </c>
      <c r="W1043" s="267">
        <v>6907.02</v>
      </c>
      <c r="Y1043" s="245" t="s">
        <v>8602</v>
      </c>
      <c r="Z1043" s="246">
        <v>2061</v>
      </c>
    </row>
    <row r="1044" spans="1:26" ht="14.5" x14ac:dyDescent="0.35">
      <c r="A1044" s="259" t="s">
        <v>5804</v>
      </c>
      <c r="B1044" s="259"/>
      <c r="C1044" s="260">
        <v>25070</v>
      </c>
      <c r="E1044" s="239" t="s">
        <v>407</v>
      </c>
      <c r="F1044" s="239"/>
      <c r="G1044" s="240">
        <v>378686.52</v>
      </c>
      <c r="M1044" s="261" t="s">
        <v>17569</v>
      </c>
      <c r="N1044" s="262">
        <v>10003.01</v>
      </c>
      <c r="P1044" s="243" t="s">
        <v>17582</v>
      </c>
      <c r="Q1044" s="244">
        <v>27238.36</v>
      </c>
      <c r="R1044" s="104"/>
      <c r="S1044" s="235" t="s">
        <v>21203</v>
      </c>
      <c r="T1044" s="236">
        <v>5601</v>
      </c>
      <c r="V1044" s="266" t="s">
        <v>12445</v>
      </c>
      <c r="W1044" s="267">
        <v>25070</v>
      </c>
      <c r="Y1044" s="245" t="s">
        <v>8896</v>
      </c>
      <c r="Z1044" s="246">
        <v>6195</v>
      </c>
    </row>
    <row r="1045" spans="1:26" ht="14.5" x14ac:dyDescent="0.35">
      <c r="A1045" s="259" t="s">
        <v>5805</v>
      </c>
      <c r="B1045" s="259"/>
      <c r="C1045" s="260">
        <v>19945.98</v>
      </c>
      <c r="E1045" s="239" t="s">
        <v>408</v>
      </c>
      <c r="F1045" s="239"/>
      <c r="G1045" s="240">
        <v>109799</v>
      </c>
      <c r="M1045" s="261" t="s">
        <v>52912</v>
      </c>
      <c r="N1045" s="262">
        <v>6328.18</v>
      </c>
      <c r="P1045" s="243" t="s">
        <v>17583</v>
      </c>
      <c r="Q1045" s="244">
        <v>8109.72</v>
      </c>
      <c r="R1045" s="104"/>
      <c r="S1045" s="235" t="s">
        <v>15377</v>
      </c>
      <c r="T1045" s="236">
        <v>5580.28</v>
      </c>
      <c r="V1045" s="266" t="s">
        <v>12447</v>
      </c>
      <c r="W1045" s="267">
        <v>19945.98</v>
      </c>
      <c r="Y1045" s="245" t="s">
        <v>9543</v>
      </c>
      <c r="Z1045" s="246">
        <v>2000</v>
      </c>
    </row>
    <row r="1046" spans="1:26" ht="14.5" x14ac:dyDescent="0.35">
      <c r="A1046" s="259" t="s">
        <v>5806</v>
      </c>
      <c r="B1046" s="259"/>
      <c r="C1046" s="260">
        <v>7773.24</v>
      </c>
      <c r="E1046" s="239" t="s">
        <v>409</v>
      </c>
      <c r="F1046" s="239"/>
      <c r="G1046" s="240">
        <v>12519.31</v>
      </c>
      <c r="M1046" s="261" t="s">
        <v>55671</v>
      </c>
      <c r="N1046" s="262">
        <v>8299.1200000000008</v>
      </c>
      <c r="P1046" s="243" t="s">
        <v>17584</v>
      </c>
      <c r="Q1046" s="244">
        <v>22188.04</v>
      </c>
      <c r="R1046" s="104"/>
      <c r="S1046" s="235" t="s">
        <v>33909</v>
      </c>
      <c r="T1046" s="236">
        <v>1687.46</v>
      </c>
      <c r="V1046" s="266" t="s">
        <v>12449</v>
      </c>
      <c r="W1046" s="267">
        <v>7773.24</v>
      </c>
      <c r="Y1046" s="245" t="s">
        <v>9784</v>
      </c>
      <c r="Z1046" s="246">
        <v>5834</v>
      </c>
    </row>
    <row r="1047" spans="1:26" ht="14.5" x14ac:dyDescent="0.35">
      <c r="A1047" s="259" t="s">
        <v>5807</v>
      </c>
      <c r="B1047" s="259"/>
      <c r="C1047" s="260">
        <v>15391.42</v>
      </c>
      <c r="E1047" s="239" t="s">
        <v>410</v>
      </c>
      <c r="F1047" s="239"/>
      <c r="G1047" s="240">
        <v>179530</v>
      </c>
      <c r="M1047" s="261" t="s">
        <v>17571</v>
      </c>
      <c r="N1047" s="262">
        <v>37938.730000000003</v>
      </c>
      <c r="P1047" s="243" t="s">
        <v>17585</v>
      </c>
      <c r="Q1047" s="244">
        <v>726.06</v>
      </c>
      <c r="R1047" s="104"/>
      <c r="S1047" s="235" t="s">
        <v>33910</v>
      </c>
      <c r="T1047" s="236">
        <v>180.38</v>
      </c>
      <c r="V1047" s="266" t="s">
        <v>12450</v>
      </c>
      <c r="W1047" s="267">
        <v>15391.42</v>
      </c>
      <c r="Y1047" s="245" t="s">
        <v>10026</v>
      </c>
      <c r="Z1047" s="246">
        <v>1607</v>
      </c>
    </row>
    <row r="1048" spans="1:26" ht="14.5" x14ac:dyDescent="0.35">
      <c r="A1048" s="259" t="s">
        <v>5808</v>
      </c>
      <c r="B1048" s="259"/>
      <c r="C1048" s="260">
        <v>12539.31</v>
      </c>
      <c r="E1048" s="239" t="s">
        <v>412</v>
      </c>
      <c r="F1048" s="239"/>
      <c r="G1048" s="240">
        <v>3685053</v>
      </c>
      <c r="M1048" s="261" t="s">
        <v>17572</v>
      </c>
      <c r="N1048" s="262">
        <v>543812.47</v>
      </c>
      <c r="P1048" s="243" t="s">
        <v>17586</v>
      </c>
      <c r="Q1048" s="244">
        <v>18824.52</v>
      </c>
      <c r="R1048" s="104"/>
      <c r="S1048" s="235" t="s">
        <v>33911</v>
      </c>
      <c r="T1048" s="236">
        <v>4227.8500000000004</v>
      </c>
      <c r="V1048" s="266" t="s">
        <v>12451</v>
      </c>
      <c r="W1048" s="267">
        <v>12539.31</v>
      </c>
      <c r="Y1048" s="245" t="s">
        <v>10125</v>
      </c>
      <c r="Z1048" s="246">
        <v>201830</v>
      </c>
    </row>
    <row r="1049" spans="1:26" ht="14.5" x14ac:dyDescent="0.35">
      <c r="A1049" s="259" t="s">
        <v>5809</v>
      </c>
      <c r="B1049" s="259"/>
      <c r="C1049" s="260">
        <v>60761.09</v>
      </c>
      <c r="E1049" s="239" t="s">
        <v>1436</v>
      </c>
      <c r="F1049" s="239"/>
      <c r="G1049" s="240">
        <v>2838.77</v>
      </c>
      <c r="M1049" s="261" t="s">
        <v>17573</v>
      </c>
      <c r="N1049" s="262">
        <v>49121.54</v>
      </c>
      <c r="P1049" s="243" t="s">
        <v>17587</v>
      </c>
      <c r="Q1049" s="244">
        <v>44268.28</v>
      </c>
      <c r="R1049" s="104"/>
      <c r="S1049" s="235" t="s">
        <v>33912</v>
      </c>
      <c r="T1049" s="236">
        <v>1352.65</v>
      </c>
      <c r="V1049" s="266" t="s">
        <v>12452</v>
      </c>
      <c r="W1049" s="267">
        <v>60761.09</v>
      </c>
      <c r="Y1049" s="245" t="s">
        <v>12595</v>
      </c>
      <c r="Z1049" s="246">
        <v>16476</v>
      </c>
    </row>
    <row r="1050" spans="1:26" ht="14.5" x14ac:dyDescent="0.35">
      <c r="A1050" s="259" t="s">
        <v>5886</v>
      </c>
      <c r="B1050" s="259"/>
      <c r="C1050" s="260">
        <v>6540</v>
      </c>
      <c r="E1050" s="239" t="s">
        <v>414</v>
      </c>
      <c r="F1050" s="239"/>
      <c r="G1050" s="240">
        <v>23154</v>
      </c>
      <c r="M1050" s="261" t="s">
        <v>17574</v>
      </c>
      <c r="N1050" s="262">
        <v>11621.32</v>
      </c>
      <c r="P1050" s="243" t="s">
        <v>17588</v>
      </c>
      <c r="Q1050" s="244">
        <v>293184.15000000002</v>
      </c>
      <c r="R1050" s="104"/>
      <c r="S1050" s="235" t="s">
        <v>33913</v>
      </c>
      <c r="T1050" s="236">
        <v>7419.66</v>
      </c>
      <c r="V1050" s="266" t="s">
        <v>12453</v>
      </c>
      <c r="W1050" s="267">
        <v>6540</v>
      </c>
      <c r="Y1050" s="245" t="s">
        <v>12826</v>
      </c>
      <c r="Z1050" s="246">
        <v>4365.46</v>
      </c>
    </row>
    <row r="1051" spans="1:26" ht="14.5" x14ac:dyDescent="0.35">
      <c r="A1051" s="259" t="s">
        <v>5810</v>
      </c>
      <c r="B1051" s="259"/>
      <c r="C1051" s="260">
        <v>5124.88</v>
      </c>
      <c r="E1051" s="239" t="s">
        <v>1437</v>
      </c>
      <c r="F1051" s="239"/>
      <c r="G1051" s="240">
        <v>46210</v>
      </c>
      <c r="M1051" s="261" t="s">
        <v>17575</v>
      </c>
      <c r="N1051" s="262">
        <v>6803.54</v>
      </c>
      <c r="P1051" s="243" t="s">
        <v>17589</v>
      </c>
      <c r="Q1051" s="244">
        <v>217061.42</v>
      </c>
      <c r="R1051" s="104"/>
      <c r="S1051" s="235" t="s">
        <v>15378</v>
      </c>
      <c r="T1051" s="236">
        <v>2400</v>
      </c>
      <c r="V1051" s="266" t="s">
        <v>12454</v>
      </c>
      <c r="W1051" s="267">
        <v>5124.88</v>
      </c>
      <c r="Y1051" s="245" t="s">
        <v>10674</v>
      </c>
      <c r="Z1051" s="246">
        <v>341576.96000000002</v>
      </c>
    </row>
    <row r="1052" spans="1:26" ht="14.5" x14ac:dyDescent="0.35">
      <c r="A1052" s="259" t="s">
        <v>5811</v>
      </c>
      <c r="B1052" s="259"/>
      <c r="C1052" s="260">
        <v>8457.59</v>
      </c>
      <c r="E1052" s="239" t="s">
        <v>4306</v>
      </c>
      <c r="F1052" s="239"/>
      <c r="G1052" s="240">
        <v>10923</v>
      </c>
      <c r="M1052" s="261" t="s">
        <v>17576</v>
      </c>
      <c r="N1052" s="262">
        <v>16543.259999999998</v>
      </c>
      <c r="P1052" s="243" t="s">
        <v>17590</v>
      </c>
      <c r="Q1052" s="244">
        <v>46131.09</v>
      </c>
      <c r="R1052" s="104"/>
      <c r="S1052" s="235" t="s">
        <v>15379</v>
      </c>
      <c r="T1052" s="236">
        <v>750</v>
      </c>
      <c r="V1052" s="266" t="s">
        <v>12455</v>
      </c>
      <c r="W1052" s="267">
        <v>8457.59</v>
      </c>
      <c r="Y1052" s="245" t="s">
        <v>7521</v>
      </c>
      <c r="Z1052" s="246">
        <v>59272.88</v>
      </c>
    </row>
    <row r="1053" spans="1:26" ht="14.5" x14ac:dyDescent="0.35">
      <c r="A1053" s="259" t="s">
        <v>5887</v>
      </c>
      <c r="B1053" s="259"/>
      <c r="C1053" s="260">
        <v>1000</v>
      </c>
      <c r="E1053" s="239" t="s">
        <v>417</v>
      </c>
      <c r="F1053" s="239"/>
      <c r="G1053" s="240">
        <v>158718</v>
      </c>
      <c r="M1053" s="261" t="s">
        <v>17577</v>
      </c>
      <c r="N1053" s="262">
        <v>63246.31</v>
      </c>
      <c r="P1053" s="243" t="s">
        <v>17591</v>
      </c>
      <c r="Q1053" s="244">
        <v>17286.96</v>
      </c>
      <c r="R1053" s="104"/>
      <c r="S1053" s="235" t="s">
        <v>15380</v>
      </c>
      <c r="T1053" s="236">
        <v>3302.77</v>
      </c>
      <c r="V1053" s="266" t="s">
        <v>12457</v>
      </c>
      <c r="W1053" s="267">
        <v>1000</v>
      </c>
      <c r="Y1053" s="245" t="s">
        <v>7763</v>
      </c>
      <c r="Z1053" s="246">
        <v>546</v>
      </c>
    </row>
    <row r="1054" spans="1:26" ht="14.5" x14ac:dyDescent="0.35">
      <c r="A1054" s="259" t="s">
        <v>5744</v>
      </c>
      <c r="B1054" s="259"/>
      <c r="C1054" s="260">
        <v>53059.360000000001</v>
      </c>
      <c r="E1054" s="239" t="s">
        <v>418</v>
      </c>
      <c r="F1054" s="239"/>
      <c r="G1054" s="240">
        <v>385522.31</v>
      </c>
      <c r="M1054" s="261" t="s">
        <v>17578</v>
      </c>
      <c r="N1054" s="262">
        <v>8068.45</v>
      </c>
      <c r="P1054" s="243" t="s">
        <v>17592</v>
      </c>
      <c r="Q1054" s="244">
        <v>20606.7</v>
      </c>
      <c r="R1054" s="104"/>
      <c r="S1054" s="235" t="s">
        <v>33914</v>
      </c>
      <c r="T1054" s="236">
        <v>1687.46</v>
      </c>
      <c r="V1054" s="266" t="s">
        <v>10473</v>
      </c>
      <c r="W1054" s="267">
        <v>53059.360000000001</v>
      </c>
      <c r="Y1054" s="245" t="s">
        <v>7942</v>
      </c>
      <c r="Z1054" s="246">
        <v>6106</v>
      </c>
    </row>
    <row r="1055" spans="1:26" ht="14.5" x14ac:dyDescent="0.35">
      <c r="A1055" s="259" t="s">
        <v>5813</v>
      </c>
      <c r="B1055" s="259"/>
      <c r="C1055" s="260">
        <v>546715.68000000005</v>
      </c>
      <c r="E1055" s="239" t="s">
        <v>420</v>
      </c>
      <c r="F1055" s="239"/>
      <c r="G1055" s="240">
        <v>24668</v>
      </c>
      <c r="M1055" s="261" t="s">
        <v>17579</v>
      </c>
      <c r="N1055" s="262">
        <v>14305.1</v>
      </c>
      <c r="P1055" s="243" t="s">
        <v>17593</v>
      </c>
      <c r="Q1055" s="244">
        <v>20109.7</v>
      </c>
      <c r="R1055" s="104"/>
      <c r="S1055" s="235" t="s">
        <v>15381</v>
      </c>
      <c r="T1055" s="236">
        <v>2580.38</v>
      </c>
      <c r="V1055" s="266" t="s">
        <v>12458</v>
      </c>
      <c r="W1055" s="267">
        <v>546715.68000000005</v>
      </c>
      <c r="Y1055" s="245" t="s">
        <v>8190</v>
      </c>
      <c r="Z1055" s="246">
        <v>23076</v>
      </c>
    </row>
    <row r="1056" spans="1:26" ht="14.5" x14ac:dyDescent="0.35">
      <c r="A1056" s="259" t="s">
        <v>5745</v>
      </c>
      <c r="B1056" s="259"/>
      <c r="C1056" s="260">
        <v>1765</v>
      </c>
      <c r="E1056" s="239" t="s">
        <v>421</v>
      </c>
      <c r="F1056" s="239"/>
      <c r="G1056" s="240">
        <v>379877.49</v>
      </c>
      <c r="M1056" s="261" t="s">
        <v>17580</v>
      </c>
      <c r="N1056" s="262">
        <v>6386.54</v>
      </c>
      <c r="P1056" s="243" t="s">
        <v>17594</v>
      </c>
      <c r="Q1056" s="244">
        <v>27310.32</v>
      </c>
      <c r="R1056" s="104"/>
      <c r="S1056" s="235" t="s">
        <v>33915</v>
      </c>
      <c r="T1056" s="236">
        <v>4227.8500000000004</v>
      </c>
      <c r="V1056" s="266" t="s">
        <v>10474</v>
      </c>
      <c r="W1056" s="267">
        <v>1765</v>
      </c>
      <c r="Y1056" s="245" t="s">
        <v>8453</v>
      </c>
      <c r="Z1056" s="246">
        <v>3878.83</v>
      </c>
    </row>
    <row r="1057" spans="1:26" ht="14.5" x14ac:dyDescent="0.35">
      <c r="A1057" s="259" t="s">
        <v>5888</v>
      </c>
      <c r="B1057" s="259"/>
      <c r="C1057" s="260">
        <v>3531.29</v>
      </c>
      <c r="E1057" s="239" t="s">
        <v>424</v>
      </c>
      <c r="F1057" s="239"/>
      <c r="G1057" s="240">
        <v>187456</v>
      </c>
      <c r="M1057" s="261" t="s">
        <v>17581</v>
      </c>
      <c r="N1057" s="262">
        <v>149816.37</v>
      </c>
      <c r="P1057" s="243" t="s">
        <v>17595</v>
      </c>
      <c r="Q1057" s="244">
        <v>10532.49</v>
      </c>
      <c r="R1057" s="104"/>
      <c r="S1057" s="235" t="s">
        <v>21217</v>
      </c>
      <c r="T1057" s="236">
        <v>1352.65</v>
      </c>
      <c r="V1057" s="266" t="s">
        <v>12459</v>
      </c>
      <c r="W1057" s="267">
        <v>3531.29</v>
      </c>
      <c r="Y1057" s="245" t="s">
        <v>8603</v>
      </c>
      <c r="Z1057" s="246">
        <v>1798</v>
      </c>
    </row>
    <row r="1058" spans="1:26" ht="14.5" x14ac:dyDescent="0.35">
      <c r="A1058" s="259" t="s">
        <v>5889</v>
      </c>
      <c r="B1058" s="259"/>
      <c r="C1058" s="260">
        <v>349</v>
      </c>
      <c r="E1058" s="239" t="s">
        <v>425</v>
      </c>
      <c r="F1058" s="239"/>
      <c r="G1058" s="240">
        <v>403313</v>
      </c>
      <c r="M1058" s="261" t="s">
        <v>35053</v>
      </c>
      <c r="N1058" s="262">
        <v>675604.62</v>
      </c>
      <c r="P1058" s="243" t="s">
        <v>17596</v>
      </c>
      <c r="Q1058" s="244">
        <v>11264.66</v>
      </c>
      <c r="R1058" s="104"/>
      <c r="S1058" s="235" t="s">
        <v>15382</v>
      </c>
      <c r="T1058" s="236">
        <v>750</v>
      </c>
      <c r="V1058" s="266" t="s">
        <v>12460</v>
      </c>
      <c r="W1058" s="267">
        <v>349</v>
      </c>
      <c r="Y1058" s="245" t="s">
        <v>8897</v>
      </c>
      <c r="Z1058" s="246">
        <v>2801</v>
      </c>
    </row>
    <row r="1059" spans="1:26" ht="14.5" x14ac:dyDescent="0.35">
      <c r="A1059" s="259" t="s">
        <v>5890</v>
      </c>
      <c r="B1059" s="259"/>
      <c r="C1059" s="260">
        <v>5236.6099999999997</v>
      </c>
      <c r="E1059" s="239" t="s">
        <v>426</v>
      </c>
      <c r="F1059" s="239"/>
      <c r="G1059" s="240">
        <v>2372.0100000000002</v>
      </c>
      <c r="M1059" s="261" t="s">
        <v>35054</v>
      </c>
      <c r="N1059" s="262">
        <v>882.32</v>
      </c>
      <c r="P1059" s="243" t="s">
        <v>17597</v>
      </c>
      <c r="Q1059" s="244">
        <v>547.75</v>
      </c>
      <c r="R1059" s="104"/>
      <c r="S1059" s="235" t="s">
        <v>33916</v>
      </c>
      <c r="T1059" s="236">
        <v>7419.66</v>
      </c>
      <c r="V1059" s="266" t="s">
        <v>12461</v>
      </c>
      <c r="W1059" s="267">
        <v>5236.6099999999997</v>
      </c>
      <c r="Y1059" s="245" t="s">
        <v>9785</v>
      </c>
      <c r="Z1059" s="246">
        <v>10942</v>
      </c>
    </row>
    <row r="1060" spans="1:26" ht="14.5" x14ac:dyDescent="0.35">
      <c r="A1060" s="259" t="s">
        <v>5893</v>
      </c>
      <c r="B1060" s="259"/>
      <c r="C1060" s="260">
        <v>634</v>
      </c>
      <c r="E1060" s="239" t="s">
        <v>427</v>
      </c>
      <c r="F1060" s="239"/>
      <c r="G1060" s="240">
        <v>181257.99</v>
      </c>
      <c r="M1060" s="261" t="s">
        <v>17582</v>
      </c>
      <c r="N1060" s="262">
        <v>121189.66</v>
      </c>
      <c r="P1060" s="243" t="s">
        <v>17598</v>
      </c>
      <c r="Q1060" s="244">
        <v>121624.11</v>
      </c>
      <c r="R1060" s="104"/>
      <c r="S1060" s="235" t="s">
        <v>15383</v>
      </c>
      <c r="T1060" s="236">
        <v>3302.77</v>
      </c>
      <c r="V1060" s="266" t="s">
        <v>12464</v>
      </c>
      <c r="W1060" s="267">
        <v>634</v>
      </c>
      <c r="Y1060" s="245" t="s">
        <v>10126</v>
      </c>
      <c r="Z1060" s="246">
        <v>166761</v>
      </c>
    </row>
    <row r="1061" spans="1:26" ht="14.5" x14ac:dyDescent="0.35">
      <c r="A1061" s="259" t="s">
        <v>5894</v>
      </c>
      <c r="B1061" s="259"/>
      <c r="C1061" s="260">
        <v>177.5</v>
      </c>
      <c r="E1061" s="239" t="s">
        <v>428</v>
      </c>
      <c r="F1061" s="239"/>
      <c r="G1061" s="240">
        <v>183566</v>
      </c>
      <c r="M1061" s="261" t="s">
        <v>41632</v>
      </c>
      <c r="N1061" s="262">
        <v>-113.88</v>
      </c>
      <c r="P1061" s="243" t="s">
        <v>15015</v>
      </c>
      <c r="Q1061" s="244">
        <v>44957.19</v>
      </c>
      <c r="R1061" s="104"/>
      <c r="S1061" s="235" t="s">
        <v>33917</v>
      </c>
      <c r="T1061" s="236">
        <v>9301</v>
      </c>
      <c r="V1061" s="266" t="s">
        <v>12465</v>
      </c>
      <c r="W1061" s="267">
        <v>177.5</v>
      </c>
      <c r="Y1061" s="245" t="s">
        <v>12596</v>
      </c>
      <c r="Z1061" s="246">
        <v>12023</v>
      </c>
    </row>
    <row r="1062" spans="1:26" ht="14.5" x14ac:dyDescent="0.35">
      <c r="A1062" s="259" t="s">
        <v>5814</v>
      </c>
      <c r="B1062" s="259"/>
      <c r="C1062" s="260">
        <v>8030.42</v>
      </c>
      <c r="E1062" s="239" t="s">
        <v>429</v>
      </c>
      <c r="F1062" s="239"/>
      <c r="G1062" s="240">
        <v>36050</v>
      </c>
      <c r="M1062" s="261" t="s">
        <v>55672</v>
      </c>
      <c r="N1062" s="262">
        <v>17036.59</v>
      </c>
      <c r="P1062" s="243" t="s">
        <v>17599</v>
      </c>
      <c r="Q1062" s="244">
        <v>685745.96</v>
      </c>
      <c r="R1062" s="104"/>
      <c r="S1062" s="235" t="s">
        <v>33918</v>
      </c>
      <c r="T1062" s="236">
        <v>9301</v>
      </c>
      <c r="V1062" s="266" t="s">
        <v>12467</v>
      </c>
      <c r="W1062" s="267">
        <v>8030.42</v>
      </c>
      <c r="Y1062" s="245" t="s">
        <v>10675</v>
      </c>
      <c r="Z1062" s="246">
        <v>287204.71000000002</v>
      </c>
    </row>
    <row r="1063" spans="1:26" ht="14.5" x14ac:dyDescent="0.35">
      <c r="A1063" s="259" t="s">
        <v>5896</v>
      </c>
      <c r="B1063" s="259"/>
      <c r="C1063" s="260">
        <v>459</v>
      </c>
      <c r="E1063" s="239" t="s">
        <v>430</v>
      </c>
      <c r="F1063" s="239"/>
      <c r="G1063" s="240">
        <v>20170</v>
      </c>
      <c r="M1063" s="261" t="s">
        <v>55673</v>
      </c>
      <c r="N1063" s="262">
        <v>1688.24</v>
      </c>
      <c r="P1063" s="243" t="s">
        <v>17600</v>
      </c>
      <c r="Q1063" s="244">
        <v>150496.79999999999</v>
      </c>
      <c r="R1063" s="104"/>
      <c r="S1063" s="235" t="s">
        <v>33919</v>
      </c>
      <c r="T1063" s="236">
        <v>8967</v>
      </c>
      <c r="V1063" s="266" t="s">
        <v>12468</v>
      </c>
      <c r="W1063" s="267">
        <v>459</v>
      </c>
      <c r="Y1063" s="245" t="s">
        <v>7522</v>
      </c>
      <c r="Z1063" s="246">
        <v>33575</v>
      </c>
    </row>
    <row r="1064" spans="1:26" ht="14.5" x14ac:dyDescent="0.35">
      <c r="A1064" s="259" t="s">
        <v>5898</v>
      </c>
      <c r="B1064" s="259"/>
      <c r="C1064" s="260">
        <v>2529</v>
      </c>
      <c r="E1064" s="239" t="s">
        <v>431</v>
      </c>
      <c r="F1064" s="239"/>
      <c r="G1064" s="240">
        <v>298314</v>
      </c>
      <c r="M1064" s="261" t="s">
        <v>55674</v>
      </c>
      <c r="N1064" s="262">
        <v>20.79</v>
      </c>
      <c r="P1064" s="243" t="s">
        <v>17601</v>
      </c>
      <c r="Q1064" s="244">
        <v>564</v>
      </c>
      <c r="R1064" s="104"/>
      <c r="S1064" s="235" t="s">
        <v>21259</v>
      </c>
      <c r="T1064" s="236">
        <v>8967</v>
      </c>
      <c r="V1064" s="266" t="s">
        <v>12470</v>
      </c>
      <c r="W1064" s="267">
        <v>2529</v>
      </c>
      <c r="Y1064" s="245" t="s">
        <v>7943</v>
      </c>
      <c r="Z1064" s="246">
        <v>991</v>
      </c>
    </row>
    <row r="1065" spans="1:26" ht="14.5" x14ac:dyDescent="0.35">
      <c r="A1065" s="259" t="s">
        <v>5904</v>
      </c>
      <c r="B1065" s="259"/>
      <c r="C1065" s="260">
        <v>131</v>
      </c>
      <c r="E1065" s="239" t="s">
        <v>432</v>
      </c>
      <c r="F1065" s="239"/>
      <c r="G1065" s="240">
        <v>179128</v>
      </c>
      <c r="M1065" s="261" t="s">
        <v>47469</v>
      </c>
      <c r="N1065" s="262">
        <v>1634253.3</v>
      </c>
      <c r="P1065" s="243" t="s">
        <v>17602</v>
      </c>
      <c r="Q1065" s="244">
        <v>82208.44</v>
      </c>
      <c r="R1065" s="104"/>
      <c r="S1065" s="235" t="s">
        <v>33920</v>
      </c>
      <c r="T1065" s="236">
        <v>3235.15</v>
      </c>
      <c r="V1065" s="266" t="s">
        <v>12476</v>
      </c>
      <c r="W1065" s="267">
        <v>131</v>
      </c>
      <c r="Y1065" s="245" t="s">
        <v>8191</v>
      </c>
      <c r="Z1065" s="246">
        <v>6660</v>
      </c>
    </row>
    <row r="1066" spans="1:26" ht="14.5" x14ac:dyDescent="0.35">
      <c r="A1066" s="259" t="s">
        <v>5905</v>
      </c>
      <c r="B1066" s="259"/>
      <c r="C1066" s="260">
        <v>349</v>
      </c>
      <c r="E1066" s="239" t="s">
        <v>433</v>
      </c>
      <c r="F1066" s="239"/>
      <c r="G1066" s="240">
        <v>102096</v>
      </c>
      <c r="M1066" s="261" t="s">
        <v>36488</v>
      </c>
      <c r="N1066" s="262">
        <v>2107.5700000000002</v>
      </c>
      <c r="P1066" s="243" t="s">
        <v>15016</v>
      </c>
      <c r="Q1066" s="244">
        <v>134062.23000000001</v>
      </c>
      <c r="R1066" s="104"/>
      <c r="S1066" s="235" t="s">
        <v>33921</v>
      </c>
      <c r="T1066" s="236">
        <v>8497</v>
      </c>
      <c r="V1066" s="266" t="s">
        <v>12477</v>
      </c>
      <c r="W1066" s="267">
        <v>349</v>
      </c>
      <c r="Y1066" s="245" t="s">
        <v>8604</v>
      </c>
      <c r="Z1066" s="246">
        <v>11730</v>
      </c>
    </row>
    <row r="1067" spans="1:26" ht="14.5" x14ac:dyDescent="0.35">
      <c r="A1067" s="259" t="s">
        <v>5815</v>
      </c>
      <c r="B1067" s="259"/>
      <c r="C1067" s="260">
        <v>11078.2</v>
      </c>
      <c r="E1067" s="239" t="s">
        <v>434</v>
      </c>
      <c r="F1067" s="239"/>
      <c r="G1067" s="240">
        <v>56322</v>
      </c>
      <c r="M1067" s="261" t="s">
        <v>55675</v>
      </c>
      <c r="N1067" s="262">
        <v>592275.22</v>
      </c>
      <c r="P1067" s="243" t="s">
        <v>15017</v>
      </c>
      <c r="Q1067" s="244">
        <v>283368.13</v>
      </c>
      <c r="R1067" s="104"/>
      <c r="S1067" s="235" t="s">
        <v>33922</v>
      </c>
      <c r="T1067" s="236">
        <v>6803.85</v>
      </c>
      <c r="V1067" s="266" t="s">
        <v>12479</v>
      </c>
      <c r="W1067" s="267">
        <v>11078.2</v>
      </c>
      <c r="Y1067" s="245" t="s">
        <v>8898</v>
      </c>
      <c r="Z1067" s="246">
        <v>1351</v>
      </c>
    </row>
    <row r="1068" spans="1:26" ht="14.5" x14ac:dyDescent="0.35">
      <c r="A1068" s="259" t="s">
        <v>5816</v>
      </c>
      <c r="B1068" s="259"/>
      <c r="C1068" s="260">
        <v>118684.58</v>
      </c>
      <c r="E1068" s="239" t="s">
        <v>1438</v>
      </c>
      <c r="F1068" s="239"/>
      <c r="G1068" s="240">
        <v>13939</v>
      </c>
      <c r="M1068" s="261" t="s">
        <v>17584</v>
      </c>
      <c r="N1068" s="262">
        <v>177634.98</v>
      </c>
      <c r="P1068" s="243" t="s">
        <v>15018</v>
      </c>
      <c r="Q1068" s="244">
        <v>158345.62</v>
      </c>
      <c r="R1068" s="104"/>
      <c r="S1068" s="235" t="s">
        <v>33923</v>
      </c>
      <c r="T1068" s="236">
        <v>3235.15</v>
      </c>
      <c r="V1068" s="266" t="s">
        <v>12481</v>
      </c>
      <c r="W1068" s="267">
        <v>118684.58</v>
      </c>
      <c r="Y1068" s="245" t="s">
        <v>9786</v>
      </c>
      <c r="Z1068" s="246">
        <v>5865</v>
      </c>
    </row>
    <row r="1069" spans="1:26" ht="14.5" x14ac:dyDescent="0.35">
      <c r="A1069" s="259" t="s">
        <v>5746</v>
      </c>
      <c r="B1069" s="259"/>
      <c r="C1069" s="260">
        <v>276.36</v>
      </c>
      <c r="E1069" s="239" t="s">
        <v>435</v>
      </c>
      <c r="F1069" s="239"/>
      <c r="G1069" s="240">
        <v>852602</v>
      </c>
      <c r="M1069" s="261" t="s">
        <v>36489</v>
      </c>
      <c r="N1069" s="262">
        <v>2231708.06</v>
      </c>
      <c r="P1069" s="243" t="s">
        <v>17603</v>
      </c>
      <c r="Q1069" s="244">
        <v>78206.350000000006</v>
      </c>
      <c r="R1069" s="104"/>
      <c r="S1069" s="235" t="s">
        <v>21296</v>
      </c>
      <c r="T1069" s="236">
        <v>8497</v>
      </c>
      <c r="V1069" s="266" t="s">
        <v>10475</v>
      </c>
      <c r="W1069" s="267">
        <v>276.36</v>
      </c>
      <c r="Y1069" s="245" t="s">
        <v>10127</v>
      </c>
      <c r="Z1069" s="246">
        <v>105211</v>
      </c>
    </row>
    <row r="1070" spans="1:26" ht="14.5" x14ac:dyDescent="0.35">
      <c r="A1070" s="259" t="s">
        <v>5817</v>
      </c>
      <c r="B1070" s="259"/>
      <c r="C1070" s="260">
        <v>5660</v>
      </c>
      <c r="E1070" s="239" t="s">
        <v>436</v>
      </c>
      <c r="F1070" s="239"/>
      <c r="G1070" s="240">
        <v>19124</v>
      </c>
      <c r="M1070" s="261" t="s">
        <v>41633</v>
      </c>
      <c r="N1070" s="262">
        <v>81989</v>
      </c>
      <c r="P1070" s="243" t="s">
        <v>17604</v>
      </c>
      <c r="Q1070" s="244">
        <v>25460.3</v>
      </c>
      <c r="R1070" s="104"/>
      <c r="S1070" s="235" t="s">
        <v>21299</v>
      </c>
      <c r="T1070" s="236">
        <v>6803.85</v>
      </c>
      <c r="V1070" s="266" t="s">
        <v>12485</v>
      </c>
      <c r="W1070" s="267">
        <v>5660</v>
      </c>
      <c r="Y1070" s="245" t="s">
        <v>10374</v>
      </c>
      <c r="Z1070" s="246">
        <v>1500</v>
      </c>
    </row>
    <row r="1071" spans="1:26" ht="14.5" x14ac:dyDescent="0.35">
      <c r="A1071" s="259" t="s">
        <v>5818</v>
      </c>
      <c r="B1071" s="259"/>
      <c r="C1071" s="260">
        <v>120292.67</v>
      </c>
      <c r="E1071" s="239" t="s">
        <v>1439</v>
      </c>
      <c r="F1071" s="239"/>
      <c r="G1071" s="240">
        <v>690589.14</v>
      </c>
      <c r="M1071" s="261" t="s">
        <v>42924</v>
      </c>
      <c r="N1071" s="262">
        <v>71375</v>
      </c>
      <c r="P1071" s="243" t="s">
        <v>17605</v>
      </c>
      <c r="Q1071" s="244">
        <v>747.32</v>
      </c>
      <c r="R1071" s="104"/>
      <c r="S1071" s="235" t="s">
        <v>33924</v>
      </c>
      <c r="T1071" s="236">
        <v>9752</v>
      </c>
      <c r="V1071" s="266" t="s">
        <v>12487</v>
      </c>
      <c r="W1071" s="267">
        <v>120292.67</v>
      </c>
      <c r="Y1071" s="245" t="s">
        <v>13103</v>
      </c>
      <c r="Z1071" s="246">
        <v>33883.58</v>
      </c>
    </row>
    <row r="1072" spans="1:26" ht="14.5" x14ac:dyDescent="0.35">
      <c r="A1072" s="259" t="s">
        <v>5819</v>
      </c>
      <c r="B1072" s="259"/>
      <c r="C1072" s="260">
        <v>18721.45</v>
      </c>
      <c r="E1072" s="239" t="s">
        <v>1440</v>
      </c>
      <c r="F1072" s="239"/>
      <c r="G1072" s="240">
        <v>103775</v>
      </c>
      <c r="M1072" s="261" t="s">
        <v>42925</v>
      </c>
      <c r="N1072" s="262">
        <v>5460.17</v>
      </c>
      <c r="P1072" s="243" t="s">
        <v>17606</v>
      </c>
      <c r="Q1072" s="244">
        <v>122435.26</v>
      </c>
      <c r="R1072" s="104"/>
      <c r="S1072" s="235" t="s">
        <v>21313</v>
      </c>
      <c r="T1072" s="236">
        <v>9752</v>
      </c>
      <c r="V1072" s="266" t="s">
        <v>12488</v>
      </c>
      <c r="W1072" s="267">
        <v>18721.45</v>
      </c>
      <c r="Y1072" s="245" t="s">
        <v>10676</v>
      </c>
      <c r="Z1072" s="246">
        <v>200766.58</v>
      </c>
    </row>
    <row r="1073" spans="1:26" ht="14.5" x14ac:dyDescent="0.35">
      <c r="A1073" s="259" t="s">
        <v>5820</v>
      </c>
      <c r="B1073" s="259"/>
      <c r="C1073" s="260">
        <v>5607.76</v>
      </c>
      <c r="E1073" s="239" t="s">
        <v>437</v>
      </c>
      <c r="F1073" s="239"/>
      <c r="G1073" s="240">
        <v>369407</v>
      </c>
      <c r="M1073" s="261" t="s">
        <v>55676</v>
      </c>
      <c r="N1073" s="262">
        <v>11004.33</v>
      </c>
      <c r="P1073" s="243" t="s">
        <v>17607</v>
      </c>
      <c r="Q1073" s="244">
        <v>32235.17</v>
      </c>
      <c r="R1073" s="104"/>
      <c r="S1073" s="235" t="s">
        <v>33925</v>
      </c>
      <c r="T1073" s="236">
        <v>1833.42</v>
      </c>
      <c r="V1073" s="266" t="s">
        <v>12489</v>
      </c>
      <c r="W1073" s="267">
        <v>5607.76</v>
      </c>
      <c r="Y1073" s="245" t="s">
        <v>7523</v>
      </c>
      <c r="Z1073" s="246">
        <v>35296</v>
      </c>
    </row>
    <row r="1074" spans="1:26" ht="14.5" x14ac:dyDescent="0.35">
      <c r="A1074" s="259" t="s">
        <v>5913</v>
      </c>
      <c r="B1074" s="259"/>
      <c r="C1074" s="260">
        <v>1290</v>
      </c>
      <c r="E1074" s="239" t="s">
        <v>1441</v>
      </c>
      <c r="F1074" s="239"/>
      <c r="G1074" s="240">
        <v>736325</v>
      </c>
      <c r="M1074" s="261" t="s">
        <v>55677</v>
      </c>
      <c r="N1074" s="262">
        <v>2198.98</v>
      </c>
      <c r="P1074" s="243" t="s">
        <v>17608</v>
      </c>
      <c r="Q1074" s="244">
        <v>74108.91</v>
      </c>
      <c r="R1074" s="104"/>
      <c r="S1074" s="235" t="s">
        <v>33926</v>
      </c>
      <c r="T1074" s="236">
        <v>886.22</v>
      </c>
      <c r="V1074" s="266" t="s">
        <v>12491</v>
      </c>
      <c r="W1074" s="267">
        <v>1290</v>
      </c>
      <c r="Y1074" s="245" t="s">
        <v>7764</v>
      </c>
      <c r="Z1074" s="246">
        <v>1600</v>
      </c>
    </row>
    <row r="1075" spans="1:26" ht="14.5" x14ac:dyDescent="0.35">
      <c r="A1075" s="259" t="s">
        <v>5747</v>
      </c>
      <c r="B1075" s="259"/>
      <c r="C1075" s="260">
        <v>23598.39</v>
      </c>
      <c r="E1075" s="239" t="s">
        <v>438</v>
      </c>
      <c r="F1075" s="239"/>
      <c r="G1075" s="240">
        <v>126076.01</v>
      </c>
      <c r="M1075" s="261" t="s">
        <v>55678</v>
      </c>
      <c r="N1075" s="262">
        <v>13482.59</v>
      </c>
      <c r="P1075" s="243" t="s">
        <v>17609</v>
      </c>
      <c r="Q1075" s="244">
        <v>64282.93</v>
      </c>
      <c r="R1075" s="104"/>
      <c r="S1075" s="235" t="s">
        <v>33927</v>
      </c>
      <c r="T1075" s="236">
        <v>307.56</v>
      </c>
      <c r="V1075" s="266" t="s">
        <v>10476</v>
      </c>
      <c r="W1075" s="267">
        <v>23598.39</v>
      </c>
      <c r="Y1075" s="245" t="s">
        <v>7944</v>
      </c>
      <c r="Z1075" s="246">
        <v>898.7</v>
      </c>
    </row>
    <row r="1076" spans="1:26" ht="14.5" x14ac:dyDescent="0.35">
      <c r="A1076" s="259" t="s">
        <v>5914</v>
      </c>
      <c r="B1076" s="259"/>
      <c r="C1076" s="260">
        <v>2093</v>
      </c>
      <c r="E1076" s="239" t="s">
        <v>439</v>
      </c>
      <c r="F1076" s="239"/>
      <c r="G1076" s="240">
        <v>532961</v>
      </c>
      <c r="M1076" s="261" t="s">
        <v>55679</v>
      </c>
      <c r="N1076" s="262">
        <v>527.63</v>
      </c>
      <c r="P1076" s="243" t="s">
        <v>17610</v>
      </c>
      <c r="Q1076" s="244">
        <v>1091780.97</v>
      </c>
      <c r="R1076" s="104"/>
      <c r="S1076" s="235" t="s">
        <v>15384</v>
      </c>
      <c r="T1076" s="236">
        <v>6500</v>
      </c>
      <c r="V1076" s="266" t="s">
        <v>12493</v>
      </c>
      <c r="W1076" s="267">
        <v>2093</v>
      </c>
      <c r="Y1076" s="245" t="s">
        <v>8192</v>
      </c>
      <c r="Z1076" s="246">
        <v>17768</v>
      </c>
    </row>
    <row r="1077" spans="1:26" ht="14.5" x14ac:dyDescent="0.35">
      <c r="A1077" s="259" t="s">
        <v>5822</v>
      </c>
      <c r="B1077" s="259"/>
      <c r="C1077" s="260">
        <v>11573.82</v>
      </c>
      <c r="E1077" s="239" t="s">
        <v>440</v>
      </c>
      <c r="F1077" s="239"/>
      <c r="G1077" s="240">
        <v>407646</v>
      </c>
      <c r="M1077" s="261" t="s">
        <v>55680</v>
      </c>
      <c r="N1077" s="262">
        <v>1240.03</v>
      </c>
      <c r="P1077" s="243" t="s">
        <v>17611</v>
      </c>
      <c r="Q1077" s="244">
        <v>345724.58</v>
      </c>
      <c r="R1077" s="104"/>
      <c r="S1077" s="235" t="s">
        <v>33928</v>
      </c>
      <c r="T1077" s="236">
        <v>1833.42</v>
      </c>
      <c r="V1077" s="266" t="s">
        <v>12494</v>
      </c>
      <c r="W1077" s="267">
        <v>11573.82</v>
      </c>
      <c r="Y1077" s="245" t="s">
        <v>8605</v>
      </c>
      <c r="Z1077" s="246">
        <v>5300</v>
      </c>
    </row>
    <row r="1078" spans="1:26" ht="14.5" x14ac:dyDescent="0.35">
      <c r="A1078" s="259" t="s">
        <v>5915</v>
      </c>
      <c r="B1078" s="259"/>
      <c r="C1078" s="260">
        <v>1352</v>
      </c>
      <c r="E1078" s="239" t="s">
        <v>1442</v>
      </c>
      <c r="F1078" s="239"/>
      <c r="G1078" s="240">
        <v>633569.48</v>
      </c>
      <c r="M1078" s="261" t="s">
        <v>55681</v>
      </c>
      <c r="N1078" s="262">
        <v>3906.45</v>
      </c>
      <c r="P1078" s="243" t="s">
        <v>17612</v>
      </c>
      <c r="Q1078" s="244">
        <v>439742.41</v>
      </c>
      <c r="R1078" s="104"/>
      <c r="S1078" s="235" t="s">
        <v>15385</v>
      </c>
      <c r="T1078" s="236">
        <v>7386.22</v>
      </c>
      <c r="V1078" s="266" t="s">
        <v>12495</v>
      </c>
      <c r="W1078" s="267">
        <v>1352</v>
      </c>
      <c r="Y1078" s="245" t="s">
        <v>8899</v>
      </c>
      <c r="Z1078" s="246">
        <v>10471.790000000001</v>
      </c>
    </row>
    <row r="1079" spans="1:26" ht="14.5" x14ac:dyDescent="0.35">
      <c r="A1079" s="259" t="s">
        <v>5823</v>
      </c>
      <c r="B1079" s="259"/>
      <c r="C1079" s="260">
        <v>138392.5</v>
      </c>
      <c r="E1079" s="239" t="s">
        <v>442</v>
      </c>
      <c r="F1079" s="239"/>
      <c r="G1079" s="240">
        <v>105075</v>
      </c>
      <c r="M1079" s="261" t="s">
        <v>55682</v>
      </c>
      <c r="N1079" s="262">
        <v>4691.03</v>
      </c>
      <c r="P1079" s="243" t="s">
        <v>17613</v>
      </c>
      <c r="Q1079" s="244">
        <v>2068.71</v>
      </c>
      <c r="R1079" s="104"/>
      <c r="S1079" s="235" t="s">
        <v>21343</v>
      </c>
      <c r="T1079" s="236">
        <v>307.56</v>
      </c>
      <c r="V1079" s="266" t="s">
        <v>12496</v>
      </c>
      <c r="W1079" s="267">
        <v>138392.5</v>
      </c>
      <c r="Y1079" s="245" t="s">
        <v>9544</v>
      </c>
      <c r="Z1079" s="246">
        <v>2000</v>
      </c>
    </row>
    <row r="1080" spans="1:26" ht="14.5" x14ac:dyDescent="0.35">
      <c r="A1080" s="259" t="s">
        <v>5748</v>
      </c>
      <c r="B1080" s="259"/>
      <c r="C1080" s="260">
        <v>5585.82</v>
      </c>
      <c r="E1080" s="239" t="s">
        <v>443</v>
      </c>
      <c r="F1080" s="239"/>
      <c r="G1080" s="240">
        <v>180105</v>
      </c>
      <c r="M1080" s="261" t="s">
        <v>51024</v>
      </c>
      <c r="N1080" s="262">
        <v>11398.36</v>
      </c>
      <c r="P1080" s="243" t="s">
        <v>17614</v>
      </c>
      <c r="Q1080" s="244">
        <v>278144.08</v>
      </c>
      <c r="R1080" s="104"/>
      <c r="S1080" s="235" t="s">
        <v>15386</v>
      </c>
      <c r="T1080" s="236">
        <v>11847.02</v>
      </c>
      <c r="V1080" s="266" t="s">
        <v>10477</v>
      </c>
      <c r="W1080" s="267">
        <v>5585.82</v>
      </c>
      <c r="Y1080" s="245" t="s">
        <v>9787</v>
      </c>
      <c r="Z1080" s="246">
        <v>4566.12</v>
      </c>
    </row>
    <row r="1081" spans="1:26" ht="14.5" x14ac:dyDescent="0.35">
      <c r="A1081" s="259" t="s">
        <v>5749</v>
      </c>
      <c r="B1081" s="259"/>
      <c r="C1081" s="260">
        <v>21082.79</v>
      </c>
      <c r="E1081" s="239" t="s">
        <v>1443</v>
      </c>
      <c r="F1081" s="239"/>
      <c r="G1081" s="240">
        <v>527312</v>
      </c>
      <c r="M1081" s="261" t="s">
        <v>55683</v>
      </c>
      <c r="N1081" s="262">
        <v>3229.96</v>
      </c>
      <c r="P1081" s="243" t="s">
        <v>17615</v>
      </c>
      <c r="Q1081" s="244">
        <v>869392.42</v>
      </c>
      <c r="R1081" s="104"/>
      <c r="S1081" s="235" t="s">
        <v>15387</v>
      </c>
      <c r="T1081" s="236">
        <v>2092.8000000000002</v>
      </c>
      <c r="V1081" s="266" t="s">
        <v>10478</v>
      </c>
      <c r="W1081" s="267">
        <v>21082.79</v>
      </c>
      <c r="Y1081" s="245" t="s">
        <v>12038</v>
      </c>
      <c r="Z1081" s="246">
        <v>39387.599999999999</v>
      </c>
    </row>
    <row r="1082" spans="1:26" ht="14.5" x14ac:dyDescent="0.35">
      <c r="A1082" s="259" t="s">
        <v>5824</v>
      </c>
      <c r="B1082" s="259"/>
      <c r="C1082" s="260">
        <v>28166</v>
      </c>
      <c r="E1082" s="239" t="s">
        <v>444</v>
      </c>
      <c r="F1082" s="239"/>
      <c r="G1082" s="240">
        <v>55463.44</v>
      </c>
      <c r="M1082" s="261" t="s">
        <v>55684</v>
      </c>
      <c r="N1082" s="262">
        <v>247.11</v>
      </c>
      <c r="P1082" s="243" t="s">
        <v>17616</v>
      </c>
      <c r="Q1082" s="244">
        <v>13200</v>
      </c>
      <c r="R1082" s="104"/>
      <c r="S1082" s="235" t="s">
        <v>15388</v>
      </c>
      <c r="T1082" s="236">
        <v>88380</v>
      </c>
      <c r="V1082" s="266" t="s">
        <v>12497</v>
      </c>
      <c r="W1082" s="267">
        <v>28166</v>
      </c>
      <c r="Y1082" s="245" t="s">
        <v>10677</v>
      </c>
      <c r="Z1082" s="246">
        <v>117288.21</v>
      </c>
    </row>
    <row r="1083" spans="1:26" ht="14.5" x14ac:dyDescent="0.35">
      <c r="A1083" s="259" t="s">
        <v>5825</v>
      </c>
      <c r="B1083" s="259"/>
      <c r="C1083" s="260">
        <v>38845.910000000003</v>
      </c>
      <c r="E1083" s="239" t="s">
        <v>1444</v>
      </c>
      <c r="F1083" s="239"/>
      <c r="G1083" s="240">
        <v>103764.03</v>
      </c>
      <c r="M1083" s="261" t="s">
        <v>55685</v>
      </c>
      <c r="N1083" s="262">
        <v>778.43</v>
      </c>
      <c r="P1083" s="243" t="s">
        <v>17617</v>
      </c>
      <c r="Q1083" s="244">
        <v>16400</v>
      </c>
      <c r="R1083" s="104"/>
      <c r="S1083" s="235" t="s">
        <v>15389</v>
      </c>
      <c r="T1083" s="236">
        <v>7667.5</v>
      </c>
      <c r="V1083" s="266" t="s">
        <v>12498</v>
      </c>
      <c r="W1083" s="267">
        <v>38845.910000000003</v>
      </c>
      <c r="Y1083" s="245" t="s">
        <v>7524</v>
      </c>
      <c r="Z1083" s="246">
        <v>30797.72</v>
      </c>
    </row>
    <row r="1084" spans="1:26" ht="14.5" x14ac:dyDescent="0.35">
      <c r="A1084" s="259" t="s">
        <v>5826</v>
      </c>
      <c r="B1084" s="259"/>
      <c r="C1084" s="260">
        <v>136675.54</v>
      </c>
      <c r="E1084" s="239" t="s">
        <v>445</v>
      </c>
      <c r="F1084" s="239"/>
      <c r="G1084" s="240">
        <v>54600.31</v>
      </c>
      <c r="M1084" s="261" t="s">
        <v>55686</v>
      </c>
      <c r="N1084" s="262">
        <v>8480.77</v>
      </c>
      <c r="P1084" s="243" t="s">
        <v>17618</v>
      </c>
      <c r="Q1084" s="244">
        <v>2195.85</v>
      </c>
      <c r="R1084" s="104"/>
      <c r="S1084" s="235" t="s">
        <v>15390</v>
      </c>
      <c r="T1084" s="236">
        <v>17287.439999999999</v>
      </c>
      <c r="V1084" s="266" t="s">
        <v>12499</v>
      </c>
      <c r="W1084" s="267">
        <v>136675.54</v>
      </c>
      <c r="Y1084" s="245" t="s">
        <v>8193</v>
      </c>
      <c r="Z1084" s="246">
        <v>88888.99</v>
      </c>
    </row>
    <row r="1085" spans="1:26" ht="14.5" x14ac:dyDescent="0.35">
      <c r="A1085" s="259" t="s">
        <v>5827</v>
      </c>
      <c r="B1085" s="259"/>
      <c r="C1085" s="260">
        <v>73983.91</v>
      </c>
      <c r="E1085" s="239" t="s">
        <v>447</v>
      </c>
      <c r="F1085" s="239"/>
      <c r="G1085" s="240">
        <v>1312</v>
      </c>
      <c r="M1085" s="261" t="s">
        <v>51025</v>
      </c>
      <c r="N1085" s="262">
        <v>42873.73</v>
      </c>
      <c r="P1085" s="243" t="s">
        <v>17619</v>
      </c>
      <c r="Q1085" s="244">
        <v>789</v>
      </c>
      <c r="R1085" s="104"/>
      <c r="S1085" s="235" t="s">
        <v>15391</v>
      </c>
      <c r="T1085" s="236">
        <v>3656.4</v>
      </c>
      <c r="V1085" s="266" t="s">
        <v>12500</v>
      </c>
      <c r="W1085" s="267">
        <v>73983.91</v>
      </c>
      <c r="Y1085" s="245" t="s">
        <v>8606</v>
      </c>
      <c r="Z1085" s="246">
        <v>1608.09</v>
      </c>
    </row>
    <row r="1086" spans="1:26" ht="14.5" x14ac:dyDescent="0.35">
      <c r="A1086" s="259" t="s">
        <v>5916</v>
      </c>
      <c r="B1086" s="259"/>
      <c r="C1086" s="260">
        <v>1500</v>
      </c>
      <c r="E1086" s="239" t="s">
        <v>448</v>
      </c>
      <c r="F1086" s="239"/>
      <c r="G1086" s="240">
        <v>670211</v>
      </c>
      <c r="M1086" s="261" t="s">
        <v>51954</v>
      </c>
      <c r="N1086" s="262">
        <v>12085.73</v>
      </c>
      <c r="P1086" s="243" t="s">
        <v>17620</v>
      </c>
      <c r="Q1086" s="244">
        <v>1221.3499999999999</v>
      </c>
      <c r="R1086" s="104"/>
      <c r="S1086" s="235" t="s">
        <v>15392</v>
      </c>
      <c r="T1086" s="236">
        <v>1961.4</v>
      </c>
      <c r="V1086" s="266" t="s">
        <v>12501</v>
      </c>
      <c r="W1086" s="267">
        <v>1500</v>
      </c>
      <c r="Y1086" s="245" t="s">
        <v>9159</v>
      </c>
      <c r="Z1086" s="246">
        <v>16064.59</v>
      </c>
    </row>
    <row r="1087" spans="1:26" ht="14.5" x14ac:dyDescent="0.35">
      <c r="A1087" s="259" t="s">
        <v>5828</v>
      </c>
      <c r="B1087" s="259"/>
      <c r="C1087" s="260">
        <v>-16.98</v>
      </c>
      <c r="E1087" s="239" t="s">
        <v>4310</v>
      </c>
      <c r="F1087" s="239"/>
      <c r="G1087" s="240">
        <v>22135</v>
      </c>
      <c r="M1087" s="261" t="s">
        <v>49934</v>
      </c>
      <c r="N1087" s="262">
        <v>72127</v>
      </c>
      <c r="P1087" s="243" t="s">
        <v>17621</v>
      </c>
      <c r="Q1087" s="244">
        <v>730.93</v>
      </c>
      <c r="R1087" s="104"/>
      <c r="S1087" s="235" t="s">
        <v>15393</v>
      </c>
      <c r="T1087" s="236">
        <v>70.8</v>
      </c>
      <c r="V1087" s="266" t="s">
        <v>12503</v>
      </c>
      <c r="W1087" s="267">
        <v>-16.98</v>
      </c>
      <c r="Y1087" s="245" t="s">
        <v>9545</v>
      </c>
      <c r="Z1087" s="246">
        <v>2000</v>
      </c>
    </row>
    <row r="1088" spans="1:26" ht="14.5" x14ac:dyDescent="0.35">
      <c r="A1088" s="259" t="s">
        <v>5829</v>
      </c>
      <c r="B1088" s="259"/>
      <c r="C1088" s="260">
        <v>59519.5</v>
      </c>
      <c r="E1088" s="239" t="s">
        <v>449</v>
      </c>
      <c r="F1088" s="239"/>
      <c r="G1088" s="240">
        <v>213621.02</v>
      </c>
      <c r="M1088" s="261" t="s">
        <v>36490</v>
      </c>
      <c r="N1088" s="262">
        <v>83223.67</v>
      </c>
      <c r="P1088" s="243" t="s">
        <v>17622</v>
      </c>
      <c r="Q1088" s="244">
        <v>242.97</v>
      </c>
      <c r="R1088" s="104"/>
      <c r="S1088" s="235" t="s">
        <v>15394</v>
      </c>
      <c r="T1088" s="236">
        <v>69482.06</v>
      </c>
      <c r="V1088" s="266" t="s">
        <v>12505</v>
      </c>
      <c r="W1088" s="267">
        <v>59519.5</v>
      </c>
      <c r="Y1088" s="245" t="s">
        <v>9788</v>
      </c>
      <c r="Z1088" s="246">
        <v>12207.08</v>
      </c>
    </row>
    <row r="1089" spans="1:26" ht="14.5" x14ac:dyDescent="0.35">
      <c r="A1089" s="259" t="s">
        <v>5919</v>
      </c>
      <c r="B1089" s="259"/>
      <c r="C1089" s="260">
        <v>3924</v>
      </c>
      <c r="E1089" s="239" t="s">
        <v>1445</v>
      </c>
      <c r="F1089" s="239"/>
      <c r="G1089" s="240">
        <v>104585</v>
      </c>
      <c r="M1089" s="261" t="s">
        <v>36491</v>
      </c>
      <c r="N1089" s="262">
        <v>909412.67</v>
      </c>
      <c r="P1089" s="243" t="s">
        <v>17623</v>
      </c>
      <c r="Q1089" s="244">
        <v>1859</v>
      </c>
      <c r="R1089" s="104"/>
      <c r="S1089" s="235" t="s">
        <v>33929</v>
      </c>
      <c r="T1089" s="236">
        <v>37040</v>
      </c>
      <c r="V1089" s="266" t="s">
        <v>12506</v>
      </c>
      <c r="W1089" s="267">
        <v>3924</v>
      </c>
      <c r="Y1089" s="245" t="s">
        <v>10128</v>
      </c>
      <c r="Z1089" s="246">
        <v>70962.48</v>
      </c>
    </row>
    <row r="1090" spans="1:26" ht="14.5" x14ac:dyDescent="0.35">
      <c r="A1090" s="259" t="s">
        <v>5920</v>
      </c>
      <c r="B1090" s="259"/>
      <c r="C1090" s="260">
        <v>388.73</v>
      </c>
      <c r="E1090" s="239" t="s">
        <v>450</v>
      </c>
      <c r="F1090" s="239"/>
      <c r="G1090" s="240">
        <v>127754.2</v>
      </c>
      <c r="M1090" s="261" t="s">
        <v>49935</v>
      </c>
      <c r="N1090" s="262">
        <v>13957.4</v>
      </c>
      <c r="P1090" s="243" t="s">
        <v>17624</v>
      </c>
      <c r="Q1090" s="244">
        <v>10508.8</v>
      </c>
      <c r="R1090" s="104"/>
      <c r="S1090" s="235" t="s">
        <v>33930</v>
      </c>
      <c r="T1090" s="236">
        <v>45200</v>
      </c>
      <c r="V1090" s="266" t="s">
        <v>12507</v>
      </c>
      <c r="W1090" s="267">
        <v>388.73</v>
      </c>
      <c r="Y1090" s="245" t="s">
        <v>12109</v>
      </c>
      <c r="Z1090" s="246">
        <v>5190</v>
      </c>
    </row>
    <row r="1091" spans="1:26" ht="14.5" x14ac:dyDescent="0.35">
      <c r="A1091" s="259" t="s">
        <v>5830</v>
      </c>
      <c r="B1091" s="259"/>
      <c r="C1091" s="260">
        <v>54347</v>
      </c>
      <c r="E1091" s="239" t="s">
        <v>1446</v>
      </c>
      <c r="F1091" s="239"/>
      <c r="G1091" s="240">
        <v>13556</v>
      </c>
      <c r="M1091" s="261" t="s">
        <v>36492</v>
      </c>
      <c r="N1091" s="262">
        <v>148056.21</v>
      </c>
      <c r="P1091" s="243" t="s">
        <v>17625</v>
      </c>
      <c r="Q1091" s="244">
        <v>10504.2</v>
      </c>
      <c r="R1091" s="104"/>
      <c r="S1091" s="235" t="s">
        <v>33931</v>
      </c>
      <c r="T1091" s="236">
        <v>10641.74</v>
      </c>
      <c r="V1091" s="266" t="s">
        <v>12508</v>
      </c>
      <c r="W1091" s="267">
        <v>54347</v>
      </c>
      <c r="Y1091" s="245" t="s">
        <v>12830</v>
      </c>
      <c r="Z1091" s="246">
        <v>591.26</v>
      </c>
    </row>
    <row r="1092" spans="1:26" ht="14.5" x14ac:dyDescent="0.35">
      <c r="A1092" s="259" t="s">
        <v>3617</v>
      </c>
      <c r="B1092" s="259"/>
      <c r="C1092" s="260">
        <v>42467.7</v>
      </c>
      <c r="E1092" s="239" t="s">
        <v>453</v>
      </c>
      <c r="F1092" s="239"/>
      <c r="G1092" s="240">
        <v>4448</v>
      </c>
      <c r="M1092" s="261" t="s">
        <v>36493</v>
      </c>
      <c r="N1092" s="262">
        <v>96448.1</v>
      </c>
      <c r="P1092" s="243" t="s">
        <v>17626</v>
      </c>
      <c r="Q1092" s="244">
        <v>3097</v>
      </c>
      <c r="R1092" s="104"/>
      <c r="S1092" s="235" t="s">
        <v>33932</v>
      </c>
      <c r="T1092" s="236">
        <v>7087.05</v>
      </c>
      <c r="V1092" s="266" t="s">
        <v>10479</v>
      </c>
      <c r="W1092" s="267">
        <v>42467.7</v>
      </c>
      <c r="Y1092" s="245" t="s">
        <v>10678</v>
      </c>
      <c r="Z1092" s="246">
        <v>228310.21</v>
      </c>
    </row>
    <row r="1093" spans="1:26" ht="14.5" x14ac:dyDescent="0.35">
      <c r="A1093" s="259" t="s">
        <v>5831</v>
      </c>
      <c r="B1093" s="259"/>
      <c r="C1093" s="260">
        <v>14782.21</v>
      </c>
      <c r="E1093" s="239" t="s">
        <v>454</v>
      </c>
      <c r="F1093" s="239"/>
      <c r="G1093" s="240">
        <v>60124.7</v>
      </c>
      <c r="M1093" s="261" t="s">
        <v>37959</v>
      </c>
      <c r="N1093" s="262">
        <v>63050.92</v>
      </c>
      <c r="P1093" s="243" t="s">
        <v>17627</v>
      </c>
      <c r="Q1093" s="244">
        <v>11061.19</v>
      </c>
      <c r="R1093" s="104"/>
      <c r="S1093" s="235" t="s">
        <v>33933</v>
      </c>
      <c r="T1093" s="236">
        <v>13118.15</v>
      </c>
      <c r="V1093" s="266" t="s">
        <v>12509</v>
      </c>
      <c r="W1093" s="267">
        <v>14782.21</v>
      </c>
      <c r="Y1093" s="245" t="s">
        <v>7525</v>
      </c>
      <c r="Z1093" s="246">
        <v>28351.74</v>
      </c>
    </row>
    <row r="1094" spans="1:26" ht="14.5" x14ac:dyDescent="0.35">
      <c r="A1094" s="259" t="s">
        <v>5921</v>
      </c>
      <c r="B1094" s="259"/>
      <c r="C1094" s="260">
        <v>479.99</v>
      </c>
      <c r="E1094" s="239" t="s">
        <v>455</v>
      </c>
      <c r="F1094" s="239"/>
      <c r="G1094" s="240">
        <v>75228.88</v>
      </c>
      <c r="M1094" s="261" t="s">
        <v>36494</v>
      </c>
      <c r="N1094" s="262">
        <v>216119.83</v>
      </c>
      <c r="P1094" s="243" t="s">
        <v>17628</v>
      </c>
      <c r="Q1094" s="244">
        <v>1276.3699999999999</v>
      </c>
      <c r="R1094" s="104"/>
      <c r="S1094" s="235" t="s">
        <v>33934</v>
      </c>
      <c r="T1094" s="236">
        <v>1064.72</v>
      </c>
      <c r="V1094" s="266" t="s">
        <v>12510</v>
      </c>
      <c r="W1094" s="267">
        <v>479.99</v>
      </c>
      <c r="Y1094" s="245" t="s">
        <v>7945</v>
      </c>
      <c r="Z1094" s="246">
        <v>1186</v>
      </c>
    </row>
    <row r="1095" spans="1:26" ht="14.5" x14ac:dyDescent="0.35">
      <c r="A1095" s="259" t="s">
        <v>5832</v>
      </c>
      <c r="B1095" s="259"/>
      <c r="C1095" s="260">
        <v>10454.129999999999</v>
      </c>
      <c r="E1095" s="239" t="s">
        <v>456</v>
      </c>
      <c r="F1095" s="239"/>
      <c r="G1095" s="240">
        <v>2508</v>
      </c>
      <c r="M1095" s="261" t="s">
        <v>36495</v>
      </c>
      <c r="N1095" s="262">
        <v>4250.6499999999996</v>
      </c>
      <c r="P1095" s="243" t="s">
        <v>17629</v>
      </c>
      <c r="Q1095" s="244">
        <v>2132</v>
      </c>
      <c r="R1095" s="104"/>
      <c r="S1095" s="235" t="s">
        <v>33935</v>
      </c>
      <c r="T1095" s="236">
        <v>52040.36</v>
      </c>
      <c r="V1095" s="266" t="s">
        <v>12511</v>
      </c>
      <c r="W1095" s="267">
        <v>10454.129999999999</v>
      </c>
      <c r="Y1095" s="245" t="s">
        <v>8194</v>
      </c>
      <c r="Z1095" s="246">
        <v>11852</v>
      </c>
    </row>
    <row r="1096" spans="1:26" ht="14.5" x14ac:dyDescent="0.35">
      <c r="A1096" s="259" t="s">
        <v>5833</v>
      </c>
      <c r="B1096" s="259"/>
      <c r="C1096" s="260">
        <v>5947.09</v>
      </c>
      <c r="E1096" s="239" t="s">
        <v>1447</v>
      </c>
      <c r="F1096" s="239"/>
      <c r="G1096" s="240">
        <v>601.71</v>
      </c>
      <c r="M1096" s="261" t="s">
        <v>35055</v>
      </c>
      <c r="N1096" s="262">
        <v>32819.72</v>
      </c>
      <c r="P1096" s="243" t="s">
        <v>17630</v>
      </c>
      <c r="Q1096" s="244">
        <v>29845</v>
      </c>
      <c r="R1096" s="104"/>
      <c r="S1096" s="235" t="s">
        <v>33936</v>
      </c>
      <c r="T1096" s="236">
        <v>58588.83</v>
      </c>
      <c r="V1096" s="266" t="s">
        <v>12512</v>
      </c>
      <c r="W1096" s="267">
        <v>5947.09</v>
      </c>
      <c r="Y1096" s="245" t="s">
        <v>8454</v>
      </c>
      <c r="Z1096" s="246">
        <v>15019</v>
      </c>
    </row>
    <row r="1097" spans="1:26" ht="14.5" x14ac:dyDescent="0.35">
      <c r="A1097" s="259" t="s">
        <v>5834</v>
      </c>
      <c r="B1097" s="259"/>
      <c r="C1097" s="260">
        <v>10725.24</v>
      </c>
      <c r="E1097" s="239" t="s">
        <v>457</v>
      </c>
      <c r="F1097" s="239"/>
      <c r="G1097" s="240">
        <v>565201.93000000005</v>
      </c>
      <c r="M1097" s="261" t="s">
        <v>37960</v>
      </c>
      <c r="N1097" s="262">
        <v>130946.24000000001</v>
      </c>
      <c r="P1097" s="243" t="s">
        <v>17631</v>
      </c>
      <c r="Q1097" s="244">
        <v>70402.259999999995</v>
      </c>
      <c r="R1097" s="104"/>
      <c r="S1097" s="235" t="s">
        <v>33937</v>
      </c>
      <c r="T1097" s="236">
        <v>11667.47</v>
      </c>
      <c r="V1097" s="266" t="s">
        <v>12513</v>
      </c>
      <c r="W1097" s="267">
        <v>10725.24</v>
      </c>
      <c r="Y1097" s="245" t="s">
        <v>8607</v>
      </c>
      <c r="Z1097" s="246">
        <v>1977</v>
      </c>
    </row>
    <row r="1098" spans="1:26" ht="14.5" x14ac:dyDescent="0.35">
      <c r="A1098" s="259" t="s">
        <v>5835</v>
      </c>
      <c r="B1098" s="259"/>
      <c r="C1098" s="260">
        <v>12393.57</v>
      </c>
      <c r="E1098" s="239" t="s">
        <v>459</v>
      </c>
      <c r="F1098" s="239"/>
      <c r="G1098" s="240">
        <v>903426.83</v>
      </c>
      <c r="M1098" s="261" t="s">
        <v>35056</v>
      </c>
      <c r="N1098" s="262">
        <v>776546.15</v>
      </c>
      <c r="P1098" s="243" t="s">
        <v>17632</v>
      </c>
      <c r="Q1098" s="244">
        <v>62055.22</v>
      </c>
      <c r="R1098" s="104"/>
      <c r="S1098" s="235" t="s">
        <v>33938</v>
      </c>
      <c r="T1098" s="236">
        <v>2663.68</v>
      </c>
      <c r="V1098" s="266" t="s">
        <v>12514</v>
      </c>
      <c r="W1098" s="267">
        <v>12393.57</v>
      </c>
      <c r="Y1098" s="245" t="s">
        <v>8900</v>
      </c>
      <c r="Z1098" s="246">
        <v>5940</v>
      </c>
    </row>
    <row r="1099" spans="1:26" ht="14.5" x14ac:dyDescent="0.35">
      <c r="A1099" s="259" t="s">
        <v>5836</v>
      </c>
      <c r="B1099" s="259"/>
      <c r="C1099" s="260">
        <v>7626.66</v>
      </c>
      <c r="E1099" s="239" t="s">
        <v>1448</v>
      </c>
      <c r="F1099" s="239"/>
      <c r="G1099" s="240">
        <v>90106.55</v>
      </c>
      <c r="M1099" s="261" t="s">
        <v>44984</v>
      </c>
      <c r="N1099" s="262">
        <v>2501437.35</v>
      </c>
      <c r="P1099" s="243" t="s">
        <v>17633</v>
      </c>
      <c r="Q1099" s="244">
        <v>6858</v>
      </c>
      <c r="R1099" s="104"/>
      <c r="S1099" s="235" t="s">
        <v>15395</v>
      </c>
      <c r="T1099" s="236">
        <v>216.36</v>
      </c>
      <c r="V1099" s="266" t="s">
        <v>12516</v>
      </c>
      <c r="W1099" s="267">
        <v>7626.66</v>
      </c>
      <c r="Y1099" s="245" t="s">
        <v>9789</v>
      </c>
      <c r="Z1099" s="246">
        <v>12543</v>
      </c>
    </row>
    <row r="1100" spans="1:26" ht="14.5" x14ac:dyDescent="0.35">
      <c r="A1100" s="259" t="s">
        <v>5837</v>
      </c>
      <c r="B1100" s="259"/>
      <c r="C1100" s="260">
        <v>5690</v>
      </c>
      <c r="E1100" s="239" t="s">
        <v>460</v>
      </c>
      <c r="F1100" s="239"/>
      <c r="G1100" s="240">
        <v>133977.97</v>
      </c>
      <c r="M1100" s="261" t="s">
        <v>36496</v>
      </c>
      <c r="N1100" s="262">
        <v>126671.51</v>
      </c>
      <c r="P1100" s="243" t="s">
        <v>17634</v>
      </c>
      <c r="Q1100" s="244">
        <v>549.67999999999995</v>
      </c>
      <c r="R1100" s="104"/>
      <c r="S1100" s="235" t="s">
        <v>15396</v>
      </c>
      <c r="T1100" s="236">
        <v>6580.39</v>
      </c>
      <c r="V1100" s="266" t="s">
        <v>12518</v>
      </c>
      <c r="W1100" s="267">
        <v>5690</v>
      </c>
      <c r="Y1100" s="245" t="s">
        <v>10129</v>
      </c>
      <c r="Z1100" s="246">
        <v>44377</v>
      </c>
    </row>
    <row r="1101" spans="1:26" ht="14.5" x14ac:dyDescent="0.35">
      <c r="A1101" s="259" t="s">
        <v>5838</v>
      </c>
      <c r="B1101" s="259"/>
      <c r="C1101" s="260">
        <v>130493.23</v>
      </c>
      <c r="E1101" s="239" t="s">
        <v>461</v>
      </c>
      <c r="F1101" s="239"/>
      <c r="G1101" s="240">
        <v>33152</v>
      </c>
      <c r="M1101" s="261" t="s">
        <v>35057</v>
      </c>
      <c r="N1101" s="262">
        <v>17296.93</v>
      </c>
      <c r="P1101" s="243" t="s">
        <v>17635</v>
      </c>
      <c r="Q1101" s="244">
        <v>1050</v>
      </c>
      <c r="R1101" s="104"/>
      <c r="S1101" s="235" t="s">
        <v>15397</v>
      </c>
      <c r="T1101" s="236">
        <v>48887.02</v>
      </c>
      <c r="V1101" s="266" t="s">
        <v>12519</v>
      </c>
      <c r="W1101" s="267">
        <v>130493.23</v>
      </c>
      <c r="Y1101" s="245" t="s">
        <v>12110</v>
      </c>
      <c r="Z1101" s="246">
        <v>4377</v>
      </c>
    </row>
    <row r="1102" spans="1:26" ht="14.5" x14ac:dyDescent="0.35">
      <c r="A1102" s="259" t="s">
        <v>5924</v>
      </c>
      <c r="B1102" s="259"/>
      <c r="C1102" s="260">
        <v>7848</v>
      </c>
      <c r="E1102" s="239" t="s">
        <v>264</v>
      </c>
      <c r="F1102" s="239"/>
      <c r="G1102" s="240">
        <v>33128414.359999999</v>
      </c>
      <c r="M1102" s="261" t="s">
        <v>35058</v>
      </c>
      <c r="N1102" s="262">
        <v>3124.02</v>
      </c>
      <c r="P1102" s="243" t="s">
        <v>17636</v>
      </c>
      <c r="Q1102" s="244">
        <v>62021.75</v>
      </c>
      <c r="R1102" s="104"/>
      <c r="S1102" s="235" t="s">
        <v>21420</v>
      </c>
      <c r="T1102" s="236">
        <v>45200</v>
      </c>
      <c r="V1102" s="266" t="s">
        <v>12520</v>
      </c>
      <c r="W1102" s="267">
        <v>7848</v>
      </c>
      <c r="Y1102" s="245" t="s">
        <v>12414</v>
      </c>
      <c r="Z1102" s="246">
        <v>5363</v>
      </c>
    </row>
    <row r="1103" spans="1:26" ht="14.5" x14ac:dyDescent="0.35">
      <c r="A1103" s="259" t="s">
        <v>5925</v>
      </c>
      <c r="B1103" s="259"/>
      <c r="C1103" s="260">
        <v>433.49</v>
      </c>
      <c r="E1103" s="239" t="s">
        <v>1449</v>
      </c>
      <c r="F1103" s="239"/>
      <c r="G1103" s="240">
        <v>13241.98</v>
      </c>
      <c r="M1103" s="261" t="s">
        <v>35059</v>
      </c>
      <c r="N1103" s="262">
        <v>382865.09</v>
      </c>
      <c r="P1103" s="243" t="s">
        <v>17637</v>
      </c>
      <c r="Q1103" s="244">
        <v>13200</v>
      </c>
      <c r="R1103" s="104"/>
      <c r="S1103" s="235" t="s">
        <v>15398</v>
      </c>
      <c r="T1103" s="236">
        <v>2092.8000000000002</v>
      </c>
      <c r="V1103" s="266" t="s">
        <v>12521</v>
      </c>
      <c r="W1103" s="267">
        <v>433.49</v>
      </c>
      <c r="Y1103" s="245" t="s">
        <v>13106</v>
      </c>
      <c r="Z1103" s="246">
        <v>23050.240000000002</v>
      </c>
    </row>
    <row r="1104" spans="1:26" ht="14.5" x14ac:dyDescent="0.35">
      <c r="A1104" s="259" t="s">
        <v>5839</v>
      </c>
      <c r="B1104" s="259"/>
      <c r="C1104" s="260">
        <v>40235.71</v>
      </c>
      <c r="E1104" s="239" t="s">
        <v>1450</v>
      </c>
      <c r="F1104" s="239"/>
      <c r="G1104" s="240">
        <v>73439</v>
      </c>
      <c r="M1104" s="261" t="s">
        <v>35060</v>
      </c>
      <c r="N1104" s="262">
        <v>539520.32999999996</v>
      </c>
      <c r="P1104" s="243" t="s">
        <v>17638</v>
      </c>
      <c r="Q1104" s="244">
        <v>70402.259999999995</v>
      </c>
      <c r="R1104" s="104"/>
      <c r="S1104" s="235" t="s">
        <v>33939</v>
      </c>
      <c r="T1104" s="236">
        <v>10641.74</v>
      </c>
      <c r="V1104" s="266" t="s">
        <v>12523</v>
      </c>
      <c r="W1104" s="267">
        <v>40235.71</v>
      </c>
      <c r="Y1104" s="245" t="s">
        <v>10679</v>
      </c>
      <c r="Z1104" s="246">
        <v>154035.98000000001</v>
      </c>
    </row>
    <row r="1105" spans="1:26" ht="14.5" x14ac:dyDescent="0.35">
      <c r="A1105" s="259" t="s">
        <v>5927</v>
      </c>
      <c r="B1105" s="259"/>
      <c r="C1105" s="260">
        <v>3793</v>
      </c>
      <c r="E1105" s="239" t="s">
        <v>1451</v>
      </c>
      <c r="F1105" s="239"/>
      <c r="G1105" s="240">
        <v>6708</v>
      </c>
      <c r="M1105" s="261" t="s">
        <v>35061</v>
      </c>
      <c r="N1105" s="262">
        <v>314045.89</v>
      </c>
      <c r="P1105" s="243" t="s">
        <v>17639</v>
      </c>
      <c r="Q1105" s="244">
        <v>16400</v>
      </c>
      <c r="R1105" s="104"/>
      <c r="S1105" s="235" t="s">
        <v>15399</v>
      </c>
      <c r="T1105" s="236">
        <v>88380</v>
      </c>
      <c r="V1105" s="266" t="s">
        <v>12524</v>
      </c>
      <c r="W1105" s="267">
        <v>3793</v>
      </c>
      <c r="Y1105" s="245" t="s">
        <v>7526</v>
      </c>
      <c r="Z1105" s="246">
        <v>37291</v>
      </c>
    </row>
    <row r="1106" spans="1:26" ht="14.5" x14ac:dyDescent="0.35">
      <c r="A1106" s="259" t="s">
        <v>5840</v>
      </c>
      <c r="B1106" s="259"/>
      <c r="C1106" s="260">
        <v>377292.56</v>
      </c>
      <c r="E1106" s="239" t="s">
        <v>1452</v>
      </c>
      <c r="F1106" s="239"/>
      <c r="G1106" s="240">
        <v>2090</v>
      </c>
      <c r="M1106" s="261" t="s">
        <v>55687</v>
      </c>
      <c r="N1106" s="262">
        <v>43482.04</v>
      </c>
      <c r="P1106" s="243" t="s">
        <v>17640</v>
      </c>
      <c r="Q1106" s="244">
        <v>2195.85</v>
      </c>
      <c r="R1106" s="104"/>
      <c r="S1106" s="235" t="s">
        <v>15400</v>
      </c>
      <c r="T1106" s="236">
        <v>14754.55</v>
      </c>
      <c r="V1106" s="266" t="s">
        <v>12525</v>
      </c>
      <c r="W1106" s="267">
        <v>377292.56</v>
      </c>
      <c r="Y1106" s="245" t="s">
        <v>7765</v>
      </c>
      <c r="Z1106" s="246">
        <v>5150</v>
      </c>
    </row>
    <row r="1107" spans="1:26" ht="14.5" x14ac:dyDescent="0.35">
      <c r="A1107" s="259" t="s">
        <v>3619</v>
      </c>
      <c r="B1107" s="259"/>
      <c r="C1107" s="260">
        <v>1394.75</v>
      </c>
      <c r="E1107" s="239" t="s">
        <v>1453</v>
      </c>
      <c r="F1107" s="239"/>
      <c r="G1107" s="240">
        <v>1296</v>
      </c>
      <c r="M1107" s="261" t="s">
        <v>47470</v>
      </c>
      <c r="N1107" s="262">
        <v>16511.96</v>
      </c>
      <c r="P1107" s="243" t="s">
        <v>17641</v>
      </c>
      <c r="Q1107" s="244">
        <v>789</v>
      </c>
      <c r="R1107" s="104"/>
      <c r="S1107" s="235" t="s">
        <v>15401</v>
      </c>
      <c r="T1107" s="236">
        <v>30405.59</v>
      </c>
      <c r="V1107" s="266" t="s">
        <v>10481</v>
      </c>
      <c r="W1107" s="267">
        <v>1394.75</v>
      </c>
      <c r="Y1107" s="245" t="s">
        <v>7946</v>
      </c>
      <c r="Z1107" s="246">
        <v>2955</v>
      </c>
    </row>
    <row r="1108" spans="1:26" ht="14.5" x14ac:dyDescent="0.35">
      <c r="A1108" s="259" t="s">
        <v>5928</v>
      </c>
      <c r="B1108" s="259"/>
      <c r="C1108" s="260">
        <v>248</v>
      </c>
      <c r="E1108" s="239" t="s">
        <v>1454</v>
      </c>
      <c r="F1108" s="239"/>
      <c r="G1108" s="240">
        <v>1946</v>
      </c>
      <c r="M1108" s="261" t="s">
        <v>47471</v>
      </c>
      <c r="N1108" s="262">
        <v>193.21</v>
      </c>
      <c r="P1108" s="243" t="s">
        <v>17642</v>
      </c>
      <c r="Q1108" s="244">
        <v>1221.3499999999999</v>
      </c>
      <c r="R1108" s="104"/>
      <c r="S1108" s="235" t="s">
        <v>33940</v>
      </c>
      <c r="T1108" s="236">
        <v>1064.72</v>
      </c>
      <c r="V1108" s="266" t="s">
        <v>12526</v>
      </c>
      <c r="W1108" s="267">
        <v>248</v>
      </c>
      <c r="Y1108" s="245" t="s">
        <v>8195</v>
      </c>
      <c r="Z1108" s="246">
        <v>36773</v>
      </c>
    </row>
    <row r="1109" spans="1:26" ht="14.5" x14ac:dyDescent="0.35">
      <c r="A1109" s="259" t="s">
        <v>5929</v>
      </c>
      <c r="B1109" s="259"/>
      <c r="C1109" s="260">
        <v>220</v>
      </c>
      <c r="E1109" s="239" t="s">
        <v>1455</v>
      </c>
      <c r="F1109" s="239"/>
      <c r="G1109" s="240">
        <v>15320</v>
      </c>
      <c r="M1109" s="261" t="s">
        <v>42926</v>
      </c>
      <c r="N1109" s="262">
        <v>99000</v>
      </c>
      <c r="P1109" s="243" t="s">
        <v>17643</v>
      </c>
      <c r="Q1109" s="244">
        <v>1050</v>
      </c>
      <c r="R1109" s="104"/>
      <c r="S1109" s="235" t="s">
        <v>15402</v>
      </c>
      <c r="T1109" s="236">
        <v>216.36</v>
      </c>
      <c r="V1109" s="266" t="s">
        <v>12527</v>
      </c>
      <c r="W1109" s="267">
        <v>220</v>
      </c>
      <c r="Y1109" s="245" t="s">
        <v>8608</v>
      </c>
      <c r="Z1109" s="246">
        <v>4739</v>
      </c>
    </row>
    <row r="1110" spans="1:26" ht="14.5" x14ac:dyDescent="0.35">
      <c r="A1110" s="259" t="s">
        <v>5841</v>
      </c>
      <c r="B1110" s="259"/>
      <c r="C1110" s="260">
        <v>7779</v>
      </c>
      <c r="E1110" s="239" t="s">
        <v>1456</v>
      </c>
      <c r="F1110" s="239"/>
      <c r="G1110" s="240">
        <v>4337</v>
      </c>
      <c r="M1110" s="261" t="s">
        <v>55688</v>
      </c>
      <c r="N1110" s="262">
        <v>1148704.5900000001</v>
      </c>
      <c r="P1110" s="243" t="s">
        <v>17644</v>
      </c>
      <c r="Q1110" s="244">
        <v>32984.61</v>
      </c>
      <c r="R1110" s="104"/>
      <c r="S1110" s="235" t="s">
        <v>15403</v>
      </c>
      <c r="T1110" s="236">
        <v>58620.75</v>
      </c>
      <c r="V1110" s="266" t="s">
        <v>12529</v>
      </c>
      <c r="W1110" s="267">
        <v>7779</v>
      </c>
      <c r="Y1110" s="245" t="s">
        <v>8901</v>
      </c>
      <c r="Z1110" s="246">
        <v>8092</v>
      </c>
    </row>
    <row r="1111" spans="1:26" ht="14.5" x14ac:dyDescent="0.35">
      <c r="A1111" s="259" t="s">
        <v>5932</v>
      </c>
      <c r="B1111" s="259"/>
      <c r="C1111" s="260">
        <v>1209.0899999999999</v>
      </c>
      <c r="E1111" s="239" t="s">
        <v>1457</v>
      </c>
      <c r="F1111" s="239"/>
      <c r="G1111" s="240">
        <v>10252</v>
      </c>
      <c r="M1111" s="261" t="s">
        <v>36497</v>
      </c>
      <c r="N1111" s="262">
        <v>54764.03</v>
      </c>
      <c r="P1111" s="243" t="s">
        <v>17645</v>
      </c>
      <c r="Q1111" s="244">
        <v>23872.17</v>
      </c>
      <c r="R1111" s="104"/>
      <c r="S1111" s="235" t="s">
        <v>15404</v>
      </c>
      <c r="T1111" s="236">
        <v>3656.4</v>
      </c>
      <c r="V1111" s="266" t="s">
        <v>12531</v>
      </c>
      <c r="W1111" s="267">
        <v>1209.0899999999999</v>
      </c>
      <c r="Y1111" s="245" t="s">
        <v>9055</v>
      </c>
      <c r="Z1111" s="246">
        <v>3975</v>
      </c>
    </row>
    <row r="1112" spans="1:26" ht="14.5" x14ac:dyDescent="0.35">
      <c r="A1112" s="259" t="s">
        <v>5933</v>
      </c>
      <c r="B1112" s="259"/>
      <c r="C1112" s="260">
        <v>872</v>
      </c>
      <c r="E1112" s="239" t="s">
        <v>1458</v>
      </c>
      <c r="F1112" s="239"/>
      <c r="G1112" s="240">
        <v>9551.33</v>
      </c>
      <c r="M1112" s="261" t="s">
        <v>17586</v>
      </c>
      <c r="N1112" s="262">
        <v>1545816.01</v>
      </c>
      <c r="P1112" s="243" t="s">
        <v>17646</v>
      </c>
      <c r="Q1112" s="244">
        <v>242.97</v>
      </c>
      <c r="R1112" s="104"/>
      <c r="S1112" s="235" t="s">
        <v>15405</v>
      </c>
      <c r="T1112" s="236">
        <v>1961.4</v>
      </c>
      <c r="V1112" s="266" t="s">
        <v>12532</v>
      </c>
      <c r="W1112" s="267">
        <v>872</v>
      </c>
      <c r="Y1112" s="245" t="s">
        <v>9160</v>
      </c>
      <c r="Z1112" s="246">
        <v>23661</v>
      </c>
    </row>
    <row r="1113" spans="1:26" ht="14.5" x14ac:dyDescent="0.35">
      <c r="A1113" s="259" t="s">
        <v>5750</v>
      </c>
      <c r="B1113" s="259"/>
      <c r="C1113" s="260">
        <v>2756.31</v>
      </c>
      <c r="E1113" s="239" t="s">
        <v>1459</v>
      </c>
      <c r="F1113" s="239"/>
      <c r="G1113" s="240">
        <v>33233.43</v>
      </c>
      <c r="M1113" s="261" t="s">
        <v>52913</v>
      </c>
      <c r="N1113" s="262">
        <v>397.27</v>
      </c>
      <c r="P1113" s="243" t="s">
        <v>17647</v>
      </c>
      <c r="Q1113" s="244">
        <v>145642.35999999999</v>
      </c>
      <c r="R1113" s="104"/>
      <c r="S1113" s="235" t="s">
        <v>15406</v>
      </c>
      <c r="T1113" s="236">
        <v>70.8</v>
      </c>
      <c r="V1113" s="266" t="s">
        <v>10482</v>
      </c>
      <c r="W1113" s="267">
        <v>2756.31</v>
      </c>
      <c r="Y1113" s="245" t="s">
        <v>9546</v>
      </c>
      <c r="Z1113" s="246">
        <v>2217</v>
      </c>
    </row>
    <row r="1114" spans="1:26" ht="14.5" x14ac:dyDescent="0.35">
      <c r="A1114" s="259" t="s">
        <v>5751</v>
      </c>
      <c r="B1114" s="259"/>
      <c r="C1114" s="260">
        <v>38053.5</v>
      </c>
      <c r="E1114" s="239" t="s">
        <v>1460</v>
      </c>
      <c r="F1114" s="239"/>
      <c r="G1114" s="240">
        <v>354</v>
      </c>
      <c r="M1114" s="261" t="s">
        <v>55689</v>
      </c>
      <c r="N1114" s="262">
        <v>56.9</v>
      </c>
      <c r="P1114" s="243" t="s">
        <v>17648</v>
      </c>
      <c r="Q1114" s="244">
        <v>2700</v>
      </c>
      <c r="R1114" s="104"/>
      <c r="S1114" s="235" t="s">
        <v>15407</v>
      </c>
      <c r="T1114" s="236">
        <v>128070.89</v>
      </c>
      <c r="V1114" s="266" t="s">
        <v>10483</v>
      </c>
      <c r="W1114" s="267">
        <v>38053.5</v>
      </c>
      <c r="Y1114" s="245" t="s">
        <v>9790</v>
      </c>
      <c r="Z1114" s="246">
        <v>12914</v>
      </c>
    </row>
    <row r="1115" spans="1:26" ht="14.5" x14ac:dyDescent="0.35">
      <c r="A1115" s="259" t="s">
        <v>5752</v>
      </c>
      <c r="B1115" s="259"/>
      <c r="C1115" s="260">
        <v>1406</v>
      </c>
      <c r="E1115" s="239" t="s">
        <v>1461</v>
      </c>
      <c r="F1115" s="239"/>
      <c r="G1115" s="240">
        <v>207163.33</v>
      </c>
      <c r="M1115" s="261" t="s">
        <v>51026</v>
      </c>
      <c r="N1115" s="262">
        <v>384.19</v>
      </c>
      <c r="P1115" s="243" t="s">
        <v>17649</v>
      </c>
      <c r="Q1115" s="244">
        <v>7700</v>
      </c>
      <c r="R1115" s="104"/>
      <c r="S1115" s="235" t="s">
        <v>21427</v>
      </c>
      <c r="T1115" s="236">
        <v>11667.47</v>
      </c>
      <c r="V1115" s="266" t="s">
        <v>10484</v>
      </c>
      <c r="W1115" s="267">
        <v>1406</v>
      </c>
      <c r="Y1115" s="245" t="s">
        <v>10027</v>
      </c>
      <c r="Z1115" s="246">
        <v>3903.75</v>
      </c>
    </row>
    <row r="1116" spans="1:26" ht="14.5" x14ac:dyDescent="0.35">
      <c r="A1116" s="259" t="s">
        <v>5936</v>
      </c>
      <c r="B1116" s="259"/>
      <c r="C1116" s="260">
        <v>5276</v>
      </c>
      <c r="E1116" s="239" t="s">
        <v>1462</v>
      </c>
      <c r="F1116" s="239"/>
      <c r="G1116" s="240">
        <v>8660</v>
      </c>
      <c r="M1116" s="261" t="s">
        <v>55690</v>
      </c>
      <c r="N1116" s="262">
        <v>97.99</v>
      </c>
      <c r="P1116" s="243" t="s">
        <v>17650</v>
      </c>
      <c r="Q1116" s="244">
        <v>781.38</v>
      </c>
      <c r="R1116" s="104"/>
      <c r="S1116" s="235" t="s">
        <v>21428</v>
      </c>
      <c r="T1116" s="236">
        <v>2663.68</v>
      </c>
      <c r="V1116" s="266" t="s">
        <v>12536</v>
      </c>
      <c r="W1116" s="267">
        <v>5276</v>
      </c>
      <c r="Y1116" s="245" t="s">
        <v>10130</v>
      </c>
      <c r="Z1116" s="246">
        <v>56902</v>
      </c>
    </row>
    <row r="1117" spans="1:26" ht="14.5" x14ac:dyDescent="0.35">
      <c r="A1117" s="259" t="s">
        <v>5843</v>
      </c>
      <c r="B1117" s="259"/>
      <c r="C1117" s="260">
        <v>41097.910000000003</v>
      </c>
      <c r="E1117" s="239" t="s">
        <v>1463</v>
      </c>
      <c r="F1117" s="239"/>
      <c r="G1117" s="240">
        <v>6797</v>
      </c>
      <c r="M1117" s="261" t="s">
        <v>52914</v>
      </c>
      <c r="N1117" s="262">
        <v>300</v>
      </c>
      <c r="P1117" s="243" t="s">
        <v>17651</v>
      </c>
      <c r="Q1117" s="244">
        <v>243</v>
      </c>
      <c r="R1117" s="104"/>
      <c r="S1117" s="235" t="s">
        <v>33941</v>
      </c>
      <c r="T1117" s="236">
        <v>735.35</v>
      </c>
      <c r="V1117" s="266" t="s">
        <v>12537</v>
      </c>
      <c r="W1117" s="267">
        <v>41097.910000000003</v>
      </c>
      <c r="Y1117" s="245" t="s">
        <v>10305</v>
      </c>
      <c r="Z1117" s="246">
        <v>4263</v>
      </c>
    </row>
    <row r="1118" spans="1:26" ht="14.5" x14ac:dyDescent="0.35">
      <c r="A1118" s="259" t="s">
        <v>5753</v>
      </c>
      <c r="B1118" s="259"/>
      <c r="C1118" s="260">
        <v>23542.63</v>
      </c>
      <c r="E1118" s="239" t="s">
        <v>1464</v>
      </c>
      <c r="F1118" s="239"/>
      <c r="G1118" s="240">
        <v>251</v>
      </c>
      <c r="M1118" s="261" t="s">
        <v>42927</v>
      </c>
      <c r="N1118" s="262">
        <v>323504.96000000002</v>
      </c>
      <c r="P1118" s="243" t="s">
        <v>17652</v>
      </c>
      <c r="Q1118" s="244">
        <v>156.78</v>
      </c>
      <c r="R1118" s="104"/>
      <c r="S1118" s="235" t="s">
        <v>33942</v>
      </c>
      <c r="T1118" s="236">
        <v>1703.65</v>
      </c>
      <c r="V1118" s="266" t="s">
        <v>10485</v>
      </c>
      <c r="W1118" s="267">
        <v>23542.63</v>
      </c>
      <c r="Y1118" s="245" t="s">
        <v>10375</v>
      </c>
      <c r="Z1118" s="246">
        <v>9398</v>
      </c>
    </row>
    <row r="1119" spans="1:26" ht="14.5" x14ac:dyDescent="0.35">
      <c r="A1119" s="259" t="s">
        <v>5844</v>
      </c>
      <c r="B1119" s="259"/>
      <c r="C1119" s="260">
        <v>14381.45</v>
      </c>
      <c r="E1119" s="239" t="s">
        <v>1465</v>
      </c>
      <c r="F1119" s="239"/>
      <c r="G1119" s="240">
        <v>1455.98</v>
      </c>
      <c r="M1119" s="261" t="s">
        <v>49936</v>
      </c>
      <c r="N1119" s="262">
        <v>6095.4</v>
      </c>
      <c r="P1119" s="243" t="s">
        <v>17653</v>
      </c>
      <c r="Q1119" s="244">
        <v>620.12</v>
      </c>
      <c r="R1119" s="104"/>
      <c r="S1119" s="235" t="s">
        <v>33943</v>
      </c>
      <c r="T1119" s="236">
        <v>36966</v>
      </c>
      <c r="V1119" s="266" t="s">
        <v>12539</v>
      </c>
      <c r="W1119" s="267">
        <v>14381.45</v>
      </c>
      <c r="Y1119" s="245" t="s">
        <v>13107</v>
      </c>
      <c r="Z1119" s="246">
        <v>48159.27</v>
      </c>
    </row>
    <row r="1120" spans="1:26" ht="14.5" x14ac:dyDescent="0.35">
      <c r="A1120" s="259" t="s">
        <v>5845</v>
      </c>
      <c r="B1120" s="259"/>
      <c r="C1120" s="260">
        <v>399.52</v>
      </c>
      <c r="E1120" s="239" t="s">
        <v>1466</v>
      </c>
      <c r="F1120" s="239"/>
      <c r="G1120" s="240">
        <v>41222</v>
      </c>
      <c r="M1120" s="261" t="s">
        <v>42928</v>
      </c>
      <c r="N1120" s="262">
        <v>5662.5</v>
      </c>
      <c r="P1120" s="243" t="s">
        <v>17654</v>
      </c>
      <c r="Q1120" s="244">
        <v>377.87</v>
      </c>
      <c r="R1120" s="104"/>
      <c r="S1120" s="235" t="s">
        <v>21456</v>
      </c>
      <c r="T1120" s="236">
        <v>735.35</v>
      </c>
      <c r="V1120" s="266" t="s">
        <v>12540</v>
      </c>
      <c r="W1120" s="267">
        <v>399.52</v>
      </c>
      <c r="Y1120" s="245" t="s">
        <v>13359</v>
      </c>
      <c r="Z1120" s="246">
        <v>554.37</v>
      </c>
    </row>
    <row r="1121" spans="1:26" ht="14.5" x14ac:dyDescent="0.35">
      <c r="A1121" s="259" t="s">
        <v>5754</v>
      </c>
      <c r="B1121" s="259"/>
      <c r="C1121" s="260">
        <v>90874.5</v>
      </c>
      <c r="E1121" s="239" t="s">
        <v>1467</v>
      </c>
      <c r="F1121" s="239"/>
      <c r="G1121" s="240">
        <v>14158.19</v>
      </c>
      <c r="M1121" s="261" t="s">
        <v>47472</v>
      </c>
      <c r="N1121" s="262">
        <v>2700</v>
      </c>
      <c r="P1121" s="243" t="s">
        <v>17655</v>
      </c>
      <c r="Q1121" s="244">
        <v>765</v>
      </c>
      <c r="R1121" s="104"/>
      <c r="S1121" s="235" t="s">
        <v>21458</v>
      </c>
      <c r="T1121" s="236">
        <v>1703.65</v>
      </c>
      <c r="V1121" s="266" t="s">
        <v>10486</v>
      </c>
      <c r="W1121" s="267">
        <v>90874.5</v>
      </c>
      <c r="Y1121" s="245" t="s">
        <v>10680</v>
      </c>
      <c r="Z1121" s="246">
        <v>260947.39</v>
      </c>
    </row>
    <row r="1122" spans="1:26" ht="14.5" x14ac:dyDescent="0.35">
      <c r="A1122" s="259" t="s">
        <v>3620</v>
      </c>
      <c r="B1122" s="259"/>
      <c r="C1122" s="260">
        <v>188107.14</v>
      </c>
      <c r="E1122" s="239" t="s">
        <v>1468</v>
      </c>
      <c r="F1122" s="239"/>
      <c r="G1122" s="240">
        <v>11526</v>
      </c>
      <c r="M1122" s="261" t="s">
        <v>52915</v>
      </c>
      <c r="N1122" s="262">
        <v>21100</v>
      </c>
      <c r="P1122" s="243" t="s">
        <v>17656</v>
      </c>
      <c r="Q1122" s="244">
        <v>4771.2</v>
      </c>
      <c r="R1122" s="104"/>
      <c r="S1122" s="235" t="s">
        <v>21462</v>
      </c>
      <c r="T1122" s="236">
        <v>36966</v>
      </c>
      <c r="V1122" s="266" t="s">
        <v>10487</v>
      </c>
      <c r="W1122" s="267">
        <v>188107.14</v>
      </c>
      <c r="Y1122" s="245" t="s">
        <v>7527</v>
      </c>
      <c r="Z1122" s="246">
        <v>16644</v>
      </c>
    </row>
    <row r="1123" spans="1:26" ht="14.5" x14ac:dyDescent="0.35">
      <c r="A1123" s="259" t="s">
        <v>3621</v>
      </c>
      <c r="B1123" s="259"/>
      <c r="C1123" s="260">
        <v>105855.43</v>
      </c>
      <c r="E1123" s="239" t="s">
        <v>1469</v>
      </c>
      <c r="F1123" s="239"/>
      <c r="G1123" s="240">
        <v>127035.5</v>
      </c>
      <c r="M1123" s="261" t="s">
        <v>42929</v>
      </c>
      <c r="N1123" s="262">
        <v>26840.19</v>
      </c>
      <c r="P1123" s="243" t="s">
        <v>17657</v>
      </c>
      <c r="Q1123" s="244">
        <v>7134.8</v>
      </c>
      <c r="R1123" s="104"/>
      <c r="S1123" s="235" t="s">
        <v>15408</v>
      </c>
      <c r="T1123" s="236">
        <v>1099189.67</v>
      </c>
      <c r="V1123" s="266" t="s">
        <v>10488</v>
      </c>
      <c r="W1123" s="267">
        <v>105855.43</v>
      </c>
      <c r="Y1123" s="245" t="s">
        <v>8196</v>
      </c>
      <c r="Z1123" s="246">
        <v>11314</v>
      </c>
    </row>
    <row r="1124" spans="1:26" ht="14.5" x14ac:dyDescent="0.35">
      <c r="A1124" s="259" t="s">
        <v>3622</v>
      </c>
      <c r="B1124" s="259"/>
      <c r="C1124" s="260">
        <v>122104.72</v>
      </c>
      <c r="E1124" s="239" t="s">
        <v>1470</v>
      </c>
      <c r="F1124" s="239"/>
      <c r="G1124" s="240">
        <v>13941</v>
      </c>
      <c r="M1124" s="261" t="s">
        <v>42930</v>
      </c>
      <c r="N1124" s="262">
        <v>81750.92</v>
      </c>
      <c r="P1124" s="243" t="s">
        <v>17658</v>
      </c>
      <c r="Q1124" s="244">
        <v>1275</v>
      </c>
      <c r="R1124" s="104"/>
      <c r="S1124" s="235" t="s">
        <v>15409</v>
      </c>
      <c r="T1124" s="236">
        <v>468676.41</v>
      </c>
      <c r="V1124" s="266" t="s">
        <v>10489</v>
      </c>
      <c r="W1124" s="267">
        <v>122104.72</v>
      </c>
      <c r="Y1124" s="245" t="s">
        <v>8455</v>
      </c>
      <c r="Z1124" s="246">
        <v>13630.08</v>
      </c>
    </row>
    <row r="1125" spans="1:26" ht="14.5" x14ac:dyDescent="0.35">
      <c r="A1125" s="259" t="s">
        <v>3623</v>
      </c>
      <c r="B1125" s="259"/>
      <c r="C1125" s="260">
        <v>148541.29999999999</v>
      </c>
      <c r="E1125" s="239" t="s">
        <v>1471</v>
      </c>
      <c r="F1125" s="239"/>
      <c r="G1125" s="240">
        <v>2658</v>
      </c>
      <c r="M1125" s="261" t="s">
        <v>42931</v>
      </c>
      <c r="N1125" s="262">
        <v>39890.15</v>
      </c>
      <c r="P1125" s="243" t="s">
        <v>17659</v>
      </c>
      <c r="Q1125" s="244">
        <v>10251</v>
      </c>
      <c r="R1125" s="104"/>
      <c r="S1125" s="235" t="s">
        <v>15410</v>
      </c>
      <c r="T1125" s="236">
        <v>119942.91</v>
      </c>
      <c r="V1125" s="266" t="s">
        <v>10490</v>
      </c>
      <c r="W1125" s="267">
        <v>148541.29999999999</v>
      </c>
      <c r="Y1125" s="245" t="s">
        <v>9056</v>
      </c>
      <c r="Z1125" s="246">
        <v>5417</v>
      </c>
    </row>
    <row r="1126" spans="1:26" ht="14.5" x14ac:dyDescent="0.35">
      <c r="A1126" s="259" t="s">
        <v>3624</v>
      </c>
      <c r="B1126" s="259"/>
      <c r="C1126" s="260">
        <v>359449.46</v>
      </c>
      <c r="E1126" s="239" t="s">
        <v>1472</v>
      </c>
      <c r="F1126" s="239"/>
      <c r="G1126" s="240">
        <v>1285</v>
      </c>
      <c r="M1126" s="261" t="s">
        <v>55691</v>
      </c>
      <c r="N1126" s="262">
        <v>2363.1999999999998</v>
      </c>
      <c r="P1126" s="243" t="s">
        <v>17660</v>
      </c>
      <c r="Q1126" s="244">
        <v>2000</v>
      </c>
      <c r="R1126" s="104"/>
      <c r="S1126" s="235" t="s">
        <v>15411</v>
      </c>
      <c r="T1126" s="236">
        <v>278965.06</v>
      </c>
      <c r="V1126" s="266" t="s">
        <v>10491</v>
      </c>
      <c r="W1126" s="267">
        <v>359449.46</v>
      </c>
      <c r="Y1126" s="245" t="s">
        <v>9161</v>
      </c>
      <c r="Z1126" s="246">
        <v>1636</v>
      </c>
    </row>
    <row r="1127" spans="1:26" ht="14.5" x14ac:dyDescent="0.35">
      <c r="A1127" s="259" t="s">
        <v>3625</v>
      </c>
      <c r="B1127" s="259"/>
      <c r="C1127" s="260">
        <v>214387.47</v>
      </c>
      <c r="E1127" s="239" t="s">
        <v>1473</v>
      </c>
      <c r="F1127" s="239"/>
      <c r="G1127" s="240">
        <v>31899</v>
      </c>
      <c r="M1127" s="261" t="s">
        <v>47473</v>
      </c>
      <c r="N1127" s="262">
        <v>1975.6</v>
      </c>
      <c r="P1127" s="243" t="s">
        <v>17661</v>
      </c>
      <c r="Q1127" s="244">
        <v>11632</v>
      </c>
      <c r="R1127" s="104"/>
      <c r="S1127" s="235" t="s">
        <v>33944</v>
      </c>
      <c r="T1127" s="236">
        <v>30266.02</v>
      </c>
      <c r="V1127" s="266" t="s">
        <v>10492</v>
      </c>
      <c r="W1127" s="267">
        <v>214387.47</v>
      </c>
      <c r="Y1127" s="245" t="s">
        <v>9547</v>
      </c>
      <c r="Z1127" s="246">
        <v>2000</v>
      </c>
    </row>
    <row r="1128" spans="1:26" ht="14.5" x14ac:dyDescent="0.35">
      <c r="A1128" s="259" t="s">
        <v>5755</v>
      </c>
      <c r="B1128" s="259"/>
      <c r="C1128" s="260">
        <v>154334.82</v>
      </c>
      <c r="E1128" s="239" t="s">
        <v>1474</v>
      </c>
      <c r="F1128" s="239"/>
      <c r="G1128" s="240">
        <v>1841.07</v>
      </c>
      <c r="M1128" s="261" t="s">
        <v>47474</v>
      </c>
      <c r="N1128" s="262">
        <v>29.89</v>
      </c>
      <c r="P1128" s="243" t="s">
        <v>17662</v>
      </c>
      <c r="Q1128" s="244">
        <v>24851.4</v>
      </c>
      <c r="R1128" s="104"/>
      <c r="S1128" s="235" t="s">
        <v>33945</v>
      </c>
      <c r="T1128" s="236">
        <v>1587989.35</v>
      </c>
      <c r="V1128" s="266" t="s">
        <v>10494</v>
      </c>
      <c r="W1128" s="267">
        <v>154334.82</v>
      </c>
      <c r="Y1128" s="245" t="s">
        <v>9791</v>
      </c>
      <c r="Z1128" s="246">
        <v>1932</v>
      </c>
    </row>
    <row r="1129" spans="1:26" ht="14.5" x14ac:dyDescent="0.35">
      <c r="A1129" s="259" t="s">
        <v>3627</v>
      </c>
      <c r="B1129" s="259"/>
      <c r="C1129" s="260">
        <v>141183</v>
      </c>
      <c r="E1129" s="239" t="s">
        <v>1475</v>
      </c>
      <c r="F1129" s="239"/>
      <c r="G1129" s="240">
        <v>38298.97</v>
      </c>
      <c r="M1129" s="261" t="s">
        <v>55692</v>
      </c>
      <c r="N1129" s="262">
        <v>26971.33</v>
      </c>
      <c r="P1129" s="243" t="s">
        <v>17663</v>
      </c>
      <c r="Q1129" s="244">
        <v>2823</v>
      </c>
      <c r="R1129" s="104"/>
      <c r="S1129" s="235" t="s">
        <v>33946</v>
      </c>
      <c r="T1129" s="236">
        <v>131143.63</v>
      </c>
      <c r="V1129" s="266" t="s">
        <v>10495</v>
      </c>
      <c r="W1129" s="267">
        <v>141183</v>
      </c>
      <c r="Y1129" s="245" t="s">
        <v>10028</v>
      </c>
      <c r="Z1129" s="246">
        <v>641</v>
      </c>
    </row>
    <row r="1130" spans="1:26" ht="14.5" x14ac:dyDescent="0.35">
      <c r="A1130" s="259" t="s">
        <v>5756</v>
      </c>
      <c r="B1130" s="259"/>
      <c r="C1130" s="260">
        <v>89247.56</v>
      </c>
      <c r="E1130" s="239" t="s">
        <v>1476</v>
      </c>
      <c r="F1130" s="239"/>
      <c r="G1130" s="240">
        <v>1085</v>
      </c>
      <c r="M1130" s="261" t="s">
        <v>42932</v>
      </c>
      <c r="N1130" s="262">
        <v>25267.53</v>
      </c>
      <c r="P1130" s="243" t="s">
        <v>17664</v>
      </c>
      <c r="Q1130" s="244">
        <v>225</v>
      </c>
      <c r="R1130" s="104"/>
      <c r="S1130" s="235" t="s">
        <v>33947</v>
      </c>
      <c r="T1130" s="236">
        <v>30266.02</v>
      </c>
      <c r="V1130" s="266" t="s">
        <v>10496</v>
      </c>
      <c r="W1130" s="267">
        <v>89247.56</v>
      </c>
      <c r="Y1130" s="245" t="s">
        <v>10131</v>
      </c>
      <c r="Z1130" s="246">
        <v>61206</v>
      </c>
    </row>
    <row r="1131" spans="1:26" ht="14.5" x14ac:dyDescent="0.35">
      <c r="A1131" s="259" t="s">
        <v>3628</v>
      </c>
      <c r="B1131" s="259"/>
      <c r="C1131" s="260">
        <v>106572.27</v>
      </c>
      <c r="E1131" s="239" t="s">
        <v>465</v>
      </c>
      <c r="F1131" s="239"/>
      <c r="G1131" s="240">
        <v>92287.83</v>
      </c>
      <c r="M1131" s="261" t="s">
        <v>49937</v>
      </c>
      <c r="N1131" s="262">
        <v>235</v>
      </c>
      <c r="P1131" s="243" t="s">
        <v>17665</v>
      </c>
      <c r="Q1131" s="244">
        <v>29000</v>
      </c>
      <c r="R1131" s="104"/>
      <c r="S1131" s="235" t="s">
        <v>15412</v>
      </c>
      <c r="T1131" s="236">
        <v>1099189.67</v>
      </c>
      <c r="V1131" s="266" t="s">
        <v>10497</v>
      </c>
      <c r="W1131" s="267">
        <v>106572.27</v>
      </c>
      <c r="Y1131" s="245" t="s">
        <v>10466</v>
      </c>
      <c r="Z1131" s="246">
        <v>1482</v>
      </c>
    </row>
    <row r="1132" spans="1:26" ht="14.5" x14ac:dyDescent="0.35">
      <c r="A1132" s="259" t="s">
        <v>3629</v>
      </c>
      <c r="B1132" s="259"/>
      <c r="C1132" s="260">
        <v>232531.76</v>
      </c>
      <c r="E1132" s="239" t="s">
        <v>1477</v>
      </c>
      <c r="F1132" s="239"/>
      <c r="G1132" s="240">
        <v>17804.12</v>
      </c>
      <c r="M1132" s="261" t="s">
        <v>51955</v>
      </c>
      <c r="N1132" s="262">
        <v>63.5</v>
      </c>
      <c r="P1132" s="243" t="s">
        <v>17666</v>
      </c>
      <c r="Q1132" s="244">
        <v>2700</v>
      </c>
      <c r="R1132" s="104"/>
      <c r="S1132" s="235" t="s">
        <v>15413</v>
      </c>
      <c r="T1132" s="236">
        <v>468676.41</v>
      </c>
      <c r="V1132" s="266" t="s">
        <v>10498</v>
      </c>
      <c r="W1132" s="267">
        <v>232531.76</v>
      </c>
      <c r="Y1132" s="245" t="s">
        <v>12602</v>
      </c>
      <c r="Z1132" s="246">
        <v>9666</v>
      </c>
    </row>
    <row r="1133" spans="1:26" ht="14.5" x14ac:dyDescent="0.35">
      <c r="A1133" s="259" t="s">
        <v>5262</v>
      </c>
      <c r="B1133" s="259"/>
      <c r="C1133" s="260">
        <v>36182.300000000003</v>
      </c>
      <c r="E1133" s="239" t="s">
        <v>1478</v>
      </c>
      <c r="F1133" s="239"/>
      <c r="G1133" s="240">
        <v>4757</v>
      </c>
      <c r="M1133" s="261" t="s">
        <v>47475</v>
      </c>
      <c r="N1133" s="262">
        <v>300</v>
      </c>
      <c r="P1133" s="243" t="s">
        <v>17667</v>
      </c>
      <c r="Q1133" s="244">
        <v>7700</v>
      </c>
      <c r="R1133" s="104"/>
      <c r="S1133" s="235" t="s">
        <v>15414</v>
      </c>
      <c r="T1133" s="236">
        <v>119942.91</v>
      </c>
      <c r="V1133" s="266" t="s">
        <v>12541</v>
      </c>
      <c r="W1133" s="267">
        <v>36182.300000000003</v>
      </c>
      <c r="Y1133" s="245" t="s">
        <v>12833</v>
      </c>
      <c r="Z1133" s="246">
        <v>2708.36</v>
      </c>
    </row>
    <row r="1134" spans="1:26" ht="14.5" x14ac:dyDescent="0.35">
      <c r="A1134" s="259" t="s">
        <v>14058</v>
      </c>
      <c r="B1134" s="259"/>
      <c r="C1134" s="260">
        <v>49208.52</v>
      </c>
      <c r="E1134" s="239" t="s">
        <v>4323</v>
      </c>
      <c r="F1134" s="239"/>
      <c r="G1134" s="240">
        <v>2270.16</v>
      </c>
      <c r="M1134" s="261" t="s">
        <v>52916</v>
      </c>
      <c r="N1134" s="262">
        <v>1800</v>
      </c>
      <c r="P1134" s="243" t="s">
        <v>17668</v>
      </c>
      <c r="Q1134" s="244">
        <v>781.38</v>
      </c>
      <c r="R1134" s="104"/>
      <c r="S1134" s="235" t="s">
        <v>15415</v>
      </c>
      <c r="T1134" s="236">
        <v>278965.06</v>
      </c>
      <c r="V1134" s="266" t="s">
        <v>14059</v>
      </c>
      <c r="W1134" s="267">
        <v>49208.52</v>
      </c>
      <c r="Y1134" s="245" t="s">
        <v>10681</v>
      </c>
      <c r="Z1134" s="246">
        <v>128276.44</v>
      </c>
    </row>
    <row r="1135" spans="1:26" ht="14.5" x14ac:dyDescent="0.35">
      <c r="A1135" s="259" t="s">
        <v>5172</v>
      </c>
      <c r="B1135" s="259"/>
      <c r="C1135" s="260">
        <v>516041.88</v>
      </c>
      <c r="E1135" s="239" t="s">
        <v>1479</v>
      </c>
      <c r="F1135" s="239"/>
      <c r="G1135" s="240">
        <v>2446</v>
      </c>
      <c r="M1135" s="261" t="s">
        <v>42933</v>
      </c>
      <c r="N1135" s="262">
        <v>2060.27</v>
      </c>
      <c r="P1135" s="243" t="s">
        <v>17669</v>
      </c>
      <c r="Q1135" s="244">
        <v>243</v>
      </c>
      <c r="R1135" s="104"/>
      <c r="S1135" s="235" t="s">
        <v>21555</v>
      </c>
      <c r="T1135" s="236">
        <v>1587989.35</v>
      </c>
      <c r="V1135" s="266" t="s">
        <v>12542</v>
      </c>
      <c r="W1135" s="267">
        <v>516041.88</v>
      </c>
      <c r="Y1135" s="245" t="s">
        <v>8197</v>
      </c>
      <c r="Z1135" s="246">
        <v>11230</v>
      </c>
    </row>
    <row r="1136" spans="1:26" ht="14.5" x14ac:dyDescent="0.35">
      <c r="A1136" s="259" t="s">
        <v>5263</v>
      </c>
      <c r="B1136" s="259"/>
      <c r="C1136" s="260">
        <v>16708</v>
      </c>
      <c r="E1136" s="239" t="s">
        <v>4324</v>
      </c>
      <c r="F1136" s="239"/>
      <c r="G1136" s="240">
        <v>1477.56</v>
      </c>
      <c r="M1136" s="261" t="s">
        <v>42934</v>
      </c>
      <c r="N1136" s="262">
        <v>6369.71</v>
      </c>
      <c r="P1136" s="243" t="s">
        <v>17670</v>
      </c>
      <c r="Q1136" s="244">
        <v>156.78</v>
      </c>
      <c r="R1136" s="104"/>
      <c r="S1136" s="235" t="s">
        <v>21559</v>
      </c>
      <c r="T1136" s="236">
        <v>131143.63</v>
      </c>
      <c r="V1136" s="266" t="s">
        <v>12543</v>
      </c>
      <c r="W1136" s="267">
        <v>16708</v>
      </c>
      <c r="Y1136" s="245" t="s">
        <v>8609</v>
      </c>
      <c r="Z1136" s="246">
        <v>4607</v>
      </c>
    </row>
    <row r="1137" spans="1:26" ht="14.5" x14ac:dyDescent="0.35">
      <c r="A1137" s="259" t="s">
        <v>3630</v>
      </c>
      <c r="B1137" s="259"/>
      <c r="C1137" s="260">
        <v>59634.98</v>
      </c>
      <c r="E1137" s="239" t="s">
        <v>1480</v>
      </c>
      <c r="F1137" s="239"/>
      <c r="G1137" s="240">
        <v>177419</v>
      </c>
      <c r="M1137" s="261" t="s">
        <v>42935</v>
      </c>
      <c r="N1137" s="262">
        <v>4409.12</v>
      </c>
      <c r="P1137" s="243" t="s">
        <v>17671</v>
      </c>
      <c r="Q1137" s="244">
        <v>225</v>
      </c>
      <c r="R1137" s="104"/>
      <c r="S1137" s="235" t="s">
        <v>15416</v>
      </c>
      <c r="T1137" s="236">
        <v>20595.560000000001</v>
      </c>
      <c r="V1137" s="266" t="s">
        <v>10499</v>
      </c>
      <c r="W1137" s="267">
        <v>59634.98</v>
      </c>
      <c r="Y1137" s="245" t="s">
        <v>8902</v>
      </c>
      <c r="Z1137" s="246">
        <v>5780</v>
      </c>
    </row>
    <row r="1138" spans="1:26" ht="14.5" x14ac:dyDescent="0.35">
      <c r="A1138" s="259" t="s">
        <v>5173</v>
      </c>
      <c r="B1138" s="259"/>
      <c r="C1138" s="260">
        <v>68031</v>
      </c>
      <c r="E1138" s="239" t="s">
        <v>1481</v>
      </c>
      <c r="F1138" s="239"/>
      <c r="G1138" s="240">
        <v>13123.53</v>
      </c>
      <c r="M1138" s="261" t="s">
        <v>55693</v>
      </c>
      <c r="N1138" s="262">
        <v>184.27</v>
      </c>
      <c r="P1138" s="243" t="s">
        <v>17672</v>
      </c>
      <c r="Q1138" s="244">
        <v>13017.12</v>
      </c>
      <c r="R1138" s="104"/>
      <c r="S1138" s="235" t="s">
        <v>33948</v>
      </c>
      <c r="T1138" s="236">
        <v>1012</v>
      </c>
      <c r="V1138" s="266" t="s">
        <v>12545</v>
      </c>
      <c r="W1138" s="267">
        <v>68031</v>
      </c>
      <c r="Y1138" s="245" t="s">
        <v>9548</v>
      </c>
      <c r="Z1138" s="246">
        <v>1841</v>
      </c>
    </row>
    <row r="1139" spans="1:26" ht="14.5" x14ac:dyDescent="0.35">
      <c r="A1139" s="259" t="s">
        <v>5174</v>
      </c>
      <c r="B1139" s="259"/>
      <c r="C1139" s="260">
        <v>37180.51</v>
      </c>
      <c r="E1139" s="239" t="s">
        <v>1482</v>
      </c>
      <c r="F1139" s="239"/>
      <c r="G1139" s="240">
        <v>124152.13</v>
      </c>
      <c r="M1139" s="261" t="s">
        <v>47476</v>
      </c>
      <c r="N1139" s="262">
        <v>251.44</v>
      </c>
      <c r="P1139" s="243" t="s">
        <v>17673</v>
      </c>
      <c r="Q1139" s="244">
        <v>10869.2</v>
      </c>
      <c r="R1139" s="104"/>
      <c r="S1139" s="235" t="s">
        <v>33949</v>
      </c>
      <c r="T1139" s="236">
        <v>2620</v>
      </c>
      <c r="V1139" s="266" t="s">
        <v>12546</v>
      </c>
      <c r="W1139" s="267">
        <v>37180.51</v>
      </c>
      <c r="Y1139" s="245" t="s">
        <v>9792</v>
      </c>
      <c r="Z1139" s="246">
        <v>6566</v>
      </c>
    </row>
    <row r="1140" spans="1:26" ht="14.5" x14ac:dyDescent="0.35">
      <c r="A1140" s="259" t="s">
        <v>5175</v>
      </c>
      <c r="B1140" s="259"/>
      <c r="C1140" s="260">
        <v>47304.52</v>
      </c>
      <c r="E1140" s="239" t="s">
        <v>1483</v>
      </c>
      <c r="F1140" s="239"/>
      <c r="G1140" s="240">
        <v>837</v>
      </c>
      <c r="M1140" s="261" t="s">
        <v>51956</v>
      </c>
      <c r="N1140" s="262">
        <v>131839</v>
      </c>
      <c r="P1140" s="243" t="s">
        <v>17674</v>
      </c>
      <c r="Q1140" s="244">
        <v>377.87</v>
      </c>
      <c r="R1140" s="104"/>
      <c r="S1140" s="235" t="s">
        <v>33950</v>
      </c>
      <c r="T1140" s="236">
        <v>270.08</v>
      </c>
      <c r="V1140" s="266" t="s">
        <v>10500</v>
      </c>
      <c r="W1140" s="267">
        <v>47304.52</v>
      </c>
      <c r="Y1140" s="245" t="s">
        <v>12039</v>
      </c>
      <c r="Z1140" s="246">
        <v>18281</v>
      </c>
    </row>
    <row r="1141" spans="1:26" ht="14.5" x14ac:dyDescent="0.35">
      <c r="A1141" s="259" t="s">
        <v>5176</v>
      </c>
      <c r="B1141" s="259"/>
      <c r="C1141" s="260">
        <v>80192.240000000005</v>
      </c>
      <c r="E1141" s="239" t="s">
        <v>1484</v>
      </c>
      <c r="F1141" s="239"/>
      <c r="G1141" s="240">
        <v>7932.05</v>
      </c>
      <c r="M1141" s="261" t="s">
        <v>51957</v>
      </c>
      <c r="N1141" s="262">
        <v>41200</v>
      </c>
      <c r="P1141" s="243" t="s">
        <v>17675</v>
      </c>
      <c r="Q1141" s="244">
        <v>71237.2</v>
      </c>
      <c r="R1141" s="104"/>
      <c r="S1141" s="235" t="s">
        <v>33951</v>
      </c>
      <c r="T1141" s="236">
        <v>10650</v>
      </c>
      <c r="V1141" s="266" t="s">
        <v>12547</v>
      </c>
      <c r="W1141" s="267">
        <v>80192.240000000005</v>
      </c>
      <c r="Y1141" s="245" t="s">
        <v>10376</v>
      </c>
      <c r="Z1141" s="246">
        <v>4021</v>
      </c>
    </row>
    <row r="1142" spans="1:26" ht="14.5" x14ac:dyDescent="0.35">
      <c r="A1142" s="259" t="s">
        <v>5177</v>
      </c>
      <c r="B1142" s="259"/>
      <c r="C1142" s="260">
        <v>129981.01</v>
      </c>
      <c r="E1142" s="239" t="s">
        <v>1485</v>
      </c>
      <c r="F1142" s="239"/>
      <c r="G1142" s="240">
        <v>51150.28</v>
      </c>
      <c r="M1142" s="261" t="s">
        <v>47477</v>
      </c>
      <c r="N1142" s="262">
        <v>798754.74</v>
      </c>
      <c r="P1142" s="243" t="s">
        <v>17676</v>
      </c>
      <c r="Q1142" s="244">
        <v>30500</v>
      </c>
      <c r="R1142" s="104"/>
      <c r="S1142" s="235" t="s">
        <v>33952</v>
      </c>
      <c r="T1142" s="236">
        <v>1012</v>
      </c>
      <c r="V1142" s="266" t="s">
        <v>10501</v>
      </c>
      <c r="W1142" s="267">
        <v>129981.01</v>
      </c>
      <c r="Y1142" s="245" t="s">
        <v>12834</v>
      </c>
      <c r="Z1142" s="246">
        <v>7263</v>
      </c>
    </row>
    <row r="1143" spans="1:26" ht="14.5" x14ac:dyDescent="0.35">
      <c r="A1143" s="259" t="s">
        <v>5179</v>
      </c>
      <c r="B1143" s="259"/>
      <c r="C1143" s="260">
        <v>82313.240000000005</v>
      </c>
      <c r="E1143" s="239" t="s">
        <v>1486</v>
      </c>
      <c r="F1143" s="239"/>
      <c r="G1143" s="240">
        <v>12982.15</v>
      </c>
      <c r="M1143" s="261" t="s">
        <v>47478</v>
      </c>
      <c r="N1143" s="262">
        <v>61028.26</v>
      </c>
      <c r="P1143" s="243" t="s">
        <v>17677</v>
      </c>
      <c r="Q1143" s="244">
        <v>267.55</v>
      </c>
      <c r="R1143" s="104"/>
      <c r="S1143" s="235" t="s">
        <v>33953</v>
      </c>
      <c r="T1143" s="236">
        <v>2620</v>
      </c>
      <c r="V1143" s="266" t="s">
        <v>12767</v>
      </c>
      <c r="W1143" s="267">
        <v>82313.240000000005</v>
      </c>
      <c r="Y1143" s="245" t="s">
        <v>10682</v>
      </c>
      <c r="Z1143" s="246">
        <v>59589</v>
      </c>
    </row>
    <row r="1144" spans="1:26" ht="14.5" x14ac:dyDescent="0.35">
      <c r="A1144" s="259" t="s">
        <v>5180</v>
      </c>
      <c r="B1144" s="259"/>
      <c r="C1144" s="260">
        <v>318492.05</v>
      </c>
      <c r="E1144" s="239" t="s">
        <v>1487</v>
      </c>
      <c r="F1144" s="239"/>
      <c r="G1144" s="240">
        <v>9524</v>
      </c>
      <c r="M1144" s="261" t="s">
        <v>47479</v>
      </c>
      <c r="N1144" s="262">
        <v>146362.5</v>
      </c>
      <c r="P1144" s="243" t="s">
        <v>17678</v>
      </c>
      <c r="Q1144" s="244">
        <v>41087.31</v>
      </c>
      <c r="R1144" s="104"/>
      <c r="S1144" s="235" t="s">
        <v>21585</v>
      </c>
      <c r="T1144" s="236">
        <v>270.08</v>
      </c>
      <c r="V1144" s="266" t="s">
        <v>10502</v>
      </c>
      <c r="W1144" s="267">
        <v>318492.05</v>
      </c>
      <c r="Y1144" s="245" t="s">
        <v>7528</v>
      </c>
      <c r="Z1144" s="246">
        <v>27927</v>
      </c>
    </row>
    <row r="1145" spans="1:26" ht="14.5" x14ac:dyDescent="0.35">
      <c r="A1145" s="259" t="s">
        <v>5268</v>
      </c>
      <c r="B1145" s="259"/>
      <c r="C1145" s="260">
        <v>4875</v>
      </c>
      <c r="E1145" s="239" t="s">
        <v>1488</v>
      </c>
      <c r="F1145" s="239"/>
      <c r="G1145" s="240">
        <v>28760.59</v>
      </c>
      <c r="M1145" s="261" t="s">
        <v>47480</v>
      </c>
      <c r="N1145" s="262">
        <v>11192.95</v>
      </c>
      <c r="P1145" s="243" t="s">
        <v>17679</v>
      </c>
      <c r="Q1145" s="244">
        <v>8318.77</v>
      </c>
      <c r="R1145" s="104"/>
      <c r="S1145" s="235" t="s">
        <v>15417</v>
      </c>
      <c r="T1145" s="236">
        <v>20595.560000000001</v>
      </c>
      <c r="V1145" s="266" t="s">
        <v>12552</v>
      </c>
      <c r="W1145" s="267">
        <v>4875</v>
      </c>
      <c r="Y1145" s="245" t="s">
        <v>7766</v>
      </c>
      <c r="Z1145" s="246">
        <v>900</v>
      </c>
    </row>
    <row r="1146" spans="1:26" ht="14.5" x14ac:dyDescent="0.35">
      <c r="A1146" s="259" t="s">
        <v>5269</v>
      </c>
      <c r="B1146" s="259"/>
      <c r="C1146" s="260">
        <v>637.5</v>
      </c>
      <c r="E1146" s="239" t="s">
        <v>1489</v>
      </c>
      <c r="F1146" s="239"/>
      <c r="G1146" s="240">
        <v>1410.99</v>
      </c>
      <c r="M1146" s="261" t="s">
        <v>17631</v>
      </c>
      <c r="N1146" s="262">
        <v>18372.22</v>
      </c>
      <c r="P1146" s="243" t="s">
        <v>17680</v>
      </c>
      <c r="Q1146" s="244">
        <v>12000</v>
      </c>
      <c r="R1146" s="104"/>
      <c r="S1146" s="235" t="s">
        <v>21587</v>
      </c>
      <c r="T1146" s="236">
        <v>10650</v>
      </c>
      <c r="V1146" s="266" t="s">
        <v>12553</v>
      </c>
      <c r="W1146" s="267">
        <v>637.5</v>
      </c>
      <c r="Y1146" s="245" t="s">
        <v>7947</v>
      </c>
      <c r="Z1146" s="246">
        <v>680</v>
      </c>
    </row>
    <row r="1147" spans="1:26" ht="14.5" x14ac:dyDescent="0.35">
      <c r="A1147" s="259" t="s">
        <v>5181</v>
      </c>
      <c r="B1147" s="259"/>
      <c r="C1147" s="260">
        <v>479493.76</v>
      </c>
      <c r="E1147" s="239" t="s">
        <v>1490</v>
      </c>
      <c r="F1147" s="239"/>
      <c r="G1147" s="240">
        <v>1652</v>
      </c>
      <c r="M1147" s="261" t="s">
        <v>55694</v>
      </c>
      <c r="N1147" s="262">
        <v>301.04000000000002</v>
      </c>
      <c r="P1147" s="243" t="s">
        <v>17681</v>
      </c>
      <c r="Q1147" s="244">
        <v>311531.98</v>
      </c>
      <c r="R1147" s="104"/>
      <c r="S1147" s="235" t="s">
        <v>15418</v>
      </c>
      <c r="T1147" s="236">
        <v>6750</v>
      </c>
      <c r="V1147" s="266" t="s">
        <v>12554</v>
      </c>
      <c r="W1147" s="267">
        <v>479493.76</v>
      </c>
      <c r="Y1147" s="245" t="s">
        <v>8198</v>
      </c>
      <c r="Z1147" s="246">
        <v>38114</v>
      </c>
    </row>
    <row r="1148" spans="1:26" ht="14.5" x14ac:dyDescent="0.35">
      <c r="A1148" s="259" t="s">
        <v>5182</v>
      </c>
      <c r="B1148" s="259"/>
      <c r="C1148" s="260">
        <v>135626</v>
      </c>
      <c r="E1148" s="239" t="s">
        <v>1491</v>
      </c>
      <c r="F1148" s="239"/>
      <c r="G1148" s="240">
        <v>9738</v>
      </c>
      <c r="M1148" s="261" t="s">
        <v>55695</v>
      </c>
      <c r="N1148" s="262">
        <v>118.05</v>
      </c>
      <c r="P1148" s="243" t="s">
        <v>17682</v>
      </c>
      <c r="Q1148" s="244">
        <v>30093.5</v>
      </c>
      <c r="R1148" s="104"/>
      <c r="S1148" s="235" t="s">
        <v>15419</v>
      </c>
      <c r="T1148" s="236">
        <v>8749.98</v>
      </c>
      <c r="V1148" s="266" t="s">
        <v>12555</v>
      </c>
      <c r="W1148" s="267">
        <v>135626</v>
      </c>
      <c r="Y1148" s="245" t="s">
        <v>9793</v>
      </c>
      <c r="Z1148" s="246">
        <v>2901</v>
      </c>
    </row>
    <row r="1149" spans="1:26" ht="14.5" x14ac:dyDescent="0.35">
      <c r="A1149" s="259" t="s">
        <v>5270</v>
      </c>
      <c r="B1149" s="259"/>
      <c r="C1149" s="260">
        <v>6660</v>
      </c>
      <c r="E1149" s="239" t="s">
        <v>1492</v>
      </c>
      <c r="F1149" s="239"/>
      <c r="G1149" s="240">
        <v>164071</v>
      </c>
      <c r="M1149" s="261" t="s">
        <v>17634</v>
      </c>
      <c r="N1149" s="262">
        <v>354.49</v>
      </c>
      <c r="P1149" s="243" t="s">
        <v>17683</v>
      </c>
      <c r="Q1149" s="244">
        <v>83258.52</v>
      </c>
      <c r="R1149" s="104"/>
      <c r="S1149" s="235" t="s">
        <v>15420</v>
      </c>
      <c r="T1149" s="236">
        <v>593.02</v>
      </c>
      <c r="V1149" s="266" t="s">
        <v>12556</v>
      </c>
      <c r="W1149" s="267">
        <v>6660</v>
      </c>
      <c r="Y1149" s="245" t="s">
        <v>10132</v>
      </c>
      <c r="Z1149" s="246">
        <v>97517.47</v>
      </c>
    </row>
    <row r="1150" spans="1:26" ht="14.5" x14ac:dyDescent="0.35">
      <c r="A1150" s="259" t="s">
        <v>3632</v>
      </c>
      <c r="B1150" s="259"/>
      <c r="C1150" s="260">
        <v>8364.92</v>
      </c>
      <c r="E1150" s="239" t="s">
        <v>1493</v>
      </c>
      <c r="F1150" s="239"/>
      <c r="G1150" s="240">
        <v>6317</v>
      </c>
      <c r="M1150" s="261" t="s">
        <v>17635</v>
      </c>
      <c r="N1150" s="262">
        <v>4875</v>
      </c>
      <c r="P1150" s="243" t="s">
        <v>17684</v>
      </c>
      <c r="Q1150" s="244">
        <v>3716.12</v>
      </c>
      <c r="R1150" s="104"/>
      <c r="S1150" s="235" t="s">
        <v>15421</v>
      </c>
      <c r="T1150" s="236">
        <v>13685</v>
      </c>
      <c r="V1150" s="266" t="s">
        <v>10504</v>
      </c>
      <c r="W1150" s="267">
        <v>8364.92</v>
      </c>
      <c r="Y1150" s="245" t="s">
        <v>12416</v>
      </c>
      <c r="Z1150" s="246">
        <v>1700</v>
      </c>
    </row>
    <row r="1151" spans="1:26" ht="14.5" x14ac:dyDescent="0.35">
      <c r="A1151" s="259" t="s">
        <v>5272</v>
      </c>
      <c r="B1151" s="259"/>
      <c r="C1151" s="260">
        <v>2880</v>
      </c>
      <c r="E1151" s="239" t="s">
        <v>1494</v>
      </c>
      <c r="F1151" s="239"/>
      <c r="G1151" s="240">
        <v>4119.99</v>
      </c>
      <c r="M1151" s="261" t="s">
        <v>52917</v>
      </c>
      <c r="N1151" s="262">
        <v>8400</v>
      </c>
      <c r="P1151" s="243" t="s">
        <v>17685</v>
      </c>
      <c r="Q1151" s="244">
        <v>5839.79</v>
      </c>
      <c r="R1151" s="104"/>
      <c r="S1151" s="235" t="s">
        <v>33954</v>
      </c>
      <c r="T1151" s="236">
        <v>11674</v>
      </c>
      <c r="V1151" s="266" t="s">
        <v>12558</v>
      </c>
      <c r="W1151" s="267">
        <v>2880</v>
      </c>
      <c r="Y1151" s="245" t="s">
        <v>10683</v>
      </c>
      <c r="Z1151" s="246">
        <v>169739.47</v>
      </c>
    </row>
    <row r="1152" spans="1:26" ht="14.5" x14ac:dyDescent="0.35">
      <c r="A1152" s="259" t="s">
        <v>5273</v>
      </c>
      <c r="B1152" s="259"/>
      <c r="C1152" s="260">
        <v>9666</v>
      </c>
      <c r="E1152" s="239" t="s">
        <v>1495</v>
      </c>
      <c r="F1152" s="239"/>
      <c r="G1152" s="240">
        <v>46349.16</v>
      </c>
      <c r="M1152" s="261" t="s">
        <v>55696</v>
      </c>
      <c r="N1152" s="262">
        <v>30.6</v>
      </c>
      <c r="P1152" s="243" t="s">
        <v>17686</v>
      </c>
      <c r="Q1152" s="244">
        <v>13496.56</v>
      </c>
      <c r="R1152" s="104"/>
      <c r="S1152" s="235" t="s">
        <v>15422</v>
      </c>
      <c r="T1152" s="236">
        <v>6750</v>
      </c>
      <c r="V1152" s="266" t="s">
        <v>12560</v>
      </c>
      <c r="W1152" s="267">
        <v>9666</v>
      </c>
      <c r="Y1152" s="245" t="s">
        <v>7529</v>
      </c>
      <c r="Z1152" s="246">
        <v>49448</v>
      </c>
    </row>
    <row r="1153" spans="1:26" ht="14.5" x14ac:dyDescent="0.35">
      <c r="A1153" s="259" t="s">
        <v>3633</v>
      </c>
      <c r="B1153" s="259"/>
      <c r="C1153" s="260">
        <v>77993.55</v>
      </c>
      <c r="E1153" s="239" t="s">
        <v>1496</v>
      </c>
      <c r="F1153" s="239"/>
      <c r="G1153" s="240">
        <v>3165</v>
      </c>
      <c r="M1153" s="261" t="s">
        <v>55697</v>
      </c>
      <c r="N1153" s="262">
        <v>12</v>
      </c>
      <c r="P1153" s="243" t="s">
        <v>17687</v>
      </c>
      <c r="Q1153" s="244">
        <v>140.87</v>
      </c>
      <c r="R1153" s="104"/>
      <c r="S1153" s="235" t="s">
        <v>15423</v>
      </c>
      <c r="T1153" s="236">
        <v>8749.98</v>
      </c>
      <c r="V1153" s="266" t="s">
        <v>10505</v>
      </c>
      <c r="W1153" s="267">
        <v>77993.55</v>
      </c>
      <c r="Y1153" s="245" t="s">
        <v>7767</v>
      </c>
      <c r="Z1153" s="246">
        <v>2181</v>
      </c>
    </row>
    <row r="1154" spans="1:26" ht="14.5" x14ac:dyDescent="0.35">
      <c r="A1154" s="259" t="s">
        <v>5975</v>
      </c>
      <c r="B1154" s="259"/>
      <c r="C1154" s="260">
        <v>91927.44</v>
      </c>
      <c r="E1154" s="239" t="s">
        <v>1497</v>
      </c>
      <c r="F1154" s="239"/>
      <c r="G1154" s="240">
        <v>17853</v>
      </c>
      <c r="M1154" s="261" t="s">
        <v>49938</v>
      </c>
      <c r="N1154" s="262">
        <v>78420.990000000005</v>
      </c>
      <c r="P1154" s="243" t="s">
        <v>17688</v>
      </c>
      <c r="Q1154" s="244">
        <v>358</v>
      </c>
      <c r="R1154" s="104"/>
      <c r="S1154" s="235" t="s">
        <v>15424</v>
      </c>
      <c r="T1154" s="236">
        <v>593.02</v>
      </c>
      <c r="V1154" s="266" t="s">
        <v>12561</v>
      </c>
      <c r="W1154" s="267">
        <v>91927.44</v>
      </c>
      <c r="Y1154" s="245" t="s">
        <v>7948</v>
      </c>
      <c r="Z1154" s="246">
        <v>657</v>
      </c>
    </row>
    <row r="1155" spans="1:26" ht="14.5" x14ac:dyDescent="0.35">
      <c r="A1155" s="259" t="s">
        <v>5274</v>
      </c>
      <c r="B1155" s="259"/>
      <c r="C1155" s="260">
        <v>22552</v>
      </c>
      <c r="E1155" s="239" t="s">
        <v>1498</v>
      </c>
      <c r="F1155" s="239"/>
      <c r="G1155" s="240">
        <v>6904.61</v>
      </c>
      <c r="M1155" s="261" t="s">
        <v>49939</v>
      </c>
      <c r="N1155" s="262">
        <v>78055.66</v>
      </c>
      <c r="P1155" s="243" t="s">
        <v>17689</v>
      </c>
      <c r="Q1155" s="244">
        <v>415457.28000000003</v>
      </c>
      <c r="R1155" s="104"/>
      <c r="S1155" s="235" t="s">
        <v>15425</v>
      </c>
      <c r="T1155" s="236">
        <v>13685</v>
      </c>
      <c r="V1155" s="266" t="s">
        <v>12562</v>
      </c>
      <c r="W1155" s="267">
        <v>22552</v>
      </c>
      <c r="Y1155" s="245" t="s">
        <v>8199</v>
      </c>
      <c r="Z1155" s="246">
        <v>6603</v>
      </c>
    </row>
    <row r="1156" spans="1:26" ht="14.5" x14ac:dyDescent="0.35">
      <c r="A1156" s="259" t="s">
        <v>5275</v>
      </c>
      <c r="B1156" s="259"/>
      <c r="C1156" s="260">
        <v>23196</v>
      </c>
      <c r="E1156" s="239" t="s">
        <v>1499</v>
      </c>
      <c r="F1156" s="239"/>
      <c r="G1156" s="240">
        <v>287</v>
      </c>
      <c r="M1156" s="261" t="s">
        <v>47481</v>
      </c>
      <c r="N1156" s="262">
        <v>25599.45</v>
      </c>
      <c r="P1156" s="243" t="s">
        <v>17690</v>
      </c>
      <c r="Q1156" s="244">
        <v>114701.63</v>
      </c>
      <c r="R1156" s="104"/>
      <c r="S1156" s="235" t="s">
        <v>21608</v>
      </c>
      <c r="T1156" s="236">
        <v>11674</v>
      </c>
      <c r="V1156" s="266" t="s">
        <v>12563</v>
      </c>
      <c r="W1156" s="267">
        <v>23196</v>
      </c>
      <c r="Y1156" s="245" t="s">
        <v>8610</v>
      </c>
      <c r="Z1156" s="246">
        <v>1095</v>
      </c>
    </row>
    <row r="1157" spans="1:26" ht="14.5" x14ac:dyDescent="0.35">
      <c r="A1157" s="259" t="s">
        <v>5276</v>
      </c>
      <c r="B1157" s="259"/>
      <c r="C1157" s="260">
        <v>10324</v>
      </c>
      <c r="E1157" s="239" t="s">
        <v>1500</v>
      </c>
      <c r="F1157" s="239"/>
      <c r="G1157" s="240">
        <v>45410</v>
      </c>
      <c r="M1157" s="261" t="s">
        <v>37961</v>
      </c>
      <c r="N1157" s="262">
        <v>76183.240000000005</v>
      </c>
      <c r="P1157" s="243" t="s">
        <v>17691</v>
      </c>
      <c r="Q1157" s="244">
        <v>370893</v>
      </c>
      <c r="R1157" s="104"/>
      <c r="S1157" s="235" t="s">
        <v>33955</v>
      </c>
      <c r="T1157" s="236">
        <v>23331</v>
      </c>
      <c r="V1157" s="266" t="s">
        <v>12564</v>
      </c>
      <c r="W1157" s="267">
        <v>10324</v>
      </c>
      <c r="Y1157" s="245" t="s">
        <v>8903</v>
      </c>
      <c r="Z1157" s="246">
        <v>1294</v>
      </c>
    </row>
    <row r="1158" spans="1:26" ht="14.5" x14ac:dyDescent="0.35">
      <c r="A1158" s="259" t="s">
        <v>5277</v>
      </c>
      <c r="B1158" s="259"/>
      <c r="C1158" s="260">
        <v>8704.0400000000009</v>
      </c>
      <c r="E1158" s="239" t="s">
        <v>1501</v>
      </c>
      <c r="F1158" s="239"/>
      <c r="G1158" s="240">
        <v>43618.559999999998</v>
      </c>
      <c r="M1158" s="261" t="s">
        <v>17636</v>
      </c>
      <c r="N1158" s="262">
        <v>86467.5</v>
      </c>
      <c r="P1158" s="243" t="s">
        <v>17692</v>
      </c>
      <c r="Q1158" s="244">
        <v>45754</v>
      </c>
      <c r="R1158" s="104"/>
      <c r="S1158" s="235" t="s">
        <v>33956</v>
      </c>
      <c r="T1158" s="236">
        <v>23331</v>
      </c>
      <c r="V1158" s="266" t="s">
        <v>12565</v>
      </c>
      <c r="W1158" s="267">
        <v>8704.0400000000009</v>
      </c>
      <c r="Y1158" s="245" t="s">
        <v>9794</v>
      </c>
      <c r="Z1158" s="246">
        <v>10143</v>
      </c>
    </row>
    <row r="1159" spans="1:26" ht="14.5" x14ac:dyDescent="0.35">
      <c r="A1159" s="259" t="s">
        <v>5184</v>
      </c>
      <c r="B1159" s="259"/>
      <c r="C1159" s="260">
        <v>216211</v>
      </c>
      <c r="E1159" s="239" t="s">
        <v>1502</v>
      </c>
      <c r="F1159" s="239"/>
      <c r="G1159" s="240">
        <v>161801.72</v>
      </c>
      <c r="M1159" s="261" t="s">
        <v>41634</v>
      </c>
      <c r="N1159" s="262">
        <v>17729</v>
      </c>
      <c r="P1159" s="243" t="s">
        <v>17693</v>
      </c>
      <c r="Q1159" s="244">
        <v>3200</v>
      </c>
      <c r="R1159" s="104"/>
      <c r="S1159" s="235" t="s">
        <v>33957</v>
      </c>
      <c r="T1159" s="236">
        <v>12938.21</v>
      </c>
      <c r="V1159" s="266" t="s">
        <v>12566</v>
      </c>
      <c r="W1159" s="267">
        <v>216211</v>
      </c>
      <c r="Y1159" s="245" t="s">
        <v>10029</v>
      </c>
      <c r="Z1159" s="246">
        <v>700</v>
      </c>
    </row>
    <row r="1160" spans="1:26" ht="14.5" x14ac:dyDescent="0.35">
      <c r="A1160" s="259" t="s">
        <v>5185</v>
      </c>
      <c r="B1160" s="259"/>
      <c r="C1160" s="260">
        <v>6800</v>
      </c>
      <c r="E1160" s="239" t="s">
        <v>1503</v>
      </c>
      <c r="F1160" s="239"/>
      <c r="G1160" s="240">
        <v>2933</v>
      </c>
      <c r="M1160" s="261" t="s">
        <v>36500</v>
      </c>
      <c r="N1160" s="262">
        <v>222954.8</v>
      </c>
      <c r="P1160" s="243" t="s">
        <v>17694</v>
      </c>
      <c r="Q1160" s="244">
        <v>28386.240000000002</v>
      </c>
      <c r="R1160" s="104"/>
      <c r="S1160" s="235" t="s">
        <v>33958</v>
      </c>
      <c r="T1160" s="236">
        <v>3302.09</v>
      </c>
      <c r="V1160" s="266" t="s">
        <v>12567</v>
      </c>
      <c r="W1160" s="267">
        <v>6800</v>
      </c>
      <c r="Y1160" s="245" t="s">
        <v>12025</v>
      </c>
      <c r="Z1160" s="246">
        <v>33284</v>
      </c>
    </row>
    <row r="1161" spans="1:26" ht="14.5" x14ac:dyDescent="0.35">
      <c r="A1161" s="259" t="s">
        <v>5186</v>
      </c>
      <c r="B1161" s="259"/>
      <c r="C1161" s="260">
        <v>221481</v>
      </c>
      <c r="E1161" s="239" t="s">
        <v>1504</v>
      </c>
      <c r="F1161" s="239"/>
      <c r="G1161" s="240">
        <v>4946</v>
      </c>
      <c r="M1161" s="261" t="s">
        <v>49940</v>
      </c>
      <c r="N1161" s="262">
        <v>855.03</v>
      </c>
      <c r="P1161" s="243" t="s">
        <v>17695</v>
      </c>
      <c r="Q1161" s="244">
        <v>518236.31</v>
      </c>
      <c r="R1161" s="104"/>
      <c r="S1161" s="235" t="s">
        <v>33959</v>
      </c>
      <c r="T1161" s="236">
        <v>599.70000000000005</v>
      </c>
      <c r="V1161" s="266" t="s">
        <v>12568</v>
      </c>
      <c r="W1161" s="267">
        <v>221481</v>
      </c>
      <c r="Y1161" s="245" t="s">
        <v>10684</v>
      </c>
      <c r="Z1161" s="246">
        <v>105405</v>
      </c>
    </row>
    <row r="1162" spans="1:26" ht="14.5" x14ac:dyDescent="0.35">
      <c r="A1162" s="259" t="s">
        <v>5278</v>
      </c>
      <c r="B1162" s="259"/>
      <c r="C1162" s="260">
        <v>9666</v>
      </c>
      <c r="E1162" s="239" t="s">
        <v>1505</v>
      </c>
      <c r="F1162" s="239"/>
      <c r="G1162" s="240">
        <v>1101</v>
      </c>
      <c r="M1162" s="261" t="s">
        <v>47482</v>
      </c>
      <c r="N1162" s="262">
        <v>31300</v>
      </c>
      <c r="P1162" s="243" t="s">
        <v>17696</v>
      </c>
      <c r="Q1162" s="244">
        <v>176963.03</v>
      </c>
      <c r="R1162" s="104"/>
      <c r="S1162" s="235" t="s">
        <v>21656</v>
      </c>
      <c r="T1162" s="236">
        <v>12938.21</v>
      </c>
      <c r="V1162" s="266" t="s">
        <v>12569</v>
      </c>
      <c r="W1162" s="267">
        <v>9666</v>
      </c>
      <c r="Y1162" s="245" t="s">
        <v>7530</v>
      </c>
      <c r="Z1162" s="246">
        <v>54374.43</v>
      </c>
    </row>
    <row r="1163" spans="1:26" ht="14.5" x14ac:dyDescent="0.35">
      <c r="A1163" s="259" t="s">
        <v>5187</v>
      </c>
      <c r="B1163" s="259"/>
      <c r="C1163" s="260">
        <v>80313.52</v>
      </c>
      <c r="E1163" s="239" t="s">
        <v>1506</v>
      </c>
      <c r="F1163" s="239"/>
      <c r="G1163" s="240">
        <v>111955.15</v>
      </c>
      <c r="M1163" s="261" t="s">
        <v>47483</v>
      </c>
      <c r="N1163" s="262">
        <v>1010</v>
      </c>
      <c r="P1163" s="243" t="s">
        <v>17697</v>
      </c>
      <c r="Q1163" s="244">
        <v>8.64</v>
      </c>
      <c r="R1163" s="104"/>
      <c r="S1163" s="235" t="s">
        <v>21658</v>
      </c>
      <c r="T1163" s="236">
        <v>3302.09</v>
      </c>
      <c r="V1163" s="266" t="s">
        <v>12570</v>
      </c>
      <c r="W1163" s="267">
        <v>80313.52</v>
      </c>
      <c r="Y1163" s="245" t="s">
        <v>7768</v>
      </c>
      <c r="Z1163" s="246">
        <v>8585</v>
      </c>
    </row>
    <row r="1164" spans="1:26" ht="14.5" x14ac:dyDescent="0.35">
      <c r="A1164" s="259" t="s">
        <v>5188</v>
      </c>
      <c r="B1164" s="259"/>
      <c r="C1164" s="260">
        <v>275248.57</v>
      </c>
      <c r="E1164" s="239" t="s">
        <v>1507</v>
      </c>
      <c r="F1164" s="239"/>
      <c r="G1164" s="240">
        <v>9249.52</v>
      </c>
      <c r="M1164" s="261" t="s">
        <v>47484</v>
      </c>
      <c r="N1164" s="262">
        <v>70500</v>
      </c>
      <c r="P1164" s="243" t="s">
        <v>17698</v>
      </c>
      <c r="Q1164" s="244">
        <v>12594.89</v>
      </c>
      <c r="R1164" s="104"/>
      <c r="S1164" s="235" t="s">
        <v>21659</v>
      </c>
      <c r="T1164" s="236">
        <v>599.70000000000005</v>
      </c>
      <c r="V1164" s="266" t="s">
        <v>12571</v>
      </c>
      <c r="W1164" s="267">
        <v>275248.57</v>
      </c>
      <c r="Y1164" s="245" t="s">
        <v>7949</v>
      </c>
      <c r="Z1164" s="246">
        <v>622</v>
      </c>
    </row>
    <row r="1165" spans="1:26" ht="14.5" x14ac:dyDescent="0.35">
      <c r="A1165" s="259" t="s">
        <v>5189</v>
      </c>
      <c r="B1165" s="259"/>
      <c r="C1165" s="260">
        <v>69495</v>
      </c>
      <c r="E1165" s="239" t="s">
        <v>1508</v>
      </c>
      <c r="F1165" s="239"/>
      <c r="G1165" s="240">
        <v>7489.57</v>
      </c>
      <c r="M1165" s="261" t="s">
        <v>47485</v>
      </c>
      <c r="N1165" s="262">
        <v>5393.28</v>
      </c>
      <c r="P1165" s="243" t="s">
        <v>17699</v>
      </c>
      <c r="Q1165" s="244">
        <v>29159</v>
      </c>
      <c r="R1165" s="104"/>
      <c r="S1165" s="235" t="s">
        <v>33960</v>
      </c>
      <c r="T1165" s="236">
        <v>5000</v>
      </c>
      <c r="V1165" s="266" t="s">
        <v>12572</v>
      </c>
      <c r="W1165" s="267">
        <v>69495</v>
      </c>
      <c r="Y1165" s="245" t="s">
        <v>8200</v>
      </c>
      <c r="Z1165" s="246">
        <v>3658</v>
      </c>
    </row>
    <row r="1166" spans="1:26" ht="14.5" x14ac:dyDescent="0.35">
      <c r="A1166" s="259" t="s">
        <v>3634</v>
      </c>
      <c r="B1166" s="259"/>
      <c r="C1166" s="260">
        <v>62940</v>
      </c>
      <c r="E1166" s="239" t="s">
        <v>1509</v>
      </c>
      <c r="F1166" s="239"/>
      <c r="G1166" s="240">
        <v>689</v>
      </c>
      <c r="M1166" s="261" t="s">
        <v>17662</v>
      </c>
      <c r="N1166" s="262">
        <v>201.6</v>
      </c>
      <c r="P1166" s="243" t="s">
        <v>17700</v>
      </c>
      <c r="Q1166" s="244">
        <v>90588.44</v>
      </c>
      <c r="R1166" s="104"/>
      <c r="S1166" s="235" t="s">
        <v>33961</v>
      </c>
      <c r="T1166" s="236">
        <v>275</v>
      </c>
      <c r="V1166" s="266" t="s">
        <v>10506</v>
      </c>
      <c r="W1166" s="267">
        <v>62940</v>
      </c>
      <c r="Y1166" s="245" t="s">
        <v>8611</v>
      </c>
      <c r="Z1166" s="246">
        <v>15709</v>
      </c>
    </row>
    <row r="1167" spans="1:26" ht="14.5" x14ac:dyDescent="0.35">
      <c r="A1167" s="259" t="s">
        <v>5190</v>
      </c>
      <c r="B1167" s="259"/>
      <c r="C1167" s="260">
        <v>238813</v>
      </c>
      <c r="E1167" s="239" t="s">
        <v>1510</v>
      </c>
      <c r="F1167" s="239"/>
      <c r="G1167" s="240">
        <v>19747</v>
      </c>
      <c r="M1167" s="261" t="s">
        <v>55698</v>
      </c>
      <c r="N1167" s="262">
        <v>503.66</v>
      </c>
      <c r="P1167" s="243" t="s">
        <v>17701</v>
      </c>
      <c r="Q1167" s="244">
        <v>30.59</v>
      </c>
      <c r="R1167" s="104"/>
      <c r="S1167" s="235" t="s">
        <v>33962</v>
      </c>
      <c r="T1167" s="236">
        <v>472.32</v>
      </c>
      <c r="V1167" s="266" t="s">
        <v>12573</v>
      </c>
      <c r="W1167" s="267">
        <v>238813</v>
      </c>
      <c r="Y1167" s="245" t="s">
        <v>9057</v>
      </c>
      <c r="Z1167" s="246">
        <v>12337</v>
      </c>
    </row>
    <row r="1168" spans="1:26" ht="14.5" x14ac:dyDescent="0.35">
      <c r="A1168" s="259" t="s">
        <v>5279</v>
      </c>
      <c r="B1168" s="259"/>
      <c r="C1168" s="260">
        <v>14726</v>
      </c>
      <c r="E1168" s="239" t="s">
        <v>1511</v>
      </c>
      <c r="F1168" s="239"/>
      <c r="G1168" s="240">
        <v>153.80000000000001</v>
      </c>
      <c r="M1168" s="261" t="s">
        <v>17664</v>
      </c>
      <c r="N1168" s="262">
        <v>637.5</v>
      </c>
      <c r="P1168" s="243" t="s">
        <v>17702</v>
      </c>
      <c r="Q1168" s="244">
        <v>105425.37</v>
      </c>
      <c r="R1168" s="104"/>
      <c r="S1168" s="235" t="s">
        <v>33963</v>
      </c>
      <c r="T1168" s="236">
        <v>2820.63</v>
      </c>
      <c r="V1168" s="266" t="s">
        <v>12574</v>
      </c>
      <c r="W1168" s="267">
        <v>14726</v>
      </c>
      <c r="Y1168" s="245" t="s">
        <v>9162</v>
      </c>
      <c r="Z1168" s="246">
        <v>9291.5</v>
      </c>
    </row>
    <row r="1169" spans="1:26" ht="14.5" x14ac:dyDescent="0.35">
      <c r="A1169" s="259" t="s">
        <v>5280</v>
      </c>
      <c r="B1169" s="259"/>
      <c r="C1169" s="260">
        <v>13207</v>
      </c>
      <c r="E1169" s="239" t="s">
        <v>1512</v>
      </c>
      <c r="F1169" s="239"/>
      <c r="G1169" s="240">
        <v>207604</v>
      </c>
      <c r="M1169" s="261" t="s">
        <v>52918</v>
      </c>
      <c r="N1169" s="262">
        <v>1124</v>
      </c>
      <c r="P1169" s="243" t="s">
        <v>17703</v>
      </c>
      <c r="Q1169" s="244">
        <v>36409.519999999997</v>
      </c>
      <c r="R1169" s="104"/>
      <c r="S1169" s="235" t="s">
        <v>21720</v>
      </c>
      <c r="T1169" s="236">
        <v>5000</v>
      </c>
      <c r="V1169" s="266" t="s">
        <v>12575</v>
      </c>
      <c r="W1169" s="267">
        <v>13207</v>
      </c>
      <c r="Y1169" s="245" t="s">
        <v>9795</v>
      </c>
      <c r="Z1169" s="246">
        <v>6528</v>
      </c>
    </row>
    <row r="1170" spans="1:26" ht="14.5" x14ac:dyDescent="0.35">
      <c r="A1170" s="259" t="s">
        <v>5191</v>
      </c>
      <c r="B1170" s="259"/>
      <c r="C1170" s="260">
        <v>87318.5</v>
      </c>
      <c r="E1170" s="239" t="s">
        <v>1513</v>
      </c>
      <c r="F1170" s="239"/>
      <c r="G1170" s="240">
        <v>2061</v>
      </c>
      <c r="M1170" s="261" t="s">
        <v>49941</v>
      </c>
      <c r="N1170" s="262">
        <v>42546.79</v>
      </c>
      <c r="P1170" s="243" t="s">
        <v>17704</v>
      </c>
      <c r="Q1170" s="244">
        <v>228896.52</v>
      </c>
      <c r="R1170" s="104"/>
      <c r="S1170" s="235" t="s">
        <v>33964</v>
      </c>
      <c r="T1170" s="236">
        <v>275</v>
      </c>
      <c r="V1170" s="266" t="s">
        <v>12576</v>
      </c>
      <c r="W1170" s="267">
        <v>87318.5</v>
      </c>
      <c r="Y1170" s="245" t="s">
        <v>10685</v>
      </c>
      <c r="Z1170" s="246">
        <v>111104.93</v>
      </c>
    </row>
    <row r="1171" spans="1:26" ht="14.5" x14ac:dyDescent="0.35">
      <c r="A1171" s="259" t="s">
        <v>5281</v>
      </c>
      <c r="B1171" s="259"/>
      <c r="C1171" s="260">
        <v>9666</v>
      </c>
      <c r="E1171" s="239" t="s">
        <v>1514</v>
      </c>
      <c r="F1171" s="239"/>
      <c r="G1171" s="240">
        <v>1798</v>
      </c>
      <c r="M1171" s="261" t="s">
        <v>47486</v>
      </c>
      <c r="N1171" s="262">
        <v>17985.21</v>
      </c>
      <c r="P1171" s="243" t="s">
        <v>17705</v>
      </c>
      <c r="Q1171" s="244">
        <v>50851.5</v>
      </c>
      <c r="R1171" s="104"/>
      <c r="S1171" s="235" t="s">
        <v>21725</v>
      </c>
      <c r="T1171" s="236">
        <v>472.32</v>
      </c>
      <c r="V1171" s="266" t="s">
        <v>12577</v>
      </c>
      <c r="W1171" s="267">
        <v>9666</v>
      </c>
      <c r="Y1171" s="245" t="s">
        <v>8456</v>
      </c>
      <c r="Z1171" s="246">
        <v>57397</v>
      </c>
    </row>
    <row r="1172" spans="1:26" ht="14.5" x14ac:dyDescent="0.35">
      <c r="A1172" s="259" t="s">
        <v>5192</v>
      </c>
      <c r="B1172" s="259"/>
      <c r="C1172" s="260">
        <v>76671.02</v>
      </c>
      <c r="E1172" s="239" t="s">
        <v>1515</v>
      </c>
      <c r="F1172" s="239"/>
      <c r="G1172" s="240">
        <v>11730</v>
      </c>
      <c r="M1172" s="261" t="s">
        <v>51958</v>
      </c>
      <c r="N1172" s="262">
        <v>18976.38</v>
      </c>
      <c r="P1172" s="243" t="s">
        <v>17706</v>
      </c>
      <c r="Q1172" s="244">
        <v>76184</v>
      </c>
      <c r="R1172" s="104"/>
      <c r="S1172" s="235" t="s">
        <v>21726</v>
      </c>
      <c r="T1172" s="236">
        <v>2820.63</v>
      </c>
      <c r="V1172" s="266" t="s">
        <v>12578</v>
      </c>
      <c r="W1172" s="267">
        <v>76671.02</v>
      </c>
      <c r="Y1172" s="245" t="s">
        <v>9549</v>
      </c>
      <c r="Z1172" s="246">
        <v>2000</v>
      </c>
    </row>
    <row r="1173" spans="1:26" ht="14.5" x14ac:dyDescent="0.35">
      <c r="A1173" s="259" t="s">
        <v>5193</v>
      </c>
      <c r="B1173" s="259"/>
      <c r="C1173" s="260">
        <v>12904.76</v>
      </c>
      <c r="E1173" s="239" t="s">
        <v>1516</v>
      </c>
      <c r="F1173" s="239"/>
      <c r="G1173" s="240">
        <v>5300</v>
      </c>
      <c r="M1173" s="261" t="s">
        <v>52919</v>
      </c>
      <c r="N1173" s="262">
        <v>8845</v>
      </c>
      <c r="P1173" s="243" t="s">
        <v>17707</v>
      </c>
      <c r="Q1173" s="244">
        <v>172368.46</v>
      </c>
      <c r="R1173" s="104"/>
      <c r="S1173" s="235" t="s">
        <v>15426</v>
      </c>
      <c r="T1173" s="236">
        <v>11925</v>
      </c>
      <c r="V1173" s="266" t="s">
        <v>12579</v>
      </c>
      <c r="W1173" s="267">
        <v>12904.76</v>
      </c>
      <c r="Y1173" s="245" t="s">
        <v>10133</v>
      </c>
      <c r="Z1173" s="246">
        <v>105597.72</v>
      </c>
    </row>
    <row r="1174" spans="1:26" ht="14.5" x14ac:dyDescent="0.35">
      <c r="A1174" s="259" t="s">
        <v>5194</v>
      </c>
      <c r="B1174" s="259"/>
      <c r="C1174" s="260">
        <v>338220.53</v>
      </c>
      <c r="E1174" s="239" t="s">
        <v>1517</v>
      </c>
      <c r="F1174" s="239"/>
      <c r="G1174" s="240">
        <v>1608.09</v>
      </c>
      <c r="M1174" s="261" t="s">
        <v>55699</v>
      </c>
      <c r="N1174" s="262">
        <v>17293.5</v>
      </c>
      <c r="P1174" s="243" t="s">
        <v>17708</v>
      </c>
      <c r="Q1174" s="244">
        <v>16767.439999999999</v>
      </c>
      <c r="R1174" s="104"/>
      <c r="S1174" s="235" t="s">
        <v>15427</v>
      </c>
      <c r="T1174" s="236">
        <v>150472.84</v>
      </c>
      <c r="V1174" s="266" t="s">
        <v>12580</v>
      </c>
      <c r="W1174" s="267">
        <v>338220.53</v>
      </c>
      <c r="Y1174" s="245" t="s">
        <v>10377</v>
      </c>
      <c r="Z1174" s="246">
        <v>2631</v>
      </c>
    </row>
    <row r="1175" spans="1:26" ht="14.5" x14ac:dyDescent="0.35">
      <c r="A1175" s="259" t="s">
        <v>3635</v>
      </c>
      <c r="B1175" s="259"/>
      <c r="C1175" s="260">
        <v>613.52</v>
      </c>
      <c r="E1175" s="239" t="s">
        <v>1518</v>
      </c>
      <c r="F1175" s="239"/>
      <c r="G1175" s="240">
        <v>1977</v>
      </c>
      <c r="M1175" s="261" t="s">
        <v>52920</v>
      </c>
      <c r="N1175" s="262">
        <v>12889.65</v>
      </c>
      <c r="P1175" s="243" t="s">
        <v>17709</v>
      </c>
      <c r="Q1175" s="244">
        <v>28614.85</v>
      </c>
      <c r="R1175" s="104"/>
      <c r="S1175" s="235" t="s">
        <v>15428</v>
      </c>
      <c r="T1175" s="236">
        <v>131776.18</v>
      </c>
      <c r="V1175" s="266" t="s">
        <v>10507</v>
      </c>
      <c r="W1175" s="267">
        <v>613.52</v>
      </c>
      <c r="Y1175" s="245" t="s">
        <v>10686</v>
      </c>
      <c r="Z1175" s="246">
        <v>167625.72</v>
      </c>
    </row>
    <row r="1176" spans="1:26" ht="14.5" x14ac:dyDescent="0.35">
      <c r="A1176" s="259" t="s">
        <v>5195</v>
      </c>
      <c r="B1176" s="259"/>
      <c r="C1176" s="260">
        <v>134061.45000000001</v>
      </c>
      <c r="E1176" s="239" t="s">
        <v>1519</v>
      </c>
      <c r="F1176" s="239"/>
      <c r="G1176" s="240">
        <v>4739</v>
      </c>
      <c r="M1176" s="261" t="s">
        <v>55700</v>
      </c>
      <c r="N1176" s="262">
        <v>884.96</v>
      </c>
      <c r="P1176" s="243" t="s">
        <v>17710</v>
      </c>
      <c r="Q1176" s="244">
        <v>28510.94</v>
      </c>
      <c r="R1176" s="104"/>
      <c r="S1176" s="235" t="s">
        <v>15429</v>
      </c>
      <c r="T1176" s="236">
        <v>21451.02</v>
      </c>
      <c r="V1176" s="266" t="s">
        <v>12581</v>
      </c>
      <c r="W1176" s="267">
        <v>134061.45000000001</v>
      </c>
      <c r="Y1176" s="245" t="s">
        <v>7950</v>
      </c>
      <c r="Z1176" s="246">
        <v>222</v>
      </c>
    </row>
    <row r="1177" spans="1:26" ht="14.5" x14ac:dyDescent="0.35">
      <c r="A1177" s="259" t="s">
        <v>5196</v>
      </c>
      <c r="B1177" s="259"/>
      <c r="C1177" s="260">
        <v>53868.5</v>
      </c>
      <c r="E1177" s="239" t="s">
        <v>1520</v>
      </c>
      <c r="F1177" s="239"/>
      <c r="G1177" s="240">
        <v>4607</v>
      </c>
      <c r="M1177" s="261" t="s">
        <v>55701</v>
      </c>
      <c r="N1177" s="262">
        <v>7800</v>
      </c>
      <c r="P1177" s="243" t="s">
        <v>17711</v>
      </c>
      <c r="Q1177" s="244">
        <v>12297.92</v>
      </c>
      <c r="R1177" s="104"/>
      <c r="S1177" s="235" t="s">
        <v>15430</v>
      </c>
      <c r="T1177" s="236">
        <v>57952.3</v>
      </c>
      <c r="V1177" s="266" t="s">
        <v>12582</v>
      </c>
      <c r="W1177" s="267">
        <v>53868.5</v>
      </c>
      <c r="Y1177" s="245" t="s">
        <v>8201</v>
      </c>
      <c r="Z1177" s="246">
        <v>8955</v>
      </c>
    </row>
    <row r="1178" spans="1:26" ht="14.5" x14ac:dyDescent="0.35">
      <c r="A1178" s="259" t="s">
        <v>5283</v>
      </c>
      <c r="B1178" s="259"/>
      <c r="C1178" s="260">
        <v>1500</v>
      </c>
      <c r="E1178" s="239" t="s">
        <v>1521</v>
      </c>
      <c r="F1178" s="239"/>
      <c r="G1178" s="240">
        <v>1095</v>
      </c>
      <c r="M1178" s="261" t="s">
        <v>47487</v>
      </c>
      <c r="N1178" s="262">
        <v>16000</v>
      </c>
      <c r="P1178" s="243" t="s">
        <v>17712</v>
      </c>
      <c r="Q1178" s="244">
        <v>750</v>
      </c>
      <c r="R1178" s="104"/>
      <c r="S1178" s="235" t="s">
        <v>15431</v>
      </c>
      <c r="T1178" s="236">
        <v>32167.14</v>
      </c>
      <c r="V1178" s="266" t="s">
        <v>12584</v>
      </c>
      <c r="W1178" s="267">
        <v>1500</v>
      </c>
      <c r="Y1178" s="245" t="s">
        <v>8612</v>
      </c>
      <c r="Z1178" s="246">
        <v>370</v>
      </c>
    </row>
    <row r="1179" spans="1:26" ht="14.5" x14ac:dyDescent="0.35">
      <c r="A1179" s="259" t="s">
        <v>5197</v>
      </c>
      <c r="B1179" s="259"/>
      <c r="C1179" s="260">
        <v>160889.67000000001</v>
      </c>
      <c r="E1179" s="239" t="s">
        <v>1522</v>
      </c>
      <c r="F1179" s="239"/>
      <c r="G1179" s="240">
        <v>15709</v>
      </c>
      <c r="M1179" s="261" t="s">
        <v>47488</v>
      </c>
      <c r="N1179" s="262">
        <v>155</v>
      </c>
      <c r="P1179" s="243" t="s">
        <v>17713</v>
      </c>
      <c r="Q1179" s="244">
        <v>17941.669999999998</v>
      </c>
      <c r="R1179" s="104"/>
      <c r="S1179" s="235" t="s">
        <v>33965</v>
      </c>
      <c r="T1179" s="236">
        <v>301311.57</v>
      </c>
      <c r="V1179" s="266" t="s">
        <v>10508</v>
      </c>
      <c r="W1179" s="267">
        <v>160889.67000000001</v>
      </c>
      <c r="Y1179" s="245" t="s">
        <v>9550</v>
      </c>
      <c r="Z1179" s="246">
        <v>249.99</v>
      </c>
    </row>
    <row r="1180" spans="1:26" ht="14.5" x14ac:dyDescent="0.35">
      <c r="A1180" s="259" t="s">
        <v>5198</v>
      </c>
      <c r="B1180" s="259"/>
      <c r="C1180" s="260">
        <v>1167385</v>
      </c>
      <c r="E1180" s="239" t="s">
        <v>1523</v>
      </c>
      <c r="F1180" s="239"/>
      <c r="G1180" s="240">
        <v>370</v>
      </c>
      <c r="M1180" s="261" t="s">
        <v>47489</v>
      </c>
      <c r="N1180" s="262">
        <v>5052688.55</v>
      </c>
      <c r="P1180" s="243" t="s">
        <v>17714</v>
      </c>
      <c r="Q1180" s="244">
        <v>7543.3</v>
      </c>
      <c r="R1180" s="104"/>
      <c r="S1180" s="235" t="s">
        <v>33966</v>
      </c>
      <c r="T1180" s="236">
        <v>21608.43</v>
      </c>
      <c r="V1180" s="266" t="s">
        <v>12585</v>
      </c>
      <c r="W1180" s="267">
        <v>1167385</v>
      </c>
      <c r="Y1180" s="245" t="s">
        <v>10134</v>
      </c>
      <c r="Z1180" s="246">
        <v>637.32000000000005</v>
      </c>
    </row>
    <row r="1181" spans="1:26" ht="14.5" x14ac:dyDescent="0.35">
      <c r="A1181" s="259" t="s">
        <v>5285</v>
      </c>
      <c r="B1181" s="259"/>
      <c r="C1181" s="260">
        <v>13569</v>
      </c>
      <c r="E1181" s="239" t="s">
        <v>1524</v>
      </c>
      <c r="F1181" s="239"/>
      <c r="G1181" s="240">
        <v>58661.68</v>
      </c>
      <c r="M1181" s="261" t="s">
        <v>47490</v>
      </c>
      <c r="N1181" s="262">
        <v>386765.52</v>
      </c>
      <c r="P1181" s="243" t="s">
        <v>17715</v>
      </c>
      <c r="Q1181" s="244">
        <v>17361.830000000002</v>
      </c>
      <c r="R1181" s="104"/>
      <c r="S1181" s="235" t="s">
        <v>15432</v>
      </c>
      <c r="T1181" s="236">
        <v>11925</v>
      </c>
      <c r="V1181" s="266" t="s">
        <v>12587</v>
      </c>
      <c r="W1181" s="267">
        <v>13569</v>
      </c>
      <c r="Y1181" s="245" t="s">
        <v>10513</v>
      </c>
      <c r="Z1181" s="246">
        <v>5174.05</v>
      </c>
    </row>
    <row r="1182" spans="1:26" ht="14.5" x14ac:dyDescent="0.35">
      <c r="A1182" s="259" t="s">
        <v>5199</v>
      </c>
      <c r="B1182" s="259"/>
      <c r="C1182" s="260">
        <v>124954.47</v>
      </c>
      <c r="E1182" s="239" t="s">
        <v>1525</v>
      </c>
      <c r="F1182" s="239"/>
      <c r="G1182" s="240">
        <v>3097</v>
      </c>
      <c r="M1182" s="261" t="s">
        <v>17729</v>
      </c>
      <c r="N1182" s="262">
        <v>756684.39</v>
      </c>
      <c r="P1182" s="243" t="s">
        <v>17716</v>
      </c>
      <c r="Q1182" s="244">
        <v>11332.17</v>
      </c>
      <c r="R1182" s="104"/>
      <c r="S1182" s="235" t="s">
        <v>15433</v>
      </c>
      <c r="T1182" s="236">
        <v>150472.84</v>
      </c>
      <c r="V1182" s="266" t="s">
        <v>12588</v>
      </c>
      <c r="W1182" s="267">
        <v>124954.47</v>
      </c>
      <c r="Y1182" s="245" t="s">
        <v>12837</v>
      </c>
      <c r="Z1182" s="246">
        <v>1478</v>
      </c>
    </row>
    <row r="1183" spans="1:26" ht="14.5" x14ac:dyDescent="0.35">
      <c r="A1183" s="259" t="s">
        <v>5286</v>
      </c>
      <c r="B1183" s="259"/>
      <c r="C1183" s="260">
        <v>9666</v>
      </c>
      <c r="E1183" s="239" t="s">
        <v>1526</v>
      </c>
      <c r="F1183" s="239"/>
      <c r="G1183" s="240">
        <v>839863.87</v>
      </c>
      <c r="M1183" s="261" t="s">
        <v>49942</v>
      </c>
      <c r="N1183" s="262">
        <v>1039.4100000000001</v>
      </c>
      <c r="P1183" s="243" t="s">
        <v>17717</v>
      </c>
      <c r="Q1183" s="244">
        <v>68799.38</v>
      </c>
      <c r="R1183" s="104"/>
      <c r="S1183" s="235" t="s">
        <v>15434</v>
      </c>
      <c r="T1183" s="236">
        <v>131776.18</v>
      </c>
      <c r="V1183" s="266" t="s">
        <v>12589</v>
      </c>
      <c r="W1183" s="267">
        <v>9666</v>
      </c>
      <c r="Y1183" s="245" t="s">
        <v>10687</v>
      </c>
      <c r="Z1183" s="246">
        <v>17086.36</v>
      </c>
    </row>
    <row r="1184" spans="1:26" ht="14.5" x14ac:dyDescent="0.35">
      <c r="A1184" s="259" t="s">
        <v>5200</v>
      </c>
      <c r="B1184" s="259"/>
      <c r="C1184" s="260">
        <v>148886.91</v>
      </c>
      <c r="E1184" s="239" t="s">
        <v>1527</v>
      </c>
      <c r="F1184" s="239"/>
      <c r="G1184" s="240">
        <v>1800</v>
      </c>
      <c r="M1184" s="261" t="s">
        <v>17730</v>
      </c>
      <c r="N1184" s="262">
        <v>179047.89</v>
      </c>
      <c r="P1184" s="243" t="s">
        <v>17718</v>
      </c>
      <c r="Q1184" s="244">
        <v>158875.98000000001</v>
      </c>
      <c r="R1184" s="104"/>
      <c r="S1184" s="235" t="s">
        <v>15435</v>
      </c>
      <c r="T1184" s="236">
        <v>21451.02</v>
      </c>
      <c r="V1184" s="266" t="s">
        <v>12590</v>
      </c>
      <c r="W1184" s="267">
        <v>148886.91</v>
      </c>
      <c r="Y1184" s="245" t="s">
        <v>7531</v>
      </c>
      <c r="Z1184" s="246">
        <v>281320.5</v>
      </c>
    </row>
    <row r="1185" spans="1:26" ht="14.5" x14ac:dyDescent="0.35">
      <c r="A1185" s="259" t="s">
        <v>3636</v>
      </c>
      <c r="B1185" s="259"/>
      <c r="C1185" s="260">
        <v>223341.16</v>
      </c>
      <c r="E1185" s="239" t="s">
        <v>1528</v>
      </c>
      <c r="F1185" s="239"/>
      <c r="G1185" s="240">
        <v>13086</v>
      </c>
      <c r="M1185" s="261" t="s">
        <v>17731</v>
      </c>
      <c r="N1185" s="262">
        <v>101565.79</v>
      </c>
      <c r="P1185" s="243" t="s">
        <v>17719</v>
      </c>
      <c r="Q1185" s="244">
        <v>111840.4</v>
      </c>
      <c r="R1185" s="104"/>
      <c r="S1185" s="235" t="s">
        <v>15436</v>
      </c>
      <c r="T1185" s="236">
        <v>57952.3</v>
      </c>
      <c r="V1185" s="266" t="s">
        <v>10509</v>
      </c>
      <c r="W1185" s="267">
        <v>223341.16</v>
      </c>
      <c r="Y1185" s="245" t="s">
        <v>7769</v>
      </c>
      <c r="Z1185" s="246">
        <v>35400</v>
      </c>
    </row>
    <row r="1186" spans="1:26" ht="14.5" x14ac:dyDescent="0.35">
      <c r="A1186" s="259" t="s">
        <v>5201</v>
      </c>
      <c r="B1186" s="259"/>
      <c r="C1186" s="260">
        <v>14177</v>
      </c>
      <c r="E1186" s="239" t="s">
        <v>1529</v>
      </c>
      <c r="F1186" s="239"/>
      <c r="G1186" s="240">
        <v>2328</v>
      </c>
      <c r="M1186" s="261" t="s">
        <v>17732</v>
      </c>
      <c r="N1186" s="262">
        <v>11495.98</v>
      </c>
      <c r="P1186" s="243" t="s">
        <v>17720</v>
      </c>
      <c r="Q1186" s="244">
        <v>51514.13</v>
      </c>
      <c r="R1186" s="104"/>
      <c r="S1186" s="235" t="s">
        <v>15437</v>
      </c>
      <c r="T1186" s="236">
        <v>32167.14</v>
      </c>
      <c r="V1186" s="266" t="s">
        <v>10510</v>
      </c>
      <c r="W1186" s="267">
        <v>14177</v>
      </c>
      <c r="Y1186" s="245" t="s">
        <v>8202</v>
      </c>
      <c r="Z1186" s="246">
        <v>62066.1</v>
      </c>
    </row>
    <row r="1187" spans="1:26" ht="14.5" x14ac:dyDescent="0.35">
      <c r="A1187" s="259" t="s">
        <v>5202</v>
      </c>
      <c r="B1187" s="259"/>
      <c r="C1187" s="260">
        <v>52806.8</v>
      </c>
      <c r="E1187" s="239" t="s">
        <v>1530</v>
      </c>
      <c r="F1187" s="239"/>
      <c r="G1187" s="240">
        <v>3501</v>
      </c>
      <c r="M1187" s="261" t="s">
        <v>17734</v>
      </c>
      <c r="N1187" s="262">
        <v>5252.83</v>
      </c>
      <c r="P1187" s="243" t="s">
        <v>17721</v>
      </c>
      <c r="Q1187" s="244">
        <v>47882.49</v>
      </c>
      <c r="R1187" s="104"/>
      <c r="S1187" s="235" t="s">
        <v>33967</v>
      </c>
      <c r="T1187" s="236">
        <v>301311.57</v>
      </c>
      <c r="V1187" s="266" t="s">
        <v>10511</v>
      </c>
      <c r="W1187" s="267">
        <v>52806.8</v>
      </c>
      <c r="Y1187" s="245" t="s">
        <v>8457</v>
      </c>
      <c r="Z1187" s="246">
        <v>237581</v>
      </c>
    </row>
    <row r="1188" spans="1:26" ht="14.5" x14ac:dyDescent="0.35">
      <c r="A1188" s="259" t="s">
        <v>3637</v>
      </c>
      <c r="B1188" s="259"/>
      <c r="C1188" s="260">
        <v>135526.49</v>
      </c>
      <c r="E1188" s="239" t="s">
        <v>1531</v>
      </c>
      <c r="F1188" s="239"/>
      <c r="G1188" s="240">
        <v>2421.81</v>
      </c>
      <c r="M1188" s="261" t="s">
        <v>17735</v>
      </c>
      <c r="N1188" s="262">
        <v>76924.100000000006</v>
      </c>
      <c r="P1188" s="243" t="s">
        <v>17722</v>
      </c>
      <c r="Q1188" s="244">
        <v>644855</v>
      </c>
      <c r="R1188" s="104"/>
      <c r="S1188" s="235" t="s">
        <v>33968</v>
      </c>
      <c r="T1188" s="236">
        <v>21608.43</v>
      </c>
      <c r="V1188" s="266" t="s">
        <v>10512</v>
      </c>
      <c r="W1188" s="267">
        <v>135526.49</v>
      </c>
      <c r="Y1188" s="245" t="s">
        <v>8613</v>
      </c>
      <c r="Z1188" s="246">
        <v>58661.68</v>
      </c>
    </row>
    <row r="1189" spans="1:26" ht="14.5" x14ac:dyDescent="0.35">
      <c r="A1189" s="259" t="s">
        <v>5203</v>
      </c>
      <c r="B1189" s="259"/>
      <c r="C1189" s="260">
        <v>166482.18</v>
      </c>
      <c r="E1189" s="239" t="s">
        <v>1532</v>
      </c>
      <c r="F1189" s="239"/>
      <c r="G1189" s="240">
        <v>26107.42</v>
      </c>
      <c r="M1189" s="261" t="s">
        <v>17736</v>
      </c>
      <c r="N1189" s="262">
        <v>242339.93</v>
      </c>
      <c r="P1189" s="243" t="s">
        <v>17723</v>
      </c>
      <c r="Q1189" s="244">
        <v>61880</v>
      </c>
      <c r="R1189" s="104"/>
      <c r="S1189" s="235" t="s">
        <v>33969</v>
      </c>
      <c r="T1189" s="236">
        <v>13086.34</v>
      </c>
      <c r="V1189" s="266" t="s">
        <v>12593</v>
      </c>
      <c r="W1189" s="267">
        <v>166482.18</v>
      </c>
      <c r="Y1189" s="245" t="s">
        <v>9163</v>
      </c>
      <c r="Z1189" s="246">
        <v>93362.07</v>
      </c>
    </row>
    <row r="1190" spans="1:26" ht="14.5" x14ac:dyDescent="0.35">
      <c r="A1190" s="259" t="s">
        <v>5204</v>
      </c>
      <c r="B1190" s="259"/>
      <c r="C1190" s="260">
        <v>512705.33</v>
      </c>
      <c r="E1190" s="239" t="s">
        <v>1533</v>
      </c>
      <c r="F1190" s="239"/>
      <c r="G1190" s="240">
        <v>1111</v>
      </c>
      <c r="M1190" s="261" t="s">
        <v>17737</v>
      </c>
      <c r="N1190" s="262">
        <v>183188.66</v>
      </c>
      <c r="P1190" s="243" t="s">
        <v>17724</v>
      </c>
      <c r="Q1190" s="244">
        <v>147400</v>
      </c>
      <c r="R1190" s="104"/>
      <c r="S1190" s="235" t="s">
        <v>15438</v>
      </c>
      <c r="T1190" s="236">
        <v>2994.69</v>
      </c>
      <c r="V1190" s="266" t="s">
        <v>12594</v>
      </c>
      <c r="W1190" s="267">
        <v>512705.33</v>
      </c>
      <c r="Y1190" s="245" t="s">
        <v>9380</v>
      </c>
      <c r="Z1190" s="246">
        <v>283698.45</v>
      </c>
    </row>
    <row r="1191" spans="1:26" ht="14.5" x14ac:dyDescent="0.35">
      <c r="A1191" s="259" t="s">
        <v>5290</v>
      </c>
      <c r="B1191" s="259"/>
      <c r="C1191" s="260">
        <v>9666</v>
      </c>
      <c r="E1191" s="239" t="s">
        <v>1534</v>
      </c>
      <c r="F1191" s="239"/>
      <c r="G1191" s="240">
        <v>2691</v>
      </c>
      <c r="M1191" s="261" t="s">
        <v>17738</v>
      </c>
      <c r="N1191" s="262">
        <v>19091.830000000002</v>
      </c>
      <c r="P1191" s="243" t="s">
        <v>17725</v>
      </c>
      <c r="Q1191" s="244">
        <v>23422.32</v>
      </c>
      <c r="R1191" s="104"/>
      <c r="S1191" s="235" t="s">
        <v>15439</v>
      </c>
      <c r="T1191" s="236">
        <v>2994.69</v>
      </c>
      <c r="V1191" s="266" t="s">
        <v>12597</v>
      </c>
      <c r="W1191" s="267">
        <v>9666</v>
      </c>
      <c r="Y1191" s="245" t="s">
        <v>9551</v>
      </c>
      <c r="Z1191" s="246">
        <v>14280.22</v>
      </c>
    </row>
    <row r="1192" spans="1:26" ht="14.5" x14ac:dyDescent="0.35">
      <c r="A1192" s="259" t="s">
        <v>5291</v>
      </c>
      <c r="B1192" s="259"/>
      <c r="C1192" s="260">
        <v>12500</v>
      </c>
      <c r="E1192" s="239" t="s">
        <v>1535</v>
      </c>
      <c r="F1192" s="239"/>
      <c r="G1192" s="240">
        <v>100302</v>
      </c>
      <c r="M1192" s="261" t="s">
        <v>17739</v>
      </c>
      <c r="N1192" s="262">
        <v>903.15</v>
      </c>
      <c r="P1192" s="243" t="s">
        <v>17726</v>
      </c>
      <c r="Q1192" s="244">
        <v>195149.22</v>
      </c>
      <c r="R1192" s="104"/>
      <c r="S1192" s="235" t="s">
        <v>21845</v>
      </c>
      <c r="T1192" s="236">
        <v>13086.34</v>
      </c>
      <c r="V1192" s="266" t="s">
        <v>12598</v>
      </c>
      <c r="W1192" s="267">
        <v>12500</v>
      </c>
      <c r="Y1192" s="245" t="s">
        <v>9796</v>
      </c>
      <c r="Z1192" s="246">
        <v>135000</v>
      </c>
    </row>
    <row r="1193" spans="1:26" ht="14.5" x14ac:dyDescent="0.35">
      <c r="A1193" s="259" t="s">
        <v>5293</v>
      </c>
      <c r="B1193" s="259"/>
      <c r="C1193" s="260">
        <v>11444.52</v>
      </c>
      <c r="E1193" s="239" t="s">
        <v>1536</v>
      </c>
      <c r="F1193" s="239"/>
      <c r="G1193" s="240">
        <v>25515</v>
      </c>
      <c r="M1193" s="261" t="s">
        <v>52921</v>
      </c>
      <c r="N1193" s="262">
        <v>760</v>
      </c>
      <c r="P1193" s="243" t="s">
        <v>17727</v>
      </c>
      <c r="Q1193" s="244">
        <v>102565.79</v>
      </c>
      <c r="R1193" s="104"/>
      <c r="S1193" s="235" t="s">
        <v>33970</v>
      </c>
      <c r="T1193" s="236">
        <v>1674.98</v>
      </c>
      <c r="V1193" s="266" t="s">
        <v>12600</v>
      </c>
      <c r="W1193" s="267">
        <v>11444.52</v>
      </c>
      <c r="Y1193" s="245" t="s">
        <v>10135</v>
      </c>
      <c r="Z1193" s="246">
        <v>1410954.69</v>
      </c>
    </row>
    <row r="1194" spans="1:26" ht="14.5" x14ac:dyDescent="0.35">
      <c r="A1194" s="259" t="s">
        <v>5294</v>
      </c>
      <c r="B1194" s="259"/>
      <c r="C1194" s="260">
        <v>34806</v>
      </c>
      <c r="E1194" s="239" t="s">
        <v>1537</v>
      </c>
      <c r="F1194" s="239"/>
      <c r="G1194" s="240">
        <v>285.68</v>
      </c>
      <c r="M1194" s="261" t="s">
        <v>17742</v>
      </c>
      <c r="N1194" s="262">
        <v>31455.16</v>
      </c>
      <c r="P1194" s="243" t="s">
        <v>17728</v>
      </c>
      <c r="Q1194" s="244">
        <v>31570.560000000001</v>
      </c>
      <c r="R1194" s="104"/>
      <c r="S1194" s="235" t="s">
        <v>33971</v>
      </c>
      <c r="T1194" s="236">
        <v>2249.94</v>
      </c>
      <c r="V1194" s="266" t="s">
        <v>12601</v>
      </c>
      <c r="W1194" s="267">
        <v>34806</v>
      </c>
      <c r="Y1194" s="245" t="s">
        <v>10378</v>
      </c>
      <c r="Z1194" s="246">
        <v>41603.980000000003</v>
      </c>
    </row>
    <row r="1195" spans="1:26" ht="14.5" x14ac:dyDescent="0.35">
      <c r="A1195" s="259" t="s">
        <v>5296</v>
      </c>
      <c r="B1195" s="259"/>
      <c r="C1195" s="260">
        <v>11508.6</v>
      </c>
      <c r="E1195" s="239" t="s">
        <v>1538</v>
      </c>
      <c r="F1195" s="239"/>
      <c r="G1195" s="240">
        <v>763</v>
      </c>
      <c r="M1195" s="261" t="s">
        <v>17743</v>
      </c>
      <c r="N1195" s="262">
        <v>24018.78</v>
      </c>
      <c r="P1195" s="243" t="s">
        <v>17729</v>
      </c>
      <c r="Q1195" s="244">
        <v>702540.72</v>
      </c>
      <c r="R1195" s="104"/>
      <c r="S1195" s="235" t="s">
        <v>33972</v>
      </c>
      <c r="T1195" s="236">
        <v>23.51</v>
      </c>
      <c r="V1195" s="266" t="s">
        <v>12603</v>
      </c>
      <c r="W1195" s="267">
        <v>11508.6</v>
      </c>
      <c r="Y1195" s="245" t="s">
        <v>12420</v>
      </c>
      <c r="Z1195" s="246">
        <v>21151.93</v>
      </c>
    </row>
    <row r="1196" spans="1:26" ht="14.5" x14ac:dyDescent="0.35">
      <c r="A1196" s="259" t="s">
        <v>14041</v>
      </c>
      <c r="B1196" s="259"/>
      <c r="C1196" s="260">
        <v>1092.5</v>
      </c>
      <c r="E1196" s="239" t="s">
        <v>1539</v>
      </c>
      <c r="F1196" s="239"/>
      <c r="G1196" s="240">
        <v>29420</v>
      </c>
      <c r="M1196" s="261" t="s">
        <v>17746</v>
      </c>
      <c r="N1196" s="262">
        <v>3445.44</v>
      </c>
      <c r="P1196" s="243" t="s">
        <v>17730</v>
      </c>
      <c r="Q1196" s="244">
        <v>298032.03000000003</v>
      </c>
      <c r="R1196" s="104"/>
      <c r="S1196" s="235" t="s">
        <v>33973</v>
      </c>
      <c r="T1196" s="236">
        <v>11441.57</v>
      </c>
      <c r="V1196" s="266" t="s">
        <v>13762</v>
      </c>
      <c r="W1196" s="267">
        <v>1092.5</v>
      </c>
      <c r="Y1196" s="245" t="s">
        <v>12606</v>
      </c>
      <c r="Z1196" s="246">
        <v>6097.4</v>
      </c>
    </row>
    <row r="1197" spans="1:26" ht="14.5" x14ac:dyDescent="0.35">
      <c r="A1197" s="259" t="s">
        <v>5297</v>
      </c>
      <c r="B1197" s="259"/>
      <c r="C1197" s="260">
        <v>9666</v>
      </c>
      <c r="E1197" s="239" t="s">
        <v>1540</v>
      </c>
      <c r="F1197" s="239"/>
      <c r="G1197" s="240">
        <v>3325.56</v>
      </c>
      <c r="M1197" s="261" t="s">
        <v>51027</v>
      </c>
      <c r="N1197" s="262">
        <v>-11246.89</v>
      </c>
      <c r="P1197" s="243" t="s">
        <v>17731</v>
      </c>
      <c r="Q1197" s="244">
        <v>151321.73000000001</v>
      </c>
      <c r="R1197" s="104"/>
      <c r="S1197" s="235" t="s">
        <v>33974</v>
      </c>
      <c r="T1197" s="236">
        <v>1674.98</v>
      </c>
      <c r="V1197" s="266" t="s">
        <v>12604</v>
      </c>
      <c r="W1197" s="267">
        <v>9666</v>
      </c>
      <c r="Y1197" s="245" t="s">
        <v>13115</v>
      </c>
      <c r="Z1197" s="246">
        <v>542874.93999999994</v>
      </c>
    </row>
    <row r="1198" spans="1:26" ht="14.5" x14ac:dyDescent="0.35">
      <c r="A1198" s="259" t="s">
        <v>14042</v>
      </c>
      <c r="B1198" s="259"/>
      <c r="C1198" s="260">
        <v>18073</v>
      </c>
      <c r="E1198" s="239" t="s">
        <v>1541</v>
      </c>
      <c r="F1198" s="239"/>
      <c r="G1198" s="240">
        <v>167213.20000000001</v>
      </c>
      <c r="M1198" s="261" t="s">
        <v>51028</v>
      </c>
      <c r="N1198" s="262">
        <v>73625.13</v>
      </c>
      <c r="P1198" s="243" t="s">
        <v>17732</v>
      </c>
      <c r="Q1198" s="244">
        <v>11599.95</v>
      </c>
      <c r="R1198" s="104"/>
      <c r="S1198" s="235" t="s">
        <v>21851</v>
      </c>
      <c r="T1198" s="236">
        <v>2249.94</v>
      </c>
      <c r="V1198" s="266" t="s">
        <v>13761</v>
      </c>
      <c r="W1198" s="267">
        <v>18073</v>
      </c>
      <c r="Y1198" s="245" t="s">
        <v>13516</v>
      </c>
      <c r="Z1198" s="246">
        <v>772326.8</v>
      </c>
    </row>
    <row r="1199" spans="1:26" ht="14.5" x14ac:dyDescent="0.35">
      <c r="A1199" s="259" t="s">
        <v>5299</v>
      </c>
      <c r="B1199" s="259"/>
      <c r="C1199" s="260">
        <v>4491.95</v>
      </c>
      <c r="E1199" s="239" t="s">
        <v>1542</v>
      </c>
      <c r="F1199" s="239"/>
      <c r="G1199" s="240">
        <v>4919.9399999999996</v>
      </c>
      <c r="M1199" s="261" t="s">
        <v>36502</v>
      </c>
      <c r="N1199" s="262">
        <v>11564.78</v>
      </c>
      <c r="P1199" s="243" t="s">
        <v>17733</v>
      </c>
      <c r="Q1199" s="244">
        <v>69300.62</v>
      </c>
      <c r="R1199" s="104"/>
      <c r="S1199" s="235" t="s">
        <v>33975</v>
      </c>
      <c r="T1199" s="236">
        <v>23.51</v>
      </c>
      <c r="V1199" s="266" t="s">
        <v>10513</v>
      </c>
      <c r="W1199" s="267">
        <v>4491.95</v>
      </c>
      <c r="Y1199" s="245" t="s">
        <v>10688</v>
      </c>
      <c r="Z1199" s="246">
        <v>3996379.76</v>
      </c>
    </row>
    <row r="1200" spans="1:26" ht="14.5" x14ac:dyDescent="0.35">
      <c r="A1200" s="259" t="s">
        <v>5205</v>
      </c>
      <c r="B1200" s="259"/>
      <c r="C1200" s="260">
        <v>110864.13</v>
      </c>
      <c r="E1200" s="239" t="s">
        <v>1543</v>
      </c>
      <c r="F1200" s="239"/>
      <c r="G1200" s="240">
        <v>1636</v>
      </c>
      <c r="M1200" s="261" t="s">
        <v>51029</v>
      </c>
      <c r="N1200" s="262">
        <v>33339.43</v>
      </c>
      <c r="P1200" s="243" t="s">
        <v>17734</v>
      </c>
      <c r="Q1200" s="244">
        <v>44005.47</v>
      </c>
      <c r="R1200" s="104"/>
      <c r="S1200" s="235" t="s">
        <v>33976</v>
      </c>
      <c r="T1200" s="236">
        <v>11441.57</v>
      </c>
      <c r="V1200" s="266" t="s">
        <v>12606</v>
      </c>
      <c r="W1200" s="267">
        <v>110864.13</v>
      </c>
      <c r="Y1200" s="245" t="s">
        <v>7532</v>
      </c>
      <c r="Z1200" s="246">
        <v>36358</v>
      </c>
    </row>
    <row r="1201" spans="1:26" ht="14.5" x14ac:dyDescent="0.35">
      <c r="A1201" s="259" t="s">
        <v>5300</v>
      </c>
      <c r="B1201" s="259"/>
      <c r="C1201" s="260">
        <v>17701.45</v>
      </c>
      <c r="E1201" s="239" t="s">
        <v>1544</v>
      </c>
      <c r="F1201" s="239"/>
      <c r="G1201" s="240">
        <v>9453</v>
      </c>
      <c r="M1201" s="261" t="s">
        <v>36503</v>
      </c>
      <c r="N1201" s="262">
        <v>9067.44</v>
      </c>
      <c r="P1201" s="243" t="s">
        <v>17735</v>
      </c>
      <c r="Q1201" s="244">
        <v>133872.95999999999</v>
      </c>
      <c r="R1201" s="104"/>
      <c r="S1201" s="235" t="s">
        <v>33977</v>
      </c>
      <c r="T1201" s="236">
        <v>9510.35</v>
      </c>
      <c r="V1201" s="266" t="s">
        <v>12607</v>
      </c>
      <c r="W1201" s="267">
        <v>17701.45</v>
      </c>
      <c r="Y1201" s="245" t="s">
        <v>7951</v>
      </c>
      <c r="Z1201" s="246">
        <v>2649</v>
      </c>
    </row>
    <row r="1202" spans="1:26" ht="14.5" x14ac:dyDescent="0.35">
      <c r="A1202" s="259" t="s">
        <v>3638</v>
      </c>
      <c r="B1202" s="259"/>
      <c r="C1202" s="260">
        <v>764860</v>
      </c>
      <c r="E1202" s="239" t="s">
        <v>1545</v>
      </c>
      <c r="F1202" s="239"/>
      <c r="G1202" s="240">
        <v>872718</v>
      </c>
      <c r="M1202" s="261" t="s">
        <v>52922</v>
      </c>
      <c r="N1202" s="262">
        <v>974.73</v>
      </c>
      <c r="P1202" s="243" t="s">
        <v>17736</v>
      </c>
      <c r="Q1202" s="244">
        <v>394487.25</v>
      </c>
      <c r="R1202" s="104"/>
      <c r="S1202" s="235" t="s">
        <v>33978</v>
      </c>
      <c r="T1202" s="236">
        <v>6956.72</v>
      </c>
      <c r="V1202" s="266" t="s">
        <v>10514</v>
      </c>
      <c r="W1202" s="267">
        <v>764860</v>
      </c>
      <c r="Y1202" s="245" t="s">
        <v>8203</v>
      </c>
      <c r="Z1202" s="246">
        <v>18578</v>
      </c>
    </row>
    <row r="1203" spans="1:26" ht="14.5" x14ac:dyDescent="0.35">
      <c r="A1203" s="259" t="s">
        <v>5302</v>
      </c>
      <c r="B1203" s="259"/>
      <c r="C1203" s="260">
        <v>9666</v>
      </c>
      <c r="E1203" s="239" t="s">
        <v>1546</v>
      </c>
      <c r="F1203" s="239"/>
      <c r="G1203" s="240">
        <v>3191.48</v>
      </c>
      <c r="M1203" s="261" t="s">
        <v>55702</v>
      </c>
      <c r="N1203" s="262">
        <v>14349.49</v>
      </c>
      <c r="P1203" s="243" t="s">
        <v>17737</v>
      </c>
      <c r="Q1203" s="244">
        <v>243320.29</v>
      </c>
      <c r="R1203" s="104"/>
      <c r="S1203" s="235" t="s">
        <v>33979</v>
      </c>
      <c r="T1203" s="236">
        <v>82773.27</v>
      </c>
      <c r="V1203" s="266" t="s">
        <v>12609</v>
      </c>
      <c r="W1203" s="267">
        <v>9666</v>
      </c>
      <c r="Y1203" s="245" t="s">
        <v>8614</v>
      </c>
      <c r="Z1203" s="246">
        <v>3097</v>
      </c>
    </row>
    <row r="1204" spans="1:26" ht="14.5" x14ac:dyDescent="0.35">
      <c r="A1204" s="259" t="s">
        <v>5304</v>
      </c>
      <c r="B1204" s="259"/>
      <c r="C1204" s="260">
        <v>163.4</v>
      </c>
      <c r="E1204" s="239" t="s">
        <v>1547</v>
      </c>
      <c r="F1204" s="239"/>
      <c r="G1204" s="240">
        <v>1098</v>
      </c>
      <c r="M1204" s="261" t="s">
        <v>49943</v>
      </c>
      <c r="N1204" s="262">
        <v>4399.6099999999997</v>
      </c>
      <c r="P1204" s="243" t="s">
        <v>17738</v>
      </c>
      <c r="Q1204" s="244">
        <v>28765.47</v>
      </c>
      <c r="R1204" s="104"/>
      <c r="S1204" s="235" t="s">
        <v>33980</v>
      </c>
      <c r="T1204" s="236">
        <v>96672.44</v>
      </c>
      <c r="V1204" s="266" t="s">
        <v>12611</v>
      </c>
      <c r="W1204" s="267">
        <v>163.4</v>
      </c>
      <c r="Y1204" s="245" t="s">
        <v>8904</v>
      </c>
      <c r="Z1204" s="246">
        <v>6702.79</v>
      </c>
    </row>
    <row r="1205" spans="1:26" ht="14.5" x14ac:dyDescent="0.35">
      <c r="A1205" s="259" t="s">
        <v>5305</v>
      </c>
      <c r="B1205" s="259"/>
      <c r="C1205" s="260">
        <v>15971.25</v>
      </c>
      <c r="E1205" s="239" t="s">
        <v>1548</v>
      </c>
      <c r="F1205" s="239"/>
      <c r="G1205" s="240">
        <v>3213</v>
      </c>
      <c r="M1205" s="261" t="s">
        <v>36504</v>
      </c>
      <c r="N1205" s="262">
        <v>277955.12</v>
      </c>
      <c r="P1205" s="243" t="s">
        <v>17739</v>
      </c>
      <c r="Q1205" s="244">
        <v>89732.94</v>
      </c>
      <c r="R1205" s="104"/>
      <c r="S1205" s="235" t="s">
        <v>33981</v>
      </c>
      <c r="T1205" s="236">
        <v>80329.149999999994</v>
      </c>
      <c r="V1205" s="266" t="s">
        <v>12612</v>
      </c>
      <c r="W1205" s="267">
        <v>15971.25</v>
      </c>
      <c r="Y1205" s="245" t="s">
        <v>9381</v>
      </c>
      <c r="Z1205" s="246">
        <v>127877.67</v>
      </c>
    </row>
    <row r="1206" spans="1:26" ht="14.5" x14ac:dyDescent="0.35">
      <c r="A1206" s="259" t="s">
        <v>5430</v>
      </c>
      <c r="B1206" s="259"/>
      <c r="C1206" s="260">
        <v>9665.02</v>
      </c>
      <c r="E1206" s="239" t="s">
        <v>1549</v>
      </c>
      <c r="F1206" s="239"/>
      <c r="G1206" s="240">
        <v>80883.990000000005</v>
      </c>
      <c r="M1206" s="261" t="s">
        <v>52923</v>
      </c>
      <c r="N1206" s="262">
        <v>900</v>
      </c>
      <c r="P1206" s="243" t="s">
        <v>17740</v>
      </c>
      <c r="Q1206" s="244">
        <v>176800.93</v>
      </c>
      <c r="R1206" s="104"/>
      <c r="S1206" s="235" t="s">
        <v>33982</v>
      </c>
      <c r="T1206" s="236">
        <v>21130.29</v>
      </c>
      <c r="V1206" s="266" t="s">
        <v>12613</v>
      </c>
      <c r="W1206" s="267">
        <v>9665.02</v>
      </c>
      <c r="Y1206" s="245" t="s">
        <v>9797</v>
      </c>
      <c r="Z1206" s="246">
        <v>23420</v>
      </c>
    </row>
    <row r="1207" spans="1:26" ht="14.5" x14ac:dyDescent="0.35">
      <c r="A1207" s="259" t="s">
        <v>5206</v>
      </c>
      <c r="B1207" s="259"/>
      <c r="C1207" s="260">
        <v>208289.19</v>
      </c>
      <c r="E1207" s="239" t="s">
        <v>1550</v>
      </c>
      <c r="F1207" s="239"/>
      <c r="G1207" s="240">
        <v>3976</v>
      </c>
      <c r="M1207" s="261" t="s">
        <v>36505</v>
      </c>
      <c r="N1207" s="262">
        <v>26325.34</v>
      </c>
      <c r="P1207" s="243" t="s">
        <v>17741</v>
      </c>
      <c r="Q1207" s="244">
        <v>96000</v>
      </c>
      <c r="R1207" s="104"/>
      <c r="S1207" s="235" t="s">
        <v>33983</v>
      </c>
      <c r="T1207" s="236">
        <v>46290.51</v>
      </c>
      <c r="V1207" s="266" t="s">
        <v>10515</v>
      </c>
      <c r="W1207" s="267">
        <v>208289.19</v>
      </c>
      <c r="Y1207" s="245" t="s">
        <v>10136</v>
      </c>
      <c r="Z1207" s="246">
        <v>168364.98</v>
      </c>
    </row>
    <row r="1208" spans="1:26" ht="14.5" x14ac:dyDescent="0.35">
      <c r="A1208" s="259" t="s">
        <v>5207</v>
      </c>
      <c r="B1208" s="259"/>
      <c r="C1208" s="260">
        <v>375827.23</v>
      </c>
      <c r="E1208" s="239" t="s">
        <v>1551</v>
      </c>
      <c r="F1208" s="239"/>
      <c r="G1208" s="240">
        <v>2526.9</v>
      </c>
      <c r="M1208" s="261" t="s">
        <v>36506</v>
      </c>
      <c r="N1208" s="262">
        <v>23233.58</v>
      </c>
      <c r="P1208" s="243" t="s">
        <v>17742</v>
      </c>
      <c r="Q1208" s="244">
        <v>67283.399999999994</v>
      </c>
      <c r="R1208" s="104"/>
      <c r="S1208" s="235" t="s">
        <v>33984</v>
      </c>
      <c r="T1208" s="236">
        <v>34.6</v>
      </c>
      <c r="V1208" s="266" t="s">
        <v>10516</v>
      </c>
      <c r="W1208" s="267">
        <v>375827.23</v>
      </c>
      <c r="Y1208" s="245" t="s">
        <v>12607</v>
      </c>
      <c r="Z1208" s="246">
        <v>7064.55</v>
      </c>
    </row>
    <row r="1209" spans="1:26" ht="14.5" x14ac:dyDescent="0.35">
      <c r="A1209" s="259" t="s">
        <v>5306</v>
      </c>
      <c r="B1209" s="259"/>
      <c r="C1209" s="260">
        <v>28225</v>
      </c>
      <c r="E1209" s="239" t="s">
        <v>1552</v>
      </c>
      <c r="F1209" s="239"/>
      <c r="G1209" s="240">
        <v>1397</v>
      </c>
      <c r="M1209" s="261" t="s">
        <v>36507</v>
      </c>
      <c r="N1209" s="262">
        <v>62820.3</v>
      </c>
      <c r="P1209" s="243" t="s">
        <v>17743</v>
      </c>
      <c r="Q1209" s="244">
        <v>614415.63</v>
      </c>
      <c r="R1209" s="104"/>
      <c r="S1209" s="235" t="s">
        <v>33985</v>
      </c>
      <c r="T1209" s="236">
        <v>212640.26</v>
      </c>
      <c r="V1209" s="266" t="s">
        <v>12614</v>
      </c>
      <c r="W1209" s="267">
        <v>28225</v>
      </c>
      <c r="Y1209" s="245" t="s">
        <v>13116</v>
      </c>
      <c r="Z1209" s="246">
        <v>51266.63</v>
      </c>
    </row>
    <row r="1210" spans="1:26" ht="14.5" x14ac:dyDescent="0.35">
      <c r="A1210" s="259" t="s">
        <v>5308</v>
      </c>
      <c r="B1210" s="259"/>
      <c r="C1210" s="260">
        <v>5166</v>
      </c>
      <c r="E1210" s="239" t="s">
        <v>1553</v>
      </c>
      <c r="F1210" s="239"/>
      <c r="G1210" s="240">
        <v>3698.17</v>
      </c>
      <c r="M1210" s="261" t="s">
        <v>36508</v>
      </c>
      <c r="N1210" s="262">
        <v>32322.18</v>
      </c>
      <c r="P1210" s="243" t="s">
        <v>17744</v>
      </c>
      <c r="Q1210" s="244">
        <v>1861.8</v>
      </c>
      <c r="R1210" s="104"/>
      <c r="S1210" s="235" t="s">
        <v>33986</v>
      </c>
      <c r="T1210" s="236">
        <v>55874.48</v>
      </c>
      <c r="V1210" s="266" t="s">
        <v>12616</v>
      </c>
      <c r="W1210" s="267">
        <v>5166</v>
      </c>
      <c r="Y1210" s="245" t="s">
        <v>10689</v>
      </c>
      <c r="Z1210" s="246">
        <v>445378.62</v>
      </c>
    </row>
    <row r="1211" spans="1:26" ht="14.5" x14ac:dyDescent="0.35">
      <c r="A1211" s="259" t="s">
        <v>5309</v>
      </c>
      <c r="B1211" s="259"/>
      <c r="C1211" s="260">
        <v>9666</v>
      </c>
      <c r="E1211" s="239" t="s">
        <v>1554</v>
      </c>
      <c r="F1211" s="239"/>
      <c r="G1211" s="240">
        <v>1193</v>
      </c>
      <c r="M1211" s="261" t="s">
        <v>52924</v>
      </c>
      <c r="N1211" s="262">
        <v>2391.89</v>
      </c>
      <c r="P1211" s="243" t="s">
        <v>17745</v>
      </c>
      <c r="Q1211" s="244">
        <v>144252.56</v>
      </c>
      <c r="R1211" s="104"/>
      <c r="S1211" s="235" t="s">
        <v>33987</v>
      </c>
      <c r="T1211" s="236">
        <v>63553.97</v>
      </c>
      <c r="V1211" s="266" t="s">
        <v>12617</v>
      </c>
      <c r="W1211" s="267">
        <v>9666</v>
      </c>
      <c r="Y1211" s="245" t="s">
        <v>7533</v>
      </c>
      <c r="Z1211" s="246">
        <v>1303953.8600000001</v>
      </c>
    </row>
    <row r="1212" spans="1:26" ht="14.5" x14ac:dyDescent="0.35">
      <c r="A1212" s="259" t="s">
        <v>5208</v>
      </c>
      <c r="B1212" s="259"/>
      <c r="C1212" s="260">
        <v>26377.54</v>
      </c>
      <c r="E1212" s="239" t="s">
        <v>1555</v>
      </c>
      <c r="F1212" s="239"/>
      <c r="G1212" s="240">
        <v>14170.54</v>
      </c>
      <c r="M1212" s="261" t="s">
        <v>55703</v>
      </c>
      <c r="N1212" s="262">
        <v>49145.74</v>
      </c>
      <c r="P1212" s="243" t="s">
        <v>17746</v>
      </c>
      <c r="Q1212" s="244">
        <v>759.78</v>
      </c>
      <c r="R1212" s="104"/>
      <c r="S1212" s="235" t="s">
        <v>33988</v>
      </c>
      <c r="T1212" s="236">
        <v>64318.46</v>
      </c>
      <c r="V1212" s="266" t="s">
        <v>10517</v>
      </c>
      <c r="W1212" s="267">
        <v>26377.54</v>
      </c>
      <c r="Y1212" s="245" t="s">
        <v>7770</v>
      </c>
      <c r="Z1212" s="246">
        <v>157348.95000000001</v>
      </c>
    </row>
    <row r="1213" spans="1:26" ht="14.5" x14ac:dyDescent="0.35">
      <c r="A1213" s="259" t="s">
        <v>3639</v>
      </c>
      <c r="B1213" s="259"/>
      <c r="C1213" s="260">
        <v>260.98</v>
      </c>
      <c r="E1213" s="239" t="s">
        <v>1556</v>
      </c>
      <c r="F1213" s="239"/>
      <c r="G1213" s="240">
        <v>1281</v>
      </c>
      <c r="M1213" s="261" t="s">
        <v>51959</v>
      </c>
      <c r="N1213" s="262">
        <v>119769.21</v>
      </c>
      <c r="P1213" s="243" t="s">
        <v>17747</v>
      </c>
      <c r="Q1213" s="244">
        <v>83425.570000000007</v>
      </c>
      <c r="R1213" s="104"/>
      <c r="S1213" s="235" t="s">
        <v>33989</v>
      </c>
      <c r="T1213" s="236">
        <v>412538.5</v>
      </c>
      <c r="V1213" s="266" t="s">
        <v>10518</v>
      </c>
      <c r="W1213" s="267">
        <v>260.98</v>
      </c>
      <c r="Y1213" s="245" t="s">
        <v>7952</v>
      </c>
      <c r="Z1213" s="246">
        <v>7548.67</v>
      </c>
    </row>
    <row r="1214" spans="1:26" ht="14.5" x14ac:dyDescent="0.35">
      <c r="A1214" s="259" t="s">
        <v>5209</v>
      </c>
      <c r="B1214" s="259"/>
      <c r="C1214" s="260">
        <v>70773.55</v>
      </c>
      <c r="E1214" s="239" t="s">
        <v>1557</v>
      </c>
      <c r="F1214" s="239"/>
      <c r="G1214" s="240">
        <v>3730</v>
      </c>
      <c r="M1214" s="261" t="s">
        <v>17751</v>
      </c>
      <c r="N1214" s="262">
        <v>40.29</v>
      </c>
      <c r="P1214" s="243" t="s">
        <v>17748</v>
      </c>
      <c r="Q1214" s="244">
        <v>77900.95</v>
      </c>
      <c r="R1214" s="104"/>
      <c r="S1214" s="235" t="s">
        <v>21975</v>
      </c>
      <c r="T1214" s="236">
        <v>9510.35</v>
      </c>
      <c r="V1214" s="266" t="s">
        <v>10519</v>
      </c>
      <c r="W1214" s="267">
        <v>70773.55</v>
      </c>
      <c r="Y1214" s="245" t="s">
        <v>8204</v>
      </c>
      <c r="Z1214" s="246">
        <v>2397823.7999999998</v>
      </c>
    </row>
    <row r="1215" spans="1:26" ht="14.5" x14ac:dyDescent="0.35">
      <c r="A1215" s="259" t="s">
        <v>5210</v>
      </c>
      <c r="B1215" s="259"/>
      <c r="C1215" s="260">
        <v>89553.53</v>
      </c>
      <c r="E1215" s="239" t="s">
        <v>1558</v>
      </c>
      <c r="F1215" s="239"/>
      <c r="G1215" s="240">
        <v>9060</v>
      </c>
      <c r="M1215" s="261" t="s">
        <v>17753</v>
      </c>
      <c r="N1215" s="262">
        <v>78396.75</v>
      </c>
      <c r="P1215" s="243" t="s">
        <v>17749</v>
      </c>
      <c r="Q1215" s="244">
        <v>168831</v>
      </c>
      <c r="R1215" s="104"/>
      <c r="S1215" s="235" t="s">
        <v>21976</v>
      </c>
      <c r="T1215" s="236">
        <v>6956.72</v>
      </c>
      <c r="V1215" s="266" t="s">
        <v>10520</v>
      </c>
      <c r="W1215" s="267">
        <v>89553.53</v>
      </c>
      <c r="Y1215" s="245" t="s">
        <v>8458</v>
      </c>
      <c r="Z1215" s="246">
        <v>579587.56000000006</v>
      </c>
    </row>
    <row r="1216" spans="1:26" ht="14.5" x14ac:dyDescent="0.35">
      <c r="A1216" s="259" t="s">
        <v>5211</v>
      </c>
      <c r="B1216" s="259"/>
      <c r="C1216" s="260">
        <v>889133.82</v>
      </c>
      <c r="E1216" s="239" t="s">
        <v>1559</v>
      </c>
      <c r="F1216" s="239"/>
      <c r="G1216" s="240">
        <v>2018.23</v>
      </c>
      <c r="M1216" s="261" t="s">
        <v>52925</v>
      </c>
      <c r="N1216" s="262">
        <v>11.22</v>
      </c>
      <c r="P1216" s="243" t="s">
        <v>17750</v>
      </c>
      <c r="Q1216" s="244">
        <v>74800</v>
      </c>
      <c r="R1216" s="104"/>
      <c r="S1216" s="235" t="s">
        <v>21979</v>
      </c>
      <c r="T1216" s="236">
        <v>82773.27</v>
      </c>
      <c r="V1216" s="266" t="s">
        <v>12619</v>
      </c>
      <c r="W1216" s="267">
        <v>889133.82</v>
      </c>
      <c r="Y1216" s="245" t="s">
        <v>8615</v>
      </c>
      <c r="Z1216" s="246">
        <v>839863.87</v>
      </c>
    </row>
    <row r="1217" spans="1:26" ht="14.5" x14ac:dyDescent="0.35">
      <c r="A1217" s="259" t="s">
        <v>5312</v>
      </c>
      <c r="B1217" s="259"/>
      <c r="C1217" s="260">
        <v>9666</v>
      </c>
      <c r="E1217" s="239" t="s">
        <v>1560</v>
      </c>
      <c r="F1217" s="239"/>
      <c r="G1217" s="240">
        <v>715</v>
      </c>
      <c r="M1217" s="261" t="s">
        <v>17754</v>
      </c>
      <c r="N1217" s="262">
        <v>15157.99</v>
      </c>
      <c r="P1217" s="243" t="s">
        <v>17751</v>
      </c>
      <c r="Q1217" s="244">
        <v>2695.53</v>
      </c>
      <c r="R1217" s="104"/>
      <c r="S1217" s="235" t="s">
        <v>21980</v>
      </c>
      <c r="T1217" s="236">
        <v>96672.44</v>
      </c>
      <c r="V1217" s="266" t="s">
        <v>12621</v>
      </c>
      <c r="W1217" s="267">
        <v>9666</v>
      </c>
      <c r="Y1217" s="245" t="s">
        <v>8822</v>
      </c>
      <c r="Z1217" s="246">
        <v>5708</v>
      </c>
    </row>
    <row r="1218" spans="1:26" ht="14.5" x14ac:dyDescent="0.35">
      <c r="A1218" s="259" t="s">
        <v>5313</v>
      </c>
      <c r="B1218" s="259"/>
      <c r="C1218" s="260">
        <v>16685.25</v>
      </c>
      <c r="E1218" s="239" t="s">
        <v>1561</v>
      </c>
      <c r="F1218" s="239"/>
      <c r="G1218" s="240">
        <v>73494</v>
      </c>
      <c r="M1218" s="261" t="s">
        <v>17755</v>
      </c>
      <c r="N1218" s="262">
        <v>16963.55</v>
      </c>
      <c r="P1218" s="243" t="s">
        <v>17752</v>
      </c>
      <c r="Q1218" s="244">
        <v>73.510000000000005</v>
      </c>
      <c r="R1218" s="104"/>
      <c r="S1218" s="235" t="s">
        <v>21981</v>
      </c>
      <c r="T1218" s="236">
        <v>80329.149999999994</v>
      </c>
      <c r="V1218" s="266" t="s">
        <v>12622</v>
      </c>
      <c r="W1218" s="267">
        <v>16685.25</v>
      </c>
      <c r="Y1218" s="245" t="s">
        <v>8905</v>
      </c>
      <c r="Z1218" s="246">
        <v>380620.07</v>
      </c>
    </row>
    <row r="1219" spans="1:26" ht="14.5" x14ac:dyDescent="0.35">
      <c r="A1219" s="259" t="s">
        <v>5316</v>
      </c>
      <c r="B1219" s="259"/>
      <c r="C1219" s="260">
        <v>19875</v>
      </c>
      <c r="E1219" s="239" t="s">
        <v>1562</v>
      </c>
      <c r="F1219" s="239"/>
      <c r="G1219" s="240">
        <v>847</v>
      </c>
      <c r="M1219" s="261" t="s">
        <v>17756</v>
      </c>
      <c r="N1219" s="262">
        <v>1547.96</v>
      </c>
      <c r="P1219" s="243" t="s">
        <v>17753</v>
      </c>
      <c r="Q1219" s="244">
        <v>18017.54</v>
      </c>
      <c r="R1219" s="104"/>
      <c r="S1219" s="235" t="s">
        <v>21989</v>
      </c>
      <c r="T1219" s="236">
        <v>21130.29</v>
      </c>
      <c r="V1219" s="266" t="s">
        <v>12625</v>
      </c>
      <c r="W1219" s="267">
        <v>19875</v>
      </c>
      <c r="Y1219" s="245" t="s">
        <v>9058</v>
      </c>
      <c r="Z1219" s="246">
        <v>211680</v>
      </c>
    </row>
    <row r="1220" spans="1:26" ht="14.5" x14ac:dyDescent="0.35">
      <c r="A1220" s="259" t="s">
        <v>5318</v>
      </c>
      <c r="B1220" s="259"/>
      <c r="C1220" s="260">
        <v>8487.35</v>
      </c>
      <c r="E1220" s="239" t="s">
        <v>1563</v>
      </c>
      <c r="F1220" s="239"/>
      <c r="G1220" s="240">
        <v>177806.65</v>
      </c>
      <c r="M1220" s="261" t="s">
        <v>55704</v>
      </c>
      <c r="N1220" s="262">
        <v>26677.64</v>
      </c>
      <c r="P1220" s="243" t="s">
        <v>17754</v>
      </c>
      <c r="Q1220" s="244">
        <v>1593.88</v>
      </c>
      <c r="R1220" s="104"/>
      <c r="S1220" s="235" t="s">
        <v>21990</v>
      </c>
      <c r="T1220" s="236">
        <v>46290.51</v>
      </c>
      <c r="V1220" s="266" t="s">
        <v>12627</v>
      </c>
      <c r="W1220" s="267">
        <v>8487.35</v>
      </c>
      <c r="Y1220" s="245" t="s">
        <v>9164</v>
      </c>
      <c r="Z1220" s="246">
        <v>1314157.26</v>
      </c>
    </row>
    <row r="1221" spans="1:26" ht="14.5" x14ac:dyDescent="0.35">
      <c r="A1221" s="259" t="s">
        <v>5320</v>
      </c>
      <c r="B1221" s="259"/>
      <c r="C1221" s="260">
        <v>6097.27</v>
      </c>
      <c r="E1221" s="239" t="s">
        <v>1564</v>
      </c>
      <c r="F1221" s="239"/>
      <c r="G1221" s="240">
        <v>6662</v>
      </c>
      <c r="M1221" s="261" t="s">
        <v>17758</v>
      </c>
      <c r="N1221" s="262">
        <v>1717.61</v>
      </c>
      <c r="P1221" s="243" t="s">
        <v>17755</v>
      </c>
      <c r="Q1221" s="244">
        <v>4251.8999999999996</v>
      </c>
      <c r="R1221" s="104"/>
      <c r="S1221" s="235" t="s">
        <v>21991</v>
      </c>
      <c r="T1221" s="236">
        <v>34.6</v>
      </c>
      <c r="V1221" s="266" t="s">
        <v>12629</v>
      </c>
      <c r="W1221" s="267">
        <v>6097.27</v>
      </c>
      <c r="Y1221" s="245" t="s">
        <v>9552</v>
      </c>
      <c r="Z1221" s="246">
        <v>128345.7</v>
      </c>
    </row>
    <row r="1222" spans="1:26" ht="14.5" x14ac:dyDescent="0.35">
      <c r="A1222" s="259" t="s">
        <v>14044</v>
      </c>
      <c r="B1222" s="259"/>
      <c r="C1222" s="260">
        <v>9666</v>
      </c>
      <c r="E1222" s="239" t="s">
        <v>1565</v>
      </c>
      <c r="F1222" s="239"/>
      <c r="G1222" s="240">
        <v>43382</v>
      </c>
      <c r="M1222" s="261" t="s">
        <v>51030</v>
      </c>
      <c r="N1222" s="262">
        <v>-137.16999999999999</v>
      </c>
      <c r="P1222" s="243" t="s">
        <v>17756</v>
      </c>
      <c r="Q1222" s="244">
        <v>280.58</v>
      </c>
      <c r="R1222" s="104"/>
      <c r="S1222" s="235" t="s">
        <v>21993</v>
      </c>
      <c r="T1222" s="236">
        <v>212640.26</v>
      </c>
      <c r="V1222" s="266" t="s">
        <v>13760</v>
      </c>
      <c r="W1222" s="267">
        <v>9666</v>
      </c>
      <c r="Y1222" s="245" t="s">
        <v>9798</v>
      </c>
      <c r="Z1222" s="246">
        <v>1555636</v>
      </c>
    </row>
    <row r="1223" spans="1:26" ht="14.5" x14ac:dyDescent="0.35">
      <c r="A1223" s="259" t="s">
        <v>5212</v>
      </c>
      <c r="B1223" s="259"/>
      <c r="C1223" s="260">
        <v>82775</v>
      </c>
      <c r="E1223" s="239" t="s">
        <v>1566</v>
      </c>
      <c r="F1223" s="239"/>
      <c r="G1223" s="240">
        <v>644</v>
      </c>
      <c r="M1223" s="261" t="s">
        <v>37963</v>
      </c>
      <c r="N1223" s="262">
        <v>60114.47</v>
      </c>
      <c r="P1223" s="243" t="s">
        <v>17757</v>
      </c>
      <c r="Q1223" s="244">
        <v>598.87</v>
      </c>
      <c r="R1223" s="104"/>
      <c r="S1223" s="235" t="s">
        <v>21995</v>
      </c>
      <c r="T1223" s="236">
        <v>55874.48</v>
      </c>
      <c r="V1223" s="266" t="s">
        <v>12630</v>
      </c>
      <c r="W1223" s="267">
        <v>82775</v>
      </c>
      <c r="Y1223" s="245" t="s">
        <v>10137</v>
      </c>
      <c r="Z1223" s="246">
        <v>9680948.9299999997</v>
      </c>
    </row>
    <row r="1224" spans="1:26" ht="14.5" x14ac:dyDescent="0.35">
      <c r="A1224" s="259" t="s">
        <v>5213</v>
      </c>
      <c r="B1224" s="259"/>
      <c r="C1224" s="260">
        <v>57072.47</v>
      </c>
      <c r="E1224" s="239" t="s">
        <v>1567</v>
      </c>
      <c r="F1224" s="239"/>
      <c r="G1224" s="240">
        <v>15861</v>
      </c>
      <c r="M1224" s="261" t="s">
        <v>52926</v>
      </c>
      <c r="N1224" s="262">
        <v>20739.849999999999</v>
      </c>
      <c r="P1224" s="243" t="s">
        <v>17758</v>
      </c>
      <c r="Q1224" s="244">
        <v>6525.07</v>
      </c>
      <c r="R1224" s="104"/>
      <c r="S1224" s="235" t="s">
        <v>22007</v>
      </c>
      <c r="T1224" s="236">
        <v>63553.97</v>
      </c>
      <c r="V1224" s="266" t="s">
        <v>12631</v>
      </c>
      <c r="W1224" s="267">
        <v>57072.47</v>
      </c>
      <c r="Y1224" s="245" t="s">
        <v>10379</v>
      </c>
      <c r="Z1224" s="246">
        <v>40725.43</v>
      </c>
    </row>
    <row r="1225" spans="1:26" ht="14.5" x14ac:dyDescent="0.35">
      <c r="A1225" s="259" t="s">
        <v>5214</v>
      </c>
      <c r="B1225" s="259"/>
      <c r="C1225" s="260">
        <v>39871.22</v>
      </c>
      <c r="E1225" s="239" t="s">
        <v>1568</v>
      </c>
      <c r="F1225" s="239"/>
      <c r="G1225" s="240">
        <v>7511.42</v>
      </c>
      <c r="M1225" s="261" t="s">
        <v>55705</v>
      </c>
      <c r="N1225" s="262">
        <v>2735.1</v>
      </c>
      <c r="P1225" s="243" t="s">
        <v>17759</v>
      </c>
      <c r="Q1225" s="244">
        <v>498301.3</v>
      </c>
      <c r="R1225" s="104"/>
      <c r="S1225" s="235" t="s">
        <v>22009</v>
      </c>
      <c r="T1225" s="236">
        <v>64318.46</v>
      </c>
      <c r="V1225" s="266" t="s">
        <v>10521</v>
      </c>
      <c r="W1225" s="267">
        <v>39871.22</v>
      </c>
      <c r="Y1225" s="245" t="s">
        <v>10467</v>
      </c>
      <c r="Z1225" s="246">
        <v>18781.060000000001</v>
      </c>
    </row>
    <row r="1226" spans="1:26" ht="14.5" x14ac:dyDescent="0.35">
      <c r="A1226" s="259" t="s">
        <v>5215</v>
      </c>
      <c r="B1226" s="259"/>
      <c r="C1226" s="260">
        <v>450305.35</v>
      </c>
      <c r="E1226" s="239" t="s">
        <v>1569</v>
      </c>
      <c r="F1226" s="239"/>
      <c r="G1226" s="240">
        <v>27822</v>
      </c>
      <c r="M1226" s="261" t="s">
        <v>36509</v>
      </c>
      <c r="N1226" s="262">
        <v>3046233.39</v>
      </c>
      <c r="P1226" s="243" t="s">
        <v>17760</v>
      </c>
      <c r="Q1226" s="244">
        <v>23453.06</v>
      </c>
      <c r="R1226" s="104"/>
      <c r="S1226" s="235" t="s">
        <v>22015</v>
      </c>
      <c r="T1226" s="236">
        <v>412538.5</v>
      </c>
      <c r="V1226" s="266" t="s">
        <v>12633</v>
      </c>
      <c r="W1226" s="267">
        <v>450305.35</v>
      </c>
      <c r="Y1226" s="245" t="s">
        <v>10490</v>
      </c>
      <c r="Z1226" s="246">
        <v>92484.91</v>
      </c>
    </row>
    <row r="1227" spans="1:26" ht="14.5" x14ac:dyDescent="0.35">
      <c r="A1227" s="259" t="s">
        <v>5216</v>
      </c>
      <c r="B1227" s="259"/>
      <c r="C1227" s="260">
        <v>197944.86</v>
      </c>
      <c r="E1227" s="239" t="s">
        <v>1570</v>
      </c>
      <c r="F1227" s="239"/>
      <c r="G1227" s="240">
        <v>38952</v>
      </c>
      <c r="M1227" s="261" t="s">
        <v>37964</v>
      </c>
      <c r="N1227" s="262">
        <v>756.99</v>
      </c>
      <c r="P1227" s="243" t="s">
        <v>17761</v>
      </c>
      <c r="Q1227" s="244">
        <v>1946.28</v>
      </c>
      <c r="R1227" s="104"/>
      <c r="S1227" s="235" t="s">
        <v>33990</v>
      </c>
      <c r="T1227" s="236">
        <v>19674.46</v>
      </c>
      <c r="V1227" s="266" t="s">
        <v>12636</v>
      </c>
      <c r="W1227" s="267">
        <v>197944.86</v>
      </c>
      <c r="Y1227" s="245" t="s">
        <v>10514</v>
      </c>
      <c r="Z1227" s="246">
        <v>479989.67</v>
      </c>
    </row>
    <row r="1228" spans="1:26" ht="14.5" x14ac:dyDescent="0.35">
      <c r="A1228" s="259" t="s">
        <v>5217</v>
      </c>
      <c r="B1228" s="259"/>
      <c r="C1228" s="260">
        <v>251608.71</v>
      </c>
      <c r="E1228" s="239" t="s">
        <v>1571</v>
      </c>
      <c r="F1228" s="239"/>
      <c r="G1228" s="240">
        <v>64769.4</v>
      </c>
      <c r="M1228" s="261" t="s">
        <v>17759</v>
      </c>
      <c r="N1228" s="262">
        <v>1466118.21</v>
      </c>
      <c r="P1228" s="243" t="s">
        <v>17762</v>
      </c>
      <c r="Q1228" s="244">
        <v>4167.26</v>
      </c>
      <c r="R1228" s="104"/>
      <c r="S1228" s="235" t="s">
        <v>33991</v>
      </c>
      <c r="T1228" s="236">
        <v>3442.33</v>
      </c>
      <c r="V1228" s="266" t="s">
        <v>10522</v>
      </c>
      <c r="W1228" s="267">
        <v>251608.71</v>
      </c>
      <c r="Y1228" s="245" t="s">
        <v>10572</v>
      </c>
      <c r="Z1228" s="246">
        <v>70880.62</v>
      </c>
    </row>
    <row r="1229" spans="1:26" ht="14.5" x14ac:dyDescent="0.35">
      <c r="A1229" s="259" t="s">
        <v>5325</v>
      </c>
      <c r="B1229" s="259"/>
      <c r="C1229" s="260">
        <v>5190.67</v>
      </c>
      <c r="E1229" s="239" t="s">
        <v>1572</v>
      </c>
      <c r="F1229" s="239"/>
      <c r="G1229" s="240">
        <v>19065.55</v>
      </c>
      <c r="M1229" s="261" t="s">
        <v>49944</v>
      </c>
      <c r="N1229" s="262">
        <v>44976.73</v>
      </c>
      <c r="P1229" s="243" t="s">
        <v>17763</v>
      </c>
      <c r="Q1229" s="244">
        <v>67503.09</v>
      </c>
      <c r="R1229" s="104"/>
      <c r="S1229" s="235" t="s">
        <v>33992</v>
      </c>
      <c r="T1229" s="236">
        <v>15000</v>
      </c>
      <c r="V1229" s="266" t="s">
        <v>12638</v>
      </c>
      <c r="W1229" s="267">
        <v>5190.67</v>
      </c>
      <c r="Y1229" s="245" t="s">
        <v>13518</v>
      </c>
      <c r="Z1229" s="246">
        <v>990651.01</v>
      </c>
    </row>
    <row r="1230" spans="1:26" ht="14.5" x14ac:dyDescent="0.35">
      <c r="A1230" s="259" t="s">
        <v>5218</v>
      </c>
      <c r="B1230" s="259"/>
      <c r="C1230" s="260">
        <v>53078.97</v>
      </c>
      <c r="E1230" s="239" t="s">
        <v>1573</v>
      </c>
      <c r="F1230" s="239"/>
      <c r="G1230" s="240">
        <v>36918.160000000003</v>
      </c>
      <c r="M1230" s="261" t="s">
        <v>17760</v>
      </c>
      <c r="N1230" s="262">
        <v>65501.68</v>
      </c>
      <c r="P1230" s="243" t="s">
        <v>17764</v>
      </c>
      <c r="Q1230" s="244">
        <v>77701.02</v>
      </c>
      <c r="R1230" s="104"/>
      <c r="S1230" s="235" t="s">
        <v>33993</v>
      </c>
      <c r="T1230" s="236">
        <v>12024.21</v>
      </c>
      <c r="V1230" s="266" t="s">
        <v>12639</v>
      </c>
      <c r="W1230" s="267">
        <v>53078.97</v>
      </c>
      <c r="Y1230" s="245" t="s">
        <v>10690</v>
      </c>
      <c r="Z1230" s="246">
        <v>20256735.370000001</v>
      </c>
    </row>
    <row r="1231" spans="1:26" ht="14.5" x14ac:dyDescent="0.35">
      <c r="A1231" s="259" t="s">
        <v>5219</v>
      </c>
      <c r="B1231" s="259"/>
      <c r="C1231" s="260">
        <v>231632.7</v>
      </c>
      <c r="E1231" s="239" t="s">
        <v>1574</v>
      </c>
      <c r="F1231" s="239"/>
      <c r="G1231" s="240">
        <v>320</v>
      </c>
      <c r="M1231" s="261" t="s">
        <v>17762</v>
      </c>
      <c r="N1231" s="262">
        <v>13837.41</v>
      </c>
      <c r="P1231" s="243" t="s">
        <v>17765</v>
      </c>
      <c r="Q1231" s="244">
        <v>528.54999999999995</v>
      </c>
      <c r="R1231" s="104"/>
      <c r="S1231" s="235" t="s">
        <v>33994</v>
      </c>
      <c r="T1231" s="236">
        <v>19674.46</v>
      </c>
      <c r="V1231" s="266" t="s">
        <v>12640</v>
      </c>
      <c r="W1231" s="267">
        <v>231632.7</v>
      </c>
      <c r="Y1231" s="245" t="s">
        <v>7534</v>
      </c>
      <c r="Z1231" s="246">
        <v>38580.980000000003</v>
      </c>
    </row>
    <row r="1232" spans="1:26" ht="14.5" x14ac:dyDescent="0.35">
      <c r="A1232" s="259" t="s">
        <v>5220</v>
      </c>
      <c r="B1232" s="259"/>
      <c r="C1232" s="260">
        <v>13163</v>
      </c>
      <c r="E1232" s="239" t="s">
        <v>1575</v>
      </c>
      <c r="F1232" s="239"/>
      <c r="G1232" s="240">
        <v>5600</v>
      </c>
      <c r="M1232" s="261" t="s">
        <v>17763</v>
      </c>
      <c r="N1232" s="262">
        <v>574707.53</v>
      </c>
      <c r="P1232" s="243" t="s">
        <v>17766</v>
      </c>
      <c r="Q1232" s="244">
        <v>2244.8000000000002</v>
      </c>
      <c r="R1232" s="104"/>
      <c r="S1232" s="235" t="s">
        <v>33995</v>
      </c>
      <c r="T1232" s="236">
        <v>3442.33</v>
      </c>
      <c r="V1232" s="266" t="s">
        <v>12641</v>
      </c>
      <c r="W1232" s="267">
        <v>13163</v>
      </c>
      <c r="Y1232" s="245" t="s">
        <v>8205</v>
      </c>
      <c r="Z1232" s="246">
        <v>55807.25</v>
      </c>
    </row>
    <row r="1233" spans="1:26" ht="14.5" x14ac:dyDescent="0.35">
      <c r="A1233" s="259" t="s">
        <v>5221</v>
      </c>
      <c r="B1233" s="259"/>
      <c r="C1233" s="260">
        <v>347240.66</v>
      </c>
      <c r="E1233" s="239" t="s">
        <v>4332</v>
      </c>
      <c r="F1233" s="239"/>
      <c r="G1233" s="240">
        <v>3625.57</v>
      </c>
      <c r="M1233" s="261" t="s">
        <v>17764</v>
      </c>
      <c r="N1233" s="262">
        <v>250795.96</v>
      </c>
      <c r="P1233" s="243" t="s">
        <v>17767</v>
      </c>
      <c r="Q1233" s="244">
        <v>1824</v>
      </c>
      <c r="R1233" s="104"/>
      <c r="S1233" s="235" t="s">
        <v>33996</v>
      </c>
      <c r="T1233" s="236">
        <v>15000</v>
      </c>
      <c r="V1233" s="266" t="s">
        <v>12642</v>
      </c>
      <c r="W1233" s="267">
        <v>347240.66</v>
      </c>
      <c r="Y1233" s="245" t="s">
        <v>8616</v>
      </c>
      <c r="Z1233" s="246">
        <v>1800</v>
      </c>
    </row>
    <row r="1234" spans="1:26" ht="14.5" x14ac:dyDescent="0.35">
      <c r="A1234" s="259" t="s">
        <v>5222</v>
      </c>
      <c r="B1234" s="259"/>
      <c r="C1234" s="260">
        <v>86124.12</v>
      </c>
      <c r="E1234" s="239" t="s">
        <v>4333</v>
      </c>
      <c r="F1234" s="239"/>
      <c r="G1234" s="240">
        <v>1902</v>
      </c>
      <c r="M1234" s="261" t="s">
        <v>17765</v>
      </c>
      <c r="N1234" s="262">
        <v>7014.65</v>
      </c>
      <c r="P1234" s="243" t="s">
        <v>17768</v>
      </c>
      <c r="Q1234" s="244">
        <v>2570.88</v>
      </c>
      <c r="R1234" s="104"/>
      <c r="S1234" s="235" t="s">
        <v>22045</v>
      </c>
      <c r="T1234" s="236">
        <v>12024.21</v>
      </c>
      <c r="V1234" s="266" t="s">
        <v>12643</v>
      </c>
      <c r="W1234" s="267">
        <v>86124.12</v>
      </c>
      <c r="Y1234" s="245" t="s">
        <v>8906</v>
      </c>
      <c r="Z1234" s="246">
        <v>1069.9000000000001</v>
      </c>
    </row>
    <row r="1235" spans="1:26" ht="14.5" x14ac:dyDescent="0.35">
      <c r="A1235" s="259" t="s">
        <v>5327</v>
      </c>
      <c r="B1235" s="259"/>
      <c r="C1235" s="260">
        <v>11805.5</v>
      </c>
      <c r="E1235" s="239" t="s">
        <v>1576</v>
      </c>
      <c r="F1235" s="239"/>
      <c r="G1235" s="240">
        <v>11639</v>
      </c>
      <c r="M1235" s="261" t="s">
        <v>17766</v>
      </c>
      <c r="N1235" s="262">
        <v>175755.95</v>
      </c>
      <c r="P1235" s="243" t="s">
        <v>17769</v>
      </c>
      <c r="Q1235" s="244">
        <v>11210.96</v>
      </c>
      <c r="R1235" s="104"/>
      <c r="S1235" s="235" t="s">
        <v>33997</v>
      </c>
      <c r="T1235" s="236">
        <v>398</v>
      </c>
      <c r="V1235" s="266" t="s">
        <v>12644</v>
      </c>
      <c r="W1235" s="267">
        <v>11805.5</v>
      </c>
      <c r="Y1235" s="245" t="s">
        <v>9059</v>
      </c>
      <c r="Z1235" s="246">
        <v>10000</v>
      </c>
    </row>
    <row r="1236" spans="1:26" ht="14.5" x14ac:dyDescent="0.35">
      <c r="A1236" s="259" t="s">
        <v>5328</v>
      </c>
      <c r="B1236" s="259"/>
      <c r="C1236" s="260">
        <v>5500</v>
      </c>
      <c r="E1236" s="239" t="s">
        <v>1577</v>
      </c>
      <c r="F1236" s="239"/>
      <c r="G1236" s="240">
        <v>1930</v>
      </c>
      <c r="M1236" s="261" t="s">
        <v>17767</v>
      </c>
      <c r="N1236" s="262">
        <v>15209.08</v>
      </c>
      <c r="P1236" s="243" t="s">
        <v>17770</v>
      </c>
      <c r="Q1236" s="244">
        <v>16579.57</v>
      </c>
      <c r="R1236" s="104"/>
      <c r="S1236" s="235" t="s">
        <v>33998</v>
      </c>
      <c r="T1236" s="236">
        <v>56980</v>
      </c>
      <c r="V1236" s="266" t="s">
        <v>12773</v>
      </c>
      <c r="W1236" s="267">
        <v>5500</v>
      </c>
      <c r="Y1236" s="245" t="s">
        <v>9799</v>
      </c>
      <c r="Z1236" s="246">
        <v>7705.79</v>
      </c>
    </row>
    <row r="1237" spans="1:26" ht="14.5" x14ac:dyDescent="0.35">
      <c r="A1237" s="259" t="s">
        <v>5329</v>
      </c>
      <c r="B1237" s="259"/>
      <c r="C1237" s="260">
        <v>25958.31</v>
      </c>
      <c r="E1237" s="239" t="s">
        <v>1578</v>
      </c>
      <c r="F1237" s="239"/>
      <c r="G1237" s="240">
        <v>119841</v>
      </c>
      <c r="M1237" s="261" t="s">
        <v>17768</v>
      </c>
      <c r="N1237" s="262">
        <v>12835.04</v>
      </c>
      <c r="P1237" s="243" t="s">
        <v>17771</v>
      </c>
      <c r="Q1237" s="244">
        <v>14910.49</v>
      </c>
      <c r="R1237" s="104"/>
      <c r="S1237" s="235" t="s">
        <v>22072</v>
      </c>
      <c r="T1237" s="236">
        <v>398</v>
      </c>
      <c r="V1237" s="266" t="s">
        <v>12645</v>
      </c>
      <c r="W1237" s="267">
        <v>25958.31</v>
      </c>
      <c r="Y1237" s="245" t="s">
        <v>10138</v>
      </c>
      <c r="Z1237" s="246">
        <v>168613.98</v>
      </c>
    </row>
    <row r="1238" spans="1:26" ht="14.5" x14ac:dyDescent="0.35">
      <c r="A1238" s="259" t="s">
        <v>5330</v>
      </c>
      <c r="B1238" s="259"/>
      <c r="C1238" s="260">
        <v>20795</v>
      </c>
      <c r="E1238" s="239" t="s">
        <v>1579</v>
      </c>
      <c r="F1238" s="239"/>
      <c r="G1238" s="240">
        <v>3747.67</v>
      </c>
      <c r="M1238" s="261" t="s">
        <v>17769</v>
      </c>
      <c r="N1238" s="262">
        <v>44077.49</v>
      </c>
      <c r="P1238" s="243" t="s">
        <v>17772</v>
      </c>
      <c r="Q1238" s="244">
        <v>109.37</v>
      </c>
      <c r="R1238" s="104"/>
      <c r="S1238" s="235" t="s">
        <v>22074</v>
      </c>
      <c r="T1238" s="236">
        <v>56980</v>
      </c>
      <c r="V1238" s="266" t="s">
        <v>10524</v>
      </c>
      <c r="W1238" s="267">
        <v>20795</v>
      </c>
      <c r="Y1238" s="245" t="s">
        <v>13118</v>
      </c>
      <c r="Z1238" s="246">
        <v>20833</v>
      </c>
    </row>
    <row r="1239" spans="1:26" ht="14.5" x14ac:dyDescent="0.35">
      <c r="A1239" s="259" t="s">
        <v>5331</v>
      </c>
      <c r="B1239" s="259"/>
      <c r="C1239" s="260">
        <v>16940</v>
      </c>
      <c r="E1239" s="239" t="s">
        <v>1580</v>
      </c>
      <c r="F1239" s="239"/>
      <c r="G1239" s="240">
        <v>2241.17</v>
      </c>
      <c r="M1239" s="261" t="s">
        <v>42936</v>
      </c>
      <c r="N1239" s="262">
        <v>19733.84</v>
      </c>
      <c r="P1239" s="243" t="s">
        <v>17773</v>
      </c>
      <c r="Q1239" s="244">
        <v>11481.59</v>
      </c>
      <c r="R1239" s="104"/>
      <c r="S1239" s="235" t="s">
        <v>33999</v>
      </c>
      <c r="T1239" s="236">
        <v>6156</v>
      </c>
      <c r="V1239" s="266" t="s">
        <v>12646</v>
      </c>
      <c r="W1239" s="267">
        <v>16940</v>
      </c>
      <c r="Y1239" s="245" t="s">
        <v>10691</v>
      </c>
      <c r="Z1239" s="246">
        <v>304410.90000000002</v>
      </c>
    </row>
    <row r="1240" spans="1:26" ht="14.5" x14ac:dyDescent="0.35">
      <c r="A1240" s="259" t="s">
        <v>5223</v>
      </c>
      <c r="B1240" s="259"/>
      <c r="C1240" s="260">
        <v>113010.89</v>
      </c>
      <c r="E1240" s="239" t="s">
        <v>1581</v>
      </c>
      <c r="F1240" s="239"/>
      <c r="G1240" s="240">
        <v>2630</v>
      </c>
      <c r="M1240" s="261" t="s">
        <v>35066</v>
      </c>
      <c r="N1240" s="262">
        <v>91825.4</v>
      </c>
      <c r="P1240" s="243" t="s">
        <v>17774</v>
      </c>
      <c r="Q1240" s="244">
        <v>3487.5</v>
      </c>
      <c r="R1240" s="104"/>
      <c r="S1240" s="235" t="s">
        <v>15440</v>
      </c>
      <c r="T1240" s="236">
        <v>38111</v>
      </c>
      <c r="V1240" s="266" t="s">
        <v>12647</v>
      </c>
      <c r="W1240" s="267">
        <v>113010.89</v>
      </c>
      <c r="Y1240" s="245" t="s">
        <v>7535</v>
      </c>
      <c r="Z1240" s="246">
        <v>27971</v>
      </c>
    </row>
    <row r="1241" spans="1:26" ht="14.5" x14ac:dyDescent="0.35">
      <c r="A1241" s="259" t="s">
        <v>5332</v>
      </c>
      <c r="B1241" s="259"/>
      <c r="C1241" s="260">
        <v>9666</v>
      </c>
      <c r="E1241" s="239" t="s">
        <v>1582</v>
      </c>
      <c r="F1241" s="239"/>
      <c r="G1241" s="240">
        <v>31772</v>
      </c>
      <c r="M1241" s="261" t="s">
        <v>17770</v>
      </c>
      <c r="N1241" s="262">
        <v>95782.94</v>
      </c>
      <c r="P1241" s="243" t="s">
        <v>17775</v>
      </c>
      <c r="Q1241" s="244">
        <v>141.18</v>
      </c>
      <c r="R1241" s="104"/>
      <c r="S1241" s="235" t="s">
        <v>15441</v>
      </c>
      <c r="T1241" s="236">
        <v>44267</v>
      </c>
      <c r="V1241" s="266" t="s">
        <v>12648</v>
      </c>
      <c r="W1241" s="267">
        <v>9666</v>
      </c>
      <c r="Y1241" s="245" t="s">
        <v>7771</v>
      </c>
      <c r="Z1241" s="246">
        <v>1709.5</v>
      </c>
    </row>
    <row r="1242" spans="1:26" ht="14.5" x14ac:dyDescent="0.35">
      <c r="A1242" s="259" t="s">
        <v>5224</v>
      </c>
      <c r="B1242" s="259"/>
      <c r="C1242" s="260">
        <v>680729.76</v>
      </c>
      <c r="E1242" s="239" t="s">
        <v>1583</v>
      </c>
      <c r="F1242" s="239"/>
      <c r="G1242" s="240">
        <v>1030</v>
      </c>
      <c r="M1242" s="261" t="s">
        <v>51960</v>
      </c>
      <c r="N1242" s="262">
        <v>8658.92</v>
      </c>
      <c r="P1242" s="243" t="s">
        <v>17776</v>
      </c>
      <c r="Q1242" s="244">
        <v>56467.53</v>
      </c>
      <c r="R1242" s="104"/>
      <c r="S1242" s="235" t="s">
        <v>34000</v>
      </c>
      <c r="T1242" s="236">
        <v>8777</v>
      </c>
      <c r="V1242" s="266" t="s">
        <v>12649</v>
      </c>
      <c r="W1242" s="267">
        <v>680729.76</v>
      </c>
      <c r="Y1242" s="245" t="s">
        <v>8206</v>
      </c>
      <c r="Z1242" s="246">
        <v>6990</v>
      </c>
    </row>
    <row r="1243" spans="1:26" ht="14.5" x14ac:dyDescent="0.35">
      <c r="A1243" s="259" t="s">
        <v>5333</v>
      </c>
      <c r="B1243" s="259"/>
      <c r="C1243" s="260">
        <v>10816.68</v>
      </c>
      <c r="E1243" s="239" t="s">
        <v>4334</v>
      </c>
      <c r="F1243" s="239"/>
      <c r="G1243" s="240">
        <v>821</v>
      </c>
      <c r="M1243" s="261" t="s">
        <v>17771</v>
      </c>
      <c r="N1243" s="262">
        <v>69240.460000000006</v>
      </c>
      <c r="P1243" s="243" t="s">
        <v>17777</v>
      </c>
      <c r="Q1243" s="244">
        <v>756.4</v>
      </c>
      <c r="R1243" s="104"/>
      <c r="S1243" s="235" t="s">
        <v>22114</v>
      </c>
      <c r="T1243" s="236">
        <v>8777</v>
      </c>
      <c r="V1243" s="266" t="s">
        <v>12650</v>
      </c>
      <c r="W1243" s="267">
        <v>10816.68</v>
      </c>
      <c r="Y1243" s="245" t="s">
        <v>8617</v>
      </c>
      <c r="Z1243" s="246">
        <v>13086</v>
      </c>
    </row>
    <row r="1244" spans="1:26" ht="14.5" x14ac:dyDescent="0.35">
      <c r="A1244" s="259" t="s">
        <v>3640</v>
      </c>
      <c r="B1244" s="259"/>
      <c r="C1244" s="260">
        <v>37602</v>
      </c>
      <c r="E1244" s="239" t="s">
        <v>1584</v>
      </c>
      <c r="F1244" s="239"/>
      <c r="G1244" s="240">
        <v>27364.31</v>
      </c>
      <c r="M1244" s="261" t="s">
        <v>17772</v>
      </c>
      <c r="N1244" s="262">
        <v>126.72</v>
      </c>
      <c r="P1244" s="243" t="s">
        <v>17778</v>
      </c>
      <c r="Q1244" s="244">
        <v>5895.11</v>
      </c>
      <c r="R1244" s="104"/>
      <c r="S1244" s="235" t="s">
        <v>15442</v>
      </c>
      <c r="T1244" s="236">
        <v>41615.699999999997</v>
      </c>
      <c r="V1244" s="266" t="s">
        <v>10525</v>
      </c>
      <c r="W1244" s="267">
        <v>37602</v>
      </c>
      <c r="Y1244" s="245" t="s">
        <v>8907</v>
      </c>
      <c r="Z1244" s="246">
        <v>105</v>
      </c>
    </row>
    <row r="1245" spans="1:26" ht="14.5" x14ac:dyDescent="0.35">
      <c r="A1245" s="259" t="s">
        <v>5225</v>
      </c>
      <c r="B1245" s="259"/>
      <c r="C1245" s="260">
        <v>233367.22</v>
      </c>
      <c r="E1245" s="239" t="s">
        <v>1585</v>
      </c>
      <c r="F1245" s="239"/>
      <c r="G1245" s="240">
        <v>538</v>
      </c>
      <c r="M1245" s="261" t="s">
        <v>17773</v>
      </c>
      <c r="N1245" s="262">
        <v>104668.7</v>
      </c>
      <c r="P1245" s="243" t="s">
        <v>17779</v>
      </c>
      <c r="Q1245" s="244">
        <v>1000</v>
      </c>
      <c r="R1245" s="104"/>
      <c r="S1245" s="235" t="s">
        <v>15443</v>
      </c>
      <c r="T1245" s="236">
        <v>3183.7</v>
      </c>
      <c r="V1245" s="266" t="s">
        <v>12652</v>
      </c>
      <c r="W1245" s="267">
        <v>233367.22</v>
      </c>
      <c r="Y1245" s="245" t="s">
        <v>9800</v>
      </c>
      <c r="Z1245" s="246">
        <v>14062</v>
      </c>
    </row>
    <row r="1246" spans="1:26" ht="14.5" x14ac:dyDescent="0.35">
      <c r="A1246" s="259" t="s">
        <v>5226</v>
      </c>
      <c r="B1246" s="259"/>
      <c r="C1246" s="260">
        <v>83005.75</v>
      </c>
      <c r="E1246" s="239" t="s">
        <v>1586</v>
      </c>
      <c r="F1246" s="239"/>
      <c r="G1246" s="240">
        <v>36513.65</v>
      </c>
      <c r="M1246" s="261" t="s">
        <v>36510</v>
      </c>
      <c r="N1246" s="262">
        <v>518773.44</v>
      </c>
      <c r="P1246" s="243" t="s">
        <v>17780</v>
      </c>
      <c r="Q1246" s="244">
        <v>4124.1000000000004</v>
      </c>
      <c r="R1246" s="104"/>
      <c r="S1246" s="235" t="s">
        <v>15444</v>
      </c>
      <c r="T1246" s="236">
        <v>23918.6</v>
      </c>
      <c r="V1246" s="266" t="s">
        <v>12654</v>
      </c>
      <c r="W1246" s="267">
        <v>83005.75</v>
      </c>
      <c r="Y1246" s="245" t="s">
        <v>10139</v>
      </c>
      <c r="Z1246" s="246">
        <v>127221.93</v>
      </c>
    </row>
    <row r="1247" spans="1:26" ht="14.5" x14ac:dyDescent="0.35">
      <c r="A1247" s="259" t="s">
        <v>5337</v>
      </c>
      <c r="B1247" s="259"/>
      <c r="C1247" s="260">
        <v>5426</v>
      </c>
      <c r="E1247" s="239" t="s">
        <v>1587</v>
      </c>
      <c r="F1247" s="239"/>
      <c r="G1247" s="240">
        <v>36896</v>
      </c>
      <c r="M1247" s="261" t="s">
        <v>35067</v>
      </c>
      <c r="N1247" s="262">
        <v>347132.74</v>
      </c>
      <c r="P1247" s="243" t="s">
        <v>17781</v>
      </c>
      <c r="Q1247" s="244">
        <v>19075.91</v>
      </c>
      <c r="R1247" s="104"/>
      <c r="S1247" s="235" t="s">
        <v>34001</v>
      </c>
      <c r="T1247" s="236">
        <v>17250</v>
      </c>
      <c r="V1247" s="266" t="s">
        <v>12655</v>
      </c>
      <c r="W1247" s="267">
        <v>5426</v>
      </c>
      <c r="Y1247" s="245" t="s">
        <v>12116</v>
      </c>
      <c r="Z1247" s="246">
        <v>2581</v>
      </c>
    </row>
    <row r="1248" spans="1:26" ht="14.5" x14ac:dyDescent="0.35">
      <c r="A1248" s="259" t="s">
        <v>3641</v>
      </c>
      <c r="B1248" s="259"/>
      <c r="C1248" s="260">
        <v>60562.63</v>
      </c>
      <c r="E1248" s="239" t="s">
        <v>4335</v>
      </c>
      <c r="F1248" s="239"/>
      <c r="G1248" s="240">
        <v>297.60000000000002</v>
      </c>
      <c r="M1248" s="261" t="s">
        <v>42937</v>
      </c>
      <c r="N1248" s="262">
        <v>377500</v>
      </c>
      <c r="P1248" s="243" t="s">
        <v>17782</v>
      </c>
      <c r="Q1248" s="244">
        <v>259234.97</v>
      </c>
      <c r="R1248" s="104"/>
      <c r="S1248" s="235" t="s">
        <v>34002</v>
      </c>
      <c r="T1248" s="236">
        <v>12500</v>
      </c>
      <c r="V1248" s="266" t="s">
        <v>10527</v>
      </c>
      <c r="W1248" s="267">
        <v>60562.63</v>
      </c>
      <c r="Y1248" s="245" t="s">
        <v>13520</v>
      </c>
      <c r="Z1248" s="246">
        <v>172184.4</v>
      </c>
    </row>
    <row r="1249" spans="1:26" ht="14.5" x14ac:dyDescent="0.35">
      <c r="A1249" s="259" t="s">
        <v>5338</v>
      </c>
      <c r="B1249" s="259"/>
      <c r="C1249" s="260">
        <v>55505</v>
      </c>
      <c r="E1249" s="239" t="s">
        <v>1588</v>
      </c>
      <c r="F1249" s="239"/>
      <c r="G1249" s="240">
        <v>23631</v>
      </c>
      <c r="M1249" s="261" t="s">
        <v>35068</v>
      </c>
      <c r="N1249" s="262">
        <v>216925.26</v>
      </c>
      <c r="P1249" s="243" t="s">
        <v>17783</v>
      </c>
      <c r="Q1249" s="244">
        <v>8021.79</v>
      </c>
      <c r="R1249" s="104"/>
      <c r="S1249" s="235" t="s">
        <v>34003</v>
      </c>
      <c r="T1249" s="236">
        <v>-750</v>
      </c>
      <c r="V1249" s="266" t="s">
        <v>12656</v>
      </c>
      <c r="W1249" s="267">
        <v>55505</v>
      </c>
      <c r="Y1249" s="245" t="s">
        <v>10692</v>
      </c>
      <c r="Z1249" s="246">
        <v>365910.83</v>
      </c>
    </row>
    <row r="1250" spans="1:26" ht="14.5" x14ac:dyDescent="0.35">
      <c r="A1250" s="259" t="s">
        <v>5339</v>
      </c>
      <c r="B1250" s="259"/>
      <c r="C1250" s="260">
        <v>4444.33</v>
      </c>
      <c r="E1250" s="239" t="s">
        <v>1589</v>
      </c>
      <c r="F1250" s="239"/>
      <c r="G1250" s="240">
        <v>8181.73</v>
      </c>
      <c r="M1250" s="261" t="s">
        <v>17774</v>
      </c>
      <c r="N1250" s="262">
        <v>46033.03</v>
      </c>
      <c r="P1250" s="243" t="s">
        <v>17784</v>
      </c>
      <c r="Q1250" s="244">
        <v>61880</v>
      </c>
      <c r="R1250" s="104"/>
      <c r="S1250" s="235" t="s">
        <v>34004</v>
      </c>
      <c r="T1250" s="236">
        <v>750</v>
      </c>
      <c r="V1250" s="266" t="s">
        <v>12657</v>
      </c>
      <c r="W1250" s="267">
        <v>4444.33</v>
      </c>
      <c r="Y1250" s="245" t="s">
        <v>7536</v>
      </c>
      <c r="Z1250" s="246">
        <v>46346.66</v>
      </c>
    </row>
    <row r="1251" spans="1:26" ht="14.5" x14ac:dyDescent="0.35">
      <c r="A1251" s="259" t="s">
        <v>5227</v>
      </c>
      <c r="B1251" s="259"/>
      <c r="C1251" s="260">
        <v>104043.93</v>
      </c>
      <c r="E1251" s="239" t="s">
        <v>1590</v>
      </c>
      <c r="F1251" s="239"/>
      <c r="G1251" s="240">
        <v>1346</v>
      </c>
      <c r="M1251" s="261" t="s">
        <v>17775</v>
      </c>
      <c r="N1251" s="262">
        <v>1413.8</v>
      </c>
      <c r="P1251" s="243" t="s">
        <v>17785</v>
      </c>
      <c r="Q1251" s="244">
        <v>164167.44</v>
      </c>
      <c r="R1251" s="104"/>
      <c r="S1251" s="235" t="s">
        <v>34005</v>
      </c>
      <c r="T1251" s="236">
        <v>12674.63</v>
      </c>
      <c r="V1251" s="266" t="s">
        <v>12658</v>
      </c>
      <c r="W1251" s="267">
        <v>104043.93</v>
      </c>
      <c r="Y1251" s="245" t="s">
        <v>8207</v>
      </c>
      <c r="Z1251" s="246">
        <v>77084</v>
      </c>
    </row>
    <row r="1252" spans="1:26" ht="14.5" x14ac:dyDescent="0.35">
      <c r="A1252" s="259" t="s">
        <v>5228</v>
      </c>
      <c r="B1252" s="259"/>
      <c r="C1252" s="260">
        <v>89854</v>
      </c>
      <c r="E1252" s="239" t="s">
        <v>1591</v>
      </c>
      <c r="F1252" s="239"/>
      <c r="G1252" s="240">
        <v>5608.65</v>
      </c>
      <c r="M1252" s="261" t="s">
        <v>17776</v>
      </c>
      <c r="N1252" s="262">
        <v>578545.32999999996</v>
      </c>
      <c r="P1252" s="243" t="s">
        <v>17786</v>
      </c>
      <c r="Q1252" s="244">
        <v>498301.3</v>
      </c>
      <c r="R1252" s="104"/>
      <c r="S1252" s="235" t="s">
        <v>34006</v>
      </c>
      <c r="T1252" s="236">
        <v>3230.74</v>
      </c>
      <c r="V1252" s="266" t="s">
        <v>12659</v>
      </c>
      <c r="W1252" s="267">
        <v>89854</v>
      </c>
      <c r="Y1252" s="245" t="s">
        <v>8618</v>
      </c>
      <c r="Z1252" s="246">
        <v>2328</v>
      </c>
    </row>
    <row r="1253" spans="1:26" ht="14.5" x14ac:dyDescent="0.35">
      <c r="A1253" s="259" t="s">
        <v>5229</v>
      </c>
      <c r="B1253" s="259"/>
      <c r="C1253" s="260">
        <v>88147.14</v>
      </c>
      <c r="E1253" s="239" t="s">
        <v>1592</v>
      </c>
      <c r="F1253" s="239"/>
      <c r="G1253" s="240">
        <v>728461</v>
      </c>
      <c r="M1253" s="261" t="s">
        <v>17777</v>
      </c>
      <c r="N1253" s="262">
        <v>1065566.23</v>
      </c>
      <c r="P1253" s="243" t="s">
        <v>17787</v>
      </c>
      <c r="Q1253" s="244">
        <v>75490.23</v>
      </c>
      <c r="R1253" s="104"/>
      <c r="S1253" s="235" t="s">
        <v>34007</v>
      </c>
      <c r="T1253" s="236">
        <v>3729.84</v>
      </c>
      <c r="V1253" s="266" t="s">
        <v>12660</v>
      </c>
      <c r="W1253" s="267">
        <v>88147.14</v>
      </c>
      <c r="Y1253" s="245" t="s">
        <v>9166</v>
      </c>
      <c r="Z1253" s="246">
        <v>19104.63</v>
      </c>
    </row>
    <row r="1254" spans="1:26" ht="14.5" x14ac:dyDescent="0.35">
      <c r="A1254" s="259" t="s">
        <v>5230</v>
      </c>
      <c r="B1254" s="259"/>
      <c r="C1254" s="260">
        <v>138446.87</v>
      </c>
      <c r="E1254" s="239" t="s">
        <v>1593</v>
      </c>
      <c r="F1254" s="239"/>
      <c r="G1254" s="240">
        <v>4049.96</v>
      </c>
      <c r="M1254" s="261" t="s">
        <v>35069</v>
      </c>
      <c r="N1254" s="262">
        <v>503819.31</v>
      </c>
      <c r="P1254" s="243" t="s">
        <v>17788</v>
      </c>
      <c r="Q1254" s="244">
        <v>30457.22</v>
      </c>
      <c r="R1254" s="104"/>
      <c r="S1254" s="235" t="s">
        <v>34008</v>
      </c>
      <c r="T1254" s="236">
        <v>1597.08</v>
      </c>
      <c r="V1254" s="266" t="s">
        <v>10528</v>
      </c>
      <c r="W1254" s="267">
        <v>138446.87</v>
      </c>
      <c r="Y1254" s="245" t="s">
        <v>9553</v>
      </c>
      <c r="Z1254" s="246">
        <v>2000</v>
      </c>
    </row>
    <row r="1255" spans="1:26" ht="14.5" x14ac:dyDescent="0.35">
      <c r="A1255" s="259" t="s">
        <v>3642</v>
      </c>
      <c r="B1255" s="259"/>
      <c r="C1255" s="260">
        <v>2937826.96</v>
      </c>
      <c r="E1255" s="239" t="s">
        <v>1594</v>
      </c>
      <c r="F1255" s="239"/>
      <c r="G1255" s="240">
        <v>20657.27</v>
      </c>
      <c r="M1255" s="261" t="s">
        <v>17778</v>
      </c>
      <c r="N1255" s="262">
        <v>76040.89</v>
      </c>
      <c r="P1255" s="243" t="s">
        <v>17789</v>
      </c>
      <c r="Q1255" s="244">
        <v>4167.26</v>
      </c>
      <c r="R1255" s="104"/>
      <c r="S1255" s="235" t="s">
        <v>34009</v>
      </c>
      <c r="T1255" s="236">
        <v>1761.37</v>
      </c>
      <c r="V1255" s="266" t="s">
        <v>10529</v>
      </c>
      <c r="W1255" s="267">
        <v>2937826.96</v>
      </c>
      <c r="Y1255" s="245" t="s">
        <v>9801</v>
      </c>
      <c r="Z1255" s="246">
        <v>7865.43</v>
      </c>
    </row>
    <row r="1256" spans="1:26" ht="14.5" x14ac:dyDescent="0.35">
      <c r="A1256" s="259" t="s">
        <v>5341</v>
      </c>
      <c r="B1256" s="259"/>
      <c r="C1256" s="260">
        <v>44486</v>
      </c>
      <c r="E1256" s="239" t="s">
        <v>1595</v>
      </c>
      <c r="F1256" s="239"/>
      <c r="G1256" s="240">
        <v>14553.76</v>
      </c>
      <c r="M1256" s="261" t="s">
        <v>37965</v>
      </c>
      <c r="N1256" s="262">
        <v>335578.23</v>
      </c>
      <c r="P1256" s="243" t="s">
        <v>17790</v>
      </c>
      <c r="Q1256" s="244">
        <v>98003.09</v>
      </c>
      <c r="R1256" s="104"/>
      <c r="S1256" s="235" t="s">
        <v>34010</v>
      </c>
      <c r="T1256" s="236">
        <v>4268.9399999999996</v>
      </c>
      <c r="V1256" s="266" t="s">
        <v>12662</v>
      </c>
      <c r="W1256" s="267">
        <v>44486</v>
      </c>
      <c r="Y1256" s="245" t="s">
        <v>10140</v>
      </c>
      <c r="Z1256" s="246">
        <v>83526.850000000006</v>
      </c>
    </row>
    <row r="1257" spans="1:26" ht="14.5" x14ac:dyDescent="0.35">
      <c r="A1257" s="259" t="s">
        <v>5342</v>
      </c>
      <c r="B1257" s="259"/>
      <c r="C1257" s="260">
        <v>37000</v>
      </c>
      <c r="E1257" s="239" t="s">
        <v>1596</v>
      </c>
      <c r="F1257" s="239"/>
      <c r="G1257" s="240">
        <v>2193.2399999999998</v>
      </c>
      <c r="M1257" s="261" t="s">
        <v>17779</v>
      </c>
      <c r="N1257" s="262">
        <v>42067</v>
      </c>
      <c r="P1257" s="243" t="s">
        <v>17791</v>
      </c>
      <c r="Q1257" s="244">
        <v>195149.22</v>
      </c>
      <c r="R1257" s="104"/>
      <c r="S1257" s="235" t="s">
        <v>34011</v>
      </c>
      <c r="T1257" s="236">
        <v>11572.4</v>
      </c>
      <c r="V1257" s="266" t="s">
        <v>12663</v>
      </c>
      <c r="W1257" s="267">
        <v>37000</v>
      </c>
      <c r="Y1257" s="245" t="s">
        <v>12117</v>
      </c>
      <c r="Z1257" s="246">
        <v>5154</v>
      </c>
    </row>
    <row r="1258" spans="1:26" ht="14.5" x14ac:dyDescent="0.35">
      <c r="A1258" s="259" t="s">
        <v>5343</v>
      </c>
      <c r="B1258" s="259"/>
      <c r="C1258" s="260">
        <v>9666</v>
      </c>
      <c r="E1258" s="239" t="s">
        <v>1597</v>
      </c>
      <c r="F1258" s="239"/>
      <c r="G1258" s="240">
        <v>28538.52</v>
      </c>
      <c r="M1258" s="261" t="s">
        <v>47491</v>
      </c>
      <c r="N1258" s="262">
        <v>199.99</v>
      </c>
      <c r="P1258" s="243" t="s">
        <v>17792</v>
      </c>
      <c r="Q1258" s="244">
        <v>192564.73</v>
      </c>
      <c r="R1258" s="104"/>
      <c r="S1258" s="235" t="s">
        <v>15445</v>
      </c>
      <c r="T1258" s="236">
        <v>58865.7</v>
      </c>
      <c r="V1258" s="266" t="s">
        <v>12664</v>
      </c>
      <c r="W1258" s="267">
        <v>9666</v>
      </c>
      <c r="Y1258" s="245" t="s">
        <v>12842</v>
      </c>
      <c r="Z1258" s="246">
        <v>882.81</v>
      </c>
    </row>
    <row r="1259" spans="1:26" ht="14.5" x14ac:dyDescent="0.35">
      <c r="A1259" s="259" t="s">
        <v>3643</v>
      </c>
      <c r="B1259" s="259"/>
      <c r="C1259" s="260">
        <v>17930.72</v>
      </c>
      <c r="E1259" s="239" t="s">
        <v>1598</v>
      </c>
      <c r="F1259" s="239"/>
      <c r="G1259" s="240">
        <v>3834.81</v>
      </c>
      <c r="M1259" s="261" t="s">
        <v>36511</v>
      </c>
      <c r="N1259" s="262">
        <v>127797.88</v>
      </c>
      <c r="P1259" s="243" t="s">
        <v>17793</v>
      </c>
      <c r="Q1259" s="244">
        <v>796.1</v>
      </c>
      <c r="R1259" s="104"/>
      <c r="S1259" s="235" t="s">
        <v>34012</v>
      </c>
      <c r="T1259" s="236">
        <v>12500</v>
      </c>
      <c r="V1259" s="266" t="s">
        <v>10530</v>
      </c>
      <c r="W1259" s="267">
        <v>17930.72</v>
      </c>
      <c r="Y1259" s="245" t="s">
        <v>10693</v>
      </c>
      <c r="Z1259" s="246">
        <v>244292.38</v>
      </c>
    </row>
    <row r="1260" spans="1:26" ht="14.5" x14ac:dyDescent="0.35">
      <c r="A1260" s="259" t="s">
        <v>5345</v>
      </c>
      <c r="B1260" s="259"/>
      <c r="C1260" s="260">
        <v>19025</v>
      </c>
      <c r="E1260" s="239" t="s">
        <v>1599</v>
      </c>
      <c r="F1260" s="239"/>
      <c r="G1260" s="240">
        <v>4227</v>
      </c>
      <c r="M1260" s="261" t="s">
        <v>35070</v>
      </c>
      <c r="N1260" s="262">
        <v>2074.91</v>
      </c>
      <c r="P1260" s="243" t="s">
        <v>17794</v>
      </c>
      <c r="Q1260" s="244">
        <v>2244.8000000000002</v>
      </c>
      <c r="R1260" s="104"/>
      <c r="S1260" s="235" t="s">
        <v>34013</v>
      </c>
      <c r="T1260" s="236">
        <v>-750</v>
      </c>
      <c r="V1260" s="266" t="s">
        <v>12666</v>
      </c>
      <c r="W1260" s="267">
        <v>19025</v>
      </c>
      <c r="Y1260" s="245" t="s">
        <v>7537</v>
      </c>
      <c r="Z1260" s="246">
        <v>32197</v>
      </c>
    </row>
    <row r="1261" spans="1:26" ht="14.5" x14ac:dyDescent="0.35">
      <c r="A1261" s="259" t="s">
        <v>5346</v>
      </c>
      <c r="B1261" s="259"/>
      <c r="C1261" s="260">
        <v>21784.35</v>
      </c>
      <c r="E1261" s="239" t="s">
        <v>1600</v>
      </c>
      <c r="F1261" s="239"/>
      <c r="G1261" s="240">
        <v>2759</v>
      </c>
      <c r="M1261" s="261" t="s">
        <v>17780</v>
      </c>
      <c r="N1261" s="262">
        <v>107212.63</v>
      </c>
      <c r="P1261" s="243" t="s">
        <v>17795</v>
      </c>
      <c r="Q1261" s="244">
        <v>1824</v>
      </c>
      <c r="R1261" s="104"/>
      <c r="S1261" s="235" t="s">
        <v>34014</v>
      </c>
      <c r="T1261" s="236">
        <v>750</v>
      </c>
      <c r="V1261" s="266" t="s">
        <v>12667</v>
      </c>
      <c r="W1261" s="267">
        <v>21784.35</v>
      </c>
      <c r="Y1261" s="245" t="s">
        <v>7953</v>
      </c>
      <c r="Z1261" s="246">
        <v>3418.51</v>
      </c>
    </row>
    <row r="1262" spans="1:26" ht="14.5" x14ac:dyDescent="0.35">
      <c r="A1262" s="259" t="s">
        <v>5349</v>
      </c>
      <c r="B1262" s="259"/>
      <c r="C1262" s="260">
        <v>9666</v>
      </c>
      <c r="E1262" s="239" t="s">
        <v>1601</v>
      </c>
      <c r="F1262" s="239"/>
      <c r="G1262" s="240">
        <v>3522</v>
      </c>
      <c r="M1262" s="261" t="s">
        <v>55706</v>
      </c>
      <c r="N1262" s="262">
        <v>1444866.24</v>
      </c>
      <c r="P1262" s="243" t="s">
        <v>17796</v>
      </c>
      <c r="Q1262" s="244">
        <v>43658.19</v>
      </c>
      <c r="R1262" s="104"/>
      <c r="S1262" s="235" t="s">
        <v>22173</v>
      </c>
      <c r="T1262" s="236">
        <v>12674.63</v>
      </c>
      <c r="V1262" s="266" t="s">
        <v>12670</v>
      </c>
      <c r="W1262" s="267">
        <v>9666</v>
      </c>
      <c r="Y1262" s="245" t="s">
        <v>8208</v>
      </c>
      <c r="Z1262" s="246">
        <v>22378</v>
      </c>
    </row>
    <row r="1263" spans="1:26" ht="14.5" x14ac:dyDescent="0.35">
      <c r="A1263" s="259" t="s">
        <v>5351</v>
      </c>
      <c r="B1263" s="259"/>
      <c r="C1263" s="260">
        <v>9002</v>
      </c>
      <c r="E1263" s="239" t="s">
        <v>1602</v>
      </c>
      <c r="F1263" s="239"/>
      <c r="G1263" s="240">
        <v>438</v>
      </c>
      <c r="M1263" s="261" t="s">
        <v>17782</v>
      </c>
      <c r="N1263" s="262">
        <v>1371201.89</v>
      </c>
      <c r="P1263" s="243" t="s">
        <v>17797</v>
      </c>
      <c r="Q1263" s="244">
        <v>42781.52</v>
      </c>
      <c r="R1263" s="104"/>
      <c r="S1263" s="235" t="s">
        <v>15446</v>
      </c>
      <c r="T1263" s="236">
        <v>6414.44</v>
      </c>
      <c r="V1263" s="266" t="s">
        <v>12672</v>
      </c>
      <c r="W1263" s="267">
        <v>9002</v>
      </c>
      <c r="Y1263" s="245" t="s">
        <v>8619</v>
      </c>
      <c r="Z1263" s="246">
        <v>3501</v>
      </c>
    </row>
    <row r="1264" spans="1:26" ht="14.5" x14ac:dyDescent="0.35">
      <c r="A1264" s="259" t="s">
        <v>5231</v>
      </c>
      <c r="B1264" s="259"/>
      <c r="C1264" s="260">
        <v>7627.25</v>
      </c>
      <c r="E1264" s="239" t="s">
        <v>1603</v>
      </c>
      <c r="F1264" s="239"/>
      <c r="G1264" s="240">
        <v>1140</v>
      </c>
      <c r="M1264" s="261" t="s">
        <v>42938</v>
      </c>
      <c r="N1264" s="262">
        <v>83206.7</v>
      </c>
      <c r="P1264" s="243" t="s">
        <v>17798</v>
      </c>
      <c r="Q1264" s="244">
        <v>702540.72</v>
      </c>
      <c r="R1264" s="104"/>
      <c r="S1264" s="235" t="s">
        <v>22179</v>
      </c>
      <c r="T1264" s="236">
        <v>3729.84</v>
      </c>
      <c r="V1264" s="266" t="s">
        <v>10531</v>
      </c>
      <c r="W1264" s="267">
        <v>7627.25</v>
      </c>
      <c r="Y1264" s="245" t="s">
        <v>9167</v>
      </c>
      <c r="Z1264" s="246">
        <v>8369</v>
      </c>
    </row>
    <row r="1265" spans="1:26" ht="14.5" x14ac:dyDescent="0.35">
      <c r="A1265" s="259" t="s">
        <v>5353</v>
      </c>
      <c r="B1265" s="259"/>
      <c r="C1265" s="260">
        <v>9666</v>
      </c>
      <c r="E1265" s="239" t="s">
        <v>1604</v>
      </c>
      <c r="F1265" s="239"/>
      <c r="G1265" s="240">
        <v>10169</v>
      </c>
      <c r="M1265" s="261" t="s">
        <v>35071</v>
      </c>
      <c r="N1265" s="262">
        <v>256708.57</v>
      </c>
      <c r="P1265" s="243" t="s">
        <v>17799</v>
      </c>
      <c r="Q1265" s="244">
        <v>16579.57</v>
      </c>
      <c r="R1265" s="104"/>
      <c r="S1265" s="235" t="s">
        <v>22180</v>
      </c>
      <c r="T1265" s="236">
        <v>1597.08</v>
      </c>
      <c r="V1265" s="266" t="s">
        <v>12675</v>
      </c>
      <c r="W1265" s="267">
        <v>9666</v>
      </c>
      <c r="Y1265" s="245" t="s">
        <v>9802</v>
      </c>
      <c r="Z1265" s="246">
        <v>1074.8599999999999</v>
      </c>
    </row>
    <row r="1266" spans="1:26" ht="14.5" x14ac:dyDescent="0.35">
      <c r="A1266" s="259" t="s">
        <v>5354</v>
      </c>
      <c r="B1266" s="259"/>
      <c r="C1266" s="260">
        <v>9666</v>
      </c>
      <c r="E1266" s="239" t="s">
        <v>1605</v>
      </c>
      <c r="F1266" s="239"/>
      <c r="G1266" s="240">
        <v>1185</v>
      </c>
      <c r="M1266" s="261" t="s">
        <v>37966</v>
      </c>
      <c r="N1266" s="262">
        <v>35071</v>
      </c>
      <c r="P1266" s="243" t="s">
        <v>17800</v>
      </c>
      <c r="Q1266" s="244">
        <v>25924.79</v>
      </c>
      <c r="R1266" s="104"/>
      <c r="S1266" s="235" t="s">
        <v>22185</v>
      </c>
      <c r="T1266" s="236">
        <v>1761.37</v>
      </c>
      <c r="V1266" s="266" t="s">
        <v>12676</v>
      </c>
      <c r="W1266" s="267">
        <v>9666</v>
      </c>
      <c r="Y1266" s="245" t="s">
        <v>12013</v>
      </c>
      <c r="Z1266" s="246">
        <v>23622</v>
      </c>
    </row>
    <row r="1267" spans="1:26" ht="14.5" x14ac:dyDescent="0.35">
      <c r="A1267" s="259" t="s">
        <v>5355</v>
      </c>
      <c r="B1267" s="259"/>
      <c r="C1267" s="260">
        <v>9002</v>
      </c>
      <c r="E1267" s="239" t="s">
        <v>1606</v>
      </c>
      <c r="F1267" s="239"/>
      <c r="G1267" s="240">
        <v>6043</v>
      </c>
      <c r="M1267" s="261" t="s">
        <v>37967</v>
      </c>
      <c r="N1267" s="262">
        <v>836901.57</v>
      </c>
      <c r="P1267" s="243" t="s">
        <v>17801</v>
      </c>
      <c r="Q1267" s="244">
        <v>182.88</v>
      </c>
      <c r="R1267" s="104"/>
      <c r="S1267" s="235" t="s">
        <v>15447</v>
      </c>
      <c r="T1267" s="236">
        <v>28187.54</v>
      </c>
      <c r="V1267" s="266" t="s">
        <v>12677</v>
      </c>
      <c r="W1267" s="267">
        <v>9002</v>
      </c>
      <c r="Y1267" s="245" t="s">
        <v>12611</v>
      </c>
      <c r="Z1267" s="246">
        <v>13249.6</v>
      </c>
    </row>
    <row r="1268" spans="1:26" ht="14.5" x14ac:dyDescent="0.35">
      <c r="A1268" s="259" t="s">
        <v>5358</v>
      </c>
      <c r="B1268" s="259"/>
      <c r="C1268" s="260">
        <v>5000</v>
      </c>
      <c r="E1268" s="239" t="s">
        <v>1607</v>
      </c>
      <c r="F1268" s="239"/>
      <c r="G1268" s="240">
        <v>2067</v>
      </c>
      <c r="M1268" s="261" t="s">
        <v>51031</v>
      </c>
      <c r="N1268" s="262">
        <v>-4712.99</v>
      </c>
      <c r="P1268" s="243" t="s">
        <v>17802</v>
      </c>
      <c r="Q1268" s="244">
        <v>11481.59</v>
      </c>
      <c r="R1268" s="104"/>
      <c r="S1268" s="235" t="s">
        <v>34015</v>
      </c>
      <c r="T1268" s="236">
        <v>11572.4</v>
      </c>
      <c r="V1268" s="266" t="s">
        <v>12680</v>
      </c>
      <c r="W1268" s="267">
        <v>5000</v>
      </c>
      <c r="Y1268" s="245" t="s">
        <v>10694</v>
      </c>
      <c r="Z1268" s="246">
        <v>107809.97</v>
      </c>
    </row>
    <row r="1269" spans="1:26" ht="14.5" x14ac:dyDescent="0.35">
      <c r="A1269" s="259" t="s">
        <v>5361</v>
      </c>
      <c r="B1269" s="259"/>
      <c r="C1269" s="260">
        <v>9666</v>
      </c>
      <c r="E1269" s="239" t="s">
        <v>1608</v>
      </c>
      <c r="F1269" s="239"/>
      <c r="G1269" s="240">
        <v>1780</v>
      </c>
      <c r="M1269" s="261" t="s">
        <v>42939</v>
      </c>
      <c r="N1269" s="262">
        <v>1385935.02</v>
      </c>
      <c r="P1269" s="243" t="s">
        <v>17803</v>
      </c>
      <c r="Q1269" s="244">
        <v>176963.03</v>
      </c>
      <c r="R1269" s="104"/>
      <c r="S1269" s="235" t="s">
        <v>15448</v>
      </c>
      <c r="T1269" s="236">
        <v>22560.11</v>
      </c>
      <c r="V1269" s="266" t="s">
        <v>12683</v>
      </c>
      <c r="W1269" s="267">
        <v>9666</v>
      </c>
      <c r="Y1269" s="245" t="s">
        <v>7538</v>
      </c>
      <c r="Z1269" s="246">
        <v>7075</v>
      </c>
    </row>
    <row r="1270" spans="1:26" ht="14.5" x14ac:dyDescent="0.35">
      <c r="A1270" s="259" t="s">
        <v>5362</v>
      </c>
      <c r="B1270" s="259"/>
      <c r="C1270" s="260">
        <v>5875.88</v>
      </c>
      <c r="E1270" s="239" t="s">
        <v>1609</v>
      </c>
      <c r="F1270" s="239"/>
      <c r="G1270" s="240">
        <v>6301</v>
      </c>
      <c r="M1270" s="261" t="s">
        <v>41636</v>
      </c>
      <c r="N1270" s="262">
        <v>8024</v>
      </c>
      <c r="P1270" s="243" t="s">
        <v>17804</v>
      </c>
      <c r="Q1270" s="244">
        <v>298032.03000000003</v>
      </c>
      <c r="R1270" s="104"/>
      <c r="S1270" s="235" t="s">
        <v>15449</v>
      </c>
      <c r="T1270" s="236">
        <v>2752.56</v>
      </c>
      <c r="V1270" s="266" t="s">
        <v>12684</v>
      </c>
      <c r="W1270" s="267">
        <v>5875.88</v>
      </c>
      <c r="Y1270" s="245" t="s">
        <v>7954</v>
      </c>
      <c r="Z1270" s="246">
        <v>258</v>
      </c>
    </row>
    <row r="1271" spans="1:26" ht="14.5" x14ac:dyDescent="0.35">
      <c r="A1271" s="259" t="s">
        <v>5364</v>
      </c>
      <c r="B1271" s="259"/>
      <c r="C1271" s="260">
        <v>467</v>
      </c>
      <c r="E1271" s="239" t="s">
        <v>1610</v>
      </c>
      <c r="F1271" s="239"/>
      <c r="G1271" s="240">
        <v>26253</v>
      </c>
      <c r="M1271" s="261" t="s">
        <v>47492</v>
      </c>
      <c r="N1271" s="262">
        <v>89700</v>
      </c>
      <c r="P1271" s="243" t="s">
        <v>17805</v>
      </c>
      <c r="Q1271" s="244">
        <v>151321.73000000001</v>
      </c>
      <c r="R1271" s="104"/>
      <c r="S1271" s="235" t="s">
        <v>15450</v>
      </c>
      <c r="T1271" s="236">
        <v>1908.4</v>
      </c>
      <c r="V1271" s="266" t="s">
        <v>12686</v>
      </c>
      <c r="W1271" s="267">
        <v>467</v>
      </c>
      <c r="Y1271" s="245" t="s">
        <v>8209</v>
      </c>
      <c r="Z1271" s="246">
        <v>35406</v>
      </c>
    </row>
    <row r="1272" spans="1:26" ht="14.5" x14ac:dyDescent="0.35">
      <c r="A1272" s="259" t="s">
        <v>5365</v>
      </c>
      <c r="B1272" s="259"/>
      <c r="C1272" s="260">
        <v>65</v>
      </c>
      <c r="E1272" s="239" t="s">
        <v>1611</v>
      </c>
      <c r="F1272" s="239"/>
      <c r="G1272" s="240">
        <v>2338</v>
      </c>
      <c r="M1272" s="261" t="s">
        <v>47493</v>
      </c>
      <c r="N1272" s="262">
        <v>6861.99</v>
      </c>
      <c r="P1272" s="243" t="s">
        <v>17806</v>
      </c>
      <c r="Q1272" s="244">
        <v>11599.95</v>
      </c>
      <c r="R1272" s="104"/>
      <c r="S1272" s="235" t="s">
        <v>15451</v>
      </c>
      <c r="T1272" s="236">
        <v>4679.7</v>
      </c>
      <c r="V1272" s="266" t="s">
        <v>12687</v>
      </c>
      <c r="W1272" s="267">
        <v>65</v>
      </c>
      <c r="Y1272" s="245" t="s">
        <v>8620</v>
      </c>
      <c r="Z1272" s="246">
        <v>2421.81</v>
      </c>
    </row>
    <row r="1273" spans="1:26" ht="14.5" x14ac:dyDescent="0.35">
      <c r="A1273" s="259" t="s">
        <v>5366</v>
      </c>
      <c r="B1273" s="259"/>
      <c r="C1273" s="260">
        <v>4158</v>
      </c>
      <c r="E1273" s="239" t="s">
        <v>1612</v>
      </c>
      <c r="F1273" s="239"/>
      <c r="G1273" s="240">
        <v>1025</v>
      </c>
      <c r="M1273" s="261" t="s">
        <v>47494</v>
      </c>
      <c r="N1273" s="262">
        <v>20280.150000000001</v>
      </c>
      <c r="P1273" s="243" t="s">
        <v>17807</v>
      </c>
      <c r="Q1273" s="244">
        <v>12000</v>
      </c>
      <c r="R1273" s="104"/>
      <c r="S1273" s="235" t="s">
        <v>15452</v>
      </c>
      <c r="T1273" s="236">
        <v>532.36</v>
      </c>
      <c r="V1273" s="266" t="s">
        <v>12688</v>
      </c>
      <c r="W1273" s="267">
        <v>4158</v>
      </c>
      <c r="Y1273" s="245" t="s">
        <v>9554</v>
      </c>
      <c r="Z1273" s="246">
        <v>35569</v>
      </c>
    </row>
    <row r="1274" spans="1:26" ht="14.5" x14ac:dyDescent="0.35">
      <c r="A1274" s="259" t="s">
        <v>5232</v>
      </c>
      <c r="B1274" s="259"/>
      <c r="C1274" s="260">
        <v>112365.56</v>
      </c>
      <c r="E1274" s="239" t="s">
        <v>1613</v>
      </c>
      <c r="F1274" s="239"/>
      <c r="G1274" s="240">
        <v>386</v>
      </c>
      <c r="M1274" s="261" t="s">
        <v>55707</v>
      </c>
      <c r="N1274" s="262">
        <v>13343.37</v>
      </c>
      <c r="P1274" s="243" t="s">
        <v>17808</v>
      </c>
      <c r="Q1274" s="244">
        <v>70050.62</v>
      </c>
      <c r="R1274" s="104"/>
      <c r="S1274" s="235" t="s">
        <v>15453</v>
      </c>
      <c r="T1274" s="236">
        <v>3682.13</v>
      </c>
      <c r="V1274" s="266" t="s">
        <v>10532</v>
      </c>
      <c r="W1274" s="267">
        <v>112365.56</v>
      </c>
      <c r="Y1274" s="245" t="s">
        <v>9803</v>
      </c>
      <c r="Z1274" s="246">
        <v>11459</v>
      </c>
    </row>
    <row r="1275" spans="1:26" ht="14.5" x14ac:dyDescent="0.35">
      <c r="A1275" s="259" t="s">
        <v>5370</v>
      </c>
      <c r="B1275" s="259"/>
      <c r="C1275" s="260">
        <v>6473.63</v>
      </c>
      <c r="E1275" s="239" t="s">
        <v>1614</v>
      </c>
      <c r="F1275" s="239"/>
      <c r="G1275" s="240">
        <v>11122</v>
      </c>
      <c r="M1275" s="261" t="s">
        <v>55708</v>
      </c>
      <c r="N1275" s="262">
        <v>34800.730000000003</v>
      </c>
      <c r="P1275" s="243" t="s">
        <v>17809</v>
      </c>
      <c r="Q1275" s="244">
        <v>3487.5</v>
      </c>
      <c r="R1275" s="104"/>
      <c r="S1275" s="235" t="s">
        <v>34016</v>
      </c>
      <c r="T1275" s="236">
        <v>5596.27</v>
      </c>
      <c r="V1275" s="266" t="s">
        <v>12692</v>
      </c>
      <c r="W1275" s="267">
        <v>6473.63</v>
      </c>
      <c r="Y1275" s="245" t="s">
        <v>10306</v>
      </c>
      <c r="Z1275" s="246">
        <v>31749.84</v>
      </c>
    </row>
    <row r="1276" spans="1:26" ht="14.5" x14ac:dyDescent="0.35">
      <c r="A1276" s="259" t="s">
        <v>5233</v>
      </c>
      <c r="B1276" s="259"/>
      <c r="C1276" s="260">
        <v>27574.66</v>
      </c>
      <c r="E1276" s="239" t="s">
        <v>4342</v>
      </c>
      <c r="F1276" s="239"/>
      <c r="G1276" s="240">
        <v>9503</v>
      </c>
      <c r="M1276" s="261" t="s">
        <v>55709</v>
      </c>
      <c r="N1276" s="262">
        <v>13934.96</v>
      </c>
      <c r="P1276" s="243" t="s">
        <v>17810</v>
      </c>
      <c r="Q1276" s="244">
        <v>347491.19</v>
      </c>
      <c r="R1276" s="104"/>
      <c r="S1276" s="235" t="s">
        <v>34017</v>
      </c>
      <c r="T1276" s="236">
        <v>18997.28</v>
      </c>
      <c r="V1276" s="266" t="s">
        <v>10533</v>
      </c>
      <c r="W1276" s="267">
        <v>27574.66</v>
      </c>
      <c r="Y1276" s="245" t="s">
        <v>12612</v>
      </c>
      <c r="Z1276" s="246">
        <v>8073.75</v>
      </c>
    </row>
    <row r="1277" spans="1:26" ht="14.5" x14ac:dyDescent="0.35">
      <c r="A1277" s="259" t="s">
        <v>5371</v>
      </c>
      <c r="B1277" s="259"/>
      <c r="C1277" s="260">
        <v>2746.2</v>
      </c>
      <c r="E1277" s="239" t="s">
        <v>1615</v>
      </c>
      <c r="F1277" s="239"/>
      <c r="G1277" s="240">
        <v>12290</v>
      </c>
      <c r="M1277" s="261" t="s">
        <v>55710</v>
      </c>
      <c r="N1277" s="262">
        <v>3120.37</v>
      </c>
      <c r="P1277" s="243" t="s">
        <v>17811</v>
      </c>
      <c r="Q1277" s="244">
        <v>44155.29</v>
      </c>
      <c r="R1277" s="104"/>
      <c r="S1277" s="235" t="s">
        <v>34018</v>
      </c>
      <c r="T1277" s="236">
        <v>1854.5</v>
      </c>
      <c r="V1277" s="266" t="s">
        <v>12693</v>
      </c>
      <c r="W1277" s="267">
        <v>2746.2</v>
      </c>
      <c r="Y1277" s="245" t="s">
        <v>13363</v>
      </c>
      <c r="Z1277" s="246">
        <v>46410.33</v>
      </c>
    </row>
    <row r="1278" spans="1:26" ht="14.5" x14ac:dyDescent="0.35">
      <c r="A1278" s="259" t="s">
        <v>5373</v>
      </c>
      <c r="B1278" s="259"/>
      <c r="C1278" s="260">
        <v>8647</v>
      </c>
      <c r="E1278" s="239" t="s">
        <v>1616</v>
      </c>
      <c r="F1278" s="239"/>
      <c r="G1278" s="240">
        <v>193</v>
      </c>
      <c r="M1278" s="261" t="s">
        <v>51032</v>
      </c>
      <c r="N1278" s="262">
        <v>7714.54</v>
      </c>
      <c r="P1278" s="243" t="s">
        <v>17812</v>
      </c>
      <c r="Q1278" s="244">
        <v>242166.06</v>
      </c>
      <c r="R1278" s="104"/>
      <c r="S1278" s="235" t="s">
        <v>34019</v>
      </c>
      <c r="T1278" s="236">
        <v>4134.57</v>
      </c>
      <c r="V1278" s="266" t="s">
        <v>12695</v>
      </c>
      <c r="W1278" s="267">
        <v>8647</v>
      </c>
      <c r="Y1278" s="245" t="s">
        <v>10695</v>
      </c>
      <c r="Z1278" s="246">
        <v>178422.73</v>
      </c>
    </row>
    <row r="1279" spans="1:26" ht="14.5" x14ac:dyDescent="0.35">
      <c r="A1279" s="259" t="s">
        <v>5234</v>
      </c>
      <c r="B1279" s="259"/>
      <c r="C1279" s="260">
        <v>156451.01</v>
      </c>
      <c r="E1279" s="239" t="s">
        <v>1617</v>
      </c>
      <c r="F1279" s="239"/>
      <c r="G1279" s="240">
        <v>171.56</v>
      </c>
      <c r="M1279" s="261" t="s">
        <v>51961</v>
      </c>
      <c r="N1279" s="262">
        <v>6604.03</v>
      </c>
      <c r="P1279" s="243" t="s">
        <v>17813</v>
      </c>
      <c r="Q1279" s="244">
        <v>529274.9</v>
      </c>
      <c r="R1279" s="104"/>
      <c r="S1279" s="235" t="s">
        <v>34020</v>
      </c>
      <c r="T1279" s="236">
        <v>2661.8</v>
      </c>
      <c r="V1279" s="266" t="s">
        <v>12696</v>
      </c>
      <c r="W1279" s="267">
        <v>156451.01</v>
      </c>
      <c r="Y1279" s="245" t="s">
        <v>11358</v>
      </c>
      <c r="Z1279" s="246">
        <v>1796</v>
      </c>
    </row>
    <row r="1280" spans="1:26" ht="14.5" x14ac:dyDescent="0.35">
      <c r="A1280" s="259" t="s">
        <v>5374</v>
      </c>
      <c r="B1280" s="259"/>
      <c r="C1280" s="260">
        <v>27521</v>
      </c>
      <c r="E1280" s="239" t="s">
        <v>1618</v>
      </c>
      <c r="F1280" s="239"/>
      <c r="G1280" s="240">
        <v>109151.48</v>
      </c>
      <c r="M1280" s="261" t="s">
        <v>52927</v>
      </c>
      <c r="N1280" s="262">
        <v>1526.67</v>
      </c>
      <c r="P1280" s="243" t="s">
        <v>17814</v>
      </c>
      <c r="Q1280" s="244">
        <v>348957.02</v>
      </c>
      <c r="R1280" s="104"/>
      <c r="S1280" s="235" t="s">
        <v>34021</v>
      </c>
      <c r="T1280" s="236">
        <v>736.2</v>
      </c>
      <c r="V1280" s="266" t="s">
        <v>12697</v>
      </c>
      <c r="W1280" s="267">
        <v>27521</v>
      </c>
      <c r="Y1280" s="245" t="s">
        <v>11848</v>
      </c>
      <c r="Z1280" s="246">
        <v>3897</v>
      </c>
    </row>
    <row r="1281" spans="1:26" ht="14.5" x14ac:dyDescent="0.35">
      <c r="A1281" s="259" t="s">
        <v>5235</v>
      </c>
      <c r="B1281" s="259"/>
      <c r="C1281" s="260">
        <v>482728.67</v>
      </c>
      <c r="E1281" s="239" t="s">
        <v>1619</v>
      </c>
      <c r="F1281" s="239"/>
      <c r="G1281" s="240">
        <v>1436</v>
      </c>
      <c r="M1281" s="261" t="s">
        <v>49945</v>
      </c>
      <c r="N1281" s="262">
        <v>1251.8499999999999</v>
      </c>
      <c r="P1281" s="243" t="s">
        <v>17815</v>
      </c>
      <c r="Q1281" s="244">
        <v>34941.160000000003</v>
      </c>
      <c r="R1281" s="104"/>
      <c r="S1281" s="235" t="s">
        <v>34022</v>
      </c>
      <c r="T1281" s="236">
        <v>7480.18</v>
      </c>
      <c r="V1281" s="266" t="s">
        <v>10534</v>
      </c>
      <c r="W1281" s="267">
        <v>482728.67</v>
      </c>
      <c r="Y1281" s="245" t="s">
        <v>9804</v>
      </c>
      <c r="Z1281" s="246">
        <v>5104</v>
      </c>
    </row>
    <row r="1282" spans="1:26" ht="14.5" x14ac:dyDescent="0.35">
      <c r="A1282" s="259" t="s">
        <v>5375</v>
      </c>
      <c r="B1282" s="259"/>
      <c r="C1282" s="260">
        <v>3254</v>
      </c>
      <c r="E1282" s="239" t="s">
        <v>1620</v>
      </c>
      <c r="F1282" s="239"/>
      <c r="G1282" s="240">
        <v>1851</v>
      </c>
      <c r="M1282" s="261" t="s">
        <v>36512</v>
      </c>
      <c r="N1282" s="262">
        <v>57958.67</v>
      </c>
      <c r="P1282" s="243" t="s">
        <v>17816</v>
      </c>
      <c r="Q1282" s="244">
        <v>535265.11</v>
      </c>
      <c r="R1282" s="104"/>
      <c r="S1282" s="235" t="s">
        <v>15454</v>
      </c>
      <c r="T1282" s="236">
        <v>15070.91</v>
      </c>
      <c r="V1282" s="266" t="s">
        <v>10535</v>
      </c>
      <c r="W1282" s="267">
        <v>3254</v>
      </c>
      <c r="Y1282" s="245" t="s">
        <v>10141</v>
      </c>
      <c r="Z1282" s="246">
        <v>145648</v>
      </c>
    </row>
    <row r="1283" spans="1:26" ht="14.5" x14ac:dyDescent="0.35">
      <c r="A1283" s="259" t="s">
        <v>5378</v>
      </c>
      <c r="B1283" s="259"/>
      <c r="C1283" s="260">
        <v>9292</v>
      </c>
      <c r="E1283" s="239" t="s">
        <v>1621</v>
      </c>
      <c r="F1283" s="239"/>
      <c r="G1283" s="240">
        <v>1653</v>
      </c>
      <c r="M1283" s="261" t="s">
        <v>36513</v>
      </c>
      <c r="N1283" s="262">
        <v>51852</v>
      </c>
      <c r="P1283" s="243" t="s">
        <v>17817</v>
      </c>
      <c r="Q1283" s="244">
        <v>1000</v>
      </c>
      <c r="R1283" s="104"/>
      <c r="S1283" s="235" t="s">
        <v>15455</v>
      </c>
      <c r="T1283" s="236">
        <v>28156.38</v>
      </c>
      <c r="V1283" s="266" t="s">
        <v>12700</v>
      </c>
      <c r="W1283" s="267">
        <v>9292</v>
      </c>
      <c r="Y1283" s="245" t="s">
        <v>10696</v>
      </c>
      <c r="Z1283" s="246">
        <v>156445</v>
      </c>
    </row>
    <row r="1284" spans="1:26" ht="14.5" x14ac:dyDescent="0.35">
      <c r="A1284" s="259" t="s">
        <v>5379</v>
      </c>
      <c r="B1284" s="259"/>
      <c r="C1284" s="260">
        <v>14314</v>
      </c>
      <c r="E1284" s="239" t="s">
        <v>1622</v>
      </c>
      <c r="F1284" s="239"/>
      <c r="G1284" s="240">
        <v>47082.080000000002</v>
      </c>
      <c r="M1284" s="261" t="s">
        <v>37968</v>
      </c>
      <c r="N1284" s="262">
        <v>146706.6</v>
      </c>
      <c r="P1284" s="243" t="s">
        <v>17818</v>
      </c>
      <c r="Q1284" s="244">
        <v>30.59</v>
      </c>
      <c r="R1284" s="104"/>
      <c r="S1284" s="235" t="s">
        <v>15456</v>
      </c>
      <c r="T1284" s="236">
        <v>21749.84</v>
      </c>
      <c r="V1284" s="266" t="s">
        <v>12701</v>
      </c>
      <c r="W1284" s="267">
        <v>14314</v>
      </c>
      <c r="Y1284" s="245" t="s">
        <v>7539</v>
      </c>
      <c r="Z1284" s="246">
        <v>330510.52</v>
      </c>
    </row>
    <row r="1285" spans="1:26" ht="14.5" x14ac:dyDescent="0.35">
      <c r="A1285" s="259" t="s">
        <v>5432</v>
      </c>
      <c r="B1285" s="259"/>
      <c r="C1285" s="260">
        <v>991</v>
      </c>
      <c r="E1285" s="239" t="s">
        <v>1623</v>
      </c>
      <c r="F1285" s="239"/>
      <c r="G1285" s="240">
        <v>5107.79</v>
      </c>
      <c r="M1285" s="261" t="s">
        <v>41637</v>
      </c>
      <c r="N1285" s="262">
        <v>867.2</v>
      </c>
      <c r="P1285" s="243" t="s">
        <v>17819</v>
      </c>
      <c r="Q1285" s="244">
        <v>176800.93</v>
      </c>
      <c r="R1285" s="104"/>
      <c r="S1285" s="235" t="s">
        <v>15457</v>
      </c>
      <c r="T1285" s="236">
        <v>3762.9</v>
      </c>
      <c r="V1285" s="266" t="s">
        <v>12704</v>
      </c>
      <c r="W1285" s="267">
        <v>991</v>
      </c>
      <c r="Y1285" s="245" t="s">
        <v>7772</v>
      </c>
      <c r="Z1285" s="246">
        <v>9185</v>
      </c>
    </row>
    <row r="1286" spans="1:26" ht="14.5" x14ac:dyDescent="0.35">
      <c r="A1286" s="259" t="s">
        <v>5236</v>
      </c>
      <c r="B1286" s="259"/>
      <c r="C1286" s="260">
        <v>60867.839999999997</v>
      </c>
      <c r="E1286" s="239" t="s">
        <v>1624</v>
      </c>
      <c r="F1286" s="239"/>
      <c r="G1286" s="240">
        <v>165938.31</v>
      </c>
      <c r="M1286" s="261" t="s">
        <v>47495</v>
      </c>
      <c r="N1286" s="262">
        <v>15361.54</v>
      </c>
      <c r="P1286" s="243" t="s">
        <v>17820</v>
      </c>
      <c r="Q1286" s="244">
        <v>13496.56</v>
      </c>
      <c r="R1286" s="104"/>
      <c r="S1286" s="235" t="s">
        <v>15458</v>
      </c>
      <c r="T1286" s="236">
        <v>8814.27</v>
      </c>
      <c r="V1286" s="266" t="s">
        <v>12768</v>
      </c>
      <c r="W1286" s="267">
        <v>60867.839999999997</v>
      </c>
      <c r="Y1286" s="245" t="s">
        <v>7955</v>
      </c>
      <c r="Z1286" s="246">
        <v>13771.33</v>
      </c>
    </row>
    <row r="1287" spans="1:26" ht="14.5" x14ac:dyDescent="0.35">
      <c r="A1287" s="259" t="s">
        <v>5382</v>
      </c>
      <c r="B1287" s="259"/>
      <c r="C1287" s="260">
        <v>28595.73</v>
      </c>
      <c r="E1287" s="239" t="s">
        <v>1625</v>
      </c>
      <c r="F1287" s="239"/>
      <c r="G1287" s="240">
        <v>2094.62</v>
      </c>
      <c r="M1287" s="261" t="s">
        <v>44985</v>
      </c>
      <c r="N1287" s="262">
        <v>366693.61</v>
      </c>
      <c r="P1287" s="243" t="s">
        <v>17821</v>
      </c>
      <c r="Q1287" s="244">
        <v>140.87</v>
      </c>
      <c r="R1287" s="104"/>
      <c r="S1287" s="235" t="s">
        <v>15459</v>
      </c>
      <c r="T1287" s="236">
        <v>3194.16</v>
      </c>
      <c r="V1287" s="266" t="s">
        <v>12705</v>
      </c>
      <c r="W1287" s="267">
        <v>28595.73</v>
      </c>
      <c r="Y1287" s="245" t="s">
        <v>8210</v>
      </c>
      <c r="Z1287" s="246">
        <v>186584.19</v>
      </c>
    </row>
    <row r="1288" spans="1:26" ht="14.5" x14ac:dyDescent="0.35">
      <c r="A1288" s="259" t="s">
        <v>5237</v>
      </c>
      <c r="B1288" s="259"/>
      <c r="C1288" s="260">
        <v>656667</v>
      </c>
      <c r="E1288" s="239" t="s">
        <v>1626</v>
      </c>
      <c r="F1288" s="239"/>
      <c r="G1288" s="240">
        <v>10274</v>
      </c>
      <c r="M1288" s="261" t="s">
        <v>37969</v>
      </c>
      <c r="N1288" s="262">
        <v>47000.82</v>
      </c>
      <c r="P1288" s="243" t="s">
        <v>17822</v>
      </c>
      <c r="Q1288" s="244">
        <v>358</v>
      </c>
      <c r="R1288" s="104"/>
      <c r="S1288" s="235" t="s">
        <v>34023</v>
      </c>
      <c r="T1288" s="236">
        <v>736.2</v>
      </c>
      <c r="V1288" s="266" t="s">
        <v>12706</v>
      </c>
      <c r="W1288" s="267">
        <v>656667</v>
      </c>
      <c r="Y1288" s="245" t="s">
        <v>8621</v>
      </c>
      <c r="Z1288" s="246">
        <v>26107.42</v>
      </c>
    </row>
    <row r="1289" spans="1:26" ht="14.5" x14ac:dyDescent="0.35">
      <c r="A1289" s="259" t="s">
        <v>3644</v>
      </c>
      <c r="B1289" s="259"/>
      <c r="C1289" s="260">
        <v>183606.47</v>
      </c>
      <c r="E1289" s="239" t="s">
        <v>1627</v>
      </c>
      <c r="F1289" s="239"/>
      <c r="G1289" s="240">
        <v>10061</v>
      </c>
      <c r="M1289" s="261" t="s">
        <v>37970</v>
      </c>
      <c r="N1289" s="262">
        <v>5550.17</v>
      </c>
      <c r="P1289" s="243" t="s">
        <v>17823</v>
      </c>
      <c r="Q1289" s="244">
        <v>100124.1</v>
      </c>
      <c r="R1289" s="104"/>
      <c r="S1289" s="235" t="s">
        <v>15460</v>
      </c>
      <c r="T1289" s="236">
        <v>11162.31</v>
      </c>
      <c r="V1289" s="266" t="s">
        <v>10536</v>
      </c>
      <c r="W1289" s="267">
        <v>183606.47</v>
      </c>
      <c r="Y1289" s="245" t="s">
        <v>8908</v>
      </c>
      <c r="Z1289" s="246">
        <v>62643</v>
      </c>
    </row>
    <row r="1290" spans="1:26" ht="14.5" x14ac:dyDescent="0.35">
      <c r="A1290" s="259" t="s">
        <v>5238</v>
      </c>
      <c r="B1290" s="259"/>
      <c r="C1290" s="260">
        <v>131870.63</v>
      </c>
      <c r="E1290" s="239" t="s">
        <v>1628</v>
      </c>
      <c r="F1290" s="239"/>
      <c r="G1290" s="240">
        <v>8214</v>
      </c>
      <c r="M1290" s="261" t="s">
        <v>42940</v>
      </c>
      <c r="N1290" s="262">
        <v>756.21</v>
      </c>
      <c r="P1290" s="243" t="s">
        <v>17824</v>
      </c>
      <c r="Q1290" s="244">
        <v>86958.18</v>
      </c>
      <c r="R1290" s="104"/>
      <c r="S1290" s="235" t="s">
        <v>15461</v>
      </c>
      <c r="T1290" s="236">
        <v>15070.91</v>
      </c>
      <c r="V1290" s="266" t="s">
        <v>12769</v>
      </c>
      <c r="W1290" s="267">
        <v>131870.63</v>
      </c>
      <c r="Y1290" s="245" t="s">
        <v>9168</v>
      </c>
      <c r="Z1290" s="246">
        <v>97240.77</v>
      </c>
    </row>
    <row r="1291" spans="1:26" ht="14.5" x14ac:dyDescent="0.35">
      <c r="A1291" s="259" t="s">
        <v>5384</v>
      </c>
      <c r="B1291" s="259"/>
      <c r="C1291" s="260">
        <v>9666</v>
      </c>
      <c r="E1291" s="239" t="s">
        <v>1629</v>
      </c>
      <c r="F1291" s="239"/>
      <c r="G1291" s="240">
        <v>947</v>
      </c>
      <c r="M1291" s="261" t="s">
        <v>36514</v>
      </c>
      <c r="N1291" s="262">
        <v>36370.400000000001</v>
      </c>
      <c r="P1291" s="243" t="s">
        <v>17825</v>
      </c>
      <c r="Q1291" s="244">
        <v>2419374.2999999998</v>
      </c>
      <c r="R1291" s="104"/>
      <c r="S1291" s="235" t="s">
        <v>15462</v>
      </c>
      <c r="T1291" s="236">
        <v>30009.82</v>
      </c>
      <c r="V1291" s="266" t="s">
        <v>12708</v>
      </c>
      <c r="W1291" s="267">
        <v>9666</v>
      </c>
      <c r="Y1291" s="245" t="s">
        <v>9382</v>
      </c>
      <c r="Z1291" s="246">
        <v>479054.48</v>
      </c>
    </row>
    <row r="1292" spans="1:26" ht="14.5" x14ac:dyDescent="0.35">
      <c r="A1292" s="259" t="s">
        <v>5239</v>
      </c>
      <c r="B1292" s="259"/>
      <c r="C1292" s="260">
        <v>69275</v>
      </c>
      <c r="E1292" s="239" t="s">
        <v>1630</v>
      </c>
      <c r="F1292" s="239"/>
      <c r="G1292" s="240">
        <v>451</v>
      </c>
      <c r="M1292" s="261" t="s">
        <v>52928</v>
      </c>
      <c r="N1292" s="262">
        <v>600</v>
      </c>
      <c r="P1292" s="243" t="s">
        <v>17826</v>
      </c>
      <c r="Q1292" s="244">
        <v>301319.21000000002</v>
      </c>
      <c r="R1292" s="104"/>
      <c r="S1292" s="235" t="s">
        <v>15463</v>
      </c>
      <c r="T1292" s="236">
        <v>2295.6999999999998</v>
      </c>
      <c r="V1292" s="266" t="s">
        <v>12709</v>
      </c>
      <c r="W1292" s="267">
        <v>69275</v>
      </c>
      <c r="Y1292" s="245" t="s">
        <v>9555</v>
      </c>
      <c r="Z1292" s="246">
        <v>20260</v>
      </c>
    </row>
    <row r="1293" spans="1:26" ht="14.5" x14ac:dyDescent="0.35">
      <c r="A1293" s="259" t="s">
        <v>5385</v>
      </c>
      <c r="B1293" s="259"/>
      <c r="C1293" s="260">
        <v>2260</v>
      </c>
      <c r="E1293" s="239" t="s">
        <v>1631</v>
      </c>
      <c r="F1293" s="239"/>
      <c r="G1293" s="240">
        <v>10305.39</v>
      </c>
      <c r="M1293" s="261" t="s">
        <v>36515</v>
      </c>
      <c r="N1293" s="262">
        <v>31615.68</v>
      </c>
      <c r="P1293" s="243" t="s">
        <v>17827</v>
      </c>
      <c r="Q1293" s="244">
        <v>172638.8</v>
      </c>
      <c r="R1293" s="104"/>
      <c r="S1293" s="235" t="s">
        <v>15464</v>
      </c>
      <c r="T1293" s="236">
        <v>4362.78</v>
      </c>
      <c r="V1293" s="266" t="s">
        <v>12710</v>
      </c>
      <c r="W1293" s="267">
        <v>2260</v>
      </c>
      <c r="Y1293" s="245" t="s">
        <v>9805</v>
      </c>
      <c r="Z1293" s="246">
        <v>149086</v>
      </c>
    </row>
    <row r="1294" spans="1:26" ht="14.5" x14ac:dyDescent="0.35">
      <c r="A1294" s="259" t="s">
        <v>3645</v>
      </c>
      <c r="B1294" s="259"/>
      <c r="C1294" s="260">
        <v>30085.25</v>
      </c>
      <c r="E1294" s="239" t="s">
        <v>1632</v>
      </c>
      <c r="F1294" s="239"/>
      <c r="G1294" s="240">
        <v>88497</v>
      </c>
      <c r="M1294" s="261" t="s">
        <v>44986</v>
      </c>
      <c r="N1294" s="262">
        <v>4082100</v>
      </c>
      <c r="P1294" s="243" t="s">
        <v>17828</v>
      </c>
      <c r="Q1294" s="244">
        <v>759.78</v>
      </c>
      <c r="R1294" s="104"/>
      <c r="S1294" s="235" t="s">
        <v>34024</v>
      </c>
      <c r="T1294" s="236">
        <v>122242.32</v>
      </c>
      <c r="V1294" s="266" t="s">
        <v>10537</v>
      </c>
      <c r="W1294" s="267">
        <v>30085.25</v>
      </c>
      <c r="Y1294" s="245" t="s">
        <v>10142</v>
      </c>
      <c r="Z1294" s="246">
        <v>1654638.06</v>
      </c>
    </row>
    <row r="1295" spans="1:26" ht="14.5" x14ac:dyDescent="0.35">
      <c r="A1295" s="259" t="s">
        <v>5240</v>
      </c>
      <c r="B1295" s="259"/>
      <c r="C1295" s="260">
        <v>170441.18</v>
      </c>
      <c r="E1295" s="239" t="s">
        <v>1633</v>
      </c>
      <c r="F1295" s="239"/>
      <c r="G1295" s="240">
        <v>544</v>
      </c>
      <c r="M1295" s="261" t="s">
        <v>49946</v>
      </c>
      <c r="N1295" s="262">
        <v>58559.56</v>
      </c>
      <c r="P1295" s="243" t="s">
        <v>17829</v>
      </c>
      <c r="Q1295" s="244">
        <v>998464.26</v>
      </c>
      <c r="R1295" s="104"/>
      <c r="S1295" s="235" t="s">
        <v>34025</v>
      </c>
      <c r="T1295" s="236">
        <v>22622.799999999999</v>
      </c>
      <c r="V1295" s="266" t="s">
        <v>12711</v>
      </c>
      <c r="W1295" s="267">
        <v>170441.18</v>
      </c>
      <c r="Y1295" s="245" t="s">
        <v>10515</v>
      </c>
      <c r="Z1295" s="246">
        <v>13504.81</v>
      </c>
    </row>
    <row r="1296" spans="1:26" ht="14.5" x14ac:dyDescent="0.35">
      <c r="A1296" s="259" t="s">
        <v>3646</v>
      </c>
      <c r="B1296" s="259"/>
      <c r="C1296" s="260">
        <v>34782.28</v>
      </c>
      <c r="E1296" s="239" t="s">
        <v>1634</v>
      </c>
      <c r="F1296" s="239"/>
      <c r="G1296" s="240">
        <v>190273</v>
      </c>
      <c r="M1296" s="261" t="s">
        <v>51033</v>
      </c>
      <c r="N1296" s="262">
        <v>1350</v>
      </c>
      <c r="P1296" s="243" t="s">
        <v>17830</v>
      </c>
      <c r="Q1296" s="244">
        <v>358311.6</v>
      </c>
      <c r="R1296" s="104"/>
      <c r="S1296" s="235" t="s">
        <v>34026</v>
      </c>
      <c r="T1296" s="236">
        <v>153667.88</v>
      </c>
      <c r="V1296" s="266" t="s">
        <v>10538</v>
      </c>
      <c r="W1296" s="267">
        <v>34782.28</v>
      </c>
      <c r="Y1296" s="245" t="s">
        <v>13124</v>
      </c>
      <c r="Z1296" s="246">
        <v>483958.74</v>
      </c>
    </row>
    <row r="1297" spans="1:26" ht="14.5" x14ac:dyDescent="0.35">
      <c r="A1297" s="259" t="s">
        <v>3647</v>
      </c>
      <c r="B1297" s="259"/>
      <c r="C1297" s="260">
        <v>49568.32</v>
      </c>
      <c r="E1297" s="239" t="s">
        <v>1635</v>
      </c>
      <c r="F1297" s="239"/>
      <c r="G1297" s="240">
        <v>39780</v>
      </c>
      <c r="M1297" s="261" t="s">
        <v>41638</v>
      </c>
      <c r="N1297" s="262">
        <v>74938.38</v>
      </c>
      <c r="P1297" s="243" t="s">
        <v>17831</v>
      </c>
      <c r="Q1297" s="244">
        <v>1910.39</v>
      </c>
      <c r="R1297" s="104"/>
      <c r="S1297" s="235" t="s">
        <v>15465</v>
      </c>
      <c r="T1297" s="236">
        <v>30009.82</v>
      </c>
      <c r="V1297" s="266" t="s">
        <v>10539</v>
      </c>
      <c r="W1297" s="267">
        <v>49568.32</v>
      </c>
      <c r="Y1297" s="245" t="s">
        <v>10697</v>
      </c>
      <c r="Z1297" s="246">
        <v>3526544.32</v>
      </c>
    </row>
    <row r="1298" spans="1:26" ht="14.5" x14ac:dyDescent="0.35">
      <c r="A1298" s="259" t="s">
        <v>3648</v>
      </c>
      <c r="B1298" s="259"/>
      <c r="C1298" s="260">
        <v>475339.4</v>
      </c>
      <c r="E1298" s="239" t="s">
        <v>1636</v>
      </c>
      <c r="F1298" s="239"/>
      <c r="G1298" s="240">
        <v>10738.47</v>
      </c>
      <c r="M1298" s="261" t="s">
        <v>37971</v>
      </c>
      <c r="N1298" s="262">
        <v>3604.16</v>
      </c>
      <c r="P1298" s="243" t="s">
        <v>17832</v>
      </c>
      <c r="Q1298" s="244">
        <v>27818.1</v>
      </c>
      <c r="R1298" s="104"/>
      <c r="S1298" s="235" t="s">
        <v>15466</v>
      </c>
      <c r="T1298" s="236">
        <v>2295.6999999999998</v>
      </c>
      <c r="V1298" s="266" t="s">
        <v>10540</v>
      </c>
      <c r="W1298" s="267">
        <v>475339.4</v>
      </c>
      <c r="Y1298" s="245" t="s">
        <v>7540</v>
      </c>
      <c r="Z1298" s="246">
        <v>16295.59</v>
      </c>
    </row>
    <row r="1299" spans="1:26" ht="14.5" x14ac:dyDescent="0.35">
      <c r="A1299" s="259" t="s">
        <v>5433</v>
      </c>
      <c r="B1299" s="259"/>
      <c r="C1299" s="260">
        <v>9665.73</v>
      </c>
      <c r="E1299" s="239" t="s">
        <v>1637</v>
      </c>
      <c r="F1299" s="239"/>
      <c r="G1299" s="240">
        <v>1159</v>
      </c>
      <c r="M1299" s="261" t="s">
        <v>36516</v>
      </c>
      <c r="N1299" s="262">
        <v>377888.73</v>
      </c>
      <c r="P1299" s="243" t="s">
        <v>17833</v>
      </c>
      <c r="Q1299" s="244">
        <v>2274.27</v>
      </c>
      <c r="R1299" s="104"/>
      <c r="S1299" s="235" t="s">
        <v>15467</v>
      </c>
      <c r="T1299" s="236">
        <v>4362.78</v>
      </c>
      <c r="V1299" s="266" t="s">
        <v>12714</v>
      </c>
      <c r="W1299" s="267">
        <v>9665.73</v>
      </c>
      <c r="Y1299" s="245" t="s">
        <v>8211</v>
      </c>
      <c r="Z1299" s="246">
        <v>6654</v>
      </c>
    </row>
    <row r="1300" spans="1:26" ht="14.5" x14ac:dyDescent="0.35">
      <c r="A1300" s="259" t="s">
        <v>5241</v>
      </c>
      <c r="B1300" s="259"/>
      <c r="C1300" s="260">
        <v>85167.98</v>
      </c>
      <c r="E1300" s="239" t="s">
        <v>1638</v>
      </c>
      <c r="F1300" s="239"/>
      <c r="G1300" s="240">
        <v>4259.3599999999997</v>
      </c>
      <c r="M1300" s="261" t="s">
        <v>36517</v>
      </c>
      <c r="N1300" s="262">
        <v>1041525.15</v>
      </c>
      <c r="P1300" s="243" t="s">
        <v>17834</v>
      </c>
      <c r="Q1300" s="244">
        <v>4200.79</v>
      </c>
      <c r="R1300" s="104"/>
      <c r="S1300" s="235" t="s">
        <v>22368</v>
      </c>
      <c r="T1300" s="236">
        <v>122242.32</v>
      </c>
      <c r="V1300" s="266" t="s">
        <v>12715</v>
      </c>
      <c r="W1300" s="267">
        <v>85167.98</v>
      </c>
      <c r="Y1300" s="245" t="s">
        <v>8622</v>
      </c>
      <c r="Z1300" s="246">
        <v>1111</v>
      </c>
    </row>
    <row r="1301" spans="1:26" ht="14.5" x14ac:dyDescent="0.35">
      <c r="A1301" s="259" t="s">
        <v>5242</v>
      </c>
      <c r="B1301" s="259"/>
      <c r="C1301" s="260">
        <v>46336.12</v>
      </c>
      <c r="E1301" s="239" t="s">
        <v>1639</v>
      </c>
      <c r="F1301" s="239"/>
      <c r="G1301" s="240">
        <v>1751.76</v>
      </c>
      <c r="M1301" s="261" t="s">
        <v>36518</v>
      </c>
      <c r="N1301" s="262">
        <v>81107.100000000006</v>
      </c>
      <c r="P1301" s="243" t="s">
        <v>17835</v>
      </c>
      <c r="Q1301" s="244">
        <v>230.46</v>
      </c>
      <c r="R1301" s="104"/>
      <c r="S1301" s="235" t="s">
        <v>22369</v>
      </c>
      <c r="T1301" s="236">
        <v>22622.799999999999</v>
      </c>
      <c r="V1301" s="266" t="s">
        <v>12716</v>
      </c>
      <c r="W1301" s="267">
        <v>46336.12</v>
      </c>
      <c r="Y1301" s="245" t="s">
        <v>8909</v>
      </c>
      <c r="Z1301" s="246">
        <v>1773.96</v>
      </c>
    </row>
    <row r="1302" spans="1:26" ht="14.5" x14ac:dyDescent="0.35">
      <c r="A1302" s="259" t="s">
        <v>5243</v>
      </c>
      <c r="B1302" s="259"/>
      <c r="C1302" s="260">
        <v>62025.16</v>
      </c>
      <c r="E1302" s="239" t="s">
        <v>1640</v>
      </c>
      <c r="F1302" s="239"/>
      <c r="G1302" s="240">
        <v>17444.259999999998</v>
      </c>
      <c r="M1302" s="261" t="s">
        <v>52929</v>
      </c>
      <c r="N1302" s="262">
        <v>38968.1</v>
      </c>
      <c r="P1302" s="243" t="s">
        <v>17836</v>
      </c>
      <c r="Q1302" s="244">
        <v>48.82</v>
      </c>
      <c r="R1302" s="104"/>
      <c r="S1302" s="235" t="s">
        <v>22374</v>
      </c>
      <c r="T1302" s="236">
        <v>153667.88</v>
      </c>
      <c r="V1302" s="266" t="s">
        <v>12717</v>
      </c>
      <c r="W1302" s="267">
        <v>62025.16</v>
      </c>
      <c r="Y1302" s="245" t="s">
        <v>9169</v>
      </c>
      <c r="Z1302" s="246">
        <v>5847</v>
      </c>
    </row>
    <row r="1303" spans="1:26" ht="14.5" x14ac:dyDescent="0.35">
      <c r="A1303" s="259" t="s">
        <v>5388</v>
      </c>
      <c r="B1303" s="259"/>
      <c r="C1303" s="260">
        <v>44332</v>
      </c>
      <c r="E1303" s="239" t="s">
        <v>1641</v>
      </c>
      <c r="F1303" s="239"/>
      <c r="G1303" s="240">
        <v>1709.7</v>
      </c>
      <c r="M1303" s="261" t="s">
        <v>55711</v>
      </c>
      <c r="N1303" s="262">
        <v>6366.5</v>
      </c>
      <c r="P1303" s="243" t="s">
        <v>17837</v>
      </c>
      <c r="Q1303" s="244">
        <v>47197.25</v>
      </c>
      <c r="R1303" s="104"/>
      <c r="S1303" s="235" t="s">
        <v>15468</v>
      </c>
      <c r="T1303" s="236">
        <v>6246.72</v>
      </c>
      <c r="V1303" s="266" t="s">
        <v>12718</v>
      </c>
      <c r="W1303" s="267">
        <v>44332</v>
      </c>
      <c r="Y1303" s="245" t="s">
        <v>9383</v>
      </c>
      <c r="Z1303" s="246">
        <v>4782.22</v>
      </c>
    </row>
    <row r="1304" spans="1:26" ht="14.5" x14ac:dyDescent="0.35">
      <c r="A1304" s="259" t="s">
        <v>5244</v>
      </c>
      <c r="B1304" s="259"/>
      <c r="C1304" s="260">
        <v>123182.78</v>
      </c>
      <c r="E1304" s="239" t="s">
        <v>1642</v>
      </c>
      <c r="F1304" s="239"/>
      <c r="G1304" s="240">
        <v>39511</v>
      </c>
      <c r="M1304" s="261" t="s">
        <v>37972</v>
      </c>
      <c r="N1304" s="262">
        <v>242258.85</v>
      </c>
      <c r="P1304" s="243" t="s">
        <v>17838</v>
      </c>
      <c r="Q1304" s="244">
        <v>72685.919999999998</v>
      </c>
      <c r="R1304" s="104"/>
      <c r="S1304" s="235" t="s">
        <v>34027</v>
      </c>
      <c r="T1304" s="236">
        <v>13382.01</v>
      </c>
      <c r="V1304" s="266" t="s">
        <v>12719</v>
      </c>
      <c r="W1304" s="267">
        <v>123182.78</v>
      </c>
      <c r="Y1304" s="245" t="s">
        <v>9556</v>
      </c>
      <c r="Z1304" s="246">
        <v>2000</v>
      </c>
    </row>
    <row r="1305" spans="1:26" ht="14.5" x14ac:dyDescent="0.35">
      <c r="A1305" s="259" t="s">
        <v>5245</v>
      </c>
      <c r="B1305" s="259"/>
      <c r="C1305" s="260">
        <v>506933.93</v>
      </c>
      <c r="E1305" s="239" t="s">
        <v>1643</v>
      </c>
      <c r="F1305" s="239"/>
      <c r="G1305" s="240">
        <v>5234.0600000000004</v>
      </c>
      <c r="M1305" s="261" t="s">
        <v>51962</v>
      </c>
      <c r="N1305" s="262">
        <v>20570.79</v>
      </c>
      <c r="P1305" s="243" t="s">
        <v>17839</v>
      </c>
      <c r="Q1305" s="244">
        <v>15416.65</v>
      </c>
      <c r="R1305" s="104"/>
      <c r="S1305" s="235" t="s">
        <v>34028</v>
      </c>
      <c r="T1305" s="236">
        <v>247.17</v>
      </c>
      <c r="V1305" s="266" t="s">
        <v>12720</v>
      </c>
      <c r="W1305" s="267">
        <v>506933.93</v>
      </c>
      <c r="Y1305" s="245" t="s">
        <v>9806</v>
      </c>
      <c r="Z1305" s="246">
        <v>5324.89</v>
      </c>
    </row>
    <row r="1306" spans="1:26" ht="14.5" x14ac:dyDescent="0.35">
      <c r="A1306" s="259" t="s">
        <v>5246</v>
      </c>
      <c r="B1306" s="259"/>
      <c r="C1306" s="260">
        <v>91119.58</v>
      </c>
      <c r="E1306" s="239" t="s">
        <v>1644</v>
      </c>
      <c r="F1306" s="239"/>
      <c r="G1306" s="240">
        <v>14057</v>
      </c>
      <c r="M1306" s="261" t="s">
        <v>55712</v>
      </c>
      <c r="N1306" s="262">
        <v>545.4</v>
      </c>
      <c r="P1306" s="243" t="s">
        <v>17840</v>
      </c>
      <c r="Q1306" s="244">
        <v>8365</v>
      </c>
      <c r="R1306" s="104"/>
      <c r="S1306" s="235" t="s">
        <v>34029</v>
      </c>
      <c r="T1306" s="236">
        <v>30491.82</v>
      </c>
      <c r="V1306" s="266" t="s">
        <v>12770</v>
      </c>
      <c r="W1306" s="267">
        <v>91119.58</v>
      </c>
      <c r="Y1306" s="245" t="s">
        <v>10143</v>
      </c>
      <c r="Z1306" s="246">
        <v>22240.31</v>
      </c>
    </row>
    <row r="1307" spans="1:26" ht="14.5" x14ac:dyDescent="0.35">
      <c r="A1307" s="259" t="s">
        <v>5247</v>
      </c>
      <c r="B1307" s="259"/>
      <c r="C1307" s="260">
        <v>427028.94</v>
      </c>
      <c r="E1307" s="239" t="s">
        <v>1645</v>
      </c>
      <c r="F1307" s="239"/>
      <c r="G1307" s="240">
        <v>1626.9</v>
      </c>
      <c r="M1307" s="261" t="s">
        <v>42941</v>
      </c>
      <c r="N1307" s="262">
        <v>628.08000000000004</v>
      </c>
      <c r="P1307" s="243" t="s">
        <v>17841</v>
      </c>
      <c r="Q1307" s="244">
        <v>134957</v>
      </c>
      <c r="R1307" s="104"/>
      <c r="S1307" s="235" t="s">
        <v>22406</v>
      </c>
      <c r="T1307" s="236">
        <v>13382.01</v>
      </c>
      <c r="V1307" s="266" t="s">
        <v>12771</v>
      </c>
      <c r="W1307" s="267">
        <v>427028.94</v>
      </c>
      <c r="Y1307" s="245" t="s">
        <v>12122</v>
      </c>
      <c r="Z1307" s="246">
        <v>2459</v>
      </c>
    </row>
    <row r="1308" spans="1:26" ht="14.5" x14ac:dyDescent="0.35">
      <c r="A1308" s="259" t="s">
        <v>3649</v>
      </c>
      <c r="B1308" s="259"/>
      <c r="C1308" s="260">
        <v>172291.77</v>
      </c>
      <c r="E1308" s="239" t="s">
        <v>1646</v>
      </c>
      <c r="F1308" s="239"/>
      <c r="G1308" s="240">
        <v>2305</v>
      </c>
      <c r="M1308" s="261" t="s">
        <v>55713</v>
      </c>
      <c r="N1308" s="262">
        <v>1143165.21</v>
      </c>
      <c r="P1308" s="243" t="s">
        <v>15023</v>
      </c>
      <c r="Q1308" s="244">
        <v>25706.49</v>
      </c>
      <c r="R1308" s="104"/>
      <c r="S1308" s="235" t="s">
        <v>22407</v>
      </c>
      <c r="T1308" s="236">
        <v>247.17</v>
      </c>
      <c r="V1308" s="266" t="s">
        <v>10541</v>
      </c>
      <c r="W1308" s="267">
        <v>172291.77</v>
      </c>
      <c r="Y1308" s="245" t="s">
        <v>10698</v>
      </c>
      <c r="Z1308" s="246">
        <v>68487.97</v>
      </c>
    </row>
    <row r="1309" spans="1:26" ht="14.5" x14ac:dyDescent="0.35">
      <c r="A1309" s="259" t="s">
        <v>5391</v>
      </c>
      <c r="B1309" s="259"/>
      <c r="C1309" s="260">
        <v>4526.83</v>
      </c>
      <c r="E1309" s="239" t="s">
        <v>1647</v>
      </c>
      <c r="F1309" s="239"/>
      <c r="G1309" s="240">
        <v>75815</v>
      </c>
      <c r="M1309" s="261" t="s">
        <v>41639</v>
      </c>
      <c r="N1309" s="262">
        <v>1985817.52</v>
      </c>
      <c r="P1309" s="243" t="s">
        <v>15024</v>
      </c>
      <c r="Q1309" s="244">
        <v>2990</v>
      </c>
      <c r="R1309" s="104"/>
      <c r="S1309" s="235" t="s">
        <v>15469</v>
      </c>
      <c r="T1309" s="236">
        <v>36738.54</v>
      </c>
      <c r="V1309" s="266" t="s">
        <v>12723</v>
      </c>
      <c r="W1309" s="267">
        <v>4526.83</v>
      </c>
      <c r="Y1309" s="245" t="s">
        <v>7956</v>
      </c>
      <c r="Z1309" s="246">
        <v>753</v>
      </c>
    </row>
    <row r="1310" spans="1:26" ht="14.5" x14ac:dyDescent="0.35">
      <c r="A1310" s="259" t="s">
        <v>5248</v>
      </c>
      <c r="B1310" s="259"/>
      <c r="C1310" s="260">
        <v>126695.89</v>
      </c>
      <c r="E1310" s="239" t="s">
        <v>1648</v>
      </c>
      <c r="F1310" s="239"/>
      <c r="G1310" s="240">
        <v>2170</v>
      </c>
      <c r="M1310" s="261" t="s">
        <v>35072</v>
      </c>
      <c r="N1310" s="262">
        <v>551138.98</v>
      </c>
      <c r="P1310" s="243" t="s">
        <v>15026</v>
      </c>
      <c r="Q1310" s="244">
        <v>2047.65</v>
      </c>
      <c r="R1310" s="104"/>
      <c r="S1310" s="235" t="s">
        <v>34030</v>
      </c>
      <c r="T1310" s="236">
        <v>18</v>
      </c>
      <c r="V1310" s="266" t="s">
        <v>10543</v>
      </c>
      <c r="W1310" s="267">
        <v>126695.89</v>
      </c>
      <c r="Y1310" s="245" t="s">
        <v>8212</v>
      </c>
      <c r="Z1310" s="246">
        <v>7515</v>
      </c>
    </row>
    <row r="1311" spans="1:26" ht="14.5" x14ac:dyDescent="0.35">
      <c r="A1311" s="259" t="s">
        <v>3650</v>
      </c>
      <c r="B1311" s="259"/>
      <c r="C1311" s="260">
        <v>62163.19</v>
      </c>
      <c r="E1311" s="239" t="s">
        <v>1649</v>
      </c>
      <c r="F1311" s="239"/>
      <c r="G1311" s="240">
        <v>11177.5</v>
      </c>
      <c r="M1311" s="261" t="s">
        <v>52930</v>
      </c>
      <c r="N1311" s="262">
        <v>687149.65</v>
      </c>
      <c r="P1311" s="243" t="s">
        <v>15027</v>
      </c>
      <c r="Q1311" s="244">
        <v>3335.24</v>
      </c>
      <c r="R1311" s="104"/>
      <c r="S1311" s="235" t="s">
        <v>34031</v>
      </c>
      <c r="T1311" s="236">
        <v>6662</v>
      </c>
      <c r="V1311" s="266" t="s">
        <v>10544</v>
      </c>
      <c r="W1311" s="267">
        <v>62163.19</v>
      </c>
      <c r="Y1311" s="245" t="s">
        <v>8623</v>
      </c>
      <c r="Z1311" s="246">
        <v>2691</v>
      </c>
    </row>
    <row r="1312" spans="1:26" ht="14.5" x14ac:dyDescent="0.35">
      <c r="A1312" s="259" t="s">
        <v>5249</v>
      </c>
      <c r="B1312" s="259"/>
      <c r="C1312" s="260">
        <v>10599.28</v>
      </c>
      <c r="E1312" s="239" t="s">
        <v>1650</v>
      </c>
      <c r="F1312" s="239"/>
      <c r="G1312" s="240">
        <v>51283.43</v>
      </c>
      <c r="M1312" s="261" t="s">
        <v>37973</v>
      </c>
      <c r="N1312" s="262">
        <v>2267246.1</v>
      </c>
      <c r="P1312" s="243" t="s">
        <v>15028</v>
      </c>
      <c r="Q1312" s="244">
        <v>5323.6</v>
      </c>
      <c r="R1312" s="104"/>
      <c r="S1312" s="235" t="s">
        <v>34032</v>
      </c>
      <c r="T1312" s="236">
        <v>1890</v>
      </c>
      <c r="V1312" s="266" t="s">
        <v>12724</v>
      </c>
      <c r="W1312" s="267">
        <v>10599.28</v>
      </c>
      <c r="Y1312" s="245" t="s">
        <v>9384</v>
      </c>
      <c r="Z1312" s="246">
        <v>28365.56</v>
      </c>
    </row>
    <row r="1313" spans="1:26" ht="14.5" x14ac:dyDescent="0.35">
      <c r="A1313" s="259" t="s">
        <v>5250</v>
      </c>
      <c r="B1313" s="259"/>
      <c r="C1313" s="260">
        <v>52503.02</v>
      </c>
      <c r="E1313" s="239" t="s">
        <v>1651</v>
      </c>
      <c r="F1313" s="239"/>
      <c r="G1313" s="240">
        <v>12861</v>
      </c>
      <c r="M1313" s="261" t="s">
        <v>49947</v>
      </c>
      <c r="N1313" s="262">
        <v>10282.120000000001</v>
      </c>
      <c r="P1313" s="243" t="s">
        <v>17842</v>
      </c>
      <c r="Q1313" s="244">
        <v>13941</v>
      </c>
      <c r="R1313" s="104"/>
      <c r="S1313" s="235" t="s">
        <v>34033</v>
      </c>
      <c r="T1313" s="236">
        <v>11990</v>
      </c>
      <c r="V1313" s="266" t="s">
        <v>10545</v>
      </c>
      <c r="W1313" s="267">
        <v>52503.02</v>
      </c>
      <c r="Y1313" s="245" t="s">
        <v>9807</v>
      </c>
      <c r="Z1313" s="246">
        <v>4074</v>
      </c>
    </row>
    <row r="1314" spans="1:26" ht="14.5" x14ac:dyDescent="0.35">
      <c r="A1314" s="259" t="s">
        <v>5251</v>
      </c>
      <c r="B1314" s="259"/>
      <c r="C1314" s="260">
        <v>129708.89</v>
      </c>
      <c r="E1314" s="239" t="s">
        <v>1652</v>
      </c>
      <c r="F1314" s="239"/>
      <c r="G1314" s="240">
        <v>5544</v>
      </c>
      <c r="M1314" s="261" t="s">
        <v>49948</v>
      </c>
      <c r="N1314" s="262">
        <v>1226.32</v>
      </c>
      <c r="P1314" s="243" t="s">
        <v>17843</v>
      </c>
      <c r="Q1314" s="244">
        <v>2854.6</v>
      </c>
      <c r="R1314" s="104"/>
      <c r="S1314" s="235" t="s">
        <v>34034</v>
      </c>
      <c r="T1314" s="236">
        <v>18</v>
      </c>
      <c r="V1314" s="266" t="s">
        <v>10546</v>
      </c>
      <c r="W1314" s="267">
        <v>129708.89</v>
      </c>
      <c r="Y1314" s="245" t="s">
        <v>10699</v>
      </c>
      <c r="Z1314" s="246">
        <v>43398.559999999998</v>
      </c>
    </row>
    <row r="1315" spans="1:26" ht="14.5" x14ac:dyDescent="0.35">
      <c r="A1315" s="259" t="s">
        <v>5252</v>
      </c>
      <c r="B1315" s="259"/>
      <c r="C1315" s="260">
        <v>84870.96</v>
      </c>
      <c r="E1315" s="239" t="s">
        <v>1653</v>
      </c>
      <c r="F1315" s="239"/>
      <c r="G1315" s="240">
        <v>22860</v>
      </c>
      <c r="M1315" s="261" t="s">
        <v>49949</v>
      </c>
      <c r="N1315" s="262">
        <v>843.67</v>
      </c>
      <c r="P1315" s="243" t="s">
        <v>17844</v>
      </c>
      <c r="Q1315" s="244">
        <v>291.88</v>
      </c>
      <c r="R1315" s="104"/>
      <c r="S1315" s="235" t="s">
        <v>22430</v>
      </c>
      <c r="T1315" s="236">
        <v>6662</v>
      </c>
      <c r="V1315" s="266" t="s">
        <v>10547</v>
      </c>
      <c r="W1315" s="267">
        <v>84870.96</v>
      </c>
      <c r="Y1315" s="245" t="s">
        <v>7541</v>
      </c>
      <c r="Z1315" s="246">
        <v>1605346</v>
      </c>
    </row>
    <row r="1316" spans="1:26" ht="14.5" x14ac:dyDescent="0.35">
      <c r="A1316" s="259" t="s">
        <v>5253</v>
      </c>
      <c r="B1316" s="259"/>
      <c r="C1316" s="260">
        <v>61954.76</v>
      </c>
      <c r="E1316" s="239" t="s">
        <v>1654</v>
      </c>
      <c r="F1316" s="239"/>
      <c r="G1316" s="240">
        <v>67932</v>
      </c>
      <c r="M1316" s="261" t="s">
        <v>49950</v>
      </c>
      <c r="N1316" s="262">
        <v>2652.73</v>
      </c>
      <c r="P1316" s="243" t="s">
        <v>17845</v>
      </c>
      <c r="Q1316" s="244">
        <v>103.65</v>
      </c>
      <c r="R1316" s="104"/>
      <c r="S1316" s="235" t="s">
        <v>22431</v>
      </c>
      <c r="T1316" s="236">
        <v>1890</v>
      </c>
      <c r="V1316" s="266" t="s">
        <v>12726</v>
      </c>
      <c r="W1316" s="267">
        <v>61954.76</v>
      </c>
      <c r="Y1316" s="245" t="s">
        <v>7957</v>
      </c>
      <c r="Z1316" s="246">
        <v>59993</v>
      </c>
    </row>
    <row r="1317" spans="1:26" ht="14.5" x14ac:dyDescent="0.35">
      <c r="A1317" s="259" t="s">
        <v>3651</v>
      </c>
      <c r="B1317" s="259"/>
      <c r="C1317" s="260">
        <v>25191.81</v>
      </c>
      <c r="E1317" s="239" t="s">
        <v>1655</v>
      </c>
      <c r="F1317" s="239"/>
      <c r="G1317" s="240">
        <v>386</v>
      </c>
      <c r="M1317" s="261" t="s">
        <v>49951</v>
      </c>
      <c r="N1317" s="262">
        <v>3761.26</v>
      </c>
      <c r="P1317" s="243" t="s">
        <v>17846</v>
      </c>
      <c r="Q1317" s="244">
        <v>1027.93</v>
      </c>
      <c r="R1317" s="104"/>
      <c r="S1317" s="235" t="s">
        <v>22433</v>
      </c>
      <c r="T1317" s="236">
        <v>11990</v>
      </c>
      <c r="V1317" s="266" t="s">
        <v>10548</v>
      </c>
      <c r="W1317" s="267">
        <v>25191.81</v>
      </c>
      <c r="Y1317" s="245" t="s">
        <v>8213</v>
      </c>
      <c r="Z1317" s="246">
        <v>626565</v>
      </c>
    </row>
    <row r="1318" spans="1:26" ht="14.5" x14ac:dyDescent="0.35">
      <c r="A1318" s="259" t="s">
        <v>5254</v>
      </c>
      <c r="B1318" s="259"/>
      <c r="C1318" s="260">
        <v>82554</v>
      </c>
      <c r="E1318" s="239" t="s">
        <v>1656</v>
      </c>
      <c r="F1318" s="239"/>
      <c r="G1318" s="240">
        <v>1020</v>
      </c>
      <c r="M1318" s="261" t="s">
        <v>52931</v>
      </c>
      <c r="N1318" s="262">
        <v>88.92</v>
      </c>
      <c r="P1318" s="243" t="s">
        <v>17847</v>
      </c>
      <c r="Q1318" s="244">
        <v>46898.239999999998</v>
      </c>
      <c r="R1318" s="104"/>
      <c r="S1318" s="235" t="s">
        <v>15470</v>
      </c>
      <c r="T1318" s="236">
        <v>6969.98</v>
      </c>
      <c r="V1318" s="266" t="s">
        <v>12727</v>
      </c>
      <c r="W1318" s="267">
        <v>82554</v>
      </c>
      <c r="Y1318" s="245" t="s">
        <v>8459</v>
      </c>
      <c r="Z1318" s="246">
        <v>2083158</v>
      </c>
    </row>
    <row r="1319" spans="1:26" ht="14.5" x14ac:dyDescent="0.35">
      <c r="A1319" s="259" t="s">
        <v>3652</v>
      </c>
      <c r="B1319" s="259"/>
      <c r="C1319" s="260">
        <v>101219.55</v>
      </c>
      <c r="E1319" s="239" t="s">
        <v>1657</v>
      </c>
      <c r="F1319" s="239"/>
      <c r="G1319" s="240">
        <v>1616</v>
      </c>
      <c r="M1319" s="261" t="s">
        <v>55714</v>
      </c>
      <c r="N1319" s="262">
        <v>2153.2399999999998</v>
      </c>
      <c r="P1319" s="243" t="s">
        <v>17848</v>
      </c>
      <c r="Q1319" s="244">
        <v>3914.97</v>
      </c>
      <c r="R1319" s="104"/>
      <c r="S1319" s="235" t="s">
        <v>15471</v>
      </c>
      <c r="T1319" s="236">
        <v>92497.24</v>
      </c>
      <c r="V1319" s="266" t="s">
        <v>10549</v>
      </c>
      <c r="W1319" s="267">
        <v>101219.55</v>
      </c>
      <c r="Y1319" s="245" t="s">
        <v>8624</v>
      </c>
      <c r="Z1319" s="246">
        <v>100302</v>
      </c>
    </row>
    <row r="1320" spans="1:26" ht="14.5" x14ac:dyDescent="0.35">
      <c r="A1320" s="259" t="s">
        <v>5255</v>
      </c>
      <c r="B1320" s="259"/>
      <c r="C1320" s="260">
        <v>43634.22</v>
      </c>
      <c r="E1320" s="239" t="s">
        <v>1658</v>
      </c>
      <c r="F1320" s="239"/>
      <c r="G1320" s="240">
        <v>91221.24</v>
      </c>
      <c r="M1320" s="261" t="s">
        <v>49952</v>
      </c>
      <c r="N1320" s="262">
        <v>1789.6</v>
      </c>
      <c r="P1320" s="243" t="s">
        <v>17849</v>
      </c>
      <c r="Q1320" s="244">
        <v>10372.83</v>
      </c>
      <c r="R1320" s="104"/>
      <c r="S1320" s="235" t="s">
        <v>15472</v>
      </c>
      <c r="T1320" s="236">
        <v>80844.179999999993</v>
      </c>
      <c r="V1320" s="266" t="s">
        <v>10550</v>
      </c>
      <c r="W1320" s="267">
        <v>43634.22</v>
      </c>
      <c r="Y1320" s="245" t="s">
        <v>8910</v>
      </c>
      <c r="Z1320" s="246">
        <v>227446</v>
      </c>
    </row>
    <row r="1321" spans="1:26" ht="14.5" x14ac:dyDescent="0.35">
      <c r="A1321" s="259" t="s">
        <v>5256</v>
      </c>
      <c r="B1321" s="259"/>
      <c r="C1321" s="260">
        <v>914141.03</v>
      </c>
      <c r="E1321" s="239" t="s">
        <v>1659</v>
      </c>
      <c r="F1321" s="239"/>
      <c r="G1321" s="240">
        <v>25265</v>
      </c>
      <c r="M1321" s="261" t="s">
        <v>51034</v>
      </c>
      <c r="N1321" s="262">
        <v>4678.93</v>
      </c>
      <c r="P1321" s="243" t="s">
        <v>17850</v>
      </c>
      <c r="Q1321" s="244">
        <v>40482.26</v>
      </c>
      <c r="R1321" s="104"/>
      <c r="S1321" s="235" t="s">
        <v>15473</v>
      </c>
      <c r="T1321" s="236">
        <v>9105.84</v>
      </c>
      <c r="V1321" s="266" t="s">
        <v>12729</v>
      </c>
      <c r="W1321" s="267">
        <v>914141.03</v>
      </c>
      <c r="Y1321" s="245" t="s">
        <v>9060</v>
      </c>
      <c r="Z1321" s="246">
        <v>60027</v>
      </c>
    </row>
    <row r="1322" spans="1:26" ht="14.5" x14ac:dyDescent="0.35">
      <c r="A1322" s="259" t="s">
        <v>5394</v>
      </c>
      <c r="B1322" s="259"/>
      <c r="C1322" s="260">
        <v>40312.230000000003</v>
      </c>
      <c r="E1322" s="239" t="s">
        <v>1660</v>
      </c>
      <c r="F1322" s="239"/>
      <c r="G1322" s="240">
        <v>4128</v>
      </c>
      <c r="M1322" s="261" t="s">
        <v>51035</v>
      </c>
      <c r="N1322" s="262">
        <v>543.36</v>
      </c>
      <c r="P1322" s="243" t="s">
        <v>17851</v>
      </c>
      <c r="Q1322" s="244">
        <v>1079.6400000000001</v>
      </c>
      <c r="R1322" s="104"/>
      <c r="S1322" s="235" t="s">
        <v>15474</v>
      </c>
      <c r="T1322" s="236">
        <v>14588.26</v>
      </c>
      <c r="V1322" s="266" t="s">
        <v>12730</v>
      </c>
      <c r="W1322" s="267">
        <v>40312.230000000003</v>
      </c>
      <c r="Y1322" s="245" t="s">
        <v>9170</v>
      </c>
      <c r="Z1322" s="246">
        <v>819993</v>
      </c>
    </row>
    <row r="1323" spans="1:26" ht="14.5" x14ac:dyDescent="0.35">
      <c r="A1323" s="259" t="s">
        <v>5395</v>
      </c>
      <c r="B1323" s="259"/>
      <c r="C1323" s="260">
        <v>11559</v>
      </c>
      <c r="E1323" s="239" t="s">
        <v>1661</v>
      </c>
      <c r="F1323" s="239"/>
      <c r="G1323" s="240">
        <v>42774</v>
      </c>
      <c r="M1323" s="261" t="s">
        <v>55715</v>
      </c>
      <c r="N1323" s="262">
        <v>185.71</v>
      </c>
      <c r="P1323" s="243" t="s">
        <v>17852</v>
      </c>
      <c r="Q1323" s="244">
        <v>8437</v>
      </c>
      <c r="R1323" s="104"/>
      <c r="S1323" s="235" t="s">
        <v>15475</v>
      </c>
      <c r="T1323" s="236">
        <v>21223.47</v>
      </c>
      <c r="V1323" s="266" t="s">
        <v>12731</v>
      </c>
      <c r="W1323" s="267">
        <v>11559</v>
      </c>
      <c r="Y1323" s="245" t="s">
        <v>9385</v>
      </c>
      <c r="Z1323" s="246">
        <v>354659</v>
      </c>
    </row>
    <row r="1324" spans="1:26" ht="14.5" x14ac:dyDescent="0.35">
      <c r="A1324" s="259" t="s">
        <v>5396</v>
      </c>
      <c r="B1324" s="259"/>
      <c r="C1324" s="260">
        <v>21049.79</v>
      </c>
      <c r="E1324" s="239" t="s">
        <v>1662</v>
      </c>
      <c r="F1324" s="239"/>
      <c r="G1324" s="240">
        <v>9285</v>
      </c>
      <c r="M1324" s="261" t="s">
        <v>49953</v>
      </c>
      <c r="N1324" s="262">
        <v>550.6</v>
      </c>
      <c r="P1324" s="243" t="s">
        <v>17853</v>
      </c>
      <c r="Q1324" s="244">
        <v>39468</v>
      </c>
      <c r="R1324" s="104"/>
      <c r="S1324" s="235" t="s">
        <v>15476</v>
      </c>
      <c r="T1324" s="236">
        <v>9770.1200000000008</v>
      </c>
      <c r="V1324" s="266" t="s">
        <v>12732</v>
      </c>
      <c r="W1324" s="267">
        <v>21049.79</v>
      </c>
      <c r="Y1324" s="245" t="s">
        <v>9557</v>
      </c>
      <c r="Z1324" s="246">
        <v>67956</v>
      </c>
    </row>
    <row r="1325" spans="1:26" ht="14.5" x14ac:dyDescent="0.35">
      <c r="A1325" s="259" t="s">
        <v>5397</v>
      </c>
      <c r="B1325" s="259"/>
      <c r="C1325" s="260">
        <v>9666</v>
      </c>
      <c r="E1325" s="239" t="s">
        <v>1663</v>
      </c>
      <c r="F1325" s="239"/>
      <c r="G1325" s="240">
        <v>17159</v>
      </c>
      <c r="M1325" s="261" t="s">
        <v>52932</v>
      </c>
      <c r="N1325" s="262">
        <v>265.42</v>
      </c>
      <c r="P1325" s="243" t="s">
        <v>17854</v>
      </c>
      <c r="Q1325" s="244">
        <v>3149</v>
      </c>
      <c r="R1325" s="104"/>
      <c r="S1325" s="235" t="s">
        <v>15477</v>
      </c>
      <c r="T1325" s="236">
        <v>968.19</v>
      </c>
      <c r="V1325" s="266" t="s">
        <v>12733</v>
      </c>
      <c r="W1325" s="267">
        <v>9666</v>
      </c>
      <c r="Y1325" s="245" t="s">
        <v>9808</v>
      </c>
      <c r="Z1325" s="246">
        <v>937221</v>
      </c>
    </row>
    <row r="1326" spans="1:26" ht="14.5" x14ac:dyDescent="0.35">
      <c r="A1326" s="259" t="s">
        <v>5257</v>
      </c>
      <c r="B1326" s="259"/>
      <c r="C1326" s="260">
        <v>31258.73</v>
      </c>
      <c r="E1326" s="239" t="s">
        <v>1664</v>
      </c>
      <c r="F1326" s="239"/>
      <c r="G1326" s="240">
        <v>26344.84</v>
      </c>
      <c r="M1326" s="261" t="s">
        <v>55716</v>
      </c>
      <c r="N1326" s="262">
        <v>915.16</v>
      </c>
      <c r="P1326" s="243" t="s">
        <v>17855</v>
      </c>
      <c r="Q1326" s="244">
        <v>2879.17</v>
      </c>
      <c r="R1326" s="104"/>
      <c r="S1326" s="235" t="s">
        <v>15478</v>
      </c>
      <c r="T1326" s="236">
        <v>959.7</v>
      </c>
      <c r="V1326" s="266" t="s">
        <v>12734</v>
      </c>
      <c r="W1326" s="267">
        <v>31258.73</v>
      </c>
      <c r="Y1326" s="245" t="s">
        <v>10144</v>
      </c>
      <c r="Z1326" s="246">
        <v>7058253.3899999997</v>
      </c>
    </row>
    <row r="1327" spans="1:26" ht="14.5" x14ac:dyDescent="0.35">
      <c r="A1327" s="259" t="s">
        <v>5399</v>
      </c>
      <c r="B1327" s="259"/>
      <c r="C1327" s="260">
        <v>34266</v>
      </c>
      <c r="E1327" s="239" t="s">
        <v>1665</v>
      </c>
      <c r="F1327" s="239"/>
      <c r="G1327" s="240">
        <v>2611</v>
      </c>
      <c r="M1327" s="261" t="s">
        <v>55717</v>
      </c>
      <c r="N1327" s="262">
        <v>959.75</v>
      </c>
      <c r="P1327" s="243" t="s">
        <v>15030</v>
      </c>
      <c r="Q1327" s="244">
        <v>5132.42</v>
      </c>
      <c r="R1327" s="104"/>
      <c r="S1327" s="235" t="s">
        <v>15479</v>
      </c>
      <c r="T1327" s="236">
        <v>2226.11</v>
      </c>
      <c r="V1327" s="266" t="s">
        <v>12735</v>
      </c>
      <c r="W1327" s="267">
        <v>34266</v>
      </c>
      <c r="Y1327" s="245" t="s">
        <v>12124</v>
      </c>
      <c r="Z1327" s="246">
        <v>208986.77</v>
      </c>
    </row>
    <row r="1328" spans="1:26" ht="14.5" x14ac:dyDescent="0.35">
      <c r="A1328" s="259" t="s">
        <v>3653</v>
      </c>
      <c r="B1328" s="259"/>
      <c r="C1328" s="260">
        <v>1374635.82</v>
      </c>
      <c r="E1328" s="239" t="s">
        <v>1666</v>
      </c>
      <c r="F1328" s="239"/>
      <c r="G1328" s="240">
        <v>18736</v>
      </c>
      <c r="M1328" s="261" t="s">
        <v>55718</v>
      </c>
      <c r="N1328" s="262">
        <v>6000</v>
      </c>
      <c r="P1328" s="243" t="s">
        <v>17856</v>
      </c>
      <c r="Q1328" s="244">
        <v>150</v>
      </c>
      <c r="R1328" s="104"/>
      <c r="S1328" s="235" t="s">
        <v>15480</v>
      </c>
      <c r="T1328" s="236">
        <v>161.91</v>
      </c>
      <c r="V1328" s="266" t="s">
        <v>10552</v>
      </c>
      <c r="W1328" s="267">
        <v>1374635.82</v>
      </c>
      <c r="Y1328" s="245" t="s">
        <v>12299</v>
      </c>
      <c r="Z1328" s="246">
        <v>1870</v>
      </c>
    </row>
    <row r="1329" spans="1:26" ht="14.5" x14ac:dyDescent="0.35">
      <c r="A1329" s="259" t="s">
        <v>5400</v>
      </c>
      <c r="B1329" s="259"/>
      <c r="C1329" s="260">
        <v>11739</v>
      </c>
      <c r="E1329" s="239" t="s">
        <v>1667</v>
      </c>
      <c r="F1329" s="239"/>
      <c r="G1329" s="240">
        <v>23725.11</v>
      </c>
      <c r="M1329" s="261" t="s">
        <v>51036</v>
      </c>
      <c r="N1329" s="262">
        <v>461009.06</v>
      </c>
      <c r="P1329" s="243" t="s">
        <v>17857</v>
      </c>
      <c r="Q1329" s="244">
        <v>56164.94</v>
      </c>
      <c r="R1329" s="104"/>
      <c r="S1329" s="235" t="s">
        <v>34035</v>
      </c>
      <c r="T1329" s="236">
        <v>106786.16</v>
      </c>
      <c r="V1329" s="266" t="s">
        <v>12736</v>
      </c>
      <c r="W1329" s="267">
        <v>11739</v>
      </c>
      <c r="Y1329" s="245" t="s">
        <v>10468</v>
      </c>
      <c r="Z1329" s="246">
        <v>7500</v>
      </c>
    </row>
    <row r="1330" spans="1:26" ht="14.5" x14ac:dyDescent="0.35">
      <c r="A1330" s="259" t="s">
        <v>5403</v>
      </c>
      <c r="B1330" s="259"/>
      <c r="C1330" s="260">
        <v>14866.19</v>
      </c>
      <c r="E1330" s="239" t="s">
        <v>1668</v>
      </c>
      <c r="F1330" s="239"/>
      <c r="G1330" s="240">
        <v>5274</v>
      </c>
      <c r="M1330" s="261" t="s">
        <v>51037</v>
      </c>
      <c r="N1330" s="262">
        <v>8571.61</v>
      </c>
      <c r="P1330" s="243" t="s">
        <v>17858</v>
      </c>
      <c r="Q1330" s="244">
        <v>136.88999999999999</v>
      </c>
      <c r="R1330" s="104"/>
      <c r="S1330" s="235" t="s">
        <v>34036</v>
      </c>
      <c r="T1330" s="236">
        <v>5460.77</v>
      </c>
      <c r="V1330" s="266" t="s">
        <v>10553</v>
      </c>
      <c r="W1330" s="267">
        <v>14866.19</v>
      </c>
      <c r="Y1330" s="245" t="s">
        <v>10516</v>
      </c>
      <c r="Z1330" s="246">
        <v>277179.84999999998</v>
      </c>
    </row>
    <row r="1331" spans="1:26" ht="14.5" x14ac:dyDescent="0.35">
      <c r="A1331" s="259" t="s">
        <v>5406</v>
      </c>
      <c r="B1331" s="259"/>
      <c r="C1331" s="260">
        <v>20647</v>
      </c>
      <c r="E1331" s="239" t="s">
        <v>1669</v>
      </c>
      <c r="F1331" s="239"/>
      <c r="G1331" s="240">
        <v>11648.37</v>
      </c>
      <c r="M1331" s="261" t="s">
        <v>51038</v>
      </c>
      <c r="N1331" s="262">
        <v>75485.679999999993</v>
      </c>
      <c r="P1331" s="243" t="s">
        <v>15031</v>
      </c>
      <c r="Q1331" s="244">
        <v>36945.03</v>
      </c>
      <c r="R1331" s="104"/>
      <c r="S1331" s="235" t="s">
        <v>34037</v>
      </c>
      <c r="T1331" s="236">
        <v>2010</v>
      </c>
      <c r="V1331" s="266" t="s">
        <v>12741</v>
      </c>
      <c r="W1331" s="267">
        <v>20647</v>
      </c>
      <c r="Y1331" s="245" t="s">
        <v>10573</v>
      </c>
      <c r="Z1331" s="246">
        <v>403205.99</v>
      </c>
    </row>
    <row r="1332" spans="1:26" ht="14.5" x14ac:dyDescent="0.35">
      <c r="A1332" s="259" t="s">
        <v>5407</v>
      </c>
      <c r="B1332" s="259"/>
      <c r="C1332" s="260">
        <v>14623</v>
      </c>
      <c r="E1332" s="239" t="s">
        <v>1670</v>
      </c>
      <c r="F1332" s="239"/>
      <c r="G1332" s="240">
        <v>6284.91</v>
      </c>
      <c r="M1332" s="261" t="s">
        <v>51039</v>
      </c>
      <c r="N1332" s="262">
        <v>32216.26</v>
      </c>
      <c r="P1332" s="243" t="s">
        <v>15032</v>
      </c>
      <c r="Q1332" s="244">
        <v>4952.54</v>
      </c>
      <c r="R1332" s="104"/>
      <c r="S1332" s="235" t="s">
        <v>34038</v>
      </c>
      <c r="T1332" s="236">
        <v>8510.17</v>
      </c>
      <c r="V1332" s="266" t="s">
        <v>12742</v>
      </c>
      <c r="W1332" s="267">
        <v>14623</v>
      </c>
      <c r="Y1332" s="245" t="s">
        <v>13127</v>
      </c>
      <c r="Z1332" s="246">
        <v>1356964.63</v>
      </c>
    </row>
    <row r="1333" spans="1:26" ht="14.5" x14ac:dyDescent="0.35">
      <c r="A1333" s="259" t="s">
        <v>5408</v>
      </c>
      <c r="B1333" s="259"/>
      <c r="C1333" s="260">
        <v>13207</v>
      </c>
      <c r="E1333" s="239" t="s">
        <v>1671</v>
      </c>
      <c r="F1333" s="239"/>
      <c r="G1333" s="240">
        <v>3787</v>
      </c>
      <c r="M1333" s="261" t="s">
        <v>51963</v>
      </c>
      <c r="N1333" s="262">
        <v>4172.5</v>
      </c>
      <c r="P1333" s="243" t="s">
        <v>17859</v>
      </c>
      <c r="Q1333" s="244">
        <v>19638.18</v>
      </c>
      <c r="R1333" s="104"/>
      <c r="S1333" s="235" t="s">
        <v>34039</v>
      </c>
      <c r="T1333" s="236">
        <v>149.9</v>
      </c>
      <c r="V1333" s="266" t="s">
        <v>12743</v>
      </c>
      <c r="W1333" s="267">
        <v>13207</v>
      </c>
      <c r="Y1333" s="245" t="s">
        <v>13528</v>
      </c>
      <c r="Z1333" s="246">
        <v>1158337.21</v>
      </c>
    </row>
    <row r="1334" spans="1:26" ht="14.5" x14ac:dyDescent="0.35">
      <c r="A1334" s="259" t="s">
        <v>5410</v>
      </c>
      <c r="B1334" s="259"/>
      <c r="C1334" s="260">
        <v>4205.1400000000003</v>
      </c>
      <c r="E1334" s="239" t="s">
        <v>1672</v>
      </c>
      <c r="F1334" s="239"/>
      <c r="G1334" s="240">
        <v>50813.93</v>
      </c>
      <c r="M1334" s="261" t="s">
        <v>51964</v>
      </c>
      <c r="N1334" s="262">
        <v>247.4</v>
      </c>
      <c r="P1334" s="243" t="s">
        <v>17860</v>
      </c>
      <c r="Q1334" s="244">
        <v>5.44</v>
      </c>
      <c r="R1334" s="104"/>
      <c r="S1334" s="235" t="s">
        <v>15481</v>
      </c>
      <c r="T1334" s="236">
        <v>314929.76</v>
      </c>
      <c r="V1334" s="266" t="s">
        <v>12745</v>
      </c>
      <c r="W1334" s="267">
        <v>4205.1400000000003</v>
      </c>
      <c r="Y1334" s="245" t="s">
        <v>10700</v>
      </c>
      <c r="Z1334" s="246">
        <v>17414963.84</v>
      </c>
    </row>
    <row r="1335" spans="1:26" ht="14.5" x14ac:dyDescent="0.35">
      <c r="A1335" s="259" t="s">
        <v>5412</v>
      </c>
      <c r="B1335" s="259"/>
      <c r="C1335" s="260">
        <v>14855.7</v>
      </c>
      <c r="E1335" s="239" t="s">
        <v>1673</v>
      </c>
      <c r="F1335" s="239"/>
      <c r="G1335" s="240">
        <v>1368</v>
      </c>
      <c r="M1335" s="261" t="s">
        <v>51040</v>
      </c>
      <c r="N1335" s="262">
        <v>300</v>
      </c>
      <c r="P1335" s="243" t="s">
        <v>15033</v>
      </c>
      <c r="Q1335" s="244">
        <v>9639.73</v>
      </c>
      <c r="R1335" s="104"/>
      <c r="S1335" s="235" t="s">
        <v>15482</v>
      </c>
      <c r="T1335" s="236">
        <v>6969.98</v>
      </c>
      <c r="V1335" s="266" t="s">
        <v>12747</v>
      </c>
      <c r="W1335" s="267">
        <v>14855.7</v>
      </c>
      <c r="Y1335" s="245" t="s">
        <v>7542</v>
      </c>
      <c r="Z1335" s="246">
        <v>27450</v>
      </c>
    </row>
    <row r="1336" spans="1:26" ht="14.5" x14ac:dyDescent="0.35">
      <c r="A1336" s="259" t="s">
        <v>5413</v>
      </c>
      <c r="B1336" s="259"/>
      <c r="C1336" s="260">
        <v>17627.5</v>
      </c>
      <c r="E1336" s="239" t="s">
        <v>1674</v>
      </c>
      <c r="F1336" s="239"/>
      <c r="G1336" s="240">
        <v>2157</v>
      </c>
      <c r="M1336" s="261" t="s">
        <v>51041</v>
      </c>
      <c r="N1336" s="262">
        <v>56360.26</v>
      </c>
      <c r="P1336" s="243" t="s">
        <v>15034</v>
      </c>
      <c r="Q1336" s="244">
        <v>13120.82</v>
      </c>
      <c r="R1336" s="104"/>
      <c r="S1336" s="235" t="s">
        <v>15483</v>
      </c>
      <c r="T1336" s="236">
        <v>92497.24</v>
      </c>
      <c r="V1336" s="266" t="s">
        <v>12748</v>
      </c>
      <c r="W1336" s="267">
        <v>17627.5</v>
      </c>
      <c r="Y1336" s="245" t="s">
        <v>8214</v>
      </c>
      <c r="Z1336" s="246">
        <v>26164</v>
      </c>
    </row>
    <row r="1337" spans="1:26" ht="14.5" x14ac:dyDescent="0.35">
      <c r="A1337" s="259" t="s">
        <v>5258</v>
      </c>
      <c r="B1337" s="259"/>
      <c r="C1337" s="260">
        <v>38525.83</v>
      </c>
      <c r="E1337" s="239" t="s">
        <v>473</v>
      </c>
      <c r="F1337" s="239"/>
      <c r="G1337" s="240">
        <v>370040</v>
      </c>
      <c r="M1337" s="261" t="s">
        <v>51042</v>
      </c>
      <c r="N1337" s="262">
        <v>46408.89</v>
      </c>
      <c r="P1337" s="243" t="s">
        <v>17861</v>
      </c>
      <c r="Q1337" s="244">
        <v>5050</v>
      </c>
      <c r="R1337" s="104"/>
      <c r="S1337" s="235" t="s">
        <v>15484</v>
      </c>
      <c r="T1337" s="236">
        <v>80844.179999999993</v>
      </c>
      <c r="V1337" s="266" t="s">
        <v>12772</v>
      </c>
      <c r="W1337" s="267">
        <v>38525.83</v>
      </c>
      <c r="Y1337" s="245" t="s">
        <v>8625</v>
      </c>
      <c r="Z1337" s="246">
        <v>25515</v>
      </c>
    </row>
    <row r="1338" spans="1:26" ht="14.5" x14ac:dyDescent="0.35">
      <c r="A1338" s="259" t="s">
        <v>5416</v>
      </c>
      <c r="B1338" s="259"/>
      <c r="C1338" s="260">
        <v>3749.4</v>
      </c>
      <c r="E1338" s="239" t="s">
        <v>1675</v>
      </c>
      <c r="F1338" s="239"/>
      <c r="G1338" s="240">
        <v>52023</v>
      </c>
      <c r="M1338" s="261" t="s">
        <v>51043</v>
      </c>
      <c r="N1338" s="262">
        <v>136932.06</v>
      </c>
      <c r="P1338" s="243" t="s">
        <v>15035</v>
      </c>
      <c r="Q1338" s="244">
        <v>13418.66</v>
      </c>
      <c r="R1338" s="104"/>
      <c r="S1338" s="235" t="s">
        <v>15485</v>
      </c>
      <c r="T1338" s="236">
        <v>9105.84</v>
      </c>
      <c r="V1338" s="266" t="s">
        <v>12751</v>
      </c>
      <c r="W1338" s="267">
        <v>3749.4</v>
      </c>
      <c r="Y1338" s="245" t="s">
        <v>8911</v>
      </c>
      <c r="Z1338" s="246">
        <v>1604</v>
      </c>
    </row>
    <row r="1339" spans="1:26" ht="14.5" x14ac:dyDescent="0.35">
      <c r="A1339" s="259" t="s">
        <v>5420</v>
      </c>
      <c r="B1339" s="259"/>
      <c r="C1339" s="260">
        <v>8284.3700000000008</v>
      </c>
      <c r="E1339" s="239" t="s">
        <v>1676</v>
      </c>
      <c r="F1339" s="239"/>
      <c r="G1339" s="240">
        <v>2912</v>
      </c>
      <c r="M1339" s="261" t="s">
        <v>51044</v>
      </c>
      <c r="N1339" s="262">
        <v>66527.399999999994</v>
      </c>
      <c r="P1339" s="243" t="s">
        <v>15036</v>
      </c>
      <c r="Q1339" s="244">
        <v>312635.36</v>
      </c>
      <c r="R1339" s="104"/>
      <c r="S1339" s="235" t="s">
        <v>15486</v>
      </c>
      <c r="T1339" s="236">
        <v>14588.26</v>
      </c>
      <c r="V1339" s="266" t="s">
        <v>12754</v>
      </c>
      <c r="W1339" s="267">
        <v>8284.3700000000008</v>
      </c>
      <c r="Y1339" s="245" t="s">
        <v>9171</v>
      </c>
      <c r="Z1339" s="246">
        <v>9601</v>
      </c>
    </row>
    <row r="1340" spans="1:26" ht="14.5" x14ac:dyDescent="0.35">
      <c r="A1340" s="259" t="s">
        <v>5421</v>
      </c>
      <c r="B1340" s="259"/>
      <c r="C1340" s="260">
        <v>9666</v>
      </c>
      <c r="E1340" s="239" t="s">
        <v>4347</v>
      </c>
      <c r="F1340" s="239"/>
      <c r="G1340" s="240">
        <v>3110</v>
      </c>
      <c r="M1340" s="261" t="s">
        <v>52933</v>
      </c>
      <c r="N1340" s="262">
        <v>4932.1499999999996</v>
      </c>
      <c r="P1340" s="243" t="s">
        <v>17862</v>
      </c>
      <c r="Q1340" s="244">
        <v>4694.79</v>
      </c>
      <c r="R1340" s="104"/>
      <c r="S1340" s="235" t="s">
        <v>15487</v>
      </c>
      <c r="T1340" s="236">
        <v>21223.47</v>
      </c>
      <c r="V1340" s="266" t="s">
        <v>12755</v>
      </c>
      <c r="W1340" s="267">
        <v>9666</v>
      </c>
      <c r="Y1340" s="245" t="s">
        <v>9386</v>
      </c>
      <c r="Z1340" s="246">
        <v>26571</v>
      </c>
    </row>
    <row r="1341" spans="1:26" ht="14.5" x14ac:dyDescent="0.35">
      <c r="A1341" s="259" t="s">
        <v>5422</v>
      </c>
      <c r="B1341" s="259"/>
      <c r="C1341" s="260">
        <v>10088.17</v>
      </c>
      <c r="E1341" s="239" t="s">
        <v>1677</v>
      </c>
      <c r="F1341" s="239"/>
      <c r="G1341" s="240">
        <v>336.9</v>
      </c>
      <c r="M1341" s="261" t="s">
        <v>51045</v>
      </c>
      <c r="N1341" s="262">
        <v>17589.68</v>
      </c>
      <c r="P1341" s="243" t="s">
        <v>17863</v>
      </c>
      <c r="Q1341" s="244">
        <v>14515.62</v>
      </c>
      <c r="R1341" s="104"/>
      <c r="S1341" s="235" t="s">
        <v>15488</v>
      </c>
      <c r="T1341" s="236">
        <v>9770.1200000000008</v>
      </c>
      <c r="V1341" s="266" t="s">
        <v>12756</v>
      </c>
      <c r="W1341" s="267">
        <v>10088.17</v>
      </c>
      <c r="Y1341" s="245" t="s">
        <v>9558</v>
      </c>
      <c r="Z1341" s="246">
        <v>2954</v>
      </c>
    </row>
    <row r="1342" spans="1:26" ht="14.5" x14ac:dyDescent="0.35">
      <c r="A1342" s="259" t="s">
        <v>5423</v>
      </c>
      <c r="B1342" s="259"/>
      <c r="C1342" s="260">
        <v>9666</v>
      </c>
      <c r="E1342" s="239" t="s">
        <v>1678</v>
      </c>
      <c r="F1342" s="239"/>
      <c r="G1342" s="240">
        <v>734</v>
      </c>
      <c r="M1342" s="261" t="s">
        <v>55719</v>
      </c>
      <c r="N1342" s="262">
        <v>4269.3</v>
      </c>
      <c r="P1342" s="243" t="s">
        <v>17864</v>
      </c>
      <c r="Q1342" s="244">
        <v>363738.66</v>
      </c>
      <c r="R1342" s="104"/>
      <c r="S1342" s="235" t="s">
        <v>15489</v>
      </c>
      <c r="T1342" s="236">
        <v>421715.92</v>
      </c>
      <c r="V1342" s="266" t="s">
        <v>12757</v>
      </c>
      <c r="W1342" s="267">
        <v>9666</v>
      </c>
      <c r="Y1342" s="245" t="s">
        <v>9809</v>
      </c>
      <c r="Z1342" s="246">
        <v>63663</v>
      </c>
    </row>
    <row r="1343" spans="1:26" ht="14.5" x14ac:dyDescent="0.35">
      <c r="A1343" s="259" t="s">
        <v>5429</v>
      </c>
      <c r="B1343" s="259"/>
      <c r="C1343" s="260">
        <v>2500</v>
      </c>
      <c r="E1343" s="239" t="s">
        <v>1679</v>
      </c>
      <c r="F1343" s="239"/>
      <c r="G1343" s="240">
        <v>3004</v>
      </c>
      <c r="M1343" s="261" t="s">
        <v>51046</v>
      </c>
      <c r="N1343" s="262">
        <v>670.53</v>
      </c>
      <c r="P1343" s="243" t="s">
        <v>17865</v>
      </c>
      <c r="Q1343" s="244">
        <v>38614.78</v>
      </c>
      <c r="R1343" s="104"/>
      <c r="S1343" s="235" t="s">
        <v>34040</v>
      </c>
      <c r="T1343" s="236">
        <v>5460.77</v>
      </c>
      <c r="V1343" s="266" t="s">
        <v>12758</v>
      </c>
      <c r="W1343" s="267">
        <v>2500</v>
      </c>
      <c r="Y1343" s="245" t="s">
        <v>10145</v>
      </c>
      <c r="Z1343" s="246">
        <v>107566</v>
      </c>
    </row>
    <row r="1344" spans="1:26" ht="14.5" x14ac:dyDescent="0.35">
      <c r="A1344" s="259" t="s">
        <v>3655</v>
      </c>
      <c r="B1344" s="259"/>
      <c r="C1344" s="260">
        <v>88713.17</v>
      </c>
      <c r="E1344" s="239" t="s">
        <v>1680</v>
      </c>
      <c r="F1344" s="239"/>
      <c r="G1344" s="240">
        <v>4285</v>
      </c>
      <c r="M1344" s="261" t="s">
        <v>51047</v>
      </c>
      <c r="N1344" s="262">
        <v>30772.25</v>
      </c>
      <c r="P1344" s="243" t="s">
        <v>17866</v>
      </c>
      <c r="Q1344" s="244">
        <v>20912.5</v>
      </c>
      <c r="R1344" s="104"/>
      <c r="S1344" s="235" t="s">
        <v>22528</v>
      </c>
      <c r="T1344" s="236">
        <v>2010</v>
      </c>
      <c r="V1344" s="266" t="s">
        <v>10556</v>
      </c>
      <c r="W1344" s="267">
        <v>88713.17</v>
      </c>
      <c r="Y1344" s="245" t="s">
        <v>10380</v>
      </c>
      <c r="Z1344" s="246">
        <v>9659</v>
      </c>
    </row>
    <row r="1345" spans="1:26" ht="14.5" x14ac:dyDescent="0.35">
      <c r="A1345" s="259" t="s">
        <v>5424</v>
      </c>
      <c r="B1345" s="259"/>
      <c r="C1345" s="260">
        <v>2640</v>
      </c>
      <c r="E1345" s="239" t="s">
        <v>1681</v>
      </c>
      <c r="F1345" s="239"/>
      <c r="G1345" s="240">
        <v>586197</v>
      </c>
      <c r="M1345" s="261" t="s">
        <v>51965</v>
      </c>
      <c r="N1345" s="262">
        <v>3438.31</v>
      </c>
      <c r="P1345" s="243" t="s">
        <v>17867</v>
      </c>
      <c r="Q1345" s="244">
        <v>24235</v>
      </c>
      <c r="R1345" s="104"/>
      <c r="S1345" s="235" t="s">
        <v>15490</v>
      </c>
      <c r="T1345" s="236">
        <v>9478.36</v>
      </c>
      <c r="V1345" s="266" t="s">
        <v>12759</v>
      </c>
      <c r="W1345" s="267">
        <v>2640</v>
      </c>
      <c r="Y1345" s="245" t="s">
        <v>10469</v>
      </c>
      <c r="Z1345" s="246">
        <v>3529</v>
      </c>
    </row>
    <row r="1346" spans="1:26" ht="14.5" x14ac:dyDescent="0.35">
      <c r="A1346" s="259" t="s">
        <v>3656</v>
      </c>
      <c r="B1346" s="259"/>
      <c r="C1346" s="260">
        <v>71402.69</v>
      </c>
      <c r="E1346" s="239" t="s">
        <v>1682</v>
      </c>
      <c r="F1346" s="239"/>
      <c r="G1346" s="240">
        <v>719.8</v>
      </c>
      <c r="M1346" s="261" t="s">
        <v>51048</v>
      </c>
      <c r="N1346" s="262">
        <v>98441.07</v>
      </c>
      <c r="P1346" s="243" t="s">
        <v>17868</v>
      </c>
      <c r="Q1346" s="244">
        <v>27531.25</v>
      </c>
      <c r="R1346" s="104"/>
      <c r="S1346" s="235" t="s">
        <v>22531</v>
      </c>
      <c r="T1346" s="236">
        <v>149.9</v>
      </c>
      <c r="V1346" s="266" t="s">
        <v>10557</v>
      </c>
      <c r="W1346" s="267">
        <v>71402.69</v>
      </c>
      <c r="Y1346" s="245" t="s">
        <v>10701</v>
      </c>
      <c r="Z1346" s="246">
        <v>304276</v>
      </c>
    </row>
    <row r="1347" spans="1:26" ht="14.5" x14ac:dyDescent="0.35">
      <c r="A1347" s="259" t="s">
        <v>5425</v>
      </c>
      <c r="B1347" s="259"/>
      <c r="C1347" s="260">
        <v>4997.7</v>
      </c>
      <c r="E1347" s="239" t="s">
        <v>1683</v>
      </c>
      <c r="F1347" s="239"/>
      <c r="G1347" s="240">
        <v>12659</v>
      </c>
      <c r="M1347" s="261" t="s">
        <v>47496</v>
      </c>
      <c r="N1347" s="262">
        <v>1605000</v>
      </c>
      <c r="P1347" s="243" t="s">
        <v>17869</v>
      </c>
      <c r="Q1347" s="244">
        <v>1758.65</v>
      </c>
      <c r="R1347" s="104"/>
      <c r="S1347" s="235" t="s">
        <v>15491</v>
      </c>
      <c r="T1347" s="236">
        <v>959.7</v>
      </c>
      <c r="V1347" s="266" t="s">
        <v>12760</v>
      </c>
      <c r="W1347" s="267">
        <v>4997.7</v>
      </c>
      <c r="Y1347" s="245" t="s">
        <v>7543</v>
      </c>
      <c r="Z1347" s="246">
        <v>31203</v>
      </c>
    </row>
    <row r="1348" spans="1:26" ht="14.5" x14ac:dyDescent="0.35">
      <c r="A1348" s="259" t="s">
        <v>5426</v>
      </c>
      <c r="B1348" s="259"/>
      <c r="C1348" s="260">
        <v>22295</v>
      </c>
      <c r="E1348" s="239" t="s">
        <v>1684</v>
      </c>
      <c r="F1348" s="239"/>
      <c r="G1348" s="240">
        <v>3249</v>
      </c>
      <c r="M1348" s="261" t="s">
        <v>47497</v>
      </c>
      <c r="N1348" s="262">
        <v>122170.32</v>
      </c>
      <c r="P1348" s="243" t="s">
        <v>17870</v>
      </c>
      <c r="Q1348" s="244">
        <v>36456.47</v>
      </c>
      <c r="R1348" s="104"/>
      <c r="S1348" s="235" t="s">
        <v>15492</v>
      </c>
      <c r="T1348" s="236">
        <v>2226.11</v>
      </c>
      <c r="V1348" s="266" t="s">
        <v>12761</v>
      </c>
      <c r="W1348" s="267">
        <v>22295</v>
      </c>
      <c r="Y1348" s="245" t="s">
        <v>7958</v>
      </c>
      <c r="Z1348" s="246">
        <v>4211</v>
      </c>
    </row>
    <row r="1349" spans="1:26" ht="14.5" x14ac:dyDescent="0.35">
      <c r="A1349" s="259" t="s">
        <v>3657</v>
      </c>
      <c r="B1349" s="259"/>
      <c r="C1349" s="260">
        <v>191599.09</v>
      </c>
      <c r="E1349" s="239" t="s">
        <v>1685</v>
      </c>
      <c r="F1349" s="239"/>
      <c r="G1349" s="240">
        <v>5309</v>
      </c>
      <c r="M1349" s="261" t="s">
        <v>52934</v>
      </c>
      <c r="N1349" s="262">
        <v>7018</v>
      </c>
      <c r="P1349" s="243" t="s">
        <v>17871</v>
      </c>
      <c r="Q1349" s="244">
        <v>7835</v>
      </c>
      <c r="R1349" s="104"/>
      <c r="S1349" s="235" t="s">
        <v>15493</v>
      </c>
      <c r="T1349" s="236">
        <v>161.91</v>
      </c>
      <c r="V1349" s="266" t="s">
        <v>10558</v>
      </c>
      <c r="W1349" s="267">
        <v>191599.09</v>
      </c>
      <c r="Y1349" s="245" t="s">
        <v>8215</v>
      </c>
      <c r="Z1349" s="246">
        <v>80795</v>
      </c>
    </row>
    <row r="1350" spans="1:26" ht="14.5" x14ac:dyDescent="0.35">
      <c r="A1350" s="259" t="s">
        <v>5259</v>
      </c>
      <c r="B1350" s="259"/>
      <c r="C1350" s="260">
        <v>258672.31</v>
      </c>
      <c r="E1350" s="239" t="s">
        <v>1686</v>
      </c>
      <c r="F1350" s="239"/>
      <c r="G1350" s="240">
        <v>4772</v>
      </c>
      <c r="M1350" s="261" t="s">
        <v>44987</v>
      </c>
      <c r="N1350" s="262">
        <v>1004168.75</v>
      </c>
      <c r="P1350" s="243" t="s">
        <v>17872</v>
      </c>
      <c r="Q1350" s="244">
        <v>14847.76</v>
      </c>
      <c r="R1350" s="104"/>
      <c r="S1350" s="235" t="s">
        <v>15494</v>
      </c>
      <c r="T1350" s="236">
        <v>1509650.29</v>
      </c>
      <c r="V1350" s="266" t="s">
        <v>12762</v>
      </c>
      <c r="W1350" s="267">
        <v>258672.31</v>
      </c>
      <c r="Y1350" s="245" t="s">
        <v>9172</v>
      </c>
      <c r="Z1350" s="246">
        <v>48893</v>
      </c>
    </row>
    <row r="1351" spans="1:26" ht="14.5" x14ac:dyDescent="0.35">
      <c r="A1351" s="259" t="s">
        <v>5427</v>
      </c>
      <c r="B1351" s="259"/>
      <c r="C1351" s="260">
        <v>27006</v>
      </c>
      <c r="E1351" s="239" t="s">
        <v>1687</v>
      </c>
      <c r="F1351" s="239"/>
      <c r="G1351" s="240">
        <v>1806</v>
      </c>
      <c r="M1351" s="261" t="s">
        <v>44988</v>
      </c>
      <c r="N1351" s="262">
        <v>76756.990000000005</v>
      </c>
      <c r="P1351" s="243" t="s">
        <v>17873</v>
      </c>
      <c r="Q1351" s="244">
        <v>229056.56</v>
      </c>
      <c r="R1351" s="104"/>
      <c r="S1351" s="235" t="s">
        <v>15495</v>
      </c>
      <c r="T1351" s="236">
        <v>1014405.94</v>
      </c>
      <c r="V1351" s="266" t="s">
        <v>12763</v>
      </c>
      <c r="W1351" s="267">
        <v>27006</v>
      </c>
      <c r="Y1351" s="245" t="s">
        <v>9387</v>
      </c>
      <c r="Z1351" s="246">
        <v>30311.49</v>
      </c>
    </row>
    <row r="1352" spans="1:26" ht="14.5" x14ac:dyDescent="0.35">
      <c r="A1352" s="259" t="s">
        <v>5428</v>
      </c>
      <c r="B1352" s="259"/>
      <c r="C1352" s="260">
        <v>23221</v>
      </c>
      <c r="E1352" s="239" t="s">
        <v>1688</v>
      </c>
      <c r="F1352" s="239"/>
      <c r="G1352" s="240">
        <v>1803</v>
      </c>
      <c r="M1352" s="261" t="s">
        <v>17855</v>
      </c>
      <c r="N1352" s="262">
        <v>5518.75</v>
      </c>
      <c r="P1352" s="243" t="s">
        <v>17874</v>
      </c>
      <c r="Q1352" s="244">
        <v>366617.83</v>
      </c>
      <c r="R1352" s="104"/>
      <c r="S1352" s="235" t="s">
        <v>15496</v>
      </c>
      <c r="T1352" s="236">
        <v>21271.5</v>
      </c>
      <c r="V1352" s="266" t="s">
        <v>12764</v>
      </c>
      <c r="W1352" s="267">
        <v>23221</v>
      </c>
      <c r="Y1352" s="245" t="s">
        <v>12015</v>
      </c>
      <c r="Z1352" s="246">
        <v>26843</v>
      </c>
    </row>
    <row r="1353" spans="1:26" ht="14.5" x14ac:dyDescent="0.35">
      <c r="A1353" s="259" t="s">
        <v>5260</v>
      </c>
      <c r="B1353" s="259"/>
      <c r="C1353" s="260">
        <v>154705</v>
      </c>
      <c r="E1353" s="239" t="s">
        <v>1689</v>
      </c>
      <c r="F1353" s="239"/>
      <c r="G1353" s="240">
        <v>2196</v>
      </c>
      <c r="M1353" s="261" t="s">
        <v>36520</v>
      </c>
      <c r="N1353" s="262">
        <v>4387.5</v>
      </c>
      <c r="P1353" s="243" t="s">
        <v>15037</v>
      </c>
      <c r="Q1353" s="244">
        <v>5132.42</v>
      </c>
      <c r="R1353" s="104"/>
      <c r="S1353" s="235" t="s">
        <v>15497</v>
      </c>
      <c r="T1353" s="236">
        <v>380492.67</v>
      </c>
      <c r="V1353" s="266" t="s">
        <v>12765</v>
      </c>
      <c r="W1353" s="267">
        <v>154705</v>
      </c>
      <c r="Y1353" s="245" t="s">
        <v>12041</v>
      </c>
      <c r="Z1353" s="246">
        <v>43154</v>
      </c>
    </row>
    <row r="1354" spans="1:26" ht="14.5" x14ac:dyDescent="0.35">
      <c r="A1354" s="259" t="s">
        <v>5261</v>
      </c>
      <c r="B1354" s="259"/>
      <c r="C1354" s="260">
        <v>70919</v>
      </c>
      <c r="E1354" s="239" t="s">
        <v>1690</v>
      </c>
      <c r="F1354" s="239"/>
      <c r="G1354" s="240">
        <v>460</v>
      </c>
      <c r="M1354" s="261" t="s">
        <v>55720</v>
      </c>
      <c r="N1354" s="262">
        <v>4077.5</v>
      </c>
      <c r="P1354" s="243" t="s">
        <v>17875</v>
      </c>
      <c r="Q1354" s="244">
        <v>38614.78</v>
      </c>
      <c r="R1354" s="104"/>
      <c r="S1354" s="235" t="s">
        <v>15498</v>
      </c>
      <c r="T1354" s="236">
        <v>588468.81999999995</v>
      </c>
      <c r="V1354" s="266" t="s">
        <v>12766</v>
      </c>
      <c r="W1354" s="267">
        <v>70919</v>
      </c>
      <c r="Y1354" s="245" t="s">
        <v>10381</v>
      </c>
      <c r="Z1354" s="246">
        <v>11057</v>
      </c>
    </row>
    <row r="1355" spans="1:26" ht="14.5" x14ac:dyDescent="0.35">
      <c r="A1355" s="259" t="s">
        <v>5530</v>
      </c>
      <c r="B1355" s="259"/>
      <c r="C1355" s="260">
        <v>22206</v>
      </c>
      <c r="E1355" s="239" t="s">
        <v>1691</v>
      </c>
      <c r="F1355" s="239"/>
      <c r="G1355" s="240">
        <v>2284</v>
      </c>
      <c r="M1355" s="261" t="s">
        <v>17856</v>
      </c>
      <c r="N1355" s="262">
        <v>150</v>
      </c>
      <c r="P1355" s="243" t="s">
        <v>17876</v>
      </c>
      <c r="Q1355" s="244">
        <v>2854.6</v>
      </c>
      <c r="R1355" s="104"/>
      <c r="S1355" s="235" t="s">
        <v>15499</v>
      </c>
      <c r="T1355" s="236">
        <v>267647.53000000003</v>
      </c>
      <c r="V1355" s="266" t="s">
        <v>12774</v>
      </c>
      <c r="W1355" s="267">
        <v>22206</v>
      </c>
      <c r="Y1355" s="245" t="s">
        <v>12424</v>
      </c>
      <c r="Z1355" s="246">
        <v>4186</v>
      </c>
    </row>
    <row r="1356" spans="1:26" ht="14.5" x14ac:dyDescent="0.35">
      <c r="A1356" s="259" t="s">
        <v>5436</v>
      </c>
      <c r="B1356" s="259"/>
      <c r="C1356" s="260">
        <v>60404.17</v>
      </c>
      <c r="E1356" s="239" t="s">
        <v>1692</v>
      </c>
      <c r="F1356" s="239"/>
      <c r="G1356" s="240">
        <v>1829</v>
      </c>
      <c r="M1356" s="261" t="s">
        <v>41641</v>
      </c>
      <c r="N1356" s="262">
        <v>43990.94</v>
      </c>
      <c r="P1356" s="243" t="s">
        <v>17877</v>
      </c>
      <c r="Q1356" s="244">
        <v>441.88</v>
      </c>
      <c r="R1356" s="104"/>
      <c r="S1356" s="235" t="s">
        <v>15500</v>
      </c>
      <c r="T1356" s="236">
        <v>518330.55</v>
      </c>
      <c r="V1356" s="266" t="s">
        <v>12775</v>
      </c>
      <c r="W1356" s="267">
        <v>60404.17</v>
      </c>
      <c r="Y1356" s="245" t="s">
        <v>12615</v>
      </c>
      <c r="Z1356" s="246">
        <v>39930</v>
      </c>
    </row>
    <row r="1357" spans="1:26" ht="14.5" x14ac:dyDescent="0.35">
      <c r="A1357" s="259" t="s">
        <v>5532</v>
      </c>
      <c r="B1357" s="259"/>
      <c r="C1357" s="260">
        <v>8349</v>
      </c>
      <c r="E1357" s="239" t="s">
        <v>1693</v>
      </c>
      <c r="F1357" s="239"/>
      <c r="G1357" s="240">
        <v>686</v>
      </c>
      <c r="M1357" s="261" t="s">
        <v>17857</v>
      </c>
      <c r="N1357" s="262">
        <v>11527.75</v>
      </c>
      <c r="P1357" s="243" t="s">
        <v>17878</v>
      </c>
      <c r="Q1357" s="244">
        <v>103.65</v>
      </c>
      <c r="R1357" s="104"/>
      <c r="S1357" s="235" t="s">
        <v>15501</v>
      </c>
      <c r="T1357" s="236">
        <v>54165.440000000002</v>
      </c>
      <c r="V1357" s="266" t="s">
        <v>12777</v>
      </c>
      <c r="W1357" s="267">
        <v>8349</v>
      </c>
      <c r="Y1357" s="245" t="s">
        <v>10702</v>
      </c>
      <c r="Z1357" s="246">
        <v>320583.49</v>
      </c>
    </row>
    <row r="1358" spans="1:26" ht="14.5" x14ac:dyDescent="0.35">
      <c r="A1358" s="259" t="s">
        <v>5438</v>
      </c>
      <c r="B1358" s="259"/>
      <c r="C1358" s="260">
        <v>4977.6400000000003</v>
      </c>
      <c r="E1358" s="239" t="s">
        <v>1694</v>
      </c>
      <c r="F1358" s="239"/>
      <c r="G1358" s="240">
        <v>296</v>
      </c>
      <c r="M1358" s="261" t="s">
        <v>17858</v>
      </c>
      <c r="N1358" s="262">
        <v>144.5</v>
      </c>
      <c r="P1358" s="243" t="s">
        <v>17879</v>
      </c>
      <c r="Q1358" s="244">
        <v>56164.94</v>
      </c>
      <c r="R1358" s="104"/>
      <c r="S1358" s="235" t="s">
        <v>15502</v>
      </c>
      <c r="T1358" s="236">
        <v>84849.53</v>
      </c>
      <c r="V1358" s="266" t="s">
        <v>12780</v>
      </c>
      <c r="W1358" s="267">
        <v>4977.6400000000003</v>
      </c>
      <c r="Y1358" s="245" t="s">
        <v>7544</v>
      </c>
      <c r="Z1358" s="246">
        <v>15997.8</v>
      </c>
    </row>
    <row r="1359" spans="1:26" ht="14.5" x14ac:dyDescent="0.35">
      <c r="A1359" s="259" t="s">
        <v>5439</v>
      </c>
      <c r="B1359" s="259"/>
      <c r="C1359" s="260">
        <v>46690.44</v>
      </c>
      <c r="E1359" s="239" t="s">
        <v>1695</v>
      </c>
      <c r="F1359" s="239"/>
      <c r="G1359" s="240">
        <v>1130</v>
      </c>
      <c r="M1359" s="261" t="s">
        <v>15031</v>
      </c>
      <c r="N1359" s="262">
        <v>19012.5</v>
      </c>
      <c r="P1359" s="243" t="s">
        <v>17880</v>
      </c>
      <c r="Q1359" s="244">
        <v>1027.93</v>
      </c>
      <c r="R1359" s="104"/>
      <c r="S1359" s="235" t="s">
        <v>15503</v>
      </c>
      <c r="T1359" s="236">
        <v>29903.78</v>
      </c>
      <c r="V1359" s="266" t="s">
        <v>12781</v>
      </c>
      <c r="W1359" s="267">
        <v>46690.44</v>
      </c>
      <c r="Y1359" s="245" t="s">
        <v>8216</v>
      </c>
      <c r="Z1359" s="246">
        <v>10197</v>
      </c>
    </row>
    <row r="1360" spans="1:26" ht="14.5" x14ac:dyDescent="0.35">
      <c r="A1360" s="259" t="s">
        <v>5440</v>
      </c>
      <c r="B1360" s="259"/>
      <c r="C1360" s="260">
        <v>25650.639999999999</v>
      </c>
      <c r="E1360" s="239" t="s">
        <v>1696</v>
      </c>
      <c r="F1360" s="239"/>
      <c r="G1360" s="240">
        <v>2453</v>
      </c>
      <c r="M1360" s="261" t="s">
        <v>36521</v>
      </c>
      <c r="N1360" s="262">
        <v>9150</v>
      </c>
      <c r="P1360" s="243" t="s">
        <v>15039</v>
      </c>
      <c r="Q1360" s="244">
        <v>22822.89</v>
      </c>
      <c r="R1360" s="104"/>
      <c r="S1360" s="235" t="s">
        <v>15504</v>
      </c>
      <c r="T1360" s="236">
        <v>139817.95000000001</v>
      </c>
      <c r="V1360" s="266" t="s">
        <v>12782</v>
      </c>
      <c r="W1360" s="267">
        <v>25650.639999999999</v>
      </c>
      <c r="Y1360" s="245" t="s">
        <v>8626</v>
      </c>
      <c r="Z1360" s="246">
        <v>285.68</v>
      </c>
    </row>
    <row r="1361" spans="1:26" ht="14.5" x14ac:dyDescent="0.35">
      <c r="A1361" s="259" t="s">
        <v>5441</v>
      </c>
      <c r="B1361" s="259"/>
      <c r="C1361" s="260">
        <v>14814.03</v>
      </c>
      <c r="E1361" s="239" t="s">
        <v>4348</v>
      </c>
      <c r="F1361" s="239"/>
      <c r="G1361" s="240">
        <v>89</v>
      </c>
      <c r="M1361" s="261" t="s">
        <v>36522</v>
      </c>
      <c r="N1361" s="262">
        <v>150</v>
      </c>
      <c r="P1361" s="243" t="s">
        <v>17881</v>
      </c>
      <c r="Q1361" s="244">
        <v>136.88999999999999</v>
      </c>
      <c r="R1361" s="104"/>
      <c r="S1361" s="235" t="s">
        <v>34041</v>
      </c>
      <c r="T1361" s="236">
        <v>79675</v>
      </c>
      <c r="V1361" s="266" t="s">
        <v>12783</v>
      </c>
      <c r="W1361" s="267">
        <v>14814.03</v>
      </c>
      <c r="Y1361" s="245" t="s">
        <v>8912</v>
      </c>
      <c r="Z1361" s="246">
        <v>1233</v>
      </c>
    </row>
    <row r="1362" spans="1:26" ht="14.5" x14ac:dyDescent="0.35">
      <c r="A1362" s="259" t="s">
        <v>5442</v>
      </c>
      <c r="B1362" s="259"/>
      <c r="C1362" s="260">
        <v>100675.99</v>
      </c>
      <c r="E1362" s="239" t="s">
        <v>1697</v>
      </c>
      <c r="F1362" s="239"/>
      <c r="G1362" s="240">
        <v>20781</v>
      </c>
      <c r="M1362" s="261" t="s">
        <v>15033</v>
      </c>
      <c r="N1362" s="262">
        <v>7463.52</v>
      </c>
      <c r="P1362" s="243" t="s">
        <v>15040</v>
      </c>
      <c r="Q1362" s="244">
        <v>49941.49</v>
      </c>
      <c r="R1362" s="104"/>
      <c r="S1362" s="235" t="s">
        <v>34042</v>
      </c>
      <c r="T1362" s="236">
        <v>8006.25</v>
      </c>
      <c r="V1362" s="266" t="s">
        <v>12784</v>
      </c>
      <c r="W1362" s="267">
        <v>100675.99</v>
      </c>
      <c r="Y1362" s="245" t="s">
        <v>9810</v>
      </c>
      <c r="Z1362" s="246">
        <v>10523</v>
      </c>
    </row>
    <row r="1363" spans="1:26" ht="14.5" x14ac:dyDescent="0.35">
      <c r="A1363" s="259" t="s">
        <v>5443</v>
      </c>
      <c r="B1363" s="259"/>
      <c r="C1363" s="260">
        <v>20425</v>
      </c>
      <c r="E1363" s="239" t="s">
        <v>1698</v>
      </c>
      <c r="F1363" s="239"/>
      <c r="G1363" s="240">
        <v>5338</v>
      </c>
      <c r="M1363" s="261" t="s">
        <v>15034</v>
      </c>
      <c r="N1363" s="262">
        <v>9716.94</v>
      </c>
      <c r="P1363" s="243" t="s">
        <v>15041</v>
      </c>
      <c r="Q1363" s="244">
        <v>30521.25</v>
      </c>
      <c r="R1363" s="104"/>
      <c r="S1363" s="235" t="s">
        <v>34043</v>
      </c>
      <c r="T1363" s="236">
        <v>706078.8</v>
      </c>
      <c r="V1363" s="266" t="s">
        <v>12785</v>
      </c>
      <c r="W1363" s="267">
        <v>20425</v>
      </c>
      <c r="Y1363" s="245" t="s">
        <v>11298</v>
      </c>
      <c r="Z1363" s="246">
        <v>183</v>
      </c>
    </row>
    <row r="1364" spans="1:26" ht="14.5" x14ac:dyDescent="0.35">
      <c r="A1364" s="259" t="s">
        <v>5444</v>
      </c>
      <c r="B1364" s="259"/>
      <c r="C1364" s="260">
        <v>63306.879999999997</v>
      </c>
      <c r="E1364" s="239" t="s">
        <v>1699</v>
      </c>
      <c r="F1364" s="239"/>
      <c r="G1364" s="240">
        <v>4871</v>
      </c>
      <c r="M1364" s="261" t="s">
        <v>41642</v>
      </c>
      <c r="N1364" s="262">
        <v>1043.92</v>
      </c>
      <c r="P1364" s="243" t="s">
        <v>15042</v>
      </c>
      <c r="Q1364" s="244">
        <v>36945.03</v>
      </c>
      <c r="R1364" s="104"/>
      <c r="S1364" s="235" t="s">
        <v>34044</v>
      </c>
      <c r="T1364" s="236">
        <v>1584768.95</v>
      </c>
      <c r="V1364" s="266" t="s">
        <v>13020</v>
      </c>
      <c r="W1364" s="267">
        <v>63306.879999999997</v>
      </c>
      <c r="Y1364" s="245" t="s">
        <v>12125</v>
      </c>
      <c r="Z1364" s="246">
        <v>1183</v>
      </c>
    </row>
    <row r="1365" spans="1:26" ht="14.5" x14ac:dyDescent="0.35">
      <c r="A1365" s="259" t="s">
        <v>5535</v>
      </c>
      <c r="B1365" s="259"/>
      <c r="C1365" s="260">
        <v>459.42</v>
      </c>
      <c r="E1365" s="239" t="s">
        <v>1700</v>
      </c>
      <c r="F1365" s="239"/>
      <c r="G1365" s="240">
        <v>1314</v>
      </c>
      <c r="M1365" s="261" t="s">
        <v>17861</v>
      </c>
      <c r="N1365" s="262">
        <v>15935</v>
      </c>
      <c r="P1365" s="243" t="s">
        <v>15043</v>
      </c>
      <c r="Q1365" s="244">
        <v>51850.78</v>
      </c>
      <c r="R1365" s="104"/>
      <c r="S1365" s="235" t="s">
        <v>15505</v>
      </c>
      <c r="T1365" s="236">
        <v>1509650.29</v>
      </c>
      <c r="V1365" s="266" t="s">
        <v>12787</v>
      </c>
      <c r="W1365" s="267">
        <v>459.42</v>
      </c>
      <c r="Y1365" s="245" t="s">
        <v>12425</v>
      </c>
      <c r="Z1365" s="246">
        <v>741</v>
      </c>
    </row>
    <row r="1366" spans="1:26" ht="14.5" x14ac:dyDescent="0.35">
      <c r="A1366" s="259" t="s">
        <v>3658</v>
      </c>
      <c r="B1366" s="259"/>
      <c r="C1366" s="260">
        <v>72573.94</v>
      </c>
      <c r="E1366" s="239" t="s">
        <v>1701</v>
      </c>
      <c r="F1366" s="239"/>
      <c r="G1366" s="240">
        <v>2386</v>
      </c>
      <c r="M1366" s="261" t="s">
        <v>36523</v>
      </c>
      <c r="N1366" s="262">
        <v>29532.91</v>
      </c>
      <c r="P1366" s="243" t="s">
        <v>17882</v>
      </c>
      <c r="Q1366" s="244">
        <v>47456.28</v>
      </c>
      <c r="R1366" s="104"/>
      <c r="S1366" s="235" t="s">
        <v>15506</v>
      </c>
      <c r="T1366" s="236">
        <v>1014405.94</v>
      </c>
      <c r="V1366" s="266" t="s">
        <v>10559</v>
      </c>
      <c r="W1366" s="267">
        <v>72573.94</v>
      </c>
      <c r="Y1366" s="245" t="s">
        <v>12616</v>
      </c>
      <c r="Z1366" s="246">
        <v>4500</v>
      </c>
    </row>
    <row r="1367" spans="1:26" ht="14.5" x14ac:dyDescent="0.35">
      <c r="A1367" s="259" t="s">
        <v>5537</v>
      </c>
      <c r="B1367" s="259"/>
      <c r="C1367" s="260">
        <v>8442.6</v>
      </c>
      <c r="E1367" s="239" t="s">
        <v>1702</v>
      </c>
      <c r="F1367" s="239"/>
      <c r="G1367" s="240">
        <v>2460</v>
      </c>
      <c r="M1367" s="261" t="s">
        <v>55721</v>
      </c>
      <c r="N1367" s="262">
        <v>45439.11</v>
      </c>
      <c r="P1367" s="243" t="s">
        <v>15044</v>
      </c>
      <c r="Q1367" s="244">
        <v>1764.09</v>
      </c>
      <c r="R1367" s="104"/>
      <c r="S1367" s="235" t="s">
        <v>15507</v>
      </c>
      <c r="T1367" s="236">
        <v>21271.5</v>
      </c>
      <c r="V1367" s="266" t="s">
        <v>12789</v>
      </c>
      <c r="W1367" s="267">
        <v>8442.6</v>
      </c>
      <c r="Y1367" s="245" t="s">
        <v>13130</v>
      </c>
      <c r="Z1367" s="246">
        <v>4621.1099999999997</v>
      </c>
    </row>
    <row r="1368" spans="1:26" ht="14.5" x14ac:dyDescent="0.35">
      <c r="A1368" s="259" t="s">
        <v>5538</v>
      </c>
      <c r="B1368" s="259"/>
      <c r="C1368" s="260">
        <v>1124</v>
      </c>
      <c r="E1368" s="239" t="s">
        <v>1703</v>
      </c>
      <c r="F1368" s="239"/>
      <c r="G1368" s="240">
        <v>2112</v>
      </c>
      <c r="M1368" s="261" t="s">
        <v>15036</v>
      </c>
      <c r="N1368" s="262">
        <v>88481.53</v>
      </c>
      <c r="P1368" s="243" t="s">
        <v>15045</v>
      </c>
      <c r="Q1368" s="244">
        <v>54333.09</v>
      </c>
      <c r="R1368" s="104"/>
      <c r="S1368" s="235" t="s">
        <v>15508</v>
      </c>
      <c r="T1368" s="236">
        <v>380492.67</v>
      </c>
      <c r="V1368" s="266" t="s">
        <v>12790</v>
      </c>
      <c r="W1368" s="267">
        <v>1124</v>
      </c>
      <c r="Y1368" s="245" t="s">
        <v>10703</v>
      </c>
      <c r="Z1368" s="246">
        <v>49464.59</v>
      </c>
    </row>
    <row r="1369" spans="1:26" ht="14.5" x14ac:dyDescent="0.35">
      <c r="A1369" s="259" t="s">
        <v>5445</v>
      </c>
      <c r="B1369" s="259"/>
      <c r="C1369" s="260">
        <v>260145.05</v>
      </c>
      <c r="E1369" s="239" t="s">
        <v>1704</v>
      </c>
      <c r="F1369" s="239"/>
      <c r="G1369" s="240">
        <v>12291.62</v>
      </c>
      <c r="M1369" s="261" t="s">
        <v>36524</v>
      </c>
      <c r="N1369" s="262">
        <v>67954.399999999994</v>
      </c>
      <c r="P1369" s="243" t="s">
        <v>15046</v>
      </c>
      <c r="Q1369" s="244">
        <v>31029.68</v>
      </c>
      <c r="R1369" s="104"/>
      <c r="S1369" s="235" t="s">
        <v>15509</v>
      </c>
      <c r="T1369" s="236">
        <v>588468.81999999995</v>
      </c>
      <c r="V1369" s="266" t="s">
        <v>12791</v>
      </c>
      <c r="W1369" s="267">
        <v>260145.05</v>
      </c>
      <c r="Y1369" s="245" t="s">
        <v>7545</v>
      </c>
      <c r="Z1369" s="246">
        <v>28176</v>
      </c>
    </row>
    <row r="1370" spans="1:26" ht="14.5" x14ac:dyDescent="0.35">
      <c r="A1370" s="259" t="s">
        <v>5446</v>
      </c>
      <c r="B1370" s="259"/>
      <c r="C1370" s="260">
        <v>51198</v>
      </c>
      <c r="E1370" s="239" t="s">
        <v>1705</v>
      </c>
      <c r="F1370" s="239"/>
      <c r="G1370" s="240">
        <v>17130.77</v>
      </c>
      <c r="M1370" s="261" t="s">
        <v>47498</v>
      </c>
      <c r="N1370" s="262">
        <v>-6807.58</v>
      </c>
      <c r="P1370" s="243" t="s">
        <v>15047</v>
      </c>
      <c r="Q1370" s="244">
        <v>5323.6</v>
      </c>
      <c r="R1370" s="104"/>
      <c r="S1370" s="235" t="s">
        <v>15510</v>
      </c>
      <c r="T1370" s="236">
        <v>267647.53000000003</v>
      </c>
      <c r="V1370" s="266" t="s">
        <v>12792</v>
      </c>
      <c r="W1370" s="267">
        <v>51198</v>
      </c>
      <c r="Y1370" s="245" t="s">
        <v>7773</v>
      </c>
      <c r="Z1370" s="246">
        <v>1520</v>
      </c>
    </row>
    <row r="1371" spans="1:26" ht="14.5" x14ac:dyDescent="0.35">
      <c r="A1371" s="259" t="s">
        <v>5539</v>
      </c>
      <c r="B1371" s="259"/>
      <c r="C1371" s="260">
        <v>1</v>
      </c>
      <c r="E1371" s="239" t="s">
        <v>1706</v>
      </c>
      <c r="F1371" s="239"/>
      <c r="G1371" s="240">
        <v>28541.599999999999</v>
      </c>
      <c r="M1371" s="261" t="s">
        <v>55722</v>
      </c>
      <c r="N1371" s="262">
        <v>1336</v>
      </c>
      <c r="P1371" s="243" t="s">
        <v>17883</v>
      </c>
      <c r="Q1371" s="244">
        <v>32052.65</v>
      </c>
      <c r="R1371" s="104"/>
      <c r="S1371" s="235" t="s">
        <v>15511</v>
      </c>
      <c r="T1371" s="236">
        <v>518330.55</v>
      </c>
      <c r="V1371" s="266" t="s">
        <v>12793</v>
      </c>
      <c r="W1371" s="267">
        <v>1</v>
      </c>
      <c r="Y1371" s="245" t="s">
        <v>7959</v>
      </c>
      <c r="Z1371" s="246">
        <v>458</v>
      </c>
    </row>
    <row r="1372" spans="1:26" ht="14.5" x14ac:dyDescent="0.35">
      <c r="A1372" s="259" t="s">
        <v>5540</v>
      </c>
      <c r="B1372" s="259"/>
      <c r="C1372" s="260">
        <v>5122</v>
      </c>
      <c r="E1372" s="239" t="s">
        <v>1707</v>
      </c>
      <c r="F1372" s="239"/>
      <c r="G1372" s="240">
        <v>7999.93</v>
      </c>
      <c r="M1372" s="261" t="s">
        <v>37980</v>
      </c>
      <c r="N1372" s="262">
        <v>29532</v>
      </c>
      <c r="P1372" s="243" t="s">
        <v>17884</v>
      </c>
      <c r="Q1372" s="244">
        <v>7835</v>
      </c>
      <c r="R1372" s="104"/>
      <c r="S1372" s="235" t="s">
        <v>15512</v>
      </c>
      <c r="T1372" s="236">
        <v>54165.440000000002</v>
      </c>
      <c r="V1372" s="266" t="s">
        <v>12794</v>
      </c>
      <c r="W1372" s="267">
        <v>5122</v>
      </c>
      <c r="Y1372" s="245" t="s">
        <v>8217</v>
      </c>
      <c r="Z1372" s="246">
        <v>11127.26</v>
      </c>
    </row>
    <row r="1373" spans="1:26" ht="14.5" x14ac:dyDescent="0.35">
      <c r="A1373" s="259" t="s">
        <v>5447</v>
      </c>
      <c r="B1373" s="259"/>
      <c r="C1373" s="260">
        <v>146978.73000000001</v>
      </c>
      <c r="E1373" s="239" t="s">
        <v>1708</v>
      </c>
      <c r="F1373" s="239"/>
      <c r="G1373" s="240">
        <v>25732.639999999999</v>
      </c>
      <c r="M1373" s="261" t="s">
        <v>55723</v>
      </c>
      <c r="N1373" s="262">
        <v>380.64</v>
      </c>
      <c r="P1373" s="243" t="s">
        <v>17885</v>
      </c>
      <c r="Q1373" s="244">
        <v>230.46</v>
      </c>
      <c r="R1373" s="104"/>
      <c r="S1373" s="235" t="s">
        <v>22618</v>
      </c>
      <c r="T1373" s="236">
        <v>79675</v>
      </c>
      <c r="V1373" s="266" t="s">
        <v>12796</v>
      </c>
      <c r="W1373" s="267">
        <v>146978.73000000001</v>
      </c>
      <c r="Y1373" s="245" t="s">
        <v>8627</v>
      </c>
      <c r="Z1373" s="246">
        <v>763</v>
      </c>
    </row>
    <row r="1374" spans="1:26" ht="14.5" x14ac:dyDescent="0.35">
      <c r="A1374" s="259" t="s">
        <v>5543</v>
      </c>
      <c r="B1374" s="259"/>
      <c r="C1374" s="260">
        <v>4326</v>
      </c>
      <c r="E1374" s="239" t="s">
        <v>1709</v>
      </c>
      <c r="F1374" s="239"/>
      <c r="G1374" s="240">
        <v>4058.22</v>
      </c>
      <c r="M1374" s="261" t="s">
        <v>44989</v>
      </c>
      <c r="N1374" s="262">
        <v>11587.36</v>
      </c>
      <c r="P1374" s="243" t="s">
        <v>17886</v>
      </c>
      <c r="Q1374" s="244">
        <v>48.82</v>
      </c>
      <c r="R1374" s="104"/>
      <c r="S1374" s="235" t="s">
        <v>22619</v>
      </c>
      <c r="T1374" s="236">
        <v>8006.25</v>
      </c>
      <c r="V1374" s="266" t="s">
        <v>12797</v>
      </c>
      <c r="W1374" s="267">
        <v>4326</v>
      </c>
      <c r="Y1374" s="245" t="s">
        <v>8913</v>
      </c>
      <c r="Z1374" s="246">
        <v>1728</v>
      </c>
    </row>
    <row r="1375" spans="1:26" ht="14.5" x14ac:dyDescent="0.35">
      <c r="A1375" s="259" t="s">
        <v>3660</v>
      </c>
      <c r="B1375" s="259"/>
      <c r="C1375" s="260">
        <v>35827</v>
      </c>
      <c r="E1375" s="239" t="s">
        <v>1710</v>
      </c>
      <c r="F1375" s="239"/>
      <c r="G1375" s="240">
        <v>953</v>
      </c>
      <c r="M1375" s="261" t="s">
        <v>55724</v>
      </c>
      <c r="N1375" s="262">
        <v>18590.689999999999</v>
      </c>
      <c r="P1375" s="243" t="s">
        <v>15048</v>
      </c>
      <c r="Q1375" s="244">
        <v>28266.42</v>
      </c>
      <c r="R1375" s="104"/>
      <c r="S1375" s="235" t="s">
        <v>15513</v>
      </c>
      <c r="T1375" s="236">
        <v>790928.33</v>
      </c>
      <c r="V1375" s="266" t="s">
        <v>10562</v>
      </c>
      <c r="W1375" s="267">
        <v>35827</v>
      </c>
      <c r="Y1375" s="245" t="s">
        <v>9173</v>
      </c>
      <c r="Z1375" s="246">
        <v>1240.51</v>
      </c>
    </row>
    <row r="1376" spans="1:26" ht="14.5" x14ac:dyDescent="0.35">
      <c r="A1376" s="259" t="s">
        <v>5976</v>
      </c>
      <c r="B1376" s="259"/>
      <c r="C1376" s="260">
        <v>78489.25</v>
      </c>
      <c r="E1376" s="239" t="s">
        <v>1711</v>
      </c>
      <c r="F1376" s="239"/>
      <c r="G1376" s="240">
        <v>108868.96</v>
      </c>
      <c r="M1376" s="261" t="s">
        <v>55725</v>
      </c>
      <c r="N1376" s="262">
        <v>1422.18</v>
      </c>
      <c r="P1376" s="243" t="s">
        <v>15049</v>
      </c>
      <c r="Q1376" s="244">
        <v>677204.43</v>
      </c>
      <c r="R1376" s="104"/>
      <c r="S1376" s="235" t="s">
        <v>15514</v>
      </c>
      <c r="T1376" s="236">
        <v>29903.78</v>
      </c>
      <c r="V1376" s="266" t="s">
        <v>2021</v>
      </c>
      <c r="W1376" s="267">
        <v>78489.25</v>
      </c>
      <c r="Y1376" s="245" t="s">
        <v>9388</v>
      </c>
      <c r="Z1376" s="246">
        <v>2665</v>
      </c>
    </row>
    <row r="1377" spans="1:26" ht="14.5" x14ac:dyDescent="0.35">
      <c r="A1377" s="259" t="s">
        <v>5544</v>
      </c>
      <c r="B1377" s="259"/>
      <c r="C1377" s="260">
        <v>11286</v>
      </c>
      <c r="E1377" s="239" t="s">
        <v>1712</v>
      </c>
      <c r="F1377" s="239"/>
      <c r="G1377" s="240">
        <v>25430.48</v>
      </c>
      <c r="M1377" s="261" t="s">
        <v>55726</v>
      </c>
      <c r="N1377" s="262">
        <v>3008.13</v>
      </c>
      <c r="P1377" s="243" t="s">
        <v>17887</v>
      </c>
      <c r="Q1377" s="244">
        <v>72685.919999999998</v>
      </c>
      <c r="R1377" s="104"/>
      <c r="S1377" s="235" t="s">
        <v>15515</v>
      </c>
      <c r="T1377" s="236">
        <v>139817.95000000001</v>
      </c>
      <c r="V1377" s="266" t="s">
        <v>12798</v>
      </c>
      <c r="W1377" s="267">
        <v>11286</v>
      </c>
      <c r="Y1377" s="245" t="s">
        <v>9559</v>
      </c>
      <c r="Z1377" s="246">
        <v>1364.89</v>
      </c>
    </row>
    <row r="1378" spans="1:26" ht="14.5" x14ac:dyDescent="0.35">
      <c r="A1378" s="259" t="s">
        <v>5545</v>
      </c>
      <c r="B1378" s="259"/>
      <c r="C1378" s="260">
        <v>8370.75</v>
      </c>
      <c r="E1378" s="239" t="s">
        <v>1713</v>
      </c>
      <c r="F1378" s="239"/>
      <c r="G1378" s="240">
        <v>35656.639999999999</v>
      </c>
      <c r="M1378" s="261" t="s">
        <v>49954</v>
      </c>
      <c r="N1378" s="262">
        <v>39810</v>
      </c>
      <c r="P1378" s="243" t="s">
        <v>17888</v>
      </c>
      <c r="Q1378" s="244">
        <v>4694.79</v>
      </c>
      <c r="R1378" s="104"/>
      <c r="S1378" s="235" t="s">
        <v>22625</v>
      </c>
      <c r="T1378" s="236">
        <v>1584768.95</v>
      </c>
      <c r="V1378" s="266" t="s">
        <v>12799</v>
      </c>
      <c r="W1378" s="267">
        <v>8370.75</v>
      </c>
      <c r="Y1378" s="245" t="s">
        <v>9811</v>
      </c>
      <c r="Z1378" s="246">
        <v>5107</v>
      </c>
    </row>
    <row r="1379" spans="1:26" ht="14.5" x14ac:dyDescent="0.35">
      <c r="A1379" s="259" t="s">
        <v>5546</v>
      </c>
      <c r="B1379" s="259"/>
      <c r="C1379" s="260">
        <v>4917.8999999999996</v>
      </c>
      <c r="E1379" s="239" t="s">
        <v>1714</v>
      </c>
      <c r="F1379" s="239"/>
      <c r="G1379" s="240">
        <v>6095</v>
      </c>
      <c r="M1379" s="261" t="s">
        <v>49955</v>
      </c>
      <c r="N1379" s="262">
        <v>35052.879999999997</v>
      </c>
      <c r="P1379" s="243" t="s">
        <v>17889</v>
      </c>
      <c r="Q1379" s="244">
        <v>164493.26</v>
      </c>
      <c r="R1379" s="104"/>
      <c r="S1379" s="235" t="s">
        <v>34045</v>
      </c>
      <c r="T1379" s="236">
        <v>25039</v>
      </c>
      <c r="V1379" s="266" t="s">
        <v>12800</v>
      </c>
      <c r="W1379" s="267">
        <v>4917.8999999999996</v>
      </c>
      <c r="Y1379" s="245" t="s">
        <v>10307</v>
      </c>
      <c r="Z1379" s="246">
        <v>12824</v>
      </c>
    </row>
    <row r="1380" spans="1:26" ht="14.5" x14ac:dyDescent="0.35">
      <c r="A1380" s="259" t="s">
        <v>5448</v>
      </c>
      <c r="B1380" s="259"/>
      <c r="C1380" s="260">
        <v>19687.37</v>
      </c>
      <c r="E1380" s="239" t="s">
        <v>1715</v>
      </c>
      <c r="F1380" s="239"/>
      <c r="G1380" s="240">
        <v>2904</v>
      </c>
      <c r="M1380" s="261" t="s">
        <v>51049</v>
      </c>
      <c r="N1380" s="262">
        <v>7949</v>
      </c>
      <c r="P1380" s="243" t="s">
        <v>17890</v>
      </c>
      <c r="Q1380" s="244">
        <v>9834.77</v>
      </c>
      <c r="R1380" s="104"/>
      <c r="S1380" s="235" t="s">
        <v>34046</v>
      </c>
      <c r="T1380" s="236">
        <v>25039</v>
      </c>
      <c r="V1380" s="266" t="s">
        <v>12802</v>
      </c>
      <c r="W1380" s="267">
        <v>19687.37</v>
      </c>
      <c r="Y1380" s="245" t="s">
        <v>10704</v>
      </c>
      <c r="Z1380" s="246">
        <v>66973.66</v>
      </c>
    </row>
    <row r="1381" spans="1:26" ht="14.5" x14ac:dyDescent="0.35">
      <c r="A1381" s="259" t="s">
        <v>5449</v>
      </c>
      <c r="B1381" s="259"/>
      <c r="C1381" s="260">
        <v>255.65</v>
      </c>
      <c r="E1381" s="239" t="s">
        <v>1716</v>
      </c>
      <c r="F1381" s="239"/>
      <c r="G1381" s="240">
        <v>16685</v>
      </c>
      <c r="M1381" s="261" t="s">
        <v>36525</v>
      </c>
      <c r="N1381" s="262">
        <v>7962.5</v>
      </c>
      <c r="P1381" s="243" t="s">
        <v>17891</v>
      </c>
      <c r="Q1381" s="244">
        <v>635.20000000000005</v>
      </c>
      <c r="R1381" s="104"/>
      <c r="S1381" s="235" t="s">
        <v>34047</v>
      </c>
      <c r="T1381" s="236">
        <v>2200</v>
      </c>
      <c r="V1381" s="266" t="s">
        <v>12803</v>
      </c>
      <c r="W1381" s="267">
        <v>255.65</v>
      </c>
      <c r="Y1381" s="245" t="s">
        <v>7546</v>
      </c>
      <c r="Z1381" s="246">
        <v>86365</v>
      </c>
    </row>
    <row r="1382" spans="1:26" ht="14.5" x14ac:dyDescent="0.35">
      <c r="A1382" s="259" t="s">
        <v>5450</v>
      </c>
      <c r="B1382" s="259"/>
      <c r="C1382" s="260">
        <v>102507.56</v>
      </c>
      <c r="E1382" s="239" t="s">
        <v>265</v>
      </c>
      <c r="F1382" s="239"/>
      <c r="G1382" s="240">
        <v>8991011.5299999993</v>
      </c>
      <c r="M1382" s="261" t="s">
        <v>51050</v>
      </c>
      <c r="N1382" s="262">
        <v>460.5</v>
      </c>
      <c r="P1382" s="243" t="s">
        <v>17892</v>
      </c>
      <c r="Q1382" s="244">
        <v>127.52</v>
      </c>
      <c r="R1382" s="104"/>
      <c r="S1382" s="235" t="s">
        <v>34048</v>
      </c>
      <c r="T1382" s="236">
        <v>2336.0500000000002</v>
      </c>
      <c r="V1382" s="266" t="s">
        <v>12804</v>
      </c>
      <c r="W1382" s="267">
        <v>102507.56</v>
      </c>
      <c r="Y1382" s="245" t="s">
        <v>7774</v>
      </c>
      <c r="Z1382" s="246">
        <v>10802</v>
      </c>
    </row>
    <row r="1383" spans="1:26" ht="14.5" x14ac:dyDescent="0.35">
      <c r="A1383" s="259" t="s">
        <v>5548</v>
      </c>
      <c r="B1383" s="259"/>
      <c r="C1383" s="260">
        <v>2660</v>
      </c>
      <c r="E1383" s="239" t="s">
        <v>1717</v>
      </c>
      <c r="F1383" s="239"/>
      <c r="G1383" s="240">
        <v>5581.52</v>
      </c>
      <c r="M1383" s="261" t="s">
        <v>36526</v>
      </c>
      <c r="N1383" s="262">
        <v>5996.35</v>
      </c>
      <c r="P1383" s="243" t="s">
        <v>17893</v>
      </c>
      <c r="Q1383" s="244">
        <v>64.989999999999995</v>
      </c>
      <c r="R1383" s="104"/>
      <c r="S1383" s="235" t="s">
        <v>34049</v>
      </c>
      <c r="T1383" s="236">
        <v>5539.12</v>
      </c>
      <c r="V1383" s="266" t="s">
        <v>12805</v>
      </c>
      <c r="W1383" s="267">
        <v>2660</v>
      </c>
      <c r="Y1383" s="245" t="s">
        <v>7960</v>
      </c>
      <c r="Z1383" s="246">
        <v>3296</v>
      </c>
    </row>
    <row r="1384" spans="1:26" ht="14.5" x14ac:dyDescent="0.35">
      <c r="A1384" s="259" t="s">
        <v>3661</v>
      </c>
      <c r="B1384" s="259"/>
      <c r="C1384" s="260">
        <v>2241.0700000000002</v>
      </c>
      <c r="E1384" s="239" t="s">
        <v>1718</v>
      </c>
      <c r="F1384" s="239"/>
      <c r="G1384" s="240">
        <v>11005.94</v>
      </c>
      <c r="M1384" s="261" t="s">
        <v>36527</v>
      </c>
      <c r="N1384" s="262">
        <v>21021.84</v>
      </c>
      <c r="P1384" s="243" t="s">
        <v>17894</v>
      </c>
      <c r="Q1384" s="244">
        <v>12334.9</v>
      </c>
      <c r="R1384" s="104"/>
      <c r="S1384" s="235" t="s">
        <v>34050</v>
      </c>
      <c r="T1384" s="236">
        <v>1189.83</v>
      </c>
      <c r="V1384" s="266" t="s">
        <v>3661</v>
      </c>
      <c r="W1384" s="267">
        <v>2241.0700000000002</v>
      </c>
      <c r="Y1384" s="245" t="s">
        <v>8628</v>
      </c>
      <c r="Z1384" s="246">
        <v>29420</v>
      </c>
    </row>
    <row r="1385" spans="1:26" ht="14.5" x14ac:dyDescent="0.35">
      <c r="A1385" s="259" t="s">
        <v>3662</v>
      </c>
      <c r="B1385" s="259"/>
      <c r="C1385" s="260">
        <v>114927.49</v>
      </c>
      <c r="E1385" s="239" t="s">
        <v>1719</v>
      </c>
      <c r="F1385" s="239"/>
      <c r="G1385" s="240">
        <v>1522</v>
      </c>
      <c r="M1385" s="261" t="s">
        <v>49956</v>
      </c>
      <c r="N1385" s="262">
        <v>13497.52</v>
      </c>
      <c r="P1385" s="243" t="s">
        <v>17895</v>
      </c>
      <c r="Q1385" s="244">
        <v>2658</v>
      </c>
      <c r="R1385" s="104"/>
      <c r="S1385" s="235" t="s">
        <v>15516</v>
      </c>
      <c r="T1385" s="236">
        <v>30000</v>
      </c>
      <c r="V1385" s="266" t="s">
        <v>10563</v>
      </c>
      <c r="W1385" s="267">
        <v>114927.49</v>
      </c>
      <c r="Y1385" s="245" t="s">
        <v>8914</v>
      </c>
      <c r="Z1385" s="246">
        <v>31769</v>
      </c>
    </row>
    <row r="1386" spans="1:26" ht="14.5" x14ac:dyDescent="0.35">
      <c r="A1386" s="259" t="s">
        <v>3663</v>
      </c>
      <c r="B1386" s="259"/>
      <c r="C1386" s="260">
        <v>44358.21</v>
      </c>
      <c r="E1386" s="239" t="s">
        <v>1720</v>
      </c>
      <c r="F1386" s="239"/>
      <c r="G1386" s="240">
        <v>9513</v>
      </c>
      <c r="M1386" s="261" t="s">
        <v>55727</v>
      </c>
      <c r="N1386" s="262">
        <v>3875.41</v>
      </c>
      <c r="P1386" s="243" t="s">
        <v>17896</v>
      </c>
      <c r="Q1386" s="244">
        <v>4302</v>
      </c>
      <c r="R1386" s="104"/>
      <c r="S1386" s="235" t="s">
        <v>34051</v>
      </c>
      <c r="T1386" s="236">
        <v>2200</v>
      </c>
      <c r="V1386" s="266" t="s">
        <v>6421</v>
      </c>
      <c r="W1386" s="267">
        <v>44358.21</v>
      </c>
      <c r="Y1386" s="245" t="s">
        <v>9174</v>
      </c>
      <c r="Z1386" s="246">
        <v>51970</v>
      </c>
    </row>
    <row r="1387" spans="1:26" ht="14.5" x14ac:dyDescent="0.35">
      <c r="A1387" s="259" t="s">
        <v>3664</v>
      </c>
      <c r="B1387" s="259"/>
      <c r="C1387" s="260">
        <v>13042.45</v>
      </c>
      <c r="E1387" s="239" t="s">
        <v>1721</v>
      </c>
      <c r="F1387" s="239"/>
      <c r="G1387" s="240">
        <v>19860.8</v>
      </c>
      <c r="M1387" s="261" t="s">
        <v>51051</v>
      </c>
      <c r="N1387" s="262">
        <v>9151.99</v>
      </c>
      <c r="P1387" s="243" t="s">
        <v>17897</v>
      </c>
      <c r="Q1387" s="244">
        <v>5943</v>
      </c>
      <c r="R1387" s="104"/>
      <c r="S1387" s="235" t="s">
        <v>22664</v>
      </c>
      <c r="T1387" s="236">
        <v>2336.0500000000002</v>
      </c>
      <c r="V1387" s="266" t="s">
        <v>10564</v>
      </c>
      <c r="W1387" s="267">
        <v>13042.45</v>
      </c>
      <c r="Y1387" s="245" t="s">
        <v>9389</v>
      </c>
      <c r="Z1387" s="246">
        <v>64519</v>
      </c>
    </row>
    <row r="1388" spans="1:26" ht="14.5" x14ac:dyDescent="0.35">
      <c r="A1388" s="259" t="s">
        <v>5451</v>
      </c>
      <c r="B1388" s="259"/>
      <c r="C1388" s="260">
        <v>101205</v>
      </c>
      <c r="E1388" s="239" t="s">
        <v>1722</v>
      </c>
      <c r="F1388" s="239"/>
      <c r="G1388" s="240">
        <v>54033</v>
      </c>
      <c r="M1388" s="261" t="s">
        <v>51052</v>
      </c>
      <c r="N1388" s="262">
        <v>38407.71</v>
      </c>
      <c r="P1388" s="243" t="s">
        <v>17898</v>
      </c>
      <c r="Q1388" s="244">
        <v>454.35</v>
      </c>
      <c r="R1388" s="104"/>
      <c r="S1388" s="235" t="s">
        <v>22665</v>
      </c>
      <c r="T1388" s="236">
        <v>5539.12</v>
      </c>
      <c r="V1388" s="266" t="s">
        <v>12806</v>
      </c>
      <c r="W1388" s="267">
        <v>101205</v>
      </c>
      <c r="Y1388" s="245" t="s">
        <v>9560</v>
      </c>
      <c r="Z1388" s="246">
        <v>3573</v>
      </c>
    </row>
    <row r="1389" spans="1:26" ht="14.5" x14ac:dyDescent="0.35">
      <c r="A1389" s="259" t="s">
        <v>5550</v>
      </c>
      <c r="B1389" s="259"/>
      <c r="C1389" s="260">
        <v>6594</v>
      </c>
      <c r="E1389" s="239" t="s">
        <v>1723</v>
      </c>
      <c r="F1389" s="239"/>
      <c r="G1389" s="240">
        <v>57638.38</v>
      </c>
      <c r="M1389" s="261" t="s">
        <v>51053</v>
      </c>
      <c r="N1389" s="262">
        <v>3638.3</v>
      </c>
      <c r="P1389" s="243" t="s">
        <v>17899</v>
      </c>
      <c r="Q1389" s="244">
        <v>5578.63</v>
      </c>
      <c r="R1389" s="104"/>
      <c r="S1389" s="235" t="s">
        <v>15517</v>
      </c>
      <c r="T1389" s="236">
        <v>31189.83</v>
      </c>
      <c r="V1389" s="266" t="s">
        <v>12808</v>
      </c>
      <c r="W1389" s="267">
        <v>6594</v>
      </c>
      <c r="Y1389" s="245" t="s">
        <v>9812</v>
      </c>
      <c r="Z1389" s="246">
        <v>15550</v>
      </c>
    </row>
    <row r="1390" spans="1:26" ht="14.5" x14ac:dyDescent="0.35">
      <c r="A1390" s="259" t="s">
        <v>5452</v>
      </c>
      <c r="B1390" s="259"/>
      <c r="C1390" s="260">
        <v>46540.53</v>
      </c>
      <c r="E1390" s="239" t="s">
        <v>1724</v>
      </c>
      <c r="F1390" s="239"/>
      <c r="G1390" s="240">
        <v>28692.91</v>
      </c>
      <c r="M1390" s="261" t="s">
        <v>44990</v>
      </c>
      <c r="N1390" s="262">
        <v>39817.64</v>
      </c>
      <c r="P1390" s="243" t="s">
        <v>17900</v>
      </c>
      <c r="Q1390" s="244">
        <v>76.02</v>
      </c>
      <c r="R1390" s="104"/>
      <c r="S1390" s="235" t="s">
        <v>34052</v>
      </c>
      <c r="T1390" s="236">
        <v>1152.03</v>
      </c>
      <c r="V1390" s="266" t="s">
        <v>12809</v>
      </c>
      <c r="W1390" s="267">
        <v>46540.53</v>
      </c>
      <c r="Y1390" s="245" t="s">
        <v>10146</v>
      </c>
      <c r="Z1390" s="246">
        <v>236187.31</v>
      </c>
    </row>
    <row r="1391" spans="1:26" ht="14.5" x14ac:dyDescent="0.35">
      <c r="A1391" s="259" t="s">
        <v>5453</v>
      </c>
      <c r="B1391" s="259"/>
      <c r="C1391" s="260">
        <v>19225.7</v>
      </c>
      <c r="E1391" s="239" t="s">
        <v>1725</v>
      </c>
      <c r="F1391" s="239"/>
      <c r="G1391" s="240">
        <v>7559.72</v>
      </c>
      <c r="M1391" s="261" t="s">
        <v>17864</v>
      </c>
      <c r="N1391" s="262">
        <v>335962.31</v>
      </c>
      <c r="P1391" s="243" t="s">
        <v>17901</v>
      </c>
      <c r="Q1391" s="244">
        <v>2000</v>
      </c>
      <c r="R1391" s="104"/>
      <c r="S1391" s="235" t="s">
        <v>34053</v>
      </c>
      <c r="T1391" s="236">
        <v>31851.97</v>
      </c>
      <c r="V1391" s="266" t="s">
        <v>10565</v>
      </c>
      <c r="W1391" s="267">
        <v>19225.7</v>
      </c>
      <c r="Y1391" s="245" t="s">
        <v>10450</v>
      </c>
      <c r="Z1391" s="246">
        <v>2618</v>
      </c>
    </row>
    <row r="1392" spans="1:26" ht="14.5" x14ac:dyDescent="0.35">
      <c r="A1392" s="259" t="s">
        <v>5454</v>
      </c>
      <c r="B1392" s="259"/>
      <c r="C1392" s="260">
        <v>17490.57</v>
      </c>
      <c r="E1392" s="239" t="s">
        <v>1726</v>
      </c>
      <c r="F1392" s="239"/>
      <c r="G1392" s="240">
        <v>41356</v>
      </c>
      <c r="M1392" s="261" t="s">
        <v>51054</v>
      </c>
      <c r="N1392" s="262">
        <v>540</v>
      </c>
      <c r="P1392" s="243" t="s">
        <v>17902</v>
      </c>
      <c r="Q1392" s="244">
        <v>10844.92</v>
      </c>
      <c r="R1392" s="104"/>
      <c r="S1392" s="235" t="s">
        <v>22681</v>
      </c>
      <c r="T1392" s="236">
        <v>1152.03</v>
      </c>
      <c r="V1392" s="266" t="s">
        <v>12811</v>
      </c>
      <c r="W1392" s="267">
        <v>17490.57</v>
      </c>
      <c r="Y1392" s="245" t="s">
        <v>10470</v>
      </c>
      <c r="Z1392" s="246">
        <v>12022.57</v>
      </c>
    </row>
    <row r="1393" spans="1:26" ht="14.5" x14ac:dyDescent="0.35">
      <c r="A1393" s="259" t="s">
        <v>5455</v>
      </c>
      <c r="B1393" s="259"/>
      <c r="C1393" s="260">
        <v>141751.23000000001</v>
      </c>
      <c r="E1393" s="239" t="s">
        <v>1727</v>
      </c>
      <c r="F1393" s="239"/>
      <c r="G1393" s="240">
        <v>5708</v>
      </c>
      <c r="M1393" s="261" t="s">
        <v>44991</v>
      </c>
      <c r="N1393" s="262">
        <v>15840</v>
      </c>
      <c r="P1393" s="243" t="s">
        <v>17903</v>
      </c>
      <c r="Q1393" s="244">
        <v>759.07</v>
      </c>
      <c r="R1393" s="104"/>
      <c r="S1393" s="235" t="s">
        <v>22683</v>
      </c>
      <c r="T1393" s="236">
        <v>31851.97</v>
      </c>
      <c r="V1393" s="266" t="s">
        <v>12812</v>
      </c>
      <c r="W1393" s="267">
        <v>141751.23000000001</v>
      </c>
      <c r="Y1393" s="245" t="s">
        <v>10517</v>
      </c>
      <c r="Z1393" s="246">
        <v>50489.46</v>
      </c>
    </row>
    <row r="1394" spans="1:26" ht="14.5" x14ac:dyDescent="0.35">
      <c r="A1394" s="259" t="s">
        <v>3665</v>
      </c>
      <c r="B1394" s="259"/>
      <c r="C1394" s="260">
        <v>4985.6400000000003</v>
      </c>
      <c r="E1394" s="239" t="s">
        <v>1728</v>
      </c>
      <c r="F1394" s="239"/>
      <c r="G1394" s="240">
        <v>195</v>
      </c>
      <c r="M1394" s="261" t="s">
        <v>17865</v>
      </c>
      <c r="N1394" s="262">
        <v>59037.75</v>
      </c>
      <c r="P1394" s="243" t="s">
        <v>17904</v>
      </c>
      <c r="Q1394" s="244">
        <v>2040</v>
      </c>
      <c r="R1394" s="104"/>
      <c r="S1394" s="235" t="s">
        <v>15518</v>
      </c>
      <c r="T1394" s="236">
        <v>42606</v>
      </c>
      <c r="V1394" s="266" t="s">
        <v>10566</v>
      </c>
      <c r="W1394" s="267">
        <v>4985.6400000000003</v>
      </c>
      <c r="Y1394" s="245" t="s">
        <v>10574</v>
      </c>
      <c r="Z1394" s="246">
        <v>3077.46</v>
      </c>
    </row>
    <row r="1395" spans="1:26" ht="14.5" x14ac:dyDescent="0.35">
      <c r="A1395" s="259" t="s">
        <v>5456</v>
      </c>
      <c r="B1395" s="259"/>
      <c r="C1395" s="260">
        <v>93849.69</v>
      </c>
      <c r="E1395" s="239" t="s">
        <v>1729</v>
      </c>
      <c r="F1395" s="239"/>
      <c r="G1395" s="240">
        <v>28182</v>
      </c>
      <c r="M1395" s="261" t="s">
        <v>42942</v>
      </c>
      <c r="N1395" s="262">
        <v>55040</v>
      </c>
      <c r="P1395" s="243" t="s">
        <v>17905</v>
      </c>
      <c r="Q1395" s="244">
        <v>4552.3999999999996</v>
      </c>
      <c r="R1395" s="104"/>
      <c r="S1395" s="235" t="s">
        <v>34054</v>
      </c>
      <c r="T1395" s="236">
        <v>266.88</v>
      </c>
      <c r="V1395" s="266" t="s">
        <v>12813</v>
      </c>
      <c r="W1395" s="267">
        <v>93849.69</v>
      </c>
      <c r="Y1395" s="245" t="s">
        <v>13132</v>
      </c>
      <c r="Z1395" s="246">
        <v>384139.44</v>
      </c>
    </row>
    <row r="1396" spans="1:26" ht="14.5" x14ac:dyDescent="0.35">
      <c r="A1396" s="259" t="s">
        <v>5457</v>
      </c>
      <c r="B1396" s="259"/>
      <c r="C1396" s="260">
        <v>5862.33</v>
      </c>
      <c r="E1396" s="239" t="s">
        <v>1730</v>
      </c>
      <c r="F1396" s="239"/>
      <c r="G1396" s="240">
        <v>12916</v>
      </c>
      <c r="M1396" s="261" t="s">
        <v>17866</v>
      </c>
      <c r="N1396" s="262">
        <v>27800</v>
      </c>
      <c r="P1396" s="243" t="s">
        <v>17906</v>
      </c>
      <c r="Q1396" s="244">
        <v>6888.4</v>
      </c>
      <c r="R1396" s="104"/>
      <c r="S1396" s="235" t="s">
        <v>34055</v>
      </c>
      <c r="T1396" s="236">
        <v>1527.25</v>
      </c>
      <c r="V1396" s="266" t="s">
        <v>10567</v>
      </c>
      <c r="W1396" s="267">
        <v>5862.33</v>
      </c>
      <c r="Y1396" s="245" t="s">
        <v>13945</v>
      </c>
      <c r="Z1396" s="246">
        <v>2490.19</v>
      </c>
    </row>
    <row r="1397" spans="1:26" ht="14.5" x14ac:dyDescent="0.35">
      <c r="A1397" s="259" t="s">
        <v>5552</v>
      </c>
      <c r="B1397" s="259"/>
      <c r="C1397" s="260">
        <v>8516.56</v>
      </c>
      <c r="E1397" s="239" t="s">
        <v>1731</v>
      </c>
      <c r="F1397" s="239"/>
      <c r="G1397" s="240">
        <v>5370.04</v>
      </c>
      <c r="M1397" s="261" t="s">
        <v>17867</v>
      </c>
      <c r="N1397" s="262">
        <v>35270</v>
      </c>
      <c r="P1397" s="243" t="s">
        <v>17907</v>
      </c>
      <c r="Q1397" s="244">
        <v>1623.1</v>
      </c>
      <c r="R1397" s="104"/>
      <c r="S1397" s="235" t="s">
        <v>15519</v>
      </c>
      <c r="T1397" s="236">
        <v>42606</v>
      </c>
      <c r="V1397" s="266" t="s">
        <v>12814</v>
      </c>
      <c r="W1397" s="267">
        <v>8516.56</v>
      </c>
      <c r="Y1397" s="245" t="s">
        <v>10705</v>
      </c>
      <c r="Z1397" s="246">
        <v>988288.43</v>
      </c>
    </row>
    <row r="1398" spans="1:26" ht="14.5" x14ac:dyDescent="0.35">
      <c r="A1398" s="259" t="s">
        <v>5458</v>
      </c>
      <c r="B1398" s="259"/>
      <c r="C1398" s="260">
        <v>105710.17</v>
      </c>
      <c r="E1398" s="239" t="s">
        <v>1732</v>
      </c>
      <c r="F1398" s="239"/>
      <c r="G1398" s="240">
        <v>1931</v>
      </c>
      <c r="M1398" s="261" t="s">
        <v>17868</v>
      </c>
      <c r="N1398" s="262">
        <v>39337.5</v>
      </c>
      <c r="P1398" s="243" t="s">
        <v>17908</v>
      </c>
      <c r="Q1398" s="244">
        <v>3647</v>
      </c>
      <c r="R1398" s="104"/>
      <c r="S1398" s="235" t="s">
        <v>22705</v>
      </c>
      <c r="T1398" s="236">
        <v>266.88</v>
      </c>
      <c r="V1398" s="266" t="s">
        <v>10569</v>
      </c>
      <c r="W1398" s="267">
        <v>105710.17</v>
      </c>
      <c r="Y1398" s="245" t="s">
        <v>7547</v>
      </c>
      <c r="Z1398" s="246">
        <v>42301.46</v>
      </c>
    </row>
    <row r="1399" spans="1:26" ht="14.5" x14ac:dyDescent="0.35">
      <c r="A1399" s="259" t="s">
        <v>5459</v>
      </c>
      <c r="B1399" s="259"/>
      <c r="C1399" s="260">
        <v>641184</v>
      </c>
      <c r="E1399" s="239" t="s">
        <v>1733</v>
      </c>
      <c r="F1399" s="239"/>
      <c r="G1399" s="240">
        <v>6449</v>
      </c>
      <c r="M1399" s="261" t="s">
        <v>36528</v>
      </c>
      <c r="N1399" s="262">
        <v>17600</v>
      </c>
      <c r="P1399" s="243" t="s">
        <v>17909</v>
      </c>
      <c r="Q1399" s="244">
        <v>1638</v>
      </c>
      <c r="R1399" s="104"/>
      <c r="S1399" s="235" t="s">
        <v>22706</v>
      </c>
      <c r="T1399" s="236">
        <v>1527.25</v>
      </c>
      <c r="V1399" s="266" t="s">
        <v>10570</v>
      </c>
      <c r="W1399" s="267">
        <v>641184</v>
      </c>
      <c r="Y1399" s="245" t="s">
        <v>8218</v>
      </c>
      <c r="Z1399" s="246">
        <v>24609.96</v>
      </c>
    </row>
    <row r="1400" spans="1:26" ht="14.5" x14ac:dyDescent="0.35">
      <c r="A1400" s="259" t="s">
        <v>5460</v>
      </c>
      <c r="B1400" s="259"/>
      <c r="C1400" s="260">
        <v>42059.12</v>
      </c>
      <c r="E1400" s="239" t="s">
        <v>1734</v>
      </c>
      <c r="F1400" s="239"/>
      <c r="G1400" s="240">
        <v>2283</v>
      </c>
      <c r="M1400" s="261" t="s">
        <v>52935</v>
      </c>
      <c r="N1400" s="262">
        <v>13797.92</v>
      </c>
      <c r="P1400" s="243" t="s">
        <v>17910</v>
      </c>
      <c r="Q1400" s="244">
        <v>403</v>
      </c>
      <c r="R1400" s="104"/>
      <c r="S1400" s="235" t="s">
        <v>34056</v>
      </c>
      <c r="T1400" s="236">
        <v>3247.61</v>
      </c>
      <c r="V1400" s="266" t="s">
        <v>12817</v>
      </c>
      <c r="W1400" s="267">
        <v>42059.12</v>
      </c>
      <c r="Y1400" s="245" t="s">
        <v>8460</v>
      </c>
      <c r="Z1400" s="246">
        <v>13029.66</v>
      </c>
    </row>
    <row r="1401" spans="1:26" ht="14.5" x14ac:dyDescent="0.35">
      <c r="A1401" s="259" t="s">
        <v>5462</v>
      </c>
      <c r="B1401" s="259"/>
      <c r="C1401" s="260">
        <v>218925.99</v>
      </c>
      <c r="E1401" s="239" t="s">
        <v>1735</v>
      </c>
      <c r="F1401" s="239"/>
      <c r="G1401" s="240">
        <v>1142</v>
      </c>
      <c r="M1401" s="261" t="s">
        <v>37981</v>
      </c>
      <c r="N1401" s="262">
        <v>1875</v>
      </c>
      <c r="P1401" s="243" t="s">
        <v>17911</v>
      </c>
      <c r="Q1401" s="244">
        <v>930</v>
      </c>
      <c r="R1401" s="104"/>
      <c r="S1401" s="235" t="s">
        <v>34057</v>
      </c>
      <c r="T1401" s="236">
        <v>5707.67</v>
      </c>
      <c r="V1401" s="266" t="s">
        <v>12819</v>
      </c>
      <c r="W1401" s="267">
        <v>218925.99</v>
      </c>
      <c r="Y1401" s="245" t="s">
        <v>8629</v>
      </c>
      <c r="Z1401" s="246">
        <v>3325.56</v>
      </c>
    </row>
    <row r="1402" spans="1:26" ht="14.5" x14ac:dyDescent="0.35">
      <c r="A1402" s="259" t="s">
        <v>3667</v>
      </c>
      <c r="B1402" s="259"/>
      <c r="C1402" s="260">
        <v>31220.63</v>
      </c>
      <c r="E1402" s="239" t="s">
        <v>1736</v>
      </c>
      <c r="F1402" s="239"/>
      <c r="G1402" s="240">
        <v>11415</v>
      </c>
      <c r="M1402" s="261" t="s">
        <v>55728</v>
      </c>
      <c r="N1402" s="262">
        <v>600</v>
      </c>
      <c r="P1402" s="243" t="s">
        <v>17912</v>
      </c>
      <c r="Q1402" s="244">
        <v>42089.57</v>
      </c>
      <c r="R1402" s="104"/>
      <c r="S1402" s="235" t="s">
        <v>34058</v>
      </c>
      <c r="T1402" s="236">
        <v>31779.3</v>
      </c>
      <c r="V1402" s="266" t="s">
        <v>10571</v>
      </c>
      <c r="W1402" s="267">
        <v>31220.63</v>
      </c>
      <c r="Y1402" s="245" t="s">
        <v>9175</v>
      </c>
      <c r="Z1402" s="246">
        <v>21781.74</v>
      </c>
    </row>
    <row r="1403" spans="1:26" ht="14.5" x14ac:dyDescent="0.35">
      <c r="A1403" s="259" t="s">
        <v>5464</v>
      </c>
      <c r="B1403" s="259"/>
      <c r="C1403" s="260">
        <v>71374</v>
      </c>
      <c r="E1403" s="239" t="s">
        <v>1737</v>
      </c>
      <c r="F1403" s="239"/>
      <c r="G1403" s="240">
        <v>86765</v>
      </c>
      <c r="M1403" s="261" t="s">
        <v>17869</v>
      </c>
      <c r="N1403" s="262">
        <v>1655.23</v>
      </c>
      <c r="P1403" s="243" t="s">
        <v>17913</v>
      </c>
      <c r="Q1403" s="244">
        <v>2844.29</v>
      </c>
      <c r="R1403" s="104"/>
      <c r="S1403" s="235" t="s">
        <v>22739</v>
      </c>
      <c r="T1403" s="236">
        <v>3247.61</v>
      </c>
      <c r="V1403" s="266" t="s">
        <v>12823</v>
      </c>
      <c r="W1403" s="267">
        <v>71374</v>
      </c>
      <c r="Y1403" s="245" t="s">
        <v>9390</v>
      </c>
      <c r="Z1403" s="246">
        <v>7448.57</v>
      </c>
    </row>
    <row r="1404" spans="1:26" ht="14.5" x14ac:dyDescent="0.35">
      <c r="A1404" s="259" t="s">
        <v>5465</v>
      </c>
      <c r="B1404" s="259"/>
      <c r="C1404" s="260">
        <v>143388</v>
      </c>
      <c r="E1404" s="239" t="s">
        <v>1738</v>
      </c>
      <c r="F1404" s="239"/>
      <c r="G1404" s="240">
        <v>1522</v>
      </c>
      <c r="M1404" s="261" t="s">
        <v>17870</v>
      </c>
      <c r="N1404" s="262">
        <v>48881.49</v>
      </c>
      <c r="P1404" s="243" t="s">
        <v>17914</v>
      </c>
      <c r="Q1404" s="244">
        <v>31.31</v>
      </c>
      <c r="R1404" s="104"/>
      <c r="S1404" s="235" t="s">
        <v>22740</v>
      </c>
      <c r="T1404" s="236">
        <v>5707.67</v>
      </c>
      <c r="V1404" s="266" t="s">
        <v>12824</v>
      </c>
      <c r="W1404" s="267">
        <v>143388</v>
      </c>
      <c r="Y1404" s="245" t="s">
        <v>9561</v>
      </c>
      <c r="Z1404" s="246">
        <v>2799</v>
      </c>
    </row>
    <row r="1405" spans="1:26" ht="14.5" x14ac:dyDescent="0.35">
      <c r="A1405" s="259" t="s">
        <v>5466</v>
      </c>
      <c r="B1405" s="259"/>
      <c r="C1405" s="260">
        <v>175710.25</v>
      </c>
      <c r="E1405" s="239" t="s">
        <v>1739</v>
      </c>
      <c r="F1405" s="239"/>
      <c r="G1405" s="240">
        <v>2089</v>
      </c>
      <c r="M1405" s="261" t="s">
        <v>37982</v>
      </c>
      <c r="N1405" s="262">
        <v>36644.25</v>
      </c>
      <c r="P1405" s="243" t="s">
        <v>17915</v>
      </c>
      <c r="Q1405" s="244">
        <v>6143.15</v>
      </c>
      <c r="R1405" s="104"/>
      <c r="S1405" s="235" t="s">
        <v>22742</v>
      </c>
      <c r="T1405" s="236">
        <v>31779.3</v>
      </c>
      <c r="V1405" s="266" t="s">
        <v>12825</v>
      </c>
      <c r="W1405" s="267">
        <v>175710.25</v>
      </c>
      <c r="Y1405" s="245" t="s">
        <v>9813</v>
      </c>
      <c r="Z1405" s="246">
        <v>19837.96</v>
      </c>
    </row>
    <row r="1406" spans="1:26" ht="14.5" x14ac:dyDescent="0.35">
      <c r="A1406" s="259" t="s">
        <v>5556</v>
      </c>
      <c r="B1406" s="259"/>
      <c r="C1406" s="260">
        <v>3868.54</v>
      </c>
      <c r="E1406" s="239" t="s">
        <v>1740</v>
      </c>
      <c r="F1406" s="239"/>
      <c r="G1406" s="240">
        <v>24.43</v>
      </c>
      <c r="M1406" s="261" t="s">
        <v>42943</v>
      </c>
      <c r="N1406" s="262">
        <v>20894.14</v>
      </c>
      <c r="P1406" s="243" t="s">
        <v>17916</v>
      </c>
      <c r="Q1406" s="244">
        <v>1494.12</v>
      </c>
      <c r="R1406" s="104"/>
      <c r="S1406" s="235" t="s">
        <v>34059</v>
      </c>
      <c r="T1406" s="236">
        <v>9500</v>
      </c>
      <c r="V1406" s="266" t="s">
        <v>12826</v>
      </c>
      <c r="W1406" s="267">
        <v>3868.54</v>
      </c>
      <c r="Y1406" s="245" t="s">
        <v>10147</v>
      </c>
      <c r="Z1406" s="246">
        <v>319040.2</v>
      </c>
    </row>
    <row r="1407" spans="1:26" ht="14.5" x14ac:dyDescent="0.35">
      <c r="A1407" s="259" t="s">
        <v>5557</v>
      </c>
      <c r="B1407" s="259"/>
      <c r="C1407" s="260">
        <v>6014</v>
      </c>
      <c r="E1407" s="239" t="s">
        <v>1741</v>
      </c>
      <c r="F1407" s="239"/>
      <c r="G1407" s="240">
        <v>381</v>
      </c>
      <c r="M1407" s="261" t="s">
        <v>17871</v>
      </c>
      <c r="N1407" s="262">
        <v>700</v>
      </c>
      <c r="P1407" s="243" t="s">
        <v>17917</v>
      </c>
      <c r="Q1407" s="244">
        <v>36076.44</v>
      </c>
      <c r="R1407" s="104"/>
      <c r="S1407" s="235" t="s">
        <v>34060</v>
      </c>
      <c r="T1407" s="236">
        <v>2095.12</v>
      </c>
      <c r="V1407" s="266" t="s">
        <v>12827</v>
      </c>
      <c r="W1407" s="267">
        <v>6014</v>
      </c>
      <c r="Y1407" s="245" t="s">
        <v>10518</v>
      </c>
      <c r="Z1407" s="246">
        <v>22632.9</v>
      </c>
    </row>
    <row r="1408" spans="1:26" ht="14.5" x14ac:dyDescent="0.35">
      <c r="A1408" s="259" t="s">
        <v>5558</v>
      </c>
      <c r="B1408" s="259"/>
      <c r="C1408" s="260">
        <v>2908</v>
      </c>
      <c r="E1408" s="239" t="s">
        <v>4424</v>
      </c>
      <c r="F1408" s="239"/>
      <c r="G1408" s="240">
        <v>761</v>
      </c>
      <c r="M1408" s="261" t="s">
        <v>37983</v>
      </c>
      <c r="N1408" s="262">
        <v>12012.84</v>
      </c>
      <c r="P1408" s="243" t="s">
        <v>17918</v>
      </c>
      <c r="Q1408" s="244">
        <v>3321.15</v>
      </c>
      <c r="R1408" s="104"/>
      <c r="S1408" s="235" t="s">
        <v>34061</v>
      </c>
      <c r="T1408" s="236">
        <v>1163.08</v>
      </c>
      <c r="V1408" s="266" t="s">
        <v>12828</v>
      </c>
      <c r="W1408" s="267">
        <v>2908</v>
      </c>
      <c r="Y1408" s="245" t="s">
        <v>13133</v>
      </c>
      <c r="Z1408" s="246">
        <v>194154.28</v>
      </c>
    </row>
    <row r="1409" spans="1:26" ht="14.5" x14ac:dyDescent="0.35">
      <c r="A1409" s="259" t="s">
        <v>5559</v>
      </c>
      <c r="B1409" s="259"/>
      <c r="C1409" s="260">
        <v>6459</v>
      </c>
      <c r="E1409" s="239" t="s">
        <v>1742</v>
      </c>
      <c r="F1409" s="239"/>
      <c r="G1409" s="240">
        <v>9038.86</v>
      </c>
      <c r="M1409" s="261" t="s">
        <v>51055</v>
      </c>
      <c r="N1409" s="262">
        <v>106.29</v>
      </c>
      <c r="P1409" s="243" t="s">
        <v>17919</v>
      </c>
      <c r="Q1409" s="244">
        <v>16.75</v>
      </c>
      <c r="R1409" s="104"/>
      <c r="S1409" s="235" t="s">
        <v>34062</v>
      </c>
      <c r="T1409" s="236">
        <v>426.99</v>
      </c>
      <c r="V1409" s="266" t="s">
        <v>12829</v>
      </c>
      <c r="W1409" s="267">
        <v>6459</v>
      </c>
      <c r="Y1409" s="245" t="s">
        <v>10706</v>
      </c>
      <c r="Z1409" s="246">
        <v>670961.29</v>
      </c>
    </row>
    <row r="1410" spans="1:26" ht="14.5" x14ac:dyDescent="0.35">
      <c r="A1410" s="259" t="s">
        <v>5560</v>
      </c>
      <c r="B1410" s="259"/>
      <c r="C1410" s="260">
        <v>298.37</v>
      </c>
      <c r="E1410" s="239" t="s">
        <v>1743</v>
      </c>
      <c r="F1410" s="239"/>
      <c r="G1410" s="240">
        <v>9513</v>
      </c>
      <c r="M1410" s="261" t="s">
        <v>55729</v>
      </c>
      <c r="N1410" s="262">
        <v>129769.88</v>
      </c>
      <c r="P1410" s="243" t="s">
        <v>17920</v>
      </c>
      <c r="Q1410" s="244">
        <v>10764.77</v>
      </c>
      <c r="R1410" s="104"/>
      <c r="S1410" s="235" t="s">
        <v>34063</v>
      </c>
      <c r="T1410" s="236">
        <v>2185.98</v>
      </c>
      <c r="V1410" s="266" t="s">
        <v>12830</v>
      </c>
      <c r="W1410" s="267">
        <v>298.37</v>
      </c>
      <c r="Y1410" s="245" t="s">
        <v>7548</v>
      </c>
      <c r="Z1410" s="246">
        <v>179690.39</v>
      </c>
    </row>
    <row r="1411" spans="1:26" ht="14.5" x14ac:dyDescent="0.35">
      <c r="A1411" s="259" t="s">
        <v>5562</v>
      </c>
      <c r="B1411" s="259"/>
      <c r="C1411" s="260">
        <v>15395.38</v>
      </c>
      <c r="E1411" s="239" t="s">
        <v>1744</v>
      </c>
      <c r="F1411" s="239"/>
      <c r="G1411" s="240">
        <v>1522</v>
      </c>
      <c r="M1411" s="261" t="s">
        <v>17873</v>
      </c>
      <c r="N1411" s="262">
        <v>71822.8</v>
      </c>
      <c r="P1411" s="243" t="s">
        <v>17921</v>
      </c>
      <c r="Q1411" s="244">
        <v>1494.12</v>
      </c>
      <c r="R1411" s="104"/>
      <c r="S1411" s="235" t="s">
        <v>34064</v>
      </c>
      <c r="T1411" s="236">
        <v>4436.3599999999997</v>
      </c>
      <c r="V1411" s="266" t="s">
        <v>12832</v>
      </c>
      <c r="W1411" s="267">
        <v>15395.38</v>
      </c>
      <c r="Y1411" s="245" t="s">
        <v>7775</v>
      </c>
      <c r="Z1411" s="246">
        <v>47000</v>
      </c>
    </row>
    <row r="1412" spans="1:26" ht="14.5" x14ac:dyDescent="0.35">
      <c r="A1412" s="259" t="s">
        <v>5563</v>
      </c>
      <c r="B1412" s="259"/>
      <c r="C1412" s="260">
        <v>17.64</v>
      </c>
      <c r="E1412" s="239" t="s">
        <v>1745</v>
      </c>
      <c r="F1412" s="239"/>
      <c r="G1412" s="240">
        <v>3805</v>
      </c>
      <c r="M1412" s="261" t="s">
        <v>52936</v>
      </c>
      <c r="N1412" s="262">
        <v>13037</v>
      </c>
      <c r="P1412" s="243" t="s">
        <v>17922</v>
      </c>
      <c r="Q1412" s="244">
        <v>3647</v>
      </c>
      <c r="R1412" s="104"/>
      <c r="S1412" s="235" t="s">
        <v>34065</v>
      </c>
      <c r="T1412" s="236">
        <v>5719.47</v>
      </c>
      <c r="V1412" s="266" t="s">
        <v>12833</v>
      </c>
      <c r="W1412" s="267">
        <v>17.64</v>
      </c>
      <c r="Y1412" s="245" t="s">
        <v>7961</v>
      </c>
      <c r="Z1412" s="246">
        <v>12745.98</v>
      </c>
    </row>
    <row r="1413" spans="1:26" ht="14.5" x14ac:dyDescent="0.35">
      <c r="A1413" s="259" t="s">
        <v>5565</v>
      </c>
      <c r="B1413" s="259"/>
      <c r="C1413" s="260">
        <v>4373</v>
      </c>
      <c r="E1413" s="239" t="s">
        <v>1746</v>
      </c>
      <c r="F1413" s="239"/>
      <c r="G1413" s="240">
        <v>804</v>
      </c>
      <c r="M1413" s="261" t="s">
        <v>35074</v>
      </c>
      <c r="N1413" s="262">
        <v>8075</v>
      </c>
      <c r="P1413" s="243" t="s">
        <v>17923</v>
      </c>
      <c r="Q1413" s="244">
        <v>84109.01</v>
      </c>
      <c r="R1413" s="104"/>
      <c r="S1413" s="235" t="s">
        <v>34066</v>
      </c>
      <c r="T1413" s="236">
        <v>9500</v>
      </c>
      <c r="V1413" s="266" t="s">
        <v>12835</v>
      </c>
      <c r="W1413" s="267">
        <v>4373</v>
      </c>
      <c r="Y1413" s="245" t="s">
        <v>8219</v>
      </c>
      <c r="Z1413" s="246">
        <v>581946</v>
      </c>
    </row>
    <row r="1414" spans="1:26" ht="14.5" x14ac:dyDescent="0.35">
      <c r="A1414" s="259" t="s">
        <v>14047</v>
      </c>
      <c r="B1414" s="259"/>
      <c r="C1414" s="260">
        <v>7806.63</v>
      </c>
      <c r="E1414" s="239" t="s">
        <v>1747</v>
      </c>
      <c r="F1414" s="239"/>
      <c r="G1414" s="240">
        <v>3740.59</v>
      </c>
      <c r="M1414" s="261" t="s">
        <v>47499</v>
      </c>
      <c r="N1414" s="262">
        <v>7001.12</v>
      </c>
      <c r="P1414" s="243" t="s">
        <v>17924</v>
      </c>
      <c r="Q1414" s="244">
        <v>1638</v>
      </c>
      <c r="R1414" s="104"/>
      <c r="S1414" s="235" t="s">
        <v>22764</v>
      </c>
      <c r="T1414" s="236">
        <v>2095.12</v>
      </c>
      <c r="V1414" s="266" t="s">
        <v>13764</v>
      </c>
      <c r="W1414" s="267">
        <v>7806.63</v>
      </c>
      <c r="Y1414" s="245" t="s">
        <v>8461</v>
      </c>
      <c r="Z1414" s="246">
        <v>156654</v>
      </c>
    </row>
    <row r="1415" spans="1:26" ht="14.5" x14ac:dyDescent="0.35">
      <c r="A1415" s="259" t="s">
        <v>5566</v>
      </c>
      <c r="B1415" s="259"/>
      <c r="C1415" s="260">
        <v>3873.79</v>
      </c>
      <c r="E1415" s="239" t="s">
        <v>2909</v>
      </c>
      <c r="F1415" s="239"/>
      <c r="G1415" s="240">
        <v>432320.19</v>
      </c>
      <c r="M1415" s="261" t="s">
        <v>47500</v>
      </c>
      <c r="N1415" s="262">
        <v>-4815.1899999999996</v>
      </c>
      <c r="P1415" s="243" t="s">
        <v>17925</v>
      </c>
      <c r="Q1415" s="244">
        <v>7657.99</v>
      </c>
      <c r="R1415" s="104"/>
      <c r="S1415" s="235" t="s">
        <v>34067</v>
      </c>
      <c r="T1415" s="236">
        <v>1163.08</v>
      </c>
      <c r="V1415" s="266" t="s">
        <v>12836</v>
      </c>
      <c r="W1415" s="267">
        <v>3873.79</v>
      </c>
      <c r="Y1415" s="245" t="s">
        <v>8630</v>
      </c>
      <c r="Z1415" s="246">
        <v>167213.20000000001</v>
      </c>
    </row>
    <row r="1416" spans="1:26" ht="14.5" x14ac:dyDescent="0.35">
      <c r="A1416" s="259" t="s">
        <v>5467</v>
      </c>
      <c r="B1416" s="259"/>
      <c r="C1416" s="260">
        <v>70730.850000000006</v>
      </c>
      <c r="E1416" s="239" t="s">
        <v>1748</v>
      </c>
      <c r="F1416" s="239"/>
      <c r="G1416" s="240">
        <v>111958.43</v>
      </c>
      <c r="M1416" s="261" t="s">
        <v>44992</v>
      </c>
      <c r="N1416" s="262">
        <v>9757.81</v>
      </c>
      <c r="P1416" s="243" t="s">
        <v>17926</v>
      </c>
      <c r="Q1416" s="244">
        <v>48.06</v>
      </c>
      <c r="R1416" s="104"/>
      <c r="S1416" s="235" t="s">
        <v>34068</v>
      </c>
      <c r="T1416" s="236">
        <v>426.99</v>
      </c>
      <c r="V1416" s="266" t="s">
        <v>12838</v>
      </c>
      <c r="W1416" s="267">
        <v>70730.850000000006</v>
      </c>
      <c r="Y1416" s="245" t="s">
        <v>8915</v>
      </c>
      <c r="Z1416" s="246">
        <v>56144.95</v>
      </c>
    </row>
    <row r="1417" spans="1:26" ht="14.5" x14ac:dyDescent="0.35">
      <c r="A1417" s="259" t="s">
        <v>5568</v>
      </c>
      <c r="B1417" s="259"/>
      <c r="C1417" s="260">
        <v>12379</v>
      </c>
      <c r="E1417" s="239" t="s">
        <v>1749</v>
      </c>
      <c r="F1417" s="239"/>
      <c r="G1417" s="240">
        <v>8623</v>
      </c>
      <c r="M1417" s="261" t="s">
        <v>44993</v>
      </c>
      <c r="N1417" s="262">
        <v>15191.8</v>
      </c>
      <c r="P1417" s="243" t="s">
        <v>17927</v>
      </c>
      <c r="Q1417" s="244">
        <v>2040</v>
      </c>
      <c r="R1417" s="104"/>
      <c r="S1417" s="235" t="s">
        <v>34069</v>
      </c>
      <c r="T1417" s="236">
        <v>2185.98</v>
      </c>
      <c r="V1417" s="266" t="s">
        <v>12839</v>
      </c>
      <c r="W1417" s="267">
        <v>12379</v>
      </c>
      <c r="Y1417" s="245" t="s">
        <v>9061</v>
      </c>
      <c r="Z1417" s="246">
        <v>784</v>
      </c>
    </row>
    <row r="1418" spans="1:26" ht="14.5" x14ac:dyDescent="0.35">
      <c r="A1418" s="259" t="s">
        <v>3668</v>
      </c>
      <c r="B1418" s="259"/>
      <c r="C1418" s="260">
        <v>326417.64</v>
      </c>
      <c r="E1418" s="239" t="s">
        <v>1750</v>
      </c>
      <c r="F1418" s="239"/>
      <c r="G1418" s="240">
        <v>41045</v>
      </c>
      <c r="M1418" s="261" t="s">
        <v>44994</v>
      </c>
      <c r="N1418" s="262">
        <v>1908.64</v>
      </c>
      <c r="P1418" s="243" t="s">
        <v>17928</v>
      </c>
      <c r="Q1418" s="244">
        <v>5578.63</v>
      </c>
      <c r="R1418" s="104"/>
      <c r="S1418" s="235" t="s">
        <v>34070</v>
      </c>
      <c r="T1418" s="236">
        <v>4436.3599999999997</v>
      </c>
      <c r="V1418" s="266" t="s">
        <v>10572</v>
      </c>
      <c r="W1418" s="267">
        <v>326417.64</v>
      </c>
      <c r="Y1418" s="245" t="s">
        <v>9176</v>
      </c>
      <c r="Z1418" s="246">
        <v>206938</v>
      </c>
    </row>
    <row r="1419" spans="1:26" ht="14.5" x14ac:dyDescent="0.35">
      <c r="A1419" s="259" t="s">
        <v>5570</v>
      </c>
      <c r="B1419" s="259"/>
      <c r="C1419" s="260">
        <v>4657</v>
      </c>
      <c r="E1419" s="239" t="s">
        <v>1751</v>
      </c>
      <c r="F1419" s="239"/>
      <c r="G1419" s="240">
        <v>8387</v>
      </c>
      <c r="M1419" s="261" t="s">
        <v>44995</v>
      </c>
      <c r="N1419" s="262">
        <v>3293.56</v>
      </c>
      <c r="P1419" s="243" t="s">
        <v>17929</v>
      </c>
      <c r="Q1419" s="244">
        <v>76.02</v>
      </c>
      <c r="R1419" s="104"/>
      <c r="S1419" s="235" t="s">
        <v>22766</v>
      </c>
      <c r="T1419" s="236">
        <v>5719.47</v>
      </c>
      <c r="V1419" s="266" t="s">
        <v>12841</v>
      </c>
      <c r="W1419" s="267">
        <v>4657</v>
      </c>
      <c r="Y1419" s="245" t="s">
        <v>9391</v>
      </c>
      <c r="Z1419" s="246">
        <v>34027.980000000003</v>
      </c>
    </row>
    <row r="1420" spans="1:26" ht="14.5" x14ac:dyDescent="0.35">
      <c r="A1420" s="259" t="s">
        <v>5573</v>
      </c>
      <c r="B1420" s="259"/>
      <c r="C1420" s="260">
        <v>2926.47</v>
      </c>
      <c r="E1420" s="239" t="s">
        <v>1752</v>
      </c>
      <c r="F1420" s="239"/>
      <c r="G1420" s="240">
        <v>27707</v>
      </c>
      <c r="M1420" s="261" t="s">
        <v>55730</v>
      </c>
      <c r="N1420" s="262">
        <v>3500</v>
      </c>
      <c r="P1420" s="243" t="s">
        <v>17930</v>
      </c>
      <c r="Q1420" s="244">
        <v>15524.84</v>
      </c>
      <c r="R1420" s="104"/>
      <c r="S1420" s="235" t="s">
        <v>34071</v>
      </c>
      <c r="T1420" s="236">
        <v>25947</v>
      </c>
      <c r="V1420" s="266" t="s">
        <v>12844</v>
      </c>
      <c r="W1420" s="267">
        <v>2926.47</v>
      </c>
      <c r="Y1420" s="245" t="s">
        <v>9562</v>
      </c>
      <c r="Z1420" s="246">
        <v>14550.03</v>
      </c>
    </row>
    <row r="1421" spans="1:26" ht="14.5" x14ac:dyDescent="0.35">
      <c r="A1421" s="259" t="s">
        <v>5704</v>
      </c>
      <c r="B1421" s="259"/>
      <c r="C1421" s="260">
        <v>3590</v>
      </c>
      <c r="E1421" s="239" t="s">
        <v>1753</v>
      </c>
      <c r="F1421" s="239"/>
      <c r="G1421" s="240">
        <v>5490.38</v>
      </c>
      <c r="M1421" s="261" t="s">
        <v>55731</v>
      </c>
      <c r="N1421" s="262">
        <v>267.76</v>
      </c>
      <c r="P1421" s="243" t="s">
        <v>17931</v>
      </c>
      <c r="Q1421" s="244">
        <v>3688.09</v>
      </c>
      <c r="R1421" s="104"/>
      <c r="S1421" s="235" t="s">
        <v>34072</v>
      </c>
      <c r="T1421" s="236">
        <v>25947</v>
      </c>
      <c r="V1421" s="266" t="s">
        <v>12845</v>
      </c>
      <c r="W1421" s="267">
        <v>3590</v>
      </c>
      <c r="Y1421" s="245" t="s">
        <v>9814</v>
      </c>
      <c r="Z1421" s="246">
        <v>199202.04</v>
      </c>
    </row>
    <row r="1422" spans="1:26" ht="14.5" x14ac:dyDescent="0.35">
      <c r="A1422" s="259" t="s">
        <v>5468</v>
      </c>
      <c r="B1422" s="259"/>
      <c r="C1422" s="260">
        <v>124327</v>
      </c>
      <c r="E1422" s="239" t="s">
        <v>1754</v>
      </c>
      <c r="F1422" s="239"/>
      <c r="G1422" s="240">
        <v>14893.79</v>
      </c>
      <c r="M1422" s="261" t="s">
        <v>55732</v>
      </c>
      <c r="N1422" s="262">
        <v>843.5</v>
      </c>
      <c r="P1422" s="243" t="s">
        <v>17932</v>
      </c>
      <c r="Q1422" s="244">
        <v>6143.15</v>
      </c>
      <c r="R1422" s="104"/>
      <c r="S1422" s="235" t="s">
        <v>34073</v>
      </c>
      <c r="T1422" s="236">
        <v>3882.98</v>
      </c>
      <c r="V1422" s="266" t="s">
        <v>12846</v>
      </c>
      <c r="W1422" s="267">
        <v>124327</v>
      </c>
      <c r="Y1422" s="245" t="s">
        <v>10030</v>
      </c>
      <c r="Z1422" s="246">
        <v>5145</v>
      </c>
    </row>
    <row r="1423" spans="1:26" ht="14.5" x14ac:dyDescent="0.35">
      <c r="A1423" s="259" t="s">
        <v>5469</v>
      </c>
      <c r="B1423" s="259"/>
      <c r="C1423" s="260">
        <v>31.27</v>
      </c>
      <c r="E1423" s="239" t="s">
        <v>1755</v>
      </c>
      <c r="F1423" s="239"/>
      <c r="G1423" s="240">
        <v>1410</v>
      </c>
      <c r="M1423" s="261" t="s">
        <v>55733</v>
      </c>
      <c r="N1423" s="262">
        <v>877.46</v>
      </c>
      <c r="P1423" s="243" t="s">
        <v>17933</v>
      </c>
      <c r="Q1423" s="244">
        <v>7647.47</v>
      </c>
      <c r="R1423" s="104"/>
      <c r="S1423" s="235" t="s">
        <v>34074</v>
      </c>
      <c r="T1423" s="236">
        <v>1010.8</v>
      </c>
      <c r="V1423" s="266" t="s">
        <v>10573</v>
      </c>
      <c r="W1423" s="267">
        <v>31.27</v>
      </c>
      <c r="Y1423" s="245" t="s">
        <v>10148</v>
      </c>
      <c r="Z1423" s="246">
        <v>320305.21999999997</v>
      </c>
    </row>
    <row r="1424" spans="1:26" ht="14.5" x14ac:dyDescent="0.35">
      <c r="A1424" s="259" t="s">
        <v>5574</v>
      </c>
      <c r="B1424" s="259"/>
      <c r="C1424" s="260">
        <v>17434</v>
      </c>
      <c r="E1424" s="239" t="s">
        <v>1756</v>
      </c>
      <c r="F1424" s="239"/>
      <c r="G1424" s="240">
        <v>79850.820000000007</v>
      </c>
      <c r="M1424" s="261" t="s">
        <v>55734</v>
      </c>
      <c r="N1424" s="262">
        <v>1226.4000000000001</v>
      </c>
      <c r="P1424" s="243" t="s">
        <v>17934</v>
      </c>
      <c r="Q1424" s="244">
        <v>19294.900000000001</v>
      </c>
      <c r="R1424" s="104"/>
      <c r="S1424" s="235" t="s">
        <v>34075</v>
      </c>
      <c r="T1424" s="236">
        <v>412.81</v>
      </c>
      <c r="V1424" s="266" t="s">
        <v>12847</v>
      </c>
      <c r="W1424" s="267">
        <v>17434</v>
      </c>
      <c r="Y1424" s="245" t="s">
        <v>10382</v>
      </c>
      <c r="Z1424" s="246">
        <v>52618</v>
      </c>
    </row>
    <row r="1425" spans="1:26" ht="14.5" x14ac:dyDescent="0.35">
      <c r="A1425" s="259" t="s">
        <v>5575</v>
      </c>
      <c r="B1425" s="259"/>
      <c r="C1425" s="260">
        <v>19972</v>
      </c>
      <c r="E1425" s="239" t="s">
        <v>1757</v>
      </c>
      <c r="F1425" s="239"/>
      <c r="G1425" s="240">
        <v>23180</v>
      </c>
      <c r="M1425" s="261" t="s">
        <v>55735</v>
      </c>
      <c r="N1425" s="262">
        <v>1033.8599999999999</v>
      </c>
      <c r="P1425" s="243" t="s">
        <v>17935</v>
      </c>
      <c r="Q1425" s="244">
        <v>9450</v>
      </c>
      <c r="R1425" s="104"/>
      <c r="S1425" s="235" t="s">
        <v>34076</v>
      </c>
      <c r="T1425" s="236">
        <v>9039.41</v>
      </c>
      <c r="V1425" s="266" t="s">
        <v>12848</v>
      </c>
      <c r="W1425" s="267">
        <v>19972</v>
      </c>
      <c r="Y1425" s="245" t="s">
        <v>12300</v>
      </c>
      <c r="Z1425" s="246">
        <v>1173.6400000000001</v>
      </c>
    </row>
    <row r="1426" spans="1:26" ht="14.5" x14ac:dyDescent="0.35">
      <c r="A1426" s="259" t="s">
        <v>5576</v>
      </c>
      <c r="B1426" s="259"/>
      <c r="C1426" s="260">
        <v>2146</v>
      </c>
      <c r="E1426" s="239" t="s">
        <v>1758</v>
      </c>
      <c r="F1426" s="239"/>
      <c r="G1426" s="240">
        <v>1144</v>
      </c>
      <c r="M1426" s="261" t="s">
        <v>55736</v>
      </c>
      <c r="N1426" s="262">
        <v>6878.19</v>
      </c>
      <c r="P1426" s="243" t="s">
        <v>17936</v>
      </c>
      <c r="Q1426" s="244">
        <v>695.5</v>
      </c>
      <c r="R1426" s="104"/>
      <c r="S1426" s="235" t="s">
        <v>22813</v>
      </c>
      <c r="T1426" s="236">
        <v>3882.98</v>
      </c>
      <c r="V1426" s="266" t="s">
        <v>12849</v>
      </c>
      <c r="W1426" s="267">
        <v>2146</v>
      </c>
      <c r="Y1426" s="245" t="s">
        <v>12426</v>
      </c>
      <c r="Z1426" s="246">
        <v>1747.39</v>
      </c>
    </row>
    <row r="1427" spans="1:26" ht="14.5" x14ac:dyDescent="0.35">
      <c r="A1427" s="259" t="s">
        <v>5577</v>
      </c>
      <c r="B1427" s="259"/>
      <c r="C1427" s="260">
        <v>3058</v>
      </c>
      <c r="E1427" s="239" t="s">
        <v>1759</v>
      </c>
      <c r="F1427" s="239"/>
      <c r="G1427" s="240">
        <v>85500</v>
      </c>
      <c r="M1427" s="261" t="s">
        <v>55737</v>
      </c>
      <c r="N1427" s="262">
        <v>1146.08</v>
      </c>
      <c r="P1427" s="243" t="s">
        <v>17937</v>
      </c>
      <c r="Q1427" s="244">
        <v>165.13</v>
      </c>
      <c r="R1427" s="104"/>
      <c r="S1427" s="235" t="s">
        <v>22814</v>
      </c>
      <c r="T1427" s="236">
        <v>1010.8</v>
      </c>
      <c r="V1427" s="266" t="s">
        <v>12850</v>
      </c>
      <c r="W1427" s="267">
        <v>3058</v>
      </c>
      <c r="Y1427" s="245" t="s">
        <v>10491</v>
      </c>
      <c r="Z1427" s="246">
        <v>69942.42</v>
      </c>
    </row>
    <row r="1428" spans="1:26" ht="14.5" x14ac:dyDescent="0.35">
      <c r="A1428" s="259" t="s">
        <v>5470</v>
      </c>
      <c r="B1428" s="259"/>
      <c r="C1428" s="260">
        <v>18176.3</v>
      </c>
      <c r="E1428" s="239" t="s">
        <v>1760</v>
      </c>
      <c r="F1428" s="239"/>
      <c r="G1428" s="240">
        <v>1276.3699999999999</v>
      </c>
      <c r="M1428" s="261" t="s">
        <v>37984</v>
      </c>
      <c r="N1428" s="262">
        <v>7624.75</v>
      </c>
      <c r="P1428" s="243" t="s">
        <v>17938</v>
      </c>
      <c r="Q1428" s="244">
        <v>1030.6199999999999</v>
      </c>
      <c r="R1428" s="104"/>
      <c r="S1428" s="235" t="s">
        <v>34077</v>
      </c>
      <c r="T1428" s="236">
        <v>412.81</v>
      </c>
      <c r="V1428" s="266" t="s">
        <v>10574</v>
      </c>
      <c r="W1428" s="267">
        <v>18176.3</v>
      </c>
      <c r="Y1428" s="245" t="s">
        <v>10519</v>
      </c>
      <c r="Z1428" s="246">
        <v>3379.81</v>
      </c>
    </row>
    <row r="1429" spans="1:26" ht="14.5" x14ac:dyDescent="0.35">
      <c r="A1429" s="259" t="s">
        <v>5471</v>
      </c>
      <c r="B1429" s="259"/>
      <c r="C1429" s="260">
        <v>16463.7</v>
      </c>
      <c r="E1429" s="239" t="s">
        <v>1761</v>
      </c>
      <c r="F1429" s="239"/>
      <c r="G1429" s="240">
        <v>172368.46</v>
      </c>
      <c r="M1429" s="261" t="s">
        <v>47501</v>
      </c>
      <c r="N1429" s="262">
        <v>2433.7600000000002</v>
      </c>
      <c r="P1429" s="243" t="s">
        <v>17939</v>
      </c>
      <c r="Q1429" s="244">
        <v>5096.75</v>
      </c>
      <c r="R1429" s="104"/>
      <c r="S1429" s="235" t="s">
        <v>22816</v>
      </c>
      <c r="T1429" s="236">
        <v>9039.41</v>
      </c>
      <c r="V1429" s="266" t="s">
        <v>12851</v>
      </c>
      <c r="W1429" s="267">
        <v>16463.7</v>
      </c>
      <c r="Y1429" s="245" t="s">
        <v>12852</v>
      </c>
      <c r="Z1429" s="246">
        <v>8121.45</v>
      </c>
    </row>
    <row r="1430" spans="1:26" ht="14.5" x14ac:dyDescent="0.35">
      <c r="A1430" s="259" t="s">
        <v>5472</v>
      </c>
      <c r="B1430" s="259"/>
      <c r="C1430" s="260">
        <v>46595.62</v>
      </c>
      <c r="E1430" s="239" t="s">
        <v>1762</v>
      </c>
      <c r="F1430" s="239"/>
      <c r="G1430" s="240">
        <v>4302</v>
      </c>
      <c r="M1430" s="261" t="s">
        <v>36529</v>
      </c>
      <c r="N1430" s="262">
        <v>57665.23</v>
      </c>
      <c r="P1430" s="243" t="s">
        <v>17940</v>
      </c>
      <c r="Q1430" s="244">
        <v>9</v>
      </c>
      <c r="R1430" s="104"/>
      <c r="S1430" s="235" t="s">
        <v>34078</v>
      </c>
      <c r="T1430" s="236">
        <v>22025</v>
      </c>
      <c r="V1430" s="266" t="s">
        <v>12852</v>
      </c>
      <c r="W1430" s="267">
        <v>46595.62</v>
      </c>
      <c r="Y1430" s="245" t="s">
        <v>13134</v>
      </c>
      <c r="Z1430" s="246">
        <v>574182.06000000006</v>
      </c>
    </row>
    <row r="1431" spans="1:26" ht="14.5" x14ac:dyDescent="0.35">
      <c r="A1431" s="259" t="s">
        <v>14048</v>
      </c>
      <c r="B1431" s="259"/>
      <c r="C1431" s="260">
        <v>14032</v>
      </c>
      <c r="E1431" s="239" t="s">
        <v>1763</v>
      </c>
      <c r="F1431" s="239"/>
      <c r="G1431" s="240">
        <v>2960</v>
      </c>
      <c r="M1431" s="261" t="s">
        <v>36530</v>
      </c>
      <c r="N1431" s="262">
        <v>150103.1</v>
      </c>
      <c r="P1431" s="243" t="s">
        <v>17941</v>
      </c>
      <c r="Q1431" s="244">
        <v>2560</v>
      </c>
      <c r="R1431" s="104"/>
      <c r="S1431" s="235" t="s">
        <v>34079</v>
      </c>
      <c r="T1431" s="236">
        <v>22025</v>
      </c>
      <c r="V1431" s="266" t="s">
        <v>13765</v>
      </c>
      <c r="W1431" s="267">
        <v>14032</v>
      </c>
      <c r="Y1431" s="245" t="s">
        <v>10707</v>
      </c>
      <c r="Z1431" s="246">
        <v>2693511.56</v>
      </c>
    </row>
    <row r="1432" spans="1:26" ht="14.5" x14ac:dyDescent="0.35">
      <c r="A1432" s="259" t="s">
        <v>5474</v>
      </c>
      <c r="B1432" s="259"/>
      <c r="C1432" s="260">
        <v>884383.78</v>
      </c>
      <c r="E1432" s="239" t="s">
        <v>1764</v>
      </c>
      <c r="F1432" s="239"/>
      <c r="G1432" s="240">
        <v>12828</v>
      </c>
      <c r="M1432" s="261" t="s">
        <v>47502</v>
      </c>
      <c r="N1432" s="262">
        <v>18504.66</v>
      </c>
      <c r="P1432" s="243" t="s">
        <v>17942</v>
      </c>
      <c r="Q1432" s="244">
        <v>771</v>
      </c>
      <c r="R1432" s="104"/>
      <c r="S1432" s="235" t="s">
        <v>34080</v>
      </c>
      <c r="T1432" s="236">
        <v>4325.3999999999996</v>
      </c>
      <c r="V1432" s="266" t="s">
        <v>12854</v>
      </c>
      <c r="W1432" s="267">
        <v>884383.78</v>
      </c>
      <c r="Y1432" s="245" t="s">
        <v>7549</v>
      </c>
      <c r="Z1432" s="246">
        <v>43619</v>
      </c>
    </row>
    <row r="1433" spans="1:26" ht="14.5" x14ac:dyDescent="0.35">
      <c r="A1433" s="259" t="s">
        <v>5579</v>
      </c>
      <c r="B1433" s="259"/>
      <c r="C1433" s="260">
        <v>1414.2</v>
      </c>
      <c r="E1433" s="239" t="s">
        <v>1765</v>
      </c>
      <c r="F1433" s="239"/>
      <c r="G1433" s="240">
        <v>937</v>
      </c>
      <c r="M1433" s="261" t="s">
        <v>51056</v>
      </c>
      <c r="N1433" s="262">
        <v>19646.849999999999</v>
      </c>
      <c r="P1433" s="243" t="s">
        <v>17943</v>
      </c>
      <c r="Q1433" s="244">
        <v>1092.98</v>
      </c>
      <c r="R1433" s="104"/>
      <c r="S1433" s="235" t="s">
        <v>34081</v>
      </c>
      <c r="T1433" s="236">
        <v>110</v>
      </c>
      <c r="V1433" s="266" t="s">
        <v>12855</v>
      </c>
      <c r="W1433" s="267">
        <v>1414.2</v>
      </c>
      <c r="Y1433" s="245" t="s">
        <v>8220</v>
      </c>
      <c r="Z1433" s="246">
        <v>11949.52</v>
      </c>
    </row>
    <row r="1434" spans="1:26" ht="14.5" x14ac:dyDescent="0.35">
      <c r="A1434" s="259" t="s">
        <v>5580</v>
      </c>
      <c r="B1434" s="259"/>
      <c r="C1434" s="260">
        <v>4380</v>
      </c>
      <c r="E1434" s="239" t="s">
        <v>1766</v>
      </c>
      <c r="F1434" s="239"/>
      <c r="G1434" s="240">
        <v>1881</v>
      </c>
      <c r="M1434" s="261" t="s">
        <v>47503</v>
      </c>
      <c r="N1434" s="262">
        <v>2045836.24</v>
      </c>
      <c r="P1434" s="243" t="s">
        <v>17944</v>
      </c>
      <c r="Q1434" s="244">
        <v>1444.5</v>
      </c>
      <c r="R1434" s="104"/>
      <c r="S1434" s="235" t="s">
        <v>34082</v>
      </c>
      <c r="T1434" s="236">
        <v>2217.9</v>
      </c>
      <c r="V1434" s="266" t="s">
        <v>12856</v>
      </c>
      <c r="W1434" s="267">
        <v>4380</v>
      </c>
      <c r="Y1434" s="245" t="s">
        <v>8631</v>
      </c>
      <c r="Z1434" s="246">
        <v>4919.9399999999996</v>
      </c>
    </row>
    <row r="1435" spans="1:26" ht="14.5" x14ac:dyDescent="0.35">
      <c r="A1435" s="259" t="s">
        <v>5581</v>
      </c>
      <c r="B1435" s="259"/>
      <c r="C1435" s="260">
        <v>12837</v>
      </c>
      <c r="E1435" s="239" t="s">
        <v>1767</v>
      </c>
      <c r="F1435" s="239"/>
      <c r="G1435" s="240">
        <v>148362</v>
      </c>
      <c r="M1435" s="261" t="s">
        <v>51057</v>
      </c>
      <c r="N1435" s="262">
        <v>712.35</v>
      </c>
      <c r="P1435" s="243" t="s">
        <v>17945</v>
      </c>
      <c r="Q1435" s="244">
        <v>6717.59</v>
      </c>
      <c r="R1435" s="104"/>
      <c r="S1435" s="235" t="s">
        <v>34083</v>
      </c>
      <c r="T1435" s="236">
        <v>1984.7</v>
      </c>
      <c r="V1435" s="266" t="s">
        <v>12857</v>
      </c>
      <c r="W1435" s="267">
        <v>12837</v>
      </c>
      <c r="Y1435" s="245" t="s">
        <v>8916</v>
      </c>
      <c r="Z1435" s="246">
        <v>1988</v>
      </c>
    </row>
    <row r="1436" spans="1:26" ht="14.5" x14ac:dyDescent="0.35">
      <c r="A1436" s="259" t="s">
        <v>5584</v>
      </c>
      <c r="B1436" s="259"/>
      <c r="C1436" s="260">
        <v>9936</v>
      </c>
      <c r="E1436" s="239" t="s">
        <v>1768</v>
      </c>
      <c r="F1436" s="239"/>
      <c r="G1436" s="240">
        <v>4510</v>
      </c>
      <c r="M1436" s="261" t="s">
        <v>36531</v>
      </c>
      <c r="N1436" s="262">
        <v>174537.83</v>
      </c>
      <c r="P1436" s="243" t="s">
        <v>17946</v>
      </c>
      <c r="Q1436" s="244">
        <v>1285</v>
      </c>
      <c r="R1436" s="104"/>
      <c r="S1436" s="235" t="s">
        <v>22888</v>
      </c>
      <c r="T1436" s="236">
        <v>4325.3999999999996</v>
      </c>
      <c r="V1436" s="266" t="s">
        <v>12860</v>
      </c>
      <c r="W1436" s="267">
        <v>9936</v>
      </c>
      <c r="Y1436" s="245" t="s">
        <v>9177</v>
      </c>
      <c r="Z1436" s="246">
        <v>23539.13</v>
      </c>
    </row>
    <row r="1437" spans="1:26" ht="14.5" x14ac:dyDescent="0.35">
      <c r="A1437" s="259" t="s">
        <v>5586</v>
      </c>
      <c r="B1437" s="259"/>
      <c r="C1437" s="260">
        <v>5574</v>
      </c>
      <c r="E1437" s="239" t="s">
        <v>476</v>
      </c>
      <c r="F1437" s="239"/>
      <c r="G1437" s="240">
        <v>27927</v>
      </c>
      <c r="M1437" s="261" t="s">
        <v>36532</v>
      </c>
      <c r="N1437" s="262">
        <v>539396.56999999995</v>
      </c>
      <c r="P1437" s="243" t="s">
        <v>17947</v>
      </c>
      <c r="Q1437" s="244">
        <v>2960</v>
      </c>
      <c r="R1437" s="104"/>
      <c r="S1437" s="235" t="s">
        <v>34084</v>
      </c>
      <c r="T1437" s="236">
        <v>110</v>
      </c>
      <c r="V1437" s="266" t="s">
        <v>12862</v>
      </c>
      <c r="W1437" s="267">
        <v>5574</v>
      </c>
      <c r="Y1437" s="245" t="s">
        <v>9392</v>
      </c>
      <c r="Z1437" s="246">
        <v>42140</v>
      </c>
    </row>
    <row r="1438" spans="1:26" ht="14.5" x14ac:dyDescent="0.35">
      <c r="A1438" s="259" t="s">
        <v>5587</v>
      </c>
      <c r="B1438" s="259"/>
      <c r="C1438" s="260">
        <v>294.52999999999997</v>
      </c>
      <c r="E1438" s="239" t="s">
        <v>1769</v>
      </c>
      <c r="F1438" s="239"/>
      <c r="G1438" s="240">
        <v>499.95</v>
      </c>
      <c r="M1438" s="261" t="s">
        <v>36533</v>
      </c>
      <c r="N1438" s="262">
        <v>41032.879999999997</v>
      </c>
      <c r="P1438" s="243" t="s">
        <v>17948</v>
      </c>
      <c r="Q1438" s="244">
        <v>2600</v>
      </c>
      <c r="R1438" s="104"/>
      <c r="S1438" s="235" t="s">
        <v>22894</v>
      </c>
      <c r="T1438" s="236">
        <v>2217.9</v>
      </c>
      <c r="V1438" s="266" t="s">
        <v>12863</v>
      </c>
      <c r="W1438" s="267">
        <v>294.52999999999997</v>
      </c>
      <c r="Y1438" s="245" t="s">
        <v>9563</v>
      </c>
      <c r="Z1438" s="246">
        <v>2401</v>
      </c>
    </row>
    <row r="1439" spans="1:26" ht="14.5" x14ac:dyDescent="0.35">
      <c r="A1439" s="259" t="s">
        <v>5588</v>
      </c>
      <c r="B1439" s="259"/>
      <c r="C1439" s="260">
        <v>3355</v>
      </c>
      <c r="E1439" s="239" t="s">
        <v>4456</v>
      </c>
      <c r="F1439" s="239"/>
      <c r="G1439" s="240">
        <v>1406.6</v>
      </c>
      <c r="M1439" s="261" t="s">
        <v>37985</v>
      </c>
      <c r="N1439" s="262">
        <v>1226.32</v>
      </c>
      <c r="P1439" s="243" t="s">
        <v>17949</v>
      </c>
      <c r="Q1439" s="244">
        <v>188.74</v>
      </c>
      <c r="R1439" s="104"/>
      <c r="S1439" s="235" t="s">
        <v>22898</v>
      </c>
      <c r="T1439" s="236">
        <v>1984.7</v>
      </c>
      <c r="V1439" s="266" t="s">
        <v>12864</v>
      </c>
      <c r="W1439" s="267">
        <v>3355</v>
      </c>
      <c r="Y1439" s="245" t="s">
        <v>9815</v>
      </c>
      <c r="Z1439" s="246">
        <v>48215</v>
      </c>
    </row>
    <row r="1440" spans="1:26" ht="14.5" x14ac:dyDescent="0.35">
      <c r="A1440" s="259" t="s">
        <v>14050</v>
      </c>
      <c r="B1440" s="259"/>
      <c r="C1440" s="260">
        <v>4138</v>
      </c>
      <c r="E1440" s="239" t="s">
        <v>1770</v>
      </c>
      <c r="F1440" s="239"/>
      <c r="G1440" s="240">
        <v>1069.9000000000001</v>
      </c>
      <c r="M1440" s="261" t="s">
        <v>51966</v>
      </c>
      <c r="N1440" s="262">
        <v>15471</v>
      </c>
      <c r="P1440" s="243" t="s">
        <v>17950</v>
      </c>
      <c r="Q1440" s="244">
        <v>21.89</v>
      </c>
      <c r="R1440" s="104"/>
      <c r="S1440" s="235" t="s">
        <v>34085</v>
      </c>
      <c r="T1440" s="236">
        <v>405.56</v>
      </c>
      <c r="V1440" s="266" t="s">
        <v>13766</v>
      </c>
      <c r="W1440" s="267">
        <v>4138</v>
      </c>
      <c r="Y1440" s="245" t="s">
        <v>10149</v>
      </c>
      <c r="Z1440" s="246">
        <v>22191</v>
      </c>
    </row>
    <row r="1441" spans="1:26" ht="14.5" x14ac:dyDescent="0.35">
      <c r="A1441" s="259" t="s">
        <v>5475</v>
      </c>
      <c r="B1441" s="259"/>
      <c r="C1441" s="260">
        <v>62885</v>
      </c>
      <c r="E1441" s="239" t="s">
        <v>4457</v>
      </c>
      <c r="F1441" s="239"/>
      <c r="G1441" s="240">
        <v>1237.73</v>
      </c>
      <c r="M1441" s="261" t="s">
        <v>55738</v>
      </c>
      <c r="N1441" s="262">
        <v>5.56</v>
      </c>
      <c r="P1441" s="243" t="s">
        <v>17951</v>
      </c>
      <c r="Q1441" s="244">
        <v>381.18</v>
      </c>
      <c r="R1441" s="104"/>
      <c r="S1441" s="235" t="s">
        <v>34086</v>
      </c>
      <c r="T1441" s="236">
        <v>3166.37</v>
      </c>
      <c r="V1441" s="266" t="s">
        <v>12865</v>
      </c>
      <c r="W1441" s="267">
        <v>62885</v>
      </c>
      <c r="Y1441" s="245" t="s">
        <v>10308</v>
      </c>
      <c r="Z1441" s="246">
        <v>7698.42</v>
      </c>
    </row>
    <row r="1442" spans="1:26" ht="14.5" x14ac:dyDescent="0.35">
      <c r="A1442" s="259" t="s">
        <v>5476</v>
      </c>
      <c r="B1442" s="259"/>
      <c r="C1442" s="260">
        <v>37715.56</v>
      </c>
      <c r="E1442" s="239" t="s">
        <v>1771</v>
      </c>
      <c r="F1442" s="239"/>
      <c r="G1442" s="240">
        <v>82165</v>
      </c>
      <c r="M1442" s="261" t="s">
        <v>55739</v>
      </c>
      <c r="N1442" s="262">
        <v>491765.69</v>
      </c>
      <c r="P1442" s="243" t="s">
        <v>17952</v>
      </c>
      <c r="Q1442" s="244">
        <v>2205.19</v>
      </c>
      <c r="R1442" s="104"/>
      <c r="S1442" s="235" t="s">
        <v>34087</v>
      </c>
      <c r="T1442" s="236">
        <v>149.9</v>
      </c>
      <c r="V1442" s="266" t="s">
        <v>12866</v>
      </c>
      <c r="W1442" s="267">
        <v>37715.56</v>
      </c>
      <c r="Y1442" s="245" t="s">
        <v>12427</v>
      </c>
      <c r="Z1442" s="246">
        <v>393.75</v>
      </c>
    </row>
    <row r="1443" spans="1:26" ht="14.5" x14ac:dyDescent="0.35">
      <c r="A1443" s="259" t="s">
        <v>5477</v>
      </c>
      <c r="B1443" s="259"/>
      <c r="C1443" s="260">
        <v>16310.86</v>
      </c>
      <c r="E1443" s="239" t="s">
        <v>1772</v>
      </c>
      <c r="F1443" s="239"/>
      <c r="G1443" s="240">
        <v>53040</v>
      </c>
      <c r="M1443" s="261" t="s">
        <v>44996</v>
      </c>
      <c r="N1443" s="262">
        <v>205104.15</v>
      </c>
      <c r="P1443" s="243" t="s">
        <v>17953</v>
      </c>
      <c r="Q1443" s="244">
        <v>179.98</v>
      </c>
      <c r="R1443" s="104"/>
      <c r="S1443" s="235" t="s">
        <v>34088</v>
      </c>
      <c r="T1443" s="236">
        <v>2217.8000000000002</v>
      </c>
      <c r="V1443" s="266" t="s">
        <v>10576</v>
      </c>
      <c r="W1443" s="267">
        <v>16310.86</v>
      </c>
      <c r="Y1443" s="245" t="s">
        <v>13367</v>
      </c>
      <c r="Z1443" s="246">
        <v>64853.279999999999</v>
      </c>
    </row>
    <row r="1444" spans="1:26" ht="14.5" x14ac:dyDescent="0.35">
      <c r="A1444" s="259" t="s">
        <v>5589</v>
      </c>
      <c r="B1444" s="259"/>
      <c r="C1444" s="260">
        <v>5808.63</v>
      </c>
      <c r="E1444" s="239" t="s">
        <v>1773</v>
      </c>
      <c r="F1444" s="239"/>
      <c r="G1444" s="240">
        <v>23978</v>
      </c>
      <c r="M1444" s="261" t="s">
        <v>44997</v>
      </c>
      <c r="N1444" s="262">
        <v>17843.75</v>
      </c>
      <c r="P1444" s="243" t="s">
        <v>17954</v>
      </c>
      <c r="Q1444" s="244">
        <v>1055</v>
      </c>
      <c r="R1444" s="104"/>
      <c r="S1444" s="235" t="s">
        <v>34089</v>
      </c>
      <c r="T1444" s="236">
        <v>4685.37</v>
      </c>
      <c r="V1444" s="266" t="s">
        <v>12867</v>
      </c>
      <c r="W1444" s="267">
        <v>5808.63</v>
      </c>
      <c r="Y1444" s="245" t="s">
        <v>10708</v>
      </c>
      <c r="Z1444" s="246">
        <v>273908.03999999998</v>
      </c>
    </row>
    <row r="1445" spans="1:26" ht="14.5" x14ac:dyDescent="0.35">
      <c r="A1445" s="259" t="s">
        <v>5478</v>
      </c>
      <c r="B1445" s="259"/>
      <c r="C1445" s="260">
        <v>112112.13</v>
      </c>
      <c r="E1445" s="239" t="s">
        <v>1774</v>
      </c>
      <c r="F1445" s="239"/>
      <c r="G1445" s="240">
        <v>174062.25</v>
      </c>
      <c r="M1445" s="261" t="s">
        <v>44998</v>
      </c>
      <c r="N1445" s="262">
        <v>1365.05</v>
      </c>
      <c r="P1445" s="243" t="s">
        <v>17955</v>
      </c>
      <c r="Q1445" s="244">
        <v>10338</v>
      </c>
      <c r="R1445" s="104"/>
      <c r="S1445" s="235" t="s">
        <v>34090</v>
      </c>
      <c r="T1445" s="236">
        <v>405.56</v>
      </c>
      <c r="V1445" s="266" t="s">
        <v>12869</v>
      </c>
      <c r="W1445" s="267">
        <v>112112.13</v>
      </c>
      <c r="Y1445" s="245" t="s">
        <v>7776</v>
      </c>
      <c r="Z1445" s="246">
        <v>3259</v>
      </c>
    </row>
    <row r="1446" spans="1:26" ht="14.5" x14ac:dyDescent="0.35">
      <c r="A1446" s="259" t="s">
        <v>5592</v>
      </c>
      <c r="B1446" s="259"/>
      <c r="C1446" s="260">
        <v>2093</v>
      </c>
      <c r="E1446" s="239" t="s">
        <v>1775</v>
      </c>
      <c r="F1446" s="239"/>
      <c r="G1446" s="240">
        <v>19924.32</v>
      </c>
      <c r="M1446" s="261" t="s">
        <v>55740</v>
      </c>
      <c r="N1446" s="262">
        <v>2887.27</v>
      </c>
      <c r="P1446" s="243" t="s">
        <v>17956</v>
      </c>
      <c r="Q1446" s="244">
        <v>5948.79</v>
      </c>
      <c r="R1446" s="104"/>
      <c r="S1446" s="235" t="s">
        <v>22918</v>
      </c>
      <c r="T1446" s="236">
        <v>3166.37</v>
      </c>
      <c r="V1446" s="266" t="s">
        <v>12871</v>
      </c>
      <c r="W1446" s="267">
        <v>2093</v>
      </c>
      <c r="Y1446" s="245" t="s">
        <v>7962</v>
      </c>
      <c r="Z1446" s="246">
        <v>981</v>
      </c>
    </row>
    <row r="1447" spans="1:26" ht="14.5" x14ac:dyDescent="0.35">
      <c r="A1447" s="259" t="s">
        <v>5593</v>
      </c>
      <c r="B1447" s="259"/>
      <c r="C1447" s="260">
        <v>4042</v>
      </c>
      <c r="E1447" s="239" t="s">
        <v>1776</v>
      </c>
      <c r="F1447" s="239"/>
      <c r="G1447" s="240">
        <v>65821.86</v>
      </c>
      <c r="M1447" s="261" t="s">
        <v>44999</v>
      </c>
      <c r="N1447" s="262">
        <v>13408.33</v>
      </c>
      <c r="P1447" s="243" t="s">
        <v>17957</v>
      </c>
      <c r="Q1447" s="244">
        <v>411.86</v>
      </c>
      <c r="R1447" s="104"/>
      <c r="S1447" s="235" t="s">
        <v>22919</v>
      </c>
      <c r="T1447" s="236">
        <v>149.9</v>
      </c>
      <c r="V1447" s="266" t="s">
        <v>12873</v>
      </c>
      <c r="W1447" s="267">
        <v>4042</v>
      </c>
      <c r="Y1447" s="245" t="s">
        <v>8221</v>
      </c>
      <c r="Z1447" s="246">
        <v>9805</v>
      </c>
    </row>
    <row r="1448" spans="1:26" ht="14.5" x14ac:dyDescent="0.35">
      <c r="A1448" s="259" t="s">
        <v>5480</v>
      </c>
      <c r="B1448" s="259"/>
      <c r="C1448" s="260">
        <v>77816.84</v>
      </c>
      <c r="E1448" s="239" t="s">
        <v>1777</v>
      </c>
      <c r="F1448" s="239"/>
      <c r="G1448" s="240">
        <v>2293.9</v>
      </c>
      <c r="M1448" s="261" t="s">
        <v>45000</v>
      </c>
      <c r="N1448" s="262">
        <v>1025.75</v>
      </c>
      <c r="P1448" s="243" t="s">
        <v>17958</v>
      </c>
      <c r="Q1448" s="244">
        <v>1444.5</v>
      </c>
      <c r="R1448" s="104"/>
      <c r="S1448" s="235" t="s">
        <v>34091</v>
      </c>
      <c r="T1448" s="236">
        <v>2217.8000000000002</v>
      </c>
      <c r="V1448" s="266" t="s">
        <v>12874</v>
      </c>
      <c r="W1448" s="267">
        <v>77816.84</v>
      </c>
      <c r="Y1448" s="245" t="s">
        <v>8632</v>
      </c>
      <c r="Z1448" s="246">
        <v>1636</v>
      </c>
    </row>
    <row r="1449" spans="1:26" ht="14.5" x14ac:dyDescent="0.35">
      <c r="A1449" s="259" t="s">
        <v>5594</v>
      </c>
      <c r="B1449" s="259"/>
      <c r="C1449" s="260">
        <v>2564</v>
      </c>
      <c r="E1449" s="239" t="s">
        <v>1778</v>
      </c>
      <c r="F1449" s="239"/>
      <c r="G1449" s="240">
        <v>26902.880000000001</v>
      </c>
      <c r="M1449" s="261" t="s">
        <v>55741</v>
      </c>
      <c r="N1449" s="262">
        <v>2169.59</v>
      </c>
      <c r="P1449" s="243" t="s">
        <v>17959</v>
      </c>
      <c r="Q1449" s="244">
        <v>677.95</v>
      </c>
      <c r="R1449" s="104"/>
      <c r="S1449" s="235" t="s">
        <v>22920</v>
      </c>
      <c r="T1449" s="236">
        <v>4685.37</v>
      </c>
      <c r="V1449" s="266" t="s">
        <v>12875</v>
      </c>
      <c r="W1449" s="267">
        <v>2564</v>
      </c>
      <c r="Y1449" s="245" t="s">
        <v>9062</v>
      </c>
      <c r="Z1449" s="246">
        <v>7237.8</v>
      </c>
    </row>
    <row r="1450" spans="1:26" ht="14.5" x14ac:dyDescent="0.35">
      <c r="A1450" s="259" t="s">
        <v>5595</v>
      </c>
      <c r="B1450" s="259"/>
      <c r="C1450" s="260">
        <v>4205</v>
      </c>
      <c r="E1450" s="239" t="s">
        <v>477</v>
      </c>
      <c r="F1450" s="239"/>
      <c r="G1450" s="240">
        <v>3990</v>
      </c>
      <c r="M1450" s="261" t="s">
        <v>51058</v>
      </c>
      <c r="N1450" s="262">
        <v>92004.21</v>
      </c>
      <c r="P1450" s="243" t="s">
        <v>17960</v>
      </c>
      <c r="Q1450" s="244">
        <v>17499.400000000001</v>
      </c>
      <c r="R1450" s="104"/>
      <c r="S1450" s="235" t="s">
        <v>15520</v>
      </c>
      <c r="T1450" s="236">
        <v>144029.57</v>
      </c>
      <c r="V1450" s="266" t="s">
        <v>12876</v>
      </c>
      <c r="W1450" s="267">
        <v>4205</v>
      </c>
      <c r="Y1450" s="245" t="s">
        <v>9393</v>
      </c>
      <c r="Z1450" s="246">
        <v>31934.799999999999</v>
      </c>
    </row>
    <row r="1451" spans="1:26" ht="14.5" x14ac:dyDescent="0.35">
      <c r="A1451" s="259" t="s">
        <v>5481</v>
      </c>
      <c r="B1451" s="259"/>
      <c r="C1451" s="260">
        <v>48792</v>
      </c>
      <c r="E1451" s="239" t="s">
        <v>1779</v>
      </c>
      <c r="F1451" s="239"/>
      <c r="G1451" s="240">
        <v>3209.79</v>
      </c>
      <c r="M1451" s="261" t="s">
        <v>52937</v>
      </c>
      <c r="N1451" s="262">
        <v>1664.38</v>
      </c>
      <c r="P1451" s="243" t="s">
        <v>17961</v>
      </c>
      <c r="Q1451" s="244">
        <v>2844</v>
      </c>
      <c r="R1451" s="104"/>
      <c r="S1451" s="235" t="s">
        <v>15521</v>
      </c>
      <c r="T1451" s="236">
        <v>82860.429999999993</v>
      </c>
      <c r="V1451" s="266" t="s">
        <v>12877</v>
      </c>
      <c r="W1451" s="267">
        <v>48792</v>
      </c>
      <c r="Y1451" s="245" t="s">
        <v>9564</v>
      </c>
      <c r="Z1451" s="246">
        <v>2000</v>
      </c>
    </row>
    <row r="1452" spans="1:26" ht="14.5" x14ac:dyDescent="0.35">
      <c r="A1452" s="259" t="s">
        <v>5482</v>
      </c>
      <c r="B1452" s="259"/>
      <c r="C1452" s="260">
        <v>86480.14</v>
      </c>
      <c r="E1452" s="239" t="s">
        <v>1780</v>
      </c>
      <c r="F1452" s="239"/>
      <c r="G1452" s="240">
        <v>139427.99</v>
      </c>
      <c r="M1452" s="261" t="s">
        <v>51059</v>
      </c>
      <c r="N1452" s="262">
        <v>48055.6</v>
      </c>
      <c r="P1452" s="243" t="s">
        <v>17962</v>
      </c>
      <c r="Q1452" s="244">
        <v>9547.24</v>
      </c>
      <c r="R1452" s="104"/>
      <c r="S1452" s="235" t="s">
        <v>34092</v>
      </c>
      <c r="T1452" s="236">
        <v>7603.66</v>
      </c>
      <c r="V1452" s="266" t="s">
        <v>12878</v>
      </c>
      <c r="W1452" s="267">
        <v>86480.14</v>
      </c>
      <c r="Y1452" s="245" t="s">
        <v>9816</v>
      </c>
      <c r="Z1452" s="246">
        <v>11218</v>
      </c>
    </row>
    <row r="1453" spans="1:26" ht="14.5" x14ac:dyDescent="0.35">
      <c r="A1453" s="259" t="s">
        <v>5483</v>
      </c>
      <c r="B1453" s="259"/>
      <c r="C1453" s="260">
        <v>2005.27</v>
      </c>
      <c r="E1453" s="239" t="s">
        <v>1781</v>
      </c>
      <c r="F1453" s="239"/>
      <c r="G1453" s="240">
        <v>5050</v>
      </c>
      <c r="M1453" s="261" t="s">
        <v>51060</v>
      </c>
      <c r="N1453" s="262">
        <v>12769.2</v>
      </c>
      <c r="P1453" s="243" t="s">
        <v>17963</v>
      </c>
      <c r="Q1453" s="244">
        <v>724.76</v>
      </c>
      <c r="R1453" s="104"/>
      <c r="S1453" s="235" t="s">
        <v>34093</v>
      </c>
      <c r="T1453" s="236">
        <v>22484.67</v>
      </c>
      <c r="V1453" s="266" t="s">
        <v>12879</v>
      </c>
      <c r="W1453" s="267">
        <v>2005.27</v>
      </c>
      <c r="Y1453" s="245" t="s">
        <v>10309</v>
      </c>
      <c r="Z1453" s="246">
        <v>20589.7</v>
      </c>
    </row>
    <row r="1454" spans="1:26" ht="14.5" x14ac:dyDescent="0.35">
      <c r="A1454" s="259" t="s">
        <v>5484</v>
      </c>
      <c r="B1454" s="259"/>
      <c r="C1454" s="260">
        <v>193992.66</v>
      </c>
      <c r="E1454" s="239" t="s">
        <v>1782</v>
      </c>
      <c r="F1454" s="239"/>
      <c r="G1454" s="240">
        <v>68470</v>
      </c>
      <c r="M1454" s="261" t="s">
        <v>51061</v>
      </c>
      <c r="N1454" s="262">
        <v>7931.25</v>
      </c>
      <c r="P1454" s="243" t="s">
        <v>17964</v>
      </c>
      <c r="Q1454" s="244">
        <v>10557.67</v>
      </c>
      <c r="R1454" s="104"/>
      <c r="S1454" s="235" t="s">
        <v>34094</v>
      </c>
      <c r="T1454" s="236">
        <v>21768.54</v>
      </c>
      <c r="V1454" s="266" t="s">
        <v>12880</v>
      </c>
      <c r="W1454" s="267">
        <v>193992.66</v>
      </c>
      <c r="Y1454" s="245" t="s">
        <v>12618</v>
      </c>
      <c r="Z1454" s="246">
        <v>13078</v>
      </c>
    </row>
    <row r="1455" spans="1:26" ht="14.5" x14ac:dyDescent="0.35">
      <c r="A1455" s="259" t="s">
        <v>5485</v>
      </c>
      <c r="B1455" s="259"/>
      <c r="C1455" s="260">
        <v>12708.65</v>
      </c>
      <c r="E1455" s="239" t="s">
        <v>1783</v>
      </c>
      <c r="F1455" s="239"/>
      <c r="G1455" s="240">
        <v>1223</v>
      </c>
      <c r="M1455" s="261" t="s">
        <v>51062</v>
      </c>
      <c r="N1455" s="262">
        <v>11875.1</v>
      </c>
      <c r="P1455" s="243" t="s">
        <v>17965</v>
      </c>
      <c r="Q1455" s="244">
        <v>807.68</v>
      </c>
      <c r="R1455" s="104"/>
      <c r="S1455" s="235" t="s">
        <v>22994</v>
      </c>
      <c r="T1455" s="236">
        <v>7603.66</v>
      </c>
      <c r="V1455" s="266" t="s">
        <v>12881</v>
      </c>
      <c r="W1455" s="267">
        <v>12708.65</v>
      </c>
      <c r="Y1455" s="245" t="s">
        <v>12853</v>
      </c>
      <c r="Z1455" s="246">
        <v>5038.0200000000004</v>
      </c>
    </row>
    <row r="1456" spans="1:26" ht="14.5" x14ac:dyDescent="0.35">
      <c r="A1456" s="259" t="s">
        <v>5596</v>
      </c>
      <c r="B1456" s="259"/>
      <c r="C1456" s="260">
        <v>4901.3</v>
      </c>
      <c r="E1456" s="239" t="s">
        <v>1784</v>
      </c>
      <c r="F1456" s="239"/>
      <c r="G1456" s="240">
        <v>409.8</v>
      </c>
      <c r="M1456" s="261" t="s">
        <v>51063</v>
      </c>
      <c r="N1456" s="262">
        <v>30339.84</v>
      </c>
      <c r="P1456" s="243" t="s">
        <v>17966</v>
      </c>
      <c r="Q1456" s="244">
        <v>5.85</v>
      </c>
      <c r="R1456" s="104"/>
      <c r="S1456" s="235" t="s">
        <v>15522</v>
      </c>
      <c r="T1456" s="236">
        <v>166514.23999999999</v>
      </c>
      <c r="V1456" s="266" t="s">
        <v>12882</v>
      </c>
      <c r="W1456" s="267">
        <v>4901.3</v>
      </c>
      <c r="Y1456" s="245" t="s">
        <v>13368</v>
      </c>
      <c r="Z1456" s="246">
        <v>20313.580000000002</v>
      </c>
    </row>
    <row r="1457" spans="1:26" ht="14.5" x14ac:dyDescent="0.35">
      <c r="A1457" s="259" t="s">
        <v>5598</v>
      </c>
      <c r="B1457" s="259"/>
      <c r="C1457" s="260">
        <v>12061.5</v>
      </c>
      <c r="E1457" s="239" t="s">
        <v>1785</v>
      </c>
      <c r="F1457" s="239"/>
      <c r="G1457" s="240">
        <v>141620</v>
      </c>
      <c r="M1457" s="261" t="s">
        <v>51064</v>
      </c>
      <c r="N1457" s="262">
        <v>28038.5</v>
      </c>
      <c r="P1457" s="243" t="s">
        <v>17967</v>
      </c>
      <c r="Q1457" s="244">
        <v>169.11</v>
      </c>
      <c r="R1457" s="104"/>
      <c r="S1457" s="235" t="s">
        <v>23002</v>
      </c>
      <c r="T1457" s="236">
        <v>21768.54</v>
      </c>
      <c r="V1457" s="266" t="s">
        <v>12883</v>
      </c>
      <c r="W1457" s="267">
        <v>12061.5</v>
      </c>
      <c r="Y1457" s="245" t="s">
        <v>10709</v>
      </c>
      <c r="Z1457" s="246">
        <v>127090.9</v>
      </c>
    </row>
    <row r="1458" spans="1:26" ht="14.5" x14ac:dyDescent="0.35">
      <c r="A1458" s="259" t="s">
        <v>5599</v>
      </c>
      <c r="B1458" s="259"/>
      <c r="C1458" s="260">
        <v>18042.5</v>
      </c>
      <c r="E1458" s="239" t="s">
        <v>1786</v>
      </c>
      <c r="F1458" s="239"/>
      <c r="G1458" s="240">
        <v>333679</v>
      </c>
      <c r="M1458" s="261" t="s">
        <v>55742</v>
      </c>
      <c r="N1458" s="262">
        <v>8011.13</v>
      </c>
      <c r="P1458" s="243" t="s">
        <v>17968</v>
      </c>
      <c r="Q1458" s="244">
        <v>12050</v>
      </c>
      <c r="R1458" s="104"/>
      <c r="S1458" s="235" t="s">
        <v>15523</v>
      </c>
      <c r="T1458" s="236">
        <v>82860.429999999993</v>
      </c>
      <c r="V1458" s="266" t="s">
        <v>12884</v>
      </c>
      <c r="W1458" s="267">
        <v>18042.5</v>
      </c>
      <c r="Y1458" s="245" t="s">
        <v>7550</v>
      </c>
      <c r="Z1458" s="246">
        <v>186789</v>
      </c>
    </row>
    <row r="1459" spans="1:26" ht="14.5" x14ac:dyDescent="0.35">
      <c r="A1459" s="259" t="s">
        <v>5486</v>
      </c>
      <c r="B1459" s="259"/>
      <c r="C1459" s="260">
        <v>30077.73</v>
      </c>
      <c r="E1459" s="239" t="s">
        <v>478</v>
      </c>
      <c r="F1459" s="239"/>
      <c r="G1459" s="240">
        <v>13412.65</v>
      </c>
      <c r="M1459" s="261" t="s">
        <v>51065</v>
      </c>
      <c r="N1459" s="262">
        <v>11191.79</v>
      </c>
      <c r="P1459" s="243" t="s">
        <v>17969</v>
      </c>
      <c r="Q1459" s="244">
        <v>9547.24</v>
      </c>
      <c r="R1459" s="104"/>
      <c r="S1459" s="235" t="s">
        <v>15524</v>
      </c>
      <c r="T1459" s="236">
        <v>4125</v>
      </c>
      <c r="V1459" s="266" t="s">
        <v>12886</v>
      </c>
      <c r="W1459" s="267">
        <v>30077.73</v>
      </c>
      <c r="Y1459" s="245" t="s">
        <v>7777</v>
      </c>
      <c r="Z1459" s="246">
        <v>16274</v>
      </c>
    </row>
    <row r="1460" spans="1:26" ht="14.5" x14ac:dyDescent="0.35">
      <c r="A1460" s="259" t="s">
        <v>5601</v>
      </c>
      <c r="B1460" s="259"/>
      <c r="C1460" s="260">
        <v>3010</v>
      </c>
      <c r="E1460" s="239" t="s">
        <v>1787</v>
      </c>
      <c r="F1460" s="239"/>
      <c r="G1460" s="240">
        <v>97966.06</v>
      </c>
      <c r="M1460" s="261" t="s">
        <v>51066</v>
      </c>
      <c r="N1460" s="262">
        <v>18765.560000000001</v>
      </c>
      <c r="P1460" s="243" t="s">
        <v>17970</v>
      </c>
      <c r="Q1460" s="244">
        <v>10557.67</v>
      </c>
      <c r="R1460" s="104"/>
      <c r="S1460" s="235" t="s">
        <v>15525</v>
      </c>
      <c r="T1460" s="236">
        <v>315.54000000000002</v>
      </c>
      <c r="V1460" s="266" t="s">
        <v>12887</v>
      </c>
      <c r="W1460" s="267">
        <v>3010</v>
      </c>
      <c r="Y1460" s="245" t="s">
        <v>7963</v>
      </c>
      <c r="Z1460" s="246">
        <v>5672</v>
      </c>
    </row>
    <row r="1461" spans="1:26" ht="14.5" x14ac:dyDescent="0.35">
      <c r="A1461" s="259" t="s">
        <v>5487</v>
      </c>
      <c r="B1461" s="259"/>
      <c r="C1461" s="260">
        <v>447465.65</v>
      </c>
      <c r="E1461" s="239" t="s">
        <v>1788</v>
      </c>
      <c r="F1461" s="239"/>
      <c r="G1461" s="240">
        <v>38271.31</v>
      </c>
      <c r="M1461" s="261" t="s">
        <v>51067</v>
      </c>
      <c r="N1461" s="262">
        <v>295.39999999999998</v>
      </c>
      <c r="P1461" s="243" t="s">
        <v>17971</v>
      </c>
      <c r="Q1461" s="244">
        <v>2416.6799999999998</v>
      </c>
      <c r="R1461" s="104"/>
      <c r="S1461" s="235" t="s">
        <v>15526</v>
      </c>
      <c r="T1461" s="236">
        <v>650.09</v>
      </c>
      <c r="V1461" s="266" t="s">
        <v>12888</v>
      </c>
      <c r="W1461" s="267">
        <v>447465.65</v>
      </c>
      <c r="Y1461" s="245" t="s">
        <v>8222</v>
      </c>
      <c r="Z1461" s="246">
        <v>85180</v>
      </c>
    </row>
    <row r="1462" spans="1:26" ht="14.5" x14ac:dyDescent="0.35">
      <c r="A1462" s="259" t="s">
        <v>5602</v>
      </c>
      <c r="B1462" s="259"/>
      <c r="C1462" s="260">
        <v>157.16999999999999</v>
      </c>
      <c r="E1462" s="239" t="s">
        <v>1789</v>
      </c>
      <c r="F1462" s="239"/>
      <c r="G1462" s="240">
        <v>17240</v>
      </c>
      <c r="M1462" s="261" t="s">
        <v>51068</v>
      </c>
      <c r="N1462" s="262">
        <v>4784.92</v>
      </c>
      <c r="P1462" s="243" t="s">
        <v>17972</v>
      </c>
      <c r="Q1462" s="244">
        <v>187.02</v>
      </c>
      <c r="R1462" s="104"/>
      <c r="S1462" s="235" t="s">
        <v>15527</v>
      </c>
      <c r="T1462" s="236">
        <v>25423.71</v>
      </c>
      <c r="V1462" s="266" t="s">
        <v>12889</v>
      </c>
      <c r="W1462" s="267">
        <v>157.16999999999999</v>
      </c>
      <c r="Y1462" s="245" t="s">
        <v>8633</v>
      </c>
      <c r="Z1462" s="246">
        <v>9453</v>
      </c>
    </row>
    <row r="1463" spans="1:26" ht="14.5" x14ac:dyDescent="0.35">
      <c r="A1463" s="259" t="s">
        <v>5603</v>
      </c>
      <c r="B1463" s="259"/>
      <c r="C1463" s="260">
        <v>944.97</v>
      </c>
      <c r="E1463" s="239" t="s">
        <v>1790</v>
      </c>
      <c r="F1463" s="239"/>
      <c r="G1463" s="240">
        <v>1100.68</v>
      </c>
      <c r="M1463" s="261" t="s">
        <v>51069</v>
      </c>
      <c r="N1463" s="262">
        <v>1518.95</v>
      </c>
      <c r="P1463" s="243" t="s">
        <v>17973</v>
      </c>
      <c r="Q1463" s="244">
        <v>1411.8</v>
      </c>
      <c r="R1463" s="104"/>
      <c r="S1463" s="235" t="s">
        <v>15528</v>
      </c>
      <c r="T1463" s="236">
        <v>2754.18</v>
      </c>
      <c r="V1463" s="266" t="s">
        <v>12890</v>
      </c>
      <c r="W1463" s="267">
        <v>944.97</v>
      </c>
      <c r="Y1463" s="245" t="s">
        <v>8917</v>
      </c>
      <c r="Z1463" s="246">
        <v>34642</v>
      </c>
    </row>
    <row r="1464" spans="1:26" ht="14.5" x14ac:dyDescent="0.35">
      <c r="A1464" s="259" t="s">
        <v>5488</v>
      </c>
      <c r="B1464" s="259"/>
      <c r="C1464" s="260">
        <v>5112.5</v>
      </c>
      <c r="E1464" s="239" t="s">
        <v>1791</v>
      </c>
      <c r="F1464" s="239"/>
      <c r="G1464" s="240">
        <v>6178.2</v>
      </c>
      <c r="M1464" s="261" t="s">
        <v>51070</v>
      </c>
      <c r="N1464" s="262">
        <v>5291.25</v>
      </c>
      <c r="P1464" s="243" t="s">
        <v>17974</v>
      </c>
      <c r="Q1464" s="244">
        <v>5.85</v>
      </c>
      <c r="R1464" s="104"/>
      <c r="S1464" s="235" t="s">
        <v>34095</v>
      </c>
      <c r="T1464" s="236">
        <v>10643.3</v>
      </c>
      <c r="V1464" s="266" t="s">
        <v>12891</v>
      </c>
      <c r="W1464" s="267">
        <v>5112.5</v>
      </c>
      <c r="Y1464" s="245" t="s">
        <v>9178</v>
      </c>
      <c r="Z1464" s="246">
        <v>52995</v>
      </c>
    </row>
    <row r="1465" spans="1:26" ht="14.5" x14ac:dyDescent="0.35">
      <c r="A1465" s="259" t="s">
        <v>5605</v>
      </c>
      <c r="B1465" s="259"/>
      <c r="C1465" s="260">
        <v>3287</v>
      </c>
      <c r="E1465" s="239" t="s">
        <v>1792</v>
      </c>
      <c r="F1465" s="239"/>
      <c r="G1465" s="240">
        <v>96643.99</v>
      </c>
      <c r="M1465" s="261" t="s">
        <v>51071</v>
      </c>
      <c r="N1465" s="262">
        <v>3468.91</v>
      </c>
      <c r="P1465" s="243" t="s">
        <v>17975</v>
      </c>
      <c r="Q1465" s="244">
        <v>2560</v>
      </c>
      <c r="R1465" s="104"/>
      <c r="S1465" s="235" t="s">
        <v>34096</v>
      </c>
      <c r="T1465" s="236">
        <v>101495.7</v>
      </c>
      <c r="V1465" s="266" t="s">
        <v>12893</v>
      </c>
      <c r="W1465" s="267">
        <v>3287</v>
      </c>
      <c r="Y1465" s="245" t="s">
        <v>9394</v>
      </c>
      <c r="Z1465" s="246">
        <v>175850</v>
      </c>
    </row>
    <row r="1466" spans="1:26" ht="14.5" x14ac:dyDescent="0.35">
      <c r="A1466" s="259" t="s">
        <v>5606</v>
      </c>
      <c r="B1466" s="259"/>
      <c r="C1466" s="260">
        <v>1101.24</v>
      </c>
      <c r="E1466" s="239" t="s">
        <v>1793</v>
      </c>
      <c r="F1466" s="239"/>
      <c r="G1466" s="240">
        <v>9405</v>
      </c>
      <c r="M1466" s="261" t="s">
        <v>55743</v>
      </c>
      <c r="N1466" s="262">
        <v>1121.01</v>
      </c>
      <c r="P1466" s="243" t="s">
        <v>17976</v>
      </c>
      <c r="Q1466" s="244">
        <v>1272.96</v>
      </c>
      <c r="R1466" s="104"/>
      <c r="S1466" s="235" t="s">
        <v>15529</v>
      </c>
      <c r="T1466" s="236">
        <v>10913.88</v>
      </c>
      <c r="V1466" s="266" t="s">
        <v>12895</v>
      </c>
      <c r="W1466" s="267">
        <v>1101.24</v>
      </c>
      <c r="Y1466" s="245" t="s">
        <v>9565</v>
      </c>
      <c r="Z1466" s="246">
        <v>9341</v>
      </c>
    </row>
    <row r="1467" spans="1:26" ht="14.5" x14ac:dyDescent="0.35">
      <c r="A1467" s="259" t="s">
        <v>5607</v>
      </c>
      <c r="B1467" s="259"/>
      <c r="C1467" s="260">
        <v>22154.34</v>
      </c>
      <c r="E1467" s="239" t="s">
        <v>1794</v>
      </c>
      <c r="F1467" s="239"/>
      <c r="G1467" s="240">
        <v>6195</v>
      </c>
      <c r="M1467" s="261" t="s">
        <v>52938</v>
      </c>
      <c r="N1467" s="262">
        <v>47109.99</v>
      </c>
      <c r="P1467" s="243" t="s">
        <v>17977</v>
      </c>
      <c r="Q1467" s="244">
        <v>27372.84</v>
      </c>
      <c r="R1467" s="104"/>
      <c r="S1467" s="235" t="s">
        <v>15530</v>
      </c>
      <c r="T1467" s="236">
        <v>11592</v>
      </c>
      <c r="V1467" s="266" t="s">
        <v>12896</v>
      </c>
      <c r="W1467" s="267">
        <v>22154.34</v>
      </c>
      <c r="Y1467" s="245" t="s">
        <v>9817</v>
      </c>
      <c r="Z1467" s="246">
        <v>80285</v>
      </c>
    </row>
    <row r="1468" spans="1:26" ht="14.5" x14ac:dyDescent="0.35">
      <c r="A1468" s="259" t="s">
        <v>5491</v>
      </c>
      <c r="B1468" s="259"/>
      <c r="C1468" s="260">
        <v>38035.370000000003</v>
      </c>
      <c r="E1468" s="239" t="s">
        <v>1795</v>
      </c>
      <c r="F1468" s="239"/>
      <c r="G1468" s="240">
        <v>2801</v>
      </c>
      <c r="M1468" s="261" t="s">
        <v>52939</v>
      </c>
      <c r="N1468" s="262">
        <v>14722</v>
      </c>
      <c r="P1468" s="243" t="s">
        <v>17978</v>
      </c>
      <c r="Q1468" s="244">
        <v>411.86</v>
      </c>
      <c r="R1468" s="104"/>
      <c r="S1468" s="235" t="s">
        <v>15531</v>
      </c>
      <c r="T1468" s="236">
        <v>4125</v>
      </c>
      <c r="V1468" s="266" t="s">
        <v>12898</v>
      </c>
      <c r="W1468" s="267">
        <v>38035.370000000003</v>
      </c>
      <c r="Y1468" s="245" t="s">
        <v>10031</v>
      </c>
      <c r="Z1468" s="246">
        <v>5145</v>
      </c>
    </row>
    <row r="1469" spans="1:26" ht="14.5" x14ac:dyDescent="0.35">
      <c r="A1469" s="259" t="s">
        <v>5493</v>
      </c>
      <c r="B1469" s="259"/>
      <c r="C1469" s="260">
        <v>46103.040000000001</v>
      </c>
      <c r="E1469" s="239" t="s">
        <v>1796</v>
      </c>
      <c r="F1469" s="239"/>
      <c r="G1469" s="240">
        <v>1351</v>
      </c>
      <c r="M1469" s="261" t="s">
        <v>47504</v>
      </c>
      <c r="N1469" s="262">
        <v>383227.09</v>
      </c>
      <c r="P1469" s="243" t="s">
        <v>17979</v>
      </c>
      <c r="Q1469" s="244">
        <v>3953</v>
      </c>
      <c r="R1469" s="104"/>
      <c r="S1469" s="235" t="s">
        <v>15532</v>
      </c>
      <c r="T1469" s="236">
        <v>315.54000000000002</v>
      </c>
      <c r="V1469" s="266" t="s">
        <v>12900</v>
      </c>
      <c r="W1469" s="267">
        <v>46103.040000000001</v>
      </c>
      <c r="Y1469" s="245" t="s">
        <v>10150</v>
      </c>
      <c r="Z1469" s="246">
        <v>952655.6</v>
      </c>
    </row>
    <row r="1470" spans="1:26" ht="14.5" x14ac:dyDescent="0.35">
      <c r="A1470" s="259" t="s">
        <v>5609</v>
      </c>
      <c r="B1470" s="259"/>
      <c r="C1470" s="260">
        <v>283.36</v>
      </c>
      <c r="E1470" s="239" t="s">
        <v>1797</v>
      </c>
      <c r="F1470" s="239"/>
      <c r="G1470" s="240">
        <v>10471.790000000001</v>
      </c>
      <c r="M1470" s="261" t="s">
        <v>47505</v>
      </c>
      <c r="N1470" s="262">
        <v>29316.91</v>
      </c>
      <c r="P1470" s="243" t="s">
        <v>17980</v>
      </c>
      <c r="Q1470" s="244">
        <v>677.95</v>
      </c>
      <c r="R1470" s="104"/>
      <c r="S1470" s="235" t="s">
        <v>15533</v>
      </c>
      <c r="T1470" s="236">
        <v>650.09</v>
      </c>
      <c r="V1470" s="266" t="s">
        <v>12901</v>
      </c>
      <c r="W1470" s="267">
        <v>283.36</v>
      </c>
      <c r="Y1470" s="245" t="s">
        <v>10383</v>
      </c>
      <c r="Z1470" s="246">
        <v>17255.47</v>
      </c>
    </row>
    <row r="1471" spans="1:26" ht="14.5" x14ac:dyDescent="0.35">
      <c r="A1471" s="259" t="s">
        <v>3670</v>
      </c>
      <c r="B1471" s="259"/>
      <c r="C1471" s="260">
        <v>76712.61</v>
      </c>
      <c r="E1471" s="239" t="s">
        <v>1798</v>
      </c>
      <c r="F1471" s="239"/>
      <c r="G1471" s="240">
        <v>5940</v>
      </c>
      <c r="M1471" s="261" t="s">
        <v>55744</v>
      </c>
      <c r="N1471" s="262">
        <v>1419</v>
      </c>
      <c r="P1471" s="243" t="s">
        <v>17981</v>
      </c>
      <c r="Q1471" s="244">
        <v>28461.99</v>
      </c>
      <c r="R1471" s="104"/>
      <c r="S1471" s="235" t="s">
        <v>23056</v>
      </c>
      <c r="T1471" s="236">
        <v>10643.3</v>
      </c>
      <c r="V1471" s="266" t="s">
        <v>10579</v>
      </c>
      <c r="W1471" s="267">
        <v>76712.61</v>
      </c>
      <c r="Y1471" s="245" t="s">
        <v>10451</v>
      </c>
      <c r="Z1471" s="246">
        <v>12959</v>
      </c>
    </row>
    <row r="1472" spans="1:26" ht="14.5" x14ac:dyDescent="0.35">
      <c r="A1472" s="259" t="s">
        <v>5494</v>
      </c>
      <c r="B1472" s="259"/>
      <c r="C1472" s="260">
        <v>707492.75</v>
      </c>
      <c r="E1472" s="239" t="s">
        <v>1799</v>
      </c>
      <c r="F1472" s="239"/>
      <c r="G1472" s="240">
        <v>8092</v>
      </c>
      <c r="M1472" s="261" t="s">
        <v>47506</v>
      </c>
      <c r="N1472" s="262">
        <v>92575</v>
      </c>
      <c r="P1472" s="243" t="s">
        <v>17982</v>
      </c>
      <c r="Q1472" s="244">
        <v>22200</v>
      </c>
      <c r="R1472" s="104"/>
      <c r="S1472" s="235" t="s">
        <v>15534</v>
      </c>
      <c r="T1472" s="236">
        <v>36337.589999999997</v>
      </c>
      <c r="V1472" s="266" t="s">
        <v>12902</v>
      </c>
      <c r="W1472" s="267">
        <v>707492.75</v>
      </c>
      <c r="Y1472" s="245" t="s">
        <v>10520</v>
      </c>
      <c r="Z1472" s="246">
        <v>14856.47</v>
      </c>
    </row>
    <row r="1473" spans="1:26" ht="14.5" x14ac:dyDescent="0.35">
      <c r="A1473" s="259" t="s">
        <v>5610</v>
      </c>
      <c r="B1473" s="259"/>
      <c r="C1473" s="260">
        <v>22248</v>
      </c>
      <c r="E1473" s="239" t="s">
        <v>1800</v>
      </c>
      <c r="F1473" s="239"/>
      <c r="G1473" s="240">
        <v>5780</v>
      </c>
      <c r="M1473" s="261" t="s">
        <v>47507</v>
      </c>
      <c r="N1473" s="262">
        <v>7082.03</v>
      </c>
      <c r="P1473" s="243" t="s">
        <v>17983</v>
      </c>
      <c r="Q1473" s="244">
        <v>1698.34</v>
      </c>
      <c r="R1473" s="104"/>
      <c r="S1473" s="235" t="s">
        <v>15535</v>
      </c>
      <c r="T1473" s="236">
        <v>11592</v>
      </c>
      <c r="V1473" s="266" t="s">
        <v>12903</v>
      </c>
      <c r="W1473" s="267">
        <v>22248</v>
      </c>
      <c r="Y1473" s="245" t="s">
        <v>10575</v>
      </c>
      <c r="Z1473" s="246">
        <v>56757</v>
      </c>
    </row>
    <row r="1474" spans="1:26" ht="14.5" x14ac:dyDescent="0.35">
      <c r="A1474" s="259" t="s">
        <v>5611</v>
      </c>
      <c r="B1474" s="259"/>
      <c r="C1474" s="260">
        <v>2276.2399999999998</v>
      </c>
      <c r="E1474" s="239" t="s">
        <v>1801</v>
      </c>
      <c r="F1474" s="239"/>
      <c r="G1474" s="240">
        <v>1294</v>
      </c>
      <c r="M1474" s="261" t="s">
        <v>51072</v>
      </c>
      <c r="N1474" s="262">
        <v>178.75</v>
      </c>
      <c r="P1474" s="243" t="s">
        <v>17984</v>
      </c>
      <c r="Q1474" s="244">
        <v>4812.96</v>
      </c>
      <c r="R1474" s="104"/>
      <c r="S1474" s="235" t="s">
        <v>15536</v>
      </c>
      <c r="T1474" s="236">
        <v>2754.18</v>
      </c>
      <c r="V1474" s="266" t="s">
        <v>12904</v>
      </c>
      <c r="W1474" s="267">
        <v>2276.2399999999998</v>
      </c>
      <c r="Y1474" s="245" t="s">
        <v>13137</v>
      </c>
      <c r="Z1474" s="246">
        <v>2007728.21</v>
      </c>
    </row>
    <row r="1475" spans="1:26" ht="14.5" x14ac:dyDescent="0.35">
      <c r="A1475" s="259" t="s">
        <v>5612</v>
      </c>
      <c r="B1475" s="259"/>
      <c r="C1475" s="260">
        <v>4813</v>
      </c>
      <c r="E1475" s="239" t="s">
        <v>1802</v>
      </c>
      <c r="F1475" s="239"/>
      <c r="G1475" s="240">
        <v>6702.79</v>
      </c>
      <c r="M1475" s="261" t="s">
        <v>51073</v>
      </c>
      <c r="N1475" s="262">
        <v>13.67</v>
      </c>
      <c r="P1475" s="243" t="s">
        <v>17985</v>
      </c>
      <c r="Q1475" s="244">
        <v>7419.47</v>
      </c>
      <c r="R1475" s="104"/>
      <c r="S1475" s="235" t="s">
        <v>34097</v>
      </c>
      <c r="T1475" s="236">
        <v>101495.7</v>
      </c>
      <c r="V1475" s="266" t="s">
        <v>12905</v>
      </c>
      <c r="W1475" s="267">
        <v>4813</v>
      </c>
      <c r="Y1475" s="245" t="s">
        <v>13948</v>
      </c>
      <c r="Z1475" s="246">
        <v>2250</v>
      </c>
    </row>
    <row r="1476" spans="1:26" ht="14.5" x14ac:dyDescent="0.35">
      <c r="A1476" s="259" t="s">
        <v>5613</v>
      </c>
      <c r="B1476" s="259"/>
      <c r="C1476" s="260">
        <v>5356.14</v>
      </c>
      <c r="E1476" s="239" t="s">
        <v>1803</v>
      </c>
      <c r="F1476" s="239"/>
      <c r="G1476" s="240">
        <v>380620.07</v>
      </c>
      <c r="M1476" s="261" t="s">
        <v>51074</v>
      </c>
      <c r="N1476" s="262">
        <v>236.37</v>
      </c>
      <c r="P1476" s="243" t="s">
        <v>17986</v>
      </c>
      <c r="Q1476" s="244">
        <v>45285</v>
      </c>
      <c r="R1476" s="104"/>
      <c r="S1476" s="235" t="s">
        <v>15537</v>
      </c>
      <c r="T1476" s="236">
        <v>2717.47</v>
      </c>
      <c r="V1476" s="266" t="s">
        <v>12906</v>
      </c>
      <c r="W1476" s="267">
        <v>5356.14</v>
      </c>
      <c r="Y1476" s="245" t="s">
        <v>10710</v>
      </c>
      <c r="Z1476" s="246">
        <v>3726087.75</v>
      </c>
    </row>
    <row r="1477" spans="1:26" ht="14.5" x14ac:dyDescent="0.35">
      <c r="A1477" s="259" t="s">
        <v>5614</v>
      </c>
      <c r="B1477" s="259"/>
      <c r="C1477" s="260">
        <v>3559.8</v>
      </c>
      <c r="E1477" s="239" t="s">
        <v>1804</v>
      </c>
      <c r="F1477" s="239"/>
      <c r="G1477" s="240">
        <v>1069.9000000000001</v>
      </c>
      <c r="M1477" s="261" t="s">
        <v>51075</v>
      </c>
      <c r="N1477" s="262">
        <v>170.23</v>
      </c>
      <c r="P1477" s="243" t="s">
        <v>17987</v>
      </c>
      <c r="Q1477" s="244">
        <v>31899</v>
      </c>
      <c r="R1477" s="104"/>
      <c r="S1477" s="235" t="s">
        <v>15538</v>
      </c>
      <c r="T1477" s="236">
        <v>207.88</v>
      </c>
      <c r="V1477" s="266" t="s">
        <v>12907</v>
      </c>
      <c r="W1477" s="267">
        <v>3559.8</v>
      </c>
      <c r="Y1477" s="245" t="s">
        <v>7551</v>
      </c>
      <c r="Z1477" s="246">
        <v>3308980</v>
      </c>
    </row>
    <row r="1478" spans="1:26" ht="14.5" x14ac:dyDescent="0.35">
      <c r="A1478" s="259" t="s">
        <v>5616</v>
      </c>
      <c r="B1478" s="259"/>
      <c r="C1478" s="260">
        <v>11022</v>
      </c>
      <c r="E1478" s="239" t="s">
        <v>1805</v>
      </c>
      <c r="F1478" s="239"/>
      <c r="G1478" s="240">
        <v>105</v>
      </c>
      <c r="M1478" s="261" t="s">
        <v>51076</v>
      </c>
      <c r="N1478" s="262">
        <v>0.1</v>
      </c>
      <c r="P1478" s="243" t="s">
        <v>17988</v>
      </c>
      <c r="Q1478" s="244">
        <v>12828</v>
      </c>
      <c r="R1478" s="104"/>
      <c r="S1478" s="235" t="s">
        <v>15539</v>
      </c>
      <c r="T1478" s="236">
        <v>418.77</v>
      </c>
      <c r="V1478" s="266" t="s">
        <v>12909</v>
      </c>
      <c r="W1478" s="267">
        <v>11022</v>
      </c>
      <c r="Y1478" s="245" t="s">
        <v>7964</v>
      </c>
      <c r="Z1478" s="246">
        <v>177382</v>
      </c>
    </row>
    <row r="1479" spans="1:26" ht="14.5" x14ac:dyDescent="0.35">
      <c r="A1479" s="259" t="s">
        <v>5617</v>
      </c>
      <c r="B1479" s="259"/>
      <c r="C1479" s="260">
        <v>786.45</v>
      </c>
      <c r="E1479" s="239" t="s">
        <v>1806</v>
      </c>
      <c r="F1479" s="239"/>
      <c r="G1479" s="240">
        <v>62643</v>
      </c>
      <c r="M1479" s="261" t="s">
        <v>17905</v>
      </c>
      <c r="N1479" s="262">
        <v>672.84</v>
      </c>
      <c r="P1479" s="243" t="s">
        <v>17989</v>
      </c>
      <c r="Q1479" s="244">
        <v>2004</v>
      </c>
      <c r="R1479" s="104"/>
      <c r="S1479" s="235" t="s">
        <v>15540</v>
      </c>
      <c r="T1479" s="236">
        <v>40285.78</v>
      </c>
      <c r="V1479" s="266" t="s">
        <v>12910</v>
      </c>
      <c r="W1479" s="267">
        <v>786.45</v>
      </c>
      <c r="Y1479" s="245" t="s">
        <v>8223</v>
      </c>
      <c r="Z1479" s="246">
        <v>2740831.65</v>
      </c>
    </row>
    <row r="1480" spans="1:26" ht="14.5" x14ac:dyDescent="0.35">
      <c r="A1480" s="259" t="s">
        <v>5619</v>
      </c>
      <c r="B1480" s="259"/>
      <c r="C1480" s="260">
        <v>2901.97</v>
      </c>
      <c r="E1480" s="239" t="s">
        <v>1807</v>
      </c>
      <c r="F1480" s="239"/>
      <c r="G1480" s="240">
        <v>1773.96</v>
      </c>
      <c r="M1480" s="261" t="s">
        <v>49957</v>
      </c>
      <c r="N1480" s="262">
        <v>1216</v>
      </c>
      <c r="P1480" s="243" t="s">
        <v>17990</v>
      </c>
      <c r="Q1480" s="244">
        <v>153.32</v>
      </c>
      <c r="R1480" s="104"/>
      <c r="S1480" s="235" t="s">
        <v>34098</v>
      </c>
      <c r="T1480" s="236">
        <v>5982.33</v>
      </c>
      <c r="V1480" s="266" t="s">
        <v>12911</v>
      </c>
      <c r="W1480" s="267">
        <v>2901.97</v>
      </c>
      <c r="Y1480" s="245" t="s">
        <v>8634</v>
      </c>
      <c r="Z1480" s="246">
        <v>872718</v>
      </c>
    </row>
    <row r="1481" spans="1:26" ht="14.5" x14ac:dyDescent="0.35">
      <c r="A1481" s="259" t="s">
        <v>5495</v>
      </c>
      <c r="B1481" s="259"/>
      <c r="C1481" s="260">
        <v>25278</v>
      </c>
      <c r="E1481" s="239" t="s">
        <v>1808</v>
      </c>
      <c r="F1481" s="239"/>
      <c r="G1481" s="240">
        <v>227446</v>
      </c>
      <c r="M1481" s="261" t="s">
        <v>35076</v>
      </c>
      <c r="N1481" s="262">
        <v>9442.24</v>
      </c>
      <c r="P1481" s="243" t="s">
        <v>17991</v>
      </c>
      <c r="Q1481" s="244">
        <v>434.47</v>
      </c>
      <c r="R1481" s="104"/>
      <c r="S1481" s="235" t="s">
        <v>34099</v>
      </c>
      <c r="T1481" s="236">
        <v>3605.79</v>
      </c>
      <c r="V1481" s="266" t="s">
        <v>12916</v>
      </c>
      <c r="W1481" s="267">
        <v>25278</v>
      </c>
      <c r="Y1481" s="245" t="s">
        <v>8918</v>
      </c>
      <c r="Z1481" s="246">
        <v>388500</v>
      </c>
    </row>
    <row r="1482" spans="1:26" ht="14.5" x14ac:dyDescent="0.35">
      <c r="A1482" s="259" t="s">
        <v>5623</v>
      </c>
      <c r="B1482" s="259"/>
      <c r="C1482" s="260">
        <v>2032</v>
      </c>
      <c r="E1482" s="239" t="s">
        <v>1809</v>
      </c>
      <c r="F1482" s="239"/>
      <c r="G1482" s="240">
        <v>1604</v>
      </c>
      <c r="M1482" s="261" t="s">
        <v>17907</v>
      </c>
      <c r="N1482" s="262">
        <v>1534.9</v>
      </c>
      <c r="P1482" s="243" t="s">
        <v>17992</v>
      </c>
      <c r="Q1482" s="244">
        <v>505.68</v>
      </c>
      <c r="R1482" s="104"/>
      <c r="S1482" s="235" t="s">
        <v>34100</v>
      </c>
      <c r="T1482" s="236">
        <v>733.49</v>
      </c>
      <c r="V1482" s="266" t="s">
        <v>12917</v>
      </c>
      <c r="W1482" s="267">
        <v>2032</v>
      </c>
      <c r="Y1482" s="245" t="s">
        <v>9063</v>
      </c>
      <c r="Z1482" s="246">
        <v>156800</v>
      </c>
    </row>
    <row r="1483" spans="1:26" ht="14.5" x14ac:dyDescent="0.35">
      <c r="A1483" s="259" t="s">
        <v>5628</v>
      </c>
      <c r="B1483" s="259"/>
      <c r="C1483" s="260">
        <v>1593</v>
      </c>
      <c r="E1483" s="239" t="s">
        <v>1810</v>
      </c>
      <c r="F1483" s="239"/>
      <c r="G1483" s="240">
        <v>1233</v>
      </c>
      <c r="M1483" s="261" t="s">
        <v>45001</v>
      </c>
      <c r="N1483" s="262">
        <v>2616</v>
      </c>
      <c r="P1483" s="243" t="s">
        <v>17993</v>
      </c>
      <c r="Q1483" s="244">
        <v>398</v>
      </c>
      <c r="R1483" s="104"/>
      <c r="S1483" s="235" t="s">
        <v>34101</v>
      </c>
      <c r="T1483" s="236">
        <v>2800</v>
      </c>
      <c r="V1483" s="266" t="s">
        <v>12922</v>
      </c>
      <c r="W1483" s="267">
        <v>1593</v>
      </c>
      <c r="Y1483" s="245" t="s">
        <v>9179</v>
      </c>
      <c r="Z1483" s="246">
        <v>1679255.85</v>
      </c>
    </row>
    <row r="1484" spans="1:26" ht="14.5" x14ac:dyDescent="0.35">
      <c r="A1484" s="259" t="s">
        <v>5629</v>
      </c>
      <c r="B1484" s="259"/>
      <c r="C1484" s="260">
        <v>11534</v>
      </c>
      <c r="E1484" s="239" t="s">
        <v>1811</v>
      </c>
      <c r="F1484" s="239"/>
      <c r="G1484" s="240">
        <v>1728</v>
      </c>
      <c r="M1484" s="261" t="s">
        <v>37987</v>
      </c>
      <c r="N1484" s="262">
        <v>6660</v>
      </c>
      <c r="P1484" s="243" t="s">
        <v>17994</v>
      </c>
      <c r="Q1484" s="244">
        <v>56500</v>
      </c>
      <c r="R1484" s="104"/>
      <c r="S1484" s="235" t="s">
        <v>34102</v>
      </c>
      <c r="T1484" s="236">
        <v>3564.7</v>
      </c>
      <c r="V1484" s="266" t="s">
        <v>12923</v>
      </c>
      <c r="W1484" s="267">
        <v>11534</v>
      </c>
      <c r="Y1484" s="245" t="s">
        <v>9566</v>
      </c>
      <c r="Z1484" s="246">
        <v>160590</v>
      </c>
    </row>
    <row r="1485" spans="1:26" ht="14.5" x14ac:dyDescent="0.35">
      <c r="A1485" s="259" t="s">
        <v>5630</v>
      </c>
      <c r="B1485" s="259"/>
      <c r="C1485" s="260">
        <v>471.9</v>
      </c>
      <c r="E1485" s="239" t="s">
        <v>1812</v>
      </c>
      <c r="F1485" s="239"/>
      <c r="G1485" s="240">
        <v>31769</v>
      </c>
      <c r="M1485" s="261" t="s">
        <v>37988</v>
      </c>
      <c r="N1485" s="262">
        <v>1</v>
      </c>
      <c r="P1485" s="243" t="s">
        <v>17995</v>
      </c>
      <c r="Q1485" s="244">
        <v>8298</v>
      </c>
      <c r="R1485" s="104"/>
      <c r="S1485" s="235" t="s">
        <v>34103</v>
      </c>
      <c r="T1485" s="236">
        <v>1118.4100000000001</v>
      </c>
      <c r="V1485" s="266" t="s">
        <v>12924</v>
      </c>
      <c r="W1485" s="267">
        <v>471.9</v>
      </c>
      <c r="Y1485" s="245" t="s">
        <v>9818</v>
      </c>
      <c r="Z1485" s="246">
        <v>1311220</v>
      </c>
    </row>
    <row r="1486" spans="1:26" ht="14.5" x14ac:dyDescent="0.35">
      <c r="A1486" s="259" t="s">
        <v>5632</v>
      </c>
      <c r="B1486" s="259"/>
      <c r="C1486" s="260">
        <v>6244</v>
      </c>
      <c r="E1486" s="239" t="s">
        <v>1813</v>
      </c>
      <c r="F1486" s="239"/>
      <c r="G1486" s="240">
        <v>56144.95</v>
      </c>
      <c r="M1486" s="261" t="s">
        <v>17911</v>
      </c>
      <c r="N1486" s="262">
        <v>1050</v>
      </c>
      <c r="P1486" s="243" t="s">
        <v>17996</v>
      </c>
      <c r="Q1486" s="244">
        <v>27837.439999999999</v>
      </c>
      <c r="R1486" s="104"/>
      <c r="S1486" s="235" t="s">
        <v>34104</v>
      </c>
      <c r="T1486" s="236">
        <v>5313.36</v>
      </c>
      <c r="V1486" s="266" t="s">
        <v>12926</v>
      </c>
      <c r="W1486" s="267">
        <v>6244</v>
      </c>
      <c r="Y1486" s="245" t="s">
        <v>10151</v>
      </c>
      <c r="Z1486" s="246">
        <v>19540132.73</v>
      </c>
    </row>
    <row r="1487" spans="1:26" ht="14.5" x14ac:dyDescent="0.35">
      <c r="A1487" s="259" t="s">
        <v>5635</v>
      </c>
      <c r="B1487" s="259"/>
      <c r="C1487" s="260">
        <v>1877</v>
      </c>
      <c r="E1487" s="239" t="s">
        <v>1814</v>
      </c>
      <c r="F1487" s="239"/>
      <c r="G1487" s="240">
        <v>1988</v>
      </c>
      <c r="M1487" s="261" t="s">
        <v>35077</v>
      </c>
      <c r="N1487" s="262">
        <v>13612.5</v>
      </c>
      <c r="P1487" s="243" t="s">
        <v>17997</v>
      </c>
      <c r="Q1487" s="244">
        <v>2129.56</v>
      </c>
      <c r="R1487" s="104"/>
      <c r="S1487" s="235" t="s">
        <v>34105</v>
      </c>
      <c r="T1487" s="236">
        <v>965.84</v>
      </c>
      <c r="V1487" s="266" t="s">
        <v>12929</v>
      </c>
      <c r="W1487" s="267">
        <v>1877</v>
      </c>
      <c r="Y1487" s="245" t="s">
        <v>10384</v>
      </c>
      <c r="Z1487" s="246">
        <v>510812.04</v>
      </c>
    </row>
    <row r="1488" spans="1:26" ht="14.5" x14ac:dyDescent="0.35">
      <c r="A1488" s="259" t="s">
        <v>5637</v>
      </c>
      <c r="B1488" s="259"/>
      <c r="C1488" s="260">
        <v>368</v>
      </c>
      <c r="E1488" s="239" t="s">
        <v>1815</v>
      </c>
      <c r="F1488" s="239"/>
      <c r="G1488" s="240">
        <v>34642</v>
      </c>
      <c r="M1488" s="261" t="s">
        <v>35078</v>
      </c>
      <c r="N1488" s="262">
        <v>13823.19</v>
      </c>
      <c r="P1488" s="243" t="s">
        <v>17998</v>
      </c>
      <c r="Q1488" s="244">
        <v>13920.11</v>
      </c>
      <c r="R1488" s="104"/>
      <c r="S1488" s="235" t="s">
        <v>34106</v>
      </c>
      <c r="T1488" s="236">
        <v>8011.08</v>
      </c>
      <c r="V1488" s="266" t="s">
        <v>12931</v>
      </c>
      <c r="W1488" s="267">
        <v>368</v>
      </c>
      <c r="Y1488" s="245" t="s">
        <v>10452</v>
      </c>
      <c r="Z1488" s="246">
        <v>616.89</v>
      </c>
    </row>
    <row r="1489" spans="1:26" ht="14.5" x14ac:dyDescent="0.35">
      <c r="A1489" s="259" t="s">
        <v>5496</v>
      </c>
      <c r="B1489" s="259"/>
      <c r="C1489" s="260">
        <v>34839.54</v>
      </c>
      <c r="E1489" s="239" t="s">
        <v>1816</v>
      </c>
      <c r="F1489" s="239"/>
      <c r="G1489" s="240">
        <v>388500</v>
      </c>
      <c r="M1489" s="261" t="s">
        <v>47508</v>
      </c>
      <c r="N1489" s="262">
        <v>4900</v>
      </c>
      <c r="P1489" s="243" t="s">
        <v>17999</v>
      </c>
      <c r="Q1489" s="244">
        <v>1064.8900000000001</v>
      </c>
      <c r="R1489" s="104"/>
      <c r="S1489" s="235" t="s">
        <v>23123</v>
      </c>
      <c r="T1489" s="236">
        <v>5982.33</v>
      </c>
      <c r="V1489" s="266" t="s">
        <v>12932</v>
      </c>
      <c r="W1489" s="267">
        <v>34839.54</v>
      </c>
      <c r="Y1489" s="245" t="s">
        <v>12429</v>
      </c>
      <c r="Z1489" s="246">
        <v>111198.07</v>
      </c>
    </row>
    <row r="1490" spans="1:26" ht="14.5" x14ac:dyDescent="0.35">
      <c r="A1490" s="259" t="s">
        <v>5638</v>
      </c>
      <c r="B1490" s="259"/>
      <c r="C1490" s="260">
        <v>783</v>
      </c>
      <c r="E1490" s="239" t="s">
        <v>1817</v>
      </c>
      <c r="F1490" s="239"/>
      <c r="G1490" s="240">
        <v>3719</v>
      </c>
      <c r="M1490" s="261" t="s">
        <v>17913</v>
      </c>
      <c r="N1490" s="262">
        <v>1121.69</v>
      </c>
      <c r="P1490" s="243" t="s">
        <v>18000</v>
      </c>
      <c r="Q1490" s="244">
        <v>13920.11</v>
      </c>
      <c r="R1490" s="104"/>
      <c r="S1490" s="235" t="s">
        <v>15541</v>
      </c>
      <c r="T1490" s="236">
        <v>6323.26</v>
      </c>
      <c r="V1490" s="266" t="s">
        <v>12933</v>
      </c>
      <c r="W1490" s="267">
        <v>783</v>
      </c>
      <c r="Y1490" s="245" t="s">
        <v>12854</v>
      </c>
      <c r="Z1490" s="246">
        <v>14582.24</v>
      </c>
    </row>
    <row r="1491" spans="1:26" ht="14.5" x14ac:dyDescent="0.35">
      <c r="A1491" s="259" t="s">
        <v>5497</v>
      </c>
      <c r="B1491" s="259"/>
      <c r="C1491" s="260">
        <v>97261.67</v>
      </c>
      <c r="E1491" s="239" t="s">
        <v>1818</v>
      </c>
      <c r="F1491" s="239"/>
      <c r="G1491" s="240">
        <v>16848</v>
      </c>
      <c r="M1491" s="261" t="s">
        <v>35079</v>
      </c>
      <c r="N1491" s="262">
        <v>3087.32</v>
      </c>
      <c r="P1491" s="243" t="s">
        <v>18001</v>
      </c>
      <c r="Q1491" s="244">
        <v>27837.439999999999</v>
      </c>
      <c r="R1491" s="104"/>
      <c r="S1491" s="235" t="s">
        <v>15542</v>
      </c>
      <c r="T1491" s="236">
        <v>941.37</v>
      </c>
      <c r="V1491" s="266" t="s">
        <v>12936</v>
      </c>
      <c r="W1491" s="267">
        <v>97261.67</v>
      </c>
      <c r="Y1491" s="245" t="s">
        <v>13138</v>
      </c>
      <c r="Z1491" s="246">
        <v>2297995.48</v>
      </c>
    </row>
    <row r="1492" spans="1:26" ht="14.5" x14ac:dyDescent="0.35">
      <c r="A1492" s="259" t="s">
        <v>5642</v>
      </c>
      <c r="B1492" s="259"/>
      <c r="C1492" s="260">
        <v>1113.6600000000001</v>
      </c>
      <c r="E1492" s="239" t="s">
        <v>1819</v>
      </c>
      <c r="F1492" s="239"/>
      <c r="G1492" s="240">
        <v>3552</v>
      </c>
      <c r="M1492" s="261" t="s">
        <v>35080</v>
      </c>
      <c r="N1492" s="262">
        <v>1762.67</v>
      </c>
      <c r="P1492" s="243" t="s">
        <v>18002</v>
      </c>
      <c r="Q1492" s="244">
        <v>2004</v>
      </c>
      <c r="R1492" s="104"/>
      <c r="S1492" s="235" t="s">
        <v>15543</v>
      </c>
      <c r="T1492" s="236">
        <v>418.77</v>
      </c>
      <c r="V1492" s="266" t="s">
        <v>12938</v>
      </c>
      <c r="W1492" s="267">
        <v>1113.6600000000001</v>
      </c>
      <c r="Y1492" s="245" t="s">
        <v>10711</v>
      </c>
      <c r="Z1492" s="246">
        <v>33271614.949999999</v>
      </c>
    </row>
    <row r="1493" spans="1:26" ht="14.5" x14ac:dyDescent="0.35">
      <c r="A1493" s="259" t="s">
        <v>5643</v>
      </c>
      <c r="B1493" s="259"/>
      <c r="C1493" s="260">
        <v>990.38</v>
      </c>
      <c r="E1493" s="239" t="s">
        <v>1820</v>
      </c>
      <c r="F1493" s="239"/>
      <c r="G1493" s="240">
        <v>2048</v>
      </c>
      <c r="M1493" s="261" t="s">
        <v>17914</v>
      </c>
      <c r="N1493" s="262">
        <v>6.13</v>
      </c>
      <c r="P1493" s="243" t="s">
        <v>18003</v>
      </c>
      <c r="Q1493" s="244">
        <v>22200</v>
      </c>
      <c r="R1493" s="104"/>
      <c r="S1493" s="235" t="s">
        <v>23128</v>
      </c>
      <c r="T1493" s="236">
        <v>2800</v>
      </c>
      <c r="V1493" s="266" t="s">
        <v>12939</v>
      </c>
      <c r="W1493" s="267">
        <v>990.38</v>
      </c>
      <c r="Y1493" s="245" t="s">
        <v>7552</v>
      </c>
      <c r="Z1493" s="246">
        <v>7268.46</v>
      </c>
    </row>
    <row r="1494" spans="1:26" ht="14.5" x14ac:dyDescent="0.35">
      <c r="A1494" s="259" t="s">
        <v>5498</v>
      </c>
      <c r="B1494" s="259"/>
      <c r="C1494" s="260">
        <v>117563.83</v>
      </c>
      <c r="E1494" s="239" t="s">
        <v>1821</v>
      </c>
      <c r="F1494" s="239"/>
      <c r="G1494" s="240">
        <v>3804</v>
      </c>
      <c r="M1494" s="261" t="s">
        <v>36541</v>
      </c>
      <c r="N1494" s="262">
        <v>757.34</v>
      </c>
      <c r="P1494" s="243" t="s">
        <v>18004</v>
      </c>
      <c r="Q1494" s="244">
        <v>5046.1099999999997</v>
      </c>
      <c r="R1494" s="104"/>
      <c r="S1494" s="235" t="s">
        <v>34107</v>
      </c>
      <c r="T1494" s="236">
        <v>3564.7</v>
      </c>
      <c r="V1494" s="266" t="s">
        <v>12940</v>
      </c>
      <c r="W1494" s="267">
        <v>117563.83</v>
      </c>
      <c r="Y1494" s="245" t="s">
        <v>8224</v>
      </c>
      <c r="Z1494" s="246">
        <v>39524</v>
      </c>
    </row>
    <row r="1495" spans="1:26" ht="14.5" x14ac:dyDescent="0.35">
      <c r="A1495" s="259" t="s">
        <v>5644</v>
      </c>
      <c r="B1495" s="259"/>
      <c r="C1495" s="260">
        <v>13184.99</v>
      </c>
      <c r="E1495" s="239" t="s">
        <v>1822</v>
      </c>
      <c r="F1495" s="239"/>
      <c r="G1495" s="240">
        <v>3255</v>
      </c>
      <c r="M1495" s="261" t="s">
        <v>17915</v>
      </c>
      <c r="N1495" s="262">
        <v>261.83999999999997</v>
      </c>
      <c r="P1495" s="243" t="s">
        <v>18005</v>
      </c>
      <c r="Q1495" s="244">
        <v>5247.43</v>
      </c>
      <c r="R1495" s="104"/>
      <c r="S1495" s="235" t="s">
        <v>34108</v>
      </c>
      <c r="T1495" s="236">
        <v>1118.4100000000001</v>
      </c>
      <c r="V1495" s="266" t="s">
        <v>12941</v>
      </c>
      <c r="W1495" s="267">
        <v>13184.99</v>
      </c>
      <c r="Y1495" s="245" t="s">
        <v>8635</v>
      </c>
      <c r="Z1495" s="246">
        <v>3191.48</v>
      </c>
    </row>
    <row r="1496" spans="1:26" ht="14.5" x14ac:dyDescent="0.35">
      <c r="A1496" s="259" t="s">
        <v>5499</v>
      </c>
      <c r="B1496" s="259"/>
      <c r="C1496" s="260">
        <v>315999.38</v>
      </c>
      <c r="E1496" s="239" t="s">
        <v>1823</v>
      </c>
      <c r="F1496" s="239"/>
      <c r="G1496" s="240">
        <v>25455</v>
      </c>
      <c r="M1496" s="261" t="s">
        <v>45002</v>
      </c>
      <c r="N1496" s="262">
        <v>2894</v>
      </c>
      <c r="P1496" s="243" t="s">
        <v>18006</v>
      </c>
      <c r="Q1496" s="244">
        <v>7925.15</v>
      </c>
      <c r="R1496" s="104"/>
      <c r="S1496" s="235" t="s">
        <v>15544</v>
      </c>
      <c r="T1496" s="236">
        <v>45599.14</v>
      </c>
      <c r="V1496" s="266" t="s">
        <v>12942</v>
      </c>
      <c r="W1496" s="267">
        <v>315999.38</v>
      </c>
      <c r="Y1496" s="245" t="s">
        <v>9180</v>
      </c>
      <c r="Z1496" s="246">
        <v>10665</v>
      </c>
    </row>
    <row r="1497" spans="1:26" ht="14.5" x14ac:dyDescent="0.35">
      <c r="A1497" s="259" t="s">
        <v>5647</v>
      </c>
      <c r="B1497" s="259"/>
      <c r="C1497" s="260">
        <v>1100</v>
      </c>
      <c r="E1497" s="239" t="s">
        <v>1824</v>
      </c>
      <c r="F1497" s="239"/>
      <c r="G1497" s="240">
        <v>2827.44</v>
      </c>
      <c r="M1497" s="261" t="s">
        <v>17916</v>
      </c>
      <c r="N1497" s="262">
        <v>27617.18</v>
      </c>
      <c r="P1497" s="243" t="s">
        <v>18007</v>
      </c>
      <c r="Q1497" s="244">
        <v>21126</v>
      </c>
      <c r="R1497" s="104"/>
      <c r="S1497" s="235" t="s">
        <v>23136</v>
      </c>
      <c r="T1497" s="236">
        <v>965.84</v>
      </c>
      <c r="V1497" s="266" t="s">
        <v>12945</v>
      </c>
      <c r="W1497" s="267">
        <v>1100</v>
      </c>
      <c r="Y1497" s="245" t="s">
        <v>9567</v>
      </c>
      <c r="Z1497" s="246">
        <v>2000</v>
      </c>
    </row>
    <row r="1498" spans="1:26" ht="14.5" x14ac:dyDescent="0.35">
      <c r="A1498" s="259" t="s">
        <v>5648</v>
      </c>
      <c r="B1498" s="259"/>
      <c r="C1498" s="260">
        <v>2835</v>
      </c>
      <c r="E1498" s="239" t="s">
        <v>1825</v>
      </c>
      <c r="F1498" s="239"/>
      <c r="G1498" s="240">
        <v>3207</v>
      </c>
      <c r="M1498" s="261" t="s">
        <v>37989</v>
      </c>
      <c r="N1498" s="262">
        <v>12580</v>
      </c>
      <c r="P1498" s="243" t="s">
        <v>18008</v>
      </c>
      <c r="Q1498" s="244">
        <v>398</v>
      </c>
      <c r="R1498" s="104"/>
      <c r="S1498" s="235" t="s">
        <v>34109</v>
      </c>
      <c r="T1498" s="236">
        <v>8011.08</v>
      </c>
      <c r="V1498" s="266" t="s">
        <v>12946</v>
      </c>
      <c r="W1498" s="267">
        <v>2835</v>
      </c>
      <c r="Y1498" s="245" t="s">
        <v>9819</v>
      </c>
      <c r="Z1498" s="246">
        <v>6025.33</v>
      </c>
    </row>
    <row r="1499" spans="1:26" ht="14.5" x14ac:dyDescent="0.35">
      <c r="A1499" s="259" t="s">
        <v>5706</v>
      </c>
      <c r="B1499" s="259"/>
      <c r="C1499" s="260">
        <v>2490</v>
      </c>
      <c r="E1499" s="239" t="s">
        <v>1826</v>
      </c>
      <c r="F1499" s="239"/>
      <c r="G1499" s="240">
        <v>223280</v>
      </c>
      <c r="M1499" s="261" t="s">
        <v>35081</v>
      </c>
      <c r="N1499" s="262">
        <v>30735.61</v>
      </c>
      <c r="P1499" s="243" t="s">
        <v>18009</v>
      </c>
      <c r="Q1499" s="244">
        <v>133684</v>
      </c>
      <c r="R1499" s="104"/>
      <c r="S1499" s="235" t="s">
        <v>15545</v>
      </c>
      <c r="T1499" s="236">
        <v>15560.49</v>
      </c>
      <c r="V1499" s="266" t="s">
        <v>12950</v>
      </c>
      <c r="W1499" s="267">
        <v>2490</v>
      </c>
      <c r="Y1499" s="245" t="s">
        <v>10152</v>
      </c>
      <c r="Z1499" s="246">
        <v>10766.32</v>
      </c>
    </row>
    <row r="1500" spans="1:26" ht="14.5" x14ac:dyDescent="0.35">
      <c r="A1500" s="259" t="s">
        <v>5652</v>
      </c>
      <c r="B1500" s="259"/>
      <c r="C1500" s="260">
        <v>14300.19</v>
      </c>
      <c r="E1500" s="239" t="s">
        <v>1827</v>
      </c>
      <c r="F1500" s="239"/>
      <c r="G1500" s="240">
        <v>66708.17</v>
      </c>
      <c r="M1500" s="261" t="s">
        <v>17918</v>
      </c>
      <c r="N1500" s="262">
        <v>2112.71</v>
      </c>
      <c r="P1500" s="243" t="s">
        <v>18010</v>
      </c>
      <c r="Q1500" s="244">
        <v>600</v>
      </c>
      <c r="R1500" s="104"/>
      <c r="S1500" s="235" t="s">
        <v>15546</v>
      </c>
      <c r="T1500" s="236">
        <v>2675.7</v>
      </c>
      <c r="V1500" s="266" t="s">
        <v>12951</v>
      </c>
      <c r="W1500" s="267">
        <v>14300.19</v>
      </c>
      <c r="Y1500" s="245" t="s">
        <v>12130</v>
      </c>
      <c r="Z1500" s="246">
        <v>5396</v>
      </c>
    </row>
    <row r="1501" spans="1:26" ht="14.5" x14ac:dyDescent="0.35">
      <c r="A1501" s="259" t="s">
        <v>5501</v>
      </c>
      <c r="B1501" s="259"/>
      <c r="C1501" s="260">
        <v>164398.71</v>
      </c>
      <c r="E1501" s="239" t="s">
        <v>1828</v>
      </c>
      <c r="F1501" s="239"/>
      <c r="G1501" s="240">
        <v>119034</v>
      </c>
      <c r="M1501" s="261" t="s">
        <v>35082</v>
      </c>
      <c r="N1501" s="262">
        <v>13029.02</v>
      </c>
      <c r="P1501" s="243" t="s">
        <v>18011</v>
      </c>
      <c r="Q1501" s="244">
        <v>908</v>
      </c>
      <c r="R1501" s="104"/>
      <c r="S1501" s="235" t="s">
        <v>15547</v>
      </c>
      <c r="T1501" s="236">
        <v>3272.03</v>
      </c>
      <c r="V1501" s="266" t="s">
        <v>12952</v>
      </c>
      <c r="W1501" s="267">
        <v>164398.71</v>
      </c>
      <c r="Y1501" s="245" t="s">
        <v>12855</v>
      </c>
      <c r="Z1501" s="246">
        <v>824.26</v>
      </c>
    </row>
    <row r="1502" spans="1:26" ht="14.5" x14ac:dyDescent="0.35">
      <c r="A1502" s="259" t="s">
        <v>5502</v>
      </c>
      <c r="B1502" s="259"/>
      <c r="C1502" s="260">
        <v>77209</v>
      </c>
      <c r="E1502" s="239" t="s">
        <v>1829</v>
      </c>
      <c r="F1502" s="239"/>
      <c r="G1502" s="240">
        <v>16011</v>
      </c>
      <c r="M1502" s="261" t="s">
        <v>35083</v>
      </c>
      <c r="N1502" s="262">
        <v>11425.3</v>
      </c>
      <c r="P1502" s="243" t="s">
        <v>18012</v>
      </c>
      <c r="Q1502" s="244">
        <v>1587.57</v>
      </c>
      <c r="R1502" s="104"/>
      <c r="S1502" s="235" t="s">
        <v>34110</v>
      </c>
      <c r="T1502" s="236">
        <v>2195.62</v>
      </c>
      <c r="V1502" s="266" t="s">
        <v>12954</v>
      </c>
      <c r="W1502" s="267">
        <v>77209</v>
      </c>
      <c r="Y1502" s="245" t="s">
        <v>10712</v>
      </c>
      <c r="Z1502" s="246">
        <v>85660.85</v>
      </c>
    </row>
    <row r="1503" spans="1:26" ht="14.5" x14ac:dyDescent="0.35">
      <c r="A1503" s="259" t="s">
        <v>5503</v>
      </c>
      <c r="B1503" s="259"/>
      <c r="C1503" s="260">
        <v>112185</v>
      </c>
      <c r="E1503" s="239" t="s">
        <v>1830</v>
      </c>
      <c r="F1503" s="239"/>
      <c r="G1503" s="240">
        <v>44106.82</v>
      </c>
      <c r="M1503" s="261" t="s">
        <v>17919</v>
      </c>
      <c r="N1503" s="262">
        <v>15.27</v>
      </c>
      <c r="P1503" s="243" t="s">
        <v>18013</v>
      </c>
      <c r="Q1503" s="244">
        <v>18892.759999999998</v>
      </c>
      <c r="R1503" s="104"/>
      <c r="S1503" s="235" t="s">
        <v>34111</v>
      </c>
      <c r="T1503" s="236">
        <v>18404.38</v>
      </c>
      <c r="V1503" s="266" t="s">
        <v>13022</v>
      </c>
      <c r="W1503" s="267">
        <v>112185</v>
      </c>
      <c r="Y1503" s="245" t="s">
        <v>7553</v>
      </c>
      <c r="Z1503" s="246">
        <v>39404</v>
      </c>
    </row>
    <row r="1504" spans="1:26" ht="14.5" x14ac:dyDescent="0.35">
      <c r="A1504" s="259" t="s">
        <v>5504</v>
      </c>
      <c r="B1504" s="259"/>
      <c r="C1504" s="260">
        <v>20605</v>
      </c>
      <c r="E1504" s="239" t="s">
        <v>1831</v>
      </c>
      <c r="F1504" s="239"/>
      <c r="G1504" s="240">
        <v>104858.78</v>
      </c>
      <c r="M1504" s="261" t="s">
        <v>49958</v>
      </c>
      <c r="N1504" s="262">
        <v>832</v>
      </c>
      <c r="P1504" s="243" t="s">
        <v>18014</v>
      </c>
      <c r="Q1504" s="244">
        <v>9.07</v>
      </c>
      <c r="R1504" s="104"/>
      <c r="S1504" s="235" t="s">
        <v>15548</v>
      </c>
      <c r="T1504" s="236">
        <v>7525.45</v>
      </c>
      <c r="V1504" s="266" t="s">
        <v>12956</v>
      </c>
      <c r="W1504" s="267">
        <v>20605</v>
      </c>
      <c r="Y1504" s="245" t="s">
        <v>7965</v>
      </c>
      <c r="Z1504" s="246">
        <v>659</v>
      </c>
    </row>
    <row r="1505" spans="1:26" ht="14.5" x14ac:dyDescent="0.35">
      <c r="A1505" s="259" t="s">
        <v>5655</v>
      </c>
      <c r="B1505" s="259"/>
      <c r="C1505" s="260">
        <v>1167.95</v>
      </c>
      <c r="E1505" s="239" t="s">
        <v>1832</v>
      </c>
      <c r="F1505" s="239"/>
      <c r="G1505" s="240">
        <v>41088</v>
      </c>
      <c r="M1505" s="261" t="s">
        <v>35084</v>
      </c>
      <c r="N1505" s="262">
        <v>6460.48</v>
      </c>
      <c r="P1505" s="243" t="s">
        <v>18015</v>
      </c>
      <c r="Q1505" s="244">
        <v>1832</v>
      </c>
      <c r="R1505" s="104"/>
      <c r="S1505" s="235" t="s">
        <v>15549</v>
      </c>
      <c r="T1505" s="236">
        <v>15560.49</v>
      </c>
      <c r="V1505" s="266" t="s">
        <v>12957</v>
      </c>
      <c r="W1505" s="267">
        <v>1167.95</v>
      </c>
      <c r="Y1505" s="245" t="s">
        <v>8225</v>
      </c>
      <c r="Z1505" s="246">
        <v>31795.83</v>
      </c>
    </row>
    <row r="1506" spans="1:26" ht="14.5" x14ac:dyDescent="0.35">
      <c r="A1506" s="259" t="s">
        <v>5505</v>
      </c>
      <c r="B1506" s="259"/>
      <c r="C1506" s="260">
        <v>14727.5</v>
      </c>
      <c r="E1506" s="239" t="s">
        <v>1833</v>
      </c>
      <c r="F1506" s="239"/>
      <c r="G1506" s="240">
        <v>919</v>
      </c>
      <c r="M1506" s="261" t="s">
        <v>45003</v>
      </c>
      <c r="N1506" s="262">
        <v>17642</v>
      </c>
      <c r="P1506" s="243" t="s">
        <v>18016</v>
      </c>
      <c r="Q1506" s="244">
        <v>937</v>
      </c>
      <c r="R1506" s="104"/>
      <c r="S1506" s="235" t="s">
        <v>15550</v>
      </c>
      <c r="T1506" s="236">
        <v>2675.7</v>
      </c>
      <c r="V1506" s="266" t="s">
        <v>10582</v>
      </c>
      <c r="W1506" s="267">
        <v>14727.5</v>
      </c>
      <c r="Y1506" s="245" t="s">
        <v>8636</v>
      </c>
      <c r="Z1506" s="246">
        <v>1098</v>
      </c>
    </row>
    <row r="1507" spans="1:26" ht="14.5" x14ac:dyDescent="0.35">
      <c r="A1507" s="259" t="s">
        <v>5506</v>
      </c>
      <c r="B1507" s="259"/>
      <c r="C1507" s="260">
        <v>103751.81</v>
      </c>
      <c r="E1507" s="239" t="s">
        <v>4491</v>
      </c>
      <c r="F1507" s="239"/>
      <c r="G1507" s="240">
        <v>9916.8799999999992</v>
      </c>
      <c r="M1507" s="261" t="s">
        <v>45004</v>
      </c>
      <c r="N1507" s="262">
        <v>921</v>
      </c>
      <c r="P1507" s="243" t="s">
        <v>18017</v>
      </c>
      <c r="Q1507" s="244">
        <v>299</v>
      </c>
      <c r="R1507" s="104"/>
      <c r="S1507" s="235" t="s">
        <v>15551</v>
      </c>
      <c r="T1507" s="236">
        <v>9721.07</v>
      </c>
      <c r="V1507" s="266" t="s">
        <v>12958</v>
      </c>
      <c r="W1507" s="267">
        <v>103751.81</v>
      </c>
      <c r="Y1507" s="245" t="s">
        <v>9820</v>
      </c>
      <c r="Z1507" s="246">
        <v>1123.5899999999999</v>
      </c>
    </row>
    <row r="1508" spans="1:26" ht="14.5" x14ac:dyDescent="0.35">
      <c r="A1508" s="259" t="s">
        <v>3672</v>
      </c>
      <c r="B1508" s="259"/>
      <c r="C1508" s="260">
        <v>11656.13</v>
      </c>
      <c r="E1508" s="239" t="s">
        <v>4492</v>
      </c>
      <c r="F1508" s="239"/>
      <c r="G1508" s="240">
        <v>1061.96</v>
      </c>
      <c r="M1508" s="261" t="s">
        <v>47509</v>
      </c>
      <c r="N1508" s="262">
        <v>28887</v>
      </c>
      <c r="P1508" s="243" t="s">
        <v>18018</v>
      </c>
      <c r="Q1508" s="244">
        <v>9470</v>
      </c>
      <c r="R1508" s="104"/>
      <c r="S1508" s="235" t="s">
        <v>15552</v>
      </c>
      <c r="T1508" s="236">
        <v>3272.03</v>
      </c>
      <c r="V1508" s="266" t="s">
        <v>10583</v>
      </c>
      <c r="W1508" s="267">
        <v>11656.13</v>
      </c>
      <c r="Y1508" s="245" t="s">
        <v>10153</v>
      </c>
      <c r="Z1508" s="246">
        <v>77716</v>
      </c>
    </row>
    <row r="1509" spans="1:26" ht="14.5" x14ac:dyDescent="0.35">
      <c r="A1509" s="259" t="s">
        <v>3673</v>
      </c>
      <c r="B1509" s="259"/>
      <c r="C1509" s="260">
        <v>41856.959999999999</v>
      </c>
      <c r="E1509" s="239" t="s">
        <v>1834</v>
      </c>
      <c r="F1509" s="239"/>
      <c r="G1509" s="240">
        <v>45603</v>
      </c>
      <c r="M1509" s="261" t="s">
        <v>17954</v>
      </c>
      <c r="N1509" s="262">
        <v>299</v>
      </c>
      <c r="P1509" s="243" t="s">
        <v>18019</v>
      </c>
      <c r="Q1509" s="244">
        <v>239.83</v>
      </c>
      <c r="R1509" s="104"/>
      <c r="S1509" s="235" t="s">
        <v>34112</v>
      </c>
      <c r="T1509" s="236">
        <v>18404.38</v>
      </c>
      <c r="V1509" s="266" t="s">
        <v>10584</v>
      </c>
      <c r="W1509" s="267">
        <v>41856.959999999999</v>
      </c>
      <c r="Y1509" s="245" t="s">
        <v>10713</v>
      </c>
      <c r="Z1509" s="246">
        <v>151796.42000000001</v>
      </c>
    </row>
    <row r="1510" spans="1:26" ht="14.5" x14ac:dyDescent="0.35">
      <c r="A1510" s="259" t="s">
        <v>5507</v>
      </c>
      <c r="B1510" s="259"/>
      <c r="C1510" s="260">
        <v>344727.46</v>
      </c>
      <c r="E1510" s="239" t="s">
        <v>1835</v>
      </c>
      <c r="F1510" s="239"/>
      <c r="G1510" s="240">
        <v>3203</v>
      </c>
      <c r="M1510" s="261" t="s">
        <v>47510</v>
      </c>
      <c r="N1510" s="262">
        <v>89500</v>
      </c>
      <c r="P1510" s="243" t="s">
        <v>18020</v>
      </c>
      <c r="Q1510" s="244">
        <v>24.6</v>
      </c>
      <c r="R1510" s="104"/>
      <c r="S1510" s="235" t="s">
        <v>34113</v>
      </c>
      <c r="T1510" s="236">
        <v>1027.69</v>
      </c>
      <c r="V1510" s="266" t="s">
        <v>10585</v>
      </c>
      <c r="W1510" s="267">
        <v>344727.46</v>
      </c>
      <c r="Y1510" s="245" t="s">
        <v>7554</v>
      </c>
      <c r="Z1510" s="246">
        <v>22162.7</v>
      </c>
    </row>
    <row r="1511" spans="1:26" ht="14.5" x14ac:dyDescent="0.35">
      <c r="A1511" s="259" t="s">
        <v>5508</v>
      </c>
      <c r="B1511" s="259"/>
      <c r="C1511" s="260">
        <v>2545.4899999999998</v>
      </c>
      <c r="E1511" s="239" t="s">
        <v>1836</v>
      </c>
      <c r="F1511" s="239"/>
      <c r="G1511" s="240">
        <v>279399</v>
      </c>
      <c r="M1511" s="261" t="s">
        <v>47511</v>
      </c>
      <c r="N1511" s="262">
        <v>6846.73</v>
      </c>
      <c r="P1511" s="243" t="s">
        <v>18021</v>
      </c>
      <c r="Q1511" s="244">
        <v>1424.89</v>
      </c>
      <c r="R1511" s="104"/>
      <c r="S1511" s="235" t="s">
        <v>34114</v>
      </c>
      <c r="T1511" s="236">
        <v>4447.96</v>
      </c>
      <c r="V1511" s="266" t="s">
        <v>12963</v>
      </c>
      <c r="W1511" s="267">
        <v>2545.4899999999998</v>
      </c>
      <c r="Y1511" s="245" t="s">
        <v>7966</v>
      </c>
      <c r="Z1511" s="246">
        <v>5599</v>
      </c>
    </row>
    <row r="1512" spans="1:26" ht="14.5" x14ac:dyDescent="0.35">
      <c r="A1512" s="259" t="s">
        <v>5509</v>
      </c>
      <c r="B1512" s="259"/>
      <c r="C1512" s="260">
        <v>202177.23</v>
      </c>
      <c r="E1512" s="239" t="s">
        <v>1837</v>
      </c>
      <c r="F1512" s="239"/>
      <c r="G1512" s="240">
        <v>6420</v>
      </c>
      <c r="M1512" s="261" t="s">
        <v>41643</v>
      </c>
      <c r="N1512" s="262">
        <v>4670.6099999999997</v>
      </c>
      <c r="P1512" s="243" t="s">
        <v>18022</v>
      </c>
      <c r="Q1512" s="244">
        <v>1775</v>
      </c>
      <c r="R1512" s="104"/>
      <c r="S1512" s="235" t="s">
        <v>34115</v>
      </c>
      <c r="T1512" s="236">
        <v>1485</v>
      </c>
      <c r="V1512" s="266" t="s">
        <v>12964</v>
      </c>
      <c r="W1512" s="267">
        <v>202177.23</v>
      </c>
      <c r="Y1512" s="245" t="s">
        <v>8226</v>
      </c>
      <c r="Z1512" s="246">
        <v>74227</v>
      </c>
    </row>
    <row r="1513" spans="1:26" ht="14.5" x14ac:dyDescent="0.35">
      <c r="A1513" s="259" t="s">
        <v>5510</v>
      </c>
      <c r="B1513" s="259"/>
      <c r="C1513" s="260">
        <v>64189</v>
      </c>
      <c r="E1513" s="239" t="s">
        <v>1838</v>
      </c>
      <c r="F1513" s="239"/>
      <c r="G1513" s="240">
        <v>19800</v>
      </c>
      <c r="M1513" s="261" t="s">
        <v>17956</v>
      </c>
      <c r="N1513" s="262">
        <v>3498.92</v>
      </c>
      <c r="P1513" s="243" t="s">
        <v>18023</v>
      </c>
      <c r="Q1513" s="244">
        <v>2000</v>
      </c>
      <c r="R1513" s="104"/>
      <c r="S1513" s="235" t="s">
        <v>23177</v>
      </c>
      <c r="T1513" s="236">
        <v>1027.69</v>
      </c>
      <c r="V1513" s="266" t="s">
        <v>12965</v>
      </c>
      <c r="W1513" s="267">
        <v>64189</v>
      </c>
      <c r="Y1513" s="245" t="s">
        <v>8637</v>
      </c>
      <c r="Z1513" s="246">
        <v>3213</v>
      </c>
    </row>
    <row r="1514" spans="1:26" ht="14.5" x14ac:dyDescent="0.35">
      <c r="A1514" s="259" t="s">
        <v>5659</v>
      </c>
      <c r="B1514" s="259"/>
      <c r="C1514" s="260">
        <v>12840.71</v>
      </c>
      <c r="E1514" s="239" t="s">
        <v>1839</v>
      </c>
      <c r="F1514" s="239"/>
      <c r="G1514" s="240">
        <v>2501</v>
      </c>
      <c r="M1514" s="261" t="s">
        <v>36542</v>
      </c>
      <c r="N1514" s="262">
        <v>2709.97</v>
      </c>
      <c r="P1514" s="243" t="s">
        <v>18024</v>
      </c>
      <c r="Q1514" s="244">
        <v>5186</v>
      </c>
      <c r="R1514" s="104"/>
      <c r="S1514" s="235" t="s">
        <v>23179</v>
      </c>
      <c r="T1514" s="236">
        <v>4447.96</v>
      </c>
      <c r="V1514" s="266" t="s">
        <v>12966</v>
      </c>
      <c r="W1514" s="267">
        <v>12840.71</v>
      </c>
      <c r="Y1514" s="245" t="s">
        <v>9821</v>
      </c>
      <c r="Z1514" s="246">
        <v>15092</v>
      </c>
    </row>
    <row r="1515" spans="1:26" ht="14.5" x14ac:dyDescent="0.35">
      <c r="A1515" s="259" t="s">
        <v>5511</v>
      </c>
      <c r="B1515" s="259"/>
      <c r="C1515" s="260">
        <v>78928</v>
      </c>
      <c r="E1515" s="239" t="s">
        <v>4495</v>
      </c>
      <c r="F1515" s="239"/>
      <c r="G1515" s="240">
        <v>5128.6000000000004</v>
      </c>
      <c r="M1515" s="261" t="s">
        <v>52940</v>
      </c>
      <c r="N1515" s="262">
        <v>4758.01</v>
      </c>
      <c r="P1515" s="243" t="s">
        <v>18025</v>
      </c>
      <c r="Q1515" s="244">
        <v>2077</v>
      </c>
      <c r="R1515" s="104"/>
      <c r="S1515" s="235" t="s">
        <v>23180</v>
      </c>
      <c r="T1515" s="236">
        <v>1485</v>
      </c>
      <c r="V1515" s="266" t="s">
        <v>12967</v>
      </c>
      <c r="W1515" s="267">
        <v>78928</v>
      </c>
      <c r="Y1515" s="245" t="s">
        <v>10154</v>
      </c>
      <c r="Z1515" s="246">
        <v>80162</v>
      </c>
    </row>
    <row r="1516" spans="1:26" ht="14.5" x14ac:dyDescent="0.35">
      <c r="A1516" s="259" t="s">
        <v>5512</v>
      </c>
      <c r="B1516" s="259"/>
      <c r="C1516" s="260">
        <v>431019</v>
      </c>
      <c r="E1516" s="239" t="s">
        <v>1840</v>
      </c>
      <c r="F1516" s="239"/>
      <c r="G1516" s="240">
        <v>51752.7</v>
      </c>
      <c r="M1516" s="261" t="s">
        <v>52941</v>
      </c>
      <c r="N1516" s="262">
        <v>363.99</v>
      </c>
      <c r="P1516" s="243" t="s">
        <v>18026</v>
      </c>
      <c r="Q1516" s="244">
        <v>505</v>
      </c>
      <c r="R1516" s="104"/>
      <c r="S1516" s="235" t="s">
        <v>15553</v>
      </c>
      <c r="T1516" s="236">
        <v>1165.9000000000001</v>
      </c>
      <c r="V1516" s="266" t="s">
        <v>12968</v>
      </c>
      <c r="W1516" s="267">
        <v>431019</v>
      </c>
      <c r="Y1516" s="245" t="s">
        <v>10385</v>
      </c>
      <c r="Z1516" s="246">
        <v>7115</v>
      </c>
    </row>
    <row r="1517" spans="1:26" ht="14.5" x14ac:dyDescent="0.35">
      <c r="A1517" s="259" t="s">
        <v>5708</v>
      </c>
      <c r="B1517" s="259"/>
      <c r="C1517" s="260">
        <v>4832</v>
      </c>
      <c r="E1517" s="239" t="s">
        <v>1841</v>
      </c>
      <c r="F1517" s="239"/>
      <c r="G1517" s="240">
        <v>1906</v>
      </c>
      <c r="M1517" s="261" t="s">
        <v>52942</v>
      </c>
      <c r="N1517" s="262">
        <v>38628.449999999997</v>
      </c>
      <c r="P1517" s="243" t="s">
        <v>18027</v>
      </c>
      <c r="Q1517" s="244">
        <v>221.79</v>
      </c>
      <c r="R1517" s="104"/>
      <c r="S1517" s="235" t="s">
        <v>15554</v>
      </c>
      <c r="T1517" s="236">
        <v>12752.65</v>
      </c>
      <c r="V1517" s="266" t="s">
        <v>12970</v>
      </c>
      <c r="W1517" s="267">
        <v>4832</v>
      </c>
      <c r="Y1517" s="245" t="s">
        <v>10714</v>
      </c>
      <c r="Z1517" s="246">
        <v>207570.7</v>
      </c>
    </row>
    <row r="1518" spans="1:26" ht="14.5" x14ac:dyDescent="0.35">
      <c r="A1518" s="259" t="s">
        <v>5514</v>
      </c>
      <c r="B1518" s="259"/>
      <c r="C1518" s="260">
        <v>264124.71000000002</v>
      </c>
      <c r="E1518" s="239" t="s">
        <v>480</v>
      </c>
      <c r="F1518" s="239"/>
      <c r="G1518" s="240">
        <v>50350.62</v>
      </c>
      <c r="M1518" s="261" t="s">
        <v>17964</v>
      </c>
      <c r="N1518" s="262">
        <v>-270.70999999999998</v>
      </c>
      <c r="P1518" s="243" t="s">
        <v>18028</v>
      </c>
      <c r="Q1518" s="244">
        <v>11992</v>
      </c>
      <c r="R1518" s="104"/>
      <c r="S1518" s="235" t="s">
        <v>15555</v>
      </c>
      <c r="T1518" s="236">
        <v>15472.39</v>
      </c>
      <c r="V1518" s="266" t="s">
        <v>13024</v>
      </c>
      <c r="W1518" s="267">
        <v>264124.71000000002</v>
      </c>
      <c r="Y1518" s="245" t="s">
        <v>7555</v>
      </c>
      <c r="Z1518" s="246">
        <v>20174</v>
      </c>
    </row>
    <row r="1519" spans="1:26" ht="14.5" x14ac:dyDescent="0.35">
      <c r="A1519" s="259" t="s">
        <v>3674</v>
      </c>
      <c r="B1519" s="259"/>
      <c r="C1519" s="260">
        <v>19553.32</v>
      </c>
      <c r="E1519" s="239" t="s">
        <v>1842</v>
      </c>
      <c r="F1519" s="239"/>
      <c r="G1519" s="240">
        <v>13946</v>
      </c>
      <c r="M1519" s="261" t="s">
        <v>35089</v>
      </c>
      <c r="N1519" s="262">
        <v>7150</v>
      </c>
      <c r="P1519" s="243" t="s">
        <v>18029</v>
      </c>
      <c r="Q1519" s="244">
        <v>8726.41</v>
      </c>
      <c r="R1519" s="104"/>
      <c r="S1519" s="235" t="s">
        <v>15556</v>
      </c>
      <c r="T1519" s="236">
        <v>12053.46</v>
      </c>
      <c r="V1519" s="266" t="s">
        <v>10586</v>
      </c>
      <c r="W1519" s="267">
        <v>19553.32</v>
      </c>
      <c r="Y1519" s="245" t="s">
        <v>8227</v>
      </c>
      <c r="Z1519" s="246">
        <v>24200</v>
      </c>
    </row>
    <row r="1520" spans="1:26" ht="14.5" x14ac:dyDescent="0.35">
      <c r="A1520" s="259" t="s">
        <v>5662</v>
      </c>
      <c r="B1520" s="259"/>
      <c r="C1520" s="260">
        <v>12961.09</v>
      </c>
      <c r="E1520" s="239" t="s">
        <v>4496</v>
      </c>
      <c r="F1520" s="239"/>
      <c r="G1520" s="240">
        <v>369.93</v>
      </c>
      <c r="M1520" s="261" t="s">
        <v>17965</v>
      </c>
      <c r="N1520" s="262">
        <v>3361.74</v>
      </c>
      <c r="P1520" s="243" t="s">
        <v>18030</v>
      </c>
      <c r="Q1520" s="244">
        <v>11480.8</v>
      </c>
      <c r="R1520" s="104"/>
      <c r="S1520" s="235" t="s">
        <v>15557</v>
      </c>
      <c r="T1520" s="236">
        <v>99540</v>
      </c>
      <c r="V1520" s="266" t="s">
        <v>10587</v>
      </c>
      <c r="W1520" s="267">
        <v>12961.09</v>
      </c>
      <c r="Y1520" s="245" t="s">
        <v>8638</v>
      </c>
      <c r="Z1520" s="246">
        <v>80883.990000000005</v>
      </c>
    </row>
    <row r="1521" spans="1:26" ht="14.5" x14ac:dyDescent="0.35">
      <c r="A1521" s="259" t="s">
        <v>5663</v>
      </c>
      <c r="B1521" s="259"/>
      <c r="C1521" s="260">
        <v>6689</v>
      </c>
      <c r="E1521" s="239" t="s">
        <v>4444</v>
      </c>
      <c r="F1521" s="239"/>
      <c r="G1521" s="240">
        <v>3818</v>
      </c>
      <c r="M1521" s="261" t="s">
        <v>35090</v>
      </c>
      <c r="N1521" s="262">
        <v>71.17</v>
      </c>
      <c r="P1521" s="243" t="s">
        <v>18031</v>
      </c>
      <c r="Q1521" s="244">
        <v>1814.1</v>
      </c>
      <c r="R1521" s="104"/>
      <c r="S1521" s="235" t="s">
        <v>15558</v>
      </c>
      <c r="T1521" s="236">
        <v>10785.71</v>
      </c>
      <c r="V1521" s="266" t="s">
        <v>12972</v>
      </c>
      <c r="W1521" s="267">
        <v>6689</v>
      </c>
      <c r="Y1521" s="245" t="s">
        <v>8919</v>
      </c>
      <c r="Z1521" s="246">
        <v>3719</v>
      </c>
    </row>
    <row r="1522" spans="1:26" ht="14.5" x14ac:dyDescent="0.35">
      <c r="A1522" s="259" t="s">
        <v>5515</v>
      </c>
      <c r="B1522" s="259"/>
      <c r="C1522" s="260">
        <v>50448.66</v>
      </c>
      <c r="E1522" s="239" t="s">
        <v>1843</v>
      </c>
      <c r="F1522" s="239"/>
      <c r="G1522" s="240">
        <v>27851.18</v>
      </c>
      <c r="M1522" s="261" t="s">
        <v>35091</v>
      </c>
      <c r="N1522" s="262">
        <v>7195.09</v>
      </c>
      <c r="P1522" s="243" t="s">
        <v>18032</v>
      </c>
      <c r="Q1522" s="244">
        <v>5837.5</v>
      </c>
      <c r="R1522" s="104"/>
      <c r="S1522" s="235" t="s">
        <v>15559</v>
      </c>
      <c r="T1522" s="236">
        <v>27336.59</v>
      </c>
      <c r="V1522" s="266" t="s">
        <v>10588</v>
      </c>
      <c r="W1522" s="267">
        <v>50448.66</v>
      </c>
      <c r="Y1522" s="245" t="s">
        <v>9181</v>
      </c>
      <c r="Z1522" s="246">
        <v>22205</v>
      </c>
    </row>
    <row r="1523" spans="1:26" ht="14.5" x14ac:dyDescent="0.35">
      <c r="A1523" s="259" t="s">
        <v>3675</v>
      </c>
      <c r="B1523" s="259"/>
      <c r="C1523" s="260">
        <v>20392.46</v>
      </c>
      <c r="E1523" s="239" t="s">
        <v>1844</v>
      </c>
      <c r="F1523" s="239"/>
      <c r="G1523" s="240">
        <v>6855</v>
      </c>
      <c r="M1523" s="261" t="s">
        <v>17966</v>
      </c>
      <c r="N1523" s="262">
        <v>25.74</v>
      </c>
      <c r="P1523" s="243" t="s">
        <v>18033</v>
      </c>
      <c r="Q1523" s="244">
        <v>446.58</v>
      </c>
      <c r="R1523" s="104"/>
      <c r="S1523" s="235" t="s">
        <v>15560</v>
      </c>
      <c r="T1523" s="236">
        <v>9297.31</v>
      </c>
      <c r="V1523" s="266" t="s">
        <v>10589</v>
      </c>
      <c r="W1523" s="267">
        <v>20392.46</v>
      </c>
      <c r="Y1523" s="245" t="s">
        <v>9568</v>
      </c>
      <c r="Z1523" s="246">
        <v>2739</v>
      </c>
    </row>
    <row r="1524" spans="1:26" ht="14.5" x14ac:dyDescent="0.35">
      <c r="A1524" s="259" t="s">
        <v>5516</v>
      </c>
      <c r="B1524" s="259"/>
      <c r="C1524" s="260">
        <v>47378.3</v>
      </c>
      <c r="E1524" s="239" t="s">
        <v>1845</v>
      </c>
      <c r="F1524" s="239"/>
      <c r="G1524" s="240">
        <v>624195</v>
      </c>
      <c r="M1524" s="261" t="s">
        <v>52943</v>
      </c>
      <c r="N1524" s="262">
        <v>17459.79</v>
      </c>
      <c r="P1524" s="243" t="s">
        <v>18034</v>
      </c>
      <c r="Q1524" s="244">
        <v>5908.48</v>
      </c>
      <c r="R1524" s="104"/>
      <c r="S1524" s="235" t="s">
        <v>34116</v>
      </c>
      <c r="T1524" s="236">
        <v>101269.72</v>
      </c>
      <c r="V1524" s="266" t="s">
        <v>12973</v>
      </c>
      <c r="W1524" s="267">
        <v>47378.3</v>
      </c>
      <c r="Y1524" s="245" t="s">
        <v>9822</v>
      </c>
      <c r="Z1524" s="246">
        <v>13103</v>
      </c>
    </row>
    <row r="1525" spans="1:26" ht="14.5" x14ac:dyDescent="0.35">
      <c r="A1525" s="259" t="s">
        <v>5664</v>
      </c>
      <c r="B1525" s="259"/>
      <c r="C1525" s="260">
        <v>4178.96</v>
      </c>
      <c r="E1525" s="239" t="s">
        <v>1846</v>
      </c>
      <c r="F1525" s="239"/>
      <c r="G1525" s="240">
        <v>9843.6</v>
      </c>
      <c r="M1525" s="261" t="s">
        <v>17967</v>
      </c>
      <c r="N1525" s="262">
        <v>6471.88</v>
      </c>
      <c r="P1525" s="243" t="s">
        <v>18035</v>
      </c>
      <c r="Q1525" s="244">
        <v>370.6</v>
      </c>
      <c r="R1525" s="104"/>
      <c r="S1525" s="235" t="s">
        <v>34117</v>
      </c>
      <c r="T1525" s="236">
        <v>7308.16</v>
      </c>
      <c r="V1525" s="266" t="s">
        <v>12974</v>
      </c>
      <c r="W1525" s="267">
        <v>4178.96</v>
      </c>
      <c r="Y1525" s="245" t="s">
        <v>10155</v>
      </c>
      <c r="Z1525" s="246">
        <v>238689</v>
      </c>
    </row>
    <row r="1526" spans="1:26" ht="14.5" x14ac:dyDescent="0.35">
      <c r="A1526" s="259" t="s">
        <v>5518</v>
      </c>
      <c r="B1526" s="259"/>
      <c r="C1526" s="260">
        <v>62838.97</v>
      </c>
      <c r="E1526" s="239" t="s">
        <v>1847</v>
      </c>
      <c r="F1526" s="239"/>
      <c r="G1526" s="240">
        <v>3055.78</v>
      </c>
      <c r="M1526" s="261" t="s">
        <v>35092</v>
      </c>
      <c r="N1526" s="262">
        <v>1612.09</v>
      </c>
      <c r="P1526" s="243" t="s">
        <v>18036</v>
      </c>
      <c r="Q1526" s="244">
        <v>1043.92</v>
      </c>
      <c r="R1526" s="104"/>
      <c r="S1526" s="235" t="s">
        <v>34118</v>
      </c>
      <c r="T1526" s="236">
        <v>18991.05</v>
      </c>
      <c r="V1526" s="266" t="s">
        <v>12976</v>
      </c>
      <c r="W1526" s="267">
        <v>62838.97</v>
      </c>
      <c r="Y1526" s="245" t="s">
        <v>12132</v>
      </c>
      <c r="Z1526" s="246">
        <v>8932</v>
      </c>
    </row>
    <row r="1527" spans="1:26" ht="14.5" x14ac:dyDescent="0.35">
      <c r="A1527" s="259" t="s">
        <v>5519</v>
      </c>
      <c r="B1527" s="259"/>
      <c r="C1527" s="260">
        <v>7018.68</v>
      </c>
      <c r="E1527" s="239" t="s">
        <v>1848</v>
      </c>
      <c r="F1527" s="239"/>
      <c r="G1527" s="240">
        <v>49.99</v>
      </c>
      <c r="M1527" s="261" t="s">
        <v>35093</v>
      </c>
      <c r="N1527" s="262">
        <v>11274.5</v>
      </c>
      <c r="P1527" s="243" t="s">
        <v>18037</v>
      </c>
      <c r="Q1527" s="244">
        <v>7262.5</v>
      </c>
      <c r="R1527" s="104"/>
      <c r="S1527" s="235" t="s">
        <v>34119</v>
      </c>
      <c r="T1527" s="236">
        <v>25468.18</v>
      </c>
      <c r="V1527" s="266" t="s">
        <v>12977</v>
      </c>
      <c r="W1527" s="267">
        <v>7018.68</v>
      </c>
      <c r="Y1527" s="245" t="s">
        <v>13142</v>
      </c>
      <c r="Z1527" s="246">
        <v>104007.82</v>
      </c>
    </row>
    <row r="1528" spans="1:26" ht="14.5" x14ac:dyDescent="0.35">
      <c r="A1528" s="259" t="s">
        <v>3677</v>
      </c>
      <c r="B1528" s="259"/>
      <c r="C1528" s="260">
        <v>2536.4499999999998</v>
      </c>
      <c r="E1528" s="239" t="s">
        <v>1849</v>
      </c>
      <c r="F1528" s="239"/>
      <c r="G1528" s="240">
        <v>3599.9</v>
      </c>
      <c r="M1528" s="261" t="s">
        <v>41644</v>
      </c>
      <c r="N1528" s="262">
        <v>2651</v>
      </c>
      <c r="P1528" s="243" t="s">
        <v>18038</v>
      </c>
      <c r="Q1528" s="244">
        <v>555.74</v>
      </c>
      <c r="R1528" s="104"/>
      <c r="S1528" s="235" t="s">
        <v>34120</v>
      </c>
      <c r="T1528" s="236">
        <v>134916</v>
      </c>
      <c r="V1528" s="266" t="s">
        <v>10591</v>
      </c>
      <c r="W1528" s="267">
        <v>2536.4499999999998</v>
      </c>
      <c r="Y1528" s="245" t="s">
        <v>13543</v>
      </c>
      <c r="Z1528" s="246">
        <v>13225</v>
      </c>
    </row>
    <row r="1529" spans="1:26" ht="14.5" x14ac:dyDescent="0.35">
      <c r="A1529" s="259" t="s">
        <v>5666</v>
      </c>
      <c r="B1529" s="259"/>
      <c r="C1529" s="260">
        <v>304.08999999999997</v>
      </c>
      <c r="E1529" s="239" t="s">
        <v>1850</v>
      </c>
      <c r="F1529" s="239"/>
      <c r="G1529" s="240">
        <v>4987</v>
      </c>
      <c r="M1529" s="261" t="s">
        <v>36543</v>
      </c>
      <c r="N1529" s="262">
        <v>33295.870000000003</v>
      </c>
      <c r="P1529" s="243" t="s">
        <v>18039</v>
      </c>
      <c r="Q1529" s="244">
        <v>16732.5</v>
      </c>
      <c r="R1529" s="104"/>
      <c r="S1529" s="235" t="s">
        <v>34121</v>
      </c>
      <c r="T1529" s="236">
        <v>66734.69</v>
      </c>
      <c r="V1529" s="266" t="s">
        <v>10593</v>
      </c>
      <c r="W1529" s="267">
        <v>304.08999999999997</v>
      </c>
      <c r="Y1529" s="245" t="s">
        <v>10715</v>
      </c>
      <c r="Z1529" s="246">
        <v>531877.81000000006</v>
      </c>
    </row>
    <row r="1530" spans="1:26" ht="14.5" x14ac:dyDescent="0.35">
      <c r="A1530" s="259" t="s">
        <v>5521</v>
      </c>
      <c r="B1530" s="259"/>
      <c r="C1530" s="260">
        <v>9790</v>
      </c>
      <c r="E1530" s="239" t="s">
        <v>4500</v>
      </c>
      <c r="F1530" s="239"/>
      <c r="G1530" s="240">
        <v>10398</v>
      </c>
      <c r="M1530" s="261" t="s">
        <v>36544</v>
      </c>
      <c r="N1530" s="262">
        <v>5175</v>
      </c>
      <c r="P1530" s="243" t="s">
        <v>18040</v>
      </c>
      <c r="Q1530" s="244">
        <v>5837.5</v>
      </c>
      <c r="R1530" s="104"/>
      <c r="S1530" s="235" t="s">
        <v>34122</v>
      </c>
      <c r="T1530" s="236">
        <v>481753.2</v>
      </c>
      <c r="V1530" s="266" t="s">
        <v>12980</v>
      </c>
      <c r="W1530" s="267">
        <v>9790</v>
      </c>
      <c r="Y1530" s="245" t="s">
        <v>7556</v>
      </c>
      <c r="Z1530" s="246">
        <v>27637</v>
      </c>
    </row>
    <row r="1531" spans="1:26" ht="14.5" x14ac:dyDescent="0.35">
      <c r="A1531" s="259" t="s">
        <v>3679</v>
      </c>
      <c r="B1531" s="259"/>
      <c r="C1531" s="260">
        <v>141151.38</v>
      </c>
      <c r="E1531" s="239" t="s">
        <v>1851</v>
      </c>
      <c r="F1531" s="239"/>
      <c r="G1531" s="240">
        <v>1290</v>
      </c>
      <c r="M1531" s="261" t="s">
        <v>36545</v>
      </c>
      <c r="N1531" s="262">
        <v>2920.06</v>
      </c>
      <c r="P1531" s="243" t="s">
        <v>18041</v>
      </c>
      <c r="Q1531" s="244">
        <v>5908.48</v>
      </c>
      <c r="R1531" s="104"/>
      <c r="S1531" s="235" t="s">
        <v>15561</v>
      </c>
      <c r="T1531" s="236">
        <v>1165.9000000000001</v>
      </c>
      <c r="V1531" s="266" t="s">
        <v>10594</v>
      </c>
      <c r="W1531" s="267">
        <v>141151.38</v>
      </c>
      <c r="Y1531" s="245" t="s">
        <v>7967</v>
      </c>
      <c r="Z1531" s="246">
        <v>2261</v>
      </c>
    </row>
    <row r="1532" spans="1:26" ht="14.5" x14ac:dyDescent="0.35">
      <c r="A1532" s="259" t="s">
        <v>5667</v>
      </c>
      <c r="B1532" s="259"/>
      <c r="C1532" s="260">
        <v>17032.37</v>
      </c>
      <c r="E1532" s="239" t="s">
        <v>1852</v>
      </c>
      <c r="F1532" s="239"/>
      <c r="G1532" s="240">
        <v>1612</v>
      </c>
      <c r="M1532" s="261" t="s">
        <v>37991</v>
      </c>
      <c r="N1532" s="262">
        <v>530.51</v>
      </c>
      <c r="P1532" s="243" t="s">
        <v>18042</v>
      </c>
      <c r="Q1532" s="244">
        <v>1612.75</v>
      </c>
      <c r="R1532" s="104"/>
      <c r="S1532" s="235" t="s">
        <v>15562</v>
      </c>
      <c r="T1532" s="236">
        <v>12752.65</v>
      </c>
      <c r="V1532" s="266" t="s">
        <v>12981</v>
      </c>
      <c r="W1532" s="267">
        <v>17032.37</v>
      </c>
      <c r="Y1532" s="245" t="s">
        <v>8228</v>
      </c>
      <c r="Z1532" s="246">
        <v>23946</v>
      </c>
    </row>
    <row r="1533" spans="1:26" ht="14.5" x14ac:dyDescent="0.35">
      <c r="A1533" s="259" t="s">
        <v>5669</v>
      </c>
      <c r="B1533" s="259"/>
      <c r="C1533" s="260">
        <v>12433</v>
      </c>
      <c r="E1533" s="239" t="s">
        <v>1853</v>
      </c>
      <c r="F1533" s="239"/>
      <c r="G1533" s="240">
        <v>3496</v>
      </c>
      <c r="M1533" s="261" t="s">
        <v>36546</v>
      </c>
      <c r="N1533" s="262">
        <v>6380.55</v>
      </c>
      <c r="P1533" s="243" t="s">
        <v>18043</v>
      </c>
      <c r="Q1533" s="244">
        <v>24.6</v>
      </c>
      <c r="R1533" s="104"/>
      <c r="S1533" s="235" t="s">
        <v>23254</v>
      </c>
      <c r="T1533" s="236">
        <v>101269.72</v>
      </c>
      <c r="V1533" s="266" t="s">
        <v>12983</v>
      </c>
      <c r="W1533" s="267">
        <v>12433</v>
      </c>
      <c r="Y1533" s="245" t="s">
        <v>8639</v>
      </c>
      <c r="Z1533" s="246">
        <v>3976</v>
      </c>
    </row>
    <row r="1534" spans="1:26" ht="14.5" x14ac:dyDescent="0.35">
      <c r="A1534" s="259" t="s">
        <v>5522</v>
      </c>
      <c r="B1534" s="259"/>
      <c r="C1534" s="260">
        <v>104847.6</v>
      </c>
      <c r="E1534" s="239" t="s">
        <v>1854</v>
      </c>
      <c r="F1534" s="239"/>
      <c r="G1534" s="240">
        <v>33550</v>
      </c>
      <c r="M1534" s="261" t="s">
        <v>36547</v>
      </c>
      <c r="N1534" s="262">
        <v>21.94</v>
      </c>
      <c r="P1534" s="243" t="s">
        <v>18044</v>
      </c>
      <c r="Q1534" s="244">
        <v>2468.81</v>
      </c>
      <c r="R1534" s="104"/>
      <c r="S1534" s="235" t="s">
        <v>15563</v>
      </c>
      <c r="T1534" s="236">
        <v>15472.39</v>
      </c>
      <c r="V1534" s="266" t="s">
        <v>10596</v>
      </c>
      <c r="W1534" s="267">
        <v>104847.6</v>
      </c>
      <c r="Y1534" s="245" t="s">
        <v>8920</v>
      </c>
      <c r="Z1534" s="246">
        <v>16848</v>
      </c>
    </row>
    <row r="1535" spans="1:26" ht="14.5" x14ac:dyDescent="0.35">
      <c r="A1535" s="259" t="s">
        <v>5672</v>
      </c>
      <c r="B1535" s="259"/>
      <c r="C1535" s="260">
        <v>17137</v>
      </c>
      <c r="E1535" s="239" t="s">
        <v>1855</v>
      </c>
      <c r="F1535" s="239"/>
      <c r="G1535" s="240">
        <v>1408</v>
      </c>
      <c r="M1535" s="261" t="s">
        <v>41645</v>
      </c>
      <c r="N1535" s="262">
        <v>22416.66</v>
      </c>
      <c r="P1535" s="243" t="s">
        <v>18045</v>
      </c>
      <c r="Q1535" s="244">
        <v>2880</v>
      </c>
      <c r="R1535" s="104"/>
      <c r="S1535" s="235" t="s">
        <v>15564</v>
      </c>
      <c r="T1535" s="236">
        <v>12053.46</v>
      </c>
      <c r="V1535" s="266" t="s">
        <v>12985</v>
      </c>
      <c r="W1535" s="267">
        <v>17137</v>
      </c>
      <c r="Y1535" s="245" t="s">
        <v>9569</v>
      </c>
      <c r="Z1535" s="246">
        <v>2713</v>
      </c>
    </row>
    <row r="1536" spans="1:26" ht="14.5" x14ac:dyDescent="0.35">
      <c r="A1536" s="259" t="s">
        <v>3680</v>
      </c>
      <c r="B1536" s="259"/>
      <c r="C1536" s="260">
        <v>1252984.6599999999</v>
      </c>
      <c r="E1536" s="239" t="s">
        <v>1856</v>
      </c>
      <c r="F1536" s="239"/>
      <c r="G1536" s="240">
        <v>1704</v>
      </c>
      <c r="M1536" s="261" t="s">
        <v>42944</v>
      </c>
      <c r="N1536" s="262">
        <v>7600</v>
      </c>
      <c r="P1536" s="243" t="s">
        <v>18046</v>
      </c>
      <c r="Q1536" s="244">
        <v>221.79</v>
      </c>
      <c r="R1536" s="104"/>
      <c r="S1536" s="235" t="s">
        <v>15565</v>
      </c>
      <c r="T1536" s="236">
        <v>99540</v>
      </c>
      <c r="V1536" s="266" t="s">
        <v>10597</v>
      </c>
      <c r="W1536" s="267">
        <v>1252984.6599999999</v>
      </c>
      <c r="Y1536" s="245" t="s">
        <v>9823</v>
      </c>
      <c r="Z1536" s="246">
        <v>40519</v>
      </c>
    </row>
    <row r="1537" spans="1:26" ht="14.5" x14ac:dyDescent="0.35">
      <c r="A1537" s="259" t="s">
        <v>5673</v>
      </c>
      <c r="B1537" s="259"/>
      <c r="C1537" s="260">
        <v>5858</v>
      </c>
      <c r="E1537" s="239" t="s">
        <v>1857</v>
      </c>
      <c r="F1537" s="239"/>
      <c r="G1537" s="240">
        <v>713</v>
      </c>
      <c r="M1537" s="261" t="s">
        <v>41646</v>
      </c>
      <c r="N1537" s="262">
        <v>16.5</v>
      </c>
      <c r="P1537" s="243" t="s">
        <v>18047</v>
      </c>
      <c r="Q1537" s="244">
        <v>18086</v>
      </c>
      <c r="R1537" s="104"/>
      <c r="S1537" s="235" t="s">
        <v>15566</v>
      </c>
      <c r="T1537" s="236">
        <v>18093.87</v>
      </c>
      <c r="V1537" s="266" t="s">
        <v>12986</v>
      </c>
      <c r="W1537" s="267">
        <v>5858</v>
      </c>
      <c r="Y1537" s="245" t="s">
        <v>13370</v>
      </c>
      <c r="Z1537" s="246">
        <v>26922.639999999999</v>
      </c>
    </row>
    <row r="1538" spans="1:26" ht="14.5" x14ac:dyDescent="0.35">
      <c r="A1538" s="259" t="s">
        <v>5675</v>
      </c>
      <c r="B1538" s="259"/>
      <c r="C1538" s="260">
        <v>3591.63</v>
      </c>
      <c r="E1538" s="239" t="s">
        <v>481</v>
      </c>
      <c r="F1538" s="239"/>
      <c r="G1538" s="240">
        <v>2476</v>
      </c>
      <c r="M1538" s="261" t="s">
        <v>52944</v>
      </c>
      <c r="N1538" s="262">
        <v>12616.74</v>
      </c>
      <c r="P1538" s="243" t="s">
        <v>18048</v>
      </c>
      <c r="Q1538" s="244">
        <v>17450.150000000001</v>
      </c>
      <c r="R1538" s="104"/>
      <c r="S1538" s="235" t="s">
        <v>15567</v>
      </c>
      <c r="T1538" s="236">
        <v>46327.64</v>
      </c>
      <c r="V1538" s="266" t="s">
        <v>12988</v>
      </c>
      <c r="W1538" s="267">
        <v>3591.63</v>
      </c>
      <c r="Y1538" s="245" t="s">
        <v>10716</v>
      </c>
      <c r="Z1538" s="246">
        <v>144822.64000000001</v>
      </c>
    </row>
    <row r="1539" spans="1:26" ht="14.5" x14ac:dyDescent="0.35">
      <c r="A1539" s="259" t="s">
        <v>5676</v>
      </c>
      <c r="B1539" s="259"/>
      <c r="C1539" s="260">
        <v>6325.88</v>
      </c>
      <c r="E1539" s="239" t="s">
        <v>1858</v>
      </c>
      <c r="F1539" s="239"/>
      <c r="G1539" s="240">
        <v>990</v>
      </c>
      <c r="M1539" s="261" t="s">
        <v>52945</v>
      </c>
      <c r="N1539" s="262">
        <v>965.18</v>
      </c>
      <c r="P1539" s="243" t="s">
        <v>18049</v>
      </c>
      <c r="Q1539" s="244">
        <v>32205.56</v>
      </c>
      <c r="R1539" s="104"/>
      <c r="S1539" s="235" t="s">
        <v>15568</v>
      </c>
      <c r="T1539" s="236">
        <v>34765.49</v>
      </c>
      <c r="V1539" s="266" t="s">
        <v>10598</v>
      </c>
      <c r="W1539" s="267">
        <v>6325.88</v>
      </c>
      <c r="Y1539" s="245" t="s">
        <v>7557</v>
      </c>
      <c r="Z1539" s="246">
        <v>30626.58</v>
      </c>
    </row>
    <row r="1540" spans="1:26" ht="14.5" x14ac:dyDescent="0.35">
      <c r="A1540" s="259" t="s">
        <v>5679</v>
      </c>
      <c r="B1540" s="259"/>
      <c r="C1540" s="260">
        <v>1828</v>
      </c>
      <c r="E1540" s="239" t="s">
        <v>4513</v>
      </c>
      <c r="F1540" s="239"/>
      <c r="G1540" s="240">
        <v>1372</v>
      </c>
      <c r="M1540" s="261" t="s">
        <v>52946</v>
      </c>
      <c r="N1540" s="262">
        <v>370.5</v>
      </c>
      <c r="P1540" s="243" t="s">
        <v>18050</v>
      </c>
      <c r="Q1540" s="244">
        <v>8640.92</v>
      </c>
      <c r="R1540" s="104"/>
      <c r="S1540" s="235" t="s">
        <v>34123</v>
      </c>
      <c r="T1540" s="236">
        <v>134916</v>
      </c>
      <c r="V1540" s="266" t="s">
        <v>12991</v>
      </c>
      <c r="W1540" s="267">
        <v>1828</v>
      </c>
      <c r="Y1540" s="245" t="s">
        <v>7779</v>
      </c>
      <c r="Z1540" s="246">
        <v>4897</v>
      </c>
    </row>
    <row r="1541" spans="1:26" ht="14.5" x14ac:dyDescent="0.35">
      <c r="A1541" s="259" t="s">
        <v>5680</v>
      </c>
      <c r="B1541" s="259"/>
      <c r="C1541" s="260">
        <v>10327</v>
      </c>
      <c r="E1541" s="239" t="s">
        <v>482</v>
      </c>
      <c r="F1541" s="239"/>
      <c r="G1541" s="240">
        <v>22640</v>
      </c>
      <c r="M1541" s="261" t="s">
        <v>52947</v>
      </c>
      <c r="N1541" s="262">
        <v>1943.58</v>
      </c>
      <c r="P1541" s="243" t="s">
        <v>18051</v>
      </c>
      <c r="Q1541" s="244">
        <v>578.74</v>
      </c>
      <c r="R1541" s="104"/>
      <c r="S1541" s="235" t="s">
        <v>23262</v>
      </c>
      <c r="T1541" s="236">
        <v>66734.69</v>
      </c>
      <c r="V1541" s="266" t="s">
        <v>12992</v>
      </c>
      <c r="W1541" s="267">
        <v>10327</v>
      </c>
      <c r="Y1541" s="245" t="s">
        <v>8229</v>
      </c>
      <c r="Z1541" s="246">
        <v>84550.38</v>
      </c>
    </row>
    <row r="1542" spans="1:26" ht="14.5" x14ac:dyDescent="0.35">
      <c r="A1542" s="259" t="s">
        <v>5681</v>
      </c>
      <c r="B1542" s="259"/>
      <c r="C1542" s="260">
        <v>7317</v>
      </c>
      <c r="E1542" s="239" t="s">
        <v>4514</v>
      </c>
      <c r="F1542" s="239"/>
      <c r="G1542" s="240">
        <v>221</v>
      </c>
      <c r="M1542" s="261" t="s">
        <v>47512</v>
      </c>
      <c r="N1542" s="262">
        <v>30552.6</v>
      </c>
      <c r="P1542" s="243" t="s">
        <v>18052</v>
      </c>
      <c r="Q1542" s="244">
        <v>7280.34</v>
      </c>
      <c r="R1542" s="104"/>
      <c r="S1542" s="235" t="s">
        <v>34124</v>
      </c>
      <c r="T1542" s="236">
        <v>481753.2</v>
      </c>
      <c r="V1542" s="266" t="s">
        <v>12993</v>
      </c>
      <c r="W1542" s="267">
        <v>7317</v>
      </c>
      <c r="Y1542" s="245" t="s">
        <v>9182</v>
      </c>
      <c r="Z1542" s="246">
        <v>1519</v>
      </c>
    </row>
    <row r="1543" spans="1:26" ht="14.5" x14ac:dyDescent="0.35">
      <c r="A1543" s="259" t="s">
        <v>5682</v>
      </c>
      <c r="B1543" s="259"/>
      <c r="C1543" s="260">
        <v>4132.2</v>
      </c>
      <c r="E1543" s="239" t="s">
        <v>1859</v>
      </c>
      <c r="F1543" s="239"/>
      <c r="G1543" s="240">
        <v>2505.88</v>
      </c>
      <c r="M1543" s="261" t="s">
        <v>47513</v>
      </c>
      <c r="N1543" s="262">
        <v>2327.4</v>
      </c>
      <c r="P1543" s="243" t="s">
        <v>18053</v>
      </c>
      <c r="Q1543" s="244">
        <v>1155</v>
      </c>
      <c r="R1543" s="104"/>
      <c r="S1543" s="235" t="s">
        <v>34125</v>
      </c>
      <c r="T1543" s="236">
        <v>10706</v>
      </c>
      <c r="V1543" s="266" t="s">
        <v>12994</v>
      </c>
      <c r="W1543" s="267">
        <v>4132.2</v>
      </c>
      <c r="Y1543" s="245" t="s">
        <v>9824</v>
      </c>
      <c r="Z1543" s="246">
        <v>9846</v>
      </c>
    </row>
    <row r="1544" spans="1:26" ht="14.5" x14ac:dyDescent="0.35">
      <c r="A1544" s="259" t="s">
        <v>5684</v>
      </c>
      <c r="B1544" s="259"/>
      <c r="C1544" s="260">
        <v>4530</v>
      </c>
      <c r="E1544" s="239" t="s">
        <v>1860</v>
      </c>
      <c r="F1544" s="239"/>
      <c r="G1544" s="240">
        <v>48627.3</v>
      </c>
      <c r="M1544" s="261" t="s">
        <v>47514</v>
      </c>
      <c r="N1544" s="262">
        <v>209000</v>
      </c>
      <c r="P1544" s="243" t="s">
        <v>18054</v>
      </c>
      <c r="Q1544" s="244">
        <v>348</v>
      </c>
      <c r="R1544" s="104"/>
      <c r="S1544" s="235" t="s">
        <v>23278</v>
      </c>
      <c r="T1544" s="236">
        <v>10706</v>
      </c>
      <c r="V1544" s="266" t="s">
        <v>12996</v>
      </c>
      <c r="W1544" s="267">
        <v>4530</v>
      </c>
      <c r="Y1544" s="245" t="s">
        <v>10156</v>
      </c>
      <c r="Z1544" s="246">
        <v>210187.09</v>
      </c>
    </row>
    <row r="1545" spans="1:26" ht="14.5" x14ac:dyDescent="0.35">
      <c r="A1545" s="259" t="s">
        <v>5687</v>
      </c>
      <c r="B1545" s="259"/>
      <c r="C1545" s="260">
        <v>930</v>
      </c>
      <c r="E1545" s="239" t="s">
        <v>1861</v>
      </c>
      <c r="F1545" s="239"/>
      <c r="G1545" s="240">
        <v>117378.03</v>
      </c>
      <c r="M1545" s="261" t="s">
        <v>47515</v>
      </c>
      <c r="N1545" s="262">
        <v>15988.57</v>
      </c>
      <c r="P1545" s="243" t="s">
        <v>18055</v>
      </c>
      <c r="Q1545" s="244">
        <v>3485</v>
      </c>
      <c r="R1545" s="104"/>
      <c r="S1545" s="235" t="s">
        <v>34126</v>
      </c>
      <c r="T1545" s="236">
        <v>13008.93</v>
      </c>
      <c r="V1545" s="266" t="s">
        <v>12999</v>
      </c>
      <c r="W1545" s="267">
        <v>930</v>
      </c>
      <c r="Y1545" s="245" t="s">
        <v>10717</v>
      </c>
      <c r="Z1545" s="246">
        <v>341626.05</v>
      </c>
    </row>
    <row r="1546" spans="1:26" ht="14.5" x14ac:dyDescent="0.35">
      <c r="A1546" s="259" t="s">
        <v>5523</v>
      </c>
      <c r="B1546" s="259"/>
      <c r="C1546" s="260">
        <v>27651.96</v>
      </c>
      <c r="E1546" s="239" t="s">
        <v>1862</v>
      </c>
      <c r="F1546" s="239"/>
      <c r="G1546" s="240">
        <v>82909.5</v>
      </c>
      <c r="M1546" s="261" t="s">
        <v>17993</v>
      </c>
      <c r="N1546" s="262">
        <v>4</v>
      </c>
      <c r="P1546" s="243" t="s">
        <v>18056</v>
      </c>
      <c r="Q1546" s="244">
        <v>1881</v>
      </c>
      <c r="R1546" s="104"/>
      <c r="S1546" s="235" t="s">
        <v>34127</v>
      </c>
      <c r="T1546" s="236">
        <v>78604.490000000005</v>
      </c>
      <c r="V1546" s="266" t="s">
        <v>13025</v>
      </c>
      <c r="W1546" s="267">
        <v>27651.96</v>
      </c>
      <c r="Y1546" s="245" t="s">
        <v>7558</v>
      </c>
      <c r="Z1546" s="246">
        <v>10117.64</v>
      </c>
    </row>
    <row r="1547" spans="1:26" ht="14.5" x14ac:dyDescent="0.35">
      <c r="A1547" s="259" t="s">
        <v>5693</v>
      </c>
      <c r="B1547" s="259"/>
      <c r="C1547" s="260">
        <v>4197.76</v>
      </c>
      <c r="E1547" s="239" t="s">
        <v>1863</v>
      </c>
      <c r="F1547" s="239"/>
      <c r="G1547" s="240">
        <v>165.99</v>
      </c>
      <c r="M1547" s="261" t="s">
        <v>41648</v>
      </c>
      <c r="N1547" s="262">
        <v>6060</v>
      </c>
      <c r="P1547" s="243" t="s">
        <v>18057</v>
      </c>
      <c r="Q1547" s="244">
        <v>1685</v>
      </c>
      <c r="R1547" s="104"/>
      <c r="S1547" s="235" t="s">
        <v>34128</v>
      </c>
      <c r="T1547" s="236">
        <v>68923.710000000006</v>
      </c>
      <c r="V1547" s="266" t="s">
        <v>13004</v>
      </c>
      <c r="W1547" s="267">
        <v>4197.76</v>
      </c>
      <c r="Y1547" s="245" t="s">
        <v>8230</v>
      </c>
      <c r="Z1547" s="246">
        <v>47132.26</v>
      </c>
    </row>
    <row r="1548" spans="1:26" ht="14.5" x14ac:dyDescent="0.35">
      <c r="A1548" s="259" t="s">
        <v>5694</v>
      </c>
      <c r="B1548" s="259"/>
      <c r="C1548" s="260">
        <v>5495</v>
      </c>
      <c r="E1548" s="239" t="s">
        <v>1864</v>
      </c>
      <c r="F1548" s="239"/>
      <c r="G1548" s="240">
        <v>934</v>
      </c>
      <c r="M1548" s="261" t="s">
        <v>35097</v>
      </c>
      <c r="N1548" s="262">
        <v>81921.039999999994</v>
      </c>
      <c r="P1548" s="243" t="s">
        <v>18058</v>
      </c>
      <c r="Q1548" s="244">
        <v>128.88</v>
      </c>
      <c r="R1548" s="104"/>
      <c r="S1548" s="235" t="s">
        <v>34129</v>
      </c>
      <c r="T1548" s="236">
        <v>12284.97</v>
      </c>
      <c r="V1548" s="266" t="s">
        <v>13005</v>
      </c>
      <c r="W1548" s="267">
        <v>5495</v>
      </c>
      <c r="Y1548" s="245" t="s">
        <v>8640</v>
      </c>
      <c r="Z1548" s="246">
        <v>2526.9</v>
      </c>
    </row>
    <row r="1549" spans="1:26" ht="14.5" x14ac:dyDescent="0.35">
      <c r="A1549" s="259" t="s">
        <v>5695</v>
      </c>
      <c r="B1549" s="259"/>
      <c r="C1549" s="260">
        <v>3564</v>
      </c>
      <c r="E1549" s="239" t="s">
        <v>1865</v>
      </c>
      <c r="F1549" s="239"/>
      <c r="G1549" s="240">
        <v>357</v>
      </c>
      <c r="M1549" s="261" t="s">
        <v>35098</v>
      </c>
      <c r="N1549" s="262">
        <v>6266.96</v>
      </c>
      <c r="P1549" s="243" t="s">
        <v>18059</v>
      </c>
      <c r="Q1549" s="244">
        <v>1351.75</v>
      </c>
      <c r="R1549" s="104"/>
      <c r="S1549" s="235" t="s">
        <v>34130</v>
      </c>
      <c r="T1549" s="236">
        <v>30397.69</v>
      </c>
      <c r="V1549" s="266" t="s">
        <v>13006</v>
      </c>
      <c r="W1549" s="267">
        <v>3564</v>
      </c>
      <c r="Y1549" s="245" t="s">
        <v>9183</v>
      </c>
      <c r="Z1549" s="246">
        <v>8012.45</v>
      </c>
    </row>
    <row r="1550" spans="1:26" ht="14.5" x14ac:dyDescent="0.35">
      <c r="A1550" s="259" t="s">
        <v>5696</v>
      </c>
      <c r="B1550" s="259"/>
      <c r="C1550" s="260">
        <v>7903</v>
      </c>
      <c r="E1550" s="239" t="s">
        <v>1866</v>
      </c>
      <c r="F1550" s="239"/>
      <c r="G1550" s="240">
        <v>18190.02</v>
      </c>
      <c r="M1550" s="261" t="s">
        <v>35099</v>
      </c>
      <c r="N1550" s="262">
        <v>29811</v>
      </c>
      <c r="P1550" s="243" t="s">
        <v>18060</v>
      </c>
      <c r="Q1550" s="244">
        <v>1188.3699999999999</v>
      </c>
      <c r="R1550" s="104"/>
      <c r="S1550" s="235" t="s">
        <v>34131</v>
      </c>
      <c r="T1550" s="236">
        <v>20000.57</v>
      </c>
      <c r="V1550" s="266" t="s">
        <v>13007</v>
      </c>
      <c r="W1550" s="267">
        <v>7903</v>
      </c>
      <c r="Y1550" s="245" t="s">
        <v>9570</v>
      </c>
      <c r="Z1550" s="246">
        <v>2000</v>
      </c>
    </row>
    <row r="1551" spans="1:26" ht="14.5" x14ac:dyDescent="0.35">
      <c r="A1551" s="259" t="s">
        <v>5524</v>
      </c>
      <c r="B1551" s="259"/>
      <c r="C1551" s="260">
        <v>7099.69</v>
      </c>
      <c r="E1551" s="239" t="s">
        <v>1867</v>
      </c>
      <c r="F1551" s="239"/>
      <c r="G1551" s="240">
        <v>155330</v>
      </c>
      <c r="M1551" s="261" t="s">
        <v>52948</v>
      </c>
      <c r="N1551" s="262">
        <v>70422.67</v>
      </c>
      <c r="P1551" s="243" t="s">
        <v>18061</v>
      </c>
      <c r="Q1551" s="244">
        <v>2000</v>
      </c>
      <c r="R1551" s="104"/>
      <c r="S1551" s="235" t="s">
        <v>34132</v>
      </c>
      <c r="T1551" s="236">
        <v>29155.64</v>
      </c>
      <c r="V1551" s="266" t="s">
        <v>13008</v>
      </c>
      <c r="W1551" s="267">
        <v>7099.69</v>
      </c>
      <c r="Y1551" s="245" t="s">
        <v>9825</v>
      </c>
      <c r="Z1551" s="246">
        <v>5712.04</v>
      </c>
    </row>
    <row r="1552" spans="1:26" ht="14.5" x14ac:dyDescent="0.35">
      <c r="A1552" s="259" t="s">
        <v>5697</v>
      </c>
      <c r="B1552" s="259"/>
      <c r="C1552" s="260">
        <v>1803</v>
      </c>
      <c r="E1552" s="239" t="s">
        <v>1868</v>
      </c>
      <c r="F1552" s="239"/>
      <c r="G1552" s="240">
        <v>1628</v>
      </c>
      <c r="M1552" s="261" t="s">
        <v>52949</v>
      </c>
      <c r="N1552" s="262">
        <v>5387.33</v>
      </c>
      <c r="P1552" s="243" t="s">
        <v>18062</v>
      </c>
      <c r="Q1552" s="244">
        <v>1641</v>
      </c>
      <c r="R1552" s="104"/>
      <c r="S1552" s="235" t="s">
        <v>23365</v>
      </c>
      <c r="T1552" s="236">
        <v>13008.93</v>
      </c>
      <c r="V1552" s="266" t="s">
        <v>13009</v>
      </c>
      <c r="W1552" s="267">
        <v>1803</v>
      </c>
      <c r="Y1552" s="245" t="s">
        <v>10157</v>
      </c>
      <c r="Z1552" s="246">
        <v>587.14</v>
      </c>
    </row>
    <row r="1553" spans="1:26" ht="14.5" x14ac:dyDescent="0.35">
      <c r="A1553" s="259" t="s">
        <v>5703</v>
      </c>
      <c r="B1553" s="259"/>
      <c r="C1553" s="260">
        <v>871.97</v>
      </c>
      <c r="E1553" s="239" t="s">
        <v>1869</v>
      </c>
      <c r="F1553" s="239"/>
      <c r="G1553" s="240">
        <v>117029</v>
      </c>
      <c r="M1553" s="261" t="s">
        <v>42945</v>
      </c>
      <c r="N1553" s="262">
        <v>7435</v>
      </c>
      <c r="P1553" s="243" t="s">
        <v>18063</v>
      </c>
      <c r="Q1553" s="244">
        <v>16222.14</v>
      </c>
      <c r="R1553" s="104"/>
      <c r="S1553" s="235" t="s">
        <v>34133</v>
      </c>
      <c r="T1553" s="236">
        <v>78604.490000000005</v>
      </c>
      <c r="V1553" s="266" t="s">
        <v>13010</v>
      </c>
      <c r="W1553" s="267">
        <v>871.97</v>
      </c>
      <c r="Y1553" s="245" t="s">
        <v>12135</v>
      </c>
      <c r="Z1553" s="246">
        <v>5596</v>
      </c>
    </row>
    <row r="1554" spans="1:26" ht="14.5" x14ac:dyDescent="0.35">
      <c r="A1554" s="259" t="s">
        <v>5525</v>
      </c>
      <c r="B1554" s="259"/>
      <c r="C1554" s="260">
        <v>53001</v>
      </c>
      <c r="E1554" s="239" t="s">
        <v>1870</v>
      </c>
      <c r="F1554" s="239"/>
      <c r="G1554" s="240">
        <v>114811</v>
      </c>
      <c r="M1554" s="261" t="s">
        <v>35100</v>
      </c>
      <c r="N1554" s="262">
        <v>32754</v>
      </c>
      <c r="P1554" s="243" t="s">
        <v>18064</v>
      </c>
      <c r="Q1554" s="244">
        <v>1139.1099999999999</v>
      </c>
      <c r="R1554" s="104"/>
      <c r="S1554" s="235" t="s">
        <v>23366</v>
      </c>
      <c r="T1554" s="236">
        <v>68923.710000000006</v>
      </c>
      <c r="V1554" s="266" t="s">
        <v>13011</v>
      </c>
      <c r="W1554" s="267">
        <v>53001</v>
      </c>
      <c r="Y1554" s="245" t="s">
        <v>12861</v>
      </c>
      <c r="Z1554" s="246">
        <v>581.91</v>
      </c>
    </row>
    <row r="1555" spans="1:26" ht="14.5" x14ac:dyDescent="0.35">
      <c r="A1555" s="259" t="s">
        <v>3681</v>
      </c>
      <c r="B1555" s="259"/>
      <c r="C1555" s="260">
        <v>124069.82</v>
      </c>
      <c r="E1555" s="239" t="s">
        <v>1871</v>
      </c>
      <c r="F1555" s="239"/>
      <c r="G1555" s="240">
        <v>4502</v>
      </c>
      <c r="M1555" s="261" t="s">
        <v>51077</v>
      </c>
      <c r="N1555" s="262">
        <v>6300</v>
      </c>
      <c r="P1555" s="243" t="s">
        <v>18065</v>
      </c>
      <c r="Q1555" s="244">
        <v>2157.92</v>
      </c>
      <c r="R1555" s="104"/>
      <c r="S1555" s="235" t="s">
        <v>23372</v>
      </c>
      <c r="T1555" s="236">
        <v>12284.97</v>
      </c>
      <c r="V1555" s="266" t="s">
        <v>10600</v>
      </c>
      <c r="W1555" s="267">
        <v>124069.82</v>
      </c>
      <c r="Y1555" s="245" t="s">
        <v>13145</v>
      </c>
      <c r="Z1555" s="246">
        <v>27202.83</v>
      </c>
    </row>
    <row r="1556" spans="1:26" ht="14.5" x14ac:dyDescent="0.35">
      <c r="A1556" s="259" t="s">
        <v>5699</v>
      </c>
      <c r="B1556" s="259"/>
      <c r="C1556" s="260">
        <v>3807</v>
      </c>
      <c r="E1556" s="239" t="s">
        <v>1872</v>
      </c>
      <c r="F1556" s="239"/>
      <c r="G1556" s="240">
        <v>1187</v>
      </c>
      <c r="M1556" s="261" t="s">
        <v>52950</v>
      </c>
      <c r="N1556" s="262">
        <v>94957.96</v>
      </c>
      <c r="P1556" s="243" t="s">
        <v>18066</v>
      </c>
      <c r="Q1556" s="244">
        <v>165.08</v>
      </c>
      <c r="R1556" s="104"/>
      <c r="S1556" s="235" t="s">
        <v>23373</v>
      </c>
      <c r="T1556" s="236">
        <v>30397.69</v>
      </c>
      <c r="V1556" s="266" t="s">
        <v>13013</v>
      </c>
      <c r="W1556" s="267">
        <v>3807</v>
      </c>
      <c r="Y1556" s="245" t="s">
        <v>10718</v>
      </c>
      <c r="Z1556" s="246">
        <v>109469.17</v>
      </c>
    </row>
    <row r="1557" spans="1:26" ht="14.5" x14ac:dyDescent="0.35">
      <c r="A1557" s="259" t="s">
        <v>5700</v>
      </c>
      <c r="B1557" s="259"/>
      <c r="C1557" s="260">
        <v>10487.8</v>
      </c>
      <c r="E1557" s="239" t="s">
        <v>1873</v>
      </c>
      <c r="F1557" s="239"/>
      <c r="G1557" s="240">
        <v>11639</v>
      </c>
      <c r="M1557" s="261" t="s">
        <v>52951</v>
      </c>
      <c r="N1557" s="262">
        <v>15451</v>
      </c>
      <c r="P1557" s="243" t="s">
        <v>18067</v>
      </c>
      <c r="Q1557" s="244">
        <v>10325.92</v>
      </c>
      <c r="R1557" s="104"/>
      <c r="S1557" s="235" t="s">
        <v>23378</v>
      </c>
      <c r="T1557" s="236">
        <v>20000.57</v>
      </c>
      <c r="V1557" s="266" t="s">
        <v>13014</v>
      </c>
      <c r="W1557" s="267">
        <v>10487.8</v>
      </c>
      <c r="Y1557" s="245" t="s">
        <v>7968</v>
      </c>
      <c r="Z1557" s="246">
        <v>3269.99</v>
      </c>
    </row>
    <row r="1558" spans="1:26" ht="14.5" x14ac:dyDescent="0.35">
      <c r="A1558" s="259" t="s">
        <v>5526</v>
      </c>
      <c r="B1558" s="259"/>
      <c r="C1558" s="260">
        <v>122391.98</v>
      </c>
      <c r="E1558" s="239" t="s">
        <v>1874</v>
      </c>
      <c r="F1558" s="239"/>
      <c r="G1558" s="240">
        <v>34341.82</v>
      </c>
      <c r="M1558" s="261" t="s">
        <v>52952</v>
      </c>
      <c r="N1558" s="262">
        <v>7995.09</v>
      </c>
      <c r="P1558" s="243" t="s">
        <v>18068</v>
      </c>
      <c r="Q1558" s="244">
        <v>16222.14</v>
      </c>
      <c r="R1558" s="104"/>
      <c r="S1558" s="235" t="s">
        <v>23383</v>
      </c>
      <c r="T1558" s="236">
        <v>29155.64</v>
      </c>
      <c r="V1558" s="266" t="s">
        <v>13015</v>
      </c>
      <c r="W1558" s="267">
        <v>122391.98</v>
      </c>
      <c r="Y1558" s="245" t="s">
        <v>8231</v>
      </c>
      <c r="Z1558" s="246">
        <v>8561.52</v>
      </c>
    </row>
    <row r="1559" spans="1:26" ht="14.5" x14ac:dyDescent="0.35">
      <c r="A1559" s="259" t="s">
        <v>5527</v>
      </c>
      <c r="B1559" s="259"/>
      <c r="C1559" s="260">
        <v>95838.73</v>
      </c>
      <c r="E1559" s="239" t="s">
        <v>1875</v>
      </c>
      <c r="F1559" s="239"/>
      <c r="G1559" s="240">
        <v>3993</v>
      </c>
      <c r="M1559" s="261" t="s">
        <v>35101</v>
      </c>
      <c r="N1559" s="262">
        <v>37229.089999999997</v>
      </c>
      <c r="P1559" s="243" t="s">
        <v>18069</v>
      </c>
      <c r="Q1559" s="244">
        <v>2157.92</v>
      </c>
      <c r="R1559" s="104"/>
      <c r="S1559" s="235" t="s">
        <v>34134</v>
      </c>
      <c r="T1559" s="236">
        <v>6860</v>
      </c>
      <c r="V1559" s="266" t="s">
        <v>13016</v>
      </c>
      <c r="W1559" s="267">
        <v>95838.73</v>
      </c>
      <c r="Y1559" s="245" t="s">
        <v>8641</v>
      </c>
      <c r="Z1559" s="246">
        <v>1397</v>
      </c>
    </row>
    <row r="1560" spans="1:26" ht="14.5" x14ac:dyDescent="0.35">
      <c r="A1560" s="259" t="s">
        <v>5701</v>
      </c>
      <c r="B1560" s="259"/>
      <c r="C1560" s="260">
        <v>11011.28</v>
      </c>
      <c r="E1560" s="239" t="s">
        <v>1876</v>
      </c>
      <c r="F1560" s="239"/>
      <c r="G1560" s="240">
        <v>53393.68</v>
      </c>
      <c r="M1560" s="261" t="s">
        <v>51078</v>
      </c>
      <c r="N1560" s="262">
        <v>4957.88</v>
      </c>
      <c r="P1560" s="243" t="s">
        <v>18070</v>
      </c>
      <c r="Q1560" s="244">
        <v>2011.81</v>
      </c>
      <c r="R1560" s="104"/>
      <c r="S1560" s="235" t="s">
        <v>34135</v>
      </c>
      <c r="T1560" s="236">
        <v>2205</v>
      </c>
      <c r="V1560" s="266" t="s">
        <v>13017</v>
      </c>
      <c r="W1560" s="267">
        <v>11011.28</v>
      </c>
      <c r="Y1560" s="245" t="s">
        <v>8921</v>
      </c>
      <c r="Z1560" s="246">
        <v>3552</v>
      </c>
    </row>
    <row r="1561" spans="1:26" ht="14.5" x14ac:dyDescent="0.35">
      <c r="A1561" s="259" t="s">
        <v>5528</v>
      </c>
      <c r="B1561" s="259"/>
      <c r="C1561" s="260">
        <v>16009.44</v>
      </c>
      <c r="E1561" s="239" t="s">
        <v>1877</v>
      </c>
      <c r="F1561" s="239"/>
      <c r="G1561" s="240">
        <v>28188</v>
      </c>
      <c r="M1561" s="261" t="s">
        <v>51079</v>
      </c>
      <c r="N1561" s="262">
        <v>379.28</v>
      </c>
      <c r="P1561" s="243" t="s">
        <v>18071</v>
      </c>
      <c r="Q1561" s="244">
        <v>2506.75</v>
      </c>
      <c r="R1561" s="104"/>
      <c r="S1561" s="235" t="s">
        <v>34136</v>
      </c>
      <c r="T1561" s="236">
        <v>2060</v>
      </c>
      <c r="V1561" s="266" t="s">
        <v>13019</v>
      </c>
      <c r="W1561" s="267">
        <v>16009.44</v>
      </c>
      <c r="Y1561" s="245" t="s">
        <v>9064</v>
      </c>
      <c r="Z1561" s="246">
        <v>6296.63</v>
      </c>
    </row>
    <row r="1562" spans="1:26" ht="14.5" x14ac:dyDescent="0.35">
      <c r="A1562" s="259" t="s">
        <v>5529</v>
      </c>
      <c r="B1562" s="259"/>
      <c r="C1562" s="260">
        <v>2072.52</v>
      </c>
      <c r="E1562" s="239" t="s">
        <v>1878</v>
      </c>
      <c r="F1562" s="239"/>
      <c r="G1562" s="240">
        <v>34234.720000000001</v>
      </c>
      <c r="M1562" s="261" t="s">
        <v>42946</v>
      </c>
      <c r="N1562" s="262">
        <v>37765</v>
      </c>
      <c r="P1562" s="243" t="s">
        <v>18072</v>
      </c>
      <c r="Q1562" s="244">
        <v>10457.709999999999</v>
      </c>
      <c r="R1562" s="104"/>
      <c r="S1562" s="235" t="s">
        <v>34137</v>
      </c>
      <c r="T1562" s="236">
        <v>6860</v>
      </c>
      <c r="V1562" s="266" t="s">
        <v>10601</v>
      </c>
      <c r="W1562" s="267">
        <v>2072.52</v>
      </c>
      <c r="Y1562" s="245" t="s">
        <v>9184</v>
      </c>
      <c r="Z1562" s="246">
        <v>4594</v>
      </c>
    </row>
    <row r="1563" spans="1:26" ht="14.5" x14ac:dyDescent="0.35">
      <c r="A1563" s="259" t="s">
        <v>6049</v>
      </c>
      <c r="B1563" s="259"/>
      <c r="C1563" s="260">
        <v>727681.61</v>
      </c>
      <c r="E1563" s="239" t="s">
        <v>1879</v>
      </c>
      <c r="F1563" s="239"/>
      <c r="G1563" s="240">
        <v>5594</v>
      </c>
      <c r="M1563" s="261" t="s">
        <v>41649</v>
      </c>
      <c r="N1563" s="262">
        <v>11450.9</v>
      </c>
      <c r="P1563" s="243" t="s">
        <v>15051</v>
      </c>
      <c r="Q1563" s="244">
        <v>7366</v>
      </c>
      <c r="R1563" s="104"/>
      <c r="S1563" s="235" t="s">
        <v>34138</v>
      </c>
      <c r="T1563" s="236">
        <v>2205</v>
      </c>
      <c r="V1563" s="266" t="s">
        <v>13099</v>
      </c>
      <c r="W1563" s="267">
        <v>727681.61</v>
      </c>
      <c r="Y1563" s="245" t="s">
        <v>9571</v>
      </c>
      <c r="Z1563" s="246">
        <v>645.80999999999995</v>
      </c>
    </row>
    <row r="1564" spans="1:26" ht="14.5" x14ac:dyDescent="0.35">
      <c r="A1564" s="259" t="s">
        <v>6050</v>
      </c>
      <c r="B1564" s="259"/>
      <c r="C1564" s="260">
        <v>826332.48</v>
      </c>
      <c r="E1564" s="239" t="s">
        <v>1880</v>
      </c>
      <c r="F1564" s="239"/>
      <c r="G1564" s="240">
        <v>169935</v>
      </c>
      <c r="M1564" s="261" t="s">
        <v>52953</v>
      </c>
      <c r="N1564" s="262">
        <v>10008.74</v>
      </c>
      <c r="P1564" s="243" t="s">
        <v>18073</v>
      </c>
      <c r="Q1564" s="244">
        <v>9555.35</v>
      </c>
      <c r="R1564" s="104"/>
      <c r="S1564" s="235" t="s">
        <v>23403</v>
      </c>
      <c r="T1564" s="236">
        <v>2060</v>
      </c>
      <c r="V1564" s="266" t="s">
        <v>13100</v>
      </c>
      <c r="W1564" s="267">
        <v>826332.48</v>
      </c>
      <c r="Y1564" s="245" t="s">
        <v>9826</v>
      </c>
      <c r="Z1564" s="246">
        <v>17687</v>
      </c>
    </row>
    <row r="1565" spans="1:26" ht="14.5" x14ac:dyDescent="0.35">
      <c r="A1565" s="259" t="s">
        <v>5977</v>
      </c>
      <c r="B1565" s="259"/>
      <c r="C1565" s="260">
        <v>13408971.529999999</v>
      </c>
      <c r="E1565" s="239" t="s">
        <v>1881</v>
      </c>
      <c r="F1565" s="239"/>
      <c r="G1565" s="240">
        <v>133841</v>
      </c>
      <c r="M1565" s="261" t="s">
        <v>41650</v>
      </c>
      <c r="N1565" s="262">
        <v>110686.41</v>
      </c>
      <c r="P1565" s="243" t="s">
        <v>18074</v>
      </c>
      <c r="Q1565" s="244">
        <v>110882.14</v>
      </c>
      <c r="R1565" s="104"/>
      <c r="S1565" s="235" t="s">
        <v>15569</v>
      </c>
      <c r="T1565" s="236">
        <v>287027</v>
      </c>
      <c r="V1565" s="266" t="s">
        <v>13027</v>
      </c>
      <c r="W1565" s="267">
        <v>13408971.529999999</v>
      </c>
      <c r="Y1565" s="245" t="s">
        <v>10158</v>
      </c>
      <c r="Z1565" s="246">
        <v>42946</v>
      </c>
    </row>
    <row r="1566" spans="1:26" ht="14.5" x14ac:dyDescent="0.35">
      <c r="A1566" s="259" t="s">
        <v>5979</v>
      </c>
      <c r="B1566" s="259"/>
      <c r="C1566" s="260">
        <v>78134.38</v>
      </c>
      <c r="E1566" s="239" t="s">
        <v>1882</v>
      </c>
      <c r="F1566" s="239"/>
      <c r="G1566" s="240">
        <v>37705</v>
      </c>
      <c r="M1566" s="261" t="s">
        <v>51967</v>
      </c>
      <c r="N1566" s="262">
        <v>37974.97</v>
      </c>
      <c r="P1566" s="243" t="s">
        <v>18075</v>
      </c>
      <c r="Q1566" s="244">
        <v>9213.5400000000009</v>
      </c>
      <c r="R1566" s="104"/>
      <c r="S1566" s="235" t="s">
        <v>15570</v>
      </c>
      <c r="T1566" s="236">
        <v>116826</v>
      </c>
      <c r="V1566" s="266" t="s">
        <v>13029</v>
      </c>
      <c r="W1566" s="267">
        <v>78134.38</v>
      </c>
      <c r="Y1566" s="245" t="s">
        <v>12627</v>
      </c>
      <c r="Z1566" s="246">
        <v>2685.65</v>
      </c>
    </row>
    <row r="1567" spans="1:26" ht="14.5" x14ac:dyDescent="0.35">
      <c r="A1567" s="259" t="s">
        <v>5981</v>
      </c>
      <c r="B1567" s="259"/>
      <c r="C1567" s="260">
        <v>313842.15000000002</v>
      </c>
      <c r="E1567" s="239" t="s">
        <v>1883</v>
      </c>
      <c r="F1567" s="239"/>
      <c r="G1567" s="240">
        <v>60672</v>
      </c>
      <c r="M1567" s="261" t="s">
        <v>51968</v>
      </c>
      <c r="N1567" s="262">
        <v>2856.65</v>
      </c>
      <c r="P1567" s="243" t="s">
        <v>18076</v>
      </c>
      <c r="Q1567" s="244">
        <v>25939.1</v>
      </c>
      <c r="R1567" s="104"/>
      <c r="S1567" s="235" t="s">
        <v>15571</v>
      </c>
      <c r="T1567" s="236">
        <v>147800</v>
      </c>
      <c r="V1567" s="266" t="s">
        <v>13031</v>
      </c>
      <c r="W1567" s="267">
        <v>313842.15000000002</v>
      </c>
      <c r="Y1567" s="245" t="s">
        <v>10719</v>
      </c>
      <c r="Z1567" s="246">
        <v>91635.6</v>
      </c>
    </row>
    <row r="1568" spans="1:26" ht="14.5" x14ac:dyDescent="0.35">
      <c r="A1568" s="259" t="s">
        <v>5982</v>
      </c>
      <c r="B1568" s="259"/>
      <c r="C1568" s="260">
        <v>1607812.99</v>
      </c>
      <c r="E1568" s="239" t="s">
        <v>1884</v>
      </c>
      <c r="F1568" s="239"/>
      <c r="G1568" s="240">
        <v>214059</v>
      </c>
      <c r="M1568" s="261" t="s">
        <v>51969</v>
      </c>
      <c r="N1568" s="262">
        <v>8239.3799999999992</v>
      </c>
      <c r="P1568" s="243" t="s">
        <v>18077</v>
      </c>
      <c r="Q1568" s="244">
        <v>41507.14</v>
      </c>
      <c r="R1568" s="104"/>
      <c r="S1568" s="235" t="s">
        <v>15572</v>
      </c>
      <c r="T1568" s="236">
        <v>42250</v>
      </c>
      <c r="V1568" s="266" t="s">
        <v>13032</v>
      </c>
      <c r="W1568" s="267">
        <v>1607812.99</v>
      </c>
      <c r="Y1568" s="245" t="s">
        <v>7559</v>
      </c>
      <c r="Z1568" s="246">
        <v>12648.25</v>
      </c>
    </row>
    <row r="1569" spans="1:26" ht="14.5" x14ac:dyDescent="0.35">
      <c r="A1569" s="259" t="s">
        <v>5983</v>
      </c>
      <c r="B1569" s="259"/>
      <c r="C1569" s="260">
        <v>1557982.11</v>
      </c>
      <c r="E1569" s="239" t="s">
        <v>1885</v>
      </c>
      <c r="F1569" s="239"/>
      <c r="G1569" s="240">
        <v>889.49</v>
      </c>
      <c r="M1569" s="261" t="s">
        <v>47516</v>
      </c>
      <c r="N1569" s="262">
        <v>92000</v>
      </c>
      <c r="P1569" s="243" t="s">
        <v>18078</v>
      </c>
      <c r="Q1569" s="244">
        <v>284456.73</v>
      </c>
      <c r="R1569" s="104"/>
      <c r="S1569" s="235" t="s">
        <v>15573</v>
      </c>
      <c r="T1569" s="236">
        <v>31207</v>
      </c>
      <c r="V1569" s="266" t="s">
        <v>13033</v>
      </c>
      <c r="W1569" s="267">
        <v>1557982.11</v>
      </c>
      <c r="Y1569" s="245" t="s">
        <v>8232</v>
      </c>
      <c r="Z1569" s="246">
        <v>76224.009999999995</v>
      </c>
    </row>
    <row r="1570" spans="1:26" ht="14.5" x14ac:dyDescent="0.35">
      <c r="A1570" s="259" t="s">
        <v>5984</v>
      </c>
      <c r="B1570" s="259"/>
      <c r="C1570" s="260">
        <v>2925053.37</v>
      </c>
      <c r="E1570" s="239" t="s">
        <v>1886</v>
      </c>
      <c r="F1570" s="239"/>
      <c r="G1570" s="240">
        <v>2721</v>
      </c>
      <c r="M1570" s="261" t="s">
        <v>47517</v>
      </c>
      <c r="N1570" s="262">
        <v>6269</v>
      </c>
      <c r="P1570" s="243" t="s">
        <v>18079</v>
      </c>
      <c r="Q1570" s="244">
        <v>37210</v>
      </c>
      <c r="R1570" s="104"/>
      <c r="S1570" s="235" t="s">
        <v>15574</v>
      </c>
      <c r="T1570" s="236">
        <v>53400</v>
      </c>
      <c r="V1570" s="266" t="s">
        <v>13034</v>
      </c>
      <c r="W1570" s="267">
        <v>2925053.37</v>
      </c>
      <c r="Y1570" s="245" t="s">
        <v>8642</v>
      </c>
      <c r="Z1570" s="246">
        <v>3698.17</v>
      </c>
    </row>
    <row r="1571" spans="1:26" ht="14.5" x14ac:dyDescent="0.35">
      <c r="A1571" s="259" t="s">
        <v>5985</v>
      </c>
      <c r="B1571" s="259"/>
      <c r="C1571" s="260">
        <v>1135605.6499999999</v>
      </c>
      <c r="E1571" s="239" t="s">
        <v>1887</v>
      </c>
      <c r="F1571" s="239"/>
      <c r="G1571" s="240">
        <v>190691.32</v>
      </c>
      <c r="M1571" s="261" t="s">
        <v>47518</v>
      </c>
      <c r="N1571" s="262">
        <v>128875</v>
      </c>
      <c r="P1571" s="243" t="s">
        <v>18080</v>
      </c>
      <c r="Q1571" s="244">
        <v>21572</v>
      </c>
      <c r="R1571" s="104"/>
      <c r="S1571" s="235" t="s">
        <v>34139</v>
      </c>
      <c r="T1571" s="236">
        <v>176469.6</v>
      </c>
      <c r="V1571" s="266" t="s">
        <v>13035</v>
      </c>
      <c r="W1571" s="267">
        <v>1135605.6499999999</v>
      </c>
      <c r="Y1571" s="245" t="s">
        <v>9185</v>
      </c>
      <c r="Z1571" s="246">
        <v>17242</v>
      </c>
    </row>
    <row r="1572" spans="1:26" ht="14.5" x14ac:dyDescent="0.35">
      <c r="A1572" s="259" t="s">
        <v>5986</v>
      </c>
      <c r="B1572" s="259"/>
      <c r="C1572" s="260">
        <v>1774647.51</v>
      </c>
      <c r="E1572" s="239" t="s">
        <v>1888</v>
      </c>
      <c r="F1572" s="239"/>
      <c r="G1572" s="240">
        <v>50680</v>
      </c>
      <c r="M1572" s="261" t="s">
        <v>47519</v>
      </c>
      <c r="N1572" s="262">
        <v>9858.92</v>
      </c>
      <c r="P1572" s="243" t="s">
        <v>18081</v>
      </c>
      <c r="Q1572" s="244">
        <v>55145.14</v>
      </c>
      <c r="R1572" s="104"/>
      <c r="S1572" s="235" t="s">
        <v>34140</v>
      </c>
      <c r="T1572" s="236">
        <v>6436</v>
      </c>
      <c r="V1572" s="266" t="s">
        <v>13036</v>
      </c>
      <c r="W1572" s="267">
        <v>1774647.51</v>
      </c>
      <c r="Y1572" s="245" t="s">
        <v>9572</v>
      </c>
      <c r="Z1572" s="246">
        <v>2000</v>
      </c>
    </row>
    <row r="1573" spans="1:26" ht="14.5" x14ac:dyDescent="0.35">
      <c r="A1573" s="259" t="s">
        <v>5987</v>
      </c>
      <c r="B1573" s="259"/>
      <c r="C1573" s="260">
        <v>411550.8</v>
      </c>
      <c r="E1573" s="239" t="s">
        <v>1889</v>
      </c>
      <c r="F1573" s="239"/>
      <c r="G1573" s="240">
        <v>5566</v>
      </c>
      <c r="M1573" s="261" t="s">
        <v>52954</v>
      </c>
      <c r="N1573" s="262">
        <v>4056</v>
      </c>
      <c r="P1573" s="243" t="s">
        <v>18082</v>
      </c>
      <c r="Q1573" s="244">
        <v>165068.85999999999</v>
      </c>
      <c r="R1573" s="104"/>
      <c r="S1573" s="235" t="s">
        <v>34141</v>
      </c>
      <c r="T1573" s="236">
        <v>12440.29</v>
      </c>
      <c r="V1573" s="266" t="s">
        <v>13037</v>
      </c>
      <c r="W1573" s="267">
        <v>411550.8</v>
      </c>
      <c r="Y1573" s="245" t="s">
        <v>9827</v>
      </c>
      <c r="Z1573" s="246">
        <v>12354.99</v>
      </c>
    </row>
    <row r="1574" spans="1:26" ht="14.5" x14ac:dyDescent="0.35">
      <c r="A1574" s="259" t="s">
        <v>5988</v>
      </c>
      <c r="B1574" s="259"/>
      <c r="C1574" s="260">
        <v>5507437.21</v>
      </c>
      <c r="E1574" s="239" t="s">
        <v>1890</v>
      </c>
      <c r="F1574" s="239"/>
      <c r="G1574" s="240">
        <v>88385.72</v>
      </c>
      <c r="M1574" s="261" t="s">
        <v>18031</v>
      </c>
      <c r="N1574" s="262">
        <v>679.9</v>
      </c>
      <c r="P1574" s="243" t="s">
        <v>18083</v>
      </c>
      <c r="Q1574" s="244">
        <v>58678.32</v>
      </c>
      <c r="R1574" s="104"/>
      <c r="S1574" s="235" t="s">
        <v>34142</v>
      </c>
      <c r="T1574" s="236">
        <v>33420.42</v>
      </c>
      <c r="V1574" s="266" t="s">
        <v>13038</v>
      </c>
      <c r="W1574" s="267">
        <v>5507437.21</v>
      </c>
      <c r="Y1574" s="245" t="s">
        <v>10159</v>
      </c>
      <c r="Z1574" s="246">
        <v>63522.01</v>
      </c>
    </row>
    <row r="1575" spans="1:26" ht="14.5" x14ac:dyDescent="0.35">
      <c r="A1575" s="259" t="s">
        <v>5990</v>
      </c>
      <c r="B1575" s="259"/>
      <c r="C1575" s="260">
        <v>107718.26</v>
      </c>
      <c r="E1575" s="239" t="s">
        <v>1891</v>
      </c>
      <c r="F1575" s="239"/>
      <c r="G1575" s="240">
        <v>1291</v>
      </c>
      <c r="M1575" s="261" t="s">
        <v>18032</v>
      </c>
      <c r="N1575" s="262">
        <v>7770.48</v>
      </c>
      <c r="P1575" s="243" t="s">
        <v>18084</v>
      </c>
      <c r="Q1575" s="244">
        <v>5653.8</v>
      </c>
      <c r="R1575" s="104"/>
      <c r="S1575" s="235" t="s">
        <v>34143</v>
      </c>
      <c r="T1575" s="236">
        <v>39375.339999999997</v>
      </c>
      <c r="V1575" s="266" t="s">
        <v>13040</v>
      </c>
      <c r="W1575" s="267">
        <v>107718.26</v>
      </c>
      <c r="Y1575" s="245" t="s">
        <v>12137</v>
      </c>
      <c r="Z1575" s="246">
        <v>4748</v>
      </c>
    </row>
    <row r="1576" spans="1:26" ht="14.5" x14ac:dyDescent="0.35">
      <c r="A1576" s="259" t="s">
        <v>5992</v>
      </c>
      <c r="B1576" s="259"/>
      <c r="C1576" s="260">
        <v>4562227.38</v>
      </c>
      <c r="E1576" s="239" t="s">
        <v>1892</v>
      </c>
      <c r="F1576" s="239"/>
      <c r="G1576" s="240">
        <v>58884</v>
      </c>
      <c r="M1576" s="261" t="s">
        <v>18033</v>
      </c>
      <c r="N1576" s="262">
        <v>594.44000000000005</v>
      </c>
      <c r="P1576" s="243" t="s">
        <v>18085</v>
      </c>
      <c r="Q1576" s="244">
        <v>6571.49</v>
      </c>
      <c r="R1576" s="104"/>
      <c r="S1576" s="235" t="s">
        <v>34144</v>
      </c>
      <c r="T1576" s="236">
        <v>148300.1</v>
      </c>
      <c r="V1576" s="266" t="s">
        <v>13042</v>
      </c>
      <c r="W1576" s="267">
        <v>4562227.38</v>
      </c>
      <c r="Y1576" s="245" t="s">
        <v>12863</v>
      </c>
      <c r="Z1576" s="246">
        <v>293.57</v>
      </c>
    </row>
    <row r="1577" spans="1:26" ht="14.5" x14ac:dyDescent="0.35">
      <c r="A1577" s="259" t="s">
        <v>5993</v>
      </c>
      <c r="B1577" s="259"/>
      <c r="C1577" s="260">
        <v>141067.69</v>
      </c>
      <c r="E1577" s="239" t="s">
        <v>1893</v>
      </c>
      <c r="F1577" s="239"/>
      <c r="G1577" s="240">
        <v>60390.06</v>
      </c>
      <c r="M1577" s="261" t="s">
        <v>41651</v>
      </c>
      <c r="N1577" s="262">
        <v>46129.26</v>
      </c>
      <c r="P1577" s="243" t="s">
        <v>18086</v>
      </c>
      <c r="Q1577" s="244">
        <v>3557.55</v>
      </c>
      <c r="R1577" s="104"/>
      <c r="S1577" s="235" t="s">
        <v>34145</v>
      </c>
      <c r="T1577" s="236">
        <v>25693.25</v>
      </c>
      <c r="V1577" s="266" t="s">
        <v>13043</v>
      </c>
      <c r="W1577" s="267">
        <v>141067.69</v>
      </c>
      <c r="Y1577" s="245" t="s">
        <v>10720</v>
      </c>
      <c r="Z1577" s="246">
        <v>192731</v>
      </c>
    </row>
    <row r="1578" spans="1:26" ht="14.5" x14ac:dyDescent="0.35">
      <c r="A1578" s="259" t="s">
        <v>5994</v>
      </c>
      <c r="B1578" s="259"/>
      <c r="C1578" s="260">
        <v>109573.63</v>
      </c>
      <c r="E1578" s="239" t="s">
        <v>1894</v>
      </c>
      <c r="F1578" s="239"/>
      <c r="G1578" s="240">
        <v>4219</v>
      </c>
      <c r="M1578" s="261" t="s">
        <v>41652</v>
      </c>
      <c r="N1578" s="262">
        <v>3507.03</v>
      </c>
      <c r="P1578" s="243" t="s">
        <v>18087</v>
      </c>
      <c r="Q1578" s="244">
        <v>5542.73</v>
      </c>
      <c r="R1578" s="104"/>
      <c r="S1578" s="235" t="s">
        <v>23511</v>
      </c>
      <c r="T1578" s="236">
        <v>176469.6</v>
      </c>
      <c r="V1578" s="266" t="s">
        <v>13044</v>
      </c>
      <c r="W1578" s="267">
        <v>109573.63</v>
      </c>
      <c r="Y1578" s="245" t="s">
        <v>7560</v>
      </c>
      <c r="Z1578" s="246">
        <v>24040</v>
      </c>
    </row>
    <row r="1579" spans="1:26" ht="14.5" x14ac:dyDescent="0.35">
      <c r="A1579" s="259" t="s">
        <v>5995</v>
      </c>
      <c r="B1579" s="259"/>
      <c r="C1579" s="260">
        <v>6361951.0999999996</v>
      </c>
      <c r="E1579" s="239" t="s">
        <v>1895</v>
      </c>
      <c r="F1579" s="239"/>
      <c r="G1579" s="240">
        <v>31614.62</v>
      </c>
      <c r="M1579" s="261" t="s">
        <v>45005</v>
      </c>
      <c r="N1579" s="262">
        <v>694.94</v>
      </c>
      <c r="P1579" s="243" t="s">
        <v>18088</v>
      </c>
      <c r="Q1579" s="244">
        <v>7832.18</v>
      </c>
      <c r="R1579" s="104"/>
      <c r="S1579" s="235" t="s">
        <v>15575</v>
      </c>
      <c r="T1579" s="236">
        <v>287027</v>
      </c>
      <c r="V1579" s="266" t="s">
        <v>13045</v>
      </c>
      <c r="W1579" s="267">
        <v>6361951.0999999996</v>
      </c>
      <c r="Y1579" s="245" t="s">
        <v>7969</v>
      </c>
      <c r="Z1579" s="246">
        <v>1842</v>
      </c>
    </row>
    <row r="1580" spans="1:26" ht="14.5" x14ac:dyDescent="0.35">
      <c r="A1580" s="259" t="s">
        <v>5996</v>
      </c>
      <c r="B1580" s="259"/>
      <c r="C1580" s="260">
        <v>362455.84</v>
      </c>
      <c r="E1580" s="239" t="s">
        <v>1896</v>
      </c>
      <c r="F1580" s="239"/>
      <c r="G1580" s="240">
        <v>13494.84</v>
      </c>
      <c r="M1580" s="261" t="s">
        <v>41653</v>
      </c>
      <c r="N1580" s="262">
        <v>6622.86</v>
      </c>
      <c r="P1580" s="243" t="s">
        <v>18089</v>
      </c>
      <c r="Q1580" s="244">
        <v>21029.96</v>
      </c>
      <c r="R1580" s="104"/>
      <c r="S1580" s="235" t="s">
        <v>15576</v>
      </c>
      <c r="T1580" s="236">
        <v>123262</v>
      </c>
      <c r="V1580" s="266" t="s">
        <v>13046</v>
      </c>
      <c r="W1580" s="267">
        <v>362455.84</v>
      </c>
      <c r="Y1580" s="245" t="s">
        <v>8233</v>
      </c>
      <c r="Z1580" s="246">
        <v>10778</v>
      </c>
    </row>
    <row r="1581" spans="1:26" ht="14.5" x14ac:dyDescent="0.35">
      <c r="A1581" s="259" t="s">
        <v>5997</v>
      </c>
      <c r="B1581" s="259"/>
      <c r="C1581" s="260">
        <v>60532</v>
      </c>
      <c r="E1581" s="239" t="s">
        <v>1897</v>
      </c>
      <c r="F1581" s="239"/>
      <c r="G1581" s="240">
        <v>23138</v>
      </c>
      <c r="M1581" s="261" t="s">
        <v>18037</v>
      </c>
      <c r="N1581" s="262">
        <v>12610</v>
      </c>
      <c r="P1581" s="243" t="s">
        <v>15053</v>
      </c>
      <c r="Q1581" s="244">
        <v>95153.24</v>
      </c>
      <c r="R1581" s="104"/>
      <c r="S1581" s="235" t="s">
        <v>15577</v>
      </c>
      <c r="T1581" s="236">
        <v>147800</v>
      </c>
      <c r="V1581" s="266" t="s">
        <v>13047</v>
      </c>
      <c r="W1581" s="267">
        <v>60532</v>
      </c>
      <c r="Y1581" s="245" t="s">
        <v>8643</v>
      </c>
      <c r="Z1581" s="246">
        <v>1193</v>
      </c>
    </row>
    <row r="1582" spans="1:26" ht="14.5" x14ac:dyDescent="0.35">
      <c r="A1582" s="259" t="s">
        <v>5998</v>
      </c>
      <c r="B1582" s="259"/>
      <c r="C1582" s="260">
        <v>15947305.18</v>
      </c>
      <c r="E1582" s="239" t="s">
        <v>1898</v>
      </c>
      <c r="F1582" s="239"/>
      <c r="G1582" s="240">
        <v>25392.39</v>
      </c>
      <c r="M1582" s="261" t="s">
        <v>35102</v>
      </c>
      <c r="N1582" s="262">
        <v>1971.5</v>
      </c>
      <c r="P1582" s="243" t="s">
        <v>18090</v>
      </c>
      <c r="Q1582" s="244">
        <v>16738.150000000001</v>
      </c>
      <c r="R1582" s="104"/>
      <c r="S1582" s="235" t="s">
        <v>15578</v>
      </c>
      <c r="T1582" s="236">
        <v>54690.29</v>
      </c>
      <c r="V1582" s="266" t="s">
        <v>13048</v>
      </c>
      <c r="W1582" s="267">
        <v>15947305.18</v>
      </c>
      <c r="Y1582" s="245" t="s">
        <v>8922</v>
      </c>
      <c r="Z1582" s="246">
        <v>2048</v>
      </c>
    </row>
    <row r="1583" spans="1:26" ht="14.5" x14ac:dyDescent="0.35">
      <c r="A1583" s="259" t="s">
        <v>6003</v>
      </c>
      <c r="B1583" s="259"/>
      <c r="C1583" s="260">
        <v>988302.97</v>
      </c>
      <c r="E1583" s="239" t="s">
        <v>1899</v>
      </c>
      <c r="F1583" s="239"/>
      <c r="G1583" s="240">
        <v>1320</v>
      </c>
      <c r="M1583" s="261" t="s">
        <v>18038</v>
      </c>
      <c r="N1583" s="262">
        <v>1055.6500000000001</v>
      </c>
      <c r="P1583" s="243" t="s">
        <v>18091</v>
      </c>
      <c r="Q1583" s="244">
        <v>5534.3</v>
      </c>
      <c r="R1583" s="104"/>
      <c r="S1583" s="235" t="s">
        <v>15579</v>
      </c>
      <c r="T1583" s="236">
        <v>64627.42</v>
      </c>
      <c r="V1583" s="266" t="s">
        <v>13053</v>
      </c>
      <c r="W1583" s="267">
        <v>988302.97</v>
      </c>
      <c r="Y1583" s="245" t="s">
        <v>9065</v>
      </c>
      <c r="Z1583" s="246">
        <v>5872</v>
      </c>
    </row>
    <row r="1584" spans="1:26" ht="14.5" x14ac:dyDescent="0.35">
      <c r="A1584" s="259" t="s">
        <v>5999</v>
      </c>
      <c r="B1584" s="259"/>
      <c r="C1584" s="260">
        <v>40382.68</v>
      </c>
      <c r="E1584" s="239" t="s">
        <v>1900</v>
      </c>
      <c r="F1584" s="239"/>
      <c r="G1584" s="240">
        <v>9311</v>
      </c>
      <c r="M1584" s="261" t="s">
        <v>35103</v>
      </c>
      <c r="N1584" s="262">
        <v>285.06</v>
      </c>
      <c r="P1584" s="243" t="s">
        <v>18092</v>
      </c>
      <c r="Q1584" s="244">
        <v>3674.28</v>
      </c>
      <c r="R1584" s="104"/>
      <c r="S1584" s="235" t="s">
        <v>23517</v>
      </c>
      <c r="T1584" s="236">
        <v>39375.339999999997</v>
      </c>
      <c r="V1584" s="266" t="s">
        <v>13049</v>
      </c>
      <c r="W1584" s="267">
        <v>40382.68</v>
      </c>
      <c r="Y1584" s="245" t="s">
        <v>9186</v>
      </c>
      <c r="Z1584" s="246">
        <v>974</v>
      </c>
    </row>
    <row r="1585" spans="1:26" ht="14.5" x14ac:dyDescent="0.35">
      <c r="A1585" s="259" t="s">
        <v>6000</v>
      </c>
      <c r="B1585" s="259"/>
      <c r="C1585" s="260">
        <v>92979.74</v>
      </c>
      <c r="E1585" s="239" t="s">
        <v>1901</v>
      </c>
      <c r="F1585" s="239"/>
      <c r="G1585" s="240">
        <v>210188</v>
      </c>
      <c r="M1585" s="261" t="s">
        <v>35104</v>
      </c>
      <c r="N1585" s="262">
        <v>971.62</v>
      </c>
      <c r="P1585" s="243" t="s">
        <v>18093</v>
      </c>
      <c r="Q1585" s="244">
        <v>42250</v>
      </c>
      <c r="R1585" s="104"/>
      <c r="S1585" s="235" t="s">
        <v>15580</v>
      </c>
      <c r="T1585" s="236">
        <v>53400</v>
      </c>
      <c r="V1585" s="266" t="s">
        <v>13050</v>
      </c>
      <c r="W1585" s="267">
        <v>92979.74</v>
      </c>
      <c r="Y1585" s="245" t="s">
        <v>9573</v>
      </c>
      <c r="Z1585" s="246">
        <v>2000</v>
      </c>
    </row>
    <row r="1586" spans="1:26" ht="14.5" x14ac:dyDescent="0.35">
      <c r="A1586" s="259" t="s">
        <v>6001</v>
      </c>
      <c r="B1586" s="259"/>
      <c r="C1586" s="260">
        <v>117999</v>
      </c>
      <c r="E1586" s="239" t="s">
        <v>1902</v>
      </c>
      <c r="F1586" s="239"/>
      <c r="G1586" s="240">
        <v>1491.3</v>
      </c>
      <c r="M1586" s="261" t="s">
        <v>55745</v>
      </c>
      <c r="N1586" s="262">
        <v>12</v>
      </c>
      <c r="P1586" s="243" t="s">
        <v>18094</v>
      </c>
      <c r="Q1586" s="244">
        <v>38298.97</v>
      </c>
      <c r="R1586" s="104"/>
      <c r="S1586" s="235" t="s">
        <v>23522</v>
      </c>
      <c r="T1586" s="236">
        <v>148300.1</v>
      </c>
      <c r="V1586" s="266" t="s">
        <v>13051</v>
      </c>
      <c r="W1586" s="267">
        <v>117999</v>
      </c>
      <c r="Y1586" s="245" t="s">
        <v>9828</v>
      </c>
      <c r="Z1586" s="246">
        <v>9353</v>
      </c>
    </row>
    <row r="1587" spans="1:26" ht="14.5" x14ac:dyDescent="0.35">
      <c r="A1587" s="259" t="s">
        <v>6002</v>
      </c>
      <c r="B1587" s="259"/>
      <c r="C1587" s="260">
        <v>56954.09</v>
      </c>
      <c r="E1587" s="239" t="s">
        <v>4536</v>
      </c>
      <c r="F1587" s="239"/>
      <c r="G1587" s="240">
        <v>1767.79</v>
      </c>
      <c r="M1587" s="261" t="s">
        <v>47520</v>
      </c>
      <c r="N1587" s="262">
        <v>61981.760000000002</v>
      </c>
      <c r="P1587" s="243" t="s">
        <v>18095</v>
      </c>
      <c r="Q1587" s="244">
        <v>9513</v>
      </c>
      <c r="R1587" s="104"/>
      <c r="S1587" s="235" t="s">
        <v>23525</v>
      </c>
      <c r="T1587" s="236">
        <v>25693.25</v>
      </c>
      <c r="V1587" s="266" t="s">
        <v>13052</v>
      </c>
      <c r="W1587" s="267">
        <v>56954.09</v>
      </c>
      <c r="Y1587" s="245" t="s">
        <v>10160</v>
      </c>
      <c r="Z1587" s="246">
        <v>49949.33</v>
      </c>
    </row>
    <row r="1588" spans="1:26" ht="14.5" x14ac:dyDescent="0.35">
      <c r="A1588" s="259" t="s">
        <v>49469</v>
      </c>
      <c r="B1588" s="259"/>
      <c r="C1588" s="260">
        <v>25000</v>
      </c>
      <c r="E1588" s="239" t="s">
        <v>483</v>
      </c>
      <c r="F1588" s="239"/>
      <c r="G1588" s="240">
        <v>94601</v>
      </c>
      <c r="M1588" s="261" t="s">
        <v>47521</v>
      </c>
      <c r="N1588" s="262">
        <v>4697.24</v>
      </c>
      <c r="P1588" s="243" t="s">
        <v>18096</v>
      </c>
      <c r="Q1588" s="244">
        <v>26880</v>
      </c>
      <c r="R1588" s="104"/>
      <c r="S1588" s="235" t="s">
        <v>34146</v>
      </c>
      <c r="T1588" s="236">
        <v>712.56</v>
      </c>
      <c r="V1588" s="266" t="s">
        <v>49672</v>
      </c>
      <c r="W1588" s="267">
        <v>25000</v>
      </c>
      <c r="Y1588" s="245" t="s">
        <v>13148</v>
      </c>
      <c r="Z1588" s="246">
        <v>69005.06</v>
      </c>
    </row>
    <row r="1589" spans="1:26" ht="14.5" x14ac:dyDescent="0.35">
      <c r="A1589" s="259" t="s">
        <v>6004</v>
      </c>
      <c r="B1589" s="259"/>
      <c r="C1589" s="260">
        <v>42114.09</v>
      </c>
      <c r="E1589" s="239" t="s">
        <v>1903</v>
      </c>
      <c r="F1589" s="239"/>
      <c r="G1589" s="240">
        <v>12116</v>
      </c>
      <c r="M1589" s="261" t="s">
        <v>47522</v>
      </c>
      <c r="N1589" s="262">
        <v>23875</v>
      </c>
      <c r="P1589" s="243" t="s">
        <v>18097</v>
      </c>
      <c r="Q1589" s="244">
        <v>121482</v>
      </c>
      <c r="R1589" s="104"/>
      <c r="S1589" s="235" t="s">
        <v>34147</v>
      </c>
      <c r="T1589" s="236">
        <v>4392.2299999999996</v>
      </c>
      <c r="V1589" s="266" t="s">
        <v>13054</v>
      </c>
      <c r="W1589" s="267">
        <v>42114.09</v>
      </c>
      <c r="Y1589" s="245" t="s">
        <v>13549</v>
      </c>
      <c r="Z1589" s="246">
        <v>58043.58</v>
      </c>
    </row>
    <row r="1590" spans="1:26" ht="14.5" x14ac:dyDescent="0.35">
      <c r="A1590" s="259" t="s">
        <v>6005</v>
      </c>
      <c r="B1590" s="259"/>
      <c r="C1590" s="260">
        <v>7619176.1299999999</v>
      </c>
      <c r="E1590" s="239" t="s">
        <v>1904</v>
      </c>
      <c r="F1590" s="239"/>
      <c r="G1590" s="240">
        <v>14380</v>
      </c>
      <c r="M1590" s="261" t="s">
        <v>47523</v>
      </c>
      <c r="N1590" s="262">
        <v>1780.12</v>
      </c>
      <c r="P1590" s="243" t="s">
        <v>18098</v>
      </c>
      <c r="Q1590" s="244">
        <v>1011.99</v>
      </c>
      <c r="R1590" s="104"/>
      <c r="S1590" s="235" t="s">
        <v>34148</v>
      </c>
      <c r="T1590" s="236">
        <v>1495.21</v>
      </c>
      <c r="V1590" s="266" t="s">
        <v>13055</v>
      </c>
      <c r="W1590" s="267">
        <v>7619176.1299999999</v>
      </c>
      <c r="Y1590" s="245" t="s">
        <v>10721</v>
      </c>
      <c r="Z1590" s="246">
        <v>235097.97</v>
      </c>
    </row>
    <row r="1591" spans="1:26" ht="14.5" x14ac:dyDescent="0.35">
      <c r="A1591" s="259" t="s">
        <v>6006</v>
      </c>
      <c r="B1591" s="259"/>
      <c r="C1591" s="260">
        <v>86202.42</v>
      </c>
      <c r="E1591" s="239" t="s">
        <v>1905</v>
      </c>
      <c r="F1591" s="239"/>
      <c r="G1591" s="240">
        <v>856949.83</v>
      </c>
      <c r="M1591" s="261" t="s">
        <v>55746</v>
      </c>
      <c r="N1591" s="262">
        <v>23118.31</v>
      </c>
      <c r="P1591" s="243" t="s">
        <v>18099</v>
      </c>
      <c r="Q1591" s="244">
        <v>43339.18</v>
      </c>
      <c r="R1591" s="104"/>
      <c r="S1591" s="235" t="s">
        <v>23542</v>
      </c>
      <c r="T1591" s="236">
        <v>712.56</v>
      </c>
      <c r="V1591" s="266" t="s">
        <v>13056</v>
      </c>
      <c r="W1591" s="267">
        <v>86202.42</v>
      </c>
      <c r="Y1591" s="245" t="s">
        <v>7561</v>
      </c>
      <c r="Z1591" s="246">
        <v>22569</v>
      </c>
    </row>
    <row r="1592" spans="1:26" ht="14.5" x14ac:dyDescent="0.35">
      <c r="A1592" s="259" t="s">
        <v>6007</v>
      </c>
      <c r="B1592" s="259"/>
      <c r="C1592" s="260">
        <v>9141083.4900000002</v>
      </c>
      <c r="E1592" s="239" t="s">
        <v>1906</v>
      </c>
      <c r="F1592" s="239"/>
      <c r="G1592" s="240">
        <v>643</v>
      </c>
      <c r="M1592" s="261" t="s">
        <v>55747</v>
      </c>
      <c r="N1592" s="262">
        <v>1881.69</v>
      </c>
      <c r="P1592" s="243" t="s">
        <v>18100</v>
      </c>
      <c r="Q1592" s="244">
        <v>3392.88</v>
      </c>
      <c r="R1592" s="104"/>
      <c r="S1592" s="235" t="s">
        <v>23543</v>
      </c>
      <c r="T1592" s="236">
        <v>4392.2299999999996</v>
      </c>
      <c r="V1592" s="266" t="s">
        <v>13057</v>
      </c>
      <c r="W1592" s="267">
        <v>9141083.4900000002</v>
      </c>
      <c r="Y1592" s="245" t="s">
        <v>7970</v>
      </c>
      <c r="Z1592" s="246">
        <v>4196</v>
      </c>
    </row>
    <row r="1593" spans="1:26" ht="14.5" x14ac:dyDescent="0.35">
      <c r="A1593" s="259" t="s">
        <v>6012</v>
      </c>
      <c r="B1593" s="259"/>
      <c r="C1593" s="260">
        <v>3039099.8</v>
      </c>
      <c r="E1593" s="239" t="s">
        <v>1907</v>
      </c>
      <c r="F1593" s="239"/>
      <c r="G1593" s="240">
        <v>7652</v>
      </c>
      <c r="M1593" s="261" t="s">
        <v>51080</v>
      </c>
      <c r="N1593" s="262">
        <v>3163.96</v>
      </c>
      <c r="P1593" s="243" t="s">
        <v>18101</v>
      </c>
      <c r="Q1593" s="244">
        <v>9499.98</v>
      </c>
      <c r="R1593" s="104"/>
      <c r="S1593" s="235" t="s">
        <v>23544</v>
      </c>
      <c r="T1593" s="236">
        <v>1495.21</v>
      </c>
      <c r="V1593" s="266" t="s">
        <v>13062</v>
      </c>
      <c r="W1593" s="267">
        <v>3039099.8</v>
      </c>
      <c r="Y1593" s="245" t="s">
        <v>8644</v>
      </c>
      <c r="Z1593" s="246">
        <v>14170.54</v>
      </c>
    </row>
    <row r="1594" spans="1:26" ht="14.5" x14ac:dyDescent="0.35">
      <c r="A1594" s="259" t="s">
        <v>6008</v>
      </c>
      <c r="B1594" s="259"/>
      <c r="C1594" s="260">
        <v>157309.94</v>
      </c>
      <c r="E1594" s="239" t="s">
        <v>1908</v>
      </c>
      <c r="F1594" s="239"/>
      <c r="G1594" s="240">
        <v>2964</v>
      </c>
      <c r="M1594" s="261" t="s">
        <v>51081</v>
      </c>
      <c r="N1594" s="262">
        <v>242.04</v>
      </c>
      <c r="P1594" s="243" t="s">
        <v>18102</v>
      </c>
      <c r="Q1594" s="244">
        <v>72818.100000000006</v>
      </c>
      <c r="R1594" s="104"/>
      <c r="S1594" s="235" t="s">
        <v>34149</v>
      </c>
      <c r="T1594" s="236">
        <v>3000</v>
      </c>
      <c r="V1594" s="266" t="s">
        <v>13058</v>
      </c>
      <c r="W1594" s="267">
        <v>157309.94</v>
      </c>
      <c r="Y1594" s="245" t="s">
        <v>8923</v>
      </c>
      <c r="Z1594" s="246">
        <v>3804</v>
      </c>
    </row>
    <row r="1595" spans="1:26" ht="14.5" x14ac:dyDescent="0.35">
      <c r="A1595" s="259" t="s">
        <v>6009</v>
      </c>
      <c r="B1595" s="259"/>
      <c r="C1595" s="260">
        <v>206593.57</v>
      </c>
      <c r="E1595" s="239" t="s">
        <v>1909</v>
      </c>
      <c r="F1595" s="239"/>
      <c r="G1595" s="240">
        <v>5021</v>
      </c>
      <c r="M1595" s="261" t="s">
        <v>47524</v>
      </c>
      <c r="N1595" s="262">
        <v>4000</v>
      </c>
      <c r="P1595" s="243" t="s">
        <v>18103</v>
      </c>
      <c r="Q1595" s="244">
        <v>208192.87</v>
      </c>
      <c r="R1595" s="104"/>
      <c r="S1595" s="235" t="s">
        <v>34150</v>
      </c>
      <c r="T1595" s="236">
        <v>3000</v>
      </c>
      <c r="V1595" s="266" t="s">
        <v>13059</v>
      </c>
      <c r="W1595" s="267">
        <v>206593.57</v>
      </c>
      <c r="Y1595" s="245" t="s">
        <v>9187</v>
      </c>
      <c r="Z1595" s="246">
        <v>71</v>
      </c>
    </row>
    <row r="1596" spans="1:26" ht="14.5" x14ac:dyDescent="0.35">
      <c r="A1596" s="259" t="s">
        <v>6010</v>
      </c>
      <c r="B1596" s="259"/>
      <c r="C1596" s="260">
        <v>37115.269999999997</v>
      </c>
      <c r="E1596" s="239" t="s">
        <v>1910</v>
      </c>
      <c r="F1596" s="239"/>
      <c r="G1596" s="240">
        <v>398</v>
      </c>
      <c r="M1596" s="261" t="s">
        <v>47525</v>
      </c>
      <c r="N1596" s="262">
        <v>298.43</v>
      </c>
      <c r="P1596" s="243" t="s">
        <v>18104</v>
      </c>
      <c r="Q1596" s="244">
        <v>428172.88</v>
      </c>
      <c r="R1596" s="104"/>
      <c r="S1596" s="235" t="s">
        <v>34151</v>
      </c>
      <c r="T1596" s="236">
        <v>4792</v>
      </c>
      <c r="V1596" s="266" t="s">
        <v>13060</v>
      </c>
      <c r="W1596" s="267">
        <v>37115.269999999997</v>
      </c>
      <c r="Y1596" s="245" t="s">
        <v>9574</v>
      </c>
      <c r="Z1596" s="246">
        <v>2000</v>
      </c>
    </row>
    <row r="1597" spans="1:26" ht="14.5" x14ac:dyDescent="0.35">
      <c r="A1597" s="259" t="s">
        <v>6011</v>
      </c>
      <c r="B1597" s="259"/>
      <c r="C1597" s="260">
        <v>74702.710000000006</v>
      </c>
      <c r="E1597" s="239" t="s">
        <v>1911</v>
      </c>
      <c r="F1597" s="239"/>
      <c r="G1597" s="240">
        <v>4463</v>
      </c>
      <c r="M1597" s="261" t="s">
        <v>47526</v>
      </c>
      <c r="N1597" s="262">
        <v>41376.67</v>
      </c>
      <c r="P1597" s="243" t="s">
        <v>18105</v>
      </c>
      <c r="Q1597" s="244">
        <v>18677.34</v>
      </c>
      <c r="R1597" s="104"/>
      <c r="S1597" s="235" t="s">
        <v>34152</v>
      </c>
      <c r="T1597" s="236">
        <v>3000</v>
      </c>
      <c r="V1597" s="266" t="s">
        <v>13061</v>
      </c>
      <c r="W1597" s="267">
        <v>74702.710000000006</v>
      </c>
      <c r="Y1597" s="245" t="s">
        <v>9829</v>
      </c>
      <c r="Z1597" s="246">
        <v>2926</v>
      </c>
    </row>
    <row r="1598" spans="1:26" ht="14.5" x14ac:dyDescent="0.35">
      <c r="A1598" s="259" t="s">
        <v>6013</v>
      </c>
      <c r="B1598" s="259"/>
      <c r="C1598" s="260">
        <v>6096257.6200000001</v>
      </c>
      <c r="E1598" s="239" t="s">
        <v>1912</v>
      </c>
      <c r="F1598" s="239"/>
      <c r="G1598" s="240">
        <v>154</v>
      </c>
      <c r="M1598" s="261" t="s">
        <v>47527</v>
      </c>
      <c r="N1598" s="262">
        <v>3165.33</v>
      </c>
      <c r="P1598" s="243" t="s">
        <v>18106</v>
      </c>
      <c r="Q1598" s="244">
        <v>40720.78</v>
      </c>
      <c r="R1598" s="104"/>
      <c r="S1598" s="235" t="s">
        <v>34153</v>
      </c>
      <c r="T1598" s="236">
        <v>3000</v>
      </c>
      <c r="V1598" s="266" t="s">
        <v>13063</v>
      </c>
      <c r="W1598" s="267">
        <v>6096257.6200000001</v>
      </c>
      <c r="Y1598" s="245" t="s">
        <v>10722</v>
      </c>
      <c r="Z1598" s="246">
        <v>49736.54</v>
      </c>
    </row>
    <row r="1599" spans="1:26" ht="14.5" x14ac:dyDescent="0.35">
      <c r="A1599" s="259" t="s">
        <v>6014</v>
      </c>
      <c r="B1599" s="259"/>
      <c r="C1599" s="260">
        <v>496557.95</v>
      </c>
      <c r="E1599" s="239" t="s">
        <v>1914</v>
      </c>
      <c r="F1599" s="239"/>
      <c r="G1599" s="240">
        <v>3526</v>
      </c>
      <c r="M1599" s="261" t="s">
        <v>18063</v>
      </c>
      <c r="N1599" s="262">
        <v>165.12</v>
      </c>
      <c r="P1599" s="243" t="s">
        <v>18107</v>
      </c>
      <c r="Q1599" s="244">
        <v>760.38</v>
      </c>
      <c r="R1599" s="104"/>
      <c r="S1599" s="235" t="s">
        <v>23571</v>
      </c>
      <c r="T1599" s="236">
        <v>4792</v>
      </c>
      <c r="V1599" s="266" t="s">
        <v>13064</v>
      </c>
      <c r="W1599" s="267">
        <v>496557.95</v>
      </c>
      <c r="Y1599" s="245" t="s">
        <v>7780</v>
      </c>
      <c r="Z1599" s="246">
        <v>1028</v>
      </c>
    </row>
    <row r="1600" spans="1:26" ht="14.5" x14ac:dyDescent="0.35">
      <c r="A1600" s="259" t="s">
        <v>6015</v>
      </c>
      <c r="B1600" s="259"/>
      <c r="C1600" s="260">
        <v>4971491.4400000004</v>
      </c>
      <c r="E1600" s="239" t="s">
        <v>1915</v>
      </c>
      <c r="F1600" s="239"/>
      <c r="G1600" s="240">
        <v>20766</v>
      </c>
      <c r="M1600" s="261" t="s">
        <v>18064</v>
      </c>
      <c r="N1600" s="262">
        <v>12.63</v>
      </c>
      <c r="P1600" s="243" t="s">
        <v>18108</v>
      </c>
      <c r="Q1600" s="244">
        <v>21881.62</v>
      </c>
      <c r="R1600" s="104"/>
      <c r="S1600" s="235" t="s">
        <v>15581</v>
      </c>
      <c r="T1600" s="236">
        <v>44238.66</v>
      </c>
      <c r="V1600" s="266" t="s">
        <v>13065</v>
      </c>
      <c r="W1600" s="267">
        <v>4971491.4400000004</v>
      </c>
      <c r="Y1600" s="245" t="s">
        <v>7971</v>
      </c>
      <c r="Z1600" s="246">
        <v>769</v>
      </c>
    </row>
    <row r="1601" spans="1:26" ht="14.5" x14ac:dyDescent="0.35">
      <c r="A1601" s="259" t="s">
        <v>6016</v>
      </c>
      <c r="B1601" s="259"/>
      <c r="C1601" s="260">
        <v>89565.63</v>
      </c>
      <c r="E1601" s="239" t="s">
        <v>1916</v>
      </c>
      <c r="F1601" s="239"/>
      <c r="G1601" s="240">
        <v>9795</v>
      </c>
      <c r="M1601" s="261" t="s">
        <v>41654</v>
      </c>
      <c r="N1601" s="262">
        <v>1283</v>
      </c>
      <c r="P1601" s="243" t="s">
        <v>18109</v>
      </c>
      <c r="Q1601" s="244">
        <v>244748.21</v>
      </c>
      <c r="R1601" s="104"/>
      <c r="S1601" s="235" t="s">
        <v>15582</v>
      </c>
      <c r="T1601" s="236">
        <v>203757.33</v>
      </c>
      <c r="V1601" s="266" t="s">
        <v>13066</v>
      </c>
      <c r="W1601" s="267">
        <v>89565.63</v>
      </c>
      <c r="Y1601" s="245" t="s">
        <v>8234</v>
      </c>
      <c r="Z1601" s="246">
        <v>7677</v>
      </c>
    </row>
    <row r="1602" spans="1:26" ht="14.5" x14ac:dyDescent="0.35">
      <c r="A1602" s="259" t="s">
        <v>6017</v>
      </c>
      <c r="B1602" s="259"/>
      <c r="C1602" s="260">
        <v>1926156.81</v>
      </c>
      <c r="E1602" s="239" t="s">
        <v>1917</v>
      </c>
      <c r="F1602" s="239"/>
      <c r="G1602" s="240">
        <v>1520.79</v>
      </c>
      <c r="M1602" s="261" t="s">
        <v>55748</v>
      </c>
      <c r="N1602" s="262">
        <v>523</v>
      </c>
      <c r="P1602" s="243" t="s">
        <v>18110</v>
      </c>
      <c r="Q1602" s="244">
        <v>553271.79</v>
      </c>
      <c r="R1602" s="104"/>
      <c r="S1602" s="235" t="s">
        <v>15583</v>
      </c>
      <c r="T1602" s="236">
        <v>160200</v>
      </c>
      <c r="V1602" s="266" t="s">
        <v>13067</v>
      </c>
      <c r="W1602" s="267">
        <v>1926156.81</v>
      </c>
      <c r="Y1602" s="245" t="s">
        <v>8645</v>
      </c>
      <c r="Z1602" s="246">
        <v>1281</v>
      </c>
    </row>
    <row r="1603" spans="1:26" ht="14.5" x14ac:dyDescent="0.35">
      <c r="A1603" s="259" t="s">
        <v>6018</v>
      </c>
      <c r="B1603" s="259"/>
      <c r="C1603" s="260">
        <v>3284407.18</v>
      </c>
      <c r="E1603" s="239" t="s">
        <v>1918</v>
      </c>
      <c r="F1603" s="239"/>
      <c r="G1603" s="240">
        <v>4739.7</v>
      </c>
      <c r="M1603" s="261" t="s">
        <v>49959</v>
      </c>
      <c r="N1603" s="262">
        <v>2880</v>
      </c>
      <c r="P1603" s="243" t="s">
        <v>18111</v>
      </c>
      <c r="Q1603" s="244">
        <v>21676</v>
      </c>
      <c r="R1603" s="104"/>
      <c r="S1603" s="235" t="s">
        <v>15584</v>
      </c>
      <c r="T1603" s="236">
        <v>32318.51</v>
      </c>
      <c r="V1603" s="266" t="s">
        <v>13068</v>
      </c>
      <c r="W1603" s="267">
        <v>3284407.18</v>
      </c>
      <c r="Y1603" s="245" t="s">
        <v>8924</v>
      </c>
      <c r="Z1603" s="246">
        <v>3255</v>
      </c>
    </row>
    <row r="1604" spans="1:26" ht="14.5" x14ac:dyDescent="0.35">
      <c r="A1604" s="259" t="s">
        <v>6019</v>
      </c>
      <c r="B1604" s="259"/>
      <c r="C1604" s="260">
        <v>2394229.91</v>
      </c>
      <c r="E1604" s="239" t="s">
        <v>1919</v>
      </c>
      <c r="F1604" s="239"/>
      <c r="G1604" s="240">
        <v>2759</v>
      </c>
      <c r="M1604" s="261" t="s">
        <v>49960</v>
      </c>
      <c r="N1604" s="262">
        <v>39129.96</v>
      </c>
      <c r="P1604" s="243" t="s">
        <v>18112</v>
      </c>
      <c r="Q1604" s="244">
        <v>728.93</v>
      </c>
      <c r="R1604" s="104"/>
      <c r="S1604" s="235" t="s">
        <v>15585</v>
      </c>
      <c r="T1604" s="236">
        <v>69802.12</v>
      </c>
      <c r="V1604" s="266" t="s">
        <v>13069</v>
      </c>
      <c r="W1604" s="267">
        <v>2394229.91</v>
      </c>
      <c r="Y1604" s="245" t="s">
        <v>9830</v>
      </c>
      <c r="Z1604" s="246">
        <v>13867.25</v>
      </c>
    </row>
    <row r="1605" spans="1:26" ht="14.5" x14ac:dyDescent="0.35">
      <c r="A1605" s="259" t="s">
        <v>6020</v>
      </c>
      <c r="B1605" s="259"/>
      <c r="C1605" s="260">
        <v>1263084.54</v>
      </c>
      <c r="E1605" s="239" t="s">
        <v>1920</v>
      </c>
      <c r="F1605" s="239"/>
      <c r="G1605" s="240">
        <v>11802.07</v>
      </c>
      <c r="M1605" s="261" t="s">
        <v>49961</v>
      </c>
      <c r="N1605" s="262">
        <v>2984.13</v>
      </c>
      <c r="P1605" s="243" t="s">
        <v>18113</v>
      </c>
      <c r="Q1605" s="244">
        <v>55.75</v>
      </c>
      <c r="R1605" s="104"/>
      <c r="S1605" s="235" t="s">
        <v>34154</v>
      </c>
      <c r="T1605" s="236">
        <v>46800</v>
      </c>
      <c r="V1605" s="266" t="s">
        <v>13070</v>
      </c>
      <c r="W1605" s="267">
        <v>1263084.54</v>
      </c>
      <c r="Y1605" s="245" t="s">
        <v>12139</v>
      </c>
      <c r="Z1605" s="246">
        <v>2837</v>
      </c>
    </row>
    <row r="1606" spans="1:26" ht="14.5" x14ac:dyDescent="0.35">
      <c r="A1606" s="259" t="s">
        <v>6021</v>
      </c>
      <c r="B1606" s="259"/>
      <c r="C1606" s="260">
        <v>2690401.02</v>
      </c>
      <c r="E1606" s="239" t="s">
        <v>1921</v>
      </c>
      <c r="F1606" s="239"/>
      <c r="G1606" s="240">
        <v>141893</v>
      </c>
      <c r="M1606" s="261" t="s">
        <v>47528</v>
      </c>
      <c r="N1606" s="262">
        <v>162</v>
      </c>
      <c r="P1606" s="243" t="s">
        <v>18114</v>
      </c>
      <c r="Q1606" s="244">
        <v>48292.18</v>
      </c>
      <c r="R1606" s="104"/>
      <c r="S1606" s="235" t="s">
        <v>34155</v>
      </c>
      <c r="T1606" s="236">
        <v>142400</v>
      </c>
      <c r="V1606" s="266" t="s">
        <v>13071</v>
      </c>
      <c r="W1606" s="267">
        <v>2690401.02</v>
      </c>
      <c r="Y1606" s="245" t="s">
        <v>10723</v>
      </c>
      <c r="Z1606" s="246">
        <v>30714.25</v>
      </c>
    </row>
    <row r="1607" spans="1:26" ht="14.5" x14ac:dyDescent="0.35">
      <c r="A1607" s="259" t="s">
        <v>6025</v>
      </c>
      <c r="B1607" s="259"/>
      <c r="C1607" s="260">
        <v>1992722.45</v>
      </c>
      <c r="E1607" s="239" t="s">
        <v>1922</v>
      </c>
      <c r="F1607" s="239"/>
      <c r="G1607" s="240">
        <v>34487.9</v>
      </c>
      <c r="M1607" s="261" t="s">
        <v>49962</v>
      </c>
      <c r="N1607" s="262">
        <v>45896.63</v>
      </c>
      <c r="P1607" s="243" t="s">
        <v>18115</v>
      </c>
      <c r="Q1607" s="244">
        <v>3615.52</v>
      </c>
      <c r="R1607" s="104"/>
      <c r="S1607" s="235" t="s">
        <v>34156</v>
      </c>
      <c r="T1607" s="236">
        <v>14473.83</v>
      </c>
      <c r="V1607" s="266" t="s">
        <v>13075</v>
      </c>
      <c r="W1607" s="267">
        <v>1992722.45</v>
      </c>
      <c r="Y1607" s="245" t="s">
        <v>7562</v>
      </c>
      <c r="Z1607" s="246">
        <v>71444</v>
      </c>
    </row>
    <row r="1608" spans="1:26" ht="14.5" x14ac:dyDescent="0.35">
      <c r="A1608" s="259" t="s">
        <v>6026</v>
      </c>
      <c r="B1608" s="259"/>
      <c r="C1608" s="260">
        <v>144345.32999999999</v>
      </c>
      <c r="E1608" s="239" t="s">
        <v>484</v>
      </c>
      <c r="F1608" s="239"/>
      <c r="G1608" s="240">
        <v>633</v>
      </c>
      <c r="M1608" s="261" t="s">
        <v>51082</v>
      </c>
      <c r="N1608" s="262">
        <v>45772.47</v>
      </c>
      <c r="P1608" s="243" t="s">
        <v>18116</v>
      </c>
      <c r="Q1608" s="244">
        <v>1168467.5900000001</v>
      </c>
      <c r="R1608" s="104"/>
      <c r="S1608" s="235" t="s">
        <v>34157</v>
      </c>
      <c r="T1608" s="236">
        <v>30298.6</v>
      </c>
      <c r="V1608" s="266" t="s">
        <v>13076</v>
      </c>
      <c r="W1608" s="267">
        <v>144345.32999999999</v>
      </c>
      <c r="Y1608" s="245" t="s">
        <v>7781</v>
      </c>
      <c r="Z1608" s="246">
        <v>15150</v>
      </c>
    </row>
    <row r="1609" spans="1:26" ht="14.5" x14ac:dyDescent="0.35">
      <c r="A1609" s="259" t="s">
        <v>6027</v>
      </c>
      <c r="B1609" s="259"/>
      <c r="C1609" s="260">
        <v>866173.33</v>
      </c>
      <c r="E1609" s="239" t="s">
        <v>1923</v>
      </c>
      <c r="F1609" s="239"/>
      <c r="G1609" s="240">
        <v>150901.88</v>
      </c>
      <c r="M1609" s="261" t="s">
        <v>49963</v>
      </c>
      <c r="N1609" s="262">
        <v>18853.23</v>
      </c>
      <c r="P1609" s="243" t="s">
        <v>18117</v>
      </c>
      <c r="Q1609" s="244">
        <v>768916.77</v>
      </c>
      <c r="R1609" s="104"/>
      <c r="S1609" s="235" t="s">
        <v>34158</v>
      </c>
      <c r="T1609" s="236">
        <v>4000</v>
      </c>
      <c r="V1609" s="266" t="s">
        <v>13077</v>
      </c>
      <c r="W1609" s="267">
        <v>866173.33</v>
      </c>
      <c r="Y1609" s="245" t="s">
        <v>7972</v>
      </c>
      <c r="Z1609" s="246">
        <v>4555</v>
      </c>
    </row>
    <row r="1610" spans="1:26" ht="14.5" x14ac:dyDescent="0.35">
      <c r="A1610" s="259" t="s">
        <v>6028</v>
      </c>
      <c r="B1610" s="259"/>
      <c r="C1610" s="260">
        <v>1112748.92</v>
      </c>
      <c r="E1610" s="239" t="s">
        <v>1924</v>
      </c>
      <c r="F1610" s="239"/>
      <c r="G1610" s="240">
        <v>12239</v>
      </c>
      <c r="M1610" s="261" t="s">
        <v>49964</v>
      </c>
      <c r="N1610" s="262">
        <v>8445.3700000000008</v>
      </c>
      <c r="P1610" s="243" t="s">
        <v>18118</v>
      </c>
      <c r="Q1610" s="244">
        <v>29842.47</v>
      </c>
      <c r="R1610" s="104"/>
      <c r="S1610" s="235" t="s">
        <v>34159</v>
      </c>
      <c r="T1610" s="236">
        <v>24228.68</v>
      </c>
      <c r="V1610" s="266" t="s">
        <v>13078</v>
      </c>
      <c r="W1610" s="267">
        <v>1112748.92</v>
      </c>
      <c r="Y1610" s="245" t="s">
        <v>8235</v>
      </c>
      <c r="Z1610" s="246">
        <v>81856</v>
      </c>
    </row>
    <row r="1611" spans="1:26" ht="14.5" x14ac:dyDescent="0.35">
      <c r="A1611" s="259" t="s">
        <v>6029</v>
      </c>
      <c r="B1611" s="259"/>
      <c r="C1611" s="260">
        <v>4754840.21</v>
      </c>
      <c r="E1611" s="239" t="s">
        <v>1925</v>
      </c>
      <c r="F1611" s="239"/>
      <c r="G1611" s="240">
        <v>1824</v>
      </c>
      <c r="M1611" s="261" t="s">
        <v>47529</v>
      </c>
      <c r="N1611" s="262">
        <v>14065.96</v>
      </c>
      <c r="P1611" s="243" t="s">
        <v>18119</v>
      </c>
      <c r="Q1611" s="244">
        <v>31855.43</v>
      </c>
      <c r="R1611" s="104"/>
      <c r="S1611" s="235" t="s">
        <v>34160</v>
      </c>
      <c r="T1611" s="236">
        <v>58095.39</v>
      </c>
      <c r="V1611" s="266" t="s">
        <v>13079</v>
      </c>
      <c r="W1611" s="267">
        <v>4754840.21</v>
      </c>
      <c r="Y1611" s="245" t="s">
        <v>8646</v>
      </c>
      <c r="Z1611" s="246">
        <v>3730</v>
      </c>
    </row>
    <row r="1612" spans="1:26" ht="14.5" x14ac:dyDescent="0.35">
      <c r="A1612" s="259" t="s">
        <v>6030</v>
      </c>
      <c r="B1612" s="259"/>
      <c r="C1612" s="260">
        <v>134968.22</v>
      </c>
      <c r="E1612" s="239" t="s">
        <v>485</v>
      </c>
      <c r="F1612" s="239"/>
      <c r="G1612" s="240">
        <v>504.31</v>
      </c>
      <c r="M1612" s="261" t="s">
        <v>47530</v>
      </c>
      <c r="N1612" s="262">
        <v>1076.04</v>
      </c>
      <c r="P1612" s="243" t="s">
        <v>18120</v>
      </c>
      <c r="Q1612" s="244">
        <v>10867.5</v>
      </c>
      <c r="R1612" s="104"/>
      <c r="S1612" s="235" t="s">
        <v>34161</v>
      </c>
      <c r="T1612" s="236">
        <v>60205.5</v>
      </c>
      <c r="V1612" s="266" t="s">
        <v>13080</v>
      </c>
      <c r="W1612" s="267">
        <v>134968.22</v>
      </c>
      <c r="Y1612" s="245" t="s">
        <v>8823</v>
      </c>
      <c r="Z1612" s="246">
        <v>195</v>
      </c>
    </row>
    <row r="1613" spans="1:26" ht="14.5" x14ac:dyDescent="0.35">
      <c r="A1613" s="259" t="s">
        <v>6031</v>
      </c>
      <c r="B1613" s="259"/>
      <c r="C1613" s="260">
        <v>4387984.46</v>
      </c>
      <c r="E1613" s="239" t="s">
        <v>1926</v>
      </c>
      <c r="F1613" s="239"/>
      <c r="G1613" s="240">
        <v>20424</v>
      </c>
      <c r="M1613" s="261" t="s">
        <v>45006</v>
      </c>
      <c r="N1613" s="262">
        <v>2174475</v>
      </c>
      <c r="P1613" s="243" t="s">
        <v>18121</v>
      </c>
      <c r="Q1613" s="244">
        <v>3268.35</v>
      </c>
      <c r="R1613" s="104"/>
      <c r="S1613" s="235" t="s">
        <v>15586</v>
      </c>
      <c r="T1613" s="236">
        <v>17221.689999999999</v>
      </c>
      <c r="V1613" s="266" t="s">
        <v>13081</v>
      </c>
      <c r="W1613" s="267">
        <v>4387984.46</v>
      </c>
      <c r="Y1613" s="245" t="s">
        <v>8925</v>
      </c>
      <c r="Z1613" s="246">
        <v>25455</v>
      </c>
    </row>
    <row r="1614" spans="1:26" ht="14.5" x14ac:dyDescent="0.35">
      <c r="A1614" s="259" t="s">
        <v>6033</v>
      </c>
      <c r="B1614" s="259"/>
      <c r="C1614" s="260">
        <v>2614603.29</v>
      </c>
      <c r="E1614" s="239" t="s">
        <v>266</v>
      </c>
      <c r="F1614" s="239"/>
      <c r="G1614" s="240">
        <v>9046084.8699999992</v>
      </c>
      <c r="M1614" s="261" t="s">
        <v>45007</v>
      </c>
      <c r="N1614" s="262">
        <v>166117.74</v>
      </c>
      <c r="P1614" s="243" t="s">
        <v>18122</v>
      </c>
      <c r="Q1614" s="244">
        <v>8718.17</v>
      </c>
      <c r="R1614" s="104"/>
      <c r="S1614" s="235" t="s">
        <v>15587</v>
      </c>
      <c r="T1614" s="236">
        <v>2382.4699999999998</v>
      </c>
      <c r="V1614" s="266" t="s">
        <v>13083</v>
      </c>
      <c r="W1614" s="267">
        <v>2614603.29</v>
      </c>
      <c r="Y1614" s="245" t="s">
        <v>9066</v>
      </c>
      <c r="Z1614" s="246">
        <v>1800</v>
      </c>
    </row>
    <row r="1615" spans="1:26" ht="14.5" x14ac:dyDescent="0.35">
      <c r="A1615" s="259" t="s">
        <v>6032</v>
      </c>
      <c r="B1615" s="259"/>
      <c r="C1615" s="260">
        <v>16529.599999999999</v>
      </c>
      <c r="E1615" s="239" t="s">
        <v>1927</v>
      </c>
      <c r="F1615" s="239"/>
      <c r="G1615" s="240">
        <v>7538</v>
      </c>
      <c r="M1615" s="261" t="s">
        <v>18116</v>
      </c>
      <c r="N1615" s="262">
        <v>449550.94</v>
      </c>
      <c r="P1615" s="243" t="s">
        <v>18123</v>
      </c>
      <c r="Q1615" s="244">
        <v>210148.32</v>
      </c>
      <c r="R1615" s="104"/>
      <c r="S1615" s="235" t="s">
        <v>15588</v>
      </c>
      <c r="T1615" s="236">
        <v>96492.26</v>
      </c>
      <c r="V1615" s="266" t="s">
        <v>13082</v>
      </c>
      <c r="W1615" s="267">
        <v>16529.599999999999</v>
      </c>
      <c r="Y1615" s="245" t="s">
        <v>9188</v>
      </c>
      <c r="Z1615" s="246">
        <v>63627</v>
      </c>
    </row>
    <row r="1616" spans="1:26" ht="14.5" x14ac:dyDescent="0.35">
      <c r="A1616" s="259" t="s">
        <v>6034</v>
      </c>
      <c r="B1616" s="259"/>
      <c r="C1616" s="260">
        <v>514226.38</v>
      </c>
      <c r="E1616" s="239" t="s">
        <v>1928</v>
      </c>
      <c r="F1616" s="239"/>
      <c r="G1616" s="240">
        <v>1960</v>
      </c>
      <c r="M1616" s="261" t="s">
        <v>18117</v>
      </c>
      <c r="N1616" s="262">
        <v>178750.32</v>
      </c>
      <c r="P1616" s="243" t="s">
        <v>18124</v>
      </c>
      <c r="Q1616" s="244">
        <v>14327.8</v>
      </c>
      <c r="R1616" s="104"/>
      <c r="S1616" s="235" t="s">
        <v>15589</v>
      </c>
      <c r="T1616" s="236">
        <v>98697.62</v>
      </c>
      <c r="V1616" s="266" t="s">
        <v>13084</v>
      </c>
      <c r="W1616" s="267">
        <v>514226.38</v>
      </c>
      <c r="Y1616" s="245" t="s">
        <v>9395</v>
      </c>
      <c r="Z1616" s="246">
        <v>269567</v>
      </c>
    </row>
    <row r="1617" spans="1:26" ht="14.5" x14ac:dyDescent="0.35">
      <c r="A1617" s="259" t="s">
        <v>6035</v>
      </c>
      <c r="B1617" s="259"/>
      <c r="C1617" s="260">
        <v>4393769.95</v>
      </c>
      <c r="E1617" s="239" t="s">
        <v>1929</v>
      </c>
      <c r="F1617" s="239"/>
      <c r="G1617" s="240">
        <v>5400</v>
      </c>
      <c r="M1617" s="261" t="s">
        <v>41656</v>
      </c>
      <c r="N1617" s="262">
        <v>84797</v>
      </c>
      <c r="P1617" s="243" t="s">
        <v>18125</v>
      </c>
      <c r="Q1617" s="244">
        <v>45516.38</v>
      </c>
      <c r="R1617" s="104"/>
      <c r="S1617" s="235" t="s">
        <v>15590</v>
      </c>
      <c r="T1617" s="236">
        <v>44238.66</v>
      </c>
      <c r="V1617" s="266" t="s">
        <v>13085</v>
      </c>
      <c r="W1617" s="267">
        <v>4393769.95</v>
      </c>
      <c r="Y1617" s="245" t="s">
        <v>9575</v>
      </c>
      <c r="Z1617" s="246">
        <v>22990</v>
      </c>
    </row>
    <row r="1618" spans="1:26" ht="14.5" x14ac:dyDescent="0.35">
      <c r="A1618" s="259" t="s">
        <v>6036</v>
      </c>
      <c r="B1618" s="259"/>
      <c r="C1618" s="260">
        <v>17004899.09</v>
      </c>
      <c r="E1618" s="239" t="s">
        <v>1930</v>
      </c>
      <c r="F1618" s="239"/>
      <c r="G1618" s="240">
        <v>17440.400000000001</v>
      </c>
      <c r="M1618" s="261" t="s">
        <v>18118</v>
      </c>
      <c r="N1618" s="262">
        <v>77.53</v>
      </c>
      <c r="P1618" s="243" t="s">
        <v>18126</v>
      </c>
      <c r="Q1618" s="244">
        <v>26786.36</v>
      </c>
      <c r="R1618" s="104"/>
      <c r="S1618" s="235" t="s">
        <v>23717</v>
      </c>
      <c r="T1618" s="236">
        <v>46800</v>
      </c>
      <c r="V1618" s="266" t="s">
        <v>13086</v>
      </c>
      <c r="W1618" s="267">
        <v>17004899.09</v>
      </c>
      <c r="Y1618" s="245" t="s">
        <v>10032</v>
      </c>
      <c r="Z1618" s="246">
        <v>7575</v>
      </c>
    </row>
    <row r="1619" spans="1:26" ht="14.5" x14ac:dyDescent="0.35">
      <c r="A1619" s="259" t="s">
        <v>6037</v>
      </c>
      <c r="B1619" s="259"/>
      <c r="C1619" s="260">
        <v>170712.04</v>
      </c>
      <c r="E1619" s="239" t="s">
        <v>1931</v>
      </c>
      <c r="F1619" s="239"/>
      <c r="G1619" s="240">
        <v>18700</v>
      </c>
      <c r="M1619" s="261" t="s">
        <v>18119</v>
      </c>
      <c r="N1619" s="262">
        <v>19063.34</v>
      </c>
      <c r="P1619" s="243" t="s">
        <v>18127</v>
      </c>
      <c r="Q1619" s="244">
        <v>7380.89</v>
      </c>
      <c r="R1619" s="104"/>
      <c r="S1619" s="235" t="s">
        <v>15591</v>
      </c>
      <c r="T1619" s="236">
        <v>346157.33</v>
      </c>
      <c r="V1619" s="266" t="s">
        <v>13087</v>
      </c>
      <c r="W1619" s="267">
        <v>170712.04</v>
      </c>
      <c r="Y1619" s="245" t="s">
        <v>10161</v>
      </c>
      <c r="Z1619" s="246">
        <v>1726897.65</v>
      </c>
    </row>
    <row r="1620" spans="1:26" ht="14.5" x14ac:dyDescent="0.35">
      <c r="A1620" s="259" t="s">
        <v>6038</v>
      </c>
      <c r="B1620" s="259"/>
      <c r="C1620" s="260">
        <v>327831</v>
      </c>
      <c r="E1620" s="239" t="s">
        <v>1932</v>
      </c>
      <c r="F1620" s="239"/>
      <c r="G1620" s="240">
        <v>299</v>
      </c>
      <c r="M1620" s="261" t="s">
        <v>18120</v>
      </c>
      <c r="N1620" s="262">
        <v>4140</v>
      </c>
      <c r="P1620" s="243" t="s">
        <v>18128</v>
      </c>
      <c r="Q1620" s="244">
        <v>352.76</v>
      </c>
      <c r="R1620" s="104"/>
      <c r="S1620" s="235" t="s">
        <v>15592</v>
      </c>
      <c r="T1620" s="236">
        <v>160200</v>
      </c>
      <c r="V1620" s="266" t="s">
        <v>13088</v>
      </c>
      <c r="W1620" s="267">
        <v>327831</v>
      </c>
      <c r="Y1620" s="245" t="s">
        <v>12140</v>
      </c>
      <c r="Z1620" s="246">
        <v>16810</v>
      </c>
    </row>
    <row r="1621" spans="1:26" ht="14.5" x14ac:dyDescent="0.35">
      <c r="A1621" s="259" t="s">
        <v>6039</v>
      </c>
      <c r="B1621" s="259"/>
      <c r="C1621" s="260">
        <v>1645394.9</v>
      </c>
      <c r="E1621" s="239" t="s">
        <v>1933</v>
      </c>
      <c r="F1621" s="239"/>
      <c r="G1621" s="240">
        <v>19598.759999999998</v>
      </c>
      <c r="M1621" s="261" t="s">
        <v>35106</v>
      </c>
      <c r="N1621" s="262">
        <v>7537.5</v>
      </c>
      <c r="P1621" s="243" t="s">
        <v>18129</v>
      </c>
      <c r="Q1621" s="244">
        <v>26.98</v>
      </c>
      <c r="R1621" s="104"/>
      <c r="S1621" s="235" t="s">
        <v>15593</v>
      </c>
      <c r="T1621" s="236">
        <v>46792.34</v>
      </c>
      <c r="V1621" s="266" t="s">
        <v>13089</v>
      </c>
      <c r="W1621" s="267">
        <v>1645394.9</v>
      </c>
      <c r="Y1621" s="245" t="s">
        <v>10724</v>
      </c>
      <c r="Z1621" s="246">
        <v>2311651.65</v>
      </c>
    </row>
    <row r="1622" spans="1:26" ht="14.5" x14ac:dyDescent="0.35">
      <c r="A1622" s="259" t="s">
        <v>6041</v>
      </c>
      <c r="B1622" s="259"/>
      <c r="C1622" s="260">
        <v>889803.7</v>
      </c>
      <c r="E1622" s="239" t="s">
        <v>1934</v>
      </c>
      <c r="F1622" s="239"/>
      <c r="G1622" s="240">
        <v>11968</v>
      </c>
      <c r="M1622" s="261" t="s">
        <v>35107</v>
      </c>
      <c r="N1622" s="262">
        <v>24280.65</v>
      </c>
      <c r="P1622" s="243" t="s">
        <v>18130</v>
      </c>
      <c r="Q1622" s="244">
        <v>2.04</v>
      </c>
      <c r="R1622" s="104"/>
      <c r="S1622" s="235" t="s">
        <v>15594</v>
      </c>
      <c r="T1622" s="236">
        <v>100100.72</v>
      </c>
      <c r="V1622" s="266" t="s">
        <v>13091</v>
      </c>
      <c r="W1622" s="267">
        <v>889803.7</v>
      </c>
      <c r="Y1622" s="245" t="s">
        <v>7563</v>
      </c>
      <c r="Z1622" s="246">
        <v>67396.039999999994</v>
      </c>
    </row>
    <row r="1623" spans="1:26" ht="14.5" x14ac:dyDescent="0.35">
      <c r="A1623" s="259" t="s">
        <v>6042</v>
      </c>
      <c r="B1623" s="259"/>
      <c r="C1623" s="260">
        <v>10215136.5</v>
      </c>
      <c r="E1623" s="239" t="s">
        <v>1935</v>
      </c>
      <c r="F1623" s="239"/>
      <c r="G1623" s="240">
        <v>223833.44</v>
      </c>
      <c r="M1623" s="261" t="s">
        <v>18121</v>
      </c>
      <c r="N1623" s="262">
        <v>4339.26</v>
      </c>
      <c r="P1623" s="243" t="s">
        <v>18131</v>
      </c>
      <c r="Q1623" s="244">
        <v>9.49</v>
      </c>
      <c r="R1623" s="104"/>
      <c r="S1623" s="235" t="s">
        <v>15595</v>
      </c>
      <c r="T1623" s="236">
        <v>17221.689999999999</v>
      </c>
      <c r="V1623" s="266" t="s">
        <v>13092</v>
      </c>
      <c r="W1623" s="267">
        <v>10215136.5</v>
      </c>
      <c r="Y1623" s="245" t="s">
        <v>8236</v>
      </c>
      <c r="Z1623" s="246">
        <v>366181</v>
      </c>
    </row>
    <row r="1624" spans="1:26" ht="14.5" x14ac:dyDescent="0.35">
      <c r="A1624" s="259" t="s">
        <v>6044</v>
      </c>
      <c r="B1624" s="259"/>
      <c r="C1624" s="260">
        <v>2413050.64</v>
      </c>
      <c r="E1624" s="239" t="s">
        <v>1936</v>
      </c>
      <c r="F1624" s="239"/>
      <c r="G1624" s="240">
        <v>10775</v>
      </c>
      <c r="M1624" s="261" t="s">
        <v>18122</v>
      </c>
      <c r="N1624" s="262">
        <v>10021.719999999999</v>
      </c>
      <c r="P1624" s="243" t="s">
        <v>18132</v>
      </c>
      <c r="Q1624" s="244">
        <v>22919.83</v>
      </c>
      <c r="R1624" s="104"/>
      <c r="S1624" s="235" t="s">
        <v>23726</v>
      </c>
      <c r="T1624" s="236">
        <v>4000</v>
      </c>
      <c r="V1624" s="266" t="s">
        <v>13094</v>
      </c>
      <c r="W1624" s="267">
        <v>2413050.64</v>
      </c>
      <c r="Y1624" s="245" t="s">
        <v>8462</v>
      </c>
      <c r="Z1624" s="246">
        <v>22306</v>
      </c>
    </row>
    <row r="1625" spans="1:26" ht="14.5" x14ac:dyDescent="0.35">
      <c r="A1625" s="259" t="s">
        <v>6045</v>
      </c>
      <c r="B1625" s="259"/>
      <c r="C1625" s="260">
        <v>1682844.48</v>
      </c>
      <c r="E1625" s="239" t="s">
        <v>1937</v>
      </c>
      <c r="F1625" s="239"/>
      <c r="G1625" s="240">
        <v>6750</v>
      </c>
      <c r="M1625" s="261" t="s">
        <v>35108</v>
      </c>
      <c r="N1625" s="262">
        <v>1944.47</v>
      </c>
      <c r="P1625" s="243" t="s">
        <v>18133</v>
      </c>
      <c r="Q1625" s="244">
        <v>1607.99</v>
      </c>
      <c r="R1625" s="104"/>
      <c r="S1625" s="235" t="s">
        <v>23727</v>
      </c>
      <c r="T1625" s="236">
        <v>24228.68</v>
      </c>
      <c r="V1625" s="266" t="s">
        <v>13095</v>
      </c>
      <c r="W1625" s="267">
        <v>1682844.48</v>
      </c>
      <c r="Y1625" s="245" t="s">
        <v>8647</v>
      </c>
      <c r="Z1625" s="246">
        <v>9060</v>
      </c>
    </row>
    <row r="1626" spans="1:26" ht="14.5" x14ac:dyDescent="0.35">
      <c r="A1626" s="259" t="s">
        <v>6225</v>
      </c>
      <c r="B1626" s="259"/>
      <c r="C1626" s="260">
        <v>360707.96</v>
      </c>
      <c r="E1626" s="239" t="s">
        <v>1938</v>
      </c>
      <c r="F1626" s="239"/>
      <c r="G1626" s="240">
        <v>1980</v>
      </c>
      <c r="M1626" s="261" t="s">
        <v>35109</v>
      </c>
      <c r="N1626" s="262">
        <v>512.61</v>
      </c>
      <c r="P1626" s="243" t="s">
        <v>18134</v>
      </c>
      <c r="Q1626" s="244">
        <v>5012.75</v>
      </c>
      <c r="R1626" s="104"/>
      <c r="S1626" s="235" t="s">
        <v>15596</v>
      </c>
      <c r="T1626" s="236">
        <v>2382.4699999999998</v>
      </c>
      <c r="V1626" s="266" t="s">
        <v>13275</v>
      </c>
      <c r="W1626" s="267">
        <v>360707.96</v>
      </c>
      <c r="Y1626" s="245" t="s">
        <v>9189</v>
      </c>
      <c r="Z1626" s="246">
        <v>3661.9</v>
      </c>
    </row>
    <row r="1627" spans="1:26" ht="14.5" x14ac:dyDescent="0.35">
      <c r="A1627" s="259" t="s">
        <v>6043</v>
      </c>
      <c r="B1627" s="259"/>
      <c r="C1627" s="260">
        <v>164632</v>
      </c>
      <c r="E1627" s="239" t="s">
        <v>1939</v>
      </c>
      <c r="F1627" s="239"/>
      <c r="G1627" s="240">
        <v>1496</v>
      </c>
      <c r="M1627" s="261" t="s">
        <v>47531</v>
      </c>
      <c r="N1627" s="262">
        <v>632.75</v>
      </c>
      <c r="P1627" s="243" t="s">
        <v>18135</v>
      </c>
      <c r="Q1627" s="244">
        <v>3131.76</v>
      </c>
      <c r="R1627" s="104"/>
      <c r="S1627" s="235" t="s">
        <v>15597</v>
      </c>
      <c r="T1627" s="236">
        <v>154587.65</v>
      </c>
      <c r="V1627" s="266" t="s">
        <v>13093</v>
      </c>
      <c r="W1627" s="267">
        <v>164632</v>
      </c>
      <c r="Y1627" s="245" t="s">
        <v>9396</v>
      </c>
      <c r="Z1627" s="246">
        <v>156149.34</v>
      </c>
    </row>
    <row r="1628" spans="1:26" ht="14.5" x14ac:dyDescent="0.35">
      <c r="A1628" s="259" t="s">
        <v>6046</v>
      </c>
      <c r="B1628" s="259"/>
      <c r="C1628" s="260">
        <v>1494335.52</v>
      </c>
      <c r="E1628" s="239" t="s">
        <v>1940</v>
      </c>
      <c r="F1628" s="239"/>
      <c r="G1628" s="240">
        <v>3040</v>
      </c>
      <c r="M1628" s="261" t="s">
        <v>45008</v>
      </c>
      <c r="N1628" s="262">
        <v>54499.79</v>
      </c>
      <c r="P1628" s="243" t="s">
        <v>18136</v>
      </c>
      <c r="Q1628" s="244">
        <v>132.94</v>
      </c>
      <c r="R1628" s="104"/>
      <c r="S1628" s="235" t="s">
        <v>15598</v>
      </c>
      <c r="T1628" s="236">
        <v>98697.62</v>
      </c>
      <c r="V1628" s="266" t="s">
        <v>13096</v>
      </c>
      <c r="W1628" s="267">
        <v>1494335.52</v>
      </c>
      <c r="Y1628" s="245" t="s">
        <v>9576</v>
      </c>
      <c r="Z1628" s="246">
        <v>4345</v>
      </c>
    </row>
    <row r="1629" spans="1:26" ht="14.5" x14ac:dyDescent="0.35">
      <c r="A1629" s="259" t="s">
        <v>6047</v>
      </c>
      <c r="B1629" s="259"/>
      <c r="C1629" s="260">
        <v>2396998.86</v>
      </c>
      <c r="E1629" s="239" t="s">
        <v>1941</v>
      </c>
      <c r="F1629" s="239"/>
      <c r="G1629" s="240">
        <v>15558</v>
      </c>
      <c r="M1629" s="261" t="s">
        <v>18128</v>
      </c>
      <c r="N1629" s="262">
        <v>39685.06</v>
      </c>
      <c r="P1629" s="243" t="s">
        <v>18137</v>
      </c>
      <c r="Q1629" s="244">
        <v>815.87</v>
      </c>
      <c r="R1629" s="104"/>
      <c r="S1629" s="235" t="s">
        <v>34162</v>
      </c>
      <c r="T1629" s="236">
        <v>60205.5</v>
      </c>
      <c r="V1629" s="266" t="s">
        <v>13097</v>
      </c>
      <c r="W1629" s="267">
        <v>2396998.86</v>
      </c>
      <c r="Y1629" s="245" t="s">
        <v>10033</v>
      </c>
      <c r="Z1629" s="246">
        <v>4875</v>
      </c>
    </row>
    <row r="1630" spans="1:26" ht="14.5" x14ac:dyDescent="0.35">
      <c r="A1630" s="259" t="s">
        <v>6048</v>
      </c>
      <c r="B1630" s="259"/>
      <c r="C1630" s="260">
        <v>22839954.82</v>
      </c>
      <c r="E1630" s="239" t="s">
        <v>1942</v>
      </c>
      <c r="F1630" s="239"/>
      <c r="G1630" s="240">
        <v>15390</v>
      </c>
      <c r="M1630" s="261" t="s">
        <v>18129</v>
      </c>
      <c r="N1630" s="262">
        <v>12583.64</v>
      </c>
      <c r="P1630" s="243" t="s">
        <v>18138</v>
      </c>
      <c r="Q1630" s="244">
        <v>309435</v>
      </c>
      <c r="R1630" s="104"/>
      <c r="S1630" s="235" t="s">
        <v>15599</v>
      </c>
      <c r="T1630" s="236">
        <v>5165.59</v>
      </c>
      <c r="V1630" s="266" t="s">
        <v>13098</v>
      </c>
      <c r="W1630" s="267">
        <v>22839954.82</v>
      </c>
      <c r="Y1630" s="245" t="s">
        <v>10162</v>
      </c>
      <c r="Z1630" s="246">
        <v>369290.79</v>
      </c>
    </row>
    <row r="1631" spans="1:26" ht="14.5" x14ac:dyDescent="0.35">
      <c r="A1631" s="259" t="s">
        <v>6051</v>
      </c>
      <c r="B1631" s="259"/>
      <c r="C1631" s="260">
        <v>363244.82</v>
      </c>
      <c r="E1631" s="239" t="s">
        <v>1943</v>
      </c>
      <c r="F1631" s="239"/>
      <c r="G1631" s="240">
        <v>115192</v>
      </c>
      <c r="M1631" s="261" t="s">
        <v>45009</v>
      </c>
      <c r="N1631" s="262">
        <v>17856.7</v>
      </c>
      <c r="P1631" s="243" t="s">
        <v>18139</v>
      </c>
      <c r="Q1631" s="244">
        <v>19740</v>
      </c>
      <c r="R1631" s="104"/>
      <c r="S1631" s="235" t="s">
        <v>15600</v>
      </c>
      <c r="T1631" s="236">
        <v>20524.72</v>
      </c>
      <c r="V1631" s="266" t="s">
        <v>13101</v>
      </c>
      <c r="W1631" s="267">
        <v>363244.82</v>
      </c>
      <c r="Y1631" s="245" t="s">
        <v>12631</v>
      </c>
      <c r="Z1631" s="246">
        <v>41734.71</v>
      </c>
    </row>
    <row r="1632" spans="1:26" ht="14.5" x14ac:dyDescent="0.35">
      <c r="A1632" s="259" t="s">
        <v>6052</v>
      </c>
      <c r="B1632" s="259"/>
      <c r="C1632" s="260">
        <v>755325</v>
      </c>
      <c r="E1632" s="239" t="s">
        <v>1944</v>
      </c>
      <c r="F1632" s="239"/>
      <c r="G1632" s="240">
        <v>3975</v>
      </c>
      <c r="M1632" s="261" t="s">
        <v>55749</v>
      </c>
      <c r="N1632" s="262">
        <v>18688.099999999999</v>
      </c>
      <c r="P1632" s="243" t="s">
        <v>18140</v>
      </c>
      <c r="Q1632" s="244">
        <v>11970</v>
      </c>
      <c r="R1632" s="104"/>
      <c r="S1632" s="235" t="s">
        <v>15601</v>
      </c>
      <c r="T1632" s="236">
        <v>332.66</v>
      </c>
      <c r="V1632" s="266" t="s">
        <v>13102</v>
      </c>
      <c r="W1632" s="267">
        <v>755325</v>
      </c>
      <c r="Y1632" s="245" t="s">
        <v>12866</v>
      </c>
      <c r="Z1632" s="246">
        <v>3923.44</v>
      </c>
    </row>
    <row r="1633" spans="1:26" ht="14.5" x14ac:dyDescent="0.35">
      <c r="A1633" s="259" t="s">
        <v>6053</v>
      </c>
      <c r="B1633" s="259"/>
      <c r="C1633" s="260">
        <v>365044.58</v>
      </c>
      <c r="E1633" s="239" t="s">
        <v>1945</v>
      </c>
      <c r="F1633" s="239"/>
      <c r="G1633" s="240">
        <v>5417</v>
      </c>
      <c r="M1633" s="261" t="s">
        <v>45010</v>
      </c>
      <c r="N1633" s="262">
        <v>3032.69</v>
      </c>
      <c r="P1633" s="243" t="s">
        <v>18141</v>
      </c>
      <c r="Q1633" s="244">
        <v>38346.5</v>
      </c>
      <c r="R1633" s="104"/>
      <c r="S1633" s="235" t="s">
        <v>15602</v>
      </c>
      <c r="T1633" s="236">
        <v>1725.3</v>
      </c>
      <c r="V1633" s="266" t="s">
        <v>13103</v>
      </c>
      <c r="W1633" s="267">
        <v>365044.58</v>
      </c>
      <c r="Y1633" s="245" t="s">
        <v>13155</v>
      </c>
      <c r="Z1633" s="246">
        <v>195444.75</v>
      </c>
    </row>
    <row r="1634" spans="1:26" ht="14.5" x14ac:dyDescent="0.35">
      <c r="A1634" s="259" t="s">
        <v>6054</v>
      </c>
      <c r="B1634" s="259"/>
      <c r="C1634" s="260">
        <v>151065.5</v>
      </c>
      <c r="E1634" s="239" t="s">
        <v>1946</v>
      </c>
      <c r="F1634" s="239"/>
      <c r="G1634" s="240">
        <v>12337</v>
      </c>
      <c r="M1634" s="261" t="s">
        <v>51083</v>
      </c>
      <c r="N1634" s="262">
        <v>5193.51</v>
      </c>
      <c r="P1634" s="243" t="s">
        <v>18142</v>
      </c>
      <c r="Q1634" s="244">
        <v>1319.81</v>
      </c>
      <c r="R1634" s="104"/>
      <c r="S1634" s="235" t="s">
        <v>15603</v>
      </c>
      <c r="T1634" s="236">
        <v>4512.45</v>
      </c>
      <c r="V1634" s="266" t="s">
        <v>13104</v>
      </c>
      <c r="W1634" s="267">
        <v>151065.5</v>
      </c>
      <c r="Y1634" s="245" t="s">
        <v>13556</v>
      </c>
      <c r="Z1634" s="246">
        <v>1334.86</v>
      </c>
    </row>
    <row r="1635" spans="1:26" ht="14.5" x14ac:dyDescent="0.35">
      <c r="A1635" s="259" t="s">
        <v>6055</v>
      </c>
      <c r="B1635" s="259"/>
      <c r="C1635" s="260">
        <v>368974.83</v>
      </c>
      <c r="E1635" s="239" t="s">
        <v>1947</v>
      </c>
      <c r="F1635" s="239"/>
      <c r="G1635" s="240">
        <v>211680</v>
      </c>
      <c r="M1635" s="261" t="s">
        <v>18132</v>
      </c>
      <c r="N1635" s="262">
        <v>424733.86</v>
      </c>
      <c r="P1635" s="243" t="s">
        <v>18143</v>
      </c>
      <c r="Q1635" s="244">
        <v>9477.25</v>
      </c>
      <c r="R1635" s="104"/>
      <c r="S1635" s="235" t="s">
        <v>15604</v>
      </c>
      <c r="T1635" s="236">
        <v>2129.44</v>
      </c>
      <c r="V1635" s="266" t="s">
        <v>13105</v>
      </c>
      <c r="W1635" s="267">
        <v>368974.83</v>
      </c>
      <c r="Y1635" s="245" t="s">
        <v>10725</v>
      </c>
      <c r="Z1635" s="246">
        <v>1245702.83</v>
      </c>
    </row>
    <row r="1636" spans="1:26" ht="14.5" x14ac:dyDescent="0.35">
      <c r="A1636" s="259" t="s">
        <v>6056</v>
      </c>
      <c r="B1636" s="259"/>
      <c r="C1636" s="260">
        <v>91517.91</v>
      </c>
      <c r="E1636" s="239" t="s">
        <v>1948</v>
      </c>
      <c r="F1636" s="239"/>
      <c r="G1636" s="240">
        <v>10000</v>
      </c>
      <c r="M1636" s="261" t="s">
        <v>47532</v>
      </c>
      <c r="N1636" s="262">
        <v>1501541.41</v>
      </c>
      <c r="P1636" s="243" t="s">
        <v>18144</v>
      </c>
      <c r="Q1636" s="244">
        <v>29856.87</v>
      </c>
      <c r="R1636" s="104"/>
      <c r="S1636" s="235" t="s">
        <v>15605</v>
      </c>
      <c r="T1636" s="236">
        <v>9803.68</v>
      </c>
      <c r="V1636" s="266" t="s">
        <v>13106</v>
      </c>
      <c r="W1636" s="267">
        <v>91517.91</v>
      </c>
      <c r="Y1636" s="245" t="s">
        <v>7564</v>
      </c>
      <c r="Z1636" s="246">
        <v>55897.78</v>
      </c>
    </row>
    <row r="1637" spans="1:26" ht="14.5" x14ac:dyDescent="0.35">
      <c r="A1637" s="259" t="s">
        <v>6057</v>
      </c>
      <c r="B1637" s="259"/>
      <c r="C1637" s="260">
        <v>108082.68</v>
      </c>
      <c r="E1637" s="239" t="s">
        <v>1949</v>
      </c>
      <c r="F1637" s="239"/>
      <c r="G1637" s="240">
        <v>60027</v>
      </c>
      <c r="M1637" s="261" t="s">
        <v>37992</v>
      </c>
      <c r="N1637" s="262">
        <v>3158347</v>
      </c>
      <c r="P1637" s="243" t="s">
        <v>18145</v>
      </c>
      <c r="Q1637" s="244">
        <v>2263.67</v>
      </c>
      <c r="R1637" s="104"/>
      <c r="S1637" s="235" t="s">
        <v>34163</v>
      </c>
      <c r="T1637" s="236">
        <v>31138.400000000001</v>
      </c>
      <c r="V1637" s="266" t="s">
        <v>13107</v>
      </c>
      <c r="W1637" s="267">
        <v>108082.68</v>
      </c>
      <c r="Y1637" s="245" t="s">
        <v>7782</v>
      </c>
      <c r="Z1637" s="246">
        <v>5401</v>
      </c>
    </row>
    <row r="1638" spans="1:26" ht="14.5" x14ac:dyDescent="0.35">
      <c r="A1638" s="259" t="s">
        <v>6058</v>
      </c>
      <c r="B1638" s="259"/>
      <c r="C1638" s="260">
        <v>125544.22</v>
      </c>
      <c r="E1638" s="239" t="s">
        <v>1950</v>
      </c>
      <c r="F1638" s="239"/>
      <c r="G1638" s="240">
        <v>784</v>
      </c>
      <c r="M1638" s="261" t="s">
        <v>18133</v>
      </c>
      <c r="N1638" s="262">
        <v>386313.72</v>
      </c>
      <c r="P1638" s="243" t="s">
        <v>18146</v>
      </c>
      <c r="Q1638" s="244">
        <v>40612.870000000003</v>
      </c>
      <c r="R1638" s="104"/>
      <c r="S1638" s="235" t="s">
        <v>15606</v>
      </c>
      <c r="T1638" s="236">
        <v>5165.59</v>
      </c>
      <c r="V1638" s="266" t="s">
        <v>13108</v>
      </c>
      <c r="W1638" s="267">
        <v>125544.22</v>
      </c>
      <c r="Y1638" s="245" t="s">
        <v>7973</v>
      </c>
      <c r="Z1638" s="246">
        <v>1502.12</v>
      </c>
    </row>
    <row r="1639" spans="1:26" ht="14.5" x14ac:dyDescent="0.35">
      <c r="A1639" s="259" t="s">
        <v>6060</v>
      </c>
      <c r="B1639" s="259"/>
      <c r="C1639" s="260">
        <v>113080.43</v>
      </c>
      <c r="E1639" s="239" t="s">
        <v>1951</v>
      </c>
      <c r="F1639" s="239"/>
      <c r="G1639" s="240">
        <v>7237.8</v>
      </c>
      <c r="M1639" s="261" t="s">
        <v>18134</v>
      </c>
      <c r="N1639" s="262">
        <v>716754.96</v>
      </c>
      <c r="P1639" s="243" t="s">
        <v>18147</v>
      </c>
      <c r="Q1639" s="244">
        <v>2377.7600000000002</v>
      </c>
      <c r="R1639" s="104"/>
      <c r="S1639" s="235" t="s">
        <v>15607</v>
      </c>
      <c r="T1639" s="236">
        <v>20524.72</v>
      </c>
      <c r="V1639" s="266" t="s">
        <v>13110</v>
      </c>
      <c r="W1639" s="267">
        <v>113080.43</v>
      </c>
      <c r="Y1639" s="245" t="s">
        <v>8237</v>
      </c>
      <c r="Z1639" s="246">
        <v>30340.87</v>
      </c>
    </row>
    <row r="1640" spans="1:26" ht="14.5" x14ac:dyDescent="0.35">
      <c r="A1640" s="259" t="s">
        <v>6063</v>
      </c>
      <c r="B1640" s="259"/>
      <c r="C1640" s="260">
        <v>417258.1</v>
      </c>
      <c r="E1640" s="239" t="s">
        <v>1952</v>
      </c>
      <c r="F1640" s="239"/>
      <c r="G1640" s="240">
        <v>156800</v>
      </c>
      <c r="M1640" s="261" t="s">
        <v>18135</v>
      </c>
      <c r="N1640" s="262">
        <v>62755.86</v>
      </c>
      <c r="P1640" s="243" t="s">
        <v>18148</v>
      </c>
      <c r="Q1640" s="244">
        <v>1208219.68</v>
      </c>
      <c r="R1640" s="104"/>
      <c r="S1640" s="235" t="s">
        <v>15608</v>
      </c>
      <c r="T1640" s="236">
        <v>332.66</v>
      </c>
      <c r="V1640" s="266" t="s">
        <v>13113</v>
      </c>
      <c r="W1640" s="267">
        <v>417258.1</v>
      </c>
      <c r="Y1640" s="245" t="s">
        <v>8463</v>
      </c>
      <c r="Z1640" s="246">
        <v>27723.32</v>
      </c>
    </row>
    <row r="1641" spans="1:26" ht="14.5" x14ac:dyDescent="0.35">
      <c r="A1641" s="259" t="s">
        <v>6064</v>
      </c>
      <c r="B1641" s="259"/>
      <c r="C1641" s="260">
        <v>76075.86</v>
      </c>
      <c r="E1641" s="239" t="s">
        <v>1953</v>
      </c>
      <c r="F1641" s="239"/>
      <c r="G1641" s="240">
        <v>6296.63</v>
      </c>
      <c r="M1641" s="261" t="s">
        <v>18136</v>
      </c>
      <c r="N1641" s="262">
        <v>24410.46</v>
      </c>
      <c r="P1641" s="243" t="s">
        <v>18149</v>
      </c>
      <c r="Q1641" s="244">
        <v>31855.43</v>
      </c>
      <c r="R1641" s="104"/>
      <c r="S1641" s="235" t="s">
        <v>15609</v>
      </c>
      <c r="T1641" s="236">
        <v>1725.3</v>
      </c>
      <c r="V1641" s="266" t="s">
        <v>13114</v>
      </c>
      <c r="W1641" s="267">
        <v>76075.86</v>
      </c>
      <c r="Y1641" s="245" t="s">
        <v>8648</v>
      </c>
      <c r="Z1641" s="246">
        <v>2018.23</v>
      </c>
    </row>
    <row r="1642" spans="1:26" ht="14.5" x14ac:dyDescent="0.35">
      <c r="A1642" s="259" t="s">
        <v>6065</v>
      </c>
      <c r="B1642" s="259"/>
      <c r="C1642" s="260">
        <v>2386562.31</v>
      </c>
      <c r="E1642" s="239" t="s">
        <v>1954</v>
      </c>
      <c r="F1642" s="239"/>
      <c r="G1642" s="240">
        <v>5872</v>
      </c>
      <c r="M1642" s="261" t="s">
        <v>45011</v>
      </c>
      <c r="N1642" s="262">
        <v>26697</v>
      </c>
      <c r="P1642" s="243" t="s">
        <v>18150</v>
      </c>
      <c r="Q1642" s="244">
        <v>309435</v>
      </c>
      <c r="R1642" s="104"/>
      <c r="S1642" s="235" t="s">
        <v>15610</v>
      </c>
      <c r="T1642" s="236">
        <v>4512.45</v>
      </c>
      <c r="V1642" s="266" t="s">
        <v>13115</v>
      </c>
      <c r="W1642" s="267">
        <v>2386562.31</v>
      </c>
      <c r="Y1642" s="245" t="s">
        <v>8926</v>
      </c>
      <c r="Z1642" s="246">
        <v>2827.44</v>
      </c>
    </row>
    <row r="1643" spans="1:26" ht="14.5" x14ac:dyDescent="0.35">
      <c r="A1643" s="259" t="s">
        <v>6066</v>
      </c>
      <c r="B1643" s="259"/>
      <c r="C1643" s="260">
        <v>705502.37</v>
      </c>
      <c r="E1643" s="239" t="s">
        <v>1955</v>
      </c>
      <c r="F1643" s="239"/>
      <c r="G1643" s="240">
        <v>1800</v>
      </c>
      <c r="M1643" s="261" t="s">
        <v>55750</v>
      </c>
      <c r="N1643" s="262">
        <v>965370.86</v>
      </c>
      <c r="P1643" s="243" t="s">
        <v>18151</v>
      </c>
      <c r="Q1643" s="244">
        <v>252808.15</v>
      </c>
      <c r="R1643" s="104"/>
      <c r="S1643" s="235" t="s">
        <v>15611</v>
      </c>
      <c r="T1643" s="236">
        <v>2129.44</v>
      </c>
      <c r="V1643" s="266" t="s">
        <v>13116</v>
      </c>
      <c r="W1643" s="267">
        <v>705502.37</v>
      </c>
      <c r="Y1643" s="245" t="s">
        <v>9190</v>
      </c>
      <c r="Z1643" s="246">
        <v>23584.37</v>
      </c>
    </row>
    <row r="1644" spans="1:26" ht="14.5" x14ac:dyDescent="0.35">
      <c r="A1644" s="259" t="s">
        <v>6067</v>
      </c>
      <c r="B1644" s="259"/>
      <c r="C1644" s="260">
        <v>24632586.960000001</v>
      </c>
      <c r="E1644" s="239" t="s">
        <v>1956</v>
      </c>
      <c r="F1644" s="239"/>
      <c r="G1644" s="240">
        <v>5817</v>
      </c>
      <c r="M1644" s="261" t="s">
        <v>36548</v>
      </c>
      <c r="N1644" s="262">
        <v>99622.17</v>
      </c>
      <c r="P1644" s="243" t="s">
        <v>18152</v>
      </c>
      <c r="Q1644" s="244">
        <v>21525.35</v>
      </c>
      <c r="R1644" s="104"/>
      <c r="S1644" s="235" t="s">
        <v>15612</v>
      </c>
      <c r="T1644" s="236">
        <v>9803.68</v>
      </c>
      <c r="V1644" s="266" t="s">
        <v>13117</v>
      </c>
      <c r="W1644" s="267">
        <v>24632586.960000001</v>
      </c>
      <c r="Y1644" s="245" t="s">
        <v>9397</v>
      </c>
      <c r="Z1644" s="246">
        <v>54419.7</v>
      </c>
    </row>
    <row r="1645" spans="1:26" ht="14.5" x14ac:dyDescent="0.35">
      <c r="A1645" s="259" t="s">
        <v>6068</v>
      </c>
      <c r="B1645" s="259"/>
      <c r="C1645" s="260">
        <v>572815.05000000005</v>
      </c>
      <c r="E1645" s="239" t="s">
        <v>1957</v>
      </c>
      <c r="F1645" s="239"/>
      <c r="G1645" s="240">
        <v>5679</v>
      </c>
      <c r="M1645" s="261" t="s">
        <v>41657</v>
      </c>
      <c r="N1645" s="262">
        <v>15367.08</v>
      </c>
      <c r="P1645" s="243" t="s">
        <v>18153</v>
      </c>
      <c r="Q1645" s="244">
        <v>49214</v>
      </c>
      <c r="R1645" s="104"/>
      <c r="S1645" s="235" t="s">
        <v>34164</v>
      </c>
      <c r="T1645" s="236">
        <v>31138.400000000001</v>
      </c>
      <c r="V1645" s="266" t="s">
        <v>13118</v>
      </c>
      <c r="W1645" s="267">
        <v>572815.05000000005</v>
      </c>
      <c r="Y1645" s="245" t="s">
        <v>9831</v>
      </c>
      <c r="Z1645" s="246">
        <v>6009.51</v>
      </c>
    </row>
    <row r="1646" spans="1:26" ht="14.5" x14ac:dyDescent="0.35">
      <c r="A1646" s="259" t="s">
        <v>6069</v>
      </c>
      <c r="B1646" s="259"/>
      <c r="C1646" s="260">
        <v>200158.57</v>
      </c>
      <c r="E1646" s="239" t="s">
        <v>1958</v>
      </c>
      <c r="F1646" s="239"/>
      <c r="G1646" s="240">
        <v>292</v>
      </c>
      <c r="M1646" s="261" t="s">
        <v>51970</v>
      </c>
      <c r="N1646" s="262">
        <v>116886.1</v>
      </c>
      <c r="P1646" s="243" t="s">
        <v>18154</v>
      </c>
      <c r="Q1646" s="244">
        <v>1011.99</v>
      </c>
      <c r="R1646" s="104"/>
      <c r="S1646" s="235" t="s">
        <v>15613</v>
      </c>
      <c r="T1646" s="236">
        <v>155369.21</v>
      </c>
      <c r="V1646" s="266" t="s">
        <v>13119</v>
      </c>
      <c r="W1646" s="267">
        <v>200158.57</v>
      </c>
      <c r="Y1646" s="245" t="s">
        <v>10034</v>
      </c>
      <c r="Z1646" s="246">
        <v>3025.43</v>
      </c>
    </row>
    <row r="1647" spans="1:26" ht="14.5" x14ac:dyDescent="0.35">
      <c r="A1647" s="259" t="s">
        <v>6070</v>
      </c>
      <c r="B1647" s="259"/>
      <c r="C1647" s="260">
        <v>483867.6</v>
      </c>
      <c r="E1647" s="239" t="s">
        <v>1959</v>
      </c>
      <c r="F1647" s="239"/>
      <c r="G1647" s="240">
        <v>15960</v>
      </c>
      <c r="M1647" s="261" t="s">
        <v>36549</v>
      </c>
      <c r="N1647" s="262">
        <v>115182.14</v>
      </c>
      <c r="P1647" s="243" t="s">
        <v>18155</v>
      </c>
      <c r="Q1647" s="244">
        <v>1319.81</v>
      </c>
      <c r="R1647" s="104"/>
      <c r="S1647" s="235" t="s">
        <v>15614</v>
      </c>
      <c r="T1647" s="236">
        <v>249642.09</v>
      </c>
      <c r="V1647" s="266" t="s">
        <v>13120</v>
      </c>
      <c r="W1647" s="267">
        <v>483867.6</v>
      </c>
      <c r="Y1647" s="245" t="s">
        <v>10163</v>
      </c>
      <c r="Z1647" s="246">
        <v>424941.99</v>
      </c>
    </row>
    <row r="1648" spans="1:26" ht="14.5" x14ac:dyDescent="0.35">
      <c r="A1648" s="259" t="s">
        <v>6071</v>
      </c>
      <c r="B1648" s="259"/>
      <c r="C1648" s="260">
        <v>91401.21</v>
      </c>
      <c r="E1648" s="239" t="s">
        <v>1960</v>
      </c>
      <c r="F1648" s="239"/>
      <c r="G1648" s="240">
        <v>6068</v>
      </c>
      <c r="M1648" s="261" t="s">
        <v>41658</v>
      </c>
      <c r="N1648" s="262">
        <v>49270</v>
      </c>
      <c r="P1648" s="243" t="s">
        <v>18156</v>
      </c>
      <c r="Q1648" s="244">
        <v>68155.570000000007</v>
      </c>
      <c r="R1648" s="104"/>
      <c r="S1648" s="235" t="s">
        <v>15615</v>
      </c>
      <c r="T1648" s="236">
        <v>30983.599999999999</v>
      </c>
      <c r="V1648" s="266" t="s">
        <v>13121</v>
      </c>
      <c r="W1648" s="267">
        <v>91401.21</v>
      </c>
      <c r="Y1648" s="245" t="s">
        <v>10386</v>
      </c>
      <c r="Z1648" s="246">
        <v>4761.96</v>
      </c>
    </row>
    <row r="1649" spans="1:26" ht="14.5" x14ac:dyDescent="0.35">
      <c r="A1649" s="259" t="s">
        <v>6073</v>
      </c>
      <c r="B1649" s="259"/>
      <c r="C1649" s="260">
        <v>255920.54</v>
      </c>
      <c r="E1649" s="239" t="s">
        <v>1961</v>
      </c>
      <c r="F1649" s="239"/>
      <c r="G1649" s="240">
        <v>2955</v>
      </c>
      <c r="M1649" s="261" t="s">
        <v>51084</v>
      </c>
      <c r="N1649" s="262">
        <v>82903</v>
      </c>
      <c r="P1649" s="243" t="s">
        <v>18157</v>
      </c>
      <c r="Q1649" s="244">
        <v>5653.8</v>
      </c>
      <c r="R1649" s="104"/>
      <c r="S1649" s="235" t="s">
        <v>15616</v>
      </c>
      <c r="T1649" s="236">
        <v>72581.17</v>
      </c>
      <c r="V1649" s="266" t="s">
        <v>13123</v>
      </c>
      <c r="W1649" s="267">
        <v>255920.54</v>
      </c>
      <c r="Y1649" s="245" t="s">
        <v>12432</v>
      </c>
      <c r="Z1649" s="246">
        <v>390</v>
      </c>
    </row>
    <row r="1650" spans="1:26" ht="14.5" x14ac:dyDescent="0.35">
      <c r="A1650" s="259" t="s">
        <v>6074</v>
      </c>
      <c r="B1650" s="259"/>
      <c r="C1650" s="260">
        <v>3321845.41</v>
      </c>
      <c r="E1650" s="239" t="s">
        <v>1962</v>
      </c>
      <c r="F1650" s="239"/>
      <c r="G1650" s="240">
        <v>5700</v>
      </c>
      <c r="M1650" s="261" t="s">
        <v>55751</v>
      </c>
      <c r="N1650" s="262">
        <v>140</v>
      </c>
      <c r="P1650" s="243" t="s">
        <v>18158</v>
      </c>
      <c r="Q1650" s="244">
        <v>6571.49</v>
      </c>
      <c r="R1650" s="104"/>
      <c r="S1650" s="235" t="s">
        <v>15617</v>
      </c>
      <c r="T1650" s="236">
        <v>18259.95</v>
      </c>
      <c r="V1650" s="266" t="s">
        <v>13124</v>
      </c>
      <c r="W1650" s="267">
        <v>3321845.41</v>
      </c>
      <c r="Y1650" s="245" t="s">
        <v>10521</v>
      </c>
      <c r="Z1650" s="246">
        <v>14094.05</v>
      </c>
    </row>
    <row r="1651" spans="1:26" ht="14.5" x14ac:dyDescent="0.35">
      <c r="A1651" s="259" t="s">
        <v>6075</v>
      </c>
      <c r="B1651" s="259"/>
      <c r="C1651" s="260">
        <v>142281.21</v>
      </c>
      <c r="E1651" s="239" t="s">
        <v>1963</v>
      </c>
      <c r="F1651" s="239"/>
      <c r="G1651" s="240">
        <v>12046</v>
      </c>
      <c r="M1651" s="261" t="s">
        <v>55752</v>
      </c>
      <c r="N1651" s="262">
        <v>806.34</v>
      </c>
      <c r="P1651" s="243" t="s">
        <v>18159</v>
      </c>
      <c r="Q1651" s="244">
        <v>43339.18</v>
      </c>
      <c r="R1651" s="104"/>
      <c r="S1651" s="235" t="s">
        <v>15618</v>
      </c>
      <c r="T1651" s="236">
        <v>4294.5</v>
      </c>
      <c r="V1651" s="266" t="s">
        <v>13125</v>
      </c>
      <c r="W1651" s="267">
        <v>142281.21</v>
      </c>
      <c r="Y1651" s="245" t="s">
        <v>10576</v>
      </c>
      <c r="Z1651" s="246">
        <v>4228.72</v>
      </c>
    </row>
    <row r="1652" spans="1:26" ht="14.5" x14ac:dyDescent="0.35">
      <c r="A1652" s="259" t="s">
        <v>6077</v>
      </c>
      <c r="B1652" s="259"/>
      <c r="C1652" s="260">
        <v>12909603.6</v>
      </c>
      <c r="E1652" s="239" t="s">
        <v>1964</v>
      </c>
      <c r="F1652" s="239"/>
      <c r="G1652" s="240">
        <v>7750</v>
      </c>
      <c r="M1652" s="261" t="s">
        <v>52955</v>
      </c>
      <c r="N1652" s="262">
        <v>5156.37</v>
      </c>
      <c r="P1652" s="243" t="s">
        <v>18160</v>
      </c>
      <c r="Q1652" s="244">
        <v>111963.83</v>
      </c>
      <c r="R1652" s="104"/>
      <c r="S1652" s="235" t="s">
        <v>15619</v>
      </c>
      <c r="T1652" s="236">
        <v>39049.910000000003</v>
      </c>
      <c r="V1652" s="266" t="s">
        <v>13127</v>
      </c>
      <c r="W1652" s="267">
        <v>12909603.6</v>
      </c>
      <c r="Y1652" s="245" t="s">
        <v>13557</v>
      </c>
      <c r="Z1652" s="246">
        <v>612477.21</v>
      </c>
    </row>
    <row r="1653" spans="1:26" ht="14.5" x14ac:dyDescent="0.35">
      <c r="A1653" s="259" t="s">
        <v>6078</v>
      </c>
      <c r="B1653" s="259"/>
      <c r="C1653" s="260">
        <v>489570.18</v>
      </c>
      <c r="E1653" s="239" t="s">
        <v>1965</v>
      </c>
      <c r="F1653" s="239"/>
      <c r="G1653" s="240">
        <v>7837</v>
      </c>
      <c r="M1653" s="261" t="s">
        <v>52956</v>
      </c>
      <c r="N1653" s="262">
        <v>239</v>
      </c>
      <c r="P1653" s="243" t="s">
        <v>18161</v>
      </c>
      <c r="Q1653" s="244">
        <v>3557.55</v>
      </c>
      <c r="R1653" s="104"/>
      <c r="S1653" s="235" t="s">
        <v>15620</v>
      </c>
      <c r="T1653" s="236">
        <v>21461.7</v>
      </c>
      <c r="V1653" s="266" t="s">
        <v>13128</v>
      </c>
      <c r="W1653" s="267">
        <v>489570.18</v>
      </c>
      <c r="Y1653" s="245" t="s">
        <v>10726</v>
      </c>
      <c r="Z1653" s="246">
        <v>1273643.7</v>
      </c>
    </row>
    <row r="1654" spans="1:26" ht="14.5" x14ac:dyDescent="0.35">
      <c r="A1654" s="259" t="s">
        <v>6079</v>
      </c>
      <c r="B1654" s="259"/>
      <c r="C1654" s="260">
        <v>105419</v>
      </c>
      <c r="E1654" s="239" t="s">
        <v>1966</v>
      </c>
      <c r="F1654" s="239"/>
      <c r="G1654" s="240">
        <v>2207</v>
      </c>
      <c r="M1654" s="261" t="s">
        <v>51971</v>
      </c>
      <c r="N1654" s="262">
        <v>10127</v>
      </c>
      <c r="P1654" s="243" t="s">
        <v>18162</v>
      </c>
      <c r="Q1654" s="244">
        <v>67292.89</v>
      </c>
      <c r="R1654" s="104"/>
      <c r="S1654" s="235" t="s">
        <v>15621</v>
      </c>
      <c r="T1654" s="236">
        <v>630.26</v>
      </c>
      <c r="V1654" s="266" t="s">
        <v>13129</v>
      </c>
      <c r="W1654" s="267">
        <v>105419</v>
      </c>
      <c r="Y1654" s="245" t="s">
        <v>7565</v>
      </c>
      <c r="Z1654" s="246">
        <v>23000</v>
      </c>
    </row>
    <row r="1655" spans="1:26" ht="14.5" x14ac:dyDescent="0.35">
      <c r="A1655" s="259" t="s">
        <v>6080</v>
      </c>
      <c r="B1655" s="259"/>
      <c r="C1655" s="260">
        <v>33684.17</v>
      </c>
      <c r="E1655" s="239" t="s">
        <v>1967</v>
      </c>
      <c r="F1655" s="239"/>
      <c r="G1655" s="240">
        <v>5876</v>
      </c>
      <c r="M1655" s="261" t="s">
        <v>18138</v>
      </c>
      <c r="N1655" s="262">
        <v>298725</v>
      </c>
      <c r="P1655" s="243" t="s">
        <v>18163</v>
      </c>
      <c r="Q1655" s="244">
        <v>102518.56</v>
      </c>
      <c r="R1655" s="104"/>
      <c r="S1655" s="235" t="s">
        <v>34165</v>
      </c>
      <c r="T1655" s="236">
        <v>37824.97</v>
      </c>
      <c r="V1655" s="266" t="s">
        <v>13130</v>
      </c>
      <c r="W1655" s="267">
        <v>33684.17</v>
      </c>
      <c r="Y1655" s="245" t="s">
        <v>8464</v>
      </c>
      <c r="Z1655" s="246">
        <v>105237</v>
      </c>
    </row>
    <row r="1656" spans="1:26" ht="14.5" x14ac:dyDescent="0.35">
      <c r="A1656" s="259" t="s">
        <v>6082</v>
      </c>
      <c r="B1656" s="259"/>
      <c r="C1656" s="260">
        <v>602707.56000000006</v>
      </c>
      <c r="E1656" s="239" t="s">
        <v>1968</v>
      </c>
      <c r="F1656" s="239"/>
      <c r="G1656" s="240">
        <v>5984</v>
      </c>
      <c r="M1656" s="261" t="s">
        <v>18139</v>
      </c>
      <c r="N1656" s="262">
        <v>45645</v>
      </c>
      <c r="P1656" s="243" t="s">
        <v>18164</v>
      </c>
      <c r="Q1656" s="244">
        <v>50948.08</v>
      </c>
      <c r="R1656" s="104"/>
      <c r="S1656" s="235" t="s">
        <v>34166</v>
      </c>
      <c r="T1656" s="236">
        <v>2893.62</v>
      </c>
      <c r="V1656" s="266" t="s">
        <v>13132</v>
      </c>
      <c r="W1656" s="267">
        <v>602707.56000000006</v>
      </c>
      <c r="Y1656" s="245" t="s">
        <v>9577</v>
      </c>
      <c r="Z1656" s="246">
        <v>2000</v>
      </c>
    </row>
    <row r="1657" spans="1:26" ht="14.5" x14ac:dyDescent="0.35">
      <c r="A1657" s="259" t="s">
        <v>6083</v>
      </c>
      <c r="B1657" s="259"/>
      <c r="C1657" s="260">
        <v>921343.48</v>
      </c>
      <c r="E1657" s="239" t="s">
        <v>1969</v>
      </c>
      <c r="F1657" s="239"/>
      <c r="G1657" s="240">
        <v>28050</v>
      </c>
      <c r="M1657" s="261" t="s">
        <v>18140</v>
      </c>
      <c r="N1657" s="262">
        <v>17402.25</v>
      </c>
      <c r="P1657" s="243" t="s">
        <v>18165</v>
      </c>
      <c r="Q1657" s="244">
        <v>2398.65</v>
      </c>
      <c r="R1657" s="104"/>
      <c r="S1657" s="235" t="s">
        <v>34167</v>
      </c>
      <c r="T1657" s="236">
        <v>7451.52</v>
      </c>
      <c r="V1657" s="266" t="s">
        <v>13133</v>
      </c>
      <c r="W1657" s="267">
        <v>921343.48</v>
      </c>
      <c r="Y1657" s="245" t="s">
        <v>10164</v>
      </c>
      <c r="Z1657" s="246">
        <v>136985.09</v>
      </c>
    </row>
    <row r="1658" spans="1:26" ht="14.5" x14ac:dyDescent="0.35">
      <c r="A1658" s="259" t="s">
        <v>6084</v>
      </c>
      <c r="B1658" s="259"/>
      <c r="C1658" s="260">
        <v>1685252.66</v>
      </c>
      <c r="E1658" s="239" t="s">
        <v>1970</v>
      </c>
      <c r="F1658" s="239"/>
      <c r="G1658" s="240">
        <v>6166</v>
      </c>
      <c r="M1658" s="261" t="s">
        <v>18141</v>
      </c>
      <c r="N1658" s="262">
        <v>29847.5</v>
      </c>
      <c r="P1658" s="243" t="s">
        <v>15054</v>
      </c>
      <c r="Q1658" s="244">
        <v>110788.48</v>
      </c>
      <c r="R1658" s="104"/>
      <c r="S1658" s="235" t="s">
        <v>34168</v>
      </c>
      <c r="T1658" s="236">
        <v>8341</v>
      </c>
      <c r="V1658" s="266" t="s">
        <v>13134</v>
      </c>
      <c r="W1658" s="267">
        <v>1685252.66</v>
      </c>
      <c r="Y1658" s="245" t="s">
        <v>10387</v>
      </c>
      <c r="Z1658" s="246">
        <v>3686</v>
      </c>
    </row>
    <row r="1659" spans="1:26" ht="14.5" x14ac:dyDescent="0.35">
      <c r="A1659" s="259" t="s">
        <v>6085</v>
      </c>
      <c r="B1659" s="259"/>
      <c r="C1659" s="260">
        <v>48661.47</v>
      </c>
      <c r="E1659" s="239" t="s">
        <v>1971</v>
      </c>
      <c r="F1659" s="239"/>
      <c r="G1659" s="240">
        <v>5229</v>
      </c>
      <c r="M1659" s="261" t="s">
        <v>51085</v>
      </c>
      <c r="N1659" s="262">
        <v>116688.75</v>
      </c>
      <c r="P1659" s="243" t="s">
        <v>18166</v>
      </c>
      <c r="Q1659" s="244">
        <v>97111.3</v>
      </c>
      <c r="R1659" s="104"/>
      <c r="S1659" s="235" t="s">
        <v>34169</v>
      </c>
      <c r="T1659" s="236">
        <v>7395</v>
      </c>
      <c r="V1659" s="266" t="s">
        <v>13135</v>
      </c>
      <c r="W1659" s="267">
        <v>48661.47</v>
      </c>
      <c r="Y1659" s="245" t="s">
        <v>10727</v>
      </c>
      <c r="Z1659" s="246">
        <v>270908.09000000003</v>
      </c>
    </row>
    <row r="1660" spans="1:26" ht="14.5" x14ac:dyDescent="0.35">
      <c r="A1660" s="259" t="s">
        <v>6087</v>
      </c>
      <c r="B1660" s="259"/>
      <c r="C1660" s="260">
        <v>3284981.56</v>
      </c>
      <c r="E1660" s="239" t="s">
        <v>1972</v>
      </c>
      <c r="F1660" s="239"/>
      <c r="G1660" s="240">
        <v>10789</v>
      </c>
      <c r="M1660" s="261" t="s">
        <v>18142</v>
      </c>
      <c r="N1660" s="262">
        <v>4372.67</v>
      </c>
      <c r="P1660" s="243" t="s">
        <v>15055</v>
      </c>
      <c r="Q1660" s="244">
        <v>1045339.62</v>
      </c>
      <c r="R1660" s="104"/>
      <c r="S1660" s="235" t="s">
        <v>34170</v>
      </c>
      <c r="T1660" s="236">
        <v>8531.2900000000009</v>
      </c>
      <c r="V1660" s="266" t="s">
        <v>13137</v>
      </c>
      <c r="W1660" s="267">
        <v>3284981.56</v>
      </c>
      <c r="Y1660" s="245" t="s">
        <v>7566</v>
      </c>
      <c r="Z1660" s="246">
        <v>15148</v>
      </c>
    </row>
    <row r="1661" spans="1:26" ht="14.5" x14ac:dyDescent="0.35">
      <c r="A1661" s="259" t="s">
        <v>6088</v>
      </c>
      <c r="B1661" s="259"/>
      <c r="C1661" s="260">
        <v>64862987.770000003</v>
      </c>
      <c r="E1661" s="239" t="s">
        <v>1973</v>
      </c>
      <c r="F1661" s="239"/>
      <c r="G1661" s="240">
        <v>449</v>
      </c>
      <c r="M1661" s="261" t="s">
        <v>52957</v>
      </c>
      <c r="N1661" s="262">
        <v>2051.67</v>
      </c>
      <c r="P1661" s="243" t="s">
        <v>18167</v>
      </c>
      <c r="Q1661" s="244">
        <v>1360440.63</v>
      </c>
      <c r="R1661" s="104"/>
      <c r="S1661" s="235" t="s">
        <v>34171</v>
      </c>
      <c r="T1661" s="236">
        <v>125900.03</v>
      </c>
      <c r="V1661" s="266" t="s">
        <v>13138</v>
      </c>
      <c r="W1661" s="267">
        <v>64862987.770000003</v>
      </c>
      <c r="Y1661" s="245" t="s">
        <v>7974</v>
      </c>
      <c r="Z1661" s="246">
        <v>429</v>
      </c>
    </row>
    <row r="1662" spans="1:26" ht="14.5" x14ac:dyDescent="0.35">
      <c r="A1662" s="259" t="s">
        <v>6089</v>
      </c>
      <c r="B1662" s="259"/>
      <c r="C1662" s="260">
        <v>58654.09</v>
      </c>
      <c r="E1662" s="239" t="s">
        <v>1974</v>
      </c>
      <c r="F1662" s="239"/>
      <c r="G1662" s="240">
        <v>15056</v>
      </c>
      <c r="M1662" s="261" t="s">
        <v>35110</v>
      </c>
      <c r="N1662" s="262">
        <v>2870.5</v>
      </c>
      <c r="P1662" s="243" t="s">
        <v>18168</v>
      </c>
      <c r="Q1662" s="244">
        <v>16738.150000000001</v>
      </c>
      <c r="R1662" s="104"/>
      <c r="S1662" s="235" t="s">
        <v>34172</v>
      </c>
      <c r="T1662" s="236">
        <v>85181.7</v>
      </c>
      <c r="V1662" s="266" t="s">
        <v>13139</v>
      </c>
      <c r="W1662" s="267">
        <v>58654.09</v>
      </c>
      <c r="Y1662" s="245" t="s">
        <v>8238</v>
      </c>
      <c r="Z1662" s="246">
        <v>4274</v>
      </c>
    </row>
    <row r="1663" spans="1:26" ht="14.5" x14ac:dyDescent="0.35">
      <c r="A1663" s="259" t="s">
        <v>6090</v>
      </c>
      <c r="B1663" s="259"/>
      <c r="C1663" s="260">
        <v>208360</v>
      </c>
      <c r="E1663" s="239" t="s">
        <v>1975</v>
      </c>
      <c r="F1663" s="239"/>
      <c r="G1663" s="240">
        <v>6358</v>
      </c>
      <c r="M1663" s="261" t="s">
        <v>18143</v>
      </c>
      <c r="N1663" s="262">
        <v>42920.53</v>
      </c>
      <c r="P1663" s="243" t="s">
        <v>18169</v>
      </c>
      <c r="Q1663" s="244">
        <v>5534.3</v>
      </c>
      <c r="R1663" s="104"/>
      <c r="S1663" s="235" t="s">
        <v>34173</v>
      </c>
      <c r="T1663" s="236">
        <v>61417.55</v>
      </c>
      <c r="V1663" s="266" t="s">
        <v>13140</v>
      </c>
      <c r="W1663" s="267">
        <v>208360</v>
      </c>
      <c r="Y1663" s="245" t="s">
        <v>8649</v>
      </c>
      <c r="Z1663" s="246">
        <v>715</v>
      </c>
    </row>
    <row r="1664" spans="1:26" ht="14.5" x14ac:dyDescent="0.35">
      <c r="A1664" s="259" t="s">
        <v>6092</v>
      </c>
      <c r="B1664" s="259"/>
      <c r="C1664" s="260">
        <v>812546.9</v>
      </c>
      <c r="E1664" s="239" t="s">
        <v>1976</v>
      </c>
      <c r="F1664" s="239"/>
      <c r="G1664" s="240">
        <v>4778</v>
      </c>
      <c r="M1664" s="261" t="s">
        <v>35111</v>
      </c>
      <c r="N1664" s="262">
        <v>115335</v>
      </c>
      <c r="P1664" s="243" t="s">
        <v>18170</v>
      </c>
      <c r="Q1664" s="244">
        <v>1725413.66</v>
      </c>
      <c r="R1664" s="104"/>
      <c r="S1664" s="235" t="s">
        <v>34174</v>
      </c>
      <c r="T1664" s="236">
        <v>351895.32</v>
      </c>
      <c r="V1664" s="266" t="s">
        <v>13142</v>
      </c>
      <c r="W1664" s="267">
        <v>812546.9</v>
      </c>
      <c r="Y1664" s="245" t="s">
        <v>8927</v>
      </c>
      <c r="Z1664" s="246">
        <v>3207</v>
      </c>
    </row>
    <row r="1665" spans="1:26" ht="14.5" x14ac:dyDescent="0.35">
      <c r="A1665" s="259" t="s">
        <v>6094</v>
      </c>
      <c r="B1665" s="259"/>
      <c r="C1665" s="260">
        <v>462484.72</v>
      </c>
      <c r="E1665" s="239" t="s">
        <v>1977</v>
      </c>
      <c r="F1665" s="239"/>
      <c r="G1665" s="240">
        <v>610</v>
      </c>
      <c r="M1665" s="261" t="s">
        <v>55753</v>
      </c>
      <c r="N1665" s="262">
        <v>120</v>
      </c>
      <c r="P1665" s="243" t="s">
        <v>18171</v>
      </c>
      <c r="Q1665" s="244">
        <v>1450338.73</v>
      </c>
      <c r="R1665" s="104"/>
      <c r="S1665" s="235" t="s">
        <v>15622</v>
      </c>
      <c r="T1665" s="236">
        <v>155369.21</v>
      </c>
      <c r="V1665" s="266" t="s">
        <v>13144</v>
      </c>
      <c r="W1665" s="267">
        <v>462484.72</v>
      </c>
      <c r="Y1665" s="245" t="s">
        <v>9191</v>
      </c>
      <c r="Z1665" s="246">
        <v>1978.34</v>
      </c>
    </row>
    <row r="1666" spans="1:26" ht="14.5" x14ac:dyDescent="0.35">
      <c r="A1666" s="259" t="s">
        <v>6095</v>
      </c>
      <c r="B1666" s="259"/>
      <c r="C1666" s="260">
        <v>22782.37</v>
      </c>
      <c r="E1666" s="239" t="s">
        <v>1978</v>
      </c>
      <c r="F1666" s="239"/>
      <c r="G1666" s="240">
        <v>6730</v>
      </c>
      <c r="M1666" s="261" t="s">
        <v>55754</v>
      </c>
      <c r="N1666" s="262">
        <v>94164.6</v>
      </c>
      <c r="P1666" s="243" t="s">
        <v>18172</v>
      </c>
      <c r="Q1666" s="244">
        <v>42250</v>
      </c>
      <c r="R1666" s="104"/>
      <c r="S1666" s="235" t="s">
        <v>34175</v>
      </c>
      <c r="T1666" s="236">
        <v>37824.97</v>
      </c>
      <c r="V1666" s="266" t="s">
        <v>13145</v>
      </c>
      <c r="W1666" s="267">
        <v>22782.37</v>
      </c>
      <c r="Y1666" s="245" t="s">
        <v>9398</v>
      </c>
      <c r="Z1666" s="246">
        <v>19952</v>
      </c>
    </row>
    <row r="1667" spans="1:26" ht="14.5" x14ac:dyDescent="0.35">
      <c r="A1667" s="259" t="s">
        <v>6096</v>
      </c>
      <c r="B1667" s="259"/>
      <c r="C1667" s="260">
        <v>103303.25</v>
      </c>
      <c r="E1667" s="239" t="s">
        <v>1979</v>
      </c>
      <c r="F1667" s="239"/>
      <c r="G1667" s="240">
        <v>18700</v>
      </c>
      <c r="M1667" s="261" t="s">
        <v>18144</v>
      </c>
      <c r="N1667" s="262">
        <v>53948.62</v>
      </c>
      <c r="P1667" s="243" t="s">
        <v>18173</v>
      </c>
      <c r="Q1667" s="244">
        <v>15200</v>
      </c>
      <c r="R1667" s="104"/>
      <c r="S1667" s="235" t="s">
        <v>15623</v>
      </c>
      <c r="T1667" s="236">
        <v>249642.09</v>
      </c>
      <c r="V1667" s="266" t="s">
        <v>13146</v>
      </c>
      <c r="W1667" s="267">
        <v>103303.25</v>
      </c>
      <c r="Y1667" s="245" t="s">
        <v>9832</v>
      </c>
      <c r="Z1667" s="246">
        <v>5059</v>
      </c>
    </row>
    <row r="1668" spans="1:26" ht="14.5" x14ac:dyDescent="0.35">
      <c r="A1668" s="259" t="s">
        <v>6097</v>
      </c>
      <c r="B1668" s="259"/>
      <c r="C1668" s="260">
        <v>408754.5</v>
      </c>
      <c r="E1668" s="239" t="s">
        <v>1980</v>
      </c>
      <c r="F1668" s="239"/>
      <c r="G1668" s="240">
        <v>8015.6</v>
      </c>
      <c r="M1668" s="261" t="s">
        <v>51086</v>
      </c>
      <c r="N1668" s="262">
        <v>39030.49</v>
      </c>
      <c r="P1668" s="243" t="s">
        <v>18174</v>
      </c>
      <c r="Q1668" s="244">
        <v>1162.79</v>
      </c>
      <c r="R1668" s="104"/>
      <c r="S1668" s="235" t="s">
        <v>15624</v>
      </c>
      <c r="T1668" s="236">
        <v>33877.22</v>
      </c>
      <c r="V1668" s="266" t="s">
        <v>13147</v>
      </c>
      <c r="W1668" s="267">
        <v>408754.5</v>
      </c>
      <c r="Y1668" s="245" t="s">
        <v>10165</v>
      </c>
      <c r="Z1668" s="246">
        <v>18254</v>
      </c>
    </row>
    <row r="1669" spans="1:26" ht="14.5" x14ac:dyDescent="0.35">
      <c r="A1669" s="259" t="s">
        <v>6098</v>
      </c>
      <c r="B1669" s="259"/>
      <c r="C1669" s="260">
        <v>344035.94</v>
      </c>
      <c r="E1669" s="239" t="s">
        <v>1981</v>
      </c>
      <c r="F1669" s="239"/>
      <c r="G1669" s="240">
        <v>30664</v>
      </c>
      <c r="M1669" s="261" t="s">
        <v>51087</v>
      </c>
      <c r="N1669" s="262">
        <v>24529.5</v>
      </c>
      <c r="P1669" s="243" t="s">
        <v>18175</v>
      </c>
      <c r="Q1669" s="244">
        <v>1882.21</v>
      </c>
      <c r="R1669" s="104"/>
      <c r="S1669" s="235" t="s">
        <v>15625</v>
      </c>
      <c r="T1669" s="236">
        <v>80032.69</v>
      </c>
      <c r="V1669" s="266" t="s">
        <v>13148</v>
      </c>
      <c r="W1669" s="267">
        <v>344035.94</v>
      </c>
      <c r="Y1669" s="245" t="s">
        <v>12868</v>
      </c>
      <c r="Z1669" s="246">
        <v>2848</v>
      </c>
    </row>
    <row r="1670" spans="1:26" ht="14.5" x14ac:dyDescent="0.35">
      <c r="A1670" s="259" t="s">
        <v>6102</v>
      </c>
      <c r="B1670" s="259"/>
      <c r="C1670" s="260">
        <v>5085158.7300000004</v>
      </c>
      <c r="E1670" s="239" t="s">
        <v>1982</v>
      </c>
      <c r="F1670" s="239"/>
      <c r="G1670" s="240">
        <v>1683</v>
      </c>
      <c r="M1670" s="261" t="s">
        <v>18145</v>
      </c>
      <c r="N1670" s="262">
        <v>6028.69</v>
      </c>
      <c r="P1670" s="243" t="s">
        <v>18176</v>
      </c>
      <c r="Q1670" s="244">
        <v>2162</v>
      </c>
      <c r="R1670" s="104"/>
      <c r="S1670" s="235" t="s">
        <v>15626</v>
      </c>
      <c r="T1670" s="236">
        <v>26600.95</v>
      </c>
      <c r="V1670" s="266" t="s">
        <v>13152</v>
      </c>
      <c r="W1670" s="267">
        <v>5085158.7300000004</v>
      </c>
      <c r="Y1670" s="245" t="s">
        <v>13154</v>
      </c>
      <c r="Z1670" s="246">
        <v>2063.3200000000002</v>
      </c>
    </row>
    <row r="1671" spans="1:26" ht="14.5" x14ac:dyDescent="0.35">
      <c r="A1671" s="259" t="s">
        <v>6105</v>
      </c>
      <c r="B1671" s="259"/>
      <c r="C1671" s="260">
        <v>2619472.11</v>
      </c>
      <c r="E1671" s="239" t="s">
        <v>1983</v>
      </c>
      <c r="F1671" s="239"/>
      <c r="G1671" s="240">
        <v>5040.96</v>
      </c>
      <c r="M1671" s="261" t="s">
        <v>35112</v>
      </c>
      <c r="N1671" s="262">
        <v>61688.67</v>
      </c>
      <c r="P1671" s="243" t="s">
        <v>18177</v>
      </c>
      <c r="Q1671" s="244">
        <v>651</v>
      </c>
      <c r="R1671" s="104"/>
      <c r="S1671" s="235" t="s">
        <v>23861</v>
      </c>
      <c r="T1671" s="236">
        <v>7395</v>
      </c>
      <c r="V1671" s="266" t="s">
        <v>13155</v>
      </c>
      <c r="W1671" s="267">
        <v>2619472.11</v>
      </c>
      <c r="Y1671" s="245" t="s">
        <v>10728</v>
      </c>
      <c r="Z1671" s="246">
        <v>73927.66</v>
      </c>
    </row>
    <row r="1672" spans="1:26" ht="14.5" x14ac:dyDescent="0.35">
      <c r="A1672" s="259" t="s">
        <v>6106</v>
      </c>
      <c r="B1672" s="259"/>
      <c r="C1672" s="260">
        <v>23236.58</v>
      </c>
      <c r="E1672" s="239" t="s">
        <v>1984</v>
      </c>
      <c r="F1672" s="239"/>
      <c r="G1672" s="240">
        <v>3534</v>
      </c>
      <c r="M1672" s="261" t="s">
        <v>47533</v>
      </c>
      <c r="N1672" s="262">
        <v>71613.55</v>
      </c>
      <c r="P1672" s="243" t="s">
        <v>18178</v>
      </c>
      <c r="Q1672" s="244">
        <v>6492</v>
      </c>
      <c r="R1672" s="104"/>
      <c r="S1672" s="235" t="s">
        <v>15627</v>
      </c>
      <c r="T1672" s="236">
        <v>4294.5</v>
      </c>
      <c r="V1672" s="266" t="s">
        <v>13156</v>
      </c>
      <c r="W1672" s="267">
        <v>23236.58</v>
      </c>
      <c r="Y1672" s="245" t="s">
        <v>7567</v>
      </c>
      <c r="Z1672" s="246">
        <v>798718</v>
      </c>
    </row>
    <row r="1673" spans="1:26" ht="14.5" x14ac:dyDescent="0.35">
      <c r="A1673" s="259" t="s">
        <v>6103</v>
      </c>
      <c r="B1673" s="259"/>
      <c r="C1673" s="260">
        <v>600145.41</v>
      </c>
      <c r="E1673" s="239" t="s">
        <v>1985</v>
      </c>
      <c r="F1673" s="239"/>
      <c r="G1673" s="240">
        <v>7548</v>
      </c>
      <c r="M1673" s="261" t="s">
        <v>55755</v>
      </c>
      <c r="N1673" s="262">
        <v>1258.78</v>
      </c>
      <c r="P1673" s="243" t="s">
        <v>18179</v>
      </c>
      <c r="Q1673" s="244">
        <v>1085</v>
      </c>
      <c r="R1673" s="104"/>
      <c r="S1673" s="235" t="s">
        <v>23865</v>
      </c>
      <c r="T1673" s="236">
        <v>8531.2900000000009</v>
      </c>
      <c r="V1673" s="266" t="s">
        <v>13153</v>
      </c>
      <c r="W1673" s="267">
        <v>600145.41</v>
      </c>
      <c r="Y1673" s="245" t="s">
        <v>7783</v>
      </c>
      <c r="Z1673" s="246">
        <v>101114</v>
      </c>
    </row>
    <row r="1674" spans="1:26" ht="14.5" x14ac:dyDescent="0.35">
      <c r="A1674" s="259" t="s">
        <v>6104</v>
      </c>
      <c r="B1674" s="259"/>
      <c r="C1674" s="260">
        <v>62435.97</v>
      </c>
      <c r="E1674" s="239" t="s">
        <v>1986</v>
      </c>
      <c r="F1674" s="239"/>
      <c r="G1674" s="240">
        <v>5276</v>
      </c>
      <c r="M1674" s="261" t="s">
        <v>55756</v>
      </c>
      <c r="N1674" s="262">
        <v>752454.74</v>
      </c>
      <c r="P1674" s="243" t="s">
        <v>18180</v>
      </c>
      <c r="Q1674" s="244">
        <v>228.06</v>
      </c>
      <c r="R1674" s="104"/>
      <c r="S1674" s="235" t="s">
        <v>23866</v>
      </c>
      <c r="T1674" s="236">
        <v>125900.03</v>
      </c>
      <c r="V1674" s="266" t="s">
        <v>13154</v>
      </c>
      <c r="W1674" s="267">
        <v>62435.97</v>
      </c>
      <c r="Y1674" s="245" t="s">
        <v>7975</v>
      </c>
      <c r="Z1674" s="246">
        <v>39791</v>
      </c>
    </row>
    <row r="1675" spans="1:26" ht="14.5" x14ac:dyDescent="0.35">
      <c r="A1675" s="259" t="s">
        <v>6107</v>
      </c>
      <c r="B1675" s="259"/>
      <c r="C1675" s="260">
        <v>9824933.0800000001</v>
      </c>
      <c r="E1675" s="239" t="s">
        <v>1987</v>
      </c>
      <c r="F1675" s="239"/>
      <c r="G1675" s="240">
        <v>51300</v>
      </c>
      <c r="M1675" s="261" t="s">
        <v>18147</v>
      </c>
      <c r="N1675" s="262">
        <v>180481.14</v>
      </c>
      <c r="P1675" s="243" t="s">
        <v>18181</v>
      </c>
      <c r="Q1675" s="244">
        <v>4281.9399999999996</v>
      </c>
      <c r="R1675" s="104"/>
      <c r="S1675" s="235" t="s">
        <v>23868</v>
      </c>
      <c r="T1675" s="236">
        <v>85181.7</v>
      </c>
      <c r="V1675" s="266" t="s">
        <v>13157</v>
      </c>
      <c r="W1675" s="267">
        <v>9824933.0800000001</v>
      </c>
      <c r="Y1675" s="245" t="s">
        <v>8239</v>
      </c>
      <c r="Z1675" s="246">
        <v>431568</v>
      </c>
    </row>
    <row r="1676" spans="1:26" ht="14.5" x14ac:dyDescent="0.35">
      <c r="A1676" s="259" t="s">
        <v>6109</v>
      </c>
      <c r="B1676" s="259"/>
      <c r="C1676" s="260">
        <v>32267.81</v>
      </c>
      <c r="E1676" s="239" t="s">
        <v>1988</v>
      </c>
      <c r="F1676" s="239"/>
      <c r="G1676" s="240">
        <v>11830</v>
      </c>
      <c r="M1676" s="261" t="s">
        <v>18148</v>
      </c>
      <c r="N1676" s="262">
        <v>822875.68</v>
      </c>
      <c r="P1676" s="243" t="s">
        <v>18182</v>
      </c>
      <c r="Q1676" s="244">
        <v>7041.34</v>
      </c>
      <c r="R1676" s="104"/>
      <c r="S1676" s="235" t="s">
        <v>15628</v>
      </c>
      <c r="T1676" s="236">
        <v>39049.910000000003</v>
      </c>
      <c r="V1676" s="266" t="s">
        <v>13159</v>
      </c>
      <c r="W1676" s="267">
        <v>32267.81</v>
      </c>
      <c r="Y1676" s="245" t="s">
        <v>8465</v>
      </c>
      <c r="Z1676" s="246">
        <v>856350</v>
      </c>
    </row>
    <row r="1677" spans="1:26" ht="14.5" x14ac:dyDescent="0.35">
      <c r="A1677" s="259" t="s">
        <v>6110</v>
      </c>
      <c r="B1677" s="259"/>
      <c r="C1677" s="260">
        <v>4313774.75</v>
      </c>
      <c r="E1677" s="239" t="s">
        <v>2910</v>
      </c>
      <c r="F1677" s="239"/>
      <c r="G1677" s="240">
        <v>1271122.5900000001</v>
      </c>
      <c r="M1677" s="261" t="s">
        <v>35113</v>
      </c>
      <c r="N1677" s="262">
        <v>20549.62</v>
      </c>
      <c r="P1677" s="243" t="s">
        <v>18183</v>
      </c>
      <c r="Q1677" s="244">
        <v>538.66</v>
      </c>
      <c r="R1677" s="104"/>
      <c r="S1677" s="235" t="s">
        <v>15629</v>
      </c>
      <c r="T1677" s="236">
        <v>21461.7</v>
      </c>
      <c r="V1677" s="266" t="s">
        <v>13160</v>
      </c>
      <c r="W1677" s="267">
        <v>4313774.75</v>
      </c>
      <c r="Y1677" s="245" t="s">
        <v>8650</v>
      </c>
      <c r="Z1677" s="246">
        <v>73494</v>
      </c>
    </row>
    <row r="1678" spans="1:26" ht="14.5" x14ac:dyDescent="0.35">
      <c r="A1678" s="259" t="s">
        <v>6111</v>
      </c>
      <c r="B1678" s="259"/>
      <c r="C1678" s="260">
        <v>136994.1</v>
      </c>
      <c r="E1678" s="239" t="s">
        <v>1989</v>
      </c>
      <c r="F1678" s="239"/>
      <c r="G1678" s="240">
        <v>48638</v>
      </c>
      <c r="M1678" s="261" t="s">
        <v>35114</v>
      </c>
      <c r="N1678" s="262">
        <v>2460868.2000000002</v>
      </c>
      <c r="P1678" s="243" t="s">
        <v>18184</v>
      </c>
      <c r="Q1678" s="244">
        <v>8419.59</v>
      </c>
      <c r="R1678" s="104"/>
      <c r="S1678" s="235" t="s">
        <v>15630</v>
      </c>
      <c r="T1678" s="236">
        <v>630.26</v>
      </c>
      <c r="V1678" s="266" t="s">
        <v>13161</v>
      </c>
      <c r="W1678" s="267">
        <v>136994.1</v>
      </c>
      <c r="Y1678" s="245" t="s">
        <v>8928</v>
      </c>
      <c r="Z1678" s="246">
        <v>223280</v>
      </c>
    </row>
    <row r="1679" spans="1:26" ht="14.5" x14ac:dyDescent="0.35">
      <c r="A1679" s="259" t="s">
        <v>6112</v>
      </c>
      <c r="B1679" s="259"/>
      <c r="C1679" s="260">
        <v>7170849.8399999999</v>
      </c>
      <c r="E1679" s="239" t="s">
        <v>1990</v>
      </c>
      <c r="F1679" s="239"/>
      <c r="G1679" s="240">
        <v>57990.51</v>
      </c>
      <c r="M1679" s="261" t="s">
        <v>36550</v>
      </c>
      <c r="N1679" s="262">
        <v>693977.23</v>
      </c>
      <c r="P1679" s="243" t="s">
        <v>18185</v>
      </c>
      <c r="Q1679" s="244">
        <v>6314.29</v>
      </c>
      <c r="R1679" s="104"/>
      <c r="S1679" s="235" t="s">
        <v>23872</v>
      </c>
      <c r="T1679" s="236">
        <v>61417.55</v>
      </c>
      <c r="V1679" s="266" t="s">
        <v>13162</v>
      </c>
      <c r="W1679" s="267">
        <v>7170849.8399999999</v>
      </c>
      <c r="Y1679" s="245" t="s">
        <v>9192</v>
      </c>
      <c r="Z1679" s="246">
        <v>303314</v>
      </c>
    </row>
    <row r="1680" spans="1:26" ht="14.5" x14ac:dyDescent="0.35">
      <c r="A1680" s="259" t="s">
        <v>6114</v>
      </c>
      <c r="B1680" s="259"/>
      <c r="C1680" s="260">
        <v>64980</v>
      </c>
      <c r="E1680" s="239" t="s">
        <v>1991</v>
      </c>
      <c r="F1680" s="239"/>
      <c r="G1680" s="240">
        <v>133768</v>
      </c>
      <c r="M1680" s="261" t="s">
        <v>55757</v>
      </c>
      <c r="N1680" s="262">
        <v>-16.73</v>
      </c>
      <c r="P1680" s="243" t="s">
        <v>18186</v>
      </c>
      <c r="Q1680" s="244">
        <v>1127.1199999999999</v>
      </c>
      <c r="R1680" s="104"/>
      <c r="S1680" s="235" t="s">
        <v>34176</v>
      </c>
      <c r="T1680" s="236">
        <v>351895.32</v>
      </c>
      <c r="V1680" s="266" t="s">
        <v>13164</v>
      </c>
      <c r="W1680" s="267">
        <v>64980</v>
      </c>
      <c r="Y1680" s="245" t="s">
        <v>9399</v>
      </c>
      <c r="Z1680" s="246">
        <v>1210823</v>
      </c>
    </row>
    <row r="1681" spans="1:26" ht="14.5" x14ac:dyDescent="0.35">
      <c r="A1681" s="259" t="s">
        <v>6115</v>
      </c>
      <c r="B1681" s="259"/>
      <c r="C1681" s="260">
        <v>728848.21</v>
      </c>
      <c r="E1681" s="239" t="s">
        <v>1992</v>
      </c>
      <c r="F1681" s="239"/>
      <c r="G1681" s="240">
        <v>54</v>
      </c>
      <c r="M1681" s="261" t="s">
        <v>51972</v>
      </c>
      <c r="N1681" s="262">
        <v>10059.75</v>
      </c>
      <c r="P1681" s="243" t="s">
        <v>18187</v>
      </c>
      <c r="Q1681" s="244">
        <v>2000</v>
      </c>
      <c r="R1681" s="104"/>
      <c r="S1681" s="235" t="s">
        <v>15631</v>
      </c>
      <c r="T1681" s="236">
        <v>178000</v>
      </c>
      <c r="V1681" s="266" t="s">
        <v>13165</v>
      </c>
      <c r="W1681" s="267">
        <v>728848.21</v>
      </c>
      <c r="Y1681" s="245" t="s">
        <v>9578</v>
      </c>
      <c r="Z1681" s="246">
        <v>55244</v>
      </c>
    </row>
    <row r="1682" spans="1:26" ht="14.5" x14ac:dyDescent="0.35">
      <c r="A1682" s="259" t="s">
        <v>6116</v>
      </c>
      <c r="B1682" s="259"/>
      <c r="C1682" s="260">
        <v>5834005.0700000003</v>
      </c>
      <c r="E1682" s="239" t="s">
        <v>1993</v>
      </c>
      <c r="F1682" s="239"/>
      <c r="G1682" s="240">
        <v>132584</v>
      </c>
      <c r="M1682" s="261" t="s">
        <v>51088</v>
      </c>
      <c r="N1682" s="262">
        <v>11905</v>
      </c>
      <c r="P1682" s="243" t="s">
        <v>18188</v>
      </c>
      <c r="Q1682" s="244">
        <v>5626</v>
      </c>
      <c r="R1682" s="104"/>
      <c r="S1682" s="235" t="s">
        <v>15632</v>
      </c>
      <c r="T1682" s="236">
        <v>13617</v>
      </c>
      <c r="V1682" s="266" t="s">
        <v>13166</v>
      </c>
      <c r="W1682" s="267">
        <v>5834005.0700000003</v>
      </c>
      <c r="Y1682" s="245" t="s">
        <v>9833</v>
      </c>
      <c r="Z1682" s="246">
        <v>1009452</v>
      </c>
    </row>
    <row r="1683" spans="1:26" ht="14.5" x14ac:dyDescent="0.35">
      <c r="A1683" s="259" t="s">
        <v>6117</v>
      </c>
      <c r="B1683" s="259"/>
      <c r="C1683" s="260">
        <v>405066.17</v>
      </c>
      <c r="E1683" s="239" t="s">
        <v>1994</v>
      </c>
      <c r="F1683" s="239"/>
      <c r="G1683" s="240">
        <v>32497</v>
      </c>
      <c r="M1683" s="261" t="s">
        <v>55758</v>
      </c>
      <c r="N1683" s="262">
        <v>1734.2</v>
      </c>
      <c r="P1683" s="243" t="s">
        <v>18189</v>
      </c>
      <c r="Q1683" s="244">
        <v>3589</v>
      </c>
      <c r="R1683" s="104"/>
      <c r="S1683" s="235" t="s">
        <v>34177</v>
      </c>
      <c r="T1683" s="236">
        <v>101319.51</v>
      </c>
      <c r="V1683" s="266" t="s">
        <v>13167</v>
      </c>
      <c r="W1683" s="267">
        <v>405066.17</v>
      </c>
      <c r="Y1683" s="245" t="s">
        <v>10166</v>
      </c>
      <c r="Z1683" s="246">
        <v>3657527.61</v>
      </c>
    </row>
    <row r="1684" spans="1:26" ht="14.5" x14ac:dyDescent="0.35">
      <c r="A1684" s="259" t="s">
        <v>6118</v>
      </c>
      <c r="B1684" s="259"/>
      <c r="C1684" s="260">
        <v>6286078.79</v>
      </c>
      <c r="E1684" s="239" t="s">
        <v>1995</v>
      </c>
      <c r="F1684" s="239"/>
      <c r="G1684" s="240">
        <v>33200</v>
      </c>
      <c r="M1684" s="261" t="s">
        <v>51089</v>
      </c>
      <c r="N1684" s="262">
        <v>94096.4</v>
      </c>
      <c r="P1684" s="243" t="s">
        <v>18190</v>
      </c>
      <c r="Q1684" s="244">
        <v>30660.93</v>
      </c>
      <c r="R1684" s="104"/>
      <c r="S1684" s="235" t="s">
        <v>34178</v>
      </c>
      <c r="T1684" s="236">
        <v>7561.11</v>
      </c>
      <c r="V1684" s="266" t="s">
        <v>13168</v>
      </c>
      <c r="W1684" s="267">
        <v>6286078.79</v>
      </c>
      <c r="Y1684" s="245" t="s">
        <v>10729</v>
      </c>
      <c r="Z1684" s="246">
        <v>8760675.6099999994</v>
      </c>
    </row>
    <row r="1685" spans="1:26" ht="14.5" x14ac:dyDescent="0.35">
      <c r="A1685" s="259" t="s">
        <v>6124</v>
      </c>
      <c r="B1685" s="259"/>
      <c r="C1685" s="260">
        <v>970966.54</v>
      </c>
      <c r="E1685" s="239" t="s">
        <v>1996</v>
      </c>
      <c r="F1685" s="239"/>
      <c r="G1685" s="240">
        <v>20578.169999999998</v>
      </c>
      <c r="M1685" s="261" t="s">
        <v>55759</v>
      </c>
      <c r="N1685" s="262">
        <v>17500</v>
      </c>
      <c r="P1685" s="243" t="s">
        <v>18191</v>
      </c>
      <c r="Q1685" s="244">
        <v>6314.29</v>
      </c>
      <c r="R1685" s="104"/>
      <c r="S1685" s="235" t="s">
        <v>34179</v>
      </c>
      <c r="T1685" s="236">
        <v>19471.07</v>
      </c>
      <c r="V1685" s="266" t="s">
        <v>13174</v>
      </c>
      <c r="W1685" s="267">
        <v>970966.54</v>
      </c>
      <c r="Y1685" s="245" t="s">
        <v>7568</v>
      </c>
      <c r="Z1685" s="246">
        <v>16500</v>
      </c>
    </row>
    <row r="1686" spans="1:26" ht="14.5" x14ac:dyDescent="0.35">
      <c r="A1686" s="259" t="s">
        <v>6119</v>
      </c>
      <c r="B1686" s="259"/>
      <c r="C1686" s="260">
        <v>67572.34</v>
      </c>
      <c r="E1686" s="239" t="s">
        <v>1997</v>
      </c>
      <c r="F1686" s="239"/>
      <c r="G1686" s="240">
        <v>66339.42</v>
      </c>
      <c r="M1686" s="261" t="s">
        <v>55760</v>
      </c>
      <c r="N1686" s="262">
        <v>1338.75</v>
      </c>
      <c r="P1686" s="243" t="s">
        <v>18192</v>
      </c>
      <c r="Q1686" s="244">
        <v>2828.57</v>
      </c>
      <c r="R1686" s="104"/>
      <c r="S1686" s="235" t="s">
        <v>34180</v>
      </c>
      <c r="T1686" s="236">
        <v>77471.31</v>
      </c>
      <c r="V1686" s="266" t="s">
        <v>13169</v>
      </c>
      <c r="W1686" s="267">
        <v>67572.34</v>
      </c>
      <c r="Y1686" s="245" t="s">
        <v>7976</v>
      </c>
      <c r="Z1686" s="246">
        <v>482.17</v>
      </c>
    </row>
    <row r="1687" spans="1:26" ht="14.5" x14ac:dyDescent="0.35">
      <c r="A1687" s="259" t="s">
        <v>6120</v>
      </c>
      <c r="B1687" s="259"/>
      <c r="C1687" s="260">
        <v>156750.99</v>
      </c>
      <c r="E1687" s="239" t="s">
        <v>1998</v>
      </c>
      <c r="F1687" s="239"/>
      <c r="G1687" s="240">
        <v>181055</v>
      </c>
      <c r="M1687" s="261" t="s">
        <v>55761</v>
      </c>
      <c r="N1687" s="262">
        <v>3794</v>
      </c>
      <c r="P1687" s="243" t="s">
        <v>18193</v>
      </c>
      <c r="Q1687" s="244">
        <v>7788</v>
      </c>
      <c r="R1687" s="104"/>
      <c r="S1687" s="235" t="s">
        <v>15633</v>
      </c>
      <c r="T1687" s="236">
        <v>496.13</v>
      </c>
      <c r="V1687" s="266" t="s">
        <v>13170</v>
      </c>
      <c r="W1687" s="267">
        <v>156750.99</v>
      </c>
      <c r="Y1687" s="245" t="s">
        <v>8651</v>
      </c>
      <c r="Z1687" s="246">
        <v>847</v>
      </c>
    </row>
    <row r="1688" spans="1:26" ht="14.5" x14ac:dyDescent="0.35">
      <c r="A1688" s="259" t="s">
        <v>6122</v>
      </c>
      <c r="B1688" s="259"/>
      <c r="C1688" s="260">
        <v>28168.83</v>
      </c>
      <c r="E1688" s="239" t="s">
        <v>1999</v>
      </c>
      <c r="F1688" s="239"/>
      <c r="G1688" s="240">
        <v>5276</v>
      </c>
      <c r="M1688" s="261" t="s">
        <v>55762</v>
      </c>
      <c r="N1688" s="262">
        <v>2207.1</v>
      </c>
      <c r="P1688" s="243" t="s">
        <v>18194</v>
      </c>
      <c r="Q1688" s="244">
        <v>651</v>
      </c>
      <c r="R1688" s="104"/>
      <c r="S1688" s="235" t="s">
        <v>15634</v>
      </c>
      <c r="T1688" s="236">
        <v>37.950000000000003</v>
      </c>
      <c r="V1688" s="266" t="s">
        <v>13172</v>
      </c>
      <c r="W1688" s="267">
        <v>28168.83</v>
      </c>
      <c r="Y1688" s="245" t="s">
        <v>9400</v>
      </c>
      <c r="Z1688" s="246">
        <v>15007</v>
      </c>
    </row>
    <row r="1689" spans="1:26" ht="14.5" x14ac:dyDescent="0.35">
      <c r="A1689" s="259" t="s">
        <v>6123</v>
      </c>
      <c r="B1689" s="259"/>
      <c r="C1689" s="260">
        <v>198721.24</v>
      </c>
      <c r="E1689" s="239" t="s">
        <v>2000</v>
      </c>
      <c r="F1689" s="239"/>
      <c r="G1689" s="240">
        <v>53591.97</v>
      </c>
      <c r="M1689" s="261" t="s">
        <v>55763</v>
      </c>
      <c r="N1689" s="262">
        <v>84</v>
      </c>
      <c r="P1689" s="243" t="s">
        <v>18195</v>
      </c>
      <c r="Q1689" s="244">
        <v>5471.21</v>
      </c>
      <c r="R1689" s="104"/>
      <c r="S1689" s="235" t="s">
        <v>15635</v>
      </c>
      <c r="T1689" s="236">
        <v>97.74</v>
      </c>
      <c r="V1689" s="266" t="s">
        <v>13173</v>
      </c>
      <c r="W1689" s="267">
        <v>198721.24</v>
      </c>
      <c r="Y1689" s="245" t="s">
        <v>9834</v>
      </c>
      <c r="Z1689" s="246">
        <v>7192</v>
      </c>
    </row>
    <row r="1690" spans="1:26" ht="14.5" x14ac:dyDescent="0.35">
      <c r="A1690" s="259" t="s">
        <v>6125</v>
      </c>
      <c r="B1690" s="259"/>
      <c r="C1690" s="260">
        <v>2527035.61</v>
      </c>
      <c r="E1690" s="239" t="s">
        <v>2001</v>
      </c>
      <c r="F1690" s="239"/>
      <c r="G1690" s="240">
        <v>104098</v>
      </c>
      <c r="M1690" s="261" t="s">
        <v>41659</v>
      </c>
      <c r="N1690" s="262">
        <v>9000</v>
      </c>
      <c r="P1690" s="243" t="s">
        <v>15058</v>
      </c>
      <c r="Q1690" s="244">
        <v>2228.06</v>
      </c>
      <c r="R1690" s="104"/>
      <c r="S1690" s="235" t="s">
        <v>15636</v>
      </c>
      <c r="T1690" s="236">
        <v>25.75</v>
      </c>
      <c r="V1690" s="266" t="s">
        <v>13175</v>
      </c>
      <c r="W1690" s="267">
        <v>2527035.61</v>
      </c>
      <c r="Y1690" s="245" t="s">
        <v>10730</v>
      </c>
      <c r="Z1690" s="246">
        <v>40028.17</v>
      </c>
    </row>
    <row r="1691" spans="1:26" ht="14.5" x14ac:dyDescent="0.35">
      <c r="A1691" s="259" t="s">
        <v>6127</v>
      </c>
      <c r="B1691" s="259"/>
      <c r="C1691" s="260">
        <v>26</v>
      </c>
      <c r="E1691" s="239" t="s">
        <v>2002</v>
      </c>
      <c r="F1691" s="239"/>
      <c r="G1691" s="240">
        <v>11534.02</v>
      </c>
      <c r="M1691" s="261" t="s">
        <v>55764</v>
      </c>
      <c r="N1691" s="262">
        <v>863.61</v>
      </c>
      <c r="P1691" s="243" t="s">
        <v>15059</v>
      </c>
      <c r="Q1691" s="244">
        <v>11858.94</v>
      </c>
      <c r="R1691" s="104"/>
      <c r="S1691" s="235" t="s">
        <v>34181</v>
      </c>
      <c r="T1691" s="236">
        <v>101319.51</v>
      </c>
      <c r="V1691" s="266" t="s">
        <v>13177</v>
      </c>
      <c r="W1691" s="267">
        <v>26</v>
      </c>
      <c r="Y1691" s="245" t="s">
        <v>8240</v>
      </c>
      <c r="Z1691" s="246">
        <v>21254</v>
      </c>
    </row>
    <row r="1692" spans="1:26" ht="14.5" x14ac:dyDescent="0.35">
      <c r="A1692" s="259" t="s">
        <v>6128</v>
      </c>
      <c r="B1692" s="259"/>
      <c r="C1692" s="260">
        <v>16550570.130000001</v>
      </c>
      <c r="E1692" s="239" t="s">
        <v>2003</v>
      </c>
      <c r="F1692" s="239"/>
      <c r="G1692" s="240">
        <v>309254</v>
      </c>
      <c r="M1692" s="261" t="s">
        <v>51090</v>
      </c>
      <c r="N1692" s="262">
        <v>120963</v>
      </c>
      <c r="P1692" s="243" t="s">
        <v>18196</v>
      </c>
      <c r="Q1692" s="244">
        <v>139131.32999999999</v>
      </c>
      <c r="R1692" s="104"/>
      <c r="S1692" s="235" t="s">
        <v>15637</v>
      </c>
      <c r="T1692" s="236">
        <v>178000</v>
      </c>
      <c r="V1692" s="266" t="s">
        <v>13178</v>
      </c>
      <c r="W1692" s="267">
        <v>16550570.130000001</v>
      </c>
      <c r="Y1692" s="245" t="s">
        <v>9067</v>
      </c>
      <c r="Z1692" s="246">
        <v>5817</v>
      </c>
    </row>
    <row r="1693" spans="1:26" ht="14.5" x14ac:dyDescent="0.35">
      <c r="A1693" s="259" t="s">
        <v>6129</v>
      </c>
      <c r="B1693" s="259"/>
      <c r="C1693" s="260">
        <v>123797.65</v>
      </c>
      <c r="E1693" s="239" t="s">
        <v>2004</v>
      </c>
      <c r="F1693" s="239"/>
      <c r="G1693" s="240">
        <v>532150.01</v>
      </c>
      <c r="M1693" s="261" t="s">
        <v>51091</v>
      </c>
      <c r="N1693" s="262">
        <v>37801</v>
      </c>
      <c r="P1693" s="243" t="s">
        <v>18197</v>
      </c>
      <c r="Q1693" s="244">
        <v>3595.26</v>
      </c>
      <c r="R1693" s="104"/>
      <c r="S1693" s="235" t="s">
        <v>15638</v>
      </c>
      <c r="T1693" s="236">
        <v>496.13</v>
      </c>
      <c r="V1693" s="266" t="s">
        <v>13179</v>
      </c>
      <c r="W1693" s="267">
        <v>123797.65</v>
      </c>
      <c r="Y1693" s="245" t="s">
        <v>9401</v>
      </c>
      <c r="Z1693" s="246">
        <v>931</v>
      </c>
    </row>
    <row r="1694" spans="1:26" ht="14.5" x14ac:dyDescent="0.35">
      <c r="A1694" s="259" t="s">
        <v>6131</v>
      </c>
      <c r="B1694" s="259"/>
      <c r="C1694" s="260">
        <v>577302.06000000006</v>
      </c>
      <c r="E1694" s="239" t="s">
        <v>2005</v>
      </c>
      <c r="F1694" s="239"/>
      <c r="G1694" s="240">
        <v>107026</v>
      </c>
      <c r="M1694" s="261" t="s">
        <v>47534</v>
      </c>
      <c r="N1694" s="262">
        <v>647483.59</v>
      </c>
      <c r="P1694" s="243" t="s">
        <v>18198</v>
      </c>
      <c r="Q1694" s="244">
        <v>34476.300000000003</v>
      </c>
      <c r="R1694" s="104"/>
      <c r="S1694" s="235" t="s">
        <v>15639</v>
      </c>
      <c r="T1694" s="236">
        <v>21216.06</v>
      </c>
      <c r="V1694" s="266" t="s">
        <v>13181</v>
      </c>
      <c r="W1694" s="267">
        <v>577302.06000000006</v>
      </c>
      <c r="Y1694" s="245" t="s">
        <v>9579</v>
      </c>
      <c r="Z1694" s="246">
        <v>2000</v>
      </c>
    </row>
    <row r="1695" spans="1:26" ht="14.5" x14ac:dyDescent="0.35">
      <c r="A1695" s="259" t="s">
        <v>6132</v>
      </c>
      <c r="B1695" s="259"/>
      <c r="C1695" s="260">
        <v>3489002.74</v>
      </c>
      <c r="E1695" s="239" t="s">
        <v>2006</v>
      </c>
      <c r="F1695" s="239"/>
      <c r="G1695" s="240">
        <v>12052</v>
      </c>
      <c r="M1695" s="261" t="s">
        <v>47535</v>
      </c>
      <c r="N1695" s="262">
        <v>49543.41</v>
      </c>
      <c r="P1695" s="243" t="s">
        <v>18199</v>
      </c>
      <c r="Q1695" s="244">
        <v>13200</v>
      </c>
      <c r="R1695" s="104"/>
      <c r="S1695" s="235" t="s">
        <v>15640</v>
      </c>
      <c r="T1695" s="236">
        <v>19568.810000000001</v>
      </c>
      <c r="V1695" s="266" t="s">
        <v>13182</v>
      </c>
      <c r="W1695" s="267">
        <v>3489002.74</v>
      </c>
      <c r="Y1695" s="245" t="s">
        <v>9835</v>
      </c>
      <c r="Z1695" s="246">
        <v>5385</v>
      </c>
    </row>
    <row r="1696" spans="1:26" ht="14.5" x14ac:dyDescent="0.35">
      <c r="A1696" s="259" t="s">
        <v>6133</v>
      </c>
      <c r="B1696" s="259"/>
      <c r="C1696" s="260">
        <v>24380</v>
      </c>
      <c r="E1696" s="239" t="s">
        <v>2007</v>
      </c>
      <c r="F1696" s="239"/>
      <c r="G1696" s="240">
        <v>5397</v>
      </c>
      <c r="M1696" s="261" t="s">
        <v>55765</v>
      </c>
      <c r="N1696" s="262">
        <v>2732</v>
      </c>
      <c r="P1696" s="243" t="s">
        <v>18200</v>
      </c>
      <c r="Q1696" s="244">
        <v>34349.68</v>
      </c>
      <c r="R1696" s="104"/>
      <c r="S1696" s="235" t="s">
        <v>15641</v>
      </c>
      <c r="T1696" s="236">
        <v>25.75</v>
      </c>
      <c r="V1696" s="266" t="s">
        <v>13183</v>
      </c>
      <c r="W1696" s="267">
        <v>24380</v>
      </c>
      <c r="Y1696" s="245" t="s">
        <v>10035</v>
      </c>
      <c r="Z1696" s="246">
        <v>500</v>
      </c>
    </row>
    <row r="1697" spans="1:26" ht="14.5" x14ac:dyDescent="0.35">
      <c r="A1697" s="259" t="s">
        <v>6134</v>
      </c>
      <c r="B1697" s="259"/>
      <c r="C1697" s="260">
        <v>133621.65</v>
      </c>
      <c r="E1697" s="239" t="s">
        <v>2008</v>
      </c>
      <c r="F1697" s="239"/>
      <c r="G1697" s="240">
        <v>2591.79</v>
      </c>
      <c r="M1697" s="261" t="s">
        <v>55766</v>
      </c>
      <c r="N1697" s="262">
        <v>209</v>
      </c>
      <c r="P1697" s="243" t="s">
        <v>18201</v>
      </c>
      <c r="Q1697" s="244">
        <v>17193.580000000002</v>
      </c>
      <c r="R1697" s="104"/>
      <c r="S1697" s="235" t="s">
        <v>23927</v>
      </c>
      <c r="T1697" s="236">
        <v>77471.31</v>
      </c>
      <c r="V1697" s="266" t="s">
        <v>13184</v>
      </c>
      <c r="W1697" s="267">
        <v>133621.65</v>
      </c>
      <c r="Y1697" s="245" t="s">
        <v>10731</v>
      </c>
      <c r="Z1697" s="246">
        <v>35887</v>
      </c>
    </row>
    <row r="1698" spans="1:26" ht="14.5" x14ac:dyDescent="0.35">
      <c r="A1698" s="259" t="s">
        <v>6135</v>
      </c>
      <c r="B1698" s="259"/>
      <c r="C1698" s="260">
        <v>6876696.5099999998</v>
      </c>
      <c r="E1698" s="239" t="s">
        <v>2009</v>
      </c>
      <c r="F1698" s="239"/>
      <c r="G1698" s="240">
        <v>12934.32</v>
      </c>
      <c r="M1698" s="261" t="s">
        <v>47536</v>
      </c>
      <c r="N1698" s="262">
        <v>97000</v>
      </c>
      <c r="P1698" s="243" t="s">
        <v>18202</v>
      </c>
      <c r="Q1698" s="244">
        <v>47890.52</v>
      </c>
      <c r="R1698" s="104"/>
      <c r="S1698" s="235" t="s">
        <v>34182</v>
      </c>
      <c r="T1698" s="236">
        <v>2832.38</v>
      </c>
      <c r="V1698" s="266" t="s">
        <v>13185</v>
      </c>
      <c r="W1698" s="267">
        <v>6876696.5099999998</v>
      </c>
      <c r="Y1698" s="245" t="s">
        <v>7569</v>
      </c>
      <c r="Z1698" s="246">
        <v>266052.73</v>
      </c>
    </row>
    <row r="1699" spans="1:26" ht="14.5" x14ac:dyDescent="0.35">
      <c r="A1699" s="259" t="s">
        <v>6136</v>
      </c>
      <c r="B1699" s="259"/>
      <c r="C1699" s="260">
        <v>244877.84</v>
      </c>
      <c r="E1699" s="239" t="s">
        <v>2010</v>
      </c>
      <c r="F1699" s="239"/>
      <c r="G1699" s="240">
        <v>4354</v>
      </c>
      <c r="M1699" s="261" t="s">
        <v>47537</v>
      </c>
      <c r="N1699" s="262">
        <v>7420.5</v>
      </c>
      <c r="P1699" s="243" t="s">
        <v>18203</v>
      </c>
      <c r="Q1699" s="244">
        <v>149551.32</v>
      </c>
      <c r="R1699" s="104"/>
      <c r="S1699" s="235" t="s">
        <v>34183</v>
      </c>
      <c r="T1699" s="236">
        <v>9236.7099999999991</v>
      </c>
      <c r="V1699" s="266" t="s">
        <v>13186</v>
      </c>
      <c r="W1699" s="267">
        <v>244877.84</v>
      </c>
      <c r="Y1699" s="245" t="s">
        <v>7784</v>
      </c>
      <c r="Z1699" s="246">
        <v>41500</v>
      </c>
    </row>
    <row r="1700" spans="1:26" ht="14.5" x14ac:dyDescent="0.35">
      <c r="A1700" s="259" t="s">
        <v>6137</v>
      </c>
      <c r="B1700" s="259"/>
      <c r="C1700" s="260">
        <v>3791255.1</v>
      </c>
      <c r="E1700" s="239" t="s">
        <v>2011</v>
      </c>
      <c r="F1700" s="239"/>
      <c r="G1700" s="240">
        <v>338255</v>
      </c>
      <c r="M1700" s="261" t="s">
        <v>37994</v>
      </c>
      <c r="N1700" s="262">
        <v>8979.1</v>
      </c>
      <c r="P1700" s="243" t="s">
        <v>18204</v>
      </c>
      <c r="Q1700" s="244">
        <v>690733.29</v>
      </c>
      <c r="R1700" s="104"/>
      <c r="S1700" s="235" t="s">
        <v>34184</v>
      </c>
      <c r="T1700" s="236">
        <v>839.77</v>
      </c>
      <c r="V1700" s="266" t="s">
        <v>13187</v>
      </c>
      <c r="W1700" s="267">
        <v>3791255.1</v>
      </c>
      <c r="Y1700" s="245" t="s">
        <v>7977</v>
      </c>
      <c r="Z1700" s="246">
        <v>12876.65</v>
      </c>
    </row>
    <row r="1701" spans="1:26" ht="14.5" x14ac:dyDescent="0.35">
      <c r="A1701" s="259" t="s">
        <v>6138</v>
      </c>
      <c r="B1701" s="259"/>
      <c r="C1701" s="260">
        <v>159900.64000000001</v>
      </c>
      <c r="E1701" s="239" t="s">
        <v>2012</v>
      </c>
      <c r="F1701" s="239"/>
      <c r="G1701" s="240">
        <v>7580</v>
      </c>
      <c r="M1701" s="261" t="s">
        <v>37995</v>
      </c>
      <c r="N1701" s="262">
        <v>686.9</v>
      </c>
      <c r="P1701" s="243" t="s">
        <v>18205</v>
      </c>
      <c r="Q1701" s="244">
        <v>132060</v>
      </c>
      <c r="R1701" s="104"/>
      <c r="S1701" s="235" t="s">
        <v>34185</v>
      </c>
      <c r="T1701" s="236">
        <v>2275.29</v>
      </c>
      <c r="V1701" s="266" t="s">
        <v>13188</v>
      </c>
      <c r="W1701" s="267">
        <v>159900.64000000001</v>
      </c>
      <c r="Y1701" s="245" t="s">
        <v>8241</v>
      </c>
      <c r="Z1701" s="246">
        <v>134363.10999999999</v>
      </c>
    </row>
    <row r="1702" spans="1:26" ht="14.5" x14ac:dyDescent="0.35">
      <c r="A1702" s="259" t="s">
        <v>6139</v>
      </c>
      <c r="B1702" s="259"/>
      <c r="C1702" s="260">
        <v>58307</v>
      </c>
      <c r="E1702" s="239" t="s">
        <v>2013</v>
      </c>
      <c r="F1702" s="239"/>
      <c r="G1702" s="240">
        <v>731637.28</v>
      </c>
      <c r="M1702" s="261" t="s">
        <v>37996</v>
      </c>
      <c r="N1702" s="262">
        <v>4020</v>
      </c>
      <c r="P1702" s="243" t="s">
        <v>18206</v>
      </c>
      <c r="Q1702" s="244">
        <v>24850.21</v>
      </c>
      <c r="R1702" s="104"/>
      <c r="S1702" s="235" t="s">
        <v>34186</v>
      </c>
      <c r="T1702" s="236">
        <v>2661.8</v>
      </c>
      <c r="V1702" s="266" t="s">
        <v>13189</v>
      </c>
      <c r="W1702" s="267">
        <v>58307</v>
      </c>
      <c r="Y1702" s="245" t="s">
        <v>8466</v>
      </c>
      <c r="Z1702" s="246">
        <v>227472.69</v>
      </c>
    </row>
    <row r="1703" spans="1:26" ht="14.5" x14ac:dyDescent="0.35">
      <c r="A1703" s="259" t="s">
        <v>6140</v>
      </c>
      <c r="B1703" s="259"/>
      <c r="C1703" s="260">
        <v>1747046.03</v>
      </c>
      <c r="E1703" s="239" t="s">
        <v>2014</v>
      </c>
      <c r="F1703" s="239"/>
      <c r="G1703" s="240">
        <v>116752.8</v>
      </c>
      <c r="M1703" s="261" t="s">
        <v>37997</v>
      </c>
      <c r="N1703" s="262">
        <v>306</v>
      </c>
      <c r="P1703" s="243" t="s">
        <v>18207</v>
      </c>
      <c r="Q1703" s="244">
        <v>178897.36</v>
      </c>
      <c r="R1703" s="104"/>
      <c r="S1703" s="235" t="s">
        <v>34187</v>
      </c>
      <c r="T1703" s="236">
        <v>1723.21</v>
      </c>
      <c r="V1703" s="266" t="s">
        <v>13190</v>
      </c>
      <c r="W1703" s="267">
        <v>1747046.03</v>
      </c>
      <c r="Y1703" s="245" t="s">
        <v>8652</v>
      </c>
      <c r="Z1703" s="246">
        <v>177806.65</v>
      </c>
    </row>
    <row r="1704" spans="1:26" ht="14.5" x14ac:dyDescent="0.35">
      <c r="A1704" s="259" t="s">
        <v>6141</v>
      </c>
      <c r="B1704" s="259"/>
      <c r="C1704" s="260">
        <v>1637527.66</v>
      </c>
      <c r="E1704" s="239" t="s">
        <v>2015</v>
      </c>
      <c r="F1704" s="239"/>
      <c r="G1704" s="240">
        <v>9767</v>
      </c>
      <c r="M1704" s="261" t="s">
        <v>37998</v>
      </c>
      <c r="N1704" s="262">
        <v>36620.9</v>
      </c>
      <c r="P1704" s="243" t="s">
        <v>18208</v>
      </c>
      <c r="Q1704" s="244">
        <v>37102.639999999999</v>
      </c>
      <c r="R1704" s="104"/>
      <c r="S1704" s="235" t="s">
        <v>34188</v>
      </c>
      <c r="T1704" s="236">
        <v>491.88</v>
      </c>
      <c r="V1704" s="266" t="s">
        <v>13191</v>
      </c>
      <c r="W1704" s="267">
        <v>1637527.66</v>
      </c>
      <c r="Y1704" s="245" t="s">
        <v>8929</v>
      </c>
      <c r="Z1704" s="246">
        <v>66708.17</v>
      </c>
    </row>
    <row r="1705" spans="1:26" ht="14.5" x14ac:dyDescent="0.35">
      <c r="A1705" s="259" t="s">
        <v>6142</v>
      </c>
      <c r="B1705" s="259"/>
      <c r="C1705" s="260">
        <v>878533.42</v>
      </c>
      <c r="E1705" s="239" t="s">
        <v>4577</v>
      </c>
      <c r="F1705" s="239"/>
      <c r="G1705" s="240">
        <v>6629.12</v>
      </c>
      <c r="M1705" s="261" t="s">
        <v>49965</v>
      </c>
      <c r="N1705" s="262">
        <v>28797.03</v>
      </c>
      <c r="P1705" s="243" t="s">
        <v>18209</v>
      </c>
      <c r="Q1705" s="244">
        <v>64254.09</v>
      </c>
      <c r="R1705" s="104"/>
      <c r="S1705" s="235" t="s">
        <v>34189</v>
      </c>
      <c r="T1705" s="236">
        <v>7.96</v>
      </c>
      <c r="V1705" s="266" t="s">
        <v>13192</v>
      </c>
      <c r="W1705" s="267">
        <v>878533.42</v>
      </c>
      <c r="Y1705" s="245" t="s">
        <v>9193</v>
      </c>
      <c r="Z1705" s="246">
        <v>156156.09</v>
      </c>
    </row>
    <row r="1706" spans="1:26" ht="14.5" x14ac:dyDescent="0.35">
      <c r="A1706" s="259" t="s">
        <v>6143</v>
      </c>
      <c r="B1706" s="259"/>
      <c r="C1706" s="260">
        <v>16034.64</v>
      </c>
      <c r="E1706" s="239" t="s">
        <v>2016</v>
      </c>
      <c r="F1706" s="239"/>
      <c r="G1706" s="240">
        <v>2005</v>
      </c>
      <c r="M1706" s="261" t="s">
        <v>37999</v>
      </c>
      <c r="N1706" s="262">
        <v>5001.47</v>
      </c>
      <c r="P1706" s="243" t="s">
        <v>18210</v>
      </c>
      <c r="Q1706" s="244">
        <v>20820.060000000001</v>
      </c>
      <c r="R1706" s="104"/>
      <c r="S1706" s="235" t="s">
        <v>15642</v>
      </c>
      <c r="T1706" s="236">
        <v>2596.81</v>
      </c>
      <c r="V1706" s="266" t="s">
        <v>13193</v>
      </c>
      <c r="W1706" s="267">
        <v>16034.64</v>
      </c>
      <c r="Y1706" s="245" t="s">
        <v>9580</v>
      </c>
      <c r="Z1706" s="246">
        <v>15445</v>
      </c>
    </row>
    <row r="1707" spans="1:26" ht="14.5" x14ac:dyDescent="0.35">
      <c r="A1707" s="259" t="s">
        <v>6144</v>
      </c>
      <c r="B1707" s="259"/>
      <c r="C1707" s="260">
        <v>2292613.3199999998</v>
      </c>
      <c r="E1707" s="239" t="s">
        <v>4578</v>
      </c>
      <c r="F1707" s="239"/>
      <c r="G1707" s="240">
        <v>6829.26</v>
      </c>
      <c r="M1707" s="261" t="s">
        <v>49966</v>
      </c>
      <c r="N1707" s="262">
        <v>15783.02</v>
      </c>
      <c r="P1707" s="243" t="s">
        <v>15060</v>
      </c>
      <c r="Q1707" s="244">
        <v>250157.7</v>
      </c>
      <c r="R1707" s="104"/>
      <c r="S1707" s="235" t="s">
        <v>15643</v>
      </c>
      <c r="T1707" s="236">
        <v>198.65</v>
      </c>
      <c r="V1707" s="266" t="s">
        <v>13194</v>
      </c>
      <c r="W1707" s="267">
        <v>2292613.3199999998</v>
      </c>
      <c r="Y1707" s="245" t="s">
        <v>9836</v>
      </c>
      <c r="Z1707" s="246">
        <v>156744.12</v>
      </c>
    </row>
    <row r="1708" spans="1:26" ht="14.5" x14ac:dyDescent="0.35">
      <c r="A1708" s="259" t="s">
        <v>6145</v>
      </c>
      <c r="B1708" s="259"/>
      <c r="C1708" s="260">
        <v>39399686.829999998</v>
      </c>
      <c r="E1708" s="239" t="s">
        <v>2017</v>
      </c>
      <c r="F1708" s="239"/>
      <c r="G1708" s="240">
        <v>253230</v>
      </c>
      <c r="M1708" s="261" t="s">
        <v>45012</v>
      </c>
      <c r="N1708" s="262">
        <v>2453</v>
      </c>
      <c r="P1708" s="243" t="s">
        <v>15061</v>
      </c>
      <c r="Q1708" s="244">
        <v>102854.45</v>
      </c>
      <c r="R1708" s="104"/>
      <c r="S1708" s="235" t="s">
        <v>15644</v>
      </c>
      <c r="T1708" s="236">
        <v>511.57</v>
      </c>
      <c r="V1708" s="266" t="s">
        <v>13195</v>
      </c>
      <c r="W1708" s="267">
        <v>39399686.829999998</v>
      </c>
      <c r="Y1708" s="245" t="s">
        <v>10167</v>
      </c>
      <c r="Z1708" s="246">
        <v>488787.21</v>
      </c>
    </row>
    <row r="1709" spans="1:26" ht="14.5" x14ac:dyDescent="0.35">
      <c r="A1709" s="259" t="s">
        <v>6146</v>
      </c>
      <c r="B1709" s="259"/>
      <c r="C1709" s="260">
        <v>1922319.46</v>
      </c>
      <c r="E1709" s="239" t="s">
        <v>2018</v>
      </c>
      <c r="F1709" s="239"/>
      <c r="G1709" s="240">
        <v>7535.84</v>
      </c>
      <c r="M1709" s="261" t="s">
        <v>49967</v>
      </c>
      <c r="N1709" s="262">
        <v>81750.070000000007</v>
      </c>
      <c r="P1709" s="243" t="s">
        <v>18211</v>
      </c>
      <c r="Q1709" s="244">
        <v>691581.94</v>
      </c>
      <c r="R1709" s="104"/>
      <c r="S1709" s="235" t="s">
        <v>15645</v>
      </c>
      <c r="T1709" s="236">
        <v>2596.81</v>
      </c>
      <c r="V1709" s="266" t="s">
        <v>13196</v>
      </c>
      <c r="W1709" s="267">
        <v>1922319.46</v>
      </c>
      <c r="Y1709" s="245" t="s">
        <v>12146</v>
      </c>
      <c r="Z1709" s="246">
        <v>10700</v>
      </c>
    </row>
    <row r="1710" spans="1:26" ht="14.5" x14ac:dyDescent="0.35">
      <c r="A1710" s="259" t="s">
        <v>6149</v>
      </c>
      <c r="B1710" s="259"/>
      <c r="C1710" s="260">
        <v>112387.55</v>
      </c>
      <c r="E1710" s="239" t="s">
        <v>2019</v>
      </c>
      <c r="F1710" s="239"/>
      <c r="G1710" s="240">
        <v>171682</v>
      </c>
      <c r="M1710" s="261" t="s">
        <v>38000</v>
      </c>
      <c r="N1710" s="262">
        <v>49408.37</v>
      </c>
      <c r="P1710" s="243" t="s">
        <v>15062</v>
      </c>
      <c r="Q1710" s="244">
        <v>7547.6</v>
      </c>
      <c r="R1710" s="104"/>
      <c r="S1710" s="235" t="s">
        <v>34190</v>
      </c>
      <c r="T1710" s="236">
        <v>2832.38</v>
      </c>
      <c r="V1710" s="266" t="s">
        <v>13199</v>
      </c>
      <c r="W1710" s="267">
        <v>112387.55</v>
      </c>
      <c r="Y1710" s="245" t="s">
        <v>12435</v>
      </c>
      <c r="Z1710" s="246">
        <v>54929.33</v>
      </c>
    </row>
    <row r="1711" spans="1:26" ht="14.5" x14ac:dyDescent="0.35">
      <c r="A1711" s="259" t="s">
        <v>6151</v>
      </c>
      <c r="B1711" s="259"/>
      <c r="C1711" s="260">
        <v>7835</v>
      </c>
      <c r="E1711" s="239" t="s">
        <v>2020</v>
      </c>
      <c r="F1711" s="239"/>
      <c r="G1711" s="240">
        <v>3972</v>
      </c>
      <c r="M1711" s="261" t="s">
        <v>49968</v>
      </c>
      <c r="N1711" s="262">
        <v>31642.36</v>
      </c>
      <c r="P1711" s="243" t="s">
        <v>15063</v>
      </c>
      <c r="Q1711" s="244">
        <v>20070.57</v>
      </c>
      <c r="R1711" s="104"/>
      <c r="S1711" s="235" t="s">
        <v>34191</v>
      </c>
      <c r="T1711" s="236">
        <v>9236.7099999999991</v>
      </c>
      <c r="V1711" s="266" t="s">
        <v>13201</v>
      </c>
      <c r="W1711" s="267">
        <v>7835</v>
      </c>
      <c r="Y1711" s="245" t="s">
        <v>13160</v>
      </c>
      <c r="Z1711" s="246">
        <v>370414.15</v>
      </c>
    </row>
    <row r="1712" spans="1:26" ht="14.5" x14ac:dyDescent="0.35">
      <c r="A1712" s="259" t="s">
        <v>6152</v>
      </c>
      <c r="B1712" s="259"/>
      <c r="C1712" s="260">
        <v>100256.7</v>
      </c>
      <c r="E1712" s="239" t="s">
        <v>2021</v>
      </c>
      <c r="F1712" s="239"/>
      <c r="G1712" s="240">
        <v>78610</v>
      </c>
      <c r="M1712" s="261" t="s">
        <v>38001</v>
      </c>
      <c r="N1712" s="262">
        <v>12434.32</v>
      </c>
      <c r="P1712" s="243" t="s">
        <v>15064</v>
      </c>
      <c r="Q1712" s="244">
        <v>10919.44</v>
      </c>
      <c r="R1712" s="104"/>
      <c r="S1712" s="235" t="s">
        <v>15646</v>
      </c>
      <c r="T1712" s="236">
        <v>1038.42</v>
      </c>
      <c r="V1712" s="266" t="s">
        <v>13202</v>
      </c>
      <c r="W1712" s="267">
        <v>100256.7</v>
      </c>
      <c r="Y1712" s="245" t="s">
        <v>13954</v>
      </c>
      <c r="Z1712" s="246">
        <v>5290</v>
      </c>
    </row>
    <row r="1713" spans="1:26" ht="14.5" x14ac:dyDescent="0.35">
      <c r="A1713" s="259" t="s">
        <v>6153</v>
      </c>
      <c r="B1713" s="259"/>
      <c r="C1713" s="260">
        <v>891804.18</v>
      </c>
      <c r="E1713" s="239" t="s">
        <v>2022</v>
      </c>
      <c r="F1713" s="239"/>
      <c r="G1713" s="240">
        <v>430348</v>
      </c>
      <c r="M1713" s="261" t="s">
        <v>52958</v>
      </c>
      <c r="N1713" s="262">
        <v>15963.68</v>
      </c>
      <c r="P1713" s="243" t="s">
        <v>18212</v>
      </c>
      <c r="Q1713" s="244">
        <v>6157.5</v>
      </c>
      <c r="R1713" s="104"/>
      <c r="S1713" s="235" t="s">
        <v>15647</v>
      </c>
      <c r="T1713" s="236">
        <v>2786.86</v>
      </c>
      <c r="V1713" s="266" t="s">
        <v>13203</v>
      </c>
      <c r="W1713" s="267">
        <v>891804.18</v>
      </c>
      <c r="Y1713" s="245" t="s">
        <v>10732</v>
      </c>
      <c r="Z1713" s="246">
        <v>2185245.9</v>
      </c>
    </row>
    <row r="1714" spans="1:26" ht="14.5" x14ac:dyDescent="0.35">
      <c r="A1714" s="259" t="s">
        <v>6155</v>
      </c>
      <c r="B1714" s="259"/>
      <c r="C1714" s="260">
        <v>198870.73</v>
      </c>
      <c r="E1714" s="239" t="s">
        <v>2023</v>
      </c>
      <c r="F1714" s="239"/>
      <c r="G1714" s="240">
        <v>38913.949999999997</v>
      </c>
      <c r="M1714" s="261" t="s">
        <v>52959</v>
      </c>
      <c r="N1714" s="262">
        <v>1116.32</v>
      </c>
      <c r="P1714" s="243" t="s">
        <v>15067</v>
      </c>
      <c r="Q1714" s="244">
        <v>3647.5</v>
      </c>
      <c r="R1714" s="104"/>
      <c r="S1714" s="235" t="s">
        <v>23958</v>
      </c>
      <c r="T1714" s="236">
        <v>2661.8</v>
      </c>
      <c r="V1714" s="266" t="s">
        <v>13205</v>
      </c>
      <c r="W1714" s="267">
        <v>198870.73</v>
      </c>
      <c r="Y1714" s="245" t="s">
        <v>7570</v>
      </c>
      <c r="Z1714" s="246">
        <v>10872.75</v>
      </c>
    </row>
    <row r="1715" spans="1:26" ht="14.5" x14ac:dyDescent="0.35">
      <c r="A1715" s="259" t="s">
        <v>6156</v>
      </c>
      <c r="B1715" s="259"/>
      <c r="C1715" s="260">
        <v>27087.3</v>
      </c>
      <c r="E1715" s="239" t="s">
        <v>2024</v>
      </c>
      <c r="F1715" s="239"/>
      <c r="G1715" s="240">
        <v>75623.72</v>
      </c>
      <c r="M1715" s="261" t="s">
        <v>47538</v>
      </c>
      <c r="N1715" s="262">
        <v>27012.54</v>
      </c>
      <c r="P1715" s="243" t="s">
        <v>15071</v>
      </c>
      <c r="Q1715" s="244">
        <v>92287.83</v>
      </c>
      <c r="R1715" s="104"/>
      <c r="S1715" s="235" t="s">
        <v>23962</v>
      </c>
      <c r="T1715" s="236">
        <v>1723.21</v>
      </c>
      <c r="V1715" s="266" t="s">
        <v>13206</v>
      </c>
      <c r="W1715" s="267">
        <v>27087.3</v>
      </c>
      <c r="Y1715" s="245" t="s">
        <v>7978</v>
      </c>
      <c r="Z1715" s="246">
        <v>609</v>
      </c>
    </row>
    <row r="1716" spans="1:26" ht="14.5" x14ac:dyDescent="0.35">
      <c r="A1716" s="259" t="s">
        <v>6157</v>
      </c>
      <c r="B1716" s="259"/>
      <c r="C1716" s="260">
        <v>508934.58</v>
      </c>
      <c r="E1716" s="239" t="s">
        <v>2025</v>
      </c>
      <c r="F1716" s="239"/>
      <c r="G1716" s="240">
        <v>76500</v>
      </c>
      <c r="M1716" s="261" t="s">
        <v>47539</v>
      </c>
      <c r="N1716" s="262">
        <v>2066.46</v>
      </c>
      <c r="P1716" s="243" t="s">
        <v>18213</v>
      </c>
      <c r="Q1716" s="244">
        <v>19860.8</v>
      </c>
      <c r="R1716" s="104"/>
      <c r="S1716" s="235" t="s">
        <v>23963</v>
      </c>
      <c r="T1716" s="236">
        <v>491.88</v>
      </c>
      <c r="V1716" s="266" t="s">
        <v>13207</v>
      </c>
      <c r="W1716" s="267">
        <v>508934.58</v>
      </c>
      <c r="Y1716" s="245" t="s">
        <v>8242</v>
      </c>
      <c r="Z1716" s="246">
        <v>25638</v>
      </c>
    </row>
    <row r="1717" spans="1:26" ht="14.5" x14ac:dyDescent="0.35">
      <c r="A1717" s="259" t="s">
        <v>6159</v>
      </c>
      <c r="B1717" s="259"/>
      <c r="C1717" s="260">
        <v>293919.93</v>
      </c>
      <c r="E1717" s="239" t="s">
        <v>2026</v>
      </c>
      <c r="F1717" s="239"/>
      <c r="G1717" s="240">
        <v>2252.67</v>
      </c>
      <c r="M1717" s="261" t="s">
        <v>47540</v>
      </c>
      <c r="N1717" s="262">
        <v>6022642.1299999999</v>
      </c>
      <c r="P1717" s="243" t="s">
        <v>15072</v>
      </c>
      <c r="Q1717" s="244">
        <v>27927</v>
      </c>
      <c r="R1717" s="104"/>
      <c r="S1717" s="235" t="s">
        <v>34192</v>
      </c>
      <c r="T1717" s="236">
        <v>7.96</v>
      </c>
      <c r="V1717" s="266" t="s">
        <v>13209</v>
      </c>
      <c r="W1717" s="267">
        <v>293919.93</v>
      </c>
      <c r="Y1717" s="245" t="s">
        <v>8653</v>
      </c>
      <c r="Z1717" s="246">
        <v>6662</v>
      </c>
    </row>
    <row r="1718" spans="1:26" ht="14.5" x14ac:dyDescent="0.35">
      <c r="A1718" s="259" t="s">
        <v>6160</v>
      </c>
      <c r="B1718" s="259"/>
      <c r="C1718" s="260">
        <v>105</v>
      </c>
      <c r="E1718" s="239" t="s">
        <v>4579</v>
      </c>
      <c r="F1718" s="239"/>
      <c r="G1718" s="240">
        <v>1726</v>
      </c>
      <c r="M1718" s="261" t="s">
        <v>47541</v>
      </c>
      <c r="N1718" s="262">
        <v>460731.63</v>
      </c>
      <c r="P1718" s="243" t="s">
        <v>18214</v>
      </c>
      <c r="Q1718" s="244">
        <v>19598.759999999998</v>
      </c>
      <c r="R1718" s="104"/>
      <c r="S1718" s="235" t="s">
        <v>15648</v>
      </c>
      <c r="T1718" s="236">
        <v>8600</v>
      </c>
      <c r="V1718" s="266" t="s">
        <v>13210</v>
      </c>
      <c r="W1718" s="267">
        <v>105</v>
      </c>
      <c r="Y1718" s="245" t="s">
        <v>9068</v>
      </c>
      <c r="Z1718" s="246">
        <v>5679</v>
      </c>
    </row>
    <row r="1719" spans="1:26" ht="14.5" x14ac:dyDescent="0.35">
      <c r="A1719" s="259" t="s">
        <v>6161</v>
      </c>
      <c r="B1719" s="259"/>
      <c r="C1719" s="260">
        <v>37461.72</v>
      </c>
      <c r="E1719" s="239" t="s">
        <v>2027</v>
      </c>
      <c r="F1719" s="239"/>
      <c r="G1719" s="240">
        <v>89696.9</v>
      </c>
      <c r="M1719" s="261" t="s">
        <v>18234</v>
      </c>
      <c r="N1719" s="262">
        <v>8109</v>
      </c>
      <c r="P1719" s="243" t="s">
        <v>18215</v>
      </c>
      <c r="Q1719" s="244">
        <v>20000</v>
      </c>
      <c r="R1719" s="104"/>
      <c r="S1719" s="235" t="s">
        <v>15649</v>
      </c>
      <c r="T1719" s="236">
        <v>657.83</v>
      </c>
      <c r="V1719" s="266" t="s">
        <v>13211</v>
      </c>
      <c r="W1719" s="267">
        <v>37461.72</v>
      </c>
      <c r="Y1719" s="245" t="s">
        <v>9837</v>
      </c>
      <c r="Z1719" s="246">
        <v>1770</v>
      </c>
    </row>
    <row r="1720" spans="1:26" ht="14.5" x14ac:dyDescent="0.35">
      <c r="A1720" s="259" t="s">
        <v>6179</v>
      </c>
      <c r="B1720" s="259"/>
      <c r="C1720" s="260">
        <v>1345051.32</v>
      </c>
      <c r="E1720" s="239" t="s">
        <v>2028</v>
      </c>
      <c r="F1720" s="239"/>
      <c r="G1720" s="240">
        <v>7476</v>
      </c>
      <c r="M1720" s="261" t="s">
        <v>15073</v>
      </c>
      <c r="N1720" s="262">
        <v>359.8</v>
      </c>
      <c r="P1720" s="243" t="s">
        <v>18216</v>
      </c>
      <c r="Q1720" s="244">
        <v>28130</v>
      </c>
      <c r="R1720" s="104"/>
      <c r="S1720" s="235" t="s">
        <v>15650</v>
      </c>
      <c r="T1720" s="236">
        <v>788</v>
      </c>
      <c r="V1720" s="266" t="s">
        <v>13229</v>
      </c>
      <c r="W1720" s="267">
        <v>1345051.32</v>
      </c>
      <c r="Y1720" s="245" t="s">
        <v>10168</v>
      </c>
      <c r="Z1720" s="246">
        <v>44735</v>
      </c>
    </row>
    <row r="1721" spans="1:26" ht="14.5" x14ac:dyDescent="0.35">
      <c r="A1721" s="259" t="s">
        <v>6163</v>
      </c>
      <c r="B1721" s="259"/>
      <c r="C1721" s="260">
        <v>12927.37</v>
      </c>
      <c r="E1721" s="239" t="s">
        <v>2029</v>
      </c>
      <c r="F1721" s="239"/>
      <c r="G1721" s="240">
        <v>24334.65</v>
      </c>
      <c r="M1721" s="261" t="s">
        <v>55767</v>
      </c>
      <c r="N1721" s="262">
        <v>6903.6</v>
      </c>
      <c r="P1721" s="243" t="s">
        <v>18217</v>
      </c>
      <c r="Q1721" s="244">
        <v>28130</v>
      </c>
      <c r="R1721" s="104"/>
      <c r="S1721" s="235" t="s">
        <v>15651</v>
      </c>
      <c r="T1721" s="236">
        <v>2116.17</v>
      </c>
      <c r="V1721" s="266" t="s">
        <v>13213</v>
      </c>
      <c r="W1721" s="267">
        <v>12927.37</v>
      </c>
      <c r="Y1721" s="245" t="s">
        <v>10733</v>
      </c>
      <c r="Z1721" s="246">
        <v>95965.75</v>
      </c>
    </row>
    <row r="1722" spans="1:26" ht="14.5" x14ac:dyDescent="0.35">
      <c r="A1722" s="259" t="s">
        <v>6164</v>
      </c>
      <c r="B1722" s="259"/>
      <c r="C1722" s="260">
        <v>120902.89</v>
      </c>
      <c r="E1722" s="239" t="s">
        <v>2030</v>
      </c>
      <c r="F1722" s="239"/>
      <c r="G1722" s="240">
        <v>35302.120000000003</v>
      </c>
      <c r="M1722" s="261" t="s">
        <v>35118</v>
      </c>
      <c r="N1722" s="262">
        <v>232844.4</v>
      </c>
      <c r="P1722" s="243" t="s">
        <v>18218</v>
      </c>
      <c r="Q1722" s="244">
        <v>41560</v>
      </c>
      <c r="R1722" s="104"/>
      <c r="S1722" s="235" t="s">
        <v>34193</v>
      </c>
      <c r="T1722" s="236">
        <v>2246.85</v>
      </c>
      <c r="V1722" s="266" t="s">
        <v>13214</v>
      </c>
      <c r="W1722" s="267">
        <v>120902.89</v>
      </c>
      <c r="Y1722" s="245" t="s">
        <v>7571</v>
      </c>
      <c r="Z1722" s="246">
        <v>484011</v>
      </c>
    </row>
    <row r="1723" spans="1:26" ht="14.5" x14ac:dyDescent="0.35">
      <c r="A1723" s="259" t="s">
        <v>6165</v>
      </c>
      <c r="B1723" s="259"/>
      <c r="C1723" s="260">
        <v>58985.65</v>
      </c>
      <c r="E1723" s="239" t="s">
        <v>2031</v>
      </c>
      <c r="F1723" s="239"/>
      <c r="G1723" s="240">
        <v>411692.05</v>
      </c>
      <c r="M1723" s="261" t="s">
        <v>51973</v>
      </c>
      <c r="N1723" s="262">
        <v>5152.6000000000004</v>
      </c>
      <c r="P1723" s="243" t="s">
        <v>18219</v>
      </c>
      <c r="Q1723" s="244">
        <v>1473.04</v>
      </c>
      <c r="R1723" s="104"/>
      <c r="S1723" s="235" t="s">
        <v>15652</v>
      </c>
      <c r="T1723" s="236">
        <v>8600</v>
      </c>
      <c r="V1723" s="266" t="s">
        <v>13215</v>
      </c>
      <c r="W1723" s="267">
        <v>58985.65</v>
      </c>
      <c r="Y1723" s="245" t="s">
        <v>7785</v>
      </c>
      <c r="Z1723" s="246">
        <v>70100</v>
      </c>
    </row>
    <row r="1724" spans="1:26" ht="14.5" x14ac:dyDescent="0.35">
      <c r="A1724" s="259" t="s">
        <v>6166</v>
      </c>
      <c r="B1724" s="259"/>
      <c r="C1724" s="260">
        <v>117888.12</v>
      </c>
      <c r="E1724" s="239" t="s">
        <v>2032</v>
      </c>
      <c r="F1724" s="239"/>
      <c r="G1724" s="240">
        <v>11940</v>
      </c>
      <c r="M1724" s="261" t="s">
        <v>36551</v>
      </c>
      <c r="N1724" s="262">
        <v>116128</v>
      </c>
      <c r="P1724" s="243" t="s">
        <v>18220</v>
      </c>
      <c r="Q1724" s="244">
        <v>8826.69</v>
      </c>
      <c r="R1724" s="104"/>
      <c r="S1724" s="235" t="s">
        <v>15653</v>
      </c>
      <c r="T1724" s="236">
        <v>657.83</v>
      </c>
      <c r="V1724" s="266" t="s">
        <v>13216</v>
      </c>
      <c r="W1724" s="267">
        <v>117888.12</v>
      </c>
      <c r="Y1724" s="245" t="s">
        <v>7979</v>
      </c>
      <c r="Z1724" s="246">
        <v>26043.95</v>
      </c>
    </row>
    <row r="1725" spans="1:26" ht="14.5" x14ac:dyDescent="0.35">
      <c r="A1725" s="259" t="s">
        <v>6167</v>
      </c>
      <c r="B1725" s="259"/>
      <c r="C1725" s="260">
        <v>93929.22</v>
      </c>
      <c r="E1725" s="239" t="s">
        <v>2033</v>
      </c>
      <c r="F1725" s="239"/>
      <c r="G1725" s="240">
        <v>60728</v>
      </c>
      <c r="M1725" s="261" t="s">
        <v>18235</v>
      </c>
      <c r="N1725" s="262">
        <v>107031.82</v>
      </c>
      <c r="P1725" s="243" t="s">
        <v>18221</v>
      </c>
      <c r="Q1725" s="244">
        <v>9250.07</v>
      </c>
      <c r="R1725" s="104"/>
      <c r="S1725" s="235" t="s">
        <v>15654</v>
      </c>
      <c r="T1725" s="236">
        <v>788</v>
      </c>
      <c r="V1725" s="266" t="s">
        <v>13217</v>
      </c>
      <c r="W1725" s="267">
        <v>93929.22</v>
      </c>
      <c r="Y1725" s="245" t="s">
        <v>8243</v>
      </c>
      <c r="Z1725" s="246">
        <v>467508</v>
      </c>
    </row>
    <row r="1726" spans="1:26" ht="14.5" x14ac:dyDescent="0.35">
      <c r="A1726" s="259" t="s">
        <v>6168</v>
      </c>
      <c r="B1726" s="259"/>
      <c r="C1726" s="260">
        <v>163461.62</v>
      </c>
      <c r="E1726" s="239" t="s">
        <v>2034</v>
      </c>
      <c r="F1726" s="239"/>
      <c r="G1726" s="240">
        <v>54006.99</v>
      </c>
      <c r="M1726" s="261" t="s">
        <v>18237</v>
      </c>
      <c r="N1726" s="262">
        <v>8187.82</v>
      </c>
      <c r="P1726" s="243" t="s">
        <v>18222</v>
      </c>
      <c r="Q1726" s="244">
        <v>27711.35</v>
      </c>
      <c r="R1726" s="104"/>
      <c r="S1726" s="235" t="s">
        <v>15655</v>
      </c>
      <c r="T1726" s="236">
        <v>2116.17</v>
      </c>
      <c r="V1726" s="266" t="s">
        <v>13218</v>
      </c>
      <c r="W1726" s="267">
        <v>163461.62</v>
      </c>
      <c r="Y1726" s="245" t="s">
        <v>8654</v>
      </c>
      <c r="Z1726" s="246">
        <v>43382</v>
      </c>
    </row>
    <row r="1727" spans="1:26" ht="14.5" x14ac:dyDescent="0.35">
      <c r="A1727" s="259" t="s">
        <v>6169</v>
      </c>
      <c r="B1727" s="259"/>
      <c r="C1727" s="260">
        <v>25103.279999999999</v>
      </c>
      <c r="E1727" s="239" t="s">
        <v>2035</v>
      </c>
      <c r="F1727" s="239"/>
      <c r="G1727" s="240">
        <v>156</v>
      </c>
      <c r="M1727" s="261" t="s">
        <v>18238</v>
      </c>
      <c r="N1727" s="262">
        <v>28293.26</v>
      </c>
      <c r="P1727" s="243" t="s">
        <v>18223</v>
      </c>
      <c r="Q1727" s="244">
        <v>11711.92</v>
      </c>
      <c r="R1727" s="104"/>
      <c r="S1727" s="235" t="s">
        <v>23998</v>
      </c>
      <c r="T1727" s="236">
        <v>2246.85</v>
      </c>
      <c r="V1727" s="266" t="s">
        <v>13219</v>
      </c>
      <c r="W1727" s="267">
        <v>25103.279999999999</v>
      </c>
      <c r="Y1727" s="245" t="s">
        <v>8824</v>
      </c>
      <c r="Z1727" s="246">
        <v>28182</v>
      </c>
    </row>
    <row r="1728" spans="1:26" ht="14.5" x14ac:dyDescent="0.35">
      <c r="A1728" s="259" t="s">
        <v>6171</v>
      </c>
      <c r="B1728" s="259"/>
      <c r="C1728" s="260">
        <v>585565.55000000005</v>
      </c>
      <c r="E1728" s="239" t="s">
        <v>2036</v>
      </c>
      <c r="F1728" s="239"/>
      <c r="G1728" s="240">
        <v>330160.33</v>
      </c>
      <c r="M1728" s="261" t="s">
        <v>35119</v>
      </c>
      <c r="N1728" s="262">
        <v>793.51</v>
      </c>
      <c r="P1728" s="243" t="s">
        <v>18224</v>
      </c>
      <c r="Q1728" s="244">
        <v>554844.21</v>
      </c>
      <c r="R1728" s="104"/>
      <c r="S1728" s="235" t="s">
        <v>34194</v>
      </c>
      <c r="T1728" s="236">
        <v>11446.75</v>
      </c>
      <c r="V1728" s="266" t="s">
        <v>13221</v>
      </c>
      <c r="W1728" s="267">
        <v>585565.55000000005</v>
      </c>
      <c r="Y1728" s="245" t="s">
        <v>8930</v>
      </c>
      <c r="Z1728" s="246">
        <v>119034</v>
      </c>
    </row>
    <row r="1729" spans="1:26" ht="14.5" x14ac:dyDescent="0.35">
      <c r="A1729" s="259" t="s">
        <v>6172</v>
      </c>
      <c r="B1729" s="259"/>
      <c r="C1729" s="260">
        <v>142574.01999999999</v>
      </c>
      <c r="E1729" s="239" t="s">
        <v>2037</v>
      </c>
      <c r="F1729" s="239"/>
      <c r="G1729" s="240">
        <v>1340729</v>
      </c>
      <c r="M1729" s="261" t="s">
        <v>35120</v>
      </c>
      <c r="N1729" s="262">
        <v>612.58000000000004</v>
      </c>
      <c r="P1729" s="243" t="s">
        <v>18225</v>
      </c>
      <c r="Q1729" s="244">
        <v>13642.5</v>
      </c>
      <c r="R1729" s="104"/>
      <c r="S1729" s="235" t="s">
        <v>34195</v>
      </c>
      <c r="T1729" s="236">
        <v>18295.25</v>
      </c>
      <c r="V1729" s="266" t="s">
        <v>13222</v>
      </c>
      <c r="W1729" s="267">
        <v>142574.01999999999</v>
      </c>
      <c r="Y1729" s="245" t="s">
        <v>9194</v>
      </c>
      <c r="Z1729" s="246">
        <v>148330.98000000001</v>
      </c>
    </row>
    <row r="1730" spans="1:26" ht="14.5" x14ac:dyDescent="0.35">
      <c r="A1730" s="259" t="s">
        <v>6173</v>
      </c>
      <c r="B1730" s="259"/>
      <c r="C1730" s="260">
        <v>145175.56</v>
      </c>
      <c r="E1730" s="239" t="s">
        <v>2038</v>
      </c>
      <c r="F1730" s="239"/>
      <c r="G1730" s="240">
        <v>10195</v>
      </c>
      <c r="M1730" s="261" t="s">
        <v>18239</v>
      </c>
      <c r="N1730" s="262">
        <v>6208.01</v>
      </c>
      <c r="P1730" s="243" t="s">
        <v>18226</v>
      </c>
      <c r="Q1730" s="244">
        <v>39055</v>
      </c>
      <c r="R1730" s="104"/>
      <c r="S1730" s="235" t="s">
        <v>34196</v>
      </c>
      <c r="T1730" s="236">
        <v>3740</v>
      </c>
      <c r="V1730" s="266" t="s">
        <v>13223</v>
      </c>
      <c r="W1730" s="267">
        <v>145175.56</v>
      </c>
      <c r="Y1730" s="245" t="s">
        <v>9581</v>
      </c>
      <c r="Z1730" s="246">
        <v>26098.55</v>
      </c>
    </row>
    <row r="1731" spans="1:26" ht="14.5" x14ac:dyDescent="0.35">
      <c r="A1731" s="259" t="s">
        <v>6174</v>
      </c>
      <c r="B1731" s="259"/>
      <c r="C1731" s="260">
        <v>44063.67</v>
      </c>
      <c r="E1731" s="239" t="s">
        <v>2039</v>
      </c>
      <c r="F1731" s="239"/>
      <c r="G1731" s="240">
        <v>45584.22</v>
      </c>
      <c r="M1731" s="261" t="s">
        <v>18240</v>
      </c>
      <c r="N1731" s="262">
        <v>62047.67</v>
      </c>
      <c r="P1731" s="243" t="s">
        <v>18227</v>
      </c>
      <c r="Q1731" s="244">
        <v>757762.29</v>
      </c>
      <c r="R1731" s="104"/>
      <c r="S1731" s="235" t="s">
        <v>34197</v>
      </c>
      <c r="T1731" s="236">
        <v>30904</v>
      </c>
      <c r="V1731" s="266" t="s">
        <v>13224</v>
      </c>
      <c r="W1731" s="267">
        <v>44063.67</v>
      </c>
      <c r="Y1731" s="245" t="s">
        <v>9838</v>
      </c>
      <c r="Z1731" s="246">
        <v>304710.55</v>
      </c>
    </row>
    <row r="1732" spans="1:26" ht="14.5" x14ac:dyDescent="0.35">
      <c r="A1732" s="259" t="s">
        <v>6175</v>
      </c>
      <c r="B1732" s="259"/>
      <c r="C1732" s="260">
        <v>15459.73</v>
      </c>
      <c r="E1732" s="239" t="s">
        <v>2040</v>
      </c>
      <c r="F1732" s="239"/>
      <c r="G1732" s="240">
        <v>96410.41</v>
      </c>
      <c r="M1732" s="261" t="s">
        <v>18241</v>
      </c>
      <c r="N1732" s="262">
        <v>4746.71</v>
      </c>
      <c r="P1732" s="243" t="s">
        <v>18228</v>
      </c>
      <c r="Q1732" s="244">
        <v>91595</v>
      </c>
      <c r="R1732" s="104"/>
      <c r="S1732" s="235" t="s">
        <v>24030</v>
      </c>
      <c r="T1732" s="236">
        <v>11446.75</v>
      </c>
      <c r="V1732" s="266" t="s">
        <v>13225</v>
      </c>
      <c r="W1732" s="267">
        <v>15459.73</v>
      </c>
      <c r="Y1732" s="245" t="s">
        <v>10169</v>
      </c>
      <c r="Z1732" s="246">
        <v>2098049.7200000002</v>
      </c>
    </row>
    <row r="1733" spans="1:26" ht="14.5" x14ac:dyDescent="0.35">
      <c r="A1733" s="259" t="s">
        <v>6176</v>
      </c>
      <c r="B1733" s="259"/>
      <c r="C1733" s="260">
        <v>169308.79999999999</v>
      </c>
      <c r="E1733" s="239" t="s">
        <v>2041</v>
      </c>
      <c r="F1733" s="239"/>
      <c r="G1733" s="240">
        <v>277844.01</v>
      </c>
      <c r="M1733" s="261" t="s">
        <v>18242</v>
      </c>
      <c r="N1733" s="262">
        <v>13453.3</v>
      </c>
      <c r="P1733" s="243" t="s">
        <v>18229</v>
      </c>
      <c r="Q1733" s="244">
        <v>2184031.3199999998</v>
      </c>
      <c r="R1733" s="104"/>
      <c r="S1733" s="235" t="s">
        <v>34198</v>
      </c>
      <c r="T1733" s="236">
        <v>18295.25</v>
      </c>
      <c r="V1733" s="266" t="s">
        <v>13226</v>
      </c>
      <c r="W1733" s="267">
        <v>169308.79999999999</v>
      </c>
      <c r="Y1733" s="245" t="s">
        <v>10388</v>
      </c>
      <c r="Z1733" s="246">
        <v>93649.8</v>
      </c>
    </row>
    <row r="1734" spans="1:26" ht="14.5" x14ac:dyDescent="0.35">
      <c r="A1734" s="259" t="s">
        <v>6180</v>
      </c>
      <c r="B1734" s="259"/>
      <c r="C1734" s="260">
        <v>3607861.12</v>
      </c>
      <c r="E1734" s="239" t="s">
        <v>2042</v>
      </c>
      <c r="F1734" s="239"/>
      <c r="G1734" s="240">
        <v>33296.959999999999</v>
      </c>
      <c r="M1734" s="261" t="s">
        <v>18243</v>
      </c>
      <c r="N1734" s="262">
        <v>87325.7</v>
      </c>
      <c r="P1734" s="243" t="s">
        <v>18230</v>
      </c>
      <c r="Q1734" s="244">
        <v>6710</v>
      </c>
      <c r="R1734" s="104"/>
      <c r="S1734" s="235" t="s">
        <v>24031</v>
      </c>
      <c r="T1734" s="236">
        <v>3740</v>
      </c>
      <c r="V1734" s="266" t="s">
        <v>13230</v>
      </c>
      <c r="W1734" s="267">
        <v>3607861.12</v>
      </c>
      <c r="Y1734" s="245" t="s">
        <v>10471</v>
      </c>
      <c r="Z1734" s="246">
        <v>10835.95</v>
      </c>
    </row>
    <row r="1735" spans="1:26" ht="14.5" x14ac:dyDescent="0.35">
      <c r="A1735" s="259" t="s">
        <v>6181</v>
      </c>
      <c r="B1735" s="259"/>
      <c r="C1735" s="260">
        <v>38378.61</v>
      </c>
      <c r="E1735" s="239" t="s">
        <v>2043</v>
      </c>
      <c r="F1735" s="239"/>
      <c r="G1735" s="240">
        <v>47105.46</v>
      </c>
      <c r="M1735" s="261" t="s">
        <v>18245</v>
      </c>
      <c r="N1735" s="262">
        <v>4281.6899999999996</v>
      </c>
      <c r="P1735" s="243" t="s">
        <v>18231</v>
      </c>
      <c r="Q1735" s="244">
        <v>218652.81</v>
      </c>
      <c r="R1735" s="104"/>
      <c r="S1735" s="235" t="s">
        <v>24033</v>
      </c>
      <c r="T1735" s="236">
        <v>30904</v>
      </c>
      <c r="V1735" s="266" t="s">
        <v>13231</v>
      </c>
      <c r="W1735" s="267">
        <v>38378.61</v>
      </c>
      <c r="Y1735" s="245" t="s">
        <v>10492</v>
      </c>
      <c r="Z1735" s="246">
        <v>67004.58</v>
      </c>
    </row>
    <row r="1736" spans="1:26" ht="14.5" x14ac:dyDescent="0.35">
      <c r="A1736" s="259" t="s">
        <v>6177</v>
      </c>
      <c r="B1736" s="259"/>
      <c r="C1736" s="260">
        <v>57503.89</v>
      </c>
      <c r="E1736" s="239" t="s">
        <v>2044</v>
      </c>
      <c r="F1736" s="239"/>
      <c r="G1736" s="240">
        <v>1463</v>
      </c>
      <c r="M1736" s="261" t="s">
        <v>35121</v>
      </c>
      <c r="N1736" s="262">
        <v>5243.72</v>
      </c>
      <c r="P1736" s="243" t="s">
        <v>18232</v>
      </c>
      <c r="Q1736" s="244">
        <v>177593.75</v>
      </c>
      <c r="R1736" s="104"/>
      <c r="S1736" s="235" t="s">
        <v>15656</v>
      </c>
      <c r="T1736" s="236">
        <v>86298.3</v>
      </c>
      <c r="V1736" s="266" t="s">
        <v>13227</v>
      </c>
      <c r="W1736" s="267">
        <v>57503.89</v>
      </c>
      <c r="Y1736" s="245" t="s">
        <v>10522</v>
      </c>
      <c r="Z1736" s="246">
        <v>57685.17</v>
      </c>
    </row>
    <row r="1737" spans="1:26" ht="14.5" x14ac:dyDescent="0.35">
      <c r="A1737" s="259" t="s">
        <v>6178</v>
      </c>
      <c r="B1737" s="259"/>
      <c r="C1737" s="260">
        <v>256367.68</v>
      </c>
      <c r="E1737" s="239" t="s">
        <v>2045</v>
      </c>
      <c r="F1737" s="239"/>
      <c r="G1737" s="240">
        <v>6456</v>
      </c>
      <c r="M1737" s="261" t="s">
        <v>51974</v>
      </c>
      <c r="N1737" s="262">
        <v>11008.35</v>
      </c>
      <c r="P1737" s="243" t="s">
        <v>18233</v>
      </c>
      <c r="Q1737" s="244">
        <v>514910.62</v>
      </c>
      <c r="R1737" s="104"/>
      <c r="S1737" s="235" t="s">
        <v>15657</v>
      </c>
      <c r="T1737" s="236">
        <v>9087.25</v>
      </c>
      <c r="V1737" s="266" t="s">
        <v>13228</v>
      </c>
      <c r="W1737" s="267">
        <v>256367.68</v>
      </c>
      <c r="Y1737" s="245" t="s">
        <v>12874</v>
      </c>
      <c r="Z1737" s="246">
        <v>428.07</v>
      </c>
    </row>
    <row r="1738" spans="1:26" ht="14.5" x14ac:dyDescent="0.35">
      <c r="A1738" s="259" t="s">
        <v>6182</v>
      </c>
      <c r="B1738" s="259"/>
      <c r="C1738" s="260">
        <v>2717334.26</v>
      </c>
      <c r="E1738" s="239" t="s">
        <v>2046</v>
      </c>
      <c r="F1738" s="239"/>
      <c r="G1738" s="240">
        <v>142962.96</v>
      </c>
      <c r="M1738" s="261" t="s">
        <v>18246</v>
      </c>
      <c r="N1738" s="262">
        <v>53660</v>
      </c>
      <c r="P1738" s="243" t="s">
        <v>18234</v>
      </c>
      <c r="Q1738" s="244">
        <v>252387.07</v>
      </c>
      <c r="R1738" s="104"/>
      <c r="S1738" s="235" t="s">
        <v>15658</v>
      </c>
      <c r="T1738" s="236">
        <v>9835.9599999999991</v>
      </c>
      <c r="V1738" s="266" t="s">
        <v>13232</v>
      </c>
      <c r="W1738" s="267">
        <v>2717334.26</v>
      </c>
      <c r="Y1738" s="245" t="s">
        <v>13162</v>
      </c>
      <c r="Z1738" s="246">
        <v>389438.02</v>
      </c>
    </row>
    <row r="1739" spans="1:26" ht="14.5" x14ac:dyDescent="0.35">
      <c r="A1739" s="259" t="s">
        <v>6184</v>
      </c>
      <c r="B1739" s="259"/>
      <c r="C1739" s="260">
        <v>56202.25</v>
      </c>
      <c r="E1739" s="239" t="s">
        <v>2047</v>
      </c>
      <c r="F1739" s="239"/>
      <c r="G1739" s="240">
        <v>43910.32</v>
      </c>
      <c r="M1739" s="261" t="s">
        <v>18248</v>
      </c>
      <c r="N1739" s="262">
        <v>4097.34</v>
      </c>
      <c r="P1739" s="243" t="s">
        <v>15073</v>
      </c>
      <c r="Q1739" s="244">
        <v>117705.2</v>
      </c>
      <c r="R1739" s="104"/>
      <c r="S1739" s="235" t="s">
        <v>15659</v>
      </c>
      <c r="T1739" s="236">
        <v>11847.04</v>
      </c>
      <c r="V1739" s="266" t="s">
        <v>13234</v>
      </c>
      <c r="W1739" s="267">
        <v>56202.25</v>
      </c>
      <c r="Y1739" s="245" t="s">
        <v>13955</v>
      </c>
      <c r="Z1739" s="246">
        <v>22789.25</v>
      </c>
    </row>
    <row r="1740" spans="1:26" ht="14.5" x14ac:dyDescent="0.35">
      <c r="A1740" s="259" t="s">
        <v>6186</v>
      </c>
      <c r="B1740" s="259"/>
      <c r="C1740" s="260">
        <v>7669045.3499999996</v>
      </c>
      <c r="E1740" s="239" t="s">
        <v>2048</v>
      </c>
      <c r="F1740" s="239"/>
      <c r="G1740" s="240">
        <v>357396</v>
      </c>
      <c r="M1740" s="261" t="s">
        <v>18249</v>
      </c>
      <c r="N1740" s="262">
        <v>11703.06</v>
      </c>
      <c r="P1740" s="243" t="s">
        <v>18235</v>
      </c>
      <c r="Q1740" s="244">
        <v>10591.1</v>
      </c>
      <c r="R1740" s="104"/>
      <c r="S1740" s="235" t="s">
        <v>15660</v>
      </c>
      <c r="T1740" s="236">
        <v>3438.85</v>
      </c>
      <c r="V1740" s="266" t="s">
        <v>13236</v>
      </c>
      <c r="W1740" s="267">
        <v>7669045.3499999996</v>
      </c>
      <c r="Y1740" s="245" t="s">
        <v>10734</v>
      </c>
      <c r="Z1740" s="246">
        <v>4457281.59</v>
      </c>
    </row>
    <row r="1741" spans="1:26" ht="14.5" x14ac:dyDescent="0.35">
      <c r="A1741" s="259" t="s">
        <v>6187</v>
      </c>
      <c r="B1741" s="259"/>
      <c r="C1741" s="260">
        <v>523116.78</v>
      </c>
      <c r="E1741" s="239" t="s">
        <v>2049</v>
      </c>
      <c r="F1741" s="239"/>
      <c r="G1741" s="240">
        <v>16064.59</v>
      </c>
      <c r="M1741" s="261" t="s">
        <v>18250</v>
      </c>
      <c r="N1741" s="262">
        <v>5219.6000000000004</v>
      </c>
      <c r="P1741" s="243" t="s">
        <v>18236</v>
      </c>
      <c r="Q1741" s="244">
        <v>626.02</v>
      </c>
      <c r="R1741" s="104"/>
      <c r="S1741" s="235" t="s">
        <v>15661</v>
      </c>
      <c r="T1741" s="236">
        <v>23242.6</v>
      </c>
      <c r="V1741" s="266" t="s">
        <v>13237</v>
      </c>
      <c r="W1741" s="267">
        <v>523116.78</v>
      </c>
      <c r="Y1741" s="245" t="s">
        <v>7572</v>
      </c>
      <c r="Z1741" s="246">
        <v>18838</v>
      </c>
    </row>
    <row r="1742" spans="1:26" ht="14.5" x14ac:dyDescent="0.35">
      <c r="A1742" s="259" t="s">
        <v>6188</v>
      </c>
      <c r="B1742" s="259"/>
      <c r="C1742" s="260">
        <v>18941508.050000001</v>
      </c>
      <c r="E1742" s="239" t="s">
        <v>2050</v>
      </c>
      <c r="F1742" s="239"/>
      <c r="G1742" s="240">
        <v>23661</v>
      </c>
      <c r="M1742" s="261" t="s">
        <v>18251</v>
      </c>
      <c r="N1742" s="262">
        <v>3313.55</v>
      </c>
      <c r="P1742" s="243" t="s">
        <v>18237</v>
      </c>
      <c r="Q1742" s="244">
        <v>858.15</v>
      </c>
      <c r="R1742" s="104"/>
      <c r="S1742" s="235" t="s">
        <v>15662</v>
      </c>
      <c r="T1742" s="236">
        <v>6206</v>
      </c>
      <c r="V1742" s="266" t="s">
        <v>13238</v>
      </c>
      <c r="W1742" s="267">
        <v>18941508.050000001</v>
      </c>
      <c r="Y1742" s="245" t="s">
        <v>7786</v>
      </c>
      <c r="Z1742" s="246">
        <v>1283</v>
      </c>
    </row>
    <row r="1743" spans="1:26" ht="14.5" x14ac:dyDescent="0.35">
      <c r="A1743" s="259" t="s">
        <v>6189</v>
      </c>
      <c r="B1743" s="259"/>
      <c r="C1743" s="260">
        <v>80231.490000000005</v>
      </c>
      <c r="E1743" s="239" t="s">
        <v>2051</v>
      </c>
      <c r="F1743" s="239"/>
      <c r="G1743" s="240">
        <v>1636</v>
      </c>
      <c r="M1743" s="261" t="s">
        <v>18252</v>
      </c>
      <c r="N1743" s="262">
        <v>25237.95</v>
      </c>
      <c r="P1743" s="243" t="s">
        <v>18238</v>
      </c>
      <c r="Q1743" s="244">
        <v>2403.9499999999998</v>
      </c>
      <c r="R1743" s="104"/>
      <c r="S1743" s="235" t="s">
        <v>34199</v>
      </c>
      <c r="T1743" s="236">
        <v>25647.97</v>
      </c>
      <c r="V1743" s="266" t="s">
        <v>13239</v>
      </c>
      <c r="W1743" s="267">
        <v>80231.490000000005</v>
      </c>
      <c r="Y1743" s="245" t="s">
        <v>7980</v>
      </c>
      <c r="Z1743" s="246">
        <v>386</v>
      </c>
    </row>
    <row r="1744" spans="1:26" ht="14.5" x14ac:dyDescent="0.35">
      <c r="A1744" s="259" t="s">
        <v>6191</v>
      </c>
      <c r="B1744" s="259"/>
      <c r="C1744" s="260">
        <v>90203.78</v>
      </c>
      <c r="E1744" s="239" t="s">
        <v>2052</v>
      </c>
      <c r="F1744" s="239"/>
      <c r="G1744" s="240">
        <v>9291.5</v>
      </c>
      <c r="M1744" s="261" t="s">
        <v>18254</v>
      </c>
      <c r="N1744" s="262">
        <v>1916.55</v>
      </c>
      <c r="P1744" s="243" t="s">
        <v>18239</v>
      </c>
      <c r="Q1744" s="244">
        <v>509.52</v>
      </c>
      <c r="R1744" s="104"/>
      <c r="S1744" s="235" t="s">
        <v>34200</v>
      </c>
      <c r="T1744" s="236">
        <v>272.7</v>
      </c>
      <c r="V1744" s="266" t="s">
        <v>13241</v>
      </c>
      <c r="W1744" s="267">
        <v>90203.78</v>
      </c>
      <c r="Y1744" s="245" t="s">
        <v>8244</v>
      </c>
      <c r="Z1744" s="246">
        <v>3849</v>
      </c>
    </row>
    <row r="1745" spans="1:26" ht="14.5" x14ac:dyDescent="0.35">
      <c r="A1745" s="259" t="s">
        <v>6194</v>
      </c>
      <c r="B1745" s="259"/>
      <c r="C1745" s="260">
        <v>336622.82</v>
      </c>
      <c r="E1745" s="239" t="s">
        <v>2053</v>
      </c>
      <c r="F1745" s="239"/>
      <c r="G1745" s="240">
        <v>93362.07</v>
      </c>
      <c r="M1745" s="261" t="s">
        <v>18255</v>
      </c>
      <c r="N1745" s="262">
        <v>4816.6000000000004</v>
      </c>
      <c r="P1745" s="243" t="s">
        <v>18240</v>
      </c>
      <c r="Q1745" s="244">
        <v>11683.42</v>
      </c>
      <c r="R1745" s="104"/>
      <c r="S1745" s="235" t="s">
        <v>34201</v>
      </c>
      <c r="T1745" s="236">
        <v>69296.33</v>
      </c>
      <c r="V1745" s="266" t="s">
        <v>13244</v>
      </c>
      <c r="W1745" s="267">
        <v>336622.82</v>
      </c>
      <c r="Y1745" s="245" t="s">
        <v>8655</v>
      </c>
      <c r="Z1745" s="246">
        <v>644</v>
      </c>
    </row>
    <row r="1746" spans="1:26" ht="14.5" x14ac:dyDescent="0.35">
      <c r="A1746" s="259" t="s">
        <v>6195</v>
      </c>
      <c r="B1746" s="259"/>
      <c r="C1746" s="260">
        <v>70444.899999999994</v>
      </c>
      <c r="E1746" s="239" t="s">
        <v>2054</v>
      </c>
      <c r="F1746" s="239"/>
      <c r="G1746" s="240">
        <v>1314157.26</v>
      </c>
      <c r="M1746" s="261" t="s">
        <v>18256</v>
      </c>
      <c r="N1746" s="262">
        <v>2333.9</v>
      </c>
      <c r="P1746" s="243" t="s">
        <v>18241</v>
      </c>
      <c r="Q1746" s="244">
        <v>893.76</v>
      </c>
      <c r="R1746" s="104"/>
      <c r="S1746" s="235" t="s">
        <v>15663</v>
      </c>
      <c r="T1746" s="236">
        <v>7500</v>
      </c>
      <c r="V1746" s="266" t="s">
        <v>13245</v>
      </c>
      <c r="W1746" s="267">
        <v>70444.899999999994</v>
      </c>
      <c r="Y1746" s="245" t="s">
        <v>9195</v>
      </c>
      <c r="Z1746" s="246">
        <v>4832</v>
      </c>
    </row>
    <row r="1747" spans="1:26" ht="14.5" x14ac:dyDescent="0.35">
      <c r="A1747" s="259" t="s">
        <v>6196</v>
      </c>
      <c r="B1747" s="259"/>
      <c r="C1747" s="260">
        <v>223464.67</v>
      </c>
      <c r="E1747" s="239" t="s">
        <v>2056</v>
      </c>
      <c r="F1747" s="239"/>
      <c r="G1747" s="240">
        <v>19104.63</v>
      </c>
      <c r="M1747" s="261" t="s">
        <v>18257</v>
      </c>
      <c r="N1747" s="262">
        <v>1522</v>
      </c>
      <c r="P1747" s="243" t="s">
        <v>18242</v>
      </c>
      <c r="Q1747" s="244">
        <v>2418.77</v>
      </c>
      <c r="R1747" s="104"/>
      <c r="S1747" s="235" t="s">
        <v>15664</v>
      </c>
      <c r="T1747" s="236">
        <v>573.74</v>
      </c>
      <c r="V1747" s="266" t="s">
        <v>13246</v>
      </c>
      <c r="W1747" s="267">
        <v>223464.67</v>
      </c>
      <c r="Y1747" s="245" t="s">
        <v>9582</v>
      </c>
      <c r="Z1747" s="246">
        <v>2000</v>
      </c>
    </row>
    <row r="1748" spans="1:26" ht="14.5" x14ac:dyDescent="0.35">
      <c r="A1748" s="259" t="s">
        <v>6197</v>
      </c>
      <c r="B1748" s="259"/>
      <c r="C1748" s="260">
        <v>2528555.91</v>
      </c>
      <c r="E1748" s="239" t="s">
        <v>2057</v>
      </c>
      <c r="F1748" s="239"/>
      <c r="G1748" s="240">
        <v>8369</v>
      </c>
      <c r="M1748" s="261" t="s">
        <v>35122</v>
      </c>
      <c r="N1748" s="262">
        <v>3691047.06</v>
      </c>
      <c r="P1748" s="243" t="s">
        <v>18243</v>
      </c>
      <c r="Q1748" s="244">
        <v>139745.91</v>
      </c>
      <c r="R1748" s="104"/>
      <c r="S1748" s="235" t="s">
        <v>15665</v>
      </c>
      <c r="T1748" s="236">
        <v>1477.5</v>
      </c>
      <c r="V1748" s="266" t="s">
        <v>13247</v>
      </c>
      <c r="W1748" s="267">
        <v>2528555.91</v>
      </c>
      <c r="Y1748" s="245" t="s">
        <v>9839</v>
      </c>
      <c r="Z1748" s="246">
        <v>3646</v>
      </c>
    </row>
    <row r="1749" spans="1:26" ht="14.5" x14ac:dyDescent="0.35">
      <c r="A1749" s="259" t="s">
        <v>6198</v>
      </c>
      <c r="B1749" s="259"/>
      <c r="C1749" s="260">
        <v>870790.33</v>
      </c>
      <c r="E1749" s="239" t="s">
        <v>4601</v>
      </c>
      <c r="F1749" s="239"/>
      <c r="G1749" s="240">
        <v>3897</v>
      </c>
      <c r="M1749" s="261" t="s">
        <v>47542</v>
      </c>
      <c r="N1749" s="262">
        <v>73811.61</v>
      </c>
      <c r="P1749" s="243" t="s">
        <v>18244</v>
      </c>
      <c r="Q1749" s="244">
        <v>5668.1</v>
      </c>
      <c r="R1749" s="104"/>
      <c r="S1749" s="235" t="s">
        <v>15666</v>
      </c>
      <c r="T1749" s="236">
        <v>2112</v>
      </c>
      <c r="V1749" s="266" t="s">
        <v>13248</v>
      </c>
      <c r="W1749" s="267">
        <v>870790.33</v>
      </c>
      <c r="Y1749" s="245" t="s">
        <v>10310</v>
      </c>
      <c r="Z1749" s="246">
        <v>3336.88</v>
      </c>
    </row>
    <row r="1750" spans="1:26" ht="14.5" x14ac:dyDescent="0.35">
      <c r="A1750" s="259" t="s">
        <v>6199</v>
      </c>
      <c r="B1750" s="259"/>
      <c r="C1750" s="260">
        <v>16539273.390000001</v>
      </c>
      <c r="E1750" s="239" t="s">
        <v>2058</v>
      </c>
      <c r="F1750" s="239"/>
      <c r="G1750" s="240">
        <v>97240.77</v>
      </c>
      <c r="M1750" s="261" t="s">
        <v>36552</v>
      </c>
      <c r="N1750" s="262">
        <v>69315.289999999994</v>
      </c>
      <c r="P1750" s="243" t="s">
        <v>18245</v>
      </c>
      <c r="Q1750" s="244">
        <v>527.71</v>
      </c>
      <c r="R1750" s="104"/>
      <c r="S1750" s="235" t="s">
        <v>24162</v>
      </c>
      <c r="T1750" s="236">
        <v>25647.97</v>
      </c>
      <c r="V1750" s="266" t="s">
        <v>13249</v>
      </c>
      <c r="W1750" s="267">
        <v>16539273.390000001</v>
      </c>
      <c r="Y1750" s="245" t="s">
        <v>12638</v>
      </c>
      <c r="Z1750" s="246">
        <v>4475.33</v>
      </c>
    </row>
    <row r="1751" spans="1:26" ht="14.5" x14ac:dyDescent="0.35">
      <c r="A1751" s="259" t="s">
        <v>6200</v>
      </c>
      <c r="B1751" s="259"/>
      <c r="C1751" s="260">
        <v>127198.19</v>
      </c>
      <c r="E1751" s="239" t="s">
        <v>2059</v>
      </c>
      <c r="F1751" s="239"/>
      <c r="G1751" s="240">
        <v>5847</v>
      </c>
      <c r="M1751" s="261" t="s">
        <v>38003</v>
      </c>
      <c r="N1751" s="262">
        <v>813.95</v>
      </c>
      <c r="P1751" s="243" t="s">
        <v>18246</v>
      </c>
      <c r="Q1751" s="244">
        <v>455074.67</v>
      </c>
      <c r="R1751" s="104"/>
      <c r="S1751" s="235" t="s">
        <v>15667</v>
      </c>
      <c r="T1751" s="236">
        <v>86298.3</v>
      </c>
      <c r="V1751" s="266" t="s">
        <v>13250</v>
      </c>
      <c r="W1751" s="267">
        <v>127198.19</v>
      </c>
      <c r="Y1751" s="245" t="s">
        <v>13375</v>
      </c>
      <c r="Z1751" s="246">
        <v>8500.0400000000009</v>
      </c>
    </row>
    <row r="1752" spans="1:26" ht="14.5" x14ac:dyDescent="0.35">
      <c r="A1752" s="259" t="s">
        <v>6201</v>
      </c>
      <c r="B1752" s="259"/>
      <c r="C1752" s="260">
        <v>2833817.69</v>
      </c>
      <c r="E1752" s="239" t="s">
        <v>2060</v>
      </c>
      <c r="F1752" s="239"/>
      <c r="G1752" s="240">
        <v>819993</v>
      </c>
      <c r="M1752" s="261" t="s">
        <v>18258</v>
      </c>
      <c r="N1752" s="262">
        <v>2472000</v>
      </c>
      <c r="P1752" s="243" t="s">
        <v>18247</v>
      </c>
      <c r="Q1752" s="244">
        <v>47780.74</v>
      </c>
      <c r="R1752" s="104"/>
      <c r="S1752" s="235" t="s">
        <v>15668</v>
      </c>
      <c r="T1752" s="236">
        <v>7500</v>
      </c>
      <c r="V1752" s="266" t="s">
        <v>13251</v>
      </c>
      <c r="W1752" s="267">
        <v>2833817.69</v>
      </c>
      <c r="Y1752" s="245" t="s">
        <v>10735</v>
      </c>
      <c r="Z1752" s="246">
        <v>51790.25</v>
      </c>
    </row>
    <row r="1753" spans="1:26" ht="14.5" x14ac:dyDescent="0.35">
      <c r="A1753" s="259" t="s">
        <v>6204</v>
      </c>
      <c r="B1753" s="259"/>
      <c r="C1753" s="260">
        <v>2353934.5299999998</v>
      </c>
      <c r="E1753" s="239" t="s">
        <v>2061</v>
      </c>
      <c r="F1753" s="239"/>
      <c r="G1753" s="240">
        <v>9601</v>
      </c>
      <c r="M1753" s="261" t="s">
        <v>36553</v>
      </c>
      <c r="N1753" s="262">
        <v>446351.29</v>
      </c>
      <c r="P1753" s="243" t="s">
        <v>18248</v>
      </c>
      <c r="Q1753" s="244">
        <v>37287.440000000002</v>
      </c>
      <c r="R1753" s="104"/>
      <c r="S1753" s="235" t="s">
        <v>15669</v>
      </c>
      <c r="T1753" s="236">
        <v>846.44</v>
      </c>
      <c r="V1753" s="266" t="s">
        <v>13254</v>
      </c>
      <c r="W1753" s="267">
        <v>2353934.5299999998</v>
      </c>
      <c r="Y1753" s="245" t="s">
        <v>7573</v>
      </c>
      <c r="Z1753" s="246">
        <v>8539</v>
      </c>
    </row>
    <row r="1754" spans="1:26" ht="14.5" x14ac:dyDescent="0.35">
      <c r="A1754" s="259" t="s">
        <v>6205</v>
      </c>
      <c r="B1754" s="259"/>
      <c r="C1754" s="260">
        <v>596923.98</v>
      </c>
      <c r="E1754" s="239" t="s">
        <v>2062</v>
      </c>
      <c r="F1754" s="239"/>
      <c r="G1754" s="240">
        <v>48893</v>
      </c>
      <c r="M1754" s="261" t="s">
        <v>18259</v>
      </c>
      <c r="N1754" s="262">
        <v>503384.12</v>
      </c>
      <c r="P1754" s="243" t="s">
        <v>18249</v>
      </c>
      <c r="Q1754" s="244">
        <v>109019.08</v>
      </c>
      <c r="R1754" s="104"/>
      <c r="S1754" s="235" t="s">
        <v>15670</v>
      </c>
      <c r="T1754" s="236">
        <v>1477.5</v>
      </c>
      <c r="V1754" s="266" t="s">
        <v>13255</v>
      </c>
      <c r="W1754" s="267">
        <v>596923.98</v>
      </c>
      <c r="Y1754" s="245" t="s">
        <v>7981</v>
      </c>
      <c r="Z1754" s="246">
        <v>632</v>
      </c>
    </row>
    <row r="1755" spans="1:26" ht="14.5" x14ac:dyDescent="0.35">
      <c r="A1755" s="259" t="s">
        <v>6206</v>
      </c>
      <c r="B1755" s="259"/>
      <c r="C1755" s="260">
        <v>390459.32</v>
      </c>
      <c r="E1755" s="239" t="s">
        <v>2063</v>
      </c>
      <c r="F1755" s="239"/>
      <c r="G1755" s="240">
        <v>1240.51</v>
      </c>
      <c r="M1755" s="261" t="s">
        <v>35123</v>
      </c>
      <c r="N1755" s="262">
        <v>962181.26</v>
      </c>
      <c r="P1755" s="243" t="s">
        <v>18250</v>
      </c>
      <c r="Q1755" s="244">
        <v>40344.42</v>
      </c>
      <c r="R1755" s="104"/>
      <c r="S1755" s="235" t="s">
        <v>15671</v>
      </c>
      <c r="T1755" s="236">
        <v>9087.25</v>
      </c>
      <c r="V1755" s="266" t="s">
        <v>13256</v>
      </c>
      <c r="W1755" s="267">
        <v>390459.32</v>
      </c>
      <c r="Y1755" s="245" t="s">
        <v>8245</v>
      </c>
      <c r="Z1755" s="246">
        <v>10695</v>
      </c>
    </row>
    <row r="1756" spans="1:26" ht="14.5" x14ac:dyDescent="0.35">
      <c r="A1756" s="259" t="s">
        <v>6207</v>
      </c>
      <c r="B1756" s="259"/>
      <c r="C1756" s="260">
        <v>1157760.47</v>
      </c>
      <c r="E1756" s="239" t="s">
        <v>2064</v>
      </c>
      <c r="F1756" s="239"/>
      <c r="G1756" s="240">
        <v>51970</v>
      </c>
      <c r="M1756" s="261" t="s">
        <v>35124</v>
      </c>
      <c r="N1756" s="262">
        <v>533820.5</v>
      </c>
      <c r="P1756" s="243" t="s">
        <v>18251</v>
      </c>
      <c r="Q1756" s="244">
        <v>24263.73</v>
      </c>
      <c r="R1756" s="104"/>
      <c r="S1756" s="235" t="s">
        <v>15672</v>
      </c>
      <c r="T1756" s="236">
        <v>2112</v>
      </c>
      <c r="V1756" s="266" t="s">
        <v>13257</v>
      </c>
      <c r="W1756" s="267">
        <v>1157760.47</v>
      </c>
      <c r="Y1756" s="245" t="s">
        <v>8656</v>
      </c>
      <c r="Z1756" s="246">
        <v>15861</v>
      </c>
    </row>
    <row r="1757" spans="1:26" ht="14.5" x14ac:dyDescent="0.35">
      <c r="A1757" s="259" t="s">
        <v>6208</v>
      </c>
      <c r="B1757" s="259"/>
      <c r="C1757" s="260">
        <v>59586.65</v>
      </c>
      <c r="E1757" s="239" t="s">
        <v>2065</v>
      </c>
      <c r="F1757" s="239"/>
      <c r="G1757" s="240">
        <v>21781.74</v>
      </c>
      <c r="M1757" s="261" t="s">
        <v>18260</v>
      </c>
      <c r="N1757" s="262">
        <v>388358.41</v>
      </c>
      <c r="P1757" s="243" t="s">
        <v>18252</v>
      </c>
      <c r="Q1757" s="244">
        <v>197257.56</v>
      </c>
      <c r="R1757" s="104"/>
      <c r="S1757" s="235" t="s">
        <v>15673</v>
      </c>
      <c r="T1757" s="236">
        <v>9835.9599999999991</v>
      </c>
      <c r="V1757" s="266" t="s">
        <v>13258</v>
      </c>
      <c r="W1757" s="267">
        <v>59586.65</v>
      </c>
      <c r="Y1757" s="245" t="s">
        <v>9196</v>
      </c>
      <c r="Z1757" s="246">
        <v>5363</v>
      </c>
    </row>
    <row r="1758" spans="1:26" ht="14.5" x14ac:dyDescent="0.35">
      <c r="A1758" s="259" t="s">
        <v>6209</v>
      </c>
      <c r="B1758" s="259"/>
      <c r="C1758" s="260">
        <v>3117271.58</v>
      </c>
      <c r="E1758" s="239" t="s">
        <v>2066</v>
      </c>
      <c r="F1758" s="239"/>
      <c r="G1758" s="240">
        <v>206938</v>
      </c>
      <c r="M1758" s="261" t="s">
        <v>49969</v>
      </c>
      <c r="N1758" s="262">
        <v>67770</v>
      </c>
      <c r="P1758" s="243" t="s">
        <v>18253</v>
      </c>
      <c r="Q1758" s="244">
        <v>570</v>
      </c>
      <c r="R1758" s="104"/>
      <c r="S1758" s="235" t="s">
        <v>15674</v>
      </c>
      <c r="T1758" s="236">
        <v>11847.04</v>
      </c>
      <c r="V1758" s="266" t="s">
        <v>13259</v>
      </c>
      <c r="W1758" s="267">
        <v>3117271.58</v>
      </c>
      <c r="Y1758" s="245" t="s">
        <v>9583</v>
      </c>
      <c r="Z1758" s="246">
        <v>903</v>
      </c>
    </row>
    <row r="1759" spans="1:26" ht="14.5" x14ac:dyDescent="0.35">
      <c r="A1759" s="259" t="s">
        <v>6210</v>
      </c>
      <c r="B1759" s="259"/>
      <c r="C1759" s="260">
        <v>847683.78</v>
      </c>
      <c r="E1759" s="239" t="s">
        <v>2067</v>
      </c>
      <c r="F1759" s="239"/>
      <c r="G1759" s="240">
        <v>23539.13</v>
      </c>
      <c r="M1759" s="261" t="s">
        <v>45013</v>
      </c>
      <c r="N1759" s="262">
        <v>81515.820000000007</v>
      </c>
      <c r="P1759" s="243" t="s">
        <v>18254</v>
      </c>
      <c r="Q1759" s="244">
        <v>14694.9</v>
      </c>
      <c r="R1759" s="104"/>
      <c r="S1759" s="235" t="s">
        <v>15675</v>
      </c>
      <c r="T1759" s="236">
        <v>3438.85</v>
      </c>
      <c r="V1759" s="266" t="s">
        <v>13260</v>
      </c>
      <c r="W1759" s="267">
        <v>847683.78</v>
      </c>
      <c r="Y1759" s="245" t="s">
        <v>9840</v>
      </c>
      <c r="Z1759" s="246">
        <v>2981</v>
      </c>
    </row>
    <row r="1760" spans="1:26" ht="14.5" x14ac:dyDescent="0.35">
      <c r="A1760" s="259" t="s">
        <v>6211</v>
      </c>
      <c r="B1760" s="259"/>
      <c r="C1760" s="260">
        <v>1796510.77</v>
      </c>
      <c r="E1760" s="239" t="s">
        <v>2068</v>
      </c>
      <c r="F1760" s="239"/>
      <c r="G1760" s="240">
        <v>52995</v>
      </c>
      <c r="M1760" s="261" t="s">
        <v>45014</v>
      </c>
      <c r="N1760" s="262">
        <v>6235.99</v>
      </c>
      <c r="P1760" s="243" t="s">
        <v>18255</v>
      </c>
      <c r="Q1760" s="244">
        <v>42678.720000000001</v>
      </c>
      <c r="R1760" s="104"/>
      <c r="S1760" s="235" t="s">
        <v>15676</v>
      </c>
      <c r="T1760" s="236">
        <v>23242.6</v>
      </c>
      <c r="V1760" s="266" t="s">
        <v>13261</v>
      </c>
      <c r="W1760" s="267">
        <v>1796510.77</v>
      </c>
      <c r="Y1760" s="245" t="s">
        <v>10170</v>
      </c>
      <c r="Z1760" s="246">
        <v>16465</v>
      </c>
    </row>
    <row r="1761" spans="1:26" ht="14.5" x14ac:dyDescent="0.35">
      <c r="A1761" s="259" t="s">
        <v>6212</v>
      </c>
      <c r="B1761" s="259"/>
      <c r="C1761" s="260">
        <v>119331.28</v>
      </c>
      <c r="E1761" s="239" t="s">
        <v>2069</v>
      </c>
      <c r="F1761" s="239"/>
      <c r="G1761" s="240">
        <v>1679255.85</v>
      </c>
      <c r="M1761" s="261" t="s">
        <v>55768</v>
      </c>
      <c r="N1761" s="262">
        <v>3893.55</v>
      </c>
      <c r="P1761" s="243" t="s">
        <v>18256</v>
      </c>
      <c r="Q1761" s="244">
        <v>22891.48</v>
      </c>
      <c r="R1761" s="104"/>
      <c r="S1761" s="235" t="s">
        <v>15677</v>
      </c>
      <c r="T1761" s="236">
        <v>6206</v>
      </c>
      <c r="V1761" s="266" t="s">
        <v>13262</v>
      </c>
      <c r="W1761" s="267">
        <v>119331.28</v>
      </c>
      <c r="Y1761" s="245" t="s">
        <v>10389</v>
      </c>
      <c r="Z1761" s="246">
        <v>2331</v>
      </c>
    </row>
    <row r="1762" spans="1:26" ht="14.5" x14ac:dyDescent="0.35">
      <c r="A1762" s="259" t="s">
        <v>6214</v>
      </c>
      <c r="B1762" s="259"/>
      <c r="C1762" s="260">
        <v>6768782.5899999999</v>
      </c>
      <c r="E1762" s="239" t="s">
        <v>2070</v>
      </c>
      <c r="F1762" s="239"/>
      <c r="G1762" s="240">
        <v>10665</v>
      </c>
      <c r="M1762" s="261" t="s">
        <v>55769</v>
      </c>
      <c r="N1762" s="262">
        <v>25465</v>
      </c>
      <c r="P1762" s="243" t="s">
        <v>18257</v>
      </c>
      <c r="Q1762" s="244">
        <v>9786.08</v>
      </c>
      <c r="R1762" s="104"/>
      <c r="S1762" s="235" t="s">
        <v>34202</v>
      </c>
      <c r="T1762" s="236">
        <v>69296.33</v>
      </c>
      <c r="V1762" s="266" t="s">
        <v>13264</v>
      </c>
      <c r="W1762" s="267">
        <v>6768782.5899999999</v>
      </c>
      <c r="Y1762" s="245" t="s">
        <v>10472</v>
      </c>
      <c r="Z1762" s="246">
        <v>2398</v>
      </c>
    </row>
    <row r="1763" spans="1:26" ht="14.5" x14ac:dyDescent="0.35">
      <c r="A1763" s="259" t="s">
        <v>6215</v>
      </c>
      <c r="B1763" s="259"/>
      <c r="C1763" s="260">
        <v>260236.48</v>
      </c>
      <c r="E1763" s="239" t="s">
        <v>2071</v>
      </c>
      <c r="F1763" s="239"/>
      <c r="G1763" s="240">
        <v>22205</v>
      </c>
      <c r="M1763" s="261" t="s">
        <v>55770</v>
      </c>
      <c r="N1763" s="262">
        <v>2291.87</v>
      </c>
      <c r="P1763" s="243" t="s">
        <v>18258</v>
      </c>
      <c r="Q1763" s="244">
        <v>3542831.42</v>
      </c>
      <c r="R1763" s="104"/>
      <c r="S1763" s="235" t="s">
        <v>34203</v>
      </c>
      <c r="T1763" s="236">
        <v>4312.5</v>
      </c>
      <c r="V1763" s="266" t="s">
        <v>13265</v>
      </c>
      <c r="W1763" s="267">
        <v>260236.48</v>
      </c>
      <c r="Y1763" s="245" t="s">
        <v>10523</v>
      </c>
      <c r="Z1763" s="246">
        <v>9666</v>
      </c>
    </row>
    <row r="1764" spans="1:26" ht="14.5" x14ac:dyDescent="0.35">
      <c r="A1764" s="259" t="s">
        <v>6216</v>
      </c>
      <c r="B1764" s="259"/>
      <c r="C1764" s="260">
        <v>3154.95</v>
      </c>
      <c r="E1764" s="239" t="s">
        <v>2072</v>
      </c>
      <c r="F1764" s="239"/>
      <c r="G1764" s="240">
        <v>1519</v>
      </c>
      <c r="M1764" s="261" t="s">
        <v>51975</v>
      </c>
      <c r="N1764" s="262">
        <v>51653.65</v>
      </c>
      <c r="P1764" s="243" t="s">
        <v>18259</v>
      </c>
      <c r="Q1764" s="244">
        <v>271026.03999999998</v>
      </c>
      <c r="R1764" s="104"/>
      <c r="S1764" s="235" t="s">
        <v>34204</v>
      </c>
      <c r="T1764" s="236">
        <v>258.39999999999998</v>
      </c>
      <c r="V1764" s="266" t="s">
        <v>13266</v>
      </c>
      <c r="W1764" s="267">
        <v>3154.95</v>
      </c>
      <c r="Y1764" s="245" t="s">
        <v>10736</v>
      </c>
      <c r="Z1764" s="246">
        <v>75834</v>
      </c>
    </row>
    <row r="1765" spans="1:26" ht="14.5" x14ac:dyDescent="0.35">
      <c r="A1765" s="259" t="s">
        <v>6217</v>
      </c>
      <c r="B1765" s="259"/>
      <c r="C1765" s="260">
        <v>645823.74</v>
      </c>
      <c r="E1765" s="239" t="s">
        <v>2073</v>
      </c>
      <c r="F1765" s="239"/>
      <c r="G1765" s="240">
        <v>8012.45</v>
      </c>
      <c r="M1765" s="261" t="s">
        <v>36554</v>
      </c>
      <c r="N1765" s="262">
        <v>3251139.36</v>
      </c>
      <c r="P1765" s="243" t="s">
        <v>18260</v>
      </c>
      <c r="Q1765" s="244">
        <v>134209.64000000001</v>
      </c>
      <c r="R1765" s="104"/>
      <c r="S1765" s="235" t="s">
        <v>34205</v>
      </c>
      <c r="T1765" s="236">
        <v>79.900000000000006</v>
      </c>
      <c r="V1765" s="266" t="s">
        <v>13267</v>
      </c>
      <c r="W1765" s="267">
        <v>645823.74</v>
      </c>
      <c r="Y1765" s="245" t="s">
        <v>7574</v>
      </c>
      <c r="Z1765" s="246">
        <v>120908.43</v>
      </c>
    </row>
    <row r="1766" spans="1:26" ht="14.5" x14ac:dyDescent="0.35">
      <c r="A1766" s="259" t="s">
        <v>6218</v>
      </c>
      <c r="B1766" s="259"/>
      <c r="C1766" s="260">
        <v>14166493</v>
      </c>
      <c r="E1766" s="239" t="s">
        <v>2074</v>
      </c>
      <c r="F1766" s="239"/>
      <c r="G1766" s="240">
        <v>4594</v>
      </c>
      <c r="M1766" s="261" t="s">
        <v>18262</v>
      </c>
      <c r="N1766" s="262">
        <v>1567248.47</v>
      </c>
      <c r="P1766" s="243" t="s">
        <v>18261</v>
      </c>
      <c r="Q1766" s="244">
        <v>24679</v>
      </c>
      <c r="R1766" s="104"/>
      <c r="S1766" s="235" t="s">
        <v>34206</v>
      </c>
      <c r="T1766" s="236">
        <v>1516.2</v>
      </c>
      <c r="V1766" s="266" t="s">
        <v>13268</v>
      </c>
      <c r="W1766" s="267">
        <v>14166493</v>
      </c>
      <c r="Y1766" s="245" t="s">
        <v>7982</v>
      </c>
      <c r="Z1766" s="246">
        <v>3441.46</v>
      </c>
    </row>
    <row r="1767" spans="1:26" ht="14.5" x14ac:dyDescent="0.35">
      <c r="A1767" s="259" t="s">
        <v>6220</v>
      </c>
      <c r="B1767" s="259"/>
      <c r="C1767" s="260">
        <v>1289232.6200000001</v>
      </c>
      <c r="E1767" s="239" t="s">
        <v>2075</v>
      </c>
      <c r="F1767" s="239"/>
      <c r="G1767" s="240">
        <v>17242</v>
      </c>
      <c r="M1767" s="261" t="s">
        <v>47543</v>
      </c>
      <c r="N1767" s="262">
        <v>43456.61</v>
      </c>
      <c r="P1767" s="243" t="s">
        <v>18262</v>
      </c>
      <c r="Q1767" s="244">
        <v>243855.87</v>
      </c>
      <c r="R1767" s="104"/>
      <c r="S1767" s="235" t="s">
        <v>24193</v>
      </c>
      <c r="T1767" s="236">
        <v>4312.5</v>
      </c>
      <c r="V1767" s="266" t="s">
        <v>13270</v>
      </c>
      <c r="W1767" s="267">
        <v>1289232.6200000001</v>
      </c>
      <c r="Y1767" s="245" t="s">
        <v>8246</v>
      </c>
      <c r="Z1767" s="246">
        <v>72917</v>
      </c>
    </row>
    <row r="1768" spans="1:26" ht="14.5" x14ac:dyDescent="0.35">
      <c r="A1768" s="259" t="s">
        <v>6219</v>
      </c>
      <c r="B1768" s="259"/>
      <c r="C1768" s="260">
        <v>404407.58</v>
      </c>
      <c r="E1768" s="239" t="s">
        <v>2076</v>
      </c>
      <c r="F1768" s="239"/>
      <c r="G1768" s="240">
        <v>974</v>
      </c>
      <c r="M1768" s="261" t="s">
        <v>18263</v>
      </c>
      <c r="N1768" s="262">
        <v>497650.78</v>
      </c>
      <c r="P1768" s="243" t="s">
        <v>18263</v>
      </c>
      <c r="Q1768" s="244">
        <v>3604.51</v>
      </c>
      <c r="R1768" s="104"/>
      <c r="S1768" s="235" t="s">
        <v>24195</v>
      </c>
      <c r="T1768" s="236">
        <v>258.39999999999998</v>
      </c>
      <c r="V1768" s="266" t="s">
        <v>13269</v>
      </c>
      <c r="W1768" s="267">
        <v>404407.58</v>
      </c>
      <c r="Y1768" s="245" t="s">
        <v>8467</v>
      </c>
      <c r="Z1768" s="246">
        <v>243490.35</v>
      </c>
    </row>
    <row r="1769" spans="1:26" ht="14.5" x14ac:dyDescent="0.35">
      <c r="A1769" s="259" t="s">
        <v>6221</v>
      </c>
      <c r="B1769" s="259"/>
      <c r="C1769" s="260">
        <v>3930829.47</v>
      </c>
      <c r="E1769" s="239" t="s">
        <v>2077</v>
      </c>
      <c r="F1769" s="239"/>
      <c r="G1769" s="240">
        <v>71</v>
      </c>
      <c r="M1769" s="261" t="s">
        <v>36555</v>
      </c>
      <c r="N1769" s="262">
        <v>92373.98</v>
      </c>
      <c r="P1769" s="243" t="s">
        <v>18264</v>
      </c>
      <c r="Q1769" s="244">
        <v>14584.72</v>
      </c>
      <c r="R1769" s="104"/>
      <c r="S1769" s="235" t="s">
        <v>24196</v>
      </c>
      <c r="T1769" s="236">
        <v>79.900000000000006</v>
      </c>
      <c r="V1769" s="266" t="s">
        <v>13271</v>
      </c>
      <c r="W1769" s="267">
        <v>3930829.47</v>
      </c>
      <c r="Y1769" s="245" t="s">
        <v>8657</v>
      </c>
      <c r="Z1769" s="246">
        <v>7511.42</v>
      </c>
    </row>
    <row r="1770" spans="1:26" ht="14.5" x14ac:dyDescent="0.35">
      <c r="A1770" s="259" t="s">
        <v>6222</v>
      </c>
      <c r="B1770" s="259"/>
      <c r="C1770" s="260">
        <v>15074507.48</v>
      </c>
      <c r="E1770" s="239" t="s">
        <v>2078</v>
      </c>
      <c r="F1770" s="239"/>
      <c r="G1770" s="240">
        <v>63627</v>
      </c>
      <c r="M1770" s="261" t="s">
        <v>38004</v>
      </c>
      <c r="N1770" s="262">
        <v>63596.65</v>
      </c>
      <c r="P1770" s="243" t="s">
        <v>18265</v>
      </c>
      <c r="Q1770" s="244">
        <v>3127.05</v>
      </c>
      <c r="R1770" s="104"/>
      <c r="S1770" s="235" t="s">
        <v>34207</v>
      </c>
      <c r="T1770" s="236">
        <v>1516.2</v>
      </c>
      <c r="V1770" s="266" t="s">
        <v>13272</v>
      </c>
      <c r="W1770" s="267">
        <v>15074507.48</v>
      </c>
      <c r="Y1770" s="245" t="s">
        <v>9197</v>
      </c>
      <c r="Z1770" s="246">
        <v>18604.009999999998</v>
      </c>
    </row>
    <row r="1771" spans="1:26" ht="14.5" x14ac:dyDescent="0.35">
      <c r="A1771" s="259" t="s">
        <v>6223</v>
      </c>
      <c r="B1771" s="259"/>
      <c r="C1771" s="260">
        <v>60697.73</v>
      </c>
      <c r="E1771" s="239" t="s">
        <v>2079</v>
      </c>
      <c r="F1771" s="239"/>
      <c r="G1771" s="240">
        <v>3661.9</v>
      </c>
      <c r="M1771" s="261" t="s">
        <v>18264</v>
      </c>
      <c r="N1771" s="262">
        <v>133872.54999999999</v>
      </c>
      <c r="P1771" s="243" t="s">
        <v>18266</v>
      </c>
      <c r="Q1771" s="244">
        <v>1510.92</v>
      </c>
      <c r="R1771" s="104"/>
      <c r="S1771" s="235" t="s">
        <v>15678</v>
      </c>
      <c r="T1771" s="236">
        <v>373761</v>
      </c>
      <c r="V1771" s="266" t="s">
        <v>13273</v>
      </c>
      <c r="W1771" s="267">
        <v>60697.73</v>
      </c>
      <c r="Y1771" s="245" t="s">
        <v>9402</v>
      </c>
      <c r="Z1771" s="246">
        <v>234601</v>
      </c>
    </row>
    <row r="1772" spans="1:26" ht="14.5" x14ac:dyDescent="0.35">
      <c r="A1772" s="259" t="s">
        <v>49474</v>
      </c>
      <c r="B1772" s="259"/>
      <c r="C1772" s="260">
        <v>37493.75</v>
      </c>
      <c r="E1772" s="239" t="s">
        <v>2080</v>
      </c>
      <c r="F1772" s="239"/>
      <c r="G1772" s="240">
        <v>23584.37</v>
      </c>
      <c r="M1772" s="261" t="s">
        <v>18265</v>
      </c>
      <c r="N1772" s="262">
        <v>18324.8</v>
      </c>
      <c r="P1772" s="243" t="s">
        <v>18267</v>
      </c>
      <c r="Q1772" s="244">
        <v>1446.32</v>
      </c>
      <c r="R1772" s="104"/>
      <c r="S1772" s="235" t="s">
        <v>15679</v>
      </c>
      <c r="T1772" s="236">
        <v>4540.53</v>
      </c>
      <c r="V1772" s="266" t="s">
        <v>49677</v>
      </c>
      <c r="W1772" s="267">
        <v>37493.75</v>
      </c>
      <c r="Y1772" s="245" t="s">
        <v>9584</v>
      </c>
      <c r="Z1772" s="246">
        <v>4842.5200000000004</v>
      </c>
    </row>
    <row r="1773" spans="1:26" ht="14.5" x14ac:dyDescent="0.35">
      <c r="A1773" s="259" t="s">
        <v>6226</v>
      </c>
      <c r="B1773" s="259"/>
      <c r="C1773" s="260">
        <v>5358815.53</v>
      </c>
      <c r="E1773" s="239" t="s">
        <v>2081</v>
      </c>
      <c r="F1773" s="239"/>
      <c r="G1773" s="240">
        <v>1978.34</v>
      </c>
      <c r="M1773" s="261" t="s">
        <v>18266</v>
      </c>
      <c r="N1773" s="262">
        <v>22777.62</v>
      </c>
      <c r="P1773" s="243" t="s">
        <v>18268</v>
      </c>
      <c r="Q1773" s="244">
        <v>873.6</v>
      </c>
      <c r="R1773" s="104"/>
      <c r="S1773" s="235" t="s">
        <v>15680</v>
      </c>
      <c r="T1773" s="236">
        <v>132920.47</v>
      </c>
      <c r="V1773" s="266" t="s">
        <v>13276</v>
      </c>
      <c r="W1773" s="267">
        <v>5358815.53</v>
      </c>
      <c r="Y1773" s="245" t="s">
        <v>9841</v>
      </c>
      <c r="Z1773" s="246">
        <v>22535.55</v>
      </c>
    </row>
    <row r="1774" spans="1:26" ht="14.5" x14ac:dyDescent="0.35">
      <c r="A1774" s="259" t="s">
        <v>6228</v>
      </c>
      <c r="B1774" s="259"/>
      <c r="C1774" s="260">
        <v>180305.53</v>
      </c>
      <c r="E1774" s="239" t="s">
        <v>2082</v>
      </c>
      <c r="F1774" s="239"/>
      <c r="G1774" s="240">
        <v>303314</v>
      </c>
      <c r="M1774" s="261" t="s">
        <v>18267</v>
      </c>
      <c r="N1774" s="262">
        <v>74651.81</v>
      </c>
      <c r="P1774" s="243" t="s">
        <v>18269</v>
      </c>
      <c r="Q1774" s="244">
        <v>1039.08</v>
      </c>
      <c r="R1774" s="104"/>
      <c r="S1774" s="235" t="s">
        <v>15681</v>
      </c>
      <c r="T1774" s="236">
        <v>40127.33</v>
      </c>
      <c r="V1774" s="266" t="s">
        <v>13278</v>
      </c>
      <c r="W1774" s="267">
        <v>180305.53</v>
      </c>
      <c r="Y1774" s="245" t="s">
        <v>10036</v>
      </c>
      <c r="Z1774" s="246">
        <v>6259.5</v>
      </c>
    </row>
    <row r="1775" spans="1:26" ht="14.5" x14ac:dyDescent="0.35">
      <c r="A1775" s="259" t="s">
        <v>6229</v>
      </c>
      <c r="B1775" s="259"/>
      <c r="C1775" s="260">
        <v>4942959.76</v>
      </c>
      <c r="E1775" s="239" t="s">
        <v>2083</v>
      </c>
      <c r="F1775" s="239"/>
      <c r="G1775" s="240">
        <v>156156.09</v>
      </c>
      <c r="M1775" s="261" t="s">
        <v>38005</v>
      </c>
      <c r="N1775" s="262">
        <v>16410</v>
      </c>
      <c r="P1775" s="243" t="s">
        <v>18270</v>
      </c>
      <c r="Q1775" s="244">
        <v>304900</v>
      </c>
      <c r="R1775" s="104"/>
      <c r="S1775" s="235" t="s">
        <v>34208</v>
      </c>
      <c r="T1775" s="236">
        <v>1333161.26</v>
      </c>
      <c r="V1775" s="266" t="s">
        <v>13279</v>
      </c>
      <c r="W1775" s="267">
        <v>4942959.76</v>
      </c>
      <c r="Y1775" s="245" t="s">
        <v>10171</v>
      </c>
      <c r="Z1775" s="246">
        <v>881169.55</v>
      </c>
    </row>
    <row r="1776" spans="1:26" ht="14.5" x14ac:dyDescent="0.35">
      <c r="A1776" s="259" t="s">
        <v>6231</v>
      </c>
      <c r="B1776" s="259"/>
      <c r="C1776" s="260">
        <v>9097651.5500000007</v>
      </c>
      <c r="E1776" s="239" t="s">
        <v>2084</v>
      </c>
      <c r="F1776" s="239"/>
      <c r="G1776" s="240">
        <v>148330.98000000001</v>
      </c>
      <c r="M1776" s="261" t="s">
        <v>18269</v>
      </c>
      <c r="N1776" s="262">
        <v>215862.71</v>
      </c>
      <c r="P1776" s="243" t="s">
        <v>18271</v>
      </c>
      <c r="Q1776" s="244">
        <v>305</v>
      </c>
      <c r="R1776" s="104"/>
      <c r="S1776" s="235" t="s">
        <v>34209</v>
      </c>
      <c r="T1776" s="236">
        <v>81247.66</v>
      </c>
      <c r="V1776" s="266" t="s">
        <v>13281</v>
      </c>
      <c r="W1776" s="267">
        <v>9097651.5500000007</v>
      </c>
      <c r="Y1776" s="245" t="s">
        <v>10390</v>
      </c>
      <c r="Z1776" s="246">
        <v>4500</v>
      </c>
    </row>
    <row r="1777" spans="1:26" ht="14.5" x14ac:dyDescent="0.35">
      <c r="A1777" s="259" t="s">
        <v>6232</v>
      </c>
      <c r="B1777" s="259"/>
      <c r="C1777" s="260">
        <v>215694.56</v>
      </c>
      <c r="E1777" s="239" t="s">
        <v>2085</v>
      </c>
      <c r="F1777" s="239"/>
      <c r="G1777" s="240">
        <v>4832</v>
      </c>
      <c r="M1777" s="261" t="s">
        <v>18270</v>
      </c>
      <c r="N1777" s="262">
        <v>294487.39</v>
      </c>
      <c r="P1777" s="243" t="s">
        <v>18272</v>
      </c>
      <c r="Q1777" s="244">
        <v>3.82</v>
      </c>
      <c r="R1777" s="104"/>
      <c r="S1777" s="235" t="s">
        <v>34210</v>
      </c>
      <c r="T1777" s="236">
        <v>58000</v>
      </c>
      <c r="V1777" s="266" t="s">
        <v>13282</v>
      </c>
      <c r="W1777" s="267">
        <v>215694.56</v>
      </c>
      <c r="Y1777" s="245" t="s">
        <v>13165</v>
      </c>
      <c r="Z1777" s="246">
        <v>1091699.83</v>
      </c>
    </row>
    <row r="1778" spans="1:26" ht="14.5" x14ac:dyDescent="0.35">
      <c r="A1778" s="259" t="s">
        <v>6233</v>
      </c>
      <c r="B1778" s="259"/>
      <c r="C1778" s="260">
        <v>71718.710000000006</v>
      </c>
      <c r="E1778" s="239" t="s">
        <v>2086</v>
      </c>
      <c r="F1778" s="239"/>
      <c r="G1778" s="240">
        <v>5363</v>
      </c>
      <c r="M1778" s="261" t="s">
        <v>18271</v>
      </c>
      <c r="N1778" s="262">
        <v>323766.49</v>
      </c>
      <c r="P1778" s="243" t="s">
        <v>18273</v>
      </c>
      <c r="Q1778" s="244">
        <v>44006.79</v>
      </c>
      <c r="R1778" s="104"/>
      <c r="S1778" s="235" t="s">
        <v>15682</v>
      </c>
      <c r="T1778" s="236">
        <v>1706922.26</v>
      </c>
      <c r="V1778" s="266" t="s">
        <v>13283</v>
      </c>
      <c r="W1778" s="267">
        <v>71718.710000000006</v>
      </c>
      <c r="Y1778" s="245" t="s">
        <v>10737</v>
      </c>
      <c r="Z1778" s="246">
        <v>2712480.62</v>
      </c>
    </row>
    <row r="1779" spans="1:26" ht="14.5" x14ac:dyDescent="0.35">
      <c r="A1779" s="259" t="s">
        <v>6234</v>
      </c>
      <c r="B1779" s="259"/>
      <c r="C1779" s="260">
        <v>6038773.4100000001</v>
      </c>
      <c r="E1779" s="239" t="s">
        <v>2087</v>
      </c>
      <c r="F1779" s="239"/>
      <c r="G1779" s="240">
        <v>18604.009999999998</v>
      </c>
      <c r="M1779" s="261" t="s">
        <v>42947</v>
      </c>
      <c r="N1779" s="262">
        <v>793.73</v>
      </c>
      <c r="P1779" s="243" t="s">
        <v>18274</v>
      </c>
      <c r="Q1779" s="244">
        <v>1037.8</v>
      </c>
      <c r="R1779" s="104"/>
      <c r="S1779" s="235" t="s">
        <v>15683</v>
      </c>
      <c r="T1779" s="236">
        <v>85788.19</v>
      </c>
      <c r="V1779" s="266" t="s">
        <v>13284</v>
      </c>
      <c r="W1779" s="267">
        <v>6038773.4100000001</v>
      </c>
      <c r="Y1779" s="245" t="s">
        <v>7575</v>
      </c>
      <c r="Z1779" s="246">
        <v>420531</v>
      </c>
    </row>
    <row r="1780" spans="1:26" ht="14.5" x14ac:dyDescent="0.35">
      <c r="A1780" s="259" t="s">
        <v>6235</v>
      </c>
      <c r="B1780" s="259"/>
      <c r="C1780" s="260">
        <v>577419.07999999996</v>
      </c>
      <c r="E1780" s="239" t="s">
        <v>2088</v>
      </c>
      <c r="F1780" s="239"/>
      <c r="G1780" s="240">
        <v>87457</v>
      </c>
      <c r="M1780" s="261" t="s">
        <v>36556</v>
      </c>
      <c r="N1780" s="262">
        <v>7905.36</v>
      </c>
      <c r="P1780" s="243" t="s">
        <v>18275</v>
      </c>
      <c r="Q1780" s="244">
        <v>61017.3</v>
      </c>
      <c r="R1780" s="104"/>
      <c r="S1780" s="235" t="s">
        <v>15684</v>
      </c>
      <c r="T1780" s="236">
        <v>132920.47</v>
      </c>
      <c r="V1780" s="266" t="s">
        <v>13285</v>
      </c>
      <c r="W1780" s="267">
        <v>577419.07999999996</v>
      </c>
      <c r="Y1780" s="245" t="s">
        <v>7787</v>
      </c>
      <c r="Z1780" s="246">
        <v>23877</v>
      </c>
    </row>
    <row r="1781" spans="1:26" ht="14.5" x14ac:dyDescent="0.35">
      <c r="A1781" s="259" t="s">
        <v>6236</v>
      </c>
      <c r="B1781" s="259"/>
      <c r="C1781" s="260">
        <v>6408773.8399999999</v>
      </c>
      <c r="E1781" s="239" t="s">
        <v>2089</v>
      </c>
      <c r="F1781" s="239"/>
      <c r="G1781" s="240">
        <v>10572.66</v>
      </c>
      <c r="M1781" s="261" t="s">
        <v>52960</v>
      </c>
      <c r="N1781" s="262">
        <v>32037.51</v>
      </c>
      <c r="P1781" s="243" t="s">
        <v>18276</v>
      </c>
      <c r="Q1781" s="244">
        <v>360287.28</v>
      </c>
      <c r="R1781" s="104"/>
      <c r="S1781" s="235" t="s">
        <v>15685</v>
      </c>
      <c r="T1781" s="236">
        <v>98127.33</v>
      </c>
      <c r="V1781" s="266" t="s">
        <v>13286</v>
      </c>
      <c r="W1781" s="267">
        <v>6408773.8399999999</v>
      </c>
      <c r="Y1781" s="245" t="s">
        <v>7983</v>
      </c>
      <c r="Z1781" s="246">
        <v>17166</v>
      </c>
    </row>
    <row r="1782" spans="1:26" ht="14.5" x14ac:dyDescent="0.35">
      <c r="A1782" s="259" t="s">
        <v>6237</v>
      </c>
      <c r="B1782" s="259"/>
      <c r="C1782" s="260">
        <v>3379432.62</v>
      </c>
      <c r="E1782" s="239" t="s">
        <v>2090</v>
      </c>
      <c r="F1782" s="239"/>
      <c r="G1782" s="240">
        <v>418228</v>
      </c>
      <c r="M1782" s="261" t="s">
        <v>18272</v>
      </c>
      <c r="N1782" s="262">
        <v>33197.96</v>
      </c>
      <c r="P1782" s="243" t="s">
        <v>18277</v>
      </c>
      <c r="Q1782" s="244">
        <v>46366.91</v>
      </c>
      <c r="R1782" s="104"/>
      <c r="S1782" s="235" t="s">
        <v>34211</v>
      </c>
      <c r="T1782" s="236">
        <v>187.86</v>
      </c>
      <c r="V1782" s="266" t="s">
        <v>13287</v>
      </c>
      <c r="W1782" s="267">
        <v>3379432.62</v>
      </c>
      <c r="Y1782" s="245" t="s">
        <v>8247</v>
      </c>
      <c r="Z1782" s="246">
        <v>187403</v>
      </c>
    </row>
    <row r="1783" spans="1:26" ht="14.5" x14ac:dyDescent="0.35">
      <c r="A1783" s="259" t="s">
        <v>6239</v>
      </c>
      <c r="B1783" s="259"/>
      <c r="C1783" s="260">
        <v>2164799.15</v>
      </c>
      <c r="E1783" s="239" t="s">
        <v>2091</v>
      </c>
      <c r="F1783" s="239"/>
      <c r="G1783" s="240">
        <v>132457.88</v>
      </c>
      <c r="M1783" s="261" t="s">
        <v>18273</v>
      </c>
      <c r="N1783" s="262">
        <v>497274.93</v>
      </c>
      <c r="P1783" s="243" t="s">
        <v>18278</v>
      </c>
      <c r="Q1783" s="244">
        <v>317033.23</v>
      </c>
      <c r="R1783" s="104"/>
      <c r="S1783" s="235" t="s">
        <v>34212</v>
      </c>
      <c r="T1783" s="236">
        <v>36964.14</v>
      </c>
      <c r="V1783" s="266" t="s">
        <v>13289</v>
      </c>
      <c r="W1783" s="267">
        <v>2164799.15</v>
      </c>
      <c r="Y1783" s="245" t="s">
        <v>8468</v>
      </c>
      <c r="Z1783" s="246">
        <v>253241</v>
      </c>
    </row>
    <row r="1784" spans="1:26" ht="14.5" x14ac:dyDescent="0.35">
      <c r="A1784" s="259" t="s">
        <v>6240</v>
      </c>
      <c r="B1784" s="259"/>
      <c r="C1784" s="260">
        <v>4782127.24</v>
      </c>
      <c r="E1784" s="239" t="s">
        <v>2092</v>
      </c>
      <c r="F1784" s="239"/>
      <c r="G1784" s="240">
        <v>184.99</v>
      </c>
      <c r="M1784" s="261" t="s">
        <v>18274</v>
      </c>
      <c r="N1784" s="262">
        <v>1044778.07</v>
      </c>
      <c r="P1784" s="243" t="s">
        <v>18279</v>
      </c>
      <c r="Q1784" s="244">
        <v>20000</v>
      </c>
      <c r="R1784" s="104"/>
      <c r="S1784" s="235" t="s">
        <v>34213</v>
      </c>
      <c r="T1784" s="236">
        <v>187.86</v>
      </c>
      <c r="V1784" s="266" t="s">
        <v>13290</v>
      </c>
      <c r="W1784" s="267">
        <v>4782127.24</v>
      </c>
      <c r="Y1784" s="245" t="s">
        <v>8658</v>
      </c>
      <c r="Z1784" s="246">
        <v>27822</v>
      </c>
    </row>
    <row r="1785" spans="1:26" ht="14.5" x14ac:dyDescent="0.35">
      <c r="A1785" s="259" t="s">
        <v>6241</v>
      </c>
      <c r="B1785" s="259"/>
      <c r="C1785" s="260">
        <v>448854.06</v>
      </c>
      <c r="E1785" s="239" t="s">
        <v>4591</v>
      </c>
      <c r="F1785" s="239"/>
      <c r="G1785" s="240">
        <v>20601.21</v>
      </c>
      <c r="M1785" s="261" t="s">
        <v>35125</v>
      </c>
      <c r="N1785" s="262">
        <v>491956.78</v>
      </c>
      <c r="P1785" s="243" t="s">
        <v>18280</v>
      </c>
      <c r="Q1785" s="244">
        <v>2540420.21</v>
      </c>
      <c r="R1785" s="104"/>
      <c r="S1785" s="235" t="s">
        <v>24343</v>
      </c>
      <c r="T1785" s="236">
        <v>36964.14</v>
      </c>
      <c r="V1785" s="266" t="s">
        <v>13291</v>
      </c>
      <c r="W1785" s="267">
        <v>448854.06</v>
      </c>
      <c r="Y1785" s="245" t="s">
        <v>8931</v>
      </c>
      <c r="Z1785" s="246">
        <v>16011</v>
      </c>
    </row>
    <row r="1786" spans="1:26" ht="14.5" x14ac:dyDescent="0.35">
      <c r="A1786" s="259" t="s">
        <v>6242</v>
      </c>
      <c r="B1786" s="259"/>
      <c r="C1786" s="260">
        <v>800439.47</v>
      </c>
      <c r="E1786" s="239" t="s">
        <v>4592</v>
      </c>
      <c r="F1786" s="239"/>
      <c r="G1786" s="240">
        <v>9183.02</v>
      </c>
      <c r="M1786" s="261" t="s">
        <v>18275</v>
      </c>
      <c r="N1786" s="262">
        <v>890291.26</v>
      </c>
      <c r="P1786" s="243" t="s">
        <v>18281</v>
      </c>
      <c r="Q1786" s="244">
        <v>243855.87</v>
      </c>
      <c r="R1786" s="104"/>
      <c r="S1786" s="235" t="s">
        <v>34214</v>
      </c>
      <c r="T1786" s="236">
        <v>28051</v>
      </c>
      <c r="V1786" s="266" t="s">
        <v>13292</v>
      </c>
      <c r="W1786" s="267">
        <v>800439.47</v>
      </c>
      <c r="Y1786" s="245" t="s">
        <v>9198</v>
      </c>
      <c r="Z1786" s="246">
        <v>87457</v>
      </c>
    </row>
    <row r="1787" spans="1:26" ht="14.5" x14ac:dyDescent="0.35">
      <c r="A1787" s="259" t="s">
        <v>6244</v>
      </c>
      <c r="B1787" s="259"/>
      <c r="C1787" s="260">
        <v>918456.24</v>
      </c>
      <c r="E1787" s="239" t="s">
        <v>2093</v>
      </c>
      <c r="F1787" s="239"/>
      <c r="G1787" s="240">
        <v>81495.039999999994</v>
      </c>
      <c r="M1787" s="261" t="s">
        <v>18276</v>
      </c>
      <c r="N1787" s="262">
        <v>374364.04</v>
      </c>
      <c r="P1787" s="243" t="s">
        <v>18282</v>
      </c>
      <c r="Q1787" s="244">
        <v>462274.44</v>
      </c>
      <c r="R1787" s="104"/>
      <c r="S1787" s="235" t="s">
        <v>24380</v>
      </c>
      <c r="T1787" s="236">
        <v>28051</v>
      </c>
      <c r="V1787" s="266" t="s">
        <v>13294</v>
      </c>
      <c r="W1787" s="267">
        <v>918456.24</v>
      </c>
      <c r="Y1787" s="245" t="s">
        <v>9403</v>
      </c>
      <c r="Z1787" s="246">
        <v>653059</v>
      </c>
    </row>
    <row r="1788" spans="1:26" ht="14.5" x14ac:dyDescent="0.35">
      <c r="A1788" s="259" t="s">
        <v>6245</v>
      </c>
      <c r="B1788" s="259"/>
      <c r="C1788" s="260">
        <v>70406.710000000006</v>
      </c>
      <c r="E1788" s="239" t="s">
        <v>2094</v>
      </c>
      <c r="F1788" s="239"/>
      <c r="G1788" s="240">
        <v>2045</v>
      </c>
      <c r="M1788" s="261" t="s">
        <v>18277</v>
      </c>
      <c r="N1788" s="262">
        <v>457785.58</v>
      </c>
      <c r="P1788" s="243" t="s">
        <v>18283</v>
      </c>
      <c r="Q1788" s="244">
        <v>28130</v>
      </c>
      <c r="R1788" s="104"/>
      <c r="S1788" s="235" t="s">
        <v>15686</v>
      </c>
      <c r="T1788" s="236">
        <v>3305.96</v>
      </c>
      <c r="V1788" s="266" t="s">
        <v>13295</v>
      </c>
      <c r="W1788" s="267">
        <v>70406.710000000006</v>
      </c>
      <c r="Y1788" s="245" t="s">
        <v>9585</v>
      </c>
      <c r="Z1788" s="246">
        <v>7700</v>
      </c>
    </row>
    <row r="1789" spans="1:26" ht="14.5" x14ac:dyDescent="0.35">
      <c r="A1789" s="259" t="s">
        <v>6246</v>
      </c>
      <c r="B1789" s="259"/>
      <c r="C1789" s="260">
        <v>428010.78</v>
      </c>
      <c r="E1789" s="239" t="s">
        <v>2095</v>
      </c>
      <c r="F1789" s="239"/>
      <c r="G1789" s="240">
        <v>421284.99</v>
      </c>
      <c r="M1789" s="261" t="s">
        <v>18278</v>
      </c>
      <c r="N1789" s="262">
        <v>52175.49</v>
      </c>
      <c r="P1789" s="243" t="s">
        <v>18284</v>
      </c>
      <c r="Q1789" s="244">
        <v>28130</v>
      </c>
      <c r="R1789" s="104"/>
      <c r="S1789" s="235" t="s">
        <v>15687</v>
      </c>
      <c r="T1789" s="236">
        <v>17171.080000000002</v>
      </c>
      <c r="V1789" s="266" t="s">
        <v>13296</v>
      </c>
      <c r="W1789" s="267">
        <v>428010.78</v>
      </c>
      <c r="Y1789" s="245" t="s">
        <v>9842</v>
      </c>
      <c r="Z1789" s="246">
        <v>580322</v>
      </c>
    </row>
    <row r="1790" spans="1:26" ht="14.5" x14ac:dyDescent="0.35">
      <c r="A1790" s="259" t="s">
        <v>6247</v>
      </c>
      <c r="B1790" s="259"/>
      <c r="C1790" s="260">
        <v>42334.54</v>
      </c>
      <c r="E1790" s="239" t="s">
        <v>2096</v>
      </c>
      <c r="F1790" s="239"/>
      <c r="G1790" s="240">
        <v>4161</v>
      </c>
      <c r="M1790" s="261" t="s">
        <v>18279</v>
      </c>
      <c r="N1790" s="262">
        <v>277047.48</v>
      </c>
      <c r="P1790" s="243" t="s">
        <v>18285</v>
      </c>
      <c r="Q1790" s="244">
        <v>76036.3</v>
      </c>
      <c r="R1790" s="104"/>
      <c r="S1790" s="235" t="s">
        <v>15688</v>
      </c>
      <c r="T1790" s="236">
        <v>10339.42</v>
      </c>
      <c r="V1790" s="266" t="s">
        <v>13297</v>
      </c>
      <c r="W1790" s="267">
        <v>42334.54</v>
      </c>
      <c r="Y1790" s="245" t="s">
        <v>10037</v>
      </c>
      <c r="Z1790" s="246">
        <v>19710</v>
      </c>
    </row>
    <row r="1791" spans="1:26" ht="14.5" x14ac:dyDescent="0.35">
      <c r="A1791" s="259" t="s">
        <v>6248</v>
      </c>
      <c r="B1791" s="259"/>
      <c r="C1791" s="260">
        <v>331974.14</v>
      </c>
      <c r="E1791" s="239" t="s">
        <v>2097</v>
      </c>
      <c r="F1791" s="239"/>
      <c r="G1791" s="240">
        <v>12227.78</v>
      </c>
      <c r="M1791" s="261" t="s">
        <v>52961</v>
      </c>
      <c r="N1791" s="262">
        <v>-6171.08</v>
      </c>
      <c r="P1791" s="243" t="s">
        <v>18286</v>
      </c>
      <c r="Q1791" s="244">
        <v>14584.72</v>
      </c>
      <c r="R1791" s="104"/>
      <c r="S1791" s="235" t="s">
        <v>15689</v>
      </c>
      <c r="T1791" s="236">
        <v>11450</v>
      </c>
      <c r="V1791" s="266" t="s">
        <v>13298</v>
      </c>
      <c r="W1791" s="267">
        <v>331974.14</v>
      </c>
      <c r="Y1791" s="245" t="s">
        <v>10172</v>
      </c>
      <c r="Z1791" s="246">
        <v>1391854.19</v>
      </c>
    </row>
    <row r="1792" spans="1:26" ht="14.5" x14ac:dyDescent="0.35">
      <c r="A1792" s="259" t="s">
        <v>6249</v>
      </c>
      <c r="B1792" s="259"/>
      <c r="C1792" s="260">
        <v>15304857.289999999</v>
      </c>
      <c r="E1792" s="239" t="s">
        <v>2098</v>
      </c>
      <c r="F1792" s="239"/>
      <c r="G1792" s="240">
        <v>13496.63</v>
      </c>
      <c r="M1792" s="261" t="s">
        <v>49970</v>
      </c>
      <c r="N1792" s="262">
        <v>12569.2</v>
      </c>
      <c r="P1792" s="243" t="s">
        <v>18287</v>
      </c>
      <c r="Q1792" s="244">
        <v>23747.56</v>
      </c>
      <c r="R1792" s="104"/>
      <c r="S1792" s="235" t="s">
        <v>15690</v>
      </c>
      <c r="T1792" s="236">
        <v>3115.59</v>
      </c>
      <c r="V1792" s="266" t="s">
        <v>13299</v>
      </c>
      <c r="W1792" s="267">
        <v>15304857.289999999</v>
      </c>
      <c r="Y1792" s="245" t="s">
        <v>12304</v>
      </c>
      <c r="Z1792" s="246">
        <v>29920</v>
      </c>
    </row>
    <row r="1793" spans="1:26" ht="14.5" x14ac:dyDescent="0.35">
      <c r="A1793" s="259" t="s">
        <v>6252</v>
      </c>
      <c r="B1793" s="259"/>
      <c r="C1793" s="260">
        <v>11809.64</v>
      </c>
      <c r="E1793" s="239" t="s">
        <v>2099</v>
      </c>
      <c r="F1793" s="239"/>
      <c r="G1793" s="240">
        <v>109043</v>
      </c>
      <c r="M1793" s="261" t="s">
        <v>49971</v>
      </c>
      <c r="N1793" s="262">
        <v>961.55</v>
      </c>
      <c r="P1793" s="243" t="s">
        <v>18288</v>
      </c>
      <c r="Q1793" s="244">
        <v>3127.05</v>
      </c>
      <c r="R1793" s="104"/>
      <c r="S1793" s="235" t="s">
        <v>15691</v>
      </c>
      <c r="T1793" s="236">
        <v>7108.56</v>
      </c>
      <c r="V1793" s="266" t="s">
        <v>13302</v>
      </c>
      <c r="W1793" s="267">
        <v>11809.64</v>
      </c>
      <c r="Y1793" s="245" t="s">
        <v>12439</v>
      </c>
      <c r="Z1793" s="246">
        <v>46166.17</v>
      </c>
    </row>
    <row r="1794" spans="1:26" ht="14.5" x14ac:dyDescent="0.35">
      <c r="A1794" s="259" t="s">
        <v>6253</v>
      </c>
      <c r="B1794" s="259"/>
      <c r="C1794" s="260">
        <v>27182.06</v>
      </c>
      <c r="E1794" s="239" t="s">
        <v>2100</v>
      </c>
      <c r="F1794" s="239"/>
      <c r="G1794" s="240">
        <v>219430.89</v>
      </c>
      <c r="M1794" s="261" t="s">
        <v>55771</v>
      </c>
      <c r="N1794" s="262">
        <v>600.36</v>
      </c>
      <c r="P1794" s="243" t="s">
        <v>18289</v>
      </c>
      <c r="Q1794" s="244">
        <v>1510.92</v>
      </c>
      <c r="R1794" s="104"/>
      <c r="S1794" s="235" t="s">
        <v>15692</v>
      </c>
      <c r="T1794" s="236">
        <v>6492.73</v>
      </c>
      <c r="V1794" s="266" t="s">
        <v>13303</v>
      </c>
      <c r="W1794" s="267">
        <v>27182.06</v>
      </c>
      <c r="Y1794" s="245" t="s">
        <v>12640</v>
      </c>
      <c r="Z1794" s="246">
        <v>10000.93</v>
      </c>
    </row>
    <row r="1795" spans="1:26" ht="14.5" x14ac:dyDescent="0.35">
      <c r="A1795" s="259" t="s">
        <v>6255</v>
      </c>
      <c r="B1795" s="259"/>
      <c r="C1795" s="260">
        <v>3542407.25</v>
      </c>
      <c r="E1795" s="239" t="s">
        <v>2101</v>
      </c>
      <c r="F1795" s="239"/>
      <c r="G1795" s="240">
        <v>298135</v>
      </c>
      <c r="M1795" s="261" t="s">
        <v>49972</v>
      </c>
      <c r="N1795" s="262">
        <v>50300</v>
      </c>
      <c r="P1795" s="243" t="s">
        <v>18290</v>
      </c>
      <c r="Q1795" s="244">
        <v>1446.32</v>
      </c>
      <c r="R1795" s="104"/>
      <c r="S1795" s="235" t="s">
        <v>15693</v>
      </c>
      <c r="T1795" s="236">
        <v>5345.12</v>
      </c>
      <c r="V1795" s="266" t="s">
        <v>13305</v>
      </c>
      <c r="W1795" s="267">
        <v>3542407.25</v>
      </c>
      <c r="Y1795" s="245" t="s">
        <v>12878</v>
      </c>
      <c r="Z1795" s="246">
        <v>12768.09</v>
      </c>
    </row>
    <row r="1796" spans="1:26" ht="14.5" x14ac:dyDescent="0.35">
      <c r="A1796" s="259" t="s">
        <v>6256</v>
      </c>
      <c r="B1796" s="259"/>
      <c r="C1796" s="260">
        <v>88846.78</v>
      </c>
      <c r="E1796" s="239" t="s">
        <v>2102</v>
      </c>
      <c r="F1796" s="239"/>
      <c r="G1796" s="240">
        <v>29195</v>
      </c>
      <c r="M1796" s="261" t="s">
        <v>47544</v>
      </c>
      <c r="N1796" s="262">
        <v>2149600</v>
      </c>
      <c r="P1796" s="243" t="s">
        <v>18291</v>
      </c>
      <c r="Q1796" s="244">
        <v>873.6</v>
      </c>
      <c r="R1796" s="104"/>
      <c r="S1796" s="235" t="s">
        <v>34215</v>
      </c>
      <c r="T1796" s="236">
        <v>4146.67</v>
      </c>
      <c r="V1796" s="266" t="s">
        <v>13306</v>
      </c>
      <c r="W1796" s="267">
        <v>88846.78</v>
      </c>
      <c r="Y1796" s="245" t="s">
        <v>13166</v>
      </c>
      <c r="Z1796" s="246">
        <v>1463974.11</v>
      </c>
    </row>
    <row r="1797" spans="1:26" ht="14.5" x14ac:dyDescent="0.35">
      <c r="A1797" s="259" t="s">
        <v>6257</v>
      </c>
      <c r="B1797" s="259"/>
      <c r="C1797" s="260">
        <v>187834.04</v>
      </c>
      <c r="E1797" s="239" t="s">
        <v>4593</v>
      </c>
      <c r="F1797" s="239"/>
      <c r="G1797" s="240">
        <v>834.57</v>
      </c>
      <c r="M1797" s="261" t="s">
        <v>47545</v>
      </c>
      <c r="N1797" s="262">
        <v>116505</v>
      </c>
      <c r="P1797" s="243" t="s">
        <v>18292</v>
      </c>
      <c r="Q1797" s="244">
        <v>7280</v>
      </c>
      <c r="R1797" s="104"/>
      <c r="S1797" s="235" t="s">
        <v>34216</v>
      </c>
      <c r="T1797" s="236">
        <v>11132.52</v>
      </c>
      <c r="V1797" s="266" t="s">
        <v>13307</v>
      </c>
      <c r="W1797" s="267">
        <v>187834.04</v>
      </c>
      <c r="Y1797" s="245" t="s">
        <v>13957</v>
      </c>
      <c r="Z1797" s="246">
        <v>40188.410000000003</v>
      </c>
    </row>
    <row r="1798" spans="1:26" ht="14.5" x14ac:dyDescent="0.35">
      <c r="A1798" s="259" t="s">
        <v>6258</v>
      </c>
      <c r="B1798" s="259"/>
      <c r="C1798" s="260">
        <v>60570455.93</v>
      </c>
      <c r="E1798" s="239" t="s">
        <v>2103</v>
      </c>
      <c r="F1798" s="239"/>
      <c r="G1798" s="240">
        <v>131009.45</v>
      </c>
      <c r="M1798" s="261" t="s">
        <v>51976</v>
      </c>
      <c r="N1798" s="262">
        <v>8360.43</v>
      </c>
      <c r="P1798" s="243" t="s">
        <v>15074</v>
      </c>
      <c r="Q1798" s="244">
        <v>102854.45</v>
      </c>
      <c r="R1798" s="104"/>
      <c r="S1798" s="235" t="s">
        <v>34217</v>
      </c>
      <c r="T1798" s="236">
        <v>1062.74</v>
      </c>
      <c r="V1798" s="266" t="s">
        <v>13308</v>
      </c>
      <c r="W1798" s="267">
        <v>60570455.93</v>
      </c>
      <c r="Y1798" s="245" t="s">
        <v>13567</v>
      </c>
      <c r="Z1798" s="246">
        <v>44050.46</v>
      </c>
    </row>
    <row r="1799" spans="1:26" ht="14.5" x14ac:dyDescent="0.35">
      <c r="A1799" s="259" t="s">
        <v>6259</v>
      </c>
      <c r="B1799" s="259"/>
      <c r="C1799" s="260">
        <v>27430</v>
      </c>
      <c r="E1799" s="239" t="s">
        <v>2104</v>
      </c>
      <c r="F1799" s="239"/>
      <c r="G1799" s="240">
        <v>68391.02</v>
      </c>
      <c r="M1799" s="261" t="s">
        <v>51977</v>
      </c>
      <c r="N1799" s="262">
        <v>680</v>
      </c>
      <c r="P1799" s="243" t="s">
        <v>18293</v>
      </c>
      <c r="Q1799" s="244">
        <v>1039.08</v>
      </c>
      <c r="R1799" s="104"/>
      <c r="S1799" s="235" t="s">
        <v>34218</v>
      </c>
      <c r="T1799" s="236">
        <v>1964.47</v>
      </c>
      <c r="V1799" s="266" t="s">
        <v>13309</v>
      </c>
      <c r="W1799" s="267">
        <v>27430</v>
      </c>
      <c r="Y1799" s="245" t="s">
        <v>10738</v>
      </c>
      <c r="Z1799" s="246">
        <v>5333221.3600000003</v>
      </c>
    </row>
    <row r="1800" spans="1:26" ht="14.5" x14ac:dyDescent="0.35">
      <c r="A1800" s="259" t="s">
        <v>6263</v>
      </c>
      <c r="B1800" s="259"/>
      <c r="C1800" s="260">
        <v>99642</v>
      </c>
      <c r="E1800" s="239" t="s">
        <v>2105</v>
      </c>
      <c r="F1800" s="239"/>
      <c r="G1800" s="240">
        <v>133468.13</v>
      </c>
      <c r="M1800" s="261" t="s">
        <v>55772</v>
      </c>
      <c r="N1800" s="262">
        <v>400.57</v>
      </c>
      <c r="P1800" s="243" t="s">
        <v>18294</v>
      </c>
      <c r="Q1800" s="244">
        <v>691581.94</v>
      </c>
      <c r="R1800" s="104"/>
      <c r="S1800" s="235" t="s">
        <v>34219</v>
      </c>
      <c r="T1800" s="236">
        <v>1704.6</v>
      </c>
      <c r="V1800" s="266" t="s">
        <v>13313</v>
      </c>
      <c r="W1800" s="267">
        <v>99642</v>
      </c>
      <c r="Y1800" s="245" t="s">
        <v>7576</v>
      </c>
      <c r="Z1800" s="246">
        <v>8920.43</v>
      </c>
    </row>
    <row r="1801" spans="1:26" ht="14.5" x14ac:dyDescent="0.35">
      <c r="A1801" s="259" t="s">
        <v>6266</v>
      </c>
      <c r="B1801" s="259"/>
      <c r="C1801" s="260">
        <v>252659.25</v>
      </c>
      <c r="E1801" s="239" t="s">
        <v>2106</v>
      </c>
      <c r="F1801" s="239"/>
      <c r="G1801" s="240">
        <v>5099</v>
      </c>
      <c r="M1801" s="261" t="s">
        <v>45015</v>
      </c>
      <c r="N1801" s="262">
        <v>1068240.1000000001</v>
      </c>
      <c r="P1801" s="243" t="s">
        <v>18295</v>
      </c>
      <c r="Q1801" s="244">
        <v>3847731.42</v>
      </c>
      <c r="R1801" s="104"/>
      <c r="S1801" s="235" t="s">
        <v>34220</v>
      </c>
      <c r="T1801" s="236">
        <v>18822.919999999998</v>
      </c>
      <c r="V1801" s="266" t="s">
        <v>13316</v>
      </c>
      <c r="W1801" s="267">
        <v>252659.25</v>
      </c>
      <c r="Y1801" s="245" t="s">
        <v>8248</v>
      </c>
      <c r="Z1801" s="246">
        <v>7024.15</v>
      </c>
    </row>
    <row r="1802" spans="1:26" ht="14.5" x14ac:dyDescent="0.35">
      <c r="A1802" s="259" t="s">
        <v>6269</v>
      </c>
      <c r="B1802" s="259"/>
      <c r="C1802" s="260">
        <v>49094</v>
      </c>
      <c r="E1802" s="239" t="s">
        <v>2107</v>
      </c>
      <c r="F1802" s="239"/>
      <c r="G1802" s="240">
        <v>109433.55</v>
      </c>
      <c r="M1802" s="261" t="s">
        <v>45016</v>
      </c>
      <c r="N1802" s="262">
        <v>81181.19</v>
      </c>
      <c r="P1802" s="243" t="s">
        <v>18296</v>
      </c>
      <c r="Q1802" s="244">
        <v>266738.55</v>
      </c>
      <c r="R1802" s="104"/>
      <c r="S1802" s="235" t="s">
        <v>15694</v>
      </c>
      <c r="T1802" s="236">
        <v>7452.63</v>
      </c>
      <c r="V1802" s="266" t="s">
        <v>13319</v>
      </c>
      <c r="W1802" s="267">
        <v>49094</v>
      </c>
      <c r="Y1802" s="245" t="s">
        <v>8659</v>
      </c>
      <c r="Z1802" s="246">
        <v>38952</v>
      </c>
    </row>
    <row r="1803" spans="1:26" ht="14.5" x14ac:dyDescent="0.35">
      <c r="A1803" s="259" t="s">
        <v>6271</v>
      </c>
      <c r="B1803" s="259"/>
      <c r="C1803" s="260">
        <v>44571.12</v>
      </c>
      <c r="E1803" s="239" t="s">
        <v>2108</v>
      </c>
      <c r="F1803" s="239"/>
      <c r="G1803" s="240">
        <v>2383330.39</v>
      </c>
      <c r="M1803" s="261" t="s">
        <v>35127</v>
      </c>
      <c r="N1803" s="262">
        <v>13218.92</v>
      </c>
      <c r="P1803" s="243" t="s">
        <v>18297</v>
      </c>
      <c r="Q1803" s="244">
        <v>9452.7099999999991</v>
      </c>
      <c r="R1803" s="104"/>
      <c r="S1803" s="235" t="s">
        <v>15695</v>
      </c>
      <c r="T1803" s="236">
        <v>17171.080000000002</v>
      </c>
      <c r="V1803" s="266" t="s">
        <v>13321</v>
      </c>
      <c r="W1803" s="267">
        <v>44571.12</v>
      </c>
      <c r="Y1803" s="245" t="s">
        <v>8825</v>
      </c>
      <c r="Z1803" s="246">
        <v>12916</v>
      </c>
    </row>
    <row r="1804" spans="1:26" ht="14.5" x14ac:dyDescent="0.35">
      <c r="A1804" s="259" t="s">
        <v>6273</v>
      </c>
      <c r="B1804" s="259"/>
      <c r="C1804" s="260">
        <v>38984</v>
      </c>
      <c r="E1804" s="239" t="s">
        <v>2109</v>
      </c>
      <c r="F1804" s="239"/>
      <c r="G1804" s="240">
        <v>1508</v>
      </c>
      <c r="M1804" s="261" t="s">
        <v>35128</v>
      </c>
      <c r="N1804" s="262">
        <v>7607.56</v>
      </c>
      <c r="P1804" s="243" t="s">
        <v>18298</v>
      </c>
      <c r="Q1804" s="244">
        <v>13200</v>
      </c>
      <c r="R1804" s="104"/>
      <c r="S1804" s="235" t="s">
        <v>15696</v>
      </c>
      <c r="T1804" s="236">
        <v>21471.94</v>
      </c>
      <c r="V1804" s="266" t="s">
        <v>13323</v>
      </c>
      <c r="W1804" s="267">
        <v>38984</v>
      </c>
      <c r="Y1804" s="245" t="s">
        <v>8932</v>
      </c>
      <c r="Z1804" s="246">
        <v>44106.82</v>
      </c>
    </row>
    <row r="1805" spans="1:26" ht="14.5" x14ac:dyDescent="0.35">
      <c r="A1805" s="259" t="s">
        <v>6274</v>
      </c>
      <c r="B1805" s="259"/>
      <c r="C1805" s="260">
        <v>39119.980000000003</v>
      </c>
      <c r="E1805" s="239" t="s">
        <v>2110</v>
      </c>
      <c r="F1805" s="239"/>
      <c r="G1805" s="240">
        <v>18093.310000000001</v>
      </c>
      <c r="M1805" s="261" t="s">
        <v>18339</v>
      </c>
      <c r="N1805" s="262">
        <v>1941.51</v>
      </c>
      <c r="P1805" s="243" t="s">
        <v>18299</v>
      </c>
      <c r="Q1805" s="244">
        <v>34349.68</v>
      </c>
      <c r="R1805" s="104"/>
      <c r="S1805" s="235" t="s">
        <v>15697</v>
      </c>
      <c r="T1805" s="236">
        <v>11450</v>
      </c>
      <c r="V1805" s="266" t="s">
        <v>13324</v>
      </c>
      <c r="W1805" s="267">
        <v>39119.980000000003</v>
      </c>
      <c r="Y1805" s="245" t="s">
        <v>9199</v>
      </c>
      <c r="Z1805" s="246">
        <v>10572.66</v>
      </c>
    </row>
    <row r="1806" spans="1:26" ht="14.5" x14ac:dyDescent="0.35">
      <c r="A1806" s="259" t="s">
        <v>6284</v>
      </c>
      <c r="B1806" s="259"/>
      <c r="C1806" s="260">
        <v>2089087.51</v>
      </c>
      <c r="E1806" s="239" t="s">
        <v>2111</v>
      </c>
      <c r="F1806" s="239"/>
      <c r="G1806" s="240">
        <v>20040.59</v>
      </c>
      <c r="M1806" s="261" t="s">
        <v>18345</v>
      </c>
      <c r="N1806" s="262">
        <v>1741.78</v>
      </c>
      <c r="P1806" s="243" t="s">
        <v>18300</v>
      </c>
      <c r="Q1806" s="244">
        <v>3.82</v>
      </c>
      <c r="R1806" s="104"/>
      <c r="S1806" s="235" t="s">
        <v>15698</v>
      </c>
      <c r="T1806" s="236">
        <v>4178.33</v>
      </c>
      <c r="V1806" s="266" t="s">
        <v>13334</v>
      </c>
      <c r="W1806" s="267">
        <v>2089087.51</v>
      </c>
      <c r="Y1806" s="245" t="s">
        <v>9586</v>
      </c>
      <c r="Z1806" s="246">
        <v>318.44</v>
      </c>
    </row>
    <row r="1807" spans="1:26" ht="14.5" x14ac:dyDescent="0.35">
      <c r="A1807" s="259" t="s">
        <v>6285</v>
      </c>
      <c r="B1807" s="259"/>
      <c r="C1807" s="260">
        <v>1253.74</v>
      </c>
      <c r="E1807" s="239" t="s">
        <v>2112</v>
      </c>
      <c r="F1807" s="239"/>
      <c r="G1807" s="240">
        <v>19084.919999999998</v>
      </c>
      <c r="M1807" s="261" t="s">
        <v>18346</v>
      </c>
      <c r="N1807" s="262">
        <v>1043.92</v>
      </c>
      <c r="P1807" s="243" t="s">
        <v>15075</v>
      </c>
      <c r="Q1807" s="244">
        <v>580352.07999999996</v>
      </c>
      <c r="R1807" s="104"/>
      <c r="S1807" s="235" t="s">
        <v>15699</v>
      </c>
      <c r="T1807" s="236">
        <v>9073.0300000000007</v>
      </c>
      <c r="V1807" s="266" t="s">
        <v>13335</v>
      </c>
      <c r="W1807" s="267">
        <v>1253.74</v>
      </c>
      <c r="Y1807" s="245" t="s">
        <v>9843</v>
      </c>
      <c r="Z1807" s="246">
        <v>8537.86</v>
      </c>
    </row>
    <row r="1808" spans="1:26" ht="14.5" x14ac:dyDescent="0.35">
      <c r="A1808" s="259" t="s">
        <v>6276</v>
      </c>
      <c r="B1808" s="259"/>
      <c r="C1808" s="260">
        <v>474228.53</v>
      </c>
      <c r="E1808" s="239" t="s">
        <v>2113</v>
      </c>
      <c r="F1808" s="239"/>
      <c r="G1808" s="240">
        <v>10741.91</v>
      </c>
      <c r="M1808" s="261" t="s">
        <v>18347</v>
      </c>
      <c r="N1808" s="262">
        <v>2087.84</v>
      </c>
      <c r="P1808" s="243" t="s">
        <v>15076</v>
      </c>
      <c r="Q1808" s="244">
        <v>768141.38</v>
      </c>
      <c r="R1808" s="104"/>
      <c r="S1808" s="235" t="s">
        <v>15700</v>
      </c>
      <c r="T1808" s="236">
        <v>8197.33</v>
      </c>
      <c r="V1808" s="266" t="s">
        <v>13326</v>
      </c>
      <c r="W1808" s="267">
        <v>474228.53</v>
      </c>
      <c r="Y1808" s="245" t="s">
        <v>10173</v>
      </c>
      <c r="Z1808" s="246">
        <v>91353.03</v>
      </c>
    </row>
    <row r="1809" spans="1:26" ht="14.5" x14ac:dyDescent="0.35">
      <c r="A1809" s="259" t="s">
        <v>6277</v>
      </c>
      <c r="B1809" s="259"/>
      <c r="C1809" s="260">
        <v>163246.82999999999</v>
      </c>
      <c r="E1809" s="239" t="s">
        <v>2114</v>
      </c>
      <c r="F1809" s="239"/>
      <c r="G1809" s="240">
        <v>1972.16</v>
      </c>
      <c r="M1809" s="261" t="s">
        <v>18350</v>
      </c>
      <c r="N1809" s="262">
        <v>3251.26</v>
      </c>
      <c r="P1809" s="243" t="s">
        <v>15077</v>
      </c>
      <c r="Q1809" s="244">
        <v>338254.33</v>
      </c>
      <c r="R1809" s="104"/>
      <c r="S1809" s="235" t="s">
        <v>15701</v>
      </c>
      <c r="T1809" s="236">
        <v>24168.04</v>
      </c>
      <c r="V1809" s="266" t="s">
        <v>13327</v>
      </c>
      <c r="W1809" s="267">
        <v>163246.82999999999</v>
      </c>
      <c r="Y1809" s="245" t="s">
        <v>13167</v>
      </c>
      <c r="Z1809" s="246">
        <v>184733.5</v>
      </c>
    </row>
    <row r="1810" spans="1:26" ht="14.5" x14ac:dyDescent="0.35">
      <c r="A1810" s="259" t="s">
        <v>6280</v>
      </c>
      <c r="B1810" s="259"/>
      <c r="C1810" s="260">
        <v>63246.44</v>
      </c>
      <c r="E1810" s="239" t="s">
        <v>2115</v>
      </c>
      <c r="F1810" s="239"/>
      <c r="G1810" s="240">
        <v>25783.85</v>
      </c>
      <c r="M1810" s="261" t="s">
        <v>18351</v>
      </c>
      <c r="N1810" s="262">
        <v>7549</v>
      </c>
      <c r="P1810" s="243" t="s">
        <v>18301</v>
      </c>
      <c r="Q1810" s="244">
        <v>393303.07</v>
      </c>
      <c r="R1810" s="104"/>
      <c r="S1810" s="235" t="s">
        <v>15702</v>
      </c>
      <c r="T1810" s="236">
        <v>4310.1400000000003</v>
      </c>
      <c r="V1810" s="266" t="s">
        <v>13330</v>
      </c>
      <c r="W1810" s="267">
        <v>63246.44</v>
      </c>
      <c r="Y1810" s="245" t="s">
        <v>13568</v>
      </c>
      <c r="Z1810" s="246">
        <v>29205.06</v>
      </c>
    </row>
    <row r="1811" spans="1:26" ht="14.5" x14ac:dyDescent="0.35">
      <c r="A1811" s="259" t="s">
        <v>6281</v>
      </c>
      <c r="B1811" s="259"/>
      <c r="C1811" s="260">
        <v>69810.03</v>
      </c>
      <c r="E1811" s="239" t="s">
        <v>2116</v>
      </c>
      <c r="F1811" s="239"/>
      <c r="G1811" s="240">
        <v>7894</v>
      </c>
      <c r="M1811" s="261" t="s">
        <v>52962</v>
      </c>
      <c r="N1811" s="262">
        <v>-3363.83</v>
      </c>
      <c r="P1811" s="243" t="s">
        <v>18302</v>
      </c>
      <c r="Q1811" s="244">
        <v>149551.32</v>
      </c>
      <c r="R1811" s="104"/>
      <c r="S1811" s="235" t="s">
        <v>15703</v>
      </c>
      <c r="T1811" s="236">
        <v>3777.34</v>
      </c>
      <c r="V1811" s="266" t="s">
        <v>13331</v>
      </c>
      <c r="W1811" s="267">
        <v>69810.03</v>
      </c>
      <c r="Y1811" s="245" t="s">
        <v>10739</v>
      </c>
      <c r="Z1811" s="246">
        <v>436639.95</v>
      </c>
    </row>
    <row r="1812" spans="1:26" ht="14.5" x14ac:dyDescent="0.35">
      <c r="A1812" s="259" t="s">
        <v>6283</v>
      </c>
      <c r="B1812" s="259"/>
      <c r="C1812" s="260">
        <v>73774.97</v>
      </c>
      <c r="E1812" s="239" t="s">
        <v>2117</v>
      </c>
      <c r="F1812" s="239"/>
      <c r="G1812" s="240">
        <v>9442</v>
      </c>
      <c r="M1812" s="261" t="s">
        <v>55773</v>
      </c>
      <c r="N1812" s="262">
        <v>31000</v>
      </c>
      <c r="P1812" s="243" t="s">
        <v>18303</v>
      </c>
      <c r="Q1812" s="244">
        <v>37102.639999999999</v>
      </c>
      <c r="R1812" s="104"/>
      <c r="S1812" s="235" t="s">
        <v>15704</v>
      </c>
      <c r="T1812" s="236">
        <v>93666.45</v>
      </c>
      <c r="V1812" s="266" t="s">
        <v>13333</v>
      </c>
      <c r="W1812" s="267">
        <v>73774.97</v>
      </c>
      <c r="Y1812" s="245" t="s">
        <v>7577</v>
      </c>
      <c r="Z1812" s="246">
        <v>700218</v>
      </c>
    </row>
    <row r="1813" spans="1:26" ht="14.5" x14ac:dyDescent="0.35">
      <c r="A1813" s="259" t="s">
        <v>49477</v>
      </c>
      <c r="B1813" s="259"/>
      <c r="C1813" s="260">
        <v>79422</v>
      </c>
      <c r="E1813" s="239" t="s">
        <v>2118</v>
      </c>
      <c r="F1813" s="239"/>
      <c r="G1813" s="240">
        <v>45179</v>
      </c>
      <c r="M1813" s="261" t="s">
        <v>47546</v>
      </c>
      <c r="N1813" s="262">
        <v>3426.58</v>
      </c>
      <c r="P1813" s="243" t="s">
        <v>18304</v>
      </c>
      <c r="Q1813" s="244">
        <v>365955.38</v>
      </c>
      <c r="R1813" s="104"/>
      <c r="S1813" s="235" t="s">
        <v>15705</v>
      </c>
      <c r="T1813" s="236">
        <v>10613.98</v>
      </c>
      <c r="V1813" s="266" t="s">
        <v>49680</v>
      </c>
      <c r="W1813" s="267">
        <v>79422</v>
      </c>
      <c r="Y1813" s="245" t="s">
        <v>7788</v>
      </c>
      <c r="Z1813" s="246">
        <v>130974.99</v>
      </c>
    </row>
    <row r="1814" spans="1:26" ht="14.5" x14ac:dyDescent="0.35">
      <c r="A1814" s="259" t="s">
        <v>6286</v>
      </c>
      <c r="B1814" s="259"/>
      <c r="C1814" s="260">
        <v>746983.13</v>
      </c>
      <c r="E1814" s="239" t="s">
        <v>2119</v>
      </c>
      <c r="F1814" s="239"/>
      <c r="G1814" s="240">
        <v>1295.54</v>
      </c>
      <c r="M1814" s="261" t="s">
        <v>38007</v>
      </c>
      <c r="N1814" s="262">
        <v>16198.1</v>
      </c>
      <c r="P1814" s="243" t="s">
        <v>18305</v>
      </c>
      <c r="Q1814" s="244">
        <v>6157.5</v>
      </c>
      <c r="R1814" s="104"/>
      <c r="S1814" s="235" t="s">
        <v>15706</v>
      </c>
      <c r="T1814" s="236">
        <v>8198.57</v>
      </c>
      <c r="V1814" s="266" t="s">
        <v>13336</v>
      </c>
      <c r="W1814" s="267">
        <v>746983.13</v>
      </c>
      <c r="Y1814" s="245" t="s">
        <v>7984</v>
      </c>
      <c r="Z1814" s="246">
        <v>39184.79</v>
      </c>
    </row>
    <row r="1815" spans="1:26" ht="14.5" x14ac:dyDescent="0.35">
      <c r="A1815" s="259" t="s">
        <v>6287</v>
      </c>
      <c r="B1815" s="259"/>
      <c r="C1815" s="260">
        <v>39569.46</v>
      </c>
      <c r="E1815" s="239" t="s">
        <v>2120</v>
      </c>
      <c r="F1815" s="239"/>
      <c r="G1815" s="240">
        <v>9466</v>
      </c>
      <c r="M1815" s="261" t="s">
        <v>18355</v>
      </c>
      <c r="N1815" s="262">
        <v>42933.68</v>
      </c>
      <c r="P1815" s="243" t="s">
        <v>15078</v>
      </c>
      <c r="Q1815" s="244">
        <v>333368.78999999998</v>
      </c>
      <c r="R1815" s="104"/>
      <c r="S1815" s="235" t="s">
        <v>15707</v>
      </c>
      <c r="T1815" s="236">
        <v>21900.48</v>
      </c>
      <c r="V1815" s="266" t="s">
        <v>13337</v>
      </c>
      <c r="W1815" s="267">
        <v>39569.46</v>
      </c>
      <c r="Y1815" s="245" t="s">
        <v>8249</v>
      </c>
      <c r="Z1815" s="246">
        <v>348771.52</v>
      </c>
    </row>
    <row r="1816" spans="1:26" ht="14.5" x14ac:dyDescent="0.35">
      <c r="A1816" s="259" t="s">
        <v>6300</v>
      </c>
      <c r="B1816" s="259"/>
      <c r="C1816" s="260">
        <v>13335.94</v>
      </c>
      <c r="E1816" s="239" t="s">
        <v>2121</v>
      </c>
      <c r="F1816" s="239"/>
      <c r="G1816" s="240">
        <v>3563</v>
      </c>
      <c r="M1816" s="261" t="s">
        <v>18356</v>
      </c>
      <c r="N1816" s="262">
        <v>4910.05</v>
      </c>
      <c r="P1816" s="243" t="s">
        <v>15079</v>
      </c>
      <c r="Q1816" s="244">
        <v>2384627.11</v>
      </c>
      <c r="R1816" s="104"/>
      <c r="S1816" s="235" t="s">
        <v>15708</v>
      </c>
      <c r="T1816" s="236">
        <v>6658.25</v>
      </c>
      <c r="V1816" s="266" t="s">
        <v>13350</v>
      </c>
      <c r="W1816" s="267">
        <v>13335.94</v>
      </c>
      <c r="Y1816" s="245" t="s">
        <v>8469</v>
      </c>
      <c r="Z1816" s="246">
        <v>424497</v>
      </c>
    </row>
    <row r="1817" spans="1:26" ht="14.5" x14ac:dyDescent="0.35">
      <c r="A1817" s="259" t="s">
        <v>6288</v>
      </c>
      <c r="B1817" s="259"/>
      <c r="C1817" s="260">
        <v>769685.49</v>
      </c>
      <c r="E1817" s="239" t="s">
        <v>2122</v>
      </c>
      <c r="F1817" s="239"/>
      <c r="G1817" s="240">
        <v>374</v>
      </c>
      <c r="M1817" s="261" t="s">
        <v>18357</v>
      </c>
      <c r="N1817" s="262">
        <v>14537.32</v>
      </c>
      <c r="P1817" s="243" t="s">
        <v>18306</v>
      </c>
      <c r="Q1817" s="244">
        <v>347807.82</v>
      </c>
      <c r="R1817" s="104"/>
      <c r="S1817" s="235" t="s">
        <v>15709</v>
      </c>
      <c r="T1817" s="236">
        <v>20789.82</v>
      </c>
      <c r="V1817" s="266" t="s">
        <v>13338</v>
      </c>
      <c r="W1817" s="267">
        <v>769685.49</v>
      </c>
      <c r="Y1817" s="245" t="s">
        <v>8660</v>
      </c>
      <c r="Z1817" s="246">
        <v>64769.4</v>
      </c>
    </row>
    <row r="1818" spans="1:26" ht="14.5" x14ac:dyDescent="0.35">
      <c r="A1818" s="259" t="s">
        <v>6289</v>
      </c>
      <c r="B1818" s="259"/>
      <c r="C1818" s="260">
        <v>26638.42</v>
      </c>
      <c r="E1818" s="239" t="s">
        <v>2123</v>
      </c>
      <c r="F1818" s="239"/>
      <c r="G1818" s="240">
        <v>23144.74</v>
      </c>
      <c r="M1818" s="261" t="s">
        <v>18358</v>
      </c>
      <c r="N1818" s="262">
        <v>9083.93</v>
      </c>
      <c r="P1818" s="243" t="s">
        <v>15081</v>
      </c>
      <c r="Q1818" s="244">
        <v>3647.5</v>
      </c>
      <c r="R1818" s="104"/>
      <c r="S1818" s="235" t="s">
        <v>34221</v>
      </c>
      <c r="T1818" s="236">
        <v>214501.37</v>
      </c>
      <c r="V1818" s="266" t="s">
        <v>13339</v>
      </c>
      <c r="W1818" s="267">
        <v>26638.42</v>
      </c>
      <c r="Y1818" s="245" t="s">
        <v>8826</v>
      </c>
      <c r="Z1818" s="246">
        <v>5370.04</v>
      </c>
    </row>
    <row r="1819" spans="1:26" ht="14.5" x14ac:dyDescent="0.35">
      <c r="A1819" s="259" t="s">
        <v>6290</v>
      </c>
      <c r="B1819" s="259"/>
      <c r="C1819" s="260">
        <v>16562730.949999999</v>
      </c>
      <c r="E1819" s="239" t="s">
        <v>2124</v>
      </c>
      <c r="F1819" s="239"/>
      <c r="G1819" s="240">
        <v>19025.72</v>
      </c>
      <c r="M1819" s="261" t="s">
        <v>55774</v>
      </c>
      <c r="N1819" s="262">
        <v>837.78</v>
      </c>
      <c r="P1819" s="243" t="s">
        <v>15084</v>
      </c>
      <c r="Q1819" s="244">
        <v>415083.54</v>
      </c>
      <c r="R1819" s="104"/>
      <c r="S1819" s="235" t="s">
        <v>34222</v>
      </c>
      <c r="T1819" s="236">
        <v>15417.56</v>
      </c>
      <c r="V1819" s="266" t="s">
        <v>13340</v>
      </c>
      <c r="W1819" s="267">
        <v>16562730.949999999</v>
      </c>
      <c r="Y1819" s="245" t="s">
        <v>8933</v>
      </c>
      <c r="Z1819" s="246">
        <v>104858.78</v>
      </c>
    </row>
    <row r="1820" spans="1:26" ht="14.5" x14ac:dyDescent="0.35">
      <c r="A1820" s="259" t="s">
        <v>6291</v>
      </c>
      <c r="B1820" s="259"/>
      <c r="C1820" s="260">
        <v>61381.33</v>
      </c>
      <c r="E1820" s="239" t="s">
        <v>2125</v>
      </c>
      <c r="F1820" s="239"/>
      <c r="G1820" s="240">
        <v>2045</v>
      </c>
      <c r="M1820" s="261" t="s">
        <v>41662</v>
      </c>
      <c r="N1820" s="262">
        <v>40814.03</v>
      </c>
      <c r="P1820" s="243" t="s">
        <v>18307</v>
      </c>
      <c r="Q1820" s="244">
        <v>37137.32</v>
      </c>
      <c r="R1820" s="104"/>
      <c r="S1820" s="235" t="s">
        <v>34223</v>
      </c>
      <c r="T1820" s="236">
        <v>41452.74</v>
      </c>
      <c r="V1820" s="266" t="s">
        <v>13341</v>
      </c>
      <c r="W1820" s="267">
        <v>61381.33</v>
      </c>
      <c r="Y1820" s="245" t="s">
        <v>9200</v>
      </c>
      <c r="Z1820" s="246">
        <v>418228</v>
      </c>
    </row>
    <row r="1821" spans="1:26" ht="14.5" x14ac:dyDescent="0.35">
      <c r="A1821" s="259" t="s">
        <v>6292</v>
      </c>
      <c r="B1821" s="259"/>
      <c r="C1821" s="260">
        <v>293423.11</v>
      </c>
      <c r="E1821" s="239" t="s">
        <v>2126</v>
      </c>
      <c r="F1821" s="239"/>
      <c r="G1821" s="240">
        <v>397</v>
      </c>
      <c r="M1821" s="261" t="s">
        <v>47547</v>
      </c>
      <c r="N1821" s="262">
        <v>375</v>
      </c>
      <c r="P1821" s="243" t="s">
        <v>18308</v>
      </c>
      <c r="Q1821" s="244">
        <v>7545</v>
      </c>
      <c r="R1821" s="104"/>
      <c r="S1821" s="235" t="s">
        <v>34224</v>
      </c>
      <c r="T1821" s="236">
        <v>42354.559999999998</v>
      </c>
      <c r="V1821" s="266" t="s">
        <v>13342</v>
      </c>
      <c r="W1821" s="267">
        <v>293423.11</v>
      </c>
      <c r="Y1821" s="245" t="s">
        <v>9587</v>
      </c>
      <c r="Z1821" s="246">
        <v>27962.53</v>
      </c>
    </row>
    <row r="1822" spans="1:26" ht="14.5" x14ac:dyDescent="0.35">
      <c r="A1822" s="259" t="s">
        <v>6293</v>
      </c>
      <c r="B1822" s="259"/>
      <c r="C1822" s="260">
        <v>4470998.0999999996</v>
      </c>
      <c r="E1822" s="239" t="s">
        <v>4596</v>
      </c>
      <c r="F1822" s="239"/>
      <c r="G1822" s="240">
        <v>2275.4</v>
      </c>
      <c r="M1822" s="261" t="s">
        <v>38008</v>
      </c>
      <c r="N1822" s="262">
        <v>18950.5</v>
      </c>
      <c r="P1822" s="243" t="s">
        <v>18309</v>
      </c>
      <c r="Q1822" s="244">
        <v>5600</v>
      </c>
      <c r="R1822" s="104"/>
      <c r="S1822" s="235" t="s">
        <v>34225</v>
      </c>
      <c r="T1822" s="236">
        <v>231.08</v>
      </c>
      <c r="V1822" s="266" t="s">
        <v>13343</v>
      </c>
      <c r="W1822" s="267">
        <v>4470998.0999999996</v>
      </c>
      <c r="Y1822" s="245" t="s">
        <v>9844</v>
      </c>
      <c r="Z1822" s="246">
        <v>467940.96</v>
      </c>
    </row>
    <row r="1823" spans="1:26" ht="14.5" x14ac:dyDescent="0.35">
      <c r="A1823" s="259" t="s">
        <v>6295</v>
      </c>
      <c r="B1823" s="259"/>
      <c r="C1823" s="260">
        <v>5465788.3700000001</v>
      </c>
      <c r="E1823" s="239" t="s">
        <v>2127</v>
      </c>
      <c r="F1823" s="239"/>
      <c r="G1823" s="240">
        <v>84449</v>
      </c>
      <c r="M1823" s="261" t="s">
        <v>38009</v>
      </c>
      <c r="N1823" s="262">
        <v>4555.1899999999996</v>
      </c>
      <c r="P1823" s="243" t="s">
        <v>18310</v>
      </c>
      <c r="Q1823" s="244">
        <v>3880</v>
      </c>
      <c r="R1823" s="104"/>
      <c r="S1823" s="235" t="s">
        <v>34226</v>
      </c>
      <c r="T1823" s="236">
        <v>5175</v>
      </c>
      <c r="V1823" s="266" t="s">
        <v>13345</v>
      </c>
      <c r="W1823" s="267">
        <v>5465788.3700000001</v>
      </c>
      <c r="Y1823" s="245" t="s">
        <v>10174</v>
      </c>
      <c r="Z1823" s="246">
        <v>1868314.44</v>
      </c>
    </row>
    <row r="1824" spans="1:26" ht="14.5" x14ac:dyDescent="0.35">
      <c r="A1824" s="259" t="s">
        <v>6296</v>
      </c>
      <c r="B1824" s="259"/>
      <c r="C1824" s="260">
        <v>1139244.18</v>
      </c>
      <c r="E1824" s="239" t="s">
        <v>2128</v>
      </c>
      <c r="F1824" s="239"/>
      <c r="G1824" s="240">
        <v>150165.67000000001</v>
      </c>
      <c r="M1824" s="261" t="s">
        <v>41663</v>
      </c>
      <c r="N1824" s="262">
        <v>9511.31</v>
      </c>
      <c r="P1824" s="243" t="s">
        <v>18311</v>
      </c>
      <c r="Q1824" s="244">
        <v>4143.2700000000004</v>
      </c>
      <c r="R1824" s="104"/>
      <c r="S1824" s="235" t="s">
        <v>34227</v>
      </c>
      <c r="T1824" s="236">
        <v>16352.51</v>
      </c>
      <c r="V1824" s="266" t="s">
        <v>13346</v>
      </c>
      <c r="W1824" s="267">
        <v>1139244.18</v>
      </c>
      <c r="Y1824" s="245" t="s">
        <v>10453</v>
      </c>
      <c r="Z1824" s="246">
        <v>82082.22</v>
      </c>
    </row>
    <row r="1825" spans="1:26" ht="14.5" x14ac:dyDescent="0.35">
      <c r="A1825" s="259" t="s">
        <v>6297</v>
      </c>
      <c r="B1825" s="259"/>
      <c r="C1825" s="260">
        <v>32618</v>
      </c>
      <c r="E1825" s="239" t="s">
        <v>2129</v>
      </c>
      <c r="F1825" s="239"/>
      <c r="G1825" s="240">
        <v>5383.54</v>
      </c>
      <c r="M1825" s="261" t="s">
        <v>41664</v>
      </c>
      <c r="N1825" s="262">
        <v>4283.22</v>
      </c>
      <c r="P1825" s="243" t="s">
        <v>18312</v>
      </c>
      <c r="Q1825" s="244">
        <v>638.48</v>
      </c>
      <c r="R1825" s="104"/>
      <c r="S1825" s="235" t="s">
        <v>34228</v>
      </c>
      <c r="T1825" s="236">
        <v>43200.18</v>
      </c>
      <c r="V1825" s="266" t="s">
        <v>13347</v>
      </c>
      <c r="W1825" s="267">
        <v>32618</v>
      </c>
      <c r="Y1825" s="245" t="s">
        <v>13168</v>
      </c>
      <c r="Z1825" s="246">
        <v>1212111.99</v>
      </c>
    </row>
    <row r="1826" spans="1:26" ht="14.5" x14ac:dyDescent="0.35">
      <c r="A1826" s="259" t="s">
        <v>6298</v>
      </c>
      <c r="B1826" s="259"/>
      <c r="C1826" s="260">
        <v>3028827.1</v>
      </c>
      <c r="E1826" s="239" t="s">
        <v>2130</v>
      </c>
      <c r="F1826" s="239"/>
      <c r="G1826" s="240">
        <v>444.96</v>
      </c>
      <c r="M1826" s="261" t="s">
        <v>18359</v>
      </c>
      <c r="N1826" s="262">
        <v>202075.84</v>
      </c>
      <c r="P1826" s="243" t="s">
        <v>18313</v>
      </c>
      <c r="Q1826" s="244">
        <v>74174.539999999994</v>
      </c>
      <c r="R1826" s="104"/>
      <c r="S1826" s="235" t="s">
        <v>15710</v>
      </c>
      <c r="T1826" s="236">
        <v>4310.1400000000003</v>
      </c>
      <c r="V1826" s="266" t="s">
        <v>13348</v>
      </c>
      <c r="W1826" s="267">
        <v>3028827.1</v>
      </c>
      <c r="Y1826" s="245" t="s">
        <v>13959</v>
      </c>
      <c r="Z1826" s="246">
        <v>3300</v>
      </c>
    </row>
    <row r="1827" spans="1:26" ht="14.5" x14ac:dyDescent="0.35">
      <c r="A1827" s="259" t="s">
        <v>6299</v>
      </c>
      <c r="B1827" s="259"/>
      <c r="C1827" s="260">
        <v>1397553</v>
      </c>
      <c r="E1827" s="239" t="s">
        <v>2131</v>
      </c>
      <c r="F1827" s="239"/>
      <c r="G1827" s="240">
        <v>227779.7</v>
      </c>
      <c r="M1827" s="261" t="s">
        <v>18360</v>
      </c>
      <c r="N1827" s="262">
        <v>391214.93</v>
      </c>
      <c r="P1827" s="243" t="s">
        <v>18314</v>
      </c>
      <c r="Q1827" s="244">
        <v>132387.26999999999</v>
      </c>
      <c r="R1827" s="104"/>
      <c r="S1827" s="235" t="s">
        <v>15711</v>
      </c>
      <c r="T1827" s="236">
        <v>3777.34</v>
      </c>
      <c r="V1827" s="266" t="s">
        <v>13349</v>
      </c>
      <c r="W1827" s="267">
        <v>1397553</v>
      </c>
      <c r="Y1827" s="245" t="s">
        <v>13569</v>
      </c>
      <c r="Z1827" s="246">
        <v>29994.89</v>
      </c>
    </row>
    <row r="1828" spans="1:26" ht="14.5" x14ac:dyDescent="0.35">
      <c r="A1828" s="259" t="s">
        <v>6301</v>
      </c>
      <c r="B1828" s="259"/>
      <c r="C1828" s="260">
        <v>5939.76</v>
      </c>
      <c r="E1828" s="239" t="s">
        <v>2132</v>
      </c>
      <c r="F1828" s="239"/>
      <c r="G1828" s="240">
        <v>12107</v>
      </c>
      <c r="M1828" s="261" t="s">
        <v>47548</v>
      </c>
      <c r="N1828" s="262">
        <v>5148.3999999999996</v>
      </c>
      <c r="P1828" s="243" t="s">
        <v>18315</v>
      </c>
      <c r="Q1828" s="244">
        <v>35966.19</v>
      </c>
      <c r="R1828" s="104"/>
      <c r="S1828" s="235" t="s">
        <v>34229</v>
      </c>
      <c r="T1828" s="236">
        <v>214501.37</v>
      </c>
      <c r="V1828" s="266" t="s">
        <v>13351</v>
      </c>
      <c r="W1828" s="267">
        <v>5939.76</v>
      </c>
      <c r="Y1828" s="245" t="s">
        <v>10740</v>
      </c>
      <c r="Z1828" s="246">
        <v>5928579.5499999998</v>
      </c>
    </row>
    <row r="1829" spans="1:26" ht="14.5" x14ac:dyDescent="0.35">
      <c r="A1829" s="259" t="s">
        <v>6303</v>
      </c>
      <c r="B1829" s="259"/>
      <c r="C1829" s="260">
        <v>6650.6</v>
      </c>
      <c r="E1829" s="239" t="s">
        <v>2133</v>
      </c>
      <c r="F1829" s="239"/>
      <c r="G1829" s="240">
        <v>181245.29</v>
      </c>
      <c r="M1829" s="261" t="s">
        <v>36558</v>
      </c>
      <c r="N1829" s="262">
        <v>32459</v>
      </c>
      <c r="P1829" s="243" t="s">
        <v>18316</v>
      </c>
      <c r="Q1829" s="244">
        <v>36457</v>
      </c>
      <c r="R1829" s="104"/>
      <c r="S1829" s="235" t="s">
        <v>15712</v>
      </c>
      <c r="T1829" s="236">
        <v>93666.45</v>
      </c>
      <c r="V1829" s="266" t="s">
        <v>13353</v>
      </c>
      <c r="W1829" s="267">
        <v>6650.6</v>
      </c>
      <c r="Y1829" s="245" t="s">
        <v>7578</v>
      </c>
      <c r="Z1829" s="246">
        <v>151236.19</v>
      </c>
    </row>
    <row r="1830" spans="1:26" ht="14.5" x14ac:dyDescent="0.35">
      <c r="A1830" s="259" t="s">
        <v>6304</v>
      </c>
      <c r="B1830" s="259"/>
      <c r="C1830" s="260">
        <v>115999</v>
      </c>
      <c r="E1830" s="239" t="s">
        <v>2134</v>
      </c>
      <c r="F1830" s="239"/>
      <c r="G1830" s="240">
        <v>15940</v>
      </c>
      <c r="M1830" s="261" t="s">
        <v>18362</v>
      </c>
      <c r="N1830" s="262">
        <v>6443.67</v>
      </c>
      <c r="P1830" s="243" t="s">
        <v>18317</v>
      </c>
      <c r="Q1830" s="244">
        <v>11344.16</v>
      </c>
      <c r="R1830" s="104"/>
      <c r="S1830" s="235" t="s">
        <v>15713</v>
      </c>
      <c r="T1830" s="236">
        <v>10613.98</v>
      </c>
      <c r="V1830" s="266" t="s">
        <v>13354</v>
      </c>
      <c r="W1830" s="267">
        <v>115999</v>
      </c>
      <c r="Y1830" s="245" t="s">
        <v>7789</v>
      </c>
      <c r="Z1830" s="246">
        <v>19521.38</v>
      </c>
    </row>
    <row r="1831" spans="1:26" ht="14.5" x14ac:dyDescent="0.35">
      <c r="A1831" s="259" t="s">
        <v>6305</v>
      </c>
      <c r="B1831" s="259"/>
      <c r="C1831" s="260">
        <v>74369.05</v>
      </c>
      <c r="E1831" s="239" t="s">
        <v>2135</v>
      </c>
      <c r="F1831" s="239"/>
      <c r="G1831" s="240">
        <v>6863</v>
      </c>
      <c r="M1831" s="261" t="s">
        <v>18363</v>
      </c>
      <c r="N1831" s="262">
        <v>35694.78</v>
      </c>
      <c r="P1831" s="243" t="s">
        <v>18318</v>
      </c>
      <c r="Q1831" s="244">
        <v>19750.3</v>
      </c>
      <c r="R1831" s="104"/>
      <c r="S1831" s="235" t="s">
        <v>15714</v>
      </c>
      <c r="T1831" s="236">
        <v>23616.13</v>
      </c>
      <c r="V1831" s="266" t="s">
        <v>13355</v>
      </c>
      <c r="W1831" s="267">
        <v>74369.05</v>
      </c>
      <c r="Y1831" s="245" t="s">
        <v>7985</v>
      </c>
      <c r="Z1831" s="246">
        <v>12297.08</v>
      </c>
    </row>
    <row r="1832" spans="1:26" ht="14.5" x14ac:dyDescent="0.35">
      <c r="A1832" s="259" t="s">
        <v>6306</v>
      </c>
      <c r="B1832" s="259"/>
      <c r="C1832" s="260">
        <v>59353.82</v>
      </c>
      <c r="E1832" s="239" t="s">
        <v>2136</v>
      </c>
      <c r="F1832" s="239"/>
      <c r="G1832" s="240">
        <v>7221</v>
      </c>
      <c r="M1832" s="261" t="s">
        <v>18364</v>
      </c>
      <c r="N1832" s="262">
        <v>90762.83</v>
      </c>
      <c r="P1832" s="243" t="s">
        <v>18319</v>
      </c>
      <c r="Q1832" s="244">
        <v>128942.45</v>
      </c>
      <c r="R1832" s="104"/>
      <c r="S1832" s="235" t="s">
        <v>15715</v>
      </c>
      <c r="T1832" s="236">
        <v>63353.22</v>
      </c>
      <c r="V1832" s="266" t="s">
        <v>13356</v>
      </c>
      <c r="W1832" s="267">
        <v>59353.82</v>
      </c>
      <c r="Y1832" s="245" t="s">
        <v>8250</v>
      </c>
      <c r="Z1832" s="246">
        <v>90666</v>
      </c>
    </row>
    <row r="1833" spans="1:26" ht="14.5" x14ac:dyDescent="0.35">
      <c r="A1833" s="259" t="s">
        <v>6308</v>
      </c>
      <c r="B1833" s="259"/>
      <c r="C1833" s="260">
        <v>1940.75</v>
      </c>
      <c r="E1833" s="239" t="s">
        <v>2137</v>
      </c>
      <c r="F1833" s="239"/>
      <c r="G1833" s="240">
        <v>47448.37</v>
      </c>
      <c r="M1833" s="261" t="s">
        <v>18365</v>
      </c>
      <c r="N1833" s="262">
        <v>121.89</v>
      </c>
      <c r="P1833" s="243" t="s">
        <v>18320</v>
      </c>
      <c r="Q1833" s="244">
        <v>24710</v>
      </c>
      <c r="R1833" s="104"/>
      <c r="S1833" s="235" t="s">
        <v>15716</v>
      </c>
      <c r="T1833" s="236">
        <v>49012.81</v>
      </c>
      <c r="V1833" s="266" t="s">
        <v>13358</v>
      </c>
      <c r="W1833" s="267">
        <v>1940.75</v>
      </c>
      <c r="Y1833" s="245" t="s">
        <v>8470</v>
      </c>
      <c r="Z1833" s="246">
        <v>113350</v>
      </c>
    </row>
    <row r="1834" spans="1:26" ht="14.5" x14ac:dyDescent="0.35">
      <c r="A1834" s="259" t="s">
        <v>6309</v>
      </c>
      <c r="B1834" s="259"/>
      <c r="C1834" s="260">
        <v>5327.98</v>
      </c>
      <c r="E1834" s="239" t="s">
        <v>2138</v>
      </c>
      <c r="F1834" s="239"/>
      <c r="G1834" s="240">
        <v>311228</v>
      </c>
      <c r="M1834" s="261" t="s">
        <v>18366</v>
      </c>
      <c r="N1834" s="262">
        <v>53.91</v>
      </c>
      <c r="P1834" s="243" t="s">
        <v>18321</v>
      </c>
      <c r="Q1834" s="244">
        <v>157486.73000000001</v>
      </c>
      <c r="R1834" s="104"/>
      <c r="S1834" s="235" t="s">
        <v>15717</v>
      </c>
      <c r="T1834" s="236">
        <v>21020.9</v>
      </c>
      <c r="V1834" s="266" t="s">
        <v>13359</v>
      </c>
      <c r="W1834" s="267">
        <v>5327.98</v>
      </c>
      <c r="Y1834" s="245" t="s">
        <v>8661</v>
      </c>
      <c r="Z1834" s="246">
        <v>19065.55</v>
      </c>
    </row>
    <row r="1835" spans="1:26" ht="14.5" x14ac:dyDescent="0.35">
      <c r="A1835" s="259" t="s">
        <v>6310</v>
      </c>
      <c r="B1835" s="259"/>
      <c r="C1835" s="260">
        <v>105840</v>
      </c>
      <c r="E1835" s="239" t="s">
        <v>2139</v>
      </c>
      <c r="F1835" s="239"/>
      <c r="G1835" s="240">
        <v>169060.28</v>
      </c>
      <c r="M1835" s="261" t="s">
        <v>18367</v>
      </c>
      <c r="N1835" s="262">
        <v>30.94</v>
      </c>
      <c r="P1835" s="243" t="s">
        <v>18322</v>
      </c>
      <c r="Q1835" s="244">
        <v>39376.68</v>
      </c>
      <c r="R1835" s="104"/>
      <c r="S1835" s="235" t="s">
        <v>24552</v>
      </c>
      <c r="T1835" s="236">
        <v>5175</v>
      </c>
      <c r="V1835" s="266" t="s">
        <v>13360</v>
      </c>
      <c r="W1835" s="267">
        <v>105840</v>
      </c>
      <c r="Y1835" s="245" t="s">
        <v>8934</v>
      </c>
      <c r="Z1835" s="246">
        <v>41088</v>
      </c>
    </row>
    <row r="1836" spans="1:26" ht="14.5" x14ac:dyDescent="0.35">
      <c r="A1836" s="259" t="s">
        <v>6313</v>
      </c>
      <c r="B1836" s="259"/>
      <c r="C1836" s="260">
        <v>92195.99</v>
      </c>
      <c r="E1836" s="239" t="s">
        <v>2140</v>
      </c>
      <c r="F1836" s="239"/>
      <c r="G1836" s="240">
        <v>247117</v>
      </c>
      <c r="M1836" s="261" t="s">
        <v>18368</v>
      </c>
      <c r="N1836" s="262">
        <v>24314.400000000001</v>
      </c>
      <c r="P1836" s="243" t="s">
        <v>18323</v>
      </c>
      <c r="Q1836" s="244">
        <v>15996.47</v>
      </c>
      <c r="R1836" s="104"/>
      <c r="S1836" s="235" t="s">
        <v>24554</v>
      </c>
      <c r="T1836" s="236">
        <v>16352.51</v>
      </c>
      <c r="V1836" s="266" t="s">
        <v>13363</v>
      </c>
      <c r="W1836" s="267">
        <v>92195.99</v>
      </c>
      <c r="Y1836" s="245" t="s">
        <v>9201</v>
      </c>
      <c r="Z1836" s="246">
        <v>132457.88</v>
      </c>
    </row>
    <row r="1837" spans="1:26" ht="14.5" x14ac:dyDescent="0.35">
      <c r="A1837" s="259" t="s">
        <v>6314</v>
      </c>
      <c r="B1837" s="259"/>
      <c r="C1837" s="260">
        <v>25359.06</v>
      </c>
      <c r="E1837" s="239" t="s">
        <v>2141</v>
      </c>
      <c r="F1837" s="239"/>
      <c r="G1837" s="240">
        <v>515</v>
      </c>
      <c r="M1837" s="261" t="s">
        <v>35129</v>
      </c>
      <c r="N1837" s="262">
        <v>2587.5</v>
      </c>
      <c r="P1837" s="243" t="s">
        <v>18324</v>
      </c>
      <c r="Q1837" s="244">
        <v>44300.01</v>
      </c>
      <c r="R1837" s="104"/>
      <c r="S1837" s="235" t="s">
        <v>24555</v>
      </c>
      <c r="T1837" s="236">
        <v>43200.18</v>
      </c>
      <c r="V1837" s="266" t="s">
        <v>13364</v>
      </c>
      <c r="W1837" s="267">
        <v>25359.06</v>
      </c>
      <c r="Y1837" s="245" t="s">
        <v>9588</v>
      </c>
      <c r="Z1837" s="246">
        <v>9934</v>
      </c>
    </row>
    <row r="1838" spans="1:26" ht="14.5" x14ac:dyDescent="0.35">
      <c r="A1838" s="259" t="s">
        <v>6315</v>
      </c>
      <c r="B1838" s="259"/>
      <c r="C1838" s="260">
        <v>101424.28</v>
      </c>
      <c r="E1838" s="239" t="s">
        <v>2142</v>
      </c>
      <c r="F1838" s="239"/>
      <c r="G1838" s="240">
        <v>5695</v>
      </c>
      <c r="M1838" s="261" t="s">
        <v>18369</v>
      </c>
      <c r="N1838" s="262">
        <v>1208.73</v>
      </c>
      <c r="P1838" s="243" t="s">
        <v>18325</v>
      </c>
      <c r="Q1838" s="244">
        <v>41821.86</v>
      </c>
      <c r="R1838" s="104"/>
      <c r="S1838" s="235" t="s">
        <v>34230</v>
      </c>
      <c r="T1838" s="236">
        <v>2995.79</v>
      </c>
      <c r="V1838" s="266" t="s">
        <v>13365</v>
      </c>
      <c r="W1838" s="267">
        <v>101424.28</v>
      </c>
      <c r="Y1838" s="245" t="s">
        <v>9845</v>
      </c>
      <c r="Z1838" s="246">
        <v>157361.1</v>
      </c>
    </row>
    <row r="1839" spans="1:26" ht="14.5" x14ac:dyDescent="0.35">
      <c r="A1839" s="259" t="s">
        <v>6316</v>
      </c>
      <c r="B1839" s="259"/>
      <c r="C1839" s="260">
        <v>33631.58</v>
      </c>
      <c r="E1839" s="239" t="s">
        <v>2143</v>
      </c>
      <c r="F1839" s="239"/>
      <c r="G1839" s="240">
        <v>41750.26</v>
      </c>
      <c r="M1839" s="261" t="s">
        <v>18370</v>
      </c>
      <c r="N1839" s="262">
        <v>25067.13</v>
      </c>
      <c r="P1839" s="243" t="s">
        <v>18326</v>
      </c>
      <c r="Q1839" s="244">
        <v>16127.92</v>
      </c>
      <c r="R1839" s="104"/>
      <c r="S1839" s="235" t="s">
        <v>34231</v>
      </c>
      <c r="T1839" s="236">
        <v>8760</v>
      </c>
      <c r="V1839" s="266" t="s">
        <v>13366</v>
      </c>
      <c r="W1839" s="267">
        <v>33631.58</v>
      </c>
      <c r="Y1839" s="245" t="s">
        <v>10175</v>
      </c>
      <c r="Z1839" s="246">
        <v>205544.21</v>
      </c>
    </row>
    <row r="1840" spans="1:26" ht="14.5" x14ac:dyDescent="0.35">
      <c r="A1840" s="259" t="s">
        <v>6317</v>
      </c>
      <c r="B1840" s="259"/>
      <c r="C1840" s="260">
        <v>56705.72</v>
      </c>
      <c r="E1840" s="239" t="s">
        <v>2144</v>
      </c>
      <c r="F1840" s="239"/>
      <c r="G1840" s="240">
        <v>142371</v>
      </c>
      <c r="M1840" s="261" t="s">
        <v>35130</v>
      </c>
      <c r="N1840" s="262">
        <v>18213.39</v>
      </c>
      <c r="P1840" s="243" t="s">
        <v>18327</v>
      </c>
      <c r="Q1840" s="244">
        <v>21990.21</v>
      </c>
      <c r="R1840" s="104"/>
      <c r="S1840" s="235" t="s">
        <v>34232</v>
      </c>
      <c r="T1840" s="236">
        <v>537.21</v>
      </c>
      <c r="V1840" s="266" t="s">
        <v>13367</v>
      </c>
      <c r="W1840" s="267">
        <v>56705.72</v>
      </c>
      <c r="Y1840" s="245" t="s">
        <v>12152</v>
      </c>
      <c r="Z1840" s="246">
        <v>42709</v>
      </c>
    </row>
    <row r="1841" spans="1:26" ht="14.5" x14ac:dyDescent="0.35">
      <c r="A1841" s="259" t="s">
        <v>6318</v>
      </c>
      <c r="B1841" s="259"/>
      <c r="C1841" s="260">
        <v>112166.42</v>
      </c>
      <c r="E1841" s="239" t="s">
        <v>2145</v>
      </c>
      <c r="F1841" s="239"/>
      <c r="G1841" s="240">
        <v>5541.89</v>
      </c>
      <c r="M1841" s="261" t="s">
        <v>18371</v>
      </c>
      <c r="N1841" s="262">
        <v>92548.26</v>
      </c>
      <c r="P1841" s="243" t="s">
        <v>18328</v>
      </c>
      <c r="Q1841" s="244">
        <v>17804.12</v>
      </c>
      <c r="R1841" s="104"/>
      <c r="S1841" s="235" t="s">
        <v>15718</v>
      </c>
      <c r="T1841" s="236">
        <v>4490</v>
      </c>
      <c r="V1841" s="266" t="s">
        <v>13368</v>
      </c>
      <c r="W1841" s="267">
        <v>112166.42</v>
      </c>
      <c r="Y1841" s="245" t="s">
        <v>12306</v>
      </c>
      <c r="Z1841" s="246">
        <v>23520</v>
      </c>
    </row>
    <row r="1842" spans="1:26" ht="14.5" x14ac:dyDescent="0.35">
      <c r="A1842" s="259" t="s">
        <v>6319</v>
      </c>
      <c r="B1842" s="259"/>
      <c r="C1842" s="260">
        <v>70039.839999999997</v>
      </c>
      <c r="E1842" s="239" t="s">
        <v>2146</v>
      </c>
      <c r="F1842" s="239"/>
      <c r="G1842" s="240">
        <v>240326</v>
      </c>
      <c r="M1842" s="261" t="s">
        <v>18372</v>
      </c>
      <c r="N1842" s="262">
        <v>32098.19</v>
      </c>
      <c r="P1842" s="243" t="s">
        <v>18329</v>
      </c>
      <c r="Q1842" s="244">
        <v>2791.83</v>
      </c>
      <c r="R1842" s="104"/>
      <c r="S1842" s="235" t="s">
        <v>34233</v>
      </c>
      <c r="T1842" s="236">
        <v>2995.79</v>
      </c>
      <c r="V1842" s="266" t="s">
        <v>13369</v>
      </c>
      <c r="W1842" s="267">
        <v>70039.839999999997</v>
      </c>
      <c r="Y1842" s="245" t="s">
        <v>12881</v>
      </c>
      <c r="Z1842" s="246">
        <v>528.12</v>
      </c>
    </row>
    <row r="1843" spans="1:26" ht="14.5" x14ac:dyDescent="0.35">
      <c r="A1843" s="259" t="s">
        <v>6320</v>
      </c>
      <c r="B1843" s="259"/>
      <c r="C1843" s="260">
        <v>199188.2</v>
      </c>
      <c r="E1843" s="239" t="s">
        <v>2147</v>
      </c>
      <c r="F1843" s="239"/>
      <c r="G1843" s="240">
        <v>38224</v>
      </c>
      <c r="M1843" s="261" t="s">
        <v>18373</v>
      </c>
      <c r="N1843" s="262">
        <v>855362.51</v>
      </c>
      <c r="P1843" s="243" t="s">
        <v>18330</v>
      </c>
      <c r="Q1843" s="244">
        <v>11725</v>
      </c>
      <c r="R1843" s="104"/>
      <c r="S1843" s="235" t="s">
        <v>24578</v>
      </c>
      <c r="T1843" s="236">
        <v>8760</v>
      </c>
      <c r="V1843" s="266" t="s">
        <v>13370</v>
      </c>
      <c r="W1843" s="267">
        <v>199188.2</v>
      </c>
      <c r="Y1843" s="245" t="s">
        <v>13174</v>
      </c>
      <c r="Z1843" s="246">
        <v>101972</v>
      </c>
    </row>
    <row r="1844" spans="1:26" ht="14.5" x14ac:dyDescent="0.35">
      <c r="A1844" s="259" t="s">
        <v>6321</v>
      </c>
      <c r="B1844" s="259"/>
      <c r="C1844" s="260">
        <v>90950</v>
      </c>
      <c r="E1844" s="239" t="s">
        <v>2148</v>
      </c>
      <c r="F1844" s="239"/>
      <c r="G1844" s="240">
        <v>124255</v>
      </c>
      <c r="M1844" s="261" t="s">
        <v>18374</v>
      </c>
      <c r="N1844" s="262">
        <v>1066.8900000000001</v>
      </c>
      <c r="P1844" s="243" t="s">
        <v>18331</v>
      </c>
      <c r="Q1844" s="244">
        <v>1110.54</v>
      </c>
      <c r="R1844" s="104"/>
      <c r="S1844" s="235" t="s">
        <v>24580</v>
      </c>
      <c r="T1844" s="236">
        <v>537.21</v>
      </c>
      <c r="V1844" s="266" t="s">
        <v>13371</v>
      </c>
      <c r="W1844" s="267">
        <v>90950</v>
      </c>
      <c r="Y1844" s="245" t="s">
        <v>13575</v>
      </c>
      <c r="Z1844" s="246">
        <v>205675.13</v>
      </c>
    </row>
    <row r="1845" spans="1:26" ht="14.5" x14ac:dyDescent="0.35">
      <c r="A1845" s="259" t="s">
        <v>6322</v>
      </c>
      <c r="B1845" s="259"/>
      <c r="C1845" s="260">
        <v>61300.75</v>
      </c>
      <c r="E1845" s="239" t="s">
        <v>2149</v>
      </c>
      <c r="F1845" s="239"/>
      <c r="G1845" s="240">
        <v>554092</v>
      </c>
      <c r="M1845" s="261" t="s">
        <v>18375</v>
      </c>
      <c r="N1845" s="262">
        <v>2612.39</v>
      </c>
      <c r="P1845" s="243" t="s">
        <v>18332</v>
      </c>
      <c r="Q1845" s="244">
        <v>22284.48</v>
      </c>
      <c r="R1845" s="104"/>
      <c r="S1845" s="235" t="s">
        <v>15719</v>
      </c>
      <c r="T1845" s="236">
        <v>4490</v>
      </c>
      <c r="V1845" s="266" t="s">
        <v>13372</v>
      </c>
      <c r="W1845" s="267">
        <v>61300.75</v>
      </c>
      <c r="Y1845" s="245" t="s">
        <v>10741</v>
      </c>
      <c r="Z1845" s="246">
        <v>1326925.6399999999</v>
      </c>
    </row>
    <row r="1846" spans="1:26" ht="14.5" x14ac:dyDescent="0.35">
      <c r="A1846" s="259" t="s">
        <v>6323</v>
      </c>
      <c r="B1846" s="259"/>
      <c r="C1846" s="260">
        <v>369.88</v>
      </c>
      <c r="E1846" s="239" t="s">
        <v>2150</v>
      </c>
      <c r="F1846" s="239"/>
      <c r="G1846" s="240">
        <v>14081.82</v>
      </c>
      <c r="M1846" s="261" t="s">
        <v>36559</v>
      </c>
      <c r="N1846" s="262">
        <v>3309.24</v>
      </c>
      <c r="P1846" s="243" t="s">
        <v>18333</v>
      </c>
      <c r="Q1846" s="244">
        <v>78840.95</v>
      </c>
      <c r="R1846" s="104"/>
      <c r="S1846" s="235" t="s">
        <v>15720</v>
      </c>
      <c r="T1846" s="236">
        <v>68315.67</v>
      </c>
      <c r="V1846" s="266" t="s">
        <v>13373</v>
      </c>
      <c r="W1846" s="267">
        <v>369.88</v>
      </c>
      <c r="Y1846" s="245" t="s">
        <v>7579</v>
      </c>
      <c r="Z1846" s="246">
        <v>19774</v>
      </c>
    </row>
    <row r="1847" spans="1:26" ht="14.5" x14ac:dyDescent="0.35">
      <c r="A1847" s="259" t="s">
        <v>6324</v>
      </c>
      <c r="B1847" s="259"/>
      <c r="C1847" s="260">
        <v>27520.77</v>
      </c>
      <c r="E1847" s="239" t="s">
        <v>2151</v>
      </c>
      <c r="F1847" s="239"/>
      <c r="G1847" s="240">
        <v>5398.68</v>
      </c>
      <c r="M1847" s="261" t="s">
        <v>18376</v>
      </c>
      <c r="N1847" s="262">
        <v>1.06</v>
      </c>
      <c r="P1847" s="243" t="s">
        <v>18334</v>
      </c>
      <c r="Q1847" s="244">
        <v>30535.4</v>
      </c>
      <c r="R1847" s="104"/>
      <c r="S1847" s="235" t="s">
        <v>15721</v>
      </c>
      <c r="T1847" s="236">
        <v>5226.1499999999996</v>
      </c>
      <c r="V1847" s="266" t="s">
        <v>13374</v>
      </c>
      <c r="W1847" s="267">
        <v>27520.77</v>
      </c>
      <c r="Y1847" s="245" t="s">
        <v>7790</v>
      </c>
      <c r="Z1847" s="246">
        <v>149</v>
      </c>
    </row>
    <row r="1848" spans="1:26" ht="14.5" x14ac:dyDescent="0.35">
      <c r="A1848" s="259" t="s">
        <v>6325</v>
      </c>
      <c r="B1848" s="259"/>
      <c r="C1848" s="260">
        <v>26135.279999999999</v>
      </c>
      <c r="E1848" s="239" t="s">
        <v>2152</v>
      </c>
      <c r="F1848" s="239"/>
      <c r="G1848" s="240">
        <v>58237</v>
      </c>
      <c r="M1848" s="261" t="s">
        <v>18377</v>
      </c>
      <c r="N1848" s="262">
        <v>137783.20000000001</v>
      </c>
      <c r="P1848" s="243" t="s">
        <v>18335</v>
      </c>
      <c r="Q1848" s="244">
        <v>10298.25</v>
      </c>
      <c r="R1848" s="104"/>
      <c r="S1848" s="235" t="s">
        <v>15722</v>
      </c>
      <c r="T1848" s="236">
        <v>13458.18</v>
      </c>
      <c r="V1848" s="266" t="s">
        <v>13375</v>
      </c>
      <c r="W1848" s="267">
        <v>26135.279999999999</v>
      </c>
      <c r="Y1848" s="245" t="s">
        <v>7986</v>
      </c>
      <c r="Z1848" s="246">
        <v>1128</v>
      </c>
    </row>
    <row r="1849" spans="1:26" ht="14.5" x14ac:dyDescent="0.35">
      <c r="A1849" s="259" t="s">
        <v>6326</v>
      </c>
      <c r="B1849" s="259"/>
      <c r="C1849" s="260">
        <v>4378</v>
      </c>
      <c r="E1849" s="239" t="s">
        <v>2153</v>
      </c>
      <c r="F1849" s="239"/>
      <c r="G1849" s="240">
        <v>242559</v>
      </c>
      <c r="M1849" s="261" t="s">
        <v>18378</v>
      </c>
      <c r="N1849" s="262">
        <v>105061.94</v>
      </c>
      <c r="P1849" s="243" t="s">
        <v>18336</v>
      </c>
      <c r="Q1849" s="244">
        <v>184367.76</v>
      </c>
      <c r="R1849" s="104"/>
      <c r="S1849" s="235" t="s">
        <v>15723</v>
      </c>
      <c r="T1849" s="236">
        <v>13071.35</v>
      </c>
      <c r="V1849" s="266" t="s">
        <v>13376</v>
      </c>
      <c r="W1849" s="267">
        <v>4378</v>
      </c>
      <c r="Y1849" s="245" t="s">
        <v>8251</v>
      </c>
      <c r="Z1849" s="246">
        <v>11243</v>
      </c>
    </row>
    <row r="1850" spans="1:26" ht="14.5" x14ac:dyDescent="0.35">
      <c r="A1850" s="259" t="s">
        <v>6327</v>
      </c>
      <c r="B1850" s="259"/>
      <c r="C1850" s="260">
        <v>340200</v>
      </c>
      <c r="E1850" s="239" t="s">
        <v>2154</v>
      </c>
      <c r="F1850" s="239"/>
      <c r="G1850" s="240">
        <v>40651</v>
      </c>
      <c r="M1850" s="261" t="s">
        <v>18379</v>
      </c>
      <c r="N1850" s="262">
        <v>90557.86</v>
      </c>
      <c r="P1850" s="243" t="s">
        <v>18337</v>
      </c>
      <c r="Q1850" s="244">
        <v>7750</v>
      </c>
      <c r="R1850" s="104"/>
      <c r="S1850" s="235" t="s">
        <v>34234</v>
      </c>
      <c r="T1850" s="236">
        <v>1030.1600000000001</v>
      </c>
      <c r="V1850" s="266" t="s">
        <v>13377</v>
      </c>
      <c r="W1850" s="267">
        <v>340200</v>
      </c>
      <c r="Y1850" s="245" t="s">
        <v>8662</v>
      </c>
      <c r="Z1850" s="246">
        <v>36918.160000000003</v>
      </c>
    </row>
    <row r="1851" spans="1:26" ht="14.5" x14ac:dyDescent="0.35">
      <c r="A1851" s="259" t="s">
        <v>6328</v>
      </c>
      <c r="B1851" s="259"/>
      <c r="C1851" s="260">
        <v>99319.16</v>
      </c>
      <c r="E1851" s="239" t="s">
        <v>2155</v>
      </c>
      <c r="F1851" s="239"/>
      <c r="G1851" s="240">
        <v>194075</v>
      </c>
      <c r="M1851" s="261" t="s">
        <v>38010</v>
      </c>
      <c r="N1851" s="262">
        <v>33730.32</v>
      </c>
      <c r="P1851" s="243" t="s">
        <v>18338</v>
      </c>
      <c r="Q1851" s="244">
        <v>13385.33</v>
      </c>
      <c r="R1851" s="104"/>
      <c r="S1851" s="235" t="s">
        <v>34235</v>
      </c>
      <c r="T1851" s="236">
        <v>34503</v>
      </c>
      <c r="V1851" s="266" t="s">
        <v>13378</v>
      </c>
      <c r="W1851" s="267">
        <v>99319.16</v>
      </c>
      <c r="Y1851" s="245" t="s">
        <v>9069</v>
      </c>
      <c r="Z1851" s="246">
        <v>292</v>
      </c>
    </row>
    <row r="1852" spans="1:26" ht="14.5" x14ac:dyDescent="0.35">
      <c r="A1852" s="259" t="s">
        <v>6329</v>
      </c>
      <c r="B1852" s="259"/>
      <c r="C1852" s="260">
        <v>38735.9</v>
      </c>
      <c r="E1852" s="239" t="s">
        <v>2156</v>
      </c>
      <c r="F1852" s="239"/>
      <c r="G1852" s="240">
        <v>754753</v>
      </c>
      <c r="M1852" s="261" t="s">
        <v>38011</v>
      </c>
      <c r="N1852" s="262">
        <v>900</v>
      </c>
      <c r="P1852" s="243" t="s">
        <v>18339</v>
      </c>
      <c r="Q1852" s="244">
        <v>44340.26</v>
      </c>
      <c r="R1852" s="104"/>
      <c r="S1852" s="235" t="s">
        <v>34236</v>
      </c>
      <c r="T1852" s="236">
        <v>527.66999999999996</v>
      </c>
      <c r="V1852" s="266" t="s">
        <v>13379</v>
      </c>
      <c r="W1852" s="267">
        <v>38735.9</v>
      </c>
      <c r="Y1852" s="245" t="s">
        <v>9589</v>
      </c>
      <c r="Z1852" s="246">
        <v>2000</v>
      </c>
    </row>
    <row r="1853" spans="1:26" ht="14.5" x14ac:dyDescent="0.35">
      <c r="A1853" s="259" t="s">
        <v>6330</v>
      </c>
      <c r="B1853" s="259"/>
      <c r="C1853" s="260">
        <v>4384.6899999999996</v>
      </c>
      <c r="E1853" s="239" t="s">
        <v>2157</v>
      </c>
      <c r="F1853" s="239"/>
      <c r="G1853" s="240">
        <v>759</v>
      </c>
      <c r="M1853" s="261" t="s">
        <v>18380</v>
      </c>
      <c r="N1853" s="262">
        <v>4089.11</v>
      </c>
      <c r="P1853" s="243" t="s">
        <v>18340</v>
      </c>
      <c r="Q1853" s="244">
        <v>10412.5</v>
      </c>
      <c r="R1853" s="104"/>
      <c r="S1853" s="235" t="s">
        <v>34237</v>
      </c>
      <c r="T1853" s="236">
        <v>6775.78</v>
      </c>
      <c r="V1853" s="266" t="s">
        <v>13380</v>
      </c>
      <c r="W1853" s="267">
        <v>4384.6899999999996</v>
      </c>
      <c r="Y1853" s="245" t="s">
        <v>9846</v>
      </c>
      <c r="Z1853" s="246">
        <v>2450.09</v>
      </c>
    </row>
    <row r="1854" spans="1:26" ht="14.5" x14ac:dyDescent="0.35">
      <c r="A1854" s="259" t="s">
        <v>6332</v>
      </c>
      <c r="B1854" s="259"/>
      <c r="C1854" s="260">
        <v>37029</v>
      </c>
      <c r="E1854" s="239" t="s">
        <v>2158</v>
      </c>
      <c r="F1854" s="239"/>
      <c r="G1854" s="240">
        <v>242172.43</v>
      </c>
      <c r="M1854" s="261" t="s">
        <v>38012</v>
      </c>
      <c r="N1854" s="262">
        <v>68315.98</v>
      </c>
      <c r="P1854" s="243" t="s">
        <v>18341</v>
      </c>
      <c r="Q1854" s="244">
        <v>1656</v>
      </c>
      <c r="R1854" s="104"/>
      <c r="S1854" s="235" t="s">
        <v>34238</v>
      </c>
      <c r="T1854" s="236">
        <v>76939.520000000004</v>
      </c>
      <c r="V1854" s="266" t="s">
        <v>13382</v>
      </c>
      <c r="W1854" s="267">
        <v>37029</v>
      </c>
      <c r="Y1854" s="245" t="s">
        <v>10176</v>
      </c>
      <c r="Z1854" s="246">
        <v>31774.720000000001</v>
      </c>
    </row>
    <row r="1855" spans="1:26" ht="14.5" x14ac:dyDescent="0.35">
      <c r="A1855" s="259" t="s">
        <v>6333</v>
      </c>
      <c r="B1855" s="259"/>
      <c r="C1855" s="260">
        <v>26770.6</v>
      </c>
      <c r="E1855" s="239" t="s">
        <v>2159</v>
      </c>
      <c r="F1855" s="239"/>
      <c r="G1855" s="240">
        <v>971</v>
      </c>
      <c r="M1855" s="261" t="s">
        <v>36560</v>
      </c>
      <c r="N1855" s="262">
        <v>40.619999999999997</v>
      </c>
      <c r="P1855" s="243" t="s">
        <v>18342</v>
      </c>
      <c r="Q1855" s="244">
        <v>414.61</v>
      </c>
      <c r="R1855" s="104"/>
      <c r="S1855" s="235" t="s">
        <v>34239</v>
      </c>
      <c r="T1855" s="236">
        <v>869.52</v>
      </c>
      <c r="V1855" s="266" t="s">
        <v>13383</v>
      </c>
      <c r="W1855" s="267">
        <v>26770.6</v>
      </c>
      <c r="Y1855" s="245" t="s">
        <v>10391</v>
      </c>
      <c r="Z1855" s="246">
        <v>2950.86</v>
      </c>
    </row>
    <row r="1856" spans="1:26" ht="14.5" x14ac:dyDescent="0.35">
      <c r="A1856" s="259" t="s">
        <v>6335</v>
      </c>
      <c r="B1856" s="259"/>
      <c r="C1856" s="260">
        <v>132599.14000000001</v>
      </c>
      <c r="E1856" s="239" t="s">
        <v>2160</v>
      </c>
      <c r="F1856" s="239"/>
      <c r="G1856" s="240">
        <v>460700</v>
      </c>
      <c r="M1856" s="261" t="s">
        <v>38013</v>
      </c>
      <c r="N1856" s="262">
        <v>21.86</v>
      </c>
      <c r="P1856" s="243" t="s">
        <v>18343</v>
      </c>
      <c r="Q1856" s="244">
        <v>8030</v>
      </c>
      <c r="R1856" s="104"/>
      <c r="S1856" s="235" t="s">
        <v>34240</v>
      </c>
      <c r="T1856" s="236">
        <v>134.57</v>
      </c>
      <c r="V1856" s="266" t="s">
        <v>13385</v>
      </c>
      <c r="W1856" s="267">
        <v>132599.14000000001</v>
      </c>
      <c r="Y1856" s="245" t="s">
        <v>12307</v>
      </c>
      <c r="Z1856" s="246">
        <v>1104.75</v>
      </c>
    </row>
    <row r="1857" spans="1:26" ht="14.5" x14ac:dyDescent="0.35">
      <c r="A1857" s="259" t="s">
        <v>6336</v>
      </c>
      <c r="B1857" s="259"/>
      <c r="C1857" s="260">
        <v>71640</v>
      </c>
      <c r="E1857" s="239" t="s">
        <v>2161</v>
      </c>
      <c r="F1857" s="239"/>
      <c r="G1857" s="240">
        <v>131032</v>
      </c>
      <c r="M1857" s="261" t="s">
        <v>35131</v>
      </c>
      <c r="N1857" s="262">
        <v>174722.16</v>
      </c>
      <c r="P1857" s="243" t="s">
        <v>18344</v>
      </c>
      <c r="Q1857" s="244">
        <v>25.44</v>
      </c>
      <c r="R1857" s="104"/>
      <c r="S1857" s="235" t="s">
        <v>34241</v>
      </c>
      <c r="T1857" s="236">
        <v>9157.2199999999993</v>
      </c>
      <c r="V1857" s="266" t="s">
        <v>13386</v>
      </c>
      <c r="W1857" s="267">
        <v>71640</v>
      </c>
      <c r="Y1857" s="245" t="s">
        <v>12644</v>
      </c>
      <c r="Z1857" s="246">
        <v>3229.5</v>
      </c>
    </row>
    <row r="1858" spans="1:26" ht="14.5" x14ac:dyDescent="0.35">
      <c r="A1858" s="259" t="s">
        <v>6337</v>
      </c>
      <c r="B1858" s="259"/>
      <c r="C1858" s="260">
        <v>1287.22</v>
      </c>
      <c r="E1858" s="239" t="s">
        <v>2162</v>
      </c>
      <c r="F1858" s="239"/>
      <c r="G1858" s="240">
        <v>1272</v>
      </c>
      <c r="M1858" s="261" t="s">
        <v>52963</v>
      </c>
      <c r="N1858" s="262">
        <v>-19.13</v>
      </c>
      <c r="P1858" s="243" t="s">
        <v>18345</v>
      </c>
      <c r="Q1858" s="244">
        <v>5841.56</v>
      </c>
      <c r="R1858" s="104"/>
      <c r="S1858" s="235" t="s">
        <v>34242</v>
      </c>
      <c r="T1858" s="236">
        <v>23608.720000000001</v>
      </c>
      <c r="V1858" s="266" t="s">
        <v>13387</v>
      </c>
      <c r="W1858" s="267">
        <v>1287.22</v>
      </c>
      <c r="Y1858" s="245" t="s">
        <v>13169</v>
      </c>
      <c r="Z1858" s="246">
        <v>9805</v>
      </c>
    </row>
    <row r="1859" spans="1:26" ht="14.5" x14ac:dyDescent="0.35">
      <c r="A1859" s="259" t="s">
        <v>6338</v>
      </c>
      <c r="B1859" s="259"/>
      <c r="C1859" s="260">
        <v>114705.16</v>
      </c>
      <c r="E1859" s="239" t="s">
        <v>2163</v>
      </c>
      <c r="F1859" s="239"/>
      <c r="G1859" s="240">
        <v>1813.33</v>
      </c>
      <c r="M1859" s="261" t="s">
        <v>35132</v>
      </c>
      <c r="N1859" s="262">
        <v>601500</v>
      </c>
      <c r="P1859" s="243" t="s">
        <v>18346</v>
      </c>
      <c r="Q1859" s="244">
        <v>9603.3700000000008</v>
      </c>
      <c r="R1859" s="104"/>
      <c r="S1859" s="235" t="s">
        <v>34243</v>
      </c>
      <c r="T1859" s="236">
        <v>19044.810000000001</v>
      </c>
      <c r="V1859" s="266" t="s">
        <v>13388</v>
      </c>
      <c r="W1859" s="267">
        <v>114705.16</v>
      </c>
      <c r="Y1859" s="245" t="s">
        <v>10742</v>
      </c>
      <c r="Z1859" s="246">
        <v>122819.08</v>
      </c>
    </row>
    <row r="1860" spans="1:26" ht="14.5" x14ac:dyDescent="0.35">
      <c r="A1860" s="259" t="s">
        <v>6339</v>
      </c>
      <c r="B1860" s="259"/>
      <c r="C1860" s="260">
        <v>79833.36</v>
      </c>
      <c r="E1860" s="239" t="s">
        <v>2164</v>
      </c>
      <c r="F1860" s="239"/>
      <c r="G1860" s="240">
        <v>157901.79</v>
      </c>
      <c r="M1860" s="261" t="s">
        <v>42948</v>
      </c>
      <c r="N1860" s="262">
        <v>34956</v>
      </c>
      <c r="P1860" s="243" t="s">
        <v>18347</v>
      </c>
      <c r="Q1860" s="244">
        <v>8382.56</v>
      </c>
      <c r="R1860" s="104"/>
      <c r="S1860" s="235" t="s">
        <v>34244</v>
      </c>
      <c r="T1860" s="236">
        <v>160921.79999999999</v>
      </c>
      <c r="V1860" s="266" t="s">
        <v>13389</v>
      </c>
      <c r="W1860" s="267">
        <v>79833.36</v>
      </c>
      <c r="Y1860" s="245" t="s">
        <v>7580</v>
      </c>
      <c r="Z1860" s="246">
        <v>16352.89</v>
      </c>
    </row>
    <row r="1861" spans="1:26" ht="14.5" x14ac:dyDescent="0.35">
      <c r="A1861" s="259" t="s">
        <v>6340</v>
      </c>
      <c r="B1861" s="259"/>
      <c r="C1861" s="260">
        <v>142332.45000000001</v>
      </c>
      <c r="E1861" s="239" t="s">
        <v>2165</v>
      </c>
      <c r="F1861" s="239"/>
      <c r="G1861" s="240">
        <v>14718</v>
      </c>
      <c r="M1861" s="261" t="s">
        <v>55775</v>
      </c>
      <c r="N1861" s="262">
        <v>29232</v>
      </c>
      <c r="P1861" s="243" t="s">
        <v>18348</v>
      </c>
      <c r="Q1861" s="244">
        <v>9364.0499999999993</v>
      </c>
      <c r="R1861" s="104"/>
      <c r="S1861" s="235" t="s">
        <v>34245</v>
      </c>
      <c r="T1861" s="236">
        <v>1936.23</v>
      </c>
      <c r="V1861" s="266" t="s">
        <v>13390</v>
      </c>
      <c r="W1861" s="267">
        <v>142332.45000000001</v>
      </c>
      <c r="Y1861" s="245" t="s">
        <v>7791</v>
      </c>
      <c r="Z1861" s="246">
        <v>660</v>
      </c>
    </row>
    <row r="1862" spans="1:26" ht="14.5" x14ac:dyDescent="0.35">
      <c r="A1862" s="259" t="s">
        <v>6341</v>
      </c>
      <c r="B1862" s="259"/>
      <c r="C1862" s="260">
        <v>284940</v>
      </c>
      <c r="E1862" s="239" t="s">
        <v>2166</v>
      </c>
      <c r="F1862" s="239"/>
      <c r="G1862" s="240">
        <v>140512.35</v>
      </c>
      <c r="M1862" s="261" t="s">
        <v>55776</v>
      </c>
      <c r="N1862" s="262">
        <v>2236.1799999999998</v>
      </c>
      <c r="P1862" s="243" t="s">
        <v>18349</v>
      </c>
      <c r="Q1862" s="244">
        <v>1386.85</v>
      </c>
      <c r="R1862" s="104"/>
      <c r="S1862" s="235" t="s">
        <v>15724</v>
      </c>
      <c r="T1862" s="236">
        <v>46740</v>
      </c>
      <c r="V1862" s="266" t="s">
        <v>13391</v>
      </c>
      <c r="W1862" s="267">
        <v>284940</v>
      </c>
      <c r="Y1862" s="245" t="s">
        <v>8252</v>
      </c>
      <c r="Z1862" s="246">
        <v>4380</v>
      </c>
    </row>
    <row r="1863" spans="1:26" ht="14.5" x14ac:dyDescent="0.35">
      <c r="A1863" s="259" t="s">
        <v>6342</v>
      </c>
      <c r="B1863" s="259"/>
      <c r="C1863" s="260">
        <v>53319</v>
      </c>
      <c r="E1863" s="239" t="s">
        <v>2167</v>
      </c>
      <c r="F1863" s="239"/>
      <c r="G1863" s="240">
        <v>269915.59000000003</v>
      </c>
      <c r="M1863" s="261" t="s">
        <v>55777</v>
      </c>
      <c r="N1863" s="262">
        <v>6164.2</v>
      </c>
      <c r="P1863" s="243" t="s">
        <v>18350</v>
      </c>
      <c r="Q1863" s="244">
        <v>154505.32</v>
      </c>
      <c r="R1863" s="104"/>
      <c r="S1863" s="235" t="s">
        <v>15725</v>
      </c>
      <c r="T1863" s="236">
        <v>3575.62</v>
      </c>
      <c r="V1863" s="266" t="s">
        <v>13392</v>
      </c>
      <c r="W1863" s="267">
        <v>53319</v>
      </c>
      <c r="Y1863" s="245" t="s">
        <v>8663</v>
      </c>
      <c r="Z1863" s="246">
        <v>320</v>
      </c>
    </row>
    <row r="1864" spans="1:26" ht="14.5" x14ac:dyDescent="0.35">
      <c r="A1864" s="259" t="s">
        <v>6343</v>
      </c>
      <c r="B1864" s="259"/>
      <c r="C1864" s="260">
        <v>19406.419999999998</v>
      </c>
      <c r="E1864" s="239" t="s">
        <v>2168</v>
      </c>
      <c r="F1864" s="239"/>
      <c r="G1864" s="240">
        <v>732.59</v>
      </c>
      <c r="M1864" s="261" t="s">
        <v>52964</v>
      </c>
      <c r="N1864" s="262">
        <v>9901.64</v>
      </c>
      <c r="P1864" s="243" t="s">
        <v>18351</v>
      </c>
      <c r="Q1864" s="244">
        <v>26670.9</v>
      </c>
      <c r="R1864" s="104"/>
      <c r="S1864" s="235" t="s">
        <v>15726</v>
      </c>
      <c r="T1864" s="236">
        <v>9207.7900000000009</v>
      </c>
      <c r="V1864" s="266" t="s">
        <v>13393</v>
      </c>
      <c r="W1864" s="267">
        <v>19406.419999999998</v>
      </c>
      <c r="Y1864" s="245" t="s">
        <v>9202</v>
      </c>
      <c r="Z1864" s="246">
        <v>184.99</v>
      </c>
    </row>
    <row r="1865" spans="1:26" ht="14.5" x14ac:dyDescent="0.35">
      <c r="A1865" s="259" t="s">
        <v>6344</v>
      </c>
      <c r="B1865" s="259"/>
      <c r="C1865" s="260">
        <v>92755</v>
      </c>
      <c r="E1865" s="239" t="s">
        <v>2169</v>
      </c>
      <c r="F1865" s="239"/>
      <c r="G1865" s="240">
        <v>163437</v>
      </c>
      <c r="M1865" s="261" t="s">
        <v>55778</v>
      </c>
      <c r="N1865" s="262">
        <v>26030</v>
      </c>
      <c r="P1865" s="243" t="s">
        <v>18352</v>
      </c>
      <c r="Q1865" s="244">
        <v>1178.8900000000001</v>
      </c>
      <c r="R1865" s="104"/>
      <c r="S1865" s="235" t="s">
        <v>34246</v>
      </c>
      <c r="T1865" s="236">
        <v>1030.1600000000001</v>
      </c>
      <c r="V1865" s="266" t="s">
        <v>13394</v>
      </c>
      <c r="W1865" s="267">
        <v>92755</v>
      </c>
      <c r="Y1865" s="245" t="s">
        <v>9590</v>
      </c>
      <c r="Z1865" s="246">
        <v>830</v>
      </c>
    </row>
    <row r="1866" spans="1:26" ht="14.5" x14ac:dyDescent="0.35">
      <c r="A1866" s="259" t="s">
        <v>6347</v>
      </c>
      <c r="B1866" s="259"/>
      <c r="C1866" s="260">
        <v>84960</v>
      </c>
      <c r="E1866" s="239" t="s">
        <v>2170</v>
      </c>
      <c r="F1866" s="239"/>
      <c r="G1866" s="240">
        <v>117989.21</v>
      </c>
      <c r="M1866" s="261" t="s">
        <v>51978</v>
      </c>
      <c r="N1866" s="262">
        <v>50932.639999999999</v>
      </c>
      <c r="P1866" s="243" t="s">
        <v>18353</v>
      </c>
      <c r="Q1866" s="244">
        <v>1029665.8</v>
      </c>
      <c r="R1866" s="104"/>
      <c r="S1866" s="235" t="s">
        <v>34247</v>
      </c>
      <c r="T1866" s="236">
        <v>34503</v>
      </c>
      <c r="V1866" s="266" t="s">
        <v>13397</v>
      </c>
      <c r="W1866" s="267">
        <v>84960</v>
      </c>
      <c r="Y1866" s="245" t="s">
        <v>9847</v>
      </c>
      <c r="Z1866" s="246">
        <v>5197</v>
      </c>
    </row>
    <row r="1867" spans="1:26" ht="14.5" x14ac:dyDescent="0.35">
      <c r="A1867" s="259" t="s">
        <v>6348</v>
      </c>
      <c r="B1867" s="259"/>
      <c r="C1867" s="260">
        <v>16806.259999999998</v>
      </c>
      <c r="E1867" s="239" t="s">
        <v>2171</v>
      </c>
      <c r="F1867" s="239"/>
      <c r="G1867" s="240">
        <v>23504</v>
      </c>
      <c r="M1867" s="261" t="s">
        <v>51979</v>
      </c>
      <c r="N1867" s="262">
        <v>75622.83</v>
      </c>
      <c r="P1867" s="243" t="s">
        <v>18354</v>
      </c>
      <c r="Q1867" s="244">
        <v>11454</v>
      </c>
      <c r="R1867" s="104"/>
      <c r="S1867" s="235" t="s">
        <v>24659</v>
      </c>
      <c r="T1867" s="236">
        <v>527.66999999999996</v>
      </c>
      <c r="V1867" s="266" t="s">
        <v>13398</v>
      </c>
      <c r="W1867" s="267">
        <v>16806.259999999998</v>
      </c>
      <c r="Y1867" s="245" t="s">
        <v>10177</v>
      </c>
      <c r="Z1867" s="246">
        <v>41514</v>
      </c>
    </row>
    <row r="1868" spans="1:26" ht="14.5" x14ac:dyDescent="0.35">
      <c r="A1868" s="259" t="s">
        <v>6349</v>
      </c>
      <c r="B1868" s="259"/>
      <c r="C1868" s="260">
        <v>40500</v>
      </c>
      <c r="E1868" s="239" t="s">
        <v>2172</v>
      </c>
      <c r="F1868" s="239"/>
      <c r="G1868" s="240">
        <v>9598.2900000000009</v>
      </c>
      <c r="M1868" s="261" t="s">
        <v>52965</v>
      </c>
      <c r="N1868" s="262">
        <v>25084</v>
      </c>
      <c r="P1868" s="243" t="s">
        <v>18355</v>
      </c>
      <c r="Q1868" s="244">
        <v>53461.52</v>
      </c>
      <c r="R1868" s="104"/>
      <c r="S1868" s="235" t="s">
        <v>24660</v>
      </c>
      <c r="T1868" s="236">
        <v>6775.78</v>
      </c>
      <c r="V1868" s="266" t="s">
        <v>13399</v>
      </c>
      <c r="W1868" s="267">
        <v>40500</v>
      </c>
      <c r="Y1868" s="245" t="s">
        <v>10743</v>
      </c>
      <c r="Z1868" s="246">
        <v>69438.880000000005</v>
      </c>
    </row>
    <row r="1869" spans="1:26" ht="14.5" x14ac:dyDescent="0.35">
      <c r="A1869" s="259" t="s">
        <v>6350</v>
      </c>
      <c r="B1869" s="259"/>
      <c r="C1869" s="260">
        <v>104655.67</v>
      </c>
      <c r="E1869" s="239" t="s">
        <v>2173</v>
      </c>
      <c r="F1869" s="239"/>
      <c r="G1869" s="240">
        <v>60963.839999999997</v>
      </c>
      <c r="M1869" s="261" t="s">
        <v>52966</v>
      </c>
      <c r="N1869" s="262">
        <v>4065.5</v>
      </c>
      <c r="P1869" s="243" t="s">
        <v>18356</v>
      </c>
      <c r="Q1869" s="244">
        <v>3808.91</v>
      </c>
      <c r="R1869" s="104"/>
      <c r="S1869" s="235" t="s">
        <v>15727</v>
      </c>
      <c r="T1869" s="236">
        <v>145255.19</v>
      </c>
      <c r="V1869" s="266" t="s">
        <v>13400</v>
      </c>
      <c r="W1869" s="267">
        <v>104655.67</v>
      </c>
      <c r="Y1869" s="245" t="s">
        <v>7581</v>
      </c>
      <c r="Z1869" s="246">
        <v>22579</v>
      </c>
    </row>
    <row r="1870" spans="1:26" ht="14.5" x14ac:dyDescent="0.35">
      <c r="A1870" s="259" t="s">
        <v>6351</v>
      </c>
      <c r="B1870" s="259"/>
      <c r="C1870" s="260">
        <v>12749</v>
      </c>
      <c r="E1870" s="239" t="s">
        <v>2174</v>
      </c>
      <c r="F1870" s="239"/>
      <c r="G1870" s="240">
        <v>74652.509999999995</v>
      </c>
      <c r="M1870" s="261" t="s">
        <v>55779</v>
      </c>
      <c r="N1870" s="262">
        <v>85</v>
      </c>
      <c r="P1870" s="243" t="s">
        <v>18357</v>
      </c>
      <c r="Q1870" s="244">
        <v>10936.33</v>
      </c>
      <c r="R1870" s="104"/>
      <c r="S1870" s="235" t="s">
        <v>34248</v>
      </c>
      <c r="T1870" s="236">
        <v>869.52</v>
      </c>
      <c r="V1870" s="266" t="s">
        <v>13401</v>
      </c>
      <c r="W1870" s="267">
        <v>12749</v>
      </c>
      <c r="Y1870" s="245" t="s">
        <v>7792</v>
      </c>
      <c r="Z1870" s="246">
        <v>9400</v>
      </c>
    </row>
    <row r="1871" spans="1:26" ht="14.5" x14ac:dyDescent="0.35">
      <c r="A1871" s="259" t="s">
        <v>6352</v>
      </c>
      <c r="B1871" s="259"/>
      <c r="C1871" s="260">
        <v>67500</v>
      </c>
      <c r="E1871" s="239" t="s">
        <v>2175</v>
      </c>
      <c r="F1871" s="239"/>
      <c r="G1871" s="240">
        <v>2283</v>
      </c>
      <c r="M1871" s="261" t="s">
        <v>52967</v>
      </c>
      <c r="N1871" s="262">
        <v>2683.72</v>
      </c>
      <c r="P1871" s="243" t="s">
        <v>18358</v>
      </c>
      <c r="Q1871" s="244">
        <v>2609.8000000000002</v>
      </c>
      <c r="R1871" s="104"/>
      <c r="S1871" s="235" t="s">
        <v>15728</v>
      </c>
      <c r="T1871" s="236">
        <v>46740</v>
      </c>
      <c r="V1871" s="266" t="s">
        <v>13402</v>
      </c>
      <c r="W1871" s="267">
        <v>67500</v>
      </c>
      <c r="Y1871" s="245" t="s">
        <v>8253</v>
      </c>
      <c r="Z1871" s="246">
        <v>36204</v>
      </c>
    </row>
    <row r="1872" spans="1:26" ht="14.5" x14ac:dyDescent="0.35">
      <c r="A1872" s="259" t="s">
        <v>6353</v>
      </c>
      <c r="B1872" s="259"/>
      <c r="C1872" s="260">
        <v>28618.23</v>
      </c>
      <c r="E1872" s="239" t="s">
        <v>2176</v>
      </c>
      <c r="F1872" s="239"/>
      <c r="G1872" s="240">
        <v>17583</v>
      </c>
      <c r="M1872" s="261" t="s">
        <v>47549</v>
      </c>
      <c r="N1872" s="262">
        <v>256200</v>
      </c>
      <c r="P1872" s="243" t="s">
        <v>18359</v>
      </c>
      <c r="Q1872" s="244">
        <v>124250</v>
      </c>
      <c r="R1872" s="104"/>
      <c r="S1872" s="235" t="s">
        <v>34249</v>
      </c>
      <c r="T1872" s="236">
        <v>134.57</v>
      </c>
      <c r="V1872" s="266" t="s">
        <v>13403</v>
      </c>
      <c r="W1872" s="267">
        <v>28618.23</v>
      </c>
      <c r="Y1872" s="245" t="s">
        <v>8664</v>
      </c>
      <c r="Z1872" s="246">
        <v>5600</v>
      </c>
    </row>
    <row r="1873" spans="1:26" ht="14.5" x14ac:dyDescent="0.35">
      <c r="A1873" s="259" t="s">
        <v>6354</v>
      </c>
      <c r="B1873" s="259"/>
      <c r="C1873" s="260">
        <v>28647.13</v>
      </c>
      <c r="E1873" s="239" t="s">
        <v>2177</v>
      </c>
      <c r="F1873" s="239"/>
      <c r="G1873" s="240">
        <v>783240</v>
      </c>
      <c r="M1873" s="261" t="s">
        <v>38014</v>
      </c>
      <c r="N1873" s="262">
        <v>1483586.14</v>
      </c>
      <c r="P1873" s="243" t="s">
        <v>18360</v>
      </c>
      <c r="Q1873" s="244">
        <v>16944.439999999999</v>
      </c>
      <c r="R1873" s="104"/>
      <c r="S1873" s="235" t="s">
        <v>15729</v>
      </c>
      <c r="T1873" s="236">
        <v>17958.990000000002</v>
      </c>
      <c r="V1873" s="266" t="s">
        <v>13404</v>
      </c>
      <c r="W1873" s="267">
        <v>28647.13</v>
      </c>
      <c r="Y1873" s="245" t="s">
        <v>8935</v>
      </c>
      <c r="Z1873" s="246">
        <v>919</v>
      </c>
    </row>
    <row r="1874" spans="1:26" ht="14.5" x14ac:dyDescent="0.35">
      <c r="A1874" s="259" t="s">
        <v>6355</v>
      </c>
      <c r="B1874" s="259"/>
      <c r="C1874" s="260">
        <v>23483</v>
      </c>
      <c r="E1874" s="239" t="s">
        <v>2178</v>
      </c>
      <c r="F1874" s="239"/>
      <c r="G1874" s="240">
        <v>14932.55</v>
      </c>
      <c r="M1874" s="261" t="s">
        <v>38015</v>
      </c>
      <c r="N1874" s="262">
        <v>144050.1</v>
      </c>
      <c r="P1874" s="243" t="s">
        <v>18361</v>
      </c>
      <c r="Q1874" s="244">
        <v>38470.21</v>
      </c>
      <c r="R1874" s="104"/>
      <c r="S1874" s="235" t="s">
        <v>15730</v>
      </c>
      <c r="T1874" s="236">
        <v>46274.69</v>
      </c>
      <c r="V1874" s="266" t="s">
        <v>13405</v>
      </c>
      <c r="W1874" s="267">
        <v>23483</v>
      </c>
      <c r="Y1874" s="245" t="s">
        <v>9591</v>
      </c>
      <c r="Z1874" s="246">
        <v>1750</v>
      </c>
    </row>
    <row r="1875" spans="1:26" ht="14.5" x14ac:dyDescent="0.35">
      <c r="A1875" s="259" t="s">
        <v>6356</v>
      </c>
      <c r="B1875" s="259"/>
      <c r="C1875" s="260">
        <v>24275.35</v>
      </c>
      <c r="E1875" s="239" t="s">
        <v>2179</v>
      </c>
      <c r="F1875" s="239"/>
      <c r="G1875" s="240">
        <v>2779</v>
      </c>
      <c r="M1875" s="261" t="s">
        <v>41665</v>
      </c>
      <c r="N1875" s="262">
        <v>366506.2</v>
      </c>
      <c r="P1875" s="243" t="s">
        <v>18362</v>
      </c>
      <c r="Q1875" s="244">
        <v>40175.42</v>
      </c>
      <c r="R1875" s="104"/>
      <c r="S1875" s="235" t="s">
        <v>15731</v>
      </c>
      <c r="T1875" s="236">
        <v>32116.16</v>
      </c>
      <c r="V1875" s="266" t="s">
        <v>13406</v>
      </c>
      <c r="W1875" s="267">
        <v>24275.35</v>
      </c>
      <c r="Y1875" s="245" t="s">
        <v>9848</v>
      </c>
      <c r="Z1875" s="246">
        <v>62093</v>
      </c>
    </row>
    <row r="1876" spans="1:26" ht="14.5" x14ac:dyDescent="0.35">
      <c r="A1876" s="259" t="s">
        <v>6357</v>
      </c>
      <c r="B1876" s="259"/>
      <c r="C1876" s="260">
        <v>66540.87</v>
      </c>
      <c r="E1876" s="239" t="s">
        <v>4598</v>
      </c>
      <c r="F1876" s="239"/>
      <c r="G1876" s="240">
        <v>7942.26</v>
      </c>
      <c r="M1876" s="261" t="s">
        <v>49973</v>
      </c>
      <c r="N1876" s="262">
        <v>18712.09</v>
      </c>
      <c r="P1876" s="243" t="s">
        <v>18363</v>
      </c>
      <c r="Q1876" s="244">
        <v>474.95</v>
      </c>
      <c r="R1876" s="104"/>
      <c r="S1876" s="235" t="s">
        <v>24669</v>
      </c>
      <c r="T1876" s="236">
        <v>160921.79999999999</v>
      </c>
      <c r="V1876" s="266" t="s">
        <v>13407</v>
      </c>
      <c r="W1876" s="267">
        <v>66540.87</v>
      </c>
      <c r="Y1876" s="245" t="s">
        <v>10311</v>
      </c>
      <c r="Z1876" s="246">
        <v>84411</v>
      </c>
    </row>
    <row r="1877" spans="1:26" ht="14.5" x14ac:dyDescent="0.35">
      <c r="A1877" s="259" t="s">
        <v>6358</v>
      </c>
      <c r="B1877" s="259"/>
      <c r="C1877" s="260">
        <v>132785.67000000001</v>
      </c>
      <c r="E1877" s="239" t="s">
        <v>2180</v>
      </c>
      <c r="F1877" s="239"/>
      <c r="G1877" s="240">
        <v>82442.75</v>
      </c>
      <c r="M1877" s="261" t="s">
        <v>52968</v>
      </c>
      <c r="N1877" s="262">
        <v>11000</v>
      </c>
      <c r="P1877" s="243" t="s">
        <v>18364</v>
      </c>
      <c r="Q1877" s="244">
        <v>49890.95</v>
      </c>
      <c r="R1877" s="104"/>
      <c r="S1877" s="235" t="s">
        <v>34250</v>
      </c>
      <c r="T1877" s="236">
        <v>1936.23</v>
      </c>
      <c r="V1877" s="266" t="s">
        <v>13408</v>
      </c>
      <c r="W1877" s="267">
        <v>132785.67000000001</v>
      </c>
      <c r="Y1877" s="245" t="s">
        <v>12444</v>
      </c>
      <c r="Z1877" s="246">
        <v>678.98</v>
      </c>
    </row>
    <row r="1878" spans="1:26" ht="14.5" x14ac:dyDescent="0.35">
      <c r="A1878" s="259" t="s">
        <v>6359</v>
      </c>
      <c r="B1878" s="259"/>
      <c r="C1878" s="260">
        <v>188339.46</v>
      </c>
      <c r="E1878" s="239" t="s">
        <v>2181</v>
      </c>
      <c r="F1878" s="239"/>
      <c r="G1878" s="240">
        <v>12395</v>
      </c>
      <c r="M1878" s="261" t="s">
        <v>55780</v>
      </c>
      <c r="N1878" s="262">
        <v>10533.46</v>
      </c>
      <c r="P1878" s="243" t="s">
        <v>18365</v>
      </c>
      <c r="Q1878" s="244">
        <v>31.32</v>
      </c>
      <c r="R1878" s="104"/>
      <c r="S1878" s="235" t="s">
        <v>15732</v>
      </c>
      <c r="T1878" s="236">
        <v>8862</v>
      </c>
      <c r="V1878" s="266" t="s">
        <v>13409</v>
      </c>
      <c r="W1878" s="267">
        <v>188339.46</v>
      </c>
      <c r="Y1878" s="245" t="s">
        <v>12645</v>
      </c>
      <c r="Z1878" s="246">
        <v>22286.69</v>
      </c>
    </row>
    <row r="1879" spans="1:26" ht="14.5" x14ac:dyDescent="0.35">
      <c r="A1879" s="259" t="s">
        <v>6360</v>
      </c>
      <c r="B1879" s="259"/>
      <c r="C1879" s="260">
        <v>73115.7</v>
      </c>
      <c r="E1879" s="239" t="s">
        <v>2182</v>
      </c>
      <c r="F1879" s="239"/>
      <c r="G1879" s="240">
        <v>3106257.51</v>
      </c>
      <c r="M1879" s="261" t="s">
        <v>52969</v>
      </c>
      <c r="N1879" s="262">
        <v>23014.33</v>
      </c>
      <c r="P1879" s="243" t="s">
        <v>18366</v>
      </c>
      <c r="Q1879" s="244">
        <v>21219.599999999999</v>
      </c>
      <c r="R1879" s="104"/>
      <c r="S1879" s="235" t="s">
        <v>15733</v>
      </c>
      <c r="T1879" s="236">
        <v>4833.24</v>
      </c>
      <c r="V1879" s="266" t="s">
        <v>13410</v>
      </c>
      <c r="W1879" s="267">
        <v>73115.7</v>
      </c>
      <c r="Y1879" s="245" t="s">
        <v>12883</v>
      </c>
      <c r="Z1879" s="246">
        <v>12061.5</v>
      </c>
    </row>
    <row r="1880" spans="1:26" ht="14.5" x14ac:dyDescent="0.35">
      <c r="A1880" s="259" t="s">
        <v>6361</v>
      </c>
      <c r="B1880" s="259"/>
      <c r="C1880" s="260">
        <v>39202.839999999997</v>
      </c>
      <c r="E1880" s="239" t="s">
        <v>2183</v>
      </c>
      <c r="F1880" s="239"/>
      <c r="G1880" s="240">
        <v>4469.8900000000003</v>
      </c>
      <c r="M1880" s="261" t="s">
        <v>55781</v>
      </c>
      <c r="N1880" s="262">
        <v>10688.96</v>
      </c>
      <c r="P1880" s="243" t="s">
        <v>18367</v>
      </c>
      <c r="Q1880" s="244">
        <v>28.56</v>
      </c>
      <c r="R1880" s="104"/>
      <c r="S1880" s="235" t="s">
        <v>15734</v>
      </c>
      <c r="T1880" s="236">
        <v>4433.34</v>
      </c>
      <c r="V1880" s="266" t="s">
        <v>13411</v>
      </c>
      <c r="W1880" s="267">
        <v>39202.839999999997</v>
      </c>
      <c r="Y1880" s="245" t="s">
        <v>10744</v>
      </c>
      <c r="Z1880" s="246">
        <v>257983.17</v>
      </c>
    </row>
    <row r="1881" spans="1:26" ht="14.5" x14ac:dyDescent="0.35">
      <c r="A1881" s="259" t="s">
        <v>6362</v>
      </c>
      <c r="B1881" s="259"/>
      <c r="C1881" s="260">
        <v>61293.99</v>
      </c>
      <c r="E1881" s="239" t="s">
        <v>2184</v>
      </c>
      <c r="F1881" s="239"/>
      <c r="G1881" s="240">
        <v>11459.65</v>
      </c>
      <c r="M1881" s="261" t="s">
        <v>55782</v>
      </c>
      <c r="N1881" s="262">
        <v>17923.189999999999</v>
      </c>
      <c r="P1881" s="243" t="s">
        <v>18368</v>
      </c>
      <c r="Q1881" s="244">
        <v>6270.1</v>
      </c>
      <c r="R1881" s="104"/>
      <c r="S1881" s="235" t="s">
        <v>15735</v>
      </c>
      <c r="T1881" s="236">
        <v>1309.72</v>
      </c>
      <c r="V1881" s="266" t="s">
        <v>13412</v>
      </c>
      <c r="W1881" s="267">
        <v>61293.99</v>
      </c>
      <c r="Y1881" s="245" t="s">
        <v>7582</v>
      </c>
      <c r="Z1881" s="246">
        <v>43441.88</v>
      </c>
    </row>
    <row r="1882" spans="1:26" ht="14.5" x14ac:dyDescent="0.35">
      <c r="A1882" s="259" t="s">
        <v>6363</v>
      </c>
      <c r="B1882" s="259"/>
      <c r="C1882" s="260">
        <v>97343.25</v>
      </c>
      <c r="E1882" s="239" t="s">
        <v>2185</v>
      </c>
      <c r="F1882" s="239"/>
      <c r="G1882" s="240">
        <v>12417</v>
      </c>
      <c r="M1882" s="261" t="s">
        <v>51092</v>
      </c>
      <c r="N1882" s="262">
        <v>1480.47</v>
      </c>
      <c r="P1882" s="243" t="s">
        <v>18369</v>
      </c>
      <c r="Q1882" s="244">
        <v>1886.84</v>
      </c>
      <c r="R1882" s="104"/>
      <c r="S1882" s="235" t="s">
        <v>15736</v>
      </c>
      <c r="T1882" s="236">
        <v>436.68</v>
      </c>
      <c r="V1882" s="266" t="s">
        <v>13413</v>
      </c>
      <c r="W1882" s="267">
        <v>97343.25</v>
      </c>
      <c r="Y1882" s="245" t="s">
        <v>7793</v>
      </c>
      <c r="Z1882" s="246">
        <v>2430</v>
      </c>
    </row>
    <row r="1883" spans="1:26" ht="14.5" x14ac:dyDescent="0.35">
      <c r="A1883" s="259" t="s">
        <v>6364</v>
      </c>
      <c r="B1883" s="259"/>
      <c r="C1883" s="260">
        <v>209854.28</v>
      </c>
      <c r="E1883" s="239" t="s">
        <v>2186</v>
      </c>
      <c r="F1883" s="239"/>
      <c r="G1883" s="240">
        <v>21793</v>
      </c>
      <c r="M1883" s="261" t="s">
        <v>52970</v>
      </c>
      <c r="N1883" s="262">
        <v>514.44000000000005</v>
      </c>
      <c r="P1883" s="243" t="s">
        <v>18370</v>
      </c>
      <c r="Q1883" s="244">
        <v>225.84</v>
      </c>
      <c r="R1883" s="104"/>
      <c r="S1883" s="235" t="s">
        <v>15737</v>
      </c>
      <c r="T1883" s="236">
        <v>488.02</v>
      </c>
      <c r="V1883" s="266" t="s">
        <v>13414</v>
      </c>
      <c r="W1883" s="267">
        <v>209854.28</v>
      </c>
      <c r="Y1883" s="245" t="s">
        <v>8254</v>
      </c>
      <c r="Z1883" s="246">
        <v>30616.61</v>
      </c>
    </row>
    <row r="1884" spans="1:26" ht="14.5" x14ac:dyDescent="0.35">
      <c r="A1884" s="259" t="s">
        <v>6365</v>
      </c>
      <c r="B1884" s="259"/>
      <c r="C1884" s="260">
        <v>119227</v>
      </c>
      <c r="E1884" s="239" t="s">
        <v>2187</v>
      </c>
      <c r="F1884" s="239"/>
      <c r="G1884" s="240">
        <v>12056</v>
      </c>
      <c r="M1884" s="261" t="s">
        <v>47550</v>
      </c>
      <c r="N1884" s="262">
        <v>6829.51</v>
      </c>
      <c r="P1884" s="243" t="s">
        <v>18371</v>
      </c>
      <c r="Q1884" s="244">
        <v>132455.54999999999</v>
      </c>
      <c r="R1884" s="104"/>
      <c r="S1884" s="235" t="s">
        <v>34251</v>
      </c>
      <c r="T1884" s="236">
        <v>6575.43</v>
      </c>
      <c r="V1884" s="266" t="s">
        <v>13415</v>
      </c>
      <c r="W1884" s="267">
        <v>119227</v>
      </c>
      <c r="Y1884" s="245" t="s">
        <v>8471</v>
      </c>
      <c r="Z1884" s="246">
        <v>14167</v>
      </c>
    </row>
    <row r="1885" spans="1:26" ht="14.5" x14ac:dyDescent="0.35">
      <c r="A1885" s="259" t="s">
        <v>6367</v>
      </c>
      <c r="B1885" s="259"/>
      <c r="C1885" s="260">
        <v>8430.9599999999991</v>
      </c>
      <c r="E1885" s="239" t="s">
        <v>2188</v>
      </c>
      <c r="F1885" s="239"/>
      <c r="G1885" s="240">
        <v>15734.26</v>
      </c>
      <c r="M1885" s="261" t="s">
        <v>51980</v>
      </c>
      <c r="N1885" s="262">
        <v>839.58</v>
      </c>
      <c r="P1885" s="243" t="s">
        <v>18372</v>
      </c>
      <c r="Q1885" s="244">
        <v>21261.9</v>
      </c>
      <c r="R1885" s="104"/>
      <c r="S1885" s="235" t="s">
        <v>15738</v>
      </c>
      <c r="T1885" s="236">
        <v>786.09</v>
      </c>
      <c r="V1885" s="266" t="s">
        <v>13417</v>
      </c>
      <c r="W1885" s="267">
        <v>8430.9599999999991</v>
      </c>
      <c r="Y1885" s="245" t="s">
        <v>11602</v>
      </c>
      <c r="Z1885" s="246">
        <v>3625.57</v>
      </c>
    </row>
    <row r="1886" spans="1:26" ht="14.5" x14ac:dyDescent="0.35">
      <c r="A1886" s="259" t="s">
        <v>6368</v>
      </c>
      <c r="B1886" s="259"/>
      <c r="C1886" s="260">
        <v>113656.87</v>
      </c>
      <c r="E1886" s="239" t="s">
        <v>2189</v>
      </c>
      <c r="F1886" s="239"/>
      <c r="G1886" s="240">
        <v>9051.31</v>
      </c>
      <c r="M1886" s="261" t="s">
        <v>51981</v>
      </c>
      <c r="N1886" s="262">
        <v>64.209999999999994</v>
      </c>
      <c r="P1886" s="243" t="s">
        <v>18373</v>
      </c>
      <c r="Q1886" s="244">
        <v>221250.01</v>
      </c>
      <c r="R1886" s="104"/>
      <c r="S1886" s="235" t="s">
        <v>15739</v>
      </c>
      <c r="T1886" s="236">
        <v>8862</v>
      </c>
      <c r="V1886" s="266" t="s">
        <v>13418</v>
      </c>
      <c r="W1886" s="267">
        <v>113656.87</v>
      </c>
      <c r="Y1886" s="245" t="s">
        <v>11751</v>
      </c>
      <c r="Z1886" s="246">
        <v>9916.8799999999992</v>
      </c>
    </row>
    <row r="1887" spans="1:26" ht="14.5" x14ac:dyDescent="0.35">
      <c r="A1887" s="259" t="s">
        <v>6369</v>
      </c>
      <c r="B1887" s="259"/>
      <c r="C1887" s="260">
        <v>41935.379999999997</v>
      </c>
      <c r="E1887" s="239" t="s">
        <v>2190</v>
      </c>
      <c r="F1887" s="239"/>
      <c r="G1887" s="240">
        <v>14438</v>
      </c>
      <c r="M1887" s="261" t="s">
        <v>51982</v>
      </c>
      <c r="N1887" s="262">
        <v>202.34</v>
      </c>
      <c r="P1887" s="243" t="s">
        <v>18374</v>
      </c>
      <c r="Q1887" s="244">
        <v>733144.51</v>
      </c>
      <c r="R1887" s="104"/>
      <c r="S1887" s="235" t="s">
        <v>15740</v>
      </c>
      <c r="T1887" s="236">
        <v>4833.24</v>
      </c>
      <c r="V1887" s="266" t="s">
        <v>13419</v>
      </c>
      <c r="W1887" s="267">
        <v>41935.379999999997</v>
      </c>
      <c r="Y1887" s="245" t="s">
        <v>9203</v>
      </c>
      <c r="Z1887" s="246">
        <v>20601.21</v>
      </c>
    </row>
    <row r="1888" spans="1:26" ht="14.5" x14ac:dyDescent="0.35">
      <c r="A1888" s="259" t="s">
        <v>6370</v>
      </c>
      <c r="B1888" s="259"/>
      <c r="C1888" s="260">
        <v>35696.17</v>
      </c>
      <c r="E1888" s="239" t="s">
        <v>2191</v>
      </c>
      <c r="F1888" s="239"/>
      <c r="G1888" s="240">
        <v>3096.95</v>
      </c>
      <c r="M1888" s="261" t="s">
        <v>51093</v>
      </c>
      <c r="N1888" s="262">
        <v>241.98</v>
      </c>
      <c r="P1888" s="243" t="s">
        <v>18375</v>
      </c>
      <c r="Q1888" s="244">
        <v>1349.45</v>
      </c>
      <c r="R1888" s="104"/>
      <c r="S1888" s="235" t="s">
        <v>15741</v>
      </c>
      <c r="T1888" s="236">
        <v>4433.34</v>
      </c>
      <c r="V1888" s="266" t="s">
        <v>13420</v>
      </c>
      <c r="W1888" s="267">
        <v>35696.17</v>
      </c>
      <c r="Y1888" s="245" t="s">
        <v>9592</v>
      </c>
      <c r="Z1888" s="246">
        <v>3390</v>
      </c>
    </row>
    <row r="1889" spans="1:26" ht="14.5" x14ac:dyDescent="0.35">
      <c r="A1889" s="259" t="s">
        <v>6371</v>
      </c>
      <c r="B1889" s="259"/>
      <c r="C1889" s="260">
        <v>109136</v>
      </c>
      <c r="E1889" s="239" t="s">
        <v>2192</v>
      </c>
      <c r="F1889" s="239"/>
      <c r="G1889" s="240">
        <v>14975</v>
      </c>
      <c r="M1889" s="261" t="s">
        <v>51983</v>
      </c>
      <c r="N1889" s="262">
        <v>1163.8599999999999</v>
      </c>
      <c r="P1889" s="243" t="s">
        <v>18376</v>
      </c>
      <c r="Q1889" s="244">
        <v>107.82</v>
      </c>
      <c r="R1889" s="104"/>
      <c r="S1889" s="235" t="s">
        <v>15742</v>
      </c>
      <c r="T1889" s="236">
        <v>1309.72</v>
      </c>
      <c r="V1889" s="266" t="s">
        <v>13421</v>
      </c>
      <c r="W1889" s="267">
        <v>109136</v>
      </c>
      <c r="Y1889" s="245" t="s">
        <v>9849</v>
      </c>
      <c r="Z1889" s="246">
        <v>36409</v>
      </c>
    </row>
    <row r="1890" spans="1:26" ht="14.5" x14ac:dyDescent="0.35">
      <c r="A1890" s="259" t="s">
        <v>6372</v>
      </c>
      <c r="B1890" s="259"/>
      <c r="C1890" s="260">
        <v>67320</v>
      </c>
      <c r="E1890" s="239" t="s">
        <v>2193</v>
      </c>
      <c r="F1890" s="239"/>
      <c r="G1890" s="240">
        <v>13608</v>
      </c>
      <c r="M1890" s="261" t="s">
        <v>51094</v>
      </c>
      <c r="N1890" s="262">
        <v>360</v>
      </c>
      <c r="P1890" s="243" t="s">
        <v>18377</v>
      </c>
      <c r="Q1890" s="244">
        <v>106129.62</v>
      </c>
      <c r="R1890" s="104"/>
      <c r="S1890" s="235" t="s">
        <v>15743</v>
      </c>
      <c r="T1890" s="236">
        <v>436.68</v>
      </c>
      <c r="V1890" s="266" t="s">
        <v>13422</v>
      </c>
      <c r="W1890" s="267">
        <v>67320</v>
      </c>
      <c r="Y1890" s="245" t="s">
        <v>10178</v>
      </c>
      <c r="Z1890" s="246">
        <v>17406.82</v>
      </c>
    </row>
    <row r="1891" spans="1:26" ht="14.5" x14ac:dyDescent="0.35">
      <c r="A1891" s="259" t="s">
        <v>6374</v>
      </c>
      <c r="B1891" s="259"/>
      <c r="C1891" s="260">
        <v>64242.38</v>
      </c>
      <c r="E1891" s="239" t="s">
        <v>2194</v>
      </c>
      <c r="F1891" s="239"/>
      <c r="G1891" s="240">
        <v>2893</v>
      </c>
      <c r="M1891" s="261" t="s">
        <v>42949</v>
      </c>
      <c r="N1891" s="262">
        <v>25052.81</v>
      </c>
      <c r="P1891" s="243" t="s">
        <v>18378</v>
      </c>
      <c r="Q1891" s="244">
        <v>249948.16</v>
      </c>
      <c r="R1891" s="104"/>
      <c r="S1891" s="235" t="s">
        <v>15744</v>
      </c>
      <c r="T1891" s="236">
        <v>488.02</v>
      </c>
      <c r="V1891" s="266" t="s">
        <v>13424</v>
      </c>
      <c r="W1891" s="267">
        <v>64242.38</v>
      </c>
      <c r="Y1891" s="245" t="s">
        <v>12045</v>
      </c>
      <c r="Z1891" s="246">
        <v>48309.15</v>
      </c>
    </row>
    <row r="1892" spans="1:26" ht="14.5" x14ac:dyDescent="0.35">
      <c r="A1892" s="259" t="s">
        <v>6375</v>
      </c>
      <c r="B1892" s="259"/>
      <c r="C1892" s="260">
        <v>67191.22</v>
      </c>
      <c r="E1892" s="239" t="s">
        <v>2195</v>
      </c>
      <c r="F1892" s="239"/>
      <c r="G1892" s="240">
        <v>27758.63</v>
      </c>
      <c r="M1892" s="261" t="s">
        <v>51095</v>
      </c>
      <c r="N1892" s="262">
        <v>7192.51</v>
      </c>
      <c r="P1892" s="243" t="s">
        <v>18379</v>
      </c>
      <c r="Q1892" s="244">
        <v>45735.23</v>
      </c>
      <c r="R1892" s="104"/>
      <c r="S1892" s="235" t="s">
        <v>15745</v>
      </c>
      <c r="T1892" s="236">
        <v>7361.52</v>
      </c>
      <c r="V1892" s="266" t="s">
        <v>13425</v>
      </c>
      <c r="W1892" s="267">
        <v>67191.22</v>
      </c>
      <c r="Y1892" s="245" t="s">
        <v>12155</v>
      </c>
      <c r="Z1892" s="246">
        <v>10871</v>
      </c>
    </row>
    <row r="1893" spans="1:26" ht="14.5" x14ac:dyDescent="0.35">
      <c r="A1893" s="259" t="s">
        <v>6376</v>
      </c>
      <c r="B1893" s="259"/>
      <c r="C1893" s="260">
        <v>135120.26</v>
      </c>
      <c r="E1893" s="239" t="s">
        <v>2196</v>
      </c>
      <c r="F1893" s="239"/>
      <c r="G1893" s="240">
        <v>7209</v>
      </c>
      <c r="M1893" s="261" t="s">
        <v>45017</v>
      </c>
      <c r="N1893" s="262">
        <v>1344.96</v>
      </c>
      <c r="P1893" s="243" t="s">
        <v>18380</v>
      </c>
      <c r="Q1893" s="244">
        <v>142668.73000000001</v>
      </c>
      <c r="R1893" s="104"/>
      <c r="S1893" s="235" t="s">
        <v>15746</v>
      </c>
      <c r="T1893" s="236">
        <v>30095.66</v>
      </c>
      <c r="V1893" s="266" t="s">
        <v>13426</v>
      </c>
      <c r="W1893" s="267">
        <v>135120.26</v>
      </c>
      <c r="Y1893" s="245" t="s">
        <v>10524</v>
      </c>
      <c r="Z1893" s="246">
        <v>19469</v>
      </c>
    </row>
    <row r="1894" spans="1:26" ht="14.5" x14ac:dyDescent="0.35">
      <c r="A1894" s="259" t="s">
        <v>6377</v>
      </c>
      <c r="B1894" s="259"/>
      <c r="C1894" s="260">
        <v>100249.97</v>
      </c>
      <c r="E1894" s="239" t="s">
        <v>2197</v>
      </c>
      <c r="F1894" s="239"/>
      <c r="G1894" s="240">
        <v>184470.8</v>
      </c>
      <c r="M1894" s="261" t="s">
        <v>52971</v>
      </c>
      <c r="N1894" s="262">
        <v>2500</v>
      </c>
      <c r="P1894" s="243" t="s">
        <v>18381</v>
      </c>
      <c r="Q1894" s="244">
        <v>161387.32</v>
      </c>
      <c r="R1894" s="104"/>
      <c r="S1894" s="235" t="s">
        <v>15747</v>
      </c>
      <c r="T1894" s="236">
        <v>5512.2</v>
      </c>
      <c r="V1894" s="266" t="s">
        <v>13427</v>
      </c>
      <c r="W1894" s="267">
        <v>100249.97</v>
      </c>
      <c r="Y1894" s="245" t="s">
        <v>12884</v>
      </c>
      <c r="Z1894" s="246">
        <v>2098.5</v>
      </c>
    </row>
    <row r="1895" spans="1:26" ht="14.5" x14ac:dyDescent="0.35">
      <c r="A1895" s="259" t="s">
        <v>6378</v>
      </c>
      <c r="B1895" s="259"/>
      <c r="C1895" s="260">
        <v>46500</v>
      </c>
      <c r="E1895" s="239" t="s">
        <v>2198</v>
      </c>
      <c r="F1895" s="239"/>
      <c r="G1895" s="240">
        <v>7443.01</v>
      </c>
      <c r="M1895" s="261" t="s">
        <v>55783</v>
      </c>
      <c r="N1895" s="262">
        <v>59.64</v>
      </c>
      <c r="P1895" s="243" t="s">
        <v>18382</v>
      </c>
      <c r="Q1895" s="244">
        <v>16944.439999999999</v>
      </c>
      <c r="R1895" s="104"/>
      <c r="S1895" s="235" t="s">
        <v>15748</v>
      </c>
      <c r="T1895" s="236">
        <v>20228.72</v>
      </c>
      <c r="V1895" s="266" t="s">
        <v>13428</v>
      </c>
      <c r="W1895" s="267">
        <v>46500</v>
      </c>
      <c r="Y1895" s="245" t="s">
        <v>10745</v>
      </c>
      <c r="Z1895" s="246">
        <v>262752.62</v>
      </c>
    </row>
    <row r="1896" spans="1:26" ht="14.5" x14ac:dyDescent="0.35">
      <c r="A1896" s="259" t="s">
        <v>6380</v>
      </c>
      <c r="B1896" s="259"/>
      <c r="C1896" s="260">
        <v>6000</v>
      </c>
      <c r="E1896" s="239" t="s">
        <v>2199</v>
      </c>
      <c r="F1896" s="239"/>
      <c r="G1896" s="240">
        <v>119895</v>
      </c>
      <c r="M1896" s="261" t="s">
        <v>42950</v>
      </c>
      <c r="N1896" s="262">
        <v>2614.66</v>
      </c>
      <c r="P1896" s="243" t="s">
        <v>18383</v>
      </c>
      <c r="Q1896" s="244">
        <v>38470.21</v>
      </c>
      <c r="R1896" s="104"/>
      <c r="S1896" s="235" t="s">
        <v>15749</v>
      </c>
      <c r="T1896" s="236">
        <v>4271.59</v>
      </c>
      <c r="V1896" s="266" t="s">
        <v>13430</v>
      </c>
      <c r="W1896" s="267">
        <v>6000</v>
      </c>
      <c r="Y1896" s="245" t="s">
        <v>7583</v>
      </c>
      <c r="Z1896" s="246">
        <v>50207.62</v>
      </c>
    </row>
    <row r="1897" spans="1:26" ht="14.5" x14ac:dyDescent="0.35">
      <c r="A1897" s="259" t="s">
        <v>14177</v>
      </c>
      <c r="B1897" s="259"/>
      <c r="C1897" s="260">
        <v>15882</v>
      </c>
      <c r="E1897" s="239" t="s">
        <v>2200</v>
      </c>
      <c r="F1897" s="239"/>
      <c r="G1897" s="240">
        <v>3065</v>
      </c>
      <c r="M1897" s="261" t="s">
        <v>42951</v>
      </c>
      <c r="N1897" s="262">
        <v>7894.05</v>
      </c>
      <c r="P1897" s="243" t="s">
        <v>18384</v>
      </c>
      <c r="Q1897" s="244">
        <v>93636.94</v>
      </c>
      <c r="R1897" s="104"/>
      <c r="S1897" s="235" t="s">
        <v>15750</v>
      </c>
      <c r="T1897" s="236">
        <v>9525.92</v>
      </c>
      <c r="V1897" s="266" t="s">
        <v>14498</v>
      </c>
      <c r="W1897" s="267">
        <v>15882</v>
      </c>
      <c r="Y1897" s="245" t="s">
        <v>7987</v>
      </c>
      <c r="Z1897" s="246">
        <v>1248.8800000000001</v>
      </c>
    </row>
    <row r="1898" spans="1:26" ht="14.5" x14ac:dyDescent="0.35">
      <c r="A1898" s="259" t="s">
        <v>14180</v>
      </c>
      <c r="B1898" s="259"/>
      <c r="C1898" s="260">
        <v>4184</v>
      </c>
      <c r="E1898" s="239" t="s">
        <v>2201</v>
      </c>
      <c r="F1898" s="239"/>
      <c r="G1898" s="240">
        <v>102684.53</v>
      </c>
      <c r="M1898" s="261" t="s">
        <v>42952</v>
      </c>
      <c r="N1898" s="262">
        <v>4434.22</v>
      </c>
      <c r="P1898" s="243" t="s">
        <v>18385</v>
      </c>
      <c r="Q1898" s="244">
        <v>474.95</v>
      </c>
      <c r="R1898" s="104"/>
      <c r="S1898" s="235" t="s">
        <v>15751</v>
      </c>
      <c r="T1898" s="236">
        <v>30754.62</v>
      </c>
      <c r="V1898" s="266" t="s">
        <v>14501</v>
      </c>
      <c r="W1898" s="267">
        <v>4184</v>
      </c>
      <c r="Y1898" s="245" t="s">
        <v>8255</v>
      </c>
      <c r="Z1898" s="246">
        <v>2675.33</v>
      </c>
    </row>
    <row r="1899" spans="1:26" ht="14.5" x14ac:dyDescent="0.35">
      <c r="A1899" s="259" t="s">
        <v>14182</v>
      </c>
      <c r="B1899" s="259"/>
      <c r="C1899" s="260">
        <v>2159</v>
      </c>
      <c r="E1899" s="239" t="s">
        <v>2202</v>
      </c>
      <c r="F1899" s="239"/>
      <c r="G1899" s="240">
        <v>11458</v>
      </c>
      <c r="M1899" s="261" t="s">
        <v>51984</v>
      </c>
      <c r="N1899" s="262">
        <v>6350.37</v>
      </c>
      <c r="P1899" s="243" t="s">
        <v>18386</v>
      </c>
      <c r="Q1899" s="244">
        <v>49890.95</v>
      </c>
      <c r="R1899" s="104"/>
      <c r="S1899" s="235" t="s">
        <v>34252</v>
      </c>
      <c r="T1899" s="236">
        <v>64639.25</v>
      </c>
      <c r="V1899" s="266" t="s">
        <v>14503</v>
      </c>
      <c r="W1899" s="267">
        <v>2159</v>
      </c>
      <c r="Y1899" s="245" t="s">
        <v>8472</v>
      </c>
      <c r="Z1899" s="246">
        <v>14013</v>
      </c>
    </row>
    <row r="1900" spans="1:26" ht="14.5" x14ac:dyDescent="0.35">
      <c r="A1900" s="259" t="s">
        <v>14065</v>
      </c>
      <c r="B1900" s="259"/>
      <c r="C1900" s="260">
        <v>8066.25</v>
      </c>
      <c r="E1900" s="239" t="s">
        <v>2203</v>
      </c>
      <c r="F1900" s="239"/>
      <c r="G1900" s="240">
        <v>194352</v>
      </c>
      <c r="M1900" s="261" t="s">
        <v>45018</v>
      </c>
      <c r="N1900" s="262">
        <v>8795.4</v>
      </c>
      <c r="P1900" s="243" t="s">
        <v>18387</v>
      </c>
      <c r="Q1900" s="244">
        <v>13385.33</v>
      </c>
      <c r="R1900" s="104"/>
      <c r="S1900" s="235" t="s">
        <v>34253</v>
      </c>
      <c r="T1900" s="236">
        <v>9750</v>
      </c>
      <c r="V1900" s="266" t="s">
        <v>14386</v>
      </c>
      <c r="W1900" s="267">
        <v>8066.25</v>
      </c>
      <c r="Y1900" s="245" t="s">
        <v>8665</v>
      </c>
      <c r="Z1900" s="246">
        <v>1902</v>
      </c>
    </row>
    <row r="1901" spans="1:26" ht="14.5" x14ac:dyDescent="0.35">
      <c r="A1901" s="259" t="s">
        <v>14066</v>
      </c>
      <c r="B1901" s="259"/>
      <c r="C1901" s="260">
        <v>18817</v>
      </c>
      <c r="E1901" s="239" t="s">
        <v>2204</v>
      </c>
      <c r="F1901" s="239"/>
      <c r="G1901" s="240">
        <v>128749.17</v>
      </c>
      <c r="M1901" s="261" t="s">
        <v>45019</v>
      </c>
      <c r="N1901" s="262">
        <v>1280.7</v>
      </c>
      <c r="P1901" s="243" t="s">
        <v>18388</v>
      </c>
      <c r="Q1901" s="244">
        <v>44371.58</v>
      </c>
      <c r="R1901" s="104"/>
      <c r="S1901" s="235" t="s">
        <v>34254</v>
      </c>
      <c r="T1901" s="236">
        <v>4944.97</v>
      </c>
      <c r="V1901" s="266" t="s">
        <v>14387</v>
      </c>
      <c r="W1901" s="267">
        <v>18817</v>
      </c>
      <c r="Y1901" s="245" t="s">
        <v>8936</v>
      </c>
      <c r="Z1901" s="246">
        <v>1061.96</v>
      </c>
    </row>
    <row r="1902" spans="1:26" ht="14.5" x14ac:dyDescent="0.35">
      <c r="A1902" s="259" t="s">
        <v>14184</v>
      </c>
      <c r="B1902" s="259"/>
      <c r="C1902" s="260">
        <v>720</v>
      </c>
      <c r="E1902" s="239" t="s">
        <v>2205</v>
      </c>
      <c r="F1902" s="239"/>
      <c r="G1902" s="240">
        <v>62138</v>
      </c>
      <c r="M1902" s="261" t="s">
        <v>55784</v>
      </c>
      <c r="N1902" s="262">
        <v>4573.1899999999996</v>
      </c>
      <c r="P1902" s="243" t="s">
        <v>18389</v>
      </c>
      <c r="Q1902" s="244">
        <v>21219.599999999999</v>
      </c>
      <c r="R1902" s="104"/>
      <c r="S1902" s="235" t="s">
        <v>34255</v>
      </c>
      <c r="T1902" s="236">
        <v>9126.52</v>
      </c>
      <c r="V1902" s="266" t="s">
        <v>14505</v>
      </c>
      <c r="W1902" s="267">
        <v>720</v>
      </c>
      <c r="Y1902" s="245" t="s">
        <v>9204</v>
      </c>
      <c r="Z1902" s="246">
        <v>9183.02</v>
      </c>
    </row>
    <row r="1903" spans="1:26" ht="14.5" x14ac:dyDescent="0.35">
      <c r="A1903" s="259" t="s">
        <v>14070</v>
      </c>
      <c r="B1903" s="259"/>
      <c r="C1903" s="260">
        <v>8775</v>
      </c>
      <c r="E1903" s="239" t="s">
        <v>2911</v>
      </c>
      <c r="F1903" s="239"/>
      <c r="G1903" s="240">
        <v>28698016.420000002</v>
      </c>
      <c r="M1903" s="261" t="s">
        <v>47551</v>
      </c>
      <c r="N1903" s="262">
        <v>274000</v>
      </c>
      <c r="P1903" s="243" t="s">
        <v>18390</v>
      </c>
      <c r="Q1903" s="244">
        <v>2820.39</v>
      </c>
      <c r="R1903" s="104"/>
      <c r="S1903" s="235" t="s">
        <v>34256</v>
      </c>
      <c r="T1903" s="236">
        <v>57975.58</v>
      </c>
      <c r="V1903" s="266" t="s">
        <v>14391</v>
      </c>
      <c r="W1903" s="267">
        <v>8775</v>
      </c>
      <c r="Y1903" s="245" t="s">
        <v>9850</v>
      </c>
      <c r="Z1903" s="246">
        <v>11240.23</v>
      </c>
    </row>
    <row r="1904" spans="1:26" ht="14.5" x14ac:dyDescent="0.35">
      <c r="A1904" s="259" t="s">
        <v>14071</v>
      </c>
      <c r="B1904" s="259"/>
      <c r="C1904" s="260">
        <v>81989</v>
      </c>
      <c r="E1904" s="239" t="s">
        <v>4602</v>
      </c>
      <c r="F1904" s="239"/>
      <c r="G1904" s="240">
        <v>108340.53</v>
      </c>
      <c r="M1904" s="261" t="s">
        <v>47552</v>
      </c>
      <c r="N1904" s="262">
        <v>20960.849999999999</v>
      </c>
      <c r="P1904" s="243" t="s">
        <v>18391</v>
      </c>
      <c r="Q1904" s="244">
        <v>30980.1</v>
      </c>
      <c r="R1904" s="104"/>
      <c r="S1904" s="235" t="s">
        <v>34257</v>
      </c>
      <c r="T1904" s="236">
        <v>24000</v>
      </c>
      <c r="V1904" s="266" t="s">
        <v>14392</v>
      </c>
      <c r="W1904" s="267">
        <v>81989</v>
      </c>
      <c r="Y1904" s="245" t="s">
        <v>10179</v>
      </c>
      <c r="Z1904" s="246">
        <v>7729.65</v>
      </c>
    </row>
    <row r="1905" spans="1:26" ht="14.5" x14ac:dyDescent="0.35">
      <c r="A1905" s="259" t="s">
        <v>14072</v>
      </c>
      <c r="B1905" s="259"/>
      <c r="C1905" s="260">
        <v>8024</v>
      </c>
      <c r="E1905" s="239" t="s">
        <v>4603</v>
      </c>
      <c r="F1905" s="239"/>
      <c r="G1905" s="240">
        <v>202500</v>
      </c>
      <c r="M1905" s="261" t="s">
        <v>47553</v>
      </c>
      <c r="N1905" s="262">
        <v>116100</v>
      </c>
      <c r="P1905" s="243" t="s">
        <v>18392</v>
      </c>
      <c r="Q1905" s="244">
        <v>10412.5</v>
      </c>
      <c r="R1905" s="104"/>
      <c r="S1905" s="235" t="s">
        <v>34258</v>
      </c>
      <c r="T1905" s="236">
        <v>113712.01</v>
      </c>
      <c r="V1905" s="266" t="s">
        <v>14393</v>
      </c>
      <c r="W1905" s="267">
        <v>8024</v>
      </c>
      <c r="Y1905" s="245" t="s">
        <v>10392</v>
      </c>
      <c r="Z1905" s="246">
        <v>4691</v>
      </c>
    </row>
    <row r="1906" spans="1:26" ht="14.5" x14ac:dyDescent="0.35">
      <c r="A1906" s="259" t="s">
        <v>14190</v>
      </c>
      <c r="B1906" s="259"/>
      <c r="C1906" s="260">
        <v>2894</v>
      </c>
      <c r="E1906" s="239" t="s">
        <v>4604</v>
      </c>
      <c r="F1906" s="239"/>
      <c r="G1906" s="240">
        <v>172865.98</v>
      </c>
      <c r="M1906" s="261" t="s">
        <v>47554</v>
      </c>
      <c r="N1906" s="262">
        <v>8236</v>
      </c>
      <c r="P1906" s="243" t="s">
        <v>18393</v>
      </c>
      <c r="Q1906" s="244">
        <v>3542.84</v>
      </c>
      <c r="R1906" s="104"/>
      <c r="S1906" s="235" t="s">
        <v>34259</v>
      </c>
      <c r="T1906" s="236">
        <v>128054.67</v>
      </c>
      <c r="V1906" s="266" t="s">
        <v>14511</v>
      </c>
      <c r="W1906" s="267">
        <v>2894</v>
      </c>
      <c r="Y1906" s="245" t="s">
        <v>12885</v>
      </c>
      <c r="Z1906" s="246">
        <v>6646.25</v>
      </c>
    </row>
    <row r="1907" spans="1:26" ht="14.5" x14ac:dyDescent="0.35">
      <c r="A1907" s="259" t="s">
        <v>14191</v>
      </c>
      <c r="B1907" s="259"/>
      <c r="C1907" s="260">
        <v>2651</v>
      </c>
      <c r="E1907" s="239" t="s">
        <v>4605</v>
      </c>
      <c r="F1907" s="239"/>
      <c r="G1907" s="240">
        <v>265565.90999999997</v>
      </c>
      <c r="M1907" s="261" t="s">
        <v>15085</v>
      </c>
      <c r="N1907" s="262">
        <v>2433.84</v>
      </c>
      <c r="P1907" s="243" t="s">
        <v>18394</v>
      </c>
      <c r="Q1907" s="244">
        <v>225.84</v>
      </c>
      <c r="R1907" s="104"/>
      <c r="S1907" s="235" t="s">
        <v>15752</v>
      </c>
      <c r="T1907" s="236">
        <v>32779.19</v>
      </c>
      <c r="V1907" s="266" t="s">
        <v>14512</v>
      </c>
      <c r="W1907" s="267">
        <v>2651</v>
      </c>
      <c r="Y1907" s="245" t="s">
        <v>10746</v>
      </c>
      <c r="Z1907" s="246">
        <v>110598.94</v>
      </c>
    </row>
    <row r="1908" spans="1:26" ht="14.5" x14ac:dyDescent="0.35">
      <c r="A1908" s="259" t="s">
        <v>14192</v>
      </c>
      <c r="B1908" s="259"/>
      <c r="C1908" s="260">
        <v>6300</v>
      </c>
      <c r="E1908" s="239" t="s">
        <v>4002</v>
      </c>
      <c r="F1908" s="239"/>
      <c r="G1908" s="240">
        <v>4000245.33</v>
      </c>
      <c r="M1908" s="261" t="s">
        <v>52972</v>
      </c>
      <c r="N1908" s="262">
        <v>22552</v>
      </c>
      <c r="P1908" s="243" t="s">
        <v>18395</v>
      </c>
      <c r="Q1908" s="244">
        <v>289942.28000000003</v>
      </c>
      <c r="R1908" s="104"/>
      <c r="S1908" s="235" t="s">
        <v>15753</v>
      </c>
      <c r="T1908" s="236">
        <v>2507.64</v>
      </c>
      <c r="V1908" s="266" t="s">
        <v>14513</v>
      </c>
      <c r="W1908" s="267">
        <v>6300</v>
      </c>
      <c r="Y1908" s="245" t="s">
        <v>7584</v>
      </c>
      <c r="Z1908" s="246">
        <v>181015</v>
      </c>
    </row>
    <row r="1909" spans="1:26" ht="14.5" x14ac:dyDescent="0.35">
      <c r="A1909" s="259" t="s">
        <v>14194</v>
      </c>
      <c r="B1909" s="259"/>
      <c r="C1909" s="260">
        <v>162</v>
      </c>
      <c r="E1909" s="239" t="s">
        <v>4606</v>
      </c>
      <c r="F1909" s="239"/>
      <c r="G1909" s="240">
        <v>112000</v>
      </c>
      <c r="M1909" s="261" t="s">
        <v>52973</v>
      </c>
      <c r="N1909" s="262">
        <v>11286</v>
      </c>
      <c r="P1909" s="243" t="s">
        <v>18396</v>
      </c>
      <c r="Q1909" s="244">
        <v>60638.58</v>
      </c>
      <c r="R1909" s="104"/>
      <c r="S1909" s="235" t="s">
        <v>15754</v>
      </c>
      <c r="T1909" s="236">
        <v>5940.75</v>
      </c>
      <c r="V1909" s="266" t="s">
        <v>14515</v>
      </c>
      <c r="W1909" s="267">
        <v>162</v>
      </c>
      <c r="Y1909" s="245" t="s">
        <v>7794</v>
      </c>
      <c r="Z1909" s="246">
        <v>22954</v>
      </c>
    </row>
    <row r="1910" spans="1:26" ht="14.5" x14ac:dyDescent="0.35">
      <c r="A1910" s="259" t="s">
        <v>14074</v>
      </c>
      <c r="B1910" s="259"/>
      <c r="C1910" s="260">
        <v>49270</v>
      </c>
      <c r="E1910" s="239" t="s">
        <v>4607</v>
      </c>
      <c r="F1910" s="239"/>
      <c r="G1910" s="240">
        <v>110398.43</v>
      </c>
      <c r="M1910" s="261" t="s">
        <v>18430</v>
      </c>
      <c r="N1910" s="262">
        <v>2835</v>
      </c>
      <c r="P1910" s="243" t="s">
        <v>18397</v>
      </c>
      <c r="Q1910" s="244">
        <v>221250.01</v>
      </c>
      <c r="R1910" s="104"/>
      <c r="S1910" s="235" t="s">
        <v>15755</v>
      </c>
      <c r="T1910" s="236">
        <v>1027.8</v>
      </c>
      <c r="V1910" s="266" t="s">
        <v>14395</v>
      </c>
      <c r="W1910" s="267">
        <v>49270</v>
      </c>
      <c r="Y1910" s="245" t="s">
        <v>7988</v>
      </c>
      <c r="Z1910" s="246">
        <v>6378.4</v>
      </c>
    </row>
    <row r="1911" spans="1:26" ht="14.5" x14ac:dyDescent="0.35">
      <c r="A1911" s="259" t="s">
        <v>14195</v>
      </c>
      <c r="B1911" s="259"/>
      <c r="C1911" s="260">
        <v>2453</v>
      </c>
      <c r="E1911" s="239" t="s">
        <v>4608</v>
      </c>
      <c r="F1911" s="239"/>
      <c r="G1911" s="240">
        <v>184818.02</v>
      </c>
      <c r="M1911" s="261" t="s">
        <v>55785</v>
      </c>
      <c r="N1911" s="262">
        <v>2520</v>
      </c>
      <c r="P1911" s="243" t="s">
        <v>18398</v>
      </c>
      <c r="Q1911" s="244">
        <v>733144.51</v>
      </c>
      <c r="R1911" s="104"/>
      <c r="S1911" s="235" t="s">
        <v>15756</v>
      </c>
      <c r="T1911" s="236">
        <v>30095.66</v>
      </c>
      <c r="V1911" s="266" t="s">
        <v>14516</v>
      </c>
      <c r="W1911" s="267">
        <v>2453</v>
      </c>
      <c r="Y1911" s="245" t="s">
        <v>8256</v>
      </c>
      <c r="Z1911" s="246">
        <v>75553</v>
      </c>
    </row>
    <row r="1912" spans="1:26" ht="14.5" x14ac:dyDescent="0.35">
      <c r="A1912" s="259" t="s">
        <v>14075</v>
      </c>
      <c r="B1912" s="259"/>
      <c r="C1912" s="260">
        <v>67770</v>
      </c>
      <c r="E1912" s="239" t="s">
        <v>4609</v>
      </c>
      <c r="F1912" s="239"/>
      <c r="G1912" s="240">
        <v>224836</v>
      </c>
      <c r="M1912" s="261" t="s">
        <v>55786</v>
      </c>
      <c r="N1912" s="262">
        <v>7440</v>
      </c>
      <c r="P1912" s="243" t="s">
        <v>18399</v>
      </c>
      <c r="Q1912" s="244">
        <v>414.61</v>
      </c>
      <c r="R1912" s="104"/>
      <c r="S1912" s="235" t="s">
        <v>15757</v>
      </c>
      <c r="T1912" s="236">
        <v>97418.44</v>
      </c>
      <c r="V1912" s="266" t="s">
        <v>14396</v>
      </c>
      <c r="W1912" s="267">
        <v>67770</v>
      </c>
      <c r="Y1912" s="245" t="s">
        <v>8473</v>
      </c>
      <c r="Z1912" s="246">
        <v>29219.56</v>
      </c>
    </row>
    <row r="1913" spans="1:26" ht="14.5" x14ac:dyDescent="0.35">
      <c r="A1913" s="259" t="s">
        <v>14076</v>
      </c>
      <c r="B1913" s="259"/>
      <c r="C1913" s="260">
        <v>34956</v>
      </c>
      <c r="E1913" s="239" t="s">
        <v>4610</v>
      </c>
      <c r="F1913" s="239"/>
      <c r="G1913" s="240">
        <v>153606.85999999999</v>
      </c>
      <c r="M1913" s="261" t="s">
        <v>45020</v>
      </c>
      <c r="N1913" s="262">
        <v>3000</v>
      </c>
      <c r="P1913" s="243" t="s">
        <v>18400</v>
      </c>
      <c r="Q1913" s="244">
        <v>8894.4500000000007</v>
      </c>
      <c r="R1913" s="104"/>
      <c r="S1913" s="235" t="s">
        <v>15758</v>
      </c>
      <c r="T1913" s="236">
        <v>5512.2</v>
      </c>
      <c r="V1913" s="266" t="s">
        <v>14397</v>
      </c>
      <c r="W1913" s="267">
        <v>34956</v>
      </c>
      <c r="Y1913" s="245" t="s">
        <v>8666</v>
      </c>
      <c r="Z1913" s="246">
        <v>11639</v>
      </c>
    </row>
    <row r="1914" spans="1:26" ht="14.5" x14ac:dyDescent="0.35">
      <c r="A1914" s="259" t="s">
        <v>14197</v>
      </c>
      <c r="B1914" s="259"/>
      <c r="C1914" s="260">
        <v>5751</v>
      </c>
      <c r="E1914" s="239" t="s">
        <v>4611</v>
      </c>
      <c r="F1914" s="239"/>
      <c r="G1914" s="240">
        <v>295000</v>
      </c>
      <c r="M1914" s="261" t="s">
        <v>18431</v>
      </c>
      <c r="N1914" s="262">
        <v>1198.26</v>
      </c>
      <c r="P1914" s="243" t="s">
        <v>18401</v>
      </c>
      <c r="Q1914" s="244">
        <v>11725</v>
      </c>
      <c r="R1914" s="104"/>
      <c r="S1914" s="235" t="s">
        <v>15759</v>
      </c>
      <c r="T1914" s="236">
        <v>20228.72</v>
      </c>
      <c r="V1914" s="266" t="s">
        <v>14518</v>
      </c>
      <c r="W1914" s="267">
        <v>5751</v>
      </c>
      <c r="Y1914" s="245" t="s">
        <v>8937</v>
      </c>
      <c r="Z1914" s="246">
        <v>45603</v>
      </c>
    </row>
    <row r="1915" spans="1:26" ht="14.5" x14ac:dyDescent="0.35">
      <c r="A1915" s="259" t="s">
        <v>14198</v>
      </c>
      <c r="B1915" s="259"/>
      <c r="C1915" s="260">
        <v>2560</v>
      </c>
      <c r="E1915" s="239" t="s">
        <v>4612</v>
      </c>
      <c r="F1915" s="239"/>
      <c r="G1915" s="240">
        <v>229076.3</v>
      </c>
      <c r="M1915" s="261" t="s">
        <v>18432</v>
      </c>
      <c r="N1915" s="262">
        <v>1388.16</v>
      </c>
      <c r="P1915" s="243" t="s">
        <v>18402</v>
      </c>
      <c r="Q1915" s="244">
        <v>5600</v>
      </c>
      <c r="R1915" s="104"/>
      <c r="S1915" s="235" t="s">
        <v>24836</v>
      </c>
      <c r="T1915" s="236">
        <v>9750</v>
      </c>
      <c r="V1915" s="266" t="s">
        <v>14519</v>
      </c>
      <c r="W1915" s="267">
        <v>2560</v>
      </c>
      <c r="Y1915" s="245" t="s">
        <v>9205</v>
      </c>
      <c r="Z1915" s="246">
        <v>81495.039999999994</v>
      </c>
    </row>
    <row r="1916" spans="1:26" ht="14.5" x14ac:dyDescent="0.35">
      <c r="A1916" s="259" t="s">
        <v>14077</v>
      </c>
      <c r="B1916" s="259"/>
      <c r="C1916" s="260">
        <v>66139.5</v>
      </c>
      <c r="E1916" s="239" t="s">
        <v>4613</v>
      </c>
      <c r="F1916" s="239"/>
      <c r="G1916" s="240">
        <v>192512.71</v>
      </c>
      <c r="M1916" s="261" t="s">
        <v>51096</v>
      </c>
      <c r="N1916" s="262">
        <v>18592.5</v>
      </c>
      <c r="P1916" s="243" t="s">
        <v>18403</v>
      </c>
      <c r="Q1916" s="244">
        <v>11910</v>
      </c>
      <c r="R1916" s="104"/>
      <c r="S1916" s="235" t="s">
        <v>15760</v>
      </c>
      <c r="T1916" s="236">
        <v>11724.2</v>
      </c>
      <c r="V1916" s="266" t="s">
        <v>14398</v>
      </c>
      <c r="W1916" s="267">
        <v>66139.5</v>
      </c>
      <c r="Y1916" s="245" t="s">
        <v>9593</v>
      </c>
      <c r="Z1916" s="246">
        <v>8298</v>
      </c>
    </row>
    <row r="1917" spans="1:26" ht="14.5" x14ac:dyDescent="0.35">
      <c r="A1917" s="259" t="s">
        <v>14200</v>
      </c>
      <c r="B1917" s="259"/>
      <c r="C1917" s="260">
        <v>1533</v>
      </c>
      <c r="E1917" s="239" t="s">
        <v>4614</v>
      </c>
      <c r="F1917" s="239"/>
      <c r="G1917" s="240">
        <v>151511.85999999999</v>
      </c>
      <c r="M1917" s="261" t="s">
        <v>52974</v>
      </c>
      <c r="N1917" s="262">
        <v>4832.3599999999997</v>
      </c>
      <c r="P1917" s="243" t="s">
        <v>18404</v>
      </c>
      <c r="Q1917" s="244">
        <v>133.26</v>
      </c>
      <c r="R1917" s="104"/>
      <c r="S1917" s="235" t="s">
        <v>15761</v>
      </c>
      <c r="T1917" s="236">
        <v>24593.19</v>
      </c>
      <c r="V1917" s="266" t="s">
        <v>14521</v>
      </c>
      <c r="W1917" s="267">
        <v>1533</v>
      </c>
      <c r="Y1917" s="245" t="s">
        <v>9851</v>
      </c>
      <c r="Z1917" s="246">
        <v>98853</v>
      </c>
    </row>
    <row r="1918" spans="1:26" ht="14.5" x14ac:dyDescent="0.35">
      <c r="A1918" s="259" t="s">
        <v>14082</v>
      </c>
      <c r="B1918" s="259"/>
      <c r="C1918" s="260">
        <v>26000</v>
      </c>
      <c r="E1918" s="239" t="s">
        <v>4615</v>
      </c>
      <c r="F1918" s="239"/>
      <c r="G1918" s="240">
        <v>179041</v>
      </c>
      <c r="M1918" s="261" t="s">
        <v>51097</v>
      </c>
      <c r="N1918" s="262">
        <v>326.56</v>
      </c>
      <c r="P1918" s="243" t="s">
        <v>18405</v>
      </c>
      <c r="Q1918" s="244">
        <v>137030.37</v>
      </c>
      <c r="R1918" s="104"/>
      <c r="S1918" s="235" t="s">
        <v>24841</v>
      </c>
      <c r="T1918" s="236">
        <v>57975.58</v>
      </c>
      <c r="V1918" s="266" t="s">
        <v>14403</v>
      </c>
      <c r="W1918" s="267">
        <v>26000</v>
      </c>
      <c r="Y1918" s="245" t="s">
        <v>10038</v>
      </c>
      <c r="Z1918" s="246">
        <v>8820</v>
      </c>
    </row>
    <row r="1919" spans="1:26" ht="14.5" x14ac:dyDescent="0.35">
      <c r="A1919" s="259" t="s">
        <v>14083</v>
      </c>
      <c r="B1919" s="259"/>
      <c r="C1919" s="260">
        <v>10500</v>
      </c>
      <c r="E1919" s="239" t="s">
        <v>4616</v>
      </c>
      <c r="F1919" s="239"/>
      <c r="G1919" s="240">
        <v>228698</v>
      </c>
      <c r="M1919" s="261" t="s">
        <v>36562</v>
      </c>
      <c r="N1919" s="262">
        <v>12044.89</v>
      </c>
      <c r="P1919" s="243" t="s">
        <v>18406</v>
      </c>
      <c r="Q1919" s="244">
        <v>315426.34999999998</v>
      </c>
      <c r="R1919" s="104"/>
      <c r="S1919" s="235" t="s">
        <v>34260</v>
      </c>
      <c r="T1919" s="236">
        <v>24000</v>
      </c>
      <c r="V1919" s="266" t="s">
        <v>14404</v>
      </c>
      <c r="W1919" s="267">
        <v>10500</v>
      </c>
      <c r="Y1919" s="245" t="s">
        <v>10180</v>
      </c>
      <c r="Z1919" s="246">
        <v>888507.1</v>
      </c>
    </row>
    <row r="1920" spans="1:26" ht="14.5" x14ac:dyDescent="0.35">
      <c r="A1920" s="259" t="s">
        <v>14084</v>
      </c>
      <c r="B1920" s="259"/>
      <c r="C1920" s="260">
        <v>57796</v>
      </c>
      <c r="E1920" s="239" t="s">
        <v>4617</v>
      </c>
      <c r="F1920" s="239"/>
      <c r="G1920" s="240">
        <v>51062.55</v>
      </c>
      <c r="M1920" s="261" t="s">
        <v>49974</v>
      </c>
      <c r="N1920" s="262">
        <v>83085.91</v>
      </c>
      <c r="P1920" s="243" t="s">
        <v>18407</v>
      </c>
      <c r="Q1920" s="244">
        <v>98549.45</v>
      </c>
      <c r="R1920" s="104"/>
      <c r="S1920" s="235" t="s">
        <v>15762</v>
      </c>
      <c r="T1920" s="236">
        <v>1027.8</v>
      </c>
      <c r="V1920" s="266" t="s">
        <v>14405</v>
      </c>
      <c r="W1920" s="267">
        <v>57796</v>
      </c>
      <c r="Y1920" s="245" t="s">
        <v>12647</v>
      </c>
      <c r="Z1920" s="246">
        <v>6604.11</v>
      </c>
    </row>
    <row r="1921" spans="1:26" ht="14.5" x14ac:dyDescent="0.35">
      <c r="A1921" s="259" t="s">
        <v>14202</v>
      </c>
      <c r="B1921" s="259"/>
      <c r="C1921" s="260">
        <v>3284</v>
      </c>
      <c r="E1921" s="239" t="s">
        <v>4618</v>
      </c>
      <c r="F1921" s="239"/>
      <c r="G1921" s="240">
        <v>92037.11</v>
      </c>
      <c r="M1921" s="261" t="s">
        <v>51098</v>
      </c>
      <c r="N1921" s="262">
        <v>2266.84</v>
      </c>
      <c r="P1921" s="243" t="s">
        <v>18408</v>
      </c>
      <c r="Q1921" s="244">
        <v>68105.53</v>
      </c>
      <c r="R1921" s="104"/>
      <c r="S1921" s="235" t="s">
        <v>24847</v>
      </c>
      <c r="T1921" s="236">
        <v>113712.01</v>
      </c>
      <c r="V1921" s="266" t="s">
        <v>14523</v>
      </c>
      <c r="W1921" s="267">
        <v>3284</v>
      </c>
      <c r="Y1921" s="245" t="s">
        <v>12886</v>
      </c>
      <c r="Z1921" s="246">
        <v>20265.27</v>
      </c>
    </row>
    <row r="1922" spans="1:26" ht="14.5" x14ac:dyDescent="0.35">
      <c r="A1922" s="259" t="s">
        <v>14203</v>
      </c>
      <c r="B1922" s="259"/>
      <c r="C1922" s="260">
        <v>1768</v>
      </c>
      <c r="E1922" s="239" t="s">
        <v>4619</v>
      </c>
      <c r="F1922" s="239"/>
      <c r="G1922" s="240">
        <v>80025.88</v>
      </c>
      <c r="M1922" s="261" t="s">
        <v>45021</v>
      </c>
      <c r="N1922" s="262">
        <v>17779.46</v>
      </c>
      <c r="P1922" s="243" t="s">
        <v>18409</v>
      </c>
      <c r="Q1922" s="244">
        <v>1386.85</v>
      </c>
      <c r="R1922" s="104"/>
      <c r="S1922" s="235" t="s">
        <v>15763</v>
      </c>
      <c r="T1922" s="236">
        <v>30754.62</v>
      </c>
      <c r="V1922" s="266" t="s">
        <v>14524</v>
      </c>
      <c r="W1922" s="267">
        <v>1768</v>
      </c>
      <c r="Y1922" s="245" t="s">
        <v>13175</v>
      </c>
      <c r="Z1922" s="246">
        <v>305627.13</v>
      </c>
    </row>
    <row r="1923" spans="1:26" ht="14.5" x14ac:dyDescent="0.35">
      <c r="A1923" s="259" t="s">
        <v>14204</v>
      </c>
      <c r="B1923" s="259"/>
      <c r="C1923" s="260">
        <v>1239</v>
      </c>
      <c r="E1923" s="239" t="s">
        <v>4620</v>
      </c>
      <c r="F1923" s="239"/>
      <c r="G1923" s="240">
        <v>48832.59</v>
      </c>
      <c r="M1923" s="261" t="s">
        <v>35134</v>
      </c>
      <c r="N1923" s="262">
        <v>32083.75</v>
      </c>
      <c r="P1923" s="243" t="s">
        <v>18410</v>
      </c>
      <c r="Q1923" s="244">
        <v>662029.38</v>
      </c>
      <c r="R1923" s="104"/>
      <c r="S1923" s="235" t="s">
        <v>34261</v>
      </c>
      <c r="T1923" s="236">
        <v>128054.67</v>
      </c>
      <c r="V1923" s="266" t="s">
        <v>14525</v>
      </c>
      <c r="W1923" s="267">
        <v>1239</v>
      </c>
      <c r="Y1923" s="245" t="s">
        <v>13961</v>
      </c>
      <c r="Z1923" s="246">
        <v>7907.3</v>
      </c>
    </row>
    <row r="1924" spans="1:26" ht="14.5" x14ac:dyDescent="0.35">
      <c r="A1924" s="259" t="s">
        <v>14088</v>
      </c>
      <c r="B1924" s="259"/>
      <c r="C1924" s="260">
        <v>16720.25</v>
      </c>
      <c r="E1924" s="239" t="s">
        <v>4621</v>
      </c>
      <c r="F1924" s="239"/>
      <c r="G1924" s="240">
        <v>200044.13</v>
      </c>
      <c r="M1924" s="261" t="s">
        <v>55787</v>
      </c>
      <c r="N1924" s="262">
        <v>27275</v>
      </c>
      <c r="P1924" s="243" t="s">
        <v>18411</v>
      </c>
      <c r="Q1924" s="244">
        <v>208310.72</v>
      </c>
      <c r="R1924" s="104"/>
      <c r="S1924" s="235" t="s">
        <v>34262</v>
      </c>
      <c r="T1924" s="236">
        <v>1251.94</v>
      </c>
      <c r="V1924" s="266" t="s">
        <v>14409</v>
      </c>
      <c r="W1924" s="267">
        <v>16720.25</v>
      </c>
      <c r="Y1924" s="245" t="s">
        <v>13576</v>
      </c>
      <c r="Z1924" s="246">
        <v>55</v>
      </c>
    </row>
    <row r="1925" spans="1:26" ht="14.5" x14ac:dyDescent="0.35">
      <c r="A1925" s="259" t="s">
        <v>14205</v>
      </c>
      <c r="B1925" s="259"/>
      <c r="C1925" s="260">
        <v>7538</v>
      </c>
      <c r="E1925" s="239" t="s">
        <v>4622</v>
      </c>
      <c r="F1925" s="239"/>
      <c r="G1925" s="240">
        <v>186989.5</v>
      </c>
      <c r="M1925" s="261" t="s">
        <v>47555</v>
      </c>
      <c r="N1925" s="262">
        <v>31520</v>
      </c>
      <c r="P1925" s="243" t="s">
        <v>18412</v>
      </c>
      <c r="Q1925" s="244">
        <v>1178.8900000000001</v>
      </c>
      <c r="R1925" s="104"/>
      <c r="S1925" s="235" t="s">
        <v>34263</v>
      </c>
      <c r="T1925" s="236">
        <v>46533.21</v>
      </c>
      <c r="V1925" s="266" t="s">
        <v>14526</v>
      </c>
      <c r="W1925" s="267">
        <v>7538</v>
      </c>
      <c r="Y1925" s="245" t="s">
        <v>10747</v>
      </c>
      <c r="Z1925" s="246">
        <v>1798793.91</v>
      </c>
    </row>
    <row r="1926" spans="1:26" ht="14.5" x14ac:dyDescent="0.35">
      <c r="A1926" s="259" t="s">
        <v>14089</v>
      </c>
      <c r="B1926" s="259"/>
      <c r="C1926" s="260">
        <v>32242.720000000001</v>
      </c>
      <c r="E1926" s="239" t="s">
        <v>4623</v>
      </c>
      <c r="F1926" s="239"/>
      <c r="G1926" s="240">
        <v>79500</v>
      </c>
      <c r="M1926" s="261" t="s">
        <v>41666</v>
      </c>
      <c r="N1926" s="262">
        <v>8660</v>
      </c>
      <c r="P1926" s="243" t="s">
        <v>18413</v>
      </c>
      <c r="Q1926" s="244">
        <v>1264904.17</v>
      </c>
      <c r="R1926" s="104"/>
      <c r="S1926" s="235" t="s">
        <v>34264</v>
      </c>
      <c r="T1926" s="236">
        <v>879.18</v>
      </c>
      <c r="V1926" s="266" t="s">
        <v>14410</v>
      </c>
      <c r="W1926" s="267">
        <v>32242.720000000001</v>
      </c>
      <c r="Y1926" s="245" t="s">
        <v>7585</v>
      </c>
      <c r="Z1926" s="246">
        <v>16500</v>
      </c>
    </row>
    <row r="1927" spans="1:26" ht="14.5" x14ac:dyDescent="0.35">
      <c r="A1927" s="259" t="s">
        <v>14090</v>
      </c>
      <c r="B1927" s="259"/>
      <c r="C1927" s="260">
        <v>11340</v>
      </c>
      <c r="E1927" s="239" t="s">
        <v>4624</v>
      </c>
      <c r="F1927" s="239"/>
      <c r="G1927" s="240">
        <v>270000</v>
      </c>
      <c r="M1927" s="261" t="s">
        <v>35135</v>
      </c>
      <c r="N1927" s="262">
        <v>5084.26</v>
      </c>
      <c r="P1927" s="243" t="s">
        <v>18414</v>
      </c>
      <c r="Q1927" s="244">
        <v>8420.6299999999992</v>
      </c>
      <c r="R1927" s="104"/>
      <c r="S1927" s="235" t="s">
        <v>34265</v>
      </c>
      <c r="T1927" s="236">
        <v>19445.53</v>
      </c>
      <c r="V1927" s="266" t="s">
        <v>14411</v>
      </c>
      <c r="W1927" s="267">
        <v>11340</v>
      </c>
      <c r="Y1927" s="245" t="s">
        <v>7989</v>
      </c>
      <c r="Z1927" s="246">
        <v>2672</v>
      </c>
    </row>
    <row r="1928" spans="1:26" ht="14.5" x14ac:dyDescent="0.35">
      <c r="A1928" s="259" t="s">
        <v>14091</v>
      </c>
      <c r="B1928" s="259"/>
      <c r="C1928" s="260">
        <v>84677</v>
      </c>
      <c r="E1928" s="239" t="s">
        <v>4625</v>
      </c>
      <c r="F1928" s="239"/>
      <c r="G1928" s="240">
        <v>94963.56</v>
      </c>
      <c r="M1928" s="261" t="s">
        <v>35136</v>
      </c>
      <c r="N1928" s="262">
        <v>8270.5499999999993</v>
      </c>
      <c r="P1928" s="243" t="s">
        <v>18415</v>
      </c>
      <c r="Q1928" s="244">
        <v>611.91</v>
      </c>
      <c r="R1928" s="104"/>
      <c r="S1928" s="235" t="s">
        <v>34266</v>
      </c>
      <c r="T1928" s="236">
        <v>9570.14</v>
      </c>
      <c r="V1928" s="266" t="s">
        <v>14412</v>
      </c>
      <c r="W1928" s="267">
        <v>84677</v>
      </c>
      <c r="Y1928" s="245" t="s">
        <v>8257</v>
      </c>
      <c r="Z1928" s="246">
        <v>4518</v>
      </c>
    </row>
    <row r="1929" spans="1:26" ht="14.5" x14ac:dyDescent="0.35">
      <c r="A1929" s="259" t="s">
        <v>14097</v>
      </c>
      <c r="B1929" s="259"/>
      <c r="C1929" s="260">
        <v>14678.2</v>
      </c>
      <c r="E1929" s="239" t="s">
        <v>4626</v>
      </c>
      <c r="F1929" s="239"/>
      <c r="G1929" s="240">
        <v>20443.41</v>
      </c>
      <c r="M1929" s="261" t="s">
        <v>35137</v>
      </c>
      <c r="N1929" s="262">
        <v>2482.2199999999998</v>
      </c>
      <c r="P1929" s="243" t="s">
        <v>18416</v>
      </c>
      <c r="Q1929" s="244">
        <v>2046.23</v>
      </c>
      <c r="R1929" s="104"/>
      <c r="S1929" s="235" t="s">
        <v>34267</v>
      </c>
      <c r="T1929" s="236">
        <v>1251.94</v>
      </c>
      <c r="V1929" s="266" t="s">
        <v>14418</v>
      </c>
      <c r="W1929" s="267">
        <v>14678.2</v>
      </c>
      <c r="Y1929" s="245" t="s">
        <v>8667</v>
      </c>
      <c r="Z1929" s="246">
        <v>1930</v>
      </c>
    </row>
    <row r="1930" spans="1:26" ht="14.5" x14ac:dyDescent="0.35">
      <c r="A1930" s="259" t="s">
        <v>14211</v>
      </c>
      <c r="B1930" s="259"/>
      <c r="C1930" s="260">
        <v>3399</v>
      </c>
      <c r="E1930" s="239" t="s">
        <v>4627</v>
      </c>
      <c r="F1930" s="239"/>
      <c r="G1930" s="240">
        <v>65575</v>
      </c>
      <c r="M1930" s="261" t="s">
        <v>35138</v>
      </c>
      <c r="N1930" s="262">
        <v>46.32</v>
      </c>
      <c r="P1930" s="243" t="s">
        <v>18417</v>
      </c>
      <c r="Q1930" s="244">
        <v>997.23</v>
      </c>
      <c r="R1930" s="104"/>
      <c r="S1930" s="235" t="s">
        <v>24886</v>
      </c>
      <c r="T1930" s="236">
        <v>46533.21</v>
      </c>
      <c r="V1930" s="266" t="s">
        <v>14532</v>
      </c>
      <c r="W1930" s="267">
        <v>3399</v>
      </c>
      <c r="Y1930" s="245" t="s">
        <v>8938</v>
      </c>
      <c r="Z1930" s="246">
        <v>3203</v>
      </c>
    </row>
    <row r="1931" spans="1:26" ht="14.5" x14ac:dyDescent="0.35">
      <c r="A1931" s="259" t="s">
        <v>14098</v>
      </c>
      <c r="B1931" s="259"/>
      <c r="C1931" s="260">
        <v>38618</v>
      </c>
      <c r="E1931" s="239" t="s">
        <v>2206</v>
      </c>
      <c r="F1931" s="239"/>
      <c r="G1931" s="240">
        <v>1211754</v>
      </c>
      <c r="M1931" s="261" t="s">
        <v>38018</v>
      </c>
      <c r="N1931" s="262">
        <v>26149</v>
      </c>
      <c r="P1931" s="243" t="s">
        <v>18418</v>
      </c>
      <c r="Q1931" s="244">
        <v>1692</v>
      </c>
      <c r="R1931" s="104"/>
      <c r="S1931" s="235" t="s">
        <v>24887</v>
      </c>
      <c r="T1931" s="236">
        <v>879.18</v>
      </c>
      <c r="V1931" s="266" t="s">
        <v>14419</v>
      </c>
      <c r="W1931" s="267">
        <v>38618</v>
      </c>
      <c r="Y1931" s="245" t="s">
        <v>9594</v>
      </c>
      <c r="Z1931" s="246">
        <v>2000</v>
      </c>
    </row>
    <row r="1932" spans="1:26" ht="14.5" x14ac:dyDescent="0.35">
      <c r="A1932" s="259" t="s">
        <v>14212</v>
      </c>
      <c r="B1932" s="259"/>
      <c r="C1932" s="260">
        <v>4127</v>
      </c>
      <c r="E1932" s="239" t="s">
        <v>2207</v>
      </c>
      <c r="F1932" s="239"/>
      <c r="G1932" s="240">
        <v>42022</v>
      </c>
      <c r="M1932" s="261" t="s">
        <v>52975</v>
      </c>
      <c r="N1932" s="262">
        <v>9877.08</v>
      </c>
      <c r="P1932" s="243" t="s">
        <v>18419</v>
      </c>
      <c r="Q1932" s="244">
        <v>41878.339999999997</v>
      </c>
      <c r="R1932" s="104"/>
      <c r="S1932" s="235" t="s">
        <v>34268</v>
      </c>
      <c r="T1932" s="236">
        <v>19445.53</v>
      </c>
      <c r="V1932" s="266" t="s">
        <v>14533</v>
      </c>
      <c r="W1932" s="267">
        <v>4127</v>
      </c>
      <c r="Y1932" s="245" t="s">
        <v>9852</v>
      </c>
      <c r="Z1932" s="246">
        <v>4253</v>
      </c>
    </row>
    <row r="1933" spans="1:26" ht="14.5" x14ac:dyDescent="0.35">
      <c r="A1933" s="259" t="s">
        <v>14218</v>
      </c>
      <c r="B1933" s="259"/>
      <c r="C1933" s="260">
        <v>350</v>
      </c>
      <c r="E1933" s="239" t="s">
        <v>2208</v>
      </c>
      <c r="F1933" s="239"/>
      <c r="G1933" s="240">
        <v>5051</v>
      </c>
      <c r="M1933" s="261" t="s">
        <v>52976</v>
      </c>
      <c r="N1933" s="262">
        <v>1499.75</v>
      </c>
      <c r="P1933" s="243" t="s">
        <v>18420</v>
      </c>
      <c r="Q1933" s="244">
        <v>4757</v>
      </c>
      <c r="R1933" s="104"/>
      <c r="S1933" s="235" t="s">
        <v>24889</v>
      </c>
      <c r="T1933" s="236">
        <v>9570.14</v>
      </c>
      <c r="V1933" s="266" t="s">
        <v>14539</v>
      </c>
      <c r="W1933" s="267">
        <v>350</v>
      </c>
      <c r="Y1933" s="245" t="s">
        <v>10312</v>
      </c>
      <c r="Z1933" s="246">
        <v>10541</v>
      </c>
    </row>
    <row r="1934" spans="1:26" ht="14.5" x14ac:dyDescent="0.35">
      <c r="A1934" s="259" t="s">
        <v>14224</v>
      </c>
      <c r="B1934" s="259"/>
      <c r="C1934" s="260">
        <v>600</v>
      </c>
      <c r="E1934" s="239" t="s">
        <v>2209</v>
      </c>
      <c r="F1934" s="239"/>
      <c r="G1934" s="240">
        <v>21682</v>
      </c>
      <c r="M1934" s="261" t="s">
        <v>42953</v>
      </c>
      <c r="N1934" s="262">
        <v>1039.3800000000001</v>
      </c>
      <c r="P1934" s="243" t="s">
        <v>18421</v>
      </c>
      <c r="Q1934" s="244">
        <v>499.95</v>
      </c>
      <c r="R1934" s="104"/>
      <c r="S1934" s="235" t="s">
        <v>15764</v>
      </c>
      <c r="T1934" s="236">
        <v>1047.06</v>
      </c>
      <c r="V1934" s="266" t="s">
        <v>14545</v>
      </c>
      <c r="W1934" s="267">
        <v>600</v>
      </c>
      <c r="Y1934" s="245" t="s">
        <v>12157</v>
      </c>
      <c r="Z1934" s="246">
        <v>1668</v>
      </c>
    </row>
    <row r="1935" spans="1:26" ht="14.5" x14ac:dyDescent="0.35">
      <c r="A1935" s="259" t="s">
        <v>14225</v>
      </c>
      <c r="B1935" s="259"/>
      <c r="C1935" s="260">
        <v>1195</v>
      </c>
      <c r="E1935" s="239" t="s">
        <v>2210</v>
      </c>
      <c r="F1935" s="239"/>
      <c r="G1935" s="240">
        <v>237403</v>
      </c>
      <c r="M1935" s="261" t="s">
        <v>52977</v>
      </c>
      <c r="N1935" s="262">
        <v>8787</v>
      </c>
      <c r="P1935" s="243" t="s">
        <v>18422</v>
      </c>
      <c r="Q1935" s="244">
        <v>2639.54</v>
      </c>
      <c r="R1935" s="104"/>
      <c r="S1935" s="235" t="s">
        <v>15765</v>
      </c>
      <c r="T1935" s="236">
        <v>109340</v>
      </c>
      <c r="V1935" s="266" t="s">
        <v>14546</v>
      </c>
      <c r="W1935" s="267">
        <v>1195</v>
      </c>
      <c r="Y1935" s="245" t="s">
        <v>10748</v>
      </c>
      <c r="Z1935" s="246">
        <v>47285</v>
      </c>
    </row>
    <row r="1936" spans="1:26" ht="14.5" x14ac:dyDescent="0.35">
      <c r="A1936" s="259" t="s">
        <v>14101</v>
      </c>
      <c r="B1936" s="259"/>
      <c r="C1936" s="260">
        <v>18000</v>
      </c>
      <c r="E1936" s="239" t="s">
        <v>2211</v>
      </c>
      <c r="F1936" s="239"/>
      <c r="G1936" s="240">
        <v>385706</v>
      </c>
      <c r="M1936" s="261" t="s">
        <v>47556</v>
      </c>
      <c r="N1936" s="262">
        <v>53490</v>
      </c>
      <c r="P1936" s="243" t="s">
        <v>18423</v>
      </c>
      <c r="Q1936" s="244">
        <v>3546.71</v>
      </c>
      <c r="R1936" s="104"/>
      <c r="S1936" s="235" t="s">
        <v>15766</v>
      </c>
      <c r="T1936" s="236">
        <v>8444.61</v>
      </c>
      <c r="V1936" s="266" t="s">
        <v>14422</v>
      </c>
      <c r="W1936" s="267">
        <v>18000</v>
      </c>
      <c r="Y1936" s="245" t="s">
        <v>9206</v>
      </c>
      <c r="Z1936" s="246">
        <v>2045</v>
      </c>
    </row>
    <row r="1937" spans="1:26" ht="14.5" x14ac:dyDescent="0.35">
      <c r="A1937" s="259" t="s">
        <v>14226</v>
      </c>
      <c r="B1937" s="259"/>
      <c r="C1937" s="260">
        <v>5300</v>
      </c>
      <c r="E1937" s="239" t="s">
        <v>2212</v>
      </c>
      <c r="F1937" s="239"/>
      <c r="G1937" s="240">
        <v>87266</v>
      </c>
      <c r="M1937" s="261" t="s">
        <v>45022</v>
      </c>
      <c r="N1937" s="262">
        <v>52343.199999999997</v>
      </c>
      <c r="P1937" s="243" t="s">
        <v>18424</v>
      </c>
      <c r="Q1937" s="244">
        <v>3580.75</v>
      </c>
      <c r="R1937" s="104"/>
      <c r="S1937" s="235" t="s">
        <v>15767</v>
      </c>
      <c r="T1937" s="236">
        <v>13549.66</v>
      </c>
      <c r="V1937" s="266" t="s">
        <v>14547</v>
      </c>
      <c r="W1937" s="267">
        <v>5300</v>
      </c>
      <c r="Y1937" s="245" t="s">
        <v>9853</v>
      </c>
      <c r="Z1937" s="246">
        <v>1991</v>
      </c>
    </row>
    <row r="1938" spans="1:26" ht="14.5" x14ac:dyDescent="0.35">
      <c r="A1938" s="259" t="s">
        <v>14228</v>
      </c>
      <c r="B1938" s="259"/>
      <c r="C1938" s="260">
        <v>2773</v>
      </c>
      <c r="E1938" s="239" t="s">
        <v>2213</v>
      </c>
      <c r="F1938" s="239"/>
      <c r="G1938" s="240">
        <v>3889</v>
      </c>
      <c r="M1938" s="261" t="s">
        <v>45023</v>
      </c>
      <c r="N1938" s="262">
        <v>38.799999999999997</v>
      </c>
      <c r="P1938" s="243" t="s">
        <v>18425</v>
      </c>
      <c r="Q1938" s="244">
        <v>4730</v>
      </c>
      <c r="R1938" s="104"/>
      <c r="S1938" s="235" t="s">
        <v>34269</v>
      </c>
      <c r="T1938" s="236">
        <v>17891.28</v>
      </c>
      <c r="V1938" s="266" t="s">
        <v>14549</v>
      </c>
      <c r="W1938" s="267">
        <v>2773</v>
      </c>
      <c r="Y1938" s="245" t="s">
        <v>12046</v>
      </c>
      <c r="Z1938" s="246">
        <v>1888.8</v>
      </c>
    </row>
    <row r="1939" spans="1:26" ht="14.5" x14ac:dyDescent="0.35">
      <c r="A1939" s="259" t="s">
        <v>14231</v>
      </c>
      <c r="B1939" s="259"/>
      <c r="C1939" s="260">
        <v>6529</v>
      </c>
      <c r="E1939" s="239" t="s">
        <v>2214</v>
      </c>
      <c r="F1939" s="239"/>
      <c r="G1939" s="240">
        <v>182835.51</v>
      </c>
      <c r="M1939" s="261" t="s">
        <v>18447</v>
      </c>
      <c r="N1939" s="262">
        <v>1012.46</v>
      </c>
      <c r="P1939" s="243" t="s">
        <v>18426</v>
      </c>
      <c r="Q1939" s="244">
        <v>12845.79</v>
      </c>
      <c r="R1939" s="104"/>
      <c r="S1939" s="235" t="s">
        <v>34270</v>
      </c>
      <c r="T1939" s="236">
        <v>7329.8</v>
      </c>
      <c r="V1939" s="266" t="s">
        <v>14552</v>
      </c>
      <c r="W1939" s="267">
        <v>6529</v>
      </c>
      <c r="Y1939" s="245" t="s">
        <v>10749</v>
      </c>
      <c r="Z1939" s="246">
        <v>5924.8</v>
      </c>
    </row>
    <row r="1940" spans="1:26" ht="14.5" x14ac:dyDescent="0.35">
      <c r="A1940" s="259" t="s">
        <v>14376</v>
      </c>
      <c r="B1940" s="259"/>
      <c r="C1940" s="260">
        <v>937.33</v>
      </c>
      <c r="E1940" s="239" t="s">
        <v>2215</v>
      </c>
      <c r="F1940" s="239"/>
      <c r="G1940" s="240">
        <v>25031</v>
      </c>
      <c r="M1940" s="261" t="s">
        <v>18448</v>
      </c>
      <c r="N1940" s="262">
        <v>1648.5</v>
      </c>
      <c r="P1940" s="243" t="s">
        <v>18427</v>
      </c>
      <c r="Q1940" s="244">
        <v>361.5</v>
      </c>
      <c r="R1940" s="104"/>
      <c r="S1940" s="235" t="s">
        <v>34271</v>
      </c>
      <c r="T1940" s="236">
        <v>10.81</v>
      </c>
      <c r="V1940" s="266" t="s">
        <v>14697</v>
      </c>
      <c r="W1940" s="267">
        <v>937.33</v>
      </c>
      <c r="Y1940" s="245" t="s">
        <v>7586</v>
      </c>
      <c r="Z1940" s="246">
        <v>1701511</v>
      </c>
    </row>
    <row r="1941" spans="1:26" ht="14.5" x14ac:dyDescent="0.35">
      <c r="A1941" s="259" t="s">
        <v>14103</v>
      </c>
      <c r="B1941" s="259"/>
      <c r="C1941" s="260">
        <v>44393.36</v>
      </c>
      <c r="E1941" s="239" t="s">
        <v>2216</v>
      </c>
      <c r="F1941" s="239"/>
      <c r="G1941" s="240">
        <v>487571</v>
      </c>
      <c r="M1941" s="261" t="s">
        <v>45024</v>
      </c>
      <c r="N1941" s="262">
        <v>7359.8</v>
      </c>
      <c r="P1941" s="243" t="s">
        <v>15085</v>
      </c>
      <c r="Q1941" s="244">
        <v>5932.84</v>
      </c>
      <c r="R1941" s="104"/>
      <c r="S1941" s="235" t="s">
        <v>34272</v>
      </c>
      <c r="T1941" s="236">
        <v>1789.53</v>
      </c>
      <c r="V1941" s="266" t="s">
        <v>14424</v>
      </c>
      <c r="W1941" s="267">
        <v>44393.36</v>
      </c>
      <c r="Y1941" s="245" t="s">
        <v>7990</v>
      </c>
      <c r="Z1941" s="246">
        <v>72071</v>
      </c>
    </row>
    <row r="1942" spans="1:26" ht="14.5" x14ac:dyDescent="0.35">
      <c r="A1942" s="259" t="s">
        <v>14235</v>
      </c>
      <c r="B1942" s="259"/>
      <c r="C1942" s="260">
        <v>4795</v>
      </c>
      <c r="E1942" s="239" t="s">
        <v>2217</v>
      </c>
      <c r="F1942" s="239"/>
      <c r="G1942" s="240">
        <v>15861</v>
      </c>
      <c r="M1942" s="261" t="s">
        <v>18450</v>
      </c>
      <c r="N1942" s="262">
        <v>630</v>
      </c>
      <c r="P1942" s="243" t="s">
        <v>18428</v>
      </c>
      <c r="Q1942" s="244">
        <v>8900</v>
      </c>
      <c r="R1942" s="104"/>
      <c r="S1942" s="235" t="s">
        <v>34273</v>
      </c>
      <c r="T1942" s="236">
        <v>3416.24</v>
      </c>
      <c r="V1942" s="266" t="s">
        <v>14556</v>
      </c>
      <c r="W1942" s="267">
        <v>4795</v>
      </c>
      <c r="Y1942" s="245" t="s">
        <v>8258</v>
      </c>
      <c r="Z1942" s="246">
        <v>671563</v>
      </c>
    </row>
    <row r="1943" spans="1:26" ht="14.5" x14ac:dyDescent="0.35">
      <c r="A1943" s="259" t="s">
        <v>14236</v>
      </c>
      <c r="B1943" s="259"/>
      <c r="C1943" s="260">
        <v>1246</v>
      </c>
      <c r="E1943" s="239" t="s">
        <v>2218</v>
      </c>
      <c r="F1943" s="239"/>
      <c r="G1943" s="240">
        <v>30535.4</v>
      </c>
      <c r="M1943" s="261" t="s">
        <v>18452</v>
      </c>
      <c r="N1943" s="262">
        <v>164.43</v>
      </c>
      <c r="P1943" s="243" t="s">
        <v>18429</v>
      </c>
      <c r="Q1943" s="244">
        <v>147.06</v>
      </c>
      <c r="R1943" s="104"/>
      <c r="S1943" s="235" t="s">
        <v>34274</v>
      </c>
      <c r="T1943" s="236">
        <v>3422.01</v>
      </c>
      <c r="V1943" s="266" t="s">
        <v>14557</v>
      </c>
      <c r="W1943" s="267">
        <v>1246</v>
      </c>
      <c r="Y1943" s="245" t="s">
        <v>8474</v>
      </c>
      <c r="Z1943" s="246">
        <v>328549</v>
      </c>
    </row>
    <row r="1944" spans="1:26" ht="14.5" x14ac:dyDescent="0.35">
      <c r="A1944" s="259" t="s">
        <v>14237</v>
      </c>
      <c r="B1944" s="259"/>
      <c r="C1944" s="260">
        <v>2274</v>
      </c>
      <c r="E1944" s="239" t="s">
        <v>2219</v>
      </c>
      <c r="F1944" s="239"/>
      <c r="G1944" s="240">
        <v>482185</v>
      </c>
      <c r="M1944" s="261" t="s">
        <v>18455</v>
      </c>
      <c r="N1944" s="262">
        <v>262.91000000000003</v>
      </c>
      <c r="P1944" s="243" t="s">
        <v>18430</v>
      </c>
      <c r="Q1944" s="244">
        <v>14580</v>
      </c>
      <c r="R1944" s="104"/>
      <c r="S1944" s="235" t="s">
        <v>34275</v>
      </c>
      <c r="T1944" s="236">
        <v>387.22</v>
      </c>
      <c r="V1944" s="266" t="s">
        <v>14558</v>
      </c>
      <c r="W1944" s="267">
        <v>2274</v>
      </c>
      <c r="Y1944" s="245" t="s">
        <v>8668</v>
      </c>
      <c r="Z1944" s="246">
        <v>119841</v>
      </c>
    </row>
    <row r="1945" spans="1:26" ht="14.5" x14ac:dyDescent="0.35">
      <c r="A1945" s="259" t="s">
        <v>14105</v>
      </c>
      <c r="B1945" s="259"/>
      <c r="C1945" s="260">
        <v>9585</v>
      </c>
      <c r="E1945" s="239" t="s">
        <v>2220</v>
      </c>
      <c r="F1945" s="239"/>
      <c r="G1945" s="240">
        <v>46599.46</v>
      </c>
      <c r="M1945" s="261" t="s">
        <v>47557</v>
      </c>
      <c r="N1945" s="262">
        <v>119500</v>
      </c>
      <c r="P1945" s="243" t="s">
        <v>18431</v>
      </c>
      <c r="Q1945" s="244">
        <v>1061.3800000000001</v>
      </c>
      <c r="R1945" s="104"/>
      <c r="S1945" s="235" t="s">
        <v>34276</v>
      </c>
      <c r="T1945" s="236">
        <v>29500.37</v>
      </c>
      <c r="V1945" s="266" t="s">
        <v>14426</v>
      </c>
      <c r="W1945" s="267">
        <v>9585</v>
      </c>
      <c r="Y1945" s="245" t="s">
        <v>8939</v>
      </c>
      <c r="Z1945" s="246">
        <v>279399</v>
      </c>
    </row>
    <row r="1946" spans="1:26" ht="14.5" x14ac:dyDescent="0.35">
      <c r="A1946" s="259" t="s">
        <v>14106</v>
      </c>
      <c r="B1946" s="259"/>
      <c r="C1946" s="260">
        <v>1680</v>
      </c>
      <c r="E1946" s="239" t="s">
        <v>2221</v>
      </c>
      <c r="F1946" s="239"/>
      <c r="G1946" s="240">
        <v>72697.42</v>
      </c>
      <c r="M1946" s="261" t="s">
        <v>47558</v>
      </c>
      <c r="N1946" s="262">
        <v>9141.75</v>
      </c>
      <c r="P1946" s="243" t="s">
        <v>18432</v>
      </c>
      <c r="Q1946" s="244">
        <v>2897.51</v>
      </c>
      <c r="R1946" s="104"/>
      <c r="S1946" s="235" t="s">
        <v>34277</v>
      </c>
      <c r="T1946" s="236">
        <v>10000</v>
      </c>
      <c r="V1946" s="266" t="s">
        <v>14427</v>
      </c>
      <c r="W1946" s="267">
        <v>1680</v>
      </c>
      <c r="Y1946" s="245" t="s">
        <v>9070</v>
      </c>
      <c r="Z1946" s="246">
        <v>15960</v>
      </c>
    </row>
    <row r="1947" spans="1:26" ht="14.5" x14ac:dyDescent="0.35">
      <c r="A1947" s="259" t="s">
        <v>14238</v>
      </c>
      <c r="B1947" s="259"/>
      <c r="C1947" s="260">
        <v>6970</v>
      </c>
      <c r="E1947" s="239" t="s">
        <v>2222</v>
      </c>
      <c r="F1947" s="239"/>
      <c r="G1947" s="240">
        <v>1852</v>
      </c>
      <c r="M1947" s="261" t="s">
        <v>18456</v>
      </c>
      <c r="N1947" s="262">
        <v>7666.81</v>
      </c>
      <c r="P1947" s="243" t="s">
        <v>18433</v>
      </c>
      <c r="Q1947" s="244">
        <v>994.06</v>
      </c>
      <c r="R1947" s="104"/>
      <c r="S1947" s="235" t="s">
        <v>34278</v>
      </c>
      <c r="T1947" s="236">
        <v>374.63</v>
      </c>
      <c r="V1947" s="266" t="s">
        <v>14559</v>
      </c>
      <c r="W1947" s="267">
        <v>6970</v>
      </c>
      <c r="Y1947" s="245" t="s">
        <v>9207</v>
      </c>
      <c r="Z1947" s="246">
        <v>421284.99</v>
      </c>
    </row>
    <row r="1948" spans="1:26" ht="14.5" x14ac:dyDescent="0.35">
      <c r="A1948" s="259" t="s">
        <v>14108</v>
      </c>
      <c r="B1948" s="259"/>
      <c r="C1948" s="260">
        <v>12636</v>
      </c>
      <c r="E1948" s="239" t="s">
        <v>2223</v>
      </c>
      <c r="F1948" s="239"/>
      <c r="G1948" s="240">
        <v>56266.89</v>
      </c>
      <c r="M1948" s="261" t="s">
        <v>18458</v>
      </c>
      <c r="N1948" s="262">
        <v>12861.97</v>
      </c>
      <c r="P1948" s="243" t="s">
        <v>18434</v>
      </c>
      <c r="Q1948" s="244">
        <v>36.729999999999997</v>
      </c>
      <c r="R1948" s="104"/>
      <c r="S1948" s="235" t="s">
        <v>34279</v>
      </c>
      <c r="T1948" s="236">
        <v>60076.11</v>
      </c>
      <c r="V1948" s="266" t="s">
        <v>14429</v>
      </c>
      <c r="W1948" s="267">
        <v>12636</v>
      </c>
      <c r="Y1948" s="245" t="s">
        <v>9404</v>
      </c>
      <c r="Z1948" s="246">
        <v>3402884</v>
      </c>
    </row>
    <row r="1949" spans="1:26" ht="14.5" x14ac:dyDescent="0.35">
      <c r="A1949" s="259" t="s">
        <v>14241</v>
      </c>
      <c r="B1949" s="259"/>
      <c r="C1949" s="260">
        <v>2613</v>
      </c>
      <c r="E1949" s="239" t="s">
        <v>2224</v>
      </c>
      <c r="F1949" s="239"/>
      <c r="G1949" s="240">
        <v>543213</v>
      </c>
      <c r="M1949" s="261" t="s">
        <v>47559</v>
      </c>
      <c r="N1949" s="262">
        <v>21557.25</v>
      </c>
      <c r="P1949" s="243" t="s">
        <v>18435</v>
      </c>
      <c r="Q1949" s="244">
        <v>23000.63</v>
      </c>
      <c r="R1949" s="104"/>
      <c r="S1949" s="235" t="s">
        <v>15768</v>
      </c>
      <c r="T1949" s="236">
        <v>4.4800000000000004</v>
      </c>
      <c r="V1949" s="266" t="s">
        <v>14562</v>
      </c>
      <c r="W1949" s="267">
        <v>2613</v>
      </c>
      <c r="Y1949" s="245" t="s">
        <v>9595</v>
      </c>
      <c r="Z1949" s="246">
        <v>72809</v>
      </c>
    </row>
    <row r="1950" spans="1:26" ht="14.5" x14ac:dyDescent="0.35">
      <c r="A1950" s="259" t="s">
        <v>14242</v>
      </c>
      <c r="B1950" s="259"/>
      <c r="C1950" s="260">
        <v>6951</v>
      </c>
      <c r="E1950" s="239" t="s">
        <v>2225</v>
      </c>
      <c r="F1950" s="239"/>
      <c r="G1950" s="240">
        <v>65703</v>
      </c>
      <c r="M1950" s="261" t="s">
        <v>47560</v>
      </c>
      <c r="N1950" s="262">
        <v>1638.75</v>
      </c>
      <c r="P1950" s="243" t="s">
        <v>18436</v>
      </c>
      <c r="Q1950" s="244">
        <v>1673.29</v>
      </c>
      <c r="R1950" s="104"/>
      <c r="S1950" s="235" t="s">
        <v>15769</v>
      </c>
      <c r="T1950" s="236">
        <v>157.32</v>
      </c>
      <c r="V1950" s="266" t="s">
        <v>14563</v>
      </c>
      <c r="W1950" s="267">
        <v>6951</v>
      </c>
      <c r="Y1950" s="245" t="s">
        <v>9854</v>
      </c>
      <c r="Z1950" s="246">
        <v>554820</v>
      </c>
    </row>
    <row r="1951" spans="1:26" ht="14.5" x14ac:dyDescent="0.35">
      <c r="A1951" s="259" t="s">
        <v>14247</v>
      </c>
      <c r="B1951" s="259"/>
      <c r="C1951" s="260">
        <v>875</v>
      </c>
      <c r="E1951" s="239" t="s">
        <v>2226</v>
      </c>
      <c r="F1951" s="239"/>
      <c r="G1951" s="240">
        <v>378164</v>
      </c>
      <c r="M1951" s="261" t="s">
        <v>18460</v>
      </c>
      <c r="N1951" s="262">
        <v>7461.72</v>
      </c>
      <c r="P1951" s="243" t="s">
        <v>18437</v>
      </c>
      <c r="Q1951" s="244">
        <v>4943.74</v>
      </c>
      <c r="R1951" s="104"/>
      <c r="S1951" s="235" t="s">
        <v>15770</v>
      </c>
      <c r="T1951" s="236">
        <v>1047.06</v>
      </c>
      <c r="V1951" s="266" t="s">
        <v>14568</v>
      </c>
      <c r="W1951" s="267">
        <v>875</v>
      </c>
      <c r="Y1951" s="245" t="s">
        <v>10181</v>
      </c>
      <c r="Z1951" s="246">
        <v>3557830.26</v>
      </c>
    </row>
    <row r="1952" spans="1:26" ht="14.5" x14ac:dyDescent="0.35">
      <c r="A1952" s="259" t="s">
        <v>14250</v>
      </c>
      <c r="B1952" s="259"/>
      <c r="C1952" s="260">
        <v>2185</v>
      </c>
      <c r="E1952" s="239" t="s">
        <v>2227</v>
      </c>
      <c r="F1952" s="239"/>
      <c r="G1952" s="240">
        <v>128120.49</v>
      </c>
      <c r="M1952" s="261" t="s">
        <v>51985</v>
      </c>
      <c r="N1952" s="262">
        <v>291.85000000000002</v>
      </c>
      <c r="P1952" s="243" t="s">
        <v>18438</v>
      </c>
      <c r="Q1952" s="244">
        <v>1991.29</v>
      </c>
      <c r="R1952" s="104"/>
      <c r="S1952" s="235" t="s">
        <v>25015</v>
      </c>
      <c r="T1952" s="236">
        <v>17891.28</v>
      </c>
      <c r="V1952" s="266" t="s">
        <v>14571</v>
      </c>
      <c r="W1952" s="267">
        <v>2185</v>
      </c>
      <c r="Y1952" s="245" t="s">
        <v>12447</v>
      </c>
      <c r="Z1952" s="246">
        <v>10201.1</v>
      </c>
    </row>
    <row r="1953" spans="1:26" ht="14.5" x14ac:dyDescent="0.35">
      <c r="A1953" s="259" t="s">
        <v>14111</v>
      </c>
      <c r="B1953" s="259"/>
      <c r="C1953" s="260">
        <v>7425</v>
      </c>
      <c r="E1953" s="239" t="s">
        <v>2228</v>
      </c>
      <c r="F1953" s="239"/>
      <c r="G1953" s="240">
        <v>8361</v>
      </c>
      <c r="M1953" s="261" t="s">
        <v>18461</v>
      </c>
      <c r="N1953" s="262">
        <v>617.17999999999995</v>
      </c>
      <c r="P1953" s="243" t="s">
        <v>18439</v>
      </c>
      <c r="Q1953" s="244">
        <v>36.729999999999997</v>
      </c>
      <c r="R1953" s="104"/>
      <c r="S1953" s="235" t="s">
        <v>25016</v>
      </c>
      <c r="T1953" s="236">
        <v>7329.8</v>
      </c>
      <c r="V1953" s="266" t="s">
        <v>14432</v>
      </c>
      <c r="W1953" s="267">
        <v>7425</v>
      </c>
      <c r="Y1953" s="245" t="s">
        <v>12649</v>
      </c>
      <c r="Z1953" s="246">
        <v>22016.07</v>
      </c>
    </row>
    <row r="1954" spans="1:26" ht="14.5" x14ac:dyDescent="0.35">
      <c r="A1954" s="259" t="s">
        <v>14252</v>
      </c>
      <c r="B1954" s="259"/>
      <c r="C1954" s="260">
        <v>4152</v>
      </c>
      <c r="E1954" s="239" t="s">
        <v>2229</v>
      </c>
      <c r="F1954" s="239"/>
      <c r="G1954" s="240">
        <v>70684</v>
      </c>
      <c r="M1954" s="261" t="s">
        <v>51986</v>
      </c>
      <c r="N1954" s="262">
        <v>76000</v>
      </c>
      <c r="P1954" s="243" t="s">
        <v>18440</v>
      </c>
      <c r="Q1954" s="244">
        <v>7369.54</v>
      </c>
      <c r="R1954" s="104"/>
      <c r="S1954" s="235" t="s">
        <v>15771</v>
      </c>
      <c r="T1954" s="236">
        <v>109340</v>
      </c>
      <c r="V1954" s="266" t="s">
        <v>14573</v>
      </c>
      <c r="W1954" s="267">
        <v>4152</v>
      </c>
      <c r="Y1954" s="245" t="s">
        <v>13178</v>
      </c>
      <c r="Z1954" s="246">
        <v>5125757.84</v>
      </c>
    </row>
    <row r="1955" spans="1:26" ht="14.5" x14ac:dyDescent="0.35">
      <c r="A1955" s="259" t="s">
        <v>14113</v>
      </c>
      <c r="B1955" s="259"/>
      <c r="C1955" s="260">
        <v>133065</v>
      </c>
      <c r="E1955" s="239" t="s">
        <v>2230</v>
      </c>
      <c r="F1955" s="239"/>
      <c r="G1955" s="240">
        <v>243287.35</v>
      </c>
      <c r="M1955" s="261" t="s">
        <v>51987</v>
      </c>
      <c r="N1955" s="262">
        <v>5560</v>
      </c>
      <c r="P1955" s="243" t="s">
        <v>18441</v>
      </c>
      <c r="Q1955" s="244">
        <v>3546.71</v>
      </c>
      <c r="R1955" s="104"/>
      <c r="S1955" s="235" t="s">
        <v>34280</v>
      </c>
      <c r="T1955" s="236">
        <v>10.81</v>
      </c>
      <c r="V1955" s="266" t="s">
        <v>14434</v>
      </c>
      <c r="W1955" s="267">
        <v>133065</v>
      </c>
      <c r="Y1955" s="245" t="s">
        <v>10750</v>
      </c>
      <c r="Z1955" s="246">
        <v>16356497.26</v>
      </c>
    </row>
    <row r="1956" spans="1:26" ht="14.5" x14ac:dyDescent="0.35">
      <c r="A1956" s="259" t="s">
        <v>14255</v>
      </c>
      <c r="B1956" s="259"/>
      <c r="C1956" s="260">
        <v>175</v>
      </c>
      <c r="E1956" s="239" t="s">
        <v>2231</v>
      </c>
      <c r="F1956" s="239"/>
      <c r="G1956" s="240">
        <v>5233656</v>
      </c>
      <c r="M1956" s="261" t="s">
        <v>55788</v>
      </c>
      <c r="N1956" s="262">
        <v>11100</v>
      </c>
      <c r="P1956" s="243" t="s">
        <v>18442</v>
      </c>
      <c r="Q1956" s="244">
        <v>361.5</v>
      </c>
      <c r="R1956" s="104"/>
      <c r="S1956" s="235" t="s">
        <v>15772</v>
      </c>
      <c r="T1956" s="236">
        <v>10234.14</v>
      </c>
      <c r="V1956" s="266" t="s">
        <v>14576</v>
      </c>
      <c r="W1956" s="267">
        <v>175</v>
      </c>
      <c r="Y1956" s="245" t="s">
        <v>7587</v>
      </c>
      <c r="Z1956" s="246">
        <v>37537</v>
      </c>
    </row>
    <row r="1957" spans="1:26" ht="14.5" x14ac:dyDescent="0.35">
      <c r="A1957" s="259" t="s">
        <v>14257</v>
      </c>
      <c r="B1957" s="259"/>
      <c r="C1957" s="260">
        <v>1310</v>
      </c>
      <c r="E1957" s="239" t="s">
        <v>2232</v>
      </c>
      <c r="F1957" s="239"/>
      <c r="G1957" s="240">
        <v>26603.45</v>
      </c>
      <c r="M1957" s="261" t="s">
        <v>52978</v>
      </c>
      <c r="N1957" s="262">
        <v>9770.32</v>
      </c>
      <c r="P1957" s="243" t="s">
        <v>15087</v>
      </c>
      <c r="Q1957" s="244">
        <v>24051.38</v>
      </c>
      <c r="R1957" s="104"/>
      <c r="S1957" s="235" t="s">
        <v>15773</v>
      </c>
      <c r="T1957" s="236">
        <v>16965.900000000001</v>
      </c>
      <c r="V1957" s="266" t="s">
        <v>14578</v>
      </c>
      <c r="W1957" s="267">
        <v>1310</v>
      </c>
      <c r="Y1957" s="245" t="s">
        <v>7991</v>
      </c>
      <c r="Z1957" s="246">
        <v>1820</v>
      </c>
    </row>
    <row r="1958" spans="1:26" ht="14.5" x14ac:dyDescent="0.35">
      <c r="A1958" s="259" t="s">
        <v>14258</v>
      </c>
      <c r="B1958" s="259"/>
      <c r="C1958" s="260">
        <v>2450</v>
      </c>
      <c r="E1958" s="239" t="s">
        <v>2233</v>
      </c>
      <c r="F1958" s="239"/>
      <c r="G1958" s="240">
        <v>324135.8</v>
      </c>
      <c r="M1958" s="261" t="s">
        <v>51988</v>
      </c>
      <c r="N1958" s="262">
        <v>30039.35</v>
      </c>
      <c r="P1958" s="243" t="s">
        <v>18443</v>
      </c>
      <c r="Q1958" s="244">
        <v>56035.29</v>
      </c>
      <c r="R1958" s="104"/>
      <c r="S1958" s="235" t="s">
        <v>25020</v>
      </c>
      <c r="T1958" s="236">
        <v>3422.01</v>
      </c>
      <c r="V1958" s="266" t="s">
        <v>14579</v>
      </c>
      <c r="W1958" s="267">
        <v>2450</v>
      </c>
      <c r="Y1958" s="245" t="s">
        <v>8259</v>
      </c>
      <c r="Z1958" s="246">
        <v>18214</v>
      </c>
    </row>
    <row r="1959" spans="1:26" ht="14.5" x14ac:dyDescent="0.35">
      <c r="A1959" s="259" t="s">
        <v>14118</v>
      </c>
      <c r="B1959" s="259"/>
      <c r="C1959" s="260">
        <v>4032</v>
      </c>
      <c r="E1959" s="239" t="s">
        <v>2234</v>
      </c>
      <c r="F1959" s="239"/>
      <c r="G1959" s="240">
        <v>49293.55</v>
      </c>
      <c r="M1959" s="261" t="s">
        <v>51989</v>
      </c>
      <c r="N1959" s="262">
        <v>16592.650000000001</v>
      </c>
      <c r="P1959" s="243" t="s">
        <v>18444</v>
      </c>
      <c r="Q1959" s="244">
        <v>147.06</v>
      </c>
      <c r="R1959" s="104"/>
      <c r="S1959" s="235" t="s">
        <v>25025</v>
      </c>
      <c r="T1959" s="236">
        <v>387.22</v>
      </c>
      <c r="V1959" s="266" t="s">
        <v>14439</v>
      </c>
      <c r="W1959" s="267">
        <v>4032</v>
      </c>
      <c r="Y1959" s="245" t="s">
        <v>8669</v>
      </c>
      <c r="Z1959" s="246">
        <v>3747.67</v>
      </c>
    </row>
    <row r="1960" spans="1:26" ht="14.5" x14ac:dyDescent="0.35">
      <c r="A1960" s="259" t="s">
        <v>14119</v>
      </c>
      <c r="B1960" s="259"/>
      <c r="C1960" s="260">
        <v>53216.67</v>
      </c>
      <c r="E1960" s="239" t="s">
        <v>2235</v>
      </c>
      <c r="F1960" s="239"/>
      <c r="G1960" s="240">
        <v>88340.43</v>
      </c>
      <c r="M1960" s="261" t="s">
        <v>51990</v>
      </c>
      <c r="N1960" s="262">
        <v>57531.25</v>
      </c>
      <c r="P1960" s="243" t="s">
        <v>18445</v>
      </c>
      <c r="Q1960" s="244">
        <v>5432.24</v>
      </c>
      <c r="R1960" s="104"/>
      <c r="S1960" s="235" t="s">
        <v>15774</v>
      </c>
      <c r="T1960" s="236">
        <v>4.4800000000000004</v>
      </c>
      <c r="V1960" s="266" t="s">
        <v>14440</v>
      </c>
      <c r="W1960" s="267">
        <v>53216.67</v>
      </c>
      <c r="Y1960" s="245" t="s">
        <v>9208</v>
      </c>
      <c r="Z1960" s="246">
        <v>4161</v>
      </c>
    </row>
    <row r="1961" spans="1:26" ht="14.5" x14ac:dyDescent="0.35">
      <c r="A1961" s="259" t="s">
        <v>14261</v>
      </c>
      <c r="B1961" s="259"/>
      <c r="C1961" s="260">
        <v>12074</v>
      </c>
      <c r="E1961" s="239" t="s">
        <v>2236</v>
      </c>
      <c r="F1961" s="239"/>
      <c r="G1961" s="240">
        <v>16775</v>
      </c>
      <c r="M1961" s="261" t="s">
        <v>55789</v>
      </c>
      <c r="N1961" s="262">
        <v>5751</v>
      </c>
      <c r="P1961" s="243" t="s">
        <v>18446</v>
      </c>
      <c r="Q1961" s="244">
        <v>2490</v>
      </c>
      <c r="R1961" s="104"/>
      <c r="S1961" s="235" t="s">
        <v>15775</v>
      </c>
      <c r="T1961" s="236">
        <v>29657.69</v>
      </c>
      <c r="V1961" s="266" t="s">
        <v>14582</v>
      </c>
      <c r="W1961" s="267">
        <v>12074</v>
      </c>
      <c r="Y1961" s="245" t="s">
        <v>9405</v>
      </c>
      <c r="Z1961" s="246">
        <v>71251.44</v>
      </c>
    </row>
    <row r="1962" spans="1:26" ht="14.5" x14ac:dyDescent="0.35">
      <c r="A1962" s="259" t="s">
        <v>14262</v>
      </c>
      <c r="B1962" s="259"/>
      <c r="C1962" s="260">
        <v>9984</v>
      </c>
      <c r="E1962" s="239" t="s">
        <v>2237</v>
      </c>
      <c r="F1962" s="239"/>
      <c r="G1962" s="240">
        <v>17272</v>
      </c>
      <c r="M1962" s="261" t="s">
        <v>52979</v>
      </c>
      <c r="N1962" s="262">
        <v>3136.5</v>
      </c>
      <c r="P1962" s="243" t="s">
        <v>18447</v>
      </c>
      <c r="Q1962" s="244">
        <v>711.4</v>
      </c>
      <c r="R1962" s="104"/>
      <c r="S1962" s="235" t="s">
        <v>25028</v>
      </c>
      <c r="T1962" s="236">
        <v>10000</v>
      </c>
      <c r="V1962" s="266" t="s">
        <v>14583</v>
      </c>
      <c r="W1962" s="267">
        <v>9984</v>
      </c>
      <c r="Y1962" s="245" t="s">
        <v>9855</v>
      </c>
      <c r="Z1962" s="246">
        <v>14387</v>
      </c>
    </row>
    <row r="1963" spans="1:26" ht="14.5" x14ac:dyDescent="0.35">
      <c r="A1963" s="259" t="s">
        <v>14121</v>
      </c>
      <c r="B1963" s="259"/>
      <c r="C1963" s="260">
        <v>22849</v>
      </c>
      <c r="E1963" s="239" t="s">
        <v>2238</v>
      </c>
      <c r="F1963" s="239"/>
      <c r="G1963" s="240">
        <v>42319.57</v>
      </c>
      <c r="M1963" s="261" t="s">
        <v>52980</v>
      </c>
      <c r="N1963" s="262">
        <v>47578.12</v>
      </c>
      <c r="P1963" s="243" t="s">
        <v>18448</v>
      </c>
      <c r="Q1963" s="244">
        <v>15509.29</v>
      </c>
      <c r="R1963" s="104"/>
      <c r="S1963" s="235" t="s">
        <v>25030</v>
      </c>
      <c r="T1963" s="236">
        <v>374.63</v>
      </c>
      <c r="V1963" s="266" t="s">
        <v>14442</v>
      </c>
      <c r="W1963" s="267">
        <v>22849</v>
      </c>
      <c r="Y1963" s="245" t="s">
        <v>10182</v>
      </c>
      <c r="Z1963" s="246">
        <v>14310.42</v>
      </c>
    </row>
    <row r="1964" spans="1:26" ht="14.5" x14ac:dyDescent="0.35">
      <c r="A1964" s="259" t="s">
        <v>14264</v>
      </c>
      <c r="B1964" s="259"/>
      <c r="C1964" s="260">
        <v>1514</v>
      </c>
      <c r="E1964" s="239" t="s">
        <v>2239</v>
      </c>
      <c r="F1964" s="239"/>
      <c r="G1964" s="240">
        <v>1052169.32</v>
      </c>
      <c r="M1964" s="261" t="s">
        <v>52981</v>
      </c>
      <c r="N1964" s="262">
        <v>3040.88</v>
      </c>
      <c r="P1964" s="243" t="s">
        <v>18449</v>
      </c>
      <c r="Q1964" s="244">
        <v>22943</v>
      </c>
      <c r="R1964" s="104"/>
      <c r="S1964" s="235" t="s">
        <v>25032</v>
      </c>
      <c r="T1964" s="236">
        <v>60076.11</v>
      </c>
      <c r="V1964" s="266" t="s">
        <v>14585</v>
      </c>
      <c r="W1964" s="267">
        <v>1514</v>
      </c>
      <c r="Y1964" s="245" t="s">
        <v>12889</v>
      </c>
      <c r="Z1964" s="246">
        <v>983.28</v>
      </c>
    </row>
    <row r="1965" spans="1:26" ht="14.5" x14ac:dyDescent="0.35">
      <c r="A1965" s="259" t="s">
        <v>14122</v>
      </c>
      <c r="B1965" s="259"/>
      <c r="C1965" s="260">
        <v>78485.64</v>
      </c>
      <c r="E1965" s="239" t="s">
        <v>2240</v>
      </c>
      <c r="F1965" s="239"/>
      <c r="G1965" s="240">
        <v>283698.45</v>
      </c>
      <c r="M1965" s="261" t="s">
        <v>18481</v>
      </c>
      <c r="N1965" s="262">
        <v>20</v>
      </c>
      <c r="P1965" s="243" t="s">
        <v>18450</v>
      </c>
      <c r="Q1965" s="244">
        <v>2270.16</v>
      </c>
      <c r="R1965" s="104"/>
      <c r="S1965" s="235" t="s">
        <v>15776</v>
      </c>
      <c r="T1965" s="236">
        <v>6711.08</v>
      </c>
      <c r="V1965" s="266" t="s">
        <v>14443</v>
      </c>
      <c r="W1965" s="267">
        <v>78485.64</v>
      </c>
      <c r="Y1965" s="245" t="s">
        <v>13179</v>
      </c>
      <c r="Z1965" s="246">
        <v>62616.25</v>
      </c>
    </row>
    <row r="1966" spans="1:26" ht="14.5" x14ac:dyDescent="0.35">
      <c r="A1966" s="259" t="s">
        <v>14265</v>
      </c>
      <c r="B1966" s="259"/>
      <c r="C1966" s="260">
        <v>1300</v>
      </c>
      <c r="E1966" s="239" t="s">
        <v>2241</v>
      </c>
      <c r="F1966" s="239"/>
      <c r="G1966" s="240">
        <v>127877.67</v>
      </c>
      <c r="M1966" s="261" t="s">
        <v>45025</v>
      </c>
      <c r="N1966" s="262">
        <v>82747.33</v>
      </c>
      <c r="P1966" s="243" t="s">
        <v>18451</v>
      </c>
      <c r="Q1966" s="244">
        <v>1406.6</v>
      </c>
      <c r="R1966" s="104"/>
      <c r="S1966" s="235" t="s">
        <v>15777</v>
      </c>
      <c r="T1966" s="236">
        <v>43952.89</v>
      </c>
      <c r="V1966" s="266" t="s">
        <v>14586</v>
      </c>
      <c r="W1966" s="267">
        <v>1300</v>
      </c>
      <c r="Y1966" s="245" t="s">
        <v>10751</v>
      </c>
      <c r="Z1966" s="246">
        <v>229028.06</v>
      </c>
    </row>
    <row r="1967" spans="1:26" ht="14.5" x14ac:dyDescent="0.35">
      <c r="A1967" s="259" t="s">
        <v>14267</v>
      </c>
      <c r="B1967" s="259"/>
      <c r="C1967" s="260">
        <v>2543</v>
      </c>
      <c r="E1967" s="239" t="s">
        <v>2242</v>
      </c>
      <c r="F1967" s="239"/>
      <c r="G1967" s="240">
        <v>479054.48</v>
      </c>
      <c r="M1967" s="261" t="s">
        <v>45026</v>
      </c>
      <c r="N1967" s="262">
        <v>5404.67</v>
      </c>
      <c r="P1967" s="243" t="s">
        <v>18452</v>
      </c>
      <c r="Q1967" s="244">
        <v>5835.02</v>
      </c>
      <c r="R1967" s="104"/>
      <c r="S1967" s="235" t="s">
        <v>15778</v>
      </c>
      <c r="T1967" s="236">
        <v>3531.9</v>
      </c>
      <c r="V1967" s="266" t="s">
        <v>14588</v>
      </c>
      <c r="W1967" s="267">
        <v>2543</v>
      </c>
      <c r="Y1967" s="245" t="s">
        <v>7588</v>
      </c>
      <c r="Z1967" s="246">
        <v>28075.58</v>
      </c>
    </row>
    <row r="1968" spans="1:26" ht="14.5" x14ac:dyDescent="0.35">
      <c r="A1968" s="259" t="s">
        <v>14268</v>
      </c>
      <c r="B1968" s="259"/>
      <c r="C1968" s="260">
        <v>730</v>
      </c>
      <c r="E1968" s="239" t="s">
        <v>2243</v>
      </c>
      <c r="F1968" s="239"/>
      <c r="G1968" s="240">
        <v>4782.22</v>
      </c>
      <c r="M1968" s="261" t="s">
        <v>18490</v>
      </c>
      <c r="N1968" s="262">
        <v>98341.02</v>
      </c>
      <c r="P1968" s="243" t="s">
        <v>18453</v>
      </c>
      <c r="Q1968" s="244">
        <v>794.1</v>
      </c>
      <c r="R1968" s="104"/>
      <c r="S1968" s="235" t="s">
        <v>15779</v>
      </c>
      <c r="T1968" s="236">
        <v>7559.97</v>
      </c>
      <c r="V1968" s="266" t="s">
        <v>14589</v>
      </c>
      <c r="W1968" s="267">
        <v>730</v>
      </c>
      <c r="Y1968" s="245" t="s">
        <v>8260</v>
      </c>
      <c r="Z1968" s="246">
        <v>42708</v>
      </c>
    </row>
    <row r="1969" spans="1:26" ht="14.5" x14ac:dyDescent="0.35">
      <c r="A1969" s="259" t="s">
        <v>14269</v>
      </c>
      <c r="B1969" s="259"/>
      <c r="C1969" s="260">
        <v>1067</v>
      </c>
      <c r="E1969" s="239" t="s">
        <v>2244</v>
      </c>
      <c r="F1969" s="239"/>
      <c r="G1969" s="240">
        <v>28365.56</v>
      </c>
      <c r="M1969" s="261" t="s">
        <v>18491</v>
      </c>
      <c r="N1969" s="262">
        <v>7514.41</v>
      </c>
      <c r="P1969" s="243" t="s">
        <v>18454</v>
      </c>
      <c r="Q1969" s="244">
        <v>1089.5999999999999</v>
      </c>
      <c r="R1969" s="104"/>
      <c r="S1969" s="235" t="s">
        <v>15780</v>
      </c>
      <c r="T1969" s="236">
        <v>6365.35</v>
      </c>
      <c r="V1969" s="266" t="s">
        <v>14590</v>
      </c>
      <c r="W1969" s="267">
        <v>1067</v>
      </c>
      <c r="Y1969" s="245" t="s">
        <v>8670</v>
      </c>
      <c r="Z1969" s="246">
        <v>2241.17</v>
      </c>
    </row>
    <row r="1970" spans="1:26" ht="14.5" x14ac:dyDescent="0.35">
      <c r="A1970" s="259" t="s">
        <v>14126</v>
      </c>
      <c r="B1970" s="259"/>
      <c r="C1970" s="260">
        <v>72581</v>
      </c>
      <c r="E1970" s="239" t="s">
        <v>2245</v>
      </c>
      <c r="F1970" s="239"/>
      <c r="G1970" s="240">
        <v>354659</v>
      </c>
      <c r="M1970" s="261" t="s">
        <v>55790</v>
      </c>
      <c r="N1970" s="262">
        <v>5328</v>
      </c>
      <c r="P1970" s="243" t="s">
        <v>18455</v>
      </c>
      <c r="Q1970" s="244">
        <v>20088.57</v>
      </c>
      <c r="R1970" s="104"/>
      <c r="S1970" s="235" t="s">
        <v>15781</v>
      </c>
      <c r="T1970" s="236">
        <v>7151.63</v>
      </c>
      <c r="V1970" s="266" t="s">
        <v>14447</v>
      </c>
      <c r="W1970" s="267">
        <v>72581</v>
      </c>
      <c r="Y1970" s="245" t="s">
        <v>9209</v>
      </c>
      <c r="Z1970" s="246">
        <v>12227.78</v>
      </c>
    </row>
    <row r="1971" spans="1:26" ht="14.5" x14ac:dyDescent="0.35">
      <c r="A1971" s="259" t="s">
        <v>14270</v>
      </c>
      <c r="B1971" s="259"/>
      <c r="C1971" s="260">
        <v>2025</v>
      </c>
      <c r="E1971" s="239" t="s">
        <v>2246</v>
      </c>
      <c r="F1971" s="239"/>
      <c r="G1971" s="240">
        <v>26571</v>
      </c>
      <c r="M1971" s="261" t="s">
        <v>47561</v>
      </c>
      <c r="N1971" s="262">
        <v>4996</v>
      </c>
      <c r="P1971" s="243" t="s">
        <v>18456</v>
      </c>
      <c r="Q1971" s="244">
        <v>22377.54</v>
      </c>
      <c r="R1971" s="104"/>
      <c r="S1971" s="235" t="s">
        <v>34281</v>
      </c>
      <c r="T1971" s="236">
        <v>16992.810000000001</v>
      </c>
      <c r="V1971" s="266" t="s">
        <v>14591</v>
      </c>
      <c r="W1971" s="267">
        <v>2025</v>
      </c>
      <c r="Y1971" s="245" t="s">
        <v>9406</v>
      </c>
      <c r="Z1971" s="246">
        <v>18518.310000000001</v>
      </c>
    </row>
    <row r="1972" spans="1:26" ht="14.5" x14ac:dyDescent="0.35">
      <c r="A1972" s="259" t="s">
        <v>14271</v>
      </c>
      <c r="B1972" s="259"/>
      <c r="C1972" s="260">
        <v>1149</v>
      </c>
      <c r="E1972" s="239" t="s">
        <v>2247</v>
      </c>
      <c r="F1972" s="239"/>
      <c r="G1972" s="240">
        <v>30311.49</v>
      </c>
      <c r="M1972" s="261" t="s">
        <v>38019</v>
      </c>
      <c r="N1972" s="262">
        <v>4917.8999999999996</v>
      </c>
      <c r="P1972" s="243" t="s">
        <v>18457</v>
      </c>
      <c r="Q1972" s="244">
        <v>3301.01</v>
      </c>
      <c r="R1972" s="104"/>
      <c r="S1972" s="235" t="s">
        <v>34282</v>
      </c>
      <c r="T1972" s="236">
        <v>5701.4</v>
      </c>
      <c r="V1972" s="266" t="s">
        <v>14592</v>
      </c>
      <c r="W1972" s="267">
        <v>1149</v>
      </c>
      <c r="Y1972" s="245" t="s">
        <v>9596</v>
      </c>
      <c r="Z1972" s="246">
        <v>2000</v>
      </c>
    </row>
    <row r="1973" spans="1:26" ht="14.5" x14ac:dyDescent="0.35">
      <c r="A1973" s="259" t="s">
        <v>14127</v>
      </c>
      <c r="B1973" s="259"/>
      <c r="C1973" s="260">
        <v>16060</v>
      </c>
      <c r="E1973" s="239" t="s">
        <v>2248</v>
      </c>
      <c r="F1973" s="239"/>
      <c r="G1973" s="240">
        <v>2665</v>
      </c>
      <c r="M1973" s="261" t="s">
        <v>55791</v>
      </c>
      <c r="N1973" s="262">
        <v>32184.799999999999</v>
      </c>
      <c r="P1973" s="243" t="s">
        <v>18458</v>
      </c>
      <c r="Q1973" s="244">
        <v>21071.67</v>
      </c>
      <c r="R1973" s="104"/>
      <c r="S1973" s="235" t="s">
        <v>34283</v>
      </c>
      <c r="T1973" s="236">
        <v>2691.66</v>
      </c>
      <c r="V1973" s="266" t="s">
        <v>14448</v>
      </c>
      <c r="W1973" s="267">
        <v>16060</v>
      </c>
      <c r="Y1973" s="245" t="s">
        <v>9856</v>
      </c>
      <c r="Z1973" s="246">
        <v>16202</v>
      </c>
    </row>
    <row r="1974" spans="1:26" ht="14.5" x14ac:dyDescent="0.35">
      <c r="A1974" s="259" t="s">
        <v>14128</v>
      </c>
      <c r="B1974" s="259"/>
      <c r="C1974" s="260">
        <v>14789</v>
      </c>
      <c r="E1974" s="239" t="s">
        <v>2249</v>
      </c>
      <c r="F1974" s="239"/>
      <c r="G1974" s="240">
        <v>64519</v>
      </c>
      <c r="M1974" s="261" t="s">
        <v>36563</v>
      </c>
      <c r="N1974" s="262">
        <v>2776.69</v>
      </c>
      <c r="P1974" s="243" t="s">
        <v>18459</v>
      </c>
      <c r="Q1974" s="244">
        <v>6423</v>
      </c>
      <c r="R1974" s="104"/>
      <c r="S1974" s="235" t="s">
        <v>34284</v>
      </c>
      <c r="T1974" s="236">
        <v>1816.86</v>
      </c>
      <c r="V1974" s="266" t="s">
        <v>14449</v>
      </c>
      <c r="W1974" s="267">
        <v>14789</v>
      </c>
      <c r="Y1974" s="245" t="s">
        <v>10183</v>
      </c>
      <c r="Z1974" s="246">
        <v>20883.560000000001</v>
      </c>
    </row>
    <row r="1975" spans="1:26" ht="14.5" x14ac:dyDescent="0.35">
      <c r="A1975" s="259" t="s">
        <v>14272</v>
      </c>
      <c r="B1975" s="259"/>
      <c r="C1975" s="260">
        <v>2683</v>
      </c>
      <c r="E1975" s="239" t="s">
        <v>2250</v>
      </c>
      <c r="F1975" s="239"/>
      <c r="G1975" s="240">
        <v>7448.57</v>
      </c>
      <c r="M1975" s="261" t="s">
        <v>41668</v>
      </c>
      <c r="N1975" s="262">
        <v>2153.7800000000002</v>
      </c>
      <c r="P1975" s="243" t="s">
        <v>18460</v>
      </c>
      <c r="Q1975" s="244">
        <v>2859.33</v>
      </c>
      <c r="R1975" s="104"/>
      <c r="S1975" s="235" t="s">
        <v>34285</v>
      </c>
      <c r="T1975" s="236">
        <v>4707.95</v>
      </c>
      <c r="V1975" s="266" t="s">
        <v>14593</v>
      </c>
      <c r="W1975" s="267">
        <v>2683</v>
      </c>
      <c r="Y1975" s="245" t="s">
        <v>12160</v>
      </c>
      <c r="Z1975" s="246">
        <v>5069</v>
      </c>
    </row>
    <row r="1976" spans="1:26" ht="14.5" x14ac:dyDescent="0.35">
      <c r="A1976" s="259" t="s">
        <v>14131</v>
      </c>
      <c r="B1976" s="259"/>
      <c r="C1976" s="260">
        <v>452503.9</v>
      </c>
      <c r="E1976" s="239" t="s">
        <v>2251</v>
      </c>
      <c r="F1976" s="239"/>
      <c r="G1976" s="240">
        <v>34027.980000000003</v>
      </c>
      <c r="M1976" s="261" t="s">
        <v>55792</v>
      </c>
      <c r="N1976" s="262">
        <v>2560</v>
      </c>
      <c r="P1976" s="243" t="s">
        <v>18461</v>
      </c>
      <c r="Q1976" s="244">
        <v>358.92</v>
      </c>
      <c r="R1976" s="104"/>
      <c r="S1976" s="235" t="s">
        <v>34286</v>
      </c>
      <c r="T1976" s="236">
        <v>4511.71</v>
      </c>
      <c r="V1976" s="266" t="s">
        <v>14452</v>
      </c>
      <c r="W1976" s="267">
        <v>452503.9</v>
      </c>
      <c r="Y1976" s="245" t="s">
        <v>12651</v>
      </c>
      <c r="Z1976" s="246">
        <v>4624.8</v>
      </c>
    </row>
    <row r="1977" spans="1:26" ht="14.5" x14ac:dyDescent="0.35">
      <c r="A1977" s="259" t="s">
        <v>14274</v>
      </c>
      <c r="B1977" s="259"/>
      <c r="C1977" s="260">
        <v>14182</v>
      </c>
      <c r="E1977" s="239" t="s">
        <v>2252</v>
      </c>
      <c r="F1977" s="239"/>
      <c r="G1977" s="240">
        <v>42140</v>
      </c>
      <c r="M1977" s="261" t="s">
        <v>55793</v>
      </c>
      <c r="N1977" s="262">
        <v>3000</v>
      </c>
      <c r="P1977" s="243" t="s">
        <v>18462</v>
      </c>
      <c r="Q1977" s="244">
        <v>2859.33</v>
      </c>
      <c r="R1977" s="104"/>
      <c r="S1977" s="235" t="s">
        <v>34287</v>
      </c>
      <c r="T1977" s="236">
        <v>3330</v>
      </c>
      <c r="V1977" s="266" t="s">
        <v>14595</v>
      </c>
      <c r="W1977" s="267">
        <v>14182</v>
      </c>
      <c r="Y1977" s="245" t="s">
        <v>12890</v>
      </c>
      <c r="Z1977" s="246">
        <v>587.14</v>
      </c>
    </row>
    <row r="1978" spans="1:26" ht="14.5" x14ac:dyDescent="0.35">
      <c r="A1978" s="259" t="s">
        <v>14275</v>
      </c>
      <c r="B1978" s="259"/>
      <c r="C1978" s="260">
        <v>2543</v>
      </c>
      <c r="E1978" s="239" t="s">
        <v>2253</v>
      </c>
      <c r="F1978" s="239"/>
      <c r="G1978" s="240">
        <v>31934.799999999999</v>
      </c>
      <c r="M1978" s="261" t="s">
        <v>41669</v>
      </c>
      <c r="N1978" s="262">
        <v>30000</v>
      </c>
      <c r="P1978" s="243" t="s">
        <v>18463</v>
      </c>
      <c r="Q1978" s="244">
        <v>358.92</v>
      </c>
      <c r="R1978" s="104"/>
      <c r="S1978" s="235" t="s">
        <v>34288</v>
      </c>
      <c r="T1978" s="236">
        <v>35604.080000000002</v>
      </c>
      <c r="V1978" s="266" t="s">
        <v>14596</v>
      </c>
      <c r="W1978" s="267">
        <v>2543</v>
      </c>
      <c r="Y1978" s="245" t="s">
        <v>10752</v>
      </c>
      <c r="Z1978" s="246">
        <v>153137.34</v>
      </c>
    </row>
    <row r="1979" spans="1:26" ht="14.5" x14ac:dyDescent="0.35">
      <c r="A1979" s="259" t="s">
        <v>14276</v>
      </c>
      <c r="B1979" s="259"/>
      <c r="C1979" s="260">
        <v>1000</v>
      </c>
      <c r="E1979" s="239" t="s">
        <v>2254</v>
      </c>
      <c r="F1979" s="239"/>
      <c r="G1979" s="240">
        <v>175850</v>
      </c>
      <c r="M1979" s="261" t="s">
        <v>55794</v>
      </c>
      <c r="N1979" s="262">
        <v>10266.32</v>
      </c>
      <c r="P1979" s="243" t="s">
        <v>18464</v>
      </c>
      <c r="Q1979" s="244">
        <v>2490</v>
      </c>
      <c r="R1979" s="104"/>
      <c r="S1979" s="235" t="s">
        <v>34289</v>
      </c>
      <c r="T1979" s="236">
        <v>4250.62</v>
      </c>
      <c r="V1979" s="266" t="s">
        <v>14597</v>
      </c>
      <c r="W1979" s="267">
        <v>1000</v>
      </c>
      <c r="Y1979" s="245" t="s">
        <v>7589</v>
      </c>
      <c r="Z1979" s="246">
        <v>62901.74</v>
      </c>
    </row>
    <row r="1980" spans="1:26" ht="14.5" x14ac:dyDescent="0.35">
      <c r="A1980" s="259" t="s">
        <v>14277</v>
      </c>
      <c r="B1980" s="259"/>
      <c r="C1980" s="260">
        <v>750</v>
      </c>
      <c r="E1980" s="239" t="s">
        <v>2255</v>
      </c>
      <c r="F1980" s="239"/>
      <c r="G1980" s="240">
        <v>269567</v>
      </c>
      <c r="M1980" s="261" t="s">
        <v>41670</v>
      </c>
      <c r="N1980" s="262">
        <v>17821.78</v>
      </c>
      <c r="P1980" s="243" t="s">
        <v>18465</v>
      </c>
      <c r="Q1980" s="244">
        <v>77387.77</v>
      </c>
      <c r="R1980" s="104"/>
      <c r="S1980" s="235" t="s">
        <v>34290</v>
      </c>
      <c r="T1980" s="236">
        <v>4279.91</v>
      </c>
      <c r="V1980" s="266" t="s">
        <v>14598</v>
      </c>
      <c r="W1980" s="267">
        <v>750</v>
      </c>
      <c r="Y1980" s="245" t="s">
        <v>7992</v>
      </c>
      <c r="Z1980" s="246">
        <v>2083.9299999999998</v>
      </c>
    </row>
    <row r="1981" spans="1:26" ht="14.5" x14ac:dyDescent="0.35">
      <c r="A1981" s="259" t="s">
        <v>14280</v>
      </c>
      <c r="B1981" s="259"/>
      <c r="C1981" s="260">
        <v>5762</v>
      </c>
      <c r="E1981" s="239" t="s">
        <v>2256</v>
      </c>
      <c r="F1981" s="239"/>
      <c r="G1981" s="240">
        <v>156149.34</v>
      </c>
      <c r="M1981" s="261" t="s">
        <v>35139</v>
      </c>
      <c r="N1981" s="262">
        <v>4694.8</v>
      </c>
      <c r="P1981" s="243" t="s">
        <v>18466</v>
      </c>
      <c r="Q1981" s="244">
        <v>28523.599999999999</v>
      </c>
      <c r="R1981" s="104"/>
      <c r="S1981" s="235" t="s">
        <v>15782</v>
      </c>
      <c r="T1981" s="236">
        <v>3228.38</v>
      </c>
      <c r="V1981" s="266" t="s">
        <v>14601</v>
      </c>
      <c r="W1981" s="267">
        <v>5762</v>
      </c>
      <c r="Y1981" s="245" t="s">
        <v>8261</v>
      </c>
      <c r="Z1981" s="246">
        <v>27917</v>
      </c>
    </row>
    <row r="1982" spans="1:26" ht="14.5" x14ac:dyDescent="0.35">
      <c r="A1982" s="259" t="s">
        <v>14281</v>
      </c>
      <c r="B1982" s="259"/>
      <c r="C1982" s="260">
        <v>5805</v>
      </c>
      <c r="E1982" s="239" t="s">
        <v>2257</v>
      </c>
      <c r="F1982" s="239"/>
      <c r="G1982" s="240">
        <v>54419.7</v>
      </c>
      <c r="M1982" s="261" t="s">
        <v>18497</v>
      </c>
      <c r="N1982" s="262">
        <v>2500</v>
      </c>
      <c r="P1982" s="243" t="s">
        <v>18467</v>
      </c>
      <c r="Q1982" s="244">
        <v>23341.83</v>
      </c>
      <c r="R1982" s="104"/>
      <c r="S1982" s="235" t="s">
        <v>15783</v>
      </c>
      <c r="T1982" s="236">
        <v>6711.08</v>
      </c>
      <c r="V1982" s="266" t="s">
        <v>14602</v>
      </c>
      <c r="W1982" s="267">
        <v>5805</v>
      </c>
      <c r="Y1982" s="245" t="s">
        <v>8475</v>
      </c>
      <c r="Z1982" s="246">
        <v>23227</v>
      </c>
    </row>
    <row r="1983" spans="1:26" ht="14.5" x14ac:dyDescent="0.35">
      <c r="A1983" s="259" t="s">
        <v>14284</v>
      </c>
      <c r="B1983" s="259"/>
      <c r="C1983" s="260">
        <v>2408</v>
      </c>
      <c r="E1983" s="239" t="s">
        <v>2258</v>
      </c>
      <c r="F1983" s="239"/>
      <c r="G1983" s="240">
        <v>19952</v>
      </c>
      <c r="M1983" s="261" t="s">
        <v>55795</v>
      </c>
      <c r="N1983" s="262">
        <v>6513.96</v>
      </c>
      <c r="P1983" s="243" t="s">
        <v>18468</v>
      </c>
      <c r="Q1983" s="244">
        <v>15575.93</v>
      </c>
      <c r="R1983" s="104"/>
      <c r="S1983" s="235" t="s">
        <v>34291</v>
      </c>
      <c r="T1983" s="236">
        <v>16992.810000000001</v>
      </c>
      <c r="V1983" s="266" t="s">
        <v>14605</v>
      </c>
      <c r="W1983" s="267">
        <v>2408</v>
      </c>
      <c r="Y1983" s="245" t="s">
        <v>8671</v>
      </c>
      <c r="Z1983" s="246">
        <v>2630</v>
      </c>
    </row>
    <row r="1984" spans="1:26" ht="14.5" x14ac:dyDescent="0.35">
      <c r="A1984" s="259" t="s">
        <v>14285</v>
      </c>
      <c r="B1984" s="259"/>
      <c r="C1984" s="260">
        <v>1375</v>
      </c>
      <c r="E1984" s="239" t="s">
        <v>2259</v>
      </c>
      <c r="F1984" s="239"/>
      <c r="G1984" s="240">
        <v>1210823</v>
      </c>
      <c r="M1984" s="261" t="s">
        <v>18498</v>
      </c>
      <c r="N1984" s="262">
        <v>62874.93</v>
      </c>
      <c r="P1984" s="243" t="s">
        <v>18469</v>
      </c>
      <c r="Q1984" s="244">
        <v>204.58</v>
      </c>
      <c r="R1984" s="104"/>
      <c r="S1984" s="235" t="s">
        <v>15784</v>
      </c>
      <c r="T1984" s="236">
        <v>49654.29</v>
      </c>
      <c r="V1984" s="266" t="s">
        <v>14606</v>
      </c>
      <c r="W1984" s="267">
        <v>1375</v>
      </c>
      <c r="Y1984" s="245" t="s">
        <v>8827</v>
      </c>
      <c r="Z1984" s="246">
        <v>1931</v>
      </c>
    </row>
    <row r="1985" spans="1:26" ht="14.5" x14ac:dyDescent="0.35">
      <c r="A1985" s="259" t="s">
        <v>14287</v>
      </c>
      <c r="B1985" s="259"/>
      <c r="C1985" s="260">
        <v>2811</v>
      </c>
      <c r="E1985" s="239" t="s">
        <v>2260</v>
      </c>
      <c r="F1985" s="239"/>
      <c r="G1985" s="240">
        <v>15007</v>
      </c>
      <c r="M1985" s="261" t="s">
        <v>18499</v>
      </c>
      <c r="N1985" s="262">
        <v>45536.37</v>
      </c>
      <c r="P1985" s="243" t="s">
        <v>18470</v>
      </c>
      <c r="Q1985" s="244">
        <v>9167</v>
      </c>
      <c r="R1985" s="104"/>
      <c r="S1985" s="235" t="s">
        <v>25093</v>
      </c>
      <c r="T1985" s="236">
        <v>2691.66</v>
      </c>
      <c r="V1985" s="266" t="s">
        <v>14608</v>
      </c>
      <c r="W1985" s="267">
        <v>2811</v>
      </c>
      <c r="Y1985" s="245" t="s">
        <v>8940</v>
      </c>
      <c r="Z1985" s="246">
        <v>6420</v>
      </c>
    </row>
    <row r="1986" spans="1:26" ht="14.5" x14ac:dyDescent="0.35">
      <c r="A1986" s="259" t="s">
        <v>14132</v>
      </c>
      <c r="B1986" s="259"/>
      <c r="C1986" s="260">
        <v>12100</v>
      </c>
      <c r="E1986" s="239" t="s">
        <v>2261</v>
      </c>
      <c r="F1986" s="239"/>
      <c r="G1986" s="240">
        <v>931</v>
      </c>
      <c r="M1986" s="261" t="s">
        <v>55796</v>
      </c>
      <c r="N1986" s="262">
        <v>709</v>
      </c>
      <c r="P1986" s="243" t="s">
        <v>18471</v>
      </c>
      <c r="Q1986" s="244">
        <v>11346.49</v>
      </c>
      <c r="R1986" s="104"/>
      <c r="S1986" s="235" t="s">
        <v>15785</v>
      </c>
      <c r="T1986" s="236">
        <v>5348.76</v>
      </c>
      <c r="V1986" s="266" t="s">
        <v>14453</v>
      </c>
      <c r="W1986" s="267">
        <v>12100</v>
      </c>
      <c r="Y1986" s="245" t="s">
        <v>9210</v>
      </c>
      <c r="Z1986" s="246">
        <v>13496.63</v>
      </c>
    </row>
    <row r="1987" spans="1:26" ht="14.5" x14ac:dyDescent="0.35">
      <c r="A1987" s="259" t="s">
        <v>14288</v>
      </c>
      <c r="B1987" s="259"/>
      <c r="C1987" s="260">
        <v>1303</v>
      </c>
      <c r="E1987" s="239" t="s">
        <v>2262</v>
      </c>
      <c r="F1987" s="239"/>
      <c r="G1987" s="240">
        <v>234601</v>
      </c>
      <c r="M1987" s="261" t="s">
        <v>55797</v>
      </c>
      <c r="N1987" s="262">
        <v>4000</v>
      </c>
      <c r="P1987" s="243" t="s">
        <v>18472</v>
      </c>
      <c r="Q1987" s="244">
        <v>775</v>
      </c>
      <c r="R1987" s="104"/>
      <c r="S1987" s="235" t="s">
        <v>15786</v>
      </c>
      <c r="T1987" s="236">
        <v>12267.92</v>
      </c>
      <c r="V1987" s="266" t="s">
        <v>14609</v>
      </c>
      <c r="W1987" s="267">
        <v>1303</v>
      </c>
      <c r="Y1987" s="245" t="s">
        <v>9407</v>
      </c>
      <c r="Z1987" s="246">
        <v>27699</v>
      </c>
    </row>
    <row r="1988" spans="1:26" ht="14.5" x14ac:dyDescent="0.35">
      <c r="A1988" s="259" t="s">
        <v>14294</v>
      </c>
      <c r="B1988" s="259"/>
      <c r="C1988" s="260">
        <v>6024</v>
      </c>
      <c r="E1988" s="239" t="s">
        <v>2263</v>
      </c>
      <c r="F1988" s="239"/>
      <c r="G1988" s="240">
        <v>653059</v>
      </c>
      <c r="M1988" s="261" t="s">
        <v>55798</v>
      </c>
      <c r="N1988" s="262">
        <v>1400</v>
      </c>
      <c r="P1988" s="243" t="s">
        <v>18473</v>
      </c>
      <c r="Q1988" s="244">
        <v>7749</v>
      </c>
      <c r="R1988" s="104"/>
      <c r="S1988" s="235" t="s">
        <v>15787</v>
      </c>
      <c r="T1988" s="236">
        <v>10877.06</v>
      </c>
      <c r="V1988" s="266" t="s">
        <v>14615</v>
      </c>
      <c r="W1988" s="267">
        <v>6024</v>
      </c>
      <c r="Y1988" s="245" t="s">
        <v>9597</v>
      </c>
      <c r="Z1988" s="246">
        <v>5214</v>
      </c>
    </row>
    <row r="1989" spans="1:26" ht="14.5" x14ac:dyDescent="0.35">
      <c r="A1989" s="259" t="s">
        <v>14296</v>
      </c>
      <c r="B1989" s="259"/>
      <c r="C1989" s="260">
        <v>1375</v>
      </c>
      <c r="E1989" s="239" t="s">
        <v>2264</v>
      </c>
      <c r="F1989" s="239"/>
      <c r="G1989" s="240">
        <v>3402884</v>
      </c>
      <c r="M1989" s="261" t="s">
        <v>51991</v>
      </c>
      <c r="N1989" s="262">
        <v>18049.25</v>
      </c>
      <c r="P1989" s="243" t="s">
        <v>18474</v>
      </c>
      <c r="Q1989" s="244">
        <v>3232.53</v>
      </c>
      <c r="R1989" s="104"/>
      <c r="S1989" s="235" t="s">
        <v>34292</v>
      </c>
      <c r="T1989" s="236">
        <v>3330</v>
      </c>
      <c r="V1989" s="266" t="s">
        <v>14617</v>
      </c>
      <c r="W1989" s="267">
        <v>1375</v>
      </c>
      <c r="Y1989" s="245" t="s">
        <v>9857</v>
      </c>
      <c r="Z1989" s="246">
        <v>45679.92</v>
      </c>
    </row>
    <row r="1990" spans="1:26" ht="14.5" x14ac:dyDescent="0.35">
      <c r="A1990" s="259" t="s">
        <v>14297</v>
      </c>
      <c r="B1990" s="259"/>
      <c r="C1990" s="260">
        <v>3715</v>
      </c>
      <c r="E1990" s="239" t="s">
        <v>2265</v>
      </c>
      <c r="F1990" s="239"/>
      <c r="G1990" s="240">
        <v>71251.44</v>
      </c>
      <c r="M1990" s="261" t="s">
        <v>47562</v>
      </c>
      <c r="N1990" s="262">
        <v>26000</v>
      </c>
      <c r="P1990" s="243" t="s">
        <v>18475</v>
      </c>
      <c r="Q1990" s="244">
        <v>186.82</v>
      </c>
      <c r="R1990" s="104"/>
      <c r="S1990" s="235" t="s">
        <v>15788</v>
      </c>
      <c r="T1990" s="236">
        <v>45984.09</v>
      </c>
      <c r="V1990" s="266" t="s">
        <v>14618</v>
      </c>
      <c r="W1990" s="267">
        <v>3715</v>
      </c>
      <c r="Y1990" s="245" t="s">
        <v>10184</v>
      </c>
      <c r="Z1990" s="246">
        <v>303343.05</v>
      </c>
    </row>
    <row r="1991" spans="1:26" ht="14.5" x14ac:dyDescent="0.35">
      <c r="A1991" s="259" t="s">
        <v>14301</v>
      </c>
      <c r="B1991" s="259"/>
      <c r="C1991" s="260">
        <v>1500</v>
      </c>
      <c r="E1991" s="239" t="s">
        <v>2266</v>
      </c>
      <c r="F1991" s="239"/>
      <c r="G1991" s="240">
        <v>18518.310000000001</v>
      </c>
      <c r="M1991" s="261" t="s">
        <v>47563</v>
      </c>
      <c r="N1991" s="262">
        <v>1497</v>
      </c>
      <c r="P1991" s="243" t="s">
        <v>18476</v>
      </c>
      <c r="Q1991" s="244">
        <v>-17.78</v>
      </c>
      <c r="R1991" s="104"/>
      <c r="S1991" s="235" t="s">
        <v>34293</v>
      </c>
      <c r="T1991" s="236">
        <v>4250.62</v>
      </c>
      <c r="V1991" s="266" t="s">
        <v>14622</v>
      </c>
      <c r="W1991" s="267">
        <v>1500</v>
      </c>
      <c r="Y1991" s="245" t="s">
        <v>10525</v>
      </c>
      <c r="Z1991" s="246">
        <v>25000</v>
      </c>
    </row>
    <row r="1992" spans="1:26" ht="14.5" x14ac:dyDescent="0.35">
      <c r="A1992" s="259" t="s">
        <v>14133</v>
      </c>
      <c r="B1992" s="259"/>
      <c r="C1992" s="260">
        <v>24194</v>
      </c>
      <c r="E1992" s="239" t="s">
        <v>2267</v>
      </c>
      <c r="F1992" s="239"/>
      <c r="G1992" s="240">
        <v>27699</v>
      </c>
      <c r="M1992" s="261" t="s">
        <v>47564</v>
      </c>
      <c r="N1992" s="262">
        <v>76329</v>
      </c>
      <c r="P1992" s="243" t="s">
        <v>18477</v>
      </c>
      <c r="Q1992" s="244">
        <v>10898.43</v>
      </c>
      <c r="R1992" s="104"/>
      <c r="S1992" s="235" t="s">
        <v>34294</v>
      </c>
      <c r="T1992" s="236">
        <v>4279.91</v>
      </c>
      <c r="V1992" s="266" t="s">
        <v>14454</v>
      </c>
      <c r="W1992" s="267">
        <v>24194</v>
      </c>
      <c r="Y1992" s="245" t="s">
        <v>12891</v>
      </c>
      <c r="Z1992" s="246">
        <v>1516</v>
      </c>
    </row>
    <row r="1993" spans="1:26" ht="14.5" x14ac:dyDescent="0.35">
      <c r="A1993" s="259" t="s">
        <v>14305</v>
      </c>
      <c r="B1993" s="259"/>
      <c r="C1993" s="260">
        <v>4121</v>
      </c>
      <c r="E1993" s="239" t="s">
        <v>2268</v>
      </c>
      <c r="F1993" s="239"/>
      <c r="G1993" s="240">
        <v>474961</v>
      </c>
      <c r="M1993" s="261" t="s">
        <v>47565</v>
      </c>
      <c r="N1993" s="262">
        <v>11500</v>
      </c>
      <c r="P1993" s="243" t="s">
        <v>18478</v>
      </c>
      <c r="Q1993" s="244">
        <v>2446</v>
      </c>
      <c r="R1993" s="104"/>
      <c r="S1993" s="235" t="s">
        <v>15789</v>
      </c>
      <c r="T1993" s="236">
        <v>18875</v>
      </c>
      <c r="V1993" s="266" t="s">
        <v>14626</v>
      </c>
      <c r="W1993" s="267">
        <v>4121</v>
      </c>
      <c r="Y1993" s="245" t="s">
        <v>13181</v>
      </c>
      <c r="Z1993" s="246">
        <v>321293.87</v>
      </c>
    </row>
    <row r="1994" spans="1:26" ht="14.5" x14ac:dyDescent="0.35">
      <c r="A1994" s="259" t="s">
        <v>14134</v>
      </c>
      <c r="B1994" s="259"/>
      <c r="C1994" s="260">
        <v>46525</v>
      </c>
      <c r="E1994" s="239" t="s">
        <v>2269</v>
      </c>
      <c r="F1994" s="239"/>
      <c r="G1994" s="240">
        <v>11179.6</v>
      </c>
      <c r="M1994" s="261" t="s">
        <v>18523</v>
      </c>
      <c r="N1994" s="262">
        <v>50730.85</v>
      </c>
      <c r="P1994" s="243" t="s">
        <v>18479</v>
      </c>
      <c r="Q1994" s="244">
        <v>1069.9000000000001</v>
      </c>
      <c r="R1994" s="104"/>
      <c r="S1994" s="235" t="s">
        <v>15790</v>
      </c>
      <c r="T1994" s="236">
        <v>1444.06</v>
      </c>
      <c r="V1994" s="266" t="s">
        <v>14455</v>
      </c>
      <c r="W1994" s="267">
        <v>46525</v>
      </c>
      <c r="Y1994" s="245" t="s">
        <v>13963</v>
      </c>
      <c r="Z1994" s="246">
        <v>1373.84</v>
      </c>
    </row>
    <row r="1995" spans="1:26" ht="14.5" x14ac:dyDescent="0.35">
      <c r="A1995" s="259" t="s">
        <v>14307</v>
      </c>
      <c r="B1995" s="259"/>
      <c r="C1995" s="260">
        <v>4753</v>
      </c>
      <c r="E1995" s="239" t="s">
        <v>2270</v>
      </c>
      <c r="F1995" s="239"/>
      <c r="G1995" s="240">
        <v>6255</v>
      </c>
      <c r="M1995" s="261" t="s">
        <v>18525</v>
      </c>
      <c r="N1995" s="262">
        <v>28.45</v>
      </c>
      <c r="P1995" s="243" t="s">
        <v>18480</v>
      </c>
      <c r="Q1995" s="244">
        <v>2005</v>
      </c>
      <c r="R1995" s="104"/>
      <c r="S1995" s="235" t="s">
        <v>34295</v>
      </c>
      <c r="T1995" s="236">
        <v>18119.310000000001</v>
      </c>
      <c r="V1995" s="266" t="s">
        <v>14628</v>
      </c>
      <c r="W1995" s="267">
        <v>4753</v>
      </c>
      <c r="Y1995" s="245" t="s">
        <v>13582</v>
      </c>
      <c r="Z1995" s="246">
        <v>100852.29</v>
      </c>
    </row>
    <row r="1996" spans="1:26" ht="14.5" x14ac:dyDescent="0.35">
      <c r="A1996" s="259" t="s">
        <v>14135</v>
      </c>
      <c r="B1996" s="259"/>
      <c r="C1996" s="260">
        <v>3434.6</v>
      </c>
      <c r="E1996" s="239" t="s">
        <v>2271</v>
      </c>
      <c r="F1996" s="239"/>
      <c r="G1996" s="240">
        <v>550110</v>
      </c>
      <c r="M1996" s="261" t="s">
        <v>55799</v>
      </c>
      <c r="N1996" s="262">
        <v>8085.5</v>
      </c>
      <c r="P1996" s="243" t="s">
        <v>18481</v>
      </c>
      <c r="Q1996" s="244">
        <v>10106</v>
      </c>
      <c r="R1996" s="104"/>
      <c r="S1996" s="235" t="s">
        <v>34296</v>
      </c>
      <c r="T1996" s="236">
        <v>1121.27</v>
      </c>
      <c r="V1996" s="266" t="s">
        <v>14456</v>
      </c>
      <c r="W1996" s="267">
        <v>3434.6</v>
      </c>
      <c r="Y1996" s="245" t="s">
        <v>10753</v>
      </c>
      <c r="Z1996" s="246">
        <v>972579.27</v>
      </c>
    </row>
    <row r="1997" spans="1:26" ht="14.5" x14ac:dyDescent="0.35">
      <c r="A1997" s="259" t="s">
        <v>14310</v>
      </c>
      <c r="B1997" s="259"/>
      <c r="C1997" s="260">
        <v>1596.85</v>
      </c>
      <c r="E1997" s="239" t="s">
        <v>2272</v>
      </c>
      <c r="F1997" s="239"/>
      <c r="G1997" s="240">
        <v>6621</v>
      </c>
      <c r="M1997" s="261" t="s">
        <v>55800</v>
      </c>
      <c r="N1997" s="262">
        <v>618.54</v>
      </c>
      <c r="P1997" s="243" t="s">
        <v>18482</v>
      </c>
      <c r="Q1997" s="244">
        <v>8510</v>
      </c>
      <c r="R1997" s="104"/>
      <c r="S1997" s="235" t="s">
        <v>34297</v>
      </c>
      <c r="T1997" s="236">
        <v>3569.5</v>
      </c>
      <c r="V1997" s="266" t="s">
        <v>14631</v>
      </c>
      <c r="W1997" s="267">
        <v>1596.85</v>
      </c>
      <c r="Y1997" s="245" t="s">
        <v>7590</v>
      </c>
      <c r="Z1997" s="246">
        <v>453793</v>
      </c>
    </row>
    <row r="1998" spans="1:26" ht="14.5" x14ac:dyDescent="0.35">
      <c r="A1998" s="259" t="s">
        <v>14314</v>
      </c>
      <c r="B1998" s="259"/>
      <c r="C1998" s="260">
        <v>3750</v>
      </c>
      <c r="E1998" s="239" t="s">
        <v>4630</v>
      </c>
      <c r="F1998" s="239"/>
      <c r="G1998" s="240">
        <v>1841</v>
      </c>
      <c r="M1998" s="261" t="s">
        <v>55801</v>
      </c>
      <c r="N1998" s="262">
        <v>27873.200000000001</v>
      </c>
      <c r="P1998" s="243" t="s">
        <v>18483</v>
      </c>
      <c r="Q1998" s="244">
        <v>10166.6</v>
      </c>
      <c r="R1998" s="104"/>
      <c r="S1998" s="235" t="s">
        <v>34298</v>
      </c>
      <c r="T1998" s="236">
        <v>4575.05</v>
      </c>
      <c r="V1998" s="266" t="s">
        <v>14635</v>
      </c>
      <c r="W1998" s="267">
        <v>3750</v>
      </c>
      <c r="Y1998" s="245" t="s">
        <v>7795</v>
      </c>
      <c r="Z1998" s="246">
        <v>2687.52</v>
      </c>
    </row>
    <row r="1999" spans="1:26" ht="14.5" x14ac:dyDescent="0.35">
      <c r="A1999" s="259" t="s">
        <v>14315</v>
      </c>
      <c r="B1999" s="259"/>
      <c r="C1999" s="260">
        <v>1023.75</v>
      </c>
      <c r="E1999" s="239" t="s">
        <v>2273</v>
      </c>
      <c r="F1999" s="239"/>
      <c r="G1999" s="240">
        <v>132433.34</v>
      </c>
      <c r="M1999" s="261" t="s">
        <v>55802</v>
      </c>
      <c r="N1999" s="262">
        <v>7020</v>
      </c>
      <c r="P1999" s="243" t="s">
        <v>18484</v>
      </c>
      <c r="Q1999" s="244">
        <v>13750.5</v>
      </c>
      <c r="R1999" s="104"/>
      <c r="S1999" s="235" t="s">
        <v>34299</v>
      </c>
      <c r="T1999" s="236">
        <v>89699.87</v>
      </c>
      <c r="V1999" s="266" t="s">
        <v>14636</v>
      </c>
      <c r="W1999" s="267">
        <v>1023.75</v>
      </c>
      <c r="Y1999" s="245" t="s">
        <v>7993</v>
      </c>
      <c r="Z1999" s="246">
        <v>19064</v>
      </c>
    </row>
    <row r="2000" spans="1:26" ht="14.5" x14ac:dyDescent="0.35">
      <c r="A2000" s="259" t="s">
        <v>14316</v>
      </c>
      <c r="B2000" s="259"/>
      <c r="C2000" s="260">
        <v>843</v>
      </c>
      <c r="E2000" s="239" t="s">
        <v>2274</v>
      </c>
      <c r="F2000" s="239"/>
      <c r="G2000" s="240">
        <v>27406</v>
      </c>
      <c r="M2000" s="261" t="s">
        <v>55803</v>
      </c>
      <c r="N2000" s="262">
        <v>3184.25</v>
      </c>
      <c r="P2000" s="243" t="s">
        <v>18485</v>
      </c>
      <c r="Q2000" s="244">
        <v>1755.82</v>
      </c>
      <c r="R2000" s="104"/>
      <c r="S2000" s="235" t="s">
        <v>25178</v>
      </c>
      <c r="T2000" s="236">
        <v>18119.310000000001</v>
      </c>
      <c r="V2000" s="266" t="s">
        <v>14637</v>
      </c>
      <c r="W2000" s="267">
        <v>843</v>
      </c>
      <c r="Y2000" s="245" t="s">
        <v>8262</v>
      </c>
      <c r="Z2000" s="246">
        <v>194419</v>
      </c>
    </row>
    <row r="2001" spans="1:26" ht="14.5" x14ac:dyDescent="0.35">
      <c r="A2001" s="259" t="s">
        <v>14379</v>
      </c>
      <c r="B2001" s="259"/>
      <c r="C2001" s="260">
        <v>1374</v>
      </c>
      <c r="E2001" s="239" t="s">
        <v>2275</v>
      </c>
      <c r="F2001" s="239"/>
      <c r="G2001" s="240">
        <v>169303.9</v>
      </c>
      <c r="M2001" s="261" t="s">
        <v>55804</v>
      </c>
      <c r="N2001" s="262">
        <v>3401.31</v>
      </c>
      <c r="P2001" s="243" t="s">
        <v>18486</v>
      </c>
      <c r="Q2001" s="244">
        <v>35523.08</v>
      </c>
      <c r="R2001" s="104"/>
      <c r="S2001" s="235" t="s">
        <v>15791</v>
      </c>
      <c r="T2001" s="236">
        <v>18875</v>
      </c>
      <c r="V2001" s="266" t="s">
        <v>14700</v>
      </c>
      <c r="W2001" s="267">
        <v>1374</v>
      </c>
      <c r="Y2001" s="245" t="s">
        <v>8476</v>
      </c>
      <c r="Z2001" s="246">
        <v>316133</v>
      </c>
    </row>
    <row r="2002" spans="1:26" ht="14.5" x14ac:dyDescent="0.35">
      <c r="A2002" s="259" t="s">
        <v>14317</v>
      </c>
      <c r="B2002" s="259"/>
      <c r="C2002" s="260">
        <v>2415</v>
      </c>
      <c r="E2002" s="239" t="s">
        <v>2276</v>
      </c>
      <c r="F2002" s="239"/>
      <c r="G2002" s="240">
        <v>10777</v>
      </c>
      <c r="M2002" s="261" t="s">
        <v>55805</v>
      </c>
      <c r="N2002" s="262">
        <v>3173.14</v>
      </c>
      <c r="P2002" s="243" t="s">
        <v>18487</v>
      </c>
      <c r="Q2002" s="244">
        <v>2859</v>
      </c>
      <c r="R2002" s="104"/>
      <c r="S2002" s="235" t="s">
        <v>15792</v>
      </c>
      <c r="T2002" s="236">
        <v>2565.33</v>
      </c>
      <c r="V2002" s="266" t="s">
        <v>14638</v>
      </c>
      <c r="W2002" s="267">
        <v>2415</v>
      </c>
      <c r="Y2002" s="245" t="s">
        <v>8672</v>
      </c>
      <c r="Z2002" s="246">
        <v>31772</v>
      </c>
    </row>
    <row r="2003" spans="1:26" ht="14.5" x14ac:dyDescent="0.35">
      <c r="A2003" s="259" t="s">
        <v>14138</v>
      </c>
      <c r="B2003" s="259"/>
      <c r="C2003" s="260">
        <v>34080</v>
      </c>
      <c r="E2003" s="239" t="s">
        <v>2277</v>
      </c>
      <c r="F2003" s="239"/>
      <c r="G2003" s="240">
        <v>194583</v>
      </c>
      <c r="M2003" s="261" t="s">
        <v>51992</v>
      </c>
      <c r="N2003" s="262">
        <v>11913.77</v>
      </c>
      <c r="P2003" s="243" t="s">
        <v>18488</v>
      </c>
      <c r="Q2003" s="244">
        <v>2180</v>
      </c>
      <c r="R2003" s="104"/>
      <c r="S2003" s="235" t="s">
        <v>25186</v>
      </c>
      <c r="T2003" s="236">
        <v>3569.5</v>
      </c>
      <c r="V2003" s="266" t="s">
        <v>14459</v>
      </c>
      <c r="W2003" s="267">
        <v>34080</v>
      </c>
      <c r="Y2003" s="245" t="s">
        <v>8828</v>
      </c>
      <c r="Z2003" s="246">
        <v>6449</v>
      </c>
    </row>
    <row r="2004" spans="1:26" ht="14.5" x14ac:dyDescent="0.35">
      <c r="A2004" s="259" t="s">
        <v>14139</v>
      </c>
      <c r="B2004" s="259"/>
      <c r="C2004" s="260">
        <v>10961</v>
      </c>
      <c r="E2004" s="239" t="s">
        <v>2278</v>
      </c>
      <c r="F2004" s="239"/>
      <c r="G2004" s="240">
        <v>14839</v>
      </c>
      <c r="M2004" s="261" t="s">
        <v>55806</v>
      </c>
      <c r="N2004" s="262">
        <v>2250</v>
      </c>
      <c r="P2004" s="243" t="s">
        <v>18489</v>
      </c>
      <c r="Q2004" s="244">
        <v>6216</v>
      </c>
      <c r="R2004" s="104"/>
      <c r="S2004" s="235" t="s">
        <v>25187</v>
      </c>
      <c r="T2004" s="236">
        <v>4575.05</v>
      </c>
      <c r="V2004" s="266" t="s">
        <v>14460</v>
      </c>
      <c r="W2004" s="267">
        <v>10961</v>
      </c>
      <c r="Y2004" s="245" t="s">
        <v>8941</v>
      </c>
      <c r="Z2004" s="246">
        <v>19800</v>
      </c>
    </row>
    <row r="2005" spans="1:26" ht="14.5" x14ac:dyDescent="0.35">
      <c r="A2005" s="259" t="s">
        <v>14320</v>
      </c>
      <c r="B2005" s="259"/>
      <c r="C2005" s="260">
        <v>2396</v>
      </c>
      <c r="E2005" s="239" t="s">
        <v>2279</v>
      </c>
      <c r="F2005" s="239"/>
      <c r="G2005" s="240">
        <v>801506.2</v>
      </c>
      <c r="M2005" s="261" t="s">
        <v>55807</v>
      </c>
      <c r="N2005" s="262">
        <v>15887.04</v>
      </c>
      <c r="P2005" s="243" t="s">
        <v>18490</v>
      </c>
      <c r="Q2005" s="244">
        <v>60334.57</v>
      </c>
      <c r="R2005" s="104"/>
      <c r="S2005" s="235" t="s">
        <v>34300</v>
      </c>
      <c r="T2005" s="236">
        <v>89699.87</v>
      </c>
      <c r="V2005" s="266" t="s">
        <v>14641</v>
      </c>
      <c r="W2005" s="267">
        <v>2396</v>
      </c>
      <c r="Y2005" s="245" t="s">
        <v>9211</v>
      </c>
      <c r="Z2005" s="246">
        <v>109043</v>
      </c>
    </row>
    <row r="2006" spans="1:26" ht="14.5" x14ac:dyDescent="0.35">
      <c r="A2006" s="259" t="s">
        <v>14321</v>
      </c>
      <c r="B2006" s="259"/>
      <c r="C2006" s="260">
        <v>3420</v>
      </c>
      <c r="E2006" s="239" t="s">
        <v>2280</v>
      </c>
      <c r="F2006" s="239"/>
      <c r="G2006" s="240">
        <v>156976</v>
      </c>
      <c r="M2006" s="261" t="s">
        <v>55808</v>
      </c>
      <c r="N2006" s="262">
        <v>1622.48</v>
      </c>
      <c r="P2006" s="243" t="s">
        <v>18491</v>
      </c>
      <c r="Q2006" s="244">
        <v>5938.63</v>
      </c>
      <c r="R2006" s="104"/>
      <c r="S2006" s="235" t="s">
        <v>34301</v>
      </c>
      <c r="T2006" s="236">
        <v>16509</v>
      </c>
      <c r="V2006" s="266" t="s">
        <v>14642</v>
      </c>
      <c r="W2006" s="267">
        <v>3420</v>
      </c>
      <c r="Y2006" s="245" t="s">
        <v>9408</v>
      </c>
      <c r="Z2006" s="246">
        <v>474961</v>
      </c>
    </row>
    <row r="2007" spans="1:26" ht="14.5" x14ac:dyDescent="0.35">
      <c r="A2007" s="259" t="s">
        <v>14142</v>
      </c>
      <c r="B2007" s="259"/>
      <c r="C2007" s="260">
        <v>33602</v>
      </c>
      <c r="E2007" s="239" t="s">
        <v>2281</v>
      </c>
      <c r="F2007" s="239"/>
      <c r="G2007" s="240">
        <v>91333.69</v>
      </c>
      <c r="M2007" s="261" t="s">
        <v>47566</v>
      </c>
      <c r="N2007" s="262">
        <v>42500</v>
      </c>
      <c r="P2007" s="243" t="s">
        <v>18492</v>
      </c>
      <c r="Q2007" s="244">
        <v>4725.26</v>
      </c>
      <c r="R2007" s="104"/>
      <c r="S2007" s="235" t="s">
        <v>15793</v>
      </c>
      <c r="T2007" s="236">
        <v>11591.37</v>
      </c>
      <c r="V2007" s="266" t="s">
        <v>14463</v>
      </c>
      <c r="W2007" s="267">
        <v>33602</v>
      </c>
      <c r="Y2007" s="245" t="s">
        <v>9598</v>
      </c>
      <c r="Z2007" s="246">
        <v>21215</v>
      </c>
    </row>
    <row r="2008" spans="1:26" ht="14.5" x14ac:dyDescent="0.35">
      <c r="A2008" s="259" t="s">
        <v>14146</v>
      </c>
      <c r="B2008" s="259"/>
      <c r="C2008" s="260">
        <v>11665</v>
      </c>
      <c r="E2008" s="239" t="s">
        <v>2282</v>
      </c>
      <c r="F2008" s="239"/>
      <c r="G2008" s="240">
        <v>1363914</v>
      </c>
      <c r="M2008" s="261" t="s">
        <v>55809</v>
      </c>
      <c r="N2008" s="262">
        <v>3480.75</v>
      </c>
      <c r="P2008" s="243" t="s">
        <v>18493</v>
      </c>
      <c r="Q2008" s="244">
        <v>6000</v>
      </c>
      <c r="R2008" s="104"/>
      <c r="S2008" s="235" t="s">
        <v>15794</v>
      </c>
      <c r="T2008" s="236">
        <v>28100.37</v>
      </c>
      <c r="V2008" s="266" t="s">
        <v>14467</v>
      </c>
      <c r="W2008" s="267">
        <v>11665</v>
      </c>
      <c r="Y2008" s="245" t="s">
        <v>9858</v>
      </c>
      <c r="Z2008" s="246">
        <v>277102</v>
      </c>
    </row>
    <row r="2009" spans="1:26" ht="14.5" x14ac:dyDescent="0.35">
      <c r="A2009" s="259" t="s">
        <v>14147</v>
      </c>
      <c r="B2009" s="259"/>
      <c r="C2009" s="260">
        <v>2165</v>
      </c>
      <c r="E2009" s="239" t="s">
        <v>4640</v>
      </c>
      <c r="F2009" s="239"/>
      <c r="G2009" s="240">
        <v>3245</v>
      </c>
      <c r="M2009" s="261" t="s">
        <v>47567</v>
      </c>
      <c r="N2009" s="262">
        <v>2142697.54</v>
      </c>
      <c r="P2009" s="243" t="s">
        <v>18494</v>
      </c>
      <c r="Q2009" s="244">
        <v>9745.11</v>
      </c>
      <c r="R2009" s="104"/>
      <c r="S2009" s="235" t="s">
        <v>15795</v>
      </c>
      <c r="T2009" s="236">
        <v>18045.7</v>
      </c>
      <c r="V2009" s="266" t="s">
        <v>14468</v>
      </c>
      <c r="W2009" s="267">
        <v>2165</v>
      </c>
      <c r="Y2009" s="245" t="s">
        <v>10185</v>
      </c>
      <c r="Z2009" s="246">
        <v>922711.5</v>
      </c>
    </row>
    <row r="2010" spans="1:26" ht="14.5" x14ac:dyDescent="0.35">
      <c r="A2010" s="259" t="s">
        <v>14148</v>
      </c>
      <c r="B2010" s="259"/>
      <c r="C2010" s="260">
        <v>41300</v>
      </c>
      <c r="E2010" s="239" t="s">
        <v>2283</v>
      </c>
      <c r="F2010" s="239"/>
      <c r="G2010" s="240">
        <v>19161.05</v>
      </c>
      <c r="M2010" s="261" t="s">
        <v>47568</v>
      </c>
      <c r="N2010" s="262">
        <v>163869.89000000001</v>
      </c>
      <c r="P2010" s="243" t="s">
        <v>18495</v>
      </c>
      <c r="Q2010" s="244">
        <v>1185</v>
      </c>
      <c r="R2010" s="104"/>
      <c r="S2010" s="235" t="s">
        <v>15796</v>
      </c>
      <c r="T2010" s="236">
        <v>18315.48</v>
      </c>
      <c r="V2010" s="266" t="s">
        <v>14469</v>
      </c>
      <c r="W2010" s="267">
        <v>41300</v>
      </c>
      <c r="Y2010" s="245" t="s">
        <v>10454</v>
      </c>
      <c r="Z2010" s="246">
        <v>13889</v>
      </c>
    </row>
    <row r="2011" spans="1:26" ht="14.5" x14ac:dyDescent="0.35">
      <c r="A2011" s="259" t="s">
        <v>14150</v>
      </c>
      <c r="B2011" s="259"/>
      <c r="C2011" s="260">
        <v>11360</v>
      </c>
      <c r="E2011" s="239" t="s">
        <v>2284</v>
      </c>
      <c r="F2011" s="239"/>
      <c r="G2011" s="240">
        <v>341089</v>
      </c>
      <c r="M2011" s="261" t="s">
        <v>18572</v>
      </c>
      <c r="N2011" s="262">
        <v>360102.87</v>
      </c>
      <c r="P2011" s="243" t="s">
        <v>18496</v>
      </c>
      <c r="Q2011" s="244">
        <v>246.1</v>
      </c>
      <c r="R2011" s="104"/>
      <c r="S2011" s="235" t="s">
        <v>15797</v>
      </c>
      <c r="T2011" s="236">
        <v>18031.21</v>
      </c>
      <c r="V2011" s="266" t="s">
        <v>14471</v>
      </c>
      <c r="W2011" s="267">
        <v>11360</v>
      </c>
      <c r="Y2011" s="245" t="s">
        <v>12450</v>
      </c>
      <c r="Z2011" s="246">
        <v>3951.18</v>
      </c>
    </row>
    <row r="2012" spans="1:26" ht="14.5" x14ac:dyDescent="0.35">
      <c r="A2012" s="259" t="s">
        <v>14153</v>
      </c>
      <c r="B2012" s="259"/>
      <c r="C2012" s="260">
        <v>26107.01</v>
      </c>
      <c r="E2012" s="239" t="s">
        <v>2285</v>
      </c>
      <c r="F2012" s="239"/>
      <c r="G2012" s="240">
        <v>43824</v>
      </c>
      <c r="M2012" s="261" t="s">
        <v>47569</v>
      </c>
      <c r="N2012" s="262">
        <v>6131.56</v>
      </c>
      <c r="P2012" s="243" t="s">
        <v>18497</v>
      </c>
      <c r="Q2012" s="244">
        <v>800</v>
      </c>
      <c r="R2012" s="104"/>
      <c r="S2012" s="235" t="s">
        <v>15798</v>
      </c>
      <c r="T2012" s="236">
        <v>149915.45000000001</v>
      </c>
      <c r="V2012" s="266" t="s">
        <v>14474</v>
      </c>
      <c r="W2012" s="267">
        <v>26107.01</v>
      </c>
      <c r="Y2012" s="245" t="s">
        <v>13182</v>
      </c>
      <c r="Z2012" s="246">
        <v>1123822.69</v>
      </c>
    </row>
    <row r="2013" spans="1:26" ht="14.5" x14ac:dyDescent="0.35">
      <c r="A2013" s="259" t="s">
        <v>14330</v>
      </c>
      <c r="B2013" s="259"/>
      <c r="C2013" s="260">
        <v>8707</v>
      </c>
      <c r="E2013" s="239" t="s">
        <v>2286</v>
      </c>
      <c r="F2013" s="239"/>
      <c r="G2013" s="240">
        <v>357028</v>
      </c>
      <c r="M2013" s="261" t="s">
        <v>18573</v>
      </c>
      <c r="N2013" s="262">
        <v>313527.73</v>
      </c>
      <c r="P2013" s="243" t="s">
        <v>18498</v>
      </c>
      <c r="Q2013" s="244">
        <v>55.78</v>
      </c>
      <c r="R2013" s="104"/>
      <c r="S2013" s="235" t="s">
        <v>15799</v>
      </c>
      <c r="T2013" s="236">
        <v>54872.85</v>
      </c>
      <c r="V2013" s="266" t="s">
        <v>14651</v>
      </c>
      <c r="W2013" s="267">
        <v>8707</v>
      </c>
      <c r="Y2013" s="245" t="s">
        <v>13964</v>
      </c>
      <c r="Z2013" s="246">
        <v>14100</v>
      </c>
    </row>
    <row r="2014" spans="1:26" ht="14.5" x14ac:dyDescent="0.35">
      <c r="A2014" s="259" t="s">
        <v>14155</v>
      </c>
      <c r="B2014" s="259"/>
      <c r="C2014" s="260">
        <v>4123.25</v>
      </c>
      <c r="E2014" s="239" t="s">
        <v>2287</v>
      </c>
      <c r="F2014" s="239"/>
      <c r="G2014" s="240">
        <v>25691</v>
      </c>
      <c r="M2014" s="261" t="s">
        <v>18574</v>
      </c>
      <c r="N2014" s="262">
        <v>7392.65</v>
      </c>
      <c r="P2014" s="243" t="s">
        <v>18499</v>
      </c>
      <c r="Q2014" s="244">
        <v>6599.86</v>
      </c>
      <c r="R2014" s="104"/>
      <c r="S2014" s="235" t="s">
        <v>15800</v>
      </c>
      <c r="T2014" s="236">
        <v>51714.34</v>
      </c>
      <c r="V2014" s="266" t="s">
        <v>14476</v>
      </c>
      <c r="W2014" s="267">
        <v>4123.25</v>
      </c>
      <c r="Y2014" s="245" t="s">
        <v>13583</v>
      </c>
      <c r="Z2014" s="246">
        <v>223364.14</v>
      </c>
    </row>
    <row r="2015" spans="1:26" ht="14.5" x14ac:dyDescent="0.35">
      <c r="A2015" s="259" t="s">
        <v>14156</v>
      </c>
      <c r="B2015" s="259"/>
      <c r="C2015" s="260">
        <v>18817</v>
      </c>
      <c r="E2015" s="239" t="s">
        <v>2288</v>
      </c>
      <c r="F2015" s="239"/>
      <c r="G2015" s="240">
        <v>65294</v>
      </c>
      <c r="M2015" s="261" t="s">
        <v>18575</v>
      </c>
      <c r="N2015" s="262">
        <v>202.8</v>
      </c>
      <c r="P2015" s="243" t="s">
        <v>18500</v>
      </c>
      <c r="Q2015" s="244">
        <v>6216</v>
      </c>
      <c r="R2015" s="104"/>
      <c r="S2015" s="235" t="s">
        <v>15801</v>
      </c>
      <c r="T2015" s="236">
        <v>23312.720000000001</v>
      </c>
      <c r="V2015" s="266" t="s">
        <v>14477</v>
      </c>
      <c r="W2015" s="267">
        <v>18817</v>
      </c>
      <c r="Y2015" s="245" t="s">
        <v>10754</v>
      </c>
      <c r="Z2015" s="246">
        <v>4228277.03</v>
      </c>
    </row>
    <row r="2016" spans="1:26" ht="14.5" x14ac:dyDescent="0.35">
      <c r="A2016" s="259" t="s">
        <v>14162</v>
      </c>
      <c r="B2016" s="259"/>
      <c r="C2016" s="260">
        <v>2340</v>
      </c>
      <c r="E2016" s="239" t="s">
        <v>2289</v>
      </c>
      <c r="F2016" s="239"/>
      <c r="G2016" s="240">
        <v>24126.98</v>
      </c>
      <c r="M2016" s="261" t="s">
        <v>47570</v>
      </c>
      <c r="N2016" s="262">
        <v>2700</v>
      </c>
      <c r="P2016" s="243" t="s">
        <v>18501</v>
      </c>
      <c r="Q2016" s="244">
        <v>25742.53</v>
      </c>
      <c r="R2016" s="104"/>
      <c r="S2016" s="235" t="s">
        <v>15802</v>
      </c>
      <c r="T2016" s="236">
        <v>21525.26</v>
      </c>
      <c r="V2016" s="266" t="s">
        <v>14483</v>
      </c>
      <c r="W2016" s="267">
        <v>2340</v>
      </c>
      <c r="Y2016" s="245" t="s">
        <v>7796</v>
      </c>
      <c r="Z2016" s="246">
        <v>1735</v>
      </c>
    </row>
    <row r="2017" spans="1:26" ht="14.5" x14ac:dyDescent="0.35">
      <c r="A2017" s="259" t="s">
        <v>14334</v>
      </c>
      <c r="B2017" s="259"/>
      <c r="C2017" s="260">
        <v>900</v>
      </c>
      <c r="E2017" s="239" t="s">
        <v>2290</v>
      </c>
      <c r="F2017" s="239"/>
      <c r="G2017" s="240">
        <v>16661</v>
      </c>
      <c r="M2017" s="261" t="s">
        <v>18576</v>
      </c>
      <c r="N2017" s="262">
        <v>3582.81</v>
      </c>
      <c r="P2017" s="243" t="s">
        <v>18502</v>
      </c>
      <c r="Q2017" s="244">
        <v>2180</v>
      </c>
      <c r="R2017" s="104"/>
      <c r="S2017" s="235" t="s">
        <v>34302</v>
      </c>
      <c r="T2017" s="236">
        <v>60244.06</v>
      </c>
      <c r="V2017" s="266" t="s">
        <v>14655</v>
      </c>
      <c r="W2017" s="267">
        <v>900</v>
      </c>
      <c r="Y2017" s="245" t="s">
        <v>7994</v>
      </c>
      <c r="Z2017" s="246">
        <v>614</v>
      </c>
    </row>
    <row r="2018" spans="1:26" ht="14.5" x14ac:dyDescent="0.35">
      <c r="A2018" s="259" t="s">
        <v>14335</v>
      </c>
      <c r="B2018" s="259"/>
      <c r="C2018" s="260">
        <v>2875</v>
      </c>
      <c r="E2018" s="239" t="s">
        <v>2291</v>
      </c>
      <c r="F2018" s="239"/>
      <c r="G2018" s="240">
        <v>602125</v>
      </c>
      <c r="M2018" s="261" t="s">
        <v>18577</v>
      </c>
      <c r="N2018" s="262">
        <v>50977.49</v>
      </c>
      <c r="P2018" s="243" t="s">
        <v>18503</v>
      </c>
      <c r="Q2018" s="244">
        <v>60334.57</v>
      </c>
      <c r="R2018" s="104"/>
      <c r="S2018" s="235" t="s">
        <v>34303</v>
      </c>
      <c r="T2018" s="236">
        <v>4234.63</v>
      </c>
      <c r="V2018" s="266" t="s">
        <v>14656</v>
      </c>
      <c r="W2018" s="267">
        <v>2875</v>
      </c>
      <c r="Y2018" s="245" t="s">
        <v>8263</v>
      </c>
      <c r="Z2018" s="246">
        <v>5976</v>
      </c>
    </row>
    <row r="2019" spans="1:26" ht="14.5" x14ac:dyDescent="0.35">
      <c r="A2019" s="259" t="s">
        <v>14165</v>
      </c>
      <c r="B2019" s="259"/>
      <c r="C2019" s="260">
        <v>2544</v>
      </c>
      <c r="E2019" s="239" t="s">
        <v>2292</v>
      </c>
      <c r="F2019" s="239"/>
      <c r="G2019" s="240">
        <v>19653</v>
      </c>
      <c r="M2019" s="261" t="s">
        <v>18578</v>
      </c>
      <c r="N2019" s="262">
        <v>156783.94</v>
      </c>
      <c r="P2019" s="243" t="s">
        <v>18504</v>
      </c>
      <c r="Q2019" s="244">
        <v>3232.53</v>
      </c>
      <c r="R2019" s="104"/>
      <c r="S2019" s="235" t="s">
        <v>34304</v>
      </c>
      <c r="T2019" s="236">
        <v>11868.09</v>
      </c>
      <c r="V2019" s="266" t="s">
        <v>14486</v>
      </c>
      <c r="W2019" s="267">
        <v>2544</v>
      </c>
      <c r="Y2019" s="245" t="s">
        <v>8673</v>
      </c>
      <c r="Z2019" s="246">
        <v>1030</v>
      </c>
    </row>
    <row r="2020" spans="1:26" ht="14.5" x14ac:dyDescent="0.35">
      <c r="A2020" s="259" t="s">
        <v>14336</v>
      </c>
      <c r="B2020" s="259"/>
      <c r="C2020" s="260">
        <v>12687</v>
      </c>
      <c r="E2020" s="239" t="s">
        <v>2293</v>
      </c>
      <c r="F2020" s="239"/>
      <c r="G2020" s="240">
        <v>1267.56</v>
      </c>
      <c r="M2020" s="261" t="s">
        <v>18579</v>
      </c>
      <c r="N2020" s="262">
        <v>113284.91</v>
      </c>
      <c r="P2020" s="243" t="s">
        <v>18505</v>
      </c>
      <c r="Q2020" s="244">
        <v>6330.03</v>
      </c>
      <c r="R2020" s="104"/>
      <c r="S2020" s="235" t="s">
        <v>34305</v>
      </c>
      <c r="T2020" s="236">
        <v>8517.76</v>
      </c>
      <c r="V2020" s="266" t="s">
        <v>14657</v>
      </c>
      <c r="W2020" s="267">
        <v>12687</v>
      </c>
      <c r="Y2020" s="245" t="s">
        <v>8829</v>
      </c>
      <c r="Z2020" s="246">
        <v>2283</v>
      </c>
    </row>
    <row r="2021" spans="1:26" ht="14.5" x14ac:dyDescent="0.35">
      <c r="A2021" s="259" t="s">
        <v>14337</v>
      </c>
      <c r="B2021" s="259"/>
      <c r="C2021" s="260">
        <v>3512.97</v>
      </c>
      <c r="E2021" s="239" t="s">
        <v>2294</v>
      </c>
      <c r="F2021" s="239"/>
      <c r="G2021" s="240">
        <v>1276054.06</v>
      </c>
      <c r="M2021" s="261" t="s">
        <v>18580</v>
      </c>
      <c r="N2021" s="262">
        <v>4050.46</v>
      </c>
      <c r="P2021" s="243" t="s">
        <v>18506</v>
      </c>
      <c r="Q2021" s="244">
        <v>-17.78</v>
      </c>
      <c r="R2021" s="104"/>
      <c r="S2021" s="235" t="s">
        <v>34306</v>
      </c>
      <c r="T2021" s="236">
        <v>23110.92</v>
      </c>
      <c r="V2021" s="266" t="s">
        <v>14658</v>
      </c>
      <c r="W2021" s="267">
        <v>3512.97</v>
      </c>
      <c r="Y2021" s="245" t="s">
        <v>8942</v>
      </c>
      <c r="Z2021" s="246">
        <v>2501</v>
      </c>
    </row>
    <row r="2022" spans="1:26" ht="14.5" x14ac:dyDescent="0.35">
      <c r="A2022" s="259" t="s">
        <v>14339</v>
      </c>
      <c r="B2022" s="259"/>
      <c r="C2022" s="260">
        <v>658</v>
      </c>
      <c r="E2022" s="239" t="s">
        <v>2295</v>
      </c>
      <c r="F2022" s="239"/>
      <c r="G2022" s="240">
        <v>614668</v>
      </c>
      <c r="M2022" s="261" t="s">
        <v>55810</v>
      </c>
      <c r="N2022" s="262">
        <v>29999.68</v>
      </c>
      <c r="P2022" s="243" t="s">
        <v>18507</v>
      </c>
      <c r="Q2022" s="244">
        <v>24922.5</v>
      </c>
      <c r="R2022" s="104"/>
      <c r="S2022" s="235" t="s">
        <v>34307</v>
      </c>
      <c r="T2022" s="236">
        <v>14007.53</v>
      </c>
      <c r="V2022" s="266" t="s">
        <v>14660</v>
      </c>
      <c r="W2022" s="267">
        <v>658</v>
      </c>
      <c r="Y2022" s="245" t="s">
        <v>9071</v>
      </c>
      <c r="Z2022" s="246">
        <v>6068</v>
      </c>
    </row>
    <row r="2023" spans="1:26" ht="14.5" x14ac:dyDescent="0.35">
      <c r="A2023" s="259" t="s">
        <v>14168</v>
      </c>
      <c r="B2023" s="259"/>
      <c r="C2023" s="260">
        <v>24500</v>
      </c>
      <c r="E2023" s="239" t="s">
        <v>2296</v>
      </c>
      <c r="F2023" s="239"/>
      <c r="G2023" s="240">
        <v>82633</v>
      </c>
      <c r="M2023" s="261" t="s">
        <v>18581</v>
      </c>
      <c r="N2023" s="262">
        <v>25000</v>
      </c>
      <c r="P2023" s="243" t="s">
        <v>18508</v>
      </c>
      <c r="Q2023" s="244">
        <v>800</v>
      </c>
      <c r="R2023" s="104"/>
      <c r="S2023" s="235" t="s">
        <v>34308</v>
      </c>
      <c r="T2023" s="236">
        <v>63632.71</v>
      </c>
      <c r="V2023" s="266" t="s">
        <v>14489</v>
      </c>
      <c r="W2023" s="267">
        <v>24500</v>
      </c>
      <c r="Y2023" s="245" t="s">
        <v>9409</v>
      </c>
      <c r="Z2023" s="246">
        <v>11179.6</v>
      </c>
    </row>
    <row r="2024" spans="1:26" ht="14.5" x14ac:dyDescent="0.35">
      <c r="A2024" s="259" t="s">
        <v>14344</v>
      </c>
      <c r="B2024" s="259"/>
      <c r="C2024" s="260">
        <v>1000</v>
      </c>
      <c r="E2024" s="239" t="s">
        <v>2297</v>
      </c>
      <c r="F2024" s="239"/>
      <c r="G2024" s="240">
        <v>492687</v>
      </c>
      <c r="M2024" s="261" t="s">
        <v>18583</v>
      </c>
      <c r="N2024" s="262">
        <v>-6390.76</v>
      </c>
      <c r="P2024" s="243" t="s">
        <v>18509</v>
      </c>
      <c r="Q2024" s="244">
        <v>14066.04</v>
      </c>
      <c r="R2024" s="104"/>
      <c r="S2024" s="235" t="s">
        <v>34309</v>
      </c>
      <c r="T2024" s="236">
        <v>3134.3</v>
      </c>
      <c r="V2024" s="266" t="s">
        <v>14665</v>
      </c>
      <c r="W2024" s="267">
        <v>1000</v>
      </c>
      <c r="Y2024" s="245" t="s">
        <v>9599</v>
      </c>
      <c r="Z2024" s="246">
        <v>2000</v>
      </c>
    </row>
    <row r="2025" spans="1:26" ht="14.5" x14ac:dyDescent="0.35">
      <c r="A2025" s="259" t="s">
        <v>14347</v>
      </c>
      <c r="B2025" s="259"/>
      <c r="C2025" s="260">
        <v>7755</v>
      </c>
      <c r="E2025" s="239" t="s">
        <v>2298</v>
      </c>
      <c r="F2025" s="239"/>
      <c r="G2025" s="240">
        <v>1617720.82</v>
      </c>
      <c r="M2025" s="261" t="s">
        <v>18584</v>
      </c>
      <c r="N2025" s="262">
        <v>64.91</v>
      </c>
      <c r="P2025" s="243" t="s">
        <v>18510</v>
      </c>
      <c r="Q2025" s="244">
        <v>33383.31</v>
      </c>
      <c r="R2025" s="104"/>
      <c r="S2025" s="235" t="s">
        <v>34310</v>
      </c>
      <c r="T2025" s="236">
        <v>45000</v>
      </c>
      <c r="V2025" s="266" t="s">
        <v>14668</v>
      </c>
      <c r="W2025" s="267">
        <v>7755</v>
      </c>
      <c r="Y2025" s="245" t="s">
        <v>9859</v>
      </c>
      <c r="Z2025" s="246">
        <v>2917</v>
      </c>
    </row>
    <row r="2026" spans="1:26" ht="14.5" x14ac:dyDescent="0.35">
      <c r="A2026" s="259" t="s">
        <v>14354</v>
      </c>
      <c r="B2026" s="259"/>
      <c r="C2026" s="260">
        <v>3577</v>
      </c>
      <c r="E2026" s="239" t="s">
        <v>2299</v>
      </c>
      <c r="F2026" s="239"/>
      <c r="G2026" s="240">
        <v>8154</v>
      </c>
      <c r="M2026" s="261" t="s">
        <v>18585</v>
      </c>
      <c r="N2026" s="262">
        <v>71746.67</v>
      </c>
      <c r="P2026" s="243" t="s">
        <v>18511</v>
      </c>
      <c r="Q2026" s="244">
        <v>20643.54</v>
      </c>
      <c r="R2026" s="104"/>
      <c r="S2026" s="235" t="s">
        <v>15803</v>
      </c>
      <c r="T2026" s="236">
        <v>504.5</v>
      </c>
      <c r="V2026" s="266" t="s">
        <v>14675</v>
      </c>
      <c r="W2026" s="267">
        <v>3577</v>
      </c>
      <c r="Y2026" s="245" t="s">
        <v>10186</v>
      </c>
      <c r="Z2026" s="246">
        <v>7681</v>
      </c>
    </row>
    <row r="2027" spans="1:26" ht="14.5" x14ac:dyDescent="0.35">
      <c r="A2027" s="259" t="s">
        <v>14358</v>
      </c>
      <c r="B2027" s="259"/>
      <c r="C2027" s="260">
        <v>5847</v>
      </c>
      <c r="E2027" s="239" t="s">
        <v>2300</v>
      </c>
      <c r="F2027" s="239"/>
      <c r="G2027" s="240">
        <v>4093</v>
      </c>
      <c r="M2027" s="261" t="s">
        <v>51099</v>
      </c>
      <c r="N2027" s="262">
        <v>-63.7</v>
      </c>
      <c r="P2027" s="243" t="s">
        <v>18512</v>
      </c>
      <c r="Q2027" s="244">
        <v>7784.86</v>
      </c>
      <c r="R2027" s="104"/>
      <c r="S2027" s="235" t="s">
        <v>15804</v>
      </c>
      <c r="T2027" s="236">
        <v>14881.96</v>
      </c>
      <c r="V2027" s="266" t="s">
        <v>14679</v>
      </c>
      <c r="W2027" s="267">
        <v>5847</v>
      </c>
      <c r="Y2027" s="245" t="s">
        <v>12048</v>
      </c>
      <c r="Z2027" s="246">
        <v>3729</v>
      </c>
    </row>
    <row r="2028" spans="1:26" ht="14.5" x14ac:dyDescent="0.35">
      <c r="A2028" s="259" t="s">
        <v>14169</v>
      </c>
      <c r="B2028" s="259"/>
      <c r="C2028" s="260">
        <v>9662.4</v>
      </c>
      <c r="E2028" s="239" t="s">
        <v>2301</v>
      </c>
      <c r="F2028" s="239"/>
      <c r="G2028" s="240">
        <v>22425.5</v>
      </c>
      <c r="M2028" s="261" t="s">
        <v>49975</v>
      </c>
      <c r="N2028" s="262">
        <v>67808.03</v>
      </c>
      <c r="P2028" s="243" t="s">
        <v>18513</v>
      </c>
      <c r="Q2028" s="244">
        <v>45718.080000000002</v>
      </c>
      <c r="R2028" s="104"/>
      <c r="S2028" s="235" t="s">
        <v>15805</v>
      </c>
      <c r="T2028" s="236">
        <v>18045.7</v>
      </c>
      <c r="V2028" s="266" t="s">
        <v>14490</v>
      </c>
      <c r="W2028" s="267">
        <v>9662.4</v>
      </c>
      <c r="Y2028" s="245" t="s">
        <v>10393</v>
      </c>
      <c r="Z2028" s="246">
        <v>2281</v>
      </c>
    </row>
    <row r="2029" spans="1:26" ht="14.5" x14ac:dyDescent="0.35">
      <c r="A2029" s="259" t="s">
        <v>14361</v>
      </c>
      <c r="B2029" s="259"/>
      <c r="C2029" s="260">
        <v>2681</v>
      </c>
      <c r="E2029" s="239" t="s">
        <v>2302</v>
      </c>
      <c r="F2029" s="239"/>
      <c r="G2029" s="240">
        <v>14582</v>
      </c>
      <c r="M2029" s="261" t="s">
        <v>49976</v>
      </c>
      <c r="N2029" s="262">
        <v>17637.23</v>
      </c>
      <c r="P2029" s="243" t="s">
        <v>18514</v>
      </c>
      <c r="Q2029" s="244">
        <v>34159.120000000003</v>
      </c>
      <c r="R2029" s="104"/>
      <c r="S2029" s="235" t="s">
        <v>15806</v>
      </c>
      <c r="T2029" s="236">
        <v>18315.48</v>
      </c>
      <c r="V2029" s="266" t="s">
        <v>14682</v>
      </c>
      <c r="W2029" s="267">
        <v>2681</v>
      </c>
      <c r="Y2029" s="245" t="s">
        <v>12312</v>
      </c>
      <c r="Z2029" s="246">
        <v>1891</v>
      </c>
    </row>
    <row r="2030" spans="1:26" ht="14.5" x14ac:dyDescent="0.35">
      <c r="A2030" s="259" t="s">
        <v>14364</v>
      </c>
      <c r="B2030" s="259"/>
      <c r="C2030" s="260">
        <v>5279</v>
      </c>
      <c r="E2030" s="239" t="s">
        <v>2303</v>
      </c>
      <c r="F2030" s="239"/>
      <c r="G2030" s="240">
        <v>436393</v>
      </c>
      <c r="M2030" s="261" t="s">
        <v>49977</v>
      </c>
      <c r="N2030" s="262">
        <v>6536.54</v>
      </c>
      <c r="P2030" s="243" t="s">
        <v>18515</v>
      </c>
      <c r="Q2030" s="244">
        <v>1895.01</v>
      </c>
      <c r="R2030" s="104"/>
      <c r="S2030" s="235" t="s">
        <v>15807</v>
      </c>
      <c r="T2030" s="236">
        <v>18031.21</v>
      </c>
      <c r="V2030" s="266" t="s">
        <v>14685</v>
      </c>
      <c r="W2030" s="267">
        <v>5279</v>
      </c>
      <c r="Y2030" s="245" t="s">
        <v>10526</v>
      </c>
      <c r="Z2030" s="246">
        <v>9666</v>
      </c>
    </row>
    <row r="2031" spans="1:26" ht="14.5" x14ac:dyDescent="0.35">
      <c r="A2031" s="259" t="s">
        <v>14366</v>
      </c>
      <c r="B2031" s="259"/>
      <c r="C2031" s="260">
        <v>3143</v>
      </c>
      <c r="E2031" s="239" t="s">
        <v>2304</v>
      </c>
      <c r="F2031" s="239"/>
      <c r="G2031" s="240">
        <v>2915</v>
      </c>
      <c r="M2031" s="261" t="s">
        <v>55811</v>
      </c>
      <c r="N2031" s="262">
        <v>10453.73</v>
      </c>
      <c r="P2031" s="243" t="s">
        <v>18516</v>
      </c>
      <c r="Q2031" s="244">
        <v>15768.87</v>
      </c>
      <c r="R2031" s="104"/>
      <c r="S2031" s="235" t="s">
        <v>34311</v>
      </c>
      <c r="T2031" s="236">
        <v>60244.06</v>
      </c>
      <c r="V2031" s="266" t="s">
        <v>14687</v>
      </c>
      <c r="W2031" s="267">
        <v>3143</v>
      </c>
      <c r="Y2031" s="245" t="s">
        <v>10577</v>
      </c>
      <c r="Z2031" s="246">
        <v>4132</v>
      </c>
    </row>
    <row r="2032" spans="1:26" ht="14.5" x14ac:dyDescent="0.35">
      <c r="A2032" s="259" t="s">
        <v>14367</v>
      </c>
      <c r="B2032" s="259"/>
      <c r="C2032" s="260">
        <v>1968</v>
      </c>
      <c r="E2032" s="239" t="s">
        <v>2305</v>
      </c>
      <c r="F2032" s="239"/>
      <c r="G2032" s="240">
        <v>235206</v>
      </c>
      <c r="M2032" s="261" t="s">
        <v>36564</v>
      </c>
      <c r="N2032" s="262">
        <v>47980.61</v>
      </c>
      <c r="P2032" s="243" t="s">
        <v>18517</v>
      </c>
      <c r="Q2032" s="244">
        <v>2989</v>
      </c>
      <c r="R2032" s="104"/>
      <c r="S2032" s="235" t="s">
        <v>15808</v>
      </c>
      <c r="T2032" s="236">
        <v>149915.45000000001</v>
      </c>
      <c r="V2032" s="266" t="s">
        <v>14688</v>
      </c>
      <c r="W2032" s="267">
        <v>1968</v>
      </c>
      <c r="Y2032" s="245" t="s">
        <v>13183</v>
      </c>
      <c r="Z2032" s="246">
        <v>4380</v>
      </c>
    </row>
    <row r="2033" spans="1:26" ht="14.5" x14ac:dyDescent="0.35">
      <c r="A2033" s="259" t="s">
        <v>14369</v>
      </c>
      <c r="B2033" s="259"/>
      <c r="C2033" s="260">
        <v>1150</v>
      </c>
      <c r="E2033" s="239" t="s">
        <v>2306</v>
      </c>
      <c r="F2033" s="239"/>
      <c r="G2033" s="240">
        <v>6830</v>
      </c>
      <c r="M2033" s="261" t="s">
        <v>52982</v>
      </c>
      <c r="N2033" s="262">
        <v>12948.6</v>
      </c>
      <c r="P2033" s="243" t="s">
        <v>18518</v>
      </c>
      <c r="Q2033" s="244">
        <v>11820.5</v>
      </c>
      <c r="R2033" s="104"/>
      <c r="S2033" s="235" t="s">
        <v>15809</v>
      </c>
      <c r="T2033" s="236">
        <v>54872.85</v>
      </c>
      <c r="V2033" s="266" t="s">
        <v>14690</v>
      </c>
      <c r="W2033" s="267">
        <v>1150</v>
      </c>
      <c r="Y2033" s="245" t="s">
        <v>13382</v>
      </c>
      <c r="Z2033" s="246">
        <v>5852</v>
      </c>
    </row>
    <row r="2034" spans="1:26" ht="14.5" x14ac:dyDescent="0.35">
      <c r="A2034" s="259" t="s">
        <v>14172</v>
      </c>
      <c r="B2034" s="259"/>
      <c r="C2034" s="260">
        <v>115622</v>
      </c>
      <c r="E2034" s="239" t="s">
        <v>2307</v>
      </c>
      <c r="F2034" s="239"/>
      <c r="G2034" s="240">
        <v>8360.26</v>
      </c>
      <c r="M2034" s="261" t="s">
        <v>35140</v>
      </c>
      <c r="N2034" s="262">
        <v>34090.74</v>
      </c>
      <c r="P2034" s="243" t="s">
        <v>18519</v>
      </c>
      <c r="Q2034" s="244">
        <v>1477.56</v>
      </c>
      <c r="R2034" s="104"/>
      <c r="S2034" s="235" t="s">
        <v>15810</v>
      </c>
      <c r="T2034" s="236">
        <v>51714.34</v>
      </c>
      <c r="V2034" s="266" t="s">
        <v>14493</v>
      </c>
      <c r="W2034" s="267">
        <v>115622</v>
      </c>
      <c r="Y2034" s="245" t="s">
        <v>10755</v>
      </c>
      <c r="Z2034" s="246">
        <v>75915.600000000006</v>
      </c>
    </row>
    <row r="2035" spans="1:26" ht="14.5" x14ac:dyDescent="0.35">
      <c r="A2035" s="259" t="s">
        <v>14372</v>
      </c>
      <c r="B2035" s="259"/>
      <c r="C2035" s="260">
        <v>235.5</v>
      </c>
      <c r="E2035" s="239" t="s">
        <v>2308</v>
      </c>
      <c r="F2035" s="239"/>
      <c r="G2035" s="240">
        <v>407638</v>
      </c>
      <c r="M2035" s="261" t="s">
        <v>35141</v>
      </c>
      <c r="N2035" s="262">
        <v>6857.93</v>
      </c>
      <c r="P2035" s="243" t="s">
        <v>18520</v>
      </c>
      <c r="Q2035" s="244">
        <v>1237.73</v>
      </c>
      <c r="R2035" s="104"/>
      <c r="S2035" s="235" t="s">
        <v>15811</v>
      </c>
      <c r="T2035" s="236">
        <v>27547.35</v>
      </c>
      <c r="V2035" s="266" t="s">
        <v>14693</v>
      </c>
      <c r="W2035" s="267">
        <v>235.5</v>
      </c>
      <c r="Y2035" s="245" t="s">
        <v>7797</v>
      </c>
      <c r="Z2035" s="246">
        <v>1636</v>
      </c>
    </row>
    <row r="2036" spans="1:26" ht="14.5" x14ac:dyDescent="0.35">
      <c r="A2036" s="259" t="s">
        <v>14373</v>
      </c>
      <c r="B2036" s="259"/>
      <c r="C2036" s="260">
        <v>6995</v>
      </c>
      <c r="E2036" s="239" t="s">
        <v>2309</v>
      </c>
      <c r="F2036" s="239"/>
      <c r="G2036" s="240">
        <v>156486</v>
      </c>
      <c r="M2036" s="261" t="s">
        <v>35142</v>
      </c>
      <c r="N2036" s="262">
        <v>20962.099999999999</v>
      </c>
      <c r="P2036" s="243" t="s">
        <v>18521</v>
      </c>
      <c r="Q2036" s="244">
        <v>6829.26</v>
      </c>
      <c r="R2036" s="104"/>
      <c r="S2036" s="235" t="s">
        <v>15812</v>
      </c>
      <c r="T2036" s="236">
        <v>33393.35</v>
      </c>
      <c r="V2036" s="266" t="s">
        <v>14694</v>
      </c>
      <c r="W2036" s="267">
        <v>6995</v>
      </c>
      <c r="Y2036" s="245" t="s">
        <v>7995</v>
      </c>
      <c r="Z2036" s="246">
        <v>493</v>
      </c>
    </row>
    <row r="2037" spans="1:26" ht="14.5" x14ac:dyDescent="0.35">
      <c r="A2037" s="259" t="s">
        <v>14175</v>
      </c>
      <c r="B2037" s="259"/>
      <c r="C2037" s="260">
        <v>9327.5</v>
      </c>
      <c r="E2037" s="239" t="s">
        <v>2310</v>
      </c>
      <c r="F2037" s="239"/>
      <c r="G2037" s="240">
        <v>507258.64</v>
      </c>
      <c r="M2037" s="261" t="s">
        <v>36565</v>
      </c>
      <c r="N2037" s="262">
        <v>9185.69</v>
      </c>
      <c r="P2037" s="243" t="s">
        <v>18522</v>
      </c>
      <c r="Q2037" s="244">
        <v>8644.76</v>
      </c>
      <c r="R2037" s="104"/>
      <c r="S2037" s="235" t="s">
        <v>25305</v>
      </c>
      <c r="T2037" s="236">
        <v>8517.76</v>
      </c>
      <c r="V2037" s="266" t="s">
        <v>14496</v>
      </c>
      <c r="W2037" s="267">
        <v>9327.5</v>
      </c>
      <c r="Y2037" s="245" t="s">
        <v>8264</v>
      </c>
      <c r="Z2037" s="246">
        <v>4933</v>
      </c>
    </row>
    <row r="2038" spans="1:26" ht="14.5" x14ac:dyDescent="0.35">
      <c r="A2038" s="259" t="s">
        <v>38879</v>
      </c>
      <c r="B2038" s="259"/>
      <c r="C2038" s="260">
        <v>28600.2</v>
      </c>
      <c r="E2038" s="239" t="s">
        <v>2311</v>
      </c>
      <c r="F2038" s="239"/>
      <c r="G2038" s="240">
        <v>306918.24</v>
      </c>
      <c r="M2038" s="261" t="s">
        <v>38020</v>
      </c>
      <c r="N2038" s="262">
        <v>84185.33</v>
      </c>
      <c r="P2038" s="243" t="s">
        <v>18523</v>
      </c>
      <c r="Q2038" s="244">
        <v>21386.41</v>
      </c>
      <c r="R2038" s="104"/>
      <c r="S2038" s="235" t="s">
        <v>34312</v>
      </c>
      <c r="T2038" s="236">
        <v>23110.92</v>
      </c>
      <c r="V2038" s="266" t="s">
        <v>40244</v>
      </c>
      <c r="W2038" s="267">
        <v>28600.2</v>
      </c>
      <c r="Y2038" s="245" t="s">
        <v>8674</v>
      </c>
      <c r="Z2038" s="246">
        <v>821</v>
      </c>
    </row>
    <row r="2039" spans="1:26" ht="14.5" x14ac:dyDescent="0.35">
      <c r="A2039" s="259" t="s">
        <v>38880</v>
      </c>
      <c r="B2039" s="259"/>
      <c r="C2039" s="260">
        <v>9816</v>
      </c>
      <c r="E2039" s="239" t="s">
        <v>2312</v>
      </c>
      <c r="F2039" s="239"/>
      <c r="G2039" s="240">
        <v>39670</v>
      </c>
      <c r="M2039" s="261" t="s">
        <v>36566</v>
      </c>
      <c r="N2039" s="262">
        <v>8957.77</v>
      </c>
      <c r="P2039" s="243" t="s">
        <v>18524</v>
      </c>
      <c r="Q2039" s="244">
        <v>23.43</v>
      </c>
      <c r="R2039" s="104"/>
      <c r="S2039" s="235" t="s">
        <v>25310</v>
      </c>
      <c r="T2039" s="236">
        <v>14007.53</v>
      </c>
      <c r="V2039" s="266" t="s">
        <v>40249</v>
      </c>
      <c r="W2039" s="267">
        <v>9816</v>
      </c>
      <c r="Y2039" s="245" t="s">
        <v>8943</v>
      </c>
      <c r="Z2039" s="246">
        <v>5128.6000000000004</v>
      </c>
    </row>
    <row r="2040" spans="1:26" ht="14.5" x14ac:dyDescent="0.35">
      <c r="A2040" s="259" t="s">
        <v>38882</v>
      </c>
      <c r="B2040" s="259"/>
      <c r="C2040" s="260">
        <v>20440</v>
      </c>
      <c r="E2040" s="239" t="s">
        <v>2313</v>
      </c>
      <c r="F2040" s="239"/>
      <c r="G2040" s="240">
        <v>227882</v>
      </c>
      <c r="M2040" s="261" t="s">
        <v>35143</v>
      </c>
      <c r="N2040" s="262">
        <v>4743.5200000000004</v>
      </c>
      <c r="P2040" s="243" t="s">
        <v>18525</v>
      </c>
      <c r="Q2040" s="244">
        <v>3132</v>
      </c>
      <c r="R2040" s="104"/>
      <c r="S2040" s="235" t="s">
        <v>15813</v>
      </c>
      <c r="T2040" s="236">
        <v>504.5</v>
      </c>
      <c r="V2040" s="266" t="s">
        <v>40259</v>
      </c>
      <c r="W2040" s="267">
        <v>20440</v>
      </c>
      <c r="Y2040" s="245" t="s">
        <v>9410</v>
      </c>
      <c r="Z2040" s="246">
        <v>6255</v>
      </c>
    </row>
    <row r="2041" spans="1:26" ht="14.5" x14ac:dyDescent="0.35">
      <c r="A2041" s="259" t="s">
        <v>38883</v>
      </c>
      <c r="B2041" s="259"/>
      <c r="C2041" s="260">
        <v>13213.65</v>
      </c>
      <c r="E2041" s="239" t="s">
        <v>2314</v>
      </c>
      <c r="F2041" s="239"/>
      <c r="G2041" s="240">
        <v>342211.34</v>
      </c>
      <c r="M2041" s="261" t="s">
        <v>35144</v>
      </c>
      <c r="N2041" s="262">
        <v>1048.1400000000001</v>
      </c>
      <c r="P2041" s="243" t="s">
        <v>18526</v>
      </c>
      <c r="Q2041" s="244">
        <v>6000</v>
      </c>
      <c r="R2041" s="104"/>
      <c r="S2041" s="235" t="s">
        <v>15814</v>
      </c>
      <c r="T2041" s="236">
        <v>78514.67</v>
      </c>
      <c r="V2041" s="266" t="s">
        <v>40264</v>
      </c>
      <c r="W2041" s="267">
        <v>13213.65</v>
      </c>
      <c r="Y2041" s="245" t="s">
        <v>9600</v>
      </c>
      <c r="Z2041" s="246">
        <v>2000</v>
      </c>
    </row>
    <row r="2042" spans="1:26" ht="14.5" x14ac:dyDescent="0.35">
      <c r="A2042" s="259" t="s">
        <v>38885</v>
      </c>
      <c r="B2042" s="259"/>
      <c r="C2042" s="260">
        <v>20378.78</v>
      </c>
      <c r="E2042" s="239" t="s">
        <v>2315</v>
      </c>
      <c r="F2042" s="239"/>
      <c r="G2042" s="240">
        <v>41150</v>
      </c>
      <c r="M2042" s="261" t="s">
        <v>35145</v>
      </c>
      <c r="N2042" s="262">
        <v>2928.81</v>
      </c>
      <c r="P2042" s="243" t="s">
        <v>18527</v>
      </c>
      <c r="Q2042" s="244">
        <v>34159.120000000003</v>
      </c>
      <c r="R2042" s="104"/>
      <c r="S2042" s="235" t="s">
        <v>25311</v>
      </c>
      <c r="T2042" s="236">
        <v>3134.3</v>
      </c>
      <c r="V2042" s="266" t="s">
        <v>40273</v>
      </c>
      <c r="W2042" s="267">
        <v>20378.78</v>
      </c>
      <c r="Y2042" s="245" t="s">
        <v>9860</v>
      </c>
      <c r="Z2042" s="246">
        <v>3283.98</v>
      </c>
    </row>
    <row r="2043" spans="1:26" ht="14.5" x14ac:dyDescent="0.35">
      <c r="A2043" s="259" t="s">
        <v>38886</v>
      </c>
      <c r="B2043" s="259"/>
      <c r="C2043" s="260">
        <v>13834</v>
      </c>
      <c r="E2043" s="239" t="s">
        <v>2316</v>
      </c>
      <c r="F2043" s="239"/>
      <c r="G2043" s="240">
        <v>94782.58</v>
      </c>
      <c r="M2043" s="261" t="s">
        <v>55812</v>
      </c>
      <c r="N2043" s="262">
        <v>2009.13</v>
      </c>
      <c r="P2043" s="243" t="s">
        <v>18528</v>
      </c>
      <c r="Q2043" s="244">
        <v>6000</v>
      </c>
      <c r="R2043" s="104"/>
      <c r="S2043" s="235" t="s">
        <v>34313</v>
      </c>
      <c r="T2043" s="236">
        <v>45000</v>
      </c>
      <c r="V2043" s="266" t="s">
        <v>40282</v>
      </c>
      <c r="W2043" s="267">
        <v>13834</v>
      </c>
      <c r="Y2043" s="245" t="s">
        <v>12027</v>
      </c>
      <c r="Z2043" s="246">
        <v>7947.77</v>
      </c>
    </row>
    <row r="2044" spans="1:26" ht="14.5" x14ac:dyDescent="0.35">
      <c r="A2044" s="259" t="s">
        <v>38888</v>
      </c>
      <c r="B2044" s="259"/>
      <c r="C2044" s="260">
        <v>87839.5</v>
      </c>
      <c r="E2044" s="239" t="s">
        <v>2317</v>
      </c>
      <c r="F2044" s="239"/>
      <c r="G2044" s="240">
        <v>28844</v>
      </c>
      <c r="M2044" s="261" t="s">
        <v>36567</v>
      </c>
      <c r="N2044" s="262">
        <v>32660.37</v>
      </c>
      <c r="P2044" s="243" t="s">
        <v>18529</v>
      </c>
      <c r="Q2044" s="244">
        <v>1895.01</v>
      </c>
      <c r="R2044" s="104"/>
      <c r="S2044" s="235" t="s">
        <v>15815</v>
      </c>
      <c r="T2044" s="236">
        <v>724218.16</v>
      </c>
      <c r="V2044" s="266" t="s">
        <v>40302</v>
      </c>
      <c r="W2044" s="267">
        <v>87839.5</v>
      </c>
      <c r="Y2044" s="245" t="s">
        <v>10394</v>
      </c>
      <c r="Z2044" s="246">
        <v>1818</v>
      </c>
    </row>
    <row r="2045" spans="1:26" ht="14.5" x14ac:dyDescent="0.35">
      <c r="A2045" s="259" t="s">
        <v>38889</v>
      </c>
      <c r="B2045" s="259"/>
      <c r="C2045" s="260">
        <v>130185.51</v>
      </c>
      <c r="E2045" s="239" t="s">
        <v>2318</v>
      </c>
      <c r="F2045" s="239"/>
      <c r="G2045" s="240">
        <v>44566</v>
      </c>
      <c r="M2045" s="261" t="s">
        <v>55813</v>
      </c>
      <c r="N2045" s="262">
        <v>10942.5</v>
      </c>
      <c r="P2045" s="243" t="s">
        <v>18530</v>
      </c>
      <c r="Q2045" s="244">
        <v>2989</v>
      </c>
      <c r="R2045" s="104"/>
      <c r="S2045" s="235" t="s">
        <v>15816</v>
      </c>
      <c r="T2045" s="236">
        <v>226114.75</v>
      </c>
      <c r="V2045" s="266" t="s">
        <v>40315</v>
      </c>
      <c r="W2045" s="267">
        <v>130185.51</v>
      </c>
      <c r="Y2045" s="245" t="s">
        <v>12653</v>
      </c>
      <c r="Z2045" s="246">
        <v>9666</v>
      </c>
    </row>
    <row r="2046" spans="1:26" ht="14.5" x14ac:dyDescent="0.35">
      <c r="A2046" s="259" t="s">
        <v>38890</v>
      </c>
      <c r="B2046" s="259"/>
      <c r="C2046" s="260">
        <v>30151.81</v>
      </c>
      <c r="E2046" s="239" t="s">
        <v>2319</v>
      </c>
      <c r="F2046" s="239"/>
      <c r="G2046" s="240">
        <v>1080</v>
      </c>
      <c r="M2046" s="261" t="s">
        <v>47571</v>
      </c>
      <c r="N2046" s="262">
        <v>147800.93</v>
      </c>
      <c r="P2046" s="243" t="s">
        <v>18531</v>
      </c>
      <c r="Q2046" s="244">
        <v>64449.8</v>
      </c>
      <c r="R2046" s="104"/>
      <c r="S2046" s="235" t="s">
        <v>15817</v>
      </c>
      <c r="T2046" s="236">
        <v>543351.32999999996</v>
      </c>
      <c r="V2046" s="266" t="s">
        <v>40320</v>
      </c>
      <c r="W2046" s="267">
        <v>30151.81</v>
      </c>
      <c r="Y2046" s="245" t="s">
        <v>10756</v>
      </c>
      <c r="Z2046" s="246">
        <v>43982.35</v>
      </c>
    </row>
    <row r="2047" spans="1:26" ht="14.5" x14ac:dyDescent="0.35">
      <c r="A2047" s="259" t="s">
        <v>38891</v>
      </c>
      <c r="B2047" s="259"/>
      <c r="C2047" s="260">
        <v>82903</v>
      </c>
      <c r="E2047" s="239" t="s">
        <v>2320</v>
      </c>
      <c r="F2047" s="239"/>
      <c r="G2047" s="240">
        <v>30898.31</v>
      </c>
      <c r="M2047" s="261" t="s">
        <v>47572</v>
      </c>
      <c r="N2047" s="262">
        <v>695702.8</v>
      </c>
      <c r="P2047" s="243" t="s">
        <v>18532</v>
      </c>
      <c r="Q2047" s="244">
        <v>3132</v>
      </c>
      <c r="R2047" s="104"/>
      <c r="S2047" s="235" t="s">
        <v>15818</v>
      </c>
      <c r="T2047" s="236">
        <v>911777</v>
      </c>
      <c r="V2047" s="266" t="s">
        <v>40343</v>
      </c>
      <c r="W2047" s="267">
        <v>82903</v>
      </c>
      <c r="Y2047" s="245" t="s">
        <v>7591</v>
      </c>
      <c r="Z2047" s="246">
        <v>289951.64</v>
      </c>
    </row>
    <row r="2048" spans="1:26" ht="14.5" x14ac:dyDescent="0.35">
      <c r="A2048" s="259" t="s">
        <v>38892</v>
      </c>
      <c r="B2048" s="259"/>
      <c r="C2048" s="260">
        <v>91645.36</v>
      </c>
      <c r="E2048" s="239" t="s">
        <v>2321</v>
      </c>
      <c r="F2048" s="239"/>
      <c r="G2048" s="240">
        <v>234318.84</v>
      </c>
      <c r="M2048" s="261" t="s">
        <v>45027</v>
      </c>
      <c r="N2048" s="262">
        <v>17130.150000000001</v>
      </c>
      <c r="P2048" s="243" t="s">
        <v>18533</v>
      </c>
      <c r="Q2048" s="244">
        <v>23.43</v>
      </c>
      <c r="R2048" s="104"/>
      <c r="S2048" s="235" t="s">
        <v>15819</v>
      </c>
      <c r="T2048" s="236">
        <v>184017.89</v>
      </c>
      <c r="V2048" s="266" t="s">
        <v>40352</v>
      </c>
      <c r="W2048" s="267">
        <v>91645.36</v>
      </c>
      <c r="Y2048" s="245" t="s">
        <v>7798</v>
      </c>
      <c r="Z2048" s="246">
        <v>42887.25</v>
      </c>
    </row>
    <row r="2049" spans="1:26" ht="14.5" x14ac:dyDescent="0.35">
      <c r="A2049" s="259" t="s">
        <v>38893</v>
      </c>
      <c r="B2049" s="259"/>
      <c r="C2049" s="260">
        <v>37632.379999999997</v>
      </c>
      <c r="E2049" s="239" t="s">
        <v>2322</v>
      </c>
      <c r="F2049" s="239"/>
      <c r="G2049" s="240">
        <v>16131</v>
      </c>
      <c r="M2049" s="261" t="s">
        <v>45028</v>
      </c>
      <c r="N2049" s="262">
        <v>2753652.09</v>
      </c>
      <c r="P2049" s="243" t="s">
        <v>18534</v>
      </c>
      <c r="Q2049" s="244">
        <v>2715.29</v>
      </c>
      <c r="R2049" s="104"/>
      <c r="S2049" s="235" t="s">
        <v>15820</v>
      </c>
      <c r="T2049" s="236">
        <v>471828.74</v>
      </c>
      <c r="V2049" s="266" t="s">
        <v>40357</v>
      </c>
      <c r="W2049" s="267">
        <v>37632.379999999997</v>
      </c>
      <c r="Y2049" s="245" t="s">
        <v>8265</v>
      </c>
      <c r="Z2049" s="246">
        <v>299192</v>
      </c>
    </row>
    <row r="2050" spans="1:26" ht="14.5" x14ac:dyDescent="0.35">
      <c r="A2050" s="259" t="s">
        <v>38894</v>
      </c>
      <c r="B2050" s="259"/>
      <c r="C2050" s="260">
        <v>3136.5</v>
      </c>
      <c r="E2050" s="239" t="s">
        <v>2323</v>
      </c>
      <c r="F2050" s="239"/>
      <c r="G2050" s="240">
        <v>61909.81</v>
      </c>
      <c r="M2050" s="261" t="s">
        <v>36568</v>
      </c>
      <c r="N2050" s="262">
        <v>279126.39</v>
      </c>
      <c r="P2050" s="243" t="s">
        <v>18535</v>
      </c>
      <c r="Q2050" s="244">
        <v>161800</v>
      </c>
      <c r="R2050" s="104"/>
      <c r="S2050" s="235" t="s">
        <v>34314</v>
      </c>
      <c r="T2050" s="236">
        <v>294370.67</v>
      </c>
      <c r="V2050" s="266" t="s">
        <v>40365</v>
      </c>
      <c r="W2050" s="267">
        <v>3136.5</v>
      </c>
      <c r="Y2050" s="245" t="s">
        <v>8477</v>
      </c>
      <c r="Z2050" s="246">
        <v>597736</v>
      </c>
    </row>
    <row r="2051" spans="1:26" ht="14.5" x14ac:dyDescent="0.35">
      <c r="A2051" s="259" t="s">
        <v>38895</v>
      </c>
      <c r="B2051" s="259"/>
      <c r="C2051" s="260">
        <v>1622.48</v>
      </c>
      <c r="E2051" s="239" t="s">
        <v>2324</v>
      </c>
      <c r="F2051" s="239"/>
      <c r="G2051" s="240">
        <v>242825</v>
      </c>
      <c r="M2051" s="261" t="s">
        <v>36569</v>
      </c>
      <c r="N2051" s="262">
        <v>625559.66</v>
      </c>
      <c r="P2051" s="243" t="s">
        <v>18536</v>
      </c>
      <c r="Q2051" s="244">
        <v>12377.7</v>
      </c>
      <c r="R2051" s="104"/>
      <c r="S2051" s="235" t="s">
        <v>34315</v>
      </c>
      <c r="T2051" s="236">
        <v>22519.69</v>
      </c>
      <c r="V2051" s="266" t="s">
        <v>40374</v>
      </c>
      <c r="W2051" s="267">
        <v>1622.48</v>
      </c>
      <c r="Y2051" s="245" t="s">
        <v>8675</v>
      </c>
      <c r="Z2051" s="246">
        <v>27364.31</v>
      </c>
    </row>
    <row r="2052" spans="1:26" ht="14.5" x14ac:dyDescent="0.35">
      <c r="A2052" s="259" t="s">
        <v>38896</v>
      </c>
      <c r="B2052" s="259"/>
      <c r="C2052" s="260">
        <v>78188</v>
      </c>
      <c r="E2052" s="239" t="s">
        <v>2325</v>
      </c>
      <c r="F2052" s="239"/>
      <c r="G2052" s="240">
        <v>110226.39</v>
      </c>
      <c r="M2052" s="261" t="s">
        <v>36570</v>
      </c>
      <c r="N2052" s="262">
        <v>8293.68</v>
      </c>
      <c r="P2052" s="243" t="s">
        <v>18537</v>
      </c>
      <c r="Q2052" s="244">
        <v>35078.239999999998</v>
      </c>
      <c r="R2052" s="104"/>
      <c r="S2052" s="235" t="s">
        <v>34316</v>
      </c>
      <c r="T2052" s="236">
        <v>55293.43</v>
      </c>
      <c r="V2052" s="266" t="s">
        <v>40379</v>
      </c>
      <c r="W2052" s="267">
        <v>78188</v>
      </c>
      <c r="Y2052" s="245" t="s">
        <v>8944</v>
      </c>
      <c r="Z2052" s="246">
        <v>51752.7</v>
      </c>
    </row>
    <row r="2053" spans="1:26" ht="14.5" x14ac:dyDescent="0.35">
      <c r="A2053" s="259" t="s">
        <v>38897</v>
      </c>
      <c r="B2053" s="259"/>
      <c r="C2053" s="260">
        <v>11816.34</v>
      </c>
      <c r="E2053" s="239" t="s">
        <v>2326</v>
      </c>
      <c r="F2053" s="239"/>
      <c r="G2053" s="240">
        <v>1483.25</v>
      </c>
      <c r="M2053" s="261" t="s">
        <v>55814</v>
      </c>
      <c r="N2053" s="262">
        <v>21091.78</v>
      </c>
      <c r="P2053" s="243" t="s">
        <v>18538</v>
      </c>
      <c r="Q2053" s="244">
        <v>129210.48</v>
      </c>
      <c r="R2053" s="104"/>
      <c r="S2053" s="235" t="s">
        <v>34317</v>
      </c>
      <c r="T2053" s="236">
        <v>31420.74</v>
      </c>
      <c r="V2053" s="266" t="s">
        <v>40384</v>
      </c>
      <c r="W2053" s="267">
        <v>11816.34</v>
      </c>
      <c r="Y2053" s="245" t="s">
        <v>9212</v>
      </c>
      <c r="Z2053" s="246">
        <v>219430.89</v>
      </c>
    </row>
    <row r="2054" spans="1:26" ht="14.5" x14ac:dyDescent="0.35">
      <c r="A2054" s="259" t="s">
        <v>38898</v>
      </c>
      <c r="B2054" s="259"/>
      <c r="C2054" s="260">
        <v>55739.07</v>
      </c>
      <c r="E2054" s="239" t="s">
        <v>2327</v>
      </c>
      <c r="F2054" s="239"/>
      <c r="G2054" s="240">
        <v>2342893</v>
      </c>
      <c r="M2054" s="261" t="s">
        <v>38021</v>
      </c>
      <c r="N2054" s="262">
        <v>52088.5</v>
      </c>
      <c r="P2054" s="243" t="s">
        <v>18539</v>
      </c>
      <c r="Q2054" s="244">
        <v>139258.57999999999</v>
      </c>
      <c r="R2054" s="104"/>
      <c r="S2054" s="235" t="s">
        <v>34318</v>
      </c>
      <c r="T2054" s="236">
        <v>216275.73</v>
      </c>
      <c r="V2054" s="266" t="s">
        <v>40389</v>
      </c>
      <c r="W2054" s="267">
        <v>55739.07</v>
      </c>
      <c r="Y2054" s="245" t="s">
        <v>9411</v>
      </c>
      <c r="Z2054" s="246">
        <v>550110</v>
      </c>
    </row>
    <row r="2055" spans="1:26" ht="14.5" x14ac:dyDescent="0.35">
      <c r="A2055" s="259" t="s">
        <v>38899</v>
      </c>
      <c r="B2055" s="259"/>
      <c r="C2055" s="260">
        <v>17158.14</v>
      </c>
      <c r="E2055" s="239" t="s">
        <v>2328</v>
      </c>
      <c r="F2055" s="239"/>
      <c r="G2055" s="240">
        <v>18491.759999999998</v>
      </c>
      <c r="M2055" s="261" t="s">
        <v>55815</v>
      </c>
      <c r="N2055" s="262">
        <v>612984.56000000006</v>
      </c>
      <c r="P2055" s="243" t="s">
        <v>18540</v>
      </c>
      <c r="Q2055" s="244">
        <v>53035</v>
      </c>
      <c r="R2055" s="104"/>
      <c r="S2055" s="235" t="s">
        <v>34319</v>
      </c>
      <c r="T2055" s="236">
        <v>3855.85</v>
      </c>
      <c r="V2055" s="266" t="s">
        <v>40397</v>
      </c>
      <c r="W2055" s="267">
        <v>17158.14</v>
      </c>
      <c r="Y2055" s="245" t="s">
        <v>9861</v>
      </c>
      <c r="Z2055" s="246">
        <v>206304</v>
      </c>
    </row>
    <row r="2056" spans="1:26" ht="14.5" x14ac:dyDescent="0.35">
      <c r="A2056" s="259" t="s">
        <v>38900</v>
      </c>
      <c r="B2056" s="259"/>
      <c r="C2056" s="260">
        <v>109630</v>
      </c>
      <c r="E2056" s="239" t="s">
        <v>2329</v>
      </c>
      <c r="F2056" s="239"/>
      <c r="G2056" s="240">
        <v>19340</v>
      </c>
      <c r="M2056" s="261" t="s">
        <v>38022</v>
      </c>
      <c r="N2056" s="262">
        <v>119310.06</v>
      </c>
      <c r="P2056" s="243" t="s">
        <v>18541</v>
      </c>
      <c r="Q2056" s="244">
        <v>22003</v>
      </c>
      <c r="R2056" s="104"/>
      <c r="S2056" s="235" t="s">
        <v>34320</v>
      </c>
      <c r="T2056" s="236">
        <v>21014.3</v>
      </c>
      <c r="V2056" s="266" t="s">
        <v>40402</v>
      </c>
      <c r="W2056" s="267">
        <v>109630</v>
      </c>
      <c r="Y2056" s="245" t="s">
        <v>10187</v>
      </c>
      <c r="Z2056" s="246">
        <v>1059338.74</v>
      </c>
    </row>
    <row r="2057" spans="1:26" ht="14.5" x14ac:dyDescent="0.35">
      <c r="A2057" s="259" t="s">
        <v>38901</v>
      </c>
      <c r="B2057" s="259"/>
      <c r="C2057" s="260">
        <v>28681.27</v>
      </c>
      <c r="E2057" s="239" t="s">
        <v>2330</v>
      </c>
      <c r="F2057" s="239"/>
      <c r="G2057" s="240">
        <v>385696.35</v>
      </c>
      <c r="M2057" s="261" t="s">
        <v>35146</v>
      </c>
      <c r="N2057" s="262">
        <v>5113.33</v>
      </c>
      <c r="P2057" s="243" t="s">
        <v>18542</v>
      </c>
      <c r="Q2057" s="244">
        <v>222778</v>
      </c>
      <c r="R2057" s="104"/>
      <c r="S2057" s="235" t="s">
        <v>34321</v>
      </c>
      <c r="T2057" s="236">
        <v>886188.55</v>
      </c>
      <c r="V2057" s="266" t="s">
        <v>40407</v>
      </c>
      <c r="W2057" s="267">
        <v>28681.27</v>
      </c>
      <c r="Y2057" s="245" t="s">
        <v>12451</v>
      </c>
      <c r="Z2057" s="246">
        <v>3925.46</v>
      </c>
    </row>
    <row r="2058" spans="1:26" ht="14.5" x14ac:dyDescent="0.35">
      <c r="A2058" s="259" t="s">
        <v>38902</v>
      </c>
      <c r="B2058" s="259"/>
      <c r="C2058" s="260">
        <v>20392</v>
      </c>
      <c r="E2058" s="239" t="s">
        <v>2331</v>
      </c>
      <c r="F2058" s="239"/>
      <c r="G2058" s="240">
        <v>5441</v>
      </c>
      <c r="M2058" s="261" t="s">
        <v>41672</v>
      </c>
      <c r="N2058" s="262">
        <v>91353.95</v>
      </c>
      <c r="P2058" s="243" t="s">
        <v>15089</v>
      </c>
      <c r="Q2058" s="244">
        <v>19351.310000000001</v>
      </c>
      <c r="R2058" s="104"/>
      <c r="S2058" s="235" t="s">
        <v>34322</v>
      </c>
      <c r="T2058" s="236">
        <v>887479.93</v>
      </c>
      <c r="V2058" s="266" t="s">
        <v>40412</v>
      </c>
      <c r="W2058" s="267">
        <v>20392</v>
      </c>
      <c r="Y2058" s="245" t="s">
        <v>12654</v>
      </c>
      <c r="Z2058" s="246">
        <v>21810.32</v>
      </c>
    </row>
    <row r="2059" spans="1:26" ht="14.5" x14ac:dyDescent="0.35">
      <c r="A2059" s="259" t="s">
        <v>38903</v>
      </c>
      <c r="B2059" s="259"/>
      <c r="C2059" s="260">
        <v>63151</v>
      </c>
      <c r="E2059" s="239" t="s">
        <v>2332</v>
      </c>
      <c r="F2059" s="239"/>
      <c r="G2059" s="240">
        <v>241524.35</v>
      </c>
      <c r="M2059" s="261" t="s">
        <v>41673</v>
      </c>
      <c r="N2059" s="262">
        <v>556519.27</v>
      </c>
      <c r="P2059" s="243" t="s">
        <v>18543</v>
      </c>
      <c r="Q2059" s="244">
        <v>18017.560000000001</v>
      </c>
      <c r="R2059" s="104"/>
      <c r="S2059" s="235" t="s">
        <v>15821</v>
      </c>
      <c r="T2059" s="236">
        <v>724218.16</v>
      </c>
      <c r="V2059" s="266" t="s">
        <v>40417</v>
      </c>
      <c r="W2059" s="267">
        <v>63151</v>
      </c>
      <c r="Y2059" s="245" t="s">
        <v>13185</v>
      </c>
      <c r="Z2059" s="246">
        <v>2055313.7</v>
      </c>
    </row>
    <row r="2060" spans="1:26" ht="14.5" x14ac:dyDescent="0.35">
      <c r="A2060" s="259" t="s">
        <v>38904</v>
      </c>
      <c r="B2060" s="259"/>
      <c r="C2060" s="260">
        <v>21519</v>
      </c>
      <c r="E2060" s="239" t="s">
        <v>2333</v>
      </c>
      <c r="F2060" s="239"/>
      <c r="G2060" s="240">
        <v>42269</v>
      </c>
      <c r="M2060" s="261" t="s">
        <v>41674</v>
      </c>
      <c r="N2060" s="262">
        <v>66927.600000000006</v>
      </c>
      <c r="P2060" s="243" t="s">
        <v>15090</v>
      </c>
      <c r="Q2060" s="244">
        <v>2859.27</v>
      </c>
      <c r="R2060" s="104"/>
      <c r="S2060" s="235" t="s">
        <v>15822</v>
      </c>
      <c r="T2060" s="236">
        <v>226114.75</v>
      </c>
      <c r="V2060" s="266" t="s">
        <v>40432</v>
      </c>
      <c r="W2060" s="267">
        <v>21519</v>
      </c>
      <c r="Y2060" s="245" t="s">
        <v>10757</v>
      </c>
      <c r="Z2060" s="246">
        <v>5425117.0099999998</v>
      </c>
    </row>
    <row r="2061" spans="1:26" ht="14.5" x14ac:dyDescent="0.35">
      <c r="A2061" s="259" t="s">
        <v>38905</v>
      </c>
      <c r="B2061" s="259"/>
      <c r="C2061" s="260">
        <v>1350</v>
      </c>
      <c r="E2061" s="239" t="s">
        <v>2334</v>
      </c>
      <c r="F2061" s="239"/>
      <c r="G2061" s="240">
        <v>41976</v>
      </c>
      <c r="M2061" s="261" t="s">
        <v>42954</v>
      </c>
      <c r="N2061" s="262">
        <v>66139.5</v>
      </c>
      <c r="P2061" s="243" t="s">
        <v>15091</v>
      </c>
      <c r="Q2061" s="244">
        <v>5949.42</v>
      </c>
      <c r="R2061" s="104"/>
      <c r="S2061" s="235" t="s">
        <v>15823</v>
      </c>
      <c r="T2061" s="236">
        <v>837722</v>
      </c>
      <c r="V2061" s="266" t="s">
        <v>40437</v>
      </c>
      <c r="W2061" s="267">
        <v>1350</v>
      </c>
      <c r="Y2061" s="245" t="s">
        <v>7592</v>
      </c>
      <c r="Z2061" s="246">
        <v>16652</v>
      </c>
    </row>
    <row r="2062" spans="1:26" ht="14.5" x14ac:dyDescent="0.35">
      <c r="A2062" s="259" t="s">
        <v>38906</v>
      </c>
      <c r="B2062" s="259"/>
      <c r="C2062" s="260">
        <v>12810.38</v>
      </c>
      <c r="E2062" s="239" t="s">
        <v>2335</v>
      </c>
      <c r="F2062" s="239"/>
      <c r="G2062" s="240">
        <v>447953</v>
      </c>
      <c r="M2062" s="261" t="s">
        <v>45029</v>
      </c>
      <c r="N2062" s="262">
        <v>61488.04</v>
      </c>
      <c r="P2062" s="243" t="s">
        <v>18544</v>
      </c>
      <c r="Q2062" s="244">
        <v>71868.37</v>
      </c>
      <c r="R2062" s="104"/>
      <c r="S2062" s="235" t="s">
        <v>15824</v>
      </c>
      <c r="T2062" s="236">
        <v>911777</v>
      </c>
      <c r="V2062" s="266" t="s">
        <v>40442</v>
      </c>
      <c r="W2062" s="267">
        <v>12810.38</v>
      </c>
      <c r="Y2062" s="245" t="s">
        <v>7996</v>
      </c>
      <c r="Z2062" s="246">
        <v>323</v>
      </c>
    </row>
    <row r="2063" spans="1:26" ht="14.5" x14ac:dyDescent="0.35">
      <c r="A2063" s="259" t="s">
        <v>38907</v>
      </c>
      <c r="B2063" s="259"/>
      <c r="C2063" s="260">
        <v>6382.13</v>
      </c>
      <c r="E2063" s="239" t="s">
        <v>2912</v>
      </c>
      <c r="F2063" s="239"/>
      <c r="G2063" s="240">
        <v>36310863.469999999</v>
      </c>
      <c r="M2063" s="261" t="s">
        <v>45030</v>
      </c>
      <c r="N2063" s="262">
        <v>4706.05</v>
      </c>
      <c r="P2063" s="243" t="s">
        <v>18545</v>
      </c>
      <c r="Q2063" s="244">
        <v>1066.1400000000001</v>
      </c>
      <c r="R2063" s="104"/>
      <c r="S2063" s="235" t="s">
        <v>15825</v>
      </c>
      <c r="T2063" s="236">
        <v>206537.58</v>
      </c>
      <c r="V2063" s="266" t="s">
        <v>40448</v>
      </c>
      <c r="W2063" s="267">
        <v>6382.13</v>
      </c>
      <c r="Y2063" s="245" t="s">
        <v>8266</v>
      </c>
      <c r="Z2063" s="246">
        <v>3232</v>
      </c>
    </row>
    <row r="2064" spans="1:26" ht="14.5" x14ac:dyDescent="0.35">
      <c r="A2064" s="259" t="s">
        <v>38908</v>
      </c>
      <c r="B2064" s="259"/>
      <c r="C2064" s="260">
        <v>98400</v>
      </c>
      <c r="E2064" s="239" t="s">
        <v>2336</v>
      </c>
      <c r="F2064" s="239"/>
      <c r="G2064" s="240">
        <v>3729</v>
      </c>
      <c r="M2064" s="261" t="s">
        <v>45031</v>
      </c>
      <c r="N2064" s="262">
        <v>11993.91</v>
      </c>
      <c r="P2064" s="243" t="s">
        <v>15093</v>
      </c>
      <c r="Q2064" s="244">
        <v>6101.7</v>
      </c>
      <c r="R2064" s="104"/>
      <c r="S2064" s="235" t="s">
        <v>15826</v>
      </c>
      <c r="T2064" s="236">
        <v>527122.17000000004</v>
      </c>
      <c r="V2064" s="266" t="s">
        <v>40453</v>
      </c>
      <c r="W2064" s="267">
        <v>98400</v>
      </c>
      <c r="Y2064" s="245" t="s">
        <v>8676</v>
      </c>
      <c r="Z2064" s="246">
        <v>538</v>
      </c>
    </row>
    <row r="2065" spans="1:26" ht="14.5" x14ac:dyDescent="0.35">
      <c r="A2065" s="259" t="s">
        <v>38909</v>
      </c>
      <c r="B2065" s="259"/>
      <c r="C2065" s="260">
        <v>37560</v>
      </c>
      <c r="E2065" s="239" t="s">
        <v>2337</v>
      </c>
      <c r="F2065" s="239"/>
      <c r="G2065" s="240">
        <v>44789</v>
      </c>
      <c r="M2065" s="261" t="s">
        <v>55816</v>
      </c>
      <c r="N2065" s="262">
        <v>9216</v>
      </c>
      <c r="P2065" s="243" t="s">
        <v>18546</v>
      </c>
      <c r="Q2065" s="244">
        <v>94043.23</v>
      </c>
      <c r="R2065" s="104"/>
      <c r="S2065" s="235" t="s">
        <v>25453</v>
      </c>
      <c r="T2065" s="236">
        <v>31420.74</v>
      </c>
      <c r="V2065" s="266" t="s">
        <v>40462</v>
      </c>
      <c r="W2065" s="267">
        <v>37560</v>
      </c>
      <c r="Y2065" s="245" t="s">
        <v>8945</v>
      </c>
      <c r="Z2065" s="246">
        <v>1906</v>
      </c>
    </row>
    <row r="2066" spans="1:26" ht="14.5" x14ac:dyDescent="0.35">
      <c r="A2066" s="259" t="s">
        <v>38910</v>
      </c>
      <c r="B2066" s="259"/>
      <c r="C2066" s="260">
        <v>14860.03</v>
      </c>
      <c r="E2066" s="239" t="s">
        <v>2338</v>
      </c>
      <c r="F2066" s="239"/>
      <c r="G2066" s="240">
        <v>2000</v>
      </c>
      <c r="M2066" s="261" t="s">
        <v>55817</v>
      </c>
      <c r="N2066" s="262">
        <v>41350</v>
      </c>
      <c r="P2066" s="243" t="s">
        <v>18547</v>
      </c>
      <c r="Q2066" s="244">
        <v>177419</v>
      </c>
      <c r="R2066" s="104"/>
      <c r="S2066" s="235" t="s">
        <v>25456</v>
      </c>
      <c r="T2066" s="236">
        <v>216275.73</v>
      </c>
      <c r="V2066" s="266" t="s">
        <v>40467</v>
      </c>
      <c r="W2066" s="267">
        <v>14860.03</v>
      </c>
      <c r="Y2066" s="245" t="s">
        <v>9412</v>
      </c>
      <c r="Z2066" s="246">
        <v>6621</v>
      </c>
    </row>
    <row r="2067" spans="1:26" ht="14.5" x14ac:dyDescent="0.35">
      <c r="A2067" s="259" t="s">
        <v>38912</v>
      </c>
      <c r="B2067" s="259"/>
      <c r="C2067" s="260">
        <v>92417.64</v>
      </c>
      <c r="E2067" s="239" t="s">
        <v>2339</v>
      </c>
      <c r="F2067" s="239"/>
      <c r="G2067" s="240">
        <v>2000</v>
      </c>
      <c r="M2067" s="261" t="s">
        <v>55818</v>
      </c>
      <c r="N2067" s="262">
        <v>3868.34</v>
      </c>
      <c r="P2067" s="243" t="s">
        <v>18548</v>
      </c>
      <c r="Q2067" s="244">
        <v>82165</v>
      </c>
      <c r="R2067" s="104"/>
      <c r="S2067" s="235" t="s">
        <v>25461</v>
      </c>
      <c r="T2067" s="236">
        <v>3855.85</v>
      </c>
      <c r="V2067" s="266" t="s">
        <v>40480</v>
      </c>
      <c r="W2067" s="267">
        <v>92417.64</v>
      </c>
      <c r="Y2067" s="245" t="s">
        <v>9862</v>
      </c>
      <c r="Z2067" s="246">
        <v>1522</v>
      </c>
    </row>
    <row r="2068" spans="1:26" ht="14.5" x14ac:dyDescent="0.35">
      <c r="A2068" s="259" t="s">
        <v>38913</v>
      </c>
      <c r="B2068" s="259"/>
      <c r="C2068" s="260">
        <v>297467.11</v>
      </c>
      <c r="E2068" s="239" t="s">
        <v>2340</v>
      </c>
      <c r="F2068" s="239"/>
      <c r="G2068" s="240">
        <v>768</v>
      </c>
      <c r="M2068" s="261" t="s">
        <v>55819</v>
      </c>
      <c r="N2068" s="262">
        <v>12186.41</v>
      </c>
      <c r="P2068" s="243" t="s">
        <v>18549</v>
      </c>
      <c r="Q2068" s="244">
        <v>43884.59</v>
      </c>
      <c r="R2068" s="104"/>
      <c r="S2068" s="235" t="s">
        <v>25463</v>
      </c>
      <c r="T2068" s="236">
        <v>21014.3</v>
      </c>
      <c r="V2068" s="266" t="s">
        <v>40485</v>
      </c>
      <c r="W2068" s="267">
        <v>297467.11</v>
      </c>
      <c r="Y2068" s="245" t="s">
        <v>10188</v>
      </c>
      <c r="Z2068" s="246">
        <v>75081.91</v>
      </c>
    </row>
    <row r="2069" spans="1:26" ht="14.5" x14ac:dyDescent="0.35">
      <c r="A2069" s="259" t="s">
        <v>37879</v>
      </c>
      <c r="B2069" s="259"/>
      <c r="C2069" s="260">
        <v>3871</v>
      </c>
      <c r="E2069" s="239" t="s">
        <v>2341</v>
      </c>
      <c r="F2069" s="239"/>
      <c r="G2069" s="240">
        <v>1700</v>
      </c>
      <c r="M2069" s="261" t="s">
        <v>55820</v>
      </c>
      <c r="N2069" s="262">
        <v>3250</v>
      </c>
      <c r="P2069" s="243" t="s">
        <v>18550</v>
      </c>
      <c r="Q2069" s="244">
        <v>54912.42</v>
      </c>
      <c r="R2069" s="104"/>
      <c r="S2069" s="235" t="s">
        <v>25465</v>
      </c>
      <c r="T2069" s="236">
        <v>886188.55</v>
      </c>
      <c r="V2069" s="266" t="s">
        <v>38874</v>
      </c>
      <c r="W2069" s="267">
        <v>3871</v>
      </c>
      <c r="Y2069" s="245" t="s">
        <v>10395</v>
      </c>
      <c r="Z2069" s="246">
        <v>1191</v>
      </c>
    </row>
    <row r="2070" spans="1:26" ht="14.5" x14ac:dyDescent="0.35">
      <c r="A2070" s="259" t="s">
        <v>38914</v>
      </c>
      <c r="B2070" s="259"/>
      <c r="C2070" s="260">
        <v>30159</v>
      </c>
      <c r="E2070" s="239" t="s">
        <v>2342</v>
      </c>
      <c r="F2070" s="239"/>
      <c r="G2070" s="240">
        <v>7700</v>
      </c>
      <c r="M2070" s="261" t="s">
        <v>55821</v>
      </c>
      <c r="N2070" s="262">
        <v>6743</v>
      </c>
      <c r="P2070" s="243" t="s">
        <v>18551</v>
      </c>
      <c r="Q2070" s="244">
        <v>5445.84</v>
      </c>
      <c r="R2070" s="104"/>
      <c r="S2070" s="235" t="s">
        <v>34323</v>
      </c>
      <c r="T2070" s="236">
        <v>887479.93</v>
      </c>
      <c r="V2070" s="266" t="s">
        <v>40496</v>
      </c>
      <c r="W2070" s="267">
        <v>30159</v>
      </c>
      <c r="Y2070" s="245" t="s">
        <v>12314</v>
      </c>
      <c r="Z2070" s="246">
        <v>5074</v>
      </c>
    </row>
    <row r="2071" spans="1:26" ht="14.5" x14ac:dyDescent="0.35">
      <c r="A2071" s="259" t="s">
        <v>38915</v>
      </c>
      <c r="B2071" s="259"/>
      <c r="C2071" s="260">
        <v>35956.839999999997</v>
      </c>
      <c r="E2071" s="239" t="s">
        <v>2343</v>
      </c>
      <c r="F2071" s="239"/>
      <c r="G2071" s="240">
        <v>3464</v>
      </c>
      <c r="M2071" s="261" t="s">
        <v>55822</v>
      </c>
      <c r="N2071" s="262">
        <v>9047.0300000000007</v>
      </c>
      <c r="P2071" s="243" t="s">
        <v>18552</v>
      </c>
      <c r="Q2071" s="244">
        <v>8068.79</v>
      </c>
      <c r="R2071" s="104"/>
      <c r="S2071" s="235" t="s">
        <v>34324</v>
      </c>
      <c r="T2071" s="236">
        <v>9197.98</v>
      </c>
      <c r="V2071" s="266" t="s">
        <v>40504</v>
      </c>
      <c r="W2071" s="267">
        <v>35956.839999999997</v>
      </c>
      <c r="Y2071" s="245" t="s">
        <v>10493</v>
      </c>
      <c r="Z2071" s="246">
        <v>350000</v>
      </c>
    </row>
    <row r="2072" spans="1:26" ht="14.5" x14ac:dyDescent="0.35">
      <c r="A2072" s="259" t="s">
        <v>38916</v>
      </c>
      <c r="B2072" s="259"/>
      <c r="C2072" s="260">
        <v>129513</v>
      </c>
      <c r="E2072" s="239" t="s">
        <v>2344</v>
      </c>
      <c r="F2072" s="239"/>
      <c r="G2072" s="240">
        <v>8562</v>
      </c>
      <c r="M2072" s="261" t="s">
        <v>52983</v>
      </c>
      <c r="N2072" s="262">
        <v>7148.5</v>
      </c>
      <c r="P2072" s="243" t="s">
        <v>18553</v>
      </c>
      <c r="Q2072" s="244">
        <v>22545.64</v>
      </c>
      <c r="R2072" s="104"/>
      <c r="S2072" s="235" t="s">
        <v>15827</v>
      </c>
      <c r="T2072" s="236">
        <v>46180</v>
      </c>
      <c r="V2072" s="266" t="s">
        <v>40509</v>
      </c>
      <c r="W2072" s="267">
        <v>129513</v>
      </c>
      <c r="Y2072" s="245" t="s">
        <v>12655</v>
      </c>
      <c r="Z2072" s="246">
        <v>4240</v>
      </c>
    </row>
    <row r="2073" spans="1:26" ht="14.5" x14ac:dyDescent="0.35">
      <c r="A2073" s="259" t="s">
        <v>38917</v>
      </c>
      <c r="B2073" s="259"/>
      <c r="C2073" s="260">
        <v>18792.98</v>
      </c>
      <c r="E2073" s="239" t="s">
        <v>2345</v>
      </c>
      <c r="F2073" s="239"/>
      <c r="G2073" s="240">
        <v>6855.14</v>
      </c>
      <c r="M2073" s="261" t="s">
        <v>18587</v>
      </c>
      <c r="N2073" s="262">
        <v>8304.4599999999991</v>
      </c>
      <c r="P2073" s="243" t="s">
        <v>18554</v>
      </c>
      <c r="Q2073" s="244">
        <v>13163.49</v>
      </c>
      <c r="R2073" s="104"/>
      <c r="S2073" s="235" t="s">
        <v>15828</v>
      </c>
      <c r="T2073" s="236">
        <v>46180</v>
      </c>
      <c r="V2073" s="266" t="s">
        <v>40514</v>
      </c>
      <c r="W2073" s="267">
        <v>18792.98</v>
      </c>
      <c r="Y2073" s="245" t="s">
        <v>12895</v>
      </c>
      <c r="Z2073" s="246">
        <v>1051.76</v>
      </c>
    </row>
    <row r="2074" spans="1:26" ht="14.5" x14ac:dyDescent="0.35">
      <c r="A2074" s="259" t="s">
        <v>38919</v>
      </c>
      <c r="B2074" s="259"/>
      <c r="C2074" s="260">
        <v>42482</v>
      </c>
      <c r="E2074" s="239" t="s">
        <v>2346</v>
      </c>
      <c r="F2074" s="239"/>
      <c r="G2074" s="240">
        <v>4616.3999999999996</v>
      </c>
      <c r="M2074" s="261" t="s">
        <v>18588</v>
      </c>
      <c r="N2074" s="262">
        <v>58062.36</v>
      </c>
      <c r="P2074" s="243" t="s">
        <v>18555</v>
      </c>
      <c r="Q2074" s="244">
        <v>750</v>
      </c>
      <c r="R2074" s="104"/>
      <c r="S2074" s="235" t="s">
        <v>25499</v>
      </c>
      <c r="T2074" s="236">
        <v>9197.98</v>
      </c>
      <c r="V2074" s="266" t="s">
        <v>40531</v>
      </c>
      <c r="W2074" s="267">
        <v>42482</v>
      </c>
      <c r="Y2074" s="245" t="s">
        <v>13186</v>
      </c>
      <c r="Z2074" s="246">
        <v>64178.16</v>
      </c>
    </row>
    <row r="2075" spans="1:26" ht="14.5" x14ac:dyDescent="0.35">
      <c r="A2075" s="259" t="s">
        <v>38920</v>
      </c>
      <c r="B2075" s="259"/>
      <c r="C2075" s="260">
        <v>59917.86</v>
      </c>
      <c r="E2075" s="239" t="s">
        <v>2347</v>
      </c>
      <c r="F2075" s="239"/>
      <c r="G2075" s="240">
        <v>2000</v>
      </c>
      <c r="M2075" s="261" t="s">
        <v>18589</v>
      </c>
      <c r="N2075" s="262">
        <v>17278.259999999998</v>
      </c>
      <c r="P2075" s="243" t="s">
        <v>18556</v>
      </c>
      <c r="Q2075" s="244">
        <v>44924.65</v>
      </c>
      <c r="R2075" s="104"/>
      <c r="S2075" s="235" t="s">
        <v>34325</v>
      </c>
      <c r="T2075" s="236">
        <v>33913</v>
      </c>
      <c r="V2075" s="266" t="s">
        <v>40536</v>
      </c>
      <c r="W2075" s="267">
        <v>59917.86</v>
      </c>
      <c r="Y2075" s="245" t="s">
        <v>13587</v>
      </c>
      <c r="Z2075" s="246">
        <v>88568.93</v>
      </c>
    </row>
    <row r="2076" spans="1:26" ht="14.5" x14ac:dyDescent="0.35">
      <c r="A2076" s="259" t="s">
        <v>38921</v>
      </c>
      <c r="B2076" s="259"/>
      <c r="C2076" s="260">
        <v>232900.41</v>
      </c>
      <c r="E2076" s="239" t="s">
        <v>2348</v>
      </c>
      <c r="F2076" s="239"/>
      <c r="G2076" s="240">
        <v>16477</v>
      </c>
      <c r="M2076" s="261" t="s">
        <v>18590</v>
      </c>
      <c r="N2076" s="262">
        <v>99559.74</v>
      </c>
      <c r="P2076" s="243" t="s">
        <v>18557</v>
      </c>
      <c r="Q2076" s="244">
        <v>7559.38</v>
      </c>
      <c r="R2076" s="104"/>
      <c r="S2076" s="235" t="s">
        <v>25545</v>
      </c>
      <c r="T2076" s="236">
        <v>33913</v>
      </c>
      <c r="V2076" s="266" t="s">
        <v>40541</v>
      </c>
      <c r="W2076" s="267">
        <v>232900.41</v>
      </c>
      <c r="Y2076" s="245" t="s">
        <v>10758</v>
      </c>
      <c r="Z2076" s="246">
        <v>620179.76</v>
      </c>
    </row>
    <row r="2077" spans="1:26" ht="14.5" x14ac:dyDescent="0.35">
      <c r="A2077" s="259" t="s">
        <v>38922</v>
      </c>
      <c r="B2077" s="259"/>
      <c r="C2077" s="260">
        <v>4036.91</v>
      </c>
      <c r="E2077" s="239" t="s">
        <v>2349</v>
      </c>
      <c r="F2077" s="239"/>
      <c r="G2077" s="240">
        <v>2000</v>
      </c>
      <c r="M2077" s="261" t="s">
        <v>18591</v>
      </c>
      <c r="N2077" s="262">
        <v>10297.59</v>
      </c>
      <c r="P2077" s="243" t="s">
        <v>18558</v>
      </c>
      <c r="Q2077" s="244">
        <v>51975.199999999997</v>
      </c>
      <c r="R2077" s="104"/>
      <c r="S2077" s="235" t="s">
        <v>34326</v>
      </c>
      <c r="T2077" s="236">
        <v>5983.97</v>
      </c>
      <c r="V2077" s="266" t="s">
        <v>40546</v>
      </c>
      <c r="W2077" s="267">
        <v>4036.91</v>
      </c>
      <c r="Y2077" s="245" t="s">
        <v>7593</v>
      </c>
      <c r="Z2077" s="246">
        <v>417940.43</v>
      </c>
    </row>
    <row r="2078" spans="1:26" ht="14.5" x14ac:dyDescent="0.35">
      <c r="A2078" s="259" t="s">
        <v>38926</v>
      </c>
      <c r="B2078" s="259"/>
      <c r="C2078" s="260">
        <v>4594.9799999999996</v>
      </c>
      <c r="E2078" s="239" t="s">
        <v>2350</v>
      </c>
      <c r="F2078" s="239"/>
      <c r="G2078" s="240">
        <v>6564</v>
      </c>
      <c r="M2078" s="261" t="s">
        <v>18592</v>
      </c>
      <c r="N2078" s="262">
        <v>982.98</v>
      </c>
      <c r="P2078" s="243" t="s">
        <v>18559</v>
      </c>
      <c r="Q2078" s="244">
        <v>146986.01</v>
      </c>
      <c r="R2078" s="104"/>
      <c r="S2078" s="235" t="s">
        <v>34327</v>
      </c>
      <c r="T2078" s="236">
        <v>43.03</v>
      </c>
      <c r="V2078" s="266" t="s">
        <v>40568</v>
      </c>
      <c r="W2078" s="267">
        <v>4594.9799999999996</v>
      </c>
      <c r="Y2078" s="245" t="s">
        <v>7799</v>
      </c>
      <c r="Z2078" s="246">
        <v>74264</v>
      </c>
    </row>
    <row r="2079" spans="1:26" ht="14.5" x14ac:dyDescent="0.35">
      <c r="A2079" s="259" t="s">
        <v>38927</v>
      </c>
      <c r="B2079" s="259"/>
      <c r="C2079" s="260">
        <v>1567</v>
      </c>
      <c r="E2079" s="239" t="s">
        <v>2351</v>
      </c>
      <c r="F2079" s="239"/>
      <c r="G2079" s="240">
        <v>2000</v>
      </c>
      <c r="M2079" s="261" t="s">
        <v>35147</v>
      </c>
      <c r="N2079" s="262">
        <v>164852.87</v>
      </c>
      <c r="P2079" s="243" t="s">
        <v>18560</v>
      </c>
      <c r="Q2079" s="244">
        <v>5940.15</v>
      </c>
      <c r="R2079" s="104"/>
      <c r="S2079" s="235" t="s">
        <v>25558</v>
      </c>
      <c r="T2079" s="236">
        <v>5983.97</v>
      </c>
      <c r="V2079" s="266" t="s">
        <v>40576</v>
      </c>
      <c r="W2079" s="267">
        <v>1567</v>
      </c>
      <c r="Y2079" s="245" t="s">
        <v>7997</v>
      </c>
      <c r="Z2079" s="246">
        <v>114788</v>
      </c>
    </row>
    <row r="2080" spans="1:26" ht="14.5" x14ac:dyDescent="0.35">
      <c r="A2080" s="259" t="s">
        <v>38928</v>
      </c>
      <c r="B2080" s="259"/>
      <c r="C2080" s="260">
        <v>3084</v>
      </c>
      <c r="E2080" s="239" t="s">
        <v>2352</v>
      </c>
      <c r="F2080" s="239"/>
      <c r="G2080" s="240">
        <v>9498.68</v>
      </c>
      <c r="M2080" s="261" t="s">
        <v>18593</v>
      </c>
      <c r="N2080" s="262">
        <v>27505.45</v>
      </c>
      <c r="P2080" s="243" t="s">
        <v>18561</v>
      </c>
      <c r="Q2080" s="244">
        <v>69774.320000000007</v>
      </c>
      <c r="R2080" s="104"/>
      <c r="S2080" s="235" t="s">
        <v>25559</v>
      </c>
      <c r="T2080" s="236">
        <v>43.03</v>
      </c>
      <c r="V2080" s="266" t="s">
        <v>40594</v>
      </c>
      <c r="W2080" s="267">
        <v>3084</v>
      </c>
      <c r="Y2080" s="245" t="s">
        <v>8267</v>
      </c>
      <c r="Z2080" s="246">
        <v>233981.14</v>
      </c>
    </row>
    <row r="2081" spans="1:26" ht="14.5" x14ac:dyDescent="0.35">
      <c r="A2081" s="259" t="s">
        <v>38929</v>
      </c>
      <c r="B2081" s="259"/>
      <c r="C2081" s="260">
        <v>38383.86</v>
      </c>
      <c r="E2081" s="239" t="s">
        <v>2353</v>
      </c>
      <c r="F2081" s="239"/>
      <c r="G2081" s="240">
        <v>25147</v>
      </c>
      <c r="M2081" s="261" t="s">
        <v>18594</v>
      </c>
      <c r="N2081" s="262">
        <v>2010.22</v>
      </c>
      <c r="P2081" s="243" t="s">
        <v>18562</v>
      </c>
      <c r="Q2081" s="244">
        <v>54960</v>
      </c>
      <c r="R2081" s="104"/>
      <c r="S2081" s="235" t="s">
        <v>34328</v>
      </c>
      <c r="T2081" s="236">
        <v>19873</v>
      </c>
      <c r="V2081" s="266" t="s">
        <v>40601</v>
      </c>
      <c r="W2081" s="267">
        <v>38383.86</v>
      </c>
      <c r="Y2081" s="245" t="s">
        <v>8478</v>
      </c>
      <c r="Z2081" s="246">
        <v>378686.52</v>
      </c>
    </row>
    <row r="2082" spans="1:26" ht="14.5" x14ac:dyDescent="0.35">
      <c r="A2082" s="259" t="s">
        <v>38930</v>
      </c>
      <c r="B2082" s="259"/>
      <c r="C2082" s="260">
        <v>6697.8</v>
      </c>
      <c r="E2082" s="239" t="s">
        <v>2354</v>
      </c>
      <c r="F2082" s="239"/>
      <c r="G2082" s="240">
        <v>2132</v>
      </c>
      <c r="M2082" s="261" t="s">
        <v>36571</v>
      </c>
      <c r="N2082" s="262">
        <v>227513.37</v>
      </c>
      <c r="P2082" s="243" t="s">
        <v>18563</v>
      </c>
      <c r="Q2082" s="244">
        <v>20747.57</v>
      </c>
      <c r="R2082" s="104"/>
      <c r="S2082" s="235" t="s">
        <v>25597</v>
      </c>
      <c r="T2082" s="236">
        <v>19873</v>
      </c>
      <c r="V2082" s="266" t="s">
        <v>40606</v>
      </c>
      <c r="W2082" s="267">
        <v>6697.8</v>
      </c>
      <c r="Y2082" s="245" t="s">
        <v>8677</v>
      </c>
      <c r="Z2082" s="246">
        <v>36513.65</v>
      </c>
    </row>
    <row r="2083" spans="1:26" ht="14.5" x14ac:dyDescent="0.35">
      <c r="A2083" s="259" t="s">
        <v>38931</v>
      </c>
      <c r="B2083" s="259"/>
      <c r="C2083" s="260">
        <v>299870.43</v>
      </c>
      <c r="E2083" s="239" t="s">
        <v>2355</v>
      </c>
      <c r="F2083" s="239"/>
      <c r="G2083" s="240">
        <v>2000</v>
      </c>
      <c r="M2083" s="261" t="s">
        <v>55823</v>
      </c>
      <c r="N2083" s="262">
        <v>283328.62</v>
      </c>
      <c r="P2083" s="243" t="s">
        <v>18564</v>
      </c>
      <c r="Q2083" s="244">
        <v>45069.67</v>
      </c>
      <c r="R2083" s="104"/>
      <c r="S2083" s="235" t="s">
        <v>34329</v>
      </c>
      <c r="T2083" s="236">
        <v>1312.5</v>
      </c>
      <c r="V2083" s="266" t="s">
        <v>40610</v>
      </c>
      <c r="W2083" s="267">
        <v>299870.43</v>
      </c>
      <c r="Y2083" s="245" t="s">
        <v>8946</v>
      </c>
      <c r="Z2083" s="246">
        <v>50350.62</v>
      </c>
    </row>
    <row r="2084" spans="1:26" ht="14.5" x14ac:dyDescent="0.35">
      <c r="A2084" s="259" t="s">
        <v>38932</v>
      </c>
      <c r="B2084" s="259"/>
      <c r="C2084" s="260">
        <v>4836.21</v>
      </c>
      <c r="E2084" s="239" t="s">
        <v>2356</v>
      </c>
      <c r="F2084" s="239"/>
      <c r="G2084" s="240">
        <v>47882.49</v>
      </c>
      <c r="M2084" s="261" t="s">
        <v>36572</v>
      </c>
      <c r="N2084" s="262">
        <v>1887630.11</v>
      </c>
      <c r="P2084" s="243" t="s">
        <v>18565</v>
      </c>
      <c r="Q2084" s="244">
        <v>17557.48</v>
      </c>
      <c r="R2084" s="104"/>
      <c r="S2084" s="235" t="s">
        <v>34330</v>
      </c>
      <c r="T2084" s="236">
        <v>6406.92</v>
      </c>
      <c r="V2084" s="266" t="s">
        <v>40616</v>
      </c>
      <c r="W2084" s="267">
        <v>4836.21</v>
      </c>
      <c r="Y2084" s="245" t="s">
        <v>9213</v>
      </c>
      <c r="Z2084" s="246">
        <v>298135</v>
      </c>
    </row>
    <row r="2085" spans="1:26" ht="14.5" x14ac:dyDescent="0.35">
      <c r="A2085" s="259" t="s">
        <v>38933</v>
      </c>
      <c r="B2085" s="259"/>
      <c r="C2085" s="260">
        <v>1579.04</v>
      </c>
      <c r="E2085" s="239" t="s">
        <v>2357</v>
      </c>
      <c r="F2085" s="239"/>
      <c r="G2085" s="240">
        <v>8437</v>
      </c>
      <c r="M2085" s="261" t="s">
        <v>51993</v>
      </c>
      <c r="N2085" s="262">
        <v>586.6</v>
      </c>
      <c r="P2085" s="243" t="s">
        <v>18566</v>
      </c>
      <c r="Q2085" s="244">
        <v>57546.239999999998</v>
      </c>
      <c r="R2085" s="104"/>
      <c r="S2085" s="235" t="s">
        <v>34331</v>
      </c>
      <c r="T2085" s="236">
        <v>562.65</v>
      </c>
      <c r="V2085" s="266" t="s">
        <v>40620</v>
      </c>
      <c r="W2085" s="267">
        <v>1579.04</v>
      </c>
      <c r="Y2085" s="245" t="s">
        <v>9601</v>
      </c>
      <c r="Z2085" s="246">
        <v>17876</v>
      </c>
    </row>
    <row r="2086" spans="1:26" ht="14.5" x14ac:dyDescent="0.35">
      <c r="A2086" s="259" t="s">
        <v>38935</v>
      </c>
      <c r="B2086" s="259"/>
      <c r="C2086" s="260">
        <v>44858.96</v>
      </c>
      <c r="E2086" s="239" t="s">
        <v>2358</v>
      </c>
      <c r="F2086" s="239"/>
      <c r="G2086" s="240">
        <v>2000</v>
      </c>
      <c r="M2086" s="261" t="s">
        <v>51994</v>
      </c>
      <c r="N2086" s="262">
        <v>619.82000000000005</v>
      </c>
      <c r="P2086" s="243" t="s">
        <v>18567</v>
      </c>
      <c r="Q2086" s="244">
        <v>51329.58</v>
      </c>
      <c r="R2086" s="104"/>
      <c r="S2086" s="235" t="s">
        <v>34332</v>
      </c>
      <c r="T2086" s="236">
        <v>985</v>
      </c>
      <c r="V2086" s="266" t="s">
        <v>40637</v>
      </c>
      <c r="W2086" s="267">
        <v>44858.96</v>
      </c>
      <c r="Y2086" s="245" t="s">
        <v>9863</v>
      </c>
      <c r="Z2086" s="246">
        <v>337911</v>
      </c>
    </row>
    <row r="2087" spans="1:26" ht="14.5" x14ac:dyDescent="0.35">
      <c r="A2087" s="259" t="s">
        <v>38937</v>
      </c>
      <c r="B2087" s="259"/>
      <c r="C2087" s="260">
        <v>4780.05</v>
      </c>
      <c r="E2087" s="239" t="s">
        <v>2359</v>
      </c>
      <c r="F2087" s="239"/>
      <c r="G2087" s="240">
        <v>1234.98</v>
      </c>
      <c r="M2087" s="261" t="s">
        <v>55824</v>
      </c>
      <c r="N2087" s="262">
        <v>11.38</v>
      </c>
      <c r="P2087" s="243" t="s">
        <v>18568</v>
      </c>
      <c r="Q2087" s="244">
        <v>12273.98</v>
      </c>
      <c r="R2087" s="104"/>
      <c r="S2087" s="235" t="s">
        <v>34333</v>
      </c>
      <c r="T2087" s="236">
        <v>1064.72</v>
      </c>
      <c r="V2087" s="266" t="s">
        <v>40658</v>
      </c>
      <c r="W2087" s="267">
        <v>4780.05</v>
      </c>
      <c r="Y2087" s="245" t="s">
        <v>10189</v>
      </c>
      <c r="Z2087" s="246">
        <v>1587481.31</v>
      </c>
    </row>
    <row r="2088" spans="1:26" ht="14.5" x14ac:dyDescent="0.35">
      <c r="A2088" s="259" t="s">
        <v>38938</v>
      </c>
      <c r="B2088" s="259"/>
      <c r="C2088" s="260">
        <v>1357</v>
      </c>
      <c r="E2088" s="239" t="s">
        <v>2360</v>
      </c>
      <c r="F2088" s="239"/>
      <c r="G2088" s="240">
        <v>2000</v>
      </c>
      <c r="M2088" s="261" t="s">
        <v>49978</v>
      </c>
      <c r="N2088" s="262">
        <v>1089.33</v>
      </c>
      <c r="P2088" s="243" t="s">
        <v>18569</v>
      </c>
      <c r="Q2088" s="244">
        <v>22806</v>
      </c>
      <c r="R2088" s="104"/>
      <c r="S2088" s="235" t="s">
        <v>34334</v>
      </c>
      <c r="T2088" s="236">
        <v>1800</v>
      </c>
      <c r="V2088" s="266" t="s">
        <v>40663</v>
      </c>
      <c r="W2088" s="267">
        <v>1357</v>
      </c>
      <c r="Y2088" s="245" t="s">
        <v>10396</v>
      </c>
      <c r="Z2088" s="246">
        <v>78475.22</v>
      </c>
    </row>
    <row r="2089" spans="1:26" ht="14.5" x14ac:dyDescent="0.35">
      <c r="A2089" s="259" t="s">
        <v>38939</v>
      </c>
      <c r="B2089" s="259"/>
      <c r="C2089" s="260">
        <v>11105</v>
      </c>
      <c r="E2089" s="239" t="s">
        <v>2361</v>
      </c>
      <c r="F2089" s="239"/>
      <c r="G2089" s="240">
        <v>2000</v>
      </c>
      <c r="M2089" s="261" t="s">
        <v>55825</v>
      </c>
      <c r="N2089" s="262">
        <v>32.299999999999997</v>
      </c>
      <c r="P2089" s="243" t="s">
        <v>18570</v>
      </c>
      <c r="Q2089" s="244">
        <v>464669</v>
      </c>
      <c r="R2089" s="104"/>
      <c r="S2089" s="235" t="s">
        <v>34335</v>
      </c>
      <c r="T2089" s="236">
        <v>10422.780000000001</v>
      </c>
      <c r="V2089" s="266" t="s">
        <v>40670</v>
      </c>
      <c r="W2089" s="267">
        <v>11105</v>
      </c>
      <c r="Y2089" s="245" t="s">
        <v>12315</v>
      </c>
      <c r="Z2089" s="246">
        <v>15257</v>
      </c>
    </row>
    <row r="2090" spans="1:26" ht="14.5" x14ac:dyDescent="0.35">
      <c r="A2090" s="259" t="s">
        <v>38940</v>
      </c>
      <c r="B2090" s="259"/>
      <c r="C2090" s="260">
        <v>7807.95</v>
      </c>
      <c r="E2090" s="239" t="s">
        <v>2362</v>
      </c>
      <c r="F2090" s="239"/>
      <c r="G2090" s="240">
        <v>22642</v>
      </c>
      <c r="M2090" s="261" t="s">
        <v>52984</v>
      </c>
      <c r="N2090" s="262">
        <v>669.35</v>
      </c>
      <c r="P2090" s="243" t="s">
        <v>18571</v>
      </c>
      <c r="Q2090" s="244">
        <v>43146</v>
      </c>
      <c r="R2090" s="104"/>
      <c r="S2090" s="235" t="s">
        <v>34336</v>
      </c>
      <c r="T2090" s="236">
        <v>1312.5</v>
      </c>
      <c r="V2090" s="266" t="s">
        <v>40675</v>
      </c>
      <c r="W2090" s="267">
        <v>7807.95</v>
      </c>
      <c r="Y2090" s="245" t="s">
        <v>10527</v>
      </c>
      <c r="Z2090" s="246">
        <v>234345.37</v>
      </c>
    </row>
    <row r="2091" spans="1:26" ht="14.5" x14ac:dyDescent="0.35">
      <c r="A2091" s="259" t="s">
        <v>38941</v>
      </c>
      <c r="B2091" s="259"/>
      <c r="C2091" s="260">
        <v>48840.63</v>
      </c>
      <c r="E2091" s="239" t="s">
        <v>2363</v>
      </c>
      <c r="F2091" s="239"/>
      <c r="G2091" s="240">
        <v>2000</v>
      </c>
      <c r="M2091" s="261" t="s">
        <v>51995</v>
      </c>
      <c r="N2091" s="262">
        <v>195</v>
      </c>
      <c r="P2091" s="243" t="s">
        <v>18572</v>
      </c>
      <c r="Q2091" s="244">
        <v>354038.94</v>
      </c>
      <c r="R2091" s="104"/>
      <c r="S2091" s="235" t="s">
        <v>34337</v>
      </c>
      <c r="T2091" s="236">
        <v>6406.92</v>
      </c>
      <c r="V2091" s="266" t="s">
        <v>40680</v>
      </c>
      <c r="W2091" s="267">
        <v>48840.63</v>
      </c>
      <c r="Y2091" s="245" t="s">
        <v>10578</v>
      </c>
      <c r="Z2091" s="246">
        <v>127422.27</v>
      </c>
    </row>
    <row r="2092" spans="1:26" ht="14.5" x14ac:dyDescent="0.35">
      <c r="A2092" s="259" t="s">
        <v>38942</v>
      </c>
      <c r="B2092" s="259"/>
      <c r="C2092" s="260">
        <v>20057</v>
      </c>
      <c r="E2092" s="239" t="s">
        <v>2364</v>
      </c>
      <c r="F2092" s="239"/>
      <c r="G2092" s="240">
        <v>52697.5</v>
      </c>
      <c r="M2092" s="261" t="s">
        <v>51996</v>
      </c>
      <c r="N2092" s="262">
        <v>14.9</v>
      </c>
      <c r="P2092" s="243" t="s">
        <v>18573</v>
      </c>
      <c r="Q2092" s="244">
        <v>382799.82</v>
      </c>
      <c r="R2092" s="104"/>
      <c r="S2092" s="235" t="s">
        <v>25647</v>
      </c>
      <c r="T2092" s="236">
        <v>562.65</v>
      </c>
      <c r="V2092" s="266" t="s">
        <v>40692</v>
      </c>
      <c r="W2092" s="267">
        <v>20057</v>
      </c>
      <c r="Y2092" s="245" t="s">
        <v>13187</v>
      </c>
      <c r="Z2092" s="246">
        <v>1029105.86</v>
      </c>
    </row>
    <row r="2093" spans="1:26" ht="14.5" x14ac:dyDescent="0.35">
      <c r="A2093" s="259" t="s">
        <v>38943</v>
      </c>
      <c r="B2093" s="259"/>
      <c r="C2093" s="260">
        <v>307317.90999999997</v>
      </c>
      <c r="E2093" s="239" t="s">
        <v>2365</v>
      </c>
      <c r="F2093" s="239"/>
      <c r="G2093" s="240">
        <v>10298.25</v>
      </c>
      <c r="M2093" s="261" t="s">
        <v>52985</v>
      </c>
      <c r="N2093" s="262">
        <v>1453.64</v>
      </c>
      <c r="P2093" s="243" t="s">
        <v>18574</v>
      </c>
      <c r="Q2093" s="244">
        <v>7386</v>
      </c>
      <c r="R2093" s="104"/>
      <c r="S2093" s="235" t="s">
        <v>25648</v>
      </c>
      <c r="T2093" s="236">
        <v>985</v>
      </c>
      <c r="V2093" s="266" t="s">
        <v>40697</v>
      </c>
      <c r="W2093" s="267">
        <v>307317.90999999997</v>
      </c>
      <c r="Y2093" s="245" t="s">
        <v>13588</v>
      </c>
      <c r="Z2093" s="246">
        <v>67468.320000000007</v>
      </c>
    </row>
    <row r="2094" spans="1:26" ht="14.5" x14ac:dyDescent="0.35">
      <c r="A2094" s="259" t="s">
        <v>38948</v>
      </c>
      <c r="B2094" s="259"/>
      <c r="C2094" s="260">
        <v>908.5</v>
      </c>
      <c r="E2094" s="239" t="s">
        <v>2366</v>
      </c>
      <c r="F2094" s="239"/>
      <c r="G2094" s="240">
        <v>4730</v>
      </c>
      <c r="M2094" s="261" t="s">
        <v>55826</v>
      </c>
      <c r="N2094" s="262">
        <v>163.41999999999999</v>
      </c>
      <c r="P2094" s="243" t="s">
        <v>18575</v>
      </c>
      <c r="Q2094" s="244">
        <v>488.37</v>
      </c>
      <c r="R2094" s="104"/>
      <c r="S2094" s="235" t="s">
        <v>25649</v>
      </c>
      <c r="T2094" s="236">
        <v>1064.72</v>
      </c>
      <c r="V2094" s="266" t="s">
        <v>40735</v>
      </c>
      <c r="W2094" s="267">
        <v>908.5</v>
      </c>
      <c r="Y2094" s="245" t="s">
        <v>10759</v>
      </c>
      <c r="Z2094" s="246">
        <v>5100001.71</v>
      </c>
    </row>
    <row r="2095" spans="1:26" ht="14.5" x14ac:dyDescent="0.35">
      <c r="A2095" s="259" t="s">
        <v>38950</v>
      </c>
      <c r="B2095" s="259"/>
      <c r="C2095" s="260">
        <v>13125.84</v>
      </c>
      <c r="E2095" s="239" t="s">
        <v>4652</v>
      </c>
      <c r="F2095" s="239"/>
      <c r="G2095" s="240">
        <v>1089.5999999999999</v>
      </c>
      <c r="M2095" s="261" t="s">
        <v>49979</v>
      </c>
      <c r="N2095" s="262">
        <v>2583.6799999999998</v>
      </c>
      <c r="P2095" s="243" t="s">
        <v>18576</v>
      </c>
      <c r="Q2095" s="244">
        <v>3759.66</v>
      </c>
      <c r="R2095" s="104"/>
      <c r="S2095" s="235" t="s">
        <v>34338</v>
      </c>
      <c r="T2095" s="236">
        <v>1800</v>
      </c>
      <c r="V2095" s="266" t="s">
        <v>40747</v>
      </c>
      <c r="W2095" s="267">
        <v>13125.84</v>
      </c>
      <c r="Y2095" s="245" t="s">
        <v>7594</v>
      </c>
      <c r="Z2095" s="246">
        <v>38312</v>
      </c>
    </row>
    <row r="2096" spans="1:26" ht="14.5" x14ac:dyDescent="0.35">
      <c r="A2096" s="259" t="s">
        <v>38951</v>
      </c>
      <c r="B2096" s="259"/>
      <c r="C2096" s="260">
        <v>19241.89</v>
      </c>
      <c r="E2096" s="239" t="s">
        <v>2367</v>
      </c>
      <c r="F2096" s="239"/>
      <c r="G2096" s="240">
        <v>10106</v>
      </c>
      <c r="M2096" s="261" t="s">
        <v>52986</v>
      </c>
      <c r="N2096" s="262">
        <v>4648.92</v>
      </c>
      <c r="P2096" s="243" t="s">
        <v>18577</v>
      </c>
      <c r="Q2096" s="244">
        <v>58308.93</v>
      </c>
      <c r="R2096" s="104"/>
      <c r="S2096" s="235" t="s">
        <v>25654</v>
      </c>
      <c r="T2096" s="236">
        <v>10422.780000000001</v>
      </c>
      <c r="V2096" s="266" t="s">
        <v>40752</v>
      </c>
      <c r="W2096" s="267">
        <v>19241.89</v>
      </c>
      <c r="Y2096" s="245" t="s">
        <v>7800</v>
      </c>
      <c r="Z2096" s="246">
        <v>13831</v>
      </c>
    </row>
    <row r="2097" spans="1:26" ht="14.5" x14ac:dyDescent="0.35">
      <c r="A2097" s="259" t="s">
        <v>38952</v>
      </c>
      <c r="B2097" s="259"/>
      <c r="C2097" s="260">
        <v>5255</v>
      </c>
      <c r="E2097" s="239" t="s">
        <v>2368</v>
      </c>
      <c r="F2097" s="239"/>
      <c r="G2097" s="240">
        <v>22806</v>
      </c>
      <c r="M2097" s="261" t="s">
        <v>52987</v>
      </c>
      <c r="N2097" s="262">
        <v>100661.1</v>
      </c>
      <c r="P2097" s="243" t="s">
        <v>18578</v>
      </c>
      <c r="Q2097" s="244">
        <v>169896.83</v>
      </c>
      <c r="R2097" s="104"/>
      <c r="S2097" s="235" t="s">
        <v>34339</v>
      </c>
      <c r="T2097" s="236">
        <v>2008.73</v>
      </c>
      <c r="V2097" s="266" t="s">
        <v>40757</v>
      </c>
      <c r="W2097" s="267">
        <v>5255</v>
      </c>
      <c r="Y2097" s="245" t="s">
        <v>8268</v>
      </c>
      <c r="Z2097" s="246">
        <v>41654</v>
      </c>
    </row>
    <row r="2098" spans="1:26" ht="14.5" x14ac:dyDescent="0.35">
      <c r="A2098" s="259" t="s">
        <v>38953</v>
      </c>
      <c r="B2098" s="259"/>
      <c r="C2098" s="260">
        <v>4525</v>
      </c>
      <c r="E2098" s="239" t="s">
        <v>2369</v>
      </c>
      <c r="F2098" s="239"/>
      <c r="G2098" s="240">
        <v>2957</v>
      </c>
      <c r="M2098" s="261" t="s">
        <v>47573</v>
      </c>
      <c r="N2098" s="262">
        <v>751899</v>
      </c>
      <c r="P2098" s="243" t="s">
        <v>18579</v>
      </c>
      <c r="Q2098" s="244">
        <v>105373.59</v>
      </c>
      <c r="R2098" s="104"/>
      <c r="S2098" s="235" t="s">
        <v>34340</v>
      </c>
      <c r="T2098" s="236">
        <v>9879.6</v>
      </c>
      <c r="V2098" s="266" t="s">
        <v>40762</v>
      </c>
      <c r="W2098" s="267">
        <v>4525</v>
      </c>
      <c r="Y2098" s="245" t="s">
        <v>8678</v>
      </c>
      <c r="Z2098" s="246">
        <v>36896</v>
      </c>
    </row>
    <row r="2099" spans="1:26" ht="14.5" x14ac:dyDescent="0.35">
      <c r="A2099" s="259" t="s">
        <v>38954</v>
      </c>
      <c r="B2099" s="259"/>
      <c r="C2099" s="260">
        <v>144027.87</v>
      </c>
      <c r="E2099" s="239" t="s">
        <v>2370</v>
      </c>
      <c r="F2099" s="239"/>
      <c r="G2099" s="240">
        <v>16674</v>
      </c>
      <c r="M2099" s="261" t="s">
        <v>47574</v>
      </c>
      <c r="N2099" s="262">
        <v>57527.9</v>
      </c>
      <c r="P2099" s="243" t="s">
        <v>18580</v>
      </c>
      <c r="Q2099" s="244">
        <v>5932.04</v>
      </c>
      <c r="R2099" s="104"/>
      <c r="S2099" s="235" t="s">
        <v>25682</v>
      </c>
      <c r="T2099" s="236">
        <v>2008.73</v>
      </c>
      <c r="V2099" s="266" t="s">
        <v>40771</v>
      </c>
      <c r="W2099" s="267">
        <v>144027.87</v>
      </c>
      <c r="Y2099" s="245" t="s">
        <v>8947</v>
      </c>
      <c r="Z2099" s="246">
        <v>13946</v>
      </c>
    </row>
    <row r="2100" spans="1:26" ht="14.5" x14ac:dyDescent="0.35">
      <c r="A2100" s="259" t="s">
        <v>38955</v>
      </c>
      <c r="B2100" s="259"/>
      <c r="C2100" s="260">
        <v>46086</v>
      </c>
      <c r="E2100" s="239" t="s">
        <v>2371</v>
      </c>
      <c r="F2100" s="239"/>
      <c r="G2100" s="240">
        <v>74.989999999999995</v>
      </c>
      <c r="M2100" s="261" t="s">
        <v>47575</v>
      </c>
      <c r="N2100" s="262">
        <v>365725</v>
      </c>
      <c r="P2100" s="243" t="s">
        <v>15094</v>
      </c>
      <c r="Q2100" s="244">
        <v>26090.09</v>
      </c>
      <c r="R2100" s="104"/>
      <c r="S2100" s="235" t="s">
        <v>25686</v>
      </c>
      <c r="T2100" s="236">
        <v>9879.6</v>
      </c>
      <c r="V2100" s="266" t="s">
        <v>40783</v>
      </c>
      <c r="W2100" s="267">
        <v>46086</v>
      </c>
      <c r="Y2100" s="245" t="s">
        <v>9072</v>
      </c>
      <c r="Z2100" s="246">
        <v>2955</v>
      </c>
    </row>
    <row r="2101" spans="1:26" ht="14.5" x14ac:dyDescent="0.35">
      <c r="A2101" s="259" t="s">
        <v>38956</v>
      </c>
      <c r="B2101" s="259"/>
      <c r="C2101" s="260">
        <v>93729</v>
      </c>
      <c r="E2101" s="239" t="s">
        <v>2372</v>
      </c>
      <c r="F2101" s="239"/>
      <c r="G2101" s="240">
        <v>6565</v>
      </c>
      <c r="M2101" s="261" t="s">
        <v>47576</v>
      </c>
      <c r="N2101" s="262">
        <v>28404.400000000001</v>
      </c>
      <c r="P2101" s="243" t="s">
        <v>15095</v>
      </c>
      <c r="Q2101" s="244">
        <v>1714</v>
      </c>
      <c r="R2101" s="104"/>
      <c r="S2101" s="235" t="s">
        <v>34341</v>
      </c>
      <c r="T2101" s="236">
        <v>1582.54</v>
      </c>
      <c r="V2101" s="266" t="s">
        <v>40792</v>
      </c>
      <c r="W2101" s="267">
        <v>93729</v>
      </c>
      <c r="Y2101" s="245" t="s">
        <v>9214</v>
      </c>
      <c r="Z2101" s="246">
        <v>29195</v>
      </c>
    </row>
    <row r="2102" spans="1:26" ht="14.5" x14ac:dyDescent="0.35">
      <c r="A2102" s="259" t="s">
        <v>38957</v>
      </c>
      <c r="B2102" s="259"/>
      <c r="C2102" s="260">
        <v>7353.41</v>
      </c>
      <c r="E2102" s="239" t="s">
        <v>2373</v>
      </c>
      <c r="F2102" s="239"/>
      <c r="G2102" s="240">
        <v>26790.28</v>
      </c>
      <c r="M2102" s="261" t="s">
        <v>18648</v>
      </c>
      <c r="N2102" s="262">
        <v>93784.51</v>
      </c>
      <c r="P2102" s="243" t="s">
        <v>18581</v>
      </c>
      <c r="Q2102" s="244">
        <v>17500</v>
      </c>
      <c r="R2102" s="104"/>
      <c r="S2102" s="235" t="s">
        <v>34342</v>
      </c>
      <c r="T2102" s="236">
        <v>2700</v>
      </c>
      <c r="V2102" s="266" t="s">
        <v>40805</v>
      </c>
      <c r="W2102" s="267">
        <v>7353.41</v>
      </c>
      <c r="Y2102" s="245" t="s">
        <v>9602</v>
      </c>
      <c r="Z2102" s="246">
        <v>2696</v>
      </c>
    </row>
    <row r="2103" spans="1:26" ht="14.5" x14ac:dyDescent="0.35">
      <c r="A2103" s="259" t="s">
        <v>38959</v>
      </c>
      <c r="B2103" s="259"/>
      <c r="C2103" s="260">
        <v>3766</v>
      </c>
      <c r="E2103" s="239" t="s">
        <v>2374</v>
      </c>
      <c r="F2103" s="239"/>
      <c r="G2103" s="240">
        <v>9102</v>
      </c>
      <c r="M2103" s="261" t="s">
        <v>41676</v>
      </c>
      <c r="N2103" s="262">
        <v>-571.58000000000004</v>
      </c>
      <c r="P2103" s="243" t="s">
        <v>18582</v>
      </c>
      <c r="Q2103" s="244">
        <v>57105.599999999999</v>
      </c>
      <c r="R2103" s="104"/>
      <c r="S2103" s="235" t="s">
        <v>34343</v>
      </c>
      <c r="T2103" s="236">
        <v>144.36000000000001</v>
      </c>
      <c r="V2103" s="266" t="s">
        <v>40815</v>
      </c>
      <c r="W2103" s="267">
        <v>3766</v>
      </c>
      <c r="Y2103" s="245" t="s">
        <v>9864</v>
      </c>
      <c r="Z2103" s="246">
        <v>28428</v>
      </c>
    </row>
    <row r="2104" spans="1:26" ht="14.5" x14ac:dyDescent="0.35">
      <c r="A2104" s="259" t="s">
        <v>38960</v>
      </c>
      <c r="B2104" s="259"/>
      <c r="C2104" s="260">
        <v>144008</v>
      </c>
      <c r="E2104" s="239" t="s">
        <v>2375</v>
      </c>
      <c r="F2104" s="239"/>
      <c r="G2104" s="240">
        <v>16031.81</v>
      </c>
      <c r="M2104" s="261" t="s">
        <v>41677</v>
      </c>
      <c r="N2104" s="262">
        <v>302.41000000000003</v>
      </c>
      <c r="P2104" s="243" t="s">
        <v>18583</v>
      </c>
      <c r="Q2104" s="244">
        <v>-188.83</v>
      </c>
      <c r="R2104" s="104"/>
      <c r="S2104" s="235" t="s">
        <v>34344</v>
      </c>
      <c r="T2104" s="236">
        <v>1582.54</v>
      </c>
      <c r="V2104" s="266" t="s">
        <v>40820</v>
      </c>
      <c r="W2104" s="267">
        <v>144008</v>
      </c>
      <c r="Y2104" s="245" t="s">
        <v>10190</v>
      </c>
      <c r="Z2104" s="246">
        <v>41157</v>
      </c>
    </row>
    <row r="2105" spans="1:26" ht="14.5" x14ac:dyDescent="0.35">
      <c r="A2105" s="259" t="s">
        <v>38961</v>
      </c>
      <c r="B2105" s="259"/>
      <c r="C2105" s="260">
        <v>41725.17</v>
      </c>
      <c r="E2105" s="239" t="s">
        <v>2376</v>
      </c>
      <c r="F2105" s="239"/>
      <c r="G2105" s="240">
        <v>15592.4</v>
      </c>
      <c r="M2105" s="261" t="s">
        <v>51997</v>
      </c>
      <c r="N2105" s="262">
        <v>350</v>
      </c>
      <c r="P2105" s="243" t="s">
        <v>18584</v>
      </c>
      <c r="Q2105" s="244">
        <v>205.87</v>
      </c>
      <c r="R2105" s="104"/>
      <c r="S2105" s="235" t="s">
        <v>25704</v>
      </c>
      <c r="T2105" s="236">
        <v>2700</v>
      </c>
      <c r="V2105" s="266" t="s">
        <v>40825</v>
      </c>
      <c r="W2105" s="267">
        <v>41725.17</v>
      </c>
      <c r="Y2105" s="245" t="s">
        <v>12896</v>
      </c>
      <c r="Z2105" s="246">
        <v>5600.66</v>
      </c>
    </row>
    <row r="2106" spans="1:26" ht="14.5" x14ac:dyDescent="0.35">
      <c r="A2106" s="259" t="s">
        <v>38963</v>
      </c>
      <c r="B2106" s="259"/>
      <c r="C2106" s="260">
        <v>5401.97</v>
      </c>
      <c r="E2106" s="239" t="s">
        <v>2377</v>
      </c>
      <c r="F2106" s="239"/>
      <c r="G2106" s="240">
        <v>499.98</v>
      </c>
      <c r="M2106" s="261" t="s">
        <v>52988</v>
      </c>
      <c r="N2106" s="262">
        <v>6800</v>
      </c>
      <c r="P2106" s="243" t="s">
        <v>18585</v>
      </c>
      <c r="Q2106" s="244">
        <v>9236.25</v>
      </c>
      <c r="R2106" s="104"/>
      <c r="S2106" s="235" t="s">
        <v>25708</v>
      </c>
      <c r="T2106" s="236">
        <v>144.36000000000001</v>
      </c>
      <c r="V2106" s="266" t="s">
        <v>40843</v>
      </c>
      <c r="W2106" s="267">
        <v>5401.97</v>
      </c>
      <c r="Y2106" s="245" t="s">
        <v>10760</v>
      </c>
      <c r="Z2106" s="246">
        <v>254670.66</v>
      </c>
    </row>
    <row r="2107" spans="1:26" ht="14.5" x14ac:dyDescent="0.35">
      <c r="A2107" s="259" t="s">
        <v>38964</v>
      </c>
      <c r="B2107" s="259"/>
      <c r="C2107" s="260">
        <v>2290.5</v>
      </c>
      <c r="E2107" s="239" t="s">
        <v>2378</v>
      </c>
      <c r="F2107" s="239"/>
      <c r="G2107" s="240">
        <v>7903</v>
      </c>
      <c r="M2107" s="261" t="s">
        <v>51998</v>
      </c>
      <c r="N2107" s="262">
        <v>6.33</v>
      </c>
      <c r="P2107" s="243" t="s">
        <v>18586</v>
      </c>
      <c r="Q2107" s="244">
        <v>14586</v>
      </c>
      <c r="R2107" s="104"/>
      <c r="S2107" s="235" t="s">
        <v>34345</v>
      </c>
      <c r="T2107" s="236">
        <v>828.82</v>
      </c>
      <c r="V2107" s="266" t="s">
        <v>40847</v>
      </c>
      <c r="W2107" s="267">
        <v>2290.5</v>
      </c>
      <c r="Y2107" s="245" t="s">
        <v>7595</v>
      </c>
      <c r="Z2107" s="246">
        <v>16500</v>
      </c>
    </row>
    <row r="2108" spans="1:26" ht="14.5" x14ac:dyDescent="0.35">
      <c r="A2108" s="259" t="s">
        <v>38965</v>
      </c>
      <c r="B2108" s="259"/>
      <c r="C2108" s="260">
        <v>25153</v>
      </c>
      <c r="E2108" s="239" t="s">
        <v>2379</v>
      </c>
      <c r="F2108" s="239"/>
      <c r="G2108" s="240">
        <v>5787.52</v>
      </c>
      <c r="M2108" s="261" t="s">
        <v>38024</v>
      </c>
      <c r="N2108" s="262">
        <v>249.32</v>
      </c>
      <c r="P2108" s="243" t="s">
        <v>18587</v>
      </c>
      <c r="Q2108" s="244">
        <v>46470.3</v>
      </c>
      <c r="R2108" s="104"/>
      <c r="S2108" s="235" t="s">
        <v>34346</v>
      </c>
      <c r="T2108" s="236">
        <v>13017.18</v>
      </c>
      <c r="V2108" s="266" t="s">
        <v>40852</v>
      </c>
      <c r="W2108" s="267">
        <v>25153</v>
      </c>
      <c r="Y2108" s="245" t="s">
        <v>7998</v>
      </c>
      <c r="Z2108" s="246">
        <v>210</v>
      </c>
    </row>
    <row r="2109" spans="1:26" ht="14.5" x14ac:dyDescent="0.35">
      <c r="A2109" s="259" t="s">
        <v>38966</v>
      </c>
      <c r="B2109" s="259"/>
      <c r="C2109" s="260">
        <v>245896.11</v>
      </c>
      <c r="E2109" s="239" t="s">
        <v>2380</v>
      </c>
      <c r="F2109" s="239"/>
      <c r="G2109" s="240">
        <v>4918</v>
      </c>
      <c r="M2109" s="261" t="s">
        <v>36576</v>
      </c>
      <c r="N2109" s="262">
        <v>7998.66</v>
      </c>
      <c r="P2109" s="243" t="s">
        <v>18588</v>
      </c>
      <c r="Q2109" s="244">
        <v>383834.64</v>
      </c>
      <c r="R2109" s="104"/>
      <c r="S2109" s="235" t="s">
        <v>25723</v>
      </c>
      <c r="T2109" s="236">
        <v>828.82</v>
      </c>
      <c r="V2109" s="266" t="s">
        <v>40863</v>
      </c>
      <c r="W2109" s="267">
        <v>245896.11</v>
      </c>
      <c r="Y2109" s="245" t="s">
        <v>8269</v>
      </c>
      <c r="Z2109" s="246">
        <v>2111.04</v>
      </c>
    </row>
    <row r="2110" spans="1:26" ht="14.5" x14ac:dyDescent="0.35">
      <c r="A2110" s="259" t="s">
        <v>38968</v>
      </c>
      <c r="B2110" s="259"/>
      <c r="C2110" s="260">
        <v>6725.42</v>
      </c>
      <c r="E2110" s="239" t="s">
        <v>2381</v>
      </c>
      <c r="F2110" s="239"/>
      <c r="G2110" s="240">
        <v>3100.86</v>
      </c>
      <c r="M2110" s="261" t="s">
        <v>36577</v>
      </c>
      <c r="N2110" s="262">
        <v>109907.42</v>
      </c>
      <c r="P2110" s="243" t="s">
        <v>18589</v>
      </c>
      <c r="Q2110" s="244">
        <v>53089.19</v>
      </c>
      <c r="R2110" s="104"/>
      <c r="S2110" s="235" t="s">
        <v>25724</v>
      </c>
      <c r="T2110" s="236">
        <v>13017.18</v>
      </c>
      <c r="V2110" s="266" t="s">
        <v>40876</v>
      </c>
      <c r="W2110" s="267">
        <v>6725.42</v>
      </c>
      <c r="Y2110" s="245" t="s">
        <v>8679</v>
      </c>
      <c r="Z2110" s="246">
        <v>297.60000000000002</v>
      </c>
    </row>
    <row r="2111" spans="1:26" ht="14.5" x14ac:dyDescent="0.35">
      <c r="A2111" s="259" t="s">
        <v>38970</v>
      </c>
      <c r="B2111" s="259"/>
      <c r="C2111" s="260">
        <v>1698</v>
      </c>
      <c r="E2111" s="239" t="s">
        <v>2382</v>
      </c>
      <c r="F2111" s="239"/>
      <c r="G2111" s="240">
        <v>33429</v>
      </c>
      <c r="M2111" s="261" t="s">
        <v>36578</v>
      </c>
      <c r="N2111" s="262">
        <v>6366.84</v>
      </c>
      <c r="P2111" s="243" t="s">
        <v>18590</v>
      </c>
      <c r="Q2111" s="244">
        <v>1406.16</v>
      </c>
      <c r="R2111" s="104"/>
      <c r="S2111" s="235" t="s">
        <v>34347</v>
      </c>
      <c r="T2111" s="236">
        <v>2700</v>
      </c>
      <c r="V2111" s="266" t="s">
        <v>40889</v>
      </c>
      <c r="W2111" s="267">
        <v>1698</v>
      </c>
      <c r="Y2111" s="245" t="s">
        <v>11754</v>
      </c>
      <c r="Z2111" s="246">
        <v>369.93</v>
      </c>
    </row>
    <row r="2112" spans="1:26" ht="14.5" x14ac:dyDescent="0.35">
      <c r="A2112" s="259" t="s">
        <v>38971</v>
      </c>
      <c r="B2112" s="259"/>
      <c r="C2112" s="260">
        <v>53859.38</v>
      </c>
      <c r="E2112" s="239" t="s">
        <v>2383</v>
      </c>
      <c r="F2112" s="239"/>
      <c r="G2112" s="240">
        <v>2175</v>
      </c>
      <c r="M2112" s="261" t="s">
        <v>36579</v>
      </c>
      <c r="N2112" s="262">
        <v>9538.82</v>
      </c>
      <c r="P2112" s="243" t="s">
        <v>18591</v>
      </c>
      <c r="Q2112" s="244">
        <v>40549.57</v>
      </c>
      <c r="R2112" s="104"/>
      <c r="S2112" s="235" t="s">
        <v>34348</v>
      </c>
      <c r="T2112" s="236">
        <v>14186</v>
      </c>
      <c r="V2112" s="266" t="s">
        <v>40894</v>
      </c>
      <c r="W2112" s="267">
        <v>53859.38</v>
      </c>
      <c r="Y2112" s="245" t="s">
        <v>9215</v>
      </c>
      <c r="Z2112" s="246">
        <v>834.57</v>
      </c>
    </row>
    <row r="2113" spans="1:26" ht="14.5" x14ac:dyDescent="0.35">
      <c r="A2113" s="259" t="s">
        <v>38972</v>
      </c>
      <c r="B2113" s="259"/>
      <c r="C2113" s="260">
        <v>1162</v>
      </c>
      <c r="E2113" s="239" t="s">
        <v>2384</v>
      </c>
      <c r="F2113" s="239"/>
      <c r="G2113" s="240">
        <v>15491</v>
      </c>
      <c r="M2113" s="261" t="s">
        <v>36580</v>
      </c>
      <c r="N2113" s="262">
        <v>11539.57</v>
      </c>
      <c r="P2113" s="243" t="s">
        <v>18592</v>
      </c>
      <c r="Q2113" s="244">
        <v>3014.39</v>
      </c>
      <c r="R2113" s="104"/>
      <c r="S2113" s="235" t="s">
        <v>34349</v>
      </c>
      <c r="T2113" s="236">
        <v>2700</v>
      </c>
      <c r="V2113" s="266" t="s">
        <v>40899</v>
      </c>
      <c r="W2113" s="267">
        <v>1162</v>
      </c>
      <c r="Y2113" s="245" t="s">
        <v>9865</v>
      </c>
      <c r="Z2113" s="246">
        <v>3380.37</v>
      </c>
    </row>
    <row r="2114" spans="1:26" ht="14.5" x14ac:dyDescent="0.35">
      <c r="A2114" s="259" t="s">
        <v>38973</v>
      </c>
      <c r="B2114" s="259"/>
      <c r="C2114" s="260">
        <v>79407</v>
      </c>
      <c r="E2114" s="239" t="s">
        <v>2385</v>
      </c>
      <c r="F2114" s="239"/>
      <c r="G2114" s="240">
        <v>6310</v>
      </c>
      <c r="M2114" s="261" t="s">
        <v>36581</v>
      </c>
      <c r="N2114" s="262">
        <v>1546.64</v>
      </c>
      <c r="P2114" s="243" t="s">
        <v>18593</v>
      </c>
      <c r="Q2114" s="244">
        <v>40331.46</v>
      </c>
      <c r="R2114" s="104"/>
      <c r="S2114" s="235" t="s">
        <v>25754</v>
      </c>
      <c r="T2114" s="236">
        <v>14186</v>
      </c>
      <c r="V2114" s="266" t="s">
        <v>40903</v>
      </c>
      <c r="W2114" s="267">
        <v>79407</v>
      </c>
      <c r="Y2114" s="245" t="s">
        <v>12050</v>
      </c>
      <c r="Z2114" s="246">
        <v>5225</v>
      </c>
    </row>
    <row r="2115" spans="1:26" ht="14.5" x14ac:dyDescent="0.35">
      <c r="A2115" s="259" t="s">
        <v>38974</v>
      </c>
      <c r="B2115" s="259"/>
      <c r="C2115" s="260">
        <v>626.51</v>
      </c>
      <c r="E2115" s="239" t="s">
        <v>2386</v>
      </c>
      <c r="F2115" s="239"/>
      <c r="G2115" s="240">
        <v>2000</v>
      </c>
      <c r="M2115" s="261" t="s">
        <v>36582</v>
      </c>
      <c r="N2115" s="262">
        <v>660</v>
      </c>
      <c r="P2115" s="243" t="s">
        <v>18594</v>
      </c>
      <c r="Q2115" s="244">
        <v>1551.62</v>
      </c>
      <c r="R2115" s="104"/>
      <c r="S2115" s="235" t="s">
        <v>15829</v>
      </c>
      <c r="T2115" s="236">
        <v>12335</v>
      </c>
      <c r="V2115" s="266" t="s">
        <v>40912</v>
      </c>
      <c r="W2115" s="267">
        <v>626.51</v>
      </c>
      <c r="Y2115" s="245" t="s">
        <v>10397</v>
      </c>
      <c r="Z2115" s="246">
        <v>827</v>
      </c>
    </row>
    <row r="2116" spans="1:26" ht="14.5" x14ac:dyDescent="0.35">
      <c r="A2116" s="259" t="s">
        <v>38975</v>
      </c>
      <c r="B2116" s="259"/>
      <c r="C2116" s="260">
        <v>31245</v>
      </c>
      <c r="E2116" s="239" t="s">
        <v>2387</v>
      </c>
      <c r="F2116" s="239"/>
      <c r="G2116" s="240">
        <v>2000</v>
      </c>
      <c r="M2116" s="261" t="s">
        <v>36583</v>
      </c>
      <c r="N2116" s="262">
        <v>4632.38</v>
      </c>
      <c r="P2116" s="243" t="s">
        <v>18595</v>
      </c>
      <c r="Q2116" s="244">
        <v>4778.25</v>
      </c>
      <c r="R2116" s="104"/>
      <c r="S2116" s="235" t="s">
        <v>34350</v>
      </c>
      <c r="T2116" s="236">
        <v>1605.5</v>
      </c>
      <c r="V2116" s="266" t="s">
        <v>40917</v>
      </c>
      <c r="W2116" s="267">
        <v>31245</v>
      </c>
      <c r="Y2116" s="245" t="s">
        <v>12657</v>
      </c>
      <c r="Z2116" s="246">
        <v>5221.67</v>
      </c>
    </row>
    <row r="2117" spans="1:26" ht="14.5" x14ac:dyDescent="0.35">
      <c r="A2117" s="259" t="s">
        <v>38976</v>
      </c>
      <c r="B2117" s="259"/>
      <c r="C2117" s="260">
        <v>15677.92</v>
      </c>
      <c r="E2117" s="239" t="s">
        <v>2388</v>
      </c>
      <c r="F2117" s="239"/>
      <c r="G2117" s="240">
        <v>33036.32</v>
      </c>
      <c r="M2117" s="261" t="s">
        <v>36584</v>
      </c>
      <c r="N2117" s="262">
        <v>4381.84</v>
      </c>
      <c r="P2117" s="243" t="s">
        <v>18596</v>
      </c>
      <c r="Q2117" s="244">
        <v>43146</v>
      </c>
      <c r="R2117" s="104"/>
      <c r="S2117" s="235" t="s">
        <v>34351</v>
      </c>
      <c r="T2117" s="236">
        <v>121.55</v>
      </c>
      <c r="V2117" s="266" t="s">
        <v>40922</v>
      </c>
      <c r="W2117" s="267">
        <v>15677.92</v>
      </c>
      <c r="Y2117" s="245" t="s">
        <v>12897</v>
      </c>
      <c r="Z2117" s="246">
        <v>1485</v>
      </c>
    </row>
    <row r="2118" spans="1:26" ht="14.5" x14ac:dyDescent="0.35">
      <c r="A2118" s="259" t="s">
        <v>38977</v>
      </c>
      <c r="B2118" s="259"/>
      <c r="C2118" s="260">
        <v>17816.669999999998</v>
      </c>
      <c r="E2118" s="239" t="s">
        <v>2389</v>
      </c>
      <c r="F2118" s="239"/>
      <c r="G2118" s="240">
        <v>111973.31</v>
      </c>
      <c r="M2118" s="261" t="s">
        <v>36585</v>
      </c>
      <c r="N2118" s="262">
        <v>4969.1499999999996</v>
      </c>
      <c r="P2118" s="243" t="s">
        <v>18597</v>
      </c>
      <c r="Q2118" s="244">
        <v>46470.3</v>
      </c>
      <c r="R2118" s="104"/>
      <c r="S2118" s="235" t="s">
        <v>34352</v>
      </c>
      <c r="T2118" s="236">
        <v>22.56</v>
      </c>
      <c r="V2118" s="266" t="s">
        <v>40927</v>
      </c>
      <c r="W2118" s="267">
        <v>17816.669999999998</v>
      </c>
      <c r="Y2118" s="245" t="s">
        <v>10761</v>
      </c>
      <c r="Z2118" s="246">
        <v>36462.18</v>
      </c>
    </row>
    <row r="2119" spans="1:26" ht="14.5" x14ac:dyDescent="0.35">
      <c r="A2119" s="259" t="s">
        <v>38979</v>
      </c>
      <c r="B2119" s="259"/>
      <c r="C2119" s="260">
        <v>797057.18</v>
      </c>
      <c r="E2119" s="239" t="s">
        <v>2390</v>
      </c>
      <c r="F2119" s="239"/>
      <c r="G2119" s="240">
        <v>2024</v>
      </c>
      <c r="M2119" s="261" t="s">
        <v>36586</v>
      </c>
      <c r="N2119" s="262">
        <v>49800</v>
      </c>
      <c r="P2119" s="243" t="s">
        <v>18598</v>
      </c>
      <c r="Q2119" s="244">
        <v>501024.95</v>
      </c>
      <c r="R2119" s="104"/>
      <c r="S2119" s="235" t="s">
        <v>34353</v>
      </c>
      <c r="T2119" s="236">
        <v>139.19</v>
      </c>
      <c r="V2119" s="266" t="s">
        <v>40940</v>
      </c>
      <c r="W2119" s="267">
        <v>797057.18</v>
      </c>
      <c r="Y2119" s="245" t="s">
        <v>7596</v>
      </c>
      <c r="Z2119" s="246">
        <v>163131.35</v>
      </c>
    </row>
    <row r="2120" spans="1:26" ht="14.5" x14ac:dyDescent="0.35">
      <c r="A2120" s="259" t="s">
        <v>38980</v>
      </c>
      <c r="B2120" s="259"/>
      <c r="C2120" s="260">
        <v>12000</v>
      </c>
      <c r="E2120" s="239" t="s">
        <v>2391</v>
      </c>
      <c r="F2120" s="239"/>
      <c r="G2120" s="240">
        <v>2000</v>
      </c>
      <c r="M2120" s="261" t="s">
        <v>36587</v>
      </c>
      <c r="N2120" s="262">
        <v>16167.47</v>
      </c>
      <c r="P2120" s="243" t="s">
        <v>18599</v>
      </c>
      <c r="Q2120" s="244">
        <v>383834.64</v>
      </c>
      <c r="R2120" s="104"/>
      <c r="S2120" s="235" t="s">
        <v>34354</v>
      </c>
      <c r="T2120" s="236">
        <v>308.2</v>
      </c>
      <c r="V2120" s="266" t="s">
        <v>40945</v>
      </c>
      <c r="W2120" s="267">
        <v>12000</v>
      </c>
      <c r="Y2120" s="245" t="s">
        <v>7801</v>
      </c>
      <c r="Z2120" s="246">
        <v>8314.6299999999992</v>
      </c>
    </row>
    <row r="2121" spans="1:26" ht="14.5" x14ac:dyDescent="0.35">
      <c r="A2121" s="259" t="s">
        <v>38983</v>
      </c>
      <c r="B2121" s="259"/>
      <c r="C2121" s="260">
        <v>1232</v>
      </c>
      <c r="E2121" s="239" t="s">
        <v>2392</v>
      </c>
      <c r="F2121" s="239"/>
      <c r="G2121" s="240">
        <v>5530.21</v>
      </c>
      <c r="M2121" s="261" t="s">
        <v>42955</v>
      </c>
      <c r="N2121" s="262">
        <v>206497.29</v>
      </c>
      <c r="P2121" s="243" t="s">
        <v>18600</v>
      </c>
      <c r="Q2121" s="244">
        <v>43884.59</v>
      </c>
      <c r="R2121" s="104"/>
      <c r="S2121" s="235" t="s">
        <v>15830</v>
      </c>
      <c r="T2121" s="236">
        <v>2754.3</v>
      </c>
      <c r="V2121" s="266" t="s">
        <v>40977</v>
      </c>
      <c r="W2121" s="267">
        <v>1232</v>
      </c>
      <c r="Y2121" s="245" t="s">
        <v>7999</v>
      </c>
      <c r="Z2121" s="246">
        <v>5816</v>
      </c>
    </row>
    <row r="2122" spans="1:26" ht="14.5" x14ac:dyDescent="0.35">
      <c r="A2122" s="259" t="s">
        <v>38985</v>
      </c>
      <c r="B2122" s="259"/>
      <c r="C2122" s="260">
        <v>12354.05</v>
      </c>
      <c r="E2122" s="239" t="s">
        <v>2393</v>
      </c>
      <c r="F2122" s="239"/>
      <c r="G2122" s="240">
        <v>567.44000000000005</v>
      </c>
      <c r="M2122" s="261" t="s">
        <v>51999</v>
      </c>
      <c r="N2122" s="262">
        <v>6315.64</v>
      </c>
      <c r="P2122" s="243" t="s">
        <v>18601</v>
      </c>
      <c r="Q2122" s="244">
        <v>59029.34</v>
      </c>
      <c r="R2122" s="104"/>
      <c r="S2122" s="235" t="s">
        <v>15831</v>
      </c>
      <c r="T2122" s="236">
        <v>400</v>
      </c>
      <c r="V2122" s="266" t="s">
        <v>41000</v>
      </c>
      <c r="W2122" s="267">
        <v>12354.05</v>
      </c>
      <c r="Y2122" s="245" t="s">
        <v>8270</v>
      </c>
      <c r="Z2122" s="246">
        <v>175576</v>
      </c>
    </row>
    <row r="2123" spans="1:26" ht="14.5" x14ac:dyDescent="0.35">
      <c r="A2123" s="259" t="s">
        <v>38987</v>
      </c>
      <c r="B2123" s="259"/>
      <c r="C2123" s="260">
        <v>6565</v>
      </c>
      <c r="E2123" s="239" t="s">
        <v>2394</v>
      </c>
      <c r="F2123" s="239"/>
      <c r="G2123" s="240">
        <v>8990</v>
      </c>
      <c r="M2123" s="261" t="s">
        <v>36588</v>
      </c>
      <c r="N2123" s="262">
        <v>35202.21</v>
      </c>
      <c r="P2123" s="243" t="s">
        <v>18602</v>
      </c>
      <c r="Q2123" s="244">
        <v>382799.82</v>
      </c>
      <c r="R2123" s="104"/>
      <c r="S2123" s="235" t="s">
        <v>15832</v>
      </c>
      <c r="T2123" s="236">
        <v>2033.96</v>
      </c>
      <c r="V2123" s="266" t="s">
        <v>41025</v>
      </c>
      <c r="W2123" s="267">
        <v>6565</v>
      </c>
      <c r="Y2123" s="245" t="s">
        <v>8479</v>
      </c>
      <c r="Z2123" s="246">
        <v>109799</v>
      </c>
    </row>
    <row r="2124" spans="1:26" ht="14.5" x14ac:dyDescent="0.35">
      <c r="A2124" s="259" t="s">
        <v>38991</v>
      </c>
      <c r="B2124" s="259"/>
      <c r="C2124" s="260">
        <v>1402.5</v>
      </c>
      <c r="E2124" s="239" t="s">
        <v>2395</v>
      </c>
      <c r="F2124" s="239"/>
      <c r="G2124" s="240">
        <v>32483.27</v>
      </c>
      <c r="M2124" s="261" t="s">
        <v>49980</v>
      </c>
      <c r="N2124" s="262">
        <v>21034.02</v>
      </c>
      <c r="P2124" s="243" t="s">
        <v>18603</v>
      </c>
      <c r="Q2124" s="244">
        <v>78566.48</v>
      </c>
      <c r="R2124" s="104"/>
      <c r="S2124" s="235" t="s">
        <v>15833</v>
      </c>
      <c r="T2124" s="236">
        <v>1416.8</v>
      </c>
      <c r="V2124" s="266" t="s">
        <v>41056</v>
      </c>
      <c r="W2124" s="267">
        <v>1402.5</v>
      </c>
      <c r="Y2124" s="245" t="s">
        <v>8680</v>
      </c>
      <c r="Z2124" s="246">
        <v>23631</v>
      </c>
    </row>
    <row r="2125" spans="1:26" ht="14.5" x14ac:dyDescent="0.35">
      <c r="A2125" s="259" t="s">
        <v>38992</v>
      </c>
      <c r="B2125" s="259"/>
      <c r="C2125" s="260">
        <v>16147.5</v>
      </c>
      <c r="E2125" s="239" t="s">
        <v>2396</v>
      </c>
      <c r="F2125" s="239"/>
      <c r="G2125" s="240">
        <v>47946</v>
      </c>
      <c r="M2125" s="261" t="s">
        <v>45032</v>
      </c>
      <c r="N2125" s="262">
        <v>10000</v>
      </c>
      <c r="P2125" s="243" t="s">
        <v>18604</v>
      </c>
      <c r="Q2125" s="244">
        <v>488.37</v>
      </c>
      <c r="R2125" s="104"/>
      <c r="S2125" s="235" t="s">
        <v>25779</v>
      </c>
      <c r="T2125" s="236">
        <v>1605.5</v>
      </c>
      <c r="V2125" s="266" t="s">
        <v>41061</v>
      </c>
      <c r="W2125" s="267">
        <v>16147.5</v>
      </c>
      <c r="Y2125" s="245" t="s">
        <v>9216</v>
      </c>
      <c r="Z2125" s="246">
        <v>131009.45</v>
      </c>
    </row>
    <row r="2126" spans="1:26" ht="14.5" x14ac:dyDescent="0.35">
      <c r="A2126" s="259" t="s">
        <v>38993</v>
      </c>
      <c r="B2126" s="259"/>
      <c r="C2126" s="260">
        <v>4490</v>
      </c>
      <c r="E2126" s="239" t="s">
        <v>2397</v>
      </c>
      <c r="F2126" s="239"/>
      <c r="G2126" s="240">
        <v>6688.43</v>
      </c>
      <c r="M2126" s="261" t="s">
        <v>45033</v>
      </c>
      <c r="N2126" s="262">
        <v>764.95</v>
      </c>
      <c r="P2126" s="243" t="s">
        <v>15096</v>
      </c>
      <c r="Q2126" s="244">
        <v>59900.88</v>
      </c>
      <c r="R2126" s="104"/>
      <c r="S2126" s="235" t="s">
        <v>25781</v>
      </c>
      <c r="T2126" s="236">
        <v>121.55</v>
      </c>
      <c r="V2126" s="266" t="s">
        <v>41069</v>
      </c>
      <c r="W2126" s="267">
        <v>4490</v>
      </c>
      <c r="Y2126" s="245" t="s">
        <v>9603</v>
      </c>
      <c r="Z2126" s="246">
        <v>22817</v>
      </c>
    </row>
    <row r="2127" spans="1:26" ht="14.5" x14ac:dyDescent="0.35">
      <c r="A2127" s="259" t="s">
        <v>38995</v>
      </c>
      <c r="B2127" s="259"/>
      <c r="C2127" s="260">
        <v>90515.58</v>
      </c>
      <c r="E2127" s="239" t="s">
        <v>2398</v>
      </c>
      <c r="F2127" s="239"/>
      <c r="G2127" s="240">
        <v>3300</v>
      </c>
      <c r="M2127" s="261" t="s">
        <v>45034</v>
      </c>
      <c r="N2127" s="262">
        <v>758.8</v>
      </c>
      <c r="P2127" s="243" t="s">
        <v>18605</v>
      </c>
      <c r="Q2127" s="244">
        <v>3014.39</v>
      </c>
      <c r="R2127" s="104"/>
      <c r="S2127" s="235" t="s">
        <v>34355</v>
      </c>
      <c r="T2127" s="236">
        <v>22.56</v>
      </c>
      <c r="V2127" s="266" t="s">
        <v>41079</v>
      </c>
      <c r="W2127" s="267">
        <v>90515.58</v>
      </c>
      <c r="Y2127" s="245" t="s">
        <v>9866</v>
      </c>
      <c r="Z2127" s="246">
        <v>103895</v>
      </c>
    </row>
    <row r="2128" spans="1:26" ht="14.5" x14ac:dyDescent="0.35">
      <c r="A2128" s="259" t="s">
        <v>38996</v>
      </c>
      <c r="B2128" s="259"/>
      <c r="C2128" s="260">
        <v>62021.94</v>
      </c>
      <c r="E2128" s="239" t="s">
        <v>2399</v>
      </c>
      <c r="F2128" s="239"/>
      <c r="G2128" s="240">
        <v>15884.4</v>
      </c>
      <c r="M2128" s="261" t="s">
        <v>52000</v>
      </c>
      <c r="N2128" s="262">
        <v>292.58999999999997</v>
      </c>
      <c r="P2128" s="243" t="s">
        <v>18606</v>
      </c>
      <c r="Q2128" s="244">
        <v>18017.560000000001</v>
      </c>
      <c r="R2128" s="104"/>
      <c r="S2128" s="235" t="s">
        <v>34356</v>
      </c>
      <c r="T2128" s="236">
        <v>139.19</v>
      </c>
      <c r="V2128" s="266" t="s">
        <v>41096</v>
      </c>
      <c r="W2128" s="267">
        <v>62021.94</v>
      </c>
      <c r="Y2128" s="245" t="s">
        <v>10191</v>
      </c>
      <c r="Z2128" s="246">
        <v>1090862.19</v>
      </c>
    </row>
    <row r="2129" spans="1:26" ht="14.5" x14ac:dyDescent="0.35">
      <c r="A2129" s="259" t="s">
        <v>38998</v>
      </c>
      <c r="B2129" s="259"/>
      <c r="C2129" s="260">
        <v>181024</v>
      </c>
      <c r="E2129" s="239" t="s">
        <v>2400</v>
      </c>
      <c r="F2129" s="239"/>
      <c r="G2129" s="240">
        <v>23395.84</v>
      </c>
      <c r="M2129" s="261" t="s">
        <v>55827</v>
      </c>
      <c r="N2129" s="262">
        <v>40.43</v>
      </c>
      <c r="P2129" s="243" t="s">
        <v>18607</v>
      </c>
      <c r="Q2129" s="244">
        <v>3759.66</v>
      </c>
      <c r="R2129" s="104"/>
      <c r="S2129" s="235" t="s">
        <v>15834</v>
      </c>
      <c r="T2129" s="236">
        <v>3062.5</v>
      </c>
      <c r="V2129" s="266" t="s">
        <v>41105</v>
      </c>
      <c r="W2129" s="267">
        <v>181024</v>
      </c>
      <c r="Y2129" s="245" t="s">
        <v>10398</v>
      </c>
      <c r="Z2129" s="246">
        <v>31837</v>
      </c>
    </row>
    <row r="2130" spans="1:26" ht="14.5" x14ac:dyDescent="0.35">
      <c r="A2130" s="259" t="s">
        <v>39000</v>
      </c>
      <c r="B2130" s="259"/>
      <c r="C2130" s="260">
        <v>2151.9699999999998</v>
      </c>
      <c r="E2130" s="239" t="s">
        <v>2401</v>
      </c>
      <c r="F2130" s="239"/>
      <c r="G2130" s="240">
        <v>84564</v>
      </c>
      <c r="M2130" s="261" t="s">
        <v>55828</v>
      </c>
      <c r="N2130" s="262">
        <v>515.33000000000004</v>
      </c>
      <c r="P2130" s="243" t="s">
        <v>18608</v>
      </c>
      <c r="Q2130" s="244">
        <v>216760</v>
      </c>
      <c r="R2130" s="104"/>
      <c r="S2130" s="235" t="s">
        <v>15835</v>
      </c>
      <c r="T2130" s="236">
        <v>400</v>
      </c>
      <c r="V2130" s="266" t="s">
        <v>41128</v>
      </c>
      <c r="W2130" s="267">
        <v>2151.9699999999998</v>
      </c>
      <c r="Y2130" s="245" t="s">
        <v>10455</v>
      </c>
      <c r="Z2130" s="246">
        <v>17578</v>
      </c>
    </row>
    <row r="2131" spans="1:26" ht="14.5" x14ac:dyDescent="0.35">
      <c r="A2131" s="259" t="s">
        <v>39001</v>
      </c>
      <c r="B2131" s="259"/>
      <c r="C2131" s="260">
        <v>9796.2800000000007</v>
      </c>
      <c r="E2131" s="239" t="s">
        <v>2402</v>
      </c>
      <c r="F2131" s="239"/>
      <c r="G2131" s="240">
        <v>2000</v>
      </c>
      <c r="M2131" s="261" t="s">
        <v>55829</v>
      </c>
      <c r="N2131" s="262">
        <v>1000</v>
      </c>
      <c r="P2131" s="243" t="s">
        <v>18609</v>
      </c>
      <c r="Q2131" s="244">
        <v>54912.42</v>
      </c>
      <c r="R2131" s="104"/>
      <c r="S2131" s="235" t="s">
        <v>15836</v>
      </c>
      <c r="T2131" s="236">
        <v>2033.96</v>
      </c>
      <c r="V2131" s="266" t="s">
        <v>41138</v>
      </c>
      <c r="W2131" s="267">
        <v>9796.2800000000007</v>
      </c>
      <c r="Y2131" s="245" t="s">
        <v>12454</v>
      </c>
      <c r="Z2131" s="246">
        <v>26093.119999999999</v>
      </c>
    </row>
    <row r="2132" spans="1:26" ht="14.5" x14ac:dyDescent="0.35">
      <c r="A2132" s="259" t="s">
        <v>39002</v>
      </c>
      <c r="B2132" s="259"/>
      <c r="C2132" s="260">
        <v>9044</v>
      </c>
      <c r="E2132" s="239" t="s">
        <v>2403</v>
      </c>
      <c r="F2132" s="239"/>
      <c r="G2132" s="240">
        <v>2000</v>
      </c>
      <c r="M2132" s="261" t="s">
        <v>55830</v>
      </c>
      <c r="N2132" s="262">
        <v>77</v>
      </c>
      <c r="P2132" s="243" t="s">
        <v>18610</v>
      </c>
      <c r="Q2132" s="244">
        <v>5445.84</v>
      </c>
      <c r="R2132" s="104"/>
      <c r="S2132" s="235" t="s">
        <v>15837</v>
      </c>
      <c r="T2132" s="236">
        <v>13751.8</v>
      </c>
      <c r="V2132" s="266" t="s">
        <v>41143</v>
      </c>
      <c r="W2132" s="267">
        <v>9044</v>
      </c>
      <c r="Y2132" s="245" t="s">
        <v>12658</v>
      </c>
      <c r="Z2132" s="246">
        <v>34627.07</v>
      </c>
    </row>
    <row r="2133" spans="1:26" ht="14.5" x14ac:dyDescent="0.35">
      <c r="A2133" s="259" t="s">
        <v>39003</v>
      </c>
      <c r="B2133" s="259"/>
      <c r="C2133" s="260">
        <v>192205</v>
      </c>
      <c r="E2133" s="239" t="s">
        <v>2404</v>
      </c>
      <c r="F2133" s="239"/>
      <c r="G2133" s="240">
        <v>2000</v>
      </c>
      <c r="M2133" s="261" t="s">
        <v>55831</v>
      </c>
      <c r="N2133" s="262">
        <v>81.260000000000005</v>
      </c>
      <c r="P2133" s="243" t="s">
        <v>15097</v>
      </c>
      <c r="Q2133" s="244">
        <v>142693.72</v>
      </c>
      <c r="R2133" s="104"/>
      <c r="S2133" s="235" t="s">
        <v>34357</v>
      </c>
      <c r="T2133" s="236">
        <v>125.96</v>
      </c>
      <c r="V2133" s="266" t="s">
        <v>41148</v>
      </c>
      <c r="W2133" s="267">
        <v>192205</v>
      </c>
      <c r="Y2133" s="245" t="s">
        <v>12898</v>
      </c>
      <c r="Z2133" s="246">
        <v>24425.63</v>
      </c>
    </row>
    <row r="2134" spans="1:26" ht="14.5" x14ac:dyDescent="0.35">
      <c r="A2134" s="259" t="s">
        <v>39004</v>
      </c>
      <c r="B2134" s="259"/>
      <c r="C2134" s="260">
        <v>1168</v>
      </c>
      <c r="E2134" s="239" t="s">
        <v>2405</v>
      </c>
      <c r="F2134" s="239"/>
      <c r="G2134" s="240">
        <v>2217</v>
      </c>
      <c r="M2134" s="261" t="s">
        <v>55832</v>
      </c>
      <c r="N2134" s="262">
        <v>28.16</v>
      </c>
      <c r="P2134" s="243" t="s">
        <v>15098</v>
      </c>
      <c r="Q2134" s="244">
        <v>278539.8</v>
      </c>
      <c r="R2134" s="104"/>
      <c r="S2134" s="235" t="s">
        <v>15838</v>
      </c>
      <c r="T2134" s="236">
        <v>4500</v>
      </c>
      <c r="V2134" s="266" t="s">
        <v>41153</v>
      </c>
      <c r="W2134" s="267">
        <v>1168</v>
      </c>
      <c r="Y2134" s="245" t="s">
        <v>13190</v>
      </c>
      <c r="Z2134" s="246">
        <v>154852.67000000001</v>
      </c>
    </row>
    <row r="2135" spans="1:26" ht="14.5" x14ac:dyDescent="0.35">
      <c r="A2135" s="259" t="s">
        <v>39005</v>
      </c>
      <c r="B2135" s="259"/>
      <c r="C2135" s="260">
        <v>30249.67</v>
      </c>
      <c r="E2135" s="239" t="s">
        <v>2406</v>
      </c>
      <c r="F2135" s="239"/>
      <c r="G2135" s="240">
        <v>2000</v>
      </c>
      <c r="M2135" s="261" t="s">
        <v>55833</v>
      </c>
      <c r="N2135" s="262">
        <v>325.77999999999997</v>
      </c>
      <c r="P2135" s="243" t="s">
        <v>18611</v>
      </c>
      <c r="Q2135" s="244">
        <v>136094.56</v>
      </c>
      <c r="R2135" s="104"/>
      <c r="S2135" s="235" t="s">
        <v>25810</v>
      </c>
      <c r="T2135" s="236">
        <v>125.96</v>
      </c>
      <c r="V2135" s="266" t="s">
        <v>41157</v>
      </c>
      <c r="W2135" s="267">
        <v>30249.67</v>
      </c>
      <c r="Y2135" s="245" t="s">
        <v>13591</v>
      </c>
      <c r="Z2135" s="246">
        <v>136958.24</v>
      </c>
    </row>
    <row r="2136" spans="1:26" ht="14.5" x14ac:dyDescent="0.35">
      <c r="A2136" s="259" t="s">
        <v>39006</v>
      </c>
      <c r="B2136" s="259"/>
      <c r="C2136" s="260">
        <v>79706.17</v>
      </c>
      <c r="E2136" s="239" t="s">
        <v>2407</v>
      </c>
      <c r="F2136" s="239"/>
      <c r="G2136" s="240">
        <v>1841</v>
      </c>
      <c r="M2136" s="261" t="s">
        <v>55834</v>
      </c>
      <c r="N2136" s="262">
        <v>702.37</v>
      </c>
      <c r="P2136" s="243" t="s">
        <v>18612</v>
      </c>
      <c r="Q2136" s="244">
        <v>7483.66</v>
      </c>
      <c r="R2136" s="104"/>
      <c r="S2136" s="235" t="s">
        <v>15839</v>
      </c>
      <c r="T2136" s="236">
        <v>4500</v>
      </c>
      <c r="V2136" s="266" t="s">
        <v>41162</v>
      </c>
      <c r="W2136" s="267">
        <v>79706.17</v>
      </c>
      <c r="Y2136" s="245" t="s">
        <v>10762</v>
      </c>
      <c r="Z2136" s="246">
        <v>2261223.35</v>
      </c>
    </row>
    <row r="2137" spans="1:26" ht="14.5" x14ac:dyDescent="0.35">
      <c r="A2137" s="259" t="s">
        <v>39007</v>
      </c>
      <c r="B2137" s="259"/>
      <c r="C2137" s="260">
        <v>8681</v>
      </c>
      <c r="E2137" s="239" t="s">
        <v>2408</v>
      </c>
      <c r="F2137" s="239"/>
      <c r="G2137" s="240">
        <v>2000</v>
      </c>
      <c r="M2137" s="261" t="s">
        <v>55835</v>
      </c>
      <c r="N2137" s="262">
        <v>62093.760000000002</v>
      </c>
      <c r="P2137" s="243" t="s">
        <v>18613</v>
      </c>
      <c r="Q2137" s="244">
        <v>134137.24</v>
      </c>
      <c r="R2137" s="104"/>
      <c r="S2137" s="235" t="s">
        <v>34358</v>
      </c>
      <c r="T2137" s="236">
        <v>1450</v>
      </c>
      <c r="V2137" s="266" t="s">
        <v>41174</v>
      </c>
      <c r="W2137" s="267">
        <v>8681</v>
      </c>
      <c r="Y2137" s="245" t="s">
        <v>7597</v>
      </c>
      <c r="Z2137" s="246">
        <v>27156</v>
      </c>
    </row>
    <row r="2138" spans="1:26" ht="14.5" x14ac:dyDescent="0.35">
      <c r="A2138" s="259" t="s">
        <v>39008</v>
      </c>
      <c r="B2138" s="259"/>
      <c r="C2138" s="260">
        <v>3787</v>
      </c>
      <c r="E2138" s="239" t="s">
        <v>2409</v>
      </c>
      <c r="F2138" s="239"/>
      <c r="G2138" s="240">
        <v>249.99</v>
      </c>
      <c r="M2138" s="261" t="s">
        <v>38025</v>
      </c>
      <c r="N2138" s="262">
        <v>3612.96</v>
      </c>
      <c r="P2138" s="243" t="s">
        <v>18614</v>
      </c>
      <c r="Q2138" s="244">
        <v>22003</v>
      </c>
      <c r="R2138" s="104"/>
      <c r="S2138" s="235" t="s">
        <v>34359</v>
      </c>
      <c r="T2138" s="236">
        <v>4083.97</v>
      </c>
      <c r="V2138" s="266" t="s">
        <v>41179</v>
      </c>
      <c r="W2138" s="267">
        <v>3787</v>
      </c>
      <c r="Y2138" s="245" t="s">
        <v>8271</v>
      </c>
      <c r="Z2138" s="246">
        <v>159012.69</v>
      </c>
    </row>
    <row r="2139" spans="1:26" ht="14.5" x14ac:dyDescent="0.35">
      <c r="A2139" s="259" t="s">
        <v>39009</v>
      </c>
      <c r="B2139" s="259"/>
      <c r="C2139" s="260">
        <v>36466</v>
      </c>
      <c r="E2139" s="239" t="s">
        <v>2410</v>
      </c>
      <c r="F2139" s="239"/>
      <c r="G2139" s="240">
        <v>14280.22</v>
      </c>
      <c r="M2139" s="261" t="s">
        <v>45035</v>
      </c>
      <c r="N2139" s="262">
        <v>120200</v>
      </c>
      <c r="P2139" s="243" t="s">
        <v>15099</v>
      </c>
      <c r="Q2139" s="244">
        <v>31074.21</v>
      </c>
      <c r="R2139" s="104"/>
      <c r="S2139" s="235" t="s">
        <v>34360</v>
      </c>
      <c r="T2139" s="236">
        <v>186.03</v>
      </c>
      <c r="V2139" s="266" t="s">
        <v>41183</v>
      </c>
      <c r="W2139" s="267">
        <v>36466</v>
      </c>
      <c r="Y2139" s="245" t="s">
        <v>8480</v>
      </c>
      <c r="Z2139" s="246">
        <v>12519.31</v>
      </c>
    </row>
    <row r="2140" spans="1:26" ht="14.5" x14ac:dyDescent="0.35">
      <c r="A2140" s="259" t="s">
        <v>39010</v>
      </c>
      <c r="B2140" s="259"/>
      <c r="C2140" s="260">
        <v>68206.850000000006</v>
      </c>
      <c r="E2140" s="239" t="s">
        <v>2411</v>
      </c>
      <c r="F2140" s="239"/>
      <c r="G2140" s="240">
        <v>128345.7</v>
      </c>
      <c r="M2140" s="261" t="s">
        <v>38026</v>
      </c>
      <c r="N2140" s="262">
        <v>13769.63</v>
      </c>
      <c r="P2140" s="243" t="s">
        <v>15100</v>
      </c>
      <c r="Q2140" s="244">
        <v>763716.08</v>
      </c>
      <c r="R2140" s="104"/>
      <c r="S2140" s="235" t="s">
        <v>25844</v>
      </c>
      <c r="T2140" s="236">
        <v>1450</v>
      </c>
      <c r="V2140" s="266" t="s">
        <v>41191</v>
      </c>
      <c r="W2140" s="267">
        <v>68206.850000000006</v>
      </c>
      <c r="Y2140" s="245" t="s">
        <v>11756</v>
      </c>
      <c r="Z2140" s="246">
        <v>3818</v>
      </c>
    </row>
    <row r="2141" spans="1:26" ht="14.5" x14ac:dyDescent="0.35">
      <c r="A2141" s="259" t="s">
        <v>39011</v>
      </c>
      <c r="B2141" s="259"/>
      <c r="C2141" s="260">
        <v>11376</v>
      </c>
      <c r="E2141" s="239" t="s">
        <v>2412</v>
      </c>
      <c r="F2141" s="239"/>
      <c r="G2141" s="240">
        <v>2000</v>
      </c>
      <c r="M2141" s="261" t="s">
        <v>45036</v>
      </c>
      <c r="N2141" s="262">
        <v>39332.15</v>
      </c>
      <c r="P2141" s="243" t="s">
        <v>18615</v>
      </c>
      <c r="Q2141" s="244">
        <v>62221.75</v>
      </c>
      <c r="R2141" s="104"/>
      <c r="S2141" s="235" t="s">
        <v>25848</v>
      </c>
      <c r="T2141" s="236">
        <v>4083.97</v>
      </c>
      <c r="V2141" s="266" t="s">
        <v>41197</v>
      </c>
      <c r="W2141" s="267">
        <v>11376</v>
      </c>
      <c r="Y2141" s="245" t="s">
        <v>9217</v>
      </c>
      <c r="Z2141" s="246">
        <v>68391.02</v>
      </c>
    </row>
    <row r="2142" spans="1:26" ht="14.5" x14ac:dyDescent="0.35">
      <c r="A2142" s="259" t="s">
        <v>39012</v>
      </c>
      <c r="B2142" s="259"/>
      <c r="C2142" s="260">
        <v>29946.85</v>
      </c>
      <c r="E2142" s="239" t="s">
        <v>2413</v>
      </c>
      <c r="F2142" s="239"/>
      <c r="G2142" s="240">
        <v>35569</v>
      </c>
      <c r="M2142" s="261" t="s">
        <v>55836</v>
      </c>
      <c r="N2142" s="262">
        <v>4751.79</v>
      </c>
      <c r="P2142" s="243" t="s">
        <v>15102</v>
      </c>
      <c r="Q2142" s="244">
        <v>6101.7</v>
      </c>
      <c r="R2142" s="104"/>
      <c r="S2142" s="235" t="s">
        <v>25850</v>
      </c>
      <c r="T2142" s="236">
        <v>186.03</v>
      </c>
      <c r="V2142" s="266" t="s">
        <v>41202</v>
      </c>
      <c r="W2142" s="267">
        <v>29946.85</v>
      </c>
      <c r="Y2142" s="245" t="s">
        <v>11867</v>
      </c>
      <c r="Z2142" s="246">
        <v>1841</v>
      </c>
    </row>
    <row r="2143" spans="1:26" ht="14.5" x14ac:dyDescent="0.35">
      <c r="A2143" s="259" t="s">
        <v>39013</v>
      </c>
      <c r="B2143" s="259"/>
      <c r="C2143" s="260">
        <v>2785</v>
      </c>
      <c r="E2143" s="239" t="s">
        <v>2414</v>
      </c>
      <c r="F2143" s="239"/>
      <c r="G2143" s="240">
        <v>20260</v>
      </c>
      <c r="M2143" s="261" t="s">
        <v>42956</v>
      </c>
      <c r="N2143" s="262">
        <v>40184.33</v>
      </c>
      <c r="P2143" s="243" t="s">
        <v>18616</v>
      </c>
      <c r="Q2143" s="244">
        <v>151148.82999999999</v>
      </c>
      <c r="R2143" s="104"/>
      <c r="S2143" s="235" t="s">
        <v>34361</v>
      </c>
      <c r="T2143" s="236">
        <v>250</v>
      </c>
      <c r="V2143" s="266" t="s">
        <v>41207</v>
      </c>
      <c r="W2143" s="267">
        <v>2785</v>
      </c>
      <c r="Y2143" s="245" t="s">
        <v>9604</v>
      </c>
      <c r="Z2143" s="246">
        <v>5797.5</v>
      </c>
    </row>
    <row r="2144" spans="1:26" ht="14.5" x14ac:dyDescent="0.35">
      <c r="A2144" s="259" t="s">
        <v>39014</v>
      </c>
      <c r="B2144" s="259"/>
      <c r="C2144" s="260">
        <v>163818.71</v>
      </c>
      <c r="E2144" s="239" t="s">
        <v>2415</v>
      </c>
      <c r="F2144" s="239"/>
      <c r="G2144" s="240">
        <v>2000</v>
      </c>
      <c r="M2144" s="261" t="s">
        <v>51100</v>
      </c>
      <c r="N2144" s="262">
        <v>1400</v>
      </c>
      <c r="P2144" s="243" t="s">
        <v>18617</v>
      </c>
      <c r="Q2144" s="244">
        <v>673595.78</v>
      </c>
      <c r="R2144" s="104"/>
      <c r="S2144" s="235" t="s">
        <v>34362</v>
      </c>
      <c r="T2144" s="236">
        <v>12100</v>
      </c>
      <c r="V2144" s="266" t="s">
        <v>41215</v>
      </c>
      <c r="W2144" s="267">
        <v>163818.71</v>
      </c>
      <c r="Y2144" s="245" t="s">
        <v>9867</v>
      </c>
      <c r="Z2144" s="246">
        <v>34612.94</v>
      </c>
    </row>
    <row r="2145" spans="1:26" ht="14.5" x14ac:dyDescent="0.35">
      <c r="A2145" s="259" t="s">
        <v>39016</v>
      </c>
      <c r="B2145" s="259"/>
      <c r="C2145" s="260">
        <v>14580.86</v>
      </c>
      <c r="E2145" s="239" t="s">
        <v>2416</v>
      </c>
      <c r="F2145" s="239"/>
      <c r="G2145" s="240">
        <v>67956</v>
      </c>
      <c r="M2145" s="261" t="s">
        <v>18653</v>
      </c>
      <c r="N2145" s="262">
        <v>7021.81</v>
      </c>
      <c r="P2145" s="243" t="s">
        <v>18618</v>
      </c>
      <c r="Q2145" s="244">
        <v>-188.83</v>
      </c>
      <c r="R2145" s="104"/>
      <c r="S2145" s="235" t="s">
        <v>34363</v>
      </c>
      <c r="T2145" s="236">
        <v>19.12</v>
      </c>
      <c r="V2145" s="266" t="s">
        <v>41227</v>
      </c>
      <c r="W2145" s="267">
        <v>14580.86</v>
      </c>
      <c r="Y2145" s="245" t="s">
        <v>10192</v>
      </c>
      <c r="Z2145" s="246">
        <v>637323.62</v>
      </c>
    </row>
    <row r="2146" spans="1:26" ht="14.5" x14ac:dyDescent="0.35">
      <c r="A2146" s="259" t="s">
        <v>39017</v>
      </c>
      <c r="B2146" s="259"/>
      <c r="C2146" s="260">
        <v>110117</v>
      </c>
      <c r="E2146" s="239" t="s">
        <v>2417</v>
      </c>
      <c r="F2146" s="239"/>
      <c r="G2146" s="240">
        <v>2954</v>
      </c>
      <c r="M2146" s="261" t="s">
        <v>18654</v>
      </c>
      <c r="N2146" s="262">
        <v>65000.62</v>
      </c>
      <c r="P2146" s="243" t="s">
        <v>18619</v>
      </c>
      <c r="Q2146" s="244">
        <v>4305</v>
      </c>
      <c r="R2146" s="104"/>
      <c r="S2146" s="235" t="s">
        <v>34364</v>
      </c>
      <c r="T2146" s="236">
        <v>85.53</v>
      </c>
      <c r="V2146" s="266" t="s">
        <v>41232</v>
      </c>
      <c r="W2146" s="267">
        <v>110117</v>
      </c>
      <c r="Y2146" s="245" t="s">
        <v>12317</v>
      </c>
      <c r="Z2146" s="246">
        <v>9911</v>
      </c>
    </row>
    <row r="2147" spans="1:26" ht="14.5" x14ac:dyDescent="0.35">
      <c r="A2147" s="259" t="s">
        <v>39018</v>
      </c>
      <c r="B2147" s="259"/>
      <c r="C2147" s="260">
        <v>31982</v>
      </c>
      <c r="E2147" s="239" t="s">
        <v>2418</v>
      </c>
      <c r="F2147" s="239"/>
      <c r="G2147" s="240">
        <v>1364.89</v>
      </c>
      <c r="M2147" s="261" t="s">
        <v>49981</v>
      </c>
      <c r="N2147" s="262">
        <v>136402.59</v>
      </c>
      <c r="P2147" s="243" t="s">
        <v>18620</v>
      </c>
      <c r="Q2147" s="244">
        <v>2788.06</v>
      </c>
      <c r="R2147" s="104"/>
      <c r="S2147" s="235" t="s">
        <v>34365</v>
      </c>
      <c r="T2147" s="236">
        <v>73.400000000000006</v>
      </c>
      <c r="V2147" s="266" t="s">
        <v>41237</v>
      </c>
      <c r="W2147" s="267">
        <v>31982</v>
      </c>
      <c r="Y2147" s="245" t="s">
        <v>12455</v>
      </c>
      <c r="Z2147" s="246">
        <v>7718.41</v>
      </c>
    </row>
    <row r="2148" spans="1:26" ht="14.5" x14ac:dyDescent="0.35">
      <c r="A2148" s="259" t="s">
        <v>39019</v>
      </c>
      <c r="B2148" s="259"/>
      <c r="C2148" s="260">
        <v>48859</v>
      </c>
      <c r="E2148" s="239" t="s">
        <v>2419</v>
      </c>
      <c r="F2148" s="239"/>
      <c r="G2148" s="240">
        <v>3573</v>
      </c>
      <c r="M2148" s="261" t="s">
        <v>41678</v>
      </c>
      <c r="N2148" s="262">
        <v>-5.23</v>
      </c>
      <c r="P2148" s="243" t="s">
        <v>18621</v>
      </c>
      <c r="Q2148" s="244">
        <v>542.52</v>
      </c>
      <c r="R2148" s="104"/>
      <c r="S2148" s="235" t="s">
        <v>34366</v>
      </c>
      <c r="T2148" s="236">
        <v>1176.94</v>
      </c>
      <c r="V2148" s="266" t="s">
        <v>41245</v>
      </c>
      <c r="W2148" s="267">
        <v>48859</v>
      </c>
      <c r="Y2148" s="245" t="s">
        <v>12899</v>
      </c>
      <c r="Z2148" s="246">
        <v>32663.62</v>
      </c>
    </row>
    <row r="2149" spans="1:26" ht="14.5" x14ac:dyDescent="0.35">
      <c r="A2149" s="259" t="s">
        <v>39020</v>
      </c>
      <c r="B2149" s="259"/>
      <c r="C2149" s="260">
        <v>148286.25</v>
      </c>
      <c r="E2149" s="239" t="s">
        <v>2420</v>
      </c>
      <c r="F2149" s="239"/>
      <c r="G2149" s="240">
        <v>2799</v>
      </c>
      <c r="M2149" s="261" t="s">
        <v>52001</v>
      </c>
      <c r="N2149" s="262">
        <v>280.43</v>
      </c>
      <c r="P2149" s="243" t="s">
        <v>18622</v>
      </c>
      <c r="Q2149" s="244">
        <v>1522.67</v>
      </c>
      <c r="R2149" s="104"/>
      <c r="S2149" s="235" t="s">
        <v>34367</v>
      </c>
      <c r="T2149" s="236">
        <v>7960.84</v>
      </c>
      <c r="V2149" s="266" t="s">
        <v>41250</v>
      </c>
      <c r="W2149" s="267">
        <v>148286.25</v>
      </c>
      <c r="Y2149" s="245" t="s">
        <v>13191</v>
      </c>
      <c r="Z2149" s="246">
        <v>674342.62</v>
      </c>
    </row>
    <row r="2150" spans="1:26" ht="14.5" x14ac:dyDescent="0.35">
      <c r="A2150" s="259" t="s">
        <v>39023</v>
      </c>
      <c r="B2150" s="259"/>
      <c r="C2150" s="260">
        <v>130578</v>
      </c>
      <c r="E2150" s="239" t="s">
        <v>2421</v>
      </c>
      <c r="F2150" s="239"/>
      <c r="G2150" s="240">
        <v>14550.03</v>
      </c>
      <c r="M2150" s="261" t="s">
        <v>49982</v>
      </c>
      <c r="N2150" s="262">
        <v>10540.4</v>
      </c>
      <c r="P2150" s="243" t="s">
        <v>18623</v>
      </c>
      <c r="Q2150" s="244">
        <v>747.58</v>
      </c>
      <c r="R2150" s="104"/>
      <c r="S2150" s="235" t="s">
        <v>34368</v>
      </c>
      <c r="T2150" s="236">
        <v>799.6</v>
      </c>
      <c r="V2150" s="266" t="s">
        <v>41273</v>
      </c>
      <c r="W2150" s="267">
        <v>130578</v>
      </c>
      <c r="Y2150" s="245" t="s">
        <v>13968</v>
      </c>
      <c r="Z2150" s="246">
        <v>8529.7000000000007</v>
      </c>
    </row>
    <row r="2151" spans="1:26" ht="14.5" x14ac:dyDescent="0.35">
      <c r="A2151" s="259" t="s">
        <v>39024</v>
      </c>
      <c r="B2151" s="259"/>
      <c r="C2151" s="260">
        <v>53015</v>
      </c>
      <c r="E2151" s="239" t="s">
        <v>2422</v>
      </c>
      <c r="F2151" s="239"/>
      <c r="G2151" s="240">
        <v>2401</v>
      </c>
      <c r="M2151" s="261" t="s">
        <v>51101</v>
      </c>
      <c r="N2151" s="262">
        <v>504.5</v>
      </c>
      <c r="P2151" s="243" t="s">
        <v>18624</v>
      </c>
      <c r="Q2151" s="244">
        <v>17156.2</v>
      </c>
      <c r="R2151" s="104"/>
      <c r="S2151" s="235" t="s">
        <v>34369</v>
      </c>
      <c r="T2151" s="236">
        <v>788.33</v>
      </c>
      <c r="V2151" s="266" t="s">
        <v>41279</v>
      </c>
      <c r="W2151" s="267">
        <v>53015</v>
      </c>
      <c r="Y2151" s="245" t="s">
        <v>13592</v>
      </c>
      <c r="Z2151" s="246">
        <v>14705.5</v>
      </c>
    </row>
    <row r="2152" spans="1:26" ht="14.5" x14ac:dyDescent="0.35">
      <c r="A2152" s="259" t="s">
        <v>39025</v>
      </c>
      <c r="B2152" s="259"/>
      <c r="C2152" s="260">
        <v>55707.34</v>
      </c>
      <c r="E2152" s="239" t="s">
        <v>2423</v>
      </c>
      <c r="F2152" s="239"/>
      <c r="G2152" s="240">
        <v>2000</v>
      </c>
      <c r="M2152" s="261" t="s">
        <v>47577</v>
      </c>
      <c r="N2152" s="262">
        <v>152008.97</v>
      </c>
      <c r="P2152" s="243" t="s">
        <v>18625</v>
      </c>
      <c r="Q2152" s="244">
        <v>5712</v>
      </c>
      <c r="R2152" s="104"/>
      <c r="S2152" s="235" t="s">
        <v>34370</v>
      </c>
      <c r="T2152" s="236">
        <v>109.24</v>
      </c>
      <c r="V2152" s="266" t="s">
        <v>41292</v>
      </c>
      <c r="W2152" s="267">
        <v>55707.34</v>
      </c>
      <c r="Y2152" s="245" t="s">
        <v>10763</v>
      </c>
      <c r="Z2152" s="246">
        <v>1698342.93</v>
      </c>
    </row>
    <row r="2153" spans="1:26" ht="14.5" x14ac:dyDescent="0.35">
      <c r="A2153" s="259" t="s">
        <v>39026</v>
      </c>
      <c r="B2153" s="259"/>
      <c r="C2153" s="260">
        <v>20538</v>
      </c>
      <c r="E2153" s="239" t="s">
        <v>2424</v>
      </c>
      <c r="F2153" s="239"/>
      <c r="G2153" s="240">
        <v>9341</v>
      </c>
      <c r="M2153" s="261" t="s">
        <v>47578</v>
      </c>
      <c r="N2153" s="262">
        <v>11628.03</v>
      </c>
      <c r="P2153" s="243" t="s">
        <v>18626</v>
      </c>
      <c r="Q2153" s="244">
        <v>3794.2</v>
      </c>
      <c r="R2153" s="104"/>
      <c r="S2153" s="235" t="s">
        <v>15840</v>
      </c>
      <c r="T2153" s="236">
        <v>342.7</v>
      </c>
      <c r="V2153" s="266" t="s">
        <v>41297</v>
      </c>
      <c r="W2153" s="267">
        <v>20538</v>
      </c>
      <c r="Y2153" s="245" t="s">
        <v>7598</v>
      </c>
      <c r="Z2153" s="246">
        <v>116788.82</v>
      </c>
    </row>
    <row r="2154" spans="1:26" ht="14.5" x14ac:dyDescent="0.35">
      <c r="A2154" s="259" t="s">
        <v>39028</v>
      </c>
      <c r="B2154" s="259"/>
      <c r="C2154" s="260">
        <v>58118</v>
      </c>
      <c r="E2154" s="239" t="s">
        <v>2425</v>
      </c>
      <c r="F2154" s="239"/>
      <c r="G2154" s="240">
        <v>160590</v>
      </c>
      <c r="M2154" s="261" t="s">
        <v>18679</v>
      </c>
      <c r="N2154" s="262">
        <v>10983</v>
      </c>
      <c r="P2154" s="243" t="s">
        <v>18627</v>
      </c>
      <c r="Q2154" s="244">
        <v>123194.68</v>
      </c>
      <c r="R2154" s="104"/>
      <c r="S2154" s="235" t="s">
        <v>34371</v>
      </c>
      <c r="T2154" s="236">
        <v>250</v>
      </c>
      <c r="V2154" s="266" t="s">
        <v>41307</v>
      </c>
      <c r="W2154" s="267">
        <v>58118</v>
      </c>
      <c r="Y2154" s="245" t="s">
        <v>7802</v>
      </c>
      <c r="Z2154" s="246">
        <v>12200</v>
      </c>
    </row>
    <row r="2155" spans="1:26" ht="14.5" x14ac:dyDescent="0.35">
      <c r="A2155" s="259" t="s">
        <v>39029</v>
      </c>
      <c r="B2155" s="259"/>
      <c r="C2155" s="260">
        <v>40456</v>
      </c>
      <c r="E2155" s="239" t="s">
        <v>2426</v>
      </c>
      <c r="F2155" s="239"/>
      <c r="G2155" s="240">
        <v>2000</v>
      </c>
      <c r="M2155" s="261" t="s">
        <v>18681</v>
      </c>
      <c r="N2155" s="262">
        <v>172</v>
      </c>
      <c r="P2155" s="243" t="s">
        <v>18628</v>
      </c>
      <c r="Q2155" s="244">
        <v>9997.69</v>
      </c>
      <c r="R2155" s="104"/>
      <c r="S2155" s="235" t="s">
        <v>34372</v>
      </c>
      <c r="T2155" s="236">
        <v>12100</v>
      </c>
      <c r="V2155" s="266" t="s">
        <v>41315</v>
      </c>
      <c r="W2155" s="267">
        <v>40456</v>
      </c>
      <c r="Y2155" s="245" t="s">
        <v>8000</v>
      </c>
      <c r="Z2155" s="246">
        <v>5730</v>
      </c>
    </row>
    <row r="2156" spans="1:26" ht="14.5" x14ac:dyDescent="0.35">
      <c r="A2156" s="259" t="s">
        <v>39030</v>
      </c>
      <c r="B2156" s="259"/>
      <c r="C2156" s="260">
        <v>51341.41</v>
      </c>
      <c r="E2156" s="239" t="s">
        <v>2427</v>
      </c>
      <c r="F2156" s="239"/>
      <c r="G2156" s="240">
        <v>2739</v>
      </c>
      <c r="M2156" s="261" t="s">
        <v>47579</v>
      </c>
      <c r="N2156" s="262">
        <v>1559418.14</v>
      </c>
      <c r="P2156" s="243" t="s">
        <v>18629</v>
      </c>
      <c r="Q2156" s="244">
        <v>2919.5</v>
      </c>
      <c r="R2156" s="104"/>
      <c r="S2156" s="235" t="s">
        <v>25888</v>
      </c>
      <c r="T2156" s="236">
        <v>19.12</v>
      </c>
      <c r="V2156" s="266" t="s">
        <v>41320</v>
      </c>
      <c r="W2156" s="267">
        <v>51341.41</v>
      </c>
      <c r="Y2156" s="245" t="s">
        <v>8272</v>
      </c>
      <c r="Z2156" s="246">
        <v>68918.7</v>
      </c>
    </row>
    <row r="2157" spans="1:26" ht="14.5" x14ac:dyDescent="0.35">
      <c r="A2157" s="259" t="s">
        <v>39031</v>
      </c>
      <c r="B2157" s="259"/>
      <c r="C2157" s="260">
        <v>7807</v>
      </c>
      <c r="E2157" s="239" t="s">
        <v>2428</v>
      </c>
      <c r="F2157" s="239"/>
      <c r="G2157" s="240">
        <v>2713</v>
      </c>
      <c r="M2157" s="261" t="s">
        <v>47580</v>
      </c>
      <c r="N2157" s="262">
        <v>119056.39</v>
      </c>
      <c r="P2157" s="243" t="s">
        <v>18630</v>
      </c>
      <c r="Q2157" s="244">
        <v>946.47</v>
      </c>
      <c r="R2157" s="104"/>
      <c r="S2157" s="235" t="s">
        <v>34373</v>
      </c>
      <c r="T2157" s="236">
        <v>85.53</v>
      </c>
      <c r="V2157" s="266" t="s">
        <v>41325</v>
      </c>
      <c r="W2157" s="267">
        <v>7807</v>
      </c>
      <c r="Y2157" s="245" t="s">
        <v>8481</v>
      </c>
      <c r="Z2157" s="246">
        <v>179530</v>
      </c>
    </row>
    <row r="2158" spans="1:26" ht="14.5" x14ac:dyDescent="0.35">
      <c r="A2158" s="259" t="s">
        <v>39032</v>
      </c>
      <c r="B2158" s="259"/>
      <c r="C2158" s="260">
        <v>11152.73</v>
      </c>
      <c r="E2158" s="239" t="s">
        <v>2429</v>
      </c>
      <c r="F2158" s="239"/>
      <c r="G2158" s="240">
        <v>2000</v>
      </c>
      <c r="M2158" s="261" t="s">
        <v>18692</v>
      </c>
      <c r="N2158" s="262">
        <v>8165.45</v>
      </c>
      <c r="P2158" s="243" t="s">
        <v>18631</v>
      </c>
      <c r="Q2158" s="244">
        <v>936.92</v>
      </c>
      <c r="R2158" s="104"/>
      <c r="S2158" s="235" t="s">
        <v>34374</v>
      </c>
      <c r="T2158" s="236">
        <v>73.400000000000006</v>
      </c>
      <c r="V2158" s="266" t="s">
        <v>41330</v>
      </c>
      <c r="W2158" s="267">
        <v>11152.73</v>
      </c>
      <c r="Y2158" s="245" t="s">
        <v>8681</v>
      </c>
      <c r="Z2158" s="246">
        <v>8181.73</v>
      </c>
    </row>
    <row r="2159" spans="1:26" ht="14.5" x14ac:dyDescent="0.35">
      <c r="A2159" s="259" t="s">
        <v>39033</v>
      </c>
      <c r="B2159" s="259"/>
      <c r="C2159" s="260">
        <v>13545.63</v>
      </c>
      <c r="E2159" s="239" t="s">
        <v>2430</v>
      </c>
      <c r="F2159" s="239"/>
      <c r="G2159" s="240">
        <v>645.80999999999995</v>
      </c>
      <c r="M2159" s="261" t="s">
        <v>55837</v>
      </c>
      <c r="N2159" s="262">
        <v>4629.29</v>
      </c>
      <c r="P2159" s="243" t="s">
        <v>18632</v>
      </c>
      <c r="Q2159" s="244">
        <v>1528.1</v>
      </c>
      <c r="R2159" s="104"/>
      <c r="S2159" s="235" t="s">
        <v>34375</v>
      </c>
      <c r="T2159" s="236">
        <v>1176.94</v>
      </c>
      <c r="V2159" s="266" t="s">
        <v>41338</v>
      </c>
      <c r="W2159" s="267">
        <v>13545.63</v>
      </c>
      <c r="Y2159" s="245" t="s">
        <v>8948</v>
      </c>
      <c r="Z2159" s="246">
        <v>27851.18</v>
      </c>
    </row>
    <row r="2160" spans="1:26" ht="14.5" x14ac:dyDescent="0.35">
      <c r="A2160" s="259" t="s">
        <v>39034</v>
      </c>
      <c r="B2160" s="259"/>
      <c r="C2160" s="260">
        <v>11512.84</v>
      </c>
      <c r="E2160" s="239" t="s">
        <v>2431</v>
      </c>
      <c r="F2160" s="239"/>
      <c r="G2160" s="240">
        <v>2000</v>
      </c>
      <c r="M2160" s="261" t="s">
        <v>18696</v>
      </c>
      <c r="N2160" s="262">
        <v>99.08</v>
      </c>
      <c r="P2160" s="243" t="s">
        <v>18633</v>
      </c>
      <c r="Q2160" s="244">
        <v>3968.5</v>
      </c>
      <c r="R2160" s="104"/>
      <c r="S2160" s="235" t="s">
        <v>25891</v>
      </c>
      <c r="T2160" s="236">
        <v>7960.84</v>
      </c>
      <c r="V2160" s="266" t="s">
        <v>41347</v>
      </c>
      <c r="W2160" s="267">
        <v>11512.84</v>
      </c>
      <c r="Y2160" s="245" t="s">
        <v>9218</v>
      </c>
      <c r="Z2160" s="246">
        <v>133468.13</v>
      </c>
    </row>
    <row r="2161" spans="1:26" ht="14.5" x14ac:dyDescent="0.35">
      <c r="A2161" s="259" t="s">
        <v>39035</v>
      </c>
      <c r="B2161" s="259"/>
      <c r="C2161" s="260">
        <v>4379</v>
      </c>
      <c r="E2161" s="239" t="s">
        <v>2432</v>
      </c>
      <c r="F2161" s="239"/>
      <c r="G2161" s="240">
        <v>2000</v>
      </c>
      <c r="M2161" s="261" t="s">
        <v>55838</v>
      </c>
      <c r="N2161" s="262">
        <v>10800</v>
      </c>
      <c r="P2161" s="243" t="s">
        <v>18634</v>
      </c>
      <c r="Q2161" s="244">
        <v>328.13</v>
      </c>
      <c r="R2161" s="104"/>
      <c r="S2161" s="235" t="s">
        <v>15841</v>
      </c>
      <c r="T2161" s="236">
        <v>1142.3</v>
      </c>
      <c r="V2161" s="266" t="s">
        <v>41356</v>
      </c>
      <c r="W2161" s="267">
        <v>4379</v>
      </c>
      <c r="Y2161" s="245" t="s">
        <v>9413</v>
      </c>
      <c r="Z2161" s="246">
        <v>132433.34</v>
      </c>
    </row>
    <row r="2162" spans="1:26" ht="14.5" x14ac:dyDescent="0.35">
      <c r="A2162" s="259" t="s">
        <v>39036</v>
      </c>
      <c r="B2162" s="259"/>
      <c r="C2162" s="260">
        <v>245831.52</v>
      </c>
      <c r="E2162" s="239" t="s">
        <v>2433</v>
      </c>
      <c r="F2162" s="239"/>
      <c r="G2162" s="240">
        <v>2000</v>
      </c>
      <c r="M2162" s="261" t="s">
        <v>18697</v>
      </c>
      <c r="N2162" s="262">
        <v>74387.47</v>
      </c>
      <c r="P2162" s="243" t="s">
        <v>18635</v>
      </c>
      <c r="Q2162" s="244">
        <v>13123.53</v>
      </c>
      <c r="R2162" s="104"/>
      <c r="S2162" s="235" t="s">
        <v>34376</v>
      </c>
      <c r="T2162" s="236">
        <v>788.33</v>
      </c>
      <c r="V2162" s="266" t="s">
        <v>41361</v>
      </c>
      <c r="W2162" s="267">
        <v>245831.52</v>
      </c>
      <c r="Y2162" s="245" t="s">
        <v>9868</v>
      </c>
      <c r="Z2162" s="246">
        <v>96402</v>
      </c>
    </row>
    <row r="2163" spans="1:26" ht="14.5" x14ac:dyDescent="0.35">
      <c r="A2163" s="259" t="s">
        <v>39037</v>
      </c>
      <c r="B2163" s="259"/>
      <c r="C2163" s="260">
        <v>7247</v>
      </c>
      <c r="E2163" s="239" t="s">
        <v>2434</v>
      </c>
      <c r="F2163" s="239"/>
      <c r="G2163" s="240">
        <v>22990</v>
      </c>
      <c r="M2163" s="261" t="s">
        <v>15108</v>
      </c>
      <c r="N2163" s="262">
        <v>5000</v>
      </c>
      <c r="P2163" s="243" t="s">
        <v>18636</v>
      </c>
      <c r="Q2163" s="244">
        <v>1760.08</v>
      </c>
      <c r="R2163" s="104"/>
      <c r="S2163" s="235" t="s">
        <v>34377</v>
      </c>
      <c r="T2163" s="236">
        <v>109.24</v>
      </c>
      <c r="V2163" s="266" t="s">
        <v>41374</v>
      </c>
      <c r="W2163" s="267">
        <v>7247</v>
      </c>
      <c r="Y2163" s="245" t="s">
        <v>10039</v>
      </c>
      <c r="Z2163" s="246">
        <v>5002.5</v>
      </c>
    </row>
    <row r="2164" spans="1:26" ht="14.5" x14ac:dyDescent="0.35">
      <c r="A2164" s="259" t="s">
        <v>39038</v>
      </c>
      <c r="B2164" s="259"/>
      <c r="C2164" s="260">
        <v>36821</v>
      </c>
      <c r="E2164" s="239" t="s">
        <v>2435</v>
      </c>
      <c r="F2164" s="239"/>
      <c r="G2164" s="240">
        <v>4345</v>
      </c>
      <c r="M2164" s="261" t="s">
        <v>15109</v>
      </c>
      <c r="N2164" s="262">
        <v>1840.96</v>
      </c>
      <c r="P2164" s="243" t="s">
        <v>18637</v>
      </c>
      <c r="Q2164" s="244">
        <v>3982.28</v>
      </c>
      <c r="R2164" s="104"/>
      <c r="S2164" s="235" t="s">
        <v>34378</v>
      </c>
      <c r="T2164" s="236">
        <v>5946</v>
      </c>
      <c r="V2164" s="266" t="s">
        <v>41385</v>
      </c>
      <c r="W2164" s="267">
        <v>36821</v>
      </c>
      <c r="Y2164" s="245" t="s">
        <v>10193</v>
      </c>
      <c r="Z2164" s="246">
        <v>576906.25</v>
      </c>
    </row>
    <row r="2165" spans="1:26" ht="14.5" x14ac:dyDescent="0.35">
      <c r="A2165" s="259" t="s">
        <v>39039</v>
      </c>
      <c r="B2165" s="259"/>
      <c r="C2165" s="260">
        <v>6674.31</v>
      </c>
      <c r="E2165" s="239" t="s">
        <v>2436</v>
      </c>
      <c r="F2165" s="239"/>
      <c r="G2165" s="240">
        <v>2000</v>
      </c>
      <c r="M2165" s="261" t="s">
        <v>15110</v>
      </c>
      <c r="N2165" s="262">
        <v>3172.88</v>
      </c>
      <c r="P2165" s="243" t="s">
        <v>18638</v>
      </c>
      <c r="Q2165" s="244">
        <v>439.3</v>
      </c>
      <c r="R2165" s="104"/>
      <c r="S2165" s="235" t="s">
        <v>34379</v>
      </c>
      <c r="T2165" s="236">
        <v>5946</v>
      </c>
      <c r="V2165" s="266" t="s">
        <v>41394</v>
      </c>
      <c r="W2165" s="267">
        <v>6674.31</v>
      </c>
      <c r="Y2165" s="245" t="s">
        <v>12166</v>
      </c>
      <c r="Z2165" s="246">
        <v>21144</v>
      </c>
    </row>
    <row r="2166" spans="1:26" ht="14.5" x14ac:dyDescent="0.35">
      <c r="A2166" s="259" t="s">
        <v>39040</v>
      </c>
      <c r="B2166" s="259"/>
      <c r="C2166" s="260">
        <v>1034944.96</v>
      </c>
      <c r="E2166" s="239" t="s">
        <v>2437</v>
      </c>
      <c r="F2166" s="239"/>
      <c r="G2166" s="240">
        <v>55244</v>
      </c>
      <c r="M2166" s="261" t="s">
        <v>18700</v>
      </c>
      <c r="N2166" s="262">
        <v>36211.360000000001</v>
      </c>
      <c r="P2166" s="243" t="s">
        <v>18639</v>
      </c>
      <c r="Q2166" s="244">
        <v>381.59</v>
      </c>
      <c r="R2166" s="104"/>
      <c r="S2166" s="235" t="s">
        <v>15842</v>
      </c>
      <c r="T2166" s="236">
        <v>48721.120000000003</v>
      </c>
      <c r="V2166" s="266" t="s">
        <v>41399</v>
      </c>
      <c r="W2166" s="267">
        <v>1034944.96</v>
      </c>
      <c r="Y2166" s="245" t="s">
        <v>12660</v>
      </c>
      <c r="Z2166" s="246">
        <v>1236.6400000000001</v>
      </c>
    </row>
    <row r="2167" spans="1:26" ht="14.5" x14ac:dyDescent="0.35">
      <c r="A2167" s="259" t="s">
        <v>39044</v>
      </c>
      <c r="B2167" s="259"/>
      <c r="C2167" s="260">
        <v>2454</v>
      </c>
      <c r="E2167" s="239" t="s">
        <v>2438</v>
      </c>
      <c r="F2167" s="239"/>
      <c r="G2167" s="240">
        <v>2000</v>
      </c>
      <c r="M2167" s="261" t="s">
        <v>52002</v>
      </c>
      <c r="N2167" s="262">
        <v>524.99</v>
      </c>
      <c r="P2167" s="243" t="s">
        <v>18640</v>
      </c>
      <c r="Q2167" s="244">
        <v>972.59</v>
      </c>
      <c r="R2167" s="104"/>
      <c r="S2167" s="235" t="s">
        <v>15843</v>
      </c>
      <c r="T2167" s="236">
        <v>6742.19</v>
      </c>
      <c r="V2167" s="266" t="s">
        <v>41452</v>
      </c>
      <c r="W2167" s="267">
        <v>2454</v>
      </c>
      <c r="Y2167" s="245" t="s">
        <v>13192</v>
      </c>
      <c r="Z2167" s="246">
        <v>1264928.57</v>
      </c>
    </row>
    <row r="2168" spans="1:26" ht="14.5" x14ac:dyDescent="0.35">
      <c r="A2168" s="259" t="s">
        <v>39045</v>
      </c>
      <c r="B2168" s="259"/>
      <c r="C2168" s="260">
        <v>12406.64</v>
      </c>
      <c r="E2168" s="239" t="s">
        <v>2439</v>
      </c>
      <c r="F2168" s="239"/>
      <c r="G2168" s="240">
        <v>15445</v>
      </c>
      <c r="M2168" s="261" t="s">
        <v>18702</v>
      </c>
      <c r="N2168" s="262">
        <v>2046.49</v>
      </c>
      <c r="P2168" s="243" t="s">
        <v>18641</v>
      </c>
      <c r="Q2168" s="244">
        <v>24657.759999999998</v>
      </c>
      <c r="R2168" s="104"/>
      <c r="S2168" s="235" t="s">
        <v>34380</v>
      </c>
      <c r="T2168" s="236">
        <v>54379.95</v>
      </c>
      <c r="V2168" s="266" t="s">
        <v>41460</v>
      </c>
      <c r="W2168" s="267">
        <v>12406.64</v>
      </c>
      <c r="Y2168" s="245" t="s">
        <v>10764</v>
      </c>
      <c r="Z2168" s="246">
        <v>2650721.86</v>
      </c>
    </row>
    <row r="2169" spans="1:26" ht="14.5" x14ac:dyDescent="0.35">
      <c r="A2169" s="259" t="s">
        <v>39050</v>
      </c>
      <c r="B2169" s="259"/>
      <c r="C2169" s="260">
        <v>2307.52</v>
      </c>
      <c r="E2169" s="239" t="s">
        <v>2440</v>
      </c>
      <c r="F2169" s="239"/>
      <c r="G2169" s="240">
        <v>26098.55</v>
      </c>
      <c r="M2169" s="261" t="s">
        <v>15111</v>
      </c>
      <c r="N2169" s="262">
        <v>8302.61</v>
      </c>
      <c r="P2169" s="243" t="s">
        <v>18642</v>
      </c>
      <c r="Q2169" s="244">
        <v>18803.25</v>
      </c>
      <c r="R2169" s="104"/>
      <c r="S2169" s="235" t="s">
        <v>34381</v>
      </c>
      <c r="T2169" s="236">
        <v>4160.0600000000004</v>
      </c>
      <c r="V2169" s="266" t="s">
        <v>41493</v>
      </c>
      <c r="W2169" s="267">
        <v>2307.52</v>
      </c>
      <c r="Y2169" s="245" t="s">
        <v>8001</v>
      </c>
      <c r="Z2169" s="246">
        <v>808</v>
      </c>
    </row>
    <row r="2170" spans="1:26" ht="14.5" x14ac:dyDescent="0.35">
      <c r="A2170" s="259" t="s">
        <v>39051</v>
      </c>
      <c r="B2170" s="259"/>
      <c r="C2170" s="260">
        <v>3782.09</v>
      </c>
      <c r="E2170" s="239" t="s">
        <v>2441</v>
      </c>
      <c r="F2170" s="239"/>
      <c r="G2170" s="240">
        <v>2000</v>
      </c>
      <c r="M2170" s="261" t="s">
        <v>18703</v>
      </c>
      <c r="N2170" s="262">
        <v>164623.99</v>
      </c>
      <c r="P2170" s="243" t="s">
        <v>18643</v>
      </c>
      <c r="Q2170" s="244">
        <v>3138.45</v>
      </c>
      <c r="R2170" s="104"/>
      <c r="S2170" s="235" t="s">
        <v>34382</v>
      </c>
      <c r="T2170" s="236">
        <v>5470.73</v>
      </c>
      <c r="V2170" s="266" t="s">
        <v>41499</v>
      </c>
      <c r="W2170" s="267">
        <v>3782.09</v>
      </c>
      <c r="Y2170" s="245" t="s">
        <v>8273</v>
      </c>
      <c r="Z2170" s="246">
        <v>8084</v>
      </c>
    </row>
    <row r="2171" spans="1:26" ht="14.5" x14ac:dyDescent="0.35">
      <c r="A2171" s="259" t="s">
        <v>39052</v>
      </c>
      <c r="B2171" s="259"/>
      <c r="C2171" s="260">
        <v>33083.300000000003</v>
      </c>
      <c r="E2171" s="239" t="s">
        <v>2442</v>
      </c>
      <c r="F2171" s="239"/>
      <c r="G2171" s="240">
        <v>903</v>
      </c>
      <c r="M2171" s="261" t="s">
        <v>18704</v>
      </c>
      <c r="N2171" s="262">
        <v>5874.5</v>
      </c>
      <c r="P2171" s="243" t="s">
        <v>18644</v>
      </c>
      <c r="Q2171" s="244">
        <v>2957</v>
      </c>
      <c r="R2171" s="104"/>
      <c r="S2171" s="235" t="s">
        <v>34383</v>
      </c>
      <c r="T2171" s="236">
        <v>5863.25</v>
      </c>
      <c r="V2171" s="266" t="s">
        <v>41510</v>
      </c>
      <c r="W2171" s="267">
        <v>33083.300000000003</v>
      </c>
      <c r="Y2171" s="245" t="s">
        <v>8682</v>
      </c>
      <c r="Z2171" s="246">
        <v>1346</v>
      </c>
    </row>
    <row r="2172" spans="1:26" ht="14.5" x14ac:dyDescent="0.35">
      <c r="A2172" s="259" t="s">
        <v>39053</v>
      </c>
      <c r="B2172" s="259"/>
      <c r="C2172" s="260">
        <v>125538</v>
      </c>
      <c r="E2172" s="239" t="s">
        <v>2443</v>
      </c>
      <c r="F2172" s="239"/>
      <c r="G2172" s="240">
        <v>4842.5200000000004</v>
      </c>
      <c r="M2172" s="261" t="s">
        <v>51102</v>
      </c>
      <c r="N2172" s="262">
        <v>-16666.66</v>
      </c>
      <c r="P2172" s="243" t="s">
        <v>18645</v>
      </c>
      <c r="Q2172" s="244">
        <v>97013.69</v>
      </c>
      <c r="R2172" s="104"/>
      <c r="S2172" s="235" t="s">
        <v>15844</v>
      </c>
      <c r="T2172" s="236">
        <v>97158.13</v>
      </c>
      <c r="V2172" s="266" t="s">
        <v>41518</v>
      </c>
      <c r="W2172" s="267">
        <v>125538</v>
      </c>
      <c r="Y2172" s="245" t="s">
        <v>8949</v>
      </c>
      <c r="Z2172" s="246">
        <v>6855</v>
      </c>
    </row>
    <row r="2173" spans="1:26" ht="14.5" x14ac:dyDescent="0.35">
      <c r="A2173" s="259" t="s">
        <v>39054</v>
      </c>
      <c r="B2173" s="259"/>
      <c r="C2173" s="260">
        <v>2061</v>
      </c>
      <c r="E2173" s="239" t="s">
        <v>2444</v>
      </c>
      <c r="F2173" s="239"/>
      <c r="G2173" s="240">
        <v>7700</v>
      </c>
      <c r="M2173" s="261" t="s">
        <v>55839</v>
      </c>
      <c r="N2173" s="262">
        <v>1054.56</v>
      </c>
      <c r="P2173" s="243" t="s">
        <v>18646</v>
      </c>
      <c r="Q2173" s="244">
        <v>294.31</v>
      </c>
      <c r="R2173" s="104"/>
      <c r="S2173" s="235" t="s">
        <v>15845</v>
      </c>
      <c r="T2173" s="236">
        <v>48721.120000000003</v>
      </c>
      <c r="V2173" s="266" t="s">
        <v>41523</v>
      </c>
      <c r="W2173" s="267">
        <v>2061</v>
      </c>
      <c r="Y2173" s="245" t="s">
        <v>9219</v>
      </c>
      <c r="Z2173" s="246">
        <v>5099</v>
      </c>
    </row>
    <row r="2174" spans="1:26" ht="14.5" x14ac:dyDescent="0.35">
      <c r="A2174" s="259" t="s">
        <v>39055</v>
      </c>
      <c r="B2174" s="259"/>
      <c r="C2174" s="260">
        <v>61629.65</v>
      </c>
      <c r="E2174" s="239" t="s">
        <v>2445</v>
      </c>
      <c r="F2174" s="239"/>
      <c r="G2174" s="240">
        <v>318.44</v>
      </c>
      <c r="M2174" s="261" t="s">
        <v>47581</v>
      </c>
      <c r="N2174" s="262">
        <v>33595.46</v>
      </c>
      <c r="P2174" s="243" t="s">
        <v>18647</v>
      </c>
      <c r="Q2174" s="244">
        <v>34912.949999999997</v>
      </c>
      <c r="R2174" s="104"/>
      <c r="S2174" s="235" t="s">
        <v>26014</v>
      </c>
      <c r="T2174" s="236">
        <v>54379.95</v>
      </c>
      <c r="V2174" s="266" t="s">
        <v>41530</v>
      </c>
      <c r="W2174" s="267">
        <v>61629.65</v>
      </c>
      <c r="Y2174" s="245" t="s">
        <v>9414</v>
      </c>
      <c r="Z2174" s="246">
        <v>27406</v>
      </c>
    </row>
    <row r="2175" spans="1:26" ht="14.5" x14ac:dyDescent="0.35">
      <c r="A2175" s="259" t="s">
        <v>39056</v>
      </c>
      <c r="B2175" s="259"/>
      <c r="C2175" s="260">
        <v>61495.21</v>
      </c>
      <c r="E2175" s="239" t="s">
        <v>2446</v>
      </c>
      <c r="F2175" s="239"/>
      <c r="G2175" s="240">
        <v>27962.53</v>
      </c>
      <c r="M2175" s="261" t="s">
        <v>55840</v>
      </c>
      <c r="N2175" s="262">
        <v>455.3</v>
      </c>
      <c r="P2175" s="243" t="s">
        <v>18648</v>
      </c>
      <c r="Q2175" s="244">
        <v>2890.92</v>
      </c>
      <c r="R2175" s="104"/>
      <c r="S2175" s="235" t="s">
        <v>15846</v>
      </c>
      <c r="T2175" s="236">
        <v>10902.25</v>
      </c>
      <c r="V2175" s="266" t="s">
        <v>41535</v>
      </c>
      <c r="W2175" s="267">
        <v>61495.21</v>
      </c>
      <c r="Y2175" s="245" t="s">
        <v>9605</v>
      </c>
      <c r="Z2175" s="246">
        <v>1008</v>
      </c>
    </row>
    <row r="2176" spans="1:26" ht="14.5" x14ac:dyDescent="0.35">
      <c r="A2176" s="259" t="s">
        <v>39057</v>
      </c>
      <c r="B2176" s="259"/>
      <c r="C2176" s="260">
        <v>7623</v>
      </c>
      <c r="E2176" s="239" t="s">
        <v>2447</v>
      </c>
      <c r="F2176" s="239"/>
      <c r="G2176" s="240">
        <v>9934</v>
      </c>
      <c r="M2176" s="261" t="s">
        <v>55841</v>
      </c>
      <c r="N2176" s="262">
        <v>14504.7</v>
      </c>
      <c r="P2176" s="243" t="s">
        <v>18649</v>
      </c>
      <c r="Q2176" s="244">
        <v>870.21</v>
      </c>
      <c r="R2176" s="104"/>
      <c r="S2176" s="235" t="s">
        <v>26018</v>
      </c>
      <c r="T2176" s="236">
        <v>5470.73</v>
      </c>
      <c r="V2176" s="266" t="s">
        <v>41540</v>
      </c>
      <c r="W2176" s="267">
        <v>7623</v>
      </c>
      <c r="Y2176" s="245" t="s">
        <v>9869</v>
      </c>
      <c r="Z2176" s="246">
        <v>9525</v>
      </c>
    </row>
    <row r="2177" spans="1:26" ht="14.5" x14ac:dyDescent="0.35">
      <c r="A2177" s="259" t="s">
        <v>39059</v>
      </c>
      <c r="B2177" s="259"/>
      <c r="C2177" s="260">
        <v>35344.01</v>
      </c>
      <c r="E2177" s="239" t="s">
        <v>2448</v>
      </c>
      <c r="F2177" s="239"/>
      <c r="G2177" s="240">
        <v>2000</v>
      </c>
      <c r="M2177" s="261" t="s">
        <v>38027</v>
      </c>
      <c r="N2177" s="262">
        <v>17550.25</v>
      </c>
      <c r="P2177" s="243" t="s">
        <v>18650</v>
      </c>
      <c r="Q2177" s="244">
        <v>273.58</v>
      </c>
      <c r="R2177" s="104"/>
      <c r="S2177" s="235" t="s">
        <v>15847</v>
      </c>
      <c r="T2177" s="236">
        <v>97158.13</v>
      </c>
      <c r="V2177" s="266" t="s">
        <v>41548</v>
      </c>
      <c r="W2177" s="267">
        <v>35344.01</v>
      </c>
      <c r="Y2177" s="245" t="s">
        <v>10040</v>
      </c>
      <c r="Z2177" s="246">
        <v>1187</v>
      </c>
    </row>
    <row r="2178" spans="1:26" ht="14.5" x14ac:dyDescent="0.35">
      <c r="A2178" s="259" t="s">
        <v>39060</v>
      </c>
      <c r="B2178" s="259"/>
      <c r="C2178" s="260">
        <v>14558</v>
      </c>
      <c r="E2178" s="239" t="s">
        <v>2449</v>
      </c>
      <c r="F2178" s="239"/>
      <c r="G2178" s="240">
        <v>830</v>
      </c>
      <c r="M2178" s="261" t="s">
        <v>49983</v>
      </c>
      <c r="N2178" s="262">
        <v>221481</v>
      </c>
      <c r="P2178" s="243" t="s">
        <v>18651</v>
      </c>
      <c r="Q2178" s="244">
        <v>1086.32</v>
      </c>
      <c r="R2178" s="104"/>
      <c r="S2178" s="235" t="s">
        <v>26027</v>
      </c>
      <c r="T2178" s="236">
        <v>5863.25</v>
      </c>
      <c r="V2178" s="266" t="s">
        <v>41553</v>
      </c>
      <c r="W2178" s="267">
        <v>14558</v>
      </c>
      <c r="Y2178" s="245" t="s">
        <v>10194</v>
      </c>
      <c r="Z2178" s="246">
        <v>14177.63</v>
      </c>
    </row>
    <row r="2179" spans="1:26" ht="14.5" x14ac:dyDescent="0.35">
      <c r="A2179" s="259" t="s">
        <v>43986</v>
      </c>
      <c r="B2179" s="259"/>
      <c r="C2179" s="260">
        <v>165082.25</v>
      </c>
      <c r="E2179" s="239" t="s">
        <v>2450</v>
      </c>
      <c r="F2179" s="239"/>
      <c r="G2179" s="240">
        <v>1750</v>
      </c>
      <c r="M2179" s="261" t="s">
        <v>41680</v>
      </c>
      <c r="N2179" s="262">
        <v>56653.53</v>
      </c>
      <c r="P2179" s="243" t="s">
        <v>18652</v>
      </c>
      <c r="Q2179" s="244">
        <v>29422.04</v>
      </c>
      <c r="R2179" s="104"/>
      <c r="S2179" s="235" t="s">
        <v>34384</v>
      </c>
      <c r="T2179" s="236">
        <v>148.59</v>
      </c>
      <c r="V2179" s="266" t="s">
        <v>44529</v>
      </c>
      <c r="W2179" s="267">
        <v>165082.25</v>
      </c>
      <c r="Y2179" s="245" t="s">
        <v>12457</v>
      </c>
      <c r="Z2179" s="246">
        <v>788</v>
      </c>
    </row>
    <row r="2180" spans="1:26" ht="14.5" x14ac:dyDescent="0.35">
      <c r="A2180" s="259" t="s">
        <v>43987</v>
      </c>
      <c r="B2180" s="259"/>
      <c r="C2180" s="260">
        <v>315355</v>
      </c>
      <c r="E2180" s="239" t="s">
        <v>4676</v>
      </c>
      <c r="F2180" s="239"/>
      <c r="G2180" s="240">
        <v>3390</v>
      </c>
      <c r="M2180" s="261" t="s">
        <v>38028</v>
      </c>
      <c r="N2180" s="262">
        <v>32789.54</v>
      </c>
      <c r="P2180" s="243" t="s">
        <v>18653</v>
      </c>
      <c r="Q2180" s="244">
        <v>7.23</v>
      </c>
      <c r="R2180" s="104"/>
      <c r="S2180" s="235" t="s">
        <v>34385</v>
      </c>
      <c r="T2180" s="236">
        <v>445.74</v>
      </c>
      <c r="V2180" s="266" t="s">
        <v>44530</v>
      </c>
      <c r="W2180" s="267">
        <v>315355</v>
      </c>
      <c r="Y2180" s="245" t="s">
        <v>12661</v>
      </c>
      <c r="Z2180" s="246">
        <v>10761</v>
      </c>
    </row>
    <row r="2181" spans="1:26" ht="14.5" x14ac:dyDescent="0.35">
      <c r="A2181" s="259" t="s">
        <v>43988</v>
      </c>
      <c r="B2181" s="259"/>
      <c r="C2181" s="260">
        <v>278570.03000000003</v>
      </c>
      <c r="E2181" s="239" t="s">
        <v>2451</v>
      </c>
      <c r="F2181" s="239"/>
      <c r="G2181" s="240">
        <v>8298</v>
      </c>
      <c r="M2181" s="261" t="s">
        <v>38029</v>
      </c>
      <c r="N2181" s="262">
        <v>7196.68</v>
      </c>
      <c r="P2181" s="243" t="s">
        <v>18654</v>
      </c>
      <c r="Q2181" s="244">
        <v>255.69</v>
      </c>
      <c r="R2181" s="104"/>
      <c r="S2181" s="235" t="s">
        <v>34386</v>
      </c>
      <c r="T2181" s="236">
        <v>150</v>
      </c>
      <c r="V2181" s="266" t="s">
        <v>44531</v>
      </c>
      <c r="W2181" s="267">
        <v>278570.03000000003</v>
      </c>
      <c r="Y2181" s="245" t="s">
        <v>12901</v>
      </c>
      <c r="Z2181" s="246">
        <v>5102.6400000000003</v>
      </c>
    </row>
    <row r="2182" spans="1:26" ht="14.5" x14ac:dyDescent="0.35">
      <c r="A2182" s="259" t="s">
        <v>43989</v>
      </c>
      <c r="B2182" s="259"/>
      <c r="C2182" s="260">
        <v>134542.14000000001</v>
      </c>
      <c r="E2182" s="239" t="s">
        <v>2452</v>
      </c>
      <c r="F2182" s="239"/>
      <c r="G2182" s="240">
        <v>2000</v>
      </c>
      <c r="M2182" s="261" t="s">
        <v>38030</v>
      </c>
      <c r="N2182" s="262">
        <v>5867.81</v>
      </c>
      <c r="P2182" s="243" t="s">
        <v>18655</v>
      </c>
      <c r="Q2182" s="244">
        <v>4305</v>
      </c>
      <c r="R2182" s="104"/>
      <c r="S2182" s="235" t="s">
        <v>34387</v>
      </c>
      <c r="T2182" s="236">
        <v>1733.45</v>
      </c>
      <c r="V2182" s="266" t="s">
        <v>44532</v>
      </c>
      <c r="W2182" s="267">
        <v>134542.14000000001</v>
      </c>
      <c r="Y2182" s="245" t="s">
        <v>13193</v>
      </c>
      <c r="Z2182" s="246">
        <v>79735.06</v>
      </c>
    </row>
    <row r="2183" spans="1:26" ht="14.5" x14ac:dyDescent="0.35">
      <c r="A2183" s="259" t="s">
        <v>43990</v>
      </c>
      <c r="B2183" s="259"/>
      <c r="C2183" s="260">
        <v>112730.8</v>
      </c>
      <c r="E2183" s="239" t="s">
        <v>2453</v>
      </c>
      <c r="F2183" s="239"/>
      <c r="G2183" s="240">
        <v>72809</v>
      </c>
      <c r="M2183" s="261" t="s">
        <v>18708</v>
      </c>
      <c r="N2183" s="262">
        <v>-1187.52</v>
      </c>
      <c r="P2183" s="243" t="s">
        <v>18656</v>
      </c>
      <c r="Q2183" s="244">
        <v>1760.08</v>
      </c>
      <c r="R2183" s="104"/>
      <c r="S2183" s="235" t="s">
        <v>34388</v>
      </c>
      <c r="T2183" s="236">
        <v>148.59</v>
      </c>
      <c r="V2183" s="266" t="s">
        <v>44533</v>
      </c>
      <c r="W2183" s="267">
        <v>112730.8</v>
      </c>
      <c r="Y2183" s="245" t="s">
        <v>13594</v>
      </c>
      <c r="Z2183" s="246">
        <v>61563.91</v>
      </c>
    </row>
    <row r="2184" spans="1:26" ht="14.5" x14ac:dyDescent="0.35">
      <c r="A2184" s="259" t="s">
        <v>43991</v>
      </c>
      <c r="B2184" s="259"/>
      <c r="C2184" s="260">
        <v>34870.720000000001</v>
      </c>
      <c r="E2184" s="239" t="s">
        <v>2454</v>
      </c>
      <c r="F2184" s="239"/>
      <c r="G2184" s="240">
        <v>2000</v>
      </c>
      <c r="M2184" s="261" t="s">
        <v>18709</v>
      </c>
      <c r="N2184" s="262">
        <v>38923.06</v>
      </c>
      <c r="P2184" s="243" t="s">
        <v>18657</v>
      </c>
      <c r="Q2184" s="244">
        <v>3982.28</v>
      </c>
      <c r="R2184" s="104"/>
      <c r="S2184" s="235" t="s">
        <v>34389</v>
      </c>
      <c r="T2184" s="236">
        <v>445.74</v>
      </c>
      <c r="V2184" s="266" t="s">
        <v>44534</v>
      </c>
      <c r="W2184" s="267">
        <v>34870.720000000001</v>
      </c>
      <c r="Y2184" s="245" t="s">
        <v>10765</v>
      </c>
      <c r="Z2184" s="246">
        <v>233446.24</v>
      </c>
    </row>
    <row r="2185" spans="1:26" ht="14.5" x14ac:dyDescent="0.35">
      <c r="A2185" s="259" t="s">
        <v>46416</v>
      </c>
      <c r="B2185" s="259"/>
      <c r="C2185" s="260">
        <v>75656.73</v>
      </c>
      <c r="E2185" s="239" t="s">
        <v>2455</v>
      </c>
      <c r="F2185" s="239"/>
      <c r="G2185" s="240">
        <v>5214</v>
      </c>
      <c r="M2185" s="261" t="s">
        <v>18711</v>
      </c>
      <c r="N2185" s="262">
        <v>318776.49</v>
      </c>
      <c r="P2185" s="243" t="s">
        <v>18658</v>
      </c>
      <c r="Q2185" s="244">
        <v>9997.69</v>
      </c>
      <c r="R2185" s="104"/>
      <c r="S2185" s="235" t="s">
        <v>34390</v>
      </c>
      <c r="T2185" s="236">
        <v>150</v>
      </c>
      <c r="V2185" s="266" t="s">
        <v>46854</v>
      </c>
      <c r="W2185" s="267">
        <v>75656.73</v>
      </c>
      <c r="Y2185" s="245" t="s">
        <v>7599</v>
      </c>
      <c r="Z2185" s="246">
        <v>292917.94</v>
      </c>
    </row>
    <row r="2186" spans="1:26" ht="14.5" x14ac:dyDescent="0.35">
      <c r="A2186" s="259" t="s">
        <v>43992</v>
      </c>
      <c r="B2186" s="259"/>
      <c r="C2186" s="260">
        <v>413126.8</v>
      </c>
      <c r="E2186" s="239" t="s">
        <v>2456</v>
      </c>
      <c r="F2186" s="239"/>
      <c r="G2186" s="240">
        <v>21215</v>
      </c>
      <c r="M2186" s="261" t="s">
        <v>49984</v>
      </c>
      <c r="N2186" s="262">
        <v>101.63</v>
      </c>
      <c r="P2186" s="243" t="s">
        <v>18659</v>
      </c>
      <c r="Q2186" s="244">
        <v>2919.5</v>
      </c>
      <c r="R2186" s="104"/>
      <c r="S2186" s="235" t="s">
        <v>26060</v>
      </c>
      <c r="T2186" s="236">
        <v>1733.45</v>
      </c>
      <c r="V2186" s="266" t="s">
        <v>44535</v>
      </c>
      <c r="W2186" s="267">
        <v>413126.8</v>
      </c>
      <c r="Y2186" s="245" t="s">
        <v>7803</v>
      </c>
      <c r="Z2186" s="246">
        <v>37807</v>
      </c>
    </row>
    <row r="2187" spans="1:26" ht="14.5" x14ac:dyDescent="0.35">
      <c r="A2187" s="259" t="s">
        <v>46417</v>
      </c>
      <c r="B2187" s="259"/>
      <c r="C2187" s="260">
        <v>206539.1</v>
      </c>
      <c r="E2187" s="239" t="s">
        <v>2457</v>
      </c>
      <c r="F2187" s="239"/>
      <c r="G2187" s="240">
        <v>2000</v>
      </c>
      <c r="M2187" s="261" t="s">
        <v>18712</v>
      </c>
      <c r="N2187" s="262">
        <v>22689.59</v>
      </c>
      <c r="P2187" s="243" t="s">
        <v>18660</v>
      </c>
      <c r="Q2187" s="244">
        <v>2788.06</v>
      </c>
      <c r="R2187" s="104"/>
      <c r="S2187" s="235" t="s">
        <v>34391</v>
      </c>
      <c r="T2187" s="236">
        <v>3926</v>
      </c>
      <c r="V2187" s="266" t="s">
        <v>46855</v>
      </c>
      <c r="W2187" s="267">
        <v>206539.1</v>
      </c>
      <c r="Y2187" s="245" t="s">
        <v>8002</v>
      </c>
      <c r="Z2187" s="246">
        <v>12179.23</v>
      </c>
    </row>
    <row r="2188" spans="1:26" ht="14.5" x14ac:dyDescent="0.35">
      <c r="A2188" s="259" t="s">
        <v>46418</v>
      </c>
      <c r="B2188" s="259"/>
      <c r="C2188" s="260">
        <v>150806.23000000001</v>
      </c>
      <c r="E2188" s="239" t="s">
        <v>4679</v>
      </c>
      <c r="F2188" s="239"/>
      <c r="G2188" s="240">
        <v>2000</v>
      </c>
      <c r="M2188" s="261" t="s">
        <v>18713</v>
      </c>
      <c r="N2188" s="262">
        <v>15457.58</v>
      </c>
      <c r="P2188" s="243" t="s">
        <v>18661</v>
      </c>
      <c r="Q2188" s="244">
        <v>1928.29</v>
      </c>
      <c r="R2188" s="104"/>
      <c r="S2188" s="235" t="s">
        <v>26085</v>
      </c>
      <c r="T2188" s="236">
        <v>3926</v>
      </c>
      <c r="V2188" s="266" t="s">
        <v>46856</v>
      </c>
      <c r="W2188" s="267">
        <v>150806.23000000001</v>
      </c>
      <c r="Y2188" s="245" t="s">
        <v>8274</v>
      </c>
      <c r="Z2188" s="246">
        <v>127662</v>
      </c>
    </row>
    <row r="2189" spans="1:26" ht="14.5" x14ac:dyDescent="0.35">
      <c r="A2189" s="259" t="s">
        <v>43993</v>
      </c>
      <c r="B2189" s="259"/>
      <c r="C2189" s="260">
        <v>16368.47</v>
      </c>
      <c r="E2189" s="239" t="s">
        <v>2458</v>
      </c>
      <c r="F2189" s="239"/>
      <c r="G2189" s="240">
        <v>17876</v>
      </c>
      <c r="M2189" s="261" t="s">
        <v>18714</v>
      </c>
      <c r="N2189" s="262">
        <v>64302.39</v>
      </c>
      <c r="P2189" s="243" t="s">
        <v>18662</v>
      </c>
      <c r="Q2189" s="244">
        <v>2841.18</v>
      </c>
      <c r="R2189" s="104"/>
      <c r="S2189" s="235" t="s">
        <v>34392</v>
      </c>
      <c r="T2189" s="236">
        <v>200</v>
      </c>
      <c r="V2189" s="266" t="s">
        <v>44536</v>
      </c>
      <c r="W2189" s="267">
        <v>16368.47</v>
      </c>
      <c r="Y2189" s="245" t="s">
        <v>8683</v>
      </c>
      <c r="Z2189" s="246">
        <v>5608.65</v>
      </c>
    </row>
    <row r="2190" spans="1:26" ht="14.5" x14ac:dyDescent="0.35">
      <c r="A2190" s="259" t="s">
        <v>43994</v>
      </c>
      <c r="B2190" s="259"/>
      <c r="C2190" s="260">
        <v>72445.600000000006</v>
      </c>
      <c r="E2190" s="239" t="s">
        <v>2459</v>
      </c>
      <c r="F2190" s="239"/>
      <c r="G2190" s="240">
        <v>2696</v>
      </c>
      <c r="M2190" s="261" t="s">
        <v>42957</v>
      </c>
      <c r="N2190" s="262">
        <v>25132.7</v>
      </c>
      <c r="P2190" s="243" t="s">
        <v>18663</v>
      </c>
      <c r="Q2190" s="244">
        <v>1528.1</v>
      </c>
      <c r="R2190" s="104"/>
      <c r="S2190" s="235" t="s">
        <v>34393</v>
      </c>
      <c r="T2190" s="236">
        <v>939.9</v>
      </c>
      <c r="V2190" s="266" t="s">
        <v>44537</v>
      </c>
      <c r="W2190" s="267">
        <v>72445.600000000006</v>
      </c>
      <c r="Y2190" s="245" t="s">
        <v>9073</v>
      </c>
      <c r="Z2190" s="246">
        <v>5700</v>
      </c>
    </row>
    <row r="2191" spans="1:26" ht="14.5" x14ac:dyDescent="0.35">
      <c r="A2191" s="259" t="s">
        <v>43995</v>
      </c>
      <c r="B2191" s="259"/>
      <c r="C2191" s="260">
        <v>160056.78</v>
      </c>
      <c r="E2191" s="239" t="s">
        <v>2460</v>
      </c>
      <c r="F2191" s="239"/>
      <c r="G2191" s="240">
        <v>22817</v>
      </c>
      <c r="M2191" s="261" t="s">
        <v>35149</v>
      </c>
      <c r="N2191" s="262">
        <v>3057.6</v>
      </c>
      <c r="P2191" s="243" t="s">
        <v>18664</v>
      </c>
      <c r="Q2191" s="244">
        <v>99904.61</v>
      </c>
      <c r="R2191" s="104"/>
      <c r="S2191" s="235" t="s">
        <v>34394</v>
      </c>
      <c r="T2191" s="236">
        <v>2466.35</v>
      </c>
      <c r="V2191" s="266" t="s">
        <v>44538</v>
      </c>
      <c r="W2191" s="267">
        <v>160056.78</v>
      </c>
      <c r="Y2191" s="245" t="s">
        <v>9220</v>
      </c>
      <c r="Z2191" s="246">
        <v>109433.55</v>
      </c>
    </row>
    <row r="2192" spans="1:26" ht="14.5" x14ac:dyDescent="0.35">
      <c r="A2192" s="259" t="s">
        <v>46419</v>
      </c>
      <c r="B2192" s="259"/>
      <c r="C2192" s="260">
        <v>51302.28</v>
      </c>
      <c r="E2192" s="239" t="s">
        <v>2461</v>
      </c>
      <c r="F2192" s="239"/>
      <c r="G2192" s="240">
        <v>5797.5</v>
      </c>
      <c r="M2192" s="261" t="s">
        <v>18715</v>
      </c>
      <c r="N2192" s="262">
        <v>22263.8</v>
      </c>
      <c r="P2192" s="243" t="s">
        <v>18665</v>
      </c>
      <c r="Q2192" s="244">
        <v>877.44</v>
      </c>
      <c r="R2192" s="104"/>
      <c r="S2192" s="235" t="s">
        <v>26117</v>
      </c>
      <c r="T2192" s="236">
        <v>200</v>
      </c>
      <c r="V2192" s="266" t="s">
        <v>46857</v>
      </c>
      <c r="W2192" s="267">
        <v>51302.28</v>
      </c>
      <c r="Y2192" s="245" t="s">
        <v>9415</v>
      </c>
      <c r="Z2192" s="246">
        <v>169303.9</v>
      </c>
    </row>
    <row r="2193" spans="1:26" ht="14.5" x14ac:dyDescent="0.35">
      <c r="A2193" s="259" t="s">
        <v>43996</v>
      </c>
      <c r="B2193" s="259"/>
      <c r="C2193" s="260">
        <v>127326.89</v>
      </c>
      <c r="E2193" s="239" t="s">
        <v>2462</v>
      </c>
      <c r="F2193" s="239"/>
      <c r="G2193" s="240">
        <v>1008</v>
      </c>
      <c r="M2193" s="261" t="s">
        <v>42958</v>
      </c>
      <c r="N2193" s="262">
        <v>501981.23</v>
      </c>
      <c r="P2193" s="243" t="s">
        <v>18666</v>
      </c>
      <c r="Q2193" s="244">
        <v>65614.350000000006</v>
      </c>
      <c r="R2193" s="104"/>
      <c r="S2193" s="235" t="s">
        <v>34395</v>
      </c>
      <c r="T2193" s="236">
        <v>939.9</v>
      </c>
      <c r="V2193" s="266" t="s">
        <v>44539</v>
      </c>
      <c r="W2193" s="267">
        <v>127326.89</v>
      </c>
      <c r="Y2193" s="245" t="s">
        <v>9606</v>
      </c>
      <c r="Z2193" s="246">
        <v>13940</v>
      </c>
    </row>
    <row r="2194" spans="1:26" ht="14.5" x14ac:dyDescent="0.35">
      <c r="A2194" s="259" t="s">
        <v>43997</v>
      </c>
      <c r="B2194" s="259"/>
      <c r="C2194" s="260">
        <v>194501.29</v>
      </c>
      <c r="E2194" s="239" t="s">
        <v>2463</v>
      </c>
      <c r="F2194" s="239"/>
      <c r="G2194" s="240">
        <v>13940</v>
      </c>
      <c r="M2194" s="261" t="s">
        <v>18716</v>
      </c>
      <c r="N2194" s="262">
        <v>308684.62</v>
      </c>
      <c r="P2194" s="243" t="s">
        <v>18667</v>
      </c>
      <c r="Q2194" s="244">
        <v>42884.95</v>
      </c>
      <c r="R2194" s="104"/>
      <c r="S2194" s="235" t="s">
        <v>26119</v>
      </c>
      <c r="T2194" s="236">
        <v>2466.35</v>
      </c>
      <c r="V2194" s="266" t="s">
        <v>44540</v>
      </c>
      <c r="W2194" s="267">
        <v>194501.29</v>
      </c>
      <c r="Y2194" s="245" t="s">
        <v>9870</v>
      </c>
      <c r="Z2194" s="246">
        <v>190534.73</v>
      </c>
    </row>
    <row r="2195" spans="1:26" ht="14.5" x14ac:dyDescent="0.35">
      <c r="A2195" s="259" t="s">
        <v>46420</v>
      </c>
      <c r="B2195" s="259"/>
      <c r="C2195" s="260">
        <v>26591.29</v>
      </c>
      <c r="E2195" s="239" t="s">
        <v>2464</v>
      </c>
      <c r="F2195" s="239"/>
      <c r="G2195" s="240">
        <v>437913</v>
      </c>
      <c r="M2195" s="261" t="s">
        <v>18717</v>
      </c>
      <c r="N2195" s="262">
        <v>1472.69</v>
      </c>
      <c r="P2195" s="243" t="s">
        <v>18668</v>
      </c>
      <c r="Q2195" s="244">
        <v>328.13</v>
      </c>
      <c r="R2195" s="104"/>
      <c r="S2195" s="235" t="s">
        <v>34396</v>
      </c>
      <c r="T2195" s="236">
        <v>999.29</v>
      </c>
      <c r="V2195" s="266" t="s">
        <v>46858</v>
      </c>
      <c r="W2195" s="267">
        <v>26591.29</v>
      </c>
      <c r="Y2195" s="245" t="s">
        <v>10195</v>
      </c>
      <c r="Z2195" s="246">
        <v>681912.84</v>
      </c>
    </row>
    <row r="2196" spans="1:26" ht="14.5" x14ac:dyDescent="0.35">
      <c r="A2196" s="259" t="s">
        <v>46421</v>
      </c>
      <c r="B2196" s="259"/>
      <c r="C2196" s="260">
        <v>157982.42000000001</v>
      </c>
      <c r="E2196" s="239" t="s">
        <v>2465</v>
      </c>
      <c r="F2196" s="239"/>
      <c r="G2196" s="240">
        <v>24118</v>
      </c>
      <c r="M2196" s="261" t="s">
        <v>18718</v>
      </c>
      <c r="N2196" s="262">
        <v>62589.45</v>
      </c>
      <c r="P2196" s="243" t="s">
        <v>18669</v>
      </c>
      <c r="Q2196" s="244">
        <v>146549.29</v>
      </c>
      <c r="R2196" s="104"/>
      <c r="S2196" s="235" t="s">
        <v>34397</v>
      </c>
      <c r="T2196" s="236">
        <v>1051.81</v>
      </c>
      <c r="V2196" s="266" t="s">
        <v>46859</v>
      </c>
      <c r="W2196" s="267">
        <v>157982.42000000001</v>
      </c>
      <c r="Y2196" s="245" t="s">
        <v>10399</v>
      </c>
      <c r="Z2196" s="246">
        <v>41324</v>
      </c>
    </row>
    <row r="2197" spans="1:26" ht="14.5" x14ac:dyDescent="0.35">
      <c r="A2197" s="259" t="s">
        <v>43998</v>
      </c>
      <c r="B2197" s="259"/>
      <c r="C2197" s="260">
        <v>176369.36</v>
      </c>
      <c r="E2197" s="239" t="s">
        <v>2466</v>
      </c>
      <c r="F2197" s="239"/>
      <c r="G2197" s="240">
        <v>2400</v>
      </c>
      <c r="M2197" s="261" t="s">
        <v>18719</v>
      </c>
      <c r="N2197" s="262">
        <v>20998.54</v>
      </c>
      <c r="P2197" s="243" t="s">
        <v>18670</v>
      </c>
      <c r="Q2197" s="244">
        <v>29422.04</v>
      </c>
      <c r="R2197" s="104"/>
      <c r="S2197" s="235" t="s">
        <v>26135</v>
      </c>
      <c r="T2197" s="236">
        <v>999.29</v>
      </c>
      <c r="V2197" s="266" t="s">
        <v>44541</v>
      </c>
      <c r="W2197" s="267">
        <v>176369.36</v>
      </c>
      <c r="Y2197" s="245" t="s">
        <v>10456</v>
      </c>
      <c r="Z2197" s="246">
        <v>7480</v>
      </c>
    </row>
    <row r="2198" spans="1:26" ht="14.5" x14ac:dyDescent="0.35">
      <c r="A2198" s="259" t="s">
        <v>39063</v>
      </c>
      <c r="B2198" s="259"/>
      <c r="C2198" s="260">
        <v>1206.22</v>
      </c>
      <c r="E2198" s="239" t="s">
        <v>2467</v>
      </c>
      <c r="F2198" s="239"/>
      <c r="G2198" s="240">
        <v>2692</v>
      </c>
      <c r="M2198" s="261" t="s">
        <v>18720</v>
      </c>
      <c r="N2198" s="262">
        <v>4409.12</v>
      </c>
      <c r="P2198" s="243" t="s">
        <v>18671</v>
      </c>
      <c r="Q2198" s="244">
        <v>4140.8500000000004</v>
      </c>
      <c r="R2198" s="104"/>
      <c r="S2198" s="235" t="s">
        <v>26136</v>
      </c>
      <c r="T2198" s="236">
        <v>1051.81</v>
      </c>
      <c r="V2198" s="266" t="s">
        <v>40226</v>
      </c>
      <c r="W2198" s="267">
        <v>1206.22</v>
      </c>
      <c r="Y2198" s="245" t="s">
        <v>10473</v>
      </c>
      <c r="Z2198" s="246">
        <v>6400.64</v>
      </c>
    </row>
    <row r="2199" spans="1:26" ht="14.5" x14ac:dyDescent="0.35">
      <c r="A2199" s="259" t="s">
        <v>39067</v>
      </c>
      <c r="B2199" s="259"/>
      <c r="C2199" s="260">
        <v>7200</v>
      </c>
      <c r="E2199" s="239" t="s">
        <v>2468</v>
      </c>
      <c r="F2199" s="239"/>
      <c r="G2199" s="240">
        <v>8179</v>
      </c>
      <c r="M2199" s="261" t="s">
        <v>35150</v>
      </c>
      <c r="N2199" s="262">
        <v>39052.160000000003</v>
      </c>
      <c r="P2199" s="243" t="s">
        <v>18672</v>
      </c>
      <c r="Q2199" s="244">
        <v>65899.55</v>
      </c>
      <c r="R2199" s="104"/>
      <c r="S2199" s="235" t="s">
        <v>15848</v>
      </c>
      <c r="T2199" s="236">
        <v>399</v>
      </c>
      <c r="V2199" s="266" t="s">
        <v>40241</v>
      </c>
      <c r="W2199" s="267">
        <v>7200</v>
      </c>
      <c r="Y2199" s="245" t="s">
        <v>10528</v>
      </c>
      <c r="Z2199" s="246">
        <v>33344.129999999997</v>
      </c>
    </row>
    <row r="2200" spans="1:26" ht="14.5" x14ac:dyDescent="0.35">
      <c r="A2200" s="259" t="s">
        <v>39070</v>
      </c>
      <c r="B2200" s="259"/>
      <c r="C2200" s="260">
        <v>67461.66</v>
      </c>
      <c r="E2200" s="239" t="s">
        <v>2469</v>
      </c>
      <c r="F2200" s="239"/>
      <c r="G2200" s="240">
        <v>2000</v>
      </c>
      <c r="M2200" s="261" t="s">
        <v>55842</v>
      </c>
      <c r="N2200" s="262">
        <v>22500</v>
      </c>
      <c r="P2200" s="243" t="s">
        <v>18673</v>
      </c>
      <c r="Q2200" s="244">
        <v>2355.34</v>
      </c>
      <c r="R2200" s="104"/>
      <c r="S2200" s="235" t="s">
        <v>34398</v>
      </c>
      <c r="T2200" s="236">
        <v>200.25</v>
      </c>
      <c r="V2200" s="266" t="s">
        <v>40255</v>
      </c>
      <c r="W2200" s="267">
        <v>67461.66</v>
      </c>
      <c r="Y2200" s="245" t="s">
        <v>10579</v>
      </c>
      <c r="Z2200" s="246">
        <v>8351.39</v>
      </c>
    </row>
    <row r="2201" spans="1:26" ht="14.5" x14ac:dyDescent="0.35">
      <c r="A2201" s="259" t="s">
        <v>39071</v>
      </c>
      <c r="B2201" s="259"/>
      <c r="C2201" s="260">
        <v>26873.01</v>
      </c>
      <c r="E2201" s="239" t="s">
        <v>2470</v>
      </c>
      <c r="F2201" s="239"/>
      <c r="G2201" s="240">
        <v>2000</v>
      </c>
      <c r="M2201" s="261" t="s">
        <v>35151</v>
      </c>
      <c r="N2201" s="262">
        <v>70.28</v>
      </c>
      <c r="P2201" s="243" t="s">
        <v>18674</v>
      </c>
      <c r="Q2201" s="244">
        <v>5537.95</v>
      </c>
      <c r="R2201" s="104"/>
      <c r="S2201" s="235" t="s">
        <v>34399</v>
      </c>
      <c r="T2201" s="236">
        <v>1802.75</v>
      </c>
      <c r="V2201" s="266" t="s">
        <v>40260</v>
      </c>
      <c r="W2201" s="267">
        <v>26873.01</v>
      </c>
      <c r="Y2201" s="245" t="s">
        <v>13194</v>
      </c>
      <c r="Z2201" s="246">
        <v>31406.92</v>
      </c>
    </row>
    <row r="2202" spans="1:26" ht="14.5" x14ac:dyDescent="0.35">
      <c r="A2202" s="259" t="s">
        <v>39072</v>
      </c>
      <c r="B2202" s="259"/>
      <c r="C2202" s="260">
        <v>7042.3</v>
      </c>
      <c r="E2202" s="239" t="s">
        <v>2471</v>
      </c>
      <c r="F2202" s="239"/>
      <c r="G2202" s="240">
        <v>2000</v>
      </c>
      <c r="M2202" s="261" t="s">
        <v>35152</v>
      </c>
      <c r="N2202" s="262">
        <v>3116.26</v>
      </c>
      <c r="P2202" s="243" t="s">
        <v>18675</v>
      </c>
      <c r="Q2202" s="244">
        <v>15695.42</v>
      </c>
      <c r="R2202" s="104"/>
      <c r="S2202" s="235" t="s">
        <v>15849</v>
      </c>
      <c r="T2202" s="236">
        <v>7883.17</v>
      </c>
      <c r="V2202" s="266" t="s">
        <v>40265</v>
      </c>
      <c r="W2202" s="267">
        <v>7042.3</v>
      </c>
      <c r="Y2202" s="245" t="s">
        <v>10766</v>
      </c>
      <c r="Z2202" s="246">
        <v>1775306.92</v>
      </c>
    </row>
    <row r="2203" spans="1:26" ht="14.5" x14ac:dyDescent="0.35">
      <c r="A2203" s="259" t="s">
        <v>39074</v>
      </c>
      <c r="B2203" s="259"/>
      <c r="C2203" s="260">
        <v>19435.46</v>
      </c>
      <c r="E2203" s="239" t="s">
        <v>2472</v>
      </c>
      <c r="F2203" s="239"/>
      <c r="G2203" s="240">
        <v>2000</v>
      </c>
      <c r="M2203" s="261" t="s">
        <v>35153</v>
      </c>
      <c r="N2203" s="262">
        <v>544731.5</v>
      </c>
      <c r="P2203" s="243" t="s">
        <v>18676</v>
      </c>
      <c r="Q2203" s="244">
        <v>2078.77</v>
      </c>
      <c r="R2203" s="104"/>
      <c r="S2203" s="235" t="s">
        <v>34400</v>
      </c>
      <c r="T2203" s="236">
        <v>200.25</v>
      </c>
      <c r="V2203" s="266" t="s">
        <v>40274</v>
      </c>
      <c r="W2203" s="267">
        <v>19435.46</v>
      </c>
      <c r="Y2203" s="245" t="s">
        <v>7600</v>
      </c>
      <c r="Z2203" s="246">
        <v>6594436</v>
      </c>
    </row>
    <row r="2204" spans="1:26" ht="14.5" x14ac:dyDescent="0.35">
      <c r="A2204" s="259" t="s">
        <v>39076</v>
      </c>
      <c r="B2204" s="259"/>
      <c r="C2204" s="260">
        <v>48558.83</v>
      </c>
      <c r="E2204" s="239" t="s">
        <v>4688</v>
      </c>
      <c r="F2204" s="239"/>
      <c r="G2204" s="240">
        <v>2000</v>
      </c>
      <c r="M2204" s="261" t="s">
        <v>41681</v>
      </c>
      <c r="N2204" s="262">
        <v>2952368.27</v>
      </c>
      <c r="P2204" s="243" t="s">
        <v>18677</v>
      </c>
      <c r="Q2204" s="244">
        <v>122258.12</v>
      </c>
      <c r="R2204" s="104"/>
      <c r="S2204" s="235" t="s">
        <v>15850</v>
      </c>
      <c r="T2204" s="236">
        <v>9685.92</v>
      </c>
      <c r="V2204" s="266" t="s">
        <v>40283</v>
      </c>
      <c r="W2204" s="267">
        <v>48558.83</v>
      </c>
      <c r="Y2204" s="245" t="s">
        <v>7804</v>
      </c>
      <c r="Z2204" s="246">
        <v>727500</v>
      </c>
    </row>
    <row r="2205" spans="1:26" ht="14.5" x14ac:dyDescent="0.35">
      <c r="A2205" s="259" t="s">
        <v>39078</v>
      </c>
      <c r="B2205" s="259"/>
      <c r="C2205" s="260">
        <v>59291.44</v>
      </c>
      <c r="E2205" s="239" t="s">
        <v>2473</v>
      </c>
      <c r="F2205" s="239"/>
      <c r="G2205" s="240">
        <v>3458.7</v>
      </c>
      <c r="M2205" s="261" t="s">
        <v>45037</v>
      </c>
      <c r="N2205" s="262">
        <v>41912.1</v>
      </c>
      <c r="P2205" s="243" t="s">
        <v>18678</v>
      </c>
      <c r="Q2205" s="244">
        <v>52512.79</v>
      </c>
      <c r="R2205" s="104"/>
      <c r="S2205" s="235" t="s">
        <v>15851</v>
      </c>
      <c r="T2205" s="236">
        <v>399</v>
      </c>
      <c r="V2205" s="266" t="s">
        <v>40291</v>
      </c>
      <c r="W2205" s="267">
        <v>59291.44</v>
      </c>
      <c r="Y2205" s="245" t="s">
        <v>8003</v>
      </c>
      <c r="Z2205" s="246">
        <v>285311</v>
      </c>
    </row>
    <row r="2206" spans="1:26" ht="14.5" x14ac:dyDescent="0.35">
      <c r="A2206" s="259" t="s">
        <v>39081</v>
      </c>
      <c r="B2206" s="259"/>
      <c r="C2206" s="260">
        <v>37445.07</v>
      </c>
      <c r="E2206" s="239" t="s">
        <v>2474</v>
      </c>
      <c r="F2206" s="239"/>
      <c r="G2206" s="240">
        <v>2000</v>
      </c>
      <c r="M2206" s="261" t="s">
        <v>45038</v>
      </c>
      <c r="N2206" s="262">
        <v>3206.27</v>
      </c>
      <c r="P2206" s="243" t="s">
        <v>18679</v>
      </c>
      <c r="Q2206" s="244">
        <v>4788.3100000000004</v>
      </c>
      <c r="R2206" s="104"/>
      <c r="S2206" s="235" t="s">
        <v>15852</v>
      </c>
      <c r="T2206" s="236">
        <v>13539.28</v>
      </c>
      <c r="V2206" s="266" t="s">
        <v>40303</v>
      </c>
      <c r="W2206" s="267">
        <v>37445.07</v>
      </c>
      <c r="Y2206" s="245" t="s">
        <v>8275</v>
      </c>
      <c r="Z2206" s="246">
        <v>2895764</v>
      </c>
    </row>
    <row r="2207" spans="1:26" ht="14.5" x14ac:dyDescent="0.35">
      <c r="A2207" s="259" t="s">
        <v>39084</v>
      </c>
      <c r="B2207" s="259"/>
      <c r="C2207" s="260">
        <v>34800.730000000003</v>
      </c>
      <c r="E2207" s="239" t="s">
        <v>2475</v>
      </c>
      <c r="F2207" s="239"/>
      <c r="G2207" s="240">
        <v>2000</v>
      </c>
      <c r="M2207" s="261" t="s">
        <v>45039</v>
      </c>
      <c r="N2207" s="262">
        <v>8924.2999999999993</v>
      </c>
      <c r="P2207" s="243" t="s">
        <v>18680</v>
      </c>
      <c r="Q2207" s="244">
        <v>153748.93</v>
      </c>
      <c r="R2207" s="104"/>
      <c r="S2207" s="235" t="s">
        <v>34401</v>
      </c>
      <c r="T2207" s="236">
        <v>286.55</v>
      </c>
      <c r="V2207" s="266" t="s">
        <v>40316</v>
      </c>
      <c r="W2207" s="267">
        <v>34800.730000000003</v>
      </c>
      <c r="Y2207" s="245" t="s">
        <v>8482</v>
      </c>
      <c r="Z2207" s="246">
        <v>3685053</v>
      </c>
    </row>
    <row r="2208" spans="1:26" ht="14.5" x14ac:dyDescent="0.35">
      <c r="A2208" s="259" t="s">
        <v>39085</v>
      </c>
      <c r="B2208" s="259"/>
      <c r="C2208" s="260">
        <v>6715.12</v>
      </c>
      <c r="E2208" s="239" t="s">
        <v>2476</v>
      </c>
      <c r="F2208" s="239"/>
      <c r="G2208" s="240">
        <v>1984.25</v>
      </c>
      <c r="M2208" s="261" t="s">
        <v>55843</v>
      </c>
      <c r="N2208" s="262">
        <v>1696.4</v>
      </c>
      <c r="P2208" s="243" t="s">
        <v>18681</v>
      </c>
      <c r="Q2208" s="244">
        <v>124152.13</v>
      </c>
      <c r="R2208" s="104"/>
      <c r="S2208" s="235" t="s">
        <v>34402</v>
      </c>
      <c r="T2208" s="236">
        <v>14206.45</v>
      </c>
      <c r="V2208" s="266" t="s">
        <v>40321</v>
      </c>
      <c r="W2208" s="267">
        <v>6715.12</v>
      </c>
      <c r="Y2208" s="245" t="s">
        <v>8684</v>
      </c>
      <c r="Z2208" s="246">
        <v>728461</v>
      </c>
    </row>
    <row r="2209" spans="1:26" ht="14.5" x14ac:dyDescent="0.35">
      <c r="A2209" s="259" t="s">
        <v>39093</v>
      </c>
      <c r="B2209" s="259"/>
      <c r="C2209" s="260">
        <v>79410.52</v>
      </c>
      <c r="E2209" s="239" t="s">
        <v>2477</v>
      </c>
      <c r="F2209" s="239"/>
      <c r="G2209" s="240">
        <v>15000</v>
      </c>
      <c r="M2209" s="261" t="s">
        <v>55844</v>
      </c>
      <c r="N2209" s="262">
        <v>11303.6</v>
      </c>
      <c r="P2209" s="243" t="s">
        <v>18682</v>
      </c>
      <c r="Q2209" s="244">
        <v>53040</v>
      </c>
      <c r="R2209" s="104"/>
      <c r="S2209" s="235" t="s">
        <v>15853</v>
      </c>
      <c r="T2209" s="236">
        <v>39892</v>
      </c>
      <c r="V2209" s="266" t="s">
        <v>40353</v>
      </c>
      <c r="W2209" s="267">
        <v>79410.52</v>
      </c>
      <c r="Y2209" s="245" t="s">
        <v>8950</v>
      </c>
      <c r="Z2209" s="246">
        <v>624195</v>
      </c>
    </row>
    <row r="2210" spans="1:26" ht="14.5" x14ac:dyDescent="0.35">
      <c r="A2210" s="259" t="s">
        <v>39094</v>
      </c>
      <c r="B2210" s="259"/>
      <c r="C2210" s="260">
        <v>9901.64</v>
      </c>
      <c r="E2210" s="239" t="s">
        <v>2478</v>
      </c>
      <c r="F2210" s="239"/>
      <c r="G2210" s="240">
        <v>2000</v>
      </c>
      <c r="M2210" s="261" t="s">
        <v>55845</v>
      </c>
      <c r="N2210" s="262">
        <v>62.55</v>
      </c>
      <c r="P2210" s="243" t="s">
        <v>18683</v>
      </c>
      <c r="Q2210" s="244">
        <v>1066.55</v>
      </c>
      <c r="R2210" s="104"/>
      <c r="S2210" s="235" t="s">
        <v>15854</v>
      </c>
      <c r="T2210" s="236">
        <v>13825.83</v>
      </c>
      <c r="V2210" s="266" t="s">
        <v>40358</v>
      </c>
      <c r="W2210" s="267">
        <v>9901.64</v>
      </c>
      <c r="Y2210" s="245" t="s">
        <v>9221</v>
      </c>
      <c r="Z2210" s="246">
        <v>2383330.39</v>
      </c>
    </row>
    <row r="2211" spans="1:26" ht="14.5" x14ac:dyDescent="0.35">
      <c r="A2211" s="259" t="s">
        <v>39099</v>
      </c>
      <c r="B2211" s="259"/>
      <c r="C2211" s="260">
        <v>92809.279999999999</v>
      </c>
      <c r="E2211" s="239" t="s">
        <v>4693</v>
      </c>
      <c r="F2211" s="239"/>
      <c r="G2211" s="240">
        <v>2000</v>
      </c>
      <c r="M2211" s="261" t="s">
        <v>55846</v>
      </c>
      <c r="N2211" s="262">
        <v>9000</v>
      </c>
      <c r="P2211" s="243" t="s">
        <v>18684</v>
      </c>
      <c r="Q2211" s="244">
        <v>5673.36</v>
      </c>
      <c r="R2211" s="104"/>
      <c r="S2211" s="235" t="s">
        <v>15855</v>
      </c>
      <c r="T2211" s="236">
        <v>54098.45</v>
      </c>
      <c r="V2211" s="266" t="s">
        <v>40380</v>
      </c>
      <c r="W2211" s="267">
        <v>92809.279999999999</v>
      </c>
      <c r="Y2211" s="245" t="s">
        <v>9607</v>
      </c>
      <c r="Z2211" s="246">
        <v>437913</v>
      </c>
    </row>
    <row r="2212" spans="1:26" ht="14.5" x14ac:dyDescent="0.35">
      <c r="A2212" s="259" t="s">
        <v>39100</v>
      </c>
      <c r="B2212" s="259"/>
      <c r="C2212" s="260">
        <v>1632.76</v>
      </c>
      <c r="E2212" s="239" t="s">
        <v>2479</v>
      </c>
      <c r="F2212" s="239"/>
      <c r="G2212" s="240">
        <v>2000</v>
      </c>
      <c r="M2212" s="261" t="s">
        <v>55847</v>
      </c>
      <c r="N2212" s="262">
        <v>1558.05</v>
      </c>
      <c r="P2212" s="243" t="s">
        <v>18685</v>
      </c>
      <c r="Q2212" s="244">
        <v>547.83000000000004</v>
      </c>
      <c r="R2212" s="104"/>
      <c r="S2212" s="235" t="s">
        <v>34403</v>
      </c>
      <c r="T2212" s="236">
        <v>11730</v>
      </c>
      <c r="V2212" s="266" t="s">
        <v>40385</v>
      </c>
      <c r="W2212" s="267">
        <v>1632.76</v>
      </c>
      <c r="Y2212" s="245" t="s">
        <v>9871</v>
      </c>
      <c r="Z2212" s="246">
        <v>1750768</v>
      </c>
    </row>
    <row r="2213" spans="1:26" ht="14.5" x14ac:dyDescent="0.35">
      <c r="A2213" s="259" t="s">
        <v>39103</v>
      </c>
      <c r="B2213" s="259"/>
      <c r="C2213" s="260">
        <v>63593</v>
      </c>
      <c r="E2213" s="239" t="s">
        <v>2480</v>
      </c>
      <c r="F2213" s="239"/>
      <c r="G2213" s="240">
        <v>9506</v>
      </c>
      <c r="M2213" s="261" t="s">
        <v>55848</v>
      </c>
      <c r="N2213" s="262">
        <v>4893.18</v>
      </c>
      <c r="P2213" s="243" t="s">
        <v>18686</v>
      </c>
      <c r="Q2213" s="244">
        <v>243.59</v>
      </c>
      <c r="R2213" s="104"/>
      <c r="S2213" s="235" t="s">
        <v>26215</v>
      </c>
      <c r="T2213" s="236">
        <v>11730</v>
      </c>
      <c r="V2213" s="266" t="s">
        <v>40398</v>
      </c>
      <c r="W2213" s="267">
        <v>63593</v>
      </c>
      <c r="Y2213" s="245" t="s">
        <v>10196</v>
      </c>
      <c r="Z2213" s="246">
        <v>26441306.34</v>
      </c>
    </row>
    <row r="2214" spans="1:26" ht="14.5" x14ac:dyDescent="0.35">
      <c r="A2214" s="259" t="s">
        <v>39104</v>
      </c>
      <c r="B2214" s="259"/>
      <c r="C2214" s="260">
        <v>27103.5</v>
      </c>
      <c r="E2214" s="239" t="s">
        <v>2481</v>
      </c>
      <c r="F2214" s="239"/>
      <c r="G2214" s="240">
        <v>1150</v>
      </c>
      <c r="M2214" s="261" t="s">
        <v>55849</v>
      </c>
      <c r="N2214" s="262">
        <v>3490</v>
      </c>
      <c r="P2214" s="243" t="s">
        <v>18687</v>
      </c>
      <c r="Q2214" s="244">
        <v>22.98</v>
      </c>
      <c r="R2214" s="104"/>
      <c r="S2214" s="235" t="s">
        <v>34404</v>
      </c>
      <c r="T2214" s="236">
        <v>279.88</v>
      </c>
      <c r="V2214" s="266" t="s">
        <v>40403</v>
      </c>
      <c r="W2214" s="267">
        <v>27103.5</v>
      </c>
      <c r="Y2214" s="245" t="s">
        <v>12458</v>
      </c>
      <c r="Z2214" s="246">
        <v>91621.56</v>
      </c>
    </row>
    <row r="2215" spans="1:26" ht="14.5" x14ac:dyDescent="0.35">
      <c r="A2215" s="259" t="s">
        <v>39105</v>
      </c>
      <c r="B2215" s="259"/>
      <c r="C2215" s="260">
        <v>98227.54</v>
      </c>
      <c r="E2215" s="239" t="s">
        <v>2482</v>
      </c>
      <c r="F2215" s="239"/>
      <c r="G2215" s="240">
        <v>4320</v>
      </c>
      <c r="M2215" s="261" t="s">
        <v>55850</v>
      </c>
      <c r="N2215" s="262">
        <v>1620.58</v>
      </c>
      <c r="P2215" s="243" t="s">
        <v>18688</v>
      </c>
      <c r="Q2215" s="244">
        <v>2730</v>
      </c>
      <c r="R2215" s="104"/>
      <c r="S2215" s="235" t="s">
        <v>34405</v>
      </c>
      <c r="T2215" s="236">
        <v>2951.12</v>
      </c>
      <c r="V2215" s="266" t="s">
        <v>40408</v>
      </c>
      <c r="W2215" s="267">
        <v>98227.54</v>
      </c>
      <c r="Y2215" s="245" t="s">
        <v>10529</v>
      </c>
      <c r="Z2215" s="246">
        <v>452694.04</v>
      </c>
    </row>
    <row r="2216" spans="1:26" ht="14.5" x14ac:dyDescent="0.35">
      <c r="A2216" s="259" t="s">
        <v>39106</v>
      </c>
      <c r="B2216" s="259"/>
      <c r="C2216" s="260">
        <v>50417.94</v>
      </c>
      <c r="E2216" s="239" t="s">
        <v>2483</v>
      </c>
      <c r="F2216" s="239"/>
      <c r="G2216" s="240">
        <v>64611.81</v>
      </c>
      <c r="M2216" s="261" t="s">
        <v>55851</v>
      </c>
      <c r="N2216" s="262">
        <v>16806.669999999998</v>
      </c>
      <c r="P2216" s="243" t="s">
        <v>18689</v>
      </c>
      <c r="Q2216" s="244">
        <v>161397.69</v>
      </c>
      <c r="R2216" s="104"/>
      <c r="S2216" s="235" t="s">
        <v>26245</v>
      </c>
      <c r="T2216" s="236">
        <v>279.88</v>
      </c>
      <c r="V2216" s="266" t="s">
        <v>40413</v>
      </c>
      <c r="W2216" s="267">
        <v>50417.94</v>
      </c>
      <c r="Y2216" s="245" t="s">
        <v>12902</v>
      </c>
      <c r="Z2216" s="246">
        <v>174307.55</v>
      </c>
    </row>
    <row r="2217" spans="1:26" ht="14.5" x14ac:dyDescent="0.35">
      <c r="A2217" s="259" t="s">
        <v>39107</v>
      </c>
      <c r="B2217" s="259"/>
      <c r="C2217" s="260">
        <v>51662</v>
      </c>
      <c r="E2217" s="239" t="s">
        <v>2484</v>
      </c>
      <c r="F2217" s="239"/>
      <c r="G2217" s="240">
        <v>35214</v>
      </c>
      <c r="M2217" s="261" t="s">
        <v>55852</v>
      </c>
      <c r="N2217" s="262">
        <v>4513.28</v>
      </c>
      <c r="P2217" s="243" t="s">
        <v>18690</v>
      </c>
      <c r="Q2217" s="244">
        <v>16674</v>
      </c>
      <c r="R2217" s="104"/>
      <c r="S2217" s="235" t="s">
        <v>26248</v>
      </c>
      <c r="T2217" s="236">
        <v>2951.12</v>
      </c>
      <c r="V2217" s="266" t="s">
        <v>40418</v>
      </c>
      <c r="W2217" s="267">
        <v>51662</v>
      </c>
      <c r="Y2217" s="245" t="s">
        <v>13195</v>
      </c>
      <c r="Z2217" s="246">
        <v>27782957.039999999</v>
      </c>
    </row>
    <row r="2218" spans="1:26" ht="14.5" x14ac:dyDescent="0.35">
      <c r="A2218" s="259" t="s">
        <v>39111</v>
      </c>
      <c r="B2218" s="259"/>
      <c r="C2218" s="260">
        <v>961.47</v>
      </c>
      <c r="E2218" s="239" t="s">
        <v>2485</v>
      </c>
      <c r="F2218" s="239"/>
      <c r="G2218" s="240">
        <v>87030.34</v>
      </c>
      <c r="M2218" s="261" t="s">
        <v>36597</v>
      </c>
      <c r="N2218" s="262">
        <v>199134.7</v>
      </c>
      <c r="P2218" s="243" t="s">
        <v>18691</v>
      </c>
      <c r="Q2218" s="244">
        <v>148831</v>
      </c>
      <c r="R2218" s="104"/>
      <c r="S2218" s="235" t="s">
        <v>15856</v>
      </c>
      <c r="T2218" s="236">
        <v>9370</v>
      </c>
      <c r="V2218" s="266" t="s">
        <v>40433</v>
      </c>
      <c r="W2218" s="267">
        <v>961.47</v>
      </c>
      <c r="Y2218" s="245" t="s">
        <v>10767</v>
      </c>
      <c r="Z2218" s="246">
        <v>75055617.920000002</v>
      </c>
    </row>
    <row r="2219" spans="1:26" ht="14.5" x14ac:dyDescent="0.35">
      <c r="A2219" s="259" t="s">
        <v>39117</v>
      </c>
      <c r="B2219" s="259"/>
      <c r="C2219" s="260">
        <v>136822.65</v>
      </c>
      <c r="E2219" s="239" t="s">
        <v>2486</v>
      </c>
      <c r="F2219" s="239"/>
      <c r="G2219" s="240">
        <v>750</v>
      </c>
      <c r="M2219" s="261" t="s">
        <v>49985</v>
      </c>
      <c r="N2219" s="262">
        <v>3067.96</v>
      </c>
      <c r="P2219" s="243" t="s">
        <v>18692</v>
      </c>
      <c r="Q2219" s="244">
        <v>15348.83</v>
      </c>
      <c r="R2219" s="104"/>
      <c r="S2219" s="235" t="s">
        <v>15857</v>
      </c>
      <c r="T2219" s="236">
        <v>1562</v>
      </c>
      <c r="V2219" s="266" t="s">
        <v>40463</v>
      </c>
      <c r="W2219" s="267">
        <v>136822.65</v>
      </c>
      <c r="Y2219" s="245" t="s">
        <v>7601</v>
      </c>
      <c r="Z2219" s="246">
        <v>60528.36</v>
      </c>
    </row>
    <row r="2220" spans="1:26" ht="14.5" x14ac:dyDescent="0.35">
      <c r="A2220" s="259" t="s">
        <v>39118</v>
      </c>
      <c r="B2220" s="259"/>
      <c r="C2220" s="260">
        <v>36584.18</v>
      </c>
      <c r="E2220" s="239" t="s">
        <v>2488</v>
      </c>
      <c r="F2220" s="239"/>
      <c r="G2220" s="240">
        <v>2000</v>
      </c>
      <c r="M2220" s="261" t="s">
        <v>36598</v>
      </c>
      <c r="N2220" s="262">
        <v>44866.38</v>
      </c>
      <c r="P2220" s="243" t="s">
        <v>18693</v>
      </c>
      <c r="Q2220" s="244">
        <v>1497.24</v>
      </c>
      <c r="R2220" s="104"/>
      <c r="S2220" s="235" t="s">
        <v>15858</v>
      </c>
      <c r="T2220" s="236">
        <v>2831</v>
      </c>
      <c r="V2220" s="266" t="s">
        <v>40468</v>
      </c>
      <c r="W2220" s="267">
        <v>36584.18</v>
      </c>
      <c r="Y2220" s="245" t="s">
        <v>8276</v>
      </c>
      <c r="Z2220" s="246">
        <v>283758</v>
      </c>
    </row>
    <row r="2221" spans="1:26" ht="14.5" x14ac:dyDescent="0.35">
      <c r="A2221" s="259" t="s">
        <v>39122</v>
      </c>
      <c r="B2221" s="259"/>
      <c r="C2221" s="260">
        <v>30820.81</v>
      </c>
      <c r="E2221" s="239" t="s">
        <v>2489</v>
      </c>
      <c r="F2221" s="239"/>
      <c r="G2221" s="240">
        <v>6462</v>
      </c>
      <c r="M2221" s="261" t="s">
        <v>36599</v>
      </c>
      <c r="N2221" s="262">
        <v>585773.31999999995</v>
      </c>
      <c r="P2221" s="243" t="s">
        <v>18694</v>
      </c>
      <c r="Q2221" s="244">
        <v>13474.89</v>
      </c>
      <c r="R2221" s="104"/>
      <c r="S2221" s="235" t="s">
        <v>34406</v>
      </c>
      <c r="T2221" s="236">
        <v>2831</v>
      </c>
      <c r="V2221" s="266" t="s">
        <v>40486</v>
      </c>
      <c r="W2221" s="267">
        <v>30820.81</v>
      </c>
      <c r="Y2221" s="245" t="s">
        <v>8483</v>
      </c>
      <c r="Z2221" s="246">
        <v>2838.77</v>
      </c>
    </row>
    <row r="2222" spans="1:26" ht="14.5" x14ac:dyDescent="0.35">
      <c r="A2222" s="259" t="s">
        <v>39125</v>
      </c>
      <c r="B2222" s="259"/>
      <c r="C2222" s="260">
        <v>9285.14</v>
      </c>
      <c r="E2222" s="239" t="s">
        <v>2490</v>
      </c>
      <c r="F2222" s="239"/>
      <c r="G2222" s="240">
        <v>2809</v>
      </c>
      <c r="M2222" s="261" t="s">
        <v>55853</v>
      </c>
      <c r="N2222" s="262">
        <v>1839.59</v>
      </c>
      <c r="P2222" s="243" t="s">
        <v>18695</v>
      </c>
      <c r="Q2222" s="244">
        <v>6872.72</v>
      </c>
      <c r="R2222" s="104"/>
      <c r="S2222" s="235" t="s">
        <v>34407</v>
      </c>
      <c r="T2222" s="236">
        <v>312.95999999999998</v>
      </c>
      <c r="V2222" s="266" t="s">
        <v>40497</v>
      </c>
      <c r="W2222" s="267">
        <v>9285.14</v>
      </c>
      <c r="Y2222" s="245" t="s">
        <v>8685</v>
      </c>
      <c r="Z2222" s="246">
        <v>4049.96</v>
      </c>
    </row>
    <row r="2223" spans="1:26" ht="14.5" x14ac:dyDescent="0.35">
      <c r="A2223" s="259" t="s">
        <v>39127</v>
      </c>
      <c r="B2223" s="259"/>
      <c r="C2223" s="260">
        <v>125293.44</v>
      </c>
      <c r="E2223" s="239" t="s">
        <v>2491</v>
      </c>
      <c r="F2223" s="239"/>
      <c r="G2223" s="240">
        <v>76385</v>
      </c>
      <c r="M2223" s="261" t="s">
        <v>45040</v>
      </c>
      <c r="N2223" s="262">
        <v>1262.5</v>
      </c>
      <c r="P2223" s="243" t="s">
        <v>18696</v>
      </c>
      <c r="Q2223" s="244">
        <v>35357.480000000003</v>
      </c>
      <c r="R2223" s="104"/>
      <c r="S2223" s="235" t="s">
        <v>34408</v>
      </c>
      <c r="T2223" s="236">
        <v>44.97</v>
      </c>
      <c r="V2223" s="266" t="s">
        <v>40505</v>
      </c>
      <c r="W2223" s="267">
        <v>125293.44</v>
      </c>
      <c r="Y2223" s="245" t="s">
        <v>8951</v>
      </c>
      <c r="Z2223" s="246">
        <v>9843.6</v>
      </c>
    </row>
    <row r="2224" spans="1:26" ht="14.5" x14ac:dyDescent="0.35">
      <c r="A2224" s="259" t="s">
        <v>39128</v>
      </c>
      <c r="B2224" s="259"/>
      <c r="C2224" s="260">
        <v>252540</v>
      </c>
      <c r="E2224" s="239" t="s">
        <v>2492</v>
      </c>
      <c r="F2224" s="239"/>
      <c r="G2224" s="240">
        <v>1767</v>
      </c>
      <c r="M2224" s="261" t="s">
        <v>38031</v>
      </c>
      <c r="N2224" s="262">
        <v>142294.98000000001</v>
      </c>
      <c r="P2224" s="243" t="s">
        <v>18697</v>
      </c>
      <c r="Q2224" s="244">
        <v>727.31</v>
      </c>
      <c r="R2224" s="104"/>
      <c r="S2224" s="235" t="s">
        <v>34409</v>
      </c>
      <c r="T2224" s="236">
        <v>4647.07</v>
      </c>
      <c r="V2224" s="266" t="s">
        <v>40510</v>
      </c>
      <c r="W2224" s="267">
        <v>252540</v>
      </c>
      <c r="Y2224" s="245" t="s">
        <v>9074</v>
      </c>
      <c r="Z2224" s="246">
        <v>12046</v>
      </c>
    </row>
    <row r="2225" spans="1:26" ht="14.5" x14ac:dyDescent="0.35">
      <c r="A2225" s="259" t="s">
        <v>39133</v>
      </c>
      <c r="B2225" s="259"/>
      <c r="C2225" s="260">
        <v>5486.36</v>
      </c>
      <c r="E2225" s="239" t="s">
        <v>2493</v>
      </c>
      <c r="F2225" s="239"/>
      <c r="G2225" s="240">
        <v>2000</v>
      </c>
      <c r="M2225" s="261" t="s">
        <v>45041</v>
      </c>
      <c r="N2225" s="262">
        <v>66350</v>
      </c>
      <c r="P2225" s="243" t="s">
        <v>15108</v>
      </c>
      <c r="Q2225" s="244">
        <v>55260</v>
      </c>
      <c r="R2225" s="104"/>
      <c r="S2225" s="235" t="s">
        <v>26270</v>
      </c>
      <c r="T2225" s="236">
        <v>2831</v>
      </c>
      <c r="V2225" s="266" t="s">
        <v>40532</v>
      </c>
      <c r="W2225" s="267">
        <v>5486.36</v>
      </c>
      <c r="Y2225" s="245" t="s">
        <v>9222</v>
      </c>
      <c r="Z2225" s="246">
        <v>1508</v>
      </c>
    </row>
    <row r="2226" spans="1:26" ht="14.5" x14ac:dyDescent="0.35">
      <c r="A2226" s="259" t="s">
        <v>39134</v>
      </c>
      <c r="B2226" s="259"/>
      <c r="C2226" s="260">
        <v>30125.200000000001</v>
      </c>
      <c r="E2226" s="239" t="s">
        <v>2494</v>
      </c>
      <c r="F2226" s="239"/>
      <c r="G2226" s="240">
        <v>3467</v>
      </c>
      <c r="M2226" s="261" t="s">
        <v>47582</v>
      </c>
      <c r="N2226" s="262">
        <v>1781.53</v>
      </c>
      <c r="P2226" s="243" t="s">
        <v>18698</v>
      </c>
      <c r="Q2226" s="244">
        <v>18.34</v>
      </c>
      <c r="R2226" s="104"/>
      <c r="S2226" s="235" t="s">
        <v>26271</v>
      </c>
      <c r="T2226" s="236">
        <v>312.95999999999998</v>
      </c>
      <c r="V2226" s="266" t="s">
        <v>40537</v>
      </c>
      <c r="W2226" s="267">
        <v>30125.200000000001</v>
      </c>
      <c r="Y2226" s="245" t="s">
        <v>9872</v>
      </c>
      <c r="Z2226" s="246">
        <v>15004.27</v>
      </c>
    </row>
    <row r="2227" spans="1:26" ht="14.5" x14ac:dyDescent="0.35">
      <c r="A2227" s="259" t="s">
        <v>39141</v>
      </c>
      <c r="B2227" s="259"/>
      <c r="C2227" s="260">
        <v>8761.3700000000008</v>
      </c>
      <c r="E2227" s="239" t="s">
        <v>2495</v>
      </c>
      <c r="F2227" s="239"/>
      <c r="G2227" s="240">
        <v>1497.05</v>
      </c>
      <c r="M2227" s="261" t="s">
        <v>45042</v>
      </c>
      <c r="N2227" s="262">
        <v>794146.93</v>
      </c>
      <c r="P2227" s="243" t="s">
        <v>15109</v>
      </c>
      <c r="Q2227" s="244">
        <v>9714.9599999999991</v>
      </c>
      <c r="R2227" s="104"/>
      <c r="S2227" s="235" t="s">
        <v>26272</v>
      </c>
      <c r="T2227" s="236">
        <v>44.97</v>
      </c>
      <c r="V2227" s="266" t="s">
        <v>40569</v>
      </c>
      <c r="W2227" s="267">
        <v>8761.3700000000008</v>
      </c>
      <c r="Y2227" s="245" t="s">
        <v>10197</v>
      </c>
      <c r="Z2227" s="246">
        <v>123470.59</v>
      </c>
    </row>
    <row r="2228" spans="1:26" ht="14.5" x14ac:dyDescent="0.35">
      <c r="A2228" s="259" t="s">
        <v>39142</v>
      </c>
      <c r="B2228" s="259"/>
      <c r="C2228" s="260">
        <v>40245</v>
      </c>
      <c r="E2228" s="239" t="s">
        <v>2496</v>
      </c>
      <c r="F2228" s="239"/>
      <c r="G2228" s="240">
        <v>23851.62</v>
      </c>
      <c r="M2228" s="261" t="s">
        <v>38032</v>
      </c>
      <c r="N2228" s="262">
        <v>10765.94</v>
      </c>
      <c r="P2228" s="243" t="s">
        <v>15110</v>
      </c>
      <c r="Q2228" s="244">
        <v>23410.76</v>
      </c>
      <c r="R2228" s="104"/>
      <c r="S2228" s="235" t="s">
        <v>15859</v>
      </c>
      <c r="T2228" s="236">
        <v>18410.07</v>
      </c>
      <c r="V2228" s="266" t="s">
        <v>40572</v>
      </c>
      <c r="W2228" s="267">
        <v>40245</v>
      </c>
      <c r="Y2228" s="245" t="s">
        <v>10474</v>
      </c>
      <c r="Z2228" s="246">
        <v>2639</v>
      </c>
    </row>
    <row r="2229" spans="1:26" ht="14.5" x14ac:dyDescent="0.35">
      <c r="A2229" s="259" t="s">
        <v>39149</v>
      </c>
      <c r="B2229" s="259"/>
      <c r="C2229" s="260">
        <v>2563.75</v>
      </c>
      <c r="E2229" s="239" t="s">
        <v>2497</v>
      </c>
      <c r="F2229" s="239"/>
      <c r="G2229" s="240">
        <v>13175</v>
      </c>
      <c r="M2229" s="261" t="s">
        <v>36600</v>
      </c>
      <c r="N2229" s="262">
        <v>129643.63</v>
      </c>
      <c r="P2229" s="243" t="s">
        <v>18699</v>
      </c>
      <c r="Q2229" s="244">
        <v>1586.68</v>
      </c>
      <c r="R2229" s="104"/>
      <c r="S2229" s="235" t="s">
        <v>15860</v>
      </c>
      <c r="T2229" s="236">
        <v>1166.67</v>
      </c>
      <c r="V2229" s="266" t="s">
        <v>40598</v>
      </c>
      <c r="W2229" s="267">
        <v>2563.75</v>
      </c>
      <c r="Y2229" s="245" t="s">
        <v>13196</v>
      </c>
      <c r="Z2229" s="246">
        <v>74602.58</v>
      </c>
    </row>
    <row r="2230" spans="1:26" ht="14.5" x14ac:dyDescent="0.35">
      <c r="A2230" s="259" t="s">
        <v>39150</v>
      </c>
      <c r="B2230" s="259"/>
      <c r="C2230" s="260">
        <v>52278.559999999998</v>
      </c>
      <c r="E2230" s="239" t="s">
        <v>2498</v>
      </c>
      <c r="F2230" s="239"/>
      <c r="G2230" s="240">
        <v>4084</v>
      </c>
      <c r="M2230" s="261" t="s">
        <v>36601</v>
      </c>
      <c r="N2230" s="262">
        <v>374296.97</v>
      </c>
      <c r="P2230" s="243" t="s">
        <v>18700</v>
      </c>
      <c r="Q2230" s="244">
        <v>263498.8</v>
      </c>
      <c r="R2230" s="104"/>
      <c r="S2230" s="235" t="s">
        <v>15861</v>
      </c>
      <c r="T2230" s="236">
        <v>1989.33</v>
      </c>
      <c r="V2230" s="266" t="s">
        <v>40602</v>
      </c>
      <c r="W2230" s="267">
        <v>52278.559999999998</v>
      </c>
      <c r="Y2230" s="245" t="s">
        <v>10768</v>
      </c>
      <c r="Z2230" s="246">
        <v>590289.13</v>
      </c>
    </row>
    <row r="2231" spans="1:26" ht="14.5" x14ac:dyDescent="0.35">
      <c r="A2231" s="259" t="s">
        <v>39152</v>
      </c>
      <c r="B2231" s="259"/>
      <c r="C2231" s="260">
        <v>644521.55000000005</v>
      </c>
      <c r="E2231" s="239" t="s">
        <v>2499</v>
      </c>
      <c r="F2231" s="239"/>
      <c r="G2231" s="240">
        <v>8683.7199999999993</v>
      </c>
      <c r="M2231" s="261" t="s">
        <v>36602</v>
      </c>
      <c r="N2231" s="262">
        <v>108731.67</v>
      </c>
      <c r="P2231" s="243" t="s">
        <v>18701</v>
      </c>
      <c r="Q2231" s="244">
        <v>6285</v>
      </c>
      <c r="R2231" s="104"/>
      <c r="S2231" s="235" t="s">
        <v>15862</v>
      </c>
      <c r="T2231" s="236">
        <v>1000</v>
      </c>
      <c r="V2231" s="266" t="s">
        <v>40611</v>
      </c>
      <c r="W2231" s="267">
        <v>644521.55000000005</v>
      </c>
      <c r="Y2231" s="245" t="s">
        <v>7602</v>
      </c>
      <c r="Z2231" s="246">
        <v>15851.35</v>
      </c>
    </row>
    <row r="2232" spans="1:26" ht="14.5" x14ac:dyDescent="0.35">
      <c r="A2232" s="259" t="s">
        <v>39159</v>
      </c>
      <c r="B2232" s="259"/>
      <c r="C2232" s="260">
        <v>212492.57</v>
      </c>
      <c r="E2232" s="239" t="s">
        <v>2500</v>
      </c>
      <c r="F2232" s="239"/>
      <c r="G2232" s="240">
        <v>1179.18</v>
      </c>
      <c r="M2232" s="261" t="s">
        <v>38033</v>
      </c>
      <c r="N2232" s="262">
        <v>343220.7</v>
      </c>
      <c r="P2232" s="243" t="s">
        <v>18702</v>
      </c>
      <c r="Q2232" s="244">
        <v>14400</v>
      </c>
      <c r="R2232" s="104"/>
      <c r="S2232" s="235" t="s">
        <v>34410</v>
      </c>
      <c r="T2232" s="236">
        <v>1567.88</v>
      </c>
      <c r="V2232" s="266" t="s">
        <v>40638</v>
      </c>
      <c r="W2232" s="267">
        <v>212492.57</v>
      </c>
      <c r="Y2232" s="245" t="s">
        <v>8004</v>
      </c>
      <c r="Z2232" s="246">
        <v>2851.68</v>
      </c>
    </row>
    <row r="2233" spans="1:26" ht="14.5" x14ac:dyDescent="0.35">
      <c r="A2233" s="259" t="s">
        <v>39162</v>
      </c>
      <c r="B2233" s="259"/>
      <c r="C2233" s="260">
        <v>41811.919999999998</v>
      </c>
      <c r="E2233" s="239" t="s">
        <v>2501</v>
      </c>
      <c r="F2233" s="239"/>
      <c r="G2233" s="240">
        <v>60889</v>
      </c>
      <c r="M2233" s="261" t="s">
        <v>47583</v>
      </c>
      <c r="N2233" s="262">
        <v>89546.99</v>
      </c>
      <c r="P2233" s="243" t="s">
        <v>15111</v>
      </c>
      <c r="Q2233" s="244">
        <v>21252.49</v>
      </c>
      <c r="R2233" s="104"/>
      <c r="S2233" s="235" t="s">
        <v>34411</v>
      </c>
      <c r="T2233" s="236">
        <v>371.12</v>
      </c>
      <c r="V2233" s="266" t="s">
        <v>40650</v>
      </c>
      <c r="W2233" s="267">
        <v>41811.919999999998</v>
      </c>
      <c r="Y2233" s="245" t="s">
        <v>8277</v>
      </c>
      <c r="Z2233" s="246">
        <v>36205.4</v>
      </c>
    </row>
    <row r="2234" spans="1:26" ht="14.5" x14ac:dyDescent="0.35">
      <c r="A2234" s="259" t="s">
        <v>39165</v>
      </c>
      <c r="B2234" s="259"/>
      <c r="C2234" s="260">
        <v>5734</v>
      </c>
      <c r="E2234" s="239" t="s">
        <v>2502</v>
      </c>
      <c r="F2234" s="239"/>
      <c r="G2234" s="240">
        <v>2000</v>
      </c>
      <c r="M2234" s="261" t="s">
        <v>55854</v>
      </c>
      <c r="N2234" s="262">
        <v>81876.990000000005</v>
      </c>
      <c r="P2234" s="243" t="s">
        <v>18703</v>
      </c>
      <c r="Q2234" s="244">
        <v>365461.26</v>
      </c>
      <c r="R2234" s="104"/>
      <c r="S2234" s="235" t="s">
        <v>15863</v>
      </c>
      <c r="T2234" s="236">
        <v>1166.67</v>
      </c>
      <c r="V2234" s="266" t="s">
        <v>40664</v>
      </c>
      <c r="W2234" s="267">
        <v>5734</v>
      </c>
      <c r="Y2234" s="245" t="s">
        <v>8686</v>
      </c>
      <c r="Z2234" s="246">
        <v>20657.27</v>
      </c>
    </row>
    <row r="2235" spans="1:26" ht="14.5" x14ac:dyDescent="0.35">
      <c r="A2235" s="259" t="s">
        <v>39167</v>
      </c>
      <c r="B2235" s="259"/>
      <c r="C2235" s="260">
        <v>4973.03</v>
      </c>
      <c r="E2235" s="239" t="s">
        <v>2503</v>
      </c>
      <c r="F2235" s="239"/>
      <c r="G2235" s="240">
        <v>3158.28</v>
      </c>
      <c r="M2235" s="261" t="s">
        <v>55855</v>
      </c>
      <c r="N2235" s="262">
        <v>54926.1</v>
      </c>
      <c r="P2235" s="243" t="s">
        <v>18704</v>
      </c>
      <c r="Q2235" s="244">
        <v>276024.42</v>
      </c>
      <c r="R2235" s="104"/>
      <c r="S2235" s="235" t="s">
        <v>15864</v>
      </c>
      <c r="T2235" s="236">
        <v>1989.33</v>
      </c>
      <c r="V2235" s="266" t="s">
        <v>40671</v>
      </c>
      <c r="W2235" s="267">
        <v>4973.03</v>
      </c>
      <c r="Y2235" s="245" t="s">
        <v>9223</v>
      </c>
      <c r="Z2235" s="246">
        <v>18093.310000000001</v>
      </c>
    </row>
    <row r="2236" spans="1:26" ht="14.5" x14ac:dyDescent="0.35">
      <c r="A2236" s="259" t="s">
        <v>39170</v>
      </c>
      <c r="B2236" s="259"/>
      <c r="C2236" s="260">
        <v>12564.54</v>
      </c>
      <c r="E2236" s="239" t="s">
        <v>2504</v>
      </c>
      <c r="F2236" s="239"/>
      <c r="G2236" s="240">
        <v>37560</v>
      </c>
      <c r="M2236" s="261" t="s">
        <v>55856</v>
      </c>
      <c r="N2236" s="262">
        <v>405.65</v>
      </c>
      <c r="P2236" s="243" t="s">
        <v>18705</v>
      </c>
      <c r="Q2236" s="244">
        <v>24123.03</v>
      </c>
      <c r="R2236" s="104"/>
      <c r="S2236" s="235" t="s">
        <v>15865</v>
      </c>
      <c r="T2236" s="236">
        <v>1000</v>
      </c>
      <c r="V2236" s="266" t="s">
        <v>40685</v>
      </c>
      <c r="W2236" s="267">
        <v>12564.54</v>
      </c>
      <c r="Y2236" s="245" t="s">
        <v>9608</v>
      </c>
      <c r="Z2236" s="246">
        <v>24118</v>
      </c>
    </row>
    <row r="2237" spans="1:26" ht="14.5" x14ac:dyDescent="0.35">
      <c r="A2237" s="259" t="s">
        <v>39171</v>
      </c>
      <c r="B2237" s="259"/>
      <c r="C2237" s="260">
        <v>17318.740000000002</v>
      </c>
      <c r="E2237" s="239" t="s">
        <v>2505</v>
      </c>
      <c r="F2237" s="239"/>
      <c r="G2237" s="240">
        <v>10548</v>
      </c>
      <c r="M2237" s="261" t="s">
        <v>51103</v>
      </c>
      <c r="N2237" s="262">
        <v>12923</v>
      </c>
      <c r="P2237" s="243" t="s">
        <v>18706</v>
      </c>
      <c r="Q2237" s="244">
        <v>124034.26</v>
      </c>
      <c r="R2237" s="104"/>
      <c r="S2237" s="235" t="s">
        <v>26297</v>
      </c>
      <c r="T2237" s="236">
        <v>1567.88</v>
      </c>
      <c r="V2237" s="266" t="s">
        <v>40688</v>
      </c>
      <c r="W2237" s="267">
        <v>17318.740000000002</v>
      </c>
      <c r="Y2237" s="245" t="s">
        <v>9873</v>
      </c>
      <c r="Z2237" s="246">
        <v>52297</v>
      </c>
    </row>
    <row r="2238" spans="1:26" ht="14.5" x14ac:dyDescent="0.35">
      <c r="A2238" s="259" t="s">
        <v>39172</v>
      </c>
      <c r="B2238" s="259"/>
      <c r="C2238" s="260">
        <v>47873.919999999998</v>
      </c>
      <c r="E2238" s="239" t="s">
        <v>2506</v>
      </c>
      <c r="F2238" s="239"/>
      <c r="G2238" s="240">
        <v>70151</v>
      </c>
      <c r="M2238" s="261" t="s">
        <v>47584</v>
      </c>
      <c r="N2238" s="262">
        <v>651523.93999999994</v>
      </c>
      <c r="P2238" s="243" t="s">
        <v>18707</v>
      </c>
      <c r="Q2238" s="244">
        <v>441.44</v>
      </c>
      <c r="R2238" s="104"/>
      <c r="S2238" s="235" t="s">
        <v>26298</v>
      </c>
      <c r="T2238" s="236">
        <v>371.12</v>
      </c>
      <c r="V2238" s="266" t="s">
        <v>40693</v>
      </c>
      <c r="W2238" s="267">
        <v>47873.919999999998</v>
      </c>
      <c r="Y2238" s="245" t="s">
        <v>10041</v>
      </c>
      <c r="Z2238" s="246">
        <v>4187.5</v>
      </c>
    </row>
    <row r="2239" spans="1:26" ht="14.5" x14ac:dyDescent="0.35">
      <c r="A2239" s="259" t="s">
        <v>39175</v>
      </c>
      <c r="B2239" s="259"/>
      <c r="C2239" s="260">
        <v>12028</v>
      </c>
      <c r="E2239" s="239" t="s">
        <v>2508</v>
      </c>
      <c r="F2239" s="239"/>
      <c r="G2239" s="240">
        <v>2000</v>
      </c>
      <c r="M2239" s="261" t="s">
        <v>47585</v>
      </c>
      <c r="N2239" s="262">
        <v>52171.06</v>
      </c>
      <c r="P2239" s="243" t="s">
        <v>18708</v>
      </c>
      <c r="Q2239" s="244">
        <v>5729.28</v>
      </c>
      <c r="R2239" s="104"/>
      <c r="S2239" s="235" t="s">
        <v>34412</v>
      </c>
      <c r="T2239" s="236">
        <v>233.16</v>
      </c>
      <c r="V2239" s="266" t="s">
        <v>40706</v>
      </c>
      <c r="W2239" s="267">
        <v>12028</v>
      </c>
      <c r="Y2239" s="245" t="s">
        <v>10313</v>
      </c>
      <c r="Z2239" s="246">
        <v>39462.080000000002</v>
      </c>
    </row>
    <row r="2240" spans="1:26" ht="14.5" x14ac:dyDescent="0.35">
      <c r="A2240" s="259" t="s">
        <v>39179</v>
      </c>
      <c r="B2240" s="259"/>
      <c r="C2240" s="260">
        <v>22749</v>
      </c>
      <c r="E2240" s="239" t="s">
        <v>2509</v>
      </c>
      <c r="F2240" s="239"/>
      <c r="G2240" s="240">
        <v>25907</v>
      </c>
      <c r="M2240" s="261" t="s">
        <v>47586</v>
      </c>
      <c r="N2240" s="262">
        <v>46937.5</v>
      </c>
      <c r="P2240" s="243" t="s">
        <v>18709</v>
      </c>
      <c r="Q2240" s="244">
        <v>44092.55</v>
      </c>
      <c r="R2240" s="104"/>
      <c r="S2240" s="235" t="s">
        <v>34413</v>
      </c>
      <c r="T2240" s="236">
        <v>2538.0100000000002</v>
      </c>
      <c r="V2240" s="266" t="s">
        <v>40721</v>
      </c>
      <c r="W2240" s="267">
        <v>22749</v>
      </c>
      <c r="Y2240" s="245" t="s">
        <v>12170</v>
      </c>
      <c r="Z2240" s="246">
        <v>7650</v>
      </c>
    </row>
    <row r="2241" spans="1:26" ht="14.5" x14ac:dyDescent="0.35">
      <c r="A2241" s="259" t="s">
        <v>39181</v>
      </c>
      <c r="B2241" s="259"/>
      <c r="C2241" s="260">
        <v>2150.4899999999998</v>
      </c>
      <c r="E2241" s="239" t="s">
        <v>2510</v>
      </c>
      <c r="F2241" s="239"/>
      <c r="G2241" s="240">
        <v>2000</v>
      </c>
      <c r="M2241" s="261" t="s">
        <v>47587</v>
      </c>
      <c r="N2241" s="262">
        <v>3590.72</v>
      </c>
      <c r="P2241" s="243" t="s">
        <v>18710</v>
      </c>
      <c r="Q2241" s="244">
        <v>2763.68</v>
      </c>
      <c r="R2241" s="104"/>
      <c r="S2241" s="235" t="s">
        <v>34414</v>
      </c>
      <c r="T2241" s="236">
        <v>14.99</v>
      </c>
      <c r="V2241" s="266" t="s">
        <v>40728</v>
      </c>
      <c r="W2241" s="267">
        <v>2150.4899999999998</v>
      </c>
      <c r="Y2241" s="245" t="s">
        <v>12459</v>
      </c>
      <c r="Z2241" s="246">
        <v>1735.24</v>
      </c>
    </row>
    <row r="2242" spans="1:26" ht="14.5" x14ac:dyDescent="0.35">
      <c r="A2242" s="259" t="s">
        <v>39187</v>
      </c>
      <c r="B2242" s="259"/>
      <c r="C2242" s="260">
        <v>70230</v>
      </c>
      <c r="E2242" s="239" t="s">
        <v>2511</v>
      </c>
      <c r="F2242" s="239"/>
      <c r="G2242" s="240">
        <v>40791</v>
      </c>
      <c r="M2242" s="261" t="s">
        <v>52003</v>
      </c>
      <c r="N2242" s="262">
        <v>14722.68</v>
      </c>
      <c r="P2242" s="243" t="s">
        <v>18711</v>
      </c>
      <c r="Q2242" s="244">
        <v>269545.06</v>
      </c>
      <c r="R2242" s="104"/>
      <c r="S2242" s="235" t="s">
        <v>34415</v>
      </c>
      <c r="T2242" s="236">
        <v>35.97</v>
      </c>
      <c r="V2242" s="266" t="s">
        <v>40753</v>
      </c>
      <c r="W2242" s="267">
        <v>70230</v>
      </c>
      <c r="Y2242" s="245" t="s">
        <v>12904</v>
      </c>
      <c r="Z2242" s="246">
        <v>19244.3</v>
      </c>
    </row>
    <row r="2243" spans="1:26" ht="14.5" x14ac:dyDescent="0.35">
      <c r="A2243" s="259" t="s">
        <v>39189</v>
      </c>
      <c r="B2243" s="259"/>
      <c r="C2243" s="260">
        <v>3750</v>
      </c>
      <c r="E2243" s="239" t="s">
        <v>2512</v>
      </c>
      <c r="F2243" s="239"/>
      <c r="G2243" s="240">
        <v>158527</v>
      </c>
      <c r="M2243" s="261" t="s">
        <v>52004</v>
      </c>
      <c r="N2243" s="262">
        <v>1126.4100000000001</v>
      </c>
      <c r="P2243" s="243" t="s">
        <v>18712</v>
      </c>
      <c r="Q2243" s="244">
        <v>17732.439999999999</v>
      </c>
      <c r="R2243" s="104"/>
      <c r="S2243" s="235" t="s">
        <v>34416</v>
      </c>
      <c r="T2243" s="236">
        <v>233.16</v>
      </c>
      <c r="V2243" s="266" t="s">
        <v>40763</v>
      </c>
      <c r="W2243" s="267">
        <v>3750</v>
      </c>
      <c r="Y2243" s="245" t="s">
        <v>10769</v>
      </c>
      <c r="Z2243" s="246">
        <v>242353.13</v>
      </c>
    </row>
    <row r="2244" spans="1:26" ht="14.5" x14ac:dyDescent="0.35">
      <c r="A2244" s="259" t="s">
        <v>39191</v>
      </c>
      <c r="B2244" s="259"/>
      <c r="C2244" s="260">
        <v>111.38</v>
      </c>
      <c r="E2244" s="239" t="s">
        <v>2513</v>
      </c>
      <c r="F2244" s="239"/>
      <c r="G2244" s="240">
        <v>273</v>
      </c>
      <c r="M2244" s="261" t="s">
        <v>18755</v>
      </c>
      <c r="N2244" s="262">
        <v>1000</v>
      </c>
      <c r="P2244" s="243" t="s">
        <v>18713</v>
      </c>
      <c r="Q2244" s="244">
        <v>3688.36</v>
      </c>
      <c r="R2244" s="104"/>
      <c r="S2244" s="235" t="s">
        <v>26317</v>
      </c>
      <c r="T2244" s="236">
        <v>2538.0100000000002</v>
      </c>
      <c r="V2244" s="266" t="s">
        <v>40772</v>
      </c>
      <c r="W2244" s="267">
        <v>111.38</v>
      </c>
      <c r="Y2244" s="245" t="s">
        <v>7805</v>
      </c>
      <c r="Z2244" s="246">
        <v>7999</v>
      </c>
    </row>
    <row r="2245" spans="1:26" ht="14.5" x14ac:dyDescent="0.35">
      <c r="A2245" s="259" t="s">
        <v>39196</v>
      </c>
      <c r="B2245" s="259"/>
      <c r="C2245" s="260">
        <v>77442.759999999995</v>
      </c>
      <c r="E2245" s="239" t="s">
        <v>2514</v>
      </c>
      <c r="F2245" s="239"/>
      <c r="G2245" s="240">
        <v>2000</v>
      </c>
      <c r="M2245" s="261" t="s">
        <v>51104</v>
      </c>
      <c r="N2245" s="262">
        <v>1469</v>
      </c>
      <c r="P2245" s="243" t="s">
        <v>18714</v>
      </c>
      <c r="Q2245" s="244">
        <v>17705.759999999998</v>
      </c>
      <c r="R2245" s="104"/>
      <c r="S2245" s="235" t="s">
        <v>26318</v>
      </c>
      <c r="T2245" s="236">
        <v>14.99</v>
      </c>
      <c r="V2245" s="266" t="s">
        <v>40793</v>
      </c>
      <c r="W2245" s="267">
        <v>77442.759999999995</v>
      </c>
      <c r="Y2245" s="245" t="s">
        <v>8005</v>
      </c>
      <c r="Z2245" s="246">
        <v>112.94</v>
      </c>
    </row>
    <row r="2246" spans="1:26" ht="14.5" x14ac:dyDescent="0.35">
      <c r="A2246" s="259" t="s">
        <v>39199</v>
      </c>
      <c r="B2246" s="259"/>
      <c r="C2246" s="260">
        <v>65387.15</v>
      </c>
      <c r="E2246" s="239" t="s">
        <v>2515</v>
      </c>
      <c r="F2246" s="239"/>
      <c r="G2246" s="240">
        <v>19337.38</v>
      </c>
      <c r="M2246" s="261" t="s">
        <v>49986</v>
      </c>
      <c r="N2246" s="262">
        <v>8979.1200000000008</v>
      </c>
      <c r="P2246" s="243" t="s">
        <v>18715</v>
      </c>
      <c r="Q2246" s="244">
        <v>5254.95</v>
      </c>
      <c r="R2246" s="104"/>
      <c r="S2246" s="235" t="s">
        <v>34417</v>
      </c>
      <c r="T2246" s="236">
        <v>35.97</v>
      </c>
      <c r="V2246" s="266" t="s">
        <v>40806</v>
      </c>
      <c r="W2246" s="267">
        <v>65387.15</v>
      </c>
      <c r="Y2246" s="245" t="s">
        <v>8278</v>
      </c>
      <c r="Z2246" s="246">
        <v>5457.7</v>
      </c>
    </row>
    <row r="2247" spans="1:26" ht="14.5" x14ac:dyDescent="0.35">
      <c r="A2247" s="259" t="s">
        <v>39200</v>
      </c>
      <c r="B2247" s="259"/>
      <c r="C2247" s="260">
        <v>247801</v>
      </c>
      <c r="E2247" s="239" t="s">
        <v>2516</v>
      </c>
      <c r="F2247" s="239"/>
      <c r="G2247" s="240">
        <v>6096</v>
      </c>
      <c r="M2247" s="261" t="s">
        <v>42959</v>
      </c>
      <c r="N2247" s="262">
        <v>686.88</v>
      </c>
      <c r="P2247" s="243" t="s">
        <v>18716</v>
      </c>
      <c r="Q2247" s="244">
        <v>508566.08</v>
      </c>
      <c r="R2247" s="104"/>
      <c r="S2247" s="235" t="s">
        <v>34418</v>
      </c>
      <c r="T2247" s="236">
        <v>38.1</v>
      </c>
      <c r="V2247" s="266" t="s">
        <v>40811</v>
      </c>
      <c r="W2247" s="267">
        <v>247801</v>
      </c>
      <c r="Y2247" s="245" t="s">
        <v>8687</v>
      </c>
      <c r="Z2247" s="246">
        <v>14553.76</v>
      </c>
    </row>
    <row r="2248" spans="1:26" ht="14.5" x14ac:dyDescent="0.35">
      <c r="A2248" s="259" t="s">
        <v>39202</v>
      </c>
      <c r="B2248" s="259"/>
      <c r="C2248" s="260">
        <v>5306.65</v>
      </c>
      <c r="E2248" s="239" t="s">
        <v>2517</v>
      </c>
      <c r="F2248" s="239"/>
      <c r="G2248" s="240">
        <v>15940</v>
      </c>
      <c r="M2248" s="261" t="s">
        <v>55857</v>
      </c>
      <c r="N2248" s="262">
        <v>2470.92</v>
      </c>
      <c r="P2248" s="243" t="s">
        <v>18717</v>
      </c>
      <c r="Q2248" s="244">
        <v>863.61</v>
      </c>
      <c r="R2248" s="104"/>
      <c r="S2248" s="235" t="s">
        <v>34419</v>
      </c>
      <c r="T2248" s="236">
        <v>2320.9</v>
      </c>
      <c r="V2248" s="266" t="s">
        <v>40821</v>
      </c>
      <c r="W2248" s="267">
        <v>5306.65</v>
      </c>
      <c r="Y2248" s="245" t="s">
        <v>9609</v>
      </c>
      <c r="Z2248" s="246">
        <v>2400</v>
      </c>
    </row>
    <row r="2249" spans="1:26" ht="14.5" x14ac:dyDescent="0.35">
      <c r="A2249" s="259" t="s">
        <v>39203</v>
      </c>
      <c r="B2249" s="259"/>
      <c r="C2249" s="260">
        <v>68302.820000000007</v>
      </c>
      <c r="E2249" s="239" t="s">
        <v>2518</v>
      </c>
      <c r="F2249" s="239"/>
      <c r="G2249" s="240">
        <v>17467</v>
      </c>
      <c r="M2249" s="261" t="s">
        <v>55858</v>
      </c>
      <c r="N2249" s="262">
        <v>189.08</v>
      </c>
      <c r="P2249" s="243" t="s">
        <v>18718</v>
      </c>
      <c r="Q2249" s="244">
        <v>67072.5</v>
      </c>
      <c r="R2249" s="104"/>
      <c r="S2249" s="235" t="s">
        <v>34420</v>
      </c>
      <c r="T2249" s="236">
        <v>38.1</v>
      </c>
      <c r="V2249" s="266" t="s">
        <v>40826</v>
      </c>
      <c r="W2249" s="267">
        <v>68302.820000000007</v>
      </c>
      <c r="Y2249" s="245" t="s">
        <v>9874</v>
      </c>
      <c r="Z2249" s="246">
        <v>7154.01</v>
      </c>
    </row>
    <row r="2250" spans="1:26" ht="14.5" x14ac:dyDescent="0.35">
      <c r="A2250" s="259" t="s">
        <v>39204</v>
      </c>
      <c r="B2250" s="259"/>
      <c r="C2250" s="260">
        <v>4147.83</v>
      </c>
      <c r="E2250" s="239" t="s">
        <v>2519</v>
      </c>
      <c r="F2250" s="239"/>
      <c r="G2250" s="240">
        <v>2919.17</v>
      </c>
      <c r="M2250" s="261" t="s">
        <v>38035</v>
      </c>
      <c r="N2250" s="262">
        <v>55768.13</v>
      </c>
      <c r="P2250" s="243" t="s">
        <v>18719</v>
      </c>
      <c r="Q2250" s="244">
        <v>115834.86</v>
      </c>
      <c r="R2250" s="104"/>
      <c r="S2250" s="235" t="s">
        <v>34421</v>
      </c>
      <c r="T2250" s="236">
        <v>2320.9</v>
      </c>
      <c r="V2250" s="266" t="s">
        <v>40830</v>
      </c>
      <c r="W2250" s="267">
        <v>4147.83</v>
      </c>
      <c r="Y2250" s="245" t="s">
        <v>10042</v>
      </c>
      <c r="Z2250" s="246">
        <v>1443.75</v>
      </c>
    </row>
    <row r="2251" spans="1:26" ht="14.5" x14ac:dyDescent="0.35">
      <c r="A2251" s="259" t="s">
        <v>39206</v>
      </c>
      <c r="B2251" s="259"/>
      <c r="C2251" s="260">
        <v>2738.11</v>
      </c>
      <c r="E2251" s="239" t="s">
        <v>2520</v>
      </c>
      <c r="F2251" s="239"/>
      <c r="G2251" s="240">
        <v>11623</v>
      </c>
      <c r="M2251" s="261" t="s">
        <v>38036</v>
      </c>
      <c r="N2251" s="262">
        <v>20424.36</v>
      </c>
      <c r="P2251" s="243" t="s">
        <v>18720</v>
      </c>
      <c r="Q2251" s="244">
        <v>188.03</v>
      </c>
      <c r="R2251" s="104"/>
      <c r="S2251" s="235" t="s">
        <v>34422</v>
      </c>
      <c r="T2251" s="236">
        <v>869.67</v>
      </c>
      <c r="V2251" s="266" t="s">
        <v>40839</v>
      </c>
      <c r="W2251" s="267">
        <v>2738.11</v>
      </c>
      <c r="Y2251" s="245" t="s">
        <v>10314</v>
      </c>
      <c r="Z2251" s="246">
        <v>11003.28</v>
      </c>
    </row>
    <row r="2252" spans="1:26" ht="14.5" x14ac:dyDescent="0.35">
      <c r="A2252" s="259" t="s">
        <v>39209</v>
      </c>
      <c r="B2252" s="259"/>
      <c r="C2252" s="260">
        <v>61061.55</v>
      </c>
      <c r="E2252" s="239" t="s">
        <v>2521</v>
      </c>
      <c r="F2252" s="239"/>
      <c r="G2252" s="240">
        <v>13878.72</v>
      </c>
      <c r="M2252" s="261" t="s">
        <v>38037</v>
      </c>
      <c r="N2252" s="262">
        <v>5598.82</v>
      </c>
      <c r="P2252" s="243" t="s">
        <v>18721</v>
      </c>
      <c r="Q2252" s="244">
        <v>23766.639999999999</v>
      </c>
      <c r="R2252" s="104"/>
      <c r="S2252" s="235" t="s">
        <v>34423</v>
      </c>
      <c r="T2252" s="236">
        <v>7160.33</v>
      </c>
      <c r="V2252" s="266" t="s">
        <v>40853</v>
      </c>
      <c r="W2252" s="267">
        <v>61061.55</v>
      </c>
      <c r="Y2252" s="245" t="s">
        <v>10770</v>
      </c>
      <c r="Z2252" s="246">
        <v>50124.44</v>
      </c>
    </row>
    <row r="2253" spans="1:26" ht="14.5" x14ac:dyDescent="0.35">
      <c r="A2253" s="259" t="s">
        <v>39217</v>
      </c>
      <c r="B2253" s="259"/>
      <c r="C2253" s="260">
        <v>3250</v>
      </c>
      <c r="E2253" s="239" t="s">
        <v>2522</v>
      </c>
      <c r="F2253" s="239"/>
      <c r="G2253" s="240">
        <v>2412</v>
      </c>
      <c r="M2253" s="261" t="s">
        <v>38038</v>
      </c>
      <c r="N2253" s="262">
        <v>7774.32</v>
      </c>
      <c r="P2253" s="243" t="s">
        <v>18722</v>
      </c>
      <c r="Q2253" s="244">
        <v>5729.28</v>
      </c>
      <c r="R2253" s="104"/>
      <c r="S2253" s="235" t="s">
        <v>26354</v>
      </c>
      <c r="T2253" s="236">
        <v>869.67</v>
      </c>
      <c r="V2253" s="266" t="s">
        <v>40886</v>
      </c>
      <c r="W2253" s="267">
        <v>3250</v>
      </c>
      <c r="Y2253" s="245" t="s">
        <v>7603</v>
      </c>
      <c r="Z2253" s="246">
        <v>24649.87</v>
      </c>
    </row>
    <row r="2254" spans="1:26" ht="14.5" x14ac:dyDescent="0.35">
      <c r="A2254" s="259" t="s">
        <v>39221</v>
      </c>
      <c r="B2254" s="259"/>
      <c r="C2254" s="260">
        <v>19163.38</v>
      </c>
      <c r="E2254" s="239" t="s">
        <v>2523</v>
      </c>
      <c r="F2254" s="239"/>
      <c r="G2254" s="240">
        <v>3635</v>
      </c>
      <c r="M2254" s="261" t="s">
        <v>51105</v>
      </c>
      <c r="N2254" s="262">
        <v>1533</v>
      </c>
      <c r="P2254" s="243" t="s">
        <v>18723</v>
      </c>
      <c r="Q2254" s="244">
        <v>48233.4</v>
      </c>
      <c r="R2254" s="104"/>
      <c r="S2254" s="235" t="s">
        <v>26357</v>
      </c>
      <c r="T2254" s="236">
        <v>7160.33</v>
      </c>
      <c r="V2254" s="266" t="s">
        <v>40904</v>
      </c>
      <c r="W2254" s="267">
        <v>19163.38</v>
      </c>
      <c r="Y2254" s="245" t="s">
        <v>7806</v>
      </c>
      <c r="Z2254" s="246">
        <v>3187</v>
      </c>
    </row>
    <row r="2255" spans="1:26" ht="14.5" x14ac:dyDescent="0.35">
      <c r="A2255" s="259" t="s">
        <v>39222</v>
      </c>
      <c r="B2255" s="259"/>
      <c r="C2255" s="260">
        <v>5703.98</v>
      </c>
      <c r="E2255" s="239" t="s">
        <v>2524</v>
      </c>
      <c r="F2255" s="239"/>
      <c r="G2255" s="240">
        <v>11186</v>
      </c>
      <c r="M2255" s="261" t="s">
        <v>36603</v>
      </c>
      <c r="N2255" s="262">
        <v>51188.34</v>
      </c>
      <c r="P2255" s="243" t="s">
        <v>18724</v>
      </c>
      <c r="Q2255" s="244">
        <v>84012.06</v>
      </c>
      <c r="R2255" s="104"/>
      <c r="S2255" s="235" t="s">
        <v>15866</v>
      </c>
      <c r="T2255" s="236">
        <v>2506.5100000000002</v>
      </c>
      <c r="V2255" s="266" t="s">
        <v>40908</v>
      </c>
      <c r="W2255" s="267">
        <v>5703.98</v>
      </c>
      <c r="Y2255" s="245" t="s">
        <v>8006</v>
      </c>
      <c r="Z2255" s="246">
        <v>911.87</v>
      </c>
    </row>
    <row r="2256" spans="1:26" ht="14.5" x14ac:dyDescent="0.35">
      <c r="A2256" s="259" t="s">
        <v>39224</v>
      </c>
      <c r="B2256" s="259"/>
      <c r="C2256" s="260">
        <v>813.31</v>
      </c>
      <c r="E2256" s="239" t="s">
        <v>2525</v>
      </c>
      <c r="F2256" s="239"/>
      <c r="G2256" s="240">
        <v>2000</v>
      </c>
      <c r="M2256" s="261" t="s">
        <v>38039</v>
      </c>
      <c r="N2256" s="262">
        <v>30000</v>
      </c>
      <c r="P2256" s="243" t="s">
        <v>18725</v>
      </c>
      <c r="Q2256" s="244">
        <v>272108.84999999998</v>
      </c>
      <c r="R2256" s="104"/>
      <c r="S2256" s="235" t="s">
        <v>15867</v>
      </c>
      <c r="T2256" s="236">
        <v>3651.29</v>
      </c>
      <c r="V2256" s="266" t="s">
        <v>40918</v>
      </c>
      <c r="W2256" s="267">
        <v>813.31</v>
      </c>
      <c r="Y2256" s="245" t="s">
        <v>8279</v>
      </c>
      <c r="Z2256" s="246">
        <v>85833.16</v>
      </c>
    </row>
    <row r="2257" spans="1:26" ht="14.5" x14ac:dyDescent="0.35">
      <c r="A2257" s="259" t="s">
        <v>39225</v>
      </c>
      <c r="B2257" s="259"/>
      <c r="C2257" s="260">
        <v>23207.14</v>
      </c>
      <c r="E2257" s="239" t="s">
        <v>2526</v>
      </c>
      <c r="F2257" s="239"/>
      <c r="G2257" s="240">
        <v>7781</v>
      </c>
      <c r="M2257" s="261" t="s">
        <v>38040</v>
      </c>
      <c r="N2257" s="262">
        <v>15104.3</v>
      </c>
      <c r="P2257" s="243" t="s">
        <v>18726</v>
      </c>
      <c r="Q2257" s="244">
        <v>33562.67</v>
      </c>
      <c r="R2257" s="104"/>
      <c r="S2257" s="235" t="s">
        <v>15868</v>
      </c>
      <c r="T2257" s="236">
        <v>49547.06</v>
      </c>
      <c r="V2257" s="266" t="s">
        <v>40923</v>
      </c>
      <c r="W2257" s="267">
        <v>23207.14</v>
      </c>
      <c r="Y2257" s="245" t="s">
        <v>8688</v>
      </c>
      <c r="Z2257" s="246">
        <v>2193.2399999999998</v>
      </c>
    </row>
    <row r="2258" spans="1:26" ht="14.5" x14ac:dyDescent="0.35">
      <c r="A2258" s="259" t="s">
        <v>39226</v>
      </c>
      <c r="B2258" s="259"/>
      <c r="C2258" s="260">
        <v>9482.31</v>
      </c>
      <c r="E2258" s="239" t="s">
        <v>2527</v>
      </c>
      <c r="F2258" s="239"/>
      <c r="G2258" s="240">
        <v>2000</v>
      </c>
      <c r="M2258" s="261" t="s">
        <v>42960</v>
      </c>
      <c r="N2258" s="262">
        <v>10000</v>
      </c>
      <c r="P2258" s="243" t="s">
        <v>18727</v>
      </c>
      <c r="Q2258" s="244">
        <v>3688.36</v>
      </c>
      <c r="R2258" s="104"/>
      <c r="S2258" s="235" t="s">
        <v>15869</v>
      </c>
      <c r="T2258" s="236">
        <v>38779.120000000003</v>
      </c>
      <c r="V2258" s="266" t="s">
        <v>40928</v>
      </c>
      <c r="W2258" s="267">
        <v>9482.31</v>
      </c>
      <c r="Y2258" s="245" t="s">
        <v>8952</v>
      </c>
      <c r="Z2258" s="246">
        <v>3055.78</v>
      </c>
    </row>
    <row r="2259" spans="1:26" ht="14.5" x14ac:dyDescent="0.35">
      <c r="A2259" s="259" t="s">
        <v>39229</v>
      </c>
      <c r="B2259" s="259"/>
      <c r="C2259" s="260">
        <v>281070.28999999998</v>
      </c>
      <c r="E2259" s="239" t="s">
        <v>2528</v>
      </c>
      <c r="F2259" s="239"/>
      <c r="G2259" s="240">
        <v>2000</v>
      </c>
      <c r="M2259" s="261" t="s">
        <v>55859</v>
      </c>
      <c r="N2259" s="262">
        <v>919.98</v>
      </c>
      <c r="P2259" s="243" t="s">
        <v>18728</v>
      </c>
      <c r="Q2259" s="244">
        <v>17705.759999999998</v>
      </c>
      <c r="R2259" s="104"/>
      <c r="S2259" s="235" t="s">
        <v>15870</v>
      </c>
      <c r="T2259" s="236">
        <v>7144.74</v>
      </c>
      <c r="V2259" s="266" t="s">
        <v>40941</v>
      </c>
      <c r="W2259" s="267">
        <v>281070.28999999998</v>
      </c>
      <c r="Y2259" s="245" t="s">
        <v>9224</v>
      </c>
      <c r="Z2259" s="246">
        <v>20040.59</v>
      </c>
    </row>
    <row r="2260" spans="1:26" ht="14.5" x14ac:dyDescent="0.35">
      <c r="A2260" s="259" t="s">
        <v>39230</v>
      </c>
      <c r="B2260" s="259"/>
      <c r="C2260" s="260">
        <v>44465</v>
      </c>
      <c r="E2260" s="239" t="s">
        <v>2529</v>
      </c>
      <c r="F2260" s="239"/>
      <c r="G2260" s="240">
        <v>68757.679999999993</v>
      </c>
      <c r="M2260" s="261" t="s">
        <v>36604</v>
      </c>
      <c r="N2260" s="262">
        <v>9310.84</v>
      </c>
      <c r="P2260" s="243" t="s">
        <v>18729</v>
      </c>
      <c r="Q2260" s="244">
        <v>5673.36</v>
      </c>
      <c r="R2260" s="104"/>
      <c r="S2260" s="235" t="s">
        <v>15871</v>
      </c>
      <c r="T2260" s="236">
        <v>17771.25</v>
      </c>
      <c r="V2260" s="266" t="s">
        <v>40946</v>
      </c>
      <c r="W2260" s="267">
        <v>44465</v>
      </c>
      <c r="Y2260" s="245" t="s">
        <v>9610</v>
      </c>
      <c r="Z2260" s="246">
        <v>2692</v>
      </c>
    </row>
    <row r="2261" spans="1:26" ht="14.5" x14ac:dyDescent="0.35">
      <c r="A2261" s="259" t="s">
        <v>39234</v>
      </c>
      <c r="B2261" s="259"/>
      <c r="C2261" s="260">
        <v>27457.4</v>
      </c>
      <c r="E2261" s="239" t="s">
        <v>2530</v>
      </c>
      <c r="F2261" s="239"/>
      <c r="G2261" s="240">
        <v>4257</v>
      </c>
      <c r="M2261" s="261" t="s">
        <v>52005</v>
      </c>
      <c r="N2261" s="262">
        <v>8297.2800000000007</v>
      </c>
      <c r="P2261" s="243" t="s">
        <v>18730</v>
      </c>
      <c r="Q2261" s="244">
        <v>12127.67</v>
      </c>
      <c r="R2261" s="104"/>
      <c r="S2261" s="235" t="s">
        <v>15872</v>
      </c>
      <c r="T2261" s="236">
        <v>1498.03</v>
      </c>
      <c r="V2261" s="266" t="s">
        <v>40960</v>
      </c>
      <c r="W2261" s="267">
        <v>27457.4</v>
      </c>
      <c r="Y2261" s="245" t="s">
        <v>9875</v>
      </c>
      <c r="Z2261" s="246">
        <v>23420.400000000001</v>
      </c>
    </row>
    <row r="2262" spans="1:26" ht="14.5" x14ac:dyDescent="0.35">
      <c r="A2262" s="259" t="s">
        <v>39237</v>
      </c>
      <c r="B2262" s="259"/>
      <c r="C2262" s="260">
        <v>3750</v>
      </c>
      <c r="E2262" s="239" t="s">
        <v>4713</v>
      </c>
      <c r="F2262" s="239"/>
      <c r="G2262" s="240">
        <v>303</v>
      </c>
      <c r="M2262" s="261" t="s">
        <v>52006</v>
      </c>
      <c r="N2262" s="262">
        <v>634.72</v>
      </c>
      <c r="P2262" s="243" t="s">
        <v>15112</v>
      </c>
      <c r="Q2262" s="244">
        <v>35357.480000000003</v>
      </c>
      <c r="R2262" s="104"/>
      <c r="S2262" s="235" t="s">
        <v>15873</v>
      </c>
      <c r="T2262" s="236">
        <v>2442</v>
      </c>
      <c r="V2262" s="266" t="s">
        <v>40970</v>
      </c>
      <c r="W2262" s="267">
        <v>3750</v>
      </c>
      <c r="Y2262" s="245" t="s">
        <v>10198</v>
      </c>
      <c r="Z2262" s="246">
        <v>22994.6</v>
      </c>
    </row>
    <row r="2263" spans="1:26" ht="14.5" x14ac:dyDescent="0.35">
      <c r="A2263" s="259" t="s">
        <v>39241</v>
      </c>
      <c r="B2263" s="259"/>
      <c r="C2263" s="260">
        <v>10333</v>
      </c>
      <c r="E2263" s="239" t="s">
        <v>4714</v>
      </c>
      <c r="F2263" s="239"/>
      <c r="G2263" s="240">
        <v>2007.69</v>
      </c>
      <c r="M2263" s="261" t="s">
        <v>47588</v>
      </c>
      <c r="N2263" s="262">
        <v>15007.04</v>
      </c>
      <c r="P2263" s="243" t="s">
        <v>18731</v>
      </c>
      <c r="Q2263" s="244">
        <v>727.31</v>
      </c>
      <c r="R2263" s="104"/>
      <c r="S2263" s="235" t="s">
        <v>34424</v>
      </c>
      <c r="T2263" s="236">
        <v>4767.1899999999996</v>
      </c>
      <c r="V2263" s="266" t="s">
        <v>40986</v>
      </c>
      <c r="W2263" s="267">
        <v>10333</v>
      </c>
      <c r="Y2263" s="245" t="s">
        <v>10315</v>
      </c>
      <c r="Z2263" s="246">
        <v>31541</v>
      </c>
    </row>
    <row r="2264" spans="1:26" ht="14.5" x14ac:dyDescent="0.35">
      <c r="A2264" s="259" t="s">
        <v>39246</v>
      </c>
      <c r="B2264" s="259"/>
      <c r="C2264" s="260">
        <v>15292.44</v>
      </c>
      <c r="E2264" s="239" t="s">
        <v>2531</v>
      </c>
      <c r="F2264" s="239"/>
      <c r="G2264" s="240">
        <v>1147</v>
      </c>
      <c r="M2264" s="261" t="s">
        <v>47589</v>
      </c>
      <c r="N2264" s="262">
        <v>1147.96</v>
      </c>
      <c r="P2264" s="243" t="s">
        <v>15114</v>
      </c>
      <c r="Q2264" s="244">
        <v>563826.07999999996</v>
      </c>
      <c r="R2264" s="104"/>
      <c r="S2264" s="235" t="s">
        <v>34425</v>
      </c>
      <c r="T2264" s="236">
        <v>6187.49</v>
      </c>
      <c r="V2264" s="266" t="s">
        <v>41001</v>
      </c>
      <c r="W2264" s="267">
        <v>15292.44</v>
      </c>
      <c r="Y2264" s="245" t="s">
        <v>12172</v>
      </c>
      <c r="Z2264" s="246">
        <v>6638.99</v>
      </c>
    </row>
    <row r="2265" spans="1:26" ht="14.5" x14ac:dyDescent="0.35">
      <c r="A2265" s="259" t="s">
        <v>39253</v>
      </c>
      <c r="B2265" s="259"/>
      <c r="C2265" s="260">
        <v>8274.9699999999993</v>
      </c>
      <c r="E2265" s="239" t="s">
        <v>2532</v>
      </c>
      <c r="F2265" s="239"/>
      <c r="G2265" s="240">
        <v>20760.849999999999</v>
      </c>
      <c r="M2265" s="261" t="s">
        <v>47590</v>
      </c>
      <c r="N2265" s="262">
        <v>494000</v>
      </c>
      <c r="P2265" s="243" t="s">
        <v>18732</v>
      </c>
      <c r="Q2265" s="244">
        <v>881.95</v>
      </c>
      <c r="R2265" s="104"/>
      <c r="S2265" s="235" t="s">
        <v>34426</v>
      </c>
      <c r="T2265" s="236">
        <v>97217.03</v>
      </c>
      <c r="V2265" s="266" t="s">
        <v>41026</v>
      </c>
      <c r="W2265" s="267">
        <v>8274.9699999999993</v>
      </c>
      <c r="Y2265" s="245" t="s">
        <v>12665</v>
      </c>
      <c r="Z2265" s="246">
        <v>12151.51</v>
      </c>
    </row>
    <row r="2266" spans="1:26" ht="14.5" x14ac:dyDescent="0.35">
      <c r="A2266" s="259" t="s">
        <v>39259</v>
      </c>
      <c r="B2266" s="259"/>
      <c r="C2266" s="260">
        <v>3163.24</v>
      </c>
      <c r="E2266" s="239" t="s">
        <v>2533</v>
      </c>
      <c r="F2266" s="239"/>
      <c r="G2266" s="240">
        <v>2467</v>
      </c>
      <c r="M2266" s="261" t="s">
        <v>47591</v>
      </c>
      <c r="N2266" s="262">
        <v>37836.51</v>
      </c>
      <c r="P2266" s="243" t="s">
        <v>15115</v>
      </c>
      <c r="Q2266" s="244">
        <v>82873.240000000005</v>
      </c>
      <c r="R2266" s="104"/>
      <c r="S2266" s="235" t="s">
        <v>34427</v>
      </c>
      <c r="T2266" s="236">
        <v>10707.59</v>
      </c>
      <c r="V2266" s="266" t="s">
        <v>41049</v>
      </c>
      <c r="W2266" s="267">
        <v>3163.24</v>
      </c>
      <c r="Y2266" s="245" t="s">
        <v>12906</v>
      </c>
      <c r="Z2266" s="246">
        <v>2266.56</v>
      </c>
    </row>
    <row r="2267" spans="1:26" ht="14.5" x14ac:dyDescent="0.35">
      <c r="A2267" s="259" t="s">
        <v>39264</v>
      </c>
      <c r="B2267" s="259"/>
      <c r="C2267" s="260">
        <v>5980.66</v>
      </c>
      <c r="E2267" s="239" t="s">
        <v>2534</v>
      </c>
      <c r="F2267" s="239"/>
      <c r="G2267" s="240">
        <v>2903</v>
      </c>
      <c r="M2267" s="261" t="s">
        <v>18794</v>
      </c>
      <c r="N2267" s="262">
        <v>179.24</v>
      </c>
      <c r="P2267" s="243" t="s">
        <v>15116</v>
      </c>
      <c r="Q2267" s="244">
        <v>155184.63</v>
      </c>
      <c r="R2267" s="104"/>
      <c r="S2267" s="235" t="s">
        <v>34428</v>
      </c>
      <c r="T2267" s="236">
        <v>18333.849999999999</v>
      </c>
      <c r="V2267" s="266" t="s">
        <v>41070</v>
      </c>
      <c r="W2267" s="267">
        <v>5980.66</v>
      </c>
      <c r="Y2267" s="245" t="s">
        <v>13199</v>
      </c>
      <c r="Z2267" s="246">
        <v>92503.84</v>
      </c>
    </row>
    <row r="2268" spans="1:26" ht="14.5" x14ac:dyDescent="0.35">
      <c r="A2268" s="259" t="s">
        <v>39270</v>
      </c>
      <c r="B2268" s="259"/>
      <c r="C2268" s="260">
        <v>131820.72</v>
      </c>
      <c r="E2268" s="239" t="s">
        <v>2535</v>
      </c>
      <c r="F2268" s="239"/>
      <c r="G2268" s="240">
        <v>268346</v>
      </c>
      <c r="M2268" s="261" t="s">
        <v>18795</v>
      </c>
      <c r="N2268" s="262">
        <v>11741.57</v>
      </c>
      <c r="P2268" s="243" t="s">
        <v>18733</v>
      </c>
      <c r="Q2268" s="244">
        <v>1797.69</v>
      </c>
      <c r="R2268" s="104"/>
      <c r="S2268" s="235" t="s">
        <v>34429</v>
      </c>
      <c r="T2268" s="236">
        <v>7482.85</v>
      </c>
      <c r="V2268" s="266" t="s">
        <v>41097</v>
      </c>
      <c r="W2268" s="267">
        <v>131820.72</v>
      </c>
      <c r="Y2268" s="245" t="s">
        <v>10771</v>
      </c>
      <c r="Z2268" s="246">
        <v>334080.40999999997</v>
      </c>
    </row>
    <row r="2269" spans="1:26" ht="14.5" x14ac:dyDescent="0.35">
      <c r="A2269" s="259" t="s">
        <v>39278</v>
      </c>
      <c r="B2269" s="259"/>
      <c r="C2269" s="260">
        <v>5599.4</v>
      </c>
      <c r="E2269" s="239" t="s">
        <v>4721</v>
      </c>
      <c r="F2269" s="239"/>
      <c r="G2269" s="240">
        <v>1416.25</v>
      </c>
      <c r="M2269" s="261" t="s">
        <v>18796</v>
      </c>
      <c r="N2269" s="262">
        <v>14952.18</v>
      </c>
      <c r="P2269" s="243" t="s">
        <v>18734</v>
      </c>
      <c r="Q2269" s="244">
        <v>316453.03000000003</v>
      </c>
      <c r="R2269" s="104"/>
      <c r="S2269" s="235" t="s">
        <v>15874</v>
      </c>
      <c r="T2269" s="236">
        <v>56336.41</v>
      </c>
      <c r="V2269" s="266" t="s">
        <v>41129</v>
      </c>
      <c r="W2269" s="267">
        <v>5599.4</v>
      </c>
      <c r="Y2269" s="245" t="s">
        <v>7604</v>
      </c>
      <c r="Z2269" s="246">
        <v>23539</v>
      </c>
    </row>
    <row r="2270" spans="1:26" ht="14.5" x14ac:dyDescent="0.35">
      <c r="A2270" s="259" t="s">
        <v>39281</v>
      </c>
      <c r="B2270" s="259"/>
      <c r="C2270" s="260">
        <v>21655.79</v>
      </c>
      <c r="E2270" s="239" t="s">
        <v>2536</v>
      </c>
      <c r="F2270" s="239"/>
      <c r="G2270" s="240">
        <v>2000</v>
      </c>
      <c r="M2270" s="261" t="s">
        <v>18797</v>
      </c>
      <c r="N2270" s="262">
        <v>201183.49</v>
      </c>
      <c r="P2270" s="243" t="s">
        <v>18735</v>
      </c>
      <c r="Q2270" s="244">
        <v>2078.77</v>
      </c>
      <c r="R2270" s="104"/>
      <c r="S2270" s="235" t="s">
        <v>15875</v>
      </c>
      <c r="T2270" s="236">
        <v>7273.7</v>
      </c>
      <c r="V2270" s="266" t="s">
        <v>41139</v>
      </c>
      <c r="W2270" s="267">
        <v>21655.79</v>
      </c>
      <c r="Y2270" s="245" t="s">
        <v>7807</v>
      </c>
      <c r="Z2270" s="246">
        <v>8962</v>
      </c>
    </row>
    <row r="2271" spans="1:26" ht="14.5" x14ac:dyDescent="0.35">
      <c r="A2271" s="259" t="s">
        <v>39282</v>
      </c>
      <c r="B2271" s="259"/>
      <c r="C2271" s="260">
        <v>3750</v>
      </c>
      <c r="E2271" s="239" t="s">
        <v>2537</v>
      </c>
      <c r="F2271" s="239"/>
      <c r="G2271" s="240">
        <v>2000</v>
      </c>
      <c r="M2271" s="261" t="s">
        <v>55860</v>
      </c>
      <c r="N2271" s="262">
        <v>908.41</v>
      </c>
      <c r="P2271" s="243" t="s">
        <v>18736</v>
      </c>
      <c r="Q2271" s="244">
        <v>9015</v>
      </c>
      <c r="R2271" s="104"/>
      <c r="S2271" s="235" t="s">
        <v>15876</v>
      </c>
      <c r="T2271" s="236">
        <v>9838.7800000000007</v>
      </c>
      <c r="V2271" s="266" t="s">
        <v>41144</v>
      </c>
      <c r="W2271" s="267">
        <v>3750</v>
      </c>
      <c r="Y2271" s="245" t="s">
        <v>8007</v>
      </c>
      <c r="Z2271" s="246">
        <v>2699</v>
      </c>
    </row>
    <row r="2272" spans="1:26" ht="14.5" x14ac:dyDescent="0.35">
      <c r="A2272" s="259" t="s">
        <v>39283</v>
      </c>
      <c r="B2272" s="259"/>
      <c r="C2272" s="260">
        <v>20845.080000000002</v>
      </c>
      <c r="E2272" s="239" t="s">
        <v>2538</v>
      </c>
      <c r="F2272" s="239"/>
      <c r="G2272" s="240">
        <v>8360.75</v>
      </c>
      <c r="M2272" s="261" t="s">
        <v>36606</v>
      </c>
      <c r="N2272" s="262">
        <v>16735.59</v>
      </c>
      <c r="P2272" s="243" t="s">
        <v>18737</v>
      </c>
      <c r="Q2272" s="244">
        <v>14400</v>
      </c>
      <c r="R2272" s="104"/>
      <c r="S2272" s="235" t="s">
        <v>26467</v>
      </c>
      <c r="T2272" s="236">
        <v>97217.03</v>
      </c>
      <c r="V2272" s="266" t="s">
        <v>41149</v>
      </c>
      <c r="W2272" s="267">
        <v>20845.080000000002</v>
      </c>
      <c r="Y2272" s="245" t="s">
        <v>8280</v>
      </c>
      <c r="Z2272" s="246">
        <v>26996</v>
      </c>
    </row>
    <row r="2273" spans="1:26" ht="14.5" x14ac:dyDescent="0.35">
      <c r="A2273" s="259" t="s">
        <v>39285</v>
      </c>
      <c r="B2273" s="259"/>
      <c r="C2273" s="260">
        <v>17124.71</v>
      </c>
      <c r="E2273" s="239" t="s">
        <v>2539</v>
      </c>
      <c r="F2273" s="239"/>
      <c r="G2273" s="240">
        <v>2002</v>
      </c>
      <c r="M2273" s="261" t="s">
        <v>55861</v>
      </c>
      <c r="N2273" s="262">
        <v>306.63</v>
      </c>
      <c r="P2273" s="243" t="s">
        <v>15117</v>
      </c>
      <c r="Q2273" s="244">
        <v>45019.13</v>
      </c>
      <c r="R2273" s="104"/>
      <c r="S2273" s="235" t="s">
        <v>15877</v>
      </c>
      <c r="T2273" s="236">
        <v>49547.06</v>
      </c>
      <c r="V2273" s="266" t="s">
        <v>41158</v>
      </c>
      <c r="W2273" s="267">
        <v>17124.71</v>
      </c>
      <c r="Y2273" s="245" t="s">
        <v>8689</v>
      </c>
      <c r="Z2273" s="246">
        <v>28538.52</v>
      </c>
    </row>
    <row r="2274" spans="1:26" ht="14.5" x14ac:dyDescent="0.35">
      <c r="A2274" s="259" t="s">
        <v>39286</v>
      </c>
      <c r="B2274" s="259"/>
      <c r="C2274" s="260">
        <v>33027.879999999997</v>
      </c>
      <c r="E2274" s="239" t="s">
        <v>2540</v>
      </c>
      <c r="F2274" s="239"/>
      <c r="G2274" s="240">
        <v>2000</v>
      </c>
      <c r="M2274" s="261" t="s">
        <v>35155</v>
      </c>
      <c r="N2274" s="262">
        <v>5649</v>
      </c>
      <c r="P2274" s="243" t="s">
        <v>18738</v>
      </c>
      <c r="Q2274" s="244">
        <v>680478.26</v>
      </c>
      <c r="R2274" s="104"/>
      <c r="S2274" s="235" t="s">
        <v>15878</v>
      </c>
      <c r="T2274" s="236">
        <v>38779.120000000003</v>
      </c>
      <c r="V2274" s="266" t="s">
        <v>41163</v>
      </c>
      <c r="W2274" s="267">
        <v>33027.879999999997</v>
      </c>
      <c r="Y2274" s="245" t="s">
        <v>8953</v>
      </c>
      <c r="Z2274" s="246">
        <v>49.99</v>
      </c>
    </row>
    <row r="2275" spans="1:26" ht="14.5" x14ac:dyDescent="0.35">
      <c r="A2275" s="259" t="s">
        <v>39289</v>
      </c>
      <c r="B2275" s="259"/>
      <c r="C2275" s="260">
        <v>19025.77</v>
      </c>
      <c r="E2275" s="239" t="s">
        <v>2541</v>
      </c>
      <c r="F2275" s="239"/>
      <c r="G2275" s="240">
        <v>698</v>
      </c>
      <c r="M2275" s="261" t="s">
        <v>52007</v>
      </c>
      <c r="N2275" s="262">
        <v>892.92</v>
      </c>
      <c r="P2275" s="243" t="s">
        <v>18739</v>
      </c>
      <c r="Q2275" s="244">
        <v>414956.54</v>
      </c>
      <c r="R2275" s="104"/>
      <c r="S2275" s="235" t="s">
        <v>15879</v>
      </c>
      <c r="T2275" s="236">
        <v>17852.330000000002</v>
      </c>
      <c r="V2275" s="266" t="s">
        <v>41175</v>
      </c>
      <c r="W2275" s="267">
        <v>19025.77</v>
      </c>
      <c r="Y2275" s="245" t="s">
        <v>9225</v>
      </c>
      <c r="Z2275" s="246">
        <v>19084.919999999998</v>
      </c>
    </row>
    <row r="2276" spans="1:26" ht="14.5" x14ac:dyDescent="0.35">
      <c r="A2276" s="259" t="s">
        <v>39290</v>
      </c>
      <c r="B2276" s="259"/>
      <c r="C2276" s="260">
        <v>15998</v>
      </c>
      <c r="E2276" s="239" t="s">
        <v>2542</v>
      </c>
      <c r="F2276" s="239"/>
      <c r="G2276" s="240">
        <v>375</v>
      </c>
      <c r="M2276" s="261" t="s">
        <v>52008</v>
      </c>
      <c r="N2276" s="262">
        <v>68.319999999999993</v>
      </c>
      <c r="P2276" s="243" t="s">
        <v>18740</v>
      </c>
      <c r="Q2276" s="244">
        <v>24123.03</v>
      </c>
      <c r="R2276" s="104"/>
      <c r="S2276" s="235" t="s">
        <v>15880</v>
      </c>
      <c r="T2276" s="236">
        <v>36105.1</v>
      </c>
      <c r="V2276" s="266" t="s">
        <v>41180</v>
      </c>
      <c r="W2276" s="267">
        <v>15998</v>
      </c>
      <c r="Y2276" s="245" t="s">
        <v>9611</v>
      </c>
      <c r="Z2276" s="246">
        <v>8179</v>
      </c>
    </row>
    <row r="2277" spans="1:26" ht="14.5" x14ac:dyDescent="0.35">
      <c r="A2277" s="259" t="s">
        <v>39291</v>
      </c>
      <c r="B2277" s="259"/>
      <c r="C2277" s="260">
        <v>101968.42</v>
      </c>
      <c r="E2277" s="239" t="s">
        <v>2543</v>
      </c>
      <c r="F2277" s="239"/>
      <c r="G2277" s="240">
        <v>2000</v>
      </c>
      <c r="M2277" s="261" t="s">
        <v>52009</v>
      </c>
      <c r="N2277" s="262">
        <v>215.2</v>
      </c>
      <c r="P2277" s="243" t="s">
        <v>18741</v>
      </c>
      <c r="Q2277" s="244">
        <v>454975.32</v>
      </c>
      <c r="R2277" s="104"/>
      <c r="S2277" s="235" t="s">
        <v>15881</v>
      </c>
      <c r="T2277" s="236">
        <v>8980.8799999999992</v>
      </c>
      <c r="V2277" s="266" t="s">
        <v>41184</v>
      </c>
      <c r="W2277" s="267">
        <v>101968.42</v>
      </c>
      <c r="Y2277" s="245" t="s">
        <v>9876</v>
      </c>
      <c r="Z2277" s="246">
        <v>33138</v>
      </c>
    </row>
    <row r="2278" spans="1:26" ht="14.5" x14ac:dyDescent="0.35">
      <c r="A2278" s="259" t="s">
        <v>39293</v>
      </c>
      <c r="B2278" s="259"/>
      <c r="C2278" s="260">
        <v>12530.73</v>
      </c>
      <c r="E2278" s="239" t="s">
        <v>2544</v>
      </c>
      <c r="F2278" s="239"/>
      <c r="G2278" s="240">
        <v>2000</v>
      </c>
      <c r="M2278" s="261" t="s">
        <v>35156</v>
      </c>
      <c r="N2278" s="262">
        <v>23996.03</v>
      </c>
      <c r="P2278" s="243" t="s">
        <v>18742</v>
      </c>
      <c r="Q2278" s="244">
        <v>6731.08</v>
      </c>
      <c r="R2278" s="104"/>
      <c r="S2278" s="235" t="s">
        <v>15882</v>
      </c>
      <c r="T2278" s="236">
        <v>56336.41</v>
      </c>
      <c r="V2278" s="266" t="s">
        <v>41192</v>
      </c>
      <c r="W2278" s="267">
        <v>12530.73</v>
      </c>
      <c r="Y2278" s="245" t="s">
        <v>10316</v>
      </c>
      <c r="Z2278" s="246">
        <v>62925</v>
      </c>
    </row>
    <row r="2279" spans="1:26" ht="14.5" x14ac:dyDescent="0.35">
      <c r="A2279" s="259" t="s">
        <v>39294</v>
      </c>
      <c r="B2279" s="259"/>
      <c r="C2279" s="260">
        <v>41518</v>
      </c>
      <c r="E2279" s="239" t="s">
        <v>2545</v>
      </c>
      <c r="F2279" s="239"/>
      <c r="G2279" s="240">
        <v>2000</v>
      </c>
      <c r="M2279" s="261" t="s">
        <v>55862</v>
      </c>
      <c r="N2279" s="262">
        <v>35</v>
      </c>
      <c r="P2279" s="243" t="s">
        <v>18743</v>
      </c>
      <c r="Q2279" s="244">
        <v>513.04</v>
      </c>
      <c r="R2279" s="104"/>
      <c r="S2279" s="235" t="s">
        <v>15883</v>
      </c>
      <c r="T2279" s="236">
        <v>2442</v>
      </c>
      <c r="V2279" s="266" t="s">
        <v>41198</v>
      </c>
      <c r="W2279" s="267">
        <v>41518</v>
      </c>
      <c r="Y2279" s="245" t="s">
        <v>10400</v>
      </c>
      <c r="Z2279" s="246">
        <v>9959</v>
      </c>
    </row>
    <row r="2280" spans="1:26" ht="14.5" x14ac:dyDescent="0.35">
      <c r="A2280" s="259" t="s">
        <v>39295</v>
      </c>
      <c r="B2280" s="259"/>
      <c r="C2280" s="260">
        <v>62066.55</v>
      </c>
      <c r="E2280" s="239" t="s">
        <v>2546</v>
      </c>
      <c r="F2280" s="239"/>
      <c r="G2280" s="240">
        <v>4560</v>
      </c>
      <c r="M2280" s="261" t="s">
        <v>55863</v>
      </c>
      <c r="N2280" s="262">
        <v>756.53</v>
      </c>
      <c r="P2280" s="243" t="s">
        <v>18744</v>
      </c>
      <c r="Q2280" s="244">
        <v>3000</v>
      </c>
      <c r="R2280" s="104"/>
      <c r="S2280" s="235" t="s">
        <v>34430</v>
      </c>
      <c r="T2280" s="236">
        <v>1257.74</v>
      </c>
      <c r="V2280" s="266" t="s">
        <v>41203</v>
      </c>
      <c r="W2280" s="267">
        <v>62066.55</v>
      </c>
      <c r="Y2280" s="245" t="s">
        <v>12461</v>
      </c>
      <c r="Z2280" s="246">
        <v>2524.39</v>
      </c>
    </row>
    <row r="2281" spans="1:26" ht="14.5" x14ac:dyDescent="0.35">
      <c r="A2281" s="259" t="s">
        <v>39301</v>
      </c>
      <c r="B2281" s="259"/>
      <c r="C2281" s="260">
        <v>649.49</v>
      </c>
      <c r="E2281" s="239" t="s">
        <v>2547</v>
      </c>
      <c r="F2281" s="239"/>
      <c r="G2281" s="240">
        <v>2295</v>
      </c>
      <c r="M2281" s="261" t="s">
        <v>51106</v>
      </c>
      <c r="N2281" s="262">
        <v>340</v>
      </c>
      <c r="P2281" s="243" t="s">
        <v>18745</v>
      </c>
      <c r="Q2281" s="244">
        <v>8022.7</v>
      </c>
      <c r="R2281" s="104"/>
      <c r="S2281" s="235" t="s">
        <v>34431</v>
      </c>
      <c r="T2281" s="236">
        <v>54</v>
      </c>
      <c r="V2281" s="266" t="s">
        <v>41228</v>
      </c>
      <c r="W2281" s="267">
        <v>649.49</v>
      </c>
      <c r="Y2281" s="245" t="s">
        <v>10530</v>
      </c>
      <c r="Z2281" s="246">
        <v>18034.28</v>
      </c>
    </row>
    <row r="2282" spans="1:26" ht="14.5" x14ac:dyDescent="0.35">
      <c r="A2282" s="259" t="s">
        <v>39302</v>
      </c>
      <c r="B2282" s="259"/>
      <c r="C2282" s="260">
        <v>134682.4</v>
      </c>
      <c r="E2282" s="239" t="s">
        <v>2548</v>
      </c>
      <c r="F2282" s="239"/>
      <c r="G2282" s="240">
        <v>2000</v>
      </c>
      <c r="M2282" s="261" t="s">
        <v>49987</v>
      </c>
      <c r="N2282" s="262">
        <v>52340</v>
      </c>
      <c r="P2282" s="243" t="s">
        <v>18746</v>
      </c>
      <c r="Q2282" s="244">
        <v>2353.15</v>
      </c>
      <c r="R2282" s="104"/>
      <c r="S2282" s="235" t="s">
        <v>34432</v>
      </c>
      <c r="T2282" s="236">
        <v>955.26</v>
      </c>
      <c r="V2282" s="266" t="s">
        <v>41233</v>
      </c>
      <c r="W2282" s="267">
        <v>134682.4</v>
      </c>
      <c r="Y2282" s="245" t="s">
        <v>10580</v>
      </c>
      <c r="Z2282" s="246">
        <v>17987.990000000002</v>
      </c>
    </row>
    <row r="2283" spans="1:26" ht="14.5" x14ac:dyDescent="0.35">
      <c r="A2283" s="259" t="s">
        <v>39303</v>
      </c>
      <c r="B2283" s="259"/>
      <c r="C2283" s="260">
        <v>885.84</v>
      </c>
      <c r="E2283" s="239" t="s">
        <v>2549</v>
      </c>
      <c r="F2283" s="239"/>
      <c r="G2283" s="240">
        <v>9734</v>
      </c>
      <c r="M2283" s="261" t="s">
        <v>49988</v>
      </c>
      <c r="N2283" s="262">
        <v>3890.98</v>
      </c>
      <c r="P2283" s="243" t="s">
        <v>18747</v>
      </c>
      <c r="Q2283" s="244">
        <v>1192.93</v>
      </c>
      <c r="R2283" s="104"/>
      <c r="S2283" s="235" t="s">
        <v>26502</v>
      </c>
      <c r="T2283" s="236">
        <v>1257.74</v>
      </c>
      <c r="V2283" s="266" t="s">
        <v>41238</v>
      </c>
      <c r="W2283" s="267">
        <v>885.84</v>
      </c>
      <c r="Y2283" s="245" t="s">
        <v>13388</v>
      </c>
      <c r="Z2283" s="246">
        <v>107822.48</v>
      </c>
    </row>
    <row r="2284" spans="1:26" ht="14.5" x14ac:dyDescent="0.35">
      <c r="A2284" s="259" t="s">
        <v>39305</v>
      </c>
      <c r="B2284" s="259"/>
      <c r="C2284" s="260">
        <v>9006.9599999999991</v>
      </c>
      <c r="E2284" s="239" t="s">
        <v>2550</v>
      </c>
      <c r="F2284" s="239"/>
      <c r="G2284" s="240">
        <v>45757.07</v>
      </c>
      <c r="M2284" s="261" t="s">
        <v>49989</v>
      </c>
      <c r="N2284" s="262">
        <v>12066.69</v>
      </c>
      <c r="P2284" s="243" t="s">
        <v>18748</v>
      </c>
      <c r="Q2284" s="244">
        <v>3336</v>
      </c>
      <c r="R2284" s="104"/>
      <c r="S2284" s="235" t="s">
        <v>34433</v>
      </c>
      <c r="T2284" s="236">
        <v>54</v>
      </c>
      <c r="V2284" s="266" t="s">
        <v>41246</v>
      </c>
      <c r="W2284" s="267">
        <v>9006.9599999999991</v>
      </c>
      <c r="Y2284" s="245" t="s">
        <v>10772</v>
      </c>
      <c r="Z2284" s="246">
        <v>370439.57</v>
      </c>
    </row>
    <row r="2285" spans="1:26" ht="14.5" x14ac:dyDescent="0.35">
      <c r="A2285" s="259" t="s">
        <v>39309</v>
      </c>
      <c r="B2285" s="259"/>
      <c r="C2285" s="260">
        <v>294258</v>
      </c>
      <c r="E2285" s="239" t="s">
        <v>2551</v>
      </c>
      <c r="F2285" s="239"/>
      <c r="G2285" s="240">
        <v>2000</v>
      </c>
      <c r="M2285" s="261" t="s">
        <v>35157</v>
      </c>
      <c r="N2285" s="262">
        <v>7540.88</v>
      </c>
      <c r="P2285" s="243" t="s">
        <v>18749</v>
      </c>
      <c r="Q2285" s="244">
        <v>398</v>
      </c>
      <c r="R2285" s="104"/>
      <c r="S2285" s="235" t="s">
        <v>34434</v>
      </c>
      <c r="T2285" s="236">
        <v>955.26</v>
      </c>
      <c r="V2285" s="266" t="s">
        <v>41263</v>
      </c>
      <c r="W2285" s="267">
        <v>294258</v>
      </c>
      <c r="Y2285" s="245" t="s">
        <v>7605</v>
      </c>
      <c r="Z2285" s="246">
        <v>11174.12</v>
      </c>
    </row>
    <row r="2286" spans="1:26" ht="14.5" x14ac:dyDescent="0.35">
      <c r="A2286" s="259" t="s">
        <v>39311</v>
      </c>
      <c r="B2286" s="259"/>
      <c r="C2286" s="260">
        <v>63.92</v>
      </c>
      <c r="E2286" s="239" t="s">
        <v>2552</v>
      </c>
      <c r="F2286" s="239"/>
      <c r="G2286" s="240">
        <v>21134.7</v>
      </c>
      <c r="M2286" s="261" t="s">
        <v>55864</v>
      </c>
      <c r="N2286" s="262">
        <v>4134.97</v>
      </c>
      <c r="P2286" s="243" t="s">
        <v>18750</v>
      </c>
      <c r="Q2286" s="244">
        <v>3992</v>
      </c>
      <c r="R2286" s="104"/>
      <c r="S2286" s="235" t="s">
        <v>34435</v>
      </c>
      <c r="T2286" s="236">
        <v>6899</v>
      </c>
      <c r="V2286" s="266" t="s">
        <v>41270</v>
      </c>
      <c r="W2286" s="267">
        <v>63.92</v>
      </c>
      <c r="Y2286" s="245" t="s">
        <v>7808</v>
      </c>
      <c r="Z2286" s="246">
        <v>2512.5</v>
      </c>
    </row>
    <row r="2287" spans="1:26" ht="14.5" x14ac:dyDescent="0.35">
      <c r="A2287" s="259" t="s">
        <v>39312</v>
      </c>
      <c r="B2287" s="259"/>
      <c r="C2287" s="260">
        <v>378569.79</v>
      </c>
      <c r="E2287" s="239" t="s">
        <v>2553</v>
      </c>
      <c r="F2287" s="239"/>
      <c r="G2287" s="240">
        <v>2000</v>
      </c>
      <c r="M2287" s="261" t="s">
        <v>18798</v>
      </c>
      <c r="N2287" s="262">
        <v>571.29</v>
      </c>
      <c r="P2287" s="243" t="s">
        <v>18751</v>
      </c>
      <c r="Q2287" s="244">
        <v>837</v>
      </c>
      <c r="R2287" s="104"/>
      <c r="S2287" s="235" t="s">
        <v>26522</v>
      </c>
      <c r="T2287" s="236">
        <v>6899</v>
      </c>
      <c r="V2287" s="266" t="s">
        <v>41274</v>
      </c>
      <c r="W2287" s="267">
        <v>378569.79</v>
      </c>
      <c r="Y2287" s="245" t="s">
        <v>8008</v>
      </c>
      <c r="Z2287" s="246">
        <v>1375.05</v>
      </c>
    </row>
    <row r="2288" spans="1:26" ht="14.5" x14ac:dyDescent="0.35">
      <c r="A2288" s="259" t="s">
        <v>39313</v>
      </c>
      <c r="B2288" s="259"/>
      <c r="C2288" s="260">
        <v>5109.99</v>
      </c>
      <c r="E2288" s="239" t="s">
        <v>2554</v>
      </c>
      <c r="F2288" s="239"/>
      <c r="G2288" s="240">
        <v>28813</v>
      </c>
      <c r="M2288" s="261" t="s">
        <v>18799</v>
      </c>
      <c r="N2288" s="262">
        <v>376.9</v>
      </c>
      <c r="P2288" s="243" t="s">
        <v>18752</v>
      </c>
      <c r="Q2288" s="244">
        <v>3972</v>
      </c>
      <c r="R2288" s="104"/>
      <c r="S2288" s="235" t="s">
        <v>15884</v>
      </c>
      <c r="T2288" s="236">
        <v>101701.99</v>
      </c>
      <c r="V2288" s="266" t="s">
        <v>41280</v>
      </c>
      <c r="W2288" s="267">
        <v>5109.99</v>
      </c>
      <c r="Y2288" s="245" t="s">
        <v>8281</v>
      </c>
      <c r="Z2288" s="246">
        <v>14294</v>
      </c>
    </row>
    <row r="2289" spans="1:26" ht="14.5" x14ac:dyDescent="0.35">
      <c r="A2289" s="259" t="s">
        <v>39317</v>
      </c>
      <c r="B2289" s="259"/>
      <c r="C2289" s="260">
        <v>4754.72</v>
      </c>
      <c r="E2289" s="239" t="s">
        <v>2555</v>
      </c>
      <c r="F2289" s="239"/>
      <c r="G2289" s="240">
        <v>21356.81</v>
      </c>
      <c r="M2289" s="261" t="s">
        <v>18800</v>
      </c>
      <c r="N2289" s="262">
        <v>1177.5</v>
      </c>
      <c r="P2289" s="243" t="s">
        <v>18753</v>
      </c>
      <c r="Q2289" s="244">
        <v>74.989999999999995</v>
      </c>
      <c r="R2289" s="104"/>
      <c r="S2289" s="235" t="s">
        <v>15885</v>
      </c>
      <c r="T2289" s="236">
        <v>63975.18</v>
      </c>
      <c r="V2289" s="266" t="s">
        <v>41298</v>
      </c>
      <c r="W2289" s="267">
        <v>4754.72</v>
      </c>
      <c r="Y2289" s="245" t="s">
        <v>8690</v>
      </c>
      <c r="Z2289" s="246">
        <v>3834.81</v>
      </c>
    </row>
    <row r="2290" spans="1:26" ht="14.5" x14ac:dyDescent="0.35">
      <c r="A2290" s="259" t="s">
        <v>39318</v>
      </c>
      <c r="B2290" s="259"/>
      <c r="C2290" s="260">
        <v>174432.85</v>
      </c>
      <c r="E2290" s="239" t="s">
        <v>2556</v>
      </c>
      <c r="F2290" s="239"/>
      <c r="G2290" s="240">
        <v>7757.41</v>
      </c>
      <c r="M2290" s="261" t="s">
        <v>18801</v>
      </c>
      <c r="N2290" s="262">
        <v>115.38</v>
      </c>
      <c r="P2290" s="243" t="s">
        <v>18754</v>
      </c>
      <c r="Q2290" s="244">
        <v>2966.66</v>
      </c>
      <c r="R2290" s="104"/>
      <c r="S2290" s="235" t="s">
        <v>15886</v>
      </c>
      <c r="T2290" s="236">
        <v>30459.99</v>
      </c>
      <c r="V2290" s="266" t="s">
        <v>41303</v>
      </c>
      <c r="W2290" s="267">
        <v>174432.85</v>
      </c>
      <c r="Y2290" s="245" t="s">
        <v>8954</v>
      </c>
      <c r="Z2290" s="246">
        <v>3599.9</v>
      </c>
    </row>
    <row r="2291" spans="1:26" ht="14.5" x14ac:dyDescent="0.35">
      <c r="A2291" s="259" t="s">
        <v>39319</v>
      </c>
      <c r="B2291" s="259"/>
      <c r="C2291" s="260">
        <v>41347.699999999997</v>
      </c>
      <c r="E2291" s="239" t="s">
        <v>2557</v>
      </c>
      <c r="F2291" s="239"/>
      <c r="G2291" s="240">
        <v>5036</v>
      </c>
      <c r="M2291" s="261" t="s">
        <v>18802</v>
      </c>
      <c r="N2291" s="262">
        <v>247431.98</v>
      </c>
      <c r="P2291" s="243" t="s">
        <v>18755</v>
      </c>
      <c r="Q2291" s="244">
        <v>880.46</v>
      </c>
      <c r="R2291" s="104"/>
      <c r="S2291" s="235" t="s">
        <v>15887</v>
      </c>
      <c r="T2291" s="236">
        <v>15004.4</v>
      </c>
      <c r="V2291" s="266" t="s">
        <v>41308</v>
      </c>
      <c r="W2291" s="267">
        <v>41347.699999999997</v>
      </c>
      <c r="Y2291" s="245" t="s">
        <v>9226</v>
      </c>
      <c r="Z2291" s="246">
        <v>10741.91</v>
      </c>
    </row>
    <row r="2292" spans="1:26" ht="14.5" x14ac:dyDescent="0.35">
      <c r="A2292" s="259" t="s">
        <v>39321</v>
      </c>
      <c r="B2292" s="259"/>
      <c r="C2292" s="260">
        <v>170137.17</v>
      </c>
      <c r="E2292" s="239" t="s">
        <v>2913</v>
      </c>
      <c r="F2292" s="239"/>
      <c r="G2292" s="240">
        <v>3717536.71</v>
      </c>
      <c r="M2292" s="261" t="s">
        <v>18803</v>
      </c>
      <c r="N2292" s="262">
        <v>27850.82</v>
      </c>
      <c r="P2292" s="243" t="s">
        <v>18756</v>
      </c>
      <c r="Q2292" s="244">
        <v>10902.45</v>
      </c>
      <c r="R2292" s="104"/>
      <c r="S2292" s="235" t="s">
        <v>15888</v>
      </c>
      <c r="T2292" s="236">
        <v>38020.980000000003</v>
      </c>
      <c r="V2292" s="266" t="s">
        <v>41316</v>
      </c>
      <c r="W2292" s="267">
        <v>170137.17</v>
      </c>
      <c r="Y2292" s="245" t="s">
        <v>9877</v>
      </c>
      <c r="Z2292" s="246">
        <v>12427.36</v>
      </c>
    </row>
    <row r="2293" spans="1:26" ht="14.5" x14ac:dyDescent="0.35">
      <c r="A2293" s="259" t="s">
        <v>39322</v>
      </c>
      <c r="B2293" s="259"/>
      <c r="C2293" s="260">
        <v>34065.42</v>
      </c>
      <c r="E2293" s="239" t="s">
        <v>2558</v>
      </c>
      <c r="F2293" s="239"/>
      <c r="G2293" s="240">
        <v>1000000</v>
      </c>
      <c r="M2293" s="261" t="s">
        <v>51107</v>
      </c>
      <c r="N2293" s="262">
        <v>2360</v>
      </c>
      <c r="P2293" s="243" t="s">
        <v>18757</v>
      </c>
      <c r="Q2293" s="244">
        <v>6731.08</v>
      </c>
      <c r="R2293" s="104"/>
      <c r="S2293" s="235" t="s">
        <v>15889</v>
      </c>
      <c r="T2293" s="236">
        <v>11227.82</v>
      </c>
      <c r="V2293" s="266" t="s">
        <v>41321</v>
      </c>
      <c r="W2293" s="267">
        <v>34065.42</v>
      </c>
      <c r="Y2293" s="245" t="s">
        <v>10199</v>
      </c>
      <c r="Z2293" s="246">
        <v>11398</v>
      </c>
    </row>
    <row r="2294" spans="1:26" ht="14.5" x14ac:dyDescent="0.35">
      <c r="A2294" s="259" t="s">
        <v>39323</v>
      </c>
      <c r="B2294" s="259"/>
      <c r="C2294" s="260">
        <v>5825.31</v>
      </c>
      <c r="E2294" s="239" t="s">
        <v>2559</v>
      </c>
      <c r="F2294" s="239"/>
      <c r="G2294" s="240">
        <v>107212</v>
      </c>
      <c r="M2294" s="261" t="s">
        <v>18804</v>
      </c>
      <c r="N2294" s="262">
        <v>16395.099999999999</v>
      </c>
      <c r="P2294" s="243" t="s">
        <v>18758</v>
      </c>
      <c r="Q2294" s="244">
        <v>513.04</v>
      </c>
      <c r="R2294" s="104"/>
      <c r="S2294" s="235" t="s">
        <v>34436</v>
      </c>
      <c r="T2294" s="236">
        <v>-0.11</v>
      </c>
      <c r="V2294" s="266" t="s">
        <v>41326</v>
      </c>
      <c r="W2294" s="267">
        <v>5825.31</v>
      </c>
      <c r="Y2294" s="245" t="s">
        <v>10317</v>
      </c>
      <c r="Z2294" s="246">
        <v>10345.129999999999</v>
      </c>
    </row>
    <row r="2295" spans="1:26" ht="14.5" x14ac:dyDescent="0.35">
      <c r="A2295" s="259" t="s">
        <v>39324</v>
      </c>
      <c r="B2295" s="259"/>
      <c r="C2295" s="260">
        <v>21453.200000000001</v>
      </c>
      <c r="E2295" s="239" t="s">
        <v>2560</v>
      </c>
      <c r="F2295" s="239"/>
      <c r="G2295" s="240">
        <v>3961</v>
      </c>
      <c r="M2295" s="261" t="s">
        <v>38044</v>
      </c>
      <c r="N2295" s="262">
        <v>22807.56</v>
      </c>
      <c r="P2295" s="243" t="s">
        <v>18759</v>
      </c>
      <c r="Q2295" s="244">
        <v>7382.99</v>
      </c>
      <c r="R2295" s="104"/>
      <c r="S2295" s="235" t="s">
        <v>34437</v>
      </c>
      <c r="T2295" s="236">
        <v>-0.01</v>
      </c>
      <c r="V2295" s="266" t="s">
        <v>41331</v>
      </c>
      <c r="W2295" s="267">
        <v>21453.200000000001</v>
      </c>
      <c r="Y2295" s="245" t="s">
        <v>10401</v>
      </c>
      <c r="Z2295" s="246">
        <v>5045</v>
      </c>
    </row>
    <row r="2296" spans="1:26" ht="14.5" x14ac:dyDescent="0.35">
      <c r="A2296" s="259" t="s">
        <v>39326</v>
      </c>
      <c r="B2296" s="259"/>
      <c r="C2296" s="260">
        <v>1777.57</v>
      </c>
      <c r="E2296" s="239" t="s">
        <v>2561</v>
      </c>
      <c r="F2296" s="239"/>
      <c r="G2296" s="240">
        <v>97308</v>
      </c>
      <c r="M2296" s="261" t="s">
        <v>18805</v>
      </c>
      <c r="N2296" s="262">
        <v>32508.34</v>
      </c>
      <c r="P2296" s="243" t="s">
        <v>18760</v>
      </c>
      <c r="Q2296" s="244">
        <v>3000</v>
      </c>
      <c r="R2296" s="104"/>
      <c r="S2296" s="235" t="s">
        <v>34438</v>
      </c>
      <c r="T2296" s="236">
        <v>18807.61</v>
      </c>
      <c r="V2296" s="266" t="s">
        <v>41339</v>
      </c>
      <c r="W2296" s="267">
        <v>1777.57</v>
      </c>
      <c r="Y2296" s="245" t="s">
        <v>10773</v>
      </c>
      <c r="Z2296" s="246">
        <v>86747.78</v>
      </c>
    </row>
    <row r="2297" spans="1:26" ht="14.5" x14ac:dyDescent="0.35">
      <c r="A2297" s="259" t="s">
        <v>39328</v>
      </c>
      <c r="B2297" s="259"/>
      <c r="C2297" s="260">
        <v>11155.92</v>
      </c>
      <c r="E2297" s="239" t="s">
        <v>2562</v>
      </c>
      <c r="F2297" s="239"/>
      <c r="G2297" s="240">
        <v>99645</v>
      </c>
      <c r="M2297" s="261" t="s">
        <v>36607</v>
      </c>
      <c r="N2297" s="262">
        <v>50325</v>
      </c>
      <c r="P2297" s="243" t="s">
        <v>18761</v>
      </c>
      <c r="Q2297" s="244">
        <v>12267.82</v>
      </c>
      <c r="R2297" s="104"/>
      <c r="S2297" s="235" t="s">
        <v>34439</v>
      </c>
      <c r="T2297" s="236">
        <v>157777.65</v>
      </c>
      <c r="V2297" s="266" t="s">
        <v>41348</v>
      </c>
      <c r="W2297" s="267">
        <v>11155.92</v>
      </c>
      <c r="Y2297" s="245" t="s">
        <v>7809</v>
      </c>
      <c r="Z2297" s="246">
        <v>1431.98</v>
      </c>
    </row>
    <row r="2298" spans="1:26" ht="14.5" x14ac:dyDescent="0.35">
      <c r="A2298" s="259" t="s">
        <v>39330</v>
      </c>
      <c r="B2298" s="259"/>
      <c r="C2298" s="260">
        <v>4683.24</v>
      </c>
      <c r="E2298" s="239" t="s">
        <v>2563</v>
      </c>
      <c r="F2298" s="239"/>
      <c r="G2298" s="240">
        <v>82529</v>
      </c>
      <c r="M2298" s="261" t="s">
        <v>18806</v>
      </c>
      <c r="N2298" s="262">
        <v>2824.52</v>
      </c>
      <c r="P2298" s="243" t="s">
        <v>18762</v>
      </c>
      <c r="Q2298" s="244">
        <v>2353.15</v>
      </c>
      <c r="R2298" s="104"/>
      <c r="S2298" s="235" t="s">
        <v>34440</v>
      </c>
      <c r="T2298" s="236">
        <v>20640.3</v>
      </c>
      <c r="V2298" s="266" t="s">
        <v>41357</v>
      </c>
      <c r="W2298" s="267">
        <v>4683.24</v>
      </c>
      <c r="Y2298" s="245" t="s">
        <v>8009</v>
      </c>
      <c r="Z2298" s="246">
        <v>830</v>
      </c>
    </row>
    <row r="2299" spans="1:26" ht="14.5" x14ac:dyDescent="0.35">
      <c r="A2299" s="259" t="s">
        <v>39331</v>
      </c>
      <c r="B2299" s="259"/>
      <c r="C2299" s="260">
        <v>65411.77</v>
      </c>
      <c r="E2299" s="239" t="s">
        <v>2564</v>
      </c>
      <c r="F2299" s="239"/>
      <c r="G2299" s="240">
        <v>115000</v>
      </c>
      <c r="M2299" s="261" t="s">
        <v>18807</v>
      </c>
      <c r="N2299" s="262">
        <v>5854.38</v>
      </c>
      <c r="P2299" s="243" t="s">
        <v>18763</v>
      </c>
      <c r="Q2299" s="244">
        <v>1192.93</v>
      </c>
      <c r="R2299" s="104"/>
      <c r="S2299" s="235" t="s">
        <v>34441</v>
      </c>
      <c r="T2299" s="236">
        <v>52040.52</v>
      </c>
      <c r="V2299" s="266" t="s">
        <v>41362</v>
      </c>
      <c r="W2299" s="267">
        <v>65411.77</v>
      </c>
      <c r="Y2299" s="245" t="s">
        <v>8282</v>
      </c>
      <c r="Z2299" s="246">
        <v>8221</v>
      </c>
    </row>
    <row r="2300" spans="1:26" ht="14.5" x14ac:dyDescent="0.35">
      <c r="A2300" s="259" t="s">
        <v>39332</v>
      </c>
      <c r="B2300" s="259"/>
      <c r="C2300" s="260">
        <v>4644.97</v>
      </c>
      <c r="E2300" s="239" t="s">
        <v>2565</v>
      </c>
      <c r="F2300" s="239"/>
      <c r="G2300" s="240">
        <v>34028</v>
      </c>
      <c r="M2300" s="261" t="s">
        <v>18808</v>
      </c>
      <c r="N2300" s="262">
        <v>17440.580000000002</v>
      </c>
      <c r="P2300" s="243" t="s">
        <v>18764</v>
      </c>
      <c r="Q2300" s="244">
        <v>15731.45</v>
      </c>
      <c r="R2300" s="104"/>
      <c r="S2300" s="235" t="s">
        <v>34442</v>
      </c>
      <c r="T2300" s="236">
        <v>27049.66</v>
      </c>
      <c r="V2300" s="266" t="s">
        <v>41366</v>
      </c>
      <c r="W2300" s="267">
        <v>4644.97</v>
      </c>
      <c r="Y2300" s="245" t="s">
        <v>8691</v>
      </c>
      <c r="Z2300" s="246">
        <v>4227</v>
      </c>
    </row>
    <row r="2301" spans="1:26" ht="14.5" x14ac:dyDescent="0.35">
      <c r="A2301" s="259" t="s">
        <v>39334</v>
      </c>
      <c r="B2301" s="259"/>
      <c r="C2301" s="260">
        <v>6395.74</v>
      </c>
      <c r="E2301" s="239" t="s">
        <v>2566</v>
      </c>
      <c r="F2301" s="239"/>
      <c r="G2301" s="240">
        <v>68258</v>
      </c>
      <c r="M2301" s="261" t="s">
        <v>18809</v>
      </c>
      <c r="N2301" s="262">
        <v>31489.439999999999</v>
      </c>
      <c r="P2301" s="243" t="s">
        <v>18765</v>
      </c>
      <c r="Q2301" s="244">
        <v>50798.75</v>
      </c>
      <c r="R2301" s="104"/>
      <c r="S2301" s="235" t="s">
        <v>34443</v>
      </c>
      <c r="T2301" s="236">
        <v>222443.6</v>
      </c>
      <c r="V2301" s="266" t="s">
        <v>41375</v>
      </c>
      <c r="W2301" s="267">
        <v>6395.74</v>
      </c>
      <c r="Y2301" s="245" t="s">
        <v>9227</v>
      </c>
      <c r="Z2301" s="246">
        <v>1972.16</v>
      </c>
    </row>
    <row r="2302" spans="1:26" ht="14.5" x14ac:dyDescent="0.35">
      <c r="A2302" s="259" t="s">
        <v>39336</v>
      </c>
      <c r="B2302" s="259"/>
      <c r="C2302" s="260">
        <v>6979.09</v>
      </c>
      <c r="E2302" s="239" t="s">
        <v>2914</v>
      </c>
      <c r="F2302" s="239"/>
      <c r="G2302" s="240">
        <v>2707941</v>
      </c>
      <c r="M2302" s="261" t="s">
        <v>18810</v>
      </c>
      <c r="N2302" s="262">
        <v>2890.47</v>
      </c>
      <c r="P2302" s="243" t="s">
        <v>18766</v>
      </c>
      <c r="Q2302" s="244">
        <v>3886.08</v>
      </c>
      <c r="R2302" s="104"/>
      <c r="S2302" s="235" t="s">
        <v>15890</v>
      </c>
      <c r="T2302" s="236">
        <v>101701.99</v>
      </c>
      <c r="V2302" s="266" t="s">
        <v>41382</v>
      </c>
      <c r="W2302" s="267">
        <v>6979.09</v>
      </c>
      <c r="Y2302" s="245" t="s">
        <v>9612</v>
      </c>
      <c r="Z2302" s="246">
        <v>2000</v>
      </c>
    </row>
    <row r="2303" spans="1:26" ht="14.5" x14ac:dyDescent="0.35">
      <c r="A2303" s="259" t="s">
        <v>39358</v>
      </c>
      <c r="B2303" s="259"/>
      <c r="C2303" s="260">
        <v>52494</v>
      </c>
      <c r="E2303" s="239" t="s">
        <v>4738</v>
      </c>
      <c r="F2303" s="239"/>
      <c r="G2303" s="240">
        <v>1100000</v>
      </c>
      <c r="M2303" s="261" t="s">
        <v>18813</v>
      </c>
      <c r="N2303" s="262">
        <v>682123.23</v>
      </c>
      <c r="P2303" s="243" t="s">
        <v>18767</v>
      </c>
      <c r="Q2303" s="244">
        <v>11013.21</v>
      </c>
      <c r="R2303" s="104"/>
      <c r="S2303" s="235" t="s">
        <v>15891</v>
      </c>
      <c r="T2303" s="236">
        <v>63975.18</v>
      </c>
      <c r="V2303" s="266" t="s">
        <v>41461</v>
      </c>
      <c r="W2303" s="267">
        <v>52494</v>
      </c>
      <c r="Y2303" s="245" t="s">
        <v>9878</v>
      </c>
      <c r="Z2303" s="246">
        <v>3386</v>
      </c>
    </row>
    <row r="2304" spans="1:26" ht="14.5" x14ac:dyDescent="0.35">
      <c r="A2304" s="259" t="s">
        <v>39368</v>
      </c>
      <c r="B2304" s="259"/>
      <c r="C2304" s="260">
        <v>10157.030000000001</v>
      </c>
      <c r="E2304" s="239" t="s">
        <v>2567</v>
      </c>
      <c r="F2304" s="239"/>
      <c r="G2304" s="240">
        <v>375.22</v>
      </c>
      <c r="M2304" s="261" t="s">
        <v>18814</v>
      </c>
      <c r="N2304" s="262">
        <v>87126.81</v>
      </c>
      <c r="P2304" s="243" t="s">
        <v>18768</v>
      </c>
      <c r="Q2304" s="244">
        <v>38596.75</v>
      </c>
      <c r="R2304" s="104"/>
      <c r="S2304" s="235" t="s">
        <v>15892</v>
      </c>
      <c r="T2304" s="236">
        <v>30459.99</v>
      </c>
      <c r="V2304" s="266" t="s">
        <v>41500</v>
      </c>
      <c r="W2304" s="267">
        <v>10157.030000000001</v>
      </c>
      <c r="Y2304" s="245" t="s">
        <v>10200</v>
      </c>
      <c r="Z2304" s="246">
        <v>42685.75</v>
      </c>
    </row>
    <row r="2305" spans="1:26" ht="14.5" x14ac:dyDescent="0.35">
      <c r="A2305" s="259" t="s">
        <v>39371</v>
      </c>
      <c r="B2305" s="259"/>
      <c r="C2305" s="260">
        <v>45430.29</v>
      </c>
      <c r="E2305" s="239" t="s">
        <v>2568</v>
      </c>
      <c r="F2305" s="239"/>
      <c r="G2305" s="240">
        <v>13880.68</v>
      </c>
      <c r="M2305" s="261" t="s">
        <v>36608</v>
      </c>
      <c r="N2305" s="262">
        <v>17150.64</v>
      </c>
      <c r="P2305" s="243" t="s">
        <v>18769</v>
      </c>
      <c r="Q2305" s="244">
        <v>8490.2099999999991</v>
      </c>
      <c r="R2305" s="104"/>
      <c r="S2305" s="235" t="s">
        <v>15893</v>
      </c>
      <c r="T2305" s="236">
        <v>15004.29</v>
      </c>
      <c r="V2305" s="266" t="s">
        <v>41511</v>
      </c>
      <c r="W2305" s="267">
        <v>45430.29</v>
      </c>
      <c r="Y2305" s="245" t="s">
        <v>12908</v>
      </c>
      <c r="Z2305" s="246">
        <v>3523</v>
      </c>
    </row>
    <row r="2306" spans="1:26" ht="14.5" x14ac:dyDescent="0.35">
      <c r="A2306" s="259" t="s">
        <v>39373</v>
      </c>
      <c r="B2306" s="259"/>
      <c r="C2306" s="260">
        <v>28993.78</v>
      </c>
      <c r="E2306" s="239" t="s">
        <v>2569</v>
      </c>
      <c r="F2306" s="239"/>
      <c r="G2306" s="240">
        <v>207905</v>
      </c>
      <c r="M2306" s="261" t="s">
        <v>38045</v>
      </c>
      <c r="N2306" s="262">
        <v>8710.7000000000007</v>
      </c>
      <c r="P2306" s="243" t="s">
        <v>18770</v>
      </c>
      <c r="Q2306" s="244">
        <v>9638.83</v>
      </c>
      <c r="R2306" s="104"/>
      <c r="S2306" s="235" t="s">
        <v>15894</v>
      </c>
      <c r="T2306" s="236">
        <v>38020.97</v>
      </c>
      <c r="V2306" s="266" t="s">
        <v>41519</v>
      </c>
      <c r="W2306" s="267">
        <v>28993.78</v>
      </c>
      <c r="Y2306" s="245" t="s">
        <v>13202</v>
      </c>
      <c r="Z2306" s="246">
        <v>10416.68</v>
      </c>
    </row>
    <row r="2307" spans="1:26" ht="14.5" x14ac:dyDescent="0.35">
      <c r="A2307" s="259" t="s">
        <v>39376</v>
      </c>
      <c r="B2307" s="259"/>
      <c r="C2307" s="260">
        <v>42140.84</v>
      </c>
      <c r="E2307" s="239" t="s">
        <v>2570</v>
      </c>
      <c r="F2307" s="239"/>
      <c r="G2307" s="240">
        <v>7511</v>
      </c>
      <c r="M2307" s="261" t="s">
        <v>35158</v>
      </c>
      <c r="N2307" s="262">
        <v>62469.440000000002</v>
      </c>
      <c r="P2307" s="243" t="s">
        <v>18771</v>
      </c>
      <c r="Q2307" s="244">
        <v>4782</v>
      </c>
      <c r="R2307" s="104"/>
      <c r="S2307" s="235" t="s">
        <v>15895</v>
      </c>
      <c r="T2307" s="236">
        <v>11227.82</v>
      </c>
      <c r="V2307" s="266" t="s">
        <v>41531</v>
      </c>
      <c r="W2307" s="267">
        <v>42140.84</v>
      </c>
      <c r="Y2307" s="245" t="s">
        <v>10774</v>
      </c>
      <c r="Z2307" s="246">
        <v>78693.570000000007</v>
      </c>
    </row>
    <row r="2308" spans="1:26" ht="14.5" x14ac:dyDescent="0.35">
      <c r="A2308" s="259" t="s">
        <v>39377</v>
      </c>
      <c r="B2308" s="259"/>
      <c r="C2308" s="260">
        <v>12455.09</v>
      </c>
      <c r="E2308" s="239" t="s">
        <v>2571</v>
      </c>
      <c r="F2308" s="239"/>
      <c r="G2308" s="240">
        <v>1971.88</v>
      </c>
      <c r="M2308" s="261" t="s">
        <v>36609</v>
      </c>
      <c r="N2308" s="262">
        <v>21283.040000000001</v>
      </c>
      <c r="P2308" s="243" t="s">
        <v>18772</v>
      </c>
      <c r="Q2308" s="244">
        <v>59764.79</v>
      </c>
      <c r="R2308" s="104"/>
      <c r="S2308" s="235" t="s">
        <v>34444</v>
      </c>
      <c r="T2308" s="236">
        <v>18807.61</v>
      </c>
      <c r="V2308" s="266" t="s">
        <v>41536</v>
      </c>
      <c r="W2308" s="267">
        <v>12455.09</v>
      </c>
      <c r="Y2308" s="245" t="s">
        <v>7606</v>
      </c>
      <c r="Z2308" s="246">
        <v>63563</v>
      </c>
    </row>
    <row r="2309" spans="1:26" ht="14.5" x14ac:dyDescent="0.35">
      <c r="A2309" s="259" t="s">
        <v>39378</v>
      </c>
      <c r="B2309" s="259"/>
      <c r="C2309" s="260">
        <v>32202</v>
      </c>
      <c r="E2309" s="239" t="s">
        <v>2572</v>
      </c>
      <c r="F2309" s="239"/>
      <c r="G2309" s="240">
        <v>17137</v>
      </c>
      <c r="M2309" s="261" t="s">
        <v>18815</v>
      </c>
      <c r="N2309" s="262">
        <v>96000.19</v>
      </c>
      <c r="P2309" s="243" t="s">
        <v>18773</v>
      </c>
      <c r="Q2309" s="244">
        <v>40299.440000000002</v>
      </c>
      <c r="R2309" s="104"/>
      <c r="S2309" s="235" t="s">
        <v>26634</v>
      </c>
      <c r="T2309" s="236">
        <v>157777.65</v>
      </c>
      <c r="V2309" s="266" t="s">
        <v>41541</v>
      </c>
      <c r="W2309" s="267">
        <v>32202</v>
      </c>
      <c r="Y2309" s="245" t="s">
        <v>8010</v>
      </c>
      <c r="Z2309" s="246">
        <v>1656</v>
      </c>
    </row>
    <row r="2310" spans="1:26" ht="14.5" x14ac:dyDescent="0.35">
      <c r="A2310" s="259" t="s">
        <v>39380</v>
      </c>
      <c r="B2310" s="259"/>
      <c r="C2310" s="260">
        <v>6676.86</v>
      </c>
      <c r="E2310" s="239" t="s">
        <v>2573</v>
      </c>
      <c r="F2310" s="239"/>
      <c r="G2310" s="240">
        <v>2785.59</v>
      </c>
      <c r="M2310" s="261" t="s">
        <v>18816</v>
      </c>
      <c r="N2310" s="262">
        <v>55108.26</v>
      </c>
      <c r="P2310" s="243" t="s">
        <v>18774</v>
      </c>
      <c r="Q2310" s="244">
        <v>11844.21</v>
      </c>
      <c r="R2310" s="104"/>
      <c r="S2310" s="235" t="s">
        <v>26635</v>
      </c>
      <c r="T2310" s="236">
        <v>20640.3</v>
      </c>
      <c r="V2310" s="266" t="s">
        <v>41549</v>
      </c>
      <c r="W2310" s="267">
        <v>6676.86</v>
      </c>
      <c r="Y2310" s="245" t="s">
        <v>8283</v>
      </c>
      <c r="Z2310" s="246">
        <v>45053.56</v>
      </c>
    </row>
    <row r="2311" spans="1:26" ht="14.5" x14ac:dyDescent="0.35">
      <c r="A2311" s="259" t="s">
        <v>39384</v>
      </c>
      <c r="B2311" s="259"/>
      <c r="C2311" s="260">
        <v>1645.85</v>
      </c>
      <c r="E2311" s="239" t="s">
        <v>2574</v>
      </c>
      <c r="F2311" s="239"/>
      <c r="G2311" s="240">
        <v>254247</v>
      </c>
      <c r="M2311" s="261" t="s">
        <v>18817</v>
      </c>
      <c r="N2311" s="262">
        <v>6272</v>
      </c>
      <c r="P2311" s="243" t="s">
        <v>18775</v>
      </c>
      <c r="Q2311" s="244">
        <v>627.36</v>
      </c>
      <c r="R2311" s="104"/>
      <c r="S2311" s="235" t="s">
        <v>26636</v>
      </c>
      <c r="T2311" s="236">
        <v>52040.52</v>
      </c>
      <c r="V2311" s="266" t="s">
        <v>40227</v>
      </c>
      <c r="W2311" s="267">
        <v>1645.85</v>
      </c>
      <c r="Y2311" s="245" t="s">
        <v>8692</v>
      </c>
      <c r="Z2311" s="246">
        <v>2759</v>
      </c>
    </row>
    <row r="2312" spans="1:26" ht="14.5" x14ac:dyDescent="0.35">
      <c r="A2312" s="259" t="s">
        <v>39391</v>
      </c>
      <c r="B2312" s="259"/>
      <c r="C2312" s="260">
        <v>7826.29</v>
      </c>
      <c r="E2312" s="239" t="s">
        <v>2575</v>
      </c>
      <c r="F2312" s="239"/>
      <c r="G2312" s="240">
        <v>61231</v>
      </c>
      <c r="M2312" s="261" t="s">
        <v>35159</v>
      </c>
      <c r="N2312" s="262">
        <v>429734.31</v>
      </c>
      <c r="P2312" s="243" t="s">
        <v>15120</v>
      </c>
      <c r="Q2312" s="244">
        <v>3769.25</v>
      </c>
      <c r="R2312" s="104"/>
      <c r="S2312" s="235" t="s">
        <v>26637</v>
      </c>
      <c r="T2312" s="236">
        <v>27049.66</v>
      </c>
      <c r="V2312" s="266" t="s">
        <v>40256</v>
      </c>
      <c r="W2312" s="267">
        <v>7826.29</v>
      </c>
      <c r="Y2312" s="245" t="s">
        <v>8955</v>
      </c>
      <c r="Z2312" s="246">
        <v>4987</v>
      </c>
    </row>
    <row r="2313" spans="1:26" ht="14.5" x14ac:dyDescent="0.35">
      <c r="A2313" s="259" t="s">
        <v>39392</v>
      </c>
      <c r="B2313" s="259"/>
      <c r="C2313" s="260">
        <v>9472.5300000000007</v>
      </c>
      <c r="E2313" s="239" t="s">
        <v>2576</v>
      </c>
      <c r="F2313" s="239"/>
      <c r="G2313" s="240">
        <v>29022</v>
      </c>
      <c r="M2313" s="261" t="s">
        <v>52010</v>
      </c>
      <c r="N2313" s="262">
        <v>15118.21</v>
      </c>
      <c r="P2313" s="243" t="s">
        <v>15121</v>
      </c>
      <c r="Q2313" s="244">
        <v>9186.2900000000009</v>
      </c>
      <c r="R2313" s="104"/>
      <c r="S2313" s="235" t="s">
        <v>34445</v>
      </c>
      <c r="T2313" s="236">
        <v>222443.6</v>
      </c>
      <c r="V2313" s="266" t="s">
        <v>40261</v>
      </c>
      <c r="W2313" s="267">
        <v>9472.5300000000007</v>
      </c>
      <c r="Y2313" s="245" t="s">
        <v>9613</v>
      </c>
      <c r="Z2313" s="246">
        <v>2000</v>
      </c>
    </row>
    <row r="2314" spans="1:26" ht="14.5" x14ac:dyDescent="0.35">
      <c r="A2314" s="259" t="s">
        <v>39393</v>
      </c>
      <c r="B2314" s="259"/>
      <c r="C2314" s="260">
        <v>4068.92</v>
      </c>
      <c r="E2314" s="239" t="s">
        <v>2577</v>
      </c>
      <c r="F2314" s="239"/>
      <c r="G2314" s="240">
        <v>54326</v>
      </c>
      <c r="M2314" s="261" t="s">
        <v>52011</v>
      </c>
      <c r="N2314" s="262">
        <v>1156.54</v>
      </c>
      <c r="P2314" s="243" t="s">
        <v>18776</v>
      </c>
      <c r="Q2314" s="244">
        <v>11420.58</v>
      </c>
      <c r="R2314" s="104"/>
      <c r="S2314" s="235" t="s">
        <v>34446</v>
      </c>
      <c r="T2314" s="236">
        <v>1767.69</v>
      </c>
      <c r="V2314" s="266" t="s">
        <v>40266</v>
      </c>
      <c r="W2314" s="267">
        <v>4068.92</v>
      </c>
      <c r="Y2314" s="245" t="s">
        <v>9879</v>
      </c>
      <c r="Z2314" s="246">
        <v>907</v>
      </c>
    </row>
    <row r="2315" spans="1:26" ht="14.5" x14ac:dyDescent="0.35">
      <c r="A2315" s="259" t="s">
        <v>39397</v>
      </c>
      <c r="B2315" s="259"/>
      <c r="C2315" s="260">
        <v>19987.48</v>
      </c>
      <c r="E2315" s="239" t="s">
        <v>2578</v>
      </c>
      <c r="F2315" s="239"/>
      <c r="G2315" s="240">
        <v>80176.240000000005</v>
      </c>
      <c r="M2315" s="261" t="s">
        <v>55865</v>
      </c>
      <c r="N2315" s="262">
        <v>883.39</v>
      </c>
      <c r="P2315" s="243" t="s">
        <v>15122</v>
      </c>
      <c r="Q2315" s="244">
        <v>1280.73</v>
      </c>
      <c r="R2315" s="104"/>
      <c r="S2315" s="235" t="s">
        <v>34447</v>
      </c>
      <c r="T2315" s="236">
        <v>13755.31</v>
      </c>
      <c r="V2315" s="266" t="s">
        <v>40284</v>
      </c>
      <c r="W2315" s="267">
        <v>19987.48</v>
      </c>
      <c r="Y2315" s="245" t="s">
        <v>10201</v>
      </c>
      <c r="Z2315" s="246">
        <v>196686.85</v>
      </c>
    </row>
    <row r="2316" spans="1:26" ht="14.5" x14ac:dyDescent="0.35">
      <c r="A2316" s="259" t="s">
        <v>39399</v>
      </c>
      <c r="B2316" s="259"/>
      <c r="C2316" s="260">
        <v>62009.35</v>
      </c>
      <c r="E2316" s="239" t="s">
        <v>2579</v>
      </c>
      <c r="F2316" s="239"/>
      <c r="G2316" s="240">
        <v>2507</v>
      </c>
      <c r="M2316" s="261" t="s">
        <v>55866</v>
      </c>
      <c r="N2316" s="262">
        <v>63593</v>
      </c>
      <c r="P2316" s="243" t="s">
        <v>18777</v>
      </c>
      <c r="Q2316" s="244">
        <v>30613.14</v>
      </c>
      <c r="R2316" s="104"/>
      <c r="S2316" s="235" t="s">
        <v>26665</v>
      </c>
      <c r="T2316" s="236">
        <v>1767.69</v>
      </c>
      <c r="V2316" s="266" t="s">
        <v>40292</v>
      </c>
      <c r="W2316" s="267">
        <v>62009.35</v>
      </c>
      <c r="Y2316" s="245" t="s">
        <v>12173</v>
      </c>
      <c r="Z2316" s="246">
        <v>6109</v>
      </c>
    </row>
    <row r="2317" spans="1:26" ht="14.5" x14ac:dyDescent="0.35">
      <c r="A2317" s="259" t="s">
        <v>39402</v>
      </c>
      <c r="B2317" s="259"/>
      <c r="C2317" s="260">
        <v>67695.73</v>
      </c>
      <c r="E2317" s="239" t="s">
        <v>2580</v>
      </c>
      <c r="F2317" s="239"/>
      <c r="G2317" s="240">
        <v>118514</v>
      </c>
      <c r="M2317" s="261" t="s">
        <v>55867</v>
      </c>
      <c r="N2317" s="262">
        <v>40524.15</v>
      </c>
      <c r="P2317" s="243" t="s">
        <v>18778</v>
      </c>
      <c r="Q2317" s="244">
        <v>7932.05</v>
      </c>
      <c r="R2317" s="104"/>
      <c r="S2317" s="235" t="s">
        <v>26667</v>
      </c>
      <c r="T2317" s="236">
        <v>13755.31</v>
      </c>
      <c r="V2317" s="266" t="s">
        <v>40304</v>
      </c>
      <c r="W2317" s="267">
        <v>67695.73</v>
      </c>
      <c r="Y2317" s="245" t="s">
        <v>10775</v>
      </c>
      <c r="Z2317" s="246">
        <v>323721.40999999997</v>
      </c>
    </row>
    <row r="2318" spans="1:26" ht="14.5" x14ac:dyDescent="0.35">
      <c r="A2318" s="259" t="s">
        <v>39405</v>
      </c>
      <c r="B2318" s="259"/>
      <c r="C2318" s="260">
        <v>31373.9</v>
      </c>
      <c r="E2318" s="239" t="s">
        <v>2581</v>
      </c>
      <c r="F2318" s="239"/>
      <c r="G2318" s="240">
        <v>8013</v>
      </c>
      <c r="M2318" s="261" t="s">
        <v>47592</v>
      </c>
      <c r="N2318" s="262">
        <v>65600</v>
      </c>
      <c r="P2318" s="243" t="s">
        <v>18779</v>
      </c>
      <c r="Q2318" s="244">
        <v>23978</v>
      </c>
      <c r="R2318" s="104"/>
      <c r="S2318" s="235" t="s">
        <v>34448</v>
      </c>
      <c r="T2318" s="236">
        <v>19756</v>
      </c>
      <c r="V2318" s="266" t="s">
        <v>40317</v>
      </c>
      <c r="W2318" s="267">
        <v>31373.9</v>
      </c>
      <c r="Y2318" s="245" t="s">
        <v>7607</v>
      </c>
      <c r="Z2318" s="246">
        <v>31741</v>
      </c>
    </row>
    <row r="2319" spans="1:26" ht="14.5" x14ac:dyDescent="0.35">
      <c r="A2319" s="259" t="s">
        <v>39406</v>
      </c>
      <c r="B2319" s="259"/>
      <c r="C2319" s="260">
        <v>7912.05</v>
      </c>
      <c r="E2319" s="239" t="s">
        <v>2582</v>
      </c>
      <c r="F2319" s="239"/>
      <c r="G2319" s="240">
        <v>18178.86</v>
      </c>
      <c r="M2319" s="261" t="s">
        <v>45043</v>
      </c>
      <c r="N2319" s="262">
        <v>873854.4</v>
      </c>
      <c r="P2319" s="243" t="s">
        <v>18780</v>
      </c>
      <c r="Q2319" s="244">
        <v>7800</v>
      </c>
      <c r="R2319" s="104"/>
      <c r="S2319" s="235" t="s">
        <v>15896</v>
      </c>
      <c r="T2319" s="236">
        <v>57210</v>
      </c>
      <c r="V2319" s="266" t="s">
        <v>40322</v>
      </c>
      <c r="W2319" s="267">
        <v>7912.05</v>
      </c>
      <c r="Y2319" s="245" t="s">
        <v>11400</v>
      </c>
      <c r="Z2319" s="246">
        <v>7018</v>
      </c>
    </row>
    <row r="2320" spans="1:26" ht="14.5" x14ac:dyDescent="0.35">
      <c r="A2320" s="259" t="s">
        <v>39412</v>
      </c>
      <c r="B2320" s="259"/>
      <c r="C2320" s="260">
        <v>6341.71</v>
      </c>
      <c r="E2320" s="239" t="s">
        <v>2583</v>
      </c>
      <c r="F2320" s="239"/>
      <c r="G2320" s="240">
        <v>711</v>
      </c>
      <c r="M2320" s="261" t="s">
        <v>45044</v>
      </c>
      <c r="N2320" s="262">
        <v>71569.960000000006</v>
      </c>
      <c r="P2320" s="243" t="s">
        <v>18781</v>
      </c>
      <c r="Q2320" s="244">
        <v>596.70000000000005</v>
      </c>
      <c r="R2320" s="104"/>
      <c r="S2320" s="235" t="s">
        <v>15897</v>
      </c>
      <c r="T2320" s="236">
        <v>76966</v>
      </c>
      <c r="V2320" s="266" t="s">
        <v>40345</v>
      </c>
      <c r="W2320" s="267">
        <v>6341.71</v>
      </c>
      <c r="Y2320" s="245" t="s">
        <v>11520</v>
      </c>
      <c r="Z2320" s="246">
        <v>309.8</v>
      </c>
    </row>
    <row r="2321" spans="1:26" ht="14.5" x14ac:dyDescent="0.35">
      <c r="A2321" s="259" t="s">
        <v>39418</v>
      </c>
      <c r="B2321" s="259"/>
      <c r="C2321" s="260">
        <v>3000</v>
      </c>
      <c r="E2321" s="239" t="s">
        <v>2584</v>
      </c>
      <c r="F2321" s="239"/>
      <c r="G2321" s="240">
        <v>87974.080000000002</v>
      </c>
      <c r="M2321" s="261" t="s">
        <v>45045</v>
      </c>
      <c r="N2321" s="262">
        <v>198808.46</v>
      </c>
      <c r="P2321" s="243" t="s">
        <v>18782</v>
      </c>
      <c r="Q2321" s="244">
        <v>1691.04</v>
      </c>
      <c r="R2321" s="104"/>
      <c r="S2321" s="235" t="s">
        <v>34449</v>
      </c>
      <c r="T2321" s="236">
        <v>1927.2</v>
      </c>
      <c r="V2321" s="266" t="s">
        <v>40371</v>
      </c>
      <c r="W2321" s="267">
        <v>3000</v>
      </c>
      <c r="Y2321" s="245" t="s">
        <v>8284</v>
      </c>
      <c r="Z2321" s="246">
        <v>21130</v>
      </c>
    </row>
    <row r="2322" spans="1:26" ht="14.5" x14ac:dyDescent="0.35">
      <c r="A2322" s="259" t="s">
        <v>39421</v>
      </c>
      <c r="B2322" s="259"/>
      <c r="C2322" s="260">
        <v>1137.57</v>
      </c>
      <c r="E2322" s="239" t="s">
        <v>2585</v>
      </c>
      <c r="F2322" s="239"/>
      <c r="G2322" s="240">
        <v>11327.29</v>
      </c>
      <c r="M2322" s="261" t="s">
        <v>55868</v>
      </c>
      <c r="N2322" s="262">
        <v>65669.73</v>
      </c>
      <c r="P2322" s="243" t="s">
        <v>18783</v>
      </c>
      <c r="Q2322" s="244">
        <v>43609.64</v>
      </c>
      <c r="R2322" s="104"/>
      <c r="S2322" s="235" t="s">
        <v>34450</v>
      </c>
      <c r="T2322" s="236">
        <v>1420</v>
      </c>
      <c r="V2322" s="266" t="s">
        <v>40386</v>
      </c>
      <c r="W2322" s="267">
        <v>1137.57</v>
      </c>
      <c r="Y2322" s="245" t="s">
        <v>8693</v>
      </c>
      <c r="Z2322" s="246">
        <v>3522</v>
      </c>
    </row>
    <row r="2323" spans="1:26" ht="14.5" x14ac:dyDescent="0.35">
      <c r="A2323" s="259" t="s">
        <v>39422</v>
      </c>
      <c r="B2323" s="259"/>
      <c r="C2323" s="260">
        <v>53247.91</v>
      </c>
      <c r="E2323" s="239" t="s">
        <v>2586</v>
      </c>
      <c r="F2323" s="239"/>
      <c r="G2323" s="240">
        <v>533881</v>
      </c>
      <c r="M2323" s="261" t="s">
        <v>45046</v>
      </c>
      <c r="N2323" s="262">
        <v>315750</v>
      </c>
      <c r="P2323" s="243" t="s">
        <v>18784</v>
      </c>
      <c r="Q2323" s="244">
        <v>24912.62</v>
      </c>
      <c r="R2323" s="104"/>
      <c r="S2323" s="235" t="s">
        <v>34451</v>
      </c>
      <c r="T2323" s="236">
        <v>718.8</v>
      </c>
      <c r="V2323" s="266" t="s">
        <v>40391</v>
      </c>
      <c r="W2323" s="267">
        <v>53247.91</v>
      </c>
      <c r="Y2323" s="245" t="s">
        <v>11761</v>
      </c>
      <c r="Z2323" s="246">
        <v>10398</v>
      </c>
    </row>
    <row r="2324" spans="1:26" ht="14.5" x14ac:dyDescent="0.35">
      <c r="A2324" s="259" t="s">
        <v>39424</v>
      </c>
      <c r="B2324" s="259"/>
      <c r="C2324" s="260">
        <v>40524.15</v>
      </c>
      <c r="E2324" s="239" t="s">
        <v>2587</v>
      </c>
      <c r="F2324" s="239"/>
      <c r="G2324" s="240">
        <v>29845</v>
      </c>
      <c r="M2324" s="261" t="s">
        <v>47593</v>
      </c>
      <c r="N2324" s="262">
        <v>141000</v>
      </c>
      <c r="P2324" s="243" t="s">
        <v>18785</v>
      </c>
      <c r="Q2324" s="244">
        <v>55139.71</v>
      </c>
      <c r="R2324" s="104"/>
      <c r="S2324" s="235" t="s">
        <v>26711</v>
      </c>
      <c r="T2324" s="236">
        <v>1927.2</v>
      </c>
      <c r="V2324" s="266" t="s">
        <v>40399</v>
      </c>
      <c r="W2324" s="267">
        <v>40524.15</v>
      </c>
      <c r="Y2324" s="245" t="s">
        <v>9228</v>
      </c>
      <c r="Z2324" s="246">
        <v>25783.85</v>
      </c>
    </row>
    <row r="2325" spans="1:26" ht="14.5" x14ac:dyDescent="0.35">
      <c r="A2325" s="259" t="s">
        <v>39425</v>
      </c>
      <c r="B2325" s="259"/>
      <c r="C2325" s="260">
        <v>31935.06</v>
      </c>
      <c r="E2325" s="239" t="s">
        <v>2588</v>
      </c>
      <c r="F2325" s="239"/>
      <c r="G2325" s="240">
        <v>11632</v>
      </c>
      <c r="M2325" s="261" t="s">
        <v>47594</v>
      </c>
      <c r="N2325" s="262">
        <v>10786.5</v>
      </c>
      <c r="P2325" s="243" t="s">
        <v>18786</v>
      </c>
      <c r="Q2325" s="244">
        <v>17557.71</v>
      </c>
      <c r="R2325" s="104"/>
      <c r="S2325" s="235" t="s">
        <v>26712</v>
      </c>
      <c r="T2325" s="236">
        <v>1420</v>
      </c>
      <c r="V2325" s="266" t="s">
        <v>40404</v>
      </c>
      <c r="W2325" s="267">
        <v>31935.06</v>
      </c>
      <c r="Y2325" s="245" t="s">
        <v>9880</v>
      </c>
      <c r="Z2325" s="246">
        <v>9971.11</v>
      </c>
    </row>
    <row r="2326" spans="1:26" ht="14.5" x14ac:dyDescent="0.35">
      <c r="A2326" s="259" t="s">
        <v>39426</v>
      </c>
      <c r="B2326" s="259"/>
      <c r="C2326" s="260">
        <v>26804.63</v>
      </c>
      <c r="E2326" s="239" t="s">
        <v>2589</v>
      </c>
      <c r="F2326" s="239"/>
      <c r="G2326" s="240">
        <v>644855</v>
      </c>
      <c r="M2326" s="261" t="s">
        <v>47595</v>
      </c>
      <c r="N2326" s="262">
        <v>2779159.95</v>
      </c>
      <c r="P2326" s="243" t="s">
        <v>18787</v>
      </c>
      <c r="Q2326" s="244">
        <v>6565</v>
      </c>
      <c r="R2326" s="104"/>
      <c r="S2326" s="235" t="s">
        <v>26713</v>
      </c>
      <c r="T2326" s="236">
        <v>718.8</v>
      </c>
      <c r="V2326" s="266" t="s">
        <v>40409</v>
      </c>
      <c r="W2326" s="267">
        <v>26804.63</v>
      </c>
      <c r="Y2326" s="245" t="s">
        <v>12028</v>
      </c>
      <c r="Z2326" s="246">
        <v>9973</v>
      </c>
    </row>
    <row r="2327" spans="1:26" ht="14.5" x14ac:dyDescent="0.35">
      <c r="A2327" s="259" t="s">
        <v>39427</v>
      </c>
      <c r="B2327" s="259"/>
      <c r="C2327" s="260">
        <v>15223.3</v>
      </c>
      <c r="E2327" s="239" t="s">
        <v>2590</v>
      </c>
      <c r="F2327" s="239"/>
      <c r="G2327" s="240">
        <v>39468</v>
      </c>
      <c r="M2327" s="261" t="s">
        <v>47596</v>
      </c>
      <c r="N2327" s="262">
        <v>211565.47</v>
      </c>
      <c r="P2327" s="243" t="s">
        <v>18788</v>
      </c>
      <c r="Q2327" s="244">
        <v>38531</v>
      </c>
      <c r="R2327" s="104"/>
      <c r="S2327" s="235" t="s">
        <v>15898</v>
      </c>
      <c r="T2327" s="236">
        <v>32039.14</v>
      </c>
      <c r="V2327" s="266" t="s">
        <v>40414</v>
      </c>
      <c r="W2327" s="267">
        <v>15223.3</v>
      </c>
      <c r="Y2327" s="245" t="s">
        <v>12051</v>
      </c>
      <c r="Z2327" s="246">
        <v>39300</v>
      </c>
    </row>
    <row r="2328" spans="1:26" ht="14.5" x14ac:dyDescent="0.35">
      <c r="A2328" s="259" t="s">
        <v>39432</v>
      </c>
      <c r="B2328" s="259"/>
      <c r="C2328" s="260">
        <v>3295.83</v>
      </c>
      <c r="E2328" s="239" t="s">
        <v>2591</v>
      </c>
      <c r="F2328" s="239"/>
      <c r="G2328" s="240">
        <v>11603.99</v>
      </c>
      <c r="M2328" s="261" t="s">
        <v>18881</v>
      </c>
      <c r="N2328" s="262">
        <v>102072</v>
      </c>
      <c r="P2328" s="243" t="s">
        <v>18789</v>
      </c>
      <c r="Q2328" s="244">
        <v>90548.84</v>
      </c>
      <c r="R2328" s="104"/>
      <c r="S2328" s="235" t="s">
        <v>15899</v>
      </c>
      <c r="T2328" s="236">
        <v>25658.03</v>
      </c>
      <c r="V2328" s="266" t="s">
        <v>40434</v>
      </c>
      <c r="W2328" s="267">
        <v>3295.83</v>
      </c>
      <c r="Y2328" s="245" t="s">
        <v>12174</v>
      </c>
      <c r="Z2328" s="246">
        <v>7799</v>
      </c>
    </row>
    <row r="2329" spans="1:26" ht="14.5" x14ac:dyDescent="0.35">
      <c r="A2329" s="259" t="s">
        <v>39434</v>
      </c>
      <c r="B2329" s="259"/>
      <c r="C2329" s="260">
        <v>4922.93</v>
      </c>
      <c r="E2329" s="239" t="s">
        <v>2592</v>
      </c>
      <c r="F2329" s="239"/>
      <c r="G2329" s="240">
        <v>10338</v>
      </c>
      <c r="M2329" s="261" t="s">
        <v>49990</v>
      </c>
      <c r="N2329" s="262">
        <v>3571.99</v>
      </c>
      <c r="P2329" s="243" t="s">
        <v>18790</v>
      </c>
      <c r="Q2329" s="244">
        <v>9984.6200000000008</v>
      </c>
      <c r="R2329" s="104"/>
      <c r="S2329" s="235" t="s">
        <v>15900</v>
      </c>
      <c r="T2329" s="236">
        <v>69047.399999999994</v>
      </c>
      <c r="V2329" s="266" t="s">
        <v>40444</v>
      </c>
      <c r="W2329" s="267">
        <v>4922.93</v>
      </c>
      <c r="Y2329" s="245" t="s">
        <v>12463</v>
      </c>
      <c r="Z2329" s="246">
        <v>6059.99</v>
      </c>
    </row>
    <row r="2330" spans="1:26" ht="14.5" x14ac:dyDescent="0.35">
      <c r="A2330" s="259" t="s">
        <v>39435</v>
      </c>
      <c r="B2330" s="259"/>
      <c r="C2330" s="260">
        <v>1024.6099999999999</v>
      </c>
      <c r="E2330" s="239" t="s">
        <v>2593</v>
      </c>
      <c r="F2330" s="239"/>
      <c r="G2330" s="240">
        <v>505.68</v>
      </c>
      <c r="M2330" s="261" t="s">
        <v>18882</v>
      </c>
      <c r="N2330" s="262">
        <v>98545</v>
      </c>
      <c r="P2330" s="243" t="s">
        <v>18791</v>
      </c>
      <c r="Q2330" s="244">
        <v>7140.86</v>
      </c>
      <c r="R2330" s="104"/>
      <c r="S2330" s="235" t="s">
        <v>15901</v>
      </c>
      <c r="T2330" s="236">
        <v>406528.74</v>
      </c>
      <c r="V2330" s="266" t="s">
        <v>40450</v>
      </c>
      <c r="W2330" s="267">
        <v>1024.6099999999999</v>
      </c>
      <c r="Y2330" s="245" t="s">
        <v>10776</v>
      </c>
      <c r="Z2330" s="246">
        <v>173005.75</v>
      </c>
    </row>
    <row r="2331" spans="1:26" ht="14.5" x14ac:dyDescent="0.35">
      <c r="A2331" s="259" t="s">
        <v>39436</v>
      </c>
      <c r="B2331" s="259"/>
      <c r="C2331" s="260">
        <v>38613.660000000003</v>
      </c>
      <c r="E2331" s="239" t="s">
        <v>2594</v>
      </c>
      <c r="F2331" s="239"/>
      <c r="G2331" s="240">
        <v>5186</v>
      </c>
      <c r="M2331" s="261" t="s">
        <v>18883</v>
      </c>
      <c r="N2331" s="262">
        <v>85412</v>
      </c>
      <c r="P2331" s="243" t="s">
        <v>18792</v>
      </c>
      <c r="Q2331" s="244">
        <v>21782.31</v>
      </c>
      <c r="R2331" s="104"/>
      <c r="S2331" s="235" t="s">
        <v>15902</v>
      </c>
      <c r="T2331" s="236">
        <v>123512.68</v>
      </c>
      <c r="V2331" s="266" t="s">
        <v>40455</v>
      </c>
      <c r="W2331" s="267">
        <v>38613.660000000003</v>
      </c>
      <c r="Y2331" s="245" t="s">
        <v>7608</v>
      </c>
      <c r="Z2331" s="246">
        <v>16500</v>
      </c>
    </row>
    <row r="2332" spans="1:26" ht="14.5" x14ac:dyDescent="0.35">
      <c r="A2332" s="259" t="s">
        <v>39438</v>
      </c>
      <c r="B2332" s="259"/>
      <c r="C2332" s="260">
        <v>34348.07</v>
      </c>
      <c r="E2332" s="239" t="s">
        <v>2595</v>
      </c>
      <c r="F2332" s="239"/>
      <c r="G2332" s="240">
        <v>1641</v>
      </c>
      <c r="M2332" s="261" t="s">
        <v>18884</v>
      </c>
      <c r="N2332" s="262">
        <v>664109.88</v>
      </c>
      <c r="P2332" s="243" t="s">
        <v>18793</v>
      </c>
      <c r="Q2332" s="244">
        <v>11217.08</v>
      </c>
      <c r="R2332" s="104"/>
      <c r="S2332" s="235" t="s">
        <v>15903</v>
      </c>
      <c r="T2332" s="236">
        <v>51053.33</v>
      </c>
      <c r="V2332" s="266" t="s">
        <v>40464</v>
      </c>
      <c r="W2332" s="267">
        <v>34348.07</v>
      </c>
      <c r="Y2332" s="245" t="s">
        <v>7810</v>
      </c>
      <c r="Z2332" s="246">
        <v>872</v>
      </c>
    </row>
    <row r="2333" spans="1:26" ht="14.5" x14ac:dyDescent="0.35">
      <c r="A2333" s="259" t="s">
        <v>39439</v>
      </c>
      <c r="B2333" s="259"/>
      <c r="C2333" s="260">
        <v>17956.650000000001</v>
      </c>
      <c r="E2333" s="239" t="s">
        <v>2596</v>
      </c>
      <c r="F2333" s="239"/>
      <c r="G2333" s="240">
        <v>798020</v>
      </c>
      <c r="M2333" s="261" t="s">
        <v>18885</v>
      </c>
      <c r="N2333" s="262">
        <v>67501.600000000006</v>
      </c>
      <c r="P2333" s="243" t="s">
        <v>18794</v>
      </c>
      <c r="Q2333" s="244">
        <v>1761.33</v>
      </c>
      <c r="R2333" s="104"/>
      <c r="S2333" s="235" t="s">
        <v>15904</v>
      </c>
      <c r="T2333" s="236">
        <v>119579.02</v>
      </c>
      <c r="V2333" s="266" t="s">
        <v>40469</v>
      </c>
      <c r="W2333" s="267">
        <v>17956.650000000001</v>
      </c>
      <c r="Y2333" s="245" t="s">
        <v>8011</v>
      </c>
      <c r="Z2333" s="246">
        <v>263</v>
      </c>
    </row>
    <row r="2334" spans="1:26" ht="14.5" x14ac:dyDescent="0.35">
      <c r="A2334" s="259" t="s">
        <v>39442</v>
      </c>
      <c r="B2334" s="259"/>
      <c r="C2334" s="260">
        <v>66322.53</v>
      </c>
      <c r="E2334" s="239" t="s">
        <v>2597</v>
      </c>
      <c r="F2334" s="239"/>
      <c r="G2334" s="240">
        <v>9215</v>
      </c>
      <c r="M2334" s="261" t="s">
        <v>18886</v>
      </c>
      <c r="N2334" s="262">
        <v>17935.86</v>
      </c>
      <c r="P2334" s="243" t="s">
        <v>18795</v>
      </c>
      <c r="Q2334" s="244">
        <v>30629.27</v>
      </c>
      <c r="R2334" s="104"/>
      <c r="S2334" s="235" t="s">
        <v>15905</v>
      </c>
      <c r="T2334" s="236">
        <v>107494.66</v>
      </c>
      <c r="V2334" s="266" t="s">
        <v>40482</v>
      </c>
      <c r="W2334" s="267">
        <v>66322.53</v>
      </c>
      <c r="Y2334" s="245" t="s">
        <v>8285</v>
      </c>
      <c r="Z2334" s="246">
        <v>2634</v>
      </c>
    </row>
    <row r="2335" spans="1:26" ht="14.5" x14ac:dyDescent="0.35">
      <c r="A2335" s="259" t="s">
        <v>39443</v>
      </c>
      <c r="B2335" s="259"/>
      <c r="C2335" s="260">
        <v>238682.93</v>
      </c>
      <c r="E2335" s="239" t="s">
        <v>2598</v>
      </c>
      <c r="F2335" s="239"/>
      <c r="G2335" s="240">
        <v>757762.29</v>
      </c>
      <c r="M2335" s="261" t="s">
        <v>18888</v>
      </c>
      <c r="N2335" s="262">
        <v>74725.539999999994</v>
      </c>
      <c r="P2335" s="243" t="s">
        <v>18796</v>
      </c>
      <c r="Q2335" s="244">
        <v>64153.4</v>
      </c>
      <c r="R2335" s="104"/>
      <c r="S2335" s="235" t="s">
        <v>34452</v>
      </c>
      <c r="T2335" s="236">
        <v>775</v>
      </c>
      <c r="V2335" s="266" t="s">
        <v>40487</v>
      </c>
      <c r="W2335" s="267">
        <v>238682.93</v>
      </c>
      <c r="Y2335" s="245" t="s">
        <v>8694</v>
      </c>
      <c r="Z2335" s="246">
        <v>438</v>
      </c>
    </row>
    <row r="2336" spans="1:26" ht="14.5" x14ac:dyDescent="0.35">
      <c r="A2336" s="259" t="s">
        <v>39446</v>
      </c>
      <c r="B2336" s="259"/>
      <c r="C2336" s="260">
        <v>2330.92</v>
      </c>
      <c r="E2336" s="239" t="s">
        <v>2599</v>
      </c>
      <c r="F2336" s="239"/>
      <c r="G2336" s="240">
        <v>184367.76</v>
      </c>
      <c r="M2336" s="261" t="s">
        <v>18889</v>
      </c>
      <c r="N2336" s="262">
        <v>238161.06</v>
      </c>
      <c r="P2336" s="243" t="s">
        <v>18797</v>
      </c>
      <c r="Q2336" s="244">
        <v>310186.81</v>
      </c>
      <c r="R2336" s="104"/>
      <c r="S2336" s="235" t="s">
        <v>34453</v>
      </c>
      <c r="T2336" s="236">
        <v>450</v>
      </c>
      <c r="V2336" s="266" t="s">
        <v>40498</v>
      </c>
      <c r="W2336" s="267">
        <v>2330.92</v>
      </c>
      <c r="Y2336" s="245" t="s">
        <v>8956</v>
      </c>
      <c r="Z2336" s="246">
        <v>1290</v>
      </c>
    </row>
    <row r="2337" spans="1:26" ht="14.5" x14ac:dyDescent="0.35">
      <c r="A2337" s="259" t="s">
        <v>39449</v>
      </c>
      <c r="B2337" s="259"/>
      <c r="C2337" s="260">
        <v>28826.98</v>
      </c>
      <c r="E2337" s="239" t="s">
        <v>2600</v>
      </c>
      <c r="F2337" s="239"/>
      <c r="G2337" s="240">
        <v>12845.79</v>
      </c>
      <c r="M2337" s="261" t="s">
        <v>18890</v>
      </c>
      <c r="N2337" s="262">
        <v>119443.58</v>
      </c>
      <c r="P2337" s="243" t="s">
        <v>18798</v>
      </c>
      <c r="Q2337" s="244">
        <v>27538.84</v>
      </c>
      <c r="R2337" s="104"/>
      <c r="S2337" s="235" t="s">
        <v>34454</v>
      </c>
      <c r="T2337" s="236">
        <v>250</v>
      </c>
      <c r="V2337" s="266" t="s">
        <v>40511</v>
      </c>
      <c r="W2337" s="267">
        <v>28826.98</v>
      </c>
      <c r="Y2337" s="245" t="s">
        <v>9075</v>
      </c>
      <c r="Z2337" s="246">
        <v>7750</v>
      </c>
    </row>
    <row r="2338" spans="1:26" ht="14.5" x14ac:dyDescent="0.35">
      <c r="A2338" s="259" t="s">
        <v>39450</v>
      </c>
      <c r="B2338" s="259"/>
      <c r="C2338" s="260">
        <v>24437.66</v>
      </c>
      <c r="E2338" s="239" t="s">
        <v>4750</v>
      </c>
      <c r="F2338" s="239"/>
      <c r="G2338" s="240">
        <v>20088.57</v>
      </c>
      <c r="M2338" s="261" t="s">
        <v>18892</v>
      </c>
      <c r="N2338" s="262">
        <v>36065.94</v>
      </c>
      <c r="P2338" s="243" t="s">
        <v>18799</v>
      </c>
      <c r="Q2338" s="244">
        <v>2106.71</v>
      </c>
      <c r="R2338" s="104"/>
      <c r="S2338" s="235" t="s">
        <v>34455</v>
      </c>
      <c r="T2338" s="236">
        <v>78711.22</v>
      </c>
      <c r="V2338" s="266" t="s">
        <v>40516</v>
      </c>
      <c r="W2338" s="267">
        <v>24437.66</v>
      </c>
      <c r="Y2338" s="245" t="s">
        <v>9614</v>
      </c>
      <c r="Z2338" s="246">
        <v>2000</v>
      </c>
    </row>
    <row r="2339" spans="1:26" ht="14.5" x14ac:dyDescent="0.35">
      <c r="A2339" s="259" t="s">
        <v>39454</v>
      </c>
      <c r="B2339" s="259"/>
      <c r="C2339" s="260">
        <v>1534.87</v>
      </c>
      <c r="E2339" s="239" t="s">
        <v>2601</v>
      </c>
      <c r="F2339" s="239"/>
      <c r="G2339" s="240">
        <v>8510</v>
      </c>
      <c r="M2339" s="261" t="s">
        <v>55869</v>
      </c>
      <c r="N2339" s="262">
        <v>-2735.02</v>
      </c>
      <c r="P2339" s="243" t="s">
        <v>18800</v>
      </c>
      <c r="Q2339" s="244">
        <v>5970.42</v>
      </c>
      <c r="R2339" s="104"/>
      <c r="S2339" s="235" t="s">
        <v>34456</v>
      </c>
      <c r="T2339" s="236">
        <v>14029.72</v>
      </c>
      <c r="V2339" s="266" t="s">
        <v>40533</v>
      </c>
      <c r="W2339" s="267">
        <v>1534.87</v>
      </c>
      <c r="Y2339" s="245" t="s">
        <v>9881</v>
      </c>
      <c r="Z2339" s="246">
        <v>5241</v>
      </c>
    </row>
    <row r="2340" spans="1:26" ht="14.5" x14ac:dyDescent="0.35">
      <c r="A2340" s="259" t="s">
        <v>39455</v>
      </c>
      <c r="B2340" s="259"/>
      <c r="C2340" s="260">
        <v>116752.37</v>
      </c>
      <c r="E2340" s="239" t="s">
        <v>4751</v>
      </c>
      <c r="F2340" s="239"/>
      <c r="G2340" s="240">
        <v>8644.76</v>
      </c>
      <c r="M2340" s="261" t="s">
        <v>51108</v>
      </c>
      <c r="N2340" s="262">
        <v>760.53</v>
      </c>
      <c r="P2340" s="243" t="s">
        <v>18801</v>
      </c>
      <c r="Q2340" s="244">
        <v>2110.96</v>
      </c>
      <c r="R2340" s="104"/>
      <c r="S2340" s="235" t="s">
        <v>34457</v>
      </c>
      <c r="T2340" s="236">
        <v>7207.78</v>
      </c>
      <c r="V2340" s="266" t="s">
        <v>40538</v>
      </c>
      <c r="W2340" s="267">
        <v>116752.37</v>
      </c>
      <c r="Y2340" s="245" t="s">
        <v>10202</v>
      </c>
      <c r="Z2340" s="246">
        <v>48246.94</v>
      </c>
    </row>
    <row r="2341" spans="1:26" ht="14.5" x14ac:dyDescent="0.35">
      <c r="A2341" s="259" t="s">
        <v>39456</v>
      </c>
      <c r="B2341" s="259"/>
      <c r="C2341" s="260">
        <v>2264.52</v>
      </c>
      <c r="E2341" s="239" t="s">
        <v>2602</v>
      </c>
      <c r="F2341" s="239"/>
      <c r="G2341" s="240">
        <v>464669</v>
      </c>
      <c r="M2341" s="261" t="s">
        <v>36610</v>
      </c>
      <c r="N2341" s="262">
        <v>31029.47</v>
      </c>
      <c r="P2341" s="243" t="s">
        <v>18802</v>
      </c>
      <c r="Q2341" s="244">
        <v>52847.18</v>
      </c>
      <c r="R2341" s="104"/>
      <c r="S2341" s="235" t="s">
        <v>34458</v>
      </c>
      <c r="T2341" s="236">
        <v>18054.55</v>
      </c>
      <c r="V2341" s="266" t="s">
        <v>40543</v>
      </c>
      <c r="W2341" s="267">
        <v>2264.52</v>
      </c>
      <c r="Y2341" s="245" t="s">
        <v>10402</v>
      </c>
      <c r="Z2341" s="246">
        <v>970</v>
      </c>
    </row>
    <row r="2342" spans="1:26" ht="14.5" x14ac:dyDescent="0.35">
      <c r="A2342" s="259" t="s">
        <v>39470</v>
      </c>
      <c r="B2342" s="259"/>
      <c r="C2342" s="260">
        <v>1500</v>
      </c>
      <c r="E2342" s="239" t="s">
        <v>2603</v>
      </c>
      <c r="F2342" s="239"/>
      <c r="G2342" s="240">
        <v>34912.949999999997</v>
      </c>
      <c r="M2342" s="261" t="s">
        <v>36611</v>
      </c>
      <c r="N2342" s="262">
        <v>42304.02</v>
      </c>
      <c r="P2342" s="243" t="s">
        <v>18803</v>
      </c>
      <c r="Q2342" s="244">
        <v>5822.46</v>
      </c>
      <c r="R2342" s="104"/>
      <c r="S2342" s="235" t="s">
        <v>34459</v>
      </c>
      <c r="T2342" s="236">
        <v>121523.36</v>
      </c>
      <c r="V2342" s="266" t="s">
        <v>40599</v>
      </c>
      <c r="W2342" s="267">
        <v>1500</v>
      </c>
      <c r="Y2342" s="245" t="s">
        <v>12910</v>
      </c>
      <c r="Z2342" s="246">
        <v>968.55</v>
      </c>
    </row>
    <row r="2343" spans="1:26" ht="14.5" x14ac:dyDescent="0.35">
      <c r="A2343" s="259" t="s">
        <v>39471</v>
      </c>
      <c r="B2343" s="259"/>
      <c r="C2343" s="260">
        <v>16211.04</v>
      </c>
      <c r="E2343" s="239" t="s">
        <v>2604</v>
      </c>
      <c r="F2343" s="239"/>
      <c r="G2343" s="240">
        <v>148831</v>
      </c>
      <c r="M2343" s="261" t="s">
        <v>49991</v>
      </c>
      <c r="N2343" s="262">
        <v>0.74</v>
      </c>
      <c r="P2343" s="243" t="s">
        <v>18804</v>
      </c>
      <c r="Q2343" s="244">
        <v>2344.2399999999998</v>
      </c>
      <c r="R2343" s="104"/>
      <c r="S2343" s="235" t="s">
        <v>34460</v>
      </c>
      <c r="T2343" s="236">
        <v>5444.74</v>
      </c>
      <c r="V2343" s="266" t="s">
        <v>40603</v>
      </c>
      <c r="W2343" s="267">
        <v>16211.04</v>
      </c>
      <c r="Y2343" s="245" t="s">
        <v>13205</v>
      </c>
      <c r="Z2343" s="246">
        <v>13500</v>
      </c>
    </row>
    <row r="2344" spans="1:26" ht="14.5" x14ac:dyDescent="0.35">
      <c r="A2344" s="259" t="s">
        <v>39473</v>
      </c>
      <c r="B2344" s="259"/>
      <c r="C2344" s="260">
        <v>62904.52</v>
      </c>
      <c r="E2344" s="239" t="s">
        <v>2605</v>
      </c>
      <c r="F2344" s="239"/>
      <c r="G2344" s="240">
        <v>2966.66</v>
      </c>
      <c r="M2344" s="261" t="s">
        <v>55870</v>
      </c>
      <c r="N2344" s="262">
        <v>727.6</v>
      </c>
      <c r="P2344" s="243" t="s">
        <v>18805</v>
      </c>
      <c r="Q2344" s="244">
        <v>7144.61</v>
      </c>
      <c r="R2344" s="104"/>
      <c r="S2344" s="235" t="s">
        <v>34461</v>
      </c>
      <c r="T2344" s="236">
        <v>335575.63</v>
      </c>
      <c r="V2344" s="266" t="s">
        <v>40612</v>
      </c>
      <c r="W2344" s="267">
        <v>62904.52</v>
      </c>
      <c r="Y2344" s="245" t="s">
        <v>10777</v>
      </c>
      <c r="Z2344" s="246">
        <v>100673.49</v>
      </c>
    </row>
    <row r="2345" spans="1:26" ht="14.5" x14ac:dyDescent="0.35">
      <c r="A2345" s="259" t="s">
        <v>39480</v>
      </c>
      <c r="B2345" s="259"/>
      <c r="C2345" s="260">
        <v>108480</v>
      </c>
      <c r="E2345" s="239" t="s">
        <v>2606</v>
      </c>
      <c r="F2345" s="239"/>
      <c r="G2345" s="240">
        <v>38531</v>
      </c>
      <c r="M2345" s="261" t="s">
        <v>36612</v>
      </c>
      <c r="N2345" s="262">
        <v>888.06</v>
      </c>
      <c r="P2345" s="243" t="s">
        <v>18806</v>
      </c>
      <c r="Q2345" s="244">
        <v>538.02</v>
      </c>
      <c r="R2345" s="104"/>
      <c r="S2345" s="235" t="s">
        <v>15906</v>
      </c>
      <c r="T2345" s="236">
        <v>32814.14</v>
      </c>
      <c r="V2345" s="266" t="s">
        <v>40639</v>
      </c>
      <c r="W2345" s="267">
        <v>108480</v>
      </c>
      <c r="Y2345" s="245" t="s">
        <v>7609</v>
      </c>
      <c r="Z2345" s="246">
        <v>22528</v>
      </c>
    </row>
    <row r="2346" spans="1:26" ht="14.5" x14ac:dyDescent="0.35">
      <c r="A2346" s="259" t="s">
        <v>39489</v>
      </c>
      <c r="B2346" s="259"/>
      <c r="C2346" s="260">
        <v>4866.68</v>
      </c>
      <c r="E2346" s="239" t="s">
        <v>2607</v>
      </c>
      <c r="F2346" s="239"/>
      <c r="G2346" s="240">
        <v>428495.5</v>
      </c>
      <c r="M2346" s="261" t="s">
        <v>35160</v>
      </c>
      <c r="N2346" s="262">
        <v>3364.35</v>
      </c>
      <c r="P2346" s="243" t="s">
        <v>18807</v>
      </c>
      <c r="Q2346" s="244">
        <v>1143.78</v>
      </c>
      <c r="R2346" s="104"/>
      <c r="S2346" s="235" t="s">
        <v>34462</v>
      </c>
      <c r="T2346" s="236">
        <v>450</v>
      </c>
      <c r="V2346" s="266" t="s">
        <v>40677</v>
      </c>
      <c r="W2346" s="267">
        <v>4866.68</v>
      </c>
      <c r="Y2346" s="245" t="s">
        <v>8012</v>
      </c>
      <c r="Z2346" s="246">
        <v>213</v>
      </c>
    </row>
    <row r="2347" spans="1:26" ht="14.5" x14ac:dyDescent="0.35">
      <c r="A2347" s="259" t="s">
        <v>39490</v>
      </c>
      <c r="B2347" s="259"/>
      <c r="C2347" s="260">
        <v>734.04</v>
      </c>
      <c r="E2347" s="239" t="s">
        <v>2608</v>
      </c>
      <c r="F2347" s="239"/>
      <c r="G2347" s="240">
        <v>236480</v>
      </c>
      <c r="M2347" s="261" t="s">
        <v>36613</v>
      </c>
      <c r="N2347" s="262">
        <v>1549.57</v>
      </c>
      <c r="P2347" s="243" t="s">
        <v>18808</v>
      </c>
      <c r="Q2347" s="244">
        <v>2454.7600000000002</v>
      </c>
      <c r="R2347" s="104"/>
      <c r="S2347" s="235" t="s">
        <v>15907</v>
      </c>
      <c r="T2347" s="236">
        <v>25658.03</v>
      </c>
      <c r="V2347" s="266" t="s">
        <v>40682</v>
      </c>
      <c r="W2347" s="267">
        <v>734.04</v>
      </c>
      <c r="Y2347" s="245" t="s">
        <v>8286</v>
      </c>
      <c r="Z2347" s="246">
        <v>21831</v>
      </c>
    </row>
    <row r="2348" spans="1:26" ht="14.5" x14ac:dyDescent="0.35">
      <c r="A2348" s="259" t="s">
        <v>39491</v>
      </c>
      <c r="B2348" s="259"/>
      <c r="C2348" s="260">
        <v>17567.310000000001</v>
      </c>
      <c r="E2348" s="239" t="s">
        <v>2609</v>
      </c>
      <c r="F2348" s="239"/>
      <c r="G2348" s="240">
        <v>110318.64</v>
      </c>
      <c r="M2348" s="261" t="s">
        <v>36614</v>
      </c>
      <c r="N2348" s="262">
        <v>194.65</v>
      </c>
      <c r="P2348" s="243" t="s">
        <v>18809</v>
      </c>
      <c r="Q2348" s="244">
        <v>5854.16</v>
      </c>
      <c r="R2348" s="104"/>
      <c r="S2348" s="235" t="s">
        <v>15908</v>
      </c>
      <c r="T2348" s="236">
        <v>69297.399999999994</v>
      </c>
      <c r="V2348" s="266" t="s">
        <v>40686</v>
      </c>
      <c r="W2348" s="267">
        <v>17567.310000000001</v>
      </c>
      <c r="Y2348" s="245" t="s">
        <v>9882</v>
      </c>
      <c r="Z2348" s="246">
        <v>155.87</v>
      </c>
    </row>
    <row r="2349" spans="1:26" ht="14.5" x14ac:dyDescent="0.35">
      <c r="A2349" s="259" t="s">
        <v>39492</v>
      </c>
      <c r="B2349" s="259"/>
      <c r="C2349" s="260">
        <v>9923.0499999999993</v>
      </c>
      <c r="E2349" s="239" t="s">
        <v>2610</v>
      </c>
      <c r="F2349" s="239"/>
      <c r="G2349" s="240">
        <v>232601.60000000001</v>
      </c>
      <c r="M2349" s="261" t="s">
        <v>35161</v>
      </c>
      <c r="N2349" s="262">
        <v>227.23</v>
      </c>
      <c r="P2349" s="243" t="s">
        <v>18810</v>
      </c>
      <c r="Q2349" s="244">
        <v>479.94</v>
      </c>
      <c r="R2349" s="104"/>
      <c r="S2349" s="235" t="s">
        <v>26806</v>
      </c>
      <c r="T2349" s="236">
        <v>78711.22</v>
      </c>
      <c r="V2349" s="266" t="s">
        <v>40689</v>
      </c>
      <c r="W2349" s="267">
        <v>9923.0499999999993</v>
      </c>
      <c r="Y2349" s="245" t="s">
        <v>10203</v>
      </c>
      <c r="Z2349" s="246">
        <v>34679.24</v>
      </c>
    </row>
    <row r="2350" spans="1:26" ht="14.5" x14ac:dyDescent="0.35">
      <c r="A2350" s="259" t="s">
        <v>39493</v>
      </c>
      <c r="B2350" s="259"/>
      <c r="C2350" s="260">
        <v>22260.87</v>
      </c>
      <c r="E2350" s="239" t="s">
        <v>2611</v>
      </c>
      <c r="F2350" s="239"/>
      <c r="G2350" s="240">
        <v>986</v>
      </c>
      <c r="M2350" s="261" t="s">
        <v>51109</v>
      </c>
      <c r="N2350" s="262">
        <v>1207.27</v>
      </c>
      <c r="P2350" s="243" t="s">
        <v>18811</v>
      </c>
      <c r="Q2350" s="244">
        <v>576.01</v>
      </c>
      <c r="R2350" s="104"/>
      <c r="S2350" s="235" t="s">
        <v>15909</v>
      </c>
      <c r="T2350" s="236">
        <v>420558.46</v>
      </c>
      <c r="V2350" s="266" t="s">
        <v>40694</v>
      </c>
      <c r="W2350" s="267">
        <v>22260.87</v>
      </c>
      <c r="Y2350" s="245" t="s">
        <v>12669</v>
      </c>
      <c r="Z2350" s="246">
        <v>2760</v>
      </c>
    </row>
    <row r="2351" spans="1:26" ht="14.5" x14ac:dyDescent="0.35">
      <c r="A2351" s="259" t="s">
        <v>39494</v>
      </c>
      <c r="B2351" s="259"/>
      <c r="C2351" s="260">
        <v>240431.83</v>
      </c>
      <c r="E2351" s="239" t="s">
        <v>2612</v>
      </c>
      <c r="F2351" s="239"/>
      <c r="G2351" s="240">
        <v>1779.78</v>
      </c>
      <c r="M2351" s="261" t="s">
        <v>49992</v>
      </c>
      <c r="N2351" s="262">
        <v>2369.2399999999998</v>
      </c>
      <c r="P2351" s="243" t="s">
        <v>18812</v>
      </c>
      <c r="Q2351" s="244">
        <v>281.45999999999998</v>
      </c>
      <c r="R2351" s="104"/>
      <c r="S2351" s="235" t="s">
        <v>15910</v>
      </c>
      <c r="T2351" s="236">
        <v>123512.68</v>
      </c>
      <c r="V2351" s="266" t="s">
        <v>40699</v>
      </c>
      <c r="W2351" s="267">
        <v>240431.83</v>
      </c>
      <c r="Y2351" s="245" t="s">
        <v>10581</v>
      </c>
      <c r="Z2351" s="246">
        <v>1211.0899999999999</v>
      </c>
    </row>
    <row r="2352" spans="1:26" ht="14.5" x14ac:dyDescent="0.35">
      <c r="A2352" s="259" t="s">
        <v>39496</v>
      </c>
      <c r="B2352" s="259"/>
      <c r="C2352" s="260">
        <v>5326</v>
      </c>
      <c r="E2352" s="239" t="s">
        <v>2613</v>
      </c>
      <c r="F2352" s="239"/>
      <c r="G2352" s="240">
        <v>6802</v>
      </c>
      <c r="M2352" s="261" t="s">
        <v>18899</v>
      </c>
      <c r="N2352" s="262">
        <v>197758.78</v>
      </c>
      <c r="P2352" s="243" t="s">
        <v>18813</v>
      </c>
      <c r="Q2352" s="244">
        <v>5739.36</v>
      </c>
      <c r="R2352" s="104"/>
      <c r="S2352" s="235" t="s">
        <v>15911</v>
      </c>
      <c r="T2352" s="236">
        <v>58261.11</v>
      </c>
      <c r="V2352" s="266" t="s">
        <v>40707</v>
      </c>
      <c r="W2352" s="267">
        <v>5326</v>
      </c>
      <c r="Y2352" s="245" t="s">
        <v>13206</v>
      </c>
      <c r="Z2352" s="246">
        <v>67926.080000000002</v>
      </c>
    </row>
    <row r="2353" spans="1:26" ht="14.5" x14ac:dyDescent="0.35">
      <c r="A2353" s="259" t="s">
        <v>39500</v>
      </c>
      <c r="B2353" s="259"/>
      <c r="C2353" s="260">
        <v>11353</v>
      </c>
      <c r="E2353" s="239" t="s">
        <v>2614</v>
      </c>
      <c r="F2353" s="239"/>
      <c r="G2353" s="240">
        <v>4330</v>
      </c>
      <c r="M2353" s="261" t="s">
        <v>18900</v>
      </c>
      <c r="N2353" s="262">
        <v>11249.79</v>
      </c>
      <c r="P2353" s="243" t="s">
        <v>18814</v>
      </c>
      <c r="Q2353" s="244">
        <v>6519.87</v>
      </c>
      <c r="R2353" s="104"/>
      <c r="S2353" s="235" t="s">
        <v>15912</v>
      </c>
      <c r="T2353" s="236">
        <v>137633.57</v>
      </c>
      <c r="V2353" s="266" t="s">
        <v>40722</v>
      </c>
      <c r="W2353" s="267">
        <v>11353</v>
      </c>
      <c r="Y2353" s="245" t="s">
        <v>10778</v>
      </c>
      <c r="Z2353" s="246">
        <v>151304.28</v>
      </c>
    </row>
    <row r="2354" spans="1:26" ht="14.5" x14ac:dyDescent="0.35">
      <c r="A2354" s="259" t="s">
        <v>39507</v>
      </c>
      <c r="B2354" s="259"/>
      <c r="C2354" s="260">
        <v>36453</v>
      </c>
      <c r="E2354" s="239" t="s">
        <v>2615</v>
      </c>
      <c r="F2354" s="239"/>
      <c r="G2354" s="240">
        <v>54443</v>
      </c>
      <c r="M2354" s="261" t="s">
        <v>18901</v>
      </c>
      <c r="N2354" s="262">
        <v>15450.36</v>
      </c>
      <c r="P2354" s="243" t="s">
        <v>18815</v>
      </c>
      <c r="Q2354" s="244">
        <v>6675.16</v>
      </c>
      <c r="R2354" s="104"/>
      <c r="S2354" s="235" t="s">
        <v>15913</v>
      </c>
      <c r="T2354" s="236">
        <v>107494.66</v>
      </c>
      <c r="V2354" s="266" t="s">
        <v>40749</v>
      </c>
      <c r="W2354" s="267">
        <v>36453</v>
      </c>
      <c r="Y2354" s="245" t="s">
        <v>7610</v>
      </c>
      <c r="Z2354" s="246">
        <v>23528.01</v>
      </c>
    </row>
    <row r="2355" spans="1:26" ht="14.5" x14ac:dyDescent="0.35">
      <c r="A2355" s="259" t="s">
        <v>39508</v>
      </c>
      <c r="B2355" s="259"/>
      <c r="C2355" s="260">
        <v>16161.43</v>
      </c>
      <c r="E2355" s="239" t="s">
        <v>2616</v>
      </c>
      <c r="F2355" s="239"/>
      <c r="G2355" s="240">
        <v>410534</v>
      </c>
      <c r="M2355" s="261" t="s">
        <v>18902</v>
      </c>
      <c r="N2355" s="262">
        <v>31117.56</v>
      </c>
      <c r="P2355" s="243" t="s">
        <v>18816</v>
      </c>
      <c r="Q2355" s="244">
        <v>10251.290000000001</v>
      </c>
      <c r="R2355" s="104"/>
      <c r="S2355" s="235" t="s">
        <v>26820</v>
      </c>
      <c r="T2355" s="236">
        <v>121523.36</v>
      </c>
      <c r="V2355" s="266" t="s">
        <v>40754</v>
      </c>
      <c r="W2355" s="267">
        <v>16161.43</v>
      </c>
      <c r="Y2355" s="245" t="s">
        <v>7811</v>
      </c>
      <c r="Z2355" s="246">
        <v>2271</v>
      </c>
    </row>
    <row r="2356" spans="1:26" ht="14.5" x14ac:dyDescent="0.35">
      <c r="A2356" s="259" t="s">
        <v>39509</v>
      </c>
      <c r="B2356" s="259"/>
      <c r="C2356" s="260">
        <v>5100.29</v>
      </c>
      <c r="E2356" s="239" t="s">
        <v>2617</v>
      </c>
      <c r="F2356" s="239"/>
      <c r="G2356" s="240">
        <v>12554.83</v>
      </c>
      <c r="M2356" s="261" t="s">
        <v>18903</v>
      </c>
      <c r="N2356" s="262">
        <v>10717.89</v>
      </c>
      <c r="P2356" s="243" t="s">
        <v>18817</v>
      </c>
      <c r="Q2356" s="244">
        <v>10625.83</v>
      </c>
      <c r="R2356" s="104"/>
      <c r="S2356" s="235" t="s">
        <v>26821</v>
      </c>
      <c r="T2356" s="236">
        <v>5444.74</v>
      </c>
      <c r="V2356" s="266" t="s">
        <v>40759</v>
      </c>
      <c r="W2356" s="267">
        <v>5100.29</v>
      </c>
      <c r="Y2356" s="245" t="s">
        <v>8013</v>
      </c>
      <c r="Z2356" s="246">
        <v>684</v>
      </c>
    </row>
    <row r="2357" spans="1:26" ht="14.5" x14ac:dyDescent="0.35">
      <c r="A2357" s="259" t="s">
        <v>39512</v>
      </c>
      <c r="B2357" s="259"/>
      <c r="C2357" s="260">
        <v>46656.83</v>
      </c>
      <c r="E2357" s="239" t="s">
        <v>2618</v>
      </c>
      <c r="F2357" s="239"/>
      <c r="G2357" s="240">
        <v>38205</v>
      </c>
      <c r="M2357" s="261" t="s">
        <v>51110</v>
      </c>
      <c r="N2357" s="262">
        <v>6584.95</v>
      </c>
      <c r="P2357" s="243" t="s">
        <v>18818</v>
      </c>
      <c r="Q2357" s="244">
        <v>50798.75</v>
      </c>
      <c r="R2357" s="104"/>
      <c r="S2357" s="235" t="s">
        <v>26825</v>
      </c>
      <c r="T2357" s="236">
        <v>335575.63</v>
      </c>
      <c r="V2357" s="266" t="s">
        <v>40773</v>
      </c>
      <c r="W2357" s="267">
        <v>46656.83</v>
      </c>
      <c r="Y2357" s="245" t="s">
        <v>8287</v>
      </c>
      <c r="Z2357" s="246">
        <v>18061</v>
      </c>
    </row>
    <row r="2358" spans="1:26" ht="14.5" x14ac:dyDescent="0.35">
      <c r="A2358" s="259" t="s">
        <v>39517</v>
      </c>
      <c r="B2358" s="259"/>
      <c r="C2358" s="260">
        <v>6217.6</v>
      </c>
      <c r="E2358" s="239" t="s">
        <v>2619</v>
      </c>
      <c r="F2358" s="239"/>
      <c r="G2358" s="240">
        <v>63290.03</v>
      </c>
      <c r="M2358" s="261" t="s">
        <v>47597</v>
      </c>
      <c r="N2358" s="262">
        <v>33360</v>
      </c>
      <c r="P2358" s="243" t="s">
        <v>18819</v>
      </c>
      <c r="Q2358" s="244">
        <v>52847.18</v>
      </c>
      <c r="R2358" s="104"/>
      <c r="S2358" s="235" t="s">
        <v>15914</v>
      </c>
      <c r="T2358" s="236">
        <v>8791.3799999999992</v>
      </c>
      <c r="V2358" s="266" t="s">
        <v>40794</v>
      </c>
      <c r="W2358" s="267">
        <v>6217.6</v>
      </c>
      <c r="Y2358" s="245" t="s">
        <v>8695</v>
      </c>
      <c r="Z2358" s="246">
        <v>1140</v>
      </c>
    </row>
    <row r="2359" spans="1:26" ht="14.5" x14ac:dyDescent="0.35">
      <c r="A2359" s="259" t="s">
        <v>39520</v>
      </c>
      <c r="B2359" s="259"/>
      <c r="C2359" s="260">
        <v>30955.200000000001</v>
      </c>
      <c r="E2359" s="239" t="s">
        <v>2620</v>
      </c>
      <c r="F2359" s="239"/>
      <c r="G2359" s="240">
        <v>2434</v>
      </c>
      <c r="M2359" s="261" t="s">
        <v>49993</v>
      </c>
      <c r="N2359" s="262">
        <v>360</v>
      </c>
      <c r="P2359" s="243" t="s">
        <v>18820</v>
      </c>
      <c r="Q2359" s="244">
        <v>5822.46</v>
      </c>
      <c r="R2359" s="104"/>
      <c r="S2359" s="235" t="s">
        <v>15915</v>
      </c>
      <c r="T2359" s="236">
        <v>672.49</v>
      </c>
      <c r="V2359" s="266" t="s">
        <v>40807</v>
      </c>
      <c r="W2359" s="267">
        <v>30955.200000000001</v>
      </c>
      <c r="Y2359" s="245" t="s">
        <v>8831</v>
      </c>
      <c r="Z2359" s="246">
        <v>1142</v>
      </c>
    </row>
    <row r="2360" spans="1:26" ht="14.5" x14ac:dyDescent="0.35">
      <c r="A2360" s="259" t="s">
        <v>39521</v>
      </c>
      <c r="B2360" s="259"/>
      <c r="C2360" s="260">
        <v>151066</v>
      </c>
      <c r="E2360" s="239" t="s">
        <v>2621</v>
      </c>
      <c r="F2360" s="239"/>
      <c r="G2360" s="240">
        <v>28261</v>
      </c>
      <c r="M2360" s="261" t="s">
        <v>51111</v>
      </c>
      <c r="N2360" s="262">
        <v>2257.6</v>
      </c>
      <c r="P2360" s="243" t="s">
        <v>18821</v>
      </c>
      <c r="Q2360" s="244">
        <v>2344.2399999999998</v>
      </c>
      <c r="R2360" s="104"/>
      <c r="S2360" s="235" t="s">
        <v>15916</v>
      </c>
      <c r="T2360" s="236">
        <v>52.07</v>
      </c>
      <c r="V2360" s="266" t="s">
        <v>40812</v>
      </c>
      <c r="W2360" s="267">
        <v>151066</v>
      </c>
      <c r="Y2360" s="245" t="s">
        <v>8957</v>
      </c>
      <c r="Z2360" s="246">
        <v>1612</v>
      </c>
    </row>
    <row r="2361" spans="1:26" ht="14.5" x14ac:dyDescent="0.35">
      <c r="A2361" s="259" t="s">
        <v>39523</v>
      </c>
      <c r="B2361" s="259"/>
      <c r="C2361" s="260">
        <v>73674.05</v>
      </c>
      <c r="E2361" s="239" t="s">
        <v>2622</v>
      </c>
      <c r="F2361" s="239"/>
      <c r="G2361" s="240">
        <v>187420.32</v>
      </c>
      <c r="M2361" s="261" t="s">
        <v>18905</v>
      </c>
      <c r="N2361" s="262">
        <v>2481.35</v>
      </c>
      <c r="P2361" s="243" t="s">
        <v>18822</v>
      </c>
      <c r="Q2361" s="244">
        <v>7144.61</v>
      </c>
      <c r="R2361" s="104"/>
      <c r="S2361" s="235" t="s">
        <v>15917</v>
      </c>
      <c r="T2361" s="236">
        <v>19859.400000000001</v>
      </c>
      <c r="V2361" s="266" t="s">
        <v>40822</v>
      </c>
      <c r="W2361" s="267">
        <v>73674.05</v>
      </c>
      <c r="Y2361" s="245" t="s">
        <v>9076</v>
      </c>
      <c r="Z2361" s="246">
        <v>7837</v>
      </c>
    </row>
    <row r="2362" spans="1:26" ht="14.5" x14ac:dyDescent="0.35">
      <c r="A2362" s="259" t="s">
        <v>39524</v>
      </c>
      <c r="B2362" s="259"/>
      <c r="C2362" s="260">
        <v>16838.37</v>
      </c>
      <c r="E2362" s="239" t="s">
        <v>2623</v>
      </c>
      <c r="F2362" s="239"/>
      <c r="G2362" s="240">
        <v>603406.67000000004</v>
      </c>
      <c r="M2362" s="261" t="s">
        <v>18906</v>
      </c>
      <c r="N2362" s="262">
        <v>8537.49</v>
      </c>
      <c r="P2362" s="243" t="s">
        <v>18823</v>
      </c>
      <c r="Q2362" s="244">
        <v>90548.84</v>
      </c>
      <c r="R2362" s="104"/>
      <c r="S2362" s="235" t="s">
        <v>34463</v>
      </c>
      <c r="T2362" s="236">
        <v>3214.38</v>
      </c>
      <c r="V2362" s="266" t="s">
        <v>40827</v>
      </c>
      <c r="W2362" s="267">
        <v>16838.37</v>
      </c>
      <c r="Y2362" s="245" t="s">
        <v>9615</v>
      </c>
      <c r="Z2362" s="246">
        <v>2000</v>
      </c>
    </row>
    <row r="2363" spans="1:26" ht="14.5" x14ac:dyDescent="0.35">
      <c r="A2363" s="259" t="s">
        <v>39525</v>
      </c>
      <c r="B2363" s="259"/>
      <c r="C2363" s="260">
        <v>6614</v>
      </c>
      <c r="E2363" s="239" t="s">
        <v>2624</v>
      </c>
      <c r="F2363" s="239"/>
      <c r="G2363" s="240">
        <v>8304</v>
      </c>
      <c r="M2363" s="261" t="s">
        <v>47598</v>
      </c>
      <c r="N2363" s="262">
        <v>3887.16</v>
      </c>
      <c r="P2363" s="243" t="s">
        <v>18824</v>
      </c>
      <c r="Q2363" s="244">
        <v>538.02</v>
      </c>
      <c r="R2363" s="104"/>
      <c r="S2363" s="235" t="s">
        <v>34464</v>
      </c>
      <c r="T2363" s="236">
        <v>38726.620000000003</v>
      </c>
      <c r="V2363" s="266" t="s">
        <v>40831</v>
      </c>
      <c r="W2363" s="267">
        <v>6614</v>
      </c>
      <c r="Y2363" s="245" t="s">
        <v>9883</v>
      </c>
      <c r="Z2363" s="246">
        <v>10136</v>
      </c>
    </row>
    <row r="2364" spans="1:26" ht="14.5" x14ac:dyDescent="0.35">
      <c r="A2364" s="259" t="s">
        <v>39530</v>
      </c>
      <c r="B2364" s="259"/>
      <c r="C2364" s="260">
        <v>41782.53</v>
      </c>
      <c r="E2364" s="239" t="s">
        <v>2625</v>
      </c>
      <c r="F2364" s="239"/>
      <c r="G2364" s="240">
        <v>12375</v>
      </c>
      <c r="M2364" s="261" t="s">
        <v>42961</v>
      </c>
      <c r="N2364" s="262">
        <v>61294.41</v>
      </c>
      <c r="P2364" s="243" t="s">
        <v>18825</v>
      </c>
      <c r="Q2364" s="244">
        <v>1143.78</v>
      </c>
      <c r="R2364" s="104"/>
      <c r="S2364" s="235" t="s">
        <v>15918</v>
      </c>
      <c r="T2364" s="236">
        <v>435</v>
      </c>
      <c r="V2364" s="266" t="s">
        <v>40854</v>
      </c>
      <c r="W2364" s="267">
        <v>41782.53</v>
      </c>
      <c r="Y2364" s="245" t="s">
        <v>10204</v>
      </c>
      <c r="Z2364" s="246">
        <v>145440.38</v>
      </c>
    </row>
    <row r="2365" spans="1:26" ht="14.5" x14ac:dyDescent="0.35">
      <c r="A2365" s="259" t="s">
        <v>39533</v>
      </c>
      <c r="B2365" s="259"/>
      <c r="C2365" s="260">
        <v>66079.34</v>
      </c>
      <c r="E2365" s="239" t="s">
        <v>2626</v>
      </c>
      <c r="F2365" s="239"/>
      <c r="G2365" s="240">
        <v>293.45999999999998</v>
      </c>
      <c r="M2365" s="261" t="s">
        <v>51112</v>
      </c>
      <c r="N2365" s="262">
        <v>2749.48</v>
      </c>
      <c r="P2365" s="243" t="s">
        <v>18826</v>
      </c>
      <c r="Q2365" s="244">
        <v>2454.7600000000002</v>
      </c>
      <c r="R2365" s="104"/>
      <c r="S2365" s="235" t="s">
        <v>15919</v>
      </c>
      <c r="T2365" s="236">
        <v>8791.3799999999992</v>
      </c>
      <c r="V2365" s="266" t="s">
        <v>40865</v>
      </c>
      <c r="W2365" s="267">
        <v>66079.34</v>
      </c>
      <c r="Y2365" s="245" t="s">
        <v>12464</v>
      </c>
      <c r="Z2365" s="246">
        <v>630</v>
      </c>
    </row>
    <row r="2366" spans="1:26" ht="14.5" x14ac:dyDescent="0.35">
      <c r="A2366" s="259" t="s">
        <v>39536</v>
      </c>
      <c r="B2366" s="259"/>
      <c r="C2366" s="260">
        <v>17717.28</v>
      </c>
      <c r="E2366" s="239" t="s">
        <v>2627</v>
      </c>
      <c r="F2366" s="239"/>
      <c r="G2366" s="240">
        <v>73748.27</v>
      </c>
      <c r="M2366" s="261" t="s">
        <v>41683</v>
      </c>
      <c r="N2366" s="262">
        <v>76116</v>
      </c>
      <c r="P2366" s="243" t="s">
        <v>18827</v>
      </c>
      <c r="Q2366" s="244">
        <v>5854.16</v>
      </c>
      <c r="R2366" s="104"/>
      <c r="S2366" s="235" t="s">
        <v>15920</v>
      </c>
      <c r="T2366" s="236">
        <v>672.49</v>
      </c>
      <c r="V2366" s="266" t="s">
        <v>40878</v>
      </c>
      <c r="W2366" s="267">
        <v>17717.28</v>
      </c>
      <c r="Y2366" s="245" t="s">
        <v>12911</v>
      </c>
      <c r="Z2366" s="246">
        <v>1647.03</v>
      </c>
    </row>
    <row r="2367" spans="1:26" ht="14.5" x14ac:dyDescent="0.35">
      <c r="A2367" s="259" t="s">
        <v>39537</v>
      </c>
      <c r="B2367" s="259"/>
      <c r="C2367" s="260">
        <v>14690.02</v>
      </c>
      <c r="E2367" s="239" t="s">
        <v>2628</v>
      </c>
      <c r="F2367" s="239"/>
      <c r="G2367" s="240">
        <v>411942.24</v>
      </c>
      <c r="M2367" s="261" t="s">
        <v>51113</v>
      </c>
      <c r="N2367" s="262">
        <v>17223.439999999999</v>
      </c>
      <c r="P2367" s="243" t="s">
        <v>18828</v>
      </c>
      <c r="Q2367" s="244">
        <v>10464.56</v>
      </c>
      <c r="R2367" s="104"/>
      <c r="S2367" s="235" t="s">
        <v>15921</v>
      </c>
      <c r="T2367" s="236">
        <v>52.07</v>
      </c>
      <c r="V2367" s="266" t="s">
        <v>40883</v>
      </c>
      <c r="W2367" s="267">
        <v>14690.02</v>
      </c>
      <c r="Y2367" s="245" t="s">
        <v>13207</v>
      </c>
      <c r="Z2367" s="246">
        <v>24171.59</v>
      </c>
    </row>
    <row r="2368" spans="1:26" ht="14.5" x14ac:dyDescent="0.35">
      <c r="A2368" s="259" t="s">
        <v>39538</v>
      </c>
      <c r="B2368" s="259"/>
      <c r="C2368" s="260">
        <v>2000</v>
      </c>
      <c r="E2368" s="239" t="s">
        <v>2629</v>
      </c>
      <c r="F2368" s="239"/>
      <c r="G2368" s="240">
        <v>54134.05</v>
      </c>
      <c r="M2368" s="261" t="s">
        <v>41684</v>
      </c>
      <c r="N2368" s="262">
        <v>212672.57</v>
      </c>
      <c r="P2368" s="243" t="s">
        <v>18829</v>
      </c>
      <c r="Q2368" s="244">
        <v>40875.449999999997</v>
      </c>
      <c r="R2368" s="104"/>
      <c r="S2368" s="235" t="s">
        <v>34465</v>
      </c>
      <c r="T2368" s="236">
        <v>3214.38</v>
      </c>
      <c r="V2368" s="266" t="s">
        <v>40887</v>
      </c>
      <c r="W2368" s="267">
        <v>2000</v>
      </c>
      <c r="Y2368" s="245" t="s">
        <v>10779</v>
      </c>
      <c r="Z2368" s="246">
        <v>240300.01</v>
      </c>
    </row>
    <row r="2369" spans="1:26" ht="14.5" x14ac:dyDescent="0.35">
      <c r="A2369" s="259" t="s">
        <v>39540</v>
      </c>
      <c r="B2369" s="259"/>
      <c r="C2369" s="260">
        <v>19776.73</v>
      </c>
      <c r="E2369" s="239" t="s">
        <v>2630</v>
      </c>
      <c r="F2369" s="239"/>
      <c r="G2369" s="240">
        <v>24205.24</v>
      </c>
      <c r="M2369" s="261" t="s">
        <v>49994</v>
      </c>
      <c r="N2369" s="262">
        <v>2188.4699999999998</v>
      </c>
      <c r="P2369" s="243" t="s">
        <v>18830</v>
      </c>
      <c r="Q2369" s="244">
        <v>12125.67</v>
      </c>
      <c r="R2369" s="104"/>
      <c r="S2369" s="235" t="s">
        <v>15922</v>
      </c>
      <c r="T2369" s="236">
        <v>39161.620000000003</v>
      </c>
      <c r="V2369" s="266" t="s">
        <v>40896</v>
      </c>
      <c r="W2369" s="267">
        <v>19776.73</v>
      </c>
      <c r="Y2369" s="245" t="s">
        <v>7611</v>
      </c>
      <c r="Z2369" s="246">
        <v>45539</v>
      </c>
    </row>
    <row r="2370" spans="1:26" ht="14.5" x14ac:dyDescent="0.35">
      <c r="A2370" s="259" t="s">
        <v>39542</v>
      </c>
      <c r="B2370" s="259"/>
      <c r="C2370" s="260">
        <v>33954.47</v>
      </c>
      <c r="E2370" s="239" t="s">
        <v>2631</v>
      </c>
      <c r="F2370" s="239"/>
      <c r="G2370" s="240">
        <v>19344.09</v>
      </c>
      <c r="M2370" s="261" t="s">
        <v>42962</v>
      </c>
      <c r="N2370" s="262">
        <v>162627.76</v>
      </c>
      <c r="P2370" s="243" t="s">
        <v>18831</v>
      </c>
      <c r="Q2370" s="244">
        <v>5739.36</v>
      </c>
      <c r="R2370" s="104"/>
      <c r="S2370" s="235" t="s">
        <v>15923</v>
      </c>
      <c r="T2370" s="236">
        <v>19859.400000000001</v>
      </c>
      <c r="V2370" s="266" t="s">
        <v>40905</v>
      </c>
      <c r="W2370" s="267">
        <v>33954.47</v>
      </c>
      <c r="Y2370" s="245" t="s">
        <v>7812</v>
      </c>
      <c r="Z2370" s="246">
        <v>775</v>
      </c>
    </row>
    <row r="2371" spans="1:26" ht="14.5" x14ac:dyDescent="0.35">
      <c r="A2371" s="259" t="s">
        <v>39545</v>
      </c>
      <c r="B2371" s="259"/>
      <c r="C2371" s="260">
        <v>39185.85</v>
      </c>
      <c r="E2371" s="239" t="s">
        <v>2632</v>
      </c>
      <c r="F2371" s="239"/>
      <c r="G2371" s="240">
        <v>11769</v>
      </c>
      <c r="M2371" s="261" t="s">
        <v>42963</v>
      </c>
      <c r="N2371" s="262">
        <v>500807.13</v>
      </c>
      <c r="P2371" s="243" t="s">
        <v>18832</v>
      </c>
      <c r="Q2371" s="244">
        <v>627.36</v>
      </c>
      <c r="R2371" s="104"/>
      <c r="S2371" s="235" t="s">
        <v>15924</v>
      </c>
      <c r="T2371" s="236">
        <v>137886.39999999999</v>
      </c>
      <c r="V2371" s="266" t="s">
        <v>40919</v>
      </c>
      <c r="W2371" s="267">
        <v>39185.85</v>
      </c>
      <c r="Y2371" s="245" t="s">
        <v>8014</v>
      </c>
      <c r="Z2371" s="246">
        <v>2841</v>
      </c>
    </row>
    <row r="2372" spans="1:26" ht="14.5" x14ac:dyDescent="0.35">
      <c r="A2372" s="259" t="s">
        <v>39546</v>
      </c>
      <c r="B2372" s="259"/>
      <c r="C2372" s="260">
        <v>32511.9</v>
      </c>
      <c r="E2372" s="239" t="s">
        <v>2633</v>
      </c>
      <c r="F2372" s="239"/>
      <c r="G2372" s="240">
        <v>111436.94</v>
      </c>
      <c r="M2372" s="261" t="s">
        <v>41685</v>
      </c>
      <c r="N2372" s="262">
        <v>77657.11</v>
      </c>
      <c r="P2372" s="243" t="s">
        <v>18833</v>
      </c>
      <c r="Q2372" s="244">
        <v>7800</v>
      </c>
      <c r="R2372" s="104"/>
      <c r="S2372" s="235" t="s">
        <v>15925</v>
      </c>
      <c r="T2372" s="236">
        <v>47951.86</v>
      </c>
      <c r="V2372" s="266" t="s">
        <v>40924</v>
      </c>
      <c r="W2372" s="267">
        <v>32511.9</v>
      </c>
      <c r="Y2372" s="245" t="s">
        <v>8288</v>
      </c>
      <c r="Z2372" s="246">
        <v>78279</v>
      </c>
    </row>
    <row r="2373" spans="1:26" ht="14.5" x14ac:dyDescent="0.35">
      <c r="A2373" s="259" t="s">
        <v>39547</v>
      </c>
      <c r="B2373" s="259"/>
      <c r="C2373" s="260">
        <v>10445.32</v>
      </c>
      <c r="E2373" s="239" t="s">
        <v>2634</v>
      </c>
      <c r="F2373" s="239"/>
      <c r="G2373" s="240">
        <v>217371</v>
      </c>
      <c r="M2373" s="261" t="s">
        <v>42964</v>
      </c>
      <c r="N2373" s="262">
        <v>49206.38</v>
      </c>
      <c r="P2373" s="243" t="s">
        <v>18834</v>
      </c>
      <c r="Q2373" s="244">
        <v>27538.84</v>
      </c>
      <c r="R2373" s="104"/>
      <c r="S2373" s="235" t="s">
        <v>15926</v>
      </c>
      <c r="T2373" s="236">
        <v>144490.63</v>
      </c>
      <c r="V2373" s="266" t="s">
        <v>40929</v>
      </c>
      <c r="W2373" s="267">
        <v>10445.32</v>
      </c>
      <c r="Y2373" s="245" t="s">
        <v>8696</v>
      </c>
      <c r="Z2373" s="246">
        <v>10169</v>
      </c>
    </row>
    <row r="2374" spans="1:26" ht="14.5" x14ac:dyDescent="0.35">
      <c r="A2374" s="259" t="s">
        <v>39549</v>
      </c>
      <c r="B2374" s="259"/>
      <c r="C2374" s="260">
        <v>9959.2900000000009</v>
      </c>
      <c r="E2374" s="239" t="s">
        <v>2635</v>
      </c>
      <c r="F2374" s="239"/>
      <c r="G2374" s="240">
        <v>296070.63</v>
      </c>
      <c r="M2374" s="261" t="s">
        <v>42965</v>
      </c>
      <c r="N2374" s="262">
        <v>1036.8599999999999</v>
      </c>
      <c r="P2374" s="243" t="s">
        <v>15124</v>
      </c>
      <c r="Q2374" s="244">
        <v>24019.47</v>
      </c>
      <c r="R2374" s="104"/>
      <c r="S2374" s="235" t="s">
        <v>15927</v>
      </c>
      <c r="T2374" s="236">
        <v>17797.830000000002</v>
      </c>
      <c r="V2374" s="266" t="s">
        <v>40937</v>
      </c>
      <c r="W2374" s="267">
        <v>9959.2900000000009</v>
      </c>
      <c r="Y2374" s="245" t="s">
        <v>9077</v>
      </c>
      <c r="Z2374" s="246">
        <v>2207</v>
      </c>
    </row>
    <row r="2375" spans="1:26" ht="14.5" x14ac:dyDescent="0.35">
      <c r="A2375" s="259" t="s">
        <v>39550</v>
      </c>
      <c r="B2375" s="259"/>
      <c r="C2375" s="260">
        <v>83716.42</v>
      </c>
      <c r="E2375" s="239" t="s">
        <v>2636</v>
      </c>
      <c r="F2375" s="239"/>
      <c r="G2375" s="240">
        <v>5834</v>
      </c>
      <c r="M2375" s="261" t="s">
        <v>55871</v>
      </c>
      <c r="N2375" s="262">
        <v>11454.71</v>
      </c>
      <c r="P2375" s="243" t="s">
        <v>15125</v>
      </c>
      <c r="Q2375" s="244">
        <v>49643.27</v>
      </c>
      <c r="R2375" s="104"/>
      <c r="S2375" s="235" t="s">
        <v>15928</v>
      </c>
      <c r="T2375" s="236">
        <v>45024.85</v>
      </c>
      <c r="V2375" s="266" t="s">
        <v>40942</v>
      </c>
      <c r="W2375" s="267">
        <v>83716.42</v>
      </c>
      <c r="Y2375" s="245" t="s">
        <v>9229</v>
      </c>
      <c r="Z2375" s="246">
        <v>7894</v>
      </c>
    </row>
    <row r="2376" spans="1:26" ht="14.5" x14ac:dyDescent="0.35">
      <c r="A2376" s="259" t="s">
        <v>39551</v>
      </c>
      <c r="B2376" s="259"/>
      <c r="C2376" s="260">
        <v>28562</v>
      </c>
      <c r="E2376" s="239" t="s">
        <v>2637</v>
      </c>
      <c r="F2376" s="239"/>
      <c r="G2376" s="240">
        <v>10942</v>
      </c>
      <c r="M2376" s="261" t="s">
        <v>52989</v>
      </c>
      <c r="N2376" s="262">
        <v>148158.22</v>
      </c>
      <c r="P2376" s="243" t="s">
        <v>18835</v>
      </c>
      <c r="Q2376" s="244">
        <v>22637.66</v>
      </c>
      <c r="R2376" s="104"/>
      <c r="S2376" s="235" t="s">
        <v>15929</v>
      </c>
      <c r="T2376" s="236">
        <v>4893</v>
      </c>
      <c r="V2376" s="266" t="s">
        <v>40947</v>
      </c>
      <c r="W2376" s="267">
        <v>28562</v>
      </c>
      <c r="Y2376" s="245" t="s">
        <v>9884</v>
      </c>
      <c r="Z2376" s="246">
        <v>27163</v>
      </c>
    </row>
    <row r="2377" spans="1:26" ht="14.5" x14ac:dyDescent="0.35">
      <c r="A2377" s="259" t="s">
        <v>39562</v>
      </c>
      <c r="B2377" s="259"/>
      <c r="C2377" s="260">
        <v>5971</v>
      </c>
      <c r="E2377" s="239" t="s">
        <v>2638</v>
      </c>
      <c r="F2377" s="239"/>
      <c r="G2377" s="240">
        <v>5865</v>
      </c>
      <c r="M2377" s="261" t="s">
        <v>41686</v>
      </c>
      <c r="N2377" s="262">
        <v>42310.559999999998</v>
      </c>
      <c r="P2377" s="243" t="s">
        <v>18836</v>
      </c>
      <c r="Q2377" s="244">
        <v>59813.47</v>
      </c>
      <c r="R2377" s="104"/>
      <c r="S2377" s="235" t="s">
        <v>15930</v>
      </c>
      <c r="T2377" s="236">
        <v>12447</v>
      </c>
      <c r="V2377" s="266" t="s">
        <v>40987</v>
      </c>
      <c r="W2377" s="267">
        <v>5971</v>
      </c>
      <c r="Y2377" s="245" t="s">
        <v>10205</v>
      </c>
      <c r="Z2377" s="246">
        <v>17553.3</v>
      </c>
    </row>
    <row r="2378" spans="1:26" ht="14.5" x14ac:dyDescent="0.35">
      <c r="A2378" s="259" t="s">
        <v>39567</v>
      </c>
      <c r="B2378" s="259"/>
      <c r="C2378" s="260">
        <v>34224.86</v>
      </c>
      <c r="E2378" s="239" t="s">
        <v>2639</v>
      </c>
      <c r="F2378" s="239"/>
      <c r="G2378" s="240">
        <v>4566.12</v>
      </c>
      <c r="M2378" s="261" t="s">
        <v>47599</v>
      </c>
      <c r="N2378" s="262">
        <v>4397.88</v>
      </c>
      <c r="P2378" s="243" t="s">
        <v>18837</v>
      </c>
      <c r="Q2378" s="244">
        <v>1761.33</v>
      </c>
      <c r="R2378" s="104"/>
      <c r="S2378" s="235" t="s">
        <v>15931</v>
      </c>
      <c r="T2378" s="236">
        <v>172</v>
      </c>
      <c r="V2378" s="266" t="s">
        <v>41002</v>
      </c>
      <c r="W2378" s="267">
        <v>34224.86</v>
      </c>
      <c r="Y2378" s="245" t="s">
        <v>10318</v>
      </c>
      <c r="Z2378" s="246">
        <v>46971</v>
      </c>
    </row>
    <row r="2379" spans="1:26" ht="14.5" x14ac:dyDescent="0.35">
      <c r="A2379" s="259" t="s">
        <v>39574</v>
      </c>
      <c r="B2379" s="259"/>
      <c r="C2379" s="260">
        <v>6790.83</v>
      </c>
      <c r="E2379" s="239" t="s">
        <v>2640</v>
      </c>
      <c r="F2379" s="239"/>
      <c r="G2379" s="240">
        <v>12207.08</v>
      </c>
      <c r="M2379" s="261" t="s">
        <v>18907</v>
      </c>
      <c r="N2379" s="262">
        <v>34098.83</v>
      </c>
      <c r="P2379" s="243" t="s">
        <v>18838</v>
      </c>
      <c r="Q2379" s="244">
        <v>39415.39</v>
      </c>
      <c r="R2379" s="104"/>
      <c r="S2379" s="235" t="s">
        <v>34466</v>
      </c>
      <c r="T2379" s="236">
        <v>43893.29</v>
      </c>
      <c r="V2379" s="266" t="s">
        <v>41027</v>
      </c>
      <c r="W2379" s="267">
        <v>6790.83</v>
      </c>
      <c r="Y2379" s="245" t="s">
        <v>10403</v>
      </c>
      <c r="Z2379" s="246">
        <v>10308</v>
      </c>
    </row>
    <row r="2380" spans="1:26" ht="14.5" x14ac:dyDescent="0.35">
      <c r="A2380" s="259" t="s">
        <v>39583</v>
      </c>
      <c r="B2380" s="259"/>
      <c r="C2380" s="260">
        <v>14591.91</v>
      </c>
      <c r="E2380" s="239" t="s">
        <v>2641</v>
      </c>
      <c r="F2380" s="239"/>
      <c r="G2380" s="240">
        <v>12543</v>
      </c>
      <c r="M2380" s="261" t="s">
        <v>42966</v>
      </c>
      <c r="N2380" s="262">
        <v>9575.91</v>
      </c>
      <c r="P2380" s="243" t="s">
        <v>15126</v>
      </c>
      <c r="Q2380" s="244">
        <v>237647.5</v>
      </c>
      <c r="R2380" s="104"/>
      <c r="S2380" s="235" t="s">
        <v>34467</v>
      </c>
      <c r="T2380" s="236">
        <v>29694.12</v>
      </c>
      <c r="V2380" s="266" t="s">
        <v>41063</v>
      </c>
      <c r="W2380" s="267">
        <v>14591.91</v>
      </c>
      <c r="Y2380" s="245" t="s">
        <v>12465</v>
      </c>
      <c r="Z2380" s="246">
        <v>5839.5</v>
      </c>
    </row>
    <row r="2381" spans="1:26" ht="14.5" x14ac:dyDescent="0.35">
      <c r="A2381" s="259" t="s">
        <v>39587</v>
      </c>
      <c r="B2381" s="259"/>
      <c r="C2381" s="260">
        <v>2694.33</v>
      </c>
      <c r="E2381" s="239" t="s">
        <v>2642</v>
      </c>
      <c r="F2381" s="239"/>
      <c r="G2381" s="240">
        <v>12914</v>
      </c>
      <c r="M2381" s="261" t="s">
        <v>18908</v>
      </c>
      <c r="N2381" s="262">
        <v>101453.98</v>
      </c>
      <c r="P2381" s="243" t="s">
        <v>18839</v>
      </c>
      <c r="Q2381" s="244">
        <v>10625.83</v>
      </c>
      <c r="R2381" s="104"/>
      <c r="S2381" s="235" t="s">
        <v>34468</v>
      </c>
      <c r="T2381" s="236">
        <v>214395.73</v>
      </c>
      <c r="V2381" s="266" t="s">
        <v>41081</v>
      </c>
      <c r="W2381" s="267">
        <v>2694.33</v>
      </c>
      <c r="Y2381" s="245" t="s">
        <v>12671</v>
      </c>
      <c r="Z2381" s="246">
        <v>37226</v>
      </c>
    </row>
    <row r="2382" spans="1:26" ht="14.5" x14ac:dyDescent="0.35">
      <c r="A2382" s="259" t="s">
        <v>39591</v>
      </c>
      <c r="B2382" s="259"/>
      <c r="C2382" s="260">
        <v>28000.75</v>
      </c>
      <c r="E2382" s="239" t="s">
        <v>2643</v>
      </c>
      <c r="F2382" s="239"/>
      <c r="G2382" s="240">
        <v>1932</v>
      </c>
      <c r="M2382" s="261" t="s">
        <v>41687</v>
      </c>
      <c r="N2382" s="262">
        <v>154593.84</v>
      </c>
      <c r="P2382" s="243" t="s">
        <v>18840</v>
      </c>
      <c r="Q2382" s="244">
        <v>30613.14</v>
      </c>
      <c r="R2382" s="104"/>
      <c r="S2382" s="235" t="s">
        <v>34469</v>
      </c>
      <c r="T2382" s="236">
        <v>272896.86</v>
      </c>
      <c r="V2382" s="266" t="s">
        <v>41098</v>
      </c>
      <c r="W2382" s="267">
        <v>28000.75</v>
      </c>
      <c r="Y2382" s="245" t="s">
        <v>12912</v>
      </c>
      <c r="Z2382" s="246">
        <v>18616</v>
      </c>
    </row>
    <row r="2383" spans="1:26" ht="14.5" x14ac:dyDescent="0.35">
      <c r="A2383" s="259" t="s">
        <v>39593</v>
      </c>
      <c r="B2383" s="259"/>
      <c r="C2383" s="260">
        <v>172362.23999999999</v>
      </c>
      <c r="E2383" s="239" t="s">
        <v>2644</v>
      </c>
      <c r="F2383" s="239"/>
      <c r="G2383" s="240">
        <v>6566</v>
      </c>
      <c r="M2383" s="261" t="s">
        <v>41688</v>
      </c>
      <c r="N2383" s="262">
        <v>73816.67</v>
      </c>
      <c r="P2383" s="243" t="s">
        <v>18841</v>
      </c>
      <c r="Q2383" s="244">
        <v>427909.57</v>
      </c>
      <c r="R2383" s="104"/>
      <c r="S2383" s="235" t="s">
        <v>15932</v>
      </c>
      <c r="T2383" s="236">
        <v>137886.39999999999</v>
      </c>
      <c r="V2383" s="266" t="s">
        <v>41107</v>
      </c>
      <c r="W2383" s="267">
        <v>172362.23999999999</v>
      </c>
      <c r="Y2383" s="245" t="s">
        <v>10780</v>
      </c>
      <c r="Z2383" s="246">
        <v>311380.8</v>
      </c>
    </row>
    <row r="2384" spans="1:26" ht="14.5" x14ac:dyDescent="0.35">
      <c r="A2384" s="259" t="s">
        <v>39602</v>
      </c>
      <c r="B2384" s="259"/>
      <c r="C2384" s="260">
        <v>14734.46</v>
      </c>
      <c r="E2384" s="239" t="s">
        <v>2645</v>
      </c>
      <c r="F2384" s="239"/>
      <c r="G2384" s="240">
        <v>2901</v>
      </c>
      <c r="M2384" s="261" t="s">
        <v>51114</v>
      </c>
      <c r="N2384" s="262">
        <v>11816.67</v>
      </c>
      <c r="P2384" s="243" t="s">
        <v>18842</v>
      </c>
      <c r="Q2384" s="244">
        <v>12413.51</v>
      </c>
      <c r="R2384" s="104"/>
      <c r="S2384" s="235" t="s">
        <v>15933</v>
      </c>
      <c r="T2384" s="236">
        <v>47951.86</v>
      </c>
      <c r="V2384" s="266" t="s">
        <v>41140</v>
      </c>
      <c r="W2384" s="267">
        <v>14734.46</v>
      </c>
      <c r="Y2384" s="245" t="s">
        <v>8289</v>
      </c>
      <c r="Z2384" s="246">
        <v>8985</v>
      </c>
    </row>
    <row r="2385" spans="1:26" ht="14.5" x14ac:dyDescent="0.35">
      <c r="A2385" s="259" t="s">
        <v>39604</v>
      </c>
      <c r="B2385" s="259"/>
      <c r="C2385" s="260">
        <v>137144.53</v>
      </c>
      <c r="E2385" s="239" t="s">
        <v>2646</v>
      </c>
      <c r="F2385" s="239"/>
      <c r="G2385" s="240">
        <v>10143</v>
      </c>
      <c r="M2385" s="261" t="s">
        <v>51115</v>
      </c>
      <c r="N2385" s="262">
        <v>34184.11</v>
      </c>
      <c r="P2385" s="243" t="s">
        <v>18843</v>
      </c>
      <c r="Q2385" s="244">
        <v>1992.6</v>
      </c>
      <c r="R2385" s="104"/>
      <c r="S2385" s="235" t="s">
        <v>15934</v>
      </c>
      <c r="T2385" s="236">
        <v>144490.63</v>
      </c>
      <c r="V2385" s="266" t="s">
        <v>41150</v>
      </c>
      <c r="W2385" s="267">
        <v>137144.53</v>
      </c>
      <c r="Y2385" s="245" t="s">
        <v>10206</v>
      </c>
      <c r="Z2385" s="246">
        <v>74087.149999999994</v>
      </c>
    </row>
    <row r="2386" spans="1:26" ht="14.5" x14ac:dyDescent="0.35">
      <c r="A2386" s="259" t="s">
        <v>39606</v>
      </c>
      <c r="B2386" s="259"/>
      <c r="C2386" s="260">
        <v>4457.26</v>
      </c>
      <c r="E2386" s="239" t="s">
        <v>2647</v>
      </c>
      <c r="F2386" s="239"/>
      <c r="G2386" s="240">
        <v>6528</v>
      </c>
      <c r="M2386" s="261" t="s">
        <v>18909</v>
      </c>
      <c r="N2386" s="262">
        <v>78518.48</v>
      </c>
      <c r="P2386" s="243" t="s">
        <v>18844</v>
      </c>
      <c r="Q2386" s="244">
        <v>61447.8</v>
      </c>
      <c r="R2386" s="104"/>
      <c r="S2386" s="235" t="s">
        <v>15935</v>
      </c>
      <c r="T2386" s="236">
        <v>17797.830000000002</v>
      </c>
      <c r="V2386" s="266" t="s">
        <v>41159</v>
      </c>
      <c r="W2386" s="267">
        <v>4457.26</v>
      </c>
      <c r="Y2386" s="245" t="s">
        <v>10781</v>
      </c>
      <c r="Z2386" s="246">
        <v>83072.149999999994</v>
      </c>
    </row>
    <row r="2387" spans="1:26" ht="14.5" x14ac:dyDescent="0.35">
      <c r="A2387" s="259" t="s">
        <v>39610</v>
      </c>
      <c r="B2387" s="259"/>
      <c r="C2387" s="260">
        <v>20964.509999999998</v>
      </c>
      <c r="E2387" s="239" t="s">
        <v>2648</v>
      </c>
      <c r="F2387" s="239"/>
      <c r="G2387" s="240">
        <v>135000</v>
      </c>
      <c r="M2387" s="261" t="s">
        <v>51116</v>
      </c>
      <c r="N2387" s="262">
        <v>42620.1</v>
      </c>
      <c r="P2387" s="243" t="s">
        <v>36340</v>
      </c>
      <c r="Q2387" s="244">
        <v>539.58000000000004</v>
      </c>
      <c r="R2387" s="104"/>
      <c r="S2387" s="235" t="s">
        <v>15936</v>
      </c>
      <c r="T2387" s="236">
        <v>45024.85</v>
      </c>
      <c r="V2387" s="266" t="s">
        <v>41176</v>
      </c>
      <c r="W2387" s="267">
        <v>20964.509999999998</v>
      </c>
      <c r="Y2387" s="245" t="s">
        <v>7612</v>
      </c>
      <c r="Z2387" s="246">
        <v>22081</v>
      </c>
    </row>
    <row r="2388" spans="1:26" ht="14.5" x14ac:dyDescent="0.35">
      <c r="A2388" s="259" t="s">
        <v>39611</v>
      </c>
      <c r="B2388" s="259"/>
      <c r="C2388" s="260">
        <v>7336.11</v>
      </c>
      <c r="E2388" s="239" t="s">
        <v>2649</v>
      </c>
      <c r="F2388" s="239"/>
      <c r="G2388" s="240">
        <v>23420</v>
      </c>
      <c r="M2388" s="261" t="s">
        <v>51117</v>
      </c>
      <c r="N2388" s="262">
        <v>4998.2</v>
      </c>
      <c r="P2388" s="243" t="s">
        <v>18845</v>
      </c>
      <c r="Q2388" s="244">
        <v>3411.1</v>
      </c>
      <c r="R2388" s="104"/>
      <c r="S2388" s="235" t="s">
        <v>26942</v>
      </c>
      <c r="T2388" s="236">
        <v>43893.29</v>
      </c>
      <c r="V2388" s="266" t="s">
        <v>41181</v>
      </c>
      <c r="W2388" s="267">
        <v>7336.11</v>
      </c>
      <c r="Y2388" s="245" t="s">
        <v>7813</v>
      </c>
      <c r="Z2388" s="246">
        <v>2361</v>
      </c>
    </row>
    <row r="2389" spans="1:26" ht="14.5" x14ac:dyDescent="0.35">
      <c r="A2389" s="259" t="s">
        <v>39612</v>
      </c>
      <c r="B2389" s="259"/>
      <c r="C2389" s="260">
        <v>64391.31</v>
      </c>
      <c r="E2389" s="239" t="s">
        <v>2650</v>
      </c>
      <c r="F2389" s="239"/>
      <c r="G2389" s="240">
        <v>1555636</v>
      </c>
      <c r="M2389" s="261" t="s">
        <v>38047</v>
      </c>
      <c r="N2389" s="262">
        <v>1432873.3</v>
      </c>
      <c r="P2389" s="243" t="s">
        <v>18846</v>
      </c>
      <c r="Q2389" s="244">
        <v>10173</v>
      </c>
      <c r="R2389" s="104"/>
      <c r="S2389" s="235" t="s">
        <v>34470</v>
      </c>
      <c r="T2389" s="236">
        <v>29694.12</v>
      </c>
      <c r="V2389" s="266" t="s">
        <v>41185</v>
      </c>
      <c r="W2389" s="267">
        <v>64391.31</v>
      </c>
      <c r="Y2389" s="245" t="s">
        <v>8015</v>
      </c>
      <c r="Z2389" s="246">
        <v>711</v>
      </c>
    </row>
    <row r="2390" spans="1:26" ht="14.5" x14ac:dyDescent="0.35">
      <c r="A2390" s="259" t="s">
        <v>39614</v>
      </c>
      <c r="B2390" s="259"/>
      <c r="C2390" s="260">
        <v>12859.95</v>
      </c>
      <c r="E2390" s="239" t="s">
        <v>2651</v>
      </c>
      <c r="F2390" s="239"/>
      <c r="G2390" s="240">
        <v>7705.79</v>
      </c>
      <c r="M2390" s="261" t="s">
        <v>45047</v>
      </c>
      <c r="N2390" s="262">
        <v>94279.25</v>
      </c>
      <c r="P2390" s="243" t="s">
        <v>18847</v>
      </c>
      <c r="Q2390" s="244">
        <v>52379.93</v>
      </c>
      <c r="R2390" s="104"/>
      <c r="S2390" s="235" t="s">
        <v>26948</v>
      </c>
      <c r="T2390" s="236">
        <v>214395.73</v>
      </c>
      <c r="V2390" s="266" t="s">
        <v>41193</v>
      </c>
      <c r="W2390" s="267">
        <v>12859.95</v>
      </c>
      <c r="Y2390" s="245" t="s">
        <v>8290</v>
      </c>
      <c r="Z2390" s="246">
        <v>7090</v>
      </c>
    </row>
    <row r="2391" spans="1:26" ht="14.5" x14ac:dyDescent="0.35">
      <c r="A2391" s="259" t="s">
        <v>39616</v>
      </c>
      <c r="B2391" s="259"/>
      <c r="C2391" s="260">
        <v>14641.84</v>
      </c>
      <c r="E2391" s="239" t="s">
        <v>2652</v>
      </c>
      <c r="F2391" s="239"/>
      <c r="G2391" s="240">
        <v>14062</v>
      </c>
      <c r="M2391" s="261" t="s">
        <v>45048</v>
      </c>
      <c r="N2391" s="262">
        <v>7412.69</v>
      </c>
      <c r="P2391" s="243" t="s">
        <v>18848</v>
      </c>
      <c r="Q2391" s="244">
        <v>10692.22</v>
      </c>
      <c r="R2391" s="104"/>
      <c r="S2391" s="235" t="s">
        <v>15937</v>
      </c>
      <c r="T2391" s="236">
        <v>4893</v>
      </c>
      <c r="V2391" s="266" t="s">
        <v>41204</v>
      </c>
      <c r="W2391" s="267">
        <v>14641.84</v>
      </c>
      <c r="Y2391" s="245" t="s">
        <v>8697</v>
      </c>
      <c r="Z2391" s="246">
        <v>1185</v>
      </c>
    </row>
    <row r="2392" spans="1:26" ht="14.5" x14ac:dyDescent="0.35">
      <c r="A2392" s="259" t="s">
        <v>39619</v>
      </c>
      <c r="B2392" s="259"/>
      <c r="C2392" s="260">
        <v>37268.46</v>
      </c>
      <c r="E2392" s="239" t="s">
        <v>2653</v>
      </c>
      <c r="F2392" s="239"/>
      <c r="G2392" s="240">
        <v>7865.43</v>
      </c>
      <c r="M2392" s="261" t="s">
        <v>45049</v>
      </c>
      <c r="N2392" s="262">
        <v>5315.31</v>
      </c>
      <c r="P2392" s="243" t="s">
        <v>18849</v>
      </c>
      <c r="Q2392" s="244">
        <v>23765.1</v>
      </c>
      <c r="R2392" s="104"/>
      <c r="S2392" s="235" t="s">
        <v>15938</v>
      </c>
      <c r="T2392" s="236">
        <v>12447</v>
      </c>
      <c r="V2392" s="266" t="s">
        <v>41217</v>
      </c>
      <c r="W2392" s="267">
        <v>37268.46</v>
      </c>
      <c r="Y2392" s="245" t="s">
        <v>8958</v>
      </c>
      <c r="Z2392" s="246">
        <v>3496</v>
      </c>
    </row>
    <row r="2393" spans="1:26" ht="14.5" x14ac:dyDescent="0.35">
      <c r="A2393" s="259" t="s">
        <v>39622</v>
      </c>
      <c r="B2393" s="259"/>
      <c r="C2393" s="260">
        <v>162.86000000000001</v>
      </c>
      <c r="E2393" s="239" t="s">
        <v>2654</v>
      </c>
      <c r="F2393" s="239"/>
      <c r="G2393" s="240">
        <v>1074.8599999999999</v>
      </c>
      <c r="M2393" s="261" t="s">
        <v>55872</v>
      </c>
      <c r="N2393" s="262">
        <v>2622.75</v>
      </c>
      <c r="P2393" s="243" t="s">
        <v>18850</v>
      </c>
      <c r="Q2393" s="244">
        <v>2119.04</v>
      </c>
      <c r="R2393" s="104"/>
      <c r="S2393" s="235" t="s">
        <v>15939</v>
      </c>
      <c r="T2393" s="236">
        <v>172</v>
      </c>
      <c r="V2393" s="266" t="s">
        <v>41229</v>
      </c>
      <c r="W2393" s="267">
        <v>162.86000000000001</v>
      </c>
      <c r="Y2393" s="245" t="s">
        <v>9230</v>
      </c>
      <c r="Z2393" s="246">
        <v>9442</v>
      </c>
    </row>
    <row r="2394" spans="1:26" ht="14.5" x14ac:dyDescent="0.35">
      <c r="A2394" s="259" t="s">
        <v>39623</v>
      </c>
      <c r="B2394" s="259"/>
      <c r="C2394" s="260">
        <v>34542.699999999997</v>
      </c>
      <c r="E2394" s="239" t="s">
        <v>2655</v>
      </c>
      <c r="F2394" s="239"/>
      <c r="G2394" s="240">
        <v>11459</v>
      </c>
      <c r="M2394" s="261" t="s">
        <v>55873</v>
      </c>
      <c r="N2394" s="262">
        <v>514.54999999999995</v>
      </c>
      <c r="P2394" s="243" t="s">
        <v>18851</v>
      </c>
      <c r="Q2394" s="244">
        <v>9600</v>
      </c>
      <c r="R2394" s="104"/>
      <c r="S2394" s="235" t="s">
        <v>34471</v>
      </c>
      <c r="T2394" s="236">
        <v>272896.86</v>
      </c>
      <c r="V2394" s="266" t="s">
        <v>41234</v>
      </c>
      <c r="W2394" s="267">
        <v>34542.699999999997</v>
      </c>
      <c r="Y2394" s="245" t="s">
        <v>11914</v>
      </c>
      <c r="Z2394" s="246">
        <v>2000</v>
      </c>
    </row>
    <row r="2395" spans="1:26" ht="14.5" x14ac:dyDescent="0.35">
      <c r="A2395" s="259" t="s">
        <v>39624</v>
      </c>
      <c r="B2395" s="259"/>
      <c r="C2395" s="260">
        <v>284.70999999999998</v>
      </c>
      <c r="E2395" s="239" t="s">
        <v>2656</v>
      </c>
      <c r="F2395" s="239"/>
      <c r="G2395" s="240">
        <v>5104</v>
      </c>
      <c r="M2395" s="261" t="s">
        <v>55874</v>
      </c>
      <c r="N2395" s="262">
        <v>26588.95</v>
      </c>
      <c r="P2395" s="243" t="s">
        <v>18852</v>
      </c>
      <c r="Q2395" s="244">
        <v>56822.12</v>
      </c>
      <c r="R2395" s="104"/>
      <c r="S2395" s="235" t="s">
        <v>34472</v>
      </c>
      <c r="T2395" s="236">
        <v>682.5</v>
      </c>
      <c r="V2395" s="266" t="s">
        <v>41239</v>
      </c>
      <c r="W2395" s="267">
        <v>284.70999999999998</v>
      </c>
      <c r="Y2395" s="245" t="s">
        <v>9885</v>
      </c>
      <c r="Z2395" s="246">
        <v>3354</v>
      </c>
    </row>
    <row r="2396" spans="1:26" ht="14.5" x14ac:dyDescent="0.35">
      <c r="A2396" s="259" t="s">
        <v>39627</v>
      </c>
      <c r="B2396" s="259"/>
      <c r="C2396" s="260">
        <v>118436.88</v>
      </c>
      <c r="E2396" s="239" t="s">
        <v>2657</v>
      </c>
      <c r="F2396" s="239"/>
      <c r="G2396" s="240">
        <v>149086</v>
      </c>
      <c r="M2396" s="261" t="s">
        <v>55875</v>
      </c>
      <c r="N2396" s="262">
        <v>764</v>
      </c>
      <c r="P2396" s="243" t="s">
        <v>18853</v>
      </c>
      <c r="Q2396" s="244">
        <v>435200</v>
      </c>
      <c r="R2396" s="104"/>
      <c r="S2396" s="235" t="s">
        <v>34473</v>
      </c>
      <c r="T2396" s="236">
        <v>154</v>
      </c>
      <c r="V2396" s="266" t="s">
        <v>41252</v>
      </c>
      <c r="W2396" s="267">
        <v>118436.88</v>
      </c>
      <c r="Y2396" s="245" t="s">
        <v>10207</v>
      </c>
      <c r="Z2396" s="246">
        <v>5014</v>
      </c>
    </row>
    <row r="2397" spans="1:26" ht="14.5" x14ac:dyDescent="0.35">
      <c r="A2397" s="259" t="s">
        <v>39630</v>
      </c>
      <c r="B2397" s="259"/>
      <c r="C2397" s="260">
        <v>86104.52</v>
      </c>
      <c r="E2397" s="239" t="s">
        <v>2658</v>
      </c>
      <c r="F2397" s="239"/>
      <c r="G2397" s="240">
        <v>5324.89</v>
      </c>
      <c r="M2397" s="261" t="s">
        <v>52990</v>
      </c>
      <c r="N2397" s="262">
        <v>31171.06</v>
      </c>
      <c r="P2397" s="243" t="s">
        <v>18854</v>
      </c>
      <c r="Q2397" s="244">
        <v>102000</v>
      </c>
      <c r="R2397" s="104"/>
      <c r="S2397" s="235" t="s">
        <v>34474</v>
      </c>
      <c r="T2397" s="236">
        <v>1591.23</v>
      </c>
      <c r="V2397" s="266" t="s">
        <v>41264</v>
      </c>
      <c r="W2397" s="267">
        <v>86104.52</v>
      </c>
      <c r="Y2397" s="245" t="s">
        <v>10319</v>
      </c>
      <c r="Z2397" s="246">
        <v>11589</v>
      </c>
    </row>
    <row r="2398" spans="1:26" ht="14.5" x14ac:dyDescent="0.35">
      <c r="A2398" s="259" t="s">
        <v>39633</v>
      </c>
      <c r="B2398" s="259"/>
      <c r="C2398" s="260">
        <v>15073.08</v>
      </c>
      <c r="E2398" s="239" t="s">
        <v>2659</v>
      </c>
      <c r="F2398" s="239"/>
      <c r="G2398" s="240">
        <v>4074</v>
      </c>
      <c r="M2398" s="261" t="s">
        <v>41689</v>
      </c>
      <c r="N2398" s="262">
        <v>886787.81</v>
      </c>
      <c r="P2398" s="243" t="s">
        <v>18855</v>
      </c>
      <c r="Q2398" s="244">
        <v>30737</v>
      </c>
      <c r="R2398" s="104"/>
      <c r="S2398" s="235" t="s">
        <v>34475</v>
      </c>
      <c r="T2398" s="236">
        <v>6204.27</v>
      </c>
      <c r="V2398" s="266" t="s">
        <v>41275</v>
      </c>
      <c r="W2398" s="267">
        <v>15073.08</v>
      </c>
      <c r="Y2398" s="245" t="s">
        <v>10404</v>
      </c>
      <c r="Z2398" s="246">
        <v>2623</v>
      </c>
    </row>
    <row r="2399" spans="1:26" ht="14.5" x14ac:dyDescent="0.35">
      <c r="A2399" s="259" t="s">
        <v>39634</v>
      </c>
      <c r="B2399" s="259"/>
      <c r="C2399" s="260">
        <v>2146.1999999999998</v>
      </c>
      <c r="E2399" s="239" t="s">
        <v>2660</v>
      </c>
      <c r="F2399" s="239"/>
      <c r="G2399" s="240">
        <v>937221</v>
      </c>
      <c r="M2399" s="261" t="s">
        <v>18911</v>
      </c>
      <c r="N2399" s="262">
        <v>1760257.79</v>
      </c>
      <c r="P2399" s="243" t="s">
        <v>18856</v>
      </c>
      <c r="Q2399" s="244">
        <v>75086</v>
      </c>
      <c r="R2399" s="104"/>
      <c r="S2399" s="235" t="s">
        <v>26983</v>
      </c>
      <c r="T2399" s="236">
        <v>682.5</v>
      </c>
      <c r="V2399" s="266" t="s">
        <v>41281</v>
      </c>
      <c r="W2399" s="267">
        <v>2146.1999999999998</v>
      </c>
      <c r="Y2399" s="245" t="s">
        <v>12466</v>
      </c>
      <c r="Z2399" s="246">
        <v>2398</v>
      </c>
    </row>
    <row r="2400" spans="1:26" ht="14.5" x14ac:dyDescent="0.35">
      <c r="A2400" s="259" t="s">
        <v>39638</v>
      </c>
      <c r="B2400" s="259"/>
      <c r="C2400" s="260">
        <v>8401.4500000000007</v>
      </c>
      <c r="E2400" s="239" t="s">
        <v>2661</v>
      </c>
      <c r="F2400" s="239"/>
      <c r="G2400" s="240">
        <v>63663</v>
      </c>
      <c r="M2400" s="261" t="s">
        <v>35162</v>
      </c>
      <c r="N2400" s="262">
        <v>29691.65</v>
      </c>
      <c r="P2400" s="243" t="s">
        <v>18857</v>
      </c>
      <c r="Q2400" s="244">
        <v>162724</v>
      </c>
      <c r="R2400" s="104"/>
      <c r="S2400" s="235" t="s">
        <v>34476</v>
      </c>
      <c r="T2400" s="236">
        <v>154</v>
      </c>
      <c r="V2400" s="266" t="s">
        <v>41299</v>
      </c>
      <c r="W2400" s="267">
        <v>8401.4500000000007</v>
      </c>
      <c r="Y2400" s="245" t="s">
        <v>12673</v>
      </c>
      <c r="Z2400" s="246">
        <v>9666</v>
      </c>
    </row>
    <row r="2401" spans="1:26" ht="14.5" x14ac:dyDescent="0.35">
      <c r="A2401" s="259" t="s">
        <v>39639</v>
      </c>
      <c r="B2401" s="259"/>
      <c r="C2401" s="260">
        <v>60737.279999999999</v>
      </c>
      <c r="E2401" s="239" t="s">
        <v>2662</v>
      </c>
      <c r="F2401" s="239"/>
      <c r="G2401" s="240">
        <v>10523</v>
      </c>
      <c r="M2401" s="261" t="s">
        <v>49995</v>
      </c>
      <c r="N2401" s="262">
        <v>10045</v>
      </c>
      <c r="P2401" s="243" t="s">
        <v>18858</v>
      </c>
      <c r="Q2401" s="244">
        <v>330.69</v>
      </c>
      <c r="R2401" s="104"/>
      <c r="S2401" s="235" t="s">
        <v>26985</v>
      </c>
      <c r="T2401" s="236">
        <v>1591.23</v>
      </c>
      <c r="V2401" s="266" t="s">
        <v>41304</v>
      </c>
      <c r="W2401" s="267">
        <v>60737.279999999999</v>
      </c>
      <c r="Y2401" s="245" t="s">
        <v>12914</v>
      </c>
      <c r="Z2401" s="246">
        <v>4724</v>
      </c>
    </row>
    <row r="2402" spans="1:26" ht="14.5" x14ac:dyDescent="0.35">
      <c r="A2402" s="259" t="s">
        <v>39640</v>
      </c>
      <c r="B2402" s="259"/>
      <c r="C2402" s="260">
        <v>14937.92</v>
      </c>
      <c r="E2402" s="239" t="s">
        <v>2663</v>
      </c>
      <c r="F2402" s="239"/>
      <c r="G2402" s="240">
        <v>5107</v>
      </c>
      <c r="M2402" s="261" t="s">
        <v>35163</v>
      </c>
      <c r="N2402" s="262">
        <v>192041.74</v>
      </c>
      <c r="P2402" s="243" t="s">
        <v>15127</v>
      </c>
      <c r="Q2402" s="244">
        <v>3410.84</v>
      </c>
      <c r="R2402" s="104"/>
      <c r="S2402" s="235" t="s">
        <v>26988</v>
      </c>
      <c r="T2402" s="236">
        <v>6204.27</v>
      </c>
      <c r="V2402" s="266" t="s">
        <v>41309</v>
      </c>
      <c r="W2402" s="267">
        <v>14937.92</v>
      </c>
      <c r="Y2402" s="245" t="s">
        <v>13210</v>
      </c>
      <c r="Z2402" s="246">
        <v>25881</v>
      </c>
    </row>
    <row r="2403" spans="1:26" ht="14.5" x14ac:dyDescent="0.35">
      <c r="A2403" s="259" t="s">
        <v>39642</v>
      </c>
      <c r="B2403" s="259"/>
      <c r="C2403" s="260">
        <v>18579.740000000002</v>
      </c>
      <c r="E2403" s="239" t="s">
        <v>2664</v>
      </c>
      <c r="F2403" s="239"/>
      <c r="G2403" s="240">
        <v>15550</v>
      </c>
      <c r="M2403" s="261" t="s">
        <v>45050</v>
      </c>
      <c r="N2403" s="262">
        <v>435</v>
      </c>
      <c r="P2403" s="243" t="s">
        <v>18859</v>
      </c>
      <c r="Q2403" s="244">
        <v>337486.27</v>
      </c>
      <c r="R2403" s="104"/>
      <c r="S2403" s="235" t="s">
        <v>15940</v>
      </c>
      <c r="T2403" s="236">
        <v>2491</v>
      </c>
      <c r="V2403" s="266" t="s">
        <v>41317</v>
      </c>
      <c r="W2403" s="267">
        <v>18579.740000000002</v>
      </c>
      <c r="Y2403" s="245" t="s">
        <v>10782</v>
      </c>
      <c r="Z2403" s="246">
        <v>113615</v>
      </c>
    </row>
    <row r="2404" spans="1:26" ht="14.5" x14ac:dyDescent="0.35">
      <c r="A2404" s="259" t="s">
        <v>39643</v>
      </c>
      <c r="B2404" s="259"/>
      <c r="C2404" s="260">
        <v>24900</v>
      </c>
      <c r="E2404" s="239" t="s">
        <v>2665</v>
      </c>
      <c r="F2404" s="239"/>
      <c r="G2404" s="240">
        <v>19837.96</v>
      </c>
      <c r="M2404" s="261" t="s">
        <v>35164</v>
      </c>
      <c r="N2404" s="262">
        <v>50064.59</v>
      </c>
      <c r="P2404" s="243" t="s">
        <v>18860</v>
      </c>
      <c r="Q2404" s="244">
        <v>74287.759999999995</v>
      </c>
      <c r="R2404" s="104"/>
      <c r="S2404" s="235" t="s">
        <v>15941</v>
      </c>
      <c r="T2404" s="236">
        <v>419</v>
      </c>
      <c r="V2404" s="266" t="s">
        <v>41322</v>
      </c>
      <c r="W2404" s="267">
        <v>24900</v>
      </c>
      <c r="Y2404" s="245" t="s">
        <v>9886</v>
      </c>
      <c r="Z2404" s="246">
        <v>1366</v>
      </c>
    </row>
    <row r="2405" spans="1:26" ht="14.5" x14ac:dyDescent="0.35">
      <c r="A2405" s="259" t="s">
        <v>39644</v>
      </c>
      <c r="B2405" s="259"/>
      <c r="C2405" s="260">
        <v>2346.64</v>
      </c>
      <c r="E2405" s="239" t="s">
        <v>2666</v>
      </c>
      <c r="F2405" s="239"/>
      <c r="G2405" s="240">
        <v>199202.04</v>
      </c>
      <c r="M2405" s="261" t="s">
        <v>35165</v>
      </c>
      <c r="N2405" s="262">
        <v>264987.99</v>
      </c>
      <c r="P2405" s="243" t="s">
        <v>15128</v>
      </c>
      <c r="Q2405" s="244">
        <v>28225</v>
      </c>
      <c r="R2405" s="104"/>
      <c r="S2405" s="235" t="s">
        <v>34477</v>
      </c>
      <c r="T2405" s="236">
        <v>2381.75</v>
      </c>
      <c r="V2405" s="266" t="s">
        <v>41327</v>
      </c>
      <c r="W2405" s="267">
        <v>2346.64</v>
      </c>
      <c r="Y2405" s="245" t="s">
        <v>10783</v>
      </c>
      <c r="Z2405" s="246">
        <v>1366</v>
      </c>
    </row>
    <row r="2406" spans="1:26" ht="14.5" x14ac:dyDescent="0.35">
      <c r="A2406" s="259" t="s">
        <v>39645</v>
      </c>
      <c r="B2406" s="259"/>
      <c r="C2406" s="260">
        <v>2926.35</v>
      </c>
      <c r="E2406" s="239" t="s">
        <v>2667</v>
      </c>
      <c r="F2406" s="239"/>
      <c r="G2406" s="240">
        <v>48215</v>
      </c>
      <c r="M2406" s="261" t="s">
        <v>35166</v>
      </c>
      <c r="N2406" s="262">
        <v>714.67</v>
      </c>
      <c r="P2406" s="243" t="s">
        <v>15129</v>
      </c>
      <c r="Q2406" s="244">
        <v>21622.43</v>
      </c>
      <c r="R2406" s="104"/>
      <c r="S2406" s="235" t="s">
        <v>27001</v>
      </c>
      <c r="T2406" s="236">
        <v>2381.75</v>
      </c>
      <c r="V2406" s="266" t="s">
        <v>41332</v>
      </c>
      <c r="W2406" s="267">
        <v>2926.35</v>
      </c>
      <c r="Y2406" s="245" t="s">
        <v>7613</v>
      </c>
      <c r="Z2406" s="246">
        <v>75024</v>
      </c>
    </row>
    <row r="2407" spans="1:26" ht="14.5" x14ac:dyDescent="0.35">
      <c r="A2407" s="259" t="s">
        <v>39647</v>
      </c>
      <c r="B2407" s="259"/>
      <c r="C2407" s="260">
        <v>1307.01</v>
      </c>
      <c r="E2407" s="239" t="s">
        <v>2668</v>
      </c>
      <c r="F2407" s="239"/>
      <c r="G2407" s="240">
        <v>11218</v>
      </c>
      <c r="M2407" s="261" t="s">
        <v>45051</v>
      </c>
      <c r="N2407" s="262">
        <v>28449</v>
      </c>
      <c r="P2407" s="243" t="s">
        <v>18861</v>
      </c>
      <c r="Q2407" s="244">
        <v>4113.9399999999996</v>
      </c>
      <c r="R2407" s="104"/>
      <c r="S2407" s="235" t="s">
        <v>15942</v>
      </c>
      <c r="T2407" s="236">
        <v>2910</v>
      </c>
      <c r="V2407" s="266" t="s">
        <v>41340</v>
      </c>
      <c r="W2407" s="267">
        <v>1307.01</v>
      </c>
      <c r="Y2407" s="245" t="s">
        <v>7815</v>
      </c>
      <c r="Z2407" s="246">
        <v>8402.08</v>
      </c>
    </row>
    <row r="2408" spans="1:26" ht="14.5" x14ac:dyDescent="0.35">
      <c r="A2408" s="259" t="s">
        <v>39649</v>
      </c>
      <c r="B2408" s="259"/>
      <c r="C2408" s="260">
        <v>667.71</v>
      </c>
      <c r="E2408" s="239" t="s">
        <v>2669</v>
      </c>
      <c r="F2408" s="239"/>
      <c r="G2408" s="240">
        <v>80285</v>
      </c>
      <c r="M2408" s="261" t="s">
        <v>18912</v>
      </c>
      <c r="N2408" s="262">
        <v>1141784.3999999999</v>
      </c>
      <c r="P2408" s="243" t="s">
        <v>18862</v>
      </c>
      <c r="Q2408" s="244">
        <v>76324.98</v>
      </c>
      <c r="R2408" s="104"/>
      <c r="S2408" s="235" t="s">
        <v>34478</v>
      </c>
      <c r="T2408" s="236">
        <v>210.29</v>
      </c>
      <c r="V2408" s="266" t="s">
        <v>41349</v>
      </c>
      <c r="W2408" s="267">
        <v>667.71</v>
      </c>
      <c r="Y2408" s="245" t="s">
        <v>8016</v>
      </c>
      <c r="Z2408" s="246">
        <v>3626</v>
      </c>
    </row>
    <row r="2409" spans="1:26" ht="14.5" x14ac:dyDescent="0.35">
      <c r="A2409" s="259" t="s">
        <v>39651</v>
      </c>
      <c r="B2409" s="259"/>
      <c r="C2409" s="260">
        <v>6627.33</v>
      </c>
      <c r="E2409" s="239" t="s">
        <v>2670</v>
      </c>
      <c r="F2409" s="239"/>
      <c r="G2409" s="240">
        <v>1311220</v>
      </c>
      <c r="M2409" s="261" t="s">
        <v>41690</v>
      </c>
      <c r="N2409" s="262">
        <v>73593.2</v>
      </c>
      <c r="P2409" s="243" t="s">
        <v>15130</v>
      </c>
      <c r="Q2409" s="244">
        <v>13200</v>
      </c>
      <c r="R2409" s="104"/>
      <c r="S2409" s="235" t="s">
        <v>34479</v>
      </c>
      <c r="T2409" s="236">
        <v>341.05</v>
      </c>
      <c r="V2409" s="266" t="s">
        <v>41358</v>
      </c>
      <c r="W2409" s="267">
        <v>6627.33</v>
      </c>
      <c r="Y2409" s="245" t="s">
        <v>8291</v>
      </c>
      <c r="Z2409" s="246">
        <v>37936</v>
      </c>
    </row>
    <row r="2410" spans="1:26" ht="14.5" x14ac:dyDescent="0.35">
      <c r="A2410" s="259" t="s">
        <v>39652</v>
      </c>
      <c r="B2410" s="259"/>
      <c r="C2410" s="260">
        <v>139546.72</v>
      </c>
      <c r="E2410" s="239" t="s">
        <v>2671</v>
      </c>
      <c r="F2410" s="239"/>
      <c r="G2410" s="240">
        <v>6025.33</v>
      </c>
      <c r="M2410" s="261" t="s">
        <v>42967</v>
      </c>
      <c r="N2410" s="262">
        <v>3596150</v>
      </c>
      <c r="P2410" s="243" t="s">
        <v>15131</v>
      </c>
      <c r="Q2410" s="244">
        <v>37086.339999999997</v>
      </c>
      <c r="R2410" s="104"/>
      <c r="S2410" s="235" t="s">
        <v>34480</v>
      </c>
      <c r="T2410" s="236">
        <v>776.66</v>
      </c>
      <c r="V2410" s="266" t="s">
        <v>41363</v>
      </c>
      <c r="W2410" s="267">
        <v>139546.72</v>
      </c>
      <c r="Y2410" s="245" t="s">
        <v>8484</v>
      </c>
      <c r="Z2410" s="246">
        <v>23154</v>
      </c>
    </row>
    <row r="2411" spans="1:26" ht="14.5" x14ac:dyDescent="0.35">
      <c r="A2411" s="259" t="s">
        <v>39658</v>
      </c>
      <c r="B2411" s="259"/>
      <c r="C2411" s="260">
        <v>12353.91</v>
      </c>
      <c r="E2411" s="239" t="s">
        <v>2672</v>
      </c>
      <c r="F2411" s="239"/>
      <c r="G2411" s="240">
        <v>1123.5899999999999</v>
      </c>
      <c r="M2411" s="261" t="s">
        <v>35167</v>
      </c>
      <c r="N2411" s="262">
        <v>9277</v>
      </c>
      <c r="P2411" s="243" t="s">
        <v>18863</v>
      </c>
      <c r="Q2411" s="244">
        <v>49962.79</v>
      </c>
      <c r="R2411" s="104"/>
      <c r="S2411" s="235" t="s">
        <v>34481</v>
      </c>
      <c r="T2411" s="236">
        <v>1375</v>
      </c>
      <c r="V2411" s="266" t="s">
        <v>41387</v>
      </c>
      <c r="W2411" s="267">
        <v>12353.91</v>
      </c>
      <c r="Y2411" s="245" t="s">
        <v>8698</v>
      </c>
      <c r="Z2411" s="246">
        <v>6043</v>
      </c>
    </row>
    <row r="2412" spans="1:26" ht="14.5" x14ac:dyDescent="0.35">
      <c r="A2412" s="259" t="s">
        <v>39661</v>
      </c>
      <c r="B2412" s="259"/>
      <c r="C2412" s="260">
        <v>15838.2</v>
      </c>
      <c r="E2412" s="239" t="s">
        <v>2673</v>
      </c>
      <c r="F2412" s="239"/>
      <c r="G2412" s="240">
        <v>15092</v>
      </c>
      <c r="M2412" s="261" t="s">
        <v>18913</v>
      </c>
      <c r="N2412" s="262">
        <v>608838.39</v>
      </c>
      <c r="P2412" s="243" t="s">
        <v>18864</v>
      </c>
      <c r="Q2412" s="244">
        <v>2653.83</v>
      </c>
      <c r="R2412" s="104"/>
      <c r="S2412" s="235" t="s">
        <v>34482</v>
      </c>
      <c r="T2412" s="236">
        <v>210.29</v>
      </c>
      <c r="V2412" s="266" t="s">
        <v>41401</v>
      </c>
      <c r="W2412" s="267">
        <v>15838.2</v>
      </c>
      <c r="Y2412" s="245" t="s">
        <v>8959</v>
      </c>
      <c r="Z2412" s="246">
        <v>33550</v>
      </c>
    </row>
    <row r="2413" spans="1:26" ht="14.5" x14ac:dyDescent="0.35">
      <c r="A2413" s="259" t="s">
        <v>39678</v>
      </c>
      <c r="B2413" s="259"/>
      <c r="C2413" s="260">
        <v>5101.88</v>
      </c>
      <c r="E2413" s="239" t="s">
        <v>2674</v>
      </c>
      <c r="F2413" s="239"/>
      <c r="G2413" s="240">
        <v>13103</v>
      </c>
      <c r="M2413" s="261" t="s">
        <v>41691</v>
      </c>
      <c r="N2413" s="262">
        <v>1009657.2</v>
      </c>
      <c r="P2413" s="243" t="s">
        <v>18865</v>
      </c>
      <c r="Q2413" s="244">
        <v>27506.6</v>
      </c>
      <c r="R2413" s="104"/>
      <c r="S2413" s="235" t="s">
        <v>34483</v>
      </c>
      <c r="T2413" s="236">
        <v>341.05</v>
      </c>
      <c r="V2413" s="266" t="s">
        <v>41458</v>
      </c>
      <c r="W2413" s="267">
        <v>5101.88</v>
      </c>
      <c r="Y2413" s="245" t="s">
        <v>9231</v>
      </c>
      <c r="Z2413" s="246">
        <v>45179</v>
      </c>
    </row>
    <row r="2414" spans="1:26" ht="14.5" x14ac:dyDescent="0.35">
      <c r="A2414" s="259" t="s">
        <v>39679</v>
      </c>
      <c r="B2414" s="259"/>
      <c r="C2414" s="260">
        <v>10506.92</v>
      </c>
      <c r="E2414" s="239" t="s">
        <v>2675</v>
      </c>
      <c r="F2414" s="239"/>
      <c r="G2414" s="240">
        <v>40519</v>
      </c>
      <c r="M2414" s="261" t="s">
        <v>41692</v>
      </c>
      <c r="N2414" s="262">
        <v>108449.66</v>
      </c>
      <c r="P2414" s="243" t="s">
        <v>18866</v>
      </c>
      <c r="Q2414" s="244">
        <v>51150.28</v>
      </c>
      <c r="R2414" s="104"/>
      <c r="S2414" s="235" t="s">
        <v>27025</v>
      </c>
      <c r="T2414" s="236">
        <v>776.66</v>
      </c>
      <c r="V2414" s="266" t="s">
        <v>41462</v>
      </c>
      <c r="W2414" s="267">
        <v>10506.92</v>
      </c>
      <c r="Y2414" s="245" t="s">
        <v>9416</v>
      </c>
      <c r="Z2414" s="246">
        <v>10777</v>
      </c>
    </row>
    <row r="2415" spans="1:26" ht="14.5" x14ac:dyDescent="0.35">
      <c r="A2415" s="259" t="s">
        <v>39694</v>
      </c>
      <c r="B2415" s="259"/>
      <c r="C2415" s="260">
        <v>55740.19</v>
      </c>
      <c r="E2415" s="239" t="s">
        <v>2676</v>
      </c>
      <c r="F2415" s="239"/>
      <c r="G2415" s="240">
        <v>9846</v>
      </c>
      <c r="M2415" s="261" t="s">
        <v>51118</v>
      </c>
      <c r="N2415" s="262">
        <v>117202.61</v>
      </c>
      <c r="P2415" s="243" t="s">
        <v>18867</v>
      </c>
      <c r="Q2415" s="244">
        <v>174062.25</v>
      </c>
      <c r="R2415" s="104"/>
      <c r="S2415" s="235" t="s">
        <v>27026</v>
      </c>
      <c r="T2415" s="236">
        <v>1375</v>
      </c>
      <c r="V2415" s="266" t="s">
        <v>41520</v>
      </c>
      <c r="W2415" s="267">
        <v>55740.19</v>
      </c>
      <c r="Y2415" s="245" t="s">
        <v>9616</v>
      </c>
      <c r="Z2415" s="246">
        <v>3458.7</v>
      </c>
    </row>
    <row r="2416" spans="1:26" ht="14.5" x14ac:dyDescent="0.35">
      <c r="A2416" s="259" t="s">
        <v>39698</v>
      </c>
      <c r="B2416" s="259"/>
      <c r="C2416" s="260">
        <v>6762.95</v>
      </c>
      <c r="E2416" s="239" t="s">
        <v>2677</v>
      </c>
      <c r="F2416" s="239"/>
      <c r="G2416" s="240">
        <v>5712.04</v>
      </c>
      <c r="M2416" s="261" t="s">
        <v>18914</v>
      </c>
      <c r="N2416" s="262">
        <v>306596.09999999998</v>
      </c>
      <c r="P2416" s="243" t="s">
        <v>18868</v>
      </c>
      <c r="Q2416" s="244">
        <v>149638.64000000001</v>
      </c>
      <c r="R2416" s="104"/>
      <c r="S2416" s="235" t="s">
        <v>15943</v>
      </c>
      <c r="T2416" s="236">
        <v>4255</v>
      </c>
      <c r="V2416" s="266" t="s">
        <v>41537</v>
      </c>
      <c r="W2416" s="267">
        <v>6762.95</v>
      </c>
      <c r="Y2416" s="245" t="s">
        <v>9887</v>
      </c>
      <c r="Z2416" s="246">
        <v>42772</v>
      </c>
    </row>
    <row r="2417" spans="1:26" ht="14.5" x14ac:dyDescent="0.35">
      <c r="A2417" s="259" t="s">
        <v>39701</v>
      </c>
      <c r="B2417" s="259"/>
      <c r="C2417" s="260">
        <v>5037.3900000000003</v>
      </c>
      <c r="E2417" s="239" t="s">
        <v>2678</v>
      </c>
      <c r="F2417" s="239"/>
      <c r="G2417" s="240">
        <v>17687</v>
      </c>
      <c r="M2417" s="261" t="s">
        <v>45052</v>
      </c>
      <c r="N2417" s="262">
        <v>2620593.27</v>
      </c>
      <c r="P2417" s="243" t="s">
        <v>18869</v>
      </c>
      <c r="Q2417" s="244">
        <v>35912.26</v>
      </c>
      <c r="R2417" s="104"/>
      <c r="S2417" s="235" t="s">
        <v>34484</v>
      </c>
      <c r="T2417" s="236">
        <v>3260.8</v>
      </c>
      <c r="V2417" s="266" t="s">
        <v>41550</v>
      </c>
      <c r="W2417" s="267">
        <v>5037.3900000000003</v>
      </c>
      <c r="Y2417" s="245" t="s">
        <v>10208</v>
      </c>
      <c r="Z2417" s="246">
        <v>291917.53999999998</v>
      </c>
    </row>
    <row r="2418" spans="1:26" ht="14.5" x14ac:dyDescent="0.35">
      <c r="A2418" s="259" t="s">
        <v>13786</v>
      </c>
      <c r="B2418" s="259"/>
      <c r="C2418" s="260">
        <v>24243.759999999998</v>
      </c>
      <c r="E2418" s="239" t="s">
        <v>2679</v>
      </c>
      <c r="F2418" s="239"/>
      <c r="G2418" s="240">
        <v>12354.99</v>
      </c>
      <c r="M2418" s="261" t="s">
        <v>52991</v>
      </c>
      <c r="N2418" s="262">
        <v>10000</v>
      </c>
      <c r="P2418" s="243" t="s">
        <v>18870</v>
      </c>
      <c r="Q2418" s="244">
        <v>67610.600000000006</v>
      </c>
      <c r="R2418" s="104"/>
      <c r="S2418" s="235" t="s">
        <v>34485</v>
      </c>
      <c r="T2418" s="236">
        <v>1417.2</v>
      </c>
      <c r="V2418" s="266" t="s">
        <v>13902</v>
      </c>
      <c r="W2418" s="267">
        <v>24243.759999999998</v>
      </c>
      <c r="Y2418" s="245" t="s">
        <v>12178</v>
      </c>
      <c r="Z2418" s="246">
        <v>11403</v>
      </c>
    </row>
    <row r="2419" spans="1:26" ht="14.5" x14ac:dyDescent="0.35">
      <c r="A2419" s="259" t="s">
        <v>13787</v>
      </c>
      <c r="B2419" s="259"/>
      <c r="C2419" s="260">
        <v>27636</v>
      </c>
      <c r="E2419" s="239" t="s">
        <v>2680</v>
      </c>
      <c r="F2419" s="239"/>
      <c r="G2419" s="240">
        <v>9353</v>
      </c>
      <c r="M2419" s="261" t="s">
        <v>55876</v>
      </c>
      <c r="N2419" s="262">
        <v>245.1</v>
      </c>
      <c r="P2419" s="243" t="s">
        <v>18871</v>
      </c>
      <c r="Q2419" s="244">
        <v>311.61</v>
      </c>
      <c r="R2419" s="104"/>
      <c r="S2419" s="235" t="s">
        <v>27044</v>
      </c>
      <c r="T2419" s="236">
        <v>3260.8</v>
      </c>
      <c r="V2419" s="266" t="s">
        <v>13903</v>
      </c>
      <c r="W2419" s="267">
        <v>27636</v>
      </c>
      <c r="Y2419" s="245" t="s">
        <v>10531</v>
      </c>
      <c r="Z2419" s="246">
        <v>70365.69</v>
      </c>
    </row>
    <row r="2420" spans="1:26" ht="14.5" x14ac:dyDescent="0.35">
      <c r="A2420" s="259" t="s">
        <v>13789</v>
      </c>
      <c r="B2420" s="259"/>
      <c r="C2420" s="260">
        <v>18427</v>
      </c>
      <c r="E2420" s="239" t="s">
        <v>2681</v>
      </c>
      <c r="F2420" s="239"/>
      <c r="G2420" s="240">
        <v>2926</v>
      </c>
      <c r="M2420" s="261" t="s">
        <v>55877</v>
      </c>
      <c r="N2420" s="262">
        <v>356900</v>
      </c>
      <c r="P2420" s="243" t="s">
        <v>18872</v>
      </c>
      <c r="Q2420" s="244">
        <v>18149.72</v>
      </c>
      <c r="R2420" s="104"/>
      <c r="S2420" s="235" t="s">
        <v>27046</v>
      </c>
      <c r="T2420" s="236">
        <v>1417.2</v>
      </c>
      <c r="V2420" s="266" t="s">
        <v>13905</v>
      </c>
      <c r="W2420" s="267">
        <v>18427</v>
      </c>
      <c r="Y2420" s="245" t="s">
        <v>13229</v>
      </c>
      <c r="Z2420" s="246">
        <v>129772.67</v>
      </c>
    </row>
    <row r="2421" spans="1:26" ht="14.5" x14ac:dyDescent="0.35">
      <c r="A2421" s="259" t="s">
        <v>13792</v>
      </c>
      <c r="B2421" s="259"/>
      <c r="C2421" s="260">
        <v>33981.19</v>
      </c>
      <c r="E2421" s="239" t="s">
        <v>2682</v>
      </c>
      <c r="F2421" s="239"/>
      <c r="G2421" s="240">
        <v>13867.25</v>
      </c>
      <c r="M2421" s="261" t="s">
        <v>55878</v>
      </c>
      <c r="N2421" s="262">
        <v>27302.91</v>
      </c>
      <c r="P2421" s="243" t="s">
        <v>18873</v>
      </c>
      <c r="Q2421" s="244">
        <v>54737.78</v>
      </c>
      <c r="R2421" s="104"/>
      <c r="S2421" s="235" t="s">
        <v>15944</v>
      </c>
      <c r="T2421" s="236">
        <v>4255</v>
      </c>
      <c r="V2421" s="266" t="s">
        <v>13908</v>
      </c>
      <c r="W2421" s="267">
        <v>33981.19</v>
      </c>
      <c r="Y2421" s="245" t="s">
        <v>13972</v>
      </c>
      <c r="Z2421" s="246">
        <v>770</v>
      </c>
    </row>
    <row r="2422" spans="1:26" ht="14.5" x14ac:dyDescent="0.35">
      <c r="A2422" s="259" t="s">
        <v>13794</v>
      </c>
      <c r="B2422" s="259"/>
      <c r="C2422" s="260">
        <v>22318.1</v>
      </c>
      <c r="E2422" s="239" t="s">
        <v>2683</v>
      </c>
      <c r="F2422" s="239"/>
      <c r="G2422" s="240">
        <v>6009.51</v>
      </c>
      <c r="M2422" s="261" t="s">
        <v>55879</v>
      </c>
      <c r="N2422" s="262">
        <v>85627.3</v>
      </c>
      <c r="P2422" s="243" t="s">
        <v>18874</v>
      </c>
      <c r="Q2422" s="244">
        <v>15117.55</v>
      </c>
      <c r="R2422" s="104"/>
      <c r="S2422" s="235" t="s">
        <v>15945</v>
      </c>
      <c r="T2422" s="236">
        <v>10622.22</v>
      </c>
      <c r="V2422" s="266" t="s">
        <v>13910</v>
      </c>
      <c r="W2422" s="267">
        <v>22318.1</v>
      </c>
      <c r="Y2422" s="245" t="s">
        <v>10784</v>
      </c>
      <c r="Z2422" s="246">
        <v>794150.68</v>
      </c>
    </row>
    <row r="2423" spans="1:26" ht="14.5" x14ac:dyDescent="0.35">
      <c r="A2423" s="259" t="s">
        <v>13795</v>
      </c>
      <c r="B2423" s="259"/>
      <c r="C2423" s="260">
        <v>72127</v>
      </c>
      <c r="E2423" s="239" t="s">
        <v>2684</v>
      </c>
      <c r="F2423" s="239"/>
      <c r="G2423" s="240">
        <v>5059</v>
      </c>
      <c r="M2423" s="261" t="s">
        <v>55880</v>
      </c>
      <c r="N2423" s="262">
        <v>11515.54</v>
      </c>
      <c r="P2423" s="243" t="s">
        <v>18875</v>
      </c>
      <c r="Q2423" s="244">
        <v>70796.259999999995</v>
      </c>
      <c r="R2423" s="104"/>
      <c r="S2423" s="235" t="s">
        <v>34486</v>
      </c>
      <c r="T2423" s="236">
        <v>10227.68</v>
      </c>
      <c r="V2423" s="266" t="s">
        <v>13911</v>
      </c>
      <c r="W2423" s="267">
        <v>72127</v>
      </c>
      <c r="Y2423" s="245" t="s">
        <v>7614</v>
      </c>
      <c r="Z2423" s="246">
        <v>20550</v>
      </c>
    </row>
    <row r="2424" spans="1:26" ht="14.5" x14ac:dyDescent="0.35">
      <c r="A2424" s="259" t="s">
        <v>13797</v>
      </c>
      <c r="B2424" s="259"/>
      <c r="C2424" s="260">
        <v>8770.83</v>
      </c>
      <c r="E2424" s="239" t="s">
        <v>2685</v>
      </c>
      <c r="F2424" s="239"/>
      <c r="G2424" s="240">
        <v>1009452</v>
      </c>
      <c r="M2424" s="261" t="s">
        <v>52992</v>
      </c>
      <c r="N2424" s="262">
        <v>9911.1299999999992</v>
      </c>
      <c r="P2424" s="243" t="s">
        <v>18876</v>
      </c>
      <c r="Q2424" s="244">
        <v>780</v>
      </c>
      <c r="R2424" s="104"/>
      <c r="S2424" s="235" t="s">
        <v>15946</v>
      </c>
      <c r="T2424" s="236">
        <v>20849.900000000001</v>
      </c>
      <c r="V2424" s="266" t="s">
        <v>13913</v>
      </c>
      <c r="W2424" s="267">
        <v>8770.83</v>
      </c>
      <c r="Y2424" s="245" t="s">
        <v>7816</v>
      </c>
      <c r="Z2424" s="246">
        <v>750</v>
      </c>
    </row>
    <row r="2425" spans="1:26" ht="14.5" x14ac:dyDescent="0.35">
      <c r="A2425" s="259" t="s">
        <v>13800</v>
      </c>
      <c r="B2425" s="259"/>
      <c r="C2425" s="260">
        <v>26030</v>
      </c>
      <c r="E2425" s="239" t="s">
        <v>2686</v>
      </c>
      <c r="F2425" s="239"/>
      <c r="G2425" s="240">
        <v>7192</v>
      </c>
      <c r="M2425" s="261" t="s">
        <v>51119</v>
      </c>
      <c r="N2425" s="262">
        <v>585</v>
      </c>
      <c r="P2425" s="243" t="s">
        <v>18877</v>
      </c>
      <c r="Q2425" s="244">
        <v>17293.580000000002</v>
      </c>
      <c r="R2425" s="104"/>
      <c r="S2425" s="235" t="s">
        <v>15947</v>
      </c>
      <c r="T2425" s="236">
        <v>17276</v>
      </c>
      <c r="V2425" s="266" t="s">
        <v>13916</v>
      </c>
      <c r="W2425" s="267">
        <v>26030</v>
      </c>
      <c r="Y2425" s="245" t="s">
        <v>8017</v>
      </c>
      <c r="Z2425" s="246">
        <v>303</v>
      </c>
    </row>
    <row r="2426" spans="1:26" ht="14.5" x14ac:dyDescent="0.35">
      <c r="A2426" s="259" t="s">
        <v>13807</v>
      </c>
      <c r="B2426" s="259"/>
      <c r="C2426" s="260">
        <v>5796.68</v>
      </c>
      <c r="E2426" s="239" t="s">
        <v>2687</v>
      </c>
      <c r="F2426" s="239"/>
      <c r="G2426" s="240">
        <v>5385</v>
      </c>
      <c r="M2426" s="261" t="s">
        <v>52993</v>
      </c>
      <c r="N2426" s="262">
        <v>9.67</v>
      </c>
      <c r="P2426" s="243" t="s">
        <v>18878</v>
      </c>
      <c r="Q2426" s="244">
        <v>26790.28</v>
      </c>
      <c r="R2426" s="104"/>
      <c r="S2426" s="235" t="s">
        <v>34487</v>
      </c>
      <c r="T2426" s="236">
        <v>4580.01</v>
      </c>
      <c r="V2426" s="266" t="s">
        <v>13923</v>
      </c>
      <c r="W2426" s="267">
        <v>5796.68</v>
      </c>
      <c r="Y2426" s="245" t="s">
        <v>8292</v>
      </c>
      <c r="Z2426" s="246">
        <v>6873</v>
      </c>
    </row>
    <row r="2427" spans="1:26" ht="14.5" x14ac:dyDescent="0.35">
      <c r="A2427" s="259" t="s">
        <v>13808</v>
      </c>
      <c r="B2427" s="259"/>
      <c r="C2427" s="260">
        <v>51354</v>
      </c>
      <c r="E2427" s="239" t="s">
        <v>2688</v>
      </c>
      <c r="F2427" s="239"/>
      <c r="G2427" s="240">
        <v>156744.12</v>
      </c>
      <c r="M2427" s="261" t="s">
        <v>51120</v>
      </c>
      <c r="N2427" s="262">
        <v>732.16</v>
      </c>
      <c r="P2427" s="243" t="s">
        <v>18879</v>
      </c>
      <c r="Q2427" s="244">
        <v>73427.63</v>
      </c>
      <c r="R2427" s="104"/>
      <c r="S2427" s="235" t="s">
        <v>34488</v>
      </c>
      <c r="T2427" s="236">
        <v>1678.99</v>
      </c>
      <c r="V2427" s="266" t="s">
        <v>13924</v>
      </c>
      <c r="W2427" s="267">
        <v>51354</v>
      </c>
      <c r="Y2427" s="245" t="s">
        <v>8699</v>
      </c>
      <c r="Z2427" s="246">
        <v>2067</v>
      </c>
    </row>
    <row r="2428" spans="1:26" ht="14.5" x14ac:dyDescent="0.35">
      <c r="A2428" s="259" t="s">
        <v>13810</v>
      </c>
      <c r="B2428" s="259"/>
      <c r="C2428" s="260">
        <v>-13.92</v>
      </c>
      <c r="E2428" s="239" t="s">
        <v>2689</v>
      </c>
      <c r="F2428" s="239"/>
      <c r="G2428" s="240">
        <v>1770</v>
      </c>
      <c r="M2428" s="261" t="s">
        <v>52994</v>
      </c>
      <c r="N2428" s="262">
        <v>2390.91</v>
      </c>
      <c r="P2428" s="243" t="s">
        <v>18880</v>
      </c>
      <c r="Q2428" s="244">
        <v>355067.87</v>
      </c>
      <c r="R2428" s="104"/>
      <c r="S2428" s="235" t="s">
        <v>15948</v>
      </c>
      <c r="T2428" s="236">
        <v>17276</v>
      </c>
      <c r="V2428" s="266" t="s">
        <v>13926</v>
      </c>
      <c r="W2428" s="267">
        <v>-13.92</v>
      </c>
      <c r="Y2428" s="245" t="s">
        <v>9232</v>
      </c>
      <c r="Z2428" s="246">
        <v>1295.54</v>
      </c>
    </row>
    <row r="2429" spans="1:26" ht="14.5" x14ac:dyDescent="0.35">
      <c r="A2429" s="259" t="s">
        <v>13814</v>
      </c>
      <c r="B2429" s="259"/>
      <c r="C2429" s="260">
        <v>-230</v>
      </c>
      <c r="E2429" s="239" t="s">
        <v>2690</v>
      </c>
      <c r="F2429" s="239"/>
      <c r="G2429" s="240">
        <v>304710.55</v>
      </c>
      <c r="M2429" s="261" t="s">
        <v>52995</v>
      </c>
      <c r="N2429" s="262">
        <v>647.86</v>
      </c>
      <c r="P2429" s="243" t="s">
        <v>18881</v>
      </c>
      <c r="Q2429" s="244">
        <v>43840</v>
      </c>
      <c r="R2429" s="104"/>
      <c r="S2429" s="235" t="s">
        <v>34489</v>
      </c>
      <c r="T2429" s="236">
        <v>4580.01</v>
      </c>
      <c r="V2429" s="266" t="s">
        <v>13930</v>
      </c>
      <c r="W2429" s="267">
        <v>-230</v>
      </c>
      <c r="Y2429" s="245" t="s">
        <v>9888</v>
      </c>
      <c r="Z2429" s="246">
        <v>2383.54</v>
      </c>
    </row>
    <row r="2430" spans="1:26" ht="14.5" x14ac:dyDescent="0.35">
      <c r="A2430" s="259" t="s">
        <v>13815</v>
      </c>
      <c r="B2430" s="259"/>
      <c r="C2430" s="260">
        <v>41454.379999999997</v>
      </c>
      <c r="E2430" s="239" t="s">
        <v>2691</v>
      </c>
      <c r="F2430" s="239"/>
      <c r="G2430" s="240">
        <v>3646</v>
      </c>
      <c r="M2430" s="261" t="s">
        <v>55881</v>
      </c>
      <c r="N2430" s="262">
        <v>349.92</v>
      </c>
      <c r="P2430" s="243" t="s">
        <v>18882</v>
      </c>
      <c r="Q2430" s="244">
        <v>30800</v>
      </c>
      <c r="R2430" s="104"/>
      <c r="S2430" s="235" t="s">
        <v>27092</v>
      </c>
      <c r="T2430" s="236">
        <v>1678.99</v>
      </c>
      <c r="V2430" s="266" t="s">
        <v>13931</v>
      </c>
      <c r="W2430" s="267">
        <v>41454.379999999997</v>
      </c>
      <c r="Y2430" s="245" t="s">
        <v>10320</v>
      </c>
      <c r="Z2430" s="246">
        <v>4309.91</v>
      </c>
    </row>
    <row r="2431" spans="1:26" ht="14.5" x14ac:dyDescent="0.35">
      <c r="A2431" s="259" t="s">
        <v>13817</v>
      </c>
      <c r="B2431" s="259"/>
      <c r="C2431" s="260">
        <v>-119.6</v>
      </c>
      <c r="E2431" s="239" t="s">
        <v>2692</v>
      </c>
      <c r="F2431" s="239"/>
      <c r="G2431" s="240">
        <v>2981</v>
      </c>
      <c r="M2431" s="261" t="s">
        <v>52996</v>
      </c>
      <c r="N2431" s="262">
        <v>160890</v>
      </c>
      <c r="P2431" s="243" t="s">
        <v>18883</v>
      </c>
      <c r="Q2431" s="244">
        <v>43840</v>
      </c>
      <c r="R2431" s="104"/>
      <c r="S2431" s="235" t="s">
        <v>34490</v>
      </c>
      <c r="T2431" s="236">
        <v>302.95999999999998</v>
      </c>
      <c r="V2431" s="266" t="s">
        <v>13933</v>
      </c>
      <c r="W2431" s="267">
        <v>-119.6</v>
      </c>
      <c r="Y2431" s="245" t="s">
        <v>12468</v>
      </c>
      <c r="Z2431" s="246">
        <v>500</v>
      </c>
    </row>
    <row r="2432" spans="1:26" ht="14.5" x14ac:dyDescent="0.35">
      <c r="A2432" s="259" t="s">
        <v>13818</v>
      </c>
      <c r="B2432" s="259"/>
      <c r="C2432" s="260">
        <v>982.1</v>
      </c>
      <c r="E2432" s="239" t="s">
        <v>2693</v>
      </c>
      <c r="F2432" s="239"/>
      <c r="G2432" s="240">
        <v>22535.55</v>
      </c>
      <c r="M2432" s="261" t="s">
        <v>55882</v>
      </c>
      <c r="N2432" s="262">
        <v>7539.89</v>
      </c>
      <c r="P2432" s="243" t="s">
        <v>18884</v>
      </c>
      <c r="Q2432" s="244">
        <v>565477</v>
      </c>
      <c r="R2432" s="104"/>
      <c r="S2432" s="235" t="s">
        <v>34491</v>
      </c>
      <c r="T2432" s="236">
        <v>4294.04</v>
      </c>
      <c r="V2432" s="266" t="s">
        <v>13934</v>
      </c>
      <c r="W2432" s="267">
        <v>982.1</v>
      </c>
      <c r="Y2432" s="245" t="s">
        <v>13393</v>
      </c>
      <c r="Z2432" s="246">
        <v>1871.81</v>
      </c>
    </row>
    <row r="2433" spans="1:26" ht="14.5" x14ac:dyDescent="0.35">
      <c r="A2433" s="259" t="s">
        <v>13821</v>
      </c>
      <c r="B2433" s="259"/>
      <c r="C2433" s="260">
        <v>13510</v>
      </c>
      <c r="E2433" s="239" t="s">
        <v>2694</v>
      </c>
      <c r="F2433" s="239"/>
      <c r="G2433" s="240">
        <v>580322</v>
      </c>
      <c r="M2433" s="261" t="s">
        <v>55883</v>
      </c>
      <c r="N2433" s="262">
        <v>307625</v>
      </c>
      <c r="P2433" s="243" t="s">
        <v>18885</v>
      </c>
      <c r="Q2433" s="244">
        <v>55296.72</v>
      </c>
      <c r="R2433" s="104"/>
      <c r="S2433" s="235" t="s">
        <v>27133</v>
      </c>
      <c r="T2433" s="236">
        <v>302.95999999999998</v>
      </c>
      <c r="V2433" s="266" t="s">
        <v>13937</v>
      </c>
      <c r="W2433" s="267">
        <v>13510</v>
      </c>
      <c r="Y2433" s="245" t="s">
        <v>10785</v>
      </c>
      <c r="Z2433" s="246">
        <v>40903.800000000003</v>
      </c>
    </row>
    <row r="2434" spans="1:26" ht="14.5" x14ac:dyDescent="0.35">
      <c r="A2434" s="259" t="s">
        <v>13822</v>
      </c>
      <c r="B2434" s="259"/>
      <c r="C2434" s="260">
        <v>34982</v>
      </c>
      <c r="E2434" s="239" t="s">
        <v>2695</v>
      </c>
      <c r="F2434" s="239"/>
      <c r="G2434" s="240">
        <v>8537.86</v>
      </c>
      <c r="M2434" s="261" t="s">
        <v>47600</v>
      </c>
      <c r="N2434" s="262">
        <v>991762.92</v>
      </c>
      <c r="P2434" s="243" t="s">
        <v>18886</v>
      </c>
      <c r="Q2434" s="244">
        <v>15205.35</v>
      </c>
      <c r="R2434" s="104"/>
      <c r="S2434" s="235" t="s">
        <v>27135</v>
      </c>
      <c r="T2434" s="236">
        <v>4294.04</v>
      </c>
      <c r="V2434" s="266" t="s">
        <v>13938</v>
      </c>
      <c r="W2434" s="267">
        <v>34982</v>
      </c>
      <c r="Y2434" s="245" t="s">
        <v>7615</v>
      </c>
      <c r="Z2434" s="246">
        <v>16500</v>
      </c>
    </row>
    <row r="2435" spans="1:26" ht="14.5" x14ac:dyDescent="0.35">
      <c r="A2435" s="259" t="s">
        <v>13827</v>
      </c>
      <c r="B2435" s="259"/>
      <c r="C2435" s="260">
        <v>44898</v>
      </c>
      <c r="E2435" s="239" t="s">
        <v>2696</v>
      </c>
      <c r="F2435" s="239"/>
      <c r="G2435" s="240">
        <v>467940.96</v>
      </c>
      <c r="M2435" s="261" t="s">
        <v>47601</v>
      </c>
      <c r="N2435" s="262">
        <v>73891</v>
      </c>
      <c r="P2435" s="243" t="s">
        <v>18887</v>
      </c>
      <c r="Q2435" s="244">
        <v>226.98</v>
      </c>
      <c r="R2435" s="104"/>
      <c r="S2435" s="235" t="s">
        <v>15949</v>
      </c>
      <c r="T2435" s="236">
        <v>110657</v>
      </c>
      <c r="V2435" s="266" t="s">
        <v>13943</v>
      </c>
      <c r="W2435" s="267">
        <v>44898</v>
      </c>
      <c r="Y2435" s="245" t="s">
        <v>8018</v>
      </c>
      <c r="Z2435" s="246">
        <v>469</v>
      </c>
    </row>
    <row r="2436" spans="1:26" ht="14.5" x14ac:dyDescent="0.35">
      <c r="A2436" s="259" t="s">
        <v>13828</v>
      </c>
      <c r="B2436" s="259"/>
      <c r="C2436" s="260">
        <v>177330.99</v>
      </c>
      <c r="E2436" s="239" t="s">
        <v>2697</v>
      </c>
      <c r="F2436" s="239"/>
      <c r="G2436" s="240">
        <v>157361.1</v>
      </c>
      <c r="M2436" s="261" t="s">
        <v>45053</v>
      </c>
      <c r="N2436" s="262">
        <v>719847.2</v>
      </c>
      <c r="P2436" s="243" t="s">
        <v>18888</v>
      </c>
      <c r="Q2436" s="244">
        <v>53545.02</v>
      </c>
      <c r="R2436" s="104"/>
      <c r="S2436" s="235" t="s">
        <v>15950</v>
      </c>
      <c r="T2436" s="236">
        <v>9237</v>
      </c>
      <c r="V2436" s="266" t="s">
        <v>13944</v>
      </c>
      <c r="W2436" s="267">
        <v>177330.99</v>
      </c>
      <c r="Y2436" s="245" t="s">
        <v>8293</v>
      </c>
      <c r="Z2436" s="246">
        <v>4690</v>
      </c>
    </row>
    <row r="2437" spans="1:26" ht="14.5" x14ac:dyDescent="0.35">
      <c r="A2437" s="259" t="s">
        <v>13829</v>
      </c>
      <c r="B2437" s="259"/>
      <c r="C2437" s="260">
        <v>-4.5</v>
      </c>
      <c r="E2437" s="239" t="s">
        <v>2698</v>
      </c>
      <c r="F2437" s="239"/>
      <c r="G2437" s="240">
        <v>2450.09</v>
      </c>
      <c r="M2437" s="261" t="s">
        <v>45054</v>
      </c>
      <c r="N2437" s="262">
        <v>52468.17</v>
      </c>
      <c r="P2437" s="243" t="s">
        <v>18889</v>
      </c>
      <c r="Q2437" s="244">
        <v>163615.88</v>
      </c>
      <c r="R2437" s="104"/>
      <c r="S2437" s="235" t="s">
        <v>15951</v>
      </c>
      <c r="T2437" s="236">
        <v>10000</v>
      </c>
      <c r="V2437" s="266" t="s">
        <v>13945</v>
      </c>
      <c r="W2437" s="267">
        <v>-4.5</v>
      </c>
      <c r="Y2437" s="245" t="s">
        <v>8700</v>
      </c>
      <c r="Z2437" s="246">
        <v>1780</v>
      </c>
    </row>
    <row r="2438" spans="1:26" ht="14.5" x14ac:dyDescent="0.35">
      <c r="A2438" s="259" t="s">
        <v>13830</v>
      </c>
      <c r="B2438" s="259"/>
      <c r="C2438" s="260">
        <v>6347</v>
      </c>
      <c r="E2438" s="239" t="s">
        <v>2699</v>
      </c>
      <c r="F2438" s="239"/>
      <c r="G2438" s="240">
        <v>5197</v>
      </c>
      <c r="M2438" s="261" t="s">
        <v>18974</v>
      </c>
      <c r="N2438" s="262">
        <v>142707.85</v>
      </c>
      <c r="P2438" s="243" t="s">
        <v>18890</v>
      </c>
      <c r="Q2438" s="244">
        <v>69253.64</v>
      </c>
      <c r="R2438" s="104"/>
      <c r="S2438" s="235" t="s">
        <v>34492</v>
      </c>
      <c r="T2438" s="236">
        <v>31977.16</v>
      </c>
      <c r="V2438" s="266" t="s">
        <v>13946</v>
      </c>
      <c r="W2438" s="267">
        <v>6347</v>
      </c>
      <c r="Y2438" s="245" t="s">
        <v>8960</v>
      </c>
      <c r="Z2438" s="246">
        <v>1408</v>
      </c>
    </row>
    <row r="2439" spans="1:26" ht="14.5" x14ac:dyDescent="0.35">
      <c r="A2439" s="259" t="s">
        <v>13831</v>
      </c>
      <c r="B2439" s="259"/>
      <c r="C2439" s="260">
        <v>40622</v>
      </c>
      <c r="E2439" s="239" t="s">
        <v>2700</v>
      </c>
      <c r="F2439" s="239"/>
      <c r="G2439" s="240">
        <v>62093</v>
      </c>
      <c r="M2439" s="261" t="s">
        <v>51121</v>
      </c>
      <c r="N2439" s="262">
        <v>1205.68</v>
      </c>
      <c r="P2439" s="243" t="s">
        <v>18891</v>
      </c>
      <c r="Q2439" s="244">
        <v>1597.6</v>
      </c>
      <c r="R2439" s="104"/>
      <c r="S2439" s="235" t="s">
        <v>34493</v>
      </c>
      <c r="T2439" s="236">
        <v>2360.0500000000002</v>
      </c>
      <c r="V2439" s="266" t="s">
        <v>13947</v>
      </c>
      <c r="W2439" s="267">
        <v>40622</v>
      </c>
      <c r="Y2439" s="245" t="s">
        <v>9617</v>
      </c>
      <c r="Z2439" s="246">
        <v>2000</v>
      </c>
    </row>
    <row r="2440" spans="1:26" ht="14.5" x14ac:dyDescent="0.35">
      <c r="A2440" s="259" t="s">
        <v>13832</v>
      </c>
      <c r="B2440" s="259"/>
      <c r="C2440" s="260">
        <v>14197</v>
      </c>
      <c r="E2440" s="239" t="s">
        <v>4756</v>
      </c>
      <c r="F2440" s="239"/>
      <c r="G2440" s="240">
        <v>36409</v>
      </c>
      <c r="M2440" s="261" t="s">
        <v>45055</v>
      </c>
      <c r="N2440" s="262">
        <v>60462.89</v>
      </c>
      <c r="P2440" s="243" t="s">
        <v>18892</v>
      </c>
      <c r="Q2440" s="244">
        <v>21389.02</v>
      </c>
      <c r="R2440" s="104"/>
      <c r="S2440" s="235" t="s">
        <v>34494</v>
      </c>
      <c r="T2440" s="236">
        <v>6299.47</v>
      </c>
      <c r="V2440" s="266" t="s">
        <v>13948</v>
      </c>
      <c r="W2440" s="267">
        <v>14197</v>
      </c>
      <c r="Y2440" s="245" t="s">
        <v>9889</v>
      </c>
      <c r="Z2440" s="246">
        <v>5885</v>
      </c>
    </row>
    <row r="2441" spans="1:26" ht="14.5" x14ac:dyDescent="0.35">
      <c r="A2441" s="259" t="s">
        <v>13833</v>
      </c>
      <c r="B2441" s="259"/>
      <c r="C2441" s="260">
        <v>403212</v>
      </c>
      <c r="E2441" s="239" t="s">
        <v>4757</v>
      </c>
      <c r="F2441" s="239"/>
      <c r="G2441" s="240">
        <v>11240.23</v>
      </c>
      <c r="M2441" s="261" t="s">
        <v>18976</v>
      </c>
      <c r="N2441" s="262">
        <v>73099</v>
      </c>
      <c r="P2441" s="243" t="s">
        <v>18893</v>
      </c>
      <c r="Q2441" s="244">
        <v>16482.63</v>
      </c>
      <c r="R2441" s="104"/>
      <c r="S2441" s="235" t="s">
        <v>34495</v>
      </c>
      <c r="T2441" s="236">
        <v>5172.74</v>
      </c>
      <c r="V2441" s="266" t="s">
        <v>13949</v>
      </c>
      <c r="W2441" s="267">
        <v>403212</v>
      </c>
      <c r="Y2441" s="245" t="s">
        <v>10209</v>
      </c>
      <c r="Z2441" s="246">
        <v>16823</v>
      </c>
    </row>
    <row r="2442" spans="1:26" ht="14.5" x14ac:dyDescent="0.35">
      <c r="A2442" s="259" t="s">
        <v>13839</v>
      </c>
      <c r="B2442" s="259"/>
      <c r="C2442" s="260">
        <v>2750</v>
      </c>
      <c r="E2442" s="239" t="s">
        <v>2701</v>
      </c>
      <c r="F2442" s="239"/>
      <c r="G2442" s="240">
        <v>98853</v>
      </c>
      <c r="M2442" s="261" t="s">
        <v>47602</v>
      </c>
      <c r="N2442" s="262">
        <v>824.65</v>
      </c>
      <c r="P2442" s="243" t="s">
        <v>18894</v>
      </c>
      <c r="Q2442" s="244">
        <v>29258.59</v>
      </c>
      <c r="R2442" s="104"/>
      <c r="S2442" s="235" t="s">
        <v>34496</v>
      </c>
      <c r="T2442" s="236">
        <v>39.28</v>
      </c>
      <c r="V2442" s="266" t="s">
        <v>13955</v>
      </c>
      <c r="W2442" s="267">
        <v>2750</v>
      </c>
      <c r="Y2442" s="245" t="s">
        <v>12180</v>
      </c>
      <c r="Z2442" s="246">
        <v>1689</v>
      </c>
    </row>
    <row r="2443" spans="1:26" ht="14.5" x14ac:dyDescent="0.35">
      <c r="A2443" s="259" t="s">
        <v>13843</v>
      </c>
      <c r="B2443" s="259"/>
      <c r="C2443" s="260">
        <v>110464.02</v>
      </c>
      <c r="E2443" s="239" t="s">
        <v>2702</v>
      </c>
      <c r="F2443" s="239"/>
      <c r="G2443" s="240">
        <v>4253</v>
      </c>
      <c r="M2443" s="261" t="s">
        <v>47603</v>
      </c>
      <c r="N2443" s="262">
        <v>41000</v>
      </c>
      <c r="P2443" s="243" t="s">
        <v>18895</v>
      </c>
      <c r="Q2443" s="244">
        <v>6689.61</v>
      </c>
      <c r="R2443" s="104"/>
      <c r="S2443" s="235" t="s">
        <v>34497</v>
      </c>
      <c r="T2443" s="236">
        <v>14923.3</v>
      </c>
      <c r="V2443" s="266" t="s">
        <v>13959</v>
      </c>
      <c r="W2443" s="267">
        <v>110464.02</v>
      </c>
      <c r="Y2443" s="245" t="s">
        <v>12918</v>
      </c>
      <c r="Z2443" s="246">
        <v>3125</v>
      </c>
    </row>
    <row r="2444" spans="1:26" ht="14.5" x14ac:dyDescent="0.35">
      <c r="A2444" s="259" t="s">
        <v>13844</v>
      </c>
      <c r="B2444" s="259"/>
      <c r="C2444" s="260">
        <v>34341</v>
      </c>
      <c r="E2444" s="239" t="s">
        <v>2703</v>
      </c>
      <c r="F2444" s="239"/>
      <c r="G2444" s="240">
        <v>1991</v>
      </c>
      <c r="M2444" s="261" t="s">
        <v>52997</v>
      </c>
      <c r="N2444" s="262">
        <v>6615.5</v>
      </c>
      <c r="P2444" s="243" t="s">
        <v>18896</v>
      </c>
      <c r="Q2444" s="244">
        <v>31754.880000000001</v>
      </c>
      <c r="R2444" s="104"/>
      <c r="S2444" s="235" t="s">
        <v>15952</v>
      </c>
      <c r="T2444" s="236">
        <v>60850</v>
      </c>
      <c r="V2444" s="266" t="s">
        <v>13960</v>
      </c>
      <c r="W2444" s="267">
        <v>34341</v>
      </c>
      <c r="Y2444" s="245" t="s">
        <v>10786</v>
      </c>
      <c r="Z2444" s="246">
        <v>54369</v>
      </c>
    </row>
    <row r="2445" spans="1:26" ht="14.5" x14ac:dyDescent="0.35">
      <c r="A2445" s="259" t="s">
        <v>13845</v>
      </c>
      <c r="B2445" s="259"/>
      <c r="C2445" s="260">
        <v>-166.28</v>
      </c>
      <c r="E2445" s="239" t="s">
        <v>2704</v>
      </c>
      <c r="F2445" s="239"/>
      <c r="G2445" s="240">
        <v>554820</v>
      </c>
      <c r="M2445" s="261" t="s">
        <v>18977</v>
      </c>
      <c r="N2445" s="262">
        <v>24017.62</v>
      </c>
      <c r="P2445" s="243" t="s">
        <v>18897</v>
      </c>
      <c r="Q2445" s="244">
        <v>2112.6</v>
      </c>
      <c r="R2445" s="104"/>
      <c r="S2445" s="235" t="s">
        <v>34498</v>
      </c>
      <c r="T2445" s="236">
        <v>31977.16</v>
      </c>
      <c r="V2445" s="266" t="s">
        <v>13961</v>
      </c>
      <c r="W2445" s="267">
        <v>-166.28</v>
      </c>
      <c r="Y2445" s="245" t="s">
        <v>10210</v>
      </c>
      <c r="Z2445" s="246">
        <v>46159.79</v>
      </c>
    </row>
    <row r="2446" spans="1:26" ht="14.5" x14ac:dyDescent="0.35">
      <c r="A2446" s="259" t="s">
        <v>13849</v>
      </c>
      <c r="B2446" s="259"/>
      <c r="C2446" s="260">
        <v>50198</v>
      </c>
      <c r="E2446" s="239" t="s">
        <v>2705</v>
      </c>
      <c r="F2446" s="239"/>
      <c r="G2446" s="240">
        <v>14387</v>
      </c>
      <c r="M2446" s="261" t="s">
        <v>18978</v>
      </c>
      <c r="N2446" s="262">
        <v>49356.27</v>
      </c>
      <c r="P2446" s="243" t="s">
        <v>18898</v>
      </c>
      <c r="Q2446" s="244">
        <v>111306.4</v>
      </c>
      <c r="R2446" s="104"/>
      <c r="S2446" s="235" t="s">
        <v>15953</v>
      </c>
      <c r="T2446" s="236">
        <v>110657</v>
      </c>
      <c r="V2446" s="266" t="s">
        <v>13965</v>
      </c>
      <c r="W2446" s="267">
        <v>50198</v>
      </c>
      <c r="Y2446" s="245" t="s">
        <v>10787</v>
      </c>
      <c r="Z2446" s="246">
        <v>46159.79</v>
      </c>
    </row>
    <row r="2447" spans="1:26" ht="14.5" x14ac:dyDescent="0.35">
      <c r="A2447" s="259" t="s">
        <v>13850</v>
      </c>
      <c r="B2447" s="259"/>
      <c r="C2447" s="260">
        <v>64704</v>
      </c>
      <c r="E2447" s="239" t="s">
        <v>2706</v>
      </c>
      <c r="F2447" s="239"/>
      <c r="G2447" s="240">
        <v>16202</v>
      </c>
      <c r="M2447" s="261" t="s">
        <v>18979</v>
      </c>
      <c r="N2447" s="262">
        <v>22024.799999999999</v>
      </c>
      <c r="P2447" s="243" t="s">
        <v>18899</v>
      </c>
      <c r="Q2447" s="244">
        <v>11100</v>
      </c>
      <c r="R2447" s="104"/>
      <c r="S2447" s="235" t="s">
        <v>15954</v>
      </c>
      <c r="T2447" s="236">
        <v>11597.05</v>
      </c>
      <c r="V2447" s="266" t="s">
        <v>13966</v>
      </c>
      <c r="W2447" s="267">
        <v>64704</v>
      </c>
      <c r="Y2447" s="245" t="s">
        <v>7616</v>
      </c>
      <c r="Z2447" s="246">
        <v>22510</v>
      </c>
    </row>
    <row r="2448" spans="1:26" ht="14.5" x14ac:dyDescent="0.35">
      <c r="A2448" s="259" t="s">
        <v>13851</v>
      </c>
      <c r="B2448" s="259"/>
      <c r="C2448" s="260">
        <v>2529.98</v>
      </c>
      <c r="E2448" s="239" t="s">
        <v>2707</v>
      </c>
      <c r="F2448" s="239"/>
      <c r="G2448" s="240">
        <v>45679.92</v>
      </c>
      <c r="M2448" s="261" t="s">
        <v>18981</v>
      </c>
      <c r="N2448" s="262">
        <v>23345.34</v>
      </c>
      <c r="P2448" s="243" t="s">
        <v>18900</v>
      </c>
      <c r="Q2448" s="244">
        <v>592</v>
      </c>
      <c r="R2448" s="104"/>
      <c r="S2448" s="235" t="s">
        <v>27165</v>
      </c>
      <c r="T2448" s="236">
        <v>6299.47</v>
      </c>
      <c r="V2448" s="266" t="s">
        <v>13967</v>
      </c>
      <c r="W2448" s="267">
        <v>2529.98</v>
      </c>
      <c r="Y2448" s="245" t="s">
        <v>8019</v>
      </c>
      <c r="Z2448" s="246">
        <v>1167</v>
      </c>
    </row>
    <row r="2449" spans="1:26" ht="14.5" x14ac:dyDescent="0.35">
      <c r="A2449" s="259" t="s">
        <v>13856</v>
      </c>
      <c r="B2449" s="259"/>
      <c r="C2449" s="260">
        <v>658.66</v>
      </c>
      <c r="E2449" s="239" t="s">
        <v>2708</v>
      </c>
      <c r="F2449" s="239"/>
      <c r="G2449" s="240">
        <v>277102</v>
      </c>
      <c r="M2449" s="261" t="s">
        <v>18982</v>
      </c>
      <c r="N2449" s="262">
        <v>55786.63</v>
      </c>
      <c r="P2449" s="243" t="s">
        <v>18901</v>
      </c>
      <c r="Q2449" s="244">
        <v>809.73</v>
      </c>
      <c r="R2449" s="104"/>
      <c r="S2449" s="235" t="s">
        <v>34499</v>
      </c>
      <c r="T2449" s="236">
        <v>5172.74</v>
      </c>
      <c r="V2449" s="266" t="s">
        <v>13972</v>
      </c>
      <c r="W2449" s="267">
        <v>658.66</v>
      </c>
      <c r="Y2449" s="245" t="s">
        <v>8294</v>
      </c>
      <c r="Z2449" s="246">
        <v>21344</v>
      </c>
    </row>
    <row r="2450" spans="1:26" ht="14.5" x14ac:dyDescent="0.35">
      <c r="A2450" s="259" t="s">
        <v>13858</v>
      </c>
      <c r="B2450" s="259"/>
      <c r="C2450" s="260">
        <v>17928.66</v>
      </c>
      <c r="E2450" s="239" t="s">
        <v>2709</v>
      </c>
      <c r="F2450" s="239"/>
      <c r="G2450" s="240">
        <v>2917</v>
      </c>
      <c r="M2450" s="261" t="s">
        <v>18983</v>
      </c>
      <c r="N2450" s="262">
        <v>60134.17</v>
      </c>
      <c r="P2450" s="243" t="s">
        <v>18902</v>
      </c>
      <c r="Q2450" s="244">
        <v>2534.83</v>
      </c>
      <c r="R2450" s="104"/>
      <c r="S2450" s="235" t="s">
        <v>15955</v>
      </c>
      <c r="T2450" s="236">
        <v>60850</v>
      </c>
      <c r="V2450" s="266" t="s">
        <v>13974</v>
      </c>
      <c r="W2450" s="267">
        <v>17928.66</v>
      </c>
      <c r="Y2450" s="245" t="s">
        <v>8701</v>
      </c>
      <c r="Z2450" s="246">
        <v>6301</v>
      </c>
    </row>
    <row r="2451" spans="1:26" ht="14.5" x14ac:dyDescent="0.35">
      <c r="A2451" s="259" t="s">
        <v>13861</v>
      </c>
      <c r="B2451" s="259"/>
      <c r="C2451" s="260">
        <v>6360.2</v>
      </c>
      <c r="E2451" s="239" t="s">
        <v>4758</v>
      </c>
      <c r="F2451" s="239"/>
      <c r="G2451" s="240">
        <v>3283.98</v>
      </c>
      <c r="M2451" s="261" t="s">
        <v>18984</v>
      </c>
      <c r="N2451" s="262">
        <v>3473.88</v>
      </c>
      <c r="P2451" s="243" t="s">
        <v>18903</v>
      </c>
      <c r="Q2451" s="244">
        <v>1565.88</v>
      </c>
      <c r="R2451" s="104"/>
      <c r="S2451" s="235" t="s">
        <v>27168</v>
      </c>
      <c r="T2451" s="236">
        <v>39.28</v>
      </c>
      <c r="V2451" s="266" t="s">
        <v>13977</v>
      </c>
      <c r="W2451" s="267">
        <v>6360.2</v>
      </c>
      <c r="Y2451" s="245" t="s">
        <v>9233</v>
      </c>
      <c r="Z2451" s="246">
        <v>9466</v>
      </c>
    </row>
    <row r="2452" spans="1:26" ht="14.5" x14ac:dyDescent="0.35">
      <c r="A2452" s="259" t="s">
        <v>13862</v>
      </c>
      <c r="B2452" s="259"/>
      <c r="C2452" s="260">
        <v>82795</v>
      </c>
      <c r="E2452" s="239" t="s">
        <v>2710</v>
      </c>
      <c r="F2452" s="239"/>
      <c r="G2452" s="240">
        <v>206304</v>
      </c>
      <c r="M2452" s="261" t="s">
        <v>45056</v>
      </c>
      <c r="N2452" s="262">
        <v>141561</v>
      </c>
      <c r="P2452" s="243" t="s">
        <v>18904</v>
      </c>
      <c r="Q2452" s="244">
        <v>41969.17</v>
      </c>
      <c r="R2452" s="104"/>
      <c r="S2452" s="235" t="s">
        <v>15956</v>
      </c>
      <c r="T2452" s="236">
        <v>24923.3</v>
      </c>
      <c r="V2452" s="266" t="s">
        <v>13978</v>
      </c>
      <c r="W2452" s="267">
        <v>82795</v>
      </c>
      <c r="Y2452" s="245" t="s">
        <v>9618</v>
      </c>
      <c r="Z2452" s="246">
        <v>2000</v>
      </c>
    </row>
    <row r="2453" spans="1:26" ht="14.5" x14ac:dyDescent="0.35">
      <c r="A2453" s="259" t="s">
        <v>13866</v>
      </c>
      <c r="B2453" s="259"/>
      <c r="C2453" s="260">
        <v>31096.34</v>
      </c>
      <c r="E2453" s="239" t="s">
        <v>2711</v>
      </c>
      <c r="F2453" s="239"/>
      <c r="G2453" s="240">
        <v>1522</v>
      </c>
      <c r="M2453" s="261" t="s">
        <v>51122</v>
      </c>
      <c r="N2453" s="262">
        <v>-4020.76</v>
      </c>
      <c r="P2453" s="243" t="s">
        <v>18905</v>
      </c>
      <c r="Q2453" s="244">
        <v>3207.02</v>
      </c>
      <c r="R2453" s="104"/>
      <c r="S2453" s="235" t="s">
        <v>15957</v>
      </c>
      <c r="T2453" s="236">
        <v>75635.91</v>
      </c>
      <c r="V2453" s="266" t="s">
        <v>13982</v>
      </c>
      <c r="W2453" s="267">
        <v>31096.34</v>
      </c>
      <c r="Y2453" s="245" t="s">
        <v>9890</v>
      </c>
      <c r="Z2453" s="246">
        <v>5961</v>
      </c>
    </row>
    <row r="2454" spans="1:26" ht="14.5" x14ac:dyDescent="0.35">
      <c r="A2454" s="259" t="s">
        <v>13868</v>
      </c>
      <c r="B2454" s="259"/>
      <c r="C2454" s="260">
        <v>9783</v>
      </c>
      <c r="E2454" s="239" t="s">
        <v>2712</v>
      </c>
      <c r="F2454" s="239"/>
      <c r="G2454" s="240">
        <v>337911</v>
      </c>
      <c r="M2454" s="261" t="s">
        <v>42968</v>
      </c>
      <c r="N2454" s="262">
        <v>968.53</v>
      </c>
      <c r="P2454" s="243" t="s">
        <v>18906</v>
      </c>
      <c r="Q2454" s="244">
        <v>8772.02</v>
      </c>
      <c r="R2454" s="104"/>
      <c r="S2454" s="235" t="s">
        <v>15958</v>
      </c>
      <c r="T2454" s="236">
        <v>200.78</v>
      </c>
      <c r="V2454" s="266" t="s">
        <v>13984</v>
      </c>
      <c r="W2454" s="267">
        <v>9783</v>
      </c>
      <c r="Y2454" s="245" t="s">
        <v>10211</v>
      </c>
      <c r="Z2454" s="246">
        <v>14013.4</v>
      </c>
    </row>
    <row r="2455" spans="1:26" ht="14.5" x14ac:dyDescent="0.35">
      <c r="A2455" s="259" t="s">
        <v>13870</v>
      </c>
      <c r="B2455" s="259"/>
      <c r="C2455" s="260">
        <v>137598</v>
      </c>
      <c r="E2455" s="239" t="s">
        <v>2713</v>
      </c>
      <c r="F2455" s="239"/>
      <c r="G2455" s="240">
        <v>28428</v>
      </c>
      <c r="M2455" s="261" t="s">
        <v>41695</v>
      </c>
      <c r="N2455" s="262">
        <v>28138.47</v>
      </c>
      <c r="P2455" s="243" t="s">
        <v>18907</v>
      </c>
      <c r="Q2455" s="244">
        <v>36171.29</v>
      </c>
      <c r="R2455" s="104"/>
      <c r="S2455" s="235" t="s">
        <v>15959</v>
      </c>
      <c r="T2455" s="236">
        <v>6309.59</v>
      </c>
      <c r="V2455" s="266" t="s">
        <v>13986</v>
      </c>
      <c r="W2455" s="267">
        <v>137598</v>
      </c>
      <c r="Y2455" s="245" t="s">
        <v>10321</v>
      </c>
      <c r="Z2455" s="246">
        <v>12003</v>
      </c>
    </row>
    <row r="2456" spans="1:26" ht="14.5" x14ac:dyDescent="0.35">
      <c r="A2456" s="259" t="s">
        <v>13874</v>
      </c>
      <c r="B2456" s="259"/>
      <c r="C2456" s="260">
        <v>-57.01</v>
      </c>
      <c r="E2456" s="239" t="s">
        <v>4759</v>
      </c>
      <c r="F2456" s="239"/>
      <c r="G2456" s="240">
        <v>3380.37</v>
      </c>
      <c r="M2456" s="261" t="s">
        <v>42969</v>
      </c>
      <c r="N2456" s="262">
        <v>298.67</v>
      </c>
      <c r="P2456" s="243" t="s">
        <v>18908</v>
      </c>
      <c r="Q2456" s="244">
        <v>2767.15</v>
      </c>
      <c r="R2456" s="104"/>
      <c r="S2456" s="235" t="s">
        <v>15960</v>
      </c>
      <c r="T2456" s="236">
        <v>14725.72</v>
      </c>
      <c r="V2456" s="266" t="s">
        <v>13990</v>
      </c>
      <c r="W2456" s="267">
        <v>-57.01</v>
      </c>
      <c r="Y2456" s="245" t="s">
        <v>12678</v>
      </c>
      <c r="Z2456" s="246">
        <v>16837</v>
      </c>
    </row>
    <row r="2457" spans="1:26" ht="14.5" x14ac:dyDescent="0.35">
      <c r="A2457" s="259" t="s">
        <v>13876</v>
      </c>
      <c r="B2457" s="259"/>
      <c r="C2457" s="260">
        <v>66503</v>
      </c>
      <c r="E2457" s="239" t="s">
        <v>2714</v>
      </c>
      <c r="F2457" s="239"/>
      <c r="G2457" s="240">
        <v>103895</v>
      </c>
      <c r="M2457" s="261" t="s">
        <v>36617</v>
      </c>
      <c r="N2457" s="262">
        <v>8677.33</v>
      </c>
      <c r="P2457" s="243" t="s">
        <v>18909</v>
      </c>
      <c r="Q2457" s="244">
        <v>739.05</v>
      </c>
      <c r="R2457" s="104"/>
      <c r="S2457" s="235" t="s">
        <v>34500</v>
      </c>
      <c r="T2457" s="236">
        <v>41.05</v>
      </c>
      <c r="V2457" s="266" t="s">
        <v>13992</v>
      </c>
      <c r="W2457" s="267">
        <v>66503</v>
      </c>
      <c r="Y2457" s="245" t="s">
        <v>12920</v>
      </c>
      <c r="Z2457" s="246">
        <v>8409</v>
      </c>
    </row>
    <row r="2458" spans="1:26" ht="14.5" x14ac:dyDescent="0.35">
      <c r="A2458" s="259" t="s">
        <v>13878</v>
      </c>
      <c r="B2458" s="259"/>
      <c r="C2458" s="260">
        <v>43251</v>
      </c>
      <c r="E2458" s="239" t="s">
        <v>2715</v>
      </c>
      <c r="F2458" s="239"/>
      <c r="G2458" s="240">
        <v>34612.94</v>
      </c>
      <c r="M2458" s="261" t="s">
        <v>18985</v>
      </c>
      <c r="N2458" s="262">
        <v>2503.34</v>
      </c>
      <c r="P2458" s="243" t="s">
        <v>18910</v>
      </c>
      <c r="Q2458" s="244">
        <v>62862.02</v>
      </c>
      <c r="R2458" s="104"/>
      <c r="S2458" s="235" t="s">
        <v>34501</v>
      </c>
      <c r="T2458" s="236">
        <v>15575.9</v>
      </c>
      <c r="V2458" s="266" t="s">
        <v>13994</v>
      </c>
      <c r="W2458" s="267">
        <v>43251</v>
      </c>
      <c r="Y2458" s="245" t="s">
        <v>13616</v>
      </c>
      <c r="Z2458" s="246">
        <v>4000</v>
      </c>
    </row>
    <row r="2459" spans="1:26" ht="14.5" x14ac:dyDescent="0.35">
      <c r="A2459" s="259" t="s">
        <v>13879</v>
      </c>
      <c r="B2459" s="259"/>
      <c r="C2459" s="260">
        <v>46213</v>
      </c>
      <c r="E2459" s="239" t="s">
        <v>2716</v>
      </c>
      <c r="F2459" s="239"/>
      <c r="G2459" s="240">
        <v>96402</v>
      </c>
      <c r="M2459" s="261" t="s">
        <v>35172</v>
      </c>
      <c r="N2459" s="262">
        <v>1307</v>
      </c>
      <c r="P2459" s="243" t="s">
        <v>18911</v>
      </c>
      <c r="Q2459" s="244">
        <v>667.33</v>
      </c>
      <c r="R2459" s="104"/>
      <c r="S2459" s="235" t="s">
        <v>34502</v>
      </c>
      <c r="T2459" s="236">
        <v>35339.050000000003</v>
      </c>
      <c r="V2459" s="266" t="s">
        <v>13995</v>
      </c>
      <c r="W2459" s="267">
        <v>46213</v>
      </c>
      <c r="Y2459" s="245" t="s">
        <v>10788</v>
      </c>
      <c r="Z2459" s="246">
        <v>124011.4</v>
      </c>
    </row>
    <row r="2460" spans="1:26" ht="14.5" x14ac:dyDescent="0.35">
      <c r="A2460" s="259" t="s">
        <v>13880</v>
      </c>
      <c r="B2460" s="259"/>
      <c r="C2460" s="260">
        <v>17530.77</v>
      </c>
      <c r="E2460" s="239" t="s">
        <v>2717</v>
      </c>
      <c r="F2460" s="239"/>
      <c r="G2460" s="240">
        <v>9525</v>
      </c>
      <c r="M2460" s="261" t="s">
        <v>36618</v>
      </c>
      <c r="N2460" s="262">
        <v>300</v>
      </c>
      <c r="P2460" s="243" t="s">
        <v>18912</v>
      </c>
      <c r="Q2460" s="244">
        <v>30600</v>
      </c>
      <c r="R2460" s="104"/>
      <c r="S2460" s="235" t="s">
        <v>15961</v>
      </c>
      <c r="T2460" s="236">
        <v>75635.91</v>
      </c>
      <c r="V2460" s="266" t="s">
        <v>13996</v>
      </c>
      <c r="W2460" s="267">
        <v>17530.77</v>
      </c>
      <c r="Y2460" s="245" t="s">
        <v>7617</v>
      </c>
      <c r="Z2460" s="246">
        <v>15471</v>
      </c>
    </row>
    <row r="2461" spans="1:26" ht="14.5" x14ac:dyDescent="0.35">
      <c r="A2461" s="259" t="s">
        <v>13884</v>
      </c>
      <c r="B2461" s="259"/>
      <c r="C2461" s="260">
        <v>37381</v>
      </c>
      <c r="E2461" s="239" t="s">
        <v>2718</v>
      </c>
      <c r="F2461" s="239"/>
      <c r="G2461" s="240">
        <v>190534.73</v>
      </c>
      <c r="M2461" s="261" t="s">
        <v>18986</v>
      </c>
      <c r="N2461" s="262">
        <v>314.44</v>
      </c>
      <c r="P2461" s="243" t="s">
        <v>18913</v>
      </c>
      <c r="Q2461" s="244">
        <v>2392.61</v>
      </c>
      <c r="R2461" s="104"/>
      <c r="S2461" s="235" t="s">
        <v>15962</v>
      </c>
      <c r="T2461" s="236">
        <v>200.78</v>
      </c>
      <c r="V2461" s="266" t="s">
        <v>14000</v>
      </c>
      <c r="W2461" s="267">
        <v>37381</v>
      </c>
      <c r="Y2461" s="245" t="s">
        <v>8020</v>
      </c>
      <c r="Z2461" s="246">
        <v>1356</v>
      </c>
    </row>
    <row r="2462" spans="1:26" ht="14.5" x14ac:dyDescent="0.35">
      <c r="A2462" s="259" t="s">
        <v>13888</v>
      </c>
      <c r="B2462" s="259"/>
      <c r="C2462" s="260">
        <v>8293</v>
      </c>
      <c r="E2462" s="239" t="s">
        <v>2719</v>
      </c>
      <c r="F2462" s="239"/>
      <c r="G2462" s="240">
        <v>1750768</v>
      </c>
      <c r="M2462" s="261" t="s">
        <v>18987</v>
      </c>
      <c r="N2462" s="262">
        <v>788.62</v>
      </c>
      <c r="P2462" s="243" t="s">
        <v>18914</v>
      </c>
      <c r="Q2462" s="244">
        <v>638.87</v>
      </c>
      <c r="R2462" s="104"/>
      <c r="S2462" s="235" t="s">
        <v>15963</v>
      </c>
      <c r="T2462" s="236">
        <v>6309.59</v>
      </c>
      <c r="V2462" s="266" t="s">
        <v>14004</v>
      </c>
      <c r="W2462" s="267">
        <v>8293</v>
      </c>
      <c r="Y2462" s="245" t="s">
        <v>11562</v>
      </c>
      <c r="Z2462" s="246">
        <v>13554</v>
      </c>
    </row>
    <row r="2463" spans="1:26" ht="14.5" x14ac:dyDescent="0.35">
      <c r="A2463" s="259" t="s">
        <v>13889</v>
      </c>
      <c r="B2463" s="259"/>
      <c r="C2463" s="260">
        <v>1611.07</v>
      </c>
      <c r="E2463" s="239" t="s">
        <v>2720</v>
      </c>
      <c r="F2463" s="239"/>
      <c r="G2463" s="240">
        <v>15004.27</v>
      </c>
      <c r="M2463" s="261" t="s">
        <v>38048</v>
      </c>
      <c r="N2463" s="262">
        <v>18486.84</v>
      </c>
      <c r="P2463" s="243" t="s">
        <v>18915</v>
      </c>
      <c r="Q2463" s="244">
        <v>12413.51</v>
      </c>
      <c r="R2463" s="104"/>
      <c r="S2463" s="235" t="s">
        <v>34503</v>
      </c>
      <c r="T2463" s="236">
        <v>41.05</v>
      </c>
      <c r="V2463" s="266" t="s">
        <v>14005</v>
      </c>
      <c r="W2463" s="267">
        <v>1611.07</v>
      </c>
      <c r="Y2463" s="245" t="s">
        <v>8702</v>
      </c>
      <c r="Z2463" s="246">
        <v>26253</v>
      </c>
    </row>
    <row r="2464" spans="1:26" ht="14.5" x14ac:dyDescent="0.35">
      <c r="A2464" s="259" t="s">
        <v>13891</v>
      </c>
      <c r="B2464" s="259"/>
      <c r="C2464" s="260">
        <v>31030.66</v>
      </c>
      <c r="E2464" s="239" t="s">
        <v>2721</v>
      </c>
      <c r="F2464" s="239"/>
      <c r="G2464" s="240">
        <v>52297</v>
      </c>
      <c r="M2464" s="261" t="s">
        <v>18988</v>
      </c>
      <c r="N2464" s="262">
        <v>69495</v>
      </c>
      <c r="P2464" s="243" t="s">
        <v>18916</v>
      </c>
      <c r="Q2464" s="244">
        <v>1992.6</v>
      </c>
      <c r="R2464" s="104"/>
      <c r="S2464" s="235" t="s">
        <v>27187</v>
      </c>
      <c r="T2464" s="236">
        <v>15575.9</v>
      </c>
      <c r="V2464" s="266" t="s">
        <v>14007</v>
      </c>
      <c r="W2464" s="267">
        <v>31030.66</v>
      </c>
      <c r="Y2464" s="245" t="s">
        <v>8961</v>
      </c>
      <c r="Z2464" s="246">
        <v>1704</v>
      </c>
    </row>
    <row r="2465" spans="1:26" ht="14.5" x14ac:dyDescent="0.35">
      <c r="A2465" s="259" t="s">
        <v>13892</v>
      </c>
      <c r="B2465" s="259"/>
      <c r="C2465" s="260">
        <v>197064.68</v>
      </c>
      <c r="E2465" s="239" t="s">
        <v>2722</v>
      </c>
      <c r="F2465" s="239"/>
      <c r="G2465" s="240">
        <v>7154.01</v>
      </c>
      <c r="M2465" s="261" t="s">
        <v>51123</v>
      </c>
      <c r="N2465" s="262">
        <v>41160.49</v>
      </c>
      <c r="P2465" s="243" t="s">
        <v>18917</v>
      </c>
      <c r="Q2465" s="244">
        <v>211086.44</v>
      </c>
      <c r="R2465" s="104"/>
      <c r="S2465" s="235" t="s">
        <v>15964</v>
      </c>
      <c r="T2465" s="236">
        <v>14725.72</v>
      </c>
      <c r="V2465" s="266" t="s">
        <v>14008</v>
      </c>
      <c r="W2465" s="267">
        <v>197064.68</v>
      </c>
      <c r="Y2465" s="245" t="s">
        <v>9234</v>
      </c>
      <c r="Z2465" s="246">
        <v>3563</v>
      </c>
    </row>
    <row r="2466" spans="1:26" ht="14.5" x14ac:dyDescent="0.35">
      <c r="A2466" s="259" t="s">
        <v>13898</v>
      </c>
      <c r="B2466" s="259"/>
      <c r="C2466" s="260">
        <v>56532</v>
      </c>
      <c r="E2466" s="239" t="s">
        <v>2723</v>
      </c>
      <c r="F2466" s="239"/>
      <c r="G2466" s="240">
        <v>23420.400000000001</v>
      </c>
      <c r="M2466" s="261" t="s">
        <v>18990</v>
      </c>
      <c r="N2466" s="262">
        <v>3148.78</v>
      </c>
      <c r="P2466" s="243" t="s">
        <v>18918</v>
      </c>
      <c r="Q2466" s="244">
        <v>667.33</v>
      </c>
      <c r="R2466" s="104"/>
      <c r="S2466" s="235" t="s">
        <v>34504</v>
      </c>
      <c r="T2466" s="236">
        <v>35339.050000000003</v>
      </c>
      <c r="V2466" s="266" t="s">
        <v>14014</v>
      </c>
      <c r="W2466" s="267">
        <v>56532</v>
      </c>
      <c r="Y2466" s="245" t="s">
        <v>9891</v>
      </c>
      <c r="Z2466" s="246">
        <v>13212</v>
      </c>
    </row>
    <row r="2467" spans="1:26" ht="14.5" x14ac:dyDescent="0.35">
      <c r="A2467" s="259" t="s">
        <v>6453</v>
      </c>
      <c r="B2467" s="259"/>
      <c r="C2467" s="260">
        <v>235220.32</v>
      </c>
      <c r="E2467" s="239" t="s">
        <v>2724</v>
      </c>
      <c r="F2467" s="239"/>
      <c r="G2467" s="240">
        <v>33138</v>
      </c>
      <c r="M2467" s="261" t="s">
        <v>18991</v>
      </c>
      <c r="N2467" s="262">
        <v>48.94</v>
      </c>
      <c r="P2467" s="243" t="s">
        <v>18919</v>
      </c>
      <c r="Q2467" s="244">
        <v>43840</v>
      </c>
      <c r="R2467" s="104"/>
      <c r="S2467" s="235" t="s">
        <v>15965</v>
      </c>
      <c r="T2467" s="236">
        <v>20252.79</v>
      </c>
      <c r="V2467" s="266" t="s">
        <v>13500</v>
      </c>
      <c r="W2467" s="267">
        <v>235220.32</v>
      </c>
      <c r="Y2467" s="245" t="s">
        <v>10212</v>
      </c>
      <c r="Z2467" s="246">
        <v>40605</v>
      </c>
    </row>
    <row r="2468" spans="1:26" ht="14.5" x14ac:dyDescent="0.35">
      <c r="A2468" s="259" t="s">
        <v>6454</v>
      </c>
      <c r="B2468" s="259"/>
      <c r="C2468" s="260">
        <v>401223.37</v>
      </c>
      <c r="E2468" s="239" t="s">
        <v>2725</v>
      </c>
      <c r="F2468" s="239"/>
      <c r="G2468" s="240">
        <v>12427.36</v>
      </c>
      <c r="M2468" s="261" t="s">
        <v>18992</v>
      </c>
      <c r="N2468" s="262">
        <v>19144</v>
      </c>
      <c r="P2468" s="243" t="s">
        <v>36341</v>
      </c>
      <c r="Q2468" s="244">
        <v>539.58000000000004</v>
      </c>
      <c r="R2468" s="104"/>
      <c r="S2468" s="235" t="s">
        <v>15966</v>
      </c>
      <c r="T2468" s="236">
        <v>7590.13</v>
      </c>
      <c r="V2468" s="266" t="s">
        <v>13501</v>
      </c>
      <c r="W2468" s="267">
        <v>401223.37</v>
      </c>
      <c r="Y2468" s="245" t="s">
        <v>10789</v>
      </c>
      <c r="Z2468" s="246">
        <v>115718</v>
      </c>
    </row>
    <row r="2469" spans="1:26" ht="14.5" x14ac:dyDescent="0.35">
      <c r="A2469" s="259" t="s">
        <v>6381</v>
      </c>
      <c r="B2469" s="259"/>
      <c r="C2469" s="260">
        <v>13465022.07</v>
      </c>
      <c r="E2469" s="239" t="s">
        <v>2726</v>
      </c>
      <c r="F2469" s="239"/>
      <c r="G2469" s="240">
        <v>3386</v>
      </c>
      <c r="M2469" s="261" t="s">
        <v>51124</v>
      </c>
      <c r="N2469" s="262">
        <v>194200.69</v>
      </c>
      <c r="P2469" s="243" t="s">
        <v>18920</v>
      </c>
      <c r="Q2469" s="244">
        <v>41900</v>
      </c>
      <c r="R2469" s="104"/>
      <c r="S2469" s="235" t="s">
        <v>15967</v>
      </c>
      <c r="T2469" s="236">
        <v>103155</v>
      </c>
      <c r="V2469" s="266" t="s">
        <v>13431</v>
      </c>
      <c r="W2469" s="267">
        <v>13465022.07</v>
      </c>
      <c r="Y2469" s="245" t="s">
        <v>7618</v>
      </c>
      <c r="Z2469" s="246">
        <v>16985</v>
      </c>
    </row>
    <row r="2470" spans="1:26" ht="14.5" x14ac:dyDescent="0.35">
      <c r="A2470" s="259" t="s">
        <v>6383</v>
      </c>
      <c r="B2470" s="259"/>
      <c r="C2470" s="260">
        <v>230086.37</v>
      </c>
      <c r="E2470" s="239" t="s">
        <v>2727</v>
      </c>
      <c r="F2470" s="239"/>
      <c r="G2470" s="240">
        <v>907</v>
      </c>
      <c r="M2470" s="261" t="s">
        <v>18993</v>
      </c>
      <c r="N2470" s="262">
        <v>253454.67</v>
      </c>
      <c r="P2470" s="243" t="s">
        <v>18921</v>
      </c>
      <c r="Q2470" s="244">
        <v>47251.1</v>
      </c>
      <c r="R2470" s="104"/>
      <c r="S2470" s="235" t="s">
        <v>15968</v>
      </c>
      <c r="T2470" s="236">
        <v>11472</v>
      </c>
      <c r="V2470" s="266" t="s">
        <v>13433</v>
      </c>
      <c r="W2470" s="267">
        <v>230086.37</v>
      </c>
      <c r="Y2470" s="245" t="s">
        <v>7817</v>
      </c>
      <c r="Z2470" s="246">
        <v>795</v>
      </c>
    </row>
    <row r="2471" spans="1:26" ht="14.5" x14ac:dyDescent="0.35">
      <c r="A2471" s="259" t="s">
        <v>6385</v>
      </c>
      <c r="B2471" s="259"/>
      <c r="C2471" s="260">
        <v>319453.32</v>
      </c>
      <c r="E2471" s="239" t="s">
        <v>2728</v>
      </c>
      <c r="F2471" s="239"/>
      <c r="G2471" s="240">
        <v>9971.11</v>
      </c>
      <c r="M2471" s="261" t="s">
        <v>49996</v>
      </c>
      <c r="N2471" s="262">
        <v>3049.3</v>
      </c>
      <c r="P2471" s="243" t="s">
        <v>18922</v>
      </c>
      <c r="Q2471" s="244">
        <v>35912.26</v>
      </c>
      <c r="R2471" s="104"/>
      <c r="S2471" s="235" t="s">
        <v>15969</v>
      </c>
      <c r="T2471" s="236">
        <v>22439.55</v>
      </c>
      <c r="V2471" s="266" t="s">
        <v>13435</v>
      </c>
      <c r="W2471" s="267">
        <v>319453.32</v>
      </c>
      <c r="Y2471" s="245" t="s">
        <v>8295</v>
      </c>
      <c r="Z2471" s="246">
        <v>4317</v>
      </c>
    </row>
    <row r="2472" spans="1:26" ht="14.5" x14ac:dyDescent="0.35">
      <c r="A2472" s="259" t="s">
        <v>6386</v>
      </c>
      <c r="B2472" s="259"/>
      <c r="C2472" s="260">
        <v>2496183.7799999998</v>
      </c>
      <c r="E2472" s="239" t="s">
        <v>2729</v>
      </c>
      <c r="F2472" s="239"/>
      <c r="G2472" s="240">
        <v>5241</v>
      </c>
      <c r="M2472" s="261" t="s">
        <v>38049</v>
      </c>
      <c r="N2472" s="262">
        <v>37682.379999999997</v>
      </c>
      <c r="P2472" s="243" t="s">
        <v>18923</v>
      </c>
      <c r="Q2472" s="244">
        <v>10173</v>
      </c>
      <c r="R2472" s="104"/>
      <c r="S2472" s="235" t="s">
        <v>15970</v>
      </c>
      <c r="T2472" s="236">
        <v>3856.94</v>
      </c>
      <c r="V2472" s="266" t="s">
        <v>13436</v>
      </c>
      <c r="W2472" s="267">
        <v>2496183.7799999998</v>
      </c>
      <c r="Y2472" s="245" t="s">
        <v>8962</v>
      </c>
      <c r="Z2472" s="246">
        <v>713</v>
      </c>
    </row>
    <row r="2473" spans="1:26" ht="14.5" x14ac:dyDescent="0.35">
      <c r="A2473" s="259" t="s">
        <v>6387</v>
      </c>
      <c r="B2473" s="259"/>
      <c r="C2473" s="260">
        <v>1586344.23</v>
      </c>
      <c r="E2473" s="239" t="s">
        <v>2730</v>
      </c>
      <c r="F2473" s="239"/>
      <c r="G2473" s="240">
        <v>155.87</v>
      </c>
      <c r="M2473" s="261" t="s">
        <v>18994</v>
      </c>
      <c r="N2473" s="262">
        <v>47419.4</v>
      </c>
      <c r="P2473" s="243" t="s">
        <v>18924</v>
      </c>
      <c r="Q2473" s="244">
        <v>565477</v>
      </c>
      <c r="R2473" s="104"/>
      <c r="S2473" s="235" t="s">
        <v>15971</v>
      </c>
      <c r="T2473" s="236">
        <v>51354.93</v>
      </c>
      <c r="V2473" s="266" t="s">
        <v>13437</v>
      </c>
      <c r="W2473" s="267">
        <v>1586344.23</v>
      </c>
      <c r="Y2473" s="245" t="s">
        <v>9235</v>
      </c>
      <c r="Z2473" s="246">
        <v>374</v>
      </c>
    </row>
    <row r="2474" spans="1:26" ht="14.5" x14ac:dyDescent="0.35">
      <c r="A2474" s="259" t="s">
        <v>6388</v>
      </c>
      <c r="B2474" s="259"/>
      <c r="C2474" s="260">
        <v>92988.09</v>
      </c>
      <c r="E2474" s="239" t="s">
        <v>2731</v>
      </c>
      <c r="F2474" s="239"/>
      <c r="G2474" s="240">
        <v>10136</v>
      </c>
      <c r="M2474" s="261" t="s">
        <v>52012</v>
      </c>
      <c r="N2474" s="262">
        <v>18999.02</v>
      </c>
      <c r="P2474" s="243" t="s">
        <v>18925</v>
      </c>
      <c r="Q2474" s="244">
        <v>330.69</v>
      </c>
      <c r="R2474" s="104"/>
      <c r="S2474" s="235" t="s">
        <v>15972</v>
      </c>
      <c r="T2474" s="236">
        <v>8778.2199999999993</v>
      </c>
      <c r="V2474" s="266" t="s">
        <v>13438</v>
      </c>
      <c r="W2474" s="267">
        <v>92988.09</v>
      </c>
      <c r="Y2474" s="245" t="s">
        <v>9619</v>
      </c>
      <c r="Z2474" s="246">
        <v>1984.25</v>
      </c>
    </row>
    <row r="2475" spans="1:26" ht="14.5" x14ac:dyDescent="0.35">
      <c r="A2475" s="259" t="s">
        <v>6389</v>
      </c>
      <c r="B2475" s="259"/>
      <c r="C2475" s="260">
        <v>699549.1</v>
      </c>
      <c r="E2475" s="239" t="s">
        <v>2732</v>
      </c>
      <c r="F2475" s="239"/>
      <c r="G2475" s="240">
        <v>27163</v>
      </c>
      <c r="M2475" s="261" t="s">
        <v>47604</v>
      </c>
      <c r="N2475" s="262">
        <v>33879.49</v>
      </c>
      <c r="P2475" s="243" t="s">
        <v>15133</v>
      </c>
      <c r="Q2475" s="244">
        <v>3410.84</v>
      </c>
      <c r="R2475" s="104"/>
      <c r="S2475" s="235" t="s">
        <v>15973</v>
      </c>
      <c r="T2475" s="236">
        <v>4759.66</v>
      </c>
      <c r="V2475" s="266" t="s">
        <v>13439</v>
      </c>
      <c r="W2475" s="267">
        <v>699549.1</v>
      </c>
      <c r="Y2475" s="245" t="s">
        <v>9892</v>
      </c>
      <c r="Z2475" s="246">
        <v>2826</v>
      </c>
    </row>
    <row r="2476" spans="1:26" ht="14.5" x14ac:dyDescent="0.35">
      <c r="A2476" s="259" t="s">
        <v>6390</v>
      </c>
      <c r="B2476" s="259"/>
      <c r="C2476" s="260">
        <v>1298283.1000000001</v>
      </c>
      <c r="E2476" s="239" t="s">
        <v>2733</v>
      </c>
      <c r="F2476" s="239"/>
      <c r="G2476" s="240">
        <v>3354</v>
      </c>
      <c r="M2476" s="261" t="s">
        <v>18995</v>
      </c>
      <c r="N2476" s="262">
        <v>13304.17</v>
      </c>
      <c r="P2476" s="243" t="s">
        <v>18926</v>
      </c>
      <c r="Q2476" s="244">
        <v>337486.27</v>
      </c>
      <c r="R2476" s="104"/>
      <c r="S2476" s="235" t="s">
        <v>15974</v>
      </c>
      <c r="T2476" s="236">
        <v>94.63</v>
      </c>
      <c r="V2476" s="266" t="s">
        <v>13440</v>
      </c>
      <c r="W2476" s="267">
        <v>1298283.1000000001</v>
      </c>
      <c r="Y2476" s="245" t="s">
        <v>10213</v>
      </c>
      <c r="Z2476" s="246">
        <v>8223.43</v>
      </c>
    </row>
    <row r="2477" spans="1:26" ht="14.5" x14ac:dyDescent="0.35">
      <c r="A2477" s="259" t="s">
        <v>6391</v>
      </c>
      <c r="B2477" s="259"/>
      <c r="C2477" s="260">
        <v>755857.38</v>
      </c>
      <c r="E2477" s="239" t="s">
        <v>2734</v>
      </c>
      <c r="F2477" s="239"/>
      <c r="G2477" s="240">
        <v>1366</v>
      </c>
      <c r="M2477" s="261" t="s">
        <v>52013</v>
      </c>
      <c r="N2477" s="262">
        <v>1470</v>
      </c>
      <c r="P2477" s="243" t="s">
        <v>18927</v>
      </c>
      <c r="Q2477" s="244">
        <v>74287.759999999995</v>
      </c>
      <c r="R2477" s="104"/>
      <c r="S2477" s="235" t="s">
        <v>15975</v>
      </c>
      <c r="T2477" s="236">
        <v>522982.63</v>
      </c>
      <c r="V2477" s="266" t="s">
        <v>13441</v>
      </c>
      <c r="W2477" s="267">
        <v>755857.38</v>
      </c>
      <c r="Y2477" s="245" t="s">
        <v>13217</v>
      </c>
      <c r="Z2477" s="246">
        <v>949.99</v>
      </c>
    </row>
    <row r="2478" spans="1:26" ht="14.5" x14ac:dyDescent="0.35">
      <c r="A2478" s="259" t="s">
        <v>6392</v>
      </c>
      <c r="B2478" s="259"/>
      <c r="C2478" s="260">
        <v>2871374.38</v>
      </c>
      <c r="E2478" s="239" t="s">
        <v>2735</v>
      </c>
      <c r="F2478" s="239"/>
      <c r="G2478" s="240">
        <v>42772</v>
      </c>
      <c r="M2478" s="261" t="s">
        <v>18996</v>
      </c>
      <c r="N2478" s="262">
        <v>21081.57</v>
      </c>
      <c r="P2478" s="243" t="s">
        <v>18928</v>
      </c>
      <c r="Q2478" s="244">
        <v>30600</v>
      </c>
      <c r="R2478" s="104"/>
      <c r="S2478" s="235" t="s">
        <v>34505</v>
      </c>
      <c r="T2478" s="236">
        <v>204788.3</v>
      </c>
      <c r="V2478" s="266" t="s">
        <v>13442</v>
      </c>
      <c r="W2478" s="267">
        <v>2871374.38</v>
      </c>
      <c r="Y2478" s="245" t="s">
        <v>13618</v>
      </c>
      <c r="Z2478" s="246">
        <v>14959.33</v>
      </c>
    </row>
    <row r="2479" spans="1:26" ht="14.5" x14ac:dyDescent="0.35">
      <c r="A2479" s="259" t="s">
        <v>6394</v>
      </c>
      <c r="B2479" s="259"/>
      <c r="C2479" s="260">
        <v>1386287.47</v>
      </c>
      <c r="E2479" s="239" t="s">
        <v>2736</v>
      </c>
      <c r="F2479" s="239"/>
      <c r="G2479" s="240">
        <v>2383.54</v>
      </c>
      <c r="M2479" s="261" t="s">
        <v>18997</v>
      </c>
      <c r="N2479" s="262">
        <v>790.26</v>
      </c>
      <c r="P2479" s="243" t="s">
        <v>18929</v>
      </c>
      <c r="Q2479" s="244">
        <v>55888.72</v>
      </c>
      <c r="R2479" s="104"/>
      <c r="S2479" s="235" t="s">
        <v>34506</v>
      </c>
      <c r="T2479" s="236">
        <v>475231.94</v>
      </c>
      <c r="V2479" s="266" t="s">
        <v>13444</v>
      </c>
      <c r="W2479" s="267">
        <v>1386287.47</v>
      </c>
      <c r="Y2479" s="245" t="s">
        <v>10790</v>
      </c>
      <c r="Z2479" s="246">
        <v>52127</v>
      </c>
    </row>
    <row r="2480" spans="1:26" ht="14.5" x14ac:dyDescent="0.35">
      <c r="A2480" s="259" t="s">
        <v>6395</v>
      </c>
      <c r="B2480" s="259"/>
      <c r="C2480" s="260">
        <v>71667.16</v>
      </c>
      <c r="E2480" s="239" t="s">
        <v>2737</v>
      </c>
      <c r="F2480" s="239"/>
      <c r="G2480" s="240">
        <v>5885</v>
      </c>
      <c r="M2480" s="261" t="s">
        <v>18998</v>
      </c>
      <c r="N2480" s="262">
        <v>9674.84</v>
      </c>
      <c r="P2480" s="243" t="s">
        <v>18930</v>
      </c>
      <c r="Q2480" s="244">
        <v>15205.35</v>
      </c>
      <c r="R2480" s="104"/>
      <c r="S2480" s="235" t="s">
        <v>34507</v>
      </c>
      <c r="T2480" s="236">
        <v>11215.74</v>
      </c>
      <c r="V2480" s="266" t="s">
        <v>13445</v>
      </c>
      <c r="W2480" s="267">
        <v>71667.16</v>
      </c>
      <c r="Y2480" s="245" t="s">
        <v>7619</v>
      </c>
      <c r="Z2480" s="246">
        <v>11752.66</v>
      </c>
    </row>
    <row r="2481" spans="1:26" ht="14.5" x14ac:dyDescent="0.35">
      <c r="A2481" s="259" t="s">
        <v>6396</v>
      </c>
      <c r="B2481" s="259"/>
      <c r="C2481" s="260">
        <v>1906135.36</v>
      </c>
      <c r="E2481" s="239" t="s">
        <v>2738</v>
      </c>
      <c r="F2481" s="239"/>
      <c r="G2481" s="240">
        <v>5961</v>
      </c>
      <c r="M2481" s="261" t="s">
        <v>36619</v>
      </c>
      <c r="N2481" s="262">
        <v>82376.63</v>
      </c>
      <c r="P2481" s="243" t="s">
        <v>15134</v>
      </c>
      <c r="Q2481" s="244">
        <v>28225</v>
      </c>
      <c r="R2481" s="104"/>
      <c r="S2481" s="235" t="s">
        <v>34508</v>
      </c>
      <c r="T2481" s="236">
        <v>332820.02</v>
      </c>
      <c r="V2481" s="266" t="s">
        <v>13446</v>
      </c>
      <c r="W2481" s="267">
        <v>1906135.36</v>
      </c>
      <c r="Y2481" s="245" t="s">
        <v>7818</v>
      </c>
      <c r="Z2481" s="246">
        <v>4940</v>
      </c>
    </row>
    <row r="2482" spans="1:26" ht="14.5" x14ac:dyDescent="0.35">
      <c r="A2482" s="259" t="s">
        <v>6397</v>
      </c>
      <c r="B2482" s="259"/>
      <c r="C2482" s="260">
        <v>190758.02</v>
      </c>
      <c r="E2482" s="239" t="s">
        <v>2739</v>
      </c>
      <c r="F2482" s="239"/>
      <c r="G2482" s="240">
        <v>13212</v>
      </c>
      <c r="M2482" s="261" t="s">
        <v>42970</v>
      </c>
      <c r="N2482" s="262">
        <v>11061.66</v>
      </c>
      <c r="P2482" s="243" t="s">
        <v>18931</v>
      </c>
      <c r="Q2482" s="244">
        <v>67610.600000000006</v>
      </c>
      <c r="R2482" s="104"/>
      <c r="S2482" s="235" t="s">
        <v>15976</v>
      </c>
      <c r="T2482" s="236">
        <v>20252.79</v>
      </c>
      <c r="V2482" s="266" t="s">
        <v>13447</v>
      </c>
      <c r="W2482" s="267">
        <v>190758.02</v>
      </c>
      <c r="Y2482" s="245" t="s">
        <v>8021</v>
      </c>
      <c r="Z2482" s="246">
        <v>1733</v>
      </c>
    </row>
    <row r="2483" spans="1:26" ht="14.5" x14ac:dyDescent="0.35">
      <c r="A2483" s="259" t="s">
        <v>6398</v>
      </c>
      <c r="B2483" s="259"/>
      <c r="C2483" s="260">
        <v>275061.59000000003</v>
      </c>
      <c r="E2483" s="239" t="s">
        <v>2740</v>
      </c>
      <c r="F2483" s="239"/>
      <c r="G2483" s="240">
        <v>2826</v>
      </c>
      <c r="M2483" s="261" t="s">
        <v>41696</v>
      </c>
      <c r="N2483" s="262">
        <v>986933.58</v>
      </c>
      <c r="P2483" s="243" t="s">
        <v>18932</v>
      </c>
      <c r="Q2483" s="244">
        <v>226.98</v>
      </c>
      <c r="R2483" s="104"/>
      <c r="S2483" s="235" t="s">
        <v>15977</v>
      </c>
      <c r="T2483" s="236">
        <v>7590.13</v>
      </c>
      <c r="V2483" s="266" t="s">
        <v>13448</v>
      </c>
      <c r="W2483" s="267">
        <v>275061.59000000003</v>
      </c>
      <c r="Y2483" s="245" t="s">
        <v>8296</v>
      </c>
      <c r="Z2483" s="246">
        <v>71577</v>
      </c>
    </row>
    <row r="2484" spans="1:26" ht="14.5" x14ac:dyDescent="0.35">
      <c r="A2484" s="259" t="s">
        <v>6399</v>
      </c>
      <c r="B2484" s="259"/>
      <c r="C2484" s="260">
        <v>9268264.5199999996</v>
      </c>
      <c r="E2484" s="239" t="s">
        <v>2741</v>
      </c>
      <c r="F2484" s="239"/>
      <c r="G2484" s="240">
        <v>9478.09</v>
      </c>
      <c r="M2484" s="261" t="s">
        <v>55884</v>
      </c>
      <c r="N2484" s="262">
        <v>14328.61</v>
      </c>
      <c r="P2484" s="243" t="s">
        <v>18933</v>
      </c>
      <c r="Q2484" s="244">
        <v>130520.39</v>
      </c>
      <c r="R2484" s="104"/>
      <c r="S2484" s="235" t="s">
        <v>15978</v>
      </c>
      <c r="T2484" s="236">
        <v>103155</v>
      </c>
      <c r="V2484" s="266" t="s">
        <v>13449</v>
      </c>
      <c r="W2484" s="267">
        <v>9268264.5199999996</v>
      </c>
      <c r="Y2484" s="245" t="s">
        <v>9236</v>
      </c>
      <c r="Z2484" s="246">
        <v>23144.74</v>
      </c>
    </row>
    <row r="2485" spans="1:26" ht="14.5" x14ac:dyDescent="0.35">
      <c r="A2485" s="259" t="s">
        <v>6400</v>
      </c>
      <c r="B2485" s="259"/>
      <c r="C2485" s="260">
        <v>223809.83</v>
      </c>
      <c r="E2485" s="239" t="s">
        <v>2742</v>
      </c>
      <c r="F2485" s="239"/>
      <c r="G2485" s="240">
        <v>4558</v>
      </c>
      <c r="M2485" s="261" t="s">
        <v>18999</v>
      </c>
      <c r="N2485" s="262">
        <v>129472.07</v>
      </c>
      <c r="P2485" s="243" t="s">
        <v>18934</v>
      </c>
      <c r="Q2485" s="244">
        <v>311.61</v>
      </c>
      <c r="R2485" s="104"/>
      <c r="S2485" s="235" t="s">
        <v>15979</v>
      </c>
      <c r="T2485" s="236">
        <v>11472</v>
      </c>
      <c r="V2485" s="266" t="s">
        <v>13450</v>
      </c>
      <c r="W2485" s="267">
        <v>223809.83</v>
      </c>
      <c r="Y2485" s="245" t="s">
        <v>9620</v>
      </c>
      <c r="Z2485" s="246">
        <v>15000</v>
      </c>
    </row>
    <row r="2486" spans="1:26" ht="14.5" x14ac:dyDescent="0.35">
      <c r="A2486" s="259" t="s">
        <v>6401</v>
      </c>
      <c r="B2486" s="259"/>
      <c r="C2486" s="260">
        <v>45114.879999999997</v>
      </c>
      <c r="E2486" s="239" t="s">
        <v>2743</v>
      </c>
      <c r="F2486" s="239"/>
      <c r="G2486" s="240">
        <v>9353</v>
      </c>
      <c r="M2486" s="261" t="s">
        <v>38050</v>
      </c>
      <c r="N2486" s="262">
        <v>276740.03000000003</v>
      </c>
      <c r="P2486" s="243" t="s">
        <v>15135</v>
      </c>
      <c r="Q2486" s="244">
        <v>113185.9</v>
      </c>
      <c r="R2486" s="104"/>
      <c r="S2486" s="235" t="s">
        <v>15980</v>
      </c>
      <c r="T2486" s="236">
        <v>22439.55</v>
      </c>
      <c r="V2486" s="266" t="s">
        <v>13451</v>
      </c>
      <c r="W2486" s="267">
        <v>45114.879999999997</v>
      </c>
      <c r="Y2486" s="245" t="s">
        <v>11299</v>
      </c>
      <c r="Z2486" s="246">
        <v>191</v>
      </c>
    </row>
    <row r="2487" spans="1:26" ht="14.5" x14ac:dyDescent="0.35">
      <c r="A2487" s="259" t="s">
        <v>6402</v>
      </c>
      <c r="B2487" s="259"/>
      <c r="C2487" s="260">
        <v>13429039.68</v>
      </c>
      <c r="E2487" s="239" t="s">
        <v>2744</v>
      </c>
      <c r="F2487" s="239"/>
      <c r="G2487" s="240">
        <v>3281</v>
      </c>
      <c r="M2487" s="261" t="s">
        <v>38051</v>
      </c>
      <c r="N2487" s="262">
        <v>32473.91</v>
      </c>
      <c r="P2487" s="243" t="s">
        <v>18935</v>
      </c>
      <c r="Q2487" s="244">
        <v>257539.55</v>
      </c>
      <c r="R2487" s="104"/>
      <c r="S2487" s="235" t="s">
        <v>15981</v>
      </c>
      <c r="T2487" s="236">
        <v>3856.94</v>
      </c>
      <c r="V2487" s="266" t="s">
        <v>13452</v>
      </c>
      <c r="W2487" s="267">
        <v>13429039.68</v>
      </c>
      <c r="Y2487" s="245" t="s">
        <v>12052</v>
      </c>
      <c r="Z2487" s="246">
        <v>514</v>
      </c>
    </row>
    <row r="2488" spans="1:26" ht="14.5" x14ac:dyDescent="0.35">
      <c r="A2488" s="259" t="s">
        <v>6407</v>
      </c>
      <c r="B2488" s="259"/>
      <c r="C2488" s="260">
        <v>3763442.19</v>
      </c>
      <c r="E2488" s="239" t="s">
        <v>2745</v>
      </c>
      <c r="F2488" s="239"/>
      <c r="G2488" s="240">
        <v>6117</v>
      </c>
      <c r="M2488" s="261" t="s">
        <v>19000</v>
      </c>
      <c r="N2488" s="262">
        <v>3526</v>
      </c>
      <c r="P2488" s="243" t="s">
        <v>18936</v>
      </c>
      <c r="Q2488" s="244">
        <v>164381.09</v>
      </c>
      <c r="R2488" s="104"/>
      <c r="S2488" s="235" t="s">
        <v>15982</v>
      </c>
      <c r="T2488" s="236">
        <v>256143.23</v>
      </c>
      <c r="V2488" s="266" t="s">
        <v>13457</v>
      </c>
      <c r="W2488" s="267">
        <v>3763442.19</v>
      </c>
      <c r="Y2488" s="245" t="s">
        <v>12184</v>
      </c>
      <c r="Z2488" s="246">
        <v>6395</v>
      </c>
    </row>
    <row r="2489" spans="1:26" ht="14.5" x14ac:dyDescent="0.35">
      <c r="A2489" s="259" t="s">
        <v>6403</v>
      </c>
      <c r="B2489" s="259"/>
      <c r="C2489" s="260">
        <v>104807.57</v>
      </c>
      <c r="E2489" s="239" t="s">
        <v>2746</v>
      </c>
      <c r="F2489" s="239"/>
      <c r="G2489" s="240">
        <v>5093.76</v>
      </c>
      <c r="M2489" s="261" t="s">
        <v>19001</v>
      </c>
      <c r="N2489" s="262">
        <v>79549.919999999998</v>
      </c>
      <c r="P2489" s="243" t="s">
        <v>15136</v>
      </c>
      <c r="Q2489" s="244">
        <v>190225.23</v>
      </c>
      <c r="R2489" s="104"/>
      <c r="S2489" s="235" t="s">
        <v>27303</v>
      </c>
      <c r="T2489" s="236">
        <v>475231.94</v>
      </c>
      <c r="V2489" s="266" t="s">
        <v>13453</v>
      </c>
      <c r="W2489" s="267">
        <v>104807.57</v>
      </c>
      <c r="Y2489" s="245" t="s">
        <v>12472</v>
      </c>
      <c r="Z2489" s="246">
        <v>3357</v>
      </c>
    </row>
    <row r="2490" spans="1:26" ht="14.5" x14ac:dyDescent="0.35">
      <c r="A2490" s="259" t="s">
        <v>6404</v>
      </c>
      <c r="B2490" s="259"/>
      <c r="C2490" s="260">
        <v>78357.09</v>
      </c>
      <c r="E2490" s="239" t="s">
        <v>4764</v>
      </c>
      <c r="F2490" s="239"/>
      <c r="G2490" s="240">
        <v>4135.96</v>
      </c>
      <c r="M2490" s="261" t="s">
        <v>19002</v>
      </c>
      <c r="N2490" s="262">
        <v>362.21</v>
      </c>
      <c r="P2490" s="243" t="s">
        <v>18937</v>
      </c>
      <c r="Q2490" s="244">
        <v>9600</v>
      </c>
      <c r="R2490" s="104"/>
      <c r="S2490" s="235" t="s">
        <v>15983</v>
      </c>
      <c r="T2490" s="236">
        <v>8778.2199999999993</v>
      </c>
      <c r="V2490" s="266" t="s">
        <v>13454</v>
      </c>
      <c r="W2490" s="267">
        <v>78357.09</v>
      </c>
      <c r="Y2490" s="245" t="s">
        <v>12681</v>
      </c>
      <c r="Z2490" s="246">
        <v>23093</v>
      </c>
    </row>
    <row r="2491" spans="1:26" ht="14.5" x14ac:dyDescent="0.35">
      <c r="A2491" s="259" t="s">
        <v>6405</v>
      </c>
      <c r="B2491" s="259"/>
      <c r="C2491" s="260">
        <v>155633.14000000001</v>
      </c>
      <c r="E2491" s="239" t="s">
        <v>2747</v>
      </c>
      <c r="F2491" s="239"/>
      <c r="G2491" s="240">
        <v>34792</v>
      </c>
      <c r="M2491" s="261" t="s">
        <v>38052</v>
      </c>
      <c r="N2491" s="262">
        <v>111428.33</v>
      </c>
      <c r="P2491" s="243" t="s">
        <v>18938</v>
      </c>
      <c r="Q2491" s="244">
        <v>30737</v>
      </c>
      <c r="R2491" s="104"/>
      <c r="S2491" s="235" t="s">
        <v>15984</v>
      </c>
      <c r="T2491" s="236">
        <v>4759.66</v>
      </c>
      <c r="V2491" s="266" t="s">
        <v>13455</v>
      </c>
      <c r="W2491" s="267">
        <v>155633.14000000001</v>
      </c>
      <c r="Y2491" s="245" t="s">
        <v>10791</v>
      </c>
      <c r="Z2491" s="246">
        <v>161697.4</v>
      </c>
    </row>
    <row r="2492" spans="1:26" ht="14.5" x14ac:dyDescent="0.35">
      <c r="A2492" s="259" t="s">
        <v>6406</v>
      </c>
      <c r="B2492" s="259"/>
      <c r="C2492" s="260">
        <v>16905.830000000002</v>
      </c>
      <c r="E2492" s="239" t="s">
        <v>2748</v>
      </c>
      <c r="F2492" s="239"/>
      <c r="G2492" s="240">
        <v>4246</v>
      </c>
      <c r="M2492" s="261" t="s">
        <v>41697</v>
      </c>
      <c r="N2492" s="262">
        <v>11874.6</v>
      </c>
      <c r="P2492" s="243" t="s">
        <v>18939</v>
      </c>
      <c r="Q2492" s="244">
        <v>75086</v>
      </c>
      <c r="R2492" s="104"/>
      <c r="S2492" s="235" t="s">
        <v>15985</v>
      </c>
      <c r="T2492" s="236">
        <v>94.63</v>
      </c>
      <c r="V2492" s="266" t="s">
        <v>13456</v>
      </c>
      <c r="W2492" s="267">
        <v>16905.830000000002</v>
      </c>
      <c r="Y2492" s="245" t="s">
        <v>7620</v>
      </c>
      <c r="Z2492" s="246">
        <v>17038.8</v>
      </c>
    </row>
    <row r="2493" spans="1:26" ht="14.5" x14ac:dyDescent="0.35">
      <c r="A2493" s="259" t="s">
        <v>6408</v>
      </c>
      <c r="B2493" s="259"/>
      <c r="C2493" s="260">
        <v>118967.7</v>
      </c>
      <c r="E2493" s="239" t="s">
        <v>2749</v>
      </c>
      <c r="F2493" s="239"/>
      <c r="G2493" s="240">
        <v>7346</v>
      </c>
      <c r="M2493" s="261" t="s">
        <v>51125</v>
      </c>
      <c r="N2493" s="262">
        <v>-47.43</v>
      </c>
      <c r="P2493" s="243" t="s">
        <v>18940</v>
      </c>
      <c r="Q2493" s="244">
        <v>24879.54</v>
      </c>
      <c r="R2493" s="104"/>
      <c r="S2493" s="235" t="s">
        <v>15986</v>
      </c>
      <c r="T2493" s="236">
        <v>522982.63</v>
      </c>
      <c r="V2493" s="266" t="s">
        <v>13458</v>
      </c>
      <c r="W2493" s="267">
        <v>118967.7</v>
      </c>
      <c r="Y2493" s="245" t="s">
        <v>8297</v>
      </c>
      <c r="Z2493" s="246">
        <v>79417</v>
      </c>
    </row>
    <row r="2494" spans="1:26" ht="14.5" x14ac:dyDescent="0.35">
      <c r="A2494" s="259" t="s">
        <v>6409</v>
      </c>
      <c r="B2494" s="259"/>
      <c r="C2494" s="260">
        <v>5979618.4000000004</v>
      </c>
      <c r="E2494" s="239" t="s">
        <v>2750</v>
      </c>
      <c r="F2494" s="239"/>
      <c r="G2494" s="240">
        <v>376564.28</v>
      </c>
      <c r="M2494" s="261" t="s">
        <v>42971</v>
      </c>
      <c r="N2494" s="262">
        <v>26000</v>
      </c>
      <c r="P2494" s="243" t="s">
        <v>15137</v>
      </c>
      <c r="Q2494" s="244">
        <v>536255.22</v>
      </c>
      <c r="R2494" s="104"/>
      <c r="S2494" s="235" t="s">
        <v>27305</v>
      </c>
      <c r="T2494" s="236">
        <v>11215.74</v>
      </c>
      <c r="V2494" s="266" t="s">
        <v>13459</v>
      </c>
      <c r="W2494" s="267">
        <v>5979618.4000000004</v>
      </c>
      <c r="Y2494" s="245" t="s">
        <v>8703</v>
      </c>
      <c r="Z2494" s="246">
        <v>2338</v>
      </c>
    </row>
    <row r="2495" spans="1:26" ht="14.5" x14ac:dyDescent="0.35">
      <c r="A2495" s="259" t="s">
        <v>6410</v>
      </c>
      <c r="B2495" s="259"/>
      <c r="C2495" s="260">
        <v>175235.12</v>
      </c>
      <c r="E2495" s="239" t="s">
        <v>2751</v>
      </c>
      <c r="F2495" s="239"/>
      <c r="G2495" s="240">
        <v>15725.98</v>
      </c>
      <c r="M2495" s="261" t="s">
        <v>47605</v>
      </c>
      <c r="N2495" s="262">
        <v>22435.67</v>
      </c>
      <c r="P2495" s="243" t="s">
        <v>18941</v>
      </c>
      <c r="Q2495" s="244">
        <v>666197.29</v>
      </c>
      <c r="R2495" s="104"/>
      <c r="S2495" s="235" t="s">
        <v>27306</v>
      </c>
      <c r="T2495" s="236">
        <v>332820.02</v>
      </c>
      <c r="V2495" s="266" t="s">
        <v>13460</v>
      </c>
      <c r="W2495" s="267">
        <v>175235.12</v>
      </c>
      <c r="Y2495" s="245" t="s">
        <v>9237</v>
      </c>
      <c r="Z2495" s="246">
        <v>19025.72</v>
      </c>
    </row>
    <row r="2496" spans="1:26" ht="14.5" x14ac:dyDescent="0.35">
      <c r="A2496" s="259" t="s">
        <v>6411</v>
      </c>
      <c r="B2496" s="259"/>
      <c r="C2496" s="260">
        <v>10769056.33</v>
      </c>
      <c r="E2496" s="239" t="s">
        <v>2752</v>
      </c>
      <c r="F2496" s="239"/>
      <c r="G2496" s="240">
        <v>10401</v>
      </c>
      <c r="M2496" s="261" t="s">
        <v>47606</v>
      </c>
      <c r="N2496" s="262">
        <v>1636.92</v>
      </c>
      <c r="P2496" s="243" t="s">
        <v>18942</v>
      </c>
      <c r="Q2496" s="244">
        <v>49962.79</v>
      </c>
      <c r="R2496" s="104"/>
      <c r="S2496" s="235" t="s">
        <v>15987</v>
      </c>
      <c r="T2496" s="236">
        <v>5957.68</v>
      </c>
      <c r="V2496" s="266" t="s">
        <v>13461</v>
      </c>
      <c r="W2496" s="267">
        <v>10769056.33</v>
      </c>
      <c r="Y2496" s="245" t="s">
        <v>9621</v>
      </c>
      <c r="Z2496" s="246">
        <v>2000</v>
      </c>
    </row>
    <row r="2497" spans="1:26" ht="14.5" x14ac:dyDescent="0.35">
      <c r="A2497" s="259" t="s">
        <v>6416</v>
      </c>
      <c r="B2497" s="259"/>
      <c r="C2497" s="260">
        <v>2500688.16</v>
      </c>
      <c r="E2497" s="239" t="s">
        <v>2753</v>
      </c>
      <c r="F2497" s="239"/>
      <c r="G2497" s="240">
        <v>3540.97</v>
      </c>
      <c r="M2497" s="261" t="s">
        <v>47607</v>
      </c>
      <c r="N2497" s="262">
        <v>4608.68</v>
      </c>
      <c r="P2497" s="243" t="s">
        <v>18943</v>
      </c>
      <c r="Q2497" s="244">
        <v>2653.83</v>
      </c>
      <c r="R2497" s="104"/>
      <c r="S2497" s="235" t="s">
        <v>15988</v>
      </c>
      <c r="T2497" s="236">
        <v>6261.09</v>
      </c>
      <c r="V2497" s="266" t="s">
        <v>2023</v>
      </c>
      <c r="W2497" s="267">
        <v>2500688.16</v>
      </c>
      <c r="Y2497" s="245" t="s">
        <v>9893</v>
      </c>
      <c r="Z2497" s="246">
        <v>9478.09</v>
      </c>
    </row>
    <row r="2498" spans="1:26" ht="14.5" x14ac:dyDescent="0.35">
      <c r="A2498" s="259" t="s">
        <v>6412</v>
      </c>
      <c r="B2498" s="259"/>
      <c r="C2498" s="260">
        <v>153987.31</v>
      </c>
      <c r="E2498" s="239" t="s">
        <v>2754</v>
      </c>
      <c r="F2498" s="239"/>
      <c r="G2498" s="240">
        <v>133946.04999999999</v>
      </c>
      <c r="M2498" s="261" t="s">
        <v>55885</v>
      </c>
      <c r="N2498" s="262">
        <v>5256.15</v>
      </c>
      <c r="P2498" s="243" t="s">
        <v>18944</v>
      </c>
      <c r="Q2498" s="244">
        <v>6689.61</v>
      </c>
      <c r="R2498" s="104"/>
      <c r="S2498" s="235" t="s">
        <v>15989</v>
      </c>
      <c r="T2498" s="236">
        <v>932.87</v>
      </c>
      <c r="V2498" s="266" t="s">
        <v>13462</v>
      </c>
      <c r="W2498" s="267">
        <v>153987.31</v>
      </c>
      <c r="Y2498" s="245" t="s">
        <v>10214</v>
      </c>
      <c r="Z2498" s="246">
        <v>36056.28</v>
      </c>
    </row>
    <row r="2499" spans="1:26" ht="14.5" x14ac:dyDescent="0.35">
      <c r="A2499" s="259" t="s">
        <v>6414</v>
      </c>
      <c r="B2499" s="259"/>
      <c r="C2499" s="260">
        <v>180208.16</v>
      </c>
      <c r="E2499" s="239" t="s">
        <v>2755</v>
      </c>
      <c r="F2499" s="239"/>
      <c r="G2499" s="240">
        <v>339</v>
      </c>
      <c r="M2499" s="261" t="s">
        <v>55886</v>
      </c>
      <c r="N2499" s="262">
        <v>3496.25</v>
      </c>
      <c r="P2499" s="243" t="s">
        <v>18945</v>
      </c>
      <c r="Q2499" s="244">
        <v>436984.99</v>
      </c>
      <c r="R2499" s="104"/>
      <c r="S2499" s="235" t="s">
        <v>15990</v>
      </c>
      <c r="T2499" s="236">
        <v>912.52</v>
      </c>
      <c r="V2499" s="266" t="s">
        <v>13464</v>
      </c>
      <c r="W2499" s="267">
        <v>180208.16</v>
      </c>
      <c r="Y2499" s="245" t="s">
        <v>12185</v>
      </c>
      <c r="Z2499" s="246">
        <v>5175</v>
      </c>
    </row>
    <row r="2500" spans="1:26" ht="14.5" x14ac:dyDescent="0.35">
      <c r="A2500" s="259" t="s">
        <v>6417</v>
      </c>
      <c r="B2500" s="259"/>
      <c r="C2500" s="260">
        <v>2787326.03</v>
      </c>
      <c r="E2500" s="239" t="s">
        <v>2756</v>
      </c>
      <c r="F2500" s="239"/>
      <c r="G2500" s="240">
        <v>863547.55</v>
      </c>
      <c r="M2500" s="261" t="s">
        <v>55887</v>
      </c>
      <c r="N2500" s="262">
        <v>5021.75</v>
      </c>
      <c r="P2500" s="243" t="s">
        <v>18946</v>
      </c>
      <c r="Q2500" s="244">
        <v>27506.6</v>
      </c>
      <c r="R2500" s="104"/>
      <c r="S2500" s="235" t="s">
        <v>34509</v>
      </c>
      <c r="T2500" s="236">
        <v>4791.66</v>
      </c>
      <c r="V2500" s="266" t="s">
        <v>13466</v>
      </c>
      <c r="W2500" s="267">
        <v>2787326.03</v>
      </c>
      <c r="Y2500" s="245" t="s">
        <v>12924</v>
      </c>
      <c r="Z2500" s="246">
        <v>294.94</v>
      </c>
    </row>
    <row r="2501" spans="1:26" ht="14.5" x14ac:dyDescent="0.35">
      <c r="A2501" s="259" t="s">
        <v>6418</v>
      </c>
      <c r="B2501" s="259"/>
      <c r="C2501" s="260">
        <v>493764.41</v>
      </c>
      <c r="E2501" s="239" t="s">
        <v>2757</v>
      </c>
      <c r="F2501" s="239"/>
      <c r="G2501" s="240">
        <v>4302</v>
      </c>
      <c r="M2501" s="261" t="s">
        <v>55888</v>
      </c>
      <c r="N2501" s="262">
        <v>59003.54</v>
      </c>
      <c r="P2501" s="243" t="s">
        <v>18947</v>
      </c>
      <c r="Q2501" s="244">
        <v>4397.04</v>
      </c>
      <c r="R2501" s="104"/>
      <c r="S2501" s="235" t="s">
        <v>34510</v>
      </c>
      <c r="T2501" s="236">
        <v>1134.53</v>
      </c>
      <c r="V2501" s="266" t="s">
        <v>13467</v>
      </c>
      <c r="W2501" s="267">
        <v>493764.41</v>
      </c>
      <c r="Y2501" s="245" t="s">
        <v>13219</v>
      </c>
      <c r="Z2501" s="246">
        <v>172309.84</v>
      </c>
    </row>
    <row r="2502" spans="1:26" ht="14.5" x14ac:dyDescent="0.35">
      <c r="A2502" s="259" t="s">
        <v>6419</v>
      </c>
      <c r="B2502" s="259"/>
      <c r="C2502" s="260">
        <v>3033526.88</v>
      </c>
      <c r="E2502" s="239" t="s">
        <v>2758</v>
      </c>
      <c r="F2502" s="239"/>
      <c r="G2502" s="240">
        <v>1422</v>
      </c>
      <c r="M2502" s="261" t="s">
        <v>55889</v>
      </c>
      <c r="N2502" s="262">
        <v>5278.56</v>
      </c>
      <c r="P2502" s="243" t="s">
        <v>18948</v>
      </c>
      <c r="Q2502" s="244">
        <v>61545.32</v>
      </c>
      <c r="R2502" s="104"/>
      <c r="S2502" s="235" t="s">
        <v>34511</v>
      </c>
      <c r="T2502" s="236">
        <v>348.81</v>
      </c>
      <c r="V2502" s="266" t="s">
        <v>13468</v>
      </c>
      <c r="W2502" s="267">
        <v>3033526.88</v>
      </c>
      <c r="Y2502" s="245" t="s">
        <v>10792</v>
      </c>
      <c r="Z2502" s="246">
        <v>343133.67</v>
      </c>
    </row>
    <row r="2503" spans="1:26" ht="14.5" x14ac:dyDescent="0.35">
      <c r="A2503" s="259" t="s">
        <v>6420</v>
      </c>
      <c r="B2503" s="259"/>
      <c r="C2503" s="260">
        <v>116523.46</v>
      </c>
      <c r="E2503" s="239" t="s">
        <v>4767</v>
      </c>
      <c r="F2503" s="239"/>
      <c r="G2503" s="240">
        <v>2073</v>
      </c>
      <c r="M2503" s="261" t="s">
        <v>55890</v>
      </c>
      <c r="N2503" s="262">
        <v>16658.45</v>
      </c>
      <c r="P2503" s="243" t="s">
        <v>18949</v>
      </c>
      <c r="Q2503" s="244">
        <v>2924.28</v>
      </c>
      <c r="R2503" s="104"/>
      <c r="S2503" s="235" t="s">
        <v>15991</v>
      </c>
      <c r="T2503" s="236">
        <v>10749.34</v>
      </c>
      <c r="V2503" s="266" t="s">
        <v>13469</v>
      </c>
      <c r="W2503" s="267">
        <v>116523.46</v>
      </c>
      <c r="Y2503" s="245" t="s">
        <v>7621</v>
      </c>
      <c r="Z2503" s="246">
        <v>21609</v>
      </c>
    </row>
    <row r="2504" spans="1:26" ht="14.5" x14ac:dyDescent="0.35">
      <c r="A2504" s="259" t="s">
        <v>6421</v>
      </c>
      <c r="B2504" s="259"/>
      <c r="C2504" s="260">
        <v>1591252.55</v>
      </c>
      <c r="E2504" s="239" t="s">
        <v>2760</v>
      </c>
      <c r="F2504" s="239"/>
      <c r="G2504" s="240">
        <v>6700</v>
      </c>
      <c r="M2504" s="261" t="s">
        <v>55891</v>
      </c>
      <c r="N2504" s="262">
        <v>3268.49</v>
      </c>
      <c r="P2504" s="243" t="s">
        <v>18950</v>
      </c>
      <c r="Q2504" s="244">
        <v>3326.05</v>
      </c>
      <c r="R2504" s="104"/>
      <c r="S2504" s="235" t="s">
        <v>15992</v>
      </c>
      <c r="T2504" s="236">
        <v>6261.09</v>
      </c>
      <c r="V2504" s="266" t="s">
        <v>3663</v>
      </c>
      <c r="W2504" s="267">
        <v>1591252.55</v>
      </c>
      <c r="Y2504" s="245" t="s">
        <v>7819</v>
      </c>
      <c r="Z2504" s="246">
        <v>1283</v>
      </c>
    </row>
    <row r="2505" spans="1:26" ht="14.5" x14ac:dyDescent="0.35">
      <c r="A2505" s="259" t="s">
        <v>6422</v>
      </c>
      <c r="B2505" s="259"/>
      <c r="C2505" s="260">
        <v>12815617.07</v>
      </c>
      <c r="E2505" s="239" t="s">
        <v>2761</v>
      </c>
      <c r="F2505" s="239"/>
      <c r="G2505" s="240">
        <v>1777</v>
      </c>
      <c r="M2505" s="261" t="s">
        <v>55892</v>
      </c>
      <c r="N2505" s="262">
        <v>244.35</v>
      </c>
      <c r="P2505" s="243" t="s">
        <v>18951</v>
      </c>
      <c r="Q2505" s="244">
        <v>5079.13</v>
      </c>
      <c r="R2505" s="104"/>
      <c r="S2505" s="235" t="s">
        <v>15993</v>
      </c>
      <c r="T2505" s="236">
        <v>2067.4</v>
      </c>
      <c r="V2505" s="266" t="s">
        <v>13470</v>
      </c>
      <c r="W2505" s="267">
        <v>12815617.07</v>
      </c>
      <c r="Y2505" s="245" t="s">
        <v>8022</v>
      </c>
      <c r="Z2505" s="246">
        <v>386</v>
      </c>
    </row>
    <row r="2506" spans="1:26" ht="14.5" x14ac:dyDescent="0.35">
      <c r="A2506" s="259" t="s">
        <v>6423</v>
      </c>
      <c r="B2506" s="259"/>
      <c r="C2506" s="260">
        <v>78812.350000000006</v>
      </c>
      <c r="E2506" s="239" t="s">
        <v>2762</v>
      </c>
      <c r="F2506" s="239"/>
      <c r="G2506" s="240">
        <v>3919</v>
      </c>
      <c r="M2506" s="261" t="s">
        <v>55893</v>
      </c>
      <c r="N2506" s="262">
        <v>5256.14</v>
      </c>
      <c r="P2506" s="243" t="s">
        <v>18952</v>
      </c>
      <c r="Q2506" s="244">
        <v>963.15</v>
      </c>
      <c r="R2506" s="104"/>
      <c r="S2506" s="235" t="s">
        <v>27339</v>
      </c>
      <c r="T2506" s="236">
        <v>348.81</v>
      </c>
      <c r="V2506" s="266" t="s">
        <v>6423</v>
      </c>
      <c r="W2506" s="267">
        <v>78812.350000000006</v>
      </c>
      <c r="Y2506" s="245" t="s">
        <v>8298</v>
      </c>
      <c r="Z2506" s="246">
        <v>7755</v>
      </c>
    </row>
    <row r="2507" spans="1:26" ht="14.5" x14ac:dyDescent="0.35">
      <c r="A2507" s="259" t="s">
        <v>6424</v>
      </c>
      <c r="B2507" s="259"/>
      <c r="C2507" s="260">
        <v>1131710.6499999999</v>
      </c>
      <c r="E2507" s="239" t="s">
        <v>2763</v>
      </c>
      <c r="F2507" s="239"/>
      <c r="G2507" s="240">
        <v>13918.95</v>
      </c>
      <c r="M2507" s="261" t="s">
        <v>55894</v>
      </c>
      <c r="N2507" s="262">
        <v>14419</v>
      </c>
      <c r="P2507" s="243" t="s">
        <v>18953</v>
      </c>
      <c r="Q2507" s="244">
        <v>6207.51</v>
      </c>
      <c r="R2507" s="104"/>
      <c r="S2507" s="235" t="s">
        <v>15994</v>
      </c>
      <c r="T2507" s="236">
        <v>912.52</v>
      </c>
      <c r="V2507" s="266" t="s">
        <v>13471</v>
      </c>
      <c r="W2507" s="267">
        <v>1131710.6499999999</v>
      </c>
      <c r="Y2507" s="245" t="s">
        <v>8704</v>
      </c>
      <c r="Z2507" s="246">
        <v>1025</v>
      </c>
    </row>
    <row r="2508" spans="1:26" ht="14.5" x14ac:dyDescent="0.35">
      <c r="A2508" s="259" t="s">
        <v>6425</v>
      </c>
      <c r="B2508" s="259"/>
      <c r="C2508" s="260">
        <v>5426605.04</v>
      </c>
      <c r="E2508" s="239" t="s">
        <v>2764</v>
      </c>
      <c r="F2508" s="239"/>
      <c r="G2508" s="240">
        <v>964116</v>
      </c>
      <c r="M2508" s="261" t="s">
        <v>55895</v>
      </c>
      <c r="N2508" s="262">
        <v>1495.88</v>
      </c>
      <c r="P2508" s="243" t="s">
        <v>18954</v>
      </c>
      <c r="Q2508" s="244">
        <v>6384</v>
      </c>
      <c r="R2508" s="104"/>
      <c r="S2508" s="235" t="s">
        <v>15995</v>
      </c>
      <c r="T2508" s="236">
        <v>37110.46</v>
      </c>
      <c r="V2508" s="266" t="s">
        <v>13472</v>
      </c>
      <c r="W2508" s="267">
        <v>5426605.04</v>
      </c>
      <c r="Y2508" s="245" t="s">
        <v>9238</v>
      </c>
      <c r="Z2508" s="246">
        <v>2045</v>
      </c>
    </row>
    <row r="2509" spans="1:26" ht="14.5" x14ac:dyDescent="0.35">
      <c r="A2509" s="259" t="s">
        <v>6429</v>
      </c>
      <c r="B2509" s="259"/>
      <c r="C2509" s="260">
        <v>4199200.74</v>
      </c>
      <c r="E2509" s="239" t="s">
        <v>2765</v>
      </c>
      <c r="F2509" s="239"/>
      <c r="G2509" s="240">
        <v>7230</v>
      </c>
      <c r="M2509" s="261" t="s">
        <v>55896</v>
      </c>
      <c r="N2509" s="262">
        <v>4741.6899999999996</v>
      </c>
      <c r="P2509" s="243" t="s">
        <v>18955</v>
      </c>
      <c r="Q2509" s="244">
        <v>18047.21</v>
      </c>
      <c r="R2509" s="104"/>
      <c r="S2509" s="235" t="s">
        <v>15996</v>
      </c>
      <c r="T2509" s="236">
        <v>2896</v>
      </c>
      <c r="V2509" s="266" t="s">
        <v>13476</v>
      </c>
      <c r="W2509" s="267">
        <v>4199200.74</v>
      </c>
      <c r="Y2509" s="245" t="s">
        <v>9894</v>
      </c>
      <c r="Z2509" s="246">
        <v>4558</v>
      </c>
    </row>
    <row r="2510" spans="1:26" ht="14.5" x14ac:dyDescent="0.35">
      <c r="A2510" s="259" t="s">
        <v>6430</v>
      </c>
      <c r="B2510" s="259"/>
      <c r="C2510" s="260">
        <v>365722.1</v>
      </c>
      <c r="E2510" s="239" t="s">
        <v>2766</v>
      </c>
      <c r="F2510" s="239"/>
      <c r="G2510" s="240">
        <v>234698</v>
      </c>
      <c r="M2510" s="261" t="s">
        <v>55897</v>
      </c>
      <c r="N2510" s="262">
        <v>891.92</v>
      </c>
      <c r="P2510" s="243" t="s">
        <v>18956</v>
      </c>
      <c r="Q2510" s="244">
        <v>9415.7199999999993</v>
      </c>
      <c r="R2510" s="104"/>
      <c r="S2510" s="235" t="s">
        <v>15997</v>
      </c>
      <c r="T2510" s="236">
        <v>747.37</v>
      </c>
      <c r="V2510" s="266" t="s">
        <v>13477</v>
      </c>
      <c r="W2510" s="267">
        <v>365722.1</v>
      </c>
      <c r="Y2510" s="245" t="s">
        <v>10322</v>
      </c>
      <c r="Z2510" s="246">
        <v>7362.56</v>
      </c>
    </row>
    <row r="2511" spans="1:26" ht="14.5" x14ac:dyDescent="0.35">
      <c r="A2511" s="259" t="s">
        <v>6431</v>
      </c>
      <c r="B2511" s="259"/>
      <c r="C2511" s="260">
        <v>922723.24</v>
      </c>
      <c r="E2511" s="239" t="s">
        <v>2767</v>
      </c>
      <c r="F2511" s="239"/>
      <c r="G2511" s="240">
        <v>112617</v>
      </c>
      <c r="M2511" s="261" t="s">
        <v>49997</v>
      </c>
      <c r="N2511" s="262">
        <v>785</v>
      </c>
      <c r="P2511" s="243" t="s">
        <v>18957</v>
      </c>
      <c r="Q2511" s="244">
        <v>39724.589999999997</v>
      </c>
      <c r="R2511" s="104"/>
      <c r="S2511" s="235" t="s">
        <v>15998</v>
      </c>
      <c r="T2511" s="236">
        <v>1706.75</v>
      </c>
      <c r="V2511" s="266" t="s">
        <v>13478</v>
      </c>
      <c r="W2511" s="267">
        <v>922723.24</v>
      </c>
      <c r="Y2511" s="245" t="s">
        <v>12186</v>
      </c>
      <c r="Z2511" s="246">
        <v>1426</v>
      </c>
    </row>
    <row r="2512" spans="1:26" ht="14.5" x14ac:dyDescent="0.35">
      <c r="A2512" s="259" t="s">
        <v>6432</v>
      </c>
      <c r="B2512" s="259"/>
      <c r="C2512" s="260">
        <v>799182.57</v>
      </c>
      <c r="E2512" s="239" t="s">
        <v>2768</v>
      </c>
      <c r="F2512" s="239"/>
      <c r="G2512" s="240">
        <v>4371</v>
      </c>
      <c r="M2512" s="261" t="s">
        <v>36620</v>
      </c>
      <c r="N2512" s="262">
        <v>48242</v>
      </c>
      <c r="P2512" s="243" t="s">
        <v>18958</v>
      </c>
      <c r="Q2512" s="244">
        <v>7875</v>
      </c>
      <c r="R2512" s="104"/>
      <c r="S2512" s="235" t="s">
        <v>15999</v>
      </c>
      <c r="T2512" s="236">
        <v>32675.4</v>
      </c>
      <c r="V2512" s="266" t="s">
        <v>13479</v>
      </c>
      <c r="W2512" s="267">
        <v>799182.57</v>
      </c>
      <c r="Y2512" s="245" t="s">
        <v>12473</v>
      </c>
      <c r="Z2512" s="246">
        <v>523</v>
      </c>
    </row>
    <row r="2513" spans="1:26" ht="14.5" x14ac:dyDescent="0.35">
      <c r="A2513" s="259" t="s">
        <v>6433</v>
      </c>
      <c r="B2513" s="259"/>
      <c r="C2513" s="260">
        <v>3118595.91</v>
      </c>
      <c r="E2513" s="239" t="s">
        <v>2769</v>
      </c>
      <c r="F2513" s="239"/>
      <c r="G2513" s="240">
        <v>7213</v>
      </c>
      <c r="M2513" s="261" t="s">
        <v>47608</v>
      </c>
      <c r="N2513" s="262">
        <v>300</v>
      </c>
      <c r="P2513" s="243" t="s">
        <v>18959</v>
      </c>
      <c r="Q2513" s="244">
        <v>82829</v>
      </c>
      <c r="R2513" s="104"/>
      <c r="S2513" s="235" t="s">
        <v>34512</v>
      </c>
      <c r="T2513" s="236">
        <v>103860</v>
      </c>
      <c r="V2513" s="266" t="s">
        <v>13480</v>
      </c>
      <c r="W2513" s="267">
        <v>3118595.91</v>
      </c>
      <c r="Y2513" s="245" t="s">
        <v>12925</v>
      </c>
      <c r="Z2513" s="246">
        <v>2564</v>
      </c>
    </row>
    <row r="2514" spans="1:26" ht="14.5" x14ac:dyDescent="0.35">
      <c r="A2514" s="259" t="s">
        <v>6434</v>
      </c>
      <c r="B2514" s="259"/>
      <c r="C2514" s="260">
        <v>162695.99</v>
      </c>
      <c r="E2514" s="239" t="s">
        <v>2770</v>
      </c>
      <c r="F2514" s="239"/>
      <c r="G2514" s="240">
        <v>15837.96</v>
      </c>
      <c r="M2514" s="261" t="s">
        <v>42972</v>
      </c>
      <c r="N2514" s="262">
        <v>4412.43</v>
      </c>
      <c r="P2514" s="243" t="s">
        <v>15139</v>
      </c>
      <c r="Q2514" s="244">
        <v>18070.34</v>
      </c>
      <c r="R2514" s="104"/>
      <c r="S2514" s="235" t="s">
        <v>34513</v>
      </c>
      <c r="T2514" s="236">
        <v>28388.34</v>
      </c>
      <c r="V2514" s="266" t="s">
        <v>13481</v>
      </c>
      <c r="W2514" s="267">
        <v>162695.99</v>
      </c>
      <c r="Y2514" s="245" t="s">
        <v>13395</v>
      </c>
      <c r="Z2514" s="246">
        <v>44100</v>
      </c>
    </row>
    <row r="2515" spans="1:26" ht="14.5" x14ac:dyDescent="0.35">
      <c r="A2515" s="259" t="s">
        <v>6435</v>
      </c>
      <c r="B2515" s="259"/>
      <c r="C2515" s="260">
        <v>495521.81</v>
      </c>
      <c r="E2515" s="239" t="s">
        <v>2771</v>
      </c>
      <c r="F2515" s="239"/>
      <c r="G2515" s="240">
        <v>3426</v>
      </c>
      <c r="M2515" s="261" t="s">
        <v>36621</v>
      </c>
      <c r="N2515" s="262">
        <v>4036.85</v>
      </c>
      <c r="P2515" s="243" t="s">
        <v>18960</v>
      </c>
      <c r="Q2515" s="244">
        <v>1463.67</v>
      </c>
      <c r="R2515" s="104"/>
      <c r="S2515" s="235" t="s">
        <v>34514</v>
      </c>
      <c r="T2515" s="236">
        <v>38215.040000000001</v>
      </c>
      <c r="V2515" s="266" t="s">
        <v>13482</v>
      </c>
      <c r="W2515" s="267">
        <v>495521.81</v>
      </c>
      <c r="Y2515" s="245" t="s">
        <v>10793</v>
      </c>
      <c r="Z2515" s="246">
        <v>94636.56</v>
      </c>
    </row>
    <row r="2516" spans="1:26" ht="14.5" x14ac:dyDescent="0.35">
      <c r="A2516" s="259" t="s">
        <v>6437</v>
      </c>
      <c r="B2516" s="259"/>
      <c r="C2516" s="260">
        <v>1174210.8600000001</v>
      </c>
      <c r="E2516" s="239" t="s">
        <v>2772</v>
      </c>
      <c r="F2516" s="239"/>
      <c r="G2516" s="240">
        <v>116234.04</v>
      </c>
      <c r="M2516" s="261" t="s">
        <v>36622</v>
      </c>
      <c r="N2516" s="262">
        <v>12312.84</v>
      </c>
      <c r="P2516" s="243" t="s">
        <v>15141</v>
      </c>
      <c r="Q2516" s="244">
        <v>1451.87</v>
      </c>
      <c r="R2516" s="104"/>
      <c r="S2516" s="235" t="s">
        <v>34515</v>
      </c>
      <c r="T2516" s="236">
        <v>1029.9100000000001</v>
      </c>
      <c r="V2516" s="266" t="s">
        <v>13484</v>
      </c>
      <c r="W2516" s="267">
        <v>1174210.8600000001</v>
      </c>
      <c r="Y2516" s="245" t="s">
        <v>7622</v>
      </c>
      <c r="Z2516" s="246">
        <v>47904.23</v>
      </c>
    </row>
    <row r="2517" spans="1:26" ht="14.5" x14ac:dyDescent="0.35">
      <c r="A2517" s="259" t="s">
        <v>6436</v>
      </c>
      <c r="B2517" s="259"/>
      <c r="C2517" s="260">
        <v>153628.62</v>
      </c>
      <c r="E2517" s="239" t="s">
        <v>2773</v>
      </c>
      <c r="F2517" s="239"/>
      <c r="G2517" s="240">
        <v>11594</v>
      </c>
      <c r="M2517" s="261" t="s">
        <v>36623</v>
      </c>
      <c r="N2517" s="262">
        <v>5975</v>
      </c>
      <c r="P2517" s="243" t="s">
        <v>15142</v>
      </c>
      <c r="Q2517" s="244">
        <v>2193.5100000000002</v>
      </c>
      <c r="R2517" s="104"/>
      <c r="S2517" s="235" t="s">
        <v>34516</v>
      </c>
      <c r="T2517" s="236">
        <v>49709.22</v>
      </c>
      <c r="V2517" s="266" t="s">
        <v>13483</v>
      </c>
      <c r="W2517" s="267">
        <v>153628.62</v>
      </c>
      <c r="Y2517" s="245" t="s">
        <v>7820</v>
      </c>
      <c r="Z2517" s="246">
        <v>3111</v>
      </c>
    </row>
    <row r="2518" spans="1:26" ht="14.5" x14ac:dyDescent="0.35">
      <c r="A2518" s="259" t="s">
        <v>6438</v>
      </c>
      <c r="B2518" s="259"/>
      <c r="C2518" s="260">
        <v>354029.49</v>
      </c>
      <c r="E2518" s="239" t="s">
        <v>2774</v>
      </c>
      <c r="F2518" s="239"/>
      <c r="G2518" s="240">
        <v>257181</v>
      </c>
      <c r="M2518" s="261" t="s">
        <v>41698</v>
      </c>
      <c r="N2518" s="262">
        <v>125.78</v>
      </c>
      <c r="P2518" s="243" t="s">
        <v>15143</v>
      </c>
      <c r="Q2518" s="244">
        <v>1462.24</v>
      </c>
      <c r="R2518" s="104"/>
      <c r="S2518" s="235" t="s">
        <v>34517</v>
      </c>
      <c r="T2518" s="236">
        <v>303.45999999999998</v>
      </c>
      <c r="V2518" s="266" t="s">
        <v>13485</v>
      </c>
      <c r="W2518" s="267">
        <v>354029.49</v>
      </c>
      <c r="Y2518" s="245" t="s">
        <v>8023</v>
      </c>
      <c r="Z2518" s="246">
        <v>937</v>
      </c>
    </row>
    <row r="2519" spans="1:26" ht="14.5" x14ac:dyDescent="0.35">
      <c r="A2519" s="259" t="s">
        <v>6439</v>
      </c>
      <c r="B2519" s="259"/>
      <c r="C2519" s="260">
        <v>6130385.7000000002</v>
      </c>
      <c r="E2519" s="239" t="s">
        <v>2775</v>
      </c>
      <c r="F2519" s="239"/>
      <c r="G2519" s="240">
        <v>37030</v>
      </c>
      <c r="M2519" s="261" t="s">
        <v>42973</v>
      </c>
      <c r="N2519" s="262">
        <v>2622.45</v>
      </c>
      <c r="P2519" s="243" t="s">
        <v>18961</v>
      </c>
      <c r="Q2519" s="244">
        <v>81139.94</v>
      </c>
      <c r="R2519" s="104"/>
      <c r="S2519" s="235" t="s">
        <v>34518</v>
      </c>
      <c r="T2519" s="236">
        <v>5450.03</v>
      </c>
      <c r="V2519" s="266" t="s">
        <v>13486</v>
      </c>
      <c r="W2519" s="267">
        <v>6130385.7000000002</v>
      </c>
      <c r="Y2519" s="245" t="s">
        <v>8299</v>
      </c>
      <c r="Z2519" s="246">
        <v>10073</v>
      </c>
    </row>
    <row r="2520" spans="1:26" ht="14.5" x14ac:dyDescent="0.35">
      <c r="A2520" s="259" t="s">
        <v>6440</v>
      </c>
      <c r="B2520" s="259"/>
      <c r="C2520" s="260">
        <v>38731917.049999997</v>
      </c>
      <c r="E2520" s="239" t="s">
        <v>2776</v>
      </c>
      <c r="F2520" s="239"/>
      <c r="G2520" s="240">
        <v>187883</v>
      </c>
      <c r="M2520" s="261" t="s">
        <v>49998</v>
      </c>
      <c r="N2520" s="262">
        <v>1093.19</v>
      </c>
      <c r="P2520" s="243" t="s">
        <v>18962</v>
      </c>
      <c r="Q2520" s="244">
        <v>33743.519999999997</v>
      </c>
      <c r="R2520" s="104"/>
      <c r="S2520" s="235" t="s">
        <v>16000</v>
      </c>
      <c r="T2520" s="236">
        <v>37110.46</v>
      </c>
      <c r="V2520" s="266" t="s">
        <v>13487</v>
      </c>
      <c r="W2520" s="267">
        <v>38731917.049999997</v>
      </c>
      <c r="Y2520" s="245" t="s">
        <v>8485</v>
      </c>
      <c r="Z2520" s="246">
        <v>46210</v>
      </c>
    </row>
    <row r="2521" spans="1:26" ht="14.5" x14ac:dyDescent="0.35">
      <c r="A2521" s="259" t="s">
        <v>6442</v>
      </c>
      <c r="B2521" s="259"/>
      <c r="C2521" s="260">
        <v>262028.2</v>
      </c>
      <c r="E2521" s="239" t="s">
        <v>2777</v>
      </c>
      <c r="F2521" s="239"/>
      <c r="G2521" s="240">
        <v>14067</v>
      </c>
      <c r="M2521" s="261" t="s">
        <v>52014</v>
      </c>
      <c r="N2521" s="262">
        <v>369.5</v>
      </c>
      <c r="P2521" s="243" t="s">
        <v>18963</v>
      </c>
      <c r="Q2521" s="244">
        <v>34983.94</v>
      </c>
      <c r="R2521" s="104"/>
      <c r="S2521" s="235" t="s">
        <v>16001</v>
      </c>
      <c r="T2521" s="236">
        <v>2896</v>
      </c>
      <c r="V2521" s="266" t="s">
        <v>13489</v>
      </c>
      <c r="W2521" s="267">
        <v>262028.2</v>
      </c>
      <c r="Y2521" s="245" t="s">
        <v>8963</v>
      </c>
      <c r="Z2521" s="246">
        <v>2476</v>
      </c>
    </row>
    <row r="2522" spans="1:26" ht="14.5" x14ac:dyDescent="0.35">
      <c r="A2522" s="259" t="s">
        <v>6443</v>
      </c>
      <c r="B2522" s="259"/>
      <c r="C2522" s="260">
        <v>1025941.59</v>
      </c>
      <c r="E2522" s="239" t="s">
        <v>2778</v>
      </c>
      <c r="F2522" s="239"/>
      <c r="G2522" s="240">
        <v>19579</v>
      </c>
      <c r="M2522" s="261" t="s">
        <v>55898</v>
      </c>
      <c r="N2522" s="262">
        <v>380.12</v>
      </c>
      <c r="P2522" s="243" t="s">
        <v>18964</v>
      </c>
      <c r="Q2522" s="244">
        <v>12982.15</v>
      </c>
      <c r="R2522" s="104"/>
      <c r="S2522" s="235" t="s">
        <v>27400</v>
      </c>
      <c r="T2522" s="236">
        <v>103860</v>
      </c>
      <c r="V2522" s="266" t="s">
        <v>13490</v>
      </c>
      <c r="W2522" s="267">
        <v>1025941.59</v>
      </c>
      <c r="Y2522" s="245" t="s">
        <v>9622</v>
      </c>
      <c r="Z2522" s="246">
        <v>2000</v>
      </c>
    </row>
    <row r="2523" spans="1:26" ht="14.5" x14ac:dyDescent="0.35">
      <c r="A2523" s="259" t="s">
        <v>6445</v>
      </c>
      <c r="B2523" s="259"/>
      <c r="C2523" s="260">
        <v>1413792.17</v>
      </c>
      <c r="E2523" s="239" t="s">
        <v>2779</v>
      </c>
      <c r="F2523" s="239"/>
      <c r="G2523" s="240">
        <v>313916</v>
      </c>
      <c r="M2523" s="261" t="s">
        <v>51126</v>
      </c>
      <c r="N2523" s="262">
        <v>16725.419999999998</v>
      </c>
      <c r="P2523" s="243" t="s">
        <v>18965</v>
      </c>
      <c r="Q2523" s="244">
        <v>16000</v>
      </c>
      <c r="R2523" s="104"/>
      <c r="S2523" s="235" t="s">
        <v>16002</v>
      </c>
      <c r="T2523" s="236">
        <v>747.37</v>
      </c>
      <c r="V2523" s="266" t="s">
        <v>13492</v>
      </c>
      <c r="W2523" s="267">
        <v>1413792.17</v>
      </c>
      <c r="Y2523" s="245" t="s">
        <v>9895</v>
      </c>
      <c r="Z2523" s="246">
        <v>9353</v>
      </c>
    </row>
    <row r="2524" spans="1:26" ht="14.5" x14ac:dyDescent="0.35">
      <c r="A2524" s="259" t="s">
        <v>6446</v>
      </c>
      <c r="B2524" s="259"/>
      <c r="C2524" s="260">
        <v>8147672.3899999997</v>
      </c>
      <c r="E2524" s="239" t="s">
        <v>2780</v>
      </c>
      <c r="F2524" s="239"/>
      <c r="G2524" s="240">
        <v>4393.8500000000004</v>
      </c>
      <c r="M2524" s="261" t="s">
        <v>52998</v>
      </c>
      <c r="N2524" s="262">
        <v>2684</v>
      </c>
      <c r="P2524" s="243" t="s">
        <v>18966</v>
      </c>
      <c r="Q2524" s="244">
        <v>1165.81</v>
      </c>
      <c r="R2524" s="104"/>
      <c r="S2524" s="235" t="s">
        <v>16003</v>
      </c>
      <c r="T2524" s="236">
        <v>1706.75</v>
      </c>
      <c r="V2524" s="266" t="s">
        <v>13493</v>
      </c>
      <c r="W2524" s="267">
        <v>8147672.3899999997</v>
      </c>
      <c r="Y2524" s="245" t="s">
        <v>10215</v>
      </c>
      <c r="Z2524" s="246">
        <v>64689.51</v>
      </c>
    </row>
    <row r="2525" spans="1:26" ht="14.5" x14ac:dyDescent="0.35">
      <c r="A2525" s="259" t="s">
        <v>6448</v>
      </c>
      <c r="B2525" s="259"/>
      <c r="C2525" s="260">
        <v>3252963.68</v>
      </c>
      <c r="E2525" s="239" t="s">
        <v>2781</v>
      </c>
      <c r="F2525" s="239"/>
      <c r="G2525" s="240">
        <v>2059.89</v>
      </c>
      <c r="M2525" s="261" t="s">
        <v>52015</v>
      </c>
      <c r="N2525" s="262">
        <v>1793.2</v>
      </c>
      <c r="P2525" s="243" t="s">
        <v>18967</v>
      </c>
      <c r="Q2525" s="244">
        <v>3468.8</v>
      </c>
      <c r="R2525" s="104"/>
      <c r="S2525" s="235" t="s">
        <v>34519</v>
      </c>
      <c r="T2525" s="236">
        <v>28388.34</v>
      </c>
      <c r="V2525" s="266" t="s">
        <v>13495</v>
      </c>
      <c r="W2525" s="267">
        <v>3252963.68</v>
      </c>
      <c r="Y2525" s="245" t="s">
        <v>10405</v>
      </c>
      <c r="Z2525" s="246">
        <v>3457</v>
      </c>
    </row>
    <row r="2526" spans="1:26" ht="14.5" x14ac:dyDescent="0.35">
      <c r="A2526" s="259" t="s">
        <v>6449</v>
      </c>
      <c r="B2526" s="259"/>
      <c r="C2526" s="260">
        <v>2322763.64</v>
      </c>
      <c r="E2526" s="239" t="s">
        <v>2782</v>
      </c>
      <c r="F2526" s="239"/>
      <c r="G2526" s="240">
        <v>74415.05</v>
      </c>
      <c r="M2526" s="261" t="s">
        <v>51127</v>
      </c>
      <c r="N2526" s="262">
        <v>1597.06</v>
      </c>
      <c r="P2526" s="243" t="s">
        <v>18968</v>
      </c>
      <c r="Q2526" s="244">
        <v>1778.32</v>
      </c>
      <c r="R2526" s="104"/>
      <c r="S2526" s="235" t="s">
        <v>34520</v>
      </c>
      <c r="T2526" s="236">
        <v>38215.040000000001</v>
      </c>
      <c r="V2526" s="266" t="s">
        <v>13496</v>
      </c>
      <c r="W2526" s="267">
        <v>2322763.64</v>
      </c>
      <c r="Y2526" s="245" t="s">
        <v>12684</v>
      </c>
      <c r="Z2526" s="246">
        <v>6610.12</v>
      </c>
    </row>
    <row r="2527" spans="1:26" ht="14.5" x14ac:dyDescent="0.35">
      <c r="A2527" s="259" t="s">
        <v>6629</v>
      </c>
      <c r="B2527" s="259"/>
      <c r="C2527" s="260">
        <v>712088.15</v>
      </c>
      <c r="E2527" s="239" t="s">
        <v>2783</v>
      </c>
      <c r="F2527" s="239"/>
      <c r="G2527" s="240">
        <v>196755.45</v>
      </c>
      <c r="M2527" s="261" t="s">
        <v>51128</v>
      </c>
      <c r="N2527" s="262">
        <v>5109.83</v>
      </c>
      <c r="P2527" s="243" t="s">
        <v>18969</v>
      </c>
      <c r="Q2527" s="244">
        <v>7722.5</v>
      </c>
      <c r="R2527" s="104"/>
      <c r="S2527" s="235" t="s">
        <v>34521</v>
      </c>
      <c r="T2527" s="236">
        <v>1029.9100000000001</v>
      </c>
      <c r="V2527" s="266" t="s">
        <v>13676</v>
      </c>
      <c r="W2527" s="267">
        <v>712088.15</v>
      </c>
      <c r="Y2527" s="245" t="s">
        <v>13221</v>
      </c>
      <c r="Z2527" s="246">
        <v>65774.45</v>
      </c>
    </row>
    <row r="2528" spans="1:26" ht="14.5" x14ac:dyDescent="0.35">
      <c r="A2528" s="259" t="s">
        <v>6447</v>
      </c>
      <c r="B2528" s="259"/>
      <c r="C2528" s="260">
        <v>165824.29999999999</v>
      </c>
      <c r="E2528" s="239" t="s">
        <v>2784</v>
      </c>
      <c r="F2528" s="239"/>
      <c r="G2528" s="240">
        <v>47088</v>
      </c>
      <c r="M2528" s="261" t="s">
        <v>52016</v>
      </c>
      <c r="N2528" s="262">
        <v>1295.72</v>
      </c>
      <c r="P2528" s="243" t="s">
        <v>18970</v>
      </c>
      <c r="Q2528" s="244">
        <v>8778.52</v>
      </c>
      <c r="R2528" s="104"/>
      <c r="S2528" s="235" t="s">
        <v>34522</v>
      </c>
      <c r="T2528" s="236">
        <v>49709.22</v>
      </c>
      <c r="V2528" s="266" t="s">
        <v>13494</v>
      </c>
      <c r="W2528" s="267">
        <v>165824.29999999999</v>
      </c>
      <c r="Y2528" s="245" t="s">
        <v>13622</v>
      </c>
      <c r="Z2528" s="246">
        <v>7197.93</v>
      </c>
    </row>
    <row r="2529" spans="1:26" ht="14.5" x14ac:dyDescent="0.35">
      <c r="A2529" s="259" t="s">
        <v>6450</v>
      </c>
      <c r="B2529" s="259"/>
      <c r="C2529" s="260">
        <v>1570200.16</v>
      </c>
      <c r="E2529" s="239" t="s">
        <v>2785</v>
      </c>
      <c r="F2529" s="239"/>
      <c r="G2529" s="240">
        <v>178035</v>
      </c>
      <c r="M2529" s="261" t="s">
        <v>52017</v>
      </c>
      <c r="N2529" s="262">
        <v>38771.25</v>
      </c>
      <c r="P2529" s="243" t="s">
        <v>18971</v>
      </c>
      <c r="Q2529" s="244">
        <v>9102</v>
      </c>
      <c r="R2529" s="104"/>
      <c r="S2529" s="235" t="s">
        <v>27405</v>
      </c>
      <c r="T2529" s="236">
        <v>303.45999999999998</v>
      </c>
      <c r="V2529" s="266" t="s">
        <v>13497</v>
      </c>
      <c r="W2529" s="267">
        <v>1570200.16</v>
      </c>
      <c r="Y2529" s="245" t="s">
        <v>10794</v>
      </c>
      <c r="Z2529" s="246">
        <v>269793.24</v>
      </c>
    </row>
    <row r="2530" spans="1:26" ht="14.5" x14ac:dyDescent="0.35">
      <c r="A2530" s="259" t="s">
        <v>6451</v>
      </c>
      <c r="B2530" s="259"/>
      <c r="C2530" s="260">
        <v>3497634.33</v>
      </c>
      <c r="E2530" s="239" t="s">
        <v>2786</v>
      </c>
      <c r="F2530" s="239"/>
      <c r="G2530" s="240">
        <v>422624</v>
      </c>
      <c r="M2530" s="261" t="s">
        <v>47609</v>
      </c>
      <c r="N2530" s="262">
        <v>264196.58</v>
      </c>
      <c r="P2530" s="243" t="s">
        <v>18972</v>
      </c>
      <c r="Q2530" s="244">
        <v>105412.37</v>
      </c>
      <c r="R2530" s="104"/>
      <c r="S2530" s="235" t="s">
        <v>27407</v>
      </c>
      <c r="T2530" s="236">
        <v>5450.03</v>
      </c>
      <c r="V2530" s="266" t="s">
        <v>13498</v>
      </c>
      <c r="W2530" s="267">
        <v>3497634.33</v>
      </c>
      <c r="Y2530" s="245" t="s">
        <v>8024</v>
      </c>
      <c r="Z2530" s="246">
        <v>219</v>
      </c>
    </row>
    <row r="2531" spans="1:26" ht="14.5" x14ac:dyDescent="0.35">
      <c r="A2531" s="259" t="s">
        <v>6452</v>
      </c>
      <c r="B2531" s="259"/>
      <c r="C2531" s="260">
        <v>17257944.550000001</v>
      </c>
      <c r="E2531" s="239" t="s">
        <v>2787</v>
      </c>
      <c r="F2531" s="239"/>
      <c r="G2531" s="240">
        <v>904.67</v>
      </c>
      <c r="M2531" s="261" t="s">
        <v>47610</v>
      </c>
      <c r="N2531" s="262">
        <v>18921.419999999998</v>
      </c>
      <c r="P2531" s="243" t="s">
        <v>18973</v>
      </c>
      <c r="Q2531" s="244">
        <v>131067.63</v>
      </c>
      <c r="R2531" s="104"/>
      <c r="S2531" s="235" t="s">
        <v>16004</v>
      </c>
      <c r="T2531" s="236">
        <v>32675.4</v>
      </c>
      <c r="V2531" s="266" t="s">
        <v>13499</v>
      </c>
      <c r="W2531" s="267">
        <v>17257944.550000001</v>
      </c>
      <c r="Y2531" s="245" t="s">
        <v>8300</v>
      </c>
      <c r="Z2531" s="246">
        <v>2309</v>
      </c>
    </row>
    <row r="2532" spans="1:26" ht="14.5" x14ac:dyDescent="0.35">
      <c r="A2532" s="259" t="s">
        <v>6455</v>
      </c>
      <c r="B2532" s="259"/>
      <c r="C2532" s="260">
        <v>632987.77</v>
      </c>
      <c r="E2532" s="239" t="s">
        <v>2788</v>
      </c>
      <c r="F2532" s="239"/>
      <c r="G2532" s="240">
        <v>20750</v>
      </c>
      <c r="M2532" s="261" t="s">
        <v>45057</v>
      </c>
      <c r="N2532" s="262">
        <v>564356.80000000005</v>
      </c>
      <c r="P2532" s="243" t="s">
        <v>18974</v>
      </c>
      <c r="Q2532" s="244">
        <v>5720</v>
      </c>
      <c r="R2532" s="104"/>
      <c r="S2532" s="235" t="s">
        <v>16005</v>
      </c>
      <c r="T2532" s="236">
        <v>197729.29</v>
      </c>
      <c r="V2532" s="266" t="s">
        <v>13502</v>
      </c>
      <c r="W2532" s="267">
        <v>632987.77</v>
      </c>
      <c r="Y2532" s="245" t="s">
        <v>8705</v>
      </c>
      <c r="Z2532" s="246">
        <v>386</v>
      </c>
    </row>
    <row r="2533" spans="1:26" ht="14.5" x14ac:dyDescent="0.35">
      <c r="A2533" s="259" t="s">
        <v>6456</v>
      </c>
      <c r="B2533" s="259"/>
      <c r="C2533" s="260">
        <v>521698.95</v>
      </c>
      <c r="E2533" s="239" t="s">
        <v>2789</v>
      </c>
      <c r="F2533" s="239"/>
      <c r="G2533" s="240">
        <v>13727</v>
      </c>
      <c r="M2533" s="261" t="s">
        <v>45058</v>
      </c>
      <c r="N2533" s="262">
        <v>42714.13</v>
      </c>
      <c r="P2533" s="243" t="s">
        <v>18975</v>
      </c>
      <c r="Q2533" s="244">
        <v>1734.59</v>
      </c>
      <c r="R2533" s="104"/>
      <c r="S2533" s="235" t="s">
        <v>34523</v>
      </c>
      <c r="T2533" s="236">
        <v>202835.38</v>
      </c>
      <c r="V2533" s="266" t="s">
        <v>13503</v>
      </c>
      <c r="W2533" s="267">
        <v>521698.95</v>
      </c>
      <c r="Y2533" s="245" t="s">
        <v>8964</v>
      </c>
      <c r="Z2533" s="246">
        <v>990</v>
      </c>
    </row>
    <row r="2534" spans="1:26" ht="14.5" x14ac:dyDescent="0.35">
      <c r="A2534" s="259" t="s">
        <v>6457</v>
      </c>
      <c r="B2534" s="259"/>
      <c r="C2534" s="260">
        <v>390424.44</v>
      </c>
      <c r="E2534" s="239" t="s">
        <v>2790</v>
      </c>
      <c r="F2534" s="239"/>
      <c r="G2534" s="240">
        <v>21201</v>
      </c>
      <c r="M2534" s="261" t="s">
        <v>19058</v>
      </c>
      <c r="N2534" s="262">
        <v>28402.25</v>
      </c>
      <c r="P2534" s="243" t="s">
        <v>18976</v>
      </c>
      <c r="Q2534" s="244">
        <v>72014</v>
      </c>
      <c r="R2534" s="104"/>
      <c r="S2534" s="235" t="s">
        <v>34524</v>
      </c>
      <c r="T2534" s="236">
        <v>19448.990000000002</v>
      </c>
      <c r="V2534" s="266" t="s">
        <v>13504</v>
      </c>
      <c r="W2534" s="267">
        <v>390424.44</v>
      </c>
      <c r="Y2534" s="245" t="s">
        <v>9078</v>
      </c>
      <c r="Z2534" s="246">
        <v>5876</v>
      </c>
    </row>
    <row r="2535" spans="1:26" ht="14.5" x14ac:dyDescent="0.35">
      <c r="A2535" s="259" t="s">
        <v>6458</v>
      </c>
      <c r="B2535" s="259"/>
      <c r="C2535" s="260">
        <v>175980.55</v>
      </c>
      <c r="E2535" s="239" t="s">
        <v>2791</v>
      </c>
      <c r="F2535" s="239"/>
      <c r="G2535" s="240">
        <v>603907.99</v>
      </c>
      <c r="M2535" s="261" t="s">
        <v>19059</v>
      </c>
      <c r="N2535" s="262">
        <v>1188.0899999999999</v>
      </c>
      <c r="P2535" s="243" t="s">
        <v>18977</v>
      </c>
      <c r="Q2535" s="244">
        <v>6079.33</v>
      </c>
      <c r="R2535" s="104"/>
      <c r="S2535" s="235" t="s">
        <v>34525</v>
      </c>
      <c r="T2535" s="236">
        <v>157245.63</v>
      </c>
      <c r="V2535" s="266" t="s">
        <v>13505</v>
      </c>
      <c r="W2535" s="267">
        <v>175980.55</v>
      </c>
      <c r="Y2535" s="245" t="s">
        <v>9623</v>
      </c>
      <c r="Z2535" s="246">
        <v>2000</v>
      </c>
    </row>
    <row r="2536" spans="1:26" ht="14.5" x14ac:dyDescent="0.35">
      <c r="A2536" s="259" t="s">
        <v>6459</v>
      </c>
      <c r="B2536" s="259"/>
      <c r="C2536" s="260">
        <v>126470.93</v>
      </c>
      <c r="E2536" s="239" t="s">
        <v>4769</v>
      </c>
      <c r="F2536" s="239"/>
      <c r="G2536" s="240">
        <v>3035</v>
      </c>
      <c r="M2536" s="261" t="s">
        <v>19060</v>
      </c>
      <c r="N2536" s="262">
        <v>2099.31</v>
      </c>
      <c r="P2536" s="243" t="s">
        <v>18978</v>
      </c>
      <c r="Q2536" s="244">
        <v>1240.0999999999999</v>
      </c>
      <c r="R2536" s="104"/>
      <c r="S2536" s="235" t="s">
        <v>16006</v>
      </c>
      <c r="T2536" s="236">
        <v>197729.29</v>
      </c>
      <c r="V2536" s="266" t="s">
        <v>13506</v>
      </c>
      <c r="W2536" s="267">
        <v>126470.93</v>
      </c>
      <c r="Y2536" s="245" t="s">
        <v>9896</v>
      </c>
      <c r="Z2536" s="246">
        <v>3281</v>
      </c>
    </row>
    <row r="2537" spans="1:26" ht="14.5" x14ac:dyDescent="0.35">
      <c r="A2537" s="259" t="s">
        <v>6460</v>
      </c>
      <c r="B2537" s="259"/>
      <c r="C2537" s="260">
        <v>163293.24</v>
      </c>
      <c r="E2537" s="239" t="s">
        <v>2792</v>
      </c>
      <c r="F2537" s="239"/>
      <c r="G2537" s="240">
        <v>154060</v>
      </c>
      <c r="M2537" s="261" t="s">
        <v>19061</v>
      </c>
      <c r="N2537" s="262">
        <v>6808.61</v>
      </c>
      <c r="P2537" s="243" t="s">
        <v>18979</v>
      </c>
      <c r="Q2537" s="244">
        <v>1283.94</v>
      </c>
      <c r="R2537" s="104"/>
      <c r="S2537" s="235" t="s">
        <v>34526</v>
      </c>
      <c r="T2537" s="236">
        <v>202835.38</v>
      </c>
      <c r="V2537" s="266" t="s">
        <v>13507</v>
      </c>
      <c r="W2537" s="267">
        <v>163293.24</v>
      </c>
      <c r="Y2537" s="245" t="s">
        <v>10216</v>
      </c>
      <c r="Z2537" s="246">
        <v>40890.25</v>
      </c>
    </row>
    <row r="2538" spans="1:26" ht="14.5" x14ac:dyDescent="0.35">
      <c r="A2538" s="259" t="s">
        <v>6461</v>
      </c>
      <c r="B2538" s="259"/>
      <c r="C2538" s="260">
        <v>14823.01</v>
      </c>
      <c r="E2538" s="239" t="s">
        <v>2793</v>
      </c>
      <c r="F2538" s="239"/>
      <c r="G2538" s="240">
        <v>61651</v>
      </c>
      <c r="M2538" s="261" t="s">
        <v>19062</v>
      </c>
      <c r="N2538" s="262">
        <v>7018.92</v>
      </c>
      <c r="P2538" s="243" t="s">
        <v>18980</v>
      </c>
      <c r="Q2538" s="244">
        <v>33439.51</v>
      </c>
      <c r="R2538" s="104"/>
      <c r="S2538" s="235" t="s">
        <v>27453</v>
      </c>
      <c r="T2538" s="236">
        <v>19448.990000000002</v>
      </c>
      <c r="V2538" s="266" t="s">
        <v>13508</v>
      </c>
      <c r="W2538" s="267">
        <v>14823.01</v>
      </c>
      <c r="Y2538" s="245" t="s">
        <v>13222</v>
      </c>
      <c r="Z2538" s="246">
        <v>48583.03</v>
      </c>
    </row>
    <row r="2539" spans="1:26" ht="14.5" x14ac:dyDescent="0.35">
      <c r="A2539" s="259" t="s">
        <v>6462</v>
      </c>
      <c r="B2539" s="259"/>
      <c r="C2539" s="260">
        <v>326664.01</v>
      </c>
      <c r="E2539" s="239" t="s">
        <v>2794</v>
      </c>
      <c r="F2539" s="239"/>
      <c r="G2539" s="240">
        <v>17058</v>
      </c>
      <c r="M2539" s="261" t="s">
        <v>19066</v>
      </c>
      <c r="N2539" s="262">
        <v>5617.5</v>
      </c>
      <c r="P2539" s="243" t="s">
        <v>18981</v>
      </c>
      <c r="Q2539" s="244">
        <v>4074.56</v>
      </c>
      <c r="R2539" s="104"/>
      <c r="S2539" s="235" t="s">
        <v>27457</v>
      </c>
      <c r="T2539" s="236">
        <v>157245.63</v>
      </c>
      <c r="V2539" s="266" t="s">
        <v>13509</v>
      </c>
      <c r="W2539" s="267">
        <v>326664.01</v>
      </c>
      <c r="Y2539" s="245" t="s">
        <v>10795</v>
      </c>
      <c r="Z2539" s="246">
        <v>104534.28</v>
      </c>
    </row>
    <row r="2540" spans="1:26" ht="14.5" x14ac:dyDescent="0.35">
      <c r="A2540" s="259" t="s">
        <v>6464</v>
      </c>
      <c r="B2540" s="259"/>
      <c r="C2540" s="260">
        <v>2755</v>
      </c>
      <c r="E2540" s="239" t="s">
        <v>2795</v>
      </c>
      <c r="F2540" s="239"/>
      <c r="G2540" s="240">
        <v>146789</v>
      </c>
      <c r="M2540" s="261" t="s">
        <v>19067</v>
      </c>
      <c r="N2540" s="262">
        <v>84301.35</v>
      </c>
      <c r="P2540" s="243" t="s">
        <v>18982</v>
      </c>
      <c r="Q2540" s="244">
        <v>12209.89</v>
      </c>
      <c r="R2540" s="104"/>
      <c r="S2540" s="235" t="s">
        <v>34527</v>
      </c>
      <c r="T2540" s="236">
        <v>10292</v>
      </c>
      <c r="V2540" s="266" t="s">
        <v>13511</v>
      </c>
      <c r="W2540" s="267">
        <v>2755</v>
      </c>
      <c r="Y2540" s="245" t="s">
        <v>7623</v>
      </c>
      <c r="Z2540" s="246">
        <v>15299</v>
      </c>
    </row>
    <row r="2541" spans="1:26" ht="14.5" x14ac:dyDescent="0.35">
      <c r="A2541" s="259" t="s">
        <v>6468</v>
      </c>
      <c r="B2541" s="259"/>
      <c r="C2541" s="260">
        <v>77060.55</v>
      </c>
      <c r="E2541" s="239" t="s">
        <v>2796</v>
      </c>
      <c r="F2541" s="239"/>
      <c r="G2541" s="240">
        <v>225314</v>
      </c>
      <c r="M2541" s="261" t="s">
        <v>19068</v>
      </c>
      <c r="N2541" s="262">
        <v>33671</v>
      </c>
      <c r="P2541" s="243" t="s">
        <v>18983</v>
      </c>
      <c r="Q2541" s="244">
        <v>10658.93</v>
      </c>
      <c r="R2541" s="104"/>
      <c r="S2541" s="235" t="s">
        <v>34528</v>
      </c>
      <c r="T2541" s="236">
        <v>1000</v>
      </c>
      <c r="V2541" s="266" t="s">
        <v>13515</v>
      </c>
      <c r="W2541" s="267">
        <v>77060.55</v>
      </c>
      <c r="Y2541" s="245" t="s">
        <v>7821</v>
      </c>
      <c r="Z2541" s="246">
        <v>1501</v>
      </c>
    </row>
    <row r="2542" spans="1:26" ht="14.5" x14ac:dyDescent="0.35">
      <c r="A2542" s="259" t="s">
        <v>6469</v>
      </c>
      <c r="B2542" s="259"/>
      <c r="C2542" s="260">
        <v>4640326.5999999996</v>
      </c>
      <c r="E2542" s="239" t="s">
        <v>2797</v>
      </c>
      <c r="F2542" s="239"/>
      <c r="G2542" s="240">
        <v>61554</v>
      </c>
      <c r="M2542" s="261" t="s">
        <v>47611</v>
      </c>
      <c r="N2542" s="262">
        <v>-3930.88</v>
      </c>
      <c r="P2542" s="243" t="s">
        <v>18984</v>
      </c>
      <c r="Q2542" s="244">
        <v>24936.21</v>
      </c>
      <c r="R2542" s="104"/>
      <c r="S2542" s="235" t="s">
        <v>34529</v>
      </c>
      <c r="T2542" s="236">
        <v>11000</v>
      </c>
      <c r="V2542" s="266" t="s">
        <v>13516</v>
      </c>
      <c r="W2542" s="267">
        <v>4640326.5999999996</v>
      </c>
      <c r="Y2542" s="245" t="s">
        <v>8025</v>
      </c>
      <c r="Z2542" s="246">
        <v>452</v>
      </c>
    </row>
    <row r="2543" spans="1:26" ht="14.5" x14ac:dyDescent="0.35">
      <c r="A2543" s="259" t="s">
        <v>6470</v>
      </c>
      <c r="B2543" s="259"/>
      <c r="C2543" s="260">
        <v>826591.27</v>
      </c>
      <c r="E2543" s="239" t="s">
        <v>2798</v>
      </c>
      <c r="F2543" s="239"/>
      <c r="G2543" s="240">
        <v>5293.85</v>
      </c>
      <c r="M2543" s="261" t="s">
        <v>19078</v>
      </c>
      <c r="N2543" s="262">
        <v>23340</v>
      </c>
      <c r="P2543" s="243" t="s">
        <v>18985</v>
      </c>
      <c r="Q2543" s="244">
        <v>320</v>
      </c>
      <c r="R2543" s="104"/>
      <c r="S2543" s="235" t="s">
        <v>27480</v>
      </c>
      <c r="T2543" s="236">
        <v>10292</v>
      </c>
      <c r="V2543" s="266" t="s">
        <v>13517</v>
      </c>
      <c r="W2543" s="267">
        <v>826591.27</v>
      </c>
      <c r="Y2543" s="245" t="s">
        <v>8301</v>
      </c>
      <c r="Z2543" s="246">
        <v>31246.86</v>
      </c>
    </row>
    <row r="2544" spans="1:26" ht="14.5" x14ac:dyDescent="0.35">
      <c r="A2544" s="259" t="s">
        <v>6471</v>
      </c>
      <c r="B2544" s="259"/>
      <c r="C2544" s="260">
        <v>52289941.109999999</v>
      </c>
      <c r="E2544" s="239" t="s">
        <v>2799</v>
      </c>
      <c r="F2544" s="239"/>
      <c r="G2544" s="240">
        <v>76843</v>
      </c>
      <c r="M2544" s="261" t="s">
        <v>19079</v>
      </c>
      <c r="N2544" s="262">
        <v>39600</v>
      </c>
      <c r="P2544" s="243" t="s">
        <v>18986</v>
      </c>
      <c r="Q2544" s="244">
        <v>24.49</v>
      </c>
      <c r="R2544" s="104"/>
      <c r="S2544" s="235" t="s">
        <v>27481</v>
      </c>
      <c r="T2544" s="236">
        <v>1000</v>
      </c>
      <c r="V2544" s="266" t="s">
        <v>13518</v>
      </c>
      <c r="W2544" s="267">
        <v>52289941.109999999</v>
      </c>
      <c r="Y2544" s="245" t="s">
        <v>10217</v>
      </c>
      <c r="Z2544" s="246">
        <v>15316</v>
      </c>
    </row>
    <row r="2545" spans="1:26" ht="14.5" x14ac:dyDescent="0.35">
      <c r="A2545" s="259" t="s">
        <v>6472</v>
      </c>
      <c r="B2545" s="259"/>
      <c r="C2545" s="260">
        <v>589583.62</v>
      </c>
      <c r="E2545" s="239" t="s">
        <v>2800</v>
      </c>
      <c r="F2545" s="239"/>
      <c r="G2545" s="240">
        <v>205850.63</v>
      </c>
      <c r="M2545" s="261" t="s">
        <v>19080</v>
      </c>
      <c r="N2545" s="262">
        <v>10824.56</v>
      </c>
      <c r="P2545" s="243" t="s">
        <v>18987</v>
      </c>
      <c r="Q2545" s="244">
        <v>13.44</v>
      </c>
      <c r="R2545" s="104"/>
      <c r="S2545" s="235" t="s">
        <v>27482</v>
      </c>
      <c r="T2545" s="236">
        <v>11000</v>
      </c>
      <c r="V2545" s="266" t="s">
        <v>13519</v>
      </c>
      <c r="W2545" s="267">
        <v>589583.62</v>
      </c>
      <c r="Y2545" s="245" t="s">
        <v>12686</v>
      </c>
      <c r="Z2545" s="246">
        <v>9199</v>
      </c>
    </row>
    <row r="2546" spans="1:26" ht="14.5" x14ac:dyDescent="0.35">
      <c r="A2546" s="259" t="s">
        <v>6473</v>
      </c>
      <c r="B2546" s="259"/>
      <c r="C2546" s="260">
        <v>779397.11</v>
      </c>
      <c r="E2546" s="239" t="s">
        <v>2801</v>
      </c>
      <c r="F2546" s="239"/>
      <c r="G2546" s="240">
        <v>44772.51</v>
      </c>
      <c r="M2546" s="261" t="s">
        <v>19081</v>
      </c>
      <c r="N2546" s="262">
        <v>828.08</v>
      </c>
      <c r="P2546" s="243" t="s">
        <v>18988</v>
      </c>
      <c r="Q2546" s="244">
        <v>26696</v>
      </c>
      <c r="R2546" s="104"/>
      <c r="S2546" s="235" t="s">
        <v>34530</v>
      </c>
      <c r="T2546" s="236">
        <v>2187.73</v>
      </c>
      <c r="V2546" s="266" t="s">
        <v>13520</v>
      </c>
      <c r="W2546" s="267">
        <v>779397.11</v>
      </c>
      <c r="Y2546" s="245" t="s">
        <v>10796</v>
      </c>
      <c r="Z2546" s="246">
        <v>73013.86</v>
      </c>
    </row>
    <row r="2547" spans="1:26" ht="14.5" x14ac:dyDescent="0.35">
      <c r="A2547" s="259" t="s">
        <v>6474</v>
      </c>
      <c r="B2547" s="259"/>
      <c r="C2547" s="260">
        <v>186693.23</v>
      </c>
      <c r="E2547" s="239" t="s">
        <v>2802</v>
      </c>
      <c r="F2547" s="239"/>
      <c r="G2547" s="240">
        <v>22505</v>
      </c>
      <c r="M2547" s="261" t="s">
        <v>55899</v>
      </c>
      <c r="N2547" s="262">
        <v>1389.81</v>
      </c>
      <c r="P2547" s="243" t="s">
        <v>18989</v>
      </c>
      <c r="Q2547" s="244">
        <v>9769.2000000000007</v>
      </c>
      <c r="R2547" s="104"/>
      <c r="S2547" s="235" t="s">
        <v>34531</v>
      </c>
      <c r="T2547" s="236">
        <v>61.78</v>
      </c>
      <c r="V2547" s="266" t="s">
        <v>13521</v>
      </c>
      <c r="W2547" s="267">
        <v>186693.23</v>
      </c>
      <c r="Y2547" s="245" t="s">
        <v>7624</v>
      </c>
      <c r="Z2547" s="246">
        <v>16500</v>
      </c>
    </row>
    <row r="2548" spans="1:26" ht="14.5" x14ac:dyDescent="0.35">
      <c r="A2548" s="259" t="s">
        <v>6475</v>
      </c>
      <c r="B2548" s="259"/>
      <c r="C2548" s="260">
        <v>87723.49</v>
      </c>
      <c r="E2548" s="239" t="s">
        <v>2803</v>
      </c>
      <c r="F2548" s="239"/>
      <c r="G2548" s="240">
        <v>23324.959999999999</v>
      </c>
      <c r="M2548" s="261" t="s">
        <v>36625</v>
      </c>
      <c r="N2548" s="262">
        <v>95742.97</v>
      </c>
      <c r="P2548" s="243" t="s">
        <v>18990</v>
      </c>
      <c r="Q2548" s="244">
        <v>747.34</v>
      </c>
      <c r="R2548" s="104"/>
      <c r="S2548" s="235" t="s">
        <v>34532</v>
      </c>
      <c r="T2548" s="236">
        <v>8795.49</v>
      </c>
      <c r="V2548" s="266" t="s">
        <v>13522</v>
      </c>
      <c r="W2548" s="267">
        <v>87723.49</v>
      </c>
      <c r="Y2548" s="245" t="s">
        <v>8026</v>
      </c>
      <c r="Z2548" s="246">
        <v>2007</v>
      </c>
    </row>
    <row r="2549" spans="1:26" ht="14.5" x14ac:dyDescent="0.35">
      <c r="A2549" s="259" t="s">
        <v>6477</v>
      </c>
      <c r="B2549" s="259"/>
      <c r="C2549" s="260">
        <v>372317.5</v>
      </c>
      <c r="E2549" s="239" t="s">
        <v>2804</v>
      </c>
      <c r="F2549" s="239"/>
      <c r="G2549" s="240">
        <v>2931.47</v>
      </c>
      <c r="M2549" s="261" t="s">
        <v>36626</v>
      </c>
      <c r="N2549" s="262">
        <v>488.37</v>
      </c>
      <c r="P2549" s="243" t="s">
        <v>18991</v>
      </c>
      <c r="Q2549" s="244">
        <v>410.25</v>
      </c>
      <c r="R2549" s="104"/>
      <c r="S2549" s="235" t="s">
        <v>27504</v>
      </c>
      <c r="T2549" s="236">
        <v>2187.73</v>
      </c>
      <c r="V2549" s="266" t="s">
        <v>13524</v>
      </c>
      <c r="W2549" s="267">
        <v>372317.5</v>
      </c>
      <c r="Y2549" s="245" t="s">
        <v>8302</v>
      </c>
      <c r="Z2549" s="246">
        <v>1135.45</v>
      </c>
    </row>
    <row r="2550" spans="1:26" ht="14.5" x14ac:dyDescent="0.35">
      <c r="A2550" s="259" t="s">
        <v>6478</v>
      </c>
      <c r="B2550" s="259"/>
      <c r="C2550" s="260">
        <v>5488629.04</v>
      </c>
      <c r="E2550" s="239" t="s">
        <v>2805</v>
      </c>
      <c r="F2550" s="239"/>
      <c r="G2550" s="240">
        <v>62260.15</v>
      </c>
      <c r="M2550" s="261" t="s">
        <v>49999</v>
      </c>
      <c r="N2550" s="262">
        <v>4185.8599999999997</v>
      </c>
      <c r="P2550" s="243" t="s">
        <v>18992</v>
      </c>
      <c r="Q2550" s="244">
        <v>4800</v>
      </c>
      <c r="R2550" s="104"/>
      <c r="S2550" s="235" t="s">
        <v>27508</v>
      </c>
      <c r="T2550" s="236">
        <v>61.78</v>
      </c>
      <c r="V2550" s="266" t="s">
        <v>13525</v>
      </c>
      <c r="W2550" s="267">
        <v>5488629.04</v>
      </c>
      <c r="Y2550" s="245" t="s">
        <v>9239</v>
      </c>
      <c r="Z2550" s="246">
        <v>397</v>
      </c>
    </row>
    <row r="2551" spans="1:26" ht="14.5" x14ac:dyDescent="0.35">
      <c r="A2551" s="259" t="s">
        <v>6479</v>
      </c>
      <c r="B2551" s="259"/>
      <c r="C2551" s="260">
        <v>84007.59</v>
      </c>
      <c r="E2551" s="239" t="s">
        <v>2806</v>
      </c>
      <c r="F2551" s="239"/>
      <c r="G2551" s="240">
        <v>11715.06</v>
      </c>
      <c r="M2551" s="261" t="s">
        <v>36627</v>
      </c>
      <c r="N2551" s="262">
        <v>115232.16</v>
      </c>
      <c r="P2551" s="243" t="s">
        <v>18993</v>
      </c>
      <c r="Q2551" s="244">
        <v>68657.320000000007</v>
      </c>
      <c r="R2551" s="104"/>
      <c r="S2551" s="235" t="s">
        <v>27510</v>
      </c>
      <c r="T2551" s="236">
        <v>8795.49</v>
      </c>
      <c r="V2551" s="266" t="s">
        <v>13526</v>
      </c>
      <c r="W2551" s="267">
        <v>84007.59</v>
      </c>
      <c r="Y2551" s="245" t="s">
        <v>9897</v>
      </c>
      <c r="Z2551" s="246">
        <v>6117</v>
      </c>
    </row>
    <row r="2552" spans="1:26" ht="14.5" x14ac:dyDescent="0.35">
      <c r="A2552" s="259" t="s">
        <v>6481</v>
      </c>
      <c r="B2552" s="259"/>
      <c r="C2552" s="260">
        <v>12021634.119999999</v>
      </c>
      <c r="E2552" s="239" t="s">
        <v>2807</v>
      </c>
      <c r="F2552" s="239"/>
      <c r="G2552" s="240">
        <v>12214</v>
      </c>
      <c r="M2552" s="261" t="s">
        <v>36628</v>
      </c>
      <c r="N2552" s="262">
        <v>128512</v>
      </c>
      <c r="P2552" s="243" t="s">
        <v>18994</v>
      </c>
      <c r="Q2552" s="244">
        <v>10002.34</v>
      </c>
      <c r="R2552" s="104"/>
      <c r="S2552" s="235" t="s">
        <v>16007</v>
      </c>
      <c r="T2552" s="236">
        <v>21189.759999999998</v>
      </c>
      <c r="V2552" s="266" t="s">
        <v>13528</v>
      </c>
      <c r="W2552" s="267">
        <v>12021634.119999999</v>
      </c>
      <c r="Y2552" s="245" t="s">
        <v>10043</v>
      </c>
      <c r="Z2552" s="246">
        <v>347</v>
      </c>
    </row>
    <row r="2553" spans="1:26" ht="14.5" x14ac:dyDescent="0.35">
      <c r="A2553" s="259" t="s">
        <v>6482</v>
      </c>
      <c r="B2553" s="259"/>
      <c r="C2553" s="260">
        <v>150117.07</v>
      </c>
      <c r="E2553" s="239" t="s">
        <v>2808</v>
      </c>
      <c r="F2553" s="239"/>
      <c r="G2553" s="240">
        <v>403274</v>
      </c>
      <c r="M2553" s="261" t="s">
        <v>35173</v>
      </c>
      <c r="N2553" s="262">
        <v>85262.38</v>
      </c>
      <c r="P2553" s="243" t="s">
        <v>18995</v>
      </c>
      <c r="Q2553" s="244">
        <v>6718.97</v>
      </c>
      <c r="R2553" s="104"/>
      <c r="S2553" s="235" t="s">
        <v>16008</v>
      </c>
      <c r="T2553" s="236">
        <v>1567.4</v>
      </c>
      <c r="V2553" s="266" t="s">
        <v>13529</v>
      </c>
      <c r="W2553" s="267">
        <v>150117.07</v>
      </c>
      <c r="Y2553" s="245" t="s">
        <v>10218</v>
      </c>
      <c r="Z2553" s="246">
        <v>4011.9</v>
      </c>
    </row>
    <row r="2554" spans="1:26" ht="14.5" x14ac:dyDescent="0.35">
      <c r="A2554" s="259" t="s">
        <v>6483</v>
      </c>
      <c r="B2554" s="259"/>
      <c r="C2554" s="260">
        <v>65112.99</v>
      </c>
      <c r="E2554" s="239" t="s">
        <v>2809</v>
      </c>
      <c r="F2554" s="239"/>
      <c r="G2554" s="240">
        <v>45097</v>
      </c>
      <c r="M2554" s="261" t="s">
        <v>42974</v>
      </c>
      <c r="N2554" s="262">
        <v>162.79</v>
      </c>
      <c r="P2554" s="243" t="s">
        <v>18996</v>
      </c>
      <c r="Q2554" s="244">
        <v>3000.33</v>
      </c>
      <c r="R2554" s="104"/>
      <c r="S2554" s="235" t="s">
        <v>16009</v>
      </c>
      <c r="T2554" s="236">
        <v>4174.3900000000003</v>
      </c>
      <c r="V2554" s="266" t="s">
        <v>13530</v>
      </c>
      <c r="W2554" s="267">
        <v>65112.99</v>
      </c>
      <c r="Y2554" s="245" t="s">
        <v>10797</v>
      </c>
      <c r="Z2554" s="246">
        <v>30515.35</v>
      </c>
    </row>
    <row r="2555" spans="1:26" ht="14.5" x14ac:dyDescent="0.35">
      <c r="A2555" s="259" t="s">
        <v>6484</v>
      </c>
      <c r="B2555" s="259"/>
      <c r="C2555" s="260">
        <v>348261.52</v>
      </c>
      <c r="E2555" s="239" t="s">
        <v>2810</v>
      </c>
      <c r="F2555" s="239"/>
      <c r="G2555" s="240">
        <v>12278</v>
      </c>
      <c r="M2555" s="261" t="s">
        <v>50000</v>
      </c>
      <c r="N2555" s="262">
        <v>1300</v>
      </c>
      <c r="P2555" s="243" t="s">
        <v>18997</v>
      </c>
      <c r="Q2555" s="244">
        <v>1174.82</v>
      </c>
      <c r="R2555" s="104"/>
      <c r="S2555" s="235" t="s">
        <v>16010</v>
      </c>
      <c r="T2555" s="236">
        <v>1924.66</v>
      </c>
      <c r="V2555" s="266" t="s">
        <v>13531</v>
      </c>
      <c r="W2555" s="267">
        <v>348261.52</v>
      </c>
      <c r="Y2555" s="245" t="s">
        <v>11410</v>
      </c>
      <c r="Z2555" s="246">
        <v>3188</v>
      </c>
    </row>
    <row r="2556" spans="1:26" ht="14.5" x14ac:dyDescent="0.35">
      <c r="A2556" s="259" t="s">
        <v>6486</v>
      </c>
      <c r="B2556" s="259"/>
      <c r="C2556" s="260">
        <v>824867.17</v>
      </c>
      <c r="E2556" s="239" t="s">
        <v>4770</v>
      </c>
      <c r="F2556" s="239"/>
      <c r="G2556" s="240">
        <v>21110.95</v>
      </c>
      <c r="M2556" s="261" t="s">
        <v>50001</v>
      </c>
      <c r="N2556" s="262">
        <v>14998.93</v>
      </c>
      <c r="P2556" s="243" t="s">
        <v>18998</v>
      </c>
      <c r="Q2556" s="244">
        <v>671.57</v>
      </c>
      <c r="R2556" s="104"/>
      <c r="S2556" s="235" t="s">
        <v>16011</v>
      </c>
      <c r="T2556" s="236">
        <v>3396.11</v>
      </c>
      <c r="V2556" s="266" t="s">
        <v>13533</v>
      </c>
      <c r="W2556" s="267">
        <v>824867.17</v>
      </c>
      <c r="Y2556" s="245" t="s">
        <v>8027</v>
      </c>
      <c r="Z2556" s="246">
        <v>867.91</v>
      </c>
    </row>
    <row r="2557" spans="1:26" ht="14.5" x14ac:dyDescent="0.35">
      <c r="A2557" s="259" t="s">
        <v>6487</v>
      </c>
      <c r="B2557" s="259"/>
      <c r="C2557" s="260">
        <v>1055327.5900000001</v>
      </c>
      <c r="E2557" s="239" t="s">
        <v>2811</v>
      </c>
      <c r="F2557" s="239"/>
      <c r="G2557" s="240">
        <v>3847</v>
      </c>
      <c r="M2557" s="261" t="s">
        <v>42975</v>
      </c>
      <c r="N2557" s="262">
        <v>36690.1</v>
      </c>
      <c r="P2557" s="243" t="s">
        <v>18999</v>
      </c>
      <c r="Q2557" s="244">
        <v>7269.4</v>
      </c>
      <c r="R2557" s="104"/>
      <c r="S2557" s="235" t="s">
        <v>34533</v>
      </c>
      <c r="T2557" s="236">
        <v>49879</v>
      </c>
      <c r="V2557" s="266" t="s">
        <v>13534</v>
      </c>
      <c r="W2557" s="267">
        <v>1055327.5900000001</v>
      </c>
      <c r="Y2557" s="245" t="s">
        <v>8303</v>
      </c>
      <c r="Z2557" s="246">
        <v>9614</v>
      </c>
    </row>
    <row r="2558" spans="1:26" ht="14.5" x14ac:dyDescent="0.35">
      <c r="A2558" s="259" t="s">
        <v>6488</v>
      </c>
      <c r="B2558" s="259"/>
      <c r="C2558" s="260">
        <v>2124919.0699999998</v>
      </c>
      <c r="E2558" s="239" t="s">
        <v>2812</v>
      </c>
      <c r="F2558" s="239"/>
      <c r="G2558" s="240">
        <v>2078</v>
      </c>
      <c r="M2558" s="261" t="s">
        <v>52999</v>
      </c>
      <c r="N2558" s="262">
        <v>216.54</v>
      </c>
      <c r="P2558" s="243" t="s">
        <v>19000</v>
      </c>
      <c r="Q2558" s="244">
        <v>3093</v>
      </c>
      <c r="R2558" s="104"/>
      <c r="S2558" s="235" t="s">
        <v>16012</v>
      </c>
      <c r="T2558" s="236">
        <v>21189.759999999998</v>
      </c>
      <c r="V2558" s="266" t="s">
        <v>13535</v>
      </c>
      <c r="W2558" s="267">
        <v>2124919.0699999998</v>
      </c>
      <c r="Y2558" s="245" t="s">
        <v>8706</v>
      </c>
      <c r="Z2558" s="246">
        <v>11122</v>
      </c>
    </row>
    <row r="2559" spans="1:26" ht="14.5" x14ac:dyDescent="0.35">
      <c r="A2559" s="259" t="s">
        <v>6489</v>
      </c>
      <c r="B2559" s="259"/>
      <c r="C2559" s="260">
        <v>80918.23</v>
      </c>
      <c r="E2559" s="239" t="s">
        <v>2813</v>
      </c>
      <c r="F2559" s="239"/>
      <c r="G2559" s="240">
        <v>50488</v>
      </c>
      <c r="M2559" s="261" t="s">
        <v>50002</v>
      </c>
      <c r="N2559" s="262">
        <v>4468.1099999999997</v>
      </c>
      <c r="P2559" s="243" t="s">
        <v>19001</v>
      </c>
      <c r="Q2559" s="244">
        <v>4199.17</v>
      </c>
      <c r="R2559" s="104"/>
      <c r="S2559" s="235" t="s">
        <v>16013</v>
      </c>
      <c r="T2559" s="236">
        <v>1567.4</v>
      </c>
      <c r="V2559" s="266" t="s">
        <v>13536</v>
      </c>
      <c r="W2559" s="267">
        <v>80918.23</v>
      </c>
      <c r="Y2559" s="245" t="s">
        <v>9898</v>
      </c>
      <c r="Z2559" s="246">
        <v>5093.76</v>
      </c>
    </row>
    <row r="2560" spans="1:26" ht="14.5" x14ac:dyDescent="0.35">
      <c r="A2560" s="259" t="s">
        <v>6491</v>
      </c>
      <c r="B2560" s="259"/>
      <c r="C2560" s="260">
        <v>1026125.1</v>
      </c>
      <c r="E2560" s="239" t="s">
        <v>2814</v>
      </c>
      <c r="F2560" s="239"/>
      <c r="G2560" s="240">
        <v>20863.97</v>
      </c>
      <c r="M2560" s="261" t="s">
        <v>55900</v>
      </c>
      <c r="N2560" s="262">
        <v>14400</v>
      </c>
      <c r="P2560" s="243" t="s">
        <v>19002</v>
      </c>
      <c r="Q2560" s="244">
        <v>2255.71</v>
      </c>
      <c r="R2560" s="104"/>
      <c r="S2560" s="235" t="s">
        <v>16014</v>
      </c>
      <c r="T2560" s="236">
        <v>4174.3900000000003</v>
      </c>
      <c r="V2560" s="266" t="s">
        <v>13538</v>
      </c>
      <c r="W2560" s="267">
        <v>1026125.1</v>
      </c>
      <c r="Y2560" s="245" t="s">
        <v>12053</v>
      </c>
      <c r="Z2560" s="246">
        <v>9178.75</v>
      </c>
    </row>
    <row r="2561" spans="1:26" ht="14.5" x14ac:dyDescent="0.35">
      <c r="A2561" s="259" t="s">
        <v>6492</v>
      </c>
      <c r="B2561" s="259"/>
      <c r="C2561" s="260">
        <v>32362304.539999999</v>
      </c>
      <c r="E2561" s="239" t="s">
        <v>2815</v>
      </c>
      <c r="F2561" s="239"/>
      <c r="G2561" s="240">
        <v>35719</v>
      </c>
      <c r="M2561" s="261" t="s">
        <v>38053</v>
      </c>
      <c r="N2561" s="262">
        <v>2810.49</v>
      </c>
      <c r="P2561" s="243" t="s">
        <v>19003</v>
      </c>
      <c r="Q2561" s="244">
        <v>9197.0400000000009</v>
      </c>
      <c r="R2561" s="104"/>
      <c r="S2561" s="235" t="s">
        <v>16015</v>
      </c>
      <c r="T2561" s="236">
        <v>1924.66</v>
      </c>
      <c r="V2561" s="266" t="s">
        <v>13539</v>
      </c>
      <c r="W2561" s="267">
        <v>32362304.539999999</v>
      </c>
      <c r="Y2561" s="245" t="s">
        <v>12190</v>
      </c>
      <c r="Z2561" s="246">
        <v>2310.79</v>
      </c>
    </row>
    <row r="2562" spans="1:26" ht="14.5" x14ac:dyDescent="0.35">
      <c r="A2562" s="259" t="s">
        <v>6493</v>
      </c>
      <c r="B2562" s="259"/>
      <c r="C2562" s="260">
        <v>132917</v>
      </c>
      <c r="E2562" s="239" t="s">
        <v>2816</v>
      </c>
      <c r="F2562" s="239"/>
      <c r="G2562" s="240">
        <v>1483411</v>
      </c>
      <c r="M2562" s="261" t="s">
        <v>35174</v>
      </c>
      <c r="N2562" s="262">
        <v>37464.949999999997</v>
      </c>
      <c r="P2562" s="243" t="s">
        <v>19004</v>
      </c>
      <c r="Q2562" s="244">
        <v>67265.320000000007</v>
      </c>
      <c r="R2562" s="104"/>
      <c r="S2562" s="235" t="s">
        <v>16016</v>
      </c>
      <c r="T2562" s="236">
        <v>3396.11</v>
      </c>
      <c r="V2562" s="266" t="s">
        <v>13540</v>
      </c>
      <c r="W2562" s="267">
        <v>132917</v>
      </c>
      <c r="Y2562" s="245" t="s">
        <v>12688</v>
      </c>
      <c r="Z2562" s="246">
        <v>8637</v>
      </c>
    </row>
    <row r="2563" spans="1:26" ht="14.5" x14ac:dyDescent="0.35">
      <c r="A2563" s="259" t="s">
        <v>6494</v>
      </c>
      <c r="B2563" s="259"/>
      <c r="C2563" s="260">
        <v>451384.94</v>
      </c>
      <c r="E2563" s="239" t="s">
        <v>2817</v>
      </c>
      <c r="F2563" s="239"/>
      <c r="G2563" s="240">
        <v>19516</v>
      </c>
      <c r="M2563" s="261" t="s">
        <v>35175</v>
      </c>
      <c r="N2563" s="262">
        <v>114857.15</v>
      </c>
      <c r="P2563" s="243" t="s">
        <v>19005</v>
      </c>
      <c r="Q2563" s="244">
        <v>68977.320000000007</v>
      </c>
      <c r="R2563" s="104"/>
      <c r="S2563" s="235" t="s">
        <v>34534</v>
      </c>
      <c r="T2563" s="236">
        <v>49879</v>
      </c>
      <c r="V2563" s="266" t="s">
        <v>13541</v>
      </c>
      <c r="W2563" s="267">
        <v>451384.94</v>
      </c>
      <c r="Y2563" s="245" t="s">
        <v>13225</v>
      </c>
      <c r="Z2563" s="246">
        <v>17881.98</v>
      </c>
    </row>
    <row r="2564" spans="1:26" ht="14.5" x14ac:dyDescent="0.35">
      <c r="A2564" s="259" t="s">
        <v>6495</v>
      </c>
      <c r="B2564" s="259"/>
      <c r="C2564" s="260">
        <v>55049.02</v>
      </c>
      <c r="E2564" s="239" t="s">
        <v>2818</v>
      </c>
      <c r="F2564" s="239"/>
      <c r="G2564" s="240">
        <v>5136.75</v>
      </c>
      <c r="M2564" s="261" t="s">
        <v>35176</v>
      </c>
      <c r="N2564" s="262">
        <v>54624.37</v>
      </c>
      <c r="P2564" s="243" t="s">
        <v>19006</v>
      </c>
      <c r="Q2564" s="244">
        <v>2924.28</v>
      </c>
      <c r="R2564" s="104"/>
      <c r="S2564" s="235" t="s">
        <v>16017</v>
      </c>
      <c r="T2564" s="236">
        <v>7729.94</v>
      </c>
      <c r="V2564" s="266" t="s">
        <v>13542</v>
      </c>
      <c r="W2564" s="267">
        <v>55049.02</v>
      </c>
      <c r="Y2564" s="245" t="s">
        <v>13396</v>
      </c>
      <c r="Z2564" s="246">
        <v>56762.66</v>
      </c>
    </row>
    <row r="2565" spans="1:26" ht="14.5" x14ac:dyDescent="0.35">
      <c r="A2565" s="259" t="s">
        <v>6496</v>
      </c>
      <c r="B2565" s="259"/>
      <c r="C2565" s="260">
        <v>554814.03</v>
      </c>
      <c r="E2565" s="239" t="s">
        <v>2819</v>
      </c>
      <c r="F2565" s="239"/>
      <c r="G2565" s="240">
        <v>11666</v>
      </c>
      <c r="M2565" s="261" t="s">
        <v>45059</v>
      </c>
      <c r="N2565" s="262">
        <v>1188</v>
      </c>
      <c r="P2565" s="243" t="s">
        <v>19007</v>
      </c>
      <c r="Q2565" s="244">
        <v>3326.05</v>
      </c>
      <c r="R2565" s="104"/>
      <c r="S2565" s="235" t="s">
        <v>16018</v>
      </c>
      <c r="T2565" s="236">
        <v>4504.8999999999996</v>
      </c>
      <c r="V2565" s="266" t="s">
        <v>13543</v>
      </c>
      <c r="W2565" s="267">
        <v>554814.03</v>
      </c>
      <c r="Y2565" s="245" t="s">
        <v>10798</v>
      </c>
      <c r="Z2565" s="246">
        <v>124656.85</v>
      </c>
    </row>
    <row r="2566" spans="1:26" ht="14.5" x14ac:dyDescent="0.35">
      <c r="A2566" s="259" t="s">
        <v>6498</v>
      </c>
      <c r="B2566" s="259"/>
      <c r="C2566" s="260">
        <v>681379.38</v>
      </c>
      <c r="E2566" s="239" t="s">
        <v>2820</v>
      </c>
      <c r="F2566" s="239"/>
      <c r="G2566" s="240">
        <v>34901</v>
      </c>
      <c r="M2566" s="261" t="s">
        <v>36629</v>
      </c>
      <c r="N2566" s="262">
        <v>18375.02</v>
      </c>
      <c r="P2566" s="243" t="s">
        <v>19008</v>
      </c>
      <c r="Q2566" s="244">
        <v>11736.93</v>
      </c>
      <c r="R2566" s="104"/>
      <c r="S2566" s="235" t="s">
        <v>16019</v>
      </c>
      <c r="T2566" s="236">
        <v>297.39</v>
      </c>
      <c r="V2566" s="266" t="s">
        <v>13545</v>
      </c>
      <c r="W2566" s="267">
        <v>681379.38</v>
      </c>
      <c r="Y2566" s="245" t="s">
        <v>8028</v>
      </c>
      <c r="Z2566" s="246">
        <v>1179</v>
      </c>
    </row>
    <row r="2567" spans="1:26" ht="14.5" x14ac:dyDescent="0.35">
      <c r="A2567" s="259" t="s">
        <v>6499</v>
      </c>
      <c r="B2567" s="259"/>
      <c r="C2567" s="260">
        <v>112790</v>
      </c>
      <c r="E2567" s="239" t="s">
        <v>2821</v>
      </c>
      <c r="F2567" s="239"/>
      <c r="G2567" s="240">
        <v>10285.82</v>
      </c>
      <c r="M2567" s="261" t="s">
        <v>38054</v>
      </c>
      <c r="N2567" s="262">
        <v>20000</v>
      </c>
      <c r="P2567" s="243" t="s">
        <v>19009</v>
      </c>
      <c r="Q2567" s="244">
        <v>14848.33</v>
      </c>
      <c r="R2567" s="104"/>
      <c r="S2567" s="235" t="s">
        <v>16020</v>
      </c>
      <c r="T2567" s="236">
        <v>922.53</v>
      </c>
      <c r="V2567" s="266" t="s">
        <v>13546</v>
      </c>
      <c r="W2567" s="267">
        <v>112790</v>
      </c>
      <c r="Y2567" s="245" t="s">
        <v>8304</v>
      </c>
      <c r="Z2567" s="246">
        <v>7224</v>
      </c>
    </row>
    <row r="2568" spans="1:26" ht="14.5" x14ac:dyDescent="0.35">
      <c r="A2568" s="259" t="s">
        <v>6500</v>
      </c>
      <c r="B2568" s="259"/>
      <c r="C2568" s="260">
        <v>194385.62</v>
      </c>
      <c r="E2568" s="239" t="s">
        <v>2822</v>
      </c>
      <c r="F2568" s="239"/>
      <c r="G2568" s="240">
        <v>5114</v>
      </c>
      <c r="M2568" s="261" t="s">
        <v>55901</v>
      </c>
      <c r="N2568" s="262">
        <v>41918.449999999997</v>
      </c>
      <c r="P2568" s="243" t="s">
        <v>19010</v>
      </c>
      <c r="Q2568" s="244">
        <v>6718.97</v>
      </c>
      <c r="R2568" s="104"/>
      <c r="S2568" s="235" t="s">
        <v>16021</v>
      </c>
      <c r="T2568" s="236">
        <v>2260.59</v>
      </c>
      <c r="V2568" s="266" t="s">
        <v>13547</v>
      </c>
      <c r="W2568" s="267">
        <v>194385.62</v>
      </c>
      <c r="Y2568" s="245" t="s">
        <v>8486</v>
      </c>
      <c r="Z2568" s="246">
        <v>10923</v>
      </c>
    </row>
    <row r="2569" spans="1:26" ht="14.5" x14ac:dyDescent="0.35">
      <c r="A2569" s="259" t="s">
        <v>6501</v>
      </c>
      <c r="B2569" s="259"/>
      <c r="C2569" s="260">
        <v>241688.31</v>
      </c>
      <c r="E2569" s="239" t="s">
        <v>2823</v>
      </c>
      <c r="F2569" s="239"/>
      <c r="G2569" s="240">
        <v>5104</v>
      </c>
      <c r="M2569" s="261" t="s">
        <v>36630</v>
      </c>
      <c r="N2569" s="262">
        <v>311109.32</v>
      </c>
      <c r="P2569" s="243" t="s">
        <v>19011</v>
      </c>
      <c r="Q2569" s="244">
        <v>72014</v>
      </c>
      <c r="R2569" s="104"/>
      <c r="S2569" s="235" t="s">
        <v>16022</v>
      </c>
      <c r="T2569" s="236">
        <v>368.39</v>
      </c>
      <c r="V2569" s="266" t="s">
        <v>13548</v>
      </c>
      <c r="W2569" s="267">
        <v>241688.31</v>
      </c>
      <c r="Y2569" s="245" t="s">
        <v>8707</v>
      </c>
      <c r="Z2569" s="246">
        <v>9503</v>
      </c>
    </row>
    <row r="2570" spans="1:26" ht="14.5" x14ac:dyDescent="0.35">
      <c r="A2570" s="259" t="s">
        <v>6502</v>
      </c>
      <c r="B2570" s="259"/>
      <c r="C2570" s="260">
        <v>585609.07999999996</v>
      </c>
      <c r="E2570" s="239" t="s">
        <v>2824</v>
      </c>
      <c r="F2570" s="239"/>
      <c r="G2570" s="240">
        <v>8078.21</v>
      </c>
      <c r="M2570" s="261" t="s">
        <v>35177</v>
      </c>
      <c r="N2570" s="262">
        <v>117860.58</v>
      </c>
      <c r="P2570" s="243" t="s">
        <v>15145</v>
      </c>
      <c r="Q2570" s="244">
        <v>22033.82</v>
      </c>
      <c r="R2570" s="104"/>
      <c r="S2570" s="235" t="s">
        <v>16023</v>
      </c>
      <c r="T2570" s="236">
        <v>2688.07</v>
      </c>
      <c r="V2570" s="266" t="s">
        <v>13549</v>
      </c>
      <c r="W2570" s="267">
        <v>585609.07999999996</v>
      </c>
      <c r="Y2570" s="245" t="s">
        <v>11774</v>
      </c>
      <c r="Z2570" s="246">
        <v>1372</v>
      </c>
    </row>
    <row r="2571" spans="1:26" ht="14.5" x14ac:dyDescent="0.35">
      <c r="A2571" s="259" t="s">
        <v>6509</v>
      </c>
      <c r="B2571" s="259"/>
      <c r="C2571" s="260">
        <v>819421.56</v>
      </c>
      <c r="E2571" s="239" t="s">
        <v>2825</v>
      </c>
      <c r="F2571" s="239"/>
      <c r="G2571" s="240">
        <v>9110.74</v>
      </c>
      <c r="M2571" s="261" t="s">
        <v>45060</v>
      </c>
      <c r="N2571" s="262">
        <v>41216</v>
      </c>
      <c r="P2571" s="243" t="s">
        <v>19012</v>
      </c>
      <c r="Q2571" s="244">
        <v>2638.49</v>
      </c>
      <c r="R2571" s="104"/>
      <c r="S2571" s="235" t="s">
        <v>34535</v>
      </c>
      <c r="T2571" s="236">
        <v>11466.11</v>
      </c>
      <c r="V2571" s="266" t="s">
        <v>13556</v>
      </c>
      <c r="W2571" s="267">
        <v>819421.56</v>
      </c>
      <c r="Y2571" s="245" t="s">
        <v>9240</v>
      </c>
      <c r="Z2571" s="246">
        <v>2275.4</v>
      </c>
    </row>
    <row r="2572" spans="1:26" ht="14.5" x14ac:dyDescent="0.35">
      <c r="A2572" s="259" t="s">
        <v>6510</v>
      </c>
      <c r="B2572" s="259"/>
      <c r="C2572" s="260">
        <v>1085355.3899999999</v>
      </c>
      <c r="E2572" s="239" t="s">
        <v>2826</v>
      </c>
      <c r="F2572" s="239"/>
      <c r="G2572" s="240">
        <v>18372</v>
      </c>
      <c r="M2572" s="261" t="s">
        <v>45061</v>
      </c>
      <c r="N2572" s="262">
        <v>10500</v>
      </c>
      <c r="P2572" s="243" t="s">
        <v>19013</v>
      </c>
      <c r="Q2572" s="244">
        <v>671.57</v>
      </c>
      <c r="R2572" s="104"/>
      <c r="S2572" s="235" t="s">
        <v>34536</v>
      </c>
      <c r="T2572" s="236">
        <v>3615.76</v>
      </c>
      <c r="V2572" s="266" t="s">
        <v>13557</v>
      </c>
      <c r="W2572" s="267">
        <v>1085355.3899999999</v>
      </c>
      <c r="Y2572" s="245" t="s">
        <v>9899</v>
      </c>
      <c r="Z2572" s="246">
        <v>4135.96</v>
      </c>
    </row>
    <row r="2573" spans="1:26" ht="14.5" x14ac:dyDescent="0.35">
      <c r="A2573" s="259" t="s">
        <v>6508</v>
      </c>
      <c r="B2573" s="259"/>
      <c r="C2573" s="260">
        <v>53188.84</v>
      </c>
      <c r="E2573" s="239" t="s">
        <v>2827</v>
      </c>
      <c r="F2573" s="239"/>
      <c r="G2573" s="240">
        <v>103.96</v>
      </c>
      <c r="M2573" s="261" t="s">
        <v>42976</v>
      </c>
      <c r="N2573" s="262">
        <v>18942.849999999999</v>
      </c>
      <c r="P2573" s="243" t="s">
        <v>19014</v>
      </c>
      <c r="Q2573" s="244">
        <v>16000</v>
      </c>
      <c r="R2573" s="104"/>
      <c r="S2573" s="235" t="s">
        <v>34537</v>
      </c>
      <c r="T2573" s="236">
        <v>1139.17</v>
      </c>
      <c r="V2573" s="266" t="s">
        <v>13555</v>
      </c>
      <c r="W2573" s="267">
        <v>53188.84</v>
      </c>
      <c r="Y2573" s="245" t="s">
        <v>12018</v>
      </c>
      <c r="Z2573" s="246">
        <v>21173.21</v>
      </c>
    </row>
    <row r="2574" spans="1:26" ht="14.5" x14ac:dyDescent="0.35">
      <c r="A2574" s="259" t="s">
        <v>6511</v>
      </c>
      <c r="B2574" s="259"/>
      <c r="C2574" s="260">
        <v>3795782.92</v>
      </c>
      <c r="E2574" s="239" t="s">
        <v>2828</v>
      </c>
      <c r="F2574" s="239"/>
      <c r="G2574" s="240">
        <v>696.49</v>
      </c>
      <c r="M2574" s="261" t="s">
        <v>42977</v>
      </c>
      <c r="N2574" s="262">
        <v>1449.15</v>
      </c>
      <c r="P2574" s="243" t="s">
        <v>19015</v>
      </c>
      <c r="Q2574" s="244">
        <v>6207.51</v>
      </c>
      <c r="R2574" s="104"/>
      <c r="S2574" s="235" t="s">
        <v>34538</v>
      </c>
      <c r="T2574" s="236">
        <v>1499.7</v>
      </c>
      <c r="V2574" s="266" t="s">
        <v>13558</v>
      </c>
      <c r="W2574" s="267">
        <v>3795782.92</v>
      </c>
      <c r="Y2574" s="245" t="s">
        <v>10406</v>
      </c>
      <c r="Z2574" s="246">
        <v>2092.06</v>
      </c>
    </row>
    <row r="2575" spans="1:26" ht="14.5" x14ac:dyDescent="0.35">
      <c r="A2575" s="259" t="s">
        <v>6513</v>
      </c>
      <c r="B2575" s="259"/>
      <c r="C2575" s="260">
        <v>69323.44</v>
      </c>
      <c r="E2575" s="239" t="s">
        <v>2829</v>
      </c>
      <c r="F2575" s="239"/>
      <c r="G2575" s="240">
        <v>13977</v>
      </c>
      <c r="M2575" s="261" t="s">
        <v>55902</v>
      </c>
      <c r="N2575" s="262">
        <v>6720</v>
      </c>
      <c r="P2575" s="243" t="s">
        <v>15147</v>
      </c>
      <c r="Q2575" s="244">
        <v>23122.240000000002</v>
      </c>
      <c r="R2575" s="104"/>
      <c r="S2575" s="235" t="s">
        <v>34539</v>
      </c>
      <c r="T2575" s="236">
        <v>1714.21</v>
      </c>
      <c r="V2575" s="266" t="s">
        <v>13560</v>
      </c>
      <c r="W2575" s="267">
        <v>69323.44</v>
      </c>
      <c r="Y2575" s="245" t="s">
        <v>12689</v>
      </c>
      <c r="Z2575" s="246">
        <v>8837.25</v>
      </c>
    </row>
    <row r="2576" spans="1:26" ht="14.5" x14ac:dyDescent="0.35">
      <c r="A2576" s="259" t="s">
        <v>6514</v>
      </c>
      <c r="B2576" s="259"/>
      <c r="C2576" s="260">
        <v>1335033.07</v>
      </c>
      <c r="E2576" s="239" t="s">
        <v>2830</v>
      </c>
      <c r="F2576" s="239"/>
      <c r="G2576" s="240">
        <v>6602</v>
      </c>
      <c r="M2576" s="261" t="s">
        <v>55903</v>
      </c>
      <c r="N2576" s="262">
        <v>1920</v>
      </c>
      <c r="P2576" s="243" t="s">
        <v>15148</v>
      </c>
      <c r="Q2576" s="244">
        <v>24949.62</v>
      </c>
      <c r="R2576" s="104"/>
      <c r="S2576" s="235" t="s">
        <v>34540</v>
      </c>
      <c r="T2576" s="236">
        <v>61.96</v>
      </c>
      <c r="V2576" s="266" t="s">
        <v>13561</v>
      </c>
      <c r="W2576" s="267">
        <v>1335033.07</v>
      </c>
      <c r="Y2576" s="245" t="s">
        <v>12931</v>
      </c>
      <c r="Z2576" s="246">
        <v>4445</v>
      </c>
    </row>
    <row r="2577" spans="1:26" ht="14.5" x14ac:dyDescent="0.35">
      <c r="A2577" s="259" t="s">
        <v>6515</v>
      </c>
      <c r="B2577" s="259"/>
      <c r="C2577" s="260">
        <v>273144.42</v>
      </c>
      <c r="E2577" s="239" t="s">
        <v>2831</v>
      </c>
      <c r="F2577" s="239"/>
      <c r="G2577" s="240">
        <v>9320.2900000000009</v>
      </c>
      <c r="M2577" s="261" t="s">
        <v>55904</v>
      </c>
      <c r="N2577" s="262">
        <v>25550</v>
      </c>
      <c r="P2577" s="243" t="s">
        <v>15149</v>
      </c>
      <c r="Q2577" s="244">
        <v>2746.18</v>
      </c>
      <c r="R2577" s="104"/>
      <c r="S2577" s="235" t="s">
        <v>34541</v>
      </c>
      <c r="T2577" s="236">
        <v>346.09</v>
      </c>
      <c r="V2577" s="266" t="s">
        <v>13562</v>
      </c>
      <c r="W2577" s="267">
        <v>273144.42</v>
      </c>
      <c r="Y2577" s="245" t="s">
        <v>10799</v>
      </c>
      <c r="Z2577" s="246">
        <v>73159.88</v>
      </c>
    </row>
    <row r="2578" spans="1:26" ht="14.5" x14ac:dyDescent="0.35">
      <c r="A2578" s="259" t="s">
        <v>6516</v>
      </c>
      <c r="B2578" s="259"/>
      <c r="C2578" s="260">
        <v>2113843.41</v>
      </c>
      <c r="E2578" s="239" t="s">
        <v>2832</v>
      </c>
      <c r="F2578" s="239"/>
      <c r="G2578" s="240">
        <v>14817.97</v>
      </c>
      <c r="M2578" s="261" t="s">
        <v>55905</v>
      </c>
      <c r="N2578" s="262">
        <v>2615.59</v>
      </c>
      <c r="P2578" s="243" t="s">
        <v>19016</v>
      </c>
      <c r="Q2578" s="244">
        <v>65006.83</v>
      </c>
      <c r="R2578" s="104"/>
      <c r="S2578" s="235" t="s">
        <v>34542</v>
      </c>
      <c r="T2578" s="236">
        <v>11466.11</v>
      </c>
      <c r="V2578" s="266" t="s">
        <v>13563</v>
      </c>
      <c r="W2578" s="267">
        <v>2113843.41</v>
      </c>
      <c r="Y2578" s="245" t="s">
        <v>7625</v>
      </c>
      <c r="Z2578" s="246">
        <v>106846</v>
      </c>
    </row>
    <row r="2579" spans="1:26" ht="14.5" x14ac:dyDescent="0.35">
      <c r="A2579" s="259" t="s">
        <v>6518</v>
      </c>
      <c r="B2579" s="259"/>
      <c r="C2579" s="260">
        <v>71884</v>
      </c>
      <c r="E2579" s="239" t="s">
        <v>2833</v>
      </c>
      <c r="F2579" s="239"/>
      <c r="G2579" s="240">
        <v>11194</v>
      </c>
      <c r="M2579" s="261" t="s">
        <v>55906</v>
      </c>
      <c r="N2579" s="262">
        <v>8239.7900000000009</v>
      </c>
      <c r="P2579" s="243" t="s">
        <v>19017</v>
      </c>
      <c r="Q2579" s="244">
        <v>7722.5</v>
      </c>
      <c r="R2579" s="104"/>
      <c r="S2579" s="235" t="s">
        <v>27598</v>
      </c>
      <c r="T2579" s="236">
        <v>3615.76</v>
      </c>
      <c r="V2579" s="266" t="s">
        <v>13565</v>
      </c>
      <c r="W2579" s="267">
        <v>71884</v>
      </c>
      <c r="Y2579" s="245" t="s">
        <v>7822</v>
      </c>
      <c r="Z2579" s="246">
        <v>24305</v>
      </c>
    </row>
    <row r="2580" spans="1:26" ht="14.5" x14ac:dyDescent="0.35">
      <c r="A2580" s="259" t="s">
        <v>6519</v>
      </c>
      <c r="B2580" s="259"/>
      <c r="C2580" s="260">
        <v>762319.42</v>
      </c>
      <c r="E2580" s="239" t="s">
        <v>2834</v>
      </c>
      <c r="F2580" s="239"/>
      <c r="G2580" s="240">
        <v>3670</v>
      </c>
      <c r="M2580" s="261" t="s">
        <v>55907</v>
      </c>
      <c r="N2580" s="262">
        <v>5372.56</v>
      </c>
      <c r="P2580" s="243" t="s">
        <v>19018</v>
      </c>
      <c r="Q2580" s="244">
        <v>8697.42</v>
      </c>
      <c r="R2580" s="104"/>
      <c r="S2580" s="235" t="s">
        <v>16024</v>
      </c>
      <c r="T2580" s="236">
        <v>7729.94</v>
      </c>
      <c r="V2580" s="266" t="s">
        <v>13566</v>
      </c>
      <c r="W2580" s="267">
        <v>762319.42</v>
      </c>
      <c r="Y2580" s="245" t="s">
        <v>8029</v>
      </c>
      <c r="Z2580" s="246">
        <v>7374</v>
      </c>
    </row>
    <row r="2581" spans="1:26" ht="14.5" x14ac:dyDescent="0.35">
      <c r="A2581" s="259" t="s">
        <v>6520</v>
      </c>
      <c r="B2581" s="259"/>
      <c r="C2581" s="260">
        <v>5008117.49</v>
      </c>
      <c r="E2581" s="239" t="s">
        <v>2835</v>
      </c>
      <c r="F2581" s="239"/>
      <c r="G2581" s="240">
        <v>3719</v>
      </c>
      <c r="M2581" s="261" t="s">
        <v>55908</v>
      </c>
      <c r="N2581" s="262">
        <v>1000</v>
      </c>
      <c r="P2581" s="243" t="s">
        <v>15150</v>
      </c>
      <c r="Q2581" s="244">
        <v>145947.21</v>
      </c>
      <c r="R2581" s="104"/>
      <c r="S2581" s="235" t="s">
        <v>16025</v>
      </c>
      <c r="T2581" s="236">
        <v>4504.8999999999996</v>
      </c>
      <c r="V2581" s="266" t="s">
        <v>13567</v>
      </c>
      <c r="W2581" s="267">
        <v>5008117.49</v>
      </c>
      <c r="Y2581" s="245" t="s">
        <v>8305</v>
      </c>
      <c r="Z2581" s="246">
        <v>86704</v>
      </c>
    </row>
    <row r="2582" spans="1:26" ht="14.5" x14ac:dyDescent="0.35">
      <c r="A2582" s="259" t="s">
        <v>6521</v>
      </c>
      <c r="B2582" s="259"/>
      <c r="C2582" s="260">
        <v>533745.30000000005</v>
      </c>
      <c r="E2582" s="239" t="s">
        <v>2836</v>
      </c>
      <c r="F2582" s="239"/>
      <c r="G2582" s="240">
        <v>7686</v>
      </c>
      <c r="M2582" s="261" t="s">
        <v>55909</v>
      </c>
      <c r="N2582" s="262">
        <v>6720</v>
      </c>
      <c r="P2582" s="243" t="s">
        <v>19019</v>
      </c>
      <c r="Q2582" s="244">
        <v>19760.93</v>
      </c>
      <c r="R2582" s="104"/>
      <c r="S2582" s="235" t="s">
        <v>16026</v>
      </c>
      <c r="T2582" s="236">
        <v>297.39</v>
      </c>
      <c r="V2582" s="266" t="s">
        <v>13568</v>
      </c>
      <c r="W2582" s="267">
        <v>533745.30000000005</v>
      </c>
      <c r="Y2582" s="245" t="s">
        <v>8487</v>
      </c>
      <c r="Z2582" s="246">
        <v>158718</v>
      </c>
    </row>
    <row r="2583" spans="1:26" ht="14.5" x14ac:dyDescent="0.35">
      <c r="A2583" s="259" t="s">
        <v>6522</v>
      </c>
      <c r="B2583" s="259"/>
      <c r="C2583" s="260">
        <v>15539403.390000001</v>
      </c>
      <c r="E2583" s="239" t="s">
        <v>2837</v>
      </c>
      <c r="F2583" s="239"/>
      <c r="G2583" s="240">
        <v>7180.64</v>
      </c>
      <c r="M2583" s="261" t="s">
        <v>55910</v>
      </c>
      <c r="N2583" s="262">
        <v>590.58000000000004</v>
      </c>
      <c r="P2583" s="243" t="s">
        <v>19020</v>
      </c>
      <c r="Q2583" s="244">
        <v>81139.94</v>
      </c>
      <c r="R2583" s="104"/>
      <c r="S2583" s="235" t="s">
        <v>16027</v>
      </c>
      <c r="T2583" s="236">
        <v>2061.6999999999998</v>
      </c>
      <c r="V2583" s="266" t="s">
        <v>13569</v>
      </c>
      <c r="W2583" s="267">
        <v>15539403.390000001</v>
      </c>
      <c r="Y2583" s="245" t="s">
        <v>8708</v>
      </c>
      <c r="Z2583" s="246">
        <v>12290</v>
      </c>
    </row>
    <row r="2584" spans="1:26" ht="14.5" x14ac:dyDescent="0.35">
      <c r="A2584" s="259" t="s">
        <v>6528</v>
      </c>
      <c r="B2584" s="259"/>
      <c r="C2584" s="260">
        <v>3708288.34</v>
      </c>
      <c r="E2584" s="239" t="s">
        <v>2838</v>
      </c>
      <c r="F2584" s="239"/>
      <c r="G2584" s="240">
        <v>5978.71</v>
      </c>
      <c r="M2584" s="261" t="s">
        <v>55911</v>
      </c>
      <c r="N2584" s="262">
        <v>1860.52</v>
      </c>
      <c r="P2584" s="243" t="s">
        <v>19021</v>
      </c>
      <c r="Q2584" s="244">
        <v>189747.36</v>
      </c>
      <c r="R2584" s="104"/>
      <c r="S2584" s="235" t="s">
        <v>16028</v>
      </c>
      <c r="T2584" s="236">
        <v>3760.29</v>
      </c>
      <c r="V2584" s="266" t="s">
        <v>13575</v>
      </c>
      <c r="W2584" s="267">
        <v>3708288.34</v>
      </c>
      <c r="Y2584" s="245" t="s">
        <v>8965</v>
      </c>
      <c r="Z2584" s="246">
        <v>22640</v>
      </c>
    </row>
    <row r="2585" spans="1:26" ht="14.5" x14ac:dyDescent="0.35">
      <c r="A2585" s="259" t="s">
        <v>6523</v>
      </c>
      <c r="B2585" s="259"/>
      <c r="C2585" s="260">
        <v>132094.42000000001</v>
      </c>
      <c r="E2585" s="239" t="s">
        <v>2839</v>
      </c>
      <c r="F2585" s="239"/>
      <c r="G2585" s="240">
        <v>4858</v>
      </c>
      <c r="M2585" s="261" t="s">
        <v>55912</v>
      </c>
      <c r="N2585" s="262">
        <v>1622.2</v>
      </c>
      <c r="P2585" s="243" t="s">
        <v>19022</v>
      </c>
      <c r="Q2585" s="244">
        <v>170519.67999999999</v>
      </c>
      <c r="R2585" s="104"/>
      <c r="S2585" s="235" t="s">
        <v>16029</v>
      </c>
      <c r="T2585" s="236">
        <v>2082.6</v>
      </c>
      <c r="V2585" s="266" t="s">
        <v>13570</v>
      </c>
      <c r="W2585" s="267">
        <v>132094.42000000001</v>
      </c>
      <c r="Y2585" s="245" t="s">
        <v>9241</v>
      </c>
      <c r="Z2585" s="246">
        <v>84449</v>
      </c>
    </row>
    <row r="2586" spans="1:26" ht="14.5" x14ac:dyDescent="0.35">
      <c r="A2586" s="259" t="s">
        <v>6524</v>
      </c>
      <c r="B2586" s="259"/>
      <c r="C2586" s="260">
        <v>236806.45</v>
      </c>
      <c r="E2586" s="239" t="s">
        <v>2840</v>
      </c>
      <c r="F2586" s="239"/>
      <c r="G2586" s="240">
        <v>8442</v>
      </c>
      <c r="M2586" s="261" t="s">
        <v>53000</v>
      </c>
      <c r="N2586" s="262">
        <v>3430</v>
      </c>
      <c r="P2586" s="243" t="s">
        <v>19023</v>
      </c>
      <c r="Q2586" s="244">
        <v>63228.93</v>
      </c>
      <c r="R2586" s="104"/>
      <c r="S2586" s="235" t="s">
        <v>27600</v>
      </c>
      <c r="T2586" s="236">
        <v>61.96</v>
      </c>
      <c r="V2586" s="266" t="s">
        <v>13571</v>
      </c>
      <c r="W2586" s="267">
        <v>236806.45</v>
      </c>
      <c r="Y2586" s="245" t="s">
        <v>9417</v>
      </c>
      <c r="Z2586" s="246">
        <v>194583</v>
      </c>
    </row>
    <row r="2587" spans="1:26" ht="14.5" x14ac:dyDescent="0.35">
      <c r="A2587" s="259" t="s">
        <v>6529</v>
      </c>
      <c r="B2587" s="259"/>
      <c r="C2587" s="260">
        <v>3302736.23</v>
      </c>
      <c r="E2587" s="239" t="s">
        <v>4772</v>
      </c>
      <c r="F2587" s="239"/>
      <c r="G2587" s="240">
        <v>5376.56</v>
      </c>
      <c r="M2587" s="261" t="s">
        <v>55913</v>
      </c>
      <c r="N2587" s="262">
        <v>617.70000000000005</v>
      </c>
      <c r="P2587" s="243" t="s">
        <v>19024</v>
      </c>
      <c r="Q2587" s="244">
        <v>5744.65</v>
      </c>
      <c r="R2587" s="104"/>
      <c r="S2587" s="235" t="s">
        <v>16030</v>
      </c>
      <c r="T2587" s="236">
        <v>2688.07</v>
      </c>
      <c r="V2587" s="266" t="s">
        <v>13576</v>
      </c>
      <c r="W2587" s="267">
        <v>3302736.23</v>
      </c>
      <c r="Y2587" s="245" t="s">
        <v>9624</v>
      </c>
      <c r="Z2587" s="246">
        <v>9506</v>
      </c>
    </row>
    <row r="2588" spans="1:26" ht="14.5" x14ac:dyDescent="0.35">
      <c r="A2588" s="259" t="s">
        <v>6531</v>
      </c>
      <c r="B2588" s="259"/>
      <c r="C2588" s="260">
        <v>4306</v>
      </c>
      <c r="E2588" s="239" t="s">
        <v>2841</v>
      </c>
      <c r="F2588" s="239"/>
      <c r="G2588" s="240">
        <v>12549</v>
      </c>
      <c r="M2588" s="261" t="s">
        <v>19083</v>
      </c>
      <c r="N2588" s="262">
        <v>5178.9799999999996</v>
      </c>
      <c r="P2588" s="243" t="s">
        <v>19025</v>
      </c>
      <c r="Q2588" s="244">
        <v>11000</v>
      </c>
      <c r="R2588" s="104"/>
      <c r="S2588" s="235" t="s">
        <v>34543</v>
      </c>
      <c r="T2588" s="236">
        <v>346.09</v>
      </c>
      <c r="V2588" s="266" t="s">
        <v>13578</v>
      </c>
      <c r="W2588" s="267">
        <v>4306</v>
      </c>
      <c r="Y2588" s="245" t="s">
        <v>9900</v>
      </c>
      <c r="Z2588" s="246">
        <v>34792</v>
      </c>
    </row>
    <row r="2589" spans="1:26" ht="14.5" x14ac:dyDescent="0.35">
      <c r="A2589" s="259" t="s">
        <v>6532</v>
      </c>
      <c r="B2589" s="259"/>
      <c r="C2589" s="260">
        <v>6773184.7199999997</v>
      </c>
      <c r="E2589" s="239" t="s">
        <v>2842</v>
      </c>
      <c r="F2589" s="239"/>
      <c r="G2589" s="240">
        <v>1671.56</v>
      </c>
      <c r="M2589" s="261" t="s">
        <v>41703</v>
      </c>
      <c r="N2589" s="262">
        <v>70204.89</v>
      </c>
      <c r="P2589" s="243" t="s">
        <v>19026</v>
      </c>
      <c r="Q2589" s="244">
        <v>521.35</v>
      </c>
      <c r="R2589" s="104"/>
      <c r="S2589" s="235" t="s">
        <v>16031</v>
      </c>
      <c r="T2589" s="236">
        <v>16892.32</v>
      </c>
      <c r="V2589" s="266" t="s">
        <v>13579</v>
      </c>
      <c r="W2589" s="267">
        <v>6773184.7199999997</v>
      </c>
      <c r="Y2589" s="245" t="s">
        <v>10219</v>
      </c>
      <c r="Z2589" s="246">
        <v>914038.41</v>
      </c>
    </row>
    <row r="2590" spans="1:26" ht="14.5" x14ac:dyDescent="0.35">
      <c r="A2590" s="259" t="s">
        <v>6533</v>
      </c>
      <c r="B2590" s="259"/>
      <c r="C2590" s="260">
        <v>45744.65</v>
      </c>
      <c r="E2590" s="239" t="s">
        <v>2843</v>
      </c>
      <c r="F2590" s="239"/>
      <c r="G2590" s="240">
        <v>1951</v>
      </c>
      <c r="M2590" s="261" t="s">
        <v>19084</v>
      </c>
      <c r="N2590" s="262">
        <v>90171.03</v>
      </c>
      <c r="P2590" s="243" t="s">
        <v>19027</v>
      </c>
      <c r="Q2590" s="244">
        <v>7426.6</v>
      </c>
      <c r="R2590" s="104"/>
      <c r="S2590" s="235" t="s">
        <v>34544</v>
      </c>
      <c r="T2590" s="236">
        <v>111830.78</v>
      </c>
      <c r="V2590" s="266" t="s">
        <v>13580</v>
      </c>
      <c r="W2590" s="267">
        <v>45744.65</v>
      </c>
      <c r="Y2590" s="245" t="s">
        <v>10532</v>
      </c>
      <c r="Z2590" s="246">
        <v>11599.16</v>
      </c>
    </row>
    <row r="2591" spans="1:26" ht="14.5" x14ac:dyDescent="0.35">
      <c r="A2591" s="259" t="s">
        <v>6534</v>
      </c>
      <c r="B2591" s="259"/>
      <c r="C2591" s="260">
        <v>161154</v>
      </c>
      <c r="E2591" s="239" t="s">
        <v>2844</v>
      </c>
      <c r="F2591" s="239"/>
      <c r="G2591" s="240">
        <v>106965</v>
      </c>
      <c r="M2591" s="261" t="s">
        <v>50003</v>
      </c>
      <c r="N2591" s="262">
        <v>705.51</v>
      </c>
      <c r="P2591" s="243" t="s">
        <v>19028</v>
      </c>
      <c r="Q2591" s="244">
        <v>6418.58</v>
      </c>
      <c r="R2591" s="104"/>
      <c r="S2591" s="235" t="s">
        <v>34545</v>
      </c>
      <c r="T2591" s="236">
        <v>1605</v>
      </c>
      <c r="V2591" s="266" t="s">
        <v>13581</v>
      </c>
      <c r="W2591" s="267">
        <v>161154</v>
      </c>
      <c r="Y2591" s="245" t="s">
        <v>13230</v>
      </c>
      <c r="Z2591" s="246">
        <v>26055.67</v>
      </c>
    </row>
    <row r="2592" spans="1:26" ht="14.5" x14ac:dyDescent="0.35">
      <c r="A2592" s="259" t="s">
        <v>6535</v>
      </c>
      <c r="B2592" s="259"/>
      <c r="C2592" s="260">
        <v>1158609.6299999999</v>
      </c>
      <c r="E2592" s="239" t="s">
        <v>2845</v>
      </c>
      <c r="F2592" s="239"/>
      <c r="G2592" s="240">
        <v>2714.48</v>
      </c>
      <c r="M2592" s="261" t="s">
        <v>35178</v>
      </c>
      <c r="N2592" s="262">
        <v>15639.59</v>
      </c>
      <c r="P2592" s="243" t="s">
        <v>19029</v>
      </c>
      <c r="Q2592" s="244">
        <v>17707.57</v>
      </c>
      <c r="R2592" s="104"/>
      <c r="S2592" s="235" t="s">
        <v>34546</v>
      </c>
      <c r="T2592" s="236">
        <v>34892.720000000001</v>
      </c>
      <c r="V2592" s="266" t="s">
        <v>13582</v>
      </c>
      <c r="W2592" s="267">
        <v>1158609.6299999999</v>
      </c>
      <c r="Y2592" s="245" t="s">
        <v>13631</v>
      </c>
      <c r="Z2592" s="246">
        <v>191748.75</v>
      </c>
    </row>
    <row r="2593" spans="1:26" ht="14.5" x14ac:dyDescent="0.35">
      <c r="A2593" s="259" t="s">
        <v>6536</v>
      </c>
      <c r="B2593" s="259"/>
      <c r="C2593" s="260">
        <v>8038522.9299999997</v>
      </c>
      <c r="E2593" s="239" t="s">
        <v>2846</v>
      </c>
      <c r="F2593" s="239"/>
      <c r="G2593" s="240">
        <v>2348.02</v>
      </c>
      <c r="M2593" s="261" t="s">
        <v>19085</v>
      </c>
      <c r="N2593" s="262">
        <v>33269.870000000003</v>
      </c>
      <c r="P2593" s="243" t="s">
        <v>19030</v>
      </c>
      <c r="Q2593" s="244">
        <v>1064.72</v>
      </c>
      <c r="R2593" s="104"/>
      <c r="S2593" s="235" t="s">
        <v>34547</v>
      </c>
      <c r="T2593" s="236">
        <v>61746.5</v>
      </c>
      <c r="V2593" s="266" t="s">
        <v>13583</v>
      </c>
      <c r="W2593" s="267">
        <v>8038522.9299999997</v>
      </c>
      <c r="Y2593" s="245" t="s">
        <v>10800</v>
      </c>
      <c r="Z2593" s="246">
        <v>1885648.99</v>
      </c>
    </row>
    <row r="2594" spans="1:26" ht="14.5" x14ac:dyDescent="0.35">
      <c r="A2594" s="259" t="s">
        <v>6537</v>
      </c>
      <c r="B2594" s="259"/>
      <c r="C2594" s="260">
        <v>64844</v>
      </c>
      <c r="E2594" s="239" t="s">
        <v>2847</v>
      </c>
      <c r="F2594" s="239"/>
      <c r="G2594" s="240">
        <v>4117</v>
      </c>
      <c r="M2594" s="261" t="s">
        <v>19086</v>
      </c>
      <c r="N2594" s="262">
        <v>29376.02</v>
      </c>
      <c r="P2594" s="243" t="s">
        <v>19031</v>
      </c>
      <c r="Q2594" s="244">
        <v>20233.419999999998</v>
      </c>
      <c r="R2594" s="104"/>
      <c r="S2594" s="235" t="s">
        <v>27695</v>
      </c>
      <c r="T2594" s="236">
        <v>111830.78</v>
      </c>
      <c r="V2594" s="266" t="s">
        <v>13584</v>
      </c>
      <c r="W2594" s="267">
        <v>64844</v>
      </c>
      <c r="Y2594" s="245" t="s">
        <v>7626</v>
      </c>
      <c r="Z2594" s="246">
        <v>1500</v>
      </c>
    </row>
    <row r="2595" spans="1:26" ht="14.5" x14ac:dyDescent="0.35">
      <c r="A2595" s="259" t="s">
        <v>6538</v>
      </c>
      <c r="B2595" s="259"/>
      <c r="C2595" s="260">
        <v>264941.57</v>
      </c>
      <c r="E2595" s="239" t="s">
        <v>2848</v>
      </c>
      <c r="F2595" s="239"/>
      <c r="G2595" s="240">
        <v>23446</v>
      </c>
      <c r="M2595" s="261" t="s">
        <v>19087</v>
      </c>
      <c r="N2595" s="262">
        <v>5340</v>
      </c>
      <c r="P2595" s="243" t="s">
        <v>19032</v>
      </c>
      <c r="Q2595" s="244">
        <v>3395.84</v>
      </c>
      <c r="R2595" s="104"/>
      <c r="S2595" s="235" t="s">
        <v>27696</v>
      </c>
      <c r="T2595" s="236">
        <v>1605</v>
      </c>
      <c r="V2595" s="266" t="s">
        <v>13585</v>
      </c>
      <c r="W2595" s="267">
        <v>264941.57</v>
      </c>
      <c r="Y2595" s="245" t="s">
        <v>7823</v>
      </c>
      <c r="Z2595" s="246">
        <v>385</v>
      </c>
    </row>
    <row r="2596" spans="1:26" ht="14.5" x14ac:dyDescent="0.35">
      <c r="A2596" s="259" t="s">
        <v>6539</v>
      </c>
      <c r="B2596" s="259"/>
      <c r="C2596" s="260">
        <v>1044583.54</v>
      </c>
      <c r="E2596" s="239" t="s">
        <v>2849</v>
      </c>
      <c r="F2596" s="239"/>
      <c r="G2596" s="240">
        <v>447430.45</v>
      </c>
      <c r="M2596" s="261" t="s">
        <v>35179</v>
      </c>
      <c r="N2596" s="262">
        <v>544711.31000000006</v>
      </c>
      <c r="P2596" s="243" t="s">
        <v>19033</v>
      </c>
      <c r="Q2596" s="244">
        <v>56045</v>
      </c>
      <c r="R2596" s="104"/>
      <c r="S2596" s="235" t="s">
        <v>27698</v>
      </c>
      <c r="T2596" s="236">
        <v>34892.720000000001</v>
      </c>
      <c r="V2596" s="266" t="s">
        <v>13586</v>
      </c>
      <c r="W2596" s="267">
        <v>1044583.54</v>
      </c>
      <c r="Y2596" s="245" t="s">
        <v>8030</v>
      </c>
      <c r="Z2596" s="246">
        <v>116</v>
      </c>
    </row>
    <row r="2597" spans="1:26" ht="14.5" x14ac:dyDescent="0.35">
      <c r="A2597" s="259" t="s">
        <v>6540</v>
      </c>
      <c r="B2597" s="259"/>
      <c r="C2597" s="260">
        <v>605146.06999999995</v>
      </c>
      <c r="E2597" s="239" t="s">
        <v>2850</v>
      </c>
      <c r="F2597" s="239"/>
      <c r="G2597" s="240">
        <v>1568</v>
      </c>
      <c r="M2597" s="261" t="s">
        <v>42978</v>
      </c>
      <c r="N2597" s="262">
        <v>4982.3500000000004</v>
      </c>
      <c r="P2597" s="243" t="s">
        <v>15151</v>
      </c>
      <c r="Q2597" s="244">
        <v>39433.629999999997</v>
      </c>
      <c r="R2597" s="104"/>
      <c r="S2597" s="235" t="s">
        <v>16032</v>
      </c>
      <c r="T2597" s="236">
        <v>16892.32</v>
      </c>
      <c r="V2597" s="266" t="s">
        <v>13587</v>
      </c>
      <c r="W2597" s="267">
        <v>605146.06999999995</v>
      </c>
      <c r="Y2597" s="245" t="s">
        <v>8306</v>
      </c>
      <c r="Z2597" s="246">
        <v>2203</v>
      </c>
    </row>
    <row r="2598" spans="1:26" ht="14.5" x14ac:dyDescent="0.35">
      <c r="A2598" s="259" t="s">
        <v>6541</v>
      </c>
      <c r="B2598" s="259"/>
      <c r="C2598" s="260">
        <v>5899006.9100000001</v>
      </c>
      <c r="E2598" s="239" t="s">
        <v>2851</v>
      </c>
      <c r="F2598" s="239"/>
      <c r="G2598" s="240">
        <v>180123.15</v>
      </c>
      <c r="M2598" s="261" t="s">
        <v>51129</v>
      </c>
      <c r="N2598" s="262">
        <v>2854.01</v>
      </c>
      <c r="P2598" s="243" t="s">
        <v>15154</v>
      </c>
      <c r="Q2598" s="244">
        <v>13121.77</v>
      </c>
      <c r="R2598" s="104"/>
      <c r="S2598" s="235" t="s">
        <v>34548</v>
      </c>
      <c r="T2598" s="236">
        <v>61746.5</v>
      </c>
      <c r="V2598" s="266" t="s">
        <v>13588</v>
      </c>
      <c r="W2598" s="267">
        <v>5899006.9100000001</v>
      </c>
      <c r="Y2598" s="245" t="s">
        <v>8709</v>
      </c>
      <c r="Z2598" s="246">
        <v>193</v>
      </c>
    </row>
    <row r="2599" spans="1:26" ht="14.5" x14ac:dyDescent="0.35">
      <c r="A2599" s="259" t="s">
        <v>6542</v>
      </c>
      <c r="B2599" s="259"/>
      <c r="C2599" s="260">
        <v>25342.45</v>
      </c>
      <c r="E2599" s="239" t="s">
        <v>2852</v>
      </c>
      <c r="F2599" s="239"/>
      <c r="G2599" s="240">
        <v>5730</v>
      </c>
      <c r="M2599" s="261" t="s">
        <v>55914</v>
      </c>
      <c r="N2599" s="262">
        <v>25238.39</v>
      </c>
      <c r="P2599" s="243" t="s">
        <v>19034</v>
      </c>
      <c r="Q2599" s="244">
        <v>3739.65</v>
      </c>
      <c r="R2599" s="104"/>
      <c r="S2599" s="235" t="s">
        <v>34549</v>
      </c>
      <c r="T2599" s="236">
        <v>10056.31</v>
      </c>
      <c r="V2599" s="266" t="s">
        <v>13589</v>
      </c>
      <c r="W2599" s="267">
        <v>25342.45</v>
      </c>
      <c r="Y2599" s="245" t="s">
        <v>8966</v>
      </c>
      <c r="Z2599" s="246">
        <v>221</v>
      </c>
    </row>
    <row r="2600" spans="1:26" ht="14.5" x14ac:dyDescent="0.35">
      <c r="A2600" s="259" t="s">
        <v>6544</v>
      </c>
      <c r="B2600" s="259"/>
      <c r="C2600" s="260">
        <v>4512144.16</v>
      </c>
      <c r="E2600" s="239" t="s">
        <v>2853</v>
      </c>
      <c r="F2600" s="239"/>
      <c r="G2600" s="240">
        <v>6164.8</v>
      </c>
      <c r="M2600" s="261" t="s">
        <v>19088</v>
      </c>
      <c r="N2600" s="262">
        <v>61976.99</v>
      </c>
      <c r="P2600" s="243" t="s">
        <v>19035</v>
      </c>
      <c r="Q2600" s="244">
        <v>284.45</v>
      </c>
      <c r="R2600" s="104"/>
      <c r="S2600" s="235" t="s">
        <v>34550</v>
      </c>
      <c r="T2600" s="236">
        <v>7800</v>
      </c>
      <c r="V2600" s="266" t="s">
        <v>13591</v>
      </c>
      <c r="W2600" s="267">
        <v>4512144.16</v>
      </c>
      <c r="Y2600" s="245" t="s">
        <v>9418</v>
      </c>
      <c r="Z2600" s="246">
        <v>14839</v>
      </c>
    </row>
    <row r="2601" spans="1:26" ht="14.5" x14ac:dyDescent="0.35">
      <c r="A2601" s="259" t="s">
        <v>6545</v>
      </c>
      <c r="B2601" s="259"/>
      <c r="C2601" s="260">
        <v>1546097.58</v>
      </c>
      <c r="E2601" s="239" t="s">
        <v>2854</v>
      </c>
      <c r="F2601" s="239"/>
      <c r="G2601" s="240">
        <v>25749</v>
      </c>
      <c r="M2601" s="261" t="s">
        <v>35180</v>
      </c>
      <c r="N2601" s="262">
        <v>32903.360000000001</v>
      </c>
      <c r="P2601" s="243" t="s">
        <v>19036</v>
      </c>
      <c r="Q2601" s="244">
        <v>4906.46</v>
      </c>
      <c r="R2601" s="104"/>
      <c r="S2601" s="235" t="s">
        <v>34551</v>
      </c>
      <c r="T2601" s="236">
        <v>400</v>
      </c>
      <c r="V2601" s="266" t="s">
        <v>13592</v>
      </c>
      <c r="W2601" s="267">
        <v>1546097.58</v>
      </c>
      <c r="Y2601" s="245" t="s">
        <v>9625</v>
      </c>
      <c r="Z2601" s="246">
        <v>1150</v>
      </c>
    </row>
    <row r="2602" spans="1:26" ht="14.5" x14ac:dyDescent="0.35">
      <c r="A2602" s="259" t="s">
        <v>6546</v>
      </c>
      <c r="B2602" s="259"/>
      <c r="C2602" s="260">
        <v>1271425.6100000001</v>
      </c>
      <c r="E2602" s="239" t="s">
        <v>2855</v>
      </c>
      <c r="F2602" s="239"/>
      <c r="G2602" s="240">
        <v>64032</v>
      </c>
      <c r="M2602" s="261" t="s">
        <v>35181</v>
      </c>
      <c r="N2602" s="262">
        <v>14895.52</v>
      </c>
      <c r="P2602" s="243" t="s">
        <v>19037</v>
      </c>
      <c r="Q2602" s="244">
        <v>9506.0400000000009</v>
      </c>
      <c r="R2602" s="104"/>
      <c r="S2602" s="235" t="s">
        <v>34552</v>
      </c>
      <c r="T2602" s="236">
        <v>2510.15</v>
      </c>
      <c r="V2602" s="266" t="s">
        <v>13593</v>
      </c>
      <c r="W2602" s="267">
        <v>1271425.6100000001</v>
      </c>
      <c r="Y2602" s="245" t="s">
        <v>9901</v>
      </c>
      <c r="Z2602" s="246">
        <v>4246</v>
      </c>
    </row>
    <row r="2603" spans="1:26" ht="14.5" x14ac:dyDescent="0.35">
      <c r="A2603" s="259" t="s">
        <v>6547</v>
      </c>
      <c r="B2603" s="259"/>
      <c r="C2603" s="260">
        <v>68226.210000000006</v>
      </c>
      <c r="E2603" s="239" t="s">
        <v>2915</v>
      </c>
      <c r="F2603" s="239"/>
      <c r="G2603" s="240">
        <v>29952061.059999999</v>
      </c>
      <c r="M2603" s="261" t="s">
        <v>36631</v>
      </c>
      <c r="N2603" s="262">
        <v>43250</v>
      </c>
      <c r="P2603" s="243" t="s">
        <v>19038</v>
      </c>
      <c r="Q2603" s="244">
        <v>9524</v>
      </c>
      <c r="R2603" s="104"/>
      <c r="S2603" s="235" t="s">
        <v>34553</v>
      </c>
      <c r="T2603" s="236">
        <v>832.54</v>
      </c>
      <c r="V2603" s="266" t="s">
        <v>13594</v>
      </c>
      <c r="W2603" s="267">
        <v>68226.210000000006</v>
      </c>
      <c r="Y2603" s="245" t="s">
        <v>10220</v>
      </c>
      <c r="Z2603" s="246">
        <v>10973</v>
      </c>
    </row>
    <row r="2604" spans="1:26" ht="14.5" x14ac:dyDescent="0.35">
      <c r="A2604" s="259" t="s">
        <v>6548</v>
      </c>
      <c r="B2604" s="259"/>
      <c r="C2604" s="260">
        <v>3250860.75</v>
      </c>
      <c r="E2604" s="239" t="s">
        <v>2856</v>
      </c>
      <c r="F2604" s="239"/>
      <c r="G2604" s="240">
        <v>5250</v>
      </c>
      <c r="M2604" s="261" t="s">
        <v>41704</v>
      </c>
      <c r="N2604" s="262">
        <v>15332.74</v>
      </c>
      <c r="P2604" s="243" t="s">
        <v>19039</v>
      </c>
      <c r="Q2604" s="244">
        <v>8397.85</v>
      </c>
      <c r="R2604" s="104"/>
      <c r="S2604" s="235" t="s">
        <v>34554</v>
      </c>
      <c r="T2604" s="236">
        <v>1200</v>
      </c>
      <c r="V2604" s="266" t="s">
        <v>13595</v>
      </c>
      <c r="W2604" s="267">
        <v>3250860.75</v>
      </c>
      <c r="Y2604" s="245" t="s">
        <v>10801</v>
      </c>
      <c r="Z2604" s="246">
        <v>35826</v>
      </c>
    </row>
    <row r="2605" spans="1:26" ht="14.5" x14ac:dyDescent="0.35">
      <c r="A2605" s="259" t="s">
        <v>6549</v>
      </c>
      <c r="B2605" s="259"/>
      <c r="C2605" s="260">
        <v>62435757.880000003</v>
      </c>
      <c r="E2605" s="239" t="s">
        <v>2857</v>
      </c>
      <c r="F2605" s="239"/>
      <c r="G2605" s="240">
        <v>5572</v>
      </c>
      <c r="M2605" s="261" t="s">
        <v>35182</v>
      </c>
      <c r="N2605" s="262">
        <v>360</v>
      </c>
      <c r="P2605" s="243" t="s">
        <v>19040</v>
      </c>
      <c r="Q2605" s="244">
        <v>11526.47</v>
      </c>
      <c r="R2605" s="104"/>
      <c r="S2605" s="235" t="s">
        <v>34555</v>
      </c>
      <c r="T2605" s="236">
        <v>10056.31</v>
      </c>
      <c r="V2605" s="266" t="s">
        <v>13596</v>
      </c>
      <c r="W2605" s="267">
        <v>62435757.880000003</v>
      </c>
      <c r="Y2605" s="245" t="s">
        <v>7627</v>
      </c>
      <c r="Z2605" s="246">
        <v>8710.94</v>
      </c>
    </row>
    <row r="2606" spans="1:26" ht="14.5" x14ac:dyDescent="0.35">
      <c r="A2606" s="259" t="s">
        <v>6550</v>
      </c>
      <c r="B2606" s="259"/>
      <c r="C2606" s="260">
        <v>782182.17</v>
      </c>
      <c r="E2606" s="239" t="s">
        <v>2858</v>
      </c>
      <c r="F2606" s="239"/>
      <c r="G2606" s="240">
        <v>22354</v>
      </c>
      <c r="M2606" s="261" t="s">
        <v>19089</v>
      </c>
      <c r="N2606" s="262">
        <v>37593.85</v>
      </c>
      <c r="P2606" s="243" t="s">
        <v>19041</v>
      </c>
      <c r="Q2606" s="244">
        <v>10857.42</v>
      </c>
      <c r="R2606" s="104"/>
      <c r="S2606" s="235" t="s">
        <v>27724</v>
      </c>
      <c r="T2606" s="236">
        <v>7800</v>
      </c>
      <c r="V2606" s="266" t="s">
        <v>13597</v>
      </c>
      <c r="W2606" s="267">
        <v>782182.17</v>
      </c>
      <c r="Y2606" s="245" t="s">
        <v>8031</v>
      </c>
      <c r="Z2606" s="246">
        <v>607.9</v>
      </c>
    </row>
    <row r="2607" spans="1:26" ht="14.5" x14ac:dyDescent="0.35">
      <c r="A2607" s="259" t="s">
        <v>6553</v>
      </c>
      <c r="B2607" s="259"/>
      <c r="C2607" s="260">
        <v>295633.71999999997</v>
      </c>
      <c r="E2607" s="239" t="s">
        <v>2859</v>
      </c>
      <c r="F2607" s="239"/>
      <c r="G2607" s="240">
        <v>216</v>
      </c>
      <c r="M2607" s="261" t="s">
        <v>38055</v>
      </c>
      <c r="N2607" s="262">
        <v>20659.37</v>
      </c>
      <c r="P2607" s="243" t="s">
        <v>19042</v>
      </c>
      <c r="Q2607" s="244">
        <v>15600</v>
      </c>
      <c r="R2607" s="104"/>
      <c r="S2607" s="235" t="s">
        <v>27727</v>
      </c>
      <c r="T2607" s="236">
        <v>400</v>
      </c>
      <c r="V2607" s="266" t="s">
        <v>13600</v>
      </c>
      <c r="W2607" s="267">
        <v>295633.71999999997</v>
      </c>
      <c r="Y2607" s="245" t="s">
        <v>8307</v>
      </c>
      <c r="Z2607" s="246">
        <v>57378</v>
      </c>
    </row>
    <row r="2608" spans="1:26" ht="14.5" x14ac:dyDescent="0.35">
      <c r="A2608" s="259" t="s">
        <v>6556</v>
      </c>
      <c r="B2608" s="259"/>
      <c r="C2608" s="260">
        <v>190331.5</v>
      </c>
      <c r="E2608" s="239" t="s">
        <v>2860</v>
      </c>
      <c r="F2608" s="239"/>
      <c r="G2608" s="240">
        <v>7304</v>
      </c>
      <c r="M2608" s="261" t="s">
        <v>36632</v>
      </c>
      <c r="N2608" s="262">
        <v>47242</v>
      </c>
      <c r="P2608" s="243" t="s">
        <v>19043</v>
      </c>
      <c r="Q2608" s="244">
        <v>1934.37</v>
      </c>
      <c r="R2608" s="104"/>
      <c r="S2608" s="235" t="s">
        <v>27728</v>
      </c>
      <c r="T2608" s="236">
        <v>2510.15</v>
      </c>
      <c r="V2608" s="266" t="s">
        <v>13603</v>
      </c>
      <c r="W2608" s="267">
        <v>190331.5</v>
      </c>
      <c r="Y2608" s="245" t="s">
        <v>12019</v>
      </c>
      <c r="Z2608" s="246">
        <v>40394.81</v>
      </c>
    </row>
    <row r="2609" spans="1:26" ht="14.5" x14ac:dyDescent="0.35">
      <c r="A2609" s="259" t="s">
        <v>6559</v>
      </c>
      <c r="B2609" s="259"/>
      <c r="C2609" s="260">
        <v>6973.95</v>
      </c>
      <c r="E2609" s="239" t="s">
        <v>2861</v>
      </c>
      <c r="F2609" s="239"/>
      <c r="G2609" s="240">
        <v>37285</v>
      </c>
      <c r="M2609" s="261" t="s">
        <v>35183</v>
      </c>
      <c r="N2609" s="262">
        <v>7718.85</v>
      </c>
      <c r="P2609" s="243" t="s">
        <v>19044</v>
      </c>
      <c r="Q2609" s="244">
        <v>5733.69</v>
      </c>
      <c r="R2609" s="104"/>
      <c r="S2609" s="235" t="s">
        <v>27732</v>
      </c>
      <c r="T2609" s="236">
        <v>832.54</v>
      </c>
      <c r="V2609" s="266" t="s">
        <v>13606</v>
      </c>
      <c r="W2609" s="267">
        <v>6973.95</v>
      </c>
      <c r="Y2609" s="245" t="s">
        <v>12193</v>
      </c>
      <c r="Z2609" s="246">
        <v>3044</v>
      </c>
    </row>
    <row r="2610" spans="1:26" ht="14.5" x14ac:dyDescent="0.35">
      <c r="A2610" s="259" t="s">
        <v>6560</v>
      </c>
      <c r="B2610" s="259"/>
      <c r="C2610" s="260">
        <v>122387.12</v>
      </c>
      <c r="E2610" s="239" t="s">
        <v>2862</v>
      </c>
      <c r="F2610" s="239"/>
      <c r="G2610" s="240">
        <v>3149</v>
      </c>
      <c r="M2610" s="261" t="s">
        <v>50004</v>
      </c>
      <c r="N2610" s="262">
        <v>27285</v>
      </c>
      <c r="P2610" s="243" t="s">
        <v>19045</v>
      </c>
      <c r="Q2610" s="244">
        <v>1043.1600000000001</v>
      </c>
      <c r="R2610" s="104"/>
      <c r="S2610" s="235" t="s">
        <v>27733</v>
      </c>
      <c r="T2610" s="236">
        <v>1200</v>
      </c>
      <c r="V2610" s="266" t="s">
        <v>13607</v>
      </c>
      <c r="W2610" s="267">
        <v>122387.12</v>
      </c>
      <c r="Y2610" s="245" t="s">
        <v>12478</v>
      </c>
      <c r="Z2610" s="246">
        <v>916</v>
      </c>
    </row>
    <row r="2611" spans="1:26" ht="14.5" x14ac:dyDescent="0.35">
      <c r="A2611" s="259" t="s">
        <v>6561</v>
      </c>
      <c r="B2611" s="259"/>
      <c r="C2611" s="260">
        <v>91542.05</v>
      </c>
      <c r="E2611" s="239" t="s">
        <v>2863</v>
      </c>
      <c r="F2611" s="239"/>
      <c r="G2611" s="240">
        <v>2077</v>
      </c>
      <c r="M2611" s="261" t="s">
        <v>47612</v>
      </c>
      <c r="N2611" s="262">
        <v>3343.39</v>
      </c>
      <c r="P2611" s="243" t="s">
        <v>19046</v>
      </c>
      <c r="Q2611" s="244">
        <v>3060</v>
      </c>
      <c r="R2611" s="104"/>
      <c r="S2611" s="235" t="s">
        <v>16033</v>
      </c>
      <c r="T2611" s="236">
        <v>183108.97</v>
      </c>
      <c r="V2611" s="266" t="s">
        <v>13608</v>
      </c>
      <c r="W2611" s="267">
        <v>91542.05</v>
      </c>
      <c r="Y2611" s="245" t="s">
        <v>12691</v>
      </c>
      <c r="Z2611" s="246">
        <v>10993</v>
      </c>
    </row>
    <row r="2612" spans="1:26" ht="14.5" x14ac:dyDescent="0.35">
      <c r="A2612" s="259" t="s">
        <v>6563</v>
      </c>
      <c r="B2612" s="259"/>
      <c r="C2612" s="260">
        <v>135270.29</v>
      </c>
      <c r="E2612" s="239" t="s">
        <v>2864</v>
      </c>
      <c r="F2612" s="239"/>
      <c r="G2612" s="240">
        <v>21676</v>
      </c>
      <c r="M2612" s="261" t="s">
        <v>47613</v>
      </c>
      <c r="N2612" s="262">
        <v>255.77</v>
      </c>
      <c r="P2612" s="243" t="s">
        <v>19047</v>
      </c>
      <c r="Q2612" s="244">
        <v>27227.4</v>
      </c>
      <c r="R2612" s="104"/>
      <c r="S2612" s="235" t="s">
        <v>16034</v>
      </c>
      <c r="T2612" s="236">
        <v>23630.94</v>
      </c>
      <c r="V2612" s="266" t="s">
        <v>13610</v>
      </c>
      <c r="W2612" s="267">
        <v>135270.29</v>
      </c>
      <c r="Y2612" s="245" t="s">
        <v>10802</v>
      </c>
      <c r="Z2612" s="246">
        <v>122044.65</v>
      </c>
    </row>
    <row r="2613" spans="1:26" ht="14.5" x14ac:dyDescent="0.35">
      <c r="A2613" s="259" t="s">
        <v>6564</v>
      </c>
      <c r="B2613" s="259"/>
      <c r="C2613" s="260">
        <v>58361</v>
      </c>
      <c r="E2613" s="239" t="s">
        <v>2865</v>
      </c>
      <c r="F2613" s="239"/>
      <c r="G2613" s="240">
        <v>91595</v>
      </c>
      <c r="M2613" s="261" t="s">
        <v>51130</v>
      </c>
      <c r="N2613" s="262">
        <v>20</v>
      </c>
      <c r="P2613" s="243" t="s">
        <v>19048</v>
      </c>
      <c r="Q2613" s="244">
        <v>10167.68</v>
      </c>
      <c r="R2613" s="104"/>
      <c r="S2613" s="235" t="s">
        <v>16035</v>
      </c>
      <c r="T2613" s="236">
        <v>15284.77</v>
      </c>
      <c r="V2613" s="266" t="s">
        <v>13611</v>
      </c>
      <c r="W2613" s="267">
        <v>58361</v>
      </c>
      <c r="Y2613" s="245" t="s">
        <v>7824</v>
      </c>
      <c r="Z2613" s="246">
        <v>1219</v>
      </c>
    </row>
    <row r="2614" spans="1:26" ht="14.5" x14ac:dyDescent="0.35">
      <c r="A2614" s="259" t="s">
        <v>6565</v>
      </c>
      <c r="B2614" s="259"/>
      <c r="C2614" s="260">
        <v>158147.29999999999</v>
      </c>
      <c r="E2614" s="239" t="s">
        <v>2866</v>
      </c>
      <c r="F2614" s="239"/>
      <c r="G2614" s="240">
        <v>7750</v>
      </c>
      <c r="M2614" s="261" t="s">
        <v>55915</v>
      </c>
      <c r="N2614" s="262">
        <v>440.59</v>
      </c>
      <c r="P2614" s="243" t="s">
        <v>19049</v>
      </c>
      <c r="Q2614" s="244">
        <v>1265.76</v>
      </c>
      <c r="R2614" s="104"/>
      <c r="S2614" s="235" t="s">
        <v>16036</v>
      </c>
      <c r="T2614" s="236">
        <v>23328.79</v>
      </c>
      <c r="V2614" s="266" t="s">
        <v>13612</v>
      </c>
      <c r="W2614" s="267">
        <v>158147.29999999999</v>
      </c>
      <c r="Y2614" s="245" t="s">
        <v>8032</v>
      </c>
      <c r="Z2614" s="246">
        <v>1009</v>
      </c>
    </row>
    <row r="2615" spans="1:26" ht="14.5" x14ac:dyDescent="0.35">
      <c r="A2615" s="259" t="s">
        <v>6583</v>
      </c>
      <c r="B2615" s="259"/>
      <c r="C2615" s="260">
        <v>356278.82</v>
      </c>
      <c r="E2615" s="239" t="s">
        <v>2867</v>
      </c>
      <c r="F2615" s="239"/>
      <c r="G2615" s="240">
        <v>12744</v>
      </c>
      <c r="M2615" s="261" t="s">
        <v>53001</v>
      </c>
      <c r="N2615" s="262">
        <v>74.900000000000006</v>
      </c>
      <c r="P2615" s="243" t="s">
        <v>19050</v>
      </c>
      <c r="Q2615" s="244">
        <v>14766.05</v>
      </c>
      <c r="R2615" s="104"/>
      <c r="S2615" s="235" t="s">
        <v>34556</v>
      </c>
      <c r="T2615" s="236">
        <v>167613.31</v>
      </c>
      <c r="V2615" s="266" t="s">
        <v>13630</v>
      </c>
      <c r="W2615" s="267">
        <v>356278.82</v>
      </c>
      <c r="Y2615" s="245" t="s">
        <v>8308</v>
      </c>
      <c r="Z2615" s="246">
        <v>4966</v>
      </c>
    </row>
    <row r="2616" spans="1:26" ht="14.5" x14ac:dyDescent="0.35">
      <c r="A2616" s="259" t="s">
        <v>6567</v>
      </c>
      <c r="B2616" s="259"/>
      <c r="C2616" s="260">
        <v>85519.52</v>
      </c>
      <c r="E2616" s="239" t="s">
        <v>2868</v>
      </c>
      <c r="F2616" s="239"/>
      <c r="G2616" s="240">
        <v>900</v>
      </c>
      <c r="M2616" s="261" t="s">
        <v>47614</v>
      </c>
      <c r="N2616" s="262">
        <v>59250</v>
      </c>
      <c r="P2616" s="243" t="s">
        <v>19051</v>
      </c>
      <c r="Q2616" s="244">
        <v>65134.95</v>
      </c>
      <c r="R2616" s="104"/>
      <c r="S2616" s="235" t="s">
        <v>34557</v>
      </c>
      <c r="T2616" s="236">
        <v>14017.97</v>
      </c>
      <c r="V2616" s="266" t="s">
        <v>13614</v>
      </c>
      <c r="W2616" s="267">
        <v>85519.52</v>
      </c>
      <c r="Y2616" s="245" t="s">
        <v>8710</v>
      </c>
      <c r="Z2616" s="246">
        <v>171.56</v>
      </c>
    </row>
    <row r="2617" spans="1:26" ht="14.5" x14ac:dyDescent="0.35">
      <c r="A2617" s="259" t="s">
        <v>6568</v>
      </c>
      <c r="B2617" s="259"/>
      <c r="C2617" s="260">
        <v>66889.36</v>
      </c>
      <c r="E2617" s="239" t="s">
        <v>2869</v>
      </c>
      <c r="F2617" s="239"/>
      <c r="G2617" s="240">
        <v>16405</v>
      </c>
      <c r="M2617" s="261" t="s">
        <v>47615</v>
      </c>
      <c r="N2617" s="262">
        <v>4532.55</v>
      </c>
      <c r="P2617" s="243" t="s">
        <v>19052</v>
      </c>
      <c r="Q2617" s="244">
        <v>29655.08</v>
      </c>
      <c r="R2617" s="104"/>
      <c r="S2617" s="235" t="s">
        <v>34558</v>
      </c>
      <c r="T2617" s="236">
        <v>122127.14</v>
      </c>
      <c r="V2617" s="266" t="s">
        <v>13615</v>
      </c>
      <c r="W2617" s="267">
        <v>66889.36</v>
      </c>
      <c r="Y2617" s="245" t="s">
        <v>8967</v>
      </c>
      <c r="Z2617" s="246">
        <v>2505.88</v>
      </c>
    </row>
    <row r="2618" spans="1:26" ht="14.5" x14ac:dyDescent="0.35">
      <c r="A2618" s="259" t="s">
        <v>6569</v>
      </c>
      <c r="B2618" s="259"/>
      <c r="C2618" s="260">
        <v>81330.320000000007</v>
      </c>
      <c r="E2618" s="239" t="s">
        <v>2870</v>
      </c>
      <c r="F2618" s="239"/>
      <c r="G2618" s="240">
        <v>143270</v>
      </c>
      <c r="M2618" s="261" t="s">
        <v>55916</v>
      </c>
      <c r="N2618" s="262">
        <v>2191.5700000000002</v>
      </c>
      <c r="P2618" s="243" t="s">
        <v>19053</v>
      </c>
      <c r="Q2618" s="244">
        <v>15528.61</v>
      </c>
      <c r="R2618" s="104"/>
      <c r="S2618" s="235" t="s">
        <v>34559</v>
      </c>
      <c r="T2618" s="236">
        <v>56286.58</v>
      </c>
      <c r="V2618" s="266" t="s">
        <v>13616</v>
      </c>
      <c r="W2618" s="267">
        <v>81330.320000000007</v>
      </c>
      <c r="Y2618" s="245" t="s">
        <v>9626</v>
      </c>
      <c r="Z2618" s="246">
        <v>4320</v>
      </c>
    </row>
    <row r="2619" spans="1:26" ht="14.5" x14ac:dyDescent="0.35">
      <c r="A2619" s="259" t="s">
        <v>6570</v>
      </c>
      <c r="B2619" s="259"/>
      <c r="C2619" s="260">
        <v>216020.78</v>
      </c>
      <c r="E2619" s="239" t="s">
        <v>2871</v>
      </c>
      <c r="F2619" s="239"/>
      <c r="G2619" s="240">
        <v>1607</v>
      </c>
      <c r="M2619" s="261" t="s">
        <v>47616</v>
      </c>
      <c r="N2619" s="262">
        <v>7500</v>
      </c>
      <c r="P2619" s="243" t="s">
        <v>19054</v>
      </c>
      <c r="Q2619" s="244">
        <v>63465.120000000003</v>
      </c>
      <c r="R2619" s="104"/>
      <c r="S2619" s="235" t="s">
        <v>16037</v>
      </c>
      <c r="T2619" s="236">
        <v>183108.97</v>
      </c>
      <c r="V2619" s="266" t="s">
        <v>13617</v>
      </c>
      <c r="W2619" s="267">
        <v>216020.78</v>
      </c>
      <c r="Y2619" s="245" t="s">
        <v>9902</v>
      </c>
      <c r="Z2619" s="246">
        <v>7346</v>
      </c>
    </row>
    <row r="2620" spans="1:26" ht="14.5" x14ac:dyDescent="0.35">
      <c r="A2620" s="259" t="s">
        <v>6571</v>
      </c>
      <c r="B2620" s="259"/>
      <c r="C2620" s="260">
        <v>146715.01</v>
      </c>
      <c r="E2620" s="239" t="s">
        <v>2872</v>
      </c>
      <c r="F2620" s="239"/>
      <c r="G2620" s="240">
        <v>3903.75</v>
      </c>
      <c r="M2620" s="261" t="s">
        <v>47617</v>
      </c>
      <c r="N2620" s="262">
        <v>573.79</v>
      </c>
      <c r="P2620" s="243" t="s">
        <v>19055</v>
      </c>
      <c r="Q2620" s="244">
        <v>488.37</v>
      </c>
      <c r="R2620" s="104"/>
      <c r="S2620" s="235" t="s">
        <v>16038</v>
      </c>
      <c r="T2620" s="236">
        <v>23630.94</v>
      </c>
      <c r="V2620" s="266" t="s">
        <v>13618</v>
      </c>
      <c r="W2620" s="267">
        <v>146715.01</v>
      </c>
      <c r="Y2620" s="245" t="s">
        <v>12030</v>
      </c>
      <c r="Z2620" s="246">
        <v>65401.33</v>
      </c>
    </row>
    <row r="2621" spans="1:26" ht="14.5" x14ac:dyDescent="0.35">
      <c r="A2621" s="259" t="s">
        <v>6572</v>
      </c>
      <c r="B2621" s="259"/>
      <c r="C2621" s="260">
        <v>296941.11</v>
      </c>
      <c r="E2621" s="239" t="s">
        <v>2873</v>
      </c>
      <c r="F2621" s="239"/>
      <c r="G2621" s="240">
        <v>641</v>
      </c>
      <c r="M2621" s="261" t="s">
        <v>47618</v>
      </c>
      <c r="N2621" s="262">
        <v>186578.69</v>
      </c>
      <c r="P2621" s="243" t="s">
        <v>19056</v>
      </c>
      <c r="Q2621" s="244">
        <v>66000</v>
      </c>
      <c r="R2621" s="104"/>
      <c r="S2621" s="235" t="s">
        <v>16039</v>
      </c>
      <c r="T2621" s="236">
        <v>15284.77</v>
      </c>
      <c r="V2621" s="266" t="s">
        <v>13619</v>
      </c>
      <c r="W2621" s="267">
        <v>296941.11</v>
      </c>
      <c r="Y2621" s="245" t="s">
        <v>12692</v>
      </c>
      <c r="Z2621" s="246">
        <v>3192.37</v>
      </c>
    </row>
    <row r="2622" spans="1:26" ht="14.5" x14ac:dyDescent="0.35">
      <c r="A2622" s="259" t="s">
        <v>6573</v>
      </c>
      <c r="B2622" s="259"/>
      <c r="C2622" s="260">
        <v>207868.7</v>
      </c>
      <c r="E2622" s="239" t="s">
        <v>2874</v>
      </c>
      <c r="F2622" s="239"/>
      <c r="G2622" s="240">
        <v>700</v>
      </c>
      <c r="M2622" s="261" t="s">
        <v>47619</v>
      </c>
      <c r="N2622" s="262">
        <v>13967.31</v>
      </c>
      <c r="P2622" s="243" t="s">
        <v>19057</v>
      </c>
      <c r="Q2622" s="244">
        <v>80</v>
      </c>
      <c r="R2622" s="104"/>
      <c r="S2622" s="235" t="s">
        <v>16040</v>
      </c>
      <c r="T2622" s="236">
        <v>23328.79</v>
      </c>
      <c r="V2622" s="266" t="s">
        <v>13620</v>
      </c>
      <c r="W2622" s="267">
        <v>207868.7</v>
      </c>
      <c r="Y2622" s="245" t="s">
        <v>12935</v>
      </c>
      <c r="Z2622" s="246">
        <v>2443</v>
      </c>
    </row>
    <row r="2623" spans="1:26" ht="14.5" x14ac:dyDescent="0.35">
      <c r="A2623" s="259" t="s">
        <v>6575</v>
      </c>
      <c r="B2623" s="259"/>
      <c r="C2623" s="260">
        <v>467270.6</v>
      </c>
      <c r="E2623" s="239" t="s">
        <v>2875</v>
      </c>
      <c r="F2623" s="239"/>
      <c r="G2623" s="240">
        <v>5145</v>
      </c>
      <c r="M2623" s="261" t="s">
        <v>55917</v>
      </c>
      <c r="N2623" s="262">
        <v>561.5</v>
      </c>
      <c r="P2623" s="243" t="s">
        <v>19058</v>
      </c>
      <c r="Q2623" s="244">
        <v>11422.57</v>
      </c>
      <c r="R2623" s="104"/>
      <c r="S2623" s="235" t="s">
        <v>27796</v>
      </c>
      <c r="T2623" s="236">
        <v>167613.31</v>
      </c>
      <c r="V2623" s="266" t="s">
        <v>13622</v>
      </c>
      <c r="W2623" s="267">
        <v>467270.6</v>
      </c>
      <c r="Y2623" s="245" t="s">
        <v>13228</v>
      </c>
      <c r="Z2623" s="246">
        <v>91682.32</v>
      </c>
    </row>
    <row r="2624" spans="1:26" ht="14.5" x14ac:dyDescent="0.35">
      <c r="A2624" s="259" t="s">
        <v>6576</v>
      </c>
      <c r="B2624" s="259"/>
      <c r="C2624" s="260">
        <v>332706.07</v>
      </c>
      <c r="E2624" s="239" t="s">
        <v>2876</v>
      </c>
      <c r="F2624" s="239"/>
      <c r="G2624" s="240">
        <v>5145</v>
      </c>
      <c r="M2624" s="261" t="s">
        <v>55918</v>
      </c>
      <c r="N2624" s="262">
        <v>42.95</v>
      </c>
      <c r="P2624" s="243" t="s">
        <v>19059</v>
      </c>
      <c r="Q2624" s="244">
        <v>10357.209999999999</v>
      </c>
      <c r="R2624" s="104"/>
      <c r="S2624" s="235" t="s">
        <v>27797</v>
      </c>
      <c r="T2624" s="236">
        <v>14017.97</v>
      </c>
      <c r="V2624" s="266" t="s">
        <v>13623</v>
      </c>
      <c r="W2624" s="267">
        <v>332706.07</v>
      </c>
      <c r="Y2624" s="245" t="s">
        <v>10803</v>
      </c>
      <c r="Z2624" s="246">
        <v>184256.46</v>
      </c>
    </row>
    <row r="2625" spans="1:26" ht="14.5" x14ac:dyDescent="0.35">
      <c r="A2625" s="259" t="s">
        <v>6577</v>
      </c>
      <c r="B2625" s="259"/>
      <c r="C2625" s="260">
        <v>34412.85</v>
      </c>
      <c r="E2625" s="239" t="s">
        <v>2877</v>
      </c>
      <c r="F2625" s="239"/>
      <c r="G2625" s="240">
        <v>7575</v>
      </c>
      <c r="M2625" s="261" t="s">
        <v>55919</v>
      </c>
      <c r="N2625" s="262">
        <v>135.32</v>
      </c>
      <c r="P2625" s="243" t="s">
        <v>19060</v>
      </c>
      <c r="Q2625" s="244">
        <v>11128.61</v>
      </c>
      <c r="R2625" s="104"/>
      <c r="S2625" s="235" t="s">
        <v>27800</v>
      </c>
      <c r="T2625" s="236">
        <v>122127.14</v>
      </c>
      <c r="V2625" s="266" t="s">
        <v>13624</v>
      </c>
      <c r="W2625" s="267">
        <v>34412.85</v>
      </c>
      <c r="Y2625" s="245" t="s">
        <v>7628</v>
      </c>
      <c r="Z2625" s="246">
        <v>493675.03</v>
      </c>
    </row>
    <row r="2626" spans="1:26" ht="14.5" x14ac:dyDescent="0.35">
      <c r="A2626" s="259" t="s">
        <v>6578</v>
      </c>
      <c r="B2626" s="259"/>
      <c r="C2626" s="260">
        <v>117203.79</v>
      </c>
      <c r="E2626" s="239" t="s">
        <v>2878</v>
      </c>
      <c r="F2626" s="239"/>
      <c r="G2626" s="240">
        <v>4875</v>
      </c>
      <c r="M2626" s="261" t="s">
        <v>55920</v>
      </c>
      <c r="N2626" s="262">
        <v>88.23</v>
      </c>
      <c r="P2626" s="243" t="s">
        <v>19061</v>
      </c>
      <c r="Q2626" s="244">
        <v>32895.769999999997</v>
      </c>
      <c r="R2626" s="104"/>
      <c r="S2626" s="235" t="s">
        <v>34560</v>
      </c>
      <c r="T2626" s="236">
        <v>56286.58</v>
      </c>
      <c r="V2626" s="266" t="s">
        <v>13625</v>
      </c>
      <c r="W2626" s="267">
        <v>117203.79</v>
      </c>
      <c r="Y2626" s="245" t="s">
        <v>7825</v>
      </c>
      <c r="Z2626" s="246">
        <v>38837.75</v>
      </c>
    </row>
    <row r="2627" spans="1:26" ht="14.5" x14ac:dyDescent="0.35">
      <c r="A2627" s="259" t="s">
        <v>6579</v>
      </c>
      <c r="B2627" s="259"/>
      <c r="C2627" s="260">
        <v>103743</v>
      </c>
      <c r="E2627" s="239" t="s">
        <v>2879</v>
      </c>
      <c r="F2627" s="239"/>
      <c r="G2627" s="240">
        <v>3025.43</v>
      </c>
      <c r="M2627" s="261" t="s">
        <v>45062</v>
      </c>
      <c r="N2627" s="262">
        <v>1793304.9</v>
      </c>
      <c r="P2627" s="243" t="s">
        <v>19062</v>
      </c>
      <c r="Q2627" s="244">
        <v>13163.4</v>
      </c>
      <c r="R2627" s="104"/>
      <c r="S2627" s="235" t="s">
        <v>16041</v>
      </c>
      <c r="T2627" s="236">
        <v>907.62</v>
      </c>
      <c r="V2627" s="266" t="s">
        <v>13626</v>
      </c>
      <c r="W2627" s="267">
        <v>103743</v>
      </c>
      <c r="Y2627" s="245" t="s">
        <v>8033</v>
      </c>
      <c r="Z2627" s="246">
        <v>924.48</v>
      </c>
    </row>
    <row r="2628" spans="1:26" ht="14.5" x14ac:dyDescent="0.35">
      <c r="A2628" s="259" t="s">
        <v>6584</v>
      </c>
      <c r="B2628" s="259"/>
      <c r="C2628" s="260">
        <v>1994364.59</v>
      </c>
      <c r="E2628" s="239" t="s">
        <v>2880</v>
      </c>
      <c r="F2628" s="239"/>
      <c r="G2628" s="240">
        <v>500</v>
      </c>
      <c r="M2628" s="261" t="s">
        <v>45063</v>
      </c>
      <c r="N2628" s="262">
        <v>134540.5</v>
      </c>
      <c r="P2628" s="243" t="s">
        <v>19063</v>
      </c>
      <c r="Q2628" s="244">
        <v>3450</v>
      </c>
      <c r="R2628" s="104"/>
      <c r="S2628" s="235" t="s">
        <v>16042</v>
      </c>
      <c r="T2628" s="236">
        <v>528.01</v>
      </c>
      <c r="V2628" s="266" t="s">
        <v>13631</v>
      </c>
      <c r="W2628" s="267">
        <v>1994364.59</v>
      </c>
      <c r="Y2628" s="245" t="s">
        <v>8309</v>
      </c>
      <c r="Z2628" s="246">
        <v>331701</v>
      </c>
    </row>
    <row r="2629" spans="1:26" ht="14.5" x14ac:dyDescent="0.35">
      <c r="A2629" s="259" t="s">
        <v>6585</v>
      </c>
      <c r="B2629" s="259"/>
      <c r="C2629" s="260">
        <v>71254.92</v>
      </c>
      <c r="E2629" s="239" t="s">
        <v>2881</v>
      </c>
      <c r="F2629" s="239"/>
      <c r="G2629" s="240">
        <v>6259.5</v>
      </c>
      <c r="M2629" s="261" t="s">
        <v>19144</v>
      </c>
      <c r="N2629" s="262">
        <v>35991.42</v>
      </c>
      <c r="P2629" s="243" t="s">
        <v>19064</v>
      </c>
      <c r="Q2629" s="244">
        <v>69.55</v>
      </c>
      <c r="R2629" s="104"/>
      <c r="S2629" s="235" t="s">
        <v>16043</v>
      </c>
      <c r="T2629" s="236">
        <v>2460.91</v>
      </c>
      <c r="V2629" s="266" t="s">
        <v>13632</v>
      </c>
      <c r="W2629" s="267">
        <v>71254.92</v>
      </c>
      <c r="Y2629" s="245" t="s">
        <v>8488</v>
      </c>
      <c r="Z2629" s="246">
        <v>385522.31</v>
      </c>
    </row>
    <row r="2630" spans="1:26" ht="14.5" x14ac:dyDescent="0.35">
      <c r="A2630" s="259" t="s">
        <v>6581</v>
      </c>
      <c r="B2630" s="259"/>
      <c r="C2630" s="260">
        <v>275210.37</v>
      </c>
      <c r="E2630" s="239" t="s">
        <v>2882</v>
      </c>
      <c r="F2630" s="239"/>
      <c r="G2630" s="240">
        <v>19710</v>
      </c>
      <c r="M2630" s="261" t="s">
        <v>19148</v>
      </c>
      <c r="N2630" s="262">
        <v>15</v>
      </c>
      <c r="P2630" s="243" t="s">
        <v>19065</v>
      </c>
      <c r="Q2630" s="244">
        <v>20000</v>
      </c>
      <c r="R2630" s="104"/>
      <c r="S2630" s="235" t="s">
        <v>16044</v>
      </c>
      <c r="T2630" s="236">
        <v>35.6</v>
      </c>
      <c r="V2630" s="266" t="s">
        <v>13628</v>
      </c>
      <c r="W2630" s="267">
        <v>275210.37</v>
      </c>
      <c r="Y2630" s="245" t="s">
        <v>8711</v>
      </c>
      <c r="Z2630" s="246">
        <v>109151.48</v>
      </c>
    </row>
    <row r="2631" spans="1:26" ht="14.5" x14ac:dyDescent="0.35">
      <c r="A2631" s="259" t="s">
        <v>6582</v>
      </c>
      <c r="B2631" s="259"/>
      <c r="C2631" s="260">
        <v>617093.77</v>
      </c>
      <c r="E2631" s="239" t="s">
        <v>2883</v>
      </c>
      <c r="F2631" s="239"/>
      <c r="G2631" s="240">
        <v>8820</v>
      </c>
      <c r="M2631" s="261" t="s">
        <v>42979</v>
      </c>
      <c r="N2631" s="262">
        <v>1079.74</v>
      </c>
      <c r="P2631" s="243" t="s">
        <v>19066</v>
      </c>
      <c r="Q2631" s="244">
        <v>26456.11</v>
      </c>
      <c r="R2631" s="104"/>
      <c r="S2631" s="235" t="s">
        <v>34561</v>
      </c>
      <c r="T2631" s="236">
        <v>87.9</v>
      </c>
      <c r="V2631" s="266" t="s">
        <v>13629</v>
      </c>
      <c r="W2631" s="267">
        <v>617093.77</v>
      </c>
      <c r="Y2631" s="245" t="s">
        <v>8968</v>
      </c>
      <c r="Z2631" s="246">
        <v>48627.3</v>
      </c>
    </row>
    <row r="2632" spans="1:26" ht="14.5" x14ac:dyDescent="0.35">
      <c r="A2632" s="259" t="s">
        <v>6586</v>
      </c>
      <c r="B2632" s="259"/>
      <c r="C2632" s="260">
        <v>5683806.3300000001</v>
      </c>
      <c r="E2632" s="239" t="s">
        <v>2884</v>
      </c>
      <c r="F2632" s="239"/>
      <c r="G2632" s="240">
        <v>5002.5</v>
      </c>
      <c r="M2632" s="261" t="s">
        <v>19150</v>
      </c>
      <c r="N2632" s="262">
        <v>2757.87</v>
      </c>
      <c r="P2632" s="243" t="s">
        <v>19067</v>
      </c>
      <c r="Q2632" s="244">
        <v>168507.95</v>
      </c>
      <c r="R2632" s="104"/>
      <c r="S2632" s="235" t="s">
        <v>34562</v>
      </c>
      <c r="T2632" s="236">
        <v>57398.1</v>
      </c>
      <c r="V2632" s="266" t="s">
        <v>13633</v>
      </c>
      <c r="W2632" s="267">
        <v>5683806.3300000001</v>
      </c>
      <c r="Y2632" s="245" t="s">
        <v>9079</v>
      </c>
      <c r="Z2632" s="246">
        <v>5984</v>
      </c>
    </row>
    <row r="2633" spans="1:26" ht="14.5" x14ac:dyDescent="0.35">
      <c r="A2633" s="259" t="s">
        <v>6588</v>
      </c>
      <c r="B2633" s="259"/>
      <c r="C2633" s="260">
        <v>174571.01</v>
      </c>
      <c r="E2633" s="239" t="s">
        <v>2885</v>
      </c>
      <c r="F2633" s="239"/>
      <c r="G2633" s="240">
        <v>1187</v>
      </c>
      <c r="M2633" s="261" t="s">
        <v>19151</v>
      </c>
      <c r="N2633" s="262">
        <v>6382.3</v>
      </c>
      <c r="P2633" s="243" t="s">
        <v>19068</v>
      </c>
      <c r="Q2633" s="244">
        <v>65996.52</v>
      </c>
      <c r="R2633" s="104"/>
      <c r="S2633" s="235" t="s">
        <v>16045</v>
      </c>
      <c r="T2633" s="236">
        <v>907.62</v>
      </c>
      <c r="V2633" s="266" t="s">
        <v>13635</v>
      </c>
      <c r="W2633" s="267">
        <v>174571.01</v>
      </c>
      <c r="Y2633" s="245" t="s">
        <v>9242</v>
      </c>
      <c r="Z2633" s="246">
        <v>150165.67000000001</v>
      </c>
    </row>
    <row r="2634" spans="1:26" ht="14.5" x14ac:dyDescent="0.35">
      <c r="A2634" s="259" t="s">
        <v>6590</v>
      </c>
      <c r="B2634" s="259"/>
      <c r="C2634" s="260">
        <v>10334944.369999999</v>
      </c>
      <c r="E2634" s="239" t="s">
        <v>2886</v>
      </c>
      <c r="F2634" s="239"/>
      <c r="G2634" s="240">
        <v>4187.5</v>
      </c>
      <c r="M2634" s="261" t="s">
        <v>19152</v>
      </c>
      <c r="N2634" s="262">
        <v>3664.12</v>
      </c>
      <c r="P2634" s="243" t="s">
        <v>19069</v>
      </c>
      <c r="Q2634" s="244">
        <v>7013.85</v>
      </c>
      <c r="R2634" s="104"/>
      <c r="S2634" s="235" t="s">
        <v>27917</v>
      </c>
      <c r="T2634" s="236">
        <v>87.9</v>
      </c>
      <c r="V2634" s="266" t="s">
        <v>13637</v>
      </c>
      <c r="W2634" s="267">
        <v>10334944.369999999</v>
      </c>
      <c r="Y2634" s="245" t="s">
        <v>9627</v>
      </c>
      <c r="Z2634" s="246">
        <v>64611.81</v>
      </c>
    </row>
    <row r="2635" spans="1:26" ht="14.5" x14ac:dyDescent="0.35">
      <c r="A2635" s="259" t="s">
        <v>6591</v>
      </c>
      <c r="B2635" s="259"/>
      <c r="C2635" s="260">
        <v>487371.42</v>
      </c>
      <c r="E2635" s="239" t="s">
        <v>2887</v>
      </c>
      <c r="F2635" s="239"/>
      <c r="G2635" s="240">
        <v>1443.75</v>
      </c>
      <c r="M2635" s="261" t="s">
        <v>47620</v>
      </c>
      <c r="N2635" s="262">
        <v>2049.8200000000002</v>
      </c>
      <c r="P2635" s="243" t="s">
        <v>19070</v>
      </c>
      <c r="Q2635" s="244">
        <v>7802.82</v>
      </c>
      <c r="R2635" s="104"/>
      <c r="S2635" s="235" t="s">
        <v>16046</v>
      </c>
      <c r="T2635" s="236">
        <v>528.01</v>
      </c>
      <c r="V2635" s="266" t="s">
        <v>13638</v>
      </c>
      <c r="W2635" s="267">
        <v>487371.42</v>
      </c>
      <c r="Y2635" s="245" t="s">
        <v>9903</v>
      </c>
      <c r="Z2635" s="246">
        <v>376564.28</v>
      </c>
    </row>
    <row r="2636" spans="1:26" ht="14.5" x14ac:dyDescent="0.35">
      <c r="A2636" s="259" t="s">
        <v>6592</v>
      </c>
      <c r="B2636" s="259"/>
      <c r="C2636" s="260">
        <v>4482070.21</v>
      </c>
      <c r="E2636" s="239" t="s">
        <v>2888</v>
      </c>
      <c r="F2636" s="239"/>
      <c r="G2636" s="240">
        <v>347</v>
      </c>
      <c r="M2636" s="261" t="s">
        <v>41706</v>
      </c>
      <c r="N2636" s="262">
        <v>61667.18</v>
      </c>
      <c r="P2636" s="243" t="s">
        <v>19071</v>
      </c>
      <c r="Q2636" s="244">
        <v>21087</v>
      </c>
      <c r="R2636" s="104"/>
      <c r="S2636" s="235" t="s">
        <v>16047</v>
      </c>
      <c r="T2636" s="236">
        <v>2460.91</v>
      </c>
      <c r="V2636" s="266" t="s">
        <v>13639</v>
      </c>
      <c r="W2636" s="267">
        <v>4482070.21</v>
      </c>
      <c r="Y2636" s="245" t="s">
        <v>10221</v>
      </c>
      <c r="Z2636" s="246">
        <v>749423.12</v>
      </c>
    </row>
    <row r="2637" spans="1:26" ht="14.5" x14ac:dyDescent="0.35">
      <c r="A2637" s="259" t="s">
        <v>6593</v>
      </c>
      <c r="B2637" s="259"/>
      <c r="C2637" s="260">
        <v>19490.189999999999</v>
      </c>
      <c r="E2637" s="239" t="s">
        <v>2889</v>
      </c>
      <c r="F2637" s="239"/>
      <c r="G2637" s="240">
        <v>65715</v>
      </c>
      <c r="M2637" s="261" t="s">
        <v>47621</v>
      </c>
      <c r="N2637" s="262">
        <v>782.07</v>
      </c>
      <c r="P2637" s="243" t="s">
        <v>19072</v>
      </c>
      <c r="Q2637" s="244">
        <v>9724</v>
      </c>
      <c r="R2637" s="104"/>
      <c r="S2637" s="235" t="s">
        <v>16048</v>
      </c>
      <c r="T2637" s="236">
        <v>35.6</v>
      </c>
      <c r="V2637" s="266" t="s">
        <v>13640</v>
      </c>
      <c r="W2637" s="267">
        <v>19490.189999999999</v>
      </c>
      <c r="Y2637" s="245" t="s">
        <v>12195</v>
      </c>
      <c r="Z2637" s="246">
        <v>43516.9</v>
      </c>
    </row>
    <row r="2638" spans="1:26" ht="14.5" x14ac:dyDescent="0.35">
      <c r="A2638" s="259" t="s">
        <v>6595</v>
      </c>
      <c r="B2638" s="259"/>
      <c r="C2638" s="260">
        <v>3769</v>
      </c>
      <c r="E2638" s="239" t="s">
        <v>2890</v>
      </c>
      <c r="F2638" s="239"/>
      <c r="G2638" s="240">
        <v>1321</v>
      </c>
      <c r="M2638" s="261" t="s">
        <v>36633</v>
      </c>
      <c r="N2638" s="262">
        <v>23527.93</v>
      </c>
      <c r="P2638" s="243" t="s">
        <v>19073</v>
      </c>
      <c r="Q2638" s="244">
        <v>10377.5</v>
      </c>
      <c r="R2638" s="104"/>
      <c r="S2638" s="235" t="s">
        <v>34563</v>
      </c>
      <c r="T2638" s="236">
        <v>57398.1</v>
      </c>
      <c r="V2638" s="266" t="s">
        <v>13642</v>
      </c>
      <c r="W2638" s="267">
        <v>3769</v>
      </c>
      <c r="Y2638" s="245" t="s">
        <v>10457</v>
      </c>
      <c r="Z2638" s="246">
        <v>26180</v>
      </c>
    </row>
    <row r="2639" spans="1:26" ht="14.5" x14ac:dyDescent="0.35">
      <c r="A2639" s="259" t="s">
        <v>6598</v>
      </c>
      <c r="B2639" s="259"/>
      <c r="C2639" s="260">
        <v>137350.89000000001</v>
      </c>
      <c r="E2639" s="239" t="s">
        <v>2891</v>
      </c>
      <c r="F2639" s="239"/>
      <c r="G2639" s="240">
        <v>787</v>
      </c>
      <c r="M2639" s="261" t="s">
        <v>19160</v>
      </c>
      <c r="N2639" s="262">
        <v>389.98</v>
      </c>
      <c r="P2639" s="243" t="s">
        <v>19074</v>
      </c>
      <c r="Q2639" s="244">
        <v>2590</v>
      </c>
      <c r="R2639" s="104"/>
      <c r="S2639" s="235" t="s">
        <v>16049</v>
      </c>
      <c r="T2639" s="236">
        <v>3318.02</v>
      </c>
      <c r="V2639" s="266" t="s">
        <v>13645</v>
      </c>
      <c r="W2639" s="267">
        <v>137350.89000000001</v>
      </c>
      <c r="Y2639" s="245" t="s">
        <v>12479</v>
      </c>
      <c r="Z2639" s="246">
        <v>31018.37</v>
      </c>
    </row>
    <row r="2640" spans="1:26" ht="14.5" x14ac:dyDescent="0.35">
      <c r="A2640" s="259" t="s">
        <v>6599</v>
      </c>
      <c r="B2640" s="259"/>
      <c r="C2640" s="260">
        <v>272422.46000000002</v>
      </c>
      <c r="E2640" s="239" t="s">
        <v>2892</v>
      </c>
      <c r="F2640" s="239"/>
      <c r="G2640" s="240">
        <v>57095</v>
      </c>
      <c r="M2640" s="261" t="s">
        <v>50005</v>
      </c>
      <c r="N2640" s="262">
        <v>103.18</v>
      </c>
      <c r="P2640" s="243" t="s">
        <v>19075</v>
      </c>
      <c r="Q2640" s="244">
        <v>3491.25</v>
      </c>
      <c r="R2640" s="104"/>
      <c r="S2640" s="235" t="s">
        <v>16050</v>
      </c>
      <c r="T2640" s="236">
        <v>129741.43</v>
      </c>
      <c r="V2640" s="266" t="s">
        <v>13646</v>
      </c>
      <c r="W2640" s="267">
        <v>272422.46000000002</v>
      </c>
      <c r="Y2640" s="245" t="s">
        <v>10533</v>
      </c>
      <c r="Z2640" s="246">
        <v>299556.34000000003</v>
      </c>
    </row>
    <row r="2641" spans="1:26" ht="14.5" x14ac:dyDescent="0.35">
      <c r="A2641" s="259" t="s">
        <v>6601</v>
      </c>
      <c r="B2641" s="259"/>
      <c r="C2641" s="260">
        <v>1681491.67</v>
      </c>
      <c r="E2641" s="239" t="s">
        <v>2893</v>
      </c>
      <c r="F2641" s="239"/>
      <c r="G2641" s="240">
        <v>5775</v>
      </c>
      <c r="M2641" s="261" t="s">
        <v>35188</v>
      </c>
      <c r="N2641" s="262">
        <v>1308.04</v>
      </c>
      <c r="P2641" s="243" t="s">
        <v>19076</v>
      </c>
      <c r="Q2641" s="244">
        <v>1259.1199999999999</v>
      </c>
      <c r="R2641" s="104"/>
      <c r="S2641" s="235" t="s">
        <v>16051</v>
      </c>
      <c r="T2641" s="236">
        <v>11786.8</v>
      </c>
      <c r="V2641" s="266" t="s">
        <v>13648</v>
      </c>
      <c r="W2641" s="267">
        <v>1681491.67</v>
      </c>
      <c r="Y2641" s="245" t="s">
        <v>13232</v>
      </c>
      <c r="Z2641" s="246">
        <v>1796.29</v>
      </c>
    </row>
    <row r="2642" spans="1:26" ht="14.5" x14ac:dyDescent="0.35">
      <c r="A2642" s="259" t="s">
        <v>6603</v>
      </c>
      <c r="B2642" s="259"/>
      <c r="C2642" s="260">
        <v>5529807.29</v>
      </c>
      <c r="E2642" s="239" t="s">
        <v>2894</v>
      </c>
      <c r="F2642" s="239"/>
      <c r="G2642" s="240">
        <v>12571</v>
      </c>
      <c r="M2642" s="261" t="s">
        <v>36634</v>
      </c>
      <c r="N2642" s="262">
        <v>572.33000000000004</v>
      </c>
      <c r="P2642" s="243" t="s">
        <v>19077</v>
      </c>
      <c r="Q2642" s="244">
        <v>27.13</v>
      </c>
      <c r="R2642" s="104"/>
      <c r="S2642" s="235" t="s">
        <v>16052</v>
      </c>
      <c r="T2642" s="236">
        <v>29379.01</v>
      </c>
      <c r="V2642" s="266" t="s">
        <v>13650</v>
      </c>
      <c r="W2642" s="267">
        <v>5529807.29</v>
      </c>
      <c r="Y2642" s="245" t="s">
        <v>13974</v>
      </c>
      <c r="Z2642" s="246">
        <v>46235.02</v>
      </c>
    </row>
    <row r="2643" spans="1:26" ht="14.5" x14ac:dyDescent="0.35">
      <c r="A2643" s="259" t="s">
        <v>6604</v>
      </c>
      <c r="B2643" s="259"/>
      <c r="C2643" s="260">
        <v>347863.33</v>
      </c>
      <c r="E2643" s="239" t="s">
        <v>2895</v>
      </c>
      <c r="F2643" s="239"/>
      <c r="G2643" s="240">
        <v>26952.5</v>
      </c>
      <c r="M2643" s="261" t="s">
        <v>19161</v>
      </c>
      <c r="N2643" s="262">
        <v>997.69</v>
      </c>
      <c r="P2643" s="243" t="s">
        <v>19078</v>
      </c>
      <c r="Q2643" s="244">
        <v>9725.4500000000007</v>
      </c>
      <c r="R2643" s="104"/>
      <c r="S2643" s="235" t="s">
        <v>16053</v>
      </c>
      <c r="T2643" s="236">
        <v>1452.93</v>
      </c>
      <c r="V2643" s="266" t="s">
        <v>13651</v>
      </c>
      <c r="W2643" s="267">
        <v>347863.33</v>
      </c>
      <c r="Y2643" s="245" t="s">
        <v>13633</v>
      </c>
      <c r="Z2643" s="246">
        <v>225177.26</v>
      </c>
    </row>
    <row r="2644" spans="1:26" ht="14.5" x14ac:dyDescent="0.35">
      <c r="A2644" s="259" t="s">
        <v>6605</v>
      </c>
      <c r="B2644" s="259"/>
      <c r="C2644" s="260">
        <v>1098700.8400000001</v>
      </c>
      <c r="E2644" s="239" t="s">
        <v>2896</v>
      </c>
      <c r="F2644" s="239"/>
      <c r="G2644" s="240">
        <v>17765</v>
      </c>
      <c r="M2644" s="261" t="s">
        <v>19162</v>
      </c>
      <c r="N2644" s="262">
        <v>257.89</v>
      </c>
      <c r="P2644" s="243" t="s">
        <v>19079</v>
      </c>
      <c r="Q2644" s="244">
        <v>16500</v>
      </c>
      <c r="R2644" s="104"/>
      <c r="S2644" s="235" t="s">
        <v>34564</v>
      </c>
      <c r="T2644" s="236">
        <v>162690</v>
      </c>
      <c r="V2644" s="266" t="s">
        <v>13652</v>
      </c>
      <c r="W2644" s="267">
        <v>1098700.8400000001</v>
      </c>
      <c r="Y2644" s="245" t="s">
        <v>10804</v>
      </c>
      <c r="Z2644" s="246">
        <v>3428668.41</v>
      </c>
    </row>
    <row r="2645" spans="1:26" ht="14.5" x14ac:dyDescent="0.35">
      <c r="A2645" s="259" t="s">
        <v>6608</v>
      </c>
      <c r="B2645" s="259"/>
      <c r="C2645" s="260">
        <v>4367824.6500000004</v>
      </c>
      <c r="E2645" s="239" t="s">
        <v>2897</v>
      </c>
      <c r="F2645" s="239"/>
      <c r="G2645" s="240">
        <v>11957</v>
      </c>
      <c r="M2645" s="261" t="s">
        <v>19163</v>
      </c>
      <c r="N2645" s="262">
        <v>733.56</v>
      </c>
      <c r="P2645" s="243" t="s">
        <v>19080</v>
      </c>
      <c r="Q2645" s="244">
        <v>21381.3</v>
      </c>
      <c r="R2645" s="104"/>
      <c r="S2645" s="235" t="s">
        <v>16054</v>
      </c>
      <c r="T2645" s="236">
        <v>2337.5</v>
      </c>
      <c r="V2645" s="266" t="s">
        <v>13655</v>
      </c>
      <c r="W2645" s="267">
        <v>4367824.6500000004</v>
      </c>
      <c r="Y2645" s="245" t="s">
        <v>7629</v>
      </c>
      <c r="Z2645" s="246">
        <v>18141</v>
      </c>
    </row>
    <row r="2646" spans="1:26" ht="14.5" x14ac:dyDescent="0.35">
      <c r="A2646" s="259" t="s">
        <v>6609</v>
      </c>
      <c r="B2646" s="259"/>
      <c r="C2646" s="260">
        <v>1296985.32</v>
      </c>
      <c r="E2646" s="239" t="s">
        <v>2898</v>
      </c>
      <c r="F2646" s="239"/>
      <c r="G2646" s="240">
        <v>2915.75</v>
      </c>
      <c r="M2646" s="261" t="s">
        <v>19164</v>
      </c>
      <c r="N2646" s="262">
        <v>178</v>
      </c>
      <c r="P2646" s="243" t="s">
        <v>19081</v>
      </c>
      <c r="Q2646" s="244">
        <v>1635.67</v>
      </c>
      <c r="R2646" s="104"/>
      <c r="S2646" s="235" t="s">
        <v>16055</v>
      </c>
      <c r="T2646" s="236">
        <v>178.83</v>
      </c>
      <c r="V2646" s="266" t="s">
        <v>13656</v>
      </c>
      <c r="W2646" s="267">
        <v>1296985.32</v>
      </c>
      <c r="Y2646" s="245" t="s">
        <v>8034</v>
      </c>
      <c r="Z2646" s="246">
        <v>1488.99</v>
      </c>
    </row>
    <row r="2647" spans="1:26" ht="14.5" x14ac:dyDescent="0.35">
      <c r="A2647" s="259" t="s">
        <v>6610</v>
      </c>
      <c r="B2647" s="259"/>
      <c r="C2647" s="260">
        <v>201025.41</v>
      </c>
      <c r="E2647" s="239" t="s">
        <v>2899</v>
      </c>
      <c r="F2647" s="239"/>
      <c r="G2647" s="240">
        <v>12724.6</v>
      </c>
      <c r="M2647" s="261" t="s">
        <v>36635</v>
      </c>
      <c r="N2647" s="262">
        <v>42032.24</v>
      </c>
      <c r="P2647" s="243" t="s">
        <v>19082</v>
      </c>
      <c r="Q2647" s="244">
        <v>1284.58</v>
      </c>
      <c r="R2647" s="104"/>
      <c r="S2647" s="235" t="s">
        <v>16056</v>
      </c>
      <c r="T2647" s="236">
        <v>460.49</v>
      </c>
      <c r="V2647" s="266" t="s">
        <v>13657</v>
      </c>
      <c r="W2647" s="267">
        <v>201025.41</v>
      </c>
      <c r="Y2647" s="245" t="s">
        <v>8310</v>
      </c>
      <c r="Z2647" s="246">
        <v>13279</v>
      </c>
    </row>
    <row r="2648" spans="1:26" ht="14.5" x14ac:dyDescent="0.35">
      <c r="A2648" s="259" t="s">
        <v>6611</v>
      </c>
      <c r="B2648" s="259"/>
      <c r="C2648" s="260">
        <v>680485.75</v>
      </c>
      <c r="E2648" s="239" t="s">
        <v>2900</v>
      </c>
      <c r="F2648" s="239"/>
      <c r="G2648" s="240">
        <v>132610</v>
      </c>
      <c r="M2648" s="261" t="s">
        <v>19165</v>
      </c>
      <c r="N2648" s="262">
        <v>283.7</v>
      </c>
      <c r="P2648" s="243" t="s">
        <v>19083</v>
      </c>
      <c r="Q2648" s="244">
        <v>10658.32</v>
      </c>
      <c r="R2648" s="104"/>
      <c r="S2648" s="235" t="s">
        <v>16057</v>
      </c>
      <c r="T2648" s="236">
        <v>2337.5</v>
      </c>
      <c r="V2648" s="266" t="s">
        <v>13658</v>
      </c>
      <c r="W2648" s="267">
        <v>680485.75</v>
      </c>
      <c r="Y2648" s="245" t="s">
        <v>8712</v>
      </c>
      <c r="Z2648" s="246">
        <v>1436</v>
      </c>
    </row>
    <row r="2649" spans="1:26" ht="14.5" x14ac:dyDescent="0.35">
      <c r="A2649" s="259" t="s">
        <v>6613</v>
      </c>
      <c r="B2649" s="259"/>
      <c r="C2649" s="260">
        <v>2934531.27</v>
      </c>
      <c r="E2649" s="239" t="s">
        <v>2901</v>
      </c>
      <c r="F2649" s="239"/>
      <c r="G2649" s="240">
        <v>1452</v>
      </c>
      <c r="M2649" s="261" t="s">
        <v>50006</v>
      </c>
      <c r="N2649" s="262">
        <v>4014.02</v>
      </c>
      <c r="P2649" s="243" t="s">
        <v>19084</v>
      </c>
      <c r="Q2649" s="244">
        <v>214861.12</v>
      </c>
      <c r="R2649" s="104"/>
      <c r="S2649" s="235" t="s">
        <v>16058</v>
      </c>
      <c r="T2649" s="236">
        <v>3318.02</v>
      </c>
      <c r="V2649" s="266" t="s">
        <v>13660</v>
      </c>
      <c r="W2649" s="267">
        <v>2934531.27</v>
      </c>
      <c r="Y2649" s="245" t="s">
        <v>9904</v>
      </c>
      <c r="Z2649" s="246">
        <v>15725.98</v>
      </c>
    </row>
    <row r="2650" spans="1:26" ht="14.5" x14ac:dyDescent="0.35">
      <c r="A2650" s="259" t="s">
        <v>6614</v>
      </c>
      <c r="B2650" s="259"/>
      <c r="C2650" s="260">
        <v>722222.38</v>
      </c>
      <c r="E2650" s="239" t="s">
        <v>2902</v>
      </c>
      <c r="F2650" s="239"/>
      <c r="G2650" s="240">
        <v>1327</v>
      </c>
      <c r="M2650" s="261" t="s">
        <v>50007</v>
      </c>
      <c r="N2650" s="262">
        <v>165</v>
      </c>
      <c r="P2650" s="243" t="s">
        <v>19085</v>
      </c>
      <c r="Q2650" s="244">
        <v>33610</v>
      </c>
      <c r="R2650" s="104"/>
      <c r="S2650" s="235" t="s">
        <v>16059</v>
      </c>
      <c r="T2650" s="236">
        <v>129741.43</v>
      </c>
      <c r="V2650" s="266" t="s">
        <v>13661</v>
      </c>
      <c r="W2650" s="267">
        <v>722222.38</v>
      </c>
      <c r="Y2650" s="245" t="s">
        <v>10323</v>
      </c>
      <c r="Z2650" s="246">
        <v>25290</v>
      </c>
    </row>
    <row r="2651" spans="1:26" ht="14.5" x14ac:dyDescent="0.35">
      <c r="A2651" s="259" t="s">
        <v>6615</v>
      </c>
      <c r="B2651" s="259"/>
      <c r="C2651" s="260">
        <v>2613010.48</v>
      </c>
      <c r="E2651" s="239" t="s">
        <v>2903</v>
      </c>
      <c r="F2651" s="239"/>
      <c r="G2651" s="240">
        <v>4843</v>
      </c>
      <c r="M2651" s="261" t="s">
        <v>50008</v>
      </c>
      <c r="N2651" s="262">
        <v>157035.54</v>
      </c>
      <c r="P2651" s="243" t="s">
        <v>19086</v>
      </c>
      <c r="Q2651" s="244">
        <v>1367.6</v>
      </c>
      <c r="R2651" s="104"/>
      <c r="S2651" s="235" t="s">
        <v>16060</v>
      </c>
      <c r="T2651" s="236">
        <v>11965.63</v>
      </c>
      <c r="V2651" s="266" t="s">
        <v>13662</v>
      </c>
      <c r="W2651" s="267">
        <v>2613010.48</v>
      </c>
      <c r="Y2651" s="245" t="s">
        <v>10407</v>
      </c>
      <c r="Z2651" s="246">
        <v>3179</v>
      </c>
    </row>
    <row r="2652" spans="1:26" ht="14.5" x14ac:dyDescent="0.35">
      <c r="A2652" s="259" t="s">
        <v>6616</v>
      </c>
      <c r="B2652" s="259"/>
      <c r="C2652" s="260">
        <v>127562.1</v>
      </c>
      <c r="E2652" s="239" t="s">
        <v>2904</v>
      </c>
      <c r="F2652" s="239"/>
      <c r="G2652" s="240">
        <v>325</v>
      </c>
      <c r="M2652" s="261" t="s">
        <v>50009</v>
      </c>
      <c r="N2652" s="262">
        <v>11642.33</v>
      </c>
      <c r="P2652" s="243" t="s">
        <v>19087</v>
      </c>
      <c r="Q2652" s="244">
        <v>5700</v>
      </c>
      <c r="R2652" s="104"/>
      <c r="S2652" s="235" t="s">
        <v>16061</v>
      </c>
      <c r="T2652" s="236">
        <v>29839.5</v>
      </c>
      <c r="V2652" s="266" t="s">
        <v>13663</v>
      </c>
      <c r="W2652" s="267">
        <v>127562.1</v>
      </c>
      <c r="Y2652" s="245" t="s">
        <v>12693</v>
      </c>
      <c r="Z2652" s="246">
        <v>8735.7999999999993</v>
      </c>
    </row>
    <row r="2653" spans="1:26" ht="14.5" x14ac:dyDescent="0.35">
      <c r="A2653" s="259" t="s">
        <v>6618</v>
      </c>
      <c r="B2653" s="259"/>
      <c r="C2653" s="260">
        <v>15856081.52</v>
      </c>
      <c r="E2653" s="239" t="s">
        <v>2905</v>
      </c>
      <c r="F2653" s="239"/>
      <c r="G2653" s="240">
        <v>63030</v>
      </c>
      <c r="M2653" s="261" t="s">
        <v>50010</v>
      </c>
      <c r="N2653" s="262">
        <v>36146.019999999997</v>
      </c>
      <c r="P2653" s="243" t="s">
        <v>19088</v>
      </c>
      <c r="Q2653" s="244">
        <v>19548.759999999998</v>
      </c>
      <c r="R2653" s="104"/>
      <c r="S2653" s="235" t="s">
        <v>16062</v>
      </c>
      <c r="T2653" s="236">
        <v>1452.93</v>
      </c>
      <c r="V2653" s="266" t="s">
        <v>13665</v>
      </c>
      <c r="W2653" s="267">
        <v>15856081.52</v>
      </c>
      <c r="Y2653" s="245" t="s">
        <v>12937</v>
      </c>
      <c r="Z2653" s="246">
        <v>5738</v>
      </c>
    </row>
    <row r="2654" spans="1:26" ht="14.5" x14ac:dyDescent="0.35">
      <c r="A2654" s="259" t="s">
        <v>6619</v>
      </c>
      <c r="B2654" s="259"/>
      <c r="C2654" s="260">
        <v>277595.3</v>
      </c>
      <c r="E2654" s="239" t="s">
        <v>2906</v>
      </c>
      <c r="F2654" s="239"/>
      <c r="G2654" s="240">
        <v>5849</v>
      </c>
      <c r="M2654" s="261" t="s">
        <v>50011</v>
      </c>
      <c r="N2654" s="262">
        <v>25136.34</v>
      </c>
      <c r="P2654" s="243" t="s">
        <v>19089</v>
      </c>
      <c r="Q2654" s="244">
        <v>15352.63</v>
      </c>
      <c r="R2654" s="104"/>
      <c r="S2654" s="235" t="s">
        <v>34565</v>
      </c>
      <c r="T2654" s="236">
        <v>162690</v>
      </c>
      <c r="V2654" s="266" t="s">
        <v>13666</v>
      </c>
      <c r="W2654" s="267">
        <v>277595.3</v>
      </c>
      <c r="Y2654" s="245" t="s">
        <v>10805</v>
      </c>
      <c r="Z2654" s="246">
        <v>93013.77</v>
      </c>
    </row>
    <row r="2655" spans="1:26" ht="14.5" x14ac:dyDescent="0.35">
      <c r="A2655" s="259" t="s">
        <v>6620</v>
      </c>
      <c r="B2655" s="259"/>
      <c r="C2655" s="260">
        <v>108567.6</v>
      </c>
      <c r="E2655" s="239" t="s">
        <v>2916</v>
      </c>
      <c r="F2655" s="239"/>
      <c r="G2655" s="240">
        <v>882636.28</v>
      </c>
      <c r="M2655" s="261" t="s">
        <v>55921</v>
      </c>
      <c r="N2655" s="262">
        <v>1005</v>
      </c>
      <c r="P2655" s="243" t="s">
        <v>19090</v>
      </c>
      <c r="Q2655" s="244">
        <v>126694.05</v>
      </c>
      <c r="R2655" s="104"/>
      <c r="S2655" s="235" t="s">
        <v>34566</v>
      </c>
      <c r="T2655" s="236">
        <v>4566.3100000000004</v>
      </c>
      <c r="V2655" s="266" t="s">
        <v>13667</v>
      </c>
      <c r="W2655" s="267">
        <v>108567.6</v>
      </c>
      <c r="Y2655" s="245" t="s">
        <v>7630</v>
      </c>
      <c r="Z2655" s="246">
        <v>16500</v>
      </c>
    </row>
    <row r="2656" spans="1:26" ht="14.5" x14ac:dyDescent="0.35">
      <c r="A2656" s="259" t="s">
        <v>6621</v>
      </c>
      <c r="B2656" s="259"/>
      <c r="C2656" s="260">
        <v>1694971.89</v>
      </c>
      <c r="E2656" s="239" t="s">
        <v>3253</v>
      </c>
      <c r="F2656" s="239"/>
      <c r="G2656" s="240">
        <v>237339.3</v>
      </c>
      <c r="M2656" s="261" t="s">
        <v>55922</v>
      </c>
      <c r="N2656" s="262">
        <v>7682.77</v>
      </c>
      <c r="P2656" s="243" t="s">
        <v>19091</v>
      </c>
      <c r="Q2656" s="244">
        <v>5744.65</v>
      </c>
      <c r="R2656" s="104"/>
      <c r="S2656" s="235" t="s">
        <v>34567</v>
      </c>
      <c r="T2656" s="236">
        <v>339.39</v>
      </c>
      <c r="V2656" s="266" t="s">
        <v>13668</v>
      </c>
      <c r="W2656" s="267">
        <v>1694971.89</v>
      </c>
      <c r="Y2656" s="245" t="s">
        <v>8035</v>
      </c>
      <c r="Z2656" s="246">
        <v>1111</v>
      </c>
    </row>
    <row r="2657" spans="1:26" ht="14.5" x14ac:dyDescent="0.35">
      <c r="A2657" s="259" t="s">
        <v>6622</v>
      </c>
      <c r="B2657" s="259"/>
      <c r="C2657" s="260">
        <v>2107913.1800000002</v>
      </c>
      <c r="E2657" s="239" t="s">
        <v>3326</v>
      </c>
      <c r="F2657" s="239"/>
      <c r="G2657" s="240">
        <v>225178</v>
      </c>
      <c r="M2657" s="261" t="s">
        <v>53002</v>
      </c>
      <c r="N2657" s="262">
        <v>58200</v>
      </c>
      <c r="P2657" s="243" t="s">
        <v>19092</v>
      </c>
      <c r="Q2657" s="244">
        <v>488.37</v>
      </c>
      <c r="R2657" s="104"/>
      <c r="S2657" s="235" t="s">
        <v>34568</v>
      </c>
      <c r="T2657" s="236">
        <v>4440</v>
      </c>
      <c r="V2657" s="266" t="s">
        <v>13669</v>
      </c>
      <c r="W2657" s="267">
        <v>2107913.1800000002</v>
      </c>
      <c r="Y2657" s="245" t="s">
        <v>8311</v>
      </c>
      <c r="Z2657" s="246">
        <v>28064</v>
      </c>
    </row>
    <row r="2658" spans="1:26" ht="14.5" x14ac:dyDescent="0.35">
      <c r="A2658" s="259" t="s">
        <v>6624</v>
      </c>
      <c r="B2658" s="259"/>
      <c r="C2658" s="260">
        <v>4213214.82</v>
      </c>
      <c r="E2658" s="239" t="s">
        <v>3327</v>
      </c>
      <c r="F2658" s="239"/>
      <c r="G2658" s="240">
        <v>5309204.53</v>
      </c>
      <c r="M2658" s="261" t="s">
        <v>53003</v>
      </c>
      <c r="N2658" s="262">
        <v>4452.3</v>
      </c>
      <c r="P2658" s="243" t="s">
        <v>19093</v>
      </c>
      <c r="Q2658" s="244">
        <v>225238.62</v>
      </c>
      <c r="R2658" s="104"/>
      <c r="S2658" s="235" t="s">
        <v>34569</v>
      </c>
      <c r="T2658" s="236">
        <v>620.35</v>
      </c>
      <c r="V2658" s="266" t="s">
        <v>13671</v>
      </c>
      <c r="W2658" s="267">
        <v>4213214.82</v>
      </c>
      <c r="Y2658" s="245" t="s">
        <v>8713</v>
      </c>
      <c r="Z2658" s="246">
        <v>1851</v>
      </c>
    </row>
    <row r="2659" spans="1:26" ht="14.5" x14ac:dyDescent="0.35">
      <c r="A2659" s="259" t="s">
        <v>6623</v>
      </c>
      <c r="B2659" s="259"/>
      <c r="C2659" s="260">
        <v>308058.87</v>
      </c>
      <c r="E2659" s="239" t="s">
        <v>3254</v>
      </c>
      <c r="F2659" s="239"/>
      <c r="G2659" s="240">
        <v>1629.98</v>
      </c>
      <c r="M2659" s="261" t="s">
        <v>53004</v>
      </c>
      <c r="N2659" s="262">
        <v>14026.2</v>
      </c>
      <c r="P2659" s="243" t="s">
        <v>19094</v>
      </c>
      <c r="Q2659" s="244">
        <v>66000</v>
      </c>
      <c r="R2659" s="104"/>
      <c r="S2659" s="235" t="s">
        <v>34570</v>
      </c>
      <c r="T2659" s="236">
        <v>368.75</v>
      </c>
      <c r="V2659" s="266" t="s">
        <v>13670</v>
      </c>
      <c r="W2659" s="267">
        <v>308058.87</v>
      </c>
      <c r="Y2659" s="245" t="s">
        <v>9243</v>
      </c>
      <c r="Z2659" s="246">
        <v>5383.54</v>
      </c>
    </row>
    <row r="2660" spans="1:26" ht="14.5" x14ac:dyDescent="0.35">
      <c r="A2660" s="259" t="s">
        <v>6625</v>
      </c>
      <c r="B2660" s="259"/>
      <c r="C2660" s="260">
        <v>971855.82</v>
      </c>
      <c r="E2660" s="239" t="s">
        <v>3328</v>
      </c>
      <c r="F2660" s="239"/>
      <c r="G2660" s="240">
        <v>933840.06</v>
      </c>
      <c r="M2660" s="261" t="s">
        <v>53005</v>
      </c>
      <c r="N2660" s="262">
        <v>20798</v>
      </c>
      <c r="P2660" s="243" t="s">
        <v>19095</v>
      </c>
      <c r="Q2660" s="244">
        <v>13447.42</v>
      </c>
      <c r="R2660" s="104"/>
      <c r="S2660" s="235" t="s">
        <v>34571</v>
      </c>
      <c r="T2660" s="236">
        <v>4585.2</v>
      </c>
      <c r="V2660" s="266" t="s">
        <v>13672</v>
      </c>
      <c r="W2660" s="267">
        <v>971855.82</v>
      </c>
      <c r="Y2660" s="245" t="s">
        <v>9905</v>
      </c>
      <c r="Z2660" s="246">
        <v>10401</v>
      </c>
    </row>
    <row r="2661" spans="1:26" ht="14.5" x14ac:dyDescent="0.35">
      <c r="A2661" s="259" t="s">
        <v>6626</v>
      </c>
      <c r="B2661" s="259"/>
      <c r="C2661" s="260">
        <v>12282547.130000001</v>
      </c>
      <c r="E2661" s="239" t="s">
        <v>3255</v>
      </c>
      <c r="F2661" s="239"/>
      <c r="G2661" s="240">
        <v>236329.71</v>
      </c>
      <c r="M2661" s="261" t="s">
        <v>53006</v>
      </c>
      <c r="N2661" s="262">
        <v>472.67</v>
      </c>
      <c r="P2661" s="243" t="s">
        <v>19096</v>
      </c>
      <c r="Q2661" s="244">
        <v>11000</v>
      </c>
      <c r="R2661" s="104"/>
      <c r="S2661" s="235" t="s">
        <v>34572</v>
      </c>
      <c r="T2661" s="236">
        <v>4566.3100000000004</v>
      </c>
      <c r="V2661" s="266" t="s">
        <v>13673</v>
      </c>
      <c r="W2661" s="267">
        <v>12282547.130000001</v>
      </c>
      <c r="Y2661" s="245" t="s">
        <v>10222</v>
      </c>
      <c r="Z2661" s="246">
        <v>408</v>
      </c>
    </row>
    <row r="2662" spans="1:26" ht="14.5" x14ac:dyDescent="0.35">
      <c r="A2662" s="259" t="s">
        <v>6627</v>
      </c>
      <c r="B2662" s="259"/>
      <c r="C2662" s="260">
        <v>77012.66</v>
      </c>
      <c r="E2662" s="239" t="s">
        <v>3329</v>
      </c>
      <c r="F2662" s="239"/>
      <c r="G2662" s="240">
        <v>519379.88</v>
      </c>
      <c r="M2662" s="261" t="s">
        <v>55923</v>
      </c>
      <c r="N2662" s="262">
        <v>3255.83</v>
      </c>
      <c r="P2662" s="243" t="s">
        <v>19097</v>
      </c>
      <c r="Q2662" s="244">
        <v>33610</v>
      </c>
      <c r="R2662" s="104"/>
      <c r="S2662" s="235" t="s">
        <v>28027</v>
      </c>
      <c r="T2662" s="236">
        <v>339.39</v>
      </c>
      <c r="V2662" s="266" t="s">
        <v>13674</v>
      </c>
      <c r="W2662" s="267">
        <v>77012.66</v>
      </c>
      <c r="Y2662" s="245" t="s">
        <v>12694</v>
      </c>
      <c r="Z2662" s="246">
        <v>14803</v>
      </c>
    </row>
    <row r="2663" spans="1:26" ht="14.5" x14ac:dyDescent="0.35">
      <c r="A2663" s="259" t="s">
        <v>6630</v>
      </c>
      <c r="B2663" s="259"/>
      <c r="C2663" s="260">
        <v>5209702.09</v>
      </c>
      <c r="E2663" s="239" t="s">
        <v>3330</v>
      </c>
      <c r="F2663" s="239"/>
      <c r="G2663" s="240">
        <v>604789.30000000005</v>
      </c>
      <c r="M2663" s="261" t="s">
        <v>41707</v>
      </c>
      <c r="N2663" s="262">
        <v>3617.77</v>
      </c>
      <c r="P2663" s="243" t="s">
        <v>19098</v>
      </c>
      <c r="Q2663" s="244">
        <v>22748.9</v>
      </c>
      <c r="R2663" s="104"/>
      <c r="S2663" s="235" t="s">
        <v>34573</v>
      </c>
      <c r="T2663" s="236">
        <v>4440</v>
      </c>
      <c r="V2663" s="266" t="s">
        <v>13677</v>
      </c>
      <c r="W2663" s="267">
        <v>5209702.09</v>
      </c>
      <c r="Y2663" s="245" t="s">
        <v>12938</v>
      </c>
      <c r="Z2663" s="246">
        <v>6277.34</v>
      </c>
    </row>
    <row r="2664" spans="1:26" ht="14.5" x14ac:dyDescent="0.35">
      <c r="A2664" s="259" t="s">
        <v>6632</v>
      </c>
      <c r="B2664" s="259"/>
      <c r="C2664" s="260">
        <v>243017.36</v>
      </c>
      <c r="E2664" s="239" t="s">
        <v>3331</v>
      </c>
      <c r="F2664" s="239"/>
      <c r="G2664" s="240">
        <v>654336.61</v>
      </c>
      <c r="M2664" s="261" t="s">
        <v>35189</v>
      </c>
      <c r="N2664" s="262">
        <v>654061.35</v>
      </c>
      <c r="P2664" s="243" t="s">
        <v>19099</v>
      </c>
      <c r="Q2664" s="244">
        <v>3491.25</v>
      </c>
      <c r="R2664" s="104"/>
      <c r="S2664" s="235" t="s">
        <v>34574</v>
      </c>
      <c r="T2664" s="236">
        <v>620.35</v>
      </c>
      <c r="V2664" s="266" t="s">
        <v>13679</v>
      </c>
      <c r="W2664" s="267">
        <v>243017.36</v>
      </c>
      <c r="Y2664" s="245" t="s">
        <v>13234</v>
      </c>
      <c r="Z2664" s="246">
        <v>50003.43</v>
      </c>
    </row>
    <row r="2665" spans="1:26" ht="14.5" x14ac:dyDescent="0.35">
      <c r="A2665" s="259" t="s">
        <v>6633</v>
      </c>
      <c r="B2665" s="259"/>
      <c r="C2665" s="260">
        <v>5734954.4800000004</v>
      </c>
      <c r="E2665" s="239" t="s">
        <v>3256</v>
      </c>
      <c r="F2665" s="239"/>
      <c r="G2665" s="240">
        <v>199985.78</v>
      </c>
      <c r="M2665" s="261" t="s">
        <v>35190</v>
      </c>
      <c r="N2665" s="262">
        <v>39640.74</v>
      </c>
      <c r="P2665" s="243" t="s">
        <v>19100</v>
      </c>
      <c r="Q2665" s="244">
        <v>80</v>
      </c>
      <c r="R2665" s="104"/>
      <c r="S2665" s="235" t="s">
        <v>34575</v>
      </c>
      <c r="T2665" s="236">
        <v>368.75</v>
      </c>
      <c r="V2665" s="266" t="s">
        <v>13680</v>
      </c>
      <c r="W2665" s="267">
        <v>5734954.4800000004</v>
      </c>
      <c r="Y2665" s="245" t="s">
        <v>13635</v>
      </c>
      <c r="Z2665" s="246">
        <v>63437.5</v>
      </c>
    </row>
    <row r="2666" spans="1:26" ht="14.5" x14ac:dyDescent="0.35">
      <c r="A2666" s="259" t="s">
        <v>6635</v>
      </c>
      <c r="B2666" s="259"/>
      <c r="C2666" s="260">
        <v>2596867.2599999998</v>
      </c>
      <c r="E2666" s="239" t="s">
        <v>3257</v>
      </c>
      <c r="F2666" s="239"/>
      <c r="G2666" s="240">
        <v>134967.39000000001</v>
      </c>
      <c r="M2666" s="261" t="s">
        <v>35191</v>
      </c>
      <c r="N2666" s="262">
        <v>62491.3</v>
      </c>
      <c r="P2666" s="243" t="s">
        <v>19101</v>
      </c>
      <c r="Q2666" s="244">
        <v>6221.35</v>
      </c>
      <c r="R2666" s="104"/>
      <c r="S2666" s="235" t="s">
        <v>28029</v>
      </c>
      <c r="T2666" s="236">
        <v>4585.2</v>
      </c>
      <c r="V2666" s="266" t="s">
        <v>13682</v>
      </c>
      <c r="W2666" s="267">
        <v>2596867.2599999998</v>
      </c>
      <c r="Y2666" s="245" t="s">
        <v>10806</v>
      </c>
      <c r="Z2666" s="246">
        <v>198239.81</v>
      </c>
    </row>
    <row r="2667" spans="1:26" ht="14.5" x14ac:dyDescent="0.35">
      <c r="A2667" s="259" t="s">
        <v>6636</v>
      </c>
      <c r="B2667" s="259"/>
      <c r="C2667" s="260">
        <v>242645.26</v>
      </c>
      <c r="E2667" s="239" t="s">
        <v>3258</v>
      </c>
      <c r="F2667" s="239"/>
      <c r="G2667" s="240">
        <v>491657.59</v>
      </c>
      <c r="M2667" s="261" t="s">
        <v>35192</v>
      </c>
      <c r="N2667" s="262">
        <v>150130.29999999999</v>
      </c>
      <c r="P2667" s="243" t="s">
        <v>19102</v>
      </c>
      <c r="Q2667" s="244">
        <v>11422.57</v>
      </c>
      <c r="R2667" s="104"/>
      <c r="S2667" s="235" t="s">
        <v>34576</v>
      </c>
      <c r="T2667" s="236">
        <v>2512</v>
      </c>
      <c r="V2667" s="266" t="s">
        <v>13683</v>
      </c>
      <c r="W2667" s="267">
        <v>242645.26</v>
      </c>
      <c r="Y2667" s="245" t="s">
        <v>7631</v>
      </c>
      <c r="Z2667" s="246">
        <v>16657.84</v>
      </c>
    </row>
    <row r="2668" spans="1:26" ht="14.5" x14ac:dyDescent="0.35">
      <c r="A2668" s="259" t="s">
        <v>6637</v>
      </c>
      <c r="B2668" s="259"/>
      <c r="C2668" s="260">
        <v>293823.96000000002</v>
      </c>
      <c r="E2668" s="239" t="s">
        <v>3332</v>
      </c>
      <c r="F2668" s="239"/>
      <c r="G2668" s="240">
        <v>137156</v>
      </c>
      <c r="M2668" s="261" t="s">
        <v>35193</v>
      </c>
      <c r="N2668" s="262">
        <v>3476</v>
      </c>
      <c r="P2668" s="243" t="s">
        <v>15155</v>
      </c>
      <c r="Q2668" s="244">
        <v>39433.629999999997</v>
      </c>
      <c r="R2668" s="104"/>
      <c r="S2668" s="235" t="s">
        <v>34577</v>
      </c>
      <c r="T2668" s="236">
        <v>387.2</v>
      </c>
      <c r="V2668" s="266" t="s">
        <v>13684</v>
      </c>
      <c r="W2668" s="267">
        <v>293823.96000000002</v>
      </c>
      <c r="Y2668" s="245" t="s">
        <v>8036</v>
      </c>
      <c r="Z2668" s="246">
        <v>718</v>
      </c>
    </row>
    <row r="2669" spans="1:26" ht="14.5" x14ac:dyDescent="0.35">
      <c r="A2669" s="259" t="s">
        <v>6638</v>
      </c>
      <c r="B2669" s="259"/>
      <c r="C2669" s="260">
        <v>5693453.6900000004</v>
      </c>
      <c r="E2669" s="239" t="s">
        <v>3259</v>
      </c>
      <c r="F2669" s="239"/>
      <c r="G2669" s="240">
        <v>1068755.97</v>
      </c>
      <c r="M2669" s="261" t="s">
        <v>35194</v>
      </c>
      <c r="N2669" s="262">
        <v>29974.07</v>
      </c>
      <c r="P2669" s="243" t="s">
        <v>19103</v>
      </c>
      <c r="Q2669" s="244">
        <v>10357.209999999999</v>
      </c>
      <c r="R2669" s="104"/>
      <c r="S2669" s="235" t="s">
        <v>34578</v>
      </c>
      <c r="T2669" s="236">
        <v>221.77</v>
      </c>
      <c r="V2669" s="266" t="s">
        <v>13685</v>
      </c>
      <c r="W2669" s="267">
        <v>5693453.6900000004</v>
      </c>
      <c r="Y2669" s="245" t="s">
        <v>8312</v>
      </c>
      <c r="Z2669" s="246">
        <v>6817.88</v>
      </c>
    </row>
    <row r="2670" spans="1:26" ht="14.5" x14ac:dyDescent="0.35">
      <c r="A2670" s="259" t="s">
        <v>6639</v>
      </c>
      <c r="B2670" s="259"/>
      <c r="C2670" s="260">
        <v>1464864.35</v>
      </c>
      <c r="E2670" s="239" t="s">
        <v>3333</v>
      </c>
      <c r="F2670" s="239"/>
      <c r="G2670" s="240">
        <v>69784</v>
      </c>
      <c r="M2670" s="261" t="s">
        <v>35195</v>
      </c>
      <c r="N2670" s="262">
        <v>22231.38</v>
      </c>
      <c r="P2670" s="243" t="s">
        <v>19104</v>
      </c>
      <c r="Q2670" s="244">
        <v>15600</v>
      </c>
      <c r="R2670" s="104"/>
      <c r="S2670" s="235" t="s">
        <v>34579</v>
      </c>
      <c r="T2670" s="236">
        <v>212.76</v>
      </c>
      <c r="V2670" s="266" t="s">
        <v>13686</v>
      </c>
      <c r="W2670" s="267">
        <v>1464864.35</v>
      </c>
      <c r="Y2670" s="245" t="s">
        <v>8714</v>
      </c>
      <c r="Z2670" s="246">
        <v>1653</v>
      </c>
    </row>
    <row r="2671" spans="1:26" ht="14.5" x14ac:dyDescent="0.35">
      <c r="A2671" s="259" t="s">
        <v>6640</v>
      </c>
      <c r="B2671" s="259"/>
      <c r="C2671" s="260">
        <v>1514796.5</v>
      </c>
      <c r="E2671" s="239" t="s">
        <v>3334</v>
      </c>
      <c r="F2671" s="239"/>
      <c r="G2671" s="240">
        <v>92963</v>
      </c>
      <c r="M2671" s="261" t="s">
        <v>35196</v>
      </c>
      <c r="N2671" s="262">
        <v>238939.19</v>
      </c>
      <c r="P2671" s="243" t="s">
        <v>19105</v>
      </c>
      <c r="Q2671" s="244">
        <v>7426.6</v>
      </c>
      <c r="R2671" s="104"/>
      <c r="S2671" s="235" t="s">
        <v>34580</v>
      </c>
      <c r="T2671" s="236">
        <v>6300</v>
      </c>
      <c r="V2671" s="266" t="s">
        <v>13687</v>
      </c>
      <c r="W2671" s="267">
        <v>1514796.5</v>
      </c>
      <c r="Y2671" s="245" t="s">
        <v>9244</v>
      </c>
      <c r="Z2671" s="246">
        <v>444.96</v>
      </c>
    </row>
    <row r="2672" spans="1:26" ht="14.5" x14ac:dyDescent="0.35">
      <c r="A2672" s="259" t="s">
        <v>6641</v>
      </c>
      <c r="B2672" s="259"/>
      <c r="C2672" s="260">
        <v>5188926.45</v>
      </c>
      <c r="E2672" s="239" t="s">
        <v>3335</v>
      </c>
      <c r="F2672" s="239"/>
      <c r="G2672" s="240">
        <v>2764137.63</v>
      </c>
      <c r="M2672" s="261" t="s">
        <v>35197</v>
      </c>
      <c r="N2672" s="262">
        <v>91596.7</v>
      </c>
      <c r="P2672" s="243" t="s">
        <v>15157</v>
      </c>
      <c r="Q2672" s="244">
        <v>41925.11</v>
      </c>
      <c r="R2672" s="104"/>
      <c r="S2672" s="235" t="s">
        <v>34581</v>
      </c>
      <c r="T2672" s="236">
        <v>10209.27</v>
      </c>
      <c r="V2672" s="266" t="s">
        <v>13688</v>
      </c>
      <c r="W2672" s="267">
        <v>5188926.45</v>
      </c>
      <c r="Y2672" s="245" t="s">
        <v>9906</v>
      </c>
      <c r="Z2672" s="246">
        <v>3540.97</v>
      </c>
    </row>
    <row r="2673" spans="1:26" ht="14.5" x14ac:dyDescent="0.35">
      <c r="A2673" s="259" t="s">
        <v>6643</v>
      </c>
      <c r="B2673" s="259"/>
      <c r="C2673" s="260">
        <v>2045905.91</v>
      </c>
      <c r="E2673" s="239" t="s">
        <v>3336</v>
      </c>
      <c r="F2673" s="239"/>
      <c r="G2673" s="240">
        <v>132457.48000000001</v>
      </c>
      <c r="M2673" s="261" t="s">
        <v>36636</v>
      </c>
      <c r="N2673" s="262">
        <v>1080.3599999999999</v>
      </c>
      <c r="P2673" s="243" t="s">
        <v>19106</v>
      </c>
      <c r="Q2673" s="244">
        <v>56337.03</v>
      </c>
      <c r="R2673" s="104"/>
      <c r="S2673" s="235" t="s">
        <v>34582</v>
      </c>
      <c r="T2673" s="236">
        <v>5799</v>
      </c>
      <c r="V2673" s="266" t="s">
        <v>13690</v>
      </c>
      <c r="W2673" s="267">
        <v>2045905.91</v>
      </c>
      <c r="Y2673" s="245" t="s">
        <v>10324</v>
      </c>
      <c r="Z2673" s="246">
        <v>5270</v>
      </c>
    </row>
    <row r="2674" spans="1:26" ht="14.5" x14ac:dyDescent="0.35">
      <c r="A2674" s="259" t="s">
        <v>6644</v>
      </c>
      <c r="B2674" s="259"/>
      <c r="C2674" s="260">
        <v>3969929.19</v>
      </c>
      <c r="E2674" s="239" t="s">
        <v>3337</v>
      </c>
      <c r="F2674" s="239"/>
      <c r="G2674" s="240">
        <v>24851.4</v>
      </c>
      <c r="M2674" s="261" t="s">
        <v>47622</v>
      </c>
      <c r="N2674" s="262">
        <v>8110</v>
      </c>
      <c r="P2674" s="243" t="s">
        <v>19107</v>
      </c>
      <c r="Q2674" s="244">
        <v>15271.28</v>
      </c>
      <c r="R2674" s="104"/>
      <c r="S2674" s="235" t="s">
        <v>34583</v>
      </c>
      <c r="T2674" s="236">
        <v>1050</v>
      </c>
      <c r="V2674" s="266" t="s">
        <v>13691</v>
      </c>
      <c r="W2674" s="267">
        <v>3969929.19</v>
      </c>
      <c r="Y2674" s="245" t="s">
        <v>12196</v>
      </c>
      <c r="Z2674" s="246">
        <v>834</v>
      </c>
    </row>
    <row r="2675" spans="1:26" ht="14.5" x14ac:dyDescent="0.35">
      <c r="A2675" s="259" t="s">
        <v>6645</v>
      </c>
      <c r="B2675" s="259"/>
      <c r="C2675" s="260">
        <v>660863.44999999995</v>
      </c>
      <c r="E2675" s="239" t="s">
        <v>3338</v>
      </c>
      <c r="F2675" s="239"/>
      <c r="G2675" s="240">
        <v>3991667.94</v>
      </c>
      <c r="M2675" s="261" t="s">
        <v>19166</v>
      </c>
      <c r="N2675" s="262">
        <v>248649.86</v>
      </c>
      <c r="P2675" s="243" t="s">
        <v>19108</v>
      </c>
      <c r="Q2675" s="244">
        <v>10991.21</v>
      </c>
      <c r="R2675" s="104"/>
      <c r="S2675" s="235" t="s">
        <v>28056</v>
      </c>
      <c r="T2675" s="236">
        <v>2512</v>
      </c>
      <c r="V2675" s="266" t="s">
        <v>13692</v>
      </c>
      <c r="W2675" s="267">
        <v>660863.44999999995</v>
      </c>
      <c r="Y2675" s="245" t="s">
        <v>12480</v>
      </c>
      <c r="Z2675" s="246">
        <v>698</v>
      </c>
    </row>
    <row r="2676" spans="1:26" ht="14.5" x14ac:dyDescent="0.35">
      <c r="A2676" s="259" t="s">
        <v>6646</v>
      </c>
      <c r="B2676" s="259"/>
      <c r="C2676" s="260">
        <v>1346140.79</v>
      </c>
      <c r="E2676" s="239" t="s">
        <v>3260</v>
      </c>
      <c r="F2676" s="239"/>
      <c r="G2676" s="240">
        <v>499079.59</v>
      </c>
      <c r="M2676" s="261" t="s">
        <v>41708</v>
      </c>
      <c r="N2676" s="262">
        <v>21906.74</v>
      </c>
      <c r="P2676" s="243" t="s">
        <v>19109</v>
      </c>
      <c r="Q2676" s="244">
        <v>3450</v>
      </c>
      <c r="R2676" s="104"/>
      <c r="S2676" s="235" t="s">
        <v>34584</v>
      </c>
      <c r="T2676" s="236">
        <v>387.2</v>
      </c>
      <c r="V2676" s="266" t="s">
        <v>13693</v>
      </c>
      <c r="W2676" s="267">
        <v>1346140.79</v>
      </c>
      <c r="Y2676" s="245" t="s">
        <v>10807</v>
      </c>
      <c r="Z2676" s="246">
        <v>36634.65</v>
      </c>
    </row>
    <row r="2677" spans="1:26" ht="14.5" x14ac:dyDescent="0.35">
      <c r="A2677" s="259" t="s">
        <v>6648</v>
      </c>
      <c r="B2677" s="259"/>
      <c r="C2677" s="260">
        <v>521271.84</v>
      </c>
      <c r="E2677" s="239" t="s">
        <v>4778</v>
      </c>
      <c r="F2677" s="239"/>
      <c r="G2677" s="240">
        <v>13480.8</v>
      </c>
      <c r="M2677" s="261" t="s">
        <v>55924</v>
      </c>
      <c r="N2677" s="262">
        <v>49047.71</v>
      </c>
      <c r="P2677" s="243" t="s">
        <v>19110</v>
      </c>
      <c r="Q2677" s="244">
        <v>69.55</v>
      </c>
      <c r="R2677" s="104"/>
      <c r="S2677" s="235" t="s">
        <v>28058</v>
      </c>
      <c r="T2677" s="236">
        <v>221.77</v>
      </c>
      <c r="V2677" s="266" t="s">
        <v>13695</v>
      </c>
      <c r="W2677" s="267">
        <v>521271.84</v>
      </c>
      <c r="Y2677" s="245" t="s">
        <v>7632</v>
      </c>
      <c r="Z2677" s="246">
        <v>962396.57</v>
      </c>
    </row>
    <row r="2678" spans="1:26" ht="14.5" x14ac:dyDescent="0.35">
      <c r="A2678" s="259" t="s">
        <v>6650</v>
      </c>
      <c r="B2678" s="259"/>
      <c r="C2678" s="260">
        <v>3192885.51</v>
      </c>
      <c r="E2678" s="239" t="s">
        <v>3339</v>
      </c>
      <c r="F2678" s="239"/>
      <c r="G2678" s="240">
        <v>25982.5</v>
      </c>
      <c r="M2678" s="261" t="s">
        <v>42980</v>
      </c>
      <c r="N2678" s="262">
        <v>27512.09</v>
      </c>
      <c r="P2678" s="243" t="s">
        <v>19111</v>
      </c>
      <c r="Q2678" s="244">
        <v>19560</v>
      </c>
      <c r="R2678" s="104"/>
      <c r="S2678" s="235" t="s">
        <v>28059</v>
      </c>
      <c r="T2678" s="236">
        <v>212.76</v>
      </c>
      <c r="V2678" s="266" t="s">
        <v>13697</v>
      </c>
      <c r="W2678" s="267">
        <v>3192885.51</v>
      </c>
      <c r="Y2678" s="245" t="s">
        <v>7826</v>
      </c>
      <c r="Z2678" s="246">
        <v>64050</v>
      </c>
    </row>
    <row r="2679" spans="1:26" ht="14.5" x14ac:dyDescent="0.35">
      <c r="A2679" s="259" t="s">
        <v>6651</v>
      </c>
      <c r="B2679" s="259"/>
      <c r="C2679" s="260">
        <v>97936.46</v>
      </c>
      <c r="E2679" s="239" t="s">
        <v>3340</v>
      </c>
      <c r="F2679" s="239"/>
      <c r="G2679" s="240">
        <v>56898</v>
      </c>
      <c r="M2679" s="261" t="s">
        <v>47623</v>
      </c>
      <c r="N2679" s="262">
        <v>246010.15</v>
      </c>
      <c r="P2679" s="243" t="s">
        <v>19112</v>
      </c>
      <c r="Q2679" s="244">
        <v>20000</v>
      </c>
      <c r="R2679" s="104"/>
      <c r="S2679" s="235" t="s">
        <v>34585</v>
      </c>
      <c r="T2679" s="236">
        <v>6300</v>
      </c>
      <c r="V2679" s="266" t="s">
        <v>13698</v>
      </c>
      <c r="W2679" s="267">
        <v>97936.46</v>
      </c>
      <c r="Y2679" s="245" t="s">
        <v>8037</v>
      </c>
      <c r="Z2679" s="246">
        <v>21943.53</v>
      </c>
    </row>
    <row r="2680" spans="1:26" ht="14.5" x14ac:dyDescent="0.35">
      <c r="A2680" s="259" t="s">
        <v>6652</v>
      </c>
      <c r="B2680" s="259"/>
      <c r="C2680" s="260">
        <v>386289.93</v>
      </c>
      <c r="E2680" s="239" t="s">
        <v>3341</v>
      </c>
      <c r="F2680" s="239"/>
      <c r="G2680" s="240">
        <v>32926</v>
      </c>
      <c r="M2680" s="261" t="s">
        <v>35198</v>
      </c>
      <c r="N2680" s="262">
        <v>243754.6</v>
      </c>
      <c r="P2680" s="243" t="s">
        <v>19113</v>
      </c>
      <c r="Q2680" s="244">
        <v>43120.45</v>
      </c>
      <c r="R2680" s="104"/>
      <c r="S2680" s="235" t="s">
        <v>28061</v>
      </c>
      <c r="T2680" s="236">
        <v>10209.27</v>
      </c>
      <c r="V2680" s="266" t="s">
        <v>13699</v>
      </c>
      <c r="W2680" s="267">
        <v>386289.93</v>
      </c>
      <c r="Y2680" s="245" t="s">
        <v>8313</v>
      </c>
      <c r="Z2680" s="246">
        <v>323792</v>
      </c>
    </row>
    <row r="2681" spans="1:26" ht="14.5" x14ac:dyDescent="0.35">
      <c r="A2681" s="259" t="s">
        <v>6653</v>
      </c>
      <c r="B2681" s="259"/>
      <c r="C2681" s="260">
        <v>3406934.03</v>
      </c>
      <c r="E2681" s="239" t="s">
        <v>4779</v>
      </c>
      <c r="F2681" s="239"/>
      <c r="G2681" s="240">
        <v>17361.25</v>
      </c>
      <c r="M2681" s="261" t="s">
        <v>53007</v>
      </c>
      <c r="N2681" s="262">
        <v>4259.4399999999996</v>
      </c>
      <c r="P2681" s="243" t="s">
        <v>15158</v>
      </c>
      <c r="Q2681" s="244">
        <v>277387.90999999997</v>
      </c>
      <c r="R2681" s="104"/>
      <c r="S2681" s="235" t="s">
        <v>28062</v>
      </c>
      <c r="T2681" s="236">
        <v>5799</v>
      </c>
      <c r="V2681" s="266" t="s">
        <v>13700</v>
      </c>
      <c r="W2681" s="267">
        <v>3406934.03</v>
      </c>
      <c r="Y2681" s="245" t="s">
        <v>8715</v>
      </c>
      <c r="Z2681" s="246">
        <v>47082.080000000002</v>
      </c>
    </row>
    <row r="2682" spans="1:26" ht="14.5" x14ac:dyDescent="0.35">
      <c r="A2682" s="259" t="s">
        <v>6657</v>
      </c>
      <c r="B2682" s="259"/>
      <c r="C2682" s="260">
        <v>68036.539999999994</v>
      </c>
      <c r="E2682" s="239" t="s">
        <v>3342</v>
      </c>
      <c r="F2682" s="239"/>
      <c r="G2682" s="240">
        <v>1990076.74</v>
      </c>
      <c r="M2682" s="261" t="s">
        <v>36637</v>
      </c>
      <c r="N2682" s="262">
        <v>495095.55</v>
      </c>
      <c r="P2682" s="243" t="s">
        <v>19114</v>
      </c>
      <c r="Q2682" s="244">
        <v>220171.81</v>
      </c>
      <c r="R2682" s="104"/>
      <c r="S2682" s="235" t="s">
        <v>28064</v>
      </c>
      <c r="T2682" s="236">
        <v>1050</v>
      </c>
      <c r="V2682" s="266" t="s">
        <v>13704</v>
      </c>
      <c r="W2682" s="267">
        <v>68036.539999999994</v>
      </c>
      <c r="Y2682" s="245" t="s">
        <v>8969</v>
      </c>
      <c r="Z2682" s="246">
        <v>117378.03</v>
      </c>
    </row>
    <row r="2683" spans="1:26" ht="14.5" x14ac:dyDescent="0.35">
      <c r="A2683" s="259" t="s">
        <v>6658</v>
      </c>
      <c r="B2683" s="259"/>
      <c r="C2683" s="260">
        <v>82802.259999999995</v>
      </c>
      <c r="E2683" s="239" t="s">
        <v>3262</v>
      </c>
      <c r="F2683" s="239"/>
      <c r="G2683" s="240">
        <v>3471990.77</v>
      </c>
      <c r="M2683" s="261" t="s">
        <v>41709</v>
      </c>
      <c r="N2683" s="262">
        <v>7920.32</v>
      </c>
      <c r="P2683" s="243" t="s">
        <v>19115</v>
      </c>
      <c r="Q2683" s="244">
        <v>284.45</v>
      </c>
      <c r="R2683" s="104"/>
      <c r="S2683" s="235" t="s">
        <v>16063</v>
      </c>
      <c r="T2683" s="236">
        <v>223159.06</v>
      </c>
      <c r="V2683" s="266" t="s">
        <v>13705</v>
      </c>
      <c r="W2683" s="267">
        <v>82802.259999999995</v>
      </c>
      <c r="Y2683" s="245" t="s">
        <v>9245</v>
      </c>
      <c r="Z2683" s="246">
        <v>227779.7</v>
      </c>
    </row>
    <row r="2684" spans="1:26" ht="14.5" x14ac:dyDescent="0.35">
      <c r="A2684" s="259" t="s">
        <v>6659</v>
      </c>
      <c r="B2684" s="259"/>
      <c r="C2684" s="260">
        <v>1674809.77</v>
      </c>
      <c r="E2684" s="239" t="s">
        <v>3343</v>
      </c>
      <c r="F2684" s="239"/>
      <c r="G2684" s="240">
        <v>1324863.44</v>
      </c>
      <c r="M2684" s="261" t="s">
        <v>47624</v>
      </c>
      <c r="N2684" s="262">
        <v>40895.4</v>
      </c>
      <c r="P2684" s="243" t="s">
        <v>19116</v>
      </c>
      <c r="Q2684" s="244">
        <v>4906.46</v>
      </c>
      <c r="R2684" s="104"/>
      <c r="S2684" s="235" t="s">
        <v>16064</v>
      </c>
      <c r="T2684" s="236">
        <v>88853.47</v>
      </c>
      <c r="V2684" s="266" t="s">
        <v>13706</v>
      </c>
      <c r="W2684" s="267">
        <v>1674809.77</v>
      </c>
      <c r="Y2684" s="245" t="s">
        <v>9419</v>
      </c>
      <c r="Z2684" s="246">
        <v>801506.2</v>
      </c>
    </row>
    <row r="2685" spans="1:26" ht="14.5" x14ac:dyDescent="0.35">
      <c r="A2685" s="259" t="s">
        <v>6660</v>
      </c>
      <c r="B2685" s="259"/>
      <c r="C2685" s="260">
        <v>224258.76</v>
      </c>
      <c r="E2685" s="239" t="s">
        <v>3263</v>
      </c>
      <c r="F2685" s="239"/>
      <c r="G2685" s="240">
        <v>15341.4</v>
      </c>
      <c r="M2685" s="261" t="s">
        <v>42981</v>
      </c>
      <c r="N2685" s="262">
        <v>57796</v>
      </c>
      <c r="P2685" s="243" t="s">
        <v>19117</v>
      </c>
      <c r="Q2685" s="244">
        <v>46174.97</v>
      </c>
      <c r="R2685" s="104"/>
      <c r="S2685" s="235" t="s">
        <v>16065</v>
      </c>
      <c r="T2685" s="236">
        <v>272.26</v>
      </c>
      <c r="V2685" s="266" t="s">
        <v>13707</v>
      </c>
      <c r="W2685" s="267">
        <v>224258.76</v>
      </c>
      <c r="Y2685" s="245" t="s">
        <v>9628</v>
      </c>
      <c r="Z2685" s="246">
        <v>35214</v>
      </c>
    </row>
    <row r="2686" spans="1:26" ht="14.5" x14ac:dyDescent="0.35">
      <c r="A2686" s="259" t="s">
        <v>6661</v>
      </c>
      <c r="B2686" s="259"/>
      <c r="C2686" s="260">
        <v>196301.68</v>
      </c>
      <c r="E2686" s="239" t="s">
        <v>3344</v>
      </c>
      <c r="F2686" s="239"/>
      <c r="G2686" s="240">
        <v>46750.22</v>
      </c>
      <c r="M2686" s="261" t="s">
        <v>45064</v>
      </c>
      <c r="N2686" s="262">
        <v>57823.63</v>
      </c>
      <c r="P2686" s="243" t="s">
        <v>19118</v>
      </c>
      <c r="Q2686" s="244">
        <v>11526.47</v>
      </c>
      <c r="R2686" s="104"/>
      <c r="S2686" s="235" t="s">
        <v>16066</v>
      </c>
      <c r="T2686" s="236">
        <v>22218.12</v>
      </c>
      <c r="V2686" s="266" t="s">
        <v>13708</v>
      </c>
      <c r="W2686" s="267">
        <v>196301.68</v>
      </c>
      <c r="Y2686" s="245" t="s">
        <v>9907</v>
      </c>
      <c r="Z2686" s="246">
        <v>133946.04999999999</v>
      </c>
    </row>
    <row r="2687" spans="1:26" ht="14.5" x14ac:dyDescent="0.35">
      <c r="A2687" s="259" t="s">
        <v>6662</v>
      </c>
      <c r="B2687" s="259"/>
      <c r="C2687" s="260">
        <v>83481678.439999998</v>
      </c>
      <c r="E2687" s="239" t="s">
        <v>3345</v>
      </c>
      <c r="F2687" s="239"/>
      <c r="G2687" s="240">
        <v>61196</v>
      </c>
      <c r="M2687" s="261" t="s">
        <v>45065</v>
      </c>
      <c r="N2687" s="262">
        <v>5175.29</v>
      </c>
      <c r="P2687" s="243" t="s">
        <v>19119</v>
      </c>
      <c r="Q2687" s="244">
        <v>33499.11</v>
      </c>
      <c r="R2687" s="104"/>
      <c r="S2687" s="235" t="s">
        <v>16067</v>
      </c>
      <c r="T2687" s="236">
        <v>57327.839999999997</v>
      </c>
      <c r="V2687" s="266" t="s">
        <v>13709</v>
      </c>
      <c r="W2687" s="267">
        <v>83481678.439999998</v>
      </c>
      <c r="Y2687" s="245" t="s">
        <v>10223</v>
      </c>
      <c r="Z2687" s="246">
        <v>2475728.7000000002</v>
      </c>
    </row>
    <row r="2688" spans="1:26" ht="14.5" x14ac:dyDescent="0.35">
      <c r="A2688" s="259" t="s">
        <v>6667</v>
      </c>
      <c r="B2688" s="259"/>
      <c r="C2688" s="260">
        <v>157707.5</v>
      </c>
      <c r="E2688" s="239" t="s">
        <v>3346</v>
      </c>
      <c r="F2688" s="239"/>
      <c r="G2688" s="240">
        <v>21409.84</v>
      </c>
      <c r="M2688" s="261" t="s">
        <v>47625</v>
      </c>
      <c r="N2688" s="262">
        <v>152.08000000000001</v>
      </c>
      <c r="P2688" s="243" t="s">
        <v>19120</v>
      </c>
      <c r="Q2688" s="244">
        <v>32626.51</v>
      </c>
      <c r="R2688" s="104"/>
      <c r="S2688" s="235" t="s">
        <v>16068</v>
      </c>
      <c r="T2688" s="236">
        <v>30441.26</v>
      </c>
      <c r="V2688" s="266" t="s">
        <v>13714</v>
      </c>
      <c r="W2688" s="267">
        <v>157707.5</v>
      </c>
      <c r="Y2688" s="245" t="s">
        <v>12197</v>
      </c>
      <c r="Z2688" s="246">
        <v>52443.14</v>
      </c>
    </row>
    <row r="2689" spans="1:26" ht="14.5" x14ac:dyDescent="0.35">
      <c r="A2689" s="259" t="s">
        <v>6670</v>
      </c>
      <c r="B2689" s="259"/>
      <c r="C2689" s="260">
        <v>122901.16</v>
      </c>
      <c r="E2689" s="239" t="s">
        <v>3264</v>
      </c>
      <c r="F2689" s="239"/>
      <c r="G2689" s="240">
        <v>1233351.04</v>
      </c>
      <c r="M2689" s="261" t="s">
        <v>55925</v>
      </c>
      <c r="N2689" s="262">
        <v>1662</v>
      </c>
      <c r="P2689" s="243" t="s">
        <v>19121</v>
      </c>
      <c r="Q2689" s="244">
        <v>4086.19</v>
      </c>
      <c r="R2689" s="104"/>
      <c r="S2689" s="235" t="s">
        <v>16069</v>
      </c>
      <c r="T2689" s="236">
        <v>88689.62</v>
      </c>
      <c r="V2689" s="266" t="s">
        <v>13717</v>
      </c>
      <c r="W2689" s="267">
        <v>122901.16</v>
      </c>
      <c r="Y2689" s="245" t="s">
        <v>10494</v>
      </c>
      <c r="Z2689" s="246">
        <v>69290.179999999993</v>
      </c>
    </row>
    <row r="2690" spans="1:26" ht="14.5" x14ac:dyDescent="0.35">
      <c r="A2690" s="259" t="s">
        <v>6673</v>
      </c>
      <c r="B2690" s="259"/>
      <c r="C2690" s="260">
        <v>10949.15</v>
      </c>
      <c r="E2690" s="239" t="s">
        <v>3347</v>
      </c>
      <c r="F2690" s="239"/>
      <c r="G2690" s="240">
        <v>34543.07</v>
      </c>
      <c r="M2690" s="261" t="s">
        <v>55926</v>
      </c>
      <c r="N2690" s="262">
        <v>50000</v>
      </c>
      <c r="P2690" s="243" t="s">
        <v>19122</v>
      </c>
      <c r="Q2690" s="244">
        <v>2788.57</v>
      </c>
      <c r="R2690" s="104"/>
      <c r="S2690" s="235" t="s">
        <v>16070</v>
      </c>
      <c r="T2690" s="236">
        <v>37439.410000000003</v>
      </c>
      <c r="V2690" s="266" t="s">
        <v>13720</v>
      </c>
      <c r="W2690" s="267">
        <v>10949.15</v>
      </c>
      <c r="Y2690" s="245" t="s">
        <v>13236</v>
      </c>
      <c r="Z2690" s="246">
        <v>2833810.79</v>
      </c>
    </row>
    <row r="2691" spans="1:26" ht="14.5" x14ac:dyDescent="0.35">
      <c r="A2691" s="259" t="s">
        <v>6675</v>
      </c>
      <c r="B2691" s="259"/>
      <c r="C2691" s="260">
        <v>109607.41</v>
      </c>
      <c r="E2691" s="239" t="s">
        <v>3265</v>
      </c>
      <c r="F2691" s="239"/>
      <c r="G2691" s="240">
        <v>1258348.47</v>
      </c>
      <c r="M2691" s="261" t="s">
        <v>42982</v>
      </c>
      <c r="N2691" s="262">
        <v>51354</v>
      </c>
      <c r="P2691" s="243" t="s">
        <v>19123</v>
      </c>
      <c r="Q2691" s="244">
        <v>13482.79</v>
      </c>
      <c r="R2691" s="104"/>
      <c r="S2691" s="235" t="s">
        <v>34586</v>
      </c>
      <c r="T2691" s="236">
        <v>3768.68</v>
      </c>
      <c r="V2691" s="266" t="s">
        <v>13722</v>
      </c>
      <c r="W2691" s="267">
        <v>109607.41</v>
      </c>
      <c r="Y2691" s="245" t="s">
        <v>10808</v>
      </c>
      <c r="Z2691" s="246">
        <v>8166360.9699999997</v>
      </c>
    </row>
    <row r="2692" spans="1:26" ht="14.5" x14ac:dyDescent="0.35">
      <c r="A2692" s="259" t="s">
        <v>6677</v>
      </c>
      <c r="B2692" s="259"/>
      <c r="C2692" s="260">
        <v>87535</v>
      </c>
      <c r="E2692" s="239" t="s">
        <v>3348</v>
      </c>
      <c r="F2692" s="239"/>
      <c r="G2692" s="240">
        <v>11782.91</v>
      </c>
      <c r="M2692" s="261" t="s">
        <v>41710</v>
      </c>
      <c r="N2692" s="262">
        <v>66560.160000000003</v>
      </c>
      <c r="P2692" s="243" t="s">
        <v>19124</v>
      </c>
      <c r="Q2692" s="244">
        <v>16600</v>
      </c>
      <c r="R2692" s="104"/>
      <c r="S2692" s="235" t="s">
        <v>34587</v>
      </c>
      <c r="T2692" s="236">
        <v>57841</v>
      </c>
      <c r="V2692" s="266" t="s">
        <v>13724</v>
      </c>
      <c r="W2692" s="267">
        <v>87535</v>
      </c>
      <c r="Y2692" s="245" t="s">
        <v>7633</v>
      </c>
      <c r="Z2692" s="246">
        <v>20049</v>
      </c>
    </row>
    <row r="2693" spans="1:26" ht="14.5" x14ac:dyDescent="0.35">
      <c r="A2693" s="259" t="s">
        <v>6688</v>
      </c>
      <c r="B2693" s="259"/>
      <c r="C2693" s="260">
        <v>78498.27</v>
      </c>
      <c r="E2693" s="239" t="s">
        <v>3349</v>
      </c>
      <c r="F2693" s="239"/>
      <c r="G2693" s="240">
        <v>547404.52</v>
      </c>
      <c r="M2693" s="261" t="s">
        <v>36638</v>
      </c>
      <c r="N2693" s="262">
        <v>577074.74</v>
      </c>
      <c r="P2693" s="243" t="s">
        <v>19125</v>
      </c>
      <c r="Q2693" s="244">
        <v>7700</v>
      </c>
      <c r="R2693" s="104"/>
      <c r="S2693" s="235" t="s">
        <v>34588</v>
      </c>
      <c r="T2693" s="236">
        <v>4713.3100000000004</v>
      </c>
      <c r="V2693" s="266" t="s">
        <v>13735</v>
      </c>
      <c r="W2693" s="267">
        <v>78498.27</v>
      </c>
      <c r="Y2693" s="245" t="s">
        <v>8314</v>
      </c>
      <c r="Z2693" s="246">
        <v>20633.8</v>
      </c>
    </row>
    <row r="2694" spans="1:26" ht="14.5" x14ac:dyDescent="0.35">
      <c r="A2694" s="259" t="s">
        <v>6689</v>
      </c>
      <c r="B2694" s="259"/>
      <c r="C2694" s="260">
        <v>81000</v>
      </c>
      <c r="E2694" s="239" t="s">
        <v>3350</v>
      </c>
      <c r="F2694" s="239"/>
      <c r="G2694" s="240">
        <v>1148272.92</v>
      </c>
      <c r="M2694" s="261" t="s">
        <v>50012</v>
      </c>
      <c r="N2694" s="262">
        <v>20112.36</v>
      </c>
      <c r="P2694" s="243" t="s">
        <v>19126</v>
      </c>
      <c r="Q2694" s="244">
        <v>5912.17</v>
      </c>
      <c r="R2694" s="104"/>
      <c r="S2694" s="235" t="s">
        <v>34589</v>
      </c>
      <c r="T2694" s="236">
        <v>12136.44</v>
      </c>
      <c r="V2694" s="266" t="s">
        <v>13736</v>
      </c>
      <c r="W2694" s="267">
        <v>81000</v>
      </c>
      <c r="Y2694" s="245" t="s">
        <v>8489</v>
      </c>
      <c r="Z2694" s="246">
        <v>24668</v>
      </c>
    </row>
    <row r="2695" spans="1:26" ht="14.5" x14ac:dyDescent="0.35">
      <c r="A2695" s="259" t="s">
        <v>6680</v>
      </c>
      <c r="B2695" s="259"/>
      <c r="C2695" s="260">
        <v>331163.86</v>
      </c>
      <c r="E2695" s="239" t="s">
        <v>3351</v>
      </c>
      <c r="F2695" s="239"/>
      <c r="G2695" s="240">
        <v>173391.06</v>
      </c>
      <c r="M2695" s="261" t="s">
        <v>36639</v>
      </c>
      <c r="N2695" s="262">
        <v>51908.88</v>
      </c>
      <c r="P2695" s="243" t="s">
        <v>19127</v>
      </c>
      <c r="Q2695" s="244">
        <v>15750.07</v>
      </c>
      <c r="R2695" s="104"/>
      <c r="S2695" s="235" t="s">
        <v>34590</v>
      </c>
      <c r="T2695" s="236">
        <v>7550</v>
      </c>
      <c r="V2695" s="266" t="s">
        <v>13727</v>
      </c>
      <c r="W2695" s="267">
        <v>331163.86</v>
      </c>
      <c r="Y2695" s="245" t="s">
        <v>8716</v>
      </c>
      <c r="Z2695" s="246">
        <v>5107.79</v>
      </c>
    </row>
    <row r="2696" spans="1:26" ht="14.5" x14ac:dyDescent="0.35">
      <c r="A2696" s="259" t="s">
        <v>6681</v>
      </c>
      <c r="B2696" s="259"/>
      <c r="C2696" s="260">
        <v>75250.38</v>
      </c>
      <c r="E2696" s="239" t="s">
        <v>3352</v>
      </c>
      <c r="F2696" s="239"/>
      <c r="G2696" s="240">
        <v>508297.85</v>
      </c>
      <c r="M2696" s="261" t="s">
        <v>36640</v>
      </c>
      <c r="N2696" s="262">
        <v>778515.88</v>
      </c>
      <c r="P2696" s="243" t="s">
        <v>19128</v>
      </c>
      <c r="Q2696" s="244">
        <v>125094.01</v>
      </c>
      <c r="R2696" s="104"/>
      <c r="S2696" s="235" t="s">
        <v>34591</v>
      </c>
      <c r="T2696" s="236">
        <v>25377.56</v>
      </c>
      <c r="V2696" s="266" t="s">
        <v>13728</v>
      </c>
      <c r="W2696" s="267">
        <v>75250.38</v>
      </c>
      <c r="Y2696" s="245" t="s">
        <v>9246</v>
      </c>
      <c r="Z2696" s="246">
        <v>12107</v>
      </c>
    </row>
    <row r="2697" spans="1:26" ht="14.5" x14ac:dyDescent="0.35">
      <c r="A2697" s="259" t="s">
        <v>6684</v>
      </c>
      <c r="B2697" s="259"/>
      <c r="C2697" s="260">
        <v>123814.5</v>
      </c>
      <c r="E2697" s="239" t="s">
        <v>3353</v>
      </c>
      <c r="F2697" s="239"/>
      <c r="G2697" s="240">
        <v>1326397.55</v>
      </c>
      <c r="M2697" s="261" t="s">
        <v>55927</v>
      </c>
      <c r="N2697" s="262">
        <v>95000</v>
      </c>
      <c r="P2697" s="243" t="s">
        <v>19129</v>
      </c>
      <c r="Q2697" s="244">
        <v>39874.69</v>
      </c>
      <c r="R2697" s="104"/>
      <c r="S2697" s="235" t="s">
        <v>34592</v>
      </c>
      <c r="T2697" s="236">
        <v>275505.78999999998</v>
      </c>
      <c r="V2697" s="266" t="s">
        <v>13731</v>
      </c>
      <c r="W2697" s="267">
        <v>123814.5</v>
      </c>
      <c r="Y2697" s="245" t="s">
        <v>9420</v>
      </c>
      <c r="Z2697" s="246">
        <v>156976</v>
      </c>
    </row>
    <row r="2698" spans="1:26" ht="14.5" x14ac:dyDescent="0.35">
      <c r="A2698" s="259" t="s">
        <v>6685</v>
      </c>
      <c r="B2698" s="259"/>
      <c r="C2698" s="260">
        <v>114190.04</v>
      </c>
      <c r="E2698" s="239" t="s">
        <v>3354</v>
      </c>
      <c r="F2698" s="239"/>
      <c r="G2698" s="240">
        <v>721893.75</v>
      </c>
      <c r="M2698" s="261" t="s">
        <v>38057</v>
      </c>
      <c r="N2698" s="262">
        <v>3553.7</v>
      </c>
      <c r="P2698" s="243" t="s">
        <v>19130</v>
      </c>
      <c r="Q2698" s="244">
        <v>47060</v>
      </c>
      <c r="R2698" s="104"/>
      <c r="S2698" s="235" t="s">
        <v>34593</v>
      </c>
      <c r="T2698" s="236">
        <v>2880</v>
      </c>
      <c r="V2698" s="266" t="s">
        <v>13732</v>
      </c>
      <c r="W2698" s="267">
        <v>114190.04</v>
      </c>
      <c r="Y2698" s="245" t="s">
        <v>9908</v>
      </c>
      <c r="Z2698" s="246">
        <v>339</v>
      </c>
    </row>
    <row r="2699" spans="1:26" ht="14.5" x14ac:dyDescent="0.35">
      <c r="A2699" s="259" t="s">
        <v>6686</v>
      </c>
      <c r="B2699" s="259"/>
      <c r="C2699" s="260">
        <v>35110.410000000003</v>
      </c>
      <c r="E2699" s="239" t="s">
        <v>3355</v>
      </c>
      <c r="F2699" s="239"/>
      <c r="G2699" s="240">
        <v>39104.839999999997</v>
      </c>
      <c r="M2699" s="261" t="s">
        <v>41711</v>
      </c>
      <c r="N2699" s="262">
        <v>2233725.8199999998</v>
      </c>
      <c r="P2699" s="243" t="s">
        <v>19131</v>
      </c>
      <c r="Q2699" s="244">
        <v>17257.34</v>
      </c>
      <c r="R2699" s="104"/>
      <c r="S2699" s="235" t="s">
        <v>34594</v>
      </c>
      <c r="T2699" s="236">
        <v>152617.60000000001</v>
      </c>
      <c r="V2699" s="266" t="s">
        <v>13733</v>
      </c>
      <c r="W2699" s="267">
        <v>35110.410000000003</v>
      </c>
      <c r="Y2699" s="245" t="s">
        <v>10224</v>
      </c>
      <c r="Z2699" s="246">
        <v>247258.61</v>
      </c>
    </row>
    <row r="2700" spans="1:26" ht="14.5" x14ac:dyDescent="0.35">
      <c r="A2700" s="259" t="s">
        <v>6690</v>
      </c>
      <c r="B2700" s="259"/>
      <c r="C2700" s="260">
        <v>730154.31</v>
      </c>
      <c r="E2700" s="239" t="s">
        <v>3356</v>
      </c>
      <c r="F2700" s="239"/>
      <c r="G2700" s="240">
        <v>371939.34</v>
      </c>
      <c r="M2700" s="261" t="s">
        <v>45066</v>
      </c>
      <c r="N2700" s="262">
        <v>3961.4</v>
      </c>
      <c r="P2700" s="243" t="s">
        <v>19132</v>
      </c>
      <c r="Q2700" s="244">
        <v>107734.73</v>
      </c>
      <c r="R2700" s="104"/>
      <c r="S2700" s="235" t="s">
        <v>34595</v>
      </c>
      <c r="T2700" s="236">
        <v>365647.62</v>
      </c>
      <c r="V2700" s="266" t="s">
        <v>13737</v>
      </c>
      <c r="W2700" s="267">
        <v>730154.31</v>
      </c>
      <c r="Y2700" s="245" t="s">
        <v>12482</v>
      </c>
      <c r="Z2700" s="246">
        <v>1776.23</v>
      </c>
    </row>
    <row r="2701" spans="1:26" ht="14.5" x14ac:dyDescent="0.35">
      <c r="A2701" s="259" t="s">
        <v>6691</v>
      </c>
      <c r="B2701" s="259"/>
      <c r="C2701" s="260">
        <v>65715.88</v>
      </c>
      <c r="E2701" s="239" t="s">
        <v>3266</v>
      </c>
      <c r="F2701" s="239"/>
      <c r="G2701" s="240">
        <v>333657.63</v>
      </c>
      <c r="M2701" s="261" t="s">
        <v>55928</v>
      </c>
      <c r="N2701" s="262">
        <v>28432</v>
      </c>
      <c r="P2701" s="243" t="s">
        <v>19133</v>
      </c>
      <c r="Q2701" s="244">
        <v>43838.41</v>
      </c>
      <c r="R2701" s="104"/>
      <c r="S2701" s="235" t="s">
        <v>34596</v>
      </c>
      <c r="T2701" s="236">
        <v>3768.68</v>
      </c>
      <c r="V2701" s="266" t="s">
        <v>13738</v>
      </c>
      <c r="W2701" s="267">
        <v>65715.88</v>
      </c>
      <c r="Y2701" s="245" t="s">
        <v>13638</v>
      </c>
      <c r="Z2701" s="246">
        <v>78472.05</v>
      </c>
    </row>
    <row r="2702" spans="1:26" ht="14.5" x14ac:dyDescent="0.35">
      <c r="A2702" s="259" t="s">
        <v>6704</v>
      </c>
      <c r="B2702" s="259"/>
      <c r="C2702" s="260">
        <v>52218.21</v>
      </c>
      <c r="E2702" s="239" t="s">
        <v>3357</v>
      </c>
      <c r="F2702" s="239"/>
      <c r="G2702" s="240">
        <v>3365945.63</v>
      </c>
      <c r="M2702" s="261" t="s">
        <v>35199</v>
      </c>
      <c r="N2702" s="262">
        <v>286960.57</v>
      </c>
      <c r="P2702" s="243" t="s">
        <v>19134</v>
      </c>
      <c r="Q2702" s="244">
        <v>3102.93</v>
      </c>
      <c r="R2702" s="104"/>
      <c r="S2702" s="235" t="s">
        <v>28169</v>
      </c>
      <c r="T2702" s="236">
        <v>57841</v>
      </c>
      <c r="V2702" s="266" t="s">
        <v>13751</v>
      </c>
      <c r="W2702" s="267">
        <v>52218.21</v>
      </c>
      <c r="Y2702" s="245" t="s">
        <v>10809</v>
      </c>
      <c r="Z2702" s="246">
        <v>567387.48</v>
      </c>
    </row>
    <row r="2703" spans="1:26" ht="14.5" x14ac:dyDescent="0.35">
      <c r="A2703" s="259" t="s">
        <v>6692</v>
      </c>
      <c r="B2703" s="259"/>
      <c r="C2703" s="260">
        <v>1846000.1</v>
      </c>
      <c r="E2703" s="239" t="s">
        <v>3358</v>
      </c>
      <c r="F2703" s="239"/>
      <c r="G2703" s="240">
        <v>680518.28</v>
      </c>
      <c r="M2703" s="261" t="s">
        <v>35200</v>
      </c>
      <c r="N2703" s="262">
        <v>368670.39</v>
      </c>
      <c r="P2703" s="243" t="s">
        <v>15160</v>
      </c>
      <c r="Q2703" s="244">
        <v>364874.59</v>
      </c>
      <c r="R2703" s="104"/>
      <c r="S2703" s="235" t="s">
        <v>16071</v>
      </c>
      <c r="T2703" s="236">
        <v>223159.06</v>
      </c>
      <c r="V2703" s="266" t="s">
        <v>13739</v>
      </c>
      <c r="W2703" s="267">
        <v>1846000.1</v>
      </c>
      <c r="Y2703" s="245" t="s">
        <v>7634</v>
      </c>
      <c r="Z2703" s="246">
        <v>873994.16</v>
      </c>
    </row>
    <row r="2704" spans="1:26" ht="14.5" x14ac:dyDescent="0.35">
      <c r="A2704" s="259" t="s">
        <v>6694</v>
      </c>
      <c r="B2704" s="259"/>
      <c r="C2704" s="260">
        <v>15226029.939999999</v>
      </c>
      <c r="E2704" s="239" t="s">
        <v>3359</v>
      </c>
      <c r="F2704" s="239"/>
      <c r="G2704" s="240">
        <v>577374.81000000006</v>
      </c>
      <c r="M2704" s="261" t="s">
        <v>36641</v>
      </c>
      <c r="N2704" s="262">
        <v>143784.51</v>
      </c>
      <c r="P2704" s="243" t="s">
        <v>19135</v>
      </c>
      <c r="Q2704" s="244">
        <v>81643.850000000006</v>
      </c>
      <c r="R2704" s="104"/>
      <c r="S2704" s="235" t="s">
        <v>16072</v>
      </c>
      <c r="T2704" s="236">
        <v>88853.47</v>
      </c>
      <c r="V2704" s="266" t="s">
        <v>13741</v>
      </c>
      <c r="W2704" s="267">
        <v>15226029.939999999</v>
      </c>
      <c r="Y2704" s="245" t="s">
        <v>7827</v>
      </c>
      <c r="Z2704" s="246">
        <v>7650</v>
      </c>
    </row>
    <row r="2705" spans="1:26" ht="14.5" x14ac:dyDescent="0.35">
      <c r="A2705" s="259" t="s">
        <v>6695</v>
      </c>
      <c r="B2705" s="259"/>
      <c r="C2705" s="260">
        <v>63132.87</v>
      </c>
      <c r="E2705" s="239" t="s">
        <v>3360</v>
      </c>
      <c r="F2705" s="239"/>
      <c r="G2705" s="240">
        <v>24766.6</v>
      </c>
      <c r="M2705" s="261" t="s">
        <v>47626</v>
      </c>
      <c r="N2705" s="262">
        <v>20904</v>
      </c>
      <c r="P2705" s="243" t="s">
        <v>15161</v>
      </c>
      <c r="Q2705" s="244">
        <v>17667.63</v>
      </c>
      <c r="R2705" s="104"/>
      <c r="S2705" s="235" t="s">
        <v>16073</v>
      </c>
      <c r="T2705" s="236">
        <v>272.26</v>
      </c>
      <c r="V2705" s="266" t="s">
        <v>13742</v>
      </c>
      <c r="W2705" s="267">
        <v>63132.87</v>
      </c>
      <c r="Y2705" s="245" t="s">
        <v>8038</v>
      </c>
      <c r="Z2705" s="246">
        <v>25155</v>
      </c>
    </row>
    <row r="2706" spans="1:26" ht="14.5" x14ac:dyDescent="0.35">
      <c r="A2706" s="259" t="s">
        <v>6696</v>
      </c>
      <c r="B2706" s="259"/>
      <c r="C2706" s="260">
        <v>231897.52</v>
      </c>
      <c r="E2706" s="239" t="s">
        <v>3361</v>
      </c>
      <c r="F2706" s="239"/>
      <c r="G2706" s="240">
        <v>136801.87</v>
      </c>
      <c r="M2706" s="261" t="s">
        <v>47627</v>
      </c>
      <c r="N2706" s="262">
        <v>213400</v>
      </c>
      <c r="P2706" s="243" t="s">
        <v>19136</v>
      </c>
      <c r="Q2706" s="244">
        <v>28760.59</v>
      </c>
      <c r="R2706" s="104"/>
      <c r="S2706" s="235" t="s">
        <v>16074</v>
      </c>
      <c r="T2706" s="236">
        <v>26931.43</v>
      </c>
      <c r="V2706" s="266" t="s">
        <v>13743</v>
      </c>
      <c r="W2706" s="267">
        <v>231897.52</v>
      </c>
      <c r="Y2706" s="245" t="s">
        <v>8315</v>
      </c>
      <c r="Z2706" s="246">
        <v>1494785</v>
      </c>
    </row>
    <row r="2707" spans="1:26" ht="14.5" x14ac:dyDescent="0.35">
      <c r="A2707" s="259" t="s">
        <v>6697</v>
      </c>
      <c r="B2707" s="259"/>
      <c r="C2707" s="260">
        <v>997230.44</v>
      </c>
      <c r="E2707" s="239" t="s">
        <v>3362</v>
      </c>
      <c r="F2707" s="239"/>
      <c r="G2707" s="240">
        <v>2064504.99</v>
      </c>
      <c r="M2707" s="261" t="s">
        <v>41712</v>
      </c>
      <c r="N2707" s="262">
        <v>1058.7</v>
      </c>
      <c r="P2707" s="243" t="s">
        <v>19137</v>
      </c>
      <c r="Q2707" s="244">
        <v>54033</v>
      </c>
      <c r="R2707" s="104"/>
      <c r="S2707" s="235" t="s">
        <v>16075</v>
      </c>
      <c r="T2707" s="236">
        <v>69464.28</v>
      </c>
      <c r="V2707" s="266" t="s">
        <v>13744</v>
      </c>
      <c r="W2707" s="267">
        <v>997230.44</v>
      </c>
      <c r="Y2707" s="245" t="s">
        <v>8490</v>
      </c>
      <c r="Z2707" s="246">
        <v>379877.49</v>
      </c>
    </row>
    <row r="2708" spans="1:26" ht="14.5" x14ac:dyDescent="0.35">
      <c r="A2708" s="259" t="s">
        <v>6699</v>
      </c>
      <c r="B2708" s="259"/>
      <c r="C2708" s="260">
        <v>2214533.5099999998</v>
      </c>
      <c r="E2708" s="239" t="s">
        <v>3267</v>
      </c>
      <c r="F2708" s="239"/>
      <c r="G2708" s="240">
        <v>11295435.189999999</v>
      </c>
      <c r="M2708" s="261" t="s">
        <v>47628</v>
      </c>
      <c r="N2708" s="262">
        <v>524445.31999999995</v>
      </c>
      <c r="P2708" s="243" t="s">
        <v>19138</v>
      </c>
      <c r="Q2708" s="244">
        <v>65821.86</v>
      </c>
      <c r="R2708" s="104"/>
      <c r="S2708" s="235" t="s">
        <v>16076</v>
      </c>
      <c r="T2708" s="236">
        <v>30441.26</v>
      </c>
      <c r="V2708" s="266" t="s">
        <v>13746</v>
      </c>
      <c r="W2708" s="267">
        <v>2214533.5099999998</v>
      </c>
      <c r="Y2708" s="245" t="s">
        <v>8717</v>
      </c>
      <c r="Z2708" s="246">
        <v>165938.31</v>
      </c>
    </row>
    <row r="2709" spans="1:26" ht="14.5" x14ac:dyDescent="0.35">
      <c r="A2709" s="259" t="s">
        <v>6700</v>
      </c>
      <c r="B2709" s="259"/>
      <c r="C2709" s="260">
        <v>755876.6</v>
      </c>
      <c r="E2709" s="239" t="s">
        <v>3363</v>
      </c>
      <c r="F2709" s="239"/>
      <c r="G2709" s="240">
        <v>238641</v>
      </c>
      <c r="M2709" s="261" t="s">
        <v>42983</v>
      </c>
      <c r="N2709" s="262">
        <v>8536.61</v>
      </c>
      <c r="P2709" s="243" t="s">
        <v>19139</v>
      </c>
      <c r="Q2709" s="244">
        <v>11968</v>
      </c>
      <c r="R2709" s="104"/>
      <c r="S2709" s="235" t="s">
        <v>28174</v>
      </c>
      <c r="T2709" s="236">
        <v>7550</v>
      </c>
      <c r="V2709" s="266" t="s">
        <v>13747</v>
      </c>
      <c r="W2709" s="267">
        <v>755876.6</v>
      </c>
      <c r="Y2709" s="245" t="s">
        <v>8970</v>
      </c>
      <c r="Z2709" s="246">
        <v>82909.5</v>
      </c>
    </row>
    <row r="2710" spans="1:26" ht="14.5" x14ac:dyDescent="0.35">
      <c r="A2710" s="259" t="s">
        <v>6702</v>
      </c>
      <c r="B2710" s="259"/>
      <c r="C2710" s="260">
        <v>1820483.33</v>
      </c>
      <c r="E2710" s="239" t="s">
        <v>4780</v>
      </c>
      <c r="F2710" s="239"/>
      <c r="G2710" s="240">
        <v>86961</v>
      </c>
      <c r="M2710" s="261" t="s">
        <v>55929</v>
      </c>
      <c r="N2710" s="262">
        <v>11.66</v>
      </c>
      <c r="P2710" s="243" t="s">
        <v>19140</v>
      </c>
      <c r="Q2710" s="244">
        <v>76500</v>
      </c>
      <c r="R2710" s="104"/>
      <c r="S2710" s="235" t="s">
        <v>28177</v>
      </c>
      <c r="T2710" s="236">
        <v>25377.56</v>
      </c>
      <c r="V2710" s="266" t="s">
        <v>13749</v>
      </c>
      <c r="W2710" s="267">
        <v>1820483.33</v>
      </c>
      <c r="Y2710" s="245" t="s">
        <v>9080</v>
      </c>
      <c r="Z2710" s="246">
        <v>28050</v>
      </c>
    </row>
    <row r="2711" spans="1:26" ht="14.5" x14ac:dyDescent="0.35">
      <c r="A2711" s="259" t="s">
        <v>6703</v>
      </c>
      <c r="B2711" s="259"/>
      <c r="C2711" s="260">
        <v>593161.04</v>
      </c>
      <c r="E2711" s="239" t="s">
        <v>3268</v>
      </c>
      <c r="F2711" s="239"/>
      <c r="G2711" s="240">
        <v>392391.7</v>
      </c>
      <c r="M2711" s="261" t="s">
        <v>55930</v>
      </c>
      <c r="N2711" s="262">
        <v>350.72</v>
      </c>
      <c r="P2711" s="243" t="s">
        <v>19141</v>
      </c>
      <c r="Q2711" s="244">
        <v>15592.4</v>
      </c>
      <c r="R2711" s="104"/>
      <c r="S2711" s="235" t="s">
        <v>16077</v>
      </c>
      <c r="T2711" s="236">
        <v>364195.41</v>
      </c>
      <c r="V2711" s="266" t="s">
        <v>13750</v>
      </c>
      <c r="W2711" s="267">
        <v>593161.04</v>
      </c>
      <c r="Y2711" s="245" t="s">
        <v>9247</v>
      </c>
      <c r="Z2711" s="246">
        <v>181245.29</v>
      </c>
    </row>
    <row r="2712" spans="1:26" ht="14.5" x14ac:dyDescent="0.35">
      <c r="A2712" s="259" t="s">
        <v>14705</v>
      </c>
      <c r="B2712" s="259"/>
      <c r="C2712" s="260">
        <v>316500</v>
      </c>
      <c r="E2712" s="239" t="s">
        <v>3364</v>
      </c>
      <c r="F2712" s="239"/>
      <c r="G2712" s="240">
        <v>88549.07</v>
      </c>
      <c r="M2712" s="261" t="s">
        <v>55931</v>
      </c>
      <c r="N2712" s="262">
        <v>92276.5</v>
      </c>
      <c r="P2712" s="243" t="s">
        <v>19142</v>
      </c>
      <c r="Q2712" s="244">
        <v>188733.8</v>
      </c>
      <c r="R2712" s="104"/>
      <c r="S2712" s="235" t="s">
        <v>28182</v>
      </c>
      <c r="T2712" s="236">
        <v>2880</v>
      </c>
      <c r="V2712" s="266" t="s">
        <v>14785</v>
      </c>
      <c r="W2712" s="267">
        <v>316500</v>
      </c>
      <c r="Y2712" s="245" t="s">
        <v>9629</v>
      </c>
      <c r="Z2712" s="246">
        <v>87030.34</v>
      </c>
    </row>
    <row r="2713" spans="1:26" ht="14.5" x14ac:dyDescent="0.35">
      <c r="A2713" s="259" t="s">
        <v>14706</v>
      </c>
      <c r="B2713" s="259"/>
      <c r="C2713" s="260">
        <v>27777.91</v>
      </c>
      <c r="E2713" s="239" t="s">
        <v>3365</v>
      </c>
      <c r="F2713" s="239"/>
      <c r="G2713" s="240">
        <v>2477719.39</v>
      </c>
      <c r="M2713" s="261" t="s">
        <v>55932</v>
      </c>
      <c r="N2713" s="262">
        <v>25000</v>
      </c>
      <c r="P2713" s="243" t="s">
        <v>19143</v>
      </c>
      <c r="Q2713" s="244">
        <v>43867.8</v>
      </c>
      <c r="R2713" s="104"/>
      <c r="S2713" s="235" t="s">
        <v>16078</v>
      </c>
      <c r="T2713" s="236">
        <v>37439.410000000003</v>
      </c>
      <c r="V2713" s="266" t="s">
        <v>14786</v>
      </c>
      <c r="W2713" s="267">
        <v>27777.91</v>
      </c>
      <c r="Y2713" s="245" t="s">
        <v>9909</v>
      </c>
      <c r="Z2713" s="246">
        <v>863547.55</v>
      </c>
    </row>
    <row r="2714" spans="1:26" ht="14.5" x14ac:dyDescent="0.35">
      <c r="A2714" s="259" t="s">
        <v>14707</v>
      </c>
      <c r="B2714" s="259"/>
      <c r="C2714" s="260">
        <v>44875.26</v>
      </c>
      <c r="E2714" s="239" t="s">
        <v>3366</v>
      </c>
      <c r="F2714" s="239"/>
      <c r="G2714" s="240">
        <v>953866.76</v>
      </c>
      <c r="M2714" s="261" t="s">
        <v>51131</v>
      </c>
      <c r="N2714" s="262">
        <v>35862.5</v>
      </c>
      <c r="P2714" s="243" t="s">
        <v>19144</v>
      </c>
      <c r="Q2714" s="244">
        <v>49351.86</v>
      </c>
      <c r="R2714" s="104"/>
      <c r="S2714" s="235" t="s">
        <v>28184</v>
      </c>
      <c r="T2714" s="236">
        <v>152617.60000000001</v>
      </c>
      <c r="V2714" s="266" t="s">
        <v>14787</v>
      </c>
      <c r="W2714" s="267">
        <v>44875.26</v>
      </c>
      <c r="Y2714" s="245" t="s">
        <v>10044</v>
      </c>
      <c r="Z2714" s="246">
        <v>65715</v>
      </c>
    </row>
    <row r="2715" spans="1:26" ht="14.5" x14ac:dyDescent="0.35">
      <c r="A2715" s="259" t="s">
        <v>14708</v>
      </c>
      <c r="B2715" s="259"/>
      <c r="C2715" s="260">
        <v>175248.21</v>
      </c>
      <c r="E2715" s="239" t="s">
        <v>3269</v>
      </c>
      <c r="F2715" s="239"/>
      <c r="G2715" s="240">
        <v>646562.52</v>
      </c>
      <c r="M2715" s="261" t="s">
        <v>51132</v>
      </c>
      <c r="N2715" s="262">
        <v>12031.66</v>
      </c>
      <c r="P2715" s="243" t="s">
        <v>19145</v>
      </c>
      <c r="Q2715" s="244">
        <v>4831.6400000000003</v>
      </c>
      <c r="R2715" s="104"/>
      <c r="S2715" s="235" t="s">
        <v>34597</v>
      </c>
      <c r="T2715" s="236">
        <v>365647.62</v>
      </c>
      <c r="V2715" s="266" t="s">
        <v>14788</v>
      </c>
      <c r="W2715" s="267">
        <v>175248.21</v>
      </c>
      <c r="Y2715" s="245" t="s">
        <v>10225</v>
      </c>
      <c r="Z2715" s="246">
        <v>1789803</v>
      </c>
    </row>
    <row r="2716" spans="1:26" ht="14.5" x14ac:dyDescent="0.35">
      <c r="A2716" s="259" t="s">
        <v>14709</v>
      </c>
      <c r="B2716" s="259"/>
      <c r="C2716" s="260">
        <v>8612.02</v>
      </c>
      <c r="E2716" s="239" t="s">
        <v>3367</v>
      </c>
      <c r="F2716" s="239"/>
      <c r="G2716" s="240">
        <v>15944.57</v>
      </c>
      <c r="M2716" s="261" t="s">
        <v>51133</v>
      </c>
      <c r="N2716" s="262">
        <v>30910.66</v>
      </c>
      <c r="P2716" s="243" t="s">
        <v>19146</v>
      </c>
      <c r="Q2716" s="244">
        <v>53900</v>
      </c>
      <c r="R2716" s="104"/>
      <c r="S2716" s="235" t="s">
        <v>34598</v>
      </c>
      <c r="T2716" s="236">
        <v>25979</v>
      </c>
      <c r="V2716" s="266" t="s">
        <v>14789</v>
      </c>
      <c r="W2716" s="267">
        <v>8612.02</v>
      </c>
      <c r="Y2716" s="245" t="s">
        <v>10408</v>
      </c>
      <c r="Z2716" s="246">
        <v>135172.62</v>
      </c>
    </row>
    <row r="2717" spans="1:26" ht="14.5" x14ac:dyDescent="0.35">
      <c r="A2717" s="259" t="s">
        <v>14710</v>
      </c>
      <c r="B2717" s="259"/>
      <c r="C2717" s="260">
        <v>39632.449999999997</v>
      </c>
      <c r="E2717" s="239" t="s">
        <v>3368</v>
      </c>
      <c r="F2717" s="239"/>
      <c r="G2717" s="240">
        <v>42230</v>
      </c>
      <c r="M2717" s="261" t="s">
        <v>55933</v>
      </c>
      <c r="N2717" s="262">
        <v>14038</v>
      </c>
      <c r="P2717" s="243" t="s">
        <v>19147</v>
      </c>
      <c r="Q2717" s="244">
        <v>41889.480000000003</v>
      </c>
      <c r="R2717" s="104"/>
      <c r="S2717" s="235" t="s">
        <v>28211</v>
      </c>
      <c r="T2717" s="236">
        <v>25979</v>
      </c>
      <c r="V2717" s="266" t="s">
        <v>14790</v>
      </c>
      <c r="W2717" s="267">
        <v>39632.449999999997</v>
      </c>
      <c r="Y2717" s="245" t="s">
        <v>10495</v>
      </c>
      <c r="Z2717" s="246">
        <v>100792</v>
      </c>
    </row>
    <row r="2718" spans="1:26" ht="14.5" x14ac:dyDescent="0.35">
      <c r="A2718" s="259" t="s">
        <v>14711</v>
      </c>
      <c r="B2718" s="259"/>
      <c r="C2718" s="260">
        <v>14355.24</v>
      </c>
      <c r="E2718" s="239" t="s">
        <v>3369</v>
      </c>
      <c r="F2718" s="239"/>
      <c r="G2718" s="240">
        <v>805687.97</v>
      </c>
      <c r="M2718" s="261" t="s">
        <v>55934</v>
      </c>
      <c r="N2718" s="262">
        <v>983</v>
      </c>
      <c r="P2718" s="243" t="s">
        <v>19148</v>
      </c>
      <c r="Q2718" s="244">
        <v>23663.15</v>
      </c>
      <c r="R2718" s="104"/>
      <c r="S2718" s="235" t="s">
        <v>34599</v>
      </c>
      <c r="T2718" s="236">
        <v>4349.26</v>
      </c>
      <c r="V2718" s="266" t="s">
        <v>14791</v>
      </c>
      <c r="W2718" s="267">
        <v>14355.24</v>
      </c>
      <c r="Y2718" s="245" t="s">
        <v>10534</v>
      </c>
      <c r="Z2718" s="246">
        <v>114562.05</v>
      </c>
    </row>
    <row r="2719" spans="1:26" ht="14.5" x14ac:dyDescent="0.35">
      <c r="A2719" s="259" t="s">
        <v>14712</v>
      </c>
      <c r="B2719" s="259"/>
      <c r="C2719" s="260">
        <v>7772.3</v>
      </c>
      <c r="E2719" s="239" t="s">
        <v>3370</v>
      </c>
      <c r="F2719" s="239"/>
      <c r="G2719" s="240">
        <v>870433.08</v>
      </c>
      <c r="M2719" s="261" t="s">
        <v>55935</v>
      </c>
      <c r="N2719" s="262">
        <v>35000</v>
      </c>
      <c r="P2719" s="243" t="s">
        <v>19149</v>
      </c>
      <c r="Q2719" s="244">
        <v>195699</v>
      </c>
      <c r="R2719" s="104"/>
      <c r="S2719" s="235" t="s">
        <v>28230</v>
      </c>
      <c r="T2719" s="236">
        <v>4349.26</v>
      </c>
      <c r="V2719" s="266" t="s">
        <v>14792</v>
      </c>
      <c r="W2719" s="267">
        <v>7772.3</v>
      </c>
      <c r="Y2719" s="245" t="s">
        <v>12942</v>
      </c>
      <c r="Z2719" s="246">
        <v>11497.96</v>
      </c>
    </row>
    <row r="2720" spans="1:26" ht="14.5" x14ac:dyDescent="0.35">
      <c r="A2720" s="259" t="s">
        <v>14714</v>
      </c>
      <c r="B2720" s="259"/>
      <c r="C2720" s="260">
        <v>144871.98000000001</v>
      </c>
      <c r="E2720" s="239" t="s">
        <v>3371</v>
      </c>
      <c r="F2720" s="239"/>
      <c r="G2720" s="240">
        <v>8199368.3600000003</v>
      </c>
      <c r="M2720" s="261" t="s">
        <v>50013</v>
      </c>
      <c r="N2720" s="262">
        <v>8751.7099999999991</v>
      </c>
      <c r="P2720" s="243" t="s">
        <v>19150</v>
      </c>
      <c r="Q2720" s="244">
        <v>27457.01</v>
      </c>
      <c r="R2720" s="104"/>
      <c r="S2720" s="235" t="s">
        <v>16079</v>
      </c>
      <c r="T2720" s="236">
        <v>2876.63</v>
      </c>
      <c r="V2720" s="266" t="s">
        <v>14794</v>
      </c>
      <c r="W2720" s="267">
        <v>144871.98000000001</v>
      </c>
      <c r="Y2720" s="245" t="s">
        <v>13238</v>
      </c>
      <c r="Z2720" s="246">
        <v>3641.45</v>
      </c>
    </row>
    <row r="2721" spans="1:26" ht="14.5" x14ac:dyDescent="0.35">
      <c r="A2721" s="259" t="s">
        <v>14715</v>
      </c>
      <c r="B2721" s="259"/>
      <c r="C2721" s="260">
        <v>13662.5</v>
      </c>
      <c r="E2721" s="239" t="s">
        <v>3372</v>
      </c>
      <c r="F2721" s="239"/>
      <c r="G2721" s="240">
        <v>201830</v>
      </c>
      <c r="M2721" s="261" t="s">
        <v>52018</v>
      </c>
      <c r="N2721" s="262">
        <v>4428.72</v>
      </c>
      <c r="P2721" s="243" t="s">
        <v>19151</v>
      </c>
      <c r="Q2721" s="244">
        <v>79641.47</v>
      </c>
      <c r="R2721" s="104"/>
      <c r="S2721" s="235" t="s">
        <v>16080</v>
      </c>
      <c r="T2721" s="236">
        <v>6365.31</v>
      </c>
      <c r="V2721" s="266" t="s">
        <v>14795</v>
      </c>
      <c r="W2721" s="267">
        <v>13662.5</v>
      </c>
      <c r="Y2721" s="245" t="s">
        <v>13976</v>
      </c>
      <c r="Z2721" s="246">
        <v>6066</v>
      </c>
    </row>
    <row r="2722" spans="1:26" ht="14.5" x14ac:dyDescent="0.35">
      <c r="A2722" s="259" t="s">
        <v>14716</v>
      </c>
      <c r="B2722" s="259"/>
      <c r="C2722" s="260">
        <v>84</v>
      </c>
      <c r="E2722" s="239" t="s">
        <v>3373</v>
      </c>
      <c r="F2722" s="239"/>
      <c r="G2722" s="240">
        <v>166761</v>
      </c>
      <c r="M2722" s="261" t="s">
        <v>55936</v>
      </c>
      <c r="N2722" s="262">
        <v>9819.06</v>
      </c>
      <c r="P2722" s="243" t="s">
        <v>19152</v>
      </c>
      <c r="Q2722" s="244">
        <v>14103.32</v>
      </c>
      <c r="R2722" s="104"/>
      <c r="S2722" s="235" t="s">
        <v>16081</v>
      </c>
      <c r="T2722" s="236">
        <v>4833.8999999999996</v>
      </c>
      <c r="V2722" s="266" t="s">
        <v>14796</v>
      </c>
      <c r="W2722" s="267">
        <v>84</v>
      </c>
      <c r="Y2722" s="245" t="s">
        <v>10810</v>
      </c>
      <c r="Z2722" s="246">
        <v>6417432.7199999997</v>
      </c>
    </row>
    <row r="2723" spans="1:26" ht="14.5" x14ac:dyDescent="0.35">
      <c r="A2723" s="259" t="s">
        <v>14717</v>
      </c>
      <c r="B2723" s="259"/>
      <c r="C2723" s="260">
        <v>93674.96</v>
      </c>
      <c r="E2723" s="239" t="s">
        <v>3374</v>
      </c>
      <c r="F2723" s="239"/>
      <c r="G2723" s="240">
        <v>105211</v>
      </c>
      <c r="M2723" s="261" t="s">
        <v>50014</v>
      </c>
      <c r="N2723" s="262">
        <v>69099.22</v>
      </c>
      <c r="P2723" s="243" t="s">
        <v>19153</v>
      </c>
      <c r="Q2723" s="244">
        <v>2671</v>
      </c>
      <c r="R2723" s="104"/>
      <c r="S2723" s="235" t="s">
        <v>16082</v>
      </c>
      <c r="T2723" s="236">
        <v>10973.4</v>
      </c>
      <c r="V2723" s="266" t="s">
        <v>14797</v>
      </c>
      <c r="W2723" s="267">
        <v>93674.96</v>
      </c>
      <c r="Y2723" s="245" t="s">
        <v>7635</v>
      </c>
      <c r="Z2723" s="246">
        <v>17364</v>
      </c>
    </row>
    <row r="2724" spans="1:26" ht="14.5" x14ac:dyDescent="0.35">
      <c r="A2724" s="259" t="s">
        <v>14718</v>
      </c>
      <c r="B2724" s="259"/>
      <c r="C2724" s="260">
        <v>87666.75</v>
      </c>
      <c r="E2724" s="239" t="s">
        <v>3375</v>
      </c>
      <c r="F2724" s="239"/>
      <c r="G2724" s="240">
        <v>70962.48</v>
      </c>
      <c r="M2724" s="261" t="s">
        <v>55937</v>
      </c>
      <c r="N2724" s="262">
        <v>3000</v>
      </c>
      <c r="P2724" s="243" t="s">
        <v>19154</v>
      </c>
      <c r="Q2724" s="244">
        <v>187067.31</v>
      </c>
      <c r="R2724" s="104"/>
      <c r="S2724" s="235" t="s">
        <v>16083</v>
      </c>
      <c r="T2724" s="236">
        <v>1752.47</v>
      </c>
      <c r="V2724" s="266" t="s">
        <v>14798</v>
      </c>
      <c r="W2724" s="267">
        <v>87666.75</v>
      </c>
      <c r="Y2724" s="245" t="s">
        <v>7828</v>
      </c>
      <c r="Z2724" s="246">
        <v>3976</v>
      </c>
    </row>
    <row r="2725" spans="1:26" ht="14.5" x14ac:dyDescent="0.35">
      <c r="A2725" s="259" t="s">
        <v>14719</v>
      </c>
      <c r="B2725" s="259"/>
      <c r="C2725" s="260">
        <v>182773.43</v>
      </c>
      <c r="E2725" s="239" t="s">
        <v>3376</v>
      </c>
      <c r="F2725" s="239"/>
      <c r="G2725" s="240">
        <v>44377</v>
      </c>
      <c r="M2725" s="261" t="s">
        <v>50015</v>
      </c>
      <c r="N2725" s="262">
        <v>13354.94</v>
      </c>
      <c r="P2725" s="243" t="s">
        <v>19155</v>
      </c>
      <c r="Q2725" s="244">
        <v>26600</v>
      </c>
      <c r="R2725" s="104"/>
      <c r="S2725" s="235" t="s">
        <v>16084</v>
      </c>
      <c r="T2725" s="236">
        <v>2772.96</v>
      </c>
      <c r="V2725" s="266" t="s">
        <v>14799</v>
      </c>
      <c r="W2725" s="267">
        <v>182773.43</v>
      </c>
      <c r="Y2725" s="245" t="s">
        <v>8039</v>
      </c>
      <c r="Z2725" s="246">
        <v>781</v>
      </c>
    </row>
    <row r="2726" spans="1:26" ht="14.5" x14ac:dyDescent="0.35">
      <c r="A2726" s="259" t="s">
        <v>14720</v>
      </c>
      <c r="B2726" s="259"/>
      <c r="C2726" s="260">
        <v>30515.05</v>
      </c>
      <c r="E2726" s="239" t="s">
        <v>3377</v>
      </c>
      <c r="F2726" s="239"/>
      <c r="G2726" s="240">
        <v>56902</v>
      </c>
      <c r="M2726" s="261" t="s">
        <v>55938</v>
      </c>
      <c r="N2726" s="262">
        <v>1151.1600000000001</v>
      </c>
      <c r="P2726" s="243" t="s">
        <v>19156</v>
      </c>
      <c r="Q2726" s="244">
        <v>27258.68</v>
      </c>
      <c r="R2726" s="104"/>
      <c r="S2726" s="235" t="s">
        <v>16085</v>
      </c>
      <c r="T2726" s="236">
        <v>2600.9499999999998</v>
      </c>
      <c r="V2726" s="266" t="s">
        <v>14800</v>
      </c>
      <c r="W2726" s="267">
        <v>30515.05</v>
      </c>
      <c r="Y2726" s="245" t="s">
        <v>8316</v>
      </c>
      <c r="Z2726" s="246">
        <v>6024.01</v>
      </c>
    </row>
    <row r="2727" spans="1:26" ht="14.5" x14ac:dyDescent="0.35">
      <c r="A2727" s="259" t="s">
        <v>14721</v>
      </c>
      <c r="B2727" s="259"/>
      <c r="C2727" s="260">
        <v>126376.3</v>
      </c>
      <c r="E2727" s="239" t="s">
        <v>3378</v>
      </c>
      <c r="F2727" s="239"/>
      <c r="G2727" s="240">
        <v>61206</v>
      </c>
      <c r="M2727" s="261" t="s">
        <v>50016</v>
      </c>
      <c r="N2727" s="262">
        <v>4631.84</v>
      </c>
      <c r="P2727" s="243" t="s">
        <v>19157</v>
      </c>
      <c r="Q2727" s="244">
        <v>172639.91</v>
      </c>
      <c r="R2727" s="104"/>
      <c r="S2727" s="235" t="s">
        <v>16086</v>
      </c>
      <c r="T2727" s="236">
        <v>346.84</v>
      </c>
      <c r="V2727" s="266" t="s">
        <v>14801</v>
      </c>
      <c r="W2727" s="267">
        <v>126376.3</v>
      </c>
      <c r="Y2727" s="245" t="s">
        <v>8718</v>
      </c>
      <c r="Z2727" s="246">
        <v>2094.62</v>
      </c>
    </row>
    <row r="2728" spans="1:26" ht="14.5" x14ac:dyDescent="0.35">
      <c r="A2728" s="259" t="s">
        <v>14722</v>
      </c>
      <c r="B2728" s="259"/>
      <c r="C2728" s="260">
        <v>149878.38</v>
      </c>
      <c r="E2728" s="239" t="s">
        <v>4781</v>
      </c>
      <c r="F2728" s="239"/>
      <c r="G2728" s="240">
        <v>97517.47</v>
      </c>
      <c r="M2728" s="261" t="s">
        <v>47629</v>
      </c>
      <c r="N2728" s="262">
        <v>30000</v>
      </c>
      <c r="P2728" s="243" t="s">
        <v>19158</v>
      </c>
      <c r="Q2728" s="244">
        <v>199938.36</v>
      </c>
      <c r="R2728" s="104"/>
      <c r="S2728" s="235" t="s">
        <v>16087</v>
      </c>
      <c r="T2728" s="236">
        <v>1991.6</v>
      </c>
      <c r="V2728" s="266" t="s">
        <v>14802</v>
      </c>
      <c r="W2728" s="267">
        <v>149878.38</v>
      </c>
      <c r="Y2728" s="245" t="s">
        <v>8971</v>
      </c>
      <c r="Z2728" s="246">
        <v>165.99</v>
      </c>
    </row>
    <row r="2729" spans="1:26" ht="14.5" x14ac:dyDescent="0.35">
      <c r="A2729" s="259" t="s">
        <v>14723</v>
      </c>
      <c r="B2729" s="259"/>
      <c r="C2729" s="260">
        <v>5619.35</v>
      </c>
      <c r="E2729" s="239" t="s">
        <v>4782</v>
      </c>
      <c r="F2729" s="239"/>
      <c r="G2729" s="240">
        <v>33284</v>
      </c>
      <c r="M2729" s="261" t="s">
        <v>53008</v>
      </c>
      <c r="N2729" s="262">
        <v>94405</v>
      </c>
      <c r="P2729" s="243" t="s">
        <v>19159</v>
      </c>
      <c r="Q2729" s="244">
        <v>219685.36</v>
      </c>
      <c r="R2729" s="104"/>
      <c r="S2729" s="235" t="s">
        <v>34600</v>
      </c>
      <c r="T2729" s="236">
        <v>6695.98</v>
      </c>
      <c r="V2729" s="266" t="s">
        <v>14803</v>
      </c>
      <c r="W2729" s="267">
        <v>5619.35</v>
      </c>
      <c r="Y2729" s="245" t="s">
        <v>9248</v>
      </c>
      <c r="Z2729" s="246">
        <v>15940</v>
      </c>
    </row>
    <row r="2730" spans="1:26" ht="14.5" x14ac:dyDescent="0.35">
      <c r="A2730" s="259" t="s">
        <v>14724</v>
      </c>
      <c r="B2730" s="259"/>
      <c r="C2730" s="260">
        <v>67729.63</v>
      </c>
      <c r="E2730" s="239" t="s">
        <v>3379</v>
      </c>
      <c r="F2730" s="239"/>
      <c r="G2730" s="240">
        <v>105597.72</v>
      </c>
      <c r="M2730" s="261" t="s">
        <v>55939</v>
      </c>
      <c r="N2730" s="262">
        <v>842.43</v>
      </c>
      <c r="P2730" s="243" t="s">
        <v>19160</v>
      </c>
      <c r="Q2730" s="244">
        <v>239.76</v>
      </c>
      <c r="R2730" s="104"/>
      <c r="S2730" s="235" t="s">
        <v>34601</v>
      </c>
      <c r="T2730" s="236">
        <v>496.45</v>
      </c>
      <c r="V2730" s="266" t="s">
        <v>14804</v>
      </c>
      <c r="W2730" s="267">
        <v>67729.63</v>
      </c>
      <c r="Y2730" s="245" t="s">
        <v>9910</v>
      </c>
      <c r="Z2730" s="246">
        <v>4302</v>
      </c>
    </row>
    <row r="2731" spans="1:26" ht="14.5" x14ac:dyDescent="0.35">
      <c r="A2731" s="259" t="s">
        <v>14725</v>
      </c>
      <c r="B2731" s="259"/>
      <c r="C2731" s="260">
        <v>8690.34</v>
      </c>
      <c r="E2731" s="239" t="s">
        <v>3271</v>
      </c>
      <c r="F2731" s="239"/>
      <c r="G2731" s="240">
        <v>637.32000000000005</v>
      </c>
      <c r="M2731" s="261" t="s">
        <v>53009</v>
      </c>
      <c r="N2731" s="262">
        <v>25344</v>
      </c>
      <c r="P2731" s="243" t="s">
        <v>19161</v>
      </c>
      <c r="Q2731" s="244">
        <v>627.53</v>
      </c>
      <c r="R2731" s="104"/>
      <c r="S2731" s="235" t="s">
        <v>34602</v>
      </c>
      <c r="T2731" s="236">
        <v>1319.11</v>
      </c>
      <c r="V2731" s="266" t="s">
        <v>14805</v>
      </c>
      <c r="W2731" s="267">
        <v>8690.34</v>
      </c>
      <c r="Y2731" s="245" t="s">
        <v>10226</v>
      </c>
      <c r="Z2731" s="246">
        <v>33184.58</v>
      </c>
    </row>
    <row r="2732" spans="1:26" ht="14.5" x14ac:dyDescent="0.35">
      <c r="A2732" s="259" t="s">
        <v>14726</v>
      </c>
      <c r="B2732" s="259"/>
      <c r="C2732" s="260">
        <v>109177.32</v>
      </c>
      <c r="E2732" s="239" t="s">
        <v>3272</v>
      </c>
      <c r="F2732" s="239"/>
      <c r="G2732" s="240">
        <v>1410954.69</v>
      </c>
      <c r="M2732" s="261" t="s">
        <v>47630</v>
      </c>
      <c r="N2732" s="262">
        <v>609728.28</v>
      </c>
      <c r="P2732" s="243" t="s">
        <v>19162</v>
      </c>
      <c r="Q2732" s="244">
        <v>66.349999999999994</v>
      </c>
      <c r="R2732" s="104"/>
      <c r="S2732" s="235" t="s">
        <v>34603</v>
      </c>
      <c r="T2732" s="236">
        <v>1461.41</v>
      </c>
      <c r="V2732" s="266" t="s">
        <v>14806</v>
      </c>
      <c r="W2732" s="267">
        <v>109177.32</v>
      </c>
      <c r="Y2732" s="245" t="s">
        <v>12483</v>
      </c>
      <c r="Z2732" s="246">
        <v>2660</v>
      </c>
    </row>
    <row r="2733" spans="1:26" ht="14.5" x14ac:dyDescent="0.35">
      <c r="A2733" s="259" t="s">
        <v>14729</v>
      </c>
      <c r="B2733" s="259"/>
      <c r="C2733" s="260">
        <v>9696.68</v>
      </c>
      <c r="E2733" s="239" t="s">
        <v>3380</v>
      </c>
      <c r="F2733" s="239"/>
      <c r="G2733" s="240">
        <v>168364.98</v>
      </c>
      <c r="M2733" s="261" t="s">
        <v>47631</v>
      </c>
      <c r="N2733" s="262">
        <v>46753.72</v>
      </c>
      <c r="P2733" s="243" t="s">
        <v>19163</v>
      </c>
      <c r="Q2733" s="244">
        <v>188.03</v>
      </c>
      <c r="R2733" s="104"/>
      <c r="S2733" s="235" t="s">
        <v>34604</v>
      </c>
      <c r="T2733" s="236">
        <v>7727.72</v>
      </c>
      <c r="V2733" s="266" t="s">
        <v>14809</v>
      </c>
      <c r="W2733" s="267">
        <v>9696.68</v>
      </c>
      <c r="Y2733" s="245" t="s">
        <v>10535</v>
      </c>
      <c r="Z2733" s="246">
        <v>7147</v>
      </c>
    </row>
    <row r="2734" spans="1:26" ht="14.5" x14ac:dyDescent="0.35">
      <c r="A2734" s="259" t="s">
        <v>14730</v>
      </c>
      <c r="B2734" s="259"/>
      <c r="C2734" s="260">
        <v>8567</v>
      </c>
      <c r="E2734" s="239" t="s">
        <v>3273</v>
      </c>
      <c r="F2734" s="239"/>
      <c r="G2734" s="240">
        <v>9680948.9299999997</v>
      </c>
      <c r="M2734" s="261" t="s">
        <v>45067</v>
      </c>
      <c r="N2734" s="262">
        <v>106622.36</v>
      </c>
      <c r="P2734" s="243" t="s">
        <v>19164</v>
      </c>
      <c r="Q2734" s="244">
        <v>165</v>
      </c>
      <c r="R2734" s="104"/>
      <c r="S2734" s="235" t="s">
        <v>34605</v>
      </c>
      <c r="T2734" s="236">
        <v>50754.33</v>
      </c>
      <c r="V2734" s="266" t="s">
        <v>14810</v>
      </c>
      <c r="W2734" s="267">
        <v>8567</v>
      </c>
      <c r="Y2734" s="245" t="s">
        <v>12943</v>
      </c>
      <c r="Z2734" s="246">
        <v>5211</v>
      </c>
    </row>
    <row r="2735" spans="1:26" ht="14.5" x14ac:dyDescent="0.35">
      <c r="A2735" s="259" t="s">
        <v>14731</v>
      </c>
      <c r="B2735" s="259"/>
      <c r="C2735" s="260">
        <v>236673.5</v>
      </c>
      <c r="E2735" s="239" t="s">
        <v>3381</v>
      </c>
      <c r="F2735" s="239"/>
      <c r="G2735" s="240">
        <v>168613.98</v>
      </c>
      <c r="M2735" s="261" t="s">
        <v>45068</v>
      </c>
      <c r="N2735" s="262">
        <v>7917.64</v>
      </c>
      <c r="P2735" s="243" t="s">
        <v>19165</v>
      </c>
      <c r="Q2735" s="244">
        <v>31.7</v>
      </c>
      <c r="R2735" s="104"/>
      <c r="S2735" s="235" t="s">
        <v>16088</v>
      </c>
      <c r="T2735" s="236">
        <v>2876.63</v>
      </c>
      <c r="V2735" s="266" t="s">
        <v>14811</v>
      </c>
      <c r="W2735" s="267">
        <v>236673.5</v>
      </c>
      <c r="Y2735" s="245" t="s">
        <v>13239</v>
      </c>
      <c r="Z2735" s="246">
        <v>13256.81</v>
      </c>
    </row>
    <row r="2736" spans="1:26" ht="14.5" x14ac:dyDescent="0.35">
      <c r="A2736" s="259" t="s">
        <v>14733</v>
      </c>
      <c r="B2736" s="259"/>
      <c r="C2736" s="260">
        <v>92080.3</v>
      </c>
      <c r="E2736" s="239" t="s">
        <v>3382</v>
      </c>
      <c r="F2736" s="239"/>
      <c r="G2736" s="240">
        <v>127221.93</v>
      </c>
      <c r="M2736" s="261" t="s">
        <v>45069</v>
      </c>
      <c r="N2736" s="262">
        <v>8141.55</v>
      </c>
      <c r="P2736" s="243" t="s">
        <v>19166</v>
      </c>
      <c r="Q2736" s="244">
        <v>59430</v>
      </c>
      <c r="R2736" s="104"/>
      <c r="S2736" s="235" t="s">
        <v>28308</v>
      </c>
      <c r="T2736" s="236">
        <v>6695.98</v>
      </c>
      <c r="V2736" s="266" t="s">
        <v>14813</v>
      </c>
      <c r="W2736" s="267">
        <v>92080.3</v>
      </c>
      <c r="Y2736" s="245" t="s">
        <v>10811</v>
      </c>
      <c r="Z2736" s="246">
        <v>112107.01</v>
      </c>
    </row>
    <row r="2737" spans="1:26" ht="14.5" x14ac:dyDescent="0.35">
      <c r="A2737" s="259" t="s">
        <v>14735</v>
      </c>
      <c r="B2737" s="259"/>
      <c r="C2737" s="260">
        <v>6304.92</v>
      </c>
      <c r="E2737" s="239" t="s">
        <v>3383</v>
      </c>
      <c r="F2737" s="239"/>
      <c r="G2737" s="240">
        <v>83526.850000000006</v>
      </c>
      <c r="M2737" s="261" t="s">
        <v>53010</v>
      </c>
      <c r="N2737" s="262">
        <v>1000</v>
      </c>
      <c r="P2737" s="243" t="s">
        <v>19167</v>
      </c>
      <c r="Q2737" s="244">
        <v>49351.86</v>
      </c>
      <c r="R2737" s="104"/>
      <c r="S2737" s="235" t="s">
        <v>16089</v>
      </c>
      <c r="T2737" s="236">
        <v>6365.31</v>
      </c>
      <c r="V2737" s="266" t="s">
        <v>14815</v>
      </c>
      <c r="W2737" s="267">
        <v>6304.92</v>
      </c>
      <c r="Y2737" s="245" t="s">
        <v>7636</v>
      </c>
      <c r="Z2737" s="246">
        <v>10704.25</v>
      </c>
    </row>
    <row r="2738" spans="1:26" ht="14.5" x14ac:dyDescent="0.35">
      <c r="A2738" s="259" t="s">
        <v>14736</v>
      </c>
      <c r="B2738" s="259"/>
      <c r="C2738" s="260">
        <v>65057.22</v>
      </c>
      <c r="E2738" s="239" t="s">
        <v>4783</v>
      </c>
      <c r="F2738" s="239"/>
      <c r="G2738" s="240">
        <v>23622</v>
      </c>
      <c r="M2738" s="261" t="s">
        <v>53011</v>
      </c>
      <c r="N2738" s="262">
        <v>593</v>
      </c>
      <c r="P2738" s="243" t="s">
        <v>19168</v>
      </c>
      <c r="Q2738" s="244">
        <v>32866.269999999997</v>
      </c>
      <c r="R2738" s="104"/>
      <c r="S2738" s="235" t="s">
        <v>16090</v>
      </c>
      <c r="T2738" s="236">
        <v>4833.8999999999996</v>
      </c>
      <c r="V2738" s="266" t="s">
        <v>14816</v>
      </c>
      <c r="W2738" s="267">
        <v>65057.22</v>
      </c>
      <c r="Y2738" s="245" t="s">
        <v>10227</v>
      </c>
      <c r="Z2738" s="246">
        <v>33342.6</v>
      </c>
    </row>
    <row r="2739" spans="1:26" ht="14.5" x14ac:dyDescent="0.35">
      <c r="A2739" s="259" t="s">
        <v>14737</v>
      </c>
      <c r="B2739" s="259"/>
      <c r="C2739" s="260">
        <v>15556.54</v>
      </c>
      <c r="E2739" s="239" t="s">
        <v>3384</v>
      </c>
      <c r="F2739" s="239"/>
      <c r="G2739" s="240">
        <v>145648</v>
      </c>
      <c r="M2739" s="261" t="s">
        <v>50017</v>
      </c>
      <c r="N2739" s="262">
        <v>13680</v>
      </c>
      <c r="P2739" s="243" t="s">
        <v>19169</v>
      </c>
      <c r="Q2739" s="244">
        <v>4086.19</v>
      </c>
      <c r="R2739" s="104"/>
      <c r="S2739" s="235" t="s">
        <v>16091</v>
      </c>
      <c r="T2739" s="236">
        <v>10973.4</v>
      </c>
      <c r="V2739" s="266" t="s">
        <v>14817</v>
      </c>
      <c r="W2739" s="267">
        <v>15556.54</v>
      </c>
      <c r="Y2739" s="245" t="s">
        <v>10812</v>
      </c>
      <c r="Z2739" s="246">
        <v>44046.85</v>
      </c>
    </row>
    <row r="2740" spans="1:26" ht="14.5" x14ac:dyDescent="0.35">
      <c r="A2740" s="259" t="s">
        <v>14739</v>
      </c>
      <c r="B2740" s="259"/>
      <c r="C2740" s="260">
        <v>104716.12</v>
      </c>
      <c r="E2740" s="239" t="s">
        <v>3385</v>
      </c>
      <c r="F2740" s="239"/>
      <c r="G2740" s="240">
        <v>1654638.06</v>
      </c>
      <c r="M2740" s="261" t="s">
        <v>50018</v>
      </c>
      <c r="N2740" s="262">
        <v>1046</v>
      </c>
      <c r="P2740" s="243" t="s">
        <v>19170</v>
      </c>
      <c r="Q2740" s="244">
        <v>4831.6400000000003</v>
      </c>
      <c r="R2740" s="104"/>
      <c r="S2740" s="235" t="s">
        <v>16092</v>
      </c>
      <c r="T2740" s="236">
        <v>2248.92</v>
      </c>
      <c r="V2740" s="266" t="s">
        <v>14819</v>
      </c>
      <c r="W2740" s="267">
        <v>104716.12</v>
      </c>
      <c r="Y2740" s="245" t="s">
        <v>7637</v>
      </c>
      <c r="Z2740" s="246">
        <v>11636.06</v>
      </c>
    </row>
    <row r="2741" spans="1:26" ht="14.5" x14ac:dyDescent="0.35">
      <c r="A2741" s="259" t="s">
        <v>14740</v>
      </c>
      <c r="B2741" s="259"/>
      <c r="C2741" s="260">
        <v>15589.89</v>
      </c>
      <c r="E2741" s="239" t="s">
        <v>3274</v>
      </c>
      <c r="F2741" s="239"/>
      <c r="G2741" s="240">
        <v>22240.31</v>
      </c>
      <c r="M2741" s="261" t="s">
        <v>42984</v>
      </c>
      <c r="N2741" s="262">
        <v>56939.82</v>
      </c>
      <c r="P2741" s="243" t="s">
        <v>19171</v>
      </c>
      <c r="Q2741" s="244">
        <v>56688.57</v>
      </c>
      <c r="R2741" s="104"/>
      <c r="S2741" s="235" t="s">
        <v>16093</v>
      </c>
      <c r="T2741" s="236">
        <v>4092.07</v>
      </c>
      <c r="V2741" s="266" t="s">
        <v>14820</v>
      </c>
      <c r="W2741" s="267">
        <v>15589.89</v>
      </c>
      <c r="Y2741" s="245" t="s">
        <v>8040</v>
      </c>
      <c r="Z2741" s="246">
        <v>243</v>
      </c>
    </row>
    <row r="2742" spans="1:26" ht="14.5" x14ac:dyDescent="0.35">
      <c r="A2742" s="259" t="s">
        <v>14741</v>
      </c>
      <c r="B2742" s="259"/>
      <c r="C2742" s="260">
        <v>604.89</v>
      </c>
      <c r="E2742" s="239" t="s">
        <v>3386</v>
      </c>
      <c r="F2742" s="239"/>
      <c r="G2742" s="240">
        <v>7058253.3899999997</v>
      </c>
      <c r="M2742" s="261" t="s">
        <v>42985</v>
      </c>
      <c r="N2742" s="262">
        <v>11111.1</v>
      </c>
      <c r="P2742" s="243" t="s">
        <v>19172</v>
      </c>
      <c r="Q2742" s="244">
        <v>13482.79</v>
      </c>
      <c r="R2742" s="104"/>
      <c r="S2742" s="235" t="s">
        <v>16094</v>
      </c>
      <c r="T2742" s="236">
        <v>4062.36</v>
      </c>
      <c r="V2742" s="266" t="s">
        <v>14821</v>
      </c>
      <c r="W2742" s="267">
        <v>604.89</v>
      </c>
      <c r="Y2742" s="245" t="s">
        <v>8317</v>
      </c>
      <c r="Z2742" s="246">
        <v>13303</v>
      </c>
    </row>
    <row r="2743" spans="1:26" ht="14.5" x14ac:dyDescent="0.35">
      <c r="A2743" s="259" t="s">
        <v>14742</v>
      </c>
      <c r="B2743" s="259"/>
      <c r="C2743" s="260">
        <v>144807.76999999999</v>
      </c>
      <c r="E2743" s="239" t="s">
        <v>3387</v>
      </c>
      <c r="F2743" s="239"/>
      <c r="G2743" s="240">
        <v>107566</v>
      </c>
      <c r="M2743" s="261" t="s">
        <v>42986</v>
      </c>
      <c r="N2743" s="262">
        <v>5118.13</v>
      </c>
      <c r="P2743" s="243" t="s">
        <v>19173</v>
      </c>
      <c r="Q2743" s="244">
        <v>627.53</v>
      </c>
      <c r="R2743" s="104"/>
      <c r="S2743" s="235" t="s">
        <v>16095</v>
      </c>
      <c r="T2743" s="236">
        <v>346.84</v>
      </c>
      <c r="V2743" s="266" t="s">
        <v>14822</v>
      </c>
      <c r="W2743" s="267">
        <v>144807.76999999999</v>
      </c>
      <c r="Y2743" s="245" t="s">
        <v>8719</v>
      </c>
      <c r="Z2743" s="246">
        <v>10274</v>
      </c>
    </row>
    <row r="2744" spans="1:26" ht="14.5" x14ac:dyDescent="0.35">
      <c r="A2744" s="259" t="s">
        <v>14743</v>
      </c>
      <c r="B2744" s="259"/>
      <c r="C2744" s="260">
        <v>80608.850000000006</v>
      </c>
      <c r="E2744" s="239" t="s">
        <v>4785</v>
      </c>
      <c r="F2744" s="239"/>
      <c r="G2744" s="240">
        <v>26843</v>
      </c>
      <c r="M2744" s="261" t="s">
        <v>42987</v>
      </c>
      <c r="N2744" s="262">
        <v>1200</v>
      </c>
      <c r="P2744" s="243" t="s">
        <v>19174</v>
      </c>
      <c r="Q2744" s="244">
        <v>41889.480000000003</v>
      </c>
      <c r="R2744" s="104"/>
      <c r="S2744" s="235" t="s">
        <v>28317</v>
      </c>
      <c r="T2744" s="236">
        <v>7727.72</v>
      </c>
      <c r="V2744" s="266" t="s">
        <v>14823</v>
      </c>
      <c r="W2744" s="267">
        <v>80608.850000000006</v>
      </c>
      <c r="Y2744" s="245" t="s">
        <v>9630</v>
      </c>
      <c r="Z2744" s="246">
        <v>750</v>
      </c>
    </row>
    <row r="2745" spans="1:26" ht="14.5" x14ac:dyDescent="0.35">
      <c r="A2745" s="259" t="s">
        <v>14744</v>
      </c>
      <c r="B2745" s="259"/>
      <c r="C2745" s="260">
        <v>199559.53</v>
      </c>
      <c r="E2745" s="239" t="s">
        <v>3275</v>
      </c>
      <c r="F2745" s="239"/>
      <c r="G2745" s="240">
        <v>183</v>
      </c>
      <c r="M2745" s="261" t="s">
        <v>51134</v>
      </c>
      <c r="N2745" s="262">
        <v>8000</v>
      </c>
      <c r="P2745" s="243" t="s">
        <v>19175</v>
      </c>
      <c r="Q2745" s="244">
        <v>23663.15</v>
      </c>
      <c r="R2745" s="104"/>
      <c r="S2745" s="235" t="s">
        <v>16096</v>
      </c>
      <c r="T2745" s="236">
        <v>1991.6</v>
      </c>
      <c r="V2745" s="266" t="s">
        <v>14824</v>
      </c>
      <c r="W2745" s="267">
        <v>199559.53</v>
      </c>
      <c r="Y2745" s="245" t="s">
        <v>9911</v>
      </c>
      <c r="Z2745" s="246">
        <v>1422</v>
      </c>
    </row>
    <row r="2746" spans="1:26" ht="14.5" x14ac:dyDescent="0.35">
      <c r="A2746" s="259" t="s">
        <v>14746</v>
      </c>
      <c r="B2746" s="259"/>
      <c r="C2746" s="260">
        <v>118021</v>
      </c>
      <c r="E2746" s="239" t="s">
        <v>3388</v>
      </c>
      <c r="F2746" s="239"/>
      <c r="G2746" s="240">
        <v>236187.31</v>
      </c>
      <c r="M2746" s="261" t="s">
        <v>51135</v>
      </c>
      <c r="N2746" s="262">
        <v>612.02</v>
      </c>
      <c r="P2746" s="243" t="s">
        <v>19176</v>
      </c>
      <c r="Q2746" s="244">
        <v>16600</v>
      </c>
      <c r="R2746" s="104"/>
      <c r="S2746" s="235" t="s">
        <v>34606</v>
      </c>
      <c r="T2746" s="236">
        <v>50754.33</v>
      </c>
      <c r="V2746" s="266" t="s">
        <v>14826</v>
      </c>
      <c r="W2746" s="267">
        <v>118021</v>
      </c>
      <c r="Y2746" s="245" t="s">
        <v>10228</v>
      </c>
      <c r="Z2746" s="246">
        <v>37843.01</v>
      </c>
    </row>
    <row r="2747" spans="1:26" ht="14.5" x14ac:dyDescent="0.35">
      <c r="A2747" s="259" t="s">
        <v>14747</v>
      </c>
      <c r="B2747" s="259"/>
      <c r="C2747" s="260">
        <v>16136.45</v>
      </c>
      <c r="E2747" s="239" t="s">
        <v>3276</v>
      </c>
      <c r="F2747" s="239"/>
      <c r="G2747" s="240">
        <v>319040.2</v>
      </c>
      <c r="M2747" s="261" t="s">
        <v>47632</v>
      </c>
      <c r="N2747" s="262">
        <v>36941</v>
      </c>
      <c r="P2747" s="243" t="s">
        <v>19177</v>
      </c>
      <c r="Q2747" s="244">
        <v>195699</v>
      </c>
      <c r="R2747" s="104"/>
      <c r="S2747" s="235" t="s">
        <v>34607</v>
      </c>
      <c r="T2747" s="236">
        <v>260535.27</v>
      </c>
      <c r="V2747" s="266" t="s">
        <v>14827</v>
      </c>
      <c r="W2747" s="267">
        <v>16136.45</v>
      </c>
      <c r="Y2747" s="245" t="s">
        <v>10409</v>
      </c>
      <c r="Z2747" s="246">
        <v>898</v>
      </c>
    </row>
    <row r="2748" spans="1:26" ht="14.5" x14ac:dyDescent="0.35">
      <c r="A2748" s="259" t="s">
        <v>14748</v>
      </c>
      <c r="B2748" s="259"/>
      <c r="C2748" s="260">
        <v>61991.43</v>
      </c>
      <c r="E2748" s="239" t="s">
        <v>3389</v>
      </c>
      <c r="F2748" s="239"/>
      <c r="G2748" s="240">
        <v>320305.21999999997</v>
      </c>
      <c r="M2748" s="261" t="s">
        <v>47633</v>
      </c>
      <c r="N2748" s="262">
        <v>2907</v>
      </c>
      <c r="P2748" s="243" t="s">
        <v>19178</v>
      </c>
      <c r="Q2748" s="244">
        <v>7700</v>
      </c>
      <c r="R2748" s="104"/>
      <c r="S2748" s="235" t="s">
        <v>34608</v>
      </c>
      <c r="T2748" s="236">
        <v>19930.95</v>
      </c>
      <c r="V2748" s="266" t="s">
        <v>14828</v>
      </c>
      <c r="W2748" s="267">
        <v>61991.43</v>
      </c>
      <c r="Y2748" s="245" t="s">
        <v>10813</v>
      </c>
      <c r="Z2748" s="246">
        <v>76369.070000000007</v>
      </c>
    </row>
    <row r="2749" spans="1:26" ht="14.5" x14ac:dyDescent="0.35">
      <c r="A2749" s="259" t="s">
        <v>14749</v>
      </c>
      <c r="B2749" s="259"/>
      <c r="C2749" s="260">
        <v>35395.949999999997</v>
      </c>
      <c r="E2749" s="239" t="s">
        <v>3390</v>
      </c>
      <c r="F2749" s="239"/>
      <c r="G2749" s="240">
        <v>22191</v>
      </c>
      <c r="M2749" s="261" t="s">
        <v>47634</v>
      </c>
      <c r="N2749" s="262">
        <v>108671.86</v>
      </c>
      <c r="P2749" s="243" t="s">
        <v>15162</v>
      </c>
      <c r="Q2749" s="244">
        <v>33435.53</v>
      </c>
      <c r="R2749" s="104"/>
      <c r="S2749" s="235" t="s">
        <v>34609</v>
      </c>
      <c r="T2749" s="236">
        <v>51325.43</v>
      </c>
      <c r="V2749" s="266" t="s">
        <v>14829</v>
      </c>
      <c r="W2749" s="267">
        <v>35395.949999999997</v>
      </c>
      <c r="Y2749" s="245" t="s">
        <v>7638</v>
      </c>
      <c r="Z2749" s="246">
        <v>15411</v>
      </c>
    </row>
    <row r="2750" spans="1:26" ht="14.5" x14ac:dyDescent="0.35">
      <c r="A2750" s="259" t="s">
        <v>14750</v>
      </c>
      <c r="B2750" s="259"/>
      <c r="C2750" s="260">
        <v>95731.59</v>
      </c>
      <c r="E2750" s="239" t="s">
        <v>3277</v>
      </c>
      <c r="F2750" s="239"/>
      <c r="G2750" s="240">
        <v>952655.6</v>
      </c>
      <c r="M2750" s="261" t="s">
        <v>47635</v>
      </c>
      <c r="N2750" s="262">
        <v>8296.14</v>
      </c>
      <c r="P2750" s="243" t="s">
        <v>19179</v>
      </c>
      <c r="Q2750" s="244">
        <v>95579.57</v>
      </c>
      <c r="R2750" s="104"/>
      <c r="S2750" s="235" t="s">
        <v>34610</v>
      </c>
      <c r="T2750" s="236">
        <v>27023.46</v>
      </c>
      <c r="V2750" s="266" t="s">
        <v>14830</v>
      </c>
      <c r="W2750" s="267">
        <v>95731.59</v>
      </c>
      <c r="Y2750" s="245" t="s">
        <v>8041</v>
      </c>
      <c r="Z2750" s="246">
        <v>425</v>
      </c>
    </row>
    <row r="2751" spans="1:26" ht="14.5" x14ac:dyDescent="0.35">
      <c r="A2751" s="259" t="s">
        <v>14751</v>
      </c>
      <c r="B2751" s="259"/>
      <c r="C2751" s="260">
        <v>152947.07</v>
      </c>
      <c r="E2751" s="239" t="s">
        <v>3391</v>
      </c>
      <c r="F2751" s="239"/>
      <c r="G2751" s="240">
        <v>19540132.73</v>
      </c>
      <c r="M2751" s="261" t="s">
        <v>19221</v>
      </c>
      <c r="N2751" s="262">
        <v>803.94</v>
      </c>
      <c r="P2751" s="243" t="s">
        <v>19180</v>
      </c>
      <c r="Q2751" s="244">
        <v>14103.32</v>
      </c>
      <c r="R2751" s="104"/>
      <c r="S2751" s="235" t="s">
        <v>34611</v>
      </c>
      <c r="T2751" s="236">
        <v>47733.71</v>
      </c>
      <c r="V2751" s="266" t="s">
        <v>14831</v>
      </c>
      <c r="W2751" s="267">
        <v>152947.07</v>
      </c>
      <c r="Y2751" s="245" t="s">
        <v>8720</v>
      </c>
      <c r="Z2751" s="246">
        <v>10061</v>
      </c>
    </row>
    <row r="2752" spans="1:26" ht="14.5" x14ac:dyDescent="0.35">
      <c r="A2752" s="259" t="s">
        <v>14752</v>
      </c>
      <c r="B2752" s="259"/>
      <c r="C2752" s="260">
        <v>47268.76</v>
      </c>
      <c r="E2752" s="239" t="s">
        <v>3392</v>
      </c>
      <c r="F2752" s="239"/>
      <c r="G2752" s="240">
        <v>10766.32</v>
      </c>
      <c r="M2752" s="261" t="s">
        <v>53012</v>
      </c>
      <c r="N2752" s="262">
        <v>807</v>
      </c>
      <c r="P2752" s="243" t="s">
        <v>19181</v>
      </c>
      <c r="Q2752" s="244">
        <v>2836</v>
      </c>
      <c r="R2752" s="104"/>
      <c r="S2752" s="235" t="s">
        <v>34612</v>
      </c>
      <c r="T2752" s="236">
        <v>193969.47</v>
      </c>
      <c r="V2752" s="266" t="s">
        <v>14832</v>
      </c>
      <c r="W2752" s="267">
        <v>47268.76</v>
      </c>
      <c r="Y2752" s="245" t="s">
        <v>9249</v>
      </c>
      <c r="Z2752" s="246">
        <v>6863</v>
      </c>
    </row>
    <row r="2753" spans="1:26" ht="14.5" x14ac:dyDescent="0.35">
      <c r="A2753" s="259" t="s">
        <v>14753</v>
      </c>
      <c r="B2753" s="259"/>
      <c r="C2753" s="260">
        <v>51252.13</v>
      </c>
      <c r="E2753" s="239" t="s">
        <v>3278</v>
      </c>
      <c r="F2753" s="239"/>
      <c r="G2753" s="240">
        <v>77716</v>
      </c>
      <c r="M2753" s="261" t="s">
        <v>53013</v>
      </c>
      <c r="N2753" s="262">
        <v>12267.96</v>
      </c>
      <c r="P2753" s="243" t="s">
        <v>19182</v>
      </c>
      <c r="Q2753" s="244">
        <v>370057.31</v>
      </c>
      <c r="R2753" s="104"/>
      <c r="S2753" s="235" t="s">
        <v>34613</v>
      </c>
      <c r="T2753" s="236">
        <v>33180.699999999997</v>
      </c>
      <c r="V2753" s="266" t="s">
        <v>14833</v>
      </c>
      <c r="W2753" s="267">
        <v>51252.13</v>
      </c>
      <c r="Y2753" s="245" t="s">
        <v>11980</v>
      </c>
      <c r="Z2753" s="246">
        <v>2073</v>
      </c>
    </row>
    <row r="2754" spans="1:26" ht="14.5" x14ac:dyDescent="0.35">
      <c r="A2754" s="259" t="s">
        <v>14754</v>
      </c>
      <c r="B2754" s="259"/>
      <c r="C2754" s="260">
        <v>136272.62</v>
      </c>
      <c r="E2754" s="239" t="s">
        <v>3393</v>
      </c>
      <c r="F2754" s="239"/>
      <c r="G2754" s="240">
        <v>80162</v>
      </c>
      <c r="M2754" s="261" t="s">
        <v>53014</v>
      </c>
      <c r="N2754" s="262">
        <v>939.04</v>
      </c>
      <c r="P2754" s="243" t="s">
        <v>19183</v>
      </c>
      <c r="Q2754" s="244">
        <v>26600</v>
      </c>
      <c r="R2754" s="104"/>
      <c r="S2754" s="235" t="s">
        <v>28426</v>
      </c>
      <c r="T2754" s="236">
        <v>260535.27</v>
      </c>
      <c r="V2754" s="266" t="s">
        <v>14834</v>
      </c>
      <c r="W2754" s="267">
        <v>136272.62</v>
      </c>
      <c r="Y2754" s="245" t="s">
        <v>10325</v>
      </c>
      <c r="Z2754" s="246">
        <v>16385</v>
      </c>
    </row>
    <row r="2755" spans="1:26" ht="14.5" x14ac:dyDescent="0.35">
      <c r="A2755" s="259" t="s">
        <v>14758</v>
      </c>
      <c r="B2755" s="259"/>
      <c r="C2755" s="260">
        <v>153647.76999999999</v>
      </c>
      <c r="E2755" s="239" t="s">
        <v>3394</v>
      </c>
      <c r="F2755" s="239"/>
      <c r="G2755" s="240">
        <v>238689</v>
      </c>
      <c r="M2755" s="261" t="s">
        <v>53015</v>
      </c>
      <c r="N2755" s="262">
        <v>6125.04</v>
      </c>
      <c r="P2755" s="243" t="s">
        <v>19184</v>
      </c>
      <c r="Q2755" s="244">
        <v>3102.93</v>
      </c>
      <c r="R2755" s="104"/>
      <c r="S2755" s="235" t="s">
        <v>28433</v>
      </c>
      <c r="T2755" s="236">
        <v>19930.95</v>
      </c>
      <c r="V2755" s="266" t="s">
        <v>14838</v>
      </c>
      <c r="W2755" s="267">
        <v>153647.76999999999</v>
      </c>
      <c r="Y2755" s="245" t="s">
        <v>10475</v>
      </c>
      <c r="Z2755" s="246">
        <v>1162.6400000000001</v>
      </c>
    </row>
    <row r="2756" spans="1:26" ht="14.5" x14ac:dyDescent="0.35">
      <c r="A2756" s="259" t="s">
        <v>14759</v>
      </c>
      <c r="B2756" s="259"/>
      <c r="C2756" s="260">
        <v>8446.36</v>
      </c>
      <c r="E2756" s="239" t="s">
        <v>3395</v>
      </c>
      <c r="F2756" s="239"/>
      <c r="G2756" s="240">
        <v>210187.09</v>
      </c>
      <c r="M2756" s="261" t="s">
        <v>53016</v>
      </c>
      <c r="N2756" s="262">
        <v>468.96</v>
      </c>
      <c r="P2756" s="243" t="s">
        <v>19185</v>
      </c>
      <c r="Q2756" s="244">
        <v>27290.38</v>
      </c>
      <c r="R2756" s="104"/>
      <c r="S2756" s="235" t="s">
        <v>28434</v>
      </c>
      <c r="T2756" s="236">
        <v>51325.43</v>
      </c>
      <c r="V2756" s="266" t="s">
        <v>14839</v>
      </c>
      <c r="W2756" s="267">
        <v>8446.36</v>
      </c>
      <c r="Y2756" s="245" t="s">
        <v>10814</v>
      </c>
      <c r="Z2756" s="246">
        <v>52380.639999999999</v>
      </c>
    </row>
    <row r="2757" spans="1:26" ht="14.5" x14ac:dyDescent="0.35">
      <c r="A2757" s="259" t="s">
        <v>14761</v>
      </c>
      <c r="B2757" s="259"/>
      <c r="C2757" s="260">
        <v>107054.44</v>
      </c>
      <c r="E2757" s="239" t="s">
        <v>3396</v>
      </c>
      <c r="F2757" s="239"/>
      <c r="G2757" s="240">
        <v>587.14</v>
      </c>
      <c r="M2757" s="261" t="s">
        <v>50019</v>
      </c>
      <c r="N2757" s="262">
        <v>35684</v>
      </c>
      <c r="P2757" s="243" t="s">
        <v>15163</v>
      </c>
      <c r="Q2757" s="244">
        <v>868599.65</v>
      </c>
      <c r="R2757" s="104"/>
      <c r="S2757" s="235" t="s">
        <v>28435</v>
      </c>
      <c r="T2757" s="236">
        <v>27023.46</v>
      </c>
      <c r="V2757" s="266" t="s">
        <v>14841</v>
      </c>
      <c r="W2757" s="267">
        <v>107054.44</v>
      </c>
      <c r="Y2757" s="245" t="s">
        <v>7639</v>
      </c>
      <c r="Z2757" s="246">
        <v>44865.36</v>
      </c>
    </row>
    <row r="2758" spans="1:26" ht="14.5" x14ac:dyDescent="0.35">
      <c r="A2758" s="259" t="s">
        <v>14762</v>
      </c>
      <c r="B2758" s="259"/>
      <c r="C2758" s="260">
        <v>212291.65</v>
      </c>
      <c r="E2758" s="239" t="s">
        <v>3397</v>
      </c>
      <c r="F2758" s="239"/>
      <c r="G2758" s="240">
        <v>42946</v>
      </c>
      <c r="M2758" s="261" t="s">
        <v>50020</v>
      </c>
      <c r="N2758" s="262">
        <v>2729.81</v>
      </c>
      <c r="P2758" s="243" t="s">
        <v>19186</v>
      </c>
      <c r="Q2758" s="244">
        <v>375108.18</v>
      </c>
      <c r="R2758" s="104"/>
      <c r="S2758" s="235" t="s">
        <v>28439</v>
      </c>
      <c r="T2758" s="236">
        <v>47733.71</v>
      </c>
      <c r="V2758" s="266" t="s">
        <v>14842</v>
      </c>
      <c r="W2758" s="267">
        <v>212291.65</v>
      </c>
      <c r="Y2758" s="245" t="s">
        <v>8318</v>
      </c>
      <c r="Z2758" s="246">
        <v>18579.22</v>
      </c>
    </row>
    <row r="2759" spans="1:26" ht="14.5" x14ac:dyDescent="0.35">
      <c r="A2759" s="259" t="s">
        <v>14763</v>
      </c>
      <c r="B2759" s="259"/>
      <c r="C2759" s="260">
        <v>91366.93</v>
      </c>
      <c r="E2759" s="239" t="s">
        <v>3398</v>
      </c>
      <c r="F2759" s="239"/>
      <c r="G2759" s="240">
        <v>63522.01</v>
      </c>
      <c r="M2759" s="261" t="s">
        <v>53017</v>
      </c>
      <c r="N2759" s="262">
        <v>20940.009999999998</v>
      </c>
      <c r="P2759" s="243" t="s">
        <v>19187</v>
      </c>
      <c r="Q2759" s="244">
        <v>125511.65</v>
      </c>
      <c r="R2759" s="104"/>
      <c r="S2759" s="235" t="s">
        <v>28442</v>
      </c>
      <c r="T2759" s="236">
        <v>193969.47</v>
      </c>
      <c r="V2759" s="266" t="s">
        <v>14843</v>
      </c>
      <c r="W2759" s="267">
        <v>91366.93</v>
      </c>
      <c r="Y2759" s="245" t="s">
        <v>8721</v>
      </c>
      <c r="Z2759" s="246">
        <v>8214</v>
      </c>
    </row>
    <row r="2760" spans="1:26" ht="14.5" x14ac:dyDescent="0.35">
      <c r="A2760" s="259" t="s">
        <v>14764</v>
      </c>
      <c r="B2760" s="259"/>
      <c r="C2760" s="260">
        <v>66499.149999999994</v>
      </c>
      <c r="E2760" s="239" t="s">
        <v>3399</v>
      </c>
      <c r="F2760" s="239"/>
      <c r="G2760" s="240">
        <v>49949.33</v>
      </c>
      <c r="M2760" s="261" t="s">
        <v>53018</v>
      </c>
      <c r="N2760" s="262">
        <v>3284</v>
      </c>
      <c r="P2760" s="243" t="s">
        <v>15164</v>
      </c>
      <c r="Q2760" s="244">
        <v>429806.85</v>
      </c>
      <c r="R2760" s="104"/>
      <c r="S2760" s="235" t="s">
        <v>28449</v>
      </c>
      <c r="T2760" s="236">
        <v>33180.699999999997</v>
      </c>
      <c r="V2760" s="266" t="s">
        <v>14844</v>
      </c>
      <c r="W2760" s="267">
        <v>66499.149999999994</v>
      </c>
      <c r="Y2760" s="245" t="s">
        <v>10326</v>
      </c>
      <c r="Z2760" s="246">
        <v>40606</v>
      </c>
    </row>
    <row r="2761" spans="1:26" ht="14.5" x14ac:dyDescent="0.35">
      <c r="A2761" s="259" t="s">
        <v>14765</v>
      </c>
      <c r="B2761" s="259"/>
      <c r="C2761" s="260">
        <v>20324.61</v>
      </c>
      <c r="E2761" s="239" t="s">
        <v>3400</v>
      </c>
      <c r="F2761" s="239"/>
      <c r="G2761" s="240">
        <v>1726897.65</v>
      </c>
      <c r="M2761" s="261" t="s">
        <v>50021</v>
      </c>
      <c r="N2761" s="262">
        <v>36817</v>
      </c>
      <c r="P2761" s="243" t="s">
        <v>19188</v>
      </c>
      <c r="Q2761" s="244">
        <v>8820</v>
      </c>
      <c r="R2761" s="104"/>
      <c r="S2761" s="235" t="s">
        <v>34614</v>
      </c>
      <c r="T2761" s="236">
        <v>100534.23</v>
      </c>
      <c r="V2761" s="266" t="s">
        <v>14845</v>
      </c>
      <c r="W2761" s="267">
        <v>20324.61</v>
      </c>
      <c r="Y2761" s="245" t="s">
        <v>10815</v>
      </c>
      <c r="Z2761" s="246">
        <v>112264.58</v>
      </c>
    </row>
    <row r="2762" spans="1:26" ht="14.5" x14ac:dyDescent="0.35">
      <c r="A2762" s="259" t="s">
        <v>14766</v>
      </c>
      <c r="B2762" s="259"/>
      <c r="C2762" s="260">
        <v>72233.490000000005</v>
      </c>
      <c r="E2762" s="239" t="s">
        <v>3279</v>
      </c>
      <c r="F2762" s="239"/>
      <c r="G2762" s="240">
        <v>369290.79</v>
      </c>
      <c r="M2762" s="261" t="s">
        <v>50022</v>
      </c>
      <c r="N2762" s="262">
        <v>2815.45</v>
      </c>
      <c r="P2762" s="243" t="s">
        <v>19189</v>
      </c>
      <c r="Q2762" s="244">
        <v>660.83</v>
      </c>
      <c r="R2762" s="104"/>
      <c r="S2762" s="235" t="s">
        <v>34615</v>
      </c>
      <c r="T2762" s="236">
        <v>7396.67</v>
      </c>
      <c r="V2762" s="266" t="s">
        <v>14846</v>
      </c>
      <c r="W2762" s="267">
        <v>72233.490000000005</v>
      </c>
      <c r="Y2762" s="245" t="s">
        <v>8319</v>
      </c>
      <c r="Z2762" s="246">
        <v>15582</v>
      </c>
    </row>
    <row r="2763" spans="1:26" ht="14.5" x14ac:dyDescent="0.35">
      <c r="A2763" s="259" t="s">
        <v>14767</v>
      </c>
      <c r="B2763" s="259"/>
      <c r="C2763" s="260">
        <v>158962.17000000001</v>
      </c>
      <c r="E2763" s="239" t="s">
        <v>3401</v>
      </c>
      <c r="F2763" s="239"/>
      <c r="G2763" s="240">
        <v>424941.99</v>
      </c>
      <c r="M2763" s="261" t="s">
        <v>47636</v>
      </c>
      <c r="N2763" s="262">
        <v>35000</v>
      </c>
      <c r="P2763" s="243" t="s">
        <v>19190</v>
      </c>
      <c r="Q2763" s="244">
        <v>1620.17</v>
      </c>
      <c r="R2763" s="104"/>
      <c r="S2763" s="235" t="s">
        <v>34616</v>
      </c>
      <c r="T2763" s="236">
        <v>18949.95</v>
      </c>
      <c r="V2763" s="266" t="s">
        <v>14847</v>
      </c>
      <c r="W2763" s="267">
        <v>158962.17000000001</v>
      </c>
      <c r="Y2763" s="245" t="s">
        <v>8722</v>
      </c>
      <c r="Z2763" s="246">
        <v>947</v>
      </c>
    </row>
    <row r="2764" spans="1:26" ht="14.5" x14ac:dyDescent="0.35">
      <c r="A2764" s="259" t="s">
        <v>14768</v>
      </c>
      <c r="B2764" s="259"/>
      <c r="C2764" s="260">
        <v>154616.10999999999</v>
      </c>
      <c r="E2764" s="239" t="s">
        <v>3280</v>
      </c>
      <c r="F2764" s="239"/>
      <c r="G2764" s="240">
        <v>136985.09</v>
      </c>
      <c r="M2764" s="261" t="s">
        <v>47637</v>
      </c>
      <c r="N2764" s="262">
        <v>2677.5</v>
      </c>
      <c r="P2764" s="243" t="s">
        <v>19191</v>
      </c>
      <c r="Q2764" s="244">
        <v>8124</v>
      </c>
      <c r="R2764" s="104"/>
      <c r="S2764" s="235" t="s">
        <v>34617</v>
      </c>
      <c r="T2764" s="236">
        <v>22653.77</v>
      </c>
      <c r="V2764" s="266" t="s">
        <v>14848</v>
      </c>
      <c r="W2764" s="267">
        <v>154616.10999999999</v>
      </c>
      <c r="Y2764" s="245" t="s">
        <v>8972</v>
      </c>
      <c r="Z2764" s="246">
        <v>934</v>
      </c>
    </row>
    <row r="2765" spans="1:26" ht="14.5" x14ac:dyDescent="0.35">
      <c r="A2765" s="259" t="s">
        <v>14769</v>
      </c>
      <c r="B2765" s="259"/>
      <c r="C2765" s="260">
        <v>79213.960000000006</v>
      </c>
      <c r="E2765" s="239" t="s">
        <v>3402</v>
      </c>
      <c r="F2765" s="239"/>
      <c r="G2765" s="240">
        <v>18254</v>
      </c>
      <c r="M2765" s="261" t="s">
        <v>45070</v>
      </c>
      <c r="N2765" s="262">
        <v>47054.79</v>
      </c>
      <c r="P2765" s="243" t="s">
        <v>19192</v>
      </c>
      <c r="Q2765" s="244">
        <v>4086</v>
      </c>
      <c r="R2765" s="104"/>
      <c r="S2765" s="235" t="s">
        <v>34618</v>
      </c>
      <c r="T2765" s="236">
        <v>28911.38</v>
      </c>
      <c r="V2765" s="266" t="s">
        <v>14849</v>
      </c>
      <c r="W2765" s="267">
        <v>79213.960000000006</v>
      </c>
      <c r="Y2765" s="245" t="s">
        <v>9081</v>
      </c>
      <c r="Z2765" s="246">
        <v>6166</v>
      </c>
    </row>
    <row r="2766" spans="1:26" ht="14.5" x14ac:dyDescent="0.35">
      <c r="A2766" s="259" t="s">
        <v>14771</v>
      </c>
      <c r="B2766" s="259"/>
      <c r="C2766" s="260">
        <v>10312.700000000001</v>
      </c>
      <c r="E2766" s="239" t="s">
        <v>3403</v>
      </c>
      <c r="F2766" s="239"/>
      <c r="G2766" s="240">
        <v>3657527.61</v>
      </c>
      <c r="M2766" s="261" t="s">
        <v>45071</v>
      </c>
      <c r="N2766" s="262">
        <v>3931.21</v>
      </c>
      <c r="P2766" s="243" t="s">
        <v>19193</v>
      </c>
      <c r="Q2766" s="244">
        <v>32547.200000000001</v>
      </c>
      <c r="R2766" s="104"/>
      <c r="S2766" s="235" t="s">
        <v>16097</v>
      </c>
      <c r="T2766" s="236">
        <v>44127.87</v>
      </c>
      <c r="V2766" s="266" t="s">
        <v>14851</v>
      </c>
      <c r="W2766" s="267">
        <v>10312.700000000001</v>
      </c>
      <c r="Y2766" s="245" t="s">
        <v>9913</v>
      </c>
      <c r="Z2766" s="246">
        <v>6700</v>
      </c>
    </row>
    <row r="2767" spans="1:26" ht="14.5" x14ac:dyDescent="0.35">
      <c r="A2767" s="259" t="s">
        <v>14772</v>
      </c>
      <c r="B2767" s="259"/>
      <c r="C2767" s="260">
        <v>28562.81</v>
      </c>
      <c r="E2767" s="239" t="s">
        <v>3404</v>
      </c>
      <c r="F2767" s="239"/>
      <c r="G2767" s="240">
        <v>488787.21</v>
      </c>
      <c r="M2767" s="261" t="s">
        <v>55940</v>
      </c>
      <c r="N2767" s="262">
        <v>9684</v>
      </c>
      <c r="P2767" s="243" t="s">
        <v>19194</v>
      </c>
      <c r="Q2767" s="244">
        <v>1410.99</v>
      </c>
      <c r="R2767" s="104"/>
      <c r="S2767" s="235" t="s">
        <v>28521</v>
      </c>
      <c r="T2767" s="236">
        <v>100534.23</v>
      </c>
      <c r="V2767" s="266" t="s">
        <v>14852</v>
      </c>
      <c r="W2767" s="267">
        <v>28562.81</v>
      </c>
      <c r="Y2767" s="245" t="s">
        <v>12020</v>
      </c>
      <c r="Z2767" s="246">
        <v>61912</v>
      </c>
    </row>
    <row r="2768" spans="1:26" ht="14.5" x14ac:dyDescent="0.35">
      <c r="A2768" s="259" t="s">
        <v>14773</v>
      </c>
      <c r="B2768" s="259"/>
      <c r="C2768" s="260">
        <v>11420</v>
      </c>
      <c r="E2768" s="239" t="s">
        <v>3405</v>
      </c>
      <c r="F2768" s="239"/>
      <c r="G2768" s="240">
        <v>44735</v>
      </c>
      <c r="M2768" s="261" t="s">
        <v>45072</v>
      </c>
      <c r="N2768" s="262">
        <v>1768</v>
      </c>
      <c r="P2768" s="243" t="s">
        <v>19195</v>
      </c>
      <c r="Q2768" s="244">
        <v>986</v>
      </c>
      <c r="R2768" s="104"/>
      <c r="S2768" s="235" t="s">
        <v>28525</v>
      </c>
      <c r="T2768" s="236">
        <v>7396.67</v>
      </c>
      <c r="V2768" s="266" t="s">
        <v>14853</v>
      </c>
      <c r="W2768" s="267">
        <v>11420</v>
      </c>
      <c r="Y2768" s="245" t="s">
        <v>10410</v>
      </c>
      <c r="Z2768" s="246">
        <v>2096</v>
      </c>
    </row>
    <row r="2769" spans="1:26" ht="14.5" x14ac:dyDescent="0.35">
      <c r="A2769" s="259" t="s">
        <v>14774</v>
      </c>
      <c r="B2769" s="259"/>
      <c r="C2769" s="260">
        <v>186419.37</v>
      </c>
      <c r="E2769" s="239" t="s">
        <v>3406</v>
      </c>
      <c r="F2769" s="239"/>
      <c r="G2769" s="240">
        <v>2098049.7200000002</v>
      </c>
      <c r="M2769" s="261" t="s">
        <v>55941</v>
      </c>
      <c r="N2769" s="262">
        <v>6411</v>
      </c>
      <c r="P2769" s="243" t="s">
        <v>19196</v>
      </c>
      <c r="Q2769" s="244">
        <v>20975</v>
      </c>
      <c r="R2769" s="104"/>
      <c r="S2769" s="235" t="s">
        <v>28526</v>
      </c>
      <c r="T2769" s="236">
        <v>18949.95</v>
      </c>
      <c r="V2769" s="266" t="s">
        <v>14854</v>
      </c>
      <c r="W2769" s="267">
        <v>186419.37</v>
      </c>
      <c r="Y2769" s="245" t="s">
        <v>12484</v>
      </c>
      <c r="Z2769" s="246">
        <v>1744</v>
      </c>
    </row>
    <row r="2770" spans="1:26" ht="14.5" x14ac:dyDescent="0.35">
      <c r="A2770" s="259" t="s">
        <v>14775</v>
      </c>
      <c r="B2770" s="259"/>
      <c r="C2770" s="260">
        <v>105835.25</v>
      </c>
      <c r="E2770" s="239" t="s">
        <v>3407</v>
      </c>
      <c r="F2770" s="239"/>
      <c r="G2770" s="240">
        <v>16465</v>
      </c>
      <c r="M2770" s="261" t="s">
        <v>50023</v>
      </c>
      <c r="N2770" s="262">
        <v>7944.24</v>
      </c>
      <c r="P2770" s="243" t="s">
        <v>19197</v>
      </c>
      <c r="Q2770" s="244">
        <v>4078</v>
      </c>
      <c r="R2770" s="104"/>
      <c r="S2770" s="235" t="s">
        <v>28527</v>
      </c>
      <c r="T2770" s="236">
        <v>22653.77</v>
      </c>
      <c r="V2770" s="266" t="s">
        <v>14855</v>
      </c>
      <c r="W2770" s="267">
        <v>105835.25</v>
      </c>
      <c r="Y2770" s="245" t="s">
        <v>12702</v>
      </c>
      <c r="Z2770" s="246">
        <v>9666</v>
      </c>
    </row>
    <row r="2771" spans="1:26" ht="14.5" x14ac:dyDescent="0.35">
      <c r="A2771" s="259" t="s">
        <v>14776</v>
      </c>
      <c r="B2771" s="259"/>
      <c r="C2771" s="260">
        <v>585.41999999999996</v>
      </c>
      <c r="E2771" s="239" t="s">
        <v>3408</v>
      </c>
      <c r="F2771" s="239"/>
      <c r="G2771" s="240">
        <v>881169.55</v>
      </c>
      <c r="M2771" s="261" t="s">
        <v>47638</v>
      </c>
      <c r="N2771" s="262">
        <v>22000</v>
      </c>
      <c r="P2771" s="243" t="s">
        <v>19198</v>
      </c>
      <c r="Q2771" s="244">
        <v>8820</v>
      </c>
      <c r="R2771" s="104"/>
      <c r="S2771" s="235" t="s">
        <v>34619</v>
      </c>
      <c r="T2771" s="236">
        <v>28911.38</v>
      </c>
      <c r="V2771" s="266" t="s">
        <v>14856</v>
      </c>
      <c r="W2771" s="267">
        <v>585.41999999999996</v>
      </c>
      <c r="Y2771" s="245" t="s">
        <v>12948</v>
      </c>
      <c r="Z2771" s="246">
        <v>3794</v>
      </c>
    </row>
    <row r="2772" spans="1:26" ht="14.5" x14ac:dyDescent="0.35">
      <c r="A2772" s="259" t="s">
        <v>14777</v>
      </c>
      <c r="B2772" s="259"/>
      <c r="C2772" s="260">
        <v>5293.91</v>
      </c>
      <c r="E2772" s="239" t="s">
        <v>3281</v>
      </c>
      <c r="F2772" s="239"/>
      <c r="G2772" s="240">
        <v>1391854.19</v>
      </c>
      <c r="M2772" s="261" t="s">
        <v>47639</v>
      </c>
      <c r="N2772" s="262">
        <v>1683</v>
      </c>
      <c r="P2772" s="243" t="s">
        <v>19199</v>
      </c>
      <c r="Q2772" s="244">
        <v>660.83</v>
      </c>
      <c r="R2772" s="104"/>
      <c r="S2772" s="235" t="s">
        <v>16098</v>
      </c>
      <c r="T2772" s="236">
        <v>44127.87</v>
      </c>
      <c r="V2772" s="266" t="s">
        <v>14857</v>
      </c>
      <c r="W2772" s="267">
        <v>5293.91</v>
      </c>
      <c r="Y2772" s="245" t="s">
        <v>13244</v>
      </c>
      <c r="Z2772" s="246">
        <v>90860.18</v>
      </c>
    </row>
    <row r="2773" spans="1:26" ht="14.5" x14ac:dyDescent="0.35">
      <c r="A2773" s="259" t="s">
        <v>14779</v>
      </c>
      <c r="B2773" s="259"/>
      <c r="C2773" s="260">
        <v>96828.84</v>
      </c>
      <c r="E2773" s="239" t="s">
        <v>3409</v>
      </c>
      <c r="F2773" s="239"/>
      <c r="G2773" s="240">
        <v>91353.03</v>
      </c>
      <c r="M2773" s="261" t="s">
        <v>47640</v>
      </c>
      <c r="N2773" s="262">
        <v>674825</v>
      </c>
      <c r="P2773" s="243" t="s">
        <v>19200</v>
      </c>
      <c r="Q2773" s="244">
        <v>1620.17</v>
      </c>
      <c r="R2773" s="104"/>
      <c r="S2773" s="235" t="s">
        <v>34620</v>
      </c>
      <c r="T2773" s="236">
        <v>47036.98</v>
      </c>
      <c r="V2773" s="266" t="s">
        <v>14859</v>
      </c>
      <c r="W2773" s="267">
        <v>96828.84</v>
      </c>
      <c r="Y2773" s="245" t="s">
        <v>10816</v>
      </c>
      <c r="Z2773" s="246">
        <v>200401.18</v>
      </c>
    </row>
    <row r="2774" spans="1:26" ht="14.5" x14ac:dyDescent="0.35">
      <c r="A2774" s="259" t="s">
        <v>14780</v>
      </c>
      <c r="B2774" s="259"/>
      <c r="C2774" s="260">
        <v>57984.69</v>
      </c>
      <c r="E2774" s="239" t="s">
        <v>3410</v>
      </c>
      <c r="F2774" s="239"/>
      <c r="G2774" s="240">
        <v>1868314.44</v>
      </c>
      <c r="M2774" s="261" t="s">
        <v>47641</v>
      </c>
      <c r="N2774" s="262">
        <v>51624.17</v>
      </c>
      <c r="P2774" s="243" t="s">
        <v>19201</v>
      </c>
      <c r="Q2774" s="244">
        <v>9150</v>
      </c>
      <c r="R2774" s="104"/>
      <c r="S2774" s="235" t="s">
        <v>34621</v>
      </c>
      <c r="T2774" s="236">
        <v>3347.12</v>
      </c>
      <c r="V2774" s="266" t="s">
        <v>14860</v>
      </c>
      <c r="W2774" s="267">
        <v>57984.69</v>
      </c>
      <c r="Y2774" s="245" t="s">
        <v>7829</v>
      </c>
      <c r="Z2774" s="246">
        <v>3996</v>
      </c>
    </row>
    <row r="2775" spans="1:26" ht="14.5" x14ac:dyDescent="0.35">
      <c r="A2775" s="259" t="s">
        <v>14781</v>
      </c>
      <c r="B2775" s="259"/>
      <c r="C2775" s="260">
        <v>233250</v>
      </c>
      <c r="E2775" s="239" t="s">
        <v>3282</v>
      </c>
      <c r="F2775" s="239"/>
      <c r="G2775" s="240">
        <v>205544.21</v>
      </c>
      <c r="M2775" s="261" t="s">
        <v>19294</v>
      </c>
      <c r="N2775" s="262">
        <v>5950.49</v>
      </c>
      <c r="P2775" s="243" t="s">
        <v>19202</v>
      </c>
      <c r="Q2775" s="244">
        <v>29099</v>
      </c>
      <c r="R2775" s="104"/>
      <c r="S2775" s="235" t="s">
        <v>34622</v>
      </c>
      <c r="T2775" s="236">
        <v>6716.74</v>
      </c>
      <c r="V2775" s="266" t="s">
        <v>14861</v>
      </c>
      <c r="W2775" s="267">
        <v>233250</v>
      </c>
      <c r="Y2775" s="245" t="s">
        <v>8042</v>
      </c>
      <c r="Z2775" s="246">
        <v>270</v>
      </c>
    </row>
    <row r="2776" spans="1:26" ht="14.5" x14ac:dyDescent="0.35">
      <c r="A2776" s="259" t="s">
        <v>14782</v>
      </c>
      <c r="B2776" s="259"/>
      <c r="C2776" s="260">
        <v>15520.31</v>
      </c>
      <c r="E2776" s="239" t="s">
        <v>3283</v>
      </c>
      <c r="F2776" s="239"/>
      <c r="G2776" s="240">
        <v>31774.720000000001</v>
      </c>
      <c r="M2776" s="261" t="s">
        <v>19295</v>
      </c>
      <c r="N2776" s="262">
        <v>140</v>
      </c>
      <c r="P2776" s="243" t="s">
        <v>19203</v>
      </c>
      <c r="Q2776" s="244">
        <v>33958.19</v>
      </c>
      <c r="R2776" s="104"/>
      <c r="S2776" s="235" t="s">
        <v>34623</v>
      </c>
      <c r="T2776" s="236">
        <v>7453.04</v>
      </c>
      <c r="V2776" s="266" t="s">
        <v>14862</v>
      </c>
      <c r="W2776" s="267">
        <v>15520.31</v>
      </c>
      <c r="Y2776" s="245" t="s">
        <v>8320</v>
      </c>
      <c r="Z2776" s="246">
        <v>2715</v>
      </c>
    </row>
    <row r="2777" spans="1:26" ht="14.5" x14ac:dyDescent="0.35">
      <c r="A2777" s="259" t="s">
        <v>14783</v>
      </c>
      <c r="B2777" s="259"/>
      <c r="C2777" s="260">
        <v>71672</v>
      </c>
      <c r="E2777" s="239" t="s">
        <v>3411</v>
      </c>
      <c r="F2777" s="239"/>
      <c r="G2777" s="240">
        <v>41514</v>
      </c>
      <c r="M2777" s="261" t="s">
        <v>36643</v>
      </c>
      <c r="N2777" s="262">
        <v>110310.54</v>
      </c>
      <c r="P2777" s="243" t="s">
        <v>19204</v>
      </c>
      <c r="Q2777" s="244">
        <v>11787.73</v>
      </c>
      <c r="R2777" s="104"/>
      <c r="S2777" s="235" t="s">
        <v>34624</v>
      </c>
      <c r="T2777" s="236">
        <v>59.28</v>
      </c>
      <c r="V2777" s="266" t="s">
        <v>14863</v>
      </c>
      <c r="W2777" s="267">
        <v>71672</v>
      </c>
      <c r="Y2777" s="245" t="s">
        <v>8723</v>
      </c>
      <c r="Z2777" s="246">
        <v>451</v>
      </c>
    </row>
    <row r="2778" spans="1:26" ht="14.5" x14ac:dyDescent="0.35">
      <c r="A2778" s="259" t="s">
        <v>14784</v>
      </c>
      <c r="B2778" s="259"/>
      <c r="C2778" s="260">
        <v>11993.48</v>
      </c>
      <c r="E2778" s="239" t="s">
        <v>3412</v>
      </c>
      <c r="F2778" s="239"/>
      <c r="G2778" s="240">
        <v>17406.82</v>
      </c>
      <c r="M2778" s="261" t="s">
        <v>19297</v>
      </c>
      <c r="N2778" s="262">
        <v>87247.33</v>
      </c>
      <c r="P2778" s="243" t="s">
        <v>19205</v>
      </c>
      <c r="Q2778" s="244">
        <v>901.75</v>
      </c>
      <c r="R2778" s="104"/>
      <c r="S2778" s="235" t="s">
        <v>34625</v>
      </c>
      <c r="T2778" s="236">
        <v>206.98</v>
      </c>
      <c r="V2778" s="266" t="s">
        <v>14864</v>
      </c>
      <c r="W2778" s="267">
        <v>11993.48</v>
      </c>
      <c r="Y2778" s="245" t="s">
        <v>8973</v>
      </c>
      <c r="Z2778" s="246">
        <v>357</v>
      </c>
    </row>
    <row r="2779" spans="1:26" ht="14.5" x14ac:dyDescent="0.35">
      <c r="A2779" s="259" t="s">
        <v>42448</v>
      </c>
      <c r="B2779" s="259"/>
      <c r="C2779" s="260">
        <v>1886.56</v>
      </c>
      <c r="E2779" s="239" t="s">
        <v>4787</v>
      </c>
      <c r="F2779" s="239"/>
      <c r="G2779" s="240">
        <v>7729.65</v>
      </c>
      <c r="M2779" s="261" t="s">
        <v>50024</v>
      </c>
      <c r="N2779" s="262">
        <v>-8731.11</v>
      </c>
      <c r="P2779" s="243" t="s">
        <v>19206</v>
      </c>
      <c r="Q2779" s="244">
        <v>15.32</v>
      </c>
      <c r="R2779" s="104"/>
      <c r="S2779" s="235" t="s">
        <v>34626</v>
      </c>
      <c r="T2779" s="236">
        <v>712.16</v>
      </c>
      <c r="V2779" s="266" t="s">
        <v>42671</v>
      </c>
      <c r="W2779" s="267">
        <v>1886.56</v>
      </c>
      <c r="Y2779" s="245" t="s">
        <v>9632</v>
      </c>
      <c r="Z2779" s="246">
        <v>2000</v>
      </c>
    </row>
    <row r="2780" spans="1:26" ht="14.5" x14ac:dyDescent="0.35">
      <c r="A2780" s="259" t="s">
        <v>42450</v>
      </c>
      <c r="B2780" s="259"/>
      <c r="C2780" s="260">
        <v>5583.65</v>
      </c>
      <c r="E2780" s="239" t="s">
        <v>3284</v>
      </c>
      <c r="F2780" s="239"/>
      <c r="G2780" s="240">
        <v>888507.1</v>
      </c>
      <c r="M2780" s="261" t="s">
        <v>47642</v>
      </c>
      <c r="N2780" s="262">
        <v>665.9</v>
      </c>
      <c r="P2780" s="243" t="s">
        <v>19207</v>
      </c>
      <c r="Q2780" s="244">
        <v>17046</v>
      </c>
      <c r="R2780" s="104"/>
      <c r="S2780" s="235" t="s">
        <v>34627</v>
      </c>
      <c r="T2780" s="236">
        <v>2889.7</v>
      </c>
      <c r="V2780" s="266" t="s">
        <v>42673</v>
      </c>
      <c r="W2780" s="267">
        <v>5583.65</v>
      </c>
      <c r="Y2780" s="245" t="s">
        <v>9914</v>
      </c>
      <c r="Z2780" s="246">
        <v>1777</v>
      </c>
    </row>
    <row r="2781" spans="1:26" ht="14.5" x14ac:dyDescent="0.35">
      <c r="A2781" s="259" t="s">
        <v>42451</v>
      </c>
      <c r="B2781" s="259"/>
      <c r="C2781" s="260">
        <v>86.4</v>
      </c>
      <c r="E2781" s="239" t="s">
        <v>3413</v>
      </c>
      <c r="F2781" s="239"/>
      <c r="G2781" s="240">
        <v>3557830.26</v>
      </c>
      <c r="M2781" s="261" t="s">
        <v>45073</v>
      </c>
      <c r="N2781" s="262">
        <v>21747.1</v>
      </c>
      <c r="P2781" s="243" t="s">
        <v>19208</v>
      </c>
      <c r="Q2781" s="244">
        <v>18923</v>
      </c>
      <c r="R2781" s="104"/>
      <c r="S2781" s="235" t="s">
        <v>34628</v>
      </c>
      <c r="T2781" s="236">
        <v>47036.98</v>
      </c>
      <c r="V2781" s="266" t="s">
        <v>42674</v>
      </c>
      <c r="W2781" s="267">
        <v>86.4</v>
      </c>
      <c r="Y2781" s="245" t="s">
        <v>12031</v>
      </c>
      <c r="Z2781" s="246">
        <v>26747</v>
      </c>
    </row>
    <row r="2782" spans="1:26" ht="14.5" x14ac:dyDescent="0.35">
      <c r="A2782" s="259" t="s">
        <v>42453</v>
      </c>
      <c r="B2782" s="259"/>
      <c r="C2782" s="260">
        <v>17515.36</v>
      </c>
      <c r="E2782" s="239" t="s">
        <v>3414</v>
      </c>
      <c r="F2782" s="239"/>
      <c r="G2782" s="240">
        <v>14310.42</v>
      </c>
      <c r="M2782" s="261" t="s">
        <v>47643</v>
      </c>
      <c r="N2782" s="262">
        <v>668.16</v>
      </c>
      <c r="P2782" s="243" t="s">
        <v>19209</v>
      </c>
      <c r="Q2782" s="244">
        <v>1652</v>
      </c>
      <c r="R2782" s="104"/>
      <c r="S2782" s="235" t="s">
        <v>28569</v>
      </c>
      <c r="T2782" s="236">
        <v>3347.12</v>
      </c>
      <c r="V2782" s="266" t="s">
        <v>42676</v>
      </c>
      <c r="W2782" s="267">
        <v>17515.36</v>
      </c>
      <c r="Y2782" s="245" t="s">
        <v>10411</v>
      </c>
      <c r="Z2782" s="246">
        <v>998</v>
      </c>
    </row>
    <row r="2783" spans="1:26" ht="14.5" x14ac:dyDescent="0.35">
      <c r="A2783" s="259" t="s">
        <v>42455</v>
      </c>
      <c r="B2783" s="259"/>
      <c r="C2783" s="260">
        <v>454.17</v>
      </c>
      <c r="E2783" s="239" t="s">
        <v>3415</v>
      </c>
      <c r="F2783" s="239"/>
      <c r="G2783" s="240">
        <v>20883.560000000001</v>
      </c>
      <c r="M2783" s="261" t="s">
        <v>38058</v>
      </c>
      <c r="N2783" s="262">
        <v>21584.639999999999</v>
      </c>
      <c r="P2783" s="243" t="s">
        <v>19210</v>
      </c>
      <c r="Q2783" s="244">
        <v>2293.9</v>
      </c>
      <c r="R2783" s="104"/>
      <c r="S2783" s="235" t="s">
        <v>28570</v>
      </c>
      <c r="T2783" s="236">
        <v>6716.74</v>
      </c>
      <c r="V2783" s="266" t="s">
        <v>42678</v>
      </c>
      <c r="W2783" s="267">
        <v>454.17</v>
      </c>
      <c r="Y2783" s="245" t="s">
        <v>12703</v>
      </c>
      <c r="Z2783" s="246">
        <v>7732.5</v>
      </c>
    </row>
    <row r="2784" spans="1:26" ht="14.5" x14ac:dyDescent="0.35">
      <c r="A2784" s="259" t="s">
        <v>42456</v>
      </c>
      <c r="B2784" s="259"/>
      <c r="C2784" s="260">
        <v>21008.26</v>
      </c>
      <c r="E2784" s="239" t="s">
        <v>3416</v>
      </c>
      <c r="F2784" s="239"/>
      <c r="G2784" s="240">
        <v>303343.05</v>
      </c>
      <c r="M2784" s="261" t="s">
        <v>50025</v>
      </c>
      <c r="N2784" s="262">
        <v>850</v>
      </c>
      <c r="P2784" s="243" t="s">
        <v>19211</v>
      </c>
      <c r="Q2784" s="244">
        <v>358.75</v>
      </c>
      <c r="R2784" s="104"/>
      <c r="S2784" s="235" t="s">
        <v>34629</v>
      </c>
      <c r="T2784" s="236">
        <v>7453.04</v>
      </c>
      <c r="V2784" s="266" t="s">
        <v>42679</v>
      </c>
      <c r="W2784" s="267">
        <v>21008.26</v>
      </c>
      <c r="Y2784" s="245" t="s">
        <v>12949</v>
      </c>
      <c r="Z2784" s="246">
        <v>1800</v>
      </c>
    </row>
    <row r="2785" spans="1:26" ht="14.5" x14ac:dyDescent="0.35">
      <c r="A2785" s="259" t="s">
        <v>42457</v>
      </c>
      <c r="B2785" s="259"/>
      <c r="C2785" s="260">
        <v>22096.07</v>
      </c>
      <c r="E2785" s="239" t="s">
        <v>3417</v>
      </c>
      <c r="F2785" s="239"/>
      <c r="G2785" s="240">
        <v>922711.5</v>
      </c>
      <c r="M2785" s="261" t="s">
        <v>38059</v>
      </c>
      <c r="N2785" s="262">
        <v>59760.02</v>
      </c>
      <c r="P2785" s="243" t="s">
        <v>19212</v>
      </c>
      <c r="Q2785" s="244">
        <v>27.45</v>
      </c>
      <c r="R2785" s="104"/>
      <c r="S2785" s="235" t="s">
        <v>34630</v>
      </c>
      <c r="T2785" s="236">
        <v>59.28</v>
      </c>
      <c r="V2785" s="266" t="s">
        <v>42680</v>
      </c>
      <c r="W2785" s="267">
        <v>22096.07</v>
      </c>
      <c r="Y2785" s="245" t="s">
        <v>13245</v>
      </c>
      <c r="Z2785" s="246">
        <v>13180</v>
      </c>
    </row>
    <row r="2786" spans="1:26" ht="14.5" x14ac:dyDescent="0.35">
      <c r="A2786" s="259" t="s">
        <v>42459</v>
      </c>
      <c r="B2786" s="259"/>
      <c r="C2786" s="260">
        <v>13639.2</v>
      </c>
      <c r="E2786" s="239" t="s">
        <v>3285</v>
      </c>
      <c r="F2786" s="239"/>
      <c r="G2786" s="240">
        <v>7681</v>
      </c>
      <c r="M2786" s="261" t="s">
        <v>38060</v>
      </c>
      <c r="N2786" s="262">
        <v>3891.53</v>
      </c>
      <c r="P2786" s="243" t="s">
        <v>19213</v>
      </c>
      <c r="Q2786" s="244">
        <v>234.5</v>
      </c>
      <c r="R2786" s="104"/>
      <c r="S2786" s="235" t="s">
        <v>28571</v>
      </c>
      <c r="T2786" s="236">
        <v>206.98</v>
      </c>
      <c r="V2786" s="266" t="s">
        <v>42682</v>
      </c>
      <c r="W2786" s="267">
        <v>13639.2</v>
      </c>
      <c r="Y2786" s="245" t="s">
        <v>10817</v>
      </c>
      <c r="Z2786" s="246">
        <v>62023.5</v>
      </c>
    </row>
    <row r="2787" spans="1:26" ht="14.5" x14ac:dyDescent="0.35">
      <c r="A2787" s="259" t="s">
        <v>42460</v>
      </c>
      <c r="B2787" s="259"/>
      <c r="C2787" s="260">
        <v>14131.11</v>
      </c>
      <c r="E2787" s="239" t="s">
        <v>4788</v>
      </c>
      <c r="F2787" s="239"/>
      <c r="G2787" s="240">
        <v>7947.77</v>
      </c>
      <c r="M2787" s="261" t="s">
        <v>38061</v>
      </c>
      <c r="N2787" s="262">
        <v>13954.82</v>
      </c>
      <c r="P2787" s="243" t="s">
        <v>19214</v>
      </c>
      <c r="Q2787" s="244">
        <v>690</v>
      </c>
      <c r="R2787" s="104"/>
      <c r="S2787" s="235" t="s">
        <v>28573</v>
      </c>
      <c r="T2787" s="236">
        <v>712.16</v>
      </c>
      <c r="V2787" s="266" t="s">
        <v>42683</v>
      </c>
      <c r="W2787" s="267">
        <v>14131.11</v>
      </c>
      <c r="Y2787" s="245" t="s">
        <v>7830</v>
      </c>
      <c r="Z2787" s="246">
        <v>1379</v>
      </c>
    </row>
    <row r="2788" spans="1:26" ht="14.5" x14ac:dyDescent="0.35">
      <c r="A2788" s="259" t="s">
        <v>42461</v>
      </c>
      <c r="B2788" s="259"/>
      <c r="C2788" s="260">
        <v>8824.42</v>
      </c>
      <c r="E2788" s="239" t="s">
        <v>3286</v>
      </c>
      <c r="F2788" s="239"/>
      <c r="G2788" s="240">
        <v>1059338.74</v>
      </c>
      <c r="M2788" s="261" t="s">
        <v>38062</v>
      </c>
      <c r="N2788" s="262">
        <v>5916.21</v>
      </c>
      <c r="P2788" s="243" t="s">
        <v>19215</v>
      </c>
      <c r="Q2788" s="244">
        <v>44.97</v>
      </c>
      <c r="R2788" s="104"/>
      <c r="S2788" s="235" t="s">
        <v>28574</v>
      </c>
      <c r="T2788" s="236">
        <v>2889.7</v>
      </c>
      <c r="V2788" s="266" t="s">
        <v>42684</v>
      </c>
      <c r="W2788" s="267">
        <v>8824.42</v>
      </c>
      <c r="Y2788" s="245" t="s">
        <v>9250</v>
      </c>
      <c r="Z2788" s="246">
        <v>7221</v>
      </c>
    </row>
    <row r="2789" spans="1:26" ht="14.5" x14ac:dyDescent="0.35">
      <c r="A2789" s="259" t="s">
        <v>42464</v>
      </c>
      <c r="B2789" s="259"/>
      <c r="C2789" s="260">
        <v>6109</v>
      </c>
      <c r="E2789" s="239" t="s">
        <v>3287</v>
      </c>
      <c r="F2789" s="239"/>
      <c r="G2789" s="240">
        <v>75081.91</v>
      </c>
      <c r="M2789" s="261" t="s">
        <v>47644</v>
      </c>
      <c r="N2789" s="262">
        <v>296.97000000000003</v>
      </c>
      <c r="P2789" s="243" t="s">
        <v>19216</v>
      </c>
      <c r="Q2789" s="244">
        <v>897</v>
      </c>
      <c r="R2789" s="104"/>
      <c r="S2789" s="235" t="s">
        <v>16099</v>
      </c>
      <c r="T2789" s="236">
        <v>61150.62</v>
      </c>
      <c r="V2789" s="266" t="s">
        <v>42687</v>
      </c>
      <c r="W2789" s="267">
        <v>6109</v>
      </c>
      <c r="Y2789" s="245" t="s">
        <v>9915</v>
      </c>
      <c r="Z2789" s="246">
        <v>3919</v>
      </c>
    </row>
    <row r="2790" spans="1:26" ht="14.5" x14ac:dyDescent="0.35">
      <c r="A2790" s="259" t="s">
        <v>42466</v>
      </c>
      <c r="B2790" s="259"/>
      <c r="C2790" s="260">
        <v>1217.8</v>
      </c>
      <c r="E2790" s="239" t="s">
        <v>3288</v>
      </c>
      <c r="F2790" s="239"/>
      <c r="G2790" s="240">
        <v>1587481.31</v>
      </c>
      <c r="M2790" s="261" t="s">
        <v>47645</v>
      </c>
      <c r="N2790" s="262">
        <v>2648.95</v>
      </c>
      <c r="P2790" s="243" t="s">
        <v>19217</v>
      </c>
      <c r="Q2790" s="244">
        <v>1779.78</v>
      </c>
      <c r="R2790" s="104"/>
      <c r="S2790" s="235" t="s">
        <v>16100</v>
      </c>
      <c r="T2790" s="236">
        <v>4677.8</v>
      </c>
      <c r="V2790" s="266" t="s">
        <v>42689</v>
      </c>
      <c r="W2790" s="267">
        <v>1217.8</v>
      </c>
      <c r="Y2790" s="245" t="s">
        <v>10229</v>
      </c>
      <c r="Z2790" s="246">
        <v>50901.919999999998</v>
      </c>
    </row>
    <row r="2791" spans="1:26" ht="14.5" x14ac:dyDescent="0.35">
      <c r="A2791" s="259" t="s">
        <v>42469</v>
      </c>
      <c r="B2791" s="259"/>
      <c r="C2791" s="260">
        <v>1093.19</v>
      </c>
      <c r="E2791" s="239" t="s">
        <v>3418</v>
      </c>
      <c r="F2791" s="239"/>
      <c r="G2791" s="240">
        <v>41157</v>
      </c>
      <c r="M2791" s="261" t="s">
        <v>41713</v>
      </c>
      <c r="N2791" s="262">
        <v>36075.300000000003</v>
      </c>
      <c r="P2791" s="243" t="s">
        <v>19218</v>
      </c>
      <c r="Q2791" s="244">
        <v>7488</v>
      </c>
      <c r="R2791" s="104"/>
      <c r="S2791" s="235" t="s">
        <v>16101</v>
      </c>
      <c r="T2791" s="236">
        <v>2060.5</v>
      </c>
      <c r="V2791" s="266" t="s">
        <v>42692</v>
      </c>
      <c r="W2791" s="267">
        <v>1093.19</v>
      </c>
      <c r="Y2791" s="245" t="s">
        <v>10818</v>
      </c>
      <c r="Z2791" s="246">
        <v>63420.92</v>
      </c>
    </row>
    <row r="2792" spans="1:26" ht="14.5" x14ac:dyDescent="0.35">
      <c r="A2792" s="259" t="s">
        <v>42470</v>
      </c>
      <c r="B2792" s="259"/>
      <c r="C2792" s="260">
        <v>4134.6499999999996</v>
      </c>
      <c r="E2792" s="239" t="s">
        <v>3289</v>
      </c>
      <c r="F2792" s="239"/>
      <c r="G2792" s="240">
        <v>1090862.19</v>
      </c>
      <c r="M2792" s="261" t="s">
        <v>41714</v>
      </c>
      <c r="N2792" s="262">
        <v>2759.88</v>
      </c>
      <c r="P2792" s="243" t="s">
        <v>19219</v>
      </c>
      <c r="Q2792" s="244">
        <v>572.84</v>
      </c>
      <c r="R2792" s="104"/>
      <c r="S2792" s="235" t="s">
        <v>16102</v>
      </c>
      <c r="T2792" s="236">
        <v>14742.01</v>
      </c>
      <c r="V2792" s="266" t="s">
        <v>42693</v>
      </c>
      <c r="W2792" s="267">
        <v>4134.6499999999996</v>
      </c>
      <c r="Y2792" s="245" t="s">
        <v>7640</v>
      </c>
      <c r="Z2792" s="246">
        <v>74075.86</v>
      </c>
    </row>
    <row r="2793" spans="1:26" ht="14.5" x14ac:dyDescent="0.35">
      <c r="A2793" s="259" t="s">
        <v>42471</v>
      </c>
      <c r="B2793" s="259"/>
      <c r="C2793" s="260">
        <v>362.38</v>
      </c>
      <c r="E2793" s="239" t="s">
        <v>3290</v>
      </c>
      <c r="F2793" s="239"/>
      <c r="G2793" s="240">
        <v>637323.62</v>
      </c>
      <c r="M2793" s="261" t="s">
        <v>50026</v>
      </c>
      <c r="N2793" s="262">
        <v>237.8</v>
      </c>
      <c r="P2793" s="243" t="s">
        <v>19220</v>
      </c>
      <c r="Q2793" s="244">
        <v>5200</v>
      </c>
      <c r="R2793" s="104"/>
      <c r="S2793" s="235" t="s">
        <v>16103</v>
      </c>
      <c r="T2793" s="236">
        <v>36307.019999999997</v>
      </c>
      <c r="V2793" s="266" t="s">
        <v>42694</v>
      </c>
      <c r="W2793" s="267">
        <v>362.38</v>
      </c>
      <c r="Y2793" s="245" t="s">
        <v>7831</v>
      </c>
      <c r="Z2793" s="246">
        <v>10464.719999999999</v>
      </c>
    </row>
    <row r="2794" spans="1:26" ht="14.5" x14ac:dyDescent="0.35">
      <c r="A2794" s="259" t="s">
        <v>42472</v>
      </c>
      <c r="B2794" s="259"/>
      <c r="C2794" s="260">
        <v>2633.24</v>
      </c>
      <c r="E2794" s="239" t="s">
        <v>3419</v>
      </c>
      <c r="F2794" s="239"/>
      <c r="G2794" s="240">
        <v>576906.25</v>
      </c>
      <c r="M2794" s="261" t="s">
        <v>47646</v>
      </c>
      <c r="N2794" s="262">
        <v>1212.1400000000001</v>
      </c>
      <c r="P2794" s="243" t="s">
        <v>19221</v>
      </c>
      <c r="Q2794" s="244">
        <v>4296.0600000000004</v>
      </c>
      <c r="R2794" s="104"/>
      <c r="S2794" s="235" t="s">
        <v>16104</v>
      </c>
      <c r="T2794" s="236">
        <v>15669.83</v>
      </c>
      <c r="V2794" s="266" t="s">
        <v>42695</v>
      </c>
      <c r="W2794" s="267">
        <v>2633.24</v>
      </c>
      <c r="Y2794" s="245" t="s">
        <v>8043</v>
      </c>
      <c r="Z2794" s="246">
        <v>2962</v>
      </c>
    </row>
    <row r="2795" spans="1:26" ht="14.5" x14ac:dyDescent="0.35">
      <c r="A2795" s="259" t="s">
        <v>42473</v>
      </c>
      <c r="B2795" s="259"/>
      <c r="C2795" s="260">
        <v>1936.4</v>
      </c>
      <c r="E2795" s="239" t="s">
        <v>3291</v>
      </c>
      <c r="F2795" s="239"/>
      <c r="G2795" s="240">
        <v>14177.63</v>
      </c>
      <c r="M2795" s="261" t="s">
        <v>55942</v>
      </c>
      <c r="N2795" s="262">
        <v>6255.41</v>
      </c>
      <c r="P2795" s="243" t="s">
        <v>19222</v>
      </c>
      <c r="Q2795" s="244">
        <v>3657</v>
      </c>
      <c r="R2795" s="104"/>
      <c r="S2795" s="235" t="s">
        <v>34631</v>
      </c>
      <c r="T2795" s="236">
        <v>4084.17</v>
      </c>
      <c r="V2795" s="266" t="s">
        <v>42696</v>
      </c>
      <c r="W2795" s="267">
        <v>1936.4</v>
      </c>
      <c r="Y2795" s="245" t="s">
        <v>8321</v>
      </c>
      <c r="Z2795" s="246">
        <v>58595</v>
      </c>
    </row>
    <row r="2796" spans="1:26" ht="14.5" x14ac:dyDescent="0.35">
      <c r="A2796" s="259" t="s">
        <v>42474</v>
      </c>
      <c r="B2796" s="259"/>
      <c r="C2796" s="260">
        <v>20000</v>
      </c>
      <c r="E2796" s="239" t="s">
        <v>3292</v>
      </c>
      <c r="F2796" s="239"/>
      <c r="G2796" s="240">
        <v>681912.84</v>
      </c>
      <c r="M2796" s="261" t="s">
        <v>19302</v>
      </c>
      <c r="N2796" s="262">
        <v>864277.91</v>
      </c>
      <c r="P2796" s="243" t="s">
        <v>19223</v>
      </c>
      <c r="Q2796" s="244">
        <v>19634.48</v>
      </c>
      <c r="R2796" s="104"/>
      <c r="S2796" s="235" t="s">
        <v>34632</v>
      </c>
      <c r="T2796" s="236">
        <v>141521.38</v>
      </c>
      <c r="V2796" s="266" t="s">
        <v>42697</v>
      </c>
      <c r="W2796" s="267">
        <v>20000</v>
      </c>
      <c r="Y2796" s="245" t="s">
        <v>8724</v>
      </c>
      <c r="Z2796" s="246">
        <v>10305.39</v>
      </c>
    </row>
    <row r="2797" spans="1:26" ht="14.5" x14ac:dyDescent="0.35">
      <c r="A2797" s="259" t="s">
        <v>42475</v>
      </c>
      <c r="B2797" s="259"/>
      <c r="C2797" s="260">
        <v>529.98</v>
      </c>
      <c r="E2797" s="239" t="s">
        <v>3293</v>
      </c>
      <c r="F2797" s="239"/>
      <c r="G2797" s="240">
        <v>26441306.34</v>
      </c>
      <c r="M2797" s="261" t="s">
        <v>19303</v>
      </c>
      <c r="N2797" s="262">
        <v>73279.12</v>
      </c>
      <c r="P2797" s="243" t="s">
        <v>19224</v>
      </c>
      <c r="Q2797" s="244">
        <v>1502.04</v>
      </c>
      <c r="R2797" s="104"/>
      <c r="S2797" s="235" t="s">
        <v>34633</v>
      </c>
      <c r="T2797" s="236">
        <v>2993.05</v>
      </c>
      <c r="V2797" s="266" t="s">
        <v>42698</v>
      </c>
      <c r="W2797" s="267">
        <v>529.98</v>
      </c>
      <c r="Y2797" s="245" t="s">
        <v>8832</v>
      </c>
      <c r="Z2797" s="246">
        <v>11415</v>
      </c>
    </row>
    <row r="2798" spans="1:26" ht="14.5" x14ac:dyDescent="0.35">
      <c r="A2798" s="259" t="s">
        <v>42478</v>
      </c>
      <c r="B2798" s="259"/>
      <c r="C2798" s="260">
        <v>7741.22</v>
      </c>
      <c r="E2798" s="239" t="s">
        <v>3294</v>
      </c>
      <c r="F2798" s="239"/>
      <c r="G2798" s="240">
        <v>123470.59</v>
      </c>
      <c r="M2798" s="261" t="s">
        <v>19304</v>
      </c>
      <c r="N2798" s="262">
        <v>145719.79999999999</v>
      </c>
      <c r="P2798" s="243" t="s">
        <v>19225</v>
      </c>
      <c r="Q2798" s="244">
        <v>234.5</v>
      </c>
      <c r="R2798" s="104"/>
      <c r="S2798" s="235" t="s">
        <v>34634</v>
      </c>
      <c r="T2798" s="236">
        <v>141920.4</v>
      </c>
      <c r="V2798" s="266" t="s">
        <v>42701</v>
      </c>
      <c r="W2798" s="267">
        <v>7741.22</v>
      </c>
      <c r="Y2798" s="245" t="s">
        <v>8974</v>
      </c>
      <c r="Z2798" s="246">
        <v>18190.02</v>
      </c>
    </row>
    <row r="2799" spans="1:26" ht="14.5" x14ac:dyDescent="0.35">
      <c r="A2799" s="259" t="s">
        <v>42480</v>
      </c>
      <c r="B2799" s="259"/>
      <c r="C2799" s="260">
        <v>6026.93</v>
      </c>
      <c r="E2799" s="239" t="s">
        <v>3420</v>
      </c>
      <c r="F2799" s="239"/>
      <c r="G2799" s="240">
        <v>22994.6</v>
      </c>
      <c r="M2799" s="261" t="s">
        <v>19305</v>
      </c>
      <c r="N2799" s="262">
        <v>36907.11</v>
      </c>
      <c r="P2799" s="243" t="s">
        <v>19226</v>
      </c>
      <c r="Q2799" s="244">
        <v>690</v>
      </c>
      <c r="R2799" s="104"/>
      <c r="S2799" s="235" t="s">
        <v>16105</v>
      </c>
      <c r="T2799" s="236">
        <v>61150.62</v>
      </c>
      <c r="V2799" s="266" t="s">
        <v>42703</v>
      </c>
      <c r="W2799" s="267">
        <v>6026.93</v>
      </c>
      <c r="Y2799" s="245" t="s">
        <v>9251</v>
      </c>
      <c r="Z2799" s="246">
        <v>47448.37</v>
      </c>
    </row>
    <row r="2800" spans="1:26" ht="14.5" x14ac:dyDescent="0.35">
      <c r="A2800" s="259" t="s">
        <v>42481</v>
      </c>
      <c r="B2800" s="259"/>
      <c r="C2800" s="260">
        <v>8563.7800000000007</v>
      </c>
      <c r="E2800" s="239" t="s">
        <v>3421</v>
      </c>
      <c r="F2800" s="239"/>
      <c r="G2800" s="240">
        <v>11398</v>
      </c>
      <c r="M2800" s="261" t="s">
        <v>36644</v>
      </c>
      <c r="N2800" s="262">
        <v>187251.20000000001</v>
      </c>
      <c r="P2800" s="243" t="s">
        <v>19227</v>
      </c>
      <c r="Q2800" s="244">
        <v>22543.07</v>
      </c>
      <c r="R2800" s="104"/>
      <c r="S2800" s="235" t="s">
        <v>16106</v>
      </c>
      <c r="T2800" s="236">
        <v>4677.8</v>
      </c>
      <c r="V2800" s="266" t="s">
        <v>42704</v>
      </c>
      <c r="W2800" s="267">
        <v>8563.7800000000007</v>
      </c>
      <c r="Y2800" s="245" t="s">
        <v>9421</v>
      </c>
      <c r="Z2800" s="246">
        <v>91333.69</v>
      </c>
    </row>
    <row r="2801" spans="1:26" ht="14.5" x14ac:dyDescent="0.35">
      <c r="A2801" s="259" t="s">
        <v>42483</v>
      </c>
      <c r="B2801" s="259"/>
      <c r="C2801" s="260">
        <v>257.74</v>
      </c>
      <c r="E2801" s="239" t="s">
        <v>3422</v>
      </c>
      <c r="F2801" s="239"/>
      <c r="G2801" s="240">
        <v>42685.75</v>
      </c>
      <c r="M2801" s="261" t="s">
        <v>19306</v>
      </c>
      <c r="N2801" s="262">
        <v>100172.22</v>
      </c>
      <c r="P2801" s="243" t="s">
        <v>19228</v>
      </c>
      <c r="Q2801" s="244">
        <v>5200</v>
      </c>
      <c r="R2801" s="104"/>
      <c r="S2801" s="235" t="s">
        <v>16107</v>
      </c>
      <c r="T2801" s="236">
        <v>2060.5</v>
      </c>
      <c r="V2801" s="266" t="s">
        <v>42706</v>
      </c>
      <c r="W2801" s="267">
        <v>257.74</v>
      </c>
      <c r="Y2801" s="245" t="s">
        <v>9633</v>
      </c>
      <c r="Z2801" s="246">
        <v>6462</v>
      </c>
    </row>
    <row r="2802" spans="1:26" ht="14.5" x14ac:dyDescent="0.35">
      <c r="A2802" s="259" t="s">
        <v>42484</v>
      </c>
      <c r="B2802" s="259"/>
      <c r="C2802" s="260">
        <v>10202.48</v>
      </c>
      <c r="E2802" s="239" t="s">
        <v>3423</v>
      </c>
      <c r="F2802" s="239"/>
      <c r="G2802" s="240">
        <v>196686.85</v>
      </c>
      <c r="M2802" s="261" t="s">
        <v>55943</v>
      </c>
      <c r="N2802" s="262">
        <v>8103.9</v>
      </c>
      <c r="P2802" s="243" t="s">
        <v>19229</v>
      </c>
      <c r="Q2802" s="244">
        <v>28061.96</v>
      </c>
      <c r="R2802" s="104"/>
      <c r="S2802" s="235" t="s">
        <v>28681</v>
      </c>
      <c r="T2802" s="236">
        <v>4084.17</v>
      </c>
      <c r="V2802" s="266" t="s">
        <v>42707</v>
      </c>
      <c r="W2802" s="267">
        <v>10202.48</v>
      </c>
      <c r="Y2802" s="245" t="s">
        <v>9916</v>
      </c>
      <c r="Z2802" s="246">
        <v>13918.95</v>
      </c>
    </row>
    <row r="2803" spans="1:26" ht="14.5" x14ac:dyDescent="0.35">
      <c r="A2803" s="259" t="s">
        <v>42486</v>
      </c>
      <c r="B2803" s="259"/>
      <c r="C2803" s="260">
        <v>778.12</v>
      </c>
      <c r="E2803" s="239" t="s">
        <v>4789</v>
      </c>
      <c r="F2803" s="239"/>
      <c r="G2803" s="240">
        <v>9973</v>
      </c>
      <c r="M2803" s="261" t="s">
        <v>19307</v>
      </c>
      <c r="N2803" s="262">
        <v>14962.09</v>
      </c>
      <c r="P2803" s="243" t="s">
        <v>19230</v>
      </c>
      <c r="Q2803" s="244">
        <v>2380</v>
      </c>
      <c r="R2803" s="104"/>
      <c r="S2803" s="235" t="s">
        <v>16108</v>
      </c>
      <c r="T2803" s="236">
        <v>156263.39000000001</v>
      </c>
      <c r="V2803" s="266" t="s">
        <v>42709</v>
      </c>
      <c r="W2803" s="267">
        <v>778.12</v>
      </c>
      <c r="Y2803" s="245" t="s">
        <v>10045</v>
      </c>
      <c r="Z2803" s="246">
        <v>1321</v>
      </c>
    </row>
    <row r="2804" spans="1:26" ht="14.5" x14ac:dyDescent="0.35">
      <c r="A2804" s="259" t="s">
        <v>42488</v>
      </c>
      <c r="B2804" s="259"/>
      <c r="C2804" s="260">
        <v>276.69</v>
      </c>
      <c r="E2804" s="239" t="s">
        <v>3295</v>
      </c>
      <c r="F2804" s="239"/>
      <c r="G2804" s="240">
        <v>48246.94</v>
      </c>
      <c r="M2804" s="261" t="s">
        <v>35206</v>
      </c>
      <c r="N2804" s="262">
        <v>99580</v>
      </c>
      <c r="P2804" s="243" t="s">
        <v>19231</v>
      </c>
      <c r="Q2804" s="244">
        <v>181.35</v>
      </c>
      <c r="R2804" s="104"/>
      <c r="S2804" s="235" t="s">
        <v>16109</v>
      </c>
      <c r="T2804" s="236">
        <v>36307.019999999997</v>
      </c>
      <c r="V2804" s="266" t="s">
        <v>42711</v>
      </c>
      <c r="W2804" s="267">
        <v>276.69</v>
      </c>
      <c r="Y2804" s="245" t="s">
        <v>10230</v>
      </c>
      <c r="Z2804" s="246">
        <v>909214.12</v>
      </c>
    </row>
    <row r="2805" spans="1:26" ht="14.5" x14ac:dyDescent="0.35">
      <c r="A2805" s="259" t="s">
        <v>42490</v>
      </c>
      <c r="B2805" s="259"/>
      <c r="C2805" s="260">
        <v>261.89</v>
      </c>
      <c r="E2805" s="239" t="s">
        <v>3296</v>
      </c>
      <c r="F2805" s="239"/>
      <c r="G2805" s="240">
        <v>34679.24</v>
      </c>
      <c r="M2805" s="261" t="s">
        <v>19308</v>
      </c>
      <c r="N2805" s="262">
        <v>11171.95</v>
      </c>
      <c r="P2805" s="243" t="s">
        <v>19232</v>
      </c>
      <c r="Q2805" s="244">
        <v>1260</v>
      </c>
      <c r="R2805" s="104"/>
      <c r="S2805" s="235" t="s">
        <v>16110</v>
      </c>
      <c r="T2805" s="236">
        <v>18662.88</v>
      </c>
      <c r="V2805" s="266" t="s">
        <v>42713</v>
      </c>
      <c r="W2805" s="267">
        <v>261.89</v>
      </c>
      <c r="Y2805" s="245" t="s">
        <v>10819</v>
      </c>
      <c r="Z2805" s="246">
        <v>1255706.1200000001</v>
      </c>
    </row>
    <row r="2806" spans="1:26" ht="14.5" x14ac:dyDescent="0.35">
      <c r="A2806" s="259" t="s">
        <v>42491</v>
      </c>
      <c r="B2806" s="259"/>
      <c r="C2806" s="260">
        <v>11683.74</v>
      </c>
      <c r="E2806" s="239" t="s">
        <v>3424</v>
      </c>
      <c r="F2806" s="239"/>
      <c r="G2806" s="240">
        <v>145440.38</v>
      </c>
      <c r="M2806" s="261" t="s">
        <v>55944</v>
      </c>
      <c r="N2806" s="262">
        <v>319214.01</v>
      </c>
      <c r="P2806" s="243" t="s">
        <v>19233</v>
      </c>
      <c r="Q2806" s="244">
        <v>33.65</v>
      </c>
      <c r="R2806" s="104"/>
      <c r="S2806" s="235" t="s">
        <v>34635</v>
      </c>
      <c r="T2806" s="236">
        <v>141920.4</v>
      </c>
      <c r="V2806" s="266" t="s">
        <v>42714</v>
      </c>
      <c r="W2806" s="267">
        <v>11683.74</v>
      </c>
      <c r="Y2806" s="245" t="s">
        <v>7641</v>
      </c>
      <c r="Z2806" s="246">
        <v>37455</v>
      </c>
    </row>
    <row r="2807" spans="1:26" ht="14.5" x14ac:dyDescent="0.35">
      <c r="A2807" s="259" t="s">
        <v>42492</v>
      </c>
      <c r="B2807" s="259"/>
      <c r="C2807" s="260">
        <v>21756.23</v>
      </c>
      <c r="E2807" s="239" t="s">
        <v>3297</v>
      </c>
      <c r="F2807" s="239"/>
      <c r="G2807" s="240">
        <v>17553.3</v>
      </c>
      <c r="M2807" s="261" t="s">
        <v>19310</v>
      </c>
      <c r="N2807" s="262">
        <v>72508.12</v>
      </c>
      <c r="P2807" s="243" t="s">
        <v>19234</v>
      </c>
      <c r="Q2807" s="244">
        <v>140</v>
      </c>
      <c r="R2807" s="104"/>
      <c r="S2807" s="235" t="s">
        <v>34636</v>
      </c>
      <c r="T2807" s="236">
        <v>2301.1999999999998</v>
      </c>
      <c r="V2807" s="266" t="s">
        <v>42715</v>
      </c>
      <c r="W2807" s="267">
        <v>21756.23</v>
      </c>
      <c r="Y2807" s="245" t="s">
        <v>8491</v>
      </c>
      <c r="Z2807" s="246">
        <v>187456</v>
      </c>
    </row>
    <row r="2808" spans="1:26" ht="14.5" x14ac:dyDescent="0.35">
      <c r="A2808" s="259" t="s">
        <v>42494</v>
      </c>
      <c r="B2808" s="259"/>
      <c r="C2808" s="260">
        <v>18447.169999999998</v>
      </c>
      <c r="E2808" s="239" t="s">
        <v>3425</v>
      </c>
      <c r="F2808" s="239"/>
      <c r="G2808" s="240">
        <v>74087.149999999994</v>
      </c>
      <c r="M2808" s="261" t="s">
        <v>35207</v>
      </c>
      <c r="N2808" s="262">
        <v>50970.2</v>
      </c>
      <c r="P2808" s="243" t="s">
        <v>19235</v>
      </c>
      <c r="Q2808" s="244">
        <v>1170</v>
      </c>
      <c r="R2808" s="104"/>
      <c r="S2808" s="235" t="s">
        <v>34637</v>
      </c>
      <c r="T2808" s="236">
        <v>176.04</v>
      </c>
      <c r="V2808" s="266" t="s">
        <v>42717</v>
      </c>
      <c r="W2808" s="267">
        <v>18447.169999999998</v>
      </c>
      <c r="Y2808" s="245" t="s">
        <v>9634</v>
      </c>
      <c r="Z2808" s="246">
        <v>2809</v>
      </c>
    </row>
    <row r="2809" spans="1:26" ht="14.5" x14ac:dyDescent="0.35">
      <c r="A2809" s="259" t="s">
        <v>42500</v>
      </c>
      <c r="B2809" s="259"/>
      <c r="C2809" s="260">
        <v>439.14</v>
      </c>
      <c r="E2809" s="239" t="s">
        <v>3426</v>
      </c>
      <c r="F2809" s="239"/>
      <c r="G2809" s="240">
        <v>5014</v>
      </c>
      <c r="M2809" s="261" t="s">
        <v>19311</v>
      </c>
      <c r="N2809" s="262">
        <v>9467.01</v>
      </c>
      <c r="P2809" s="243" t="s">
        <v>19236</v>
      </c>
      <c r="Q2809" s="244">
        <v>943</v>
      </c>
      <c r="R2809" s="104"/>
      <c r="S2809" s="235" t="s">
        <v>34638</v>
      </c>
      <c r="T2809" s="236">
        <v>2304.61</v>
      </c>
      <c r="V2809" s="266" t="s">
        <v>42723</v>
      </c>
      <c r="W2809" s="267">
        <v>439.14</v>
      </c>
      <c r="Y2809" s="245" t="s">
        <v>10231</v>
      </c>
      <c r="Z2809" s="246">
        <v>273331.53000000003</v>
      </c>
    </row>
    <row r="2810" spans="1:26" ht="14.5" x14ac:dyDescent="0.35">
      <c r="A2810" s="259" t="s">
        <v>42501</v>
      </c>
      <c r="B2810" s="259"/>
      <c r="C2810" s="260">
        <v>184.82</v>
      </c>
      <c r="E2810" s="239" t="s">
        <v>3298</v>
      </c>
      <c r="F2810" s="239"/>
      <c r="G2810" s="240">
        <v>291917.53999999998</v>
      </c>
      <c r="M2810" s="261" t="s">
        <v>50027</v>
      </c>
      <c r="N2810" s="262">
        <v>-862.19</v>
      </c>
      <c r="P2810" s="243" t="s">
        <v>19237</v>
      </c>
      <c r="Q2810" s="244">
        <v>11522</v>
      </c>
      <c r="R2810" s="104"/>
      <c r="S2810" s="235" t="s">
        <v>34639</v>
      </c>
      <c r="T2810" s="236">
        <v>82122.55</v>
      </c>
      <c r="V2810" s="266" t="s">
        <v>42724</v>
      </c>
      <c r="W2810" s="267">
        <v>184.82</v>
      </c>
      <c r="Y2810" s="245" t="s">
        <v>10412</v>
      </c>
      <c r="Z2810" s="246">
        <v>9168</v>
      </c>
    </row>
    <row r="2811" spans="1:26" ht="14.5" x14ac:dyDescent="0.35">
      <c r="A2811" s="259" t="s">
        <v>42502</v>
      </c>
      <c r="B2811" s="259"/>
      <c r="C2811" s="260">
        <v>54510.69</v>
      </c>
      <c r="E2811" s="239" t="s">
        <v>3427</v>
      </c>
      <c r="F2811" s="239"/>
      <c r="G2811" s="240">
        <v>16823</v>
      </c>
      <c r="M2811" s="261" t="s">
        <v>45074</v>
      </c>
      <c r="N2811" s="262">
        <v>19947</v>
      </c>
      <c r="P2811" s="243" t="s">
        <v>19238</v>
      </c>
      <c r="Q2811" s="244">
        <v>738.15</v>
      </c>
      <c r="R2811" s="104"/>
      <c r="S2811" s="235" t="s">
        <v>34640</v>
      </c>
      <c r="T2811" s="236">
        <v>13185.03</v>
      </c>
      <c r="V2811" s="266" t="s">
        <v>42725</v>
      </c>
      <c r="W2811" s="267">
        <v>54510.69</v>
      </c>
      <c r="Y2811" s="245" t="s">
        <v>10820</v>
      </c>
      <c r="Z2811" s="246">
        <v>510219.53</v>
      </c>
    </row>
    <row r="2812" spans="1:26" ht="14.5" x14ac:dyDescent="0.35">
      <c r="A2812" s="259" t="s">
        <v>42503</v>
      </c>
      <c r="B2812" s="259"/>
      <c r="C2812" s="260">
        <v>21717.599999999999</v>
      </c>
      <c r="E2812" s="239" t="s">
        <v>3428</v>
      </c>
      <c r="F2812" s="239"/>
      <c r="G2812" s="240">
        <v>46159.79</v>
      </c>
      <c r="M2812" s="261" t="s">
        <v>45075</v>
      </c>
      <c r="N2812" s="262">
        <v>1572</v>
      </c>
      <c r="P2812" s="243" t="s">
        <v>19239</v>
      </c>
      <c r="Q2812" s="244">
        <v>8999.85</v>
      </c>
      <c r="R2812" s="104"/>
      <c r="S2812" s="235" t="s">
        <v>34641</v>
      </c>
      <c r="T2812" s="236">
        <v>7830.04</v>
      </c>
      <c r="V2812" s="266" t="s">
        <v>42726</v>
      </c>
      <c r="W2812" s="267">
        <v>21717.599999999999</v>
      </c>
      <c r="Y2812" s="245" t="s">
        <v>7642</v>
      </c>
      <c r="Z2812" s="246">
        <v>939227</v>
      </c>
    </row>
    <row r="2813" spans="1:26" ht="14.5" x14ac:dyDescent="0.35">
      <c r="A2813" s="259" t="s">
        <v>42505</v>
      </c>
      <c r="B2813" s="259"/>
      <c r="C2813" s="260">
        <v>22898.39</v>
      </c>
      <c r="E2813" s="239" t="s">
        <v>3429</v>
      </c>
      <c r="F2813" s="239"/>
      <c r="G2813" s="240">
        <v>14013.4</v>
      </c>
      <c r="M2813" s="261" t="s">
        <v>55945</v>
      </c>
      <c r="N2813" s="262">
        <v>632.75</v>
      </c>
      <c r="P2813" s="243" t="s">
        <v>19240</v>
      </c>
      <c r="Q2813" s="244">
        <v>1726.02</v>
      </c>
      <c r="R2813" s="104"/>
      <c r="S2813" s="235" t="s">
        <v>34642</v>
      </c>
      <c r="T2813" s="236">
        <v>821000</v>
      </c>
      <c r="V2813" s="266" t="s">
        <v>42728</v>
      </c>
      <c r="W2813" s="267">
        <v>22898.39</v>
      </c>
      <c r="Y2813" s="245" t="s">
        <v>7832</v>
      </c>
      <c r="Z2813" s="246">
        <v>124764</v>
      </c>
    </row>
    <row r="2814" spans="1:26" ht="14.5" x14ac:dyDescent="0.35">
      <c r="A2814" s="259" t="s">
        <v>42506</v>
      </c>
      <c r="B2814" s="259"/>
      <c r="C2814" s="260">
        <v>40000</v>
      </c>
      <c r="E2814" s="239" t="s">
        <v>3430</v>
      </c>
      <c r="F2814" s="239"/>
      <c r="G2814" s="240">
        <v>40605</v>
      </c>
      <c r="M2814" s="261" t="s">
        <v>55946</v>
      </c>
      <c r="N2814" s="262">
        <v>48.4</v>
      </c>
      <c r="P2814" s="243" t="s">
        <v>19241</v>
      </c>
      <c r="Q2814" s="244">
        <v>-0.02</v>
      </c>
      <c r="R2814" s="104"/>
      <c r="S2814" s="235" t="s">
        <v>34643</v>
      </c>
      <c r="T2814" s="236">
        <v>2301.1999999999998</v>
      </c>
      <c r="V2814" s="266" t="s">
        <v>42729</v>
      </c>
      <c r="W2814" s="267">
        <v>40000</v>
      </c>
      <c r="Y2814" s="245" t="s">
        <v>8044</v>
      </c>
      <c r="Z2814" s="246">
        <v>59585</v>
      </c>
    </row>
    <row r="2815" spans="1:26" ht="14.5" x14ac:dyDescent="0.35">
      <c r="A2815" s="259" t="s">
        <v>42508</v>
      </c>
      <c r="B2815" s="259"/>
      <c r="C2815" s="260">
        <v>6512</v>
      </c>
      <c r="E2815" s="239" t="s">
        <v>3299</v>
      </c>
      <c r="F2815" s="239"/>
      <c r="G2815" s="240">
        <v>8223.43</v>
      </c>
      <c r="M2815" s="261" t="s">
        <v>55947</v>
      </c>
      <c r="N2815" s="262">
        <v>152.49</v>
      </c>
      <c r="P2815" s="243" t="s">
        <v>19242</v>
      </c>
      <c r="Q2815" s="244">
        <v>499.98</v>
      </c>
      <c r="R2815" s="104"/>
      <c r="S2815" s="235" t="s">
        <v>28761</v>
      </c>
      <c r="T2815" s="236">
        <v>176.04</v>
      </c>
      <c r="V2815" s="266" t="s">
        <v>42731</v>
      </c>
      <c r="W2815" s="267">
        <v>6512</v>
      </c>
      <c r="Y2815" s="245" t="s">
        <v>8322</v>
      </c>
      <c r="Z2815" s="246">
        <v>464612</v>
      </c>
    </row>
    <row r="2816" spans="1:26" ht="14.5" x14ac:dyDescent="0.35">
      <c r="A2816" s="259" t="s">
        <v>42510</v>
      </c>
      <c r="B2816" s="259"/>
      <c r="C2816" s="260">
        <v>1472.08</v>
      </c>
      <c r="E2816" s="239" t="s">
        <v>3300</v>
      </c>
      <c r="F2816" s="239"/>
      <c r="G2816" s="240">
        <v>191</v>
      </c>
      <c r="M2816" s="261" t="s">
        <v>55948</v>
      </c>
      <c r="N2816" s="262">
        <v>127.83</v>
      </c>
      <c r="P2816" s="243" t="s">
        <v>19243</v>
      </c>
      <c r="Q2816" s="244">
        <v>6802</v>
      </c>
      <c r="R2816" s="104"/>
      <c r="S2816" s="235" t="s">
        <v>28764</v>
      </c>
      <c r="T2816" s="236">
        <v>2304.61</v>
      </c>
      <c r="V2816" s="266" t="s">
        <v>42733</v>
      </c>
      <c r="W2816" s="267">
        <v>1472.08</v>
      </c>
      <c r="Y2816" s="245" t="s">
        <v>8492</v>
      </c>
      <c r="Z2816" s="246">
        <v>403313</v>
      </c>
    </row>
    <row r="2817" spans="1:26" ht="14.5" x14ac:dyDescent="0.35">
      <c r="A2817" s="259" t="s">
        <v>42513</v>
      </c>
      <c r="B2817" s="259"/>
      <c r="C2817" s="260">
        <v>2061.7800000000002</v>
      </c>
      <c r="E2817" s="239" t="s">
        <v>3431</v>
      </c>
      <c r="F2817" s="239"/>
      <c r="G2817" s="240">
        <v>36056.28</v>
      </c>
      <c r="M2817" s="261" t="s">
        <v>55949</v>
      </c>
      <c r="N2817" s="262">
        <v>438.19</v>
      </c>
      <c r="P2817" s="243" t="s">
        <v>19244</v>
      </c>
      <c r="Q2817" s="244">
        <v>2380</v>
      </c>
      <c r="R2817" s="104"/>
      <c r="S2817" s="235" t="s">
        <v>28771</v>
      </c>
      <c r="T2817" s="236">
        <v>82122.55</v>
      </c>
      <c r="V2817" s="266" t="s">
        <v>42736</v>
      </c>
      <c r="W2817" s="267">
        <v>2061.7800000000002</v>
      </c>
      <c r="Y2817" s="245" t="s">
        <v>8725</v>
      </c>
      <c r="Z2817" s="246">
        <v>88497</v>
      </c>
    </row>
    <row r="2818" spans="1:26" ht="14.5" x14ac:dyDescent="0.35">
      <c r="A2818" s="259" t="s">
        <v>42514</v>
      </c>
      <c r="B2818" s="259"/>
      <c r="C2818" s="260">
        <v>8000</v>
      </c>
      <c r="E2818" s="239" t="s">
        <v>3432</v>
      </c>
      <c r="F2818" s="239"/>
      <c r="G2818" s="240">
        <v>64689.51</v>
      </c>
      <c r="M2818" s="261" t="s">
        <v>55950</v>
      </c>
      <c r="N2818" s="262">
        <v>2857.64</v>
      </c>
      <c r="P2818" s="243" t="s">
        <v>19245</v>
      </c>
      <c r="Q2818" s="244">
        <v>181.35</v>
      </c>
      <c r="R2818" s="104"/>
      <c r="S2818" s="235" t="s">
        <v>28772</v>
      </c>
      <c r="T2818" s="236">
        <v>13185.03</v>
      </c>
      <c r="V2818" s="266" t="s">
        <v>42737</v>
      </c>
      <c r="W2818" s="267">
        <v>8000</v>
      </c>
      <c r="Y2818" s="245" t="s">
        <v>8833</v>
      </c>
      <c r="Z2818" s="246">
        <v>86765</v>
      </c>
    </row>
    <row r="2819" spans="1:26" ht="14.5" x14ac:dyDescent="0.35">
      <c r="A2819" s="259" t="s">
        <v>42515</v>
      </c>
      <c r="B2819" s="259"/>
      <c r="C2819" s="260">
        <v>444.32</v>
      </c>
      <c r="E2819" s="239" t="s">
        <v>3433</v>
      </c>
      <c r="F2819" s="239"/>
      <c r="G2819" s="240">
        <v>40890.25</v>
      </c>
      <c r="M2819" s="261" t="s">
        <v>38063</v>
      </c>
      <c r="N2819" s="262">
        <v>50325</v>
      </c>
      <c r="P2819" s="243" t="s">
        <v>19246</v>
      </c>
      <c r="Q2819" s="244">
        <v>2929.98</v>
      </c>
      <c r="R2819" s="104"/>
      <c r="S2819" s="235" t="s">
        <v>28773</v>
      </c>
      <c r="T2819" s="236">
        <v>7830.04</v>
      </c>
      <c r="V2819" s="266" t="s">
        <v>42738</v>
      </c>
      <c r="W2819" s="267">
        <v>444.32</v>
      </c>
      <c r="Y2819" s="245" t="s">
        <v>8975</v>
      </c>
      <c r="Z2819" s="246">
        <v>155330</v>
      </c>
    </row>
    <row r="2820" spans="1:26" ht="14.5" x14ac:dyDescent="0.35">
      <c r="A2820" s="259" t="s">
        <v>42518</v>
      </c>
      <c r="B2820" s="259"/>
      <c r="C2820" s="260">
        <v>5733.06</v>
      </c>
      <c r="E2820" s="239" t="s">
        <v>3434</v>
      </c>
      <c r="F2820" s="239"/>
      <c r="G2820" s="240">
        <v>15316</v>
      </c>
      <c r="M2820" s="261" t="s">
        <v>36353</v>
      </c>
      <c r="N2820" s="262">
        <v>6297.96</v>
      </c>
      <c r="P2820" s="243" t="s">
        <v>19247</v>
      </c>
      <c r="Q2820" s="244">
        <v>1726.02</v>
      </c>
      <c r="R2820" s="104"/>
      <c r="S2820" s="235" t="s">
        <v>34644</v>
      </c>
      <c r="T2820" s="236">
        <v>821000</v>
      </c>
      <c r="V2820" s="266" t="s">
        <v>42741</v>
      </c>
      <c r="W2820" s="267">
        <v>5733.06</v>
      </c>
      <c r="Y2820" s="245" t="s">
        <v>9252</v>
      </c>
      <c r="Z2820" s="246">
        <v>311228</v>
      </c>
    </row>
    <row r="2821" spans="1:26" ht="14.5" x14ac:dyDescent="0.35">
      <c r="A2821" s="259" t="s">
        <v>42521</v>
      </c>
      <c r="B2821" s="259"/>
      <c r="C2821" s="260">
        <v>311.14</v>
      </c>
      <c r="E2821" s="239" t="s">
        <v>3435</v>
      </c>
      <c r="F2821" s="239"/>
      <c r="G2821" s="240">
        <v>4011.9</v>
      </c>
      <c r="M2821" s="261" t="s">
        <v>50028</v>
      </c>
      <c r="N2821" s="262">
        <v>775</v>
      </c>
      <c r="P2821" s="243" t="s">
        <v>19248</v>
      </c>
      <c r="Q2821" s="244">
        <v>7778.63</v>
      </c>
      <c r="R2821" s="104"/>
      <c r="S2821" s="235" t="s">
        <v>34645</v>
      </c>
      <c r="T2821" s="236">
        <v>2132</v>
      </c>
      <c r="V2821" s="266" t="s">
        <v>42744</v>
      </c>
      <c r="W2821" s="267">
        <v>311.14</v>
      </c>
      <c r="Y2821" s="245" t="s">
        <v>9422</v>
      </c>
      <c r="Z2821" s="246">
        <v>1363914</v>
      </c>
    </row>
    <row r="2822" spans="1:26" ht="14.5" x14ac:dyDescent="0.35">
      <c r="A2822" s="259" t="s">
        <v>42522</v>
      </c>
      <c r="B2822" s="259"/>
      <c r="C2822" s="260">
        <v>6000</v>
      </c>
      <c r="E2822" s="239" t="s">
        <v>4791</v>
      </c>
      <c r="F2822" s="239"/>
      <c r="G2822" s="240">
        <v>21173.21</v>
      </c>
      <c r="M2822" s="261" t="s">
        <v>35208</v>
      </c>
      <c r="N2822" s="262">
        <v>69090</v>
      </c>
      <c r="P2822" s="243" t="s">
        <v>19249</v>
      </c>
      <c r="Q2822" s="244">
        <v>878.15</v>
      </c>
      <c r="R2822" s="104"/>
      <c r="S2822" s="235" t="s">
        <v>34646</v>
      </c>
      <c r="T2822" s="236">
        <v>3000</v>
      </c>
      <c r="V2822" s="266" t="s">
        <v>42745</v>
      </c>
      <c r="W2822" s="267">
        <v>6000</v>
      </c>
      <c r="Y2822" s="245" t="s">
        <v>9635</v>
      </c>
      <c r="Z2822" s="246">
        <v>76385</v>
      </c>
    </row>
    <row r="2823" spans="1:26" ht="14.5" x14ac:dyDescent="0.35">
      <c r="A2823" s="259" t="s">
        <v>42523</v>
      </c>
      <c r="B2823" s="259"/>
      <c r="C2823" s="260">
        <v>8000</v>
      </c>
      <c r="E2823" s="239" t="s">
        <v>3301</v>
      </c>
      <c r="F2823" s="239"/>
      <c r="G2823" s="240">
        <v>914038.41</v>
      </c>
      <c r="M2823" s="261" t="s">
        <v>35209</v>
      </c>
      <c r="N2823" s="262">
        <v>47811.72</v>
      </c>
      <c r="P2823" s="243" t="s">
        <v>19250</v>
      </c>
      <c r="Q2823" s="244">
        <v>20521.849999999999</v>
      </c>
      <c r="R2823" s="104"/>
      <c r="S2823" s="235" t="s">
        <v>28789</v>
      </c>
      <c r="T2823" s="236">
        <v>2132</v>
      </c>
      <c r="V2823" s="266" t="s">
        <v>42746</v>
      </c>
      <c r="W2823" s="267">
        <v>8000</v>
      </c>
      <c r="Y2823" s="245" t="s">
        <v>9917</v>
      </c>
      <c r="Z2823" s="246">
        <v>964116</v>
      </c>
    </row>
    <row r="2824" spans="1:26" ht="14.5" x14ac:dyDescent="0.35">
      <c r="A2824" s="259" t="s">
        <v>42525</v>
      </c>
      <c r="B2824" s="259"/>
      <c r="C2824" s="260">
        <v>2164.0100000000002</v>
      </c>
      <c r="E2824" s="239" t="s">
        <v>3436</v>
      </c>
      <c r="F2824" s="239"/>
      <c r="G2824" s="240">
        <v>10973</v>
      </c>
      <c r="M2824" s="261" t="s">
        <v>35210</v>
      </c>
      <c r="N2824" s="262">
        <v>81439.13</v>
      </c>
      <c r="P2824" s="243" t="s">
        <v>19251</v>
      </c>
      <c r="Q2824" s="244">
        <v>2444.58</v>
      </c>
      <c r="R2824" s="104"/>
      <c r="S2824" s="235" t="s">
        <v>28791</v>
      </c>
      <c r="T2824" s="236">
        <v>3000</v>
      </c>
      <c r="V2824" s="266" t="s">
        <v>42748</v>
      </c>
      <c r="W2824" s="267">
        <v>2164.0100000000002</v>
      </c>
      <c r="Y2824" s="245" t="s">
        <v>10232</v>
      </c>
      <c r="Z2824" s="246">
        <v>5136201.62</v>
      </c>
    </row>
    <row r="2825" spans="1:26" ht="14.5" x14ac:dyDescent="0.35">
      <c r="A2825" s="259" t="s">
        <v>42526</v>
      </c>
      <c r="B2825" s="259"/>
      <c r="C2825" s="260">
        <v>14058.65</v>
      </c>
      <c r="E2825" s="239" t="s">
        <v>4792</v>
      </c>
      <c r="F2825" s="239"/>
      <c r="G2825" s="240">
        <v>40394.81</v>
      </c>
      <c r="M2825" s="261" t="s">
        <v>45076</v>
      </c>
      <c r="N2825" s="262">
        <v>1732650.26</v>
      </c>
      <c r="P2825" s="243" t="s">
        <v>19252</v>
      </c>
      <c r="Q2825" s="244">
        <v>37428.75</v>
      </c>
      <c r="R2825" s="104"/>
      <c r="S2825" s="235" t="s">
        <v>34647</v>
      </c>
      <c r="T2825" s="236">
        <v>4761.59</v>
      </c>
      <c r="V2825" s="266" t="s">
        <v>42749</v>
      </c>
      <c r="W2825" s="267">
        <v>14058.65</v>
      </c>
      <c r="Y2825" s="245" t="s">
        <v>10413</v>
      </c>
      <c r="Z2825" s="246">
        <v>154524.39000000001</v>
      </c>
    </row>
    <row r="2826" spans="1:26" ht="14.5" x14ac:dyDescent="0.35">
      <c r="A2826" s="259" t="s">
        <v>42527</v>
      </c>
      <c r="B2826" s="259"/>
      <c r="C2826" s="260">
        <v>6172.61</v>
      </c>
      <c r="E2826" s="239" t="s">
        <v>4793</v>
      </c>
      <c r="F2826" s="239"/>
      <c r="G2826" s="240">
        <v>65401.33</v>
      </c>
      <c r="M2826" s="261" t="s">
        <v>19313</v>
      </c>
      <c r="N2826" s="262">
        <v>156728.71</v>
      </c>
      <c r="P2826" s="243" t="s">
        <v>19253</v>
      </c>
      <c r="Q2826" s="244">
        <v>3050.33</v>
      </c>
      <c r="R2826" s="104"/>
      <c r="S2826" s="235" t="s">
        <v>34648</v>
      </c>
      <c r="T2826" s="236">
        <v>3430</v>
      </c>
      <c r="V2826" s="266" t="s">
        <v>42750</v>
      </c>
      <c r="W2826" s="267">
        <v>6172.61</v>
      </c>
      <c r="Y2826" s="245" t="s">
        <v>12487</v>
      </c>
      <c r="Z2826" s="246">
        <v>63839.33</v>
      </c>
    </row>
    <row r="2827" spans="1:26" ht="14.5" x14ac:dyDescent="0.35">
      <c r="A2827" s="259" t="s">
        <v>42528</v>
      </c>
      <c r="B2827" s="259"/>
      <c r="C2827" s="260">
        <v>16183.23</v>
      </c>
      <c r="E2827" s="239" t="s">
        <v>3437</v>
      </c>
      <c r="F2827" s="239"/>
      <c r="G2827" s="240">
        <v>749423.12</v>
      </c>
      <c r="M2827" s="261" t="s">
        <v>19314</v>
      </c>
      <c r="N2827" s="262">
        <v>162933.34</v>
      </c>
      <c r="P2827" s="243" t="s">
        <v>19254</v>
      </c>
      <c r="Q2827" s="244">
        <v>8179.33</v>
      </c>
      <c r="R2827" s="104"/>
      <c r="S2827" s="235" t="s">
        <v>34649</v>
      </c>
      <c r="T2827" s="236">
        <v>1053.4100000000001</v>
      </c>
      <c r="V2827" s="266" t="s">
        <v>42751</v>
      </c>
      <c r="W2827" s="267">
        <v>16183.23</v>
      </c>
      <c r="Y2827" s="245" t="s">
        <v>12952</v>
      </c>
      <c r="Z2827" s="246">
        <v>145539.29</v>
      </c>
    </row>
    <row r="2828" spans="1:26" ht="14.5" x14ac:dyDescent="0.35">
      <c r="A2828" s="259" t="s">
        <v>42529</v>
      </c>
      <c r="B2828" s="259"/>
      <c r="C2828" s="260">
        <v>8000</v>
      </c>
      <c r="E2828" s="239" t="s">
        <v>3302</v>
      </c>
      <c r="F2828" s="239"/>
      <c r="G2828" s="240">
        <v>408</v>
      </c>
      <c r="M2828" s="261" t="s">
        <v>19315</v>
      </c>
      <c r="N2828" s="262">
        <v>88786.91</v>
      </c>
      <c r="P2828" s="243" t="s">
        <v>19255</v>
      </c>
      <c r="Q2828" s="244">
        <v>792.17</v>
      </c>
      <c r="R2828" s="104"/>
      <c r="S2828" s="235" t="s">
        <v>34650</v>
      </c>
      <c r="T2828" s="236">
        <v>4761.59</v>
      </c>
      <c r="V2828" s="266" t="s">
        <v>42752</v>
      </c>
      <c r="W2828" s="267">
        <v>8000</v>
      </c>
      <c r="Y2828" s="245" t="s">
        <v>13249</v>
      </c>
      <c r="Z2828" s="246">
        <v>1379251.42</v>
      </c>
    </row>
    <row r="2829" spans="1:26" ht="14.5" x14ac:dyDescent="0.35">
      <c r="A2829" s="259" t="s">
        <v>42530</v>
      </c>
      <c r="B2829" s="259"/>
      <c r="C2829" s="260">
        <v>224.44</v>
      </c>
      <c r="E2829" s="239" t="s">
        <v>3438</v>
      </c>
      <c r="F2829" s="239"/>
      <c r="G2829" s="240">
        <v>2475728.7000000002</v>
      </c>
      <c r="M2829" s="261" t="s">
        <v>35211</v>
      </c>
      <c r="N2829" s="262">
        <v>37145.72</v>
      </c>
      <c r="P2829" s="243" t="s">
        <v>19256</v>
      </c>
      <c r="Q2829" s="244">
        <v>8694.42</v>
      </c>
      <c r="R2829" s="104"/>
      <c r="S2829" s="235" t="s">
        <v>34651</v>
      </c>
      <c r="T2829" s="236">
        <v>3430</v>
      </c>
      <c r="V2829" s="266" t="s">
        <v>42753</v>
      </c>
      <c r="W2829" s="267">
        <v>224.44</v>
      </c>
      <c r="Y2829" s="245" t="s">
        <v>13978</v>
      </c>
      <c r="Z2829" s="246">
        <v>85260</v>
      </c>
    </row>
    <row r="2830" spans="1:26" ht="14.5" x14ac:dyDescent="0.35">
      <c r="A2830" s="259" t="s">
        <v>42531</v>
      </c>
      <c r="B2830" s="259"/>
      <c r="C2830" s="260">
        <v>5212.1099999999997</v>
      </c>
      <c r="E2830" s="239" t="s">
        <v>3303</v>
      </c>
      <c r="F2830" s="239"/>
      <c r="G2830" s="240">
        <v>247258.61</v>
      </c>
      <c r="M2830" s="261" t="s">
        <v>19316</v>
      </c>
      <c r="N2830" s="262">
        <v>27732.38</v>
      </c>
      <c r="P2830" s="243" t="s">
        <v>19257</v>
      </c>
      <c r="Q2830" s="244">
        <v>6375.81</v>
      </c>
      <c r="R2830" s="104"/>
      <c r="S2830" s="235" t="s">
        <v>28810</v>
      </c>
      <c r="T2830" s="236">
        <v>1053.4100000000001</v>
      </c>
      <c r="V2830" s="266" t="s">
        <v>42754</v>
      </c>
      <c r="W2830" s="267">
        <v>5212.1099999999997</v>
      </c>
      <c r="Y2830" s="245" t="s">
        <v>13650</v>
      </c>
      <c r="Z2830" s="246">
        <v>4253031.3499999996</v>
      </c>
    </row>
    <row r="2831" spans="1:26" ht="14.5" x14ac:dyDescent="0.35">
      <c r="A2831" s="259" t="s">
        <v>42534</v>
      </c>
      <c r="B2831" s="259"/>
      <c r="C2831" s="260">
        <v>30000</v>
      </c>
      <c r="E2831" s="239" t="s">
        <v>3439</v>
      </c>
      <c r="F2831" s="239"/>
      <c r="G2831" s="240">
        <v>1789803</v>
      </c>
      <c r="M2831" s="261" t="s">
        <v>35212</v>
      </c>
      <c r="N2831" s="262">
        <v>68321</v>
      </c>
      <c r="P2831" s="243" t="s">
        <v>19258</v>
      </c>
      <c r="Q2831" s="244">
        <v>56601.53</v>
      </c>
      <c r="R2831" s="104"/>
      <c r="S2831" s="235" t="s">
        <v>16111</v>
      </c>
      <c r="T2831" s="236">
        <v>60364.800000000003</v>
      </c>
      <c r="V2831" s="266" t="s">
        <v>42757</v>
      </c>
      <c r="W2831" s="267">
        <v>30000</v>
      </c>
      <c r="Y2831" s="245" t="s">
        <v>10821</v>
      </c>
      <c r="Z2831" s="246">
        <v>16255383.4</v>
      </c>
    </row>
    <row r="2832" spans="1:26" ht="14.5" x14ac:dyDescent="0.35">
      <c r="A2832" s="259" t="s">
        <v>42535</v>
      </c>
      <c r="B2832" s="259"/>
      <c r="C2832" s="260">
        <v>10526.51</v>
      </c>
      <c r="E2832" s="239" t="s">
        <v>3440</v>
      </c>
      <c r="F2832" s="239"/>
      <c r="G2832" s="240">
        <v>33184.58</v>
      </c>
      <c r="M2832" s="261" t="s">
        <v>36645</v>
      </c>
      <c r="N2832" s="262">
        <v>35633.03</v>
      </c>
      <c r="P2832" s="243" t="s">
        <v>19259</v>
      </c>
      <c r="Q2832" s="244">
        <v>6074</v>
      </c>
      <c r="R2832" s="104"/>
      <c r="S2832" s="235" t="s">
        <v>16112</v>
      </c>
      <c r="T2832" s="236">
        <v>4617.9799999999996</v>
      </c>
      <c r="V2832" s="266" t="s">
        <v>42758</v>
      </c>
      <c r="W2832" s="267">
        <v>10526.51</v>
      </c>
      <c r="Y2832" s="245" t="s">
        <v>7643</v>
      </c>
      <c r="Z2832" s="246">
        <v>18997.72</v>
      </c>
    </row>
    <row r="2833" spans="1:26" ht="14.5" x14ac:dyDescent="0.35">
      <c r="A2833" s="259" t="s">
        <v>42536</v>
      </c>
      <c r="B2833" s="259"/>
      <c r="C2833" s="260">
        <v>380</v>
      </c>
      <c r="E2833" s="239" t="s">
        <v>3441</v>
      </c>
      <c r="F2833" s="239"/>
      <c r="G2833" s="240">
        <v>33342.6</v>
      </c>
      <c r="M2833" s="261" t="s">
        <v>55951</v>
      </c>
      <c r="N2833" s="262">
        <v>549188.11</v>
      </c>
      <c r="P2833" s="243" t="s">
        <v>19260</v>
      </c>
      <c r="Q2833" s="244">
        <v>71868.69</v>
      </c>
      <c r="R2833" s="104"/>
      <c r="S2833" s="235" t="s">
        <v>16113</v>
      </c>
      <c r="T2833" s="236">
        <v>11539.54</v>
      </c>
      <c r="V2833" s="266" t="s">
        <v>42759</v>
      </c>
      <c r="W2833" s="267">
        <v>380</v>
      </c>
      <c r="Y2833" s="245" t="s">
        <v>8323</v>
      </c>
      <c r="Z2833" s="246">
        <v>3209.87</v>
      </c>
    </row>
    <row r="2834" spans="1:26" ht="14.5" x14ac:dyDescent="0.35">
      <c r="A2834" s="259" t="s">
        <v>42538</v>
      </c>
      <c r="B2834" s="259"/>
      <c r="C2834" s="260">
        <v>8000.57</v>
      </c>
      <c r="E2834" s="239" t="s">
        <v>3442</v>
      </c>
      <c r="F2834" s="239"/>
      <c r="G2834" s="240">
        <v>37843.01</v>
      </c>
      <c r="M2834" s="261" t="s">
        <v>38064</v>
      </c>
      <c r="N2834" s="262">
        <v>177219.33</v>
      </c>
      <c r="P2834" s="243" t="s">
        <v>15165</v>
      </c>
      <c r="Q2834" s="244">
        <v>13870.18</v>
      </c>
      <c r="R2834" s="104"/>
      <c r="S2834" s="235" t="s">
        <v>16114</v>
      </c>
      <c r="T2834" s="236">
        <v>4466.78</v>
      </c>
      <c r="V2834" s="266" t="s">
        <v>42761</v>
      </c>
      <c r="W2834" s="267">
        <v>8000.57</v>
      </c>
      <c r="Y2834" s="245" t="s">
        <v>8493</v>
      </c>
      <c r="Z2834" s="246">
        <v>2372.0100000000002</v>
      </c>
    </row>
    <row r="2835" spans="1:26" ht="14.5" x14ac:dyDescent="0.35">
      <c r="A2835" s="259" t="s">
        <v>42539</v>
      </c>
      <c r="B2835" s="259"/>
      <c r="C2835" s="260">
        <v>5000</v>
      </c>
      <c r="E2835" s="239" t="s">
        <v>4794</v>
      </c>
      <c r="F2835" s="239"/>
      <c r="G2835" s="240">
        <v>61912</v>
      </c>
      <c r="M2835" s="261" t="s">
        <v>42988</v>
      </c>
      <c r="N2835" s="262">
        <v>2966.47</v>
      </c>
      <c r="P2835" s="243" t="s">
        <v>15166</v>
      </c>
      <c r="Q2835" s="244">
        <v>889.59</v>
      </c>
      <c r="R2835" s="104"/>
      <c r="S2835" s="235" t="s">
        <v>16115</v>
      </c>
      <c r="T2835" s="236">
        <v>6872.44</v>
      </c>
      <c r="V2835" s="266" t="s">
        <v>42762</v>
      </c>
      <c r="W2835" s="267">
        <v>5000</v>
      </c>
      <c r="Y2835" s="245" t="s">
        <v>8726</v>
      </c>
      <c r="Z2835" s="246">
        <v>544</v>
      </c>
    </row>
    <row r="2836" spans="1:26" ht="14.5" x14ac:dyDescent="0.35">
      <c r="A2836" s="259" t="s">
        <v>42540</v>
      </c>
      <c r="B2836" s="259"/>
      <c r="C2836" s="260">
        <v>793.5</v>
      </c>
      <c r="E2836" s="239" t="s">
        <v>4795</v>
      </c>
      <c r="F2836" s="239"/>
      <c r="G2836" s="240">
        <v>26747</v>
      </c>
      <c r="M2836" s="261" t="s">
        <v>36646</v>
      </c>
      <c r="N2836" s="262">
        <v>654409.6</v>
      </c>
      <c r="P2836" s="243" t="s">
        <v>15167</v>
      </c>
      <c r="Q2836" s="244">
        <v>1817.6</v>
      </c>
      <c r="R2836" s="104"/>
      <c r="S2836" s="235" t="s">
        <v>34652</v>
      </c>
      <c r="T2836" s="236">
        <v>6014.08</v>
      </c>
      <c r="V2836" s="266" t="s">
        <v>42763</v>
      </c>
      <c r="W2836" s="267">
        <v>793.5</v>
      </c>
      <c r="Y2836" s="245" t="s">
        <v>8976</v>
      </c>
      <c r="Z2836" s="246">
        <v>1628</v>
      </c>
    </row>
    <row r="2837" spans="1:26" ht="14.5" x14ac:dyDescent="0.35">
      <c r="A2837" s="259" t="s">
        <v>42541</v>
      </c>
      <c r="B2837" s="259"/>
      <c r="C2837" s="260">
        <v>17113.88</v>
      </c>
      <c r="E2837" s="239" t="s">
        <v>3443</v>
      </c>
      <c r="F2837" s="239"/>
      <c r="G2837" s="240">
        <v>50901.919999999998</v>
      </c>
      <c r="M2837" s="261" t="s">
        <v>42989</v>
      </c>
      <c r="N2837" s="262">
        <v>249747.07</v>
      </c>
      <c r="P2837" s="243" t="s">
        <v>19261</v>
      </c>
      <c r="Q2837" s="244">
        <v>8500</v>
      </c>
      <c r="R2837" s="104"/>
      <c r="S2837" s="235" t="s">
        <v>34653</v>
      </c>
      <c r="T2837" s="236">
        <v>83771.92</v>
      </c>
      <c r="V2837" s="266" t="s">
        <v>42764</v>
      </c>
      <c r="W2837" s="267">
        <v>17113.88</v>
      </c>
      <c r="Y2837" s="245" t="s">
        <v>9082</v>
      </c>
      <c r="Z2837" s="246">
        <v>5229</v>
      </c>
    </row>
    <row r="2838" spans="1:26" ht="14.5" x14ac:dyDescent="0.35">
      <c r="A2838" s="259" t="s">
        <v>42542</v>
      </c>
      <c r="B2838" s="259"/>
      <c r="C2838" s="260">
        <v>60000</v>
      </c>
      <c r="E2838" s="239" t="s">
        <v>3304</v>
      </c>
      <c r="F2838" s="239"/>
      <c r="G2838" s="240">
        <v>909214.12</v>
      </c>
      <c r="M2838" s="261" t="s">
        <v>55952</v>
      </c>
      <c r="N2838" s="262">
        <v>899.2</v>
      </c>
      <c r="P2838" s="243" t="s">
        <v>15168</v>
      </c>
      <c r="Q2838" s="244">
        <v>15942.84</v>
      </c>
      <c r="R2838" s="104"/>
      <c r="S2838" s="235" t="s">
        <v>34654</v>
      </c>
      <c r="T2838" s="236">
        <v>368022</v>
      </c>
      <c r="V2838" s="266" t="s">
        <v>42765</v>
      </c>
      <c r="W2838" s="267">
        <v>60000</v>
      </c>
      <c r="Y2838" s="245" t="s">
        <v>11869</v>
      </c>
      <c r="Z2838" s="246">
        <v>3245</v>
      </c>
    </row>
    <row r="2839" spans="1:26" ht="14.5" x14ac:dyDescent="0.35">
      <c r="A2839" s="259" t="s">
        <v>42543</v>
      </c>
      <c r="B2839" s="259"/>
      <c r="C2839" s="260">
        <v>1877.22</v>
      </c>
      <c r="E2839" s="239" t="s">
        <v>3444</v>
      </c>
      <c r="F2839" s="239"/>
      <c r="G2839" s="240">
        <v>273331.53000000003</v>
      </c>
      <c r="M2839" s="261" t="s">
        <v>55953</v>
      </c>
      <c r="N2839" s="262">
        <v>68.790000000000006</v>
      </c>
      <c r="P2839" s="243" t="s">
        <v>19262</v>
      </c>
      <c r="Q2839" s="244">
        <v>8881.01</v>
      </c>
      <c r="R2839" s="104"/>
      <c r="S2839" s="235" t="s">
        <v>16116</v>
      </c>
      <c r="T2839" s="236">
        <v>60364.800000000003</v>
      </c>
      <c r="V2839" s="266" t="s">
        <v>42766</v>
      </c>
      <c r="W2839" s="267">
        <v>1877.22</v>
      </c>
      <c r="Y2839" s="245" t="s">
        <v>9636</v>
      </c>
      <c r="Z2839" s="246">
        <v>1767</v>
      </c>
    </row>
    <row r="2840" spans="1:26" ht="14.5" x14ac:dyDescent="0.35">
      <c r="A2840" s="259" t="s">
        <v>42544</v>
      </c>
      <c r="B2840" s="259"/>
      <c r="C2840" s="260">
        <v>8266.81</v>
      </c>
      <c r="E2840" s="239" t="s">
        <v>3445</v>
      </c>
      <c r="F2840" s="239"/>
      <c r="G2840" s="240">
        <v>5136201.62</v>
      </c>
      <c r="M2840" s="261" t="s">
        <v>55954</v>
      </c>
      <c r="N2840" s="262">
        <v>216.71</v>
      </c>
      <c r="P2840" s="243" t="s">
        <v>19263</v>
      </c>
      <c r="Q2840" s="244">
        <v>95000</v>
      </c>
      <c r="R2840" s="104"/>
      <c r="S2840" s="235" t="s">
        <v>16117</v>
      </c>
      <c r="T2840" s="236">
        <v>4617.9799999999996</v>
      </c>
      <c r="V2840" s="266" t="s">
        <v>42767</v>
      </c>
      <c r="W2840" s="267">
        <v>8266.81</v>
      </c>
      <c r="Y2840" s="245" t="s">
        <v>9918</v>
      </c>
      <c r="Z2840" s="246">
        <v>7230</v>
      </c>
    </row>
    <row r="2841" spans="1:26" ht="14.5" x14ac:dyDescent="0.35">
      <c r="A2841" s="259" t="s">
        <v>42547</v>
      </c>
      <c r="B2841" s="259"/>
      <c r="C2841" s="260">
        <v>4278.99</v>
      </c>
      <c r="E2841" s="239" t="s">
        <v>3446</v>
      </c>
      <c r="F2841" s="239"/>
      <c r="G2841" s="240">
        <v>64775</v>
      </c>
      <c r="M2841" s="261" t="s">
        <v>51136</v>
      </c>
      <c r="N2841" s="262">
        <v>81030</v>
      </c>
      <c r="P2841" s="243" t="s">
        <v>19264</v>
      </c>
      <c r="Q2841" s="244">
        <v>2868</v>
      </c>
      <c r="R2841" s="104"/>
      <c r="S2841" s="235" t="s">
        <v>16118</v>
      </c>
      <c r="T2841" s="236">
        <v>11539.54</v>
      </c>
      <c r="V2841" s="266" t="s">
        <v>42770</v>
      </c>
      <c r="W2841" s="267">
        <v>4278.99</v>
      </c>
      <c r="Y2841" s="245" t="s">
        <v>10233</v>
      </c>
      <c r="Z2841" s="246">
        <v>64775</v>
      </c>
    </row>
    <row r="2842" spans="1:26" ht="14.5" x14ac:dyDescent="0.35">
      <c r="A2842" s="259" t="s">
        <v>42548</v>
      </c>
      <c r="B2842" s="259"/>
      <c r="C2842" s="260">
        <v>1230.71</v>
      </c>
      <c r="E2842" s="239" t="s">
        <v>3447</v>
      </c>
      <c r="F2842" s="239"/>
      <c r="G2842" s="240">
        <v>574407.5</v>
      </c>
      <c r="M2842" s="261" t="s">
        <v>55955</v>
      </c>
      <c r="N2842" s="262">
        <v>45</v>
      </c>
      <c r="P2842" s="243" t="s">
        <v>19265</v>
      </c>
      <c r="Q2842" s="244">
        <v>164071</v>
      </c>
      <c r="R2842" s="104"/>
      <c r="S2842" s="235" t="s">
        <v>34655</v>
      </c>
      <c r="T2842" s="236">
        <v>6014.08</v>
      </c>
      <c r="V2842" s="266" t="s">
        <v>42771</v>
      </c>
      <c r="W2842" s="267">
        <v>1230.71</v>
      </c>
      <c r="Y2842" s="245" t="s">
        <v>12707</v>
      </c>
      <c r="Z2842" s="246">
        <v>9666</v>
      </c>
    </row>
    <row r="2843" spans="1:26" ht="14.5" x14ac:dyDescent="0.35">
      <c r="A2843" s="259" t="s">
        <v>42549</v>
      </c>
      <c r="B2843" s="259"/>
      <c r="C2843" s="260">
        <v>7074.85</v>
      </c>
      <c r="E2843" s="239" t="s">
        <v>3448</v>
      </c>
      <c r="F2843" s="239"/>
      <c r="G2843" s="240">
        <v>864806</v>
      </c>
      <c r="M2843" s="261" t="s">
        <v>55956</v>
      </c>
      <c r="N2843" s="262">
        <v>5500</v>
      </c>
      <c r="P2843" s="243" t="s">
        <v>19266</v>
      </c>
      <c r="Q2843" s="244">
        <v>26902.880000000001</v>
      </c>
      <c r="R2843" s="104"/>
      <c r="S2843" s="235" t="s">
        <v>16119</v>
      </c>
      <c r="T2843" s="236">
        <v>88238.7</v>
      </c>
      <c r="V2843" s="266" t="s">
        <v>42772</v>
      </c>
      <c r="W2843" s="267">
        <v>7074.85</v>
      </c>
      <c r="Y2843" s="245" t="s">
        <v>13250</v>
      </c>
      <c r="Z2843" s="246">
        <v>9937.57</v>
      </c>
    </row>
    <row r="2844" spans="1:26" ht="14.5" x14ac:dyDescent="0.35">
      <c r="A2844" s="259" t="s">
        <v>42551</v>
      </c>
      <c r="B2844" s="259"/>
      <c r="C2844" s="260">
        <v>3682.84</v>
      </c>
      <c r="E2844" s="239" t="s">
        <v>3449</v>
      </c>
      <c r="F2844" s="239"/>
      <c r="G2844" s="240">
        <v>362616.53</v>
      </c>
      <c r="M2844" s="261" t="s">
        <v>51137</v>
      </c>
      <c r="N2844" s="262">
        <v>6362.15</v>
      </c>
      <c r="P2844" s="243" t="s">
        <v>19267</v>
      </c>
      <c r="Q2844" s="244">
        <v>2792</v>
      </c>
      <c r="R2844" s="104"/>
      <c r="S2844" s="235" t="s">
        <v>16120</v>
      </c>
      <c r="T2844" s="236">
        <v>6872.44</v>
      </c>
      <c r="V2844" s="266" t="s">
        <v>42774</v>
      </c>
      <c r="W2844" s="267">
        <v>3682.84</v>
      </c>
      <c r="Y2844" s="245" t="s">
        <v>10822</v>
      </c>
      <c r="Z2844" s="246">
        <v>128601.17</v>
      </c>
    </row>
    <row r="2845" spans="1:26" ht="14.5" x14ac:dyDescent="0.35">
      <c r="A2845" s="259" t="s">
        <v>42552</v>
      </c>
      <c r="B2845" s="259"/>
      <c r="C2845" s="260">
        <v>26206.54</v>
      </c>
      <c r="E2845" s="239" t="s">
        <v>3450</v>
      </c>
      <c r="F2845" s="239"/>
      <c r="G2845" s="240">
        <v>94096.08</v>
      </c>
      <c r="M2845" s="261" t="s">
        <v>51138</v>
      </c>
      <c r="N2845" s="262">
        <v>19776.09</v>
      </c>
      <c r="P2845" s="243" t="s">
        <v>19268</v>
      </c>
      <c r="Q2845" s="244">
        <v>6665.49</v>
      </c>
      <c r="R2845" s="104"/>
      <c r="S2845" s="235" t="s">
        <v>34656</v>
      </c>
      <c r="T2845" s="236">
        <v>368022</v>
      </c>
      <c r="V2845" s="266" t="s">
        <v>42775</v>
      </c>
      <c r="W2845" s="267">
        <v>26206.54</v>
      </c>
      <c r="Y2845" s="245" t="s">
        <v>7644</v>
      </c>
      <c r="Z2845" s="246">
        <v>201412</v>
      </c>
    </row>
    <row r="2846" spans="1:26" ht="14.5" x14ac:dyDescent="0.35">
      <c r="A2846" s="259" t="s">
        <v>42556</v>
      </c>
      <c r="B2846" s="259"/>
      <c r="C2846" s="260">
        <v>5669.14</v>
      </c>
      <c r="E2846" s="239" t="s">
        <v>3451</v>
      </c>
      <c r="F2846" s="239"/>
      <c r="G2846" s="240">
        <v>880971.25</v>
      </c>
      <c r="M2846" s="261" t="s">
        <v>51139</v>
      </c>
      <c r="N2846" s="262">
        <v>11950</v>
      </c>
      <c r="P2846" s="243" t="s">
        <v>19269</v>
      </c>
      <c r="Q2846" s="244">
        <v>723.52</v>
      </c>
      <c r="R2846" s="104"/>
      <c r="S2846" s="235" t="s">
        <v>34657</v>
      </c>
      <c r="T2846" s="236">
        <v>1120.45</v>
      </c>
      <c r="V2846" s="266" t="s">
        <v>42779</v>
      </c>
      <c r="W2846" s="267">
        <v>5669.14</v>
      </c>
      <c r="Y2846" s="245" t="s">
        <v>7833</v>
      </c>
      <c r="Z2846" s="246">
        <v>13590</v>
      </c>
    </row>
    <row r="2847" spans="1:26" ht="14.5" x14ac:dyDescent="0.35">
      <c r="A2847" s="259" t="s">
        <v>42558</v>
      </c>
      <c r="B2847" s="259"/>
      <c r="C2847" s="260">
        <v>20000</v>
      </c>
      <c r="E2847" s="239" t="s">
        <v>3452</v>
      </c>
      <c r="F2847" s="239"/>
      <c r="G2847" s="240">
        <v>19722.23</v>
      </c>
      <c r="M2847" s="261" t="s">
        <v>52019</v>
      </c>
      <c r="N2847" s="262">
        <v>467.27</v>
      </c>
      <c r="P2847" s="243" t="s">
        <v>19270</v>
      </c>
      <c r="Q2847" s="244">
        <v>2050.38</v>
      </c>
      <c r="R2847" s="104"/>
      <c r="S2847" s="235" t="s">
        <v>34658</v>
      </c>
      <c r="T2847" s="236">
        <v>10945.1</v>
      </c>
      <c r="V2847" s="266" t="s">
        <v>42781</v>
      </c>
      <c r="W2847" s="267">
        <v>20000</v>
      </c>
      <c r="Y2847" s="245" t="s">
        <v>8045</v>
      </c>
      <c r="Z2847" s="246">
        <v>13375</v>
      </c>
    </row>
    <row r="2848" spans="1:26" ht="14.5" x14ac:dyDescent="0.35">
      <c r="A2848" s="259" t="s">
        <v>42559</v>
      </c>
      <c r="B2848" s="259"/>
      <c r="C2848" s="260">
        <v>2212.9499999999998</v>
      </c>
      <c r="E2848" s="239" t="s">
        <v>3453</v>
      </c>
      <c r="F2848" s="239"/>
      <c r="G2848" s="240">
        <v>969117.13</v>
      </c>
      <c r="M2848" s="261" t="s">
        <v>52020</v>
      </c>
      <c r="N2848" s="262">
        <v>1453.31</v>
      </c>
      <c r="P2848" s="243" t="s">
        <v>19271</v>
      </c>
      <c r="Q2848" s="244">
        <v>21.86</v>
      </c>
      <c r="R2848" s="104"/>
      <c r="S2848" s="235" t="s">
        <v>34659</v>
      </c>
      <c r="T2848" s="236">
        <v>7730.45</v>
      </c>
      <c r="V2848" s="266" t="s">
        <v>42782</v>
      </c>
      <c r="W2848" s="267">
        <v>2212.9499999999998</v>
      </c>
      <c r="Y2848" s="245" t="s">
        <v>8494</v>
      </c>
      <c r="Z2848" s="246">
        <v>181257.99</v>
      </c>
    </row>
    <row r="2849" spans="1:26" ht="14.5" x14ac:dyDescent="0.35">
      <c r="A2849" s="259" t="s">
        <v>42563</v>
      </c>
      <c r="B2849" s="259"/>
      <c r="C2849" s="260">
        <v>8451.99</v>
      </c>
      <c r="E2849" s="239" t="s">
        <v>3454</v>
      </c>
      <c r="F2849" s="239"/>
      <c r="G2849" s="240">
        <v>180819.82</v>
      </c>
      <c r="M2849" s="261" t="s">
        <v>51140</v>
      </c>
      <c r="N2849" s="262">
        <v>20117.14</v>
      </c>
      <c r="P2849" s="243" t="s">
        <v>19272</v>
      </c>
      <c r="Q2849" s="244">
        <v>77443.649999999994</v>
      </c>
      <c r="R2849" s="104"/>
      <c r="S2849" s="235" t="s">
        <v>34660</v>
      </c>
      <c r="T2849" s="236">
        <v>1120.45</v>
      </c>
      <c r="V2849" s="266" t="s">
        <v>42786</v>
      </c>
      <c r="W2849" s="267">
        <v>8451.99</v>
      </c>
      <c r="Y2849" s="245" t="s">
        <v>8727</v>
      </c>
      <c r="Z2849" s="246">
        <v>190273</v>
      </c>
    </row>
    <row r="2850" spans="1:26" ht="14.5" x14ac:dyDescent="0.35">
      <c r="A2850" s="259" t="s">
        <v>42564</v>
      </c>
      <c r="B2850" s="259"/>
      <c r="C2850" s="260">
        <v>4800</v>
      </c>
      <c r="E2850" s="239" t="s">
        <v>3305</v>
      </c>
      <c r="F2850" s="239"/>
      <c r="G2850" s="240">
        <v>918202.09</v>
      </c>
      <c r="M2850" s="261" t="s">
        <v>51141</v>
      </c>
      <c r="N2850" s="262">
        <v>1324.75</v>
      </c>
      <c r="P2850" s="243" t="s">
        <v>19273</v>
      </c>
      <c r="Q2850" s="244">
        <v>7903</v>
      </c>
      <c r="R2850" s="104"/>
      <c r="S2850" s="235" t="s">
        <v>28890</v>
      </c>
      <c r="T2850" s="236">
        <v>10945.1</v>
      </c>
      <c r="V2850" s="266" t="s">
        <v>42787</v>
      </c>
      <c r="W2850" s="267">
        <v>4800</v>
      </c>
      <c r="Y2850" s="245" t="s">
        <v>8977</v>
      </c>
      <c r="Z2850" s="246">
        <v>117029</v>
      </c>
    </row>
    <row r="2851" spans="1:26" ht="14.5" x14ac:dyDescent="0.35">
      <c r="A2851" s="259" t="s">
        <v>42565</v>
      </c>
      <c r="B2851" s="259"/>
      <c r="C2851" s="260">
        <v>3460.54</v>
      </c>
      <c r="E2851" s="239" t="s">
        <v>3455</v>
      </c>
      <c r="F2851" s="239"/>
      <c r="G2851" s="240">
        <v>36862</v>
      </c>
      <c r="M2851" s="261" t="s">
        <v>51142</v>
      </c>
      <c r="N2851" s="262">
        <v>4617.93</v>
      </c>
      <c r="P2851" s="243" t="s">
        <v>36342</v>
      </c>
      <c r="Q2851" s="244">
        <v>3148.98</v>
      </c>
      <c r="R2851" s="104"/>
      <c r="S2851" s="235" t="s">
        <v>28893</v>
      </c>
      <c r="T2851" s="236">
        <v>7730.45</v>
      </c>
      <c r="V2851" s="266" t="s">
        <v>42788</v>
      </c>
      <c r="W2851" s="267">
        <v>3460.54</v>
      </c>
      <c r="Y2851" s="245" t="s">
        <v>9253</v>
      </c>
      <c r="Z2851" s="246">
        <v>169060.28</v>
      </c>
    </row>
    <row r="2852" spans="1:26" ht="14.5" x14ac:dyDescent="0.35">
      <c r="A2852" s="259" t="s">
        <v>42567</v>
      </c>
      <c r="B2852" s="259"/>
      <c r="C2852" s="260">
        <v>11130.76</v>
      </c>
      <c r="E2852" s="239" t="s">
        <v>3456</v>
      </c>
      <c r="F2852" s="239"/>
      <c r="G2852" s="240">
        <v>5738230.5300000003</v>
      </c>
      <c r="M2852" s="261" t="s">
        <v>51143</v>
      </c>
      <c r="N2852" s="262">
        <v>2837.43</v>
      </c>
      <c r="P2852" s="243" t="s">
        <v>19274</v>
      </c>
      <c r="Q2852" s="244">
        <v>5500</v>
      </c>
      <c r="R2852" s="104"/>
      <c r="S2852" s="235" t="s">
        <v>34661</v>
      </c>
      <c r="T2852" s="236">
        <v>14812.99</v>
      </c>
      <c r="V2852" s="266" t="s">
        <v>42790</v>
      </c>
      <c r="W2852" s="267">
        <v>11130.76</v>
      </c>
      <c r="Y2852" s="245" t="s">
        <v>9919</v>
      </c>
      <c r="Z2852" s="246">
        <v>234698</v>
      </c>
    </row>
    <row r="2853" spans="1:26" ht="14.5" x14ac:dyDescent="0.35">
      <c r="A2853" s="259" t="s">
        <v>42569</v>
      </c>
      <c r="B2853" s="259"/>
      <c r="C2853" s="260">
        <v>3360.18</v>
      </c>
      <c r="E2853" s="239" t="s">
        <v>4796</v>
      </c>
      <c r="F2853" s="239"/>
      <c r="G2853" s="240">
        <v>76513.73</v>
      </c>
      <c r="M2853" s="261" t="s">
        <v>52021</v>
      </c>
      <c r="N2853" s="262">
        <v>108.64</v>
      </c>
      <c r="P2853" s="243" t="s">
        <v>19275</v>
      </c>
      <c r="Q2853" s="244">
        <v>34320</v>
      </c>
      <c r="R2853" s="104"/>
      <c r="S2853" s="235" t="s">
        <v>16121</v>
      </c>
      <c r="T2853" s="236">
        <v>1135.73</v>
      </c>
      <c r="V2853" s="266" t="s">
        <v>42792</v>
      </c>
      <c r="W2853" s="267">
        <v>3360.18</v>
      </c>
      <c r="Y2853" s="245" t="s">
        <v>10234</v>
      </c>
      <c r="Z2853" s="246">
        <v>574407.5</v>
      </c>
    </row>
    <row r="2854" spans="1:26" ht="14.5" x14ac:dyDescent="0.35">
      <c r="A2854" s="259" t="s">
        <v>42570</v>
      </c>
      <c r="B2854" s="259"/>
      <c r="C2854" s="260">
        <v>782.18</v>
      </c>
      <c r="E2854" s="239" t="s">
        <v>3457</v>
      </c>
      <c r="F2854" s="239"/>
      <c r="G2854" s="240">
        <v>14754.27</v>
      </c>
      <c r="M2854" s="261" t="s">
        <v>52022</v>
      </c>
      <c r="N2854" s="262">
        <v>888.11</v>
      </c>
      <c r="P2854" s="243" t="s">
        <v>19276</v>
      </c>
      <c r="Q2854" s="244">
        <v>350</v>
      </c>
      <c r="R2854" s="104"/>
      <c r="S2854" s="235" t="s">
        <v>16122</v>
      </c>
      <c r="T2854" s="236">
        <v>1135.73</v>
      </c>
      <c r="V2854" s="266" t="s">
        <v>42793</v>
      </c>
      <c r="W2854" s="267">
        <v>782.18</v>
      </c>
      <c r="Y2854" s="245" t="s">
        <v>10414</v>
      </c>
      <c r="Z2854" s="246">
        <v>6987.5</v>
      </c>
    </row>
    <row r="2855" spans="1:26" ht="14.5" x14ac:dyDescent="0.35">
      <c r="A2855" s="259" t="s">
        <v>42571</v>
      </c>
      <c r="B2855" s="259"/>
      <c r="C2855" s="260">
        <v>15888.53</v>
      </c>
      <c r="E2855" s="239" t="s">
        <v>3458</v>
      </c>
      <c r="F2855" s="239"/>
      <c r="G2855" s="240">
        <v>317880.56</v>
      </c>
      <c r="M2855" s="261" t="s">
        <v>47647</v>
      </c>
      <c r="N2855" s="262">
        <v>226250</v>
      </c>
      <c r="P2855" s="243" t="s">
        <v>19277</v>
      </c>
      <c r="Q2855" s="244">
        <v>17300</v>
      </c>
      <c r="R2855" s="104"/>
      <c r="S2855" s="235" t="s">
        <v>28920</v>
      </c>
      <c r="T2855" s="236">
        <v>14812.99</v>
      </c>
      <c r="V2855" s="266" t="s">
        <v>42794</v>
      </c>
      <c r="W2855" s="267">
        <v>15888.53</v>
      </c>
      <c r="Y2855" s="245" t="s">
        <v>12488</v>
      </c>
      <c r="Z2855" s="246">
        <v>11267.9</v>
      </c>
    </row>
    <row r="2856" spans="1:26" ht="14.5" x14ac:dyDescent="0.35">
      <c r="A2856" s="259" t="s">
        <v>42572</v>
      </c>
      <c r="B2856" s="259"/>
      <c r="C2856" s="260">
        <v>16603.669999999998</v>
      </c>
      <c r="E2856" s="239" t="s">
        <v>3459</v>
      </c>
      <c r="F2856" s="239"/>
      <c r="G2856" s="240">
        <v>2112702.42</v>
      </c>
      <c r="M2856" s="261" t="s">
        <v>47648</v>
      </c>
      <c r="N2856" s="262">
        <v>17308.11</v>
      </c>
      <c r="P2856" s="243" t="s">
        <v>19278</v>
      </c>
      <c r="Q2856" s="244">
        <v>5350</v>
      </c>
      <c r="R2856" s="104"/>
      <c r="S2856" s="235" t="s">
        <v>16123</v>
      </c>
      <c r="T2856" s="236">
        <v>287320.52</v>
      </c>
      <c r="V2856" s="266" t="s">
        <v>42795</v>
      </c>
      <c r="W2856" s="267">
        <v>16603.669999999998</v>
      </c>
      <c r="Y2856" s="245" t="s">
        <v>10536</v>
      </c>
      <c r="Z2856" s="246">
        <v>20385</v>
      </c>
    </row>
    <row r="2857" spans="1:26" ht="14.5" x14ac:dyDescent="0.35">
      <c r="A2857" s="259" t="s">
        <v>42573</v>
      </c>
      <c r="B2857" s="259"/>
      <c r="C2857" s="260">
        <v>50300</v>
      </c>
      <c r="E2857" s="239" t="s">
        <v>3306</v>
      </c>
      <c r="F2857" s="239"/>
      <c r="G2857" s="240">
        <v>484812.62</v>
      </c>
      <c r="M2857" s="261" t="s">
        <v>47649</v>
      </c>
      <c r="N2857" s="262">
        <v>56500</v>
      </c>
      <c r="P2857" s="243" t="s">
        <v>19279</v>
      </c>
      <c r="Q2857" s="244">
        <v>3325</v>
      </c>
      <c r="R2857" s="104"/>
      <c r="S2857" s="235" t="s">
        <v>16124</v>
      </c>
      <c r="T2857" s="236">
        <v>21980.03</v>
      </c>
      <c r="V2857" s="266" t="s">
        <v>42796</v>
      </c>
      <c r="W2857" s="267">
        <v>50300</v>
      </c>
      <c r="Y2857" s="245" t="s">
        <v>13251</v>
      </c>
      <c r="Z2857" s="246">
        <v>661852.71</v>
      </c>
    </row>
    <row r="2858" spans="1:26" ht="14.5" x14ac:dyDescent="0.35">
      <c r="A2858" s="259" t="s">
        <v>42574</v>
      </c>
      <c r="B2858" s="259"/>
      <c r="C2858" s="260">
        <v>2871.97</v>
      </c>
      <c r="E2858" s="239" t="s">
        <v>4797</v>
      </c>
      <c r="F2858" s="239"/>
      <c r="G2858" s="240">
        <v>102224</v>
      </c>
      <c r="M2858" s="261" t="s">
        <v>47650</v>
      </c>
      <c r="N2858" s="262">
        <v>4322.25</v>
      </c>
      <c r="P2858" s="243" t="s">
        <v>19280</v>
      </c>
      <c r="Q2858" s="244">
        <v>5775</v>
      </c>
      <c r="R2858" s="104"/>
      <c r="S2858" s="235" t="s">
        <v>16125</v>
      </c>
      <c r="T2858" s="236">
        <v>51589.21</v>
      </c>
      <c r="V2858" s="266" t="s">
        <v>42797</v>
      </c>
      <c r="W2858" s="267">
        <v>2871.97</v>
      </c>
      <c r="Y2858" s="245" t="s">
        <v>10823</v>
      </c>
      <c r="Z2858" s="246">
        <v>2395595.88</v>
      </c>
    </row>
    <row r="2859" spans="1:26" ht="14.5" x14ac:dyDescent="0.35">
      <c r="A2859" s="259" t="s">
        <v>42575</v>
      </c>
      <c r="B2859" s="259"/>
      <c r="C2859" s="260">
        <v>1790.98</v>
      </c>
      <c r="E2859" s="239" t="s">
        <v>3460</v>
      </c>
      <c r="F2859" s="239"/>
      <c r="G2859" s="240">
        <v>1123874.01</v>
      </c>
      <c r="M2859" s="261" t="s">
        <v>19365</v>
      </c>
      <c r="N2859" s="262">
        <v>354</v>
      </c>
      <c r="P2859" s="243" t="s">
        <v>19281</v>
      </c>
      <c r="Q2859" s="244">
        <v>40980.980000000003</v>
      </c>
      <c r="R2859" s="104"/>
      <c r="S2859" s="235" t="s">
        <v>34662</v>
      </c>
      <c r="T2859" s="236">
        <v>384918.51</v>
      </c>
      <c r="V2859" s="266" t="s">
        <v>42798</v>
      </c>
      <c r="W2859" s="267">
        <v>1790.98</v>
      </c>
      <c r="Y2859" s="245" t="s">
        <v>7645</v>
      </c>
      <c r="Z2859" s="246">
        <v>330593</v>
      </c>
    </row>
    <row r="2860" spans="1:26" ht="14.5" x14ac:dyDescent="0.35">
      <c r="A2860" s="259" t="s">
        <v>42577</v>
      </c>
      <c r="B2860" s="259"/>
      <c r="C2860" s="260">
        <v>10245.1</v>
      </c>
      <c r="E2860" s="239" t="s">
        <v>3461</v>
      </c>
      <c r="F2860" s="239"/>
      <c r="G2860" s="240">
        <v>7002051.4800000004</v>
      </c>
      <c r="M2860" s="261" t="s">
        <v>53019</v>
      </c>
      <c r="N2860" s="262">
        <v>338.09</v>
      </c>
      <c r="P2860" s="243" t="s">
        <v>19282</v>
      </c>
      <c r="Q2860" s="244">
        <v>3200</v>
      </c>
      <c r="R2860" s="104"/>
      <c r="S2860" s="235" t="s">
        <v>34663</v>
      </c>
      <c r="T2860" s="236">
        <v>524.39</v>
      </c>
      <c r="V2860" s="266" t="s">
        <v>42800</v>
      </c>
      <c r="W2860" s="267">
        <v>10245.1</v>
      </c>
      <c r="Y2860" s="245" t="s">
        <v>7834</v>
      </c>
      <c r="Z2860" s="246">
        <v>79665</v>
      </c>
    </row>
    <row r="2861" spans="1:26" ht="14.5" x14ac:dyDescent="0.35">
      <c r="A2861" s="259" t="s">
        <v>42578</v>
      </c>
      <c r="B2861" s="259"/>
      <c r="C2861" s="260">
        <v>749.62</v>
      </c>
      <c r="E2861" s="239" t="s">
        <v>3462</v>
      </c>
      <c r="F2861" s="239"/>
      <c r="G2861" s="240">
        <v>27398.86</v>
      </c>
      <c r="M2861" s="261" t="s">
        <v>55957</v>
      </c>
      <c r="N2861" s="262">
        <v>9666</v>
      </c>
      <c r="P2861" s="243" t="s">
        <v>19283</v>
      </c>
      <c r="Q2861" s="244">
        <v>41080.089999999997</v>
      </c>
      <c r="R2861" s="104"/>
      <c r="S2861" s="235" t="s">
        <v>34664</v>
      </c>
      <c r="T2861" s="236">
        <v>34077.67</v>
      </c>
      <c r="V2861" s="266" t="s">
        <v>42801</v>
      </c>
      <c r="W2861" s="267">
        <v>749.62</v>
      </c>
      <c r="Y2861" s="245" t="s">
        <v>8046</v>
      </c>
      <c r="Z2861" s="246">
        <v>23869</v>
      </c>
    </row>
    <row r="2862" spans="1:26" ht="14.5" x14ac:dyDescent="0.35">
      <c r="A2862" s="259" t="s">
        <v>42581</v>
      </c>
      <c r="B2862" s="259"/>
      <c r="C2862" s="260">
        <v>1184.7</v>
      </c>
      <c r="E2862" s="239" t="s">
        <v>3463</v>
      </c>
      <c r="F2862" s="239"/>
      <c r="G2862" s="240">
        <v>1825687.04</v>
      </c>
      <c r="M2862" s="261" t="s">
        <v>19367</v>
      </c>
      <c r="N2862" s="262">
        <v>52357.84</v>
      </c>
      <c r="P2862" s="243" t="s">
        <v>19284</v>
      </c>
      <c r="Q2862" s="244">
        <v>6700</v>
      </c>
      <c r="R2862" s="104"/>
      <c r="S2862" s="235" t="s">
        <v>34665</v>
      </c>
      <c r="T2862" s="236">
        <v>29033.279999999999</v>
      </c>
      <c r="V2862" s="266" t="s">
        <v>42804</v>
      </c>
      <c r="W2862" s="267">
        <v>1184.7</v>
      </c>
      <c r="Y2862" s="245" t="s">
        <v>8324</v>
      </c>
      <c r="Z2862" s="246">
        <v>187474</v>
      </c>
    </row>
    <row r="2863" spans="1:26" ht="14.5" x14ac:dyDescent="0.35">
      <c r="A2863" s="259" t="s">
        <v>42582</v>
      </c>
      <c r="B2863" s="259"/>
      <c r="C2863" s="260">
        <v>29153.55</v>
      </c>
      <c r="E2863" s="239" t="s">
        <v>3307</v>
      </c>
      <c r="F2863" s="239"/>
      <c r="G2863" s="240">
        <v>137873.82</v>
      </c>
      <c r="M2863" s="261" t="s">
        <v>19368</v>
      </c>
      <c r="N2863" s="262">
        <v>5059.87</v>
      </c>
      <c r="P2863" s="243" t="s">
        <v>19285</v>
      </c>
      <c r="Q2863" s="244">
        <v>3850</v>
      </c>
      <c r="R2863" s="104"/>
      <c r="S2863" s="235" t="s">
        <v>34666</v>
      </c>
      <c r="T2863" s="236">
        <v>21561.85</v>
      </c>
      <c r="V2863" s="266" t="s">
        <v>42805</v>
      </c>
      <c r="W2863" s="267">
        <v>29153.55</v>
      </c>
      <c r="Y2863" s="245" t="s">
        <v>8495</v>
      </c>
      <c r="Z2863" s="246">
        <v>183566</v>
      </c>
    </row>
    <row r="2864" spans="1:26" ht="14.5" x14ac:dyDescent="0.35">
      <c r="A2864" s="259" t="s">
        <v>42583</v>
      </c>
      <c r="B2864" s="259"/>
      <c r="C2864" s="260">
        <v>39899</v>
      </c>
      <c r="E2864" s="239" t="s">
        <v>3464</v>
      </c>
      <c r="F2864" s="239"/>
      <c r="G2864" s="240">
        <v>4100890.14</v>
      </c>
      <c r="M2864" s="261" t="s">
        <v>38066</v>
      </c>
      <c r="N2864" s="262">
        <v>41500.06</v>
      </c>
      <c r="P2864" s="243" t="s">
        <v>19286</v>
      </c>
      <c r="Q2864" s="244">
        <v>3350</v>
      </c>
      <c r="R2864" s="104"/>
      <c r="S2864" s="235" t="s">
        <v>34667</v>
      </c>
      <c r="T2864" s="236">
        <v>135433.37</v>
      </c>
      <c r="V2864" s="266" t="s">
        <v>42806</v>
      </c>
      <c r="W2864" s="267">
        <v>39899</v>
      </c>
      <c r="Y2864" s="245" t="s">
        <v>8728</v>
      </c>
      <c r="Z2864" s="246">
        <v>39780</v>
      </c>
    </row>
    <row r="2865" spans="1:26" ht="14.5" x14ac:dyDescent="0.35">
      <c r="A2865" s="259" t="s">
        <v>42584</v>
      </c>
      <c r="B2865" s="259"/>
      <c r="C2865" s="260">
        <v>1564.48</v>
      </c>
      <c r="E2865" s="239" t="s">
        <v>3465</v>
      </c>
      <c r="F2865" s="239"/>
      <c r="G2865" s="240">
        <v>30632</v>
      </c>
      <c r="M2865" s="261" t="s">
        <v>35214</v>
      </c>
      <c r="N2865" s="262">
        <v>10000</v>
      </c>
      <c r="P2865" s="243" t="s">
        <v>19287</v>
      </c>
      <c r="Q2865" s="244">
        <v>61277.5</v>
      </c>
      <c r="R2865" s="104"/>
      <c r="S2865" s="235" t="s">
        <v>34668</v>
      </c>
      <c r="T2865" s="236">
        <v>28621.24</v>
      </c>
      <c r="V2865" s="266" t="s">
        <v>42807</v>
      </c>
      <c r="W2865" s="267">
        <v>1564.48</v>
      </c>
      <c r="Y2865" s="245" t="s">
        <v>8978</v>
      </c>
      <c r="Z2865" s="246">
        <v>114811</v>
      </c>
    </row>
    <row r="2866" spans="1:26" ht="14.5" x14ac:dyDescent="0.35">
      <c r="A2866" s="259" t="s">
        <v>42588</v>
      </c>
      <c r="B2866" s="259"/>
      <c r="C2866" s="260">
        <v>2810.43</v>
      </c>
      <c r="E2866" s="239" t="s">
        <v>3466</v>
      </c>
      <c r="F2866" s="239"/>
      <c r="G2866" s="240">
        <v>854419.77</v>
      </c>
      <c r="M2866" s="261" t="s">
        <v>19369</v>
      </c>
      <c r="N2866" s="262">
        <v>6763.22</v>
      </c>
      <c r="P2866" s="243" t="s">
        <v>19288</v>
      </c>
      <c r="Q2866" s="244">
        <v>17134.150000000001</v>
      </c>
      <c r="R2866" s="104"/>
      <c r="S2866" s="235" t="s">
        <v>34669</v>
      </c>
      <c r="T2866" s="236">
        <v>54977.16</v>
      </c>
      <c r="V2866" s="266" t="s">
        <v>42811</v>
      </c>
      <c r="W2866" s="267">
        <v>2810.43</v>
      </c>
      <c r="Y2866" s="245" t="s">
        <v>9254</v>
      </c>
      <c r="Z2866" s="246">
        <v>247117</v>
      </c>
    </row>
    <row r="2867" spans="1:26" ht="14.5" x14ac:dyDescent="0.35">
      <c r="A2867" s="259" t="s">
        <v>42589</v>
      </c>
      <c r="B2867" s="259"/>
      <c r="C2867" s="260">
        <v>12619.21</v>
      </c>
      <c r="E2867" s="239" t="s">
        <v>3308</v>
      </c>
      <c r="F2867" s="239"/>
      <c r="G2867" s="240">
        <v>69610</v>
      </c>
      <c r="M2867" s="261" t="s">
        <v>41715</v>
      </c>
      <c r="N2867" s="262">
        <v>8776.64</v>
      </c>
      <c r="P2867" s="243" t="s">
        <v>19289</v>
      </c>
      <c r="Q2867" s="244">
        <v>48588.1</v>
      </c>
      <c r="R2867" s="104"/>
      <c r="S2867" s="235" t="s">
        <v>34670</v>
      </c>
      <c r="T2867" s="236">
        <v>26803.53</v>
      </c>
      <c r="V2867" s="266" t="s">
        <v>42812</v>
      </c>
      <c r="W2867" s="267">
        <v>12619.21</v>
      </c>
      <c r="Y2867" s="245" t="s">
        <v>9920</v>
      </c>
      <c r="Z2867" s="246">
        <v>112617</v>
      </c>
    </row>
    <row r="2868" spans="1:26" ht="14.5" x14ac:dyDescent="0.35">
      <c r="A2868" s="259" t="s">
        <v>42590</v>
      </c>
      <c r="B2868" s="259"/>
      <c r="C2868" s="260">
        <v>1300.76</v>
      </c>
      <c r="E2868" s="239" t="s">
        <v>3467</v>
      </c>
      <c r="F2868" s="239"/>
      <c r="G2868" s="240">
        <v>23889.24</v>
      </c>
      <c r="M2868" s="261" t="s">
        <v>35215</v>
      </c>
      <c r="N2868" s="262">
        <v>14175.44</v>
      </c>
      <c r="P2868" s="243" t="s">
        <v>19290</v>
      </c>
      <c r="Q2868" s="244">
        <v>9436.8799999999992</v>
      </c>
      <c r="R2868" s="104"/>
      <c r="S2868" s="235" t="s">
        <v>29015</v>
      </c>
      <c r="T2868" s="236">
        <v>384918.51</v>
      </c>
      <c r="V2868" s="266" t="s">
        <v>42813</v>
      </c>
      <c r="W2868" s="267">
        <v>1300.76</v>
      </c>
      <c r="Y2868" s="245" t="s">
        <v>10235</v>
      </c>
      <c r="Z2868" s="246">
        <v>864806</v>
      </c>
    </row>
    <row r="2869" spans="1:26" ht="14.5" x14ac:dyDescent="0.35">
      <c r="A2869" s="259" t="s">
        <v>42591</v>
      </c>
      <c r="B2869" s="259"/>
      <c r="C2869" s="260">
        <v>2417.21</v>
      </c>
      <c r="E2869" s="239" t="s">
        <v>3309</v>
      </c>
      <c r="F2869" s="239"/>
      <c r="G2869" s="240">
        <v>1640086.92</v>
      </c>
      <c r="M2869" s="261" t="s">
        <v>36649</v>
      </c>
      <c r="N2869" s="262">
        <v>5712.26</v>
      </c>
      <c r="P2869" s="243" t="s">
        <v>19291</v>
      </c>
      <c r="Q2869" s="244">
        <v>3569.92</v>
      </c>
      <c r="R2869" s="104"/>
      <c r="S2869" s="235" t="s">
        <v>16126</v>
      </c>
      <c r="T2869" s="236">
        <v>287320.52</v>
      </c>
      <c r="V2869" s="266" t="s">
        <v>42814</v>
      </c>
      <c r="W2869" s="267">
        <v>2417.21</v>
      </c>
      <c r="Y2869" s="245" t="s">
        <v>12205</v>
      </c>
      <c r="Z2869" s="246">
        <v>6963.11</v>
      </c>
    </row>
    <row r="2870" spans="1:26" ht="14.5" x14ac:dyDescent="0.35">
      <c r="A2870" s="259" t="s">
        <v>42597</v>
      </c>
      <c r="B2870" s="259"/>
      <c r="C2870" s="260">
        <v>1904.08</v>
      </c>
      <c r="E2870" s="239" t="s">
        <v>3468</v>
      </c>
      <c r="F2870" s="239"/>
      <c r="G2870" s="240">
        <v>517010.14</v>
      </c>
      <c r="M2870" s="261" t="s">
        <v>53020</v>
      </c>
      <c r="N2870" s="262">
        <v>1239</v>
      </c>
      <c r="P2870" s="243" t="s">
        <v>19292</v>
      </c>
      <c r="Q2870" s="244">
        <v>700</v>
      </c>
      <c r="R2870" s="104"/>
      <c r="S2870" s="235" t="s">
        <v>29023</v>
      </c>
      <c r="T2870" s="236">
        <v>524.39</v>
      </c>
      <c r="V2870" s="266" t="s">
        <v>42820</v>
      </c>
      <c r="W2870" s="267">
        <v>1904.08</v>
      </c>
      <c r="Y2870" s="245" t="s">
        <v>13254</v>
      </c>
      <c r="Z2870" s="246">
        <v>349345.1</v>
      </c>
    </row>
    <row r="2871" spans="1:26" ht="14.5" x14ac:dyDescent="0.35">
      <c r="A2871" s="259" t="s">
        <v>42598</v>
      </c>
      <c r="B2871" s="259"/>
      <c r="C2871" s="260">
        <v>2036.56</v>
      </c>
      <c r="E2871" s="239" t="s">
        <v>3310</v>
      </c>
      <c r="F2871" s="239"/>
      <c r="G2871" s="240">
        <v>2052818.14</v>
      </c>
      <c r="M2871" s="261" t="s">
        <v>47651</v>
      </c>
      <c r="N2871" s="262">
        <v>1350</v>
      </c>
      <c r="P2871" s="243" t="s">
        <v>19293</v>
      </c>
      <c r="Q2871" s="244">
        <v>1183.67</v>
      </c>
      <c r="R2871" s="104"/>
      <c r="S2871" s="235" t="s">
        <v>16127</v>
      </c>
      <c r="T2871" s="236">
        <v>56057.7</v>
      </c>
      <c r="V2871" s="266" t="s">
        <v>42821</v>
      </c>
      <c r="W2871" s="267">
        <v>2036.56</v>
      </c>
      <c r="Y2871" s="245" t="s">
        <v>10824</v>
      </c>
      <c r="Z2871" s="246">
        <v>2540606.21</v>
      </c>
    </row>
    <row r="2872" spans="1:26" ht="14.5" x14ac:dyDescent="0.35">
      <c r="A2872" s="259" t="s">
        <v>42600</v>
      </c>
      <c r="B2872" s="259"/>
      <c r="C2872" s="260">
        <v>1581.28</v>
      </c>
      <c r="E2872" s="239" t="s">
        <v>3311</v>
      </c>
      <c r="F2872" s="239"/>
      <c r="G2872" s="240">
        <v>1753535.93</v>
      </c>
      <c r="M2872" s="261" t="s">
        <v>55958</v>
      </c>
      <c r="N2872" s="262">
        <v>63423.34</v>
      </c>
      <c r="P2872" s="243" t="s">
        <v>19294</v>
      </c>
      <c r="Q2872" s="244">
        <v>17252.900000000001</v>
      </c>
      <c r="R2872" s="104"/>
      <c r="S2872" s="235" t="s">
        <v>16128</v>
      </c>
      <c r="T2872" s="236">
        <v>80622.490000000005</v>
      </c>
      <c r="V2872" s="266" t="s">
        <v>42823</v>
      </c>
      <c r="W2872" s="267">
        <v>1581.28</v>
      </c>
      <c r="Y2872" s="245" t="s">
        <v>7646</v>
      </c>
      <c r="Z2872" s="246">
        <v>11099</v>
      </c>
    </row>
    <row r="2873" spans="1:26" ht="14.5" x14ac:dyDescent="0.35">
      <c r="A2873" s="259" t="s">
        <v>42602</v>
      </c>
      <c r="B2873" s="259"/>
      <c r="C2873" s="260">
        <v>5594.06</v>
      </c>
      <c r="E2873" s="239" t="s">
        <v>3469</v>
      </c>
      <c r="F2873" s="239"/>
      <c r="G2873" s="240">
        <v>1086684.51</v>
      </c>
      <c r="M2873" s="261" t="s">
        <v>52023</v>
      </c>
      <c r="N2873" s="262">
        <v>27500</v>
      </c>
      <c r="P2873" s="243" t="s">
        <v>19295</v>
      </c>
      <c r="Q2873" s="244">
        <v>201429.95</v>
      </c>
      <c r="R2873" s="104"/>
      <c r="S2873" s="235" t="s">
        <v>29024</v>
      </c>
      <c r="T2873" s="236">
        <v>21561.85</v>
      </c>
      <c r="V2873" s="266" t="s">
        <v>42825</v>
      </c>
      <c r="W2873" s="267">
        <v>5594.06</v>
      </c>
      <c r="Y2873" s="245" t="s">
        <v>8047</v>
      </c>
      <c r="Z2873" s="246">
        <v>1884</v>
      </c>
    </row>
    <row r="2874" spans="1:26" ht="14.5" x14ac:dyDescent="0.35">
      <c r="A2874" s="259" t="s">
        <v>42603</v>
      </c>
      <c r="B2874" s="259"/>
      <c r="C2874" s="260">
        <v>422.96</v>
      </c>
      <c r="E2874" s="239" t="s">
        <v>3470</v>
      </c>
      <c r="F2874" s="239"/>
      <c r="G2874" s="240">
        <v>1286976.74</v>
      </c>
      <c r="M2874" s="261" t="s">
        <v>55959</v>
      </c>
      <c r="N2874" s="262">
        <v>55000</v>
      </c>
      <c r="P2874" s="243" t="s">
        <v>19296</v>
      </c>
      <c r="Q2874" s="244">
        <v>19917</v>
      </c>
      <c r="R2874" s="104"/>
      <c r="S2874" s="235" t="s">
        <v>29025</v>
      </c>
      <c r="T2874" s="236">
        <v>135433.37</v>
      </c>
      <c r="V2874" s="266" t="s">
        <v>42826</v>
      </c>
      <c r="W2874" s="267">
        <v>422.96</v>
      </c>
      <c r="Y2874" s="245" t="s">
        <v>8325</v>
      </c>
      <c r="Z2874" s="246">
        <v>35000</v>
      </c>
    </row>
    <row r="2875" spans="1:26" ht="14.5" x14ac:dyDescent="0.35">
      <c r="A2875" s="259" t="s">
        <v>42604</v>
      </c>
      <c r="B2875" s="259"/>
      <c r="C2875" s="260">
        <v>4271.63</v>
      </c>
      <c r="E2875" s="239" t="s">
        <v>3471</v>
      </c>
      <c r="F2875" s="239"/>
      <c r="G2875" s="240">
        <v>152197.45000000001</v>
      </c>
      <c r="M2875" s="261" t="s">
        <v>41716</v>
      </c>
      <c r="N2875" s="262">
        <v>9534.69</v>
      </c>
      <c r="P2875" s="243" t="s">
        <v>19297</v>
      </c>
      <c r="Q2875" s="244">
        <v>167173.63</v>
      </c>
      <c r="R2875" s="104"/>
      <c r="S2875" s="235" t="s">
        <v>29032</v>
      </c>
      <c r="T2875" s="236">
        <v>28621.24</v>
      </c>
      <c r="V2875" s="266" t="s">
        <v>42827</v>
      </c>
      <c r="W2875" s="267">
        <v>4271.63</v>
      </c>
      <c r="Y2875" s="245" t="s">
        <v>8729</v>
      </c>
      <c r="Z2875" s="246">
        <v>10738.47</v>
      </c>
    </row>
    <row r="2876" spans="1:26" ht="14.5" x14ac:dyDescent="0.35">
      <c r="A2876" s="259" t="s">
        <v>42606</v>
      </c>
      <c r="B2876" s="259"/>
      <c r="C2876" s="260">
        <v>105146.12</v>
      </c>
      <c r="E2876" s="239" t="s">
        <v>3312</v>
      </c>
      <c r="F2876" s="239"/>
      <c r="G2876" s="240">
        <v>313712.11</v>
      </c>
      <c r="M2876" s="261" t="s">
        <v>55960</v>
      </c>
      <c r="N2876" s="262">
        <v>11889.99</v>
      </c>
      <c r="P2876" s="243" t="s">
        <v>19298</v>
      </c>
      <c r="Q2876" s="244">
        <v>7102</v>
      </c>
      <c r="R2876" s="104"/>
      <c r="S2876" s="235" t="s">
        <v>29033</v>
      </c>
      <c r="T2876" s="236">
        <v>54977.16</v>
      </c>
      <c r="V2876" s="266" t="s">
        <v>42829</v>
      </c>
      <c r="W2876" s="267">
        <v>105146.12</v>
      </c>
      <c r="Y2876" s="245" t="s">
        <v>8979</v>
      </c>
      <c r="Z2876" s="246">
        <v>4502</v>
      </c>
    </row>
    <row r="2877" spans="1:26" ht="14.5" x14ac:dyDescent="0.35">
      <c r="A2877" s="259" t="s">
        <v>42607</v>
      </c>
      <c r="B2877" s="259"/>
      <c r="C2877" s="260">
        <v>186.01</v>
      </c>
      <c r="E2877" s="239" t="s">
        <v>3313</v>
      </c>
      <c r="F2877" s="239"/>
      <c r="G2877" s="240">
        <v>250703.1</v>
      </c>
      <c r="M2877" s="261" t="s">
        <v>36650</v>
      </c>
      <c r="N2877" s="262">
        <v>32109.71</v>
      </c>
      <c r="P2877" s="243" t="s">
        <v>19299</v>
      </c>
      <c r="Q2877" s="244">
        <v>1470</v>
      </c>
      <c r="R2877" s="104"/>
      <c r="S2877" s="235" t="s">
        <v>29035</v>
      </c>
      <c r="T2877" s="236">
        <v>26803.53</v>
      </c>
      <c r="V2877" s="266" t="s">
        <v>42830</v>
      </c>
      <c r="W2877" s="267">
        <v>186.01</v>
      </c>
      <c r="Y2877" s="245" t="s">
        <v>9083</v>
      </c>
      <c r="Z2877" s="246">
        <v>10789</v>
      </c>
    </row>
    <row r="2878" spans="1:26" ht="14.5" x14ac:dyDescent="0.35">
      <c r="A2878" s="259" t="s">
        <v>42610</v>
      </c>
      <c r="B2878" s="259"/>
      <c r="C2878" s="260">
        <v>115339.61</v>
      </c>
      <c r="E2878" s="239" t="s">
        <v>3472</v>
      </c>
      <c r="F2878" s="239"/>
      <c r="G2878" s="240">
        <v>19328</v>
      </c>
      <c r="M2878" s="261" t="s">
        <v>52024</v>
      </c>
      <c r="N2878" s="262">
        <v>140551.29</v>
      </c>
      <c r="P2878" s="243" t="s">
        <v>19300</v>
      </c>
      <c r="Q2878" s="244">
        <v>112.51</v>
      </c>
      <c r="R2878" s="104"/>
      <c r="S2878" s="235" t="s">
        <v>16129</v>
      </c>
      <c r="T2878" s="236">
        <v>2137</v>
      </c>
      <c r="V2878" s="266" t="s">
        <v>42833</v>
      </c>
      <c r="W2878" s="267">
        <v>115339.61</v>
      </c>
      <c r="Y2878" s="245" t="s">
        <v>9255</v>
      </c>
      <c r="Z2878" s="246">
        <v>515</v>
      </c>
    </row>
    <row r="2879" spans="1:26" ht="14.5" x14ac:dyDescent="0.35">
      <c r="A2879" s="259" t="s">
        <v>42611</v>
      </c>
      <c r="B2879" s="259"/>
      <c r="C2879" s="260">
        <v>23974.37</v>
      </c>
      <c r="E2879" s="239" t="s">
        <v>3473</v>
      </c>
      <c r="F2879" s="239"/>
      <c r="G2879" s="240">
        <v>715328.9</v>
      </c>
      <c r="M2879" s="261" t="s">
        <v>36651</v>
      </c>
      <c r="N2879" s="262">
        <v>25713.08</v>
      </c>
      <c r="P2879" s="243" t="s">
        <v>19301</v>
      </c>
      <c r="Q2879" s="244">
        <v>318.69</v>
      </c>
      <c r="R2879" s="104"/>
      <c r="S2879" s="235" t="s">
        <v>16130</v>
      </c>
      <c r="T2879" s="236">
        <v>357</v>
      </c>
      <c r="V2879" s="266" t="s">
        <v>42834</v>
      </c>
      <c r="W2879" s="267">
        <v>23974.37</v>
      </c>
      <c r="Y2879" s="245" t="s">
        <v>9921</v>
      </c>
      <c r="Z2879" s="246">
        <v>4371</v>
      </c>
    </row>
    <row r="2880" spans="1:26" ht="14.5" x14ac:dyDescent="0.35">
      <c r="A2880" s="259" t="s">
        <v>42612</v>
      </c>
      <c r="B2880" s="259"/>
      <c r="C2880" s="260">
        <v>96.3</v>
      </c>
      <c r="E2880" s="239" t="s">
        <v>3474</v>
      </c>
      <c r="F2880" s="239"/>
      <c r="G2880" s="240">
        <v>41872</v>
      </c>
      <c r="M2880" s="261" t="s">
        <v>53021</v>
      </c>
      <c r="N2880" s="262">
        <v>6531.36</v>
      </c>
      <c r="P2880" s="243" t="s">
        <v>19302</v>
      </c>
      <c r="Q2880" s="244">
        <v>71902.929999999993</v>
      </c>
      <c r="R2880" s="104"/>
      <c r="S2880" s="235" t="s">
        <v>16131</v>
      </c>
      <c r="T2880" s="236">
        <v>820</v>
      </c>
      <c r="V2880" s="266" t="s">
        <v>42835</v>
      </c>
      <c r="W2880" s="267">
        <v>96.3</v>
      </c>
      <c r="Y2880" s="245" t="s">
        <v>10825</v>
      </c>
      <c r="Z2880" s="246">
        <v>78898.47</v>
      </c>
    </row>
    <row r="2881" spans="1:26" ht="14.5" x14ac:dyDescent="0.35">
      <c r="A2881" s="259" t="s">
        <v>42616</v>
      </c>
      <c r="B2881" s="259"/>
      <c r="C2881" s="260">
        <v>66.37</v>
      </c>
      <c r="E2881" s="239" t="s">
        <v>3475</v>
      </c>
      <c r="F2881" s="239"/>
      <c r="G2881" s="240">
        <v>185677.76</v>
      </c>
      <c r="M2881" s="261" t="s">
        <v>53022</v>
      </c>
      <c r="N2881" s="262">
        <v>476.79</v>
      </c>
      <c r="P2881" s="243" t="s">
        <v>19303</v>
      </c>
      <c r="Q2881" s="244">
        <v>2125.5</v>
      </c>
      <c r="R2881" s="104"/>
      <c r="S2881" s="235" t="s">
        <v>34671</v>
      </c>
      <c r="T2881" s="236">
        <v>4249</v>
      </c>
      <c r="V2881" s="266" t="s">
        <v>42839</v>
      </c>
      <c r="W2881" s="267">
        <v>66.37</v>
      </c>
      <c r="Y2881" s="245" t="s">
        <v>7647</v>
      </c>
      <c r="Z2881" s="246">
        <v>16493</v>
      </c>
    </row>
    <row r="2882" spans="1:26" ht="14.5" x14ac:dyDescent="0.35">
      <c r="A2882" s="259" t="s">
        <v>42617</v>
      </c>
      <c r="B2882" s="259"/>
      <c r="C2882" s="260">
        <v>4217.87</v>
      </c>
      <c r="E2882" s="239" t="s">
        <v>3314</v>
      </c>
      <c r="F2882" s="239"/>
      <c r="G2882" s="240">
        <v>1188645.42</v>
      </c>
      <c r="M2882" s="261" t="s">
        <v>47652</v>
      </c>
      <c r="N2882" s="262">
        <v>14000</v>
      </c>
      <c r="P2882" s="243" t="s">
        <v>19304</v>
      </c>
      <c r="Q2882" s="244">
        <v>508.9</v>
      </c>
      <c r="R2882" s="104"/>
      <c r="S2882" s="235" t="s">
        <v>29067</v>
      </c>
      <c r="T2882" s="236">
        <v>4249</v>
      </c>
      <c r="V2882" s="266" t="s">
        <v>42840</v>
      </c>
      <c r="W2882" s="267">
        <v>4217.87</v>
      </c>
      <c r="Y2882" s="245" t="s">
        <v>7835</v>
      </c>
      <c r="Z2882" s="246">
        <v>550</v>
      </c>
    </row>
    <row r="2883" spans="1:26" ht="14.5" x14ac:dyDescent="0.35">
      <c r="A2883" s="259" t="s">
        <v>42619</v>
      </c>
      <c r="B2883" s="259"/>
      <c r="C2883" s="260">
        <v>1962.24</v>
      </c>
      <c r="E2883" s="239" t="s">
        <v>3315</v>
      </c>
      <c r="F2883" s="239"/>
      <c r="G2883" s="240">
        <v>17892.43</v>
      </c>
      <c r="M2883" s="261" t="s">
        <v>47653</v>
      </c>
      <c r="N2883" s="262">
        <v>1071</v>
      </c>
      <c r="P2883" s="243" t="s">
        <v>19305</v>
      </c>
      <c r="Q2883" s="244">
        <v>566</v>
      </c>
      <c r="R2883" s="104"/>
      <c r="S2883" s="235" t="s">
        <v>16132</v>
      </c>
      <c r="T2883" s="236">
        <v>3314</v>
      </c>
      <c r="V2883" s="266" t="s">
        <v>42842</v>
      </c>
      <c r="W2883" s="267">
        <v>1962.24</v>
      </c>
      <c r="Y2883" s="245" t="s">
        <v>8048</v>
      </c>
      <c r="Z2883" s="246">
        <v>695</v>
      </c>
    </row>
    <row r="2884" spans="1:26" ht="14.5" x14ac:dyDescent="0.35">
      <c r="A2884" s="259" t="s">
        <v>42620</v>
      </c>
      <c r="B2884" s="259"/>
      <c r="C2884" s="260">
        <v>14265.43</v>
      </c>
      <c r="E2884" s="239" t="s">
        <v>3477</v>
      </c>
      <c r="F2884" s="239"/>
      <c r="G2884" s="240">
        <v>7859.04</v>
      </c>
      <c r="M2884" s="261" t="s">
        <v>47654</v>
      </c>
      <c r="N2884" s="262">
        <v>425731.26</v>
      </c>
      <c r="P2884" s="243" t="s">
        <v>19306</v>
      </c>
      <c r="Q2884" s="244">
        <v>5745.4</v>
      </c>
      <c r="R2884" s="104"/>
      <c r="S2884" s="235" t="s">
        <v>16133</v>
      </c>
      <c r="T2884" s="236">
        <v>45704</v>
      </c>
      <c r="V2884" s="266" t="s">
        <v>42843</v>
      </c>
      <c r="W2884" s="267">
        <v>14265.43</v>
      </c>
      <c r="Y2884" s="245" t="s">
        <v>8326</v>
      </c>
      <c r="Z2884" s="246">
        <v>6970</v>
      </c>
    </row>
    <row r="2885" spans="1:26" ht="14.5" x14ac:dyDescent="0.35">
      <c r="A2885" s="259" t="s">
        <v>42621</v>
      </c>
      <c r="B2885" s="259"/>
      <c r="C2885" s="260">
        <v>2998.2</v>
      </c>
      <c r="E2885" s="239" t="s">
        <v>3316</v>
      </c>
      <c r="F2885" s="239"/>
      <c r="G2885" s="240">
        <v>2328077.94</v>
      </c>
      <c r="M2885" s="261" t="s">
        <v>47655</v>
      </c>
      <c r="N2885" s="262">
        <v>32490.880000000001</v>
      </c>
      <c r="P2885" s="243" t="s">
        <v>19307</v>
      </c>
      <c r="Q2885" s="244">
        <v>413.81</v>
      </c>
      <c r="R2885" s="104"/>
      <c r="S2885" s="235" t="s">
        <v>16134</v>
      </c>
      <c r="T2885" s="236">
        <v>3496</v>
      </c>
      <c r="V2885" s="266" t="s">
        <v>42844</v>
      </c>
      <c r="W2885" s="267">
        <v>2998.2</v>
      </c>
      <c r="Y2885" s="245" t="s">
        <v>8730</v>
      </c>
      <c r="Z2885" s="246">
        <v>1159</v>
      </c>
    </row>
    <row r="2886" spans="1:26" ht="14.5" x14ac:dyDescent="0.35">
      <c r="A2886" s="259" t="s">
        <v>42622</v>
      </c>
      <c r="B2886" s="259"/>
      <c r="C2886" s="260">
        <v>5945</v>
      </c>
      <c r="E2886" s="239" t="s">
        <v>3478</v>
      </c>
      <c r="F2886" s="239"/>
      <c r="G2886" s="240">
        <v>49387</v>
      </c>
      <c r="M2886" s="261" t="s">
        <v>55961</v>
      </c>
      <c r="N2886" s="262">
        <v>4405.49</v>
      </c>
      <c r="P2886" s="243" t="s">
        <v>19308</v>
      </c>
      <c r="Q2886" s="244">
        <v>18941.78</v>
      </c>
      <c r="R2886" s="104"/>
      <c r="S2886" s="235" t="s">
        <v>16135</v>
      </c>
      <c r="T2886" s="236">
        <v>9004</v>
      </c>
      <c r="V2886" s="266" t="s">
        <v>42845</v>
      </c>
      <c r="W2886" s="267">
        <v>5945</v>
      </c>
      <c r="Y2886" s="245" t="s">
        <v>8980</v>
      </c>
      <c r="Z2886" s="246">
        <v>1187</v>
      </c>
    </row>
    <row r="2887" spans="1:26" ht="14.5" x14ac:dyDescent="0.35">
      <c r="A2887" s="259" t="s">
        <v>42626</v>
      </c>
      <c r="B2887" s="259"/>
      <c r="C2887" s="260">
        <v>31940</v>
      </c>
      <c r="E2887" s="239" t="s">
        <v>3479</v>
      </c>
      <c r="F2887" s="239"/>
      <c r="G2887" s="240">
        <v>257287.74</v>
      </c>
      <c r="M2887" s="261" t="s">
        <v>55962</v>
      </c>
      <c r="N2887" s="262">
        <v>1344.03</v>
      </c>
      <c r="P2887" s="243" t="s">
        <v>19309</v>
      </c>
      <c r="Q2887" s="244">
        <v>3134.86</v>
      </c>
      <c r="R2887" s="104"/>
      <c r="S2887" s="235" t="s">
        <v>16136</v>
      </c>
      <c r="T2887" s="236">
        <v>45566</v>
      </c>
      <c r="V2887" s="266" t="s">
        <v>42849</v>
      </c>
      <c r="W2887" s="267">
        <v>31940</v>
      </c>
      <c r="Y2887" s="245" t="s">
        <v>9256</v>
      </c>
      <c r="Z2887" s="246">
        <v>5695</v>
      </c>
    </row>
    <row r="2888" spans="1:26" ht="14.5" x14ac:dyDescent="0.35">
      <c r="A2888" s="259" t="s">
        <v>42627</v>
      </c>
      <c r="B2888" s="259"/>
      <c r="C2888" s="260">
        <v>4768.2</v>
      </c>
      <c r="E2888" s="239" t="s">
        <v>3480</v>
      </c>
      <c r="F2888" s="239"/>
      <c r="G2888" s="240">
        <v>2858886.11</v>
      </c>
      <c r="M2888" s="261" t="s">
        <v>19418</v>
      </c>
      <c r="N2888" s="262">
        <v>152687.5</v>
      </c>
      <c r="P2888" s="243" t="s">
        <v>19310</v>
      </c>
      <c r="Q2888" s="244">
        <v>28227.8</v>
      </c>
      <c r="R2888" s="104"/>
      <c r="S2888" s="235" t="s">
        <v>34672</v>
      </c>
      <c r="T2888" s="236">
        <v>15474.02</v>
      </c>
      <c r="V2888" s="266" t="s">
        <v>42850</v>
      </c>
      <c r="W2888" s="267">
        <v>4768.2</v>
      </c>
      <c r="Y2888" s="245" t="s">
        <v>9637</v>
      </c>
      <c r="Z2888" s="246">
        <v>2000</v>
      </c>
    </row>
    <row r="2889" spans="1:26" ht="14.5" x14ac:dyDescent="0.35">
      <c r="A2889" s="259" t="s">
        <v>42629</v>
      </c>
      <c r="B2889" s="259"/>
      <c r="C2889" s="260">
        <v>720.76</v>
      </c>
      <c r="E2889" s="239" t="s">
        <v>3481</v>
      </c>
      <c r="F2889" s="239"/>
      <c r="G2889" s="240">
        <v>29705</v>
      </c>
      <c r="M2889" s="261" t="s">
        <v>19420</v>
      </c>
      <c r="N2889" s="262">
        <v>12076.58</v>
      </c>
      <c r="P2889" s="243" t="s">
        <v>19311</v>
      </c>
      <c r="Q2889" s="244">
        <v>1429.52</v>
      </c>
      <c r="R2889" s="104"/>
      <c r="S2889" s="235" t="s">
        <v>34673</v>
      </c>
      <c r="T2889" s="236">
        <v>208499.98</v>
      </c>
      <c r="V2889" s="266" t="s">
        <v>42852</v>
      </c>
      <c r="W2889" s="267">
        <v>720.76</v>
      </c>
      <c r="Y2889" s="245" t="s">
        <v>9922</v>
      </c>
      <c r="Z2889" s="246">
        <v>7213</v>
      </c>
    </row>
    <row r="2890" spans="1:26" ht="14.5" x14ac:dyDescent="0.35">
      <c r="A2890" s="259" t="s">
        <v>42630</v>
      </c>
      <c r="B2890" s="259"/>
      <c r="C2890" s="260">
        <v>8797.24</v>
      </c>
      <c r="E2890" s="239" t="s">
        <v>4798</v>
      </c>
      <c r="F2890" s="239"/>
      <c r="G2890" s="240">
        <v>60000</v>
      </c>
      <c r="M2890" s="261" t="s">
        <v>19421</v>
      </c>
      <c r="N2890" s="262">
        <v>34298.6</v>
      </c>
      <c r="P2890" s="243" t="s">
        <v>19312</v>
      </c>
      <c r="Q2890" s="244">
        <v>48000</v>
      </c>
      <c r="R2890" s="104"/>
      <c r="S2890" s="235" t="s">
        <v>34674</v>
      </c>
      <c r="T2890" s="236">
        <v>87633</v>
      </c>
      <c r="V2890" s="266" t="s">
        <v>42853</v>
      </c>
      <c r="W2890" s="267">
        <v>8797.24</v>
      </c>
      <c r="Y2890" s="245" t="s">
        <v>10327</v>
      </c>
      <c r="Z2890" s="246">
        <v>16216</v>
      </c>
    </row>
    <row r="2891" spans="1:26" ht="14.5" x14ac:dyDescent="0.35">
      <c r="A2891" s="259" t="s">
        <v>42635</v>
      </c>
      <c r="B2891" s="259"/>
      <c r="C2891" s="260">
        <v>293.14999999999998</v>
      </c>
      <c r="E2891" s="239" t="s">
        <v>3482</v>
      </c>
      <c r="F2891" s="239"/>
      <c r="G2891" s="240">
        <v>67680.899999999994</v>
      </c>
      <c r="M2891" s="261" t="s">
        <v>19423</v>
      </c>
      <c r="N2891" s="262">
        <v>4999.6499999999996</v>
      </c>
      <c r="P2891" s="243" t="s">
        <v>19313</v>
      </c>
      <c r="Q2891" s="244">
        <v>12050</v>
      </c>
      <c r="R2891" s="104"/>
      <c r="S2891" s="235" t="s">
        <v>16137</v>
      </c>
      <c r="T2891" s="236">
        <v>45704</v>
      </c>
      <c r="V2891" s="266" t="s">
        <v>42858</v>
      </c>
      <c r="W2891" s="267">
        <v>293.14999999999998</v>
      </c>
      <c r="Y2891" s="245" t="s">
        <v>10415</v>
      </c>
      <c r="Z2891" s="246">
        <v>2566</v>
      </c>
    </row>
    <row r="2892" spans="1:26" ht="14.5" x14ac:dyDescent="0.35">
      <c r="A2892" s="259" t="s">
        <v>42636</v>
      </c>
      <c r="B2892" s="259"/>
      <c r="C2892" s="260">
        <v>6587.83</v>
      </c>
      <c r="E2892" s="239" t="s">
        <v>3483</v>
      </c>
      <c r="F2892" s="239"/>
      <c r="G2892" s="240">
        <v>14676</v>
      </c>
      <c r="M2892" s="261" t="s">
        <v>19424</v>
      </c>
      <c r="N2892" s="262">
        <v>6672.73</v>
      </c>
      <c r="P2892" s="243" t="s">
        <v>19314</v>
      </c>
      <c r="Q2892" s="244">
        <v>921.81</v>
      </c>
      <c r="R2892" s="104"/>
      <c r="S2892" s="235" t="s">
        <v>16138</v>
      </c>
      <c r="T2892" s="236">
        <v>3496</v>
      </c>
      <c r="V2892" s="266" t="s">
        <v>42859</v>
      </c>
      <c r="W2892" s="267">
        <v>6587.83</v>
      </c>
      <c r="Y2892" s="245" t="s">
        <v>12955</v>
      </c>
      <c r="Z2892" s="246">
        <v>4644</v>
      </c>
    </row>
    <row r="2893" spans="1:26" ht="14.5" x14ac:dyDescent="0.35">
      <c r="A2893" s="259" t="s">
        <v>42637</v>
      </c>
      <c r="B2893" s="259"/>
      <c r="C2893" s="260">
        <v>1052.82</v>
      </c>
      <c r="E2893" s="239" t="s">
        <v>3484</v>
      </c>
      <c r="F2893" s="239"/>
      <c r="G2893" s="240">
        <v>8492.68</v>
      </c>
      <c r="M2893" s="261" t="s">
        <v>53023</v>
      </c>
      <c r="N2893" s="262">
        <v>-10852.92</v>
      </c>
      <c r="P2893" s="243" t="s">
        <v>19315</v>
      </c>
      <c r="Q2893" s="244">
        <v>2612.44</v>
      </c>
      <c r="R2893" s="104"/>
      <c r="S2893" s="235" t="s">
        <v>16139</v>
      </c>
      <c r="T2893" s="236">
        <v>9004</v>
      </c>
      <c r="V2893" s="266" t="s">
        <v>42860</v>
      </c>
      <c r="W2893" s="267">
        <v>1052.82</v>
      </c>
      <c r="Y2893" s="245" t="s">
        <v>10826</v>
      </c>
      <c r="Z2893" s="246">
        <v>65388</v>
      </c>
    </row>
    <row r="2894" spans="1:26" ht="14.5" x14ac:dyDescent="0.35">
      <c r="A2894" s="259" t="s">
        <v>42640</v>
      </c>
      <c r="B2894" s="259"/>
      <c r="C2894" s="260">
        <v>9824.56</v>
      </c>
      <c r="E2894" s="239" t="s">
        <v>3485</v>
      </c>
      <c r="F2894" s="239"/>
      <c r="G2894" s="240">
        <v>17539</v>
      </c>
      <c r="M2894" s="261" t="s">
        <v>42990</v>
      </c>
      <c r="N2894" s="262">
        <v>13987</v>
      </c>
      <c r="P2894" s="243" t="s">
        <v>19316</v>
      </c>
      <c r="Q2894" s="244">
        <v>54.23</v>
      </c>
      <c r="R2894" s="104"/>
      <c r="S2894" s="235" t="s">
        <v>34675</v>
      </c>
      <c r="T2894" s="236">
        <v>15474.02</v>
      </c>
      <c r="V2894" s="266" t="s">
        <v>42863</v>
      </c>
      <c r="W2894" s="267">
        <v>9824.56</v>
      </c>
      <c r="Y2894" s="245" t="s">
        <v>7648</v>
      </c>
      <c r="Z2894" s="246">
        <v>40210.39</v>
      </c>
    </row>
    <row r="2895" spans="1:26" ht="14.5" x14ac:dyDescent="0.35">
      <c r="A2895" s="259" t="s">
        <v>42643</v>
      </c>
      <c r="B2895" s="259"/>
      <c r="C2895" s="260">
        <v>250</v>
      </c>
      <c r="E2895" s="239" t="s">
        <v>3317</v>
      </c>
      <c r="F2895" s="239"/>
      <c r="G2895" s="240">
        <v>744026.73</v>
      </c>
      <c r="M2895" s="261" t="s">
        <v>55963</v>
      </c>
      <c r="N2895" s="262">
        <v>1390</v>
      </c>
      <c r="P2895" s="243" t="s">
        <v>19317</v>
      </c>
      <c r="Q2895" s="244">
        <v>377.51</v>
      </c>
      <c r="R2895" s="104"/>
      <c r="S2895" s="235" t="s">
        <v>29200</v>
      </c>
      <c r="T2895" s="236">
        <v>208499.98</v>
      </c>
      <c r="V2895" s="266" t="s">
        <v>42866</v>
      </c>
      <c r="W2895" s="267">
        <v>250</v>
      </c>
      <c r="Y2895" s="245" t="s">
        <v>11425</v>
      </c>
      <c r="Z2895" s="246">
        <v>9451.31</v>
      </c>
    </row>
    <row r="2896" spans="1:26" ht="14.5" x14ac:dyDescent="0.35">
      <c r="A2896" s="259" t="s">
        <v>42644</v>
      </c>
      <c r="B2896" s="259"/>
      <c r="C2896" s="260">
        <v>1250.54</v>
      </c>
      <c r="E2896" s="239" t="s">
        <v>4799</v>
      </c>
      <c r="F2896" s="239"/>
      <c r="G2896" s="240">
        <v>16076.74</v>
      </c>
      <c r="M2896" s="261" t="s">
        <v>55964</v>
      </c>
      <c r="N2896" s="262">
        <v>53090</v>
      </c>
      <c r="P2896" s="243" t="s">
        <v>19318</v>
      </c>
      <c r="Q2896" s="244">
        <v>74694.929999999993</v>
      </c>
      <c r="R2896" s="104"/>
      <c r="S2896" s="235" t="s">
        <v>16140</v>
      </c>
      <c r="T2896" s="236">
        <v>45566</v>
      </c>
      <c r="V2896" s="266" t="s">
        <v>42867</v>
      </c>
      <c r="W2896" s="267">
        <v>1250.54</v>
      </c>
      <c r="Y2896" s="245" t="s">
        <v>8049</v>
      </c>
      <c r="Z2896" s="246">
        <v>2641</v>
      </c>
    </row>
    <row r="2897" spans="1:26" ht="14.5" x14ac:dyDescent="0.35">
      <c r="A2897" s="259" t="s">
        <v>42645</v>
      </c>
      <c r="B2897" s="259"/>
      <c r="C2897" s="260">
        <v>5431.06</v>
      </c>
      <c r="E2897" s="239" t="s">
        <v>3486</v>
      </c>
      <c r="F2897" s="239"/>
      <c r="G2897" s="240">
        <v>148511</v>
      </c>
      <c r="M2897" s="261" t="s">
        <v>55965</v>
      </c>
      <c r="N2897" s="262">
        <v>3998.05</v>
      </c>
      <c r="P2897" s="243" t="s">
        <v>36343</v>
      </c>
      <c r="Q2897" s="244">
        <v>3148.98</v>
      </c>
      <c r="R2897" s="104"/>
      <c r="S2897" s="235" t="s">
        <v>29203</v>
      </c>
      <c r="T2897" s="236">
        <v>87633</v>
      </c>
      <c r="V2897" s="266" t="s">
        <v>42868</v>
      </c>
      <c r="W2897" s="267">
        <v>5431.06</v>
      </c>
      <c r="Y2897" s="245" t="s">
        <v>8327</v>
      </c>
      <c r="Z2897" s="246">
        <v>30615.11</v>
      </c>
    </row>
    <row r="2898" spans="1:26" ht="14.5" x14ac:dyDescent="0.35">
      <c r="A2898" s="259" t="s">
        <v>42646</v>
      </c>
      <c r="B2898" s="259"/>
      <c r="C2898" s="260">
        <v>3667.19</v>
      </c>
      <c r="E2898" s="239" t="s">
        <v>3487</v>
      </c>
      <c r="F2898" s="239"/>
      <c r="G2898" s="240">
        <v>51756.68</v>
      </c>
      <c r="M2898" s="261" t="s">
        <v>55966</v>
      </c>
      <c r="N2898" s="262">
        <v>12217.97</v>
      </c>
      <c r="P2898" s="243" t="s">
        <v>19319</v>
      </c>
      <c r="Q2898" s="244">
        <v>5500</v>
      </c>
      <c r="R2898" s="104"/>
      <c r="S2898" s="235" t="s">
        <v>34676</v>
      </c>
      <c r="T2898" s="236">
        <v>2450.4</v>
      </c>
      <c r="V2898" s="266" t="s">
        <v>42869</v>
      </c>
      <c r="W2898" s="267">
        <v>3667.19</v>
      </c>
      <c r="Y2898" s="245" t="s">
        <v>8496</v>
      </c>
      <c r="Z2898" s="246">
        <v>36050</v>
      </c>
    </row>
    <row r="2899" spans="1:26" ht="14.5" x14ac:dyDescent="0.35">
      <c r="A2899" s="259" t="s">
        <v>42647</v>
      </c>
      <c r="B2899" s="259"/>
      <c r="C2899" s="260">
        <v>8614.32</v>
      </c>
      <c r="E2899" s="239" t="s">
        <v>3488</v>
      </c>
      <c r="F2899" s="239"/>
      <c r="G2899" s="240">
        <v>26364.37</v>
      </c>
      <c r="M2899" s="261" t="s">
        <v>55967</v>
      </c>
      <c r="N2899" s="262">
        <v>5975</v>
      </c>
      <c r="P2899" s="243" t="s">
        <v>19320</v>
      </c>
      <c r="Q2899" s="244">
        <v>34320</v>
      </c>
      <c r="R2899" s="104"/>
      <c r="S2899" s="235" t="s">
        <v>34677</v>
      </c>
      <c r="T2899" s="236">
        <v>993.41</v>
      </c>
      <c r="V2899" s="266" t="s">
        <v>42870</v>
      </c>
      <c r="W2899" s="267">
        <v>8614.32</v>
      </c>
      <c r="Y2899" s="245" t="s">
        <v>8731</v>
      </c>
      <c r="Z2899" s="246">
        <v>4259.3599999999997</v>
      </c>
    </row>
    <row r="2900" spans="1:26" ht="14.5" x14ac:dyDescent="0.35">
      <c r="A2900" s="259" t="s">
        <v>42648</v>
      </c>
      <c r="B2900" s="259"/>
      <c r="C2900" s="260">
        <v>330.17</v>
      </c>
      <c r="E2900" s="239" t="s">
        <v>3318</v>
      </c>
      <c r="F2900" s="239"/>
      <c r="G2900" s="240">
        <v>114</v>
      </c>
      <c r="M2900" s="261" t="s">
        <v>55968</v>
      </c>
      <c r="N2900" s="262">
        <v>12383.48</v>
      </c>
      <c r="P2900" s="243" t="s">
        <v>19321</v>
      </c>
      <c r="Q2900" s="244">
        <v>350</v>
      </c>
      <c r="R2900" s="104"/>
      <c r="S2900" s="235" t="s">
        <v>34678</v>
      </c>
      <c r="T2900" s="236">
        <v>35944.269999999997</v>
      </c>
      <c r="V2900" s="266" t="s">
        <v>42871</v>
      </c>
      <c r="W2900" s="267">
        <v>330.17</v>
      </c>
      <c r="Y2900" s="245" t="s">
        <v>8981</v>
      </c>
      <c r="Z2900" s="246">
        <v>11639</v>
      </c>
    </row>
    <row r="2901" spans="1:26" ht="14.5" x14ac:dyDescent="0.35">
      <c r="A2901" s="259" t="s">
        <v>42649</v>
      </c>
      <c r="B2901" s="259"/>
      <c r="C2901" s="260">
        <v>23065.01</v>
      </c>
      <c r="E2901" s="239" t="s">
        <v>4800</v>
      </c>
      <c r="F2901" s="239"/>
      <c r="G2901" s="240">
        <v>9783</v>
      </c>
      <c r="M2901" s="261" t="s">
        <v>19427</v>
      </c>
      <c r="N2901" s="262">
        <v>419.22</v>
      </c>
      <c r="P2901" s="243" t="s">
        <v>19322</v>
      </c>
      <c r="Q2901" s="244">
        <v>19425.5</v>
      </c>
      <c r="R2901" s="104"/>
      <c r="S2901" s="235" t="s">
        <v>34679</v>
      </c>
      <c r="T2901" s="236">
        <v>14741.92</v>
      </c>
      <c r="V2901" s="266" t="s">
        <v>42872</v>
      </c>
      <c r="W2901" s="267">
        <v>23065.01</v>
      </c>
      <c r="Y2901" s="245" t="s">
        <v>9257</v>
      </c>
      <c r="Z2901" s="246">
        <v>41750.26</v>
      </c>
    </row>
    <row r="2902" spans="1:26" ht="14.5" x14ac:dyDescent="0.35">
      <c r="A2902" s="259" t="s">
        <v>42651</v>
      </c>
      <c r="B2902" s="259"/>
      <c r="C2902" s="260">
        <v>25980.35</v>
      </c>
      <c r="E2902" s="239" t="s">
        <v>3319</v>
      </c>
      <c r="F2902" s="239"/>
      <c r="G2902" s="240">
        <v>454765.28</v>
      </c>
      <c r="M2902" s="261" t="s">
        <v>19428</v>
      </c>
      <c r="N2902" s="262">
        <v>979.4</v>
      </c>
      <c r="P2902" s="243" t="s">
        <v>19323</v>
      </c>
      <c r="Q2902" s="244">
        <v>8644.39</v>
      </c>
      <c r="R2902" s="104"/>
      <c r="S2902" s="235" t="s">
        <v>16141</v>
      </c>
      <c r="T2902" s="236">
        <v>3900</v>
      </c>
      <c r="V2902" s="266" t="s">
        <v>42874</v>
      </c>
      <c r="W2902" s="267">
        <v>25980.35</v>
      </c>
      <c r="Y2902" s="245" t="s">
        <v>9638</v>
      </c>
      <c r="Z2902" s="246">
        <v>3467</v>
      </c>
    </row>
    <row r="2903" spans="1:26" ht="14.5" x14ac:dyDescent="0.35">
      <c r="A2903" s="259" t="s">
        <v>42652</v>
      </c>
      <c r="B2903" s="259"/>
      <c r="C2903" s="260">
        <v>8753.44</v>
      </c>
      <c r="E2903" s="239" t="s">
        <v>4801</v>
      </c>
      <c r="F2903" s="239"/>
      <c r="G2903" s="240">
        <v>16823</v>
      </c>
      <c r="M2903" s="261" t="s">
        <v>19429</v>
      </c>
      <c r="N2903" s="262">
        <v>3085.46</v>
      </c>
      <c r="P2903" s="243" t="s">
        <v>19324</v>
      </c>
      <c r="Q2903" s="244">
        <v>5350</v>
      </c>
      <c r="R2903" s="104"/>
      <c r="S2903" s="235" t="s">
        <v>16142</v>
      </c>
      <c r="T2903" s="236">
        <v>2000</v>
      </c>
      <c r="V2903" s="266" t="s">
        <v>42875</v>
      </c>
      <c r="W2903" s="267">
        <v>8753.44</v>
      </c>
      <c r="Y2903" s="245" t="s">
        <v>9923</v>
      </c>
      <c r="Z2903" s="246">
        <v>15837.96</v>
      </c>
    </row>
    <row r="2904" spans="1:26" ht="14.5" x14ac:dyDescent="0.35">
      <c r="A2904" s="259" t="s">
        <v>42654</v>
      </c>
      <c r="B2904" s="259"/>
      <c r="C2904" s="260">
        <v>3650.85</v>
      </c>
      <c r="E2904" s="239" t="s">
        <v>3489</v>
      </c>
      <c r="F2904" s="239"/>
      <c r="G2904" s="240">
        <v>369435.01</v>
      </c>
      <c r="M2904" s="261" t="s">
        <v>55969</v>
      </c>
      <c r="N2904" s="262">
        <v>2358.14</v>
      </c>
      <c r="P2904" s="243" t="s">
        <v>19325</v>
      </c>
      <c r="Q2904" s="244">
        <v>3325</v>
      </c>
      <c r="R2904" s="104"/>
      <c r="S2904" s="235" t="s">
        <v>16143</v>
      </c>
      <c r="T2904" s="236">
        <v>3900</v>
      </c>
      <c r="V2904" s="266" t="s">
        <v>42877</v>
      </c>
      <c r="W2904" s="267">
        <v>3650.85</v>
      </c>
      <c r="Y2904" s="245" t="s">
        <v>10236</v>
      </c>
      <c r="Z2904" s="246">
        <v>362616.53</v>
      </c>
    </row>
    <row r="2905" spans="1:26" ht="14.5" x14ac:dyDescent="0.35">
      <c r="A2905" s="259" t="s">
        <v>42655</v>
      </c>
      <c r="B2905" s="259"/>
      <c r="C2905" s="260">
        <v>17.100000000000001</v>
      </c>
      <c r="E2905" s="239" t="s">
        <v>3490</v>
      </c>
      <c r="F2905" s="239"/>
      <c r="G2905" s="240">
        <v>18612</v>
      </c>
      <c r="M2905" s="261" t="s">
        <v>19430</v>
      </c>
      <c r="N2905" s="262">
        <v>4204.1899999999996</v>
      </c>
      <c r="P2905" s="243" t="s">
        <v>19326</v>
      </c>
      <c r="Q2905" s="244">
        <v>8219.58</v>
      </c>
      <c r="R2905" s="104"/>
      <c r="S2905" s="235" t="s">
        <v>16144</v>
      </c>
      <c r="T2905" s="236">
        <v>2000</v>
      </c>
      <c r="V2905" s="266" t="s">
        <v>42878</v>
      </c>
      <c r="W2905" s="267">
        <v>17.100000000000001</v>
      </c>
      <c r="Y2905" s="245" t="s">
        <v>13255</v>
      </c>
      <c r="Z2905" s="246">
        <v>864709.33</v>
      </c>
    </row>
    <row r="2906" spans="1:26" ht="14.5" x14ac:dyDescent="0.35">
      <c r="A2906" s="259" t="s">
        <v>42656</v>
      </c>
      <c r="B2906" s="259"/>
      <c r="C2906" s="260">
        <v>227.81</v>
      </c>
      <c r="E2906" s="239" t="s">
        <v>3320</v>
      </c>
      <c r="F2906" s="239"/>
      <c r="G2906" s="240">
        <v>4967186.72</v>
      </c>
      <c r="M2906" s="261" t="s">
        <v>55970</v>
      </c>
      <c r="N2906" s="262">
        <v>2893.03</v>
      </c>
      <c r="P2906" s="243" t="s">
        <v>19327</v>
      </c>
      <c r="Q2906" s="244">
        <v>40980.980000000003</v>
      </c>
      <c r="R2906" s="104"/>
      <c r="S2906" s="235" t="s">
        <v>34680</v>
      </c>
      <c r="T2906" s="236">
        <v>2450.4</v>
      </c>
      <c r="V2906" s="266" t="s">
        <v>42879</v>
      </c>
      <c r="W2906" s="267">
        <v>227.81</v>
      </c>
      <c r="Y2906" s="245" t="s">
        <v>10827</v>
      </c>
      <c r="Z2906" s="246">
        <v>1423247.25</v>
      </c>
    </row>
    <row r="2907" spans="1:26" ht="14.5" x14ac:dyDescent="0.35">
      <c r="A2907" s="259" t="s">
        <v>42660</v>
      </c>
      <c r="B2907" s="259"/>
      <c r="C2907" s="260">
        <v>431.48</v>
      </c>
      <c r="E2907" s="239" t="s">
        <v>3492</v>
      </c>
      <c r="F2907" s="239"/>
      <c r="G2907" s="240">
        <v>2608.33</v>
      </c>
      <c r="M2907" s="261" t="s">
        <v>19431</v>
      </c>
      <c r="N2907" s="262">
        <v>150134.21</v>
      </c>
      <c r="P2907" s="243" t="s">
        <v>15169</v>
      </c>
      <c r="Q2907" s="244">
        <v>17636.18</v>
      </c>
      <c r="R2907" s="104"/>
      <c r="S2907" s="235" t="s">
        <v>34681</v>
      </c>
      <c r="T2907" s="236">
        <v>993.41</v>
      </c>
      <c r="V2907" s="266" t="s">
        <v>42883</v>
      </c>
      <c r="W2907" s="267">
        <v>431.48</v>
      </c>
      <c r="Y2907" s="245" t="s">
        <v>11306</v>
      </c>
      <c r="Z2907" s="246">
        <v>32707</v>
      </c>
    </row>
    <row r="2908" spans="1:26" ht="14.5" x14ac:dyDescent="0.35">
      <c r="A2908" s="259" t="s">
        <v>42661</v>
      </c>
      <c r="B2908" s="259"/>
      <c r="C2908" s="260">
        <v>1747.76</v>
      </c>
      <c r="E2908" s="239" t="s">
        <v>3321</v>
      </c>
      <c r="F2908" s="239"/>
      <c r="G2908" s="240">
        <v>751824.92</v>
      </c>
      <c r="M2908" s="261" t="s">
        <v>19432</v>
      </c>
      <c r="N2908" s="262">
        <v>6478.96</v>
      </c>
      <c r="P2908" s="243" t="s">
        <v>19328</v>
      </c>
      <c r="Q2908" s="244">
        <v>41080.089999999997</v>
      </c>
      <c r="R2908" s="104"/>
      <c r="S2908" s="235" t="s">
        <v>29234</v>
      </c>
      <c r="T2908" s="236">
        <v>35944.269999999997</v>
      </c>
      <c r="V2908" s="266" t="s">
        <v>42884</v>
      </c>
      <c r="W2908" s="267">
        <v>1747.76</v>
      </c>
      <c r="Y2908" s="245" t="s">
        <v>7836</v>
      </c>
      <c r="Z2908" s="246">
        <v>3490</v>
      </c>
    </row>
    <row r="2909" spans="1:26" ht="14.5" x14ac:dyDescent="0.35">
      <c r="A2909" s="259" t="s">
        <v>42662</v>
      </c>
      <c r="B2909" s="259"/>
      <c r="C2909" s="260">
        <v>12522</v>
      </c>
      <c r="E2909" s="239" t="s">
        <v>3323</v>
      </c>
      <c r="F2909" s="239"/>
      <c r="G2909" s="240">
        <v>2557547.5699999998</v>
      </c>
      <c r="M2909" s="261" t="s">
        <v>19433</v>
      </c>
      <c r="N2909" s="262">
        <v>21824.880000000001</v>
      </c>
      <c r="P2909" s="243" t="s">
        <v>19329</v>
      </c>
      <c r="Q2909" s="244">
        <v>6700</v>
      </c>
      <c r="R2909" s="104"/>
      <c r="S2909" s="235" t="s">
        <v>29236</v>
      </c>
      <c r="T2909" s="236">
        <v>14741.92</v>
      </c>
      <c r="V2909" s="266" t="s">
        <v>42885</v>
      </c>
      <c r="W2909" s="267">
        <v>12522</v>
      </c>
      <c r="Y2909" s="245" t="s">
        <v>8050</v>
      </c>
      <c r="Z2909" s="246">
        <v>1051</v>
      </c>
    </row>
    <row r="2910" spans="1:26" ht="14.5" x14ac:dyDescent="0.35">
      <c r="A2910" s="259" t="s">
        <v>42665</v>
      </c>
      <c r="B2910" s="259"/>
      <c r="C2910" s="260">
        <v>8976.14</v>
      </c>
      <c r="E2910" s="239" t="s">
        <v>3493</v>
      </c>
      <c r="F2910" s="239"/>
      <c r="G2910" s="240">
        <v>396500</v>
      </c>
      <c r="M2910" s="261" t="s">
        <v>19434</v>
      </c>
      <c r="N2910" s="262">
        <v>2262.56</v>
      </c>
      <c r="P2910" s="243" t="s">
        <v>19330</v>
      </c>
      <c r="Q2910" s="244">
        <v>3850</v>
      </c>
      <c r="R2910" s="104"/>
      <c r="S2910" s="235" t="s">
        <v>34682</v>
      </c>
      <c r="T2910" s="236">
        <v>171.43</v>
      </c>
      <c r="V2910" s="266" t="s">
        <v>42888</v>
      </c>
      <c r="W2910" s="267">
        <v>8976.14</v>
      </c>
      <c r="Y2910" s="245" t="s">
        <v>8328</v>
      </c>
      <c r="Z2910" s="246">
        <v>10493.52</v>
      </c>
    </row>
    <row r="2911" spans="1:26" ht="14.5" x14ac:dyDescent="0.35">
      <c r="A2911" s="259" t="s">
        <v>42666</v>
      </c>
      <c r="B2911" s="259"/>
      <c r="C2911" s="260">
        <v>1137.0899999999999</v>
      </c>
      <c r="E2911" s="239" t="s">
        <v>3494</v>
      </c>
      <c r="F2911" s="239"/>
      <c r="G2911" s="240">
        <v>19950.669999999998</v>
      </c>
      <c r="M2911" s="261" t="s">
        <v>52025</v>
      </c>
      <c r="N2911" s="262">
        <v>914.86</v>
      </c>
      <c r="P2911" s="243" t="s">
        <v>19331</v>
      </c>
      <c r="Q2911" s="244">
        <v>3350</v>
      </c>
      <c r="R2911" s="104"/>
      <c r="S2911" s="235" t="s">
        <v>34683</v>
      </c>
      <c r="T2911" s="236">
        <v>7404.5</v>
      </c>
      <c r="V2911" s="266" t="s">
        <v>42889</v>
      </c>
      <c r="W2911" s="267">
        <v>1137.0899999999999</v>
      </c>
      <c r="Y2911" s="245" t="s">
        <v>8497</v>
      </c>
      <c r="Z2911" s="246">
        <v>20170</v>
      </c>
    </row>
    <row r="2912" spans="1:26" ht="14.5" x14ac:dyDescent="0.35">
      <c r="A2912" s="259" t="s">
        <v>39705</v>
      </c>
      <c r="B2912" s="259"/>
      <c r="C2912" s="260">
        <v>155151.82</v>
      </c>
      <c r="E2912" s="239" t="s">
        <v>3324</v>
      </c>
      <c r="F2912" s="239"/>
      <c r="G2912" s="240">
        <v>914149.15</v>
      </c>
      <c r="M2912" s="261" t="s">
        <v>19435</v>
      </c>
      <c r="N2912" s="262">
        <v>1350</v>
      </c>
      <c r="P2912" s="243" t="s">
        <v>19332</v>
      </c>
      <c r="Q2912" s="244">
        <v>73327.5</v>
      </c>
      <c r="R2912" s="104"/>
      <c r="S2912" s="235" t="s">
        <v>34684</v>
      </c>
      <c r="T2912" s="236">
        <v>1126.19</v>
      </c>
      <c r="V2912" s="266" t="s">
        <v>40228</v>
      </c>
      <c r="W2912" s="267">
        <v>155151.82</v>
      </c>
      <c r="Y2912" s="245" t="s">
        <v>8732</v>
      </c>
      <c r="Z2912" s="246">
        <v>1751.76</v>
      </c>
    </row>
    <row r="2913" spans="1:26" ht="14.5" x14ac:dyDescent="0.35">
      <c r="A2913" s="259" t="s">
        <v>39707</v>
      </c>
      <c r="B2913" s="259"/>
      <c r="C2913" s="260">
        <v>23412</v>
      </c>
      <c r="E2913" s="239" t="s">
        <v>3495</v>
      </c>
      <c r="F2913" s="239"/>
      <c r="G2913" s="240">
        <v>551448</v>
      </c>
      <c r="M2913" s="261" t="s">
        <v>19436</v>
      </c>
      <c r="N2913" s="262">
        <v>1675</v>
      </c>
      <c r="P2913" s="243" t="s">
        <v>19333</v>
      </c>
      <c r="Q2913" s="244">
        <v>37428.75</v>
      </c>
      <c r="R2913" s="104"/>
      <c r="S2913" s="235" t="s">
        <v>34685</v>
      </c>
      <c r="T2913" s="236">
        <v>11894.88</v>
      </c>
      <c r="V2913" s="266" t="s">
        <v>40236</v>
      </c>
      <c r="W2913" s="267">
        <v>23412</v>
      </c>
      <c r="Y2913" s="245" t="s">
        <v>9423</v>
      </c>
      <c r="Z2913" s="246">
        <v>19161.05</v>
      </c>
    </row>
    <row r="2914" spans="1:26" ht="14.5" x14ac:dyDescent="0.35">
      <c r="A2914" s="259" t="s">
        <v>39708</v>
      </c>
      <c r="B2914" s="259"/>
      <c r="C2914" s="260">
        <v>22160</v>
      </c>
      <c r="E2914" s="239" t="s">
        <v>3325</v>
      </c>
      <c r="F2914" s="239"/>
      <c r="G2914" s="240">
        <v>233452952.78</v>
      </c>
      <c r="M2914" s="261" t="s">
        <v>19437</v>
      </c>
      <c r="N2914" s="262">
        <v>1600</v>
      </c>
      <c r="P2914" s="243" t="s">
        <v>15170</v>
      </c>
      <c r="Q2914" s="244">
        <v>28577.31</v>
      </c>
      <c r="R2914" s="104"/>
      <c r="S2914" s="235" t="s">
        <v>34686</v>
      </c>
      <c r="T2914" s="236">
        <v>171.43</v>
      </c>
      <c r="V2914" s="266" t="s">
        <v>40240</v>
      </c>
      <c r="W2914" s="267">
        <v>22160</v>
      </c>
      <c r="Y2914" s="245" t="s">
        <v>9639</v>
      </c>
      <c r="Z2914" s="246">
        <v>1497.05</v>
      </c>
    </row>
    <row r="2915" spans="1:26" ht="14.5" x14ac:dyDescent="0.35">
      <c r="A2915" s="259" t="s">
        <v>39709</v>
      </c>
      <c r="B2915" s="259"/>
      <c r="C2915" s="260">
        <v>19595</v>
      </c>
      <c r="E2915" s="239" t="s">
        <v>4804</v>
      </c>
      <c r="F2915" s="239"/>
      <c r="G2915" s="240">
        <v>13874</v>
      </c>
      <c r="M2915" s="261" t="s">
        <v>35217</v>
      </c>
      <c r="N2915" s="262">
        <v>19920</v>
      </c>
      <c r="P2915" s="243" t="s">
        <v>15171</v>
      </c>
      <c r="Q2915" s="244">
        <v>63566.54</v>
      </c>
      <c r="R2915" s="104"/>
      <c r="S2915" s="235" t="s">
        <v>34687</v>
      </c>
      <c r="T2915" s="236">
        <v>7404.5</v>
      </c>
      <c r="V2915" s="266" t="s">
        <v>40243</v>
      </c>
      <c r="W2915" s="267">
        <v>19595</v>
      </c>
      <c r="Y2915" s="245" t="s">
        <v>9924</v>
      </c>
      <c r="Z2915" s="246">
        <v>3426</v>
      </c>
    </row>
    <row r="2916" spans="1:26" ht="14.5" x14ac:dyDescent="0.35">
      <c r="A2916" s="259" t="s">
        <v>39710</v>
      </c>
      <c r="B2916" s="259"/>
      <c r="C2916" s="260">
        <v>5707.27</v>
      </c>
      <c r="E2916" s="239" t="s">
        <v>4805</v>
      </c>
      <c r="F2916" s="239"/>
      <c r="G2916" s="240">
        <v>20975</v>
      </c>
      <c r="M2916" s="261" t="s">
        <v>35218</v>
      </c>
      <c r="N2916" s="262">
        <v>105018.47</v>
      </c>
      <c r="P2916" s="243" t="s">
        <v>19334</v>
      </c>
      <c r="Q2916" s="244">
        <v>9436.8799999999992</v>
      </c>
      <c r="R2916" s="104"/>
      <c r="S2916" s="235" t="s">
        <v>29266</v>
      </c>
      <c r="T2916" s="236">
        <v>1126.19</v>
      </c>
      <c r="V2916" s="266" t="s">
        <v>40247</v>
      </c>
      <c r="W2916" s="267">
        <v>5707.27</v>
      </c>
      <c r="Y2916" s="245" t="s">
        <v>10237</v>
      </c>
      <c r="Z2916" s="246">
        <v>94096.08</v>
      </c>
    </row>
    <row r="2917" spans="1:26" ht="14.5" x14ac:dyDescent="0.35">
      <c r="A2917" s="259" t="s">
        <v>39712</v>
      </c>
      <c r="B2917" s="259"/>
      <c r="C2917" s="260">
        <v>1321.13</v>
      </c>
      <c r="E2917" s="239" t="s">
        <v>4806</v>
      </c>
      <c r="F2917" s="239"/>
      <c r="G2917" s="240">
        <v>17556.900000000001</v>
      </c>
      <c r="M2917" s="261" t="s">
        <v>55971</v>
      </c>
      <c r="N2917" s="262">
        <v>10625</v>
      </c>
      <c r="P2917" s="243" t="s">
        <v>19335</v>
      </c>
      <c r="Q2917" s="244">
        <v>4037.96</v>
      </c>
      <c r="R2917" s="104"/>
      <c r="S2917" s="235" t="s">
        <v>29269</v>
      </c>
      <c r="T2917" s="236">
        <v>11894.88</v>
      </c>
      <c r="V2917" s="266" t="s">
        <v>40257</v>
      </c>
      <c r="W2917" s="267">
        <v>1321.13</v>
      </c>
      <c r="Y2917" s="245" t="s">
        <v>10416</v>
      </c>
      <c r="Z2917" s="246">
        <v>1361.95</v>
      </c>
    </row>
    <row r="2918" spans="1:26" ht="14.5" x14ac:dyDescent="0.35">
      <c r="A2918" s="259" t="s">
        <v>39713</v>
      </c>
      <c r="B2918" s="259"/>
      <c r="C2918" s="260">
        <v>10928.7</v>
      </c>
      <c r="E2918" s="239" t="s">
        <v>3496</v>
      </c>
      <c r="F2918" s="239"/>
      <c r="G2918" s="240">
        <v>32670.1</v>
      </c>
      <c r="M2918" s="261" t="s">
        <v>55972</v>
      </c>
      <c r="N2918" s="262">
        <v>22326.94</v>
      </c>
      <c r="P2918" s="243" t="s">
        <v>19336</v>
      </c>
      <c r="Q2918" s="244">
        <v>17103</v>
      </c>
      <c r="R2918" s="104"/>
      <c r="S2918" s="235" t="s">
        <v>34688</v>
      </c>
      <c r="T2918" s="236">
        <v>54070.33</v>
      </c>
      <c r="V2918" s="266" t="s">
        <v>40262</v>
      </c>
      <c r="W2918" s="267">
        <v>10928.7</v>
      </c>
      <c r="Y2918" s="245" t="s">
        <v>12710</v>
      </c>
      <c r="Z2918" s="246">
        <v>11744.78</v>
      </c>
    </row>
    <row r="2919" spans="1:26" ht="14.5" x14ac:dyDescent="0.35">
      <c r="A2919" s="259" t="s">
        <v>39714</v>
      </c>
      <c r="B2919" s="259"/>
      <c r="C2919" s="260">
        <v>116293.98</v>
      </c>
      <c r="E2919" s="239" t="s">
        <v>4808</v>
      </c>
      <c r="F2919" s="239"/>
      <c r="G2919" s="240">
        <v>39387.599999999999</v>
      </c>
      <c r="M2919" s="261" t="s">
        <v>19438</v>
      </c>
      <c r="N2919" s="262">
        <v>26868.94</v>
      </c>
      <c r="P2919" s="243" t="s">
        <v>19337</v>
      </c>
      <c r="Q2919" s="244">
        <v>1997.7</v>
      </c>
      <c r="R2919" s="104"/>
      <c r="S2919" s="235" t="s">
        <v>34689</v>
      </c>
      <c r="T2919" s="236">
        <v>271446.67</v>
      </c>
      <c r="V2919" s="266" t="s">
        <v>40267</v>
      </c>
      <c r="W2919" s="267">
        <v>116293.98</v>
      </c>
      <c r="Y2919" s="245" t="s">
        <v>12957</v>
      </c>
      <c r="Z2919" s="246">
        <v>5824.05</v>
      </c>
    </row>
    <row r="2920" spans="1:26" ht="14.5" x14ac:dyDescent="0.35">
      <c r="A2920" s="259" t="s">
        <v>39715</v>
      </c>
      <c r="B2920" s="259"/>
      <c r="C2920" s="260">
        <v>6239</v>
      </c>
      <c r="E2920" s="239" t="s">
        <v>3497</v>
      </c>
      <c r="F2920" s="239"/>
      <c r="G2920" s="240">
        <v>4263</v>
      </c>
      <c r="M2920" s="261" t="s">
        <v>35219</v>
      </c>
      <c r="N2920" s="262">
        <v>30354.58</v>
      </c>
      <c r="P2920" s="243" t="s">
        <v>19338</v>
      </c>
      <c r="Q2920" s="244">
        <v>18941.78</v>
      </c>
      <c r="R2920" s="104"/>
      <c r="S2920" s="235" t="s">
        <v>16145</v>
      </c>
      <c r="T2920" s="236">
        <v>29510.6</v>
      </c>
      <c r="V2920" s="266" t="s">
        <v>40272</v>
      </c>
      <c r="W2920" s="267">
        <v>6239</v>
      </c>
      <c r="Y2920" s="245" t="s">
        <v>10828</v>
      </c>
      <c r="Z2920" s="246">
        <v>206774.24</v>
      </c>
    </row>
    <row r="2921" spans="1:26" ht="14.5" x14ac:dyDescent="0.35">
      <c r="A2921" s="259" t="s">
        <v>39716</v>
      </c>
      <c r="B2921" s="259"/>
      <c r="C2921" s="260">
        <v>24039.08</v>
      </c>
      <c r="E2921" s="239" t="s">
        <v>4809</v>
      </c>
      <c r="F2921" s="239"/>
      <c r="G2921" s="240">
        <v>18281</v>
      </c>
      <c r="M2921" s="261" t="s">
        <v>36653</v>
      </c>
      <c r="N2921" s="262">
        <v>140218</v>
      </c>
      <c r="P2921" s="243" t="s">
        <v>19339</v>
      </c>
      <c r="Q2921" s="244">
        <v>20765.27</v>
      </c>
      <c r="R2921" s="104"/>
      <c r="S2921" s="235" t="s">
        <v>29366</v>
      </c>
      <c r="T2921" s="236">
        <v>54070.33</v>
      </c>
      <c r="V2921" s="266" t="s">
        <v>40276</v>
      </c>
      <c r="W2921" s="267">
        <v>24039.08</v>
      </c>
      <c r="Y2921" s="245" t="s">
        <v>7649</v>
      </c>
      <c r="Z2921" s="246">
        <v>139770.76999999999</v>
      </c>
    </row>
    <row r="2922" spans="1:26" ht="14.5" x14ac:dyDescent="0.35">
      <c r="A2922" s="259" t="s">
        <v>39717</v>
      </c>
      <c r="B2922" s="259"/>
      <c r="C2922" s="260">
        <v>15765</v>
      </c>
      <c r="E2922" s="239" t="s">
        <v>3498</v>
      </c>
      <c r="F2922" s="239"/>
      <c r="G2922" s="240">
        <v>31749.84</v>
      </c>
      <c r="M2922" s="261" t="s">
        <v>19439</v>
      </c>
      <c r="N2922" s="262">
        <v>28645.66</v>
      </c>
      <c r="P2922" s="243" t="s">
        <v>19340</v>
      </c>
      <c r="Q2922" s="244">
        <v>321869.82</v>
      </c>
      <c r="R2922" s="104"/>
      <c r="S2922" s="235" t="s">
        <v>16146</v>
      </c>
      <c r="T2922" s="236">
        <v>300957.27</v>
      </c>
      <c r="V2922" s="266" t="s">
        <v>40281</v>
      </c>
      <c r="W2922" s="267">
        <v>15765</v>
      </c>
      <c r="Y2922" s="245" t="s">
        <v>7837</v>
      </c>
      <c r="Z2922" s="246">
        <v>59226.5</v>
      </c>
    </row>
    <row r="2923" spans="1:26" ht="14.5" x14ac:dyDescent="0.35">
      <c r="A2923" s="259" t="s">
        <v>39718</v>
      </c>
      <c r="B2923" s="259"/>
      <c r="C2923" s="260">
        <v>21692.45</v>
      </c>
      <c r="E2923" s="239" t="s">
        <v>4811</v>
      </c>
      <c r="F2923" s="239"/>
      <c r="G2923" s="240">
        <v>43154</v>
      </c>
      <c r="M2923" s="261" t="s">
        <v>51144</v>
      </c>
      <c r="N2923" s="262">
        <v>85.31</v>
      </c>
      <c r="P2923" s="243" t="s">
        <v>19341</v>
      </c>
      <c r="Q2923" s="244">
        <v>75019</v>
      </c>
      <c r="R2923" s="104"/>
      <c r="S2923" s="235" t="s">
        <v>34690</v>
      </c>
      <c r="T2923" s="236">
        <v>48864.57</v>
      </c>
      <c r="V2923" s="266" t="s">
        <v>40285</v>
      </c>
      <c r="W2923" s="267">
        <v>21692.45</v>
      </c>
      <c r="Y2923" s="245" t="s">
        <v>8051</v>
      </c>
      <c r="Z2923" s="246">
        <v>10454.33</v>
      </c>
    </row>
    <row r="2924" spans="1:26" ht="14.5" x14ac:dyDescent="0.35">
      <c r="A2924" s="259" t="s">
        <v>39719</v>
      </c>
      <c r="B2924" s="259"/>
      <c r="C2924" s="260">
        <v>32375.57</v>
      </c>
      <c r="E2924" s="239" t="s">
        <v>3499</v>
      </c>
      <c r="F2924" s="239"/>
      <c r="G2924" s="240">
        <v>12824</v>
      </c>
      <c r="M2924" s="261" t="s">
        <v>35220</v>
      </c>
      <c r="N2924" s="262">
        <v>3344</v>
      </c>
      <c r="P2924" s="243" t="s">
        <v>15172</v>
      </c>
      <c r="Q2924" s="244">
        <v>15942.84</v>
      </c>
      <c r="R2924" s="104"/>
      <c r="S2924" s="235" t="s">
        <v>34691</v>
      </c>
      <c r="T2924" s="236">
        <v>3507.69</v>
      </c>
      <c r="V2924" s="266" t="s">
        <v>40293</v>
      </c>
      <c r="W2924" s="267">
        <v>32375.57</v>
      </c>
      <c r="Y2924" s="245" t="s">
        <v>8329</v>
      </c>
      <c r="Z2924" s="246">
        <v>130505.05</v>
      </c>
    </row>
    <row r="2925" spans="1:26" ht="14.5" x14ac:dyDescent="0.35">
      <c r="A2925" s="259" t="s">
        <v>39722</v>
      </c>
      <c r="B2925" s="259"/>
      <c r="C2925" s="260">
        <v>538884.14</v>
      </c>
      <c r="E2925" s="239" t="s">
        <v>3500</v>
      </c>
      <c r="F2925" s="239"/>
      <c r="G2925" s="240">
        <v>7698.42</v>
      </c>
      <c r="M2925" s="261" t="s">
        <v>19440</v>
      </c>
      <c r="N2925" s="262">
        <v>19034.150000000001</v>
      </c>
      <c r="P2925" s="243" t="s">
        <v>19342</v>
      </c>
      <c r="Q2925" s="244">
        <v>7805.33</v>
      </c>
      <c r="R2925" s="104"/>
      <c r="S2925" s="235" t="s">
        <v>34692</v>
      </c>
      <c r="T2925" s="236">
        <v>9626.39</v>
      </c>
      <c r="V2925" s="266" t="s">
        <v>40305</v>
      </c>
      <c r="W2925" s="267">
        <v>538884.14</v>
      </c>
      <c r="Y2925" s="245" t="s">
        <v>8498</v>
      </c>
      <c r="Z2925" s="246">
        <v>298314</v>
      </c>
    </row>
    <row r="2926" spans="1:26" ht="14.5" x14ac:dyDescent="0.35">
      <c r="A2926" s="259" t="s">
        <v>39724</v>
      </c>
      <c r="B2926" s="259"/>
      <c r="C2926" s="260">
        <v>13774.61</v>
      </c>
      <c r="E2926" s="239" t="s">
        <v>3501</v>
      </c>
      <c r="F2926" s="239"/>
      <c r="G2926" s="240">
        <v>20589.7</v>
      </c>
      <c r="M2926" s="261" t="s">
        <v>19441</v>
      </c>
      <c r="N2926" s="262">
        <v>88359.360000000001</v>
      </c>
      <c r="P2926" s="243" t="s">
        <v>19343</v>
      </c>
      <c r="Q2926" s="244">
        <v>495498.74</v>
      </c>
      <c r="R2926" s="104"/>
      <c r="S2926" s="235" t="s">
        <v>34693</v>
      </c>
      <c r="T2926" s="236">
        <v>11640.89</v>
      </c>
      <c r="V2926" s="266" t="s">
        <v>40313</v>
      </c>
      <c r="W2926" s="267">
        <v>13774.61</v>
      </c>
      <c r="Y2926" s="245" t="s">
        <v>8733</v>
      </c>
      <c r="Z2926" s="246">
        <v>17444.259999999998</v>
      </c>
    </row>
    <row r="2927" spans="1:26" ht="14.5" x14ac:dyDescent="0.35">
      <c r="A2927" s="259" t="s">
        <v>39725</v>
      </c>
      <c r="B2927" s="259"/>
      <c r="C2927" s="260">
        <v>915022.25</v>
      </c>
      <c r="E2927" s="239" t="s">
        <v>3502</v>
      </c>
      <c r="F2927" s="239"/>
      <c r="G2927" s="240">
        <v>3336.88</v>
      </c>
      <c r="M2927" s="261" t="s">
        <v>55973</v>
      </c>
      <c r="N2927" s="262">
        <v>6857.86</v>
      </c>
      <c r="P2927" s="243" t="s">
        <v>19344</v>
      </c>
      <c r="Q2927" s="244">
        <v>95000</v>
      </c>
      <c r="R2927" s="104"/>
      <c r="S2927" s="235" t="s">
        <v>34694</v>
      </c>
      <c r="T2927" s="236">
        <v>935</v>
      </c>
      <c r="V2927" s="266" t="s">
        <v>40318</v>
      </c>
      <c r="W2927" s="267">
        <v>915022.25</v>
      </c>
      <c r="Y2927" s="245" t="s">
        <v>8982</v>
      </c>
      <c r="Z2927" s="246">
        <v>34341.82</v>
      </c>
    </row>
    <row r="2928" spans="1:26" ht="14.5" x14ac:dyDescent="0.35">
      <c r="A2928" s="259" t="s">
        <v>39726</v>
      </c>
      <c r="B2928" s="259"/>
      <c r="C2928" s="260">
        <v>251881</v>
      </c>
      <c r="E2928" s="239" t="s">
        <v>3503</v>
      </c>
      <c r="F2928" s="239"/>
      <c r="G2928" s="240">
        <v>84411</v>
      </c>
      <c r="M2928" s="261" t="s">
        <v>47656</v>
      </c>
      <c r="N2928" s="262">
        <v>4788.82</v>
      </c>
      <c r="P2928" s="243" t="s">
        <v>19345</v>
      </c>
      <c r="Q2928" s="244">
        <v>2868</v>
      </c>
      <c r="R2928" s="104"/>
      <c r="S2928" s="235" t="s">
        <v>34695</v>
      </c>
      <c r="T2928" s="236">
        <v>1097.67</v>
      </c>
      <c r="V2928" s="266" t="s">
        <v>40323</v>
      </c>
      <c r="W2928" s="267">
        <v>251881</v>
      </c>
      <c r="Y2928" s="245" t="s">
        <v>9258</v>
      </c>
      <c r="Z2928" s="246">
        <v>142371</v>
      </c>
    </row>
    <row r="2929" spans="1:26" ht="14.5" x14ac:dyDescent="0.35">
      <c r="A2929" s="259" t="s">
        <v>39727</v>
      </c>
      <c r="B2929" s="259"/>
      <c r="C2929" s="260">
        <v>17642</v>
      </c>
      <c r="E2929" s="239" t="s">
        <v>4815</v>
      </c>
      <c r="F2929" s="239"/>
      <c r="G2929" s="240">
        <v>48309.15</v>
      </c>
      <c r="M2929" s="261" t="s">
        <v>53024</v>
      </c>
      <c r="N2929" s="262">
        <v>-1321.67</v>
      </c>
      <c r="P2929" s="243" t="s">
        <v>19346</v>
      </c>
      <c r="Q2929" s="244">
        <v>6000</v>
      </c>
      <c r="R2929" s="104"/>
      <c r="S2929" s="235" t="s">
        <v>34696</v>
      </c>
      <c r="T2929" s="236">
        <v>45272.79</v>
      </c>
      <c r="V2929" s="266" t="s">
        <v>40327</v>
      </c>
      <c r="W2929" s="267">
        <v>17642</v>
      </c>
      <c r="Y2929" s="245" t="s">
        <v>9424</v>
      </c>
      <c r="Z2929" s="246">
        <v>341089</v>
      </c>
    </row>
    <row r="2930" spans="1:26" ht="14.5" x14ac:dyDescent="0.35">
      <c r="A2930" s="259" t="s">
        <v>39728</v>
      </c>
      <c r="B2930" s="259"/>
      <c r="C2930" s="260">
        <v>15896</v>
      </c>
      <c r="E2930" s="239" t="s">
        <v>3504</v>
      </c>
      <c r="F2930" s="239"/>
      <c r="G2930" s="240">
        <v>10541</v>
      </c>
      <c r="M2930" s="261" t="s">
        <v>36654</v>
      </c>
      <c r="N2930" s="262">
        <v>167710.22</v>
      </c>
      <c r="P2930" s="243" t="s">
        <v>19347</v>
      </c>
      <c r="Q2930" s="244">
        <v>1500</v>
      </c>
      <c r="R2930" s="104"/>
      <c r="S2930" s="235" t="s">
        <v>34697</v>
      </c>
      <c r="T2930" s="236">
        <v>48864.57</v>
      </c>
      <c r="V2930" s="266" t="s">
        <v>40331</v>
      </c>
      <c r="W2930" s="267">
        <v>15896</v>
      </c>
      <c r="Y2930" s="245" t="s">
        <v>9640</v>
      </c>
      <c r="Z2930" s="246">
        <v>23851.62</v>
      </c>
    </row>
    <row r="2931" spans="1:26" ht="14.5" x14ac:dyDescent="0.35">
      <c r="A2931" s="259" t="s">
        <v>39729</v>
      </c>
      <c r="B2931" s="259"/>
      <c r="C2931" s="260">
        <v>49071</v>
      </c>
      <c r="E2931" s="239" t="s">
        <v>4838</v>
      </c>
      <c r="F2931" s="239"/>
      <c r="G2931" s="240">
        <v>1888.8</v>
      </c>
      <c r="M2931" s="261" t="s">
        <v>53025</v>
      </c>
      <c r="N2931" s="262">
        <v>10025</v>
      </c>
      <c r="P2931" s="243" t="s">
        <v>19348</v>
      </c>
      <c r="Q2931" s="244">
        <v>1100</v>
      </c>
      <c r="R2931" s="104"/>
      <c r="S2931" s="235" t="s">
        <v>29450</v>
      </c>
      <c r="T2931" s="236">
        <v>3507.69</v>
      </c>
      <c r="V2931" s="266" t="s">
        <v>40334</v>
      </c>
      <c r="W2931" s="267">
        <v>49071</v>
      </c>
      <c r="Y2931" s="245" t="s">
        <v>9925</v>
      </c>
      <c r="Z2931" s="246">
        <v>116234.04</v>
      </c>
    </row>
    <row r="2932" spans="1:26" ht="14.5" x14ac:dyDescent="0.35">
      <c r="A2932" s="259" t="s">
        <v>39731</v>
      </c>
      <c r="B2932" s="259"/>
      <c r="C2932" s="260">
        <v>3406</v>
      </c>
      <c r="E2932" s="239" t="s">
        <v>4817</v>
      </c>
      <c r="F2932" s="239"/>
      <c r="G2932" s="240">
        <v>3729</v>
      </c>
      <c r="M2932" s="261" t="s">
        <v>53026</v>
      </c>
      <c r="N2932" s="262">
        <v>767</v>
      </c>
      <c r="P2932" s="243" t="s">
        <v>19349</v>
      </c>
      <c r="Q2932" s="244">
        <v>657.91</v>
      </c>
      <c r="R2932" s="104"/>
      <c r="S2932" s="235" t="s">
        <v>29451</v>
      </c>
      <c r="T2932" s="236">
        <v>9626.39</v>
      </c>
      <c r="V2932" s="266" t="s">
        <v>40338</v>
      </c>
      <c r="W2932" s="267">
        <v>3406</v>
      </c>
      <c r="Y2932" s="245" t="s">
        <v>10238</v>
      </c>
      <c r="Z2932" s="246">
        <v>880971.25</v>
      </c>
    </row>
    <row r="2933" spans="1:26" ht="14.5" x14ac:dyDescent="0.35">
      <c r="A2933" s="259" t="s">
        <v>39733</v>
      </c>
      <c r="B2933" s="259"/>
      <c r="C2933" s="260">
        <v>94096.4</v>
      </c>
      <c r="E2933" s="239" t="s">
        <v>4819</v>
      </c>
      <c r="F2933" s="239"/>
      <c r="G2933" s="240">
        <v>5225</v>
      </c>
      <c r="M2933" s="261" t="s">
        <v>53027</v>
      </c>
      <c r="N2933" s="262">
        <v>2018.38</v>
      </c>
      <c r="P2933" s="243" t="s">
        <v>19350</v>
      </c>
      <c r="Q2933" s="244">
        <v>1489.2</v>
      </c>
      <c r="R2933" s="104"/>
      <c r="S2933" s="235" t="s">
        <v>29452</v>
      </c>
      <c r="T2933" s="236">
        <v>11640.89</v>
      </c>
      <c r="V2933" s="266" t="s">
        <v>40346</v>
      </c>
      <c r="W2933" s="267">
        <v>94096.4</v>
      </c>
      <c r="Y2933" s="245" t="s">
        <v>10458</v>
      </c>
      <c r="Z2933" s="246">
        <v>22814</v>
      </c>
    </row>
    <row r="2934" spans="1:26" ht="14.5" x14ac:dyDescent="0.35">
      <c r="A2934" s="259" t="s">
        <v>39734</v>
      </c>
      <c r="B2934" s="259"/>
      <c r="C2934" s="260">
        <v>17080</v>
      </c>
      <c r="E2934" s="239" t="s">
        <v>4820</v>
      </c>
      <c r="F2934" s="239"/>
      <c r="G2934" s="240">
        <v>39462.080000000002</v>
      </c>
      <c r="M2934" s="261" t="s">
        <v>55974</v>
      </c>
      <c r="N2934" s="262">
        <v>3070.12</v>
      </c>
      <c r="P2934" s="243" t="s">
        <v>19351</v>
      </c>
      <c r="Q2934" s="244">
        <v>53.03</v>
      </c>
      <c r="R2934" s="104"/>
      <c r="S2934" s="235" t="s">
        <v>29458</v>
      </c>
      <c r="T2934" s="236">
        <v>935</v>
      </c>
      <c r="V2934" s="266" t="s">
        <v>40350</v>
      </c>
      <c r="W2934" s="267">
        <v>17080</v>
      </c>
      <c r="Y2934" s="245" t="s">
        <v>10476</v>
      </c>
      <c r="Z2934" s="246">
        <v>21854.61</v>
      </c>
    </row>
    <row r="2935" spans="1:26" ht="14.5" x14ac:dyDescent="0.35">
      <c r="A2935" s="259" t="s">
        <v>39736</v>
      </c>
      <c r="B2935" s="259"/>
      <c r="C2935" s="260">
        <v>67519.320000000007</v>
      </c>
      <c r="E2935" s="239" t="s">
        <v>4821</v>
      </c>
      <c r="F2935" s="239"/>
      <c r="G2935" s="240">
        <v>11003.28</v>
      </c>
      <c r="M2935" s="261" t="s">
        <v>55975</v>
      </c>
      <c r="N2935" s="262">
        <v>659.72</v>
      </c>
      <c r="P2935" s="243" t="s">
        <v>19352</v>
      </c>
      <c r="Q2935" s="244">
        <v>2582.44</v>
      </c>
      <c r="R2935" s="104"/>
      <c r="S2935" s="235" t="s">
        <v>29459</v>
      </c>
      <c r="T2935" s="236">
        <v>1097.67</v>
      </c>
      <c r="V2935" s="266" t="s">
        <v>40360</v>
      </c>
      <c r="W2935" s="267">
        <v>67519.320000000007</v>
      </c>
      <c r="Y2935" s="245" t="s">
        <v>10537</v>
      </c>
      <c r="Z2935" s="246">
        <v>129903.75</v>
      </c>
    </row>
    <row r="2936" spans="1:26" ht="14.5" x14ac:dyDescent="0.35">
      <c r="A2936" s="259" t="s">
        <v>39739</v>
      </c>
      <c r="B2936" s="259"/>
      <c r="C2936" s="260">
        <v>18049.25</v>
      </c>
      <c r="E2936" s="239" t="s">
        <v>3505</v>
      </c>
      <c r="F2936" s="239"/>
      <c r="G2936" s="240">
        <v>31541</v>
      </c>
      <c r="M2936" s="261" t="s">
        <v>55976</v>
      </c>
      <c r="N2936" s="262">
        <v>285.33999999999997</v>
      </c>
      <c r="P2936" s="243" t="s">
        <v>19353</v>
      </c>
      <c r="Q2936" s="244">
        <v>28.42</v>
      </c>
      <c r="R2936" s="104"/>
      <c r="S2936" s="235" t="s">
        <v>29461</v>
      </c>
      <c r="T2936" s="236">
        <v>45272.79</v>
      </c>
      <c r="V2936" s="266" t="s">
        <v>40372</v>
      </c>
      <c r="W2936" s="267">
        <v>18049.25</v>
      </c>
      <c r="Y2936" s="245" t="s">
        <v>10582</v>
      </c>
      <c r="Z2936" s="246">
        <v>9713.0400000000009</v>
      </c>
    </row>
    <row r="2937" spans="1:26" ht="14.5" x14ac:dyDescent="0.35">
      <c r="A2937" s="259" t="s">
        <v>39741</v>
      </c>
      <c r="B2937" s="259"/>
      <c r="C2937" s="260">
        <v>9059.56</v>
      </c>
      <c r="E2937" s="239" t="s">
        <v>3506</v>
      </c>
      <c r="F2937" s="239"/>
      <c r="G2937" s="240">
        <v>62925</v>
      </c>
      <c r="M2937" s="261" t="s">
        <v>55977</v>
      </c>
      <c r="N2937" s="262">
        <v>739.9</v>
      </c>
      <c r="P2937" s="243" t="s">
        <v>19354</v>
      </c>
      <c r="Q2937" s="244">
        <v>1219</v>
      </c>
      <c r="R2937" s="104"/>
      <c r="S2937" s="235" t="s">
        <v>16147</v>
      </c>
      <c r="T2937" s="236">
        <v>415150.37</v>
      </c>
      <c r="V2937" s="266" t="s">
        <v>40382</v>
      </c>
      <c r="W2937" s="267">
        <v>9059.56</v>
      </c>
      <c r="Y2937" s="245" t="s">
        <v>13257</v>
      </c>
      <c r="Z2937" s="246">
        <v>293745.83</v>
      </c>
    </row>
    <row r="2938" spans="1:26" ht="14.5" x14ac:dyDescent="0.35">
      <c r="A2938" s="259" t="s">
        <v>39742</v>
      </c>
      <c r="B2938" s="259"/>
      <c r="C2938" s="260">
        <v>11325.33</v>
      </c>
      <c r="E2938" s="239" t="s">
        <v>4822</v>
      </c>
      <c r="F2938" s="239"/>
      <c r="G2938" s="240">
        <v>10345.129999999999</v>
      </c>
      <c r="M2938" s="261" t="s">
        <v>55978</v>
      </c>
      <c r="N2938" s="262">
        <v>167.85</v>
      </c>
      <c r="P2938" s="243" t="s">
        <v>19355</v>
      </c>
      <c r="Q2938" s="244">
        <v>367</v>
      </c>
      <c r="R2938" s="104"/>
      <c r="S2938" s="235" t="s">
        <v>16148</v>
      </c>
      <c r="T2938" s="236">
        <v>27352.52</v>
      </c>
      <c r="V2938" s="266" t="s">
        <v>40387</v>
      </c>
      <c r="W2938" s="267">
        <v>11325.33</v>
      </c>
      <c r="Y2938" s="245" t="s">
        <v>10829</v>
      </c>
      <c r="Z2938" s="246">
        <v>2672604.87</v>
      </c>
    </row>
    <row r="2939" spans="1:26" ht="14.5" x14ac:dyDescent="0.35">
      <c r="A2939" s="259" t="s">
        <v>39743</v>
      </c>
      <c r="B2939" s="259"/>
      <c r="C2939" s="260">
        <v>13328.65</v>
      </c>
      <c r="E2939" s="239" t="s">
        <v>4823</v>
      </c>
      <c r="F2939" s="239"/>
      <c r="G2939" s="240">
        <v>39300</v>
      </c>
      <c r="M2939" s="261" t="s">
        <v>53028</v>
      </c>
      <c r="N2939" s="262">
        <v>-13.92</v>
      </c>
      <c r="P2939" s="243" t="s">
        <v>19356</v>
      </c>
      <c r="Q2939" s="244">
        <v>7715</v>
      </c>
      <c r="R2939" s="104"/>
      <c r="S2939" s="235" t="s">
        <v>16149</v>
      </c>
      <c r="T2939" s="236">
        <v>14116.11</v>
      </c>
      <c r="V2939" s="266" t="s">
        <v>40392</v>
      </c>
      <c r="W2939" s="267">
        <v>13328.65</v>
      </c>
      <c r="Y2939" s="245" t="s">
        <v>8052</v>
      </c>
      <c r="Z2939" s="246">
        <v>1130</v>
      </c>
    </row>
    <row r="2940" spans="1:26" ht="14.5" x14ac:dyDescent="0.35">
      <c r="A2940" s="259" t="s">
        <v>39744</v>
      </c>
      <c r="B2940" s="259"/>
      <c r="C2940" s="260">
        <v>8932</v>
      </c>
      <c r="E2940" s="239" t="s">
        <v>3507</v>
      </c>
      <c r="F2940" s="239"/>
      <c r="G2940" s="240">
        <v>46971</v>
      </c>
      <c r="M2940" s="261" t="s">
        <v>38068</v>
      </c>
      <c r="N2940" s="262">
        <v>242191.72</v>
      </c>
      <c r="P2940" s="243" t="s">
        <v>15175</v>
      </c>
      <c r="Q2940" s="244">
        <v>3990</v>
      </c>
      <c r="R2940" s="104"/>
      <c r="S2940" s="235" t="s">
        <v>34698</v>
      </c>
      <c r="T2940" s="236">
        <v>-1143.45</v>
      </c>
      <c r="V2940" s="266" t="s">
        <v>40396</v>
      </c>
      <c r="W2940" s="267">
        <v>8932</v>
      </c>
      <c r="Y2940" s="245" t="s">
        <v>8330</v>
      </c>
      <c r="Z2940" s="246">
        <v>2049</v>
      </c>
    </row>
    <row r="2941" spans="1:26" ht="14.5" x14ac:dyDescent="0.35">
      <c r="A2941" s="259" t="s">
        <v>39746</v>
      </c>
      <c r="B2941" s="259"/>
      <c r="C2941" s="260">
        <v>481345.75</v>
      </c>
      <c r="E2941" s="239" t="s">
        <v>3508</v>
      </c>
      <c r="F2941" s="239"/>
      <c r="G2941" s="240">
        <v>11589</v>
      </c>
      <c r="M2941" s="261" t="s">
        <v>47657</v>
      </c>
      <c r="N2941" s="262">
        <v>5366.47</v>
      </c>
      <c r="P2941" s="243" t="s">
        <v>19357</v>
      </c>
      <c r="Q2941" s="244">
        <v>7476</v>
      </c>
      <c r="R2941" s="104"/>
      <c r="S2941" s="235" t="s">
        <v>34699</v>
      </c>
      <c r="T2941" s="236">
        <v>32045.25</v>
      </c>
      <c r="V2941" s="266" t="s">
        <v>40405</v>
      </c>
      <c r="W2941" s="267">
        <v>481345.75</v>
      </c>
      <c r="Y2941" s="245" t="s">
        <v>8734</v>
      </c>
      <c r="Z2941" s="246">
        <v>1709.7</v>
      </c>
    </row>
    <row r="2942" spans="1:26" ht="14.5" x14ac:dyDescent="0.35">
      <c r="A2942" s="259" t="s">
        <v>39747</v>
      </c>
      <c r="B2942" s="259"/>
      <c r="C2942" s="260">
        <v>29205.23</v>
      </c>
      <c r="E2942" s="239" t="s">
        <v>3509</v>
      </c>
      <c r="F2942" s="239"/>
      <c r="G2942" s="240">
        <v>4309.91</v>
      </c>
      <c r="M2942" s="261" t="s">
        <v>36655</v>
      </c>
      <c r="N2942" s="262">
        <v>59892.29</v>
      </c>
      <c r="P2942" s="243" t="s">
        <v>19358</v>
      </c>
      <c r="Q2942" s="244">
        <v>1852</v>
      </c>
      <c r="R2942" s="104"/>
      <c r="S2942" s="235" t="s">
        <v>34700</v>
      </c>
      <c r="T2942" s="236">
        <v>103633.67</v>
      </c>
      <c r="V2942" s="266" t="s">
        <v>40410</v>
      </c>
      <c r="W2942" s="267">
        <v>29205.23</v>
      </c>
      <c r="Y2942" s="245" t="s">
        <v>8834</v>
      </c>
      <c r="Z2942" s="246">
        <v>1522</v>
      </c>
    </row>
    <row r="2943" spans="1:26" ht="14.5" x14ac:dyDescent="0.35">
      <c r="A2943" s="259" t="s">
        <v>39748</v>
      </c>
      <c r="B2943" s="259"/>
      <c r="C2943" s="260">
        <v>65974.12</v>
      </c>
      <c r="E2943" s="239" t="s">
        <v>4824</v>
      </c>
      <c r="F2943" s="239"/>
      <c r="G2943" s="240">
        <v>12003</v>
      </c>
      <c r="M2943" s="261" t="s">
        <v>36656</v>
      </c>
      <c r="N2943" s="262">
        <v>108112.36</v>
      </c>
      <c r="P2943" s="243" t="s">
        <v>19359</v>
      </c>
      <c r="Q2943" s="244">
        <v>5787.52</v>
      </c>
      <c r="R2943" s="104"/>
      <c r="S2943" s="235" t="s">
        <v>34701</v>
      </c>
      <c r="T2943" s="236">
        <v>29043.58</v>
      </c>
      <c r="V2943" s="266" t="s">
        <v>40415</v>
      </c>
      <c r="W2943" s="267">
        <v>65974.12</v>
      </c>
      <c r="Y2943" s="245" t="s">
        <v>8983</v>
      </c>
      <c r="Z2943" s="246">
        <v>3993</v>
      </c>
    </row>
    <row r="2944" spans="1:26" ht="14.5" x14ac:dyDescent="0.35">
      <c r="A2944" s="259" t="s">
        <v>39749</v>
      </c>
      <c r="B2944" s="259"/>
      <c r="C2944" s="260">
        <v>354555.97</v>
      </c>
      <c r="E2944" s="239" t="s">
        <v>4825</v>
      </c>
      <c r="F2944" s="239"/>
      <c r="G2944" s="240">
        <v>514</v>
      </c>
      <c r="M2944" s="261" t="s">
        <v>41718</v>
      </c>
      <c r="N2944" s="262">
        <v>9816.65</v>
      </c>
      <c r="P2944" s="243" t="s">
        <v>19360</v>
      </c>
      <c r="Q2944" s="244">
        <v>4330</v>
      </c>
      <c r="R2944" s="104"/>
      <c r="S2944" s="235" t="s">
        <v>34702</v>
      </c>
      <c r="T2944" s="236">
        <v>18058.53</v>
      </c>
      <c r="V2944" s="266" t="s">
        <v>40420</v>
      </c>
      <c r="W2944" s="267">
        <v>354555.97</v>
      </c>
      <c r="Y2944" s="245" t="s">
        <v>9084</v>
      </c>
      <c r="Z2944" s="246">
        <v>449</v>
      </c>
    </row>
    <row r="2945" spans="1:26" ht="14.5" x14ac:dyDescent="0.35">
      <c r="A2945" s="259" t="s">
        <v>39753</v>
      </c>
      <c r="B2945" s="259"/>
      <c r="C2945" s="260">
        <v>126583.82</v>
      </c>
      <c r="E2945" s="239" t="s">
        <v>3510</v>
      </c>
      <c r="F2945" s="239"/>
      <c r="G2945" s="240">
        <v>7362.56</v>
      </c>
      <c r="M2945" s="261" t="s">
        <v>53029</v>
      </c>
      <c r="N2945" s="262">
        <v>25021.48</v>
      </c>
      <c r="P2945" s="243" t="s">
        <v>19361</v>
      </c>
      <c r="Q2945" s="244">
        <v>19048.54</v>
      </c>
      <c r="R2945" s="104"/>
      <c r="S2945" s="235" t="s">
        <v>34703</v>
      </c>
      <c r="T2945" s="236">
        <v>34492.75</v>
      </c>
      <c r="V2945" s="266" t="s">
        <v>40435</v>
      </c>
      <c r="W2945" s="267">
        <v>126583.82</v>
      </c>
      <c r="Y2945" s="245" t="s">
        <v>9259</v>
      </c>
      <c r="Z2945" s="246">
        <v>5541.89</v>
      </c>
    </row>
    <row r="2946" spans="1:26" ht="14.5" x14ac:dyDescent="0.35">
      <c r="A2946" s="259" t="s">
        <v>39754</v>
      </c>
      <c r="B2946" s="259"/>
      <c r="C2946" s="260">
        <v>7008.15</v>
      </c>
      <c r="E2946" s="239" t="s">
        <v>4826</v>
      </c>
      <c r="F2946" s="239"/>
      <c r="G2946" s="240">
        <v>9178.75</v>
      </c>
      <c r="M2946" s="261" t="s">
        <v>36657</v>
      </c>
      <c r="N2946" s="262">
        <v>12395.89</v>
      </c>
      <c r="P2946" s="243" t="s">
        <v>19362</v>
      </c>
      <c r="Q2946" s="244">
        <v>1099.9000000000001</v>
      </c>
      <c r="R2946" s="104"/>
      <c r="S2946" s="235" t="s">
        <v>34704</v>
      </c>
      <c r="T2946" s="236">
        <v>15433.67</v>
      </c>
      <c r="V2946" s="266" t="s">
        <v>40440</v>
      </c>
      <c r="W2946" s="267">
        <v>7008.15</v>
      </c>
      <c r="Y2946" s="245" t="s">
        <v>9425</v>
      </c>
      <c r="Z2946" s="246">
        <v>43824</v>
      </c>
    </row>
    <row r="2947" spans="1:26" ht="14.5" x14ac:dyDescent="0.35">
      <c r="A2947" s="259" t="s">
        <v>39755</v>
      </c>
      <c r="B2947" s="259"/>
      <c r="C2947" s="260">
        <v>80209.100000000006</v>
      </c>
      <c r="E2947" s="239" t="s">
        <v>3511</v>
      </c>
      <c r="F2947" s="239"/>
      <c r="G2947" s="240">
        <v>25290</v>
      </c>
      <c r="M2947" s="261" t="s">
        <v>41719</v>
      </c>
      <c r="N2947" s="262">
        <v>1478.75</v>
      </c>
      <c r="P2947" s="243" t="s">
        <v>19363</v>
      </c>
      <c r="Q2947" s="244">
        <v>11374.4</v>
      </c>
      <c r="R2947" s="104"/>
      <c r="S2947" s="235" t="s">
        <v>16150</v>
      </c>
      <c r="T2947" s="236">
        <v>21757.16</v>
      </c>
      <c r="V2947" s="266" t="s">
        <v>40445</v>
      </c>
      <c r="W2947" s="267">
        <v>80209.100000000006</v>
      </c>
      <c r="Y2947" s="245" t="s">
        <v>9926</v>
      </c>
      <c r="Z2947" s="246">
        <v>11594</v>
      </c>
    </row>
    <row r="2948" spans="1:26" ht="14.5" x14ac:dyDescent="0.35">
      <c r="A2948" s="259" t="s">
        <v>39756</v>
      </c>
      <c r="B2948" s="259"/>
      <c r="C2948" s="260">
        <v>4397.4799999999996</v>
      </c>
      <c r="E2948" s="239" t="s">
        <v>3512</v>
      </c>
      <c r="F2948" s="239"/>
      <c r="G2948" s="240">
        <v>5270</v>
      </c>
      <c r="M2948" s="261" t="s">
        <v>45077</v>
      </c>
      <c r="N2948" s="262">
        <v>23896.400000000001</v>
      </c>
      <c r="P2948" s="243" t="s">
        <v>19364</v>
      </c>
      <c r="Q2948" s="244">
        <v>7582</v>
      </c>
      <c r="R2948" s="104"/>
      <c r="S2948" s="235" t="s">
        <v>16151</v>
      </c>
      <c r="T2948" s="236">
        <v>2910.15</v>
      </c>
      <c r="V2948" s="266" t="s">
        <v>40451</v>
      </c>
      <c r="W2948" s="267">
        <v>4397.4799999999996</v>
      </c>
      <c r="Y2948" s="245" t="s">
        <v>10046</v>
      </c>
      <c r="Z2948" s="246">
        <v>787</v>
      </c>
    </row>
    <row r="2949" spans="1:26" ht="14.5" x14ac:dyDescent="0.35">
      <c r="A2949" s="259" t="s">
        <v>39757</v>
      </c>
      <c r="B2949" s="259"/>
      <c r="C2949" s="260">
        <v>71584.570000000007</v>
      </c>
      <c r="E2949" s="239" t="s">
        <v>3513</v>
      </c>
      <c r="F2949" s="239"/>
      <c r="G2949" s="240">
        <v>16385</v>
      </c>
      <c r="M2949" s="261" t="s">
        <v>36658</v>
      </c>
      <c r="N2949" s="262">
        <v>2200</v>
      </c>
      <c r="P2949" s="243" t="s">
        <v>19365</v>
      </c>
      <c r="Q2949" s="244">
        <v>1000</v>
      </c>
      <c r="R2949" s="104"/>
      <c r="S2949" s="235" t="s">
        <v>16152</v>
      </c>
      <c r="T2949" s="236">
        <v>33769.21</v>
      </c>
      <c r="V2949" s="266" t="s">
        <v>40456</v>
      </c>
      <c r="W2949" s="267">
        <v>71584.570000000007</v>
      </c>
      <c r="Y2949" s="245" t="s">
        <v>10239</v>
      </c>
      <c r="Z2949" s="246">
        <v>19722.23</v>
      </c>
    </row>
    <row r="2950" spans="1:26" ht="14.5" x14ac:dyDescent="0.35">
      <c r="A2950" s="259" t="s">
        <v>39758</v>
      </c>
      <c r="B2950" s="259"/>
      <c r="C2950" s="260">
        <v>41258</v>
      </c>
      <c r="E2950" s="239" t="s">
        <v>3514</v>
      </c>
      <c r="F2950" s="239"/>
      <c r="G2950" s="240">
        <v>40606</v>
      </c>
      <c r="M2950" s="261" t="s">
        <v>55979</v>
      </c>
      <c r="N2950" s="262">
        <v>386.73</v>
      </c>
      <c r="P2950" s="243" t="s">
        <v>19366</v>
      </c>
      <c r="Q2950" s="244">
        <v>839</v>
      </c>
      <c r="R2950" s="104"/>
      <c r="S2950" s="235" t="s">
        <v>16153</v>
      </c>
      <c r="T2950" s="236">
        <v>-20000</v>
      </c>
      <c r="V2950" s="266" t="s">
        <v>40460</v>
      </c>
      <c r="W2950" s="267">
        <v>41258</v>
      </c>
      <c r="Y2950" s="245" t="s">
        <v>12054</v>
      </c>
      <c r="Z2950" s="246">
        <v>716.76</v>
      </c>
    </row>
    <row r="2951" spans="1:26" ht="14.5" x14ac:dyDescent="0.35">
      <c r="A2951" s="259" t="s">
        <v>39759</v>
      </c>
      <c r="B2951" s="259"/>
      <c r="C2951" s="260">
        <v>205432.97</v>
      </c>
      <c r="E2951" s="239" t="s">
        <v>3515</v>
      </c>
      <c r="F2951" s="239"/>
      <c r="G2951" s="240">
        <v>16216</v>
      </c>
      <c r="M2951" s="261" t="s">
        <v>36659</v>
      </c>
      <c r="N2951" s="262">
        <v>875</v>
      </c>
      <c r="P2951" s="243" t="s">
        <v>19367</v>
      </c>
      <c r="Q2951" s="244">
        <v>8000</v>
      </c>
      <c r="R2951" s="104"/>
      <c r="S2951" s="235" t="s">
        <v>16154</v>
      </c>
      <c r="T2951" s="236">
        <v>18764.71</v>
      </c>
      <c r="V2951" s="266" t="s">
        <v>40465</v>
      </c>
      <c r="W2951" s="267">
        <v>205432.97</v>
      </c>
      <c r="Y2951" s="245" t="s">
        <v>10417</v>
      </c>
      <c r="Z2951" s="246">
        <v>4192</v>
      </c>
    </row>
    <row r="2952" spans="1:26" ht="14.5" x14ac:dyDescent="0.35">
      <c r="A2952" s="259" t="s">
        <v>39761</v>
      </c>
      <c r="B2952" s="259"/>
      <c r="C2952" s="260">
        <v>4943</v>
      </c>
      <c r="E2952" s="239" t="s">
        <v>4827</v>
      </c>
      <c r="F2952" s="239"/>
      <c r="G2952" s="240">
        <v>716.76</v>
      </c>
      <c r="M2952" s="261" t="s">
        <v>36660</v>
      </c>
      <c r="N2952" s="262">
        <v>34604.78</v>
      </c>
      <c r="P2952" s="243" t="s">
        <v>19368</v>
      </c>
      <c r="Q2952" s="244">
        <v>1500</v>
      </c>
      <c r="R2952" s="104"/>
      <c r="S2952" s="235" t="s">
        <v>16155</v>
      </c>
      <c r="T2952" s="236">
        <v>111044.13</v>
      </c>
      <c r="V2952" s="266" t="s">
        <v>40474</v>
      </c>
      <c r="W2952" s="267">
        <v>4943</v>
      </c>
      <c r="Y2952" s="245" t="s">
        <v>10830</v>
      </c>
      <c r="Z2952" s="246">
        <v>97230.58</v>
      </c>
    </row>
    <row r="2953" spans="1:26" ht="14.5" x14ac:dyDescent="0.35">
      <c r="A2953" s="259" t="s">
        <v>39763</v>
      </c>
      <c r="B2953" s="259"/>
      <c r="C2953" s="260">
        <v>538487.30000000005</v>
      </c>
      <c r="E2953" s="239" t="s">
        <v>3516</v>
      </c>
      <c r="F2953" s="239"/>
      <c r="G2953" s="240">
        <v>20584.16</v>
      </c>
      <c r="M2953" s="261" t="s">
        <v>36661</v>
      </c>
      <c r="N2953" s="262">
        <v>110342.18</v>
      </c>
      <c r="P2953" s="243" t="s">
        <v>19369</v>
      </c>
      <c r="Q2953" s="244">
        <v>726.74</v>
      </c>
      <c r="R2953" s="104"/>
      <c r="S2953" s="235" t="s">
        <v>16156</v>
      </c>
      <c r="T2953" s="236">
        <v>28922.7</v>
      </c>
      <c r="V2953" s="266" t="s">
        <v>40483</v>
      </c>
      <c r="W2953" s="267">
        <v>538487.30000000005</v>
      </c>
      <c r="Y2953" s="245" t="s">
        <v>7650</v>
      </c>
      <c r="Z2953" s="246">
        <v>255045</v>
      </c>
    </row>
    <row r="2954" spans="1:26" ht="14.5" x14ac:dyDescent="0.35">
      <c r="A2954" s="259" t="s">
        <v>39764</v>
      </c>
      <c r="B2954" s="259"/>
      <c r="C2954" s="260">
        <v>71413.83</v>
      </c>
      <c r="E2954" s="239" t="s">
        <v>4828</v>
      </c>
      <c r="F2954" s="239"/>
      <c r="G2954" s="240">
        <v>30277</v>
      </c>
      <c r="M2954" s="261" t="s">
        <v>36662</v>
      </c>
      <c r="N2954" s="262">
        <v>52848.05</v>
      </c>
      <c r="P2954" s="243" t="s">
        <v>19370</v>
      </c>
      <c r="Q2954" s="244">
        <v>14000</v>
      </c>
      <c r="R2954" s="104"/>
      <c r="S2954" s="235" t="s">
        <v>16157</v>
      </c>
      <c r="T2954" s="236">
        <v>124330.02</v>
      </c>
      <c r="V2954" s="266" t="s">
        <v>40488</v>
      </c>
      <c r="W2954" s="267">
        <v>71413.83</v>
      </c>
      <c r="Y2954" s="245" t="s">
        <v>7838</v>
      </c>
      <c r="Z2954" s="246">
        <v>60762</v>
      </c>
    </row>
    <row r="2955" spans="1:26" ht="14.5" x14ac:dyDescent="0.35">
      <c r="A2955" s="259" t="s">
        <v>39767</v>
      </c>
      <c r="B2955" s="259"/>
      <c r="C2955" s="260">
        <v>201222</v>
      </c>
      <c r="E2955" s="239" t="s">
        <v>3517</v>
      </c>
      <c r="F2955" s="239"/>
      <c r="G2955" s="240">
        <v>7535.43</v>
      </c>
      <c r="M2955" s="261" t="s">
        <v>36663</v>
      </c>
      <c r="N2955" s="262">
        <v>32113.5</v>
      </c>
      <c r="P2955" s="243" t="s">
        <v>19371</v>
      </c>
      <c r="Q2955" s="244">
        <v>1500</v>
      </c>
      <c r="R2955" s="104"/>
      <c r="S2955" s="235" t="s">
        <v>16158</v>
      </c>
      <c r="T2955" s="236">
        <v>435764.08</v>
      </c>
      <c r="V2955" s="266" t="s">
        <v>40499</v>
      </c>
      <c r="W2955" s="267">
        <v>201222</v>
      </c>
      <c r="Y2955" s="245" t="s">
        <v>8053</v>
      </c>
      <c r="Z2955" s="246">
        <v>18170</v>
      </c>
    </row>
    <row r="2956" spans="1:26" ht="14.5" x14ac:dyDescent="0.35">
      <c r="A2956" s="259" t="s">
        <v>39768</v>
      </c>
      <c r="B2956" s="259"/>
      <c r="C2956" s="260">
        <v>1590</v>
      </c>
      <c r="E2956" s="239" t="s">
        <v>3518</v>
      </c>
      <c r="F2956" s="239"/>
      <c r="G2956" s="240">
        <v>54316.05</v>
      </c>
      <c r="M2956" s="261" t="s">
        <v>45078</v>
      </c>
      <c r="N2956" s="262">
        <v>923.2</v>
      </c>
      <c r="P2956" s="243" t="s">
        <v>19372</v>
      </c>
      <c r="Q2956" s="244">
        <v>1500</v>
      </c>
      <c r="R2956" s="104"/>
      <c r="S2956" s="235" t="s">
        <v>16159</v>
      </c>
      <c r="T2956" s="236">
        <v>34955.4</v>
      </c>
      <c r="V2956" s="266" t="s">
        <v>40503</v>
      </c>
      <c r="W2956" s="267">
        <v>1590</v>
      </c>
      <c r="Y2956" s="245" t="s">
        <v>8331</v>
      </c>
      <c r="Z2956" s="246">
        <v>208567</v>
      </c>
    </row>
    <row r="2957" spans="1:26" ht="14.5" x14ac:dyDescent="0.35">
      <c r="A2957" s="259" t="s">
        <v>39769</v>
      </c>
      <c r="B2957" s="259"/>
      <c r="C2957" s="260">
        <v>122204.58</v>
      </c>
      <c r="E2957" s="239" t="s">
        <v>3519</v>
      </c>
      <c r="F2957" s="239"/>
      <c r="G2957" s="240">
        <v>89132</v>
      </c>
      <c r="M2957" s="261" t="s">
        <v>45079</v>
      </c>
      <c r="N2957" s="262">
        <v>16049.65</v>
      </c>
      <c r="P2957" s="243" t="s">
        <v>19373</v>
      </c>
      <c r="Q2957" s="244">
        <v>1100</v>
      </c>
      <c r="R2957" s="104"/>
      <c r="S2957" s="235" t="s">
        <v>34705</v>
      </c>
      <c r="T2957" s="236">
        <v>103633.67</v>
      </c>
      <c r="V2957" s="266" t="s">
        <v>40507</v>
      </c>
      <c r="W2957" s="267">
        <v>122204.58</v>
      </c>
      <c r="Y2957" s="245" t="s">
        <v>8499</v>
      </c>
      <c r="Z2957" s="246">
        <v>179128</v>
      </c>
    </row>
    <row r="2958" spans="1:26" ht="14.5" x14ac:dyDescent="0.35">
      <c r="A2958" s="259" t="s">
        <v>39770</v>
      </c>
      <c r="B2958" s="259"/>
      <c r="C2958" s="260">
        <v>688326.53</v>
      </c>
      <c r="E2958" s="239" t="s">
        <v>3520</v>
      </c>
      <c r="F2958" s="239"/>
      <c r="G2958" s="240">
        <v>19841.68</v>
      </c>
      <c r="M2958" s="261" t="s">
        <v>41720</v>
      </c>
      <c r="N2958" s="262">
        <v>33366.32</v>
      </c>
      <c r="P2958" s="243" t="s">
        <v>19374</v>
      </c>
      <c r="Q2958" s="244">
        <v>1384.65</v>
      </c>
      <c r="R2958" s="104"/>
      <c r="S2958" s="235" t="s">
        <v>34706</v>
      </c>
      <c r="T2958" s="236">
        <v>29043.58</v>
      </c>
      <c r="V2958" s="266" t="s">
        <v>40512</v>
      </c>
      <c r="W2958" s="267">
        <v>688326.53</v>
      </c>
      <c r="Y2958" s="245" t="s">
        <v>8735</v>
      </c>
      <c r="Z2958" s="246">
        <v>39511</v>
      </c>
    </row>
    <row r="2959" spans="1:26" ht="14.5" x14ac:dyDescent="0.35">
      <c r="A2959" s="259" t="s">
        <v>39773</v>
      </c>
      <c r="B2959" s="259"/>
      <c r="C2959" s="260">
        <v>6929.95</v>
      </c>
      <c r="E2959" s="239" t="s">
        <v>3521</v>
      </c>
      <c r="F2959" s="239"/>
      <c r="G2959" s="240">
        <v>1396.81</v>
      </c>
      <c r="M2959" s="261" t="s">
        <v>47658</v>
      </c>
      <c r="N2959" s="262">
        <v>29935.49</v>
      </c>
      <c r="P2959" s="243" t="s">
        <v>19375</v>
      </c>
      <c r="Q2959" s="244">
        <v>35653.26</v>
      </c>
      <c r="R2959" s="104"/>
      <c r="S2959" s="235" t="s">
        <v>16160</v>
      </c>
      <c r="T2959" s="236">
        <v>45411.05</v>
      </c>
      <c r="V2959" s="266" t="s">
        <v>40526</v>
      </c>
      <c r="W2959" s="267">
        <v>6929.95</v>
      </c>
      <c r="Y2959" s="245" t="s">
        <v>8984</v>
      </c>
      <c r="Z2959" s="246">
        <v>53393.68</v>
      </c>
    </row>
    <row r="2960" spans="1:26" ht="14.5" x14ac:dyDescent="0.35">
      <c r="A2960" s="259" t="s">
        <v>39774</v>
      </c>
      <c r="B2960" s="259"/>
      <c r="C2960" s="260">
        <v>24129</v>
      </c>
      <c r="E2960" s="239" t="s">
        <v>3522</v>
      </c>
      <c r="F2960" s="239"/>
      <c r="G2960" s="240">
        <v>5314.8</v>
      </c>
      <c r="M2960" s="261" t="s">
        <v>45080</v>
      </c>
      <c r="N2960" s="262">
        <v>33359.379999999997</v>
      </c>
      <c r="P2960" s="243" t="s">
        <v>19376</v>
      </c>
      <c r="Q2960" s="244">
        <v>1219</v>
      </c>
      <c r="R2960" s="104"/>
      <c r="S2960" s="235" t="s">
        <v>16161</v>
      </c>
      <c r="T2960" s="236">
        <v>48608.86</v>
      </c>
      <c r="V2960" s="266" t="s">
        <v>40530</v>
      </c>
      <c r="W2960" s="267">
        <v>24129</v>
      </c>
      <c r="Y2960" s="245" t="s">
        <v>9260</v>
      </c>
      <c r="Z2960" s="246">
        <v>240326</v>
      </c>
    </row>
    <row r="2961" spans="1:26" ht="14.5" x14ac:dyDescent="0.35">
      <c r="A2961" s="259" t="s">
        <v>39776</v>
      </c>
      <c r="B2961" s="259"/>
      <c r="C2961" s="260">
        <v>3859.8</v>
      </c>
      <c r="E2961" s="239" t="s">
        <v>4829</v>
      </c>
      <c r="F2961" s="239"/>
      <c r="G2961" s="240">
        <v>15620.3</v>
      </c>
      <c r="M2961" s="261" t="s">
        <v>42991</v>
      </c>
      <c r="N2961" s="262">
        <v>87546.95</v>
      </c>
      <c r="P2961" s="243" t="s">
        <v>19377</v>
      </c>
      <c r="Q2961" s="244">
        <v>5849.93</v>
      </c>
      <c r="R2961" s="104"/>
      <c r="S2961" s="235" t="s">
        <v>16162</v>
      </c>
      <c r="T2961" s="236">
        <v>33769.21</v>
      </c>
      <c r="V2961" s="266" t="s">
        <v>40539</v>
      </c>
      <c r="W2961" s="267">
        <v>3859.8</v>
      </c>
      <c r="Y2961" s="245" t="s">
        <v>9426</v>
      </c>
      <c r="Z2961" s="246">
        <v>357028</v>
      </c>
    </row>
    <row r="2962" spans="1:26" ht="14.5" x14ac:dyDescent="0.35">
      <c r="A2962" s="259" t="s">
        <v>39777</v>
      </c>
      <c r="B2962" s="259"/>
      <c r="C2962" s="260">
        <v>626556.93999999994</v>
      </c>
      <c r="E2962" s="239" t="s">
        <v>3523</v>
      </c>
      <c r="F2962" s="239"/>
      <c r="G2962" s="240">
        <v>27251</v>
      </c>
      <c r="M2962" s="261" t="s">
        <v>53030</v>
      </c>
      <c r="N2962" s="262">
        <v>51485</v>
      </c>
      <c r="P2962" s="243" t="s">
        <v>19378</v>
      </c>
      <c r="Q2962" s="244">
        <v>3582.44</v>
      </c>
      <c r="R2962" s="104"/>
      <c r="S2962" s="235" t="s">
        <v>16163</v>
      </c>
      <c r="T2962" s="236">
        <v>-20000</v>
      </c>
      <c r="V2962" s="266" t="s">
        <v>40544</v>
      </c>
      <c r="W2962" s="267">
        <v>626556.93999999994</v>
      </c>
      <c r="Y2962" s="245" t="s">
        <v>9641</v>
      </c>
      <c r="Z2962" s="246">
        <v>13175</v>
      </c>
    </row>
    <row r="2963" spans="1:26" ht="14.5" x14ac:dyDescent="0.35">
      <c r="A2963" s="259" t="s">
        <v>39778</v>
      </c>
      <c r="B2963" s="259"/>
      <c r="C2963" s="260">
        <v>11148.4</v>
      </c>
      <c r="E2963" s="239" t="s">
        <v>3524</v>
      </c>
      <c r="F2963" s="239"/>
      <c r="G2963" s="240">
        <v>74276</v>
      </c>
      <c r="M2963" s="261" t="s">
        <v>53031</v>
      </c>
      <c r="N2963" s="262">
        <v>885</v>
      </c>
      <c r="P2963" s="243" t="s">
        <v>19379</v>
      </c>
      <c r="Q2963" s="244">
        <v>7715</v>
      </c>
      <c r="R2963" s="104"/>
      <c r="S2963" s="235" t="s">
        <v>16164</v>
      </c>
      <c r="T2963" s="236">
        <v>18764.71</v>
      </c>
      <c r="V2963" s="266" t="s">
        <v>40549</v>
      </c>
      <c r="W2963" s="267">
        <v>11148.4</v>
      </c>
      <c r="Y2963" s="245" t="s">
        <v>9927</v>
      </c>
      <c r="Z2963" s="246">
        <v>257181</v>
      </c>
    </row>
    <row r="2964" spans="1:26" ht="14.5" x14ac:dyDescent="0.35">
      <c r="A2964" s="259" t="s">
        <v>39779</v>
      </c>
      <c r="B2964" s="259"/>
      <c r="C2964" s="260">
        <v>8107.06</v>
      </c>
      <c r="E2964" s="239" t="s">
        <v>3525</v>
      </c>
      <c r="F2964" s="239"/>
      <c r="G2964" s="240">
        <v>24585</v>
      </c>
      <c r="M2964" s="261" t="s">
        <v>53032</v>
      </c>
      <c r="N2964" s="262">
        <v>577.27</v>
      </c>
      <c r="P2964" s="243" t="s">
        <v>19380</v>
      </c>
      <c r="Q2964" s="244">
        <v>28.42</v>
      </c>
      <c r="R2964" s="104"/>
      <c r="S2964" s="235" t="s">
        <v>16165</v>
      </c>
      <c r="T2964" s="236">
        <v>126477.8</v>
      </c>
      <c r="V2964" s="266" t="s">
        <v>40554</v>
      </c>
      <c r="W2964" s="267">
        <v>8107.06</v>
      </c>
      <c r="Y2964" s="245" t="s">
        <v>10240</v>
      </c>
      <c r="Z2964" s="246">
        <v>969117.13</v>
      </c>
    </row>
    <row r="2965" spans="1:26" ht="14.5" x14ac:dyDescent="0.35">
      <c r="A2965" s="259" t="s">
        <v>39783</v>
      </c>
      <c r="B2965" s="259"/>
      <c r="C2965" s="260">
        <v>25446</v>
      </c>
      <c r="E2965" s="239" t="s">
        <v>3526</v>
      </c>
      <c r="F2965" s="239"/>
      <c r="G2965" s="240">
        <v>6441</v>
      </c>
      <c r="M2965" s="261" t="s">
        <v>53033</v>
      </c>
      <c r="N2965" s="262">
        <v>1571.1</v>
      </c>
      <c r="P2965" s="243" t="s">
        <v>19381</v>
      </c>
      <c r="Q2965" s="244">
        <v>11374.4</v>
      </c>
      <c r="R2965" s="104"/>
      <c r="S2965" s="235" t="s">
        <v>16166</v>
      </c>
      <c r="T2965" s="236">
        <v>28922.7</v>
      </c>
      <c r="V2965" s="266" t="s">
        <v>40571</v>
      </c>
      <c r="W2965" s="267">
        <v>25446</v>
      </c>
      <c r="Y2965" s="245" t="s">
        <v>12330</v>
      </c>
      <c r="Z2965" s="246">
        <v>43700</v>
      </c>
    </row>
    <row r="2966" spans="1:26" ht="14.5" x14ac:dyDescent="0.35">
      <c r="A2966" s="259" t="s">
        <v>39784</v>
      </c>
      <c r="B2966" s="259"/>
      <c r="C2966" s="260">
        <v>14329.71</v>
      </c>
      <c r="E2966" s="239" t="s">
        <v>3527</v>
      </c>
      <c r="F2966" s="239"/>
      <c r="G2966" s="240">
        <v>33142.120000000003</v>
      </c>
      <c r="M2966" s="261" t="s">
        <v>53034</v>
      </c>
      <c r="N2966" s="262">
        <v>3428.61</v>
      </c>
      <c r="P2966" s="243" t="s">
        <v>15176</v>
      </c>
      <c r="Q2966" s="244">
        <v>12411</v>
      </c>
      <c r="R2966" s="104"/>
      <c r="S2966" s="235" t="s">
        <v>16167</v>
      </c>
      <c r="T2966" s="236">
        <v>124330.02</v>
      </c>
      <c r="V2966" s="266" t="s">
        <v>40574</v>
      </c>
      <c r="W2966" s="267">
        <v>14329.71</v>
      </c>
      <c r="Y2966" s="245" t="s">
        <v>13259</v>
      </c>
      <c r="Z2966" s="246">
        <v>1831.83</v>
      </c>
    </row>
    <row r="2967" spans="1:26" ht="14.5" x14ac:dyDescent="0.35">
      <c r="A2967" s="259" t="s">
        <v>39786</v>
      </c>
      <c r="B2967" s="259"/>
      <c r="C2967" s="260">
        <v>21453</v>
      </c>
      <c r="E2967" s="239" t="s">
        <v>3528</v>
      </c>
      <c r="F2967" s="239"/>
      <c r="G2967" s="240">
        <v>23107</v>
      </c>
      <c r="M2967" s="261" t="s">
        <v>53035</v>
      </c>
      <c r="N2967" s="262">
        <v>12508.36</v>
      </c>
      <c r="P2967" s="243" t="s">
        <v>19382</v>
      </c>
      <c r="Q2967" s="244">
        <v>3525.72</v>
      </c>
      <c r="R2967" s="104"/>
      <c r="S2967" s="235" t="s">
        <v>16168</v>
      </c>
      <c r="T2967" s="236">
        <v>255965.72</v>
      </c>
      <c r="V2967" s="266" t="s">
        <v>40582</v>
      </c>
      <c r="W2967" s="267">
        <v>21453</v>
      </c>
      <c r="Y2967" s="245" t="s">
        <v>10831</v>
      </c>
      <c r="Z2967" s="246">
        <v>2696935.64</v>
      </c>
    </row>
    <row r="2968" spans="1:26" ht="14.5" x14ac:dyDescent="0.35">
      <c r="A2968" s="259" t="s">
        <v>39791</v>
      </c>
      <c r="B2968" s="259"/>
      <c r="C2968" s="260">
        <v>13252</v>
      </c>
      <c r="E2968" s="239" t="s">
        <v>3529</v>
      </c>
      <c r="F2968" s="239"/>
      <c r="G2968" s="240">
        <v>40543</v>
      </c>
      <c r="M2968" s="261" t="s">
        <v>53036</v>
      </c>
      <c r="N2968" s="262">
        <v>7018.92</v>
      </c>
      <c r="P2968" s="243" t="s">
        <v>19383</v>
      </c>
      <c r="Q2968" s="244">
        <v>590.14</v>
      </c>
      <c r="R2968" s="104"/>
      <c r="S2968" s="235" t="s">
        <v>16169</v>
      </c>
      <c r="T2968" s="236">
        <v>18740.82</v>
      </c>
      <c r="V2968" s="266" t="s">
        <v>40600</v>
      </c>
      <c r="W2968" s="267">
        <v>13252</v>
      </c>
      <c r="Y2968" s="245" t="s">
        <v>7651</v>
      </c>
      <c r="Z2968" s="246">
        <v>72701</v>
      </c>
    </row>
    <row r="2969" spans="1:26" ht="14.5" x14ac:dyDescent="0.35">
      <c r="A2969" s="259" t="s">
        <v>39792</v>
      </c>
      <c r="B2969" s="259"/>
      <c r="C2969" s="260">
        <v>306337.95</v>
      </c>
      <c r="E2969" s="239" t="s">
        <v>3530</v>
      </c>
      <c r="F2969" s="239"/>
      <c r="G2969" s="240">
        <v>15811</v>
      </c>
      <c r="M2969" s="261" t="s">
        <v>55980</v>
      </c>
      <c r="N2969" s="262">
        <v>2734.84</v>
      </c>
      <c r="P2969" s="243" t="s">
        <v>19384</v>
      </c>
      <c r="Q2969" s="244">
        <v>507.23</v>
      </c>
      <c r="R2969" s="104"/>
      <c r="S2969" s="235" t="s">
        <v>16170</v>
      </c>
      <c r="T2969" s="236">
        <v>37177.97</v>
      </c>
      <c r="V2969" s="266" t="s">
        <v>40604</v>
      </c>
      <c r="W2969" s="267">
        <v>306337.95</v>
      </c>
      <c r="Y2969" s="245" t="s">
        <v>8054</v>
      </c>
      <c r="Z2969" s="246">
        <v>3139</v>
      </c>
    </row>
    <row r="2970" spans="1:26" ht="14.5" x14ac:dyDescent="0.35">
      <c r="A2970" s="259" t="s">
        <v>39798</v>
      </c>
      <c r="B2970" s="259"/>
      <c r="C2970" s="260">
        <v>12814</v>
      </c>
      <c r="E2970" s="239" t="s">
        <v>4831</v>
      </c>
      <c r="F2970" s="239"/>
      <c r="G2970" s="240">
        <v>20118.2</v>
      </c>
      <c r="M2970" s="261" t="s">
        <v>47659</v>
      </c>
      <c r="N2970" s="262">
        <v>131623.98000000001</v>
      </c>
      <c r="P2970" s="243" t="s">
        <v>19385</v>
      </c>
      <c r="Q2970" s="244">
        <v>49103.08</v>
      </c>
      <c r="R2970" s="104"/>
      <c r="S2970" s="235" t="s">
        <v>34707</v>
      </c>
      <c r="T2970" s="236">
        <v>189959.26</v>
      </c>
      <c r="V2970" s="266" t="s">
        <v>40630</v>
      </c>
      <c r="W2970" s="267">
        <v>12814</v>
      </c>
      <c r="Y2970" s="245" t="s">
        <v>8332</v>
      </c>
      <c r="Z2970" s="246">
        <v>36907.99</v>
      </c>
    </row>
    <row r="2971" spans="1:26" ht="14.5" x14ac:dyDescent="0.35">
      <c r="A2971" s="259" t="s">
        <v>39799</v>
      </c>
      <c r="B2971" s="259"/>
      <c r="C2971" s="260">
        <v>22292.54</v>
      </c>
      <c r="E2971" s="239" t="s">
        <v>4832</v>
      </c>
      <c r="F2971" s="239"/>
      <c r="G2971" s="240">
        <v>21986.01</v>
      </c>
      <c r="M2971" s="261" t="s">
        <v>47660</v>
      </c>
      <c r="N2971" s="262">
        <v>10269.02</v>
      </c>
      <c r="P2971" s="243" t="s">
        <v>19386</v>
      </c>
      <c r="Q2971" s="244">
        <v>4110.13</v>
      </c>
      <c r="R2971" s="104"/>
      <c r="S2971" s="235" t="s">
        <v>34708</v>
      </c>
      <c r="T2971" s="236">
        <v>13691.26</v>
      </c>
      <c r="V2971" s="266" t="s">
        <v>40633</v>
      </c>
      <c r="W2971" s="267">
        <v>22292.54</v>
      </c>
      <c r="Y2971" s="245" t="s">
        <v>8500</v>
      </c>
      <c r="Z2971" s="246">
        <v>102096</v>
      </c>
    </row>
    <row r="2972" spans="1:26" ht="14.5" x14ac:dyDescent="0.35">
      <c r="A2972" s="259" t="s">
        <v>39800</v>
      </c>
      <c r="B2972" s="259"/>
      <c r="C2972" s="260">
        <v>5021.8599999999997</v>
      </c>
      <c r="E2972" s="239" t="s">
        <v>3531</v>
      </c>
      <c r="F2972" s="239"/>
      <c r="G2972" s="240">
        <v>26703.02</v>
      </c>
      <c r="M2972" s="261" t="s">
        <v>19490</v>
      </c>
      <c r="N2972" s="262">
        <v>1325</v>
      </c>
      <c r="P2972" s="243" t="s">
        <v>19387</v>
      </c>
      <c r="Q2972" s="244">
        <v>11647.74</v>
      </c>
      <c r="R2972" s="104"/>
      <c r="S2972" s="235" t="s">
        <v>34709</v>
      </c>
      <c r="T2972" s="236">
        <v>35198.230000000003</v>
      </c>
      <c r="V2972" s="266" t="s">
        <v>40636</v>
      </c>
      <c r="W2972" s="267">
        <v>5021.8599999999997</v>
      </c>
      <c r="Y2972" s="245" t="s">
        <v>8736</v>
      </c>
      <c r="Z2972" s="246">
        <v>5234.0600000000004</v>
      </c>
    </row>
    <row r="2973" spans="1:26" ht="14.5" x14ac:dyDescent="0.35">
      <c r="A2973" s="259" t="s">
        <v>39801</v>
      </c>
      <c r="B2973" s="259"/>
      <c r="C2973" s="260">
        <v>123630.09</v>
      </c>
      <c r="E2973" s="239" t="s">
        <v>4833</v>
      </c>
      <c r="F2973" s="239"/>
      <c r="G2973" s="240">
        <v>17728.88</v>
      </c>
      <c r="M2973" s="261" t="s">
        <v>47661</v>
      </c>
      <c r="N2973" s="262">
        <v>284375.33</v>
      </c>
      <c r="P2973" s="243" t="s">
        <v>19388</v>
      </c>
      <c r="Q2973" s="244">
        <v>9341.7900000000009</v>
      </c>
      <c r="R2973" s="104"/>
      <c r="S2973" s="235" t="s">
        <v>34710</v>
      </c>
      <c r="T2973" s="236">
        <v>18819.63</v>
      </c>
      <c r="V2973" s="266" t="s">
        <v>40640</v>
      </c>
      <c r="W2973" s="267">
        <v>123630.09</v>
      </c>
      <c r="Y2973" s="245" t="s">
        <v>8835</v>
      </c>
      <c r="Z2973" s="246">
        <v>2089</v>
      </c>
    </row>
    <row r="2974" spans="1:26" ht="14.5" x14ac:dyDescent="0.35">
      <c r="A2974" s="259" t="s">
        <v>39804</v>
      </c>
      <c r="B2974" s="259"/>
      <c r="C2974" s="260">
        <v>301796.65999999997</v>
      </c>
      <c r="E2974" s="239" t="s">
        <v>3532</v>
      </c>
      <c r="F2974" s="239"/>
      <c r="G2974" s="240">
        <v>34413</v>
      </c>
      <c r="M2974" s="261" t="s">
        <v>47662</v>
      </c>
      <c r="N2974" s="262">
        <v>21668.3</v>
      </c>
      <c r="P2974" s="243" t="s">
        <v>19389</v>
      </c>
      <c r="Q2974" s="244">
        <v>705.6</v>
      </c>
      <c r="R2974" s="104"/>
      <c r="S2974" s="235" t="s">
        <v>34711</v>
      </c>
      <c r="T2974" s="236">
        <v>226.52</v>
      </c>
      <c r="V2974" s="266" t="s">
        <v>40652</v>
      </c>
      <c r="W2974" s="267">
        <v>301796.65999999997</v>
      </c>
      <c r="Y2974" s="245" t="s">
        <v>8985</v>
      </c>
      <c r="Z2974" s="246">
        <v>28188</v>
      </c>
    </row>
    <row r="2975" spans="1:26" ht="14.5" x14ac:dyDescent="0.35">
      <c r="A2975" s="259" t="s">
        <v>39806</v>
      </c>
      <c r="B2975" s="259"/>
      <c r="C2975" s="260">
        <v>61440</v>
      </c>
      <c r="E2975" s="239" t="s">
        <v>4834</v>
      </c>
      <c r="F2975" s="239"/>
      <c r="G2975" s="240">
        <v>294.94</v>
      </c>
      <c r="M2975" s="261" t="s">
        <v>19496</v>
      </c>
      <c r="N2975" s="262">
        <v>340.74</v>
      </c>
      <c r="P2975" s="243" t="s">
        <v>19390</v>
      </c>
      <c r="Q2975" s="244">
        <v>312.93</v>
      </c>
      <c r="R2975" s="104"/>
      <c r="S2975" s="235" t="s">
        <v>34712</v>
      </c>
      <c r="T2975" s="236">
        <v>36951.17</v>
      </c>
      <c r="V2975" s="266" t="s">
        <v>40661</v>
      </c>
      <c r="W2975" s="267">
        <v>61440</v>
      </c>
      <c r="Y2975" s="245" t="s">
        <v>9261</v>
      </c>
      <c r="Z2975" s="246">
        <v>38224</v>
      </c>
    </row>
    <row r="2976" spans="1:26" ht="14.5" x14ac:dyDescent="0.35">
      <c r="A2976" s="259" t="s">
        <v>39807</v>
      </c>
      <c r="B2976" s="259"/>
      <c r="C2976" s="260">
        <v>1359.94</v>
      </c>
      <c r="E2976" s="239" t="s">
        <v>4837</v>
      </c>
      <c r="F2976" s="239"/>
      <c r="G2976" s="240">
        <v>2852.9</v>
      </c>
      <c r="M2976" s="261" t="s">
        <v>19506</v>
      </c>
      <c r="N2976" s="262">
        <v>9600</v>
      </c>
      <c r="P2976" s="243" t="s">
        <v>19391</v>
      </c>
      <c r="Q2976" s="244">
        <v>206684.21</v>
      </c>
      <c r="R2976" s="104"/>
      <c r="S2976" s="235" t="s">
        <v>16171</v>
      </c>
      <c r="T2976" s="236">
        <v>500</v>
      </c>
      <c r="V2976" s="266" t="s">
        <v>40666</v>
      </c>
      <c r="W2976" s="267">
        <v>1359.94</v>
      </c>
      <c r="Y2976" s="245" t="s">
        <v>9427</v>
      </c>
      <c r="Z2976" s="246">
        <v>25691</v>
      </c>
    </row>
    <row r="2977" spans="1:26" ht="14.5" x14ac:dyDescent="0.35">
      <c r="A2977" s="259" t="s">
        <v>39808</v>
      </c>
      <c r="B2977" s="259"/>
      <c r="C2977" s="260">
        <v>10030.98</v>
      </c>
      <c r="E2977" s="239" t="s">
        <v>4836</v>
      </c>
      <c r="F2977" s="239"/>
      <c r="G2977" s="240">
        <v>8654.7800000000007</v>
      </c>
      <c r="M2977" s="261" t="s">
        <v>19507</v>
      </c>
      <c r="N2977" s="262">
        <v>734.39</v>
      </c>
      <c r="P2977" s="243" t="s">
        <v>19392</v>
      </c>
      <c r="Q2977" s="244">
        <v>11472.5</v>
      </c>
      <c r="R2977" s="104"/>
      <c r="S2977" s="235" t="s">
        <v>16172</v>
      </c>
      <c r="T2977" s="236">
        <v>-6.74</v>
      </c>
      <c r="V2977" s="266" t="s">
        <v>40669</v>
      </c>
      <c r="W2977" s="267">
        <v>10030.98</v>
      </c>
      <c r="Y2977" s="245" t="s">
        <v>9642</v>
      </c>
      <c r="Z2977" s="246">
        <v>4084</v>
      </c>
    </row>
    <row r="2978" spans="1:26" ht="14.5" x14ac:dyDescent="0.35">
      <c r="A2978" s="259" t="s">
        <v>39809</v>
      </c>
      <c r="B2978" s="259"/>
      <c r="C2978" s="260">
        <v>85099</v>
      </c>
      <c r="E2978" s="239" t="s">
        <v>3682</v>
      </c>
      <c r="F2978" s="239"/>
      <c r="G2978" s="240">
        <v>1433378.94</v>
      </c>
      <c r="M2978" s="261" t="s">
        <v>19508</v>
      </c>
      <c r="N2978" s="262">
        <v>1118.69</v>
      </c>
      <c r="P2978" s="243" t="s">
        <v>19393</v>
      </c>
      <c r="Q2978" s="244">
        <v>46853.78</v>
      </c>
      <c r="R2978" s="104"/>
      <c r="S2978" s="235" t="s">
        <v>16173</v>
      </c>
      <c r="T2978" s="236">
        <v>11966.83</v>
      </c>
      <c r="V2978" s="266" t="s">
        <v>40673</v>
      </c>
      <c r="W2978" s="267">
        <v>85099</v>
      </c>
      <c r="Y2978" s="245" t="s">
        <v>9708</v>
      </c>
      <c r="Z2978" s="246">
        <v>82529</v>
      </c>
    </row>
    <row r="2979" spans="1:26" ht="14.5" x14ac:dyDescent="0.35">
      <c r="A2979" s="259" t="s">
        <v>39810</v>
      </c>
      <c r="B2979" s="259"/>
      <c r="C2979" s="260">
        <v>20196.48</v>
      </c>
      <c r="E2979" s="239" t="s">
        <v>3533</v>
      </c>
      <c r="F2979" s="239"/>
      <c r="G2979" s="240">
        <v>18031</v>
      </c>
      <c r="M2979" s="261" t="s">
        <v>55981</v>
      </c>
      <c r="N2979" s="262">
        <v>1451.68</v>
      </c>
      <c r="P2979" s="243" t="s">
        <v>19394</v>
      </c>
      <c r="Q2979" s="244">
        <v>3542.07</v>
      </c>
      <c r="R2979" s="104"/>
      <c r="S2979" s="235" t="s">
        <v>16174</v>
      </c>
      <c r="T2979" s="236">
        <v>17164.98</v>
      </c>
      <c r="V2979" s="266" t="s">
        <v>40678</v>
      </c>
      <c r="W2979" s="267">
        <v>20196.48</v>
      </c>
      <c r="Y2979" s="245" t="s">
        <v>9928</v>
      </c>
      <c r="Z2979" s="246">
        <v>37030</v>
      </c>
    </row>
    <row r="2980" spans="1:26" ht="14.5" x14ac:dyDescent="0.35">
      <c r="A2980" s="259" t="s">
        <v>39812</v>
      </c>
      <c r="B2980" s="259"/>
      <c r="C2980" s="260">
        <v>46345</v>
      </c>
      <c r="E2980" s="239" t="s">
        <v>4839</v>
      </c>
      <c r="F2980" s="239"/>
      <c r="G2980" s="240">
        <v>160858.54999999999</v>
      </c>
      <c r="M2980" s="261" t="s">
        <v>55982</v>
      </c>
      <c r="N2980" s="262">
        <v>10110.450000000001</v>
      </c>
      <c r="P2980" s="243" t="s">
        <v>19395</v>
      </c>
      <c r="Q2980" s="244">
        <v>1344.54</v>
      </c>
      <c r="R2980" s="104"/>
      <c r="S2980" s="235" t="s">
        <v>16175</v>
      </c>
      <c r="T2980" s="236">
        <v>255965.72</v>
      </c>
      <c r="V2980" s="266" t="s">
        <v>40687</v>
      </c>
      <c r="W2980" s="267">
        <v>46345</v>
      </c>
      <c r="Y2980" s="245" t="s">
        <v>10241</v>
      </c>
      <c r="Z2980" s="246">
        <v>180819.82</v>
      </c>
    </row>
    <row r="2981" spans="1:26" ht="14.5" x14ac:dyDescent="0.35">
      <c r="A2981" s="259" t="s">
        <v>39814</v>
      </c>
      <c r="B2981" s="259"/>
      <c r="C2981" s="260">
        <v>23198.16</v>
      </c>
      <c r="E2981" s="239" t="s">
        <v>4922</v>
      </c>
      <c r="F2981" s="239"/>
      <c r="G2981" s="240">
        <v>2196</v>
      </c>
      <c r="M2981" s="261" t="s">
        <v>55983</v>
      </c>
      <c r="N2981" s="262">
        <v>773.45</v>
      </c>
      <c r="P2981" s="243" t="s">
        <v>19396</v>
      </c>
      <c r="Q2981" s="244">
        <v>6317</v>
      </c>
      <c r="R2981" s="104"/>
      <c r="S2981" s="235" t="s">
        <v>34713</v>
      </c>
      <c r="T2981" s="236">
        <v>189959.26</v>
      </c>
      <c r="V2981" s="266" t="s">
        <v>40695</v>
      </c>
      <c r="W2981" s="267">
        <v>23198.16</v>
      </c>
      <c r="Y2981" s="245" t="s">
        <v>10418</v>
      </c>
      <c r="Z2981" s="246">
        <v>11584</v>
      </c>
    </row>
    <row r="2982" spans="1:26" ht="14.5" x14ac:dyDescent="0.35">
      <c r="A2982" s="259" t="s">
        <v>39815</v>
      </c>
      <c r="B2982" s="259"/>
      <c r="C2982" s="260">
        <v>3939968</v>
      </c>
      <c r="E2982" s="239" t="s">
        <v>3534</v>
      </c>
      <c r="F2982" s="239"/>
      <c r="G2982" s="240">
        <v>3101</v>
      </c>
      <c r="M2982" s="261" t="s">
        <v>55984</v>
      </c>
      <c r="N2982" s="262">
        <v>2194.39</v>
      </c>
      <c r="P2982" s="243" t="s">
        <v>19397</v>
      </c>
      <c r="Q2982" s="244">
        <v>583.72</v>
      </c>
      <c r="R2982" s="104"/>
      <c r="S2982" s="235" t="s">
        <v>16176</v>
      </c>
      <c r="T2982" s="236">
        <v>32432.080000000002</v>
      </c>
      <c r="V2982" s="266" t="s">
        <v>40700</v>
      </c>
      <c r="W2982" s="267">
        <v>3939968</v>
      </c>
      <c r="Y2982" s="245" t="s">
        <v>10538</v>
      </c>
      <c r="Z2982" s="246">
        <v>40270.720000000001</v>
      </c>
    </row>
    <row r="2983" spans="1:26" ht="14.5" x14ac:dyDescent="0.35">
      <c r="A2983" s="259" t="s">
        <v>39819</v>
      </c>
      <c r="B2983" s="259"/>
      <c r="C2983" s="260">
        <v>55292</v>
      </c>
      <c r="E2983" s="239" t="s">
        <v>4841</v>
      </c>
      <c r="F2983" s="239"/>
      <c r="G2983" s="240">
        <v>22698</v>
      </c>
      <c r="M2983" s="261" t="s">
        <v>55985</v>
      </c>
      <c r="N2983" s="262">
        <v>2444.73</v>
      </c>
      <c r="P2983" s="243" t="s">
        <v>19398</v>
      </c>
      <c r="Q2983" s="244">
        <v>160</v>
      </c>
      <c r="R2983" s="104"/>
      <c r="S2983" s="235" t="s">
        <v>16177</v>
      </c>
      <c r="T2983" s="236">
        <v>72376.2</v>
      </c>
      <c r="V2983" s="266" t="s">
        <v>40716</v>
      </c>
      <c r="W2983" s="267">
        <v>55292</v>
      </c>
      <c r="Y2983" s="245" t="s">
        <v>10583</v>
      </c>
      <c r="Z2983" s="246">
        <v>8946.5300000000007</v>
      </c>
    </row>
    <row r="2984" spans="1:26" ht="14.5" x14ac:dyDescent="0.35">
      <c r="A2984" s="259" t="s">
        <v>39820</v>
      </c>
      <c r="B2984" s="259"/>
      <c r="C2984" s="260">
        <v>11714.5</v>
      </c>
      <c r="E2984" s="239" t="s">
        <v>4844</v>
      </c>
      <c r="F2984" s="239"/>
      <c r="G2984" s="240">
        <v>43607.8</v>
      </c>
      <c r="M2984" s="261" t="s">
        <v>55986</v>
      </c>
      <c r="N2984" s="262">
        <v>1967.55</v>
      </c>
      <c r="P2984" s="243" t="s">
        <v>19399</v>
      </c>
      <c r="Q2984" s="244">
        <v>2200</v>
      </c>
      <c r="R2984" s="104"/>
      <c r="S2984" s="235" t="s">
        <v>29624</v>
      </c>
      <c r="T2984" s="236">
        <v>18819.63</v>
      </c>
      <c r="V2984" s="266" t="s">
        <v>40719</v>
      </c>
      <c r="W2984" s="267">
        <v>11714.5</v>
      </c>
      <c r="Y2984" s="245" t="s">
        <v>13260</v>
      </c>
      <c r="Z2984" s="246">
        <v>417320.6</v>
      </c>
    </row>
    <row r="2985" spans="1:26" ht="14.5" x14ac:dyDescent="0.35">
      <c r="A2985" s="259" t="s">
        <v>39823</v>
      </c>
      <c r="B2985" s="259"/>
      <c r="C2985" s="260">
        <v>21703</v>
      </c>
      <c r="E2985" s="239" t="s">
        <v>4923</v>
      </c>
      <c r="F2985" s="239"/>
      <c r="G2985" s="240">
        <v>556</v>
      </c>
      <c r="M2985" s="261" t="s">
        <v>35223</v>
      </c>
      <c r="N2985" s="262">
        <v>112233.78</v>
      </c>
      <c r="P2985" s="243" t="s">
        <v>19400</v>
      </c>
      <c r="Q2985" s="244">
        <v>225.2</v>
      </c>
      <c r="R2985" s="104"/>
      <c r="S2985" s="235" t="s">
        <v>16178</v>
      </c>
      <c r="T2985" s="236">
        <v>500</v>
      </c>
      <c r="V2985" s="266" t="s">
        <v>40730</v>
      </c>
      <c r="W2985" s="267">
        <v>21703</v>
      </c>
      <c r="Y2985" s="245" t="s">
        <v>10832</v>
      </c>
      <c r="Z2985" s="246">
        <v>1096854.72</v>
      </c>
    </row>
    <row r="2986" spans="1:26" ht="14.5" x14ac:dyDescent="0.35">
      <c r="A2986" s="259" t="s">
        <v>39831</v>
      </c>
      <c r="B2986" s="259"/>
      <c r="C2986" s="260">
        <v>27659.32</v>
      </c>
      <c r="E2986" s="239" t="s">
        <v>3535</v>
      </c>
      <c r="F2986" s="239"/>
      <c r="G2986" s="240">
        <v>6858</v>
      </c>
      <c r="M2986" s="261" t="s">
        <v>19510</v>
      </c>
      <c r="N2986" s="262">
        <v>19793.2</v>
      </c>
      <c r="P2986" s="243" t="s">
        <v>19401</v>
      </c>
      <c r="Q2986" s="244">
        <v>603.51</v>
      </c>
      <c r="R2986" s="104"/>
      <c r="S2986" s="235" t="s">
        <v>34714</v>
      </c>
      <c r="T2986" s="236">
        <v>226.52</v>
      </c>
      <c r="V2986" s="266" t="s">
        <v>40760</v>
      </c>
      <c r="W2986" s="267">
        <v>27659.32</v>
      </c>
      <c r="Y2986" s="245" t="s">
        <v>7652</v>
      </c>
      <c r="Z2986" s="246">
        <v>221444.42</v>
      </c>
    </row>
    <row r="2987" spans="1:26" ht="14.5" x14ac:dyDescent="0.35">
      <c r="A2987" s="259" t="s">
        <v>39832</v>
      </c>
      <c r="B2987" s="259"/>
      <c r="C2987" s="260">
        <v>10280.530000000001</v>
      </c>
      <c r="E2987" s="239" t="s">
        <v>3536</v>
      </c>
      <c r="F2987" s="239"/>
      <c r="G2987" s="240">
        <v>2823</v>
      </c>
      <c r="M2987" s="261" t="s">
        <v>35224</v>
      </c>
      <c r="N2987" s="262">
        <v>34791.72</v>
      </c>
      <c r="P2987" s="243" t="s">
        <v>19402</v>
      </c>
      <c r="Q2987" s="244">
        <v>1515.76</v>
      </c>
      <c r="R2987" s="104"/>
      <c r="S2987" s="235" t="s">
        <v>16179</v>
      </c>
      <c r="T2987" s="236">
        <v>-6.74</v>
      </c>
      <c r="V2987" s="266" t="s">
        <v>40765</v>
      </c>
      <c r="W2987" s="267">
        <v>10280.530000000001</v>
      </c>
      <c r="Y2987" s="245" t="s">
        <v>7839</v>
      </c>
      <c r="Z2987" s="246">
        <v>17703</v>
      </c>
    </row>
    <row r="2988" spans="1:26" ht="14.5" x14ac:dyDescent="0.35">
      <c r="A2988" s="259" t="s">
        <v>39833</v>
      </c>
      <c r="B2988" s="259"/>
      <c r="C2988" s="260">
        <v>1397.19</v>
      </c>
      <c r="E2988" s="239" t="s">
        <v>3537</v>
      </c>
      <c r="F2988" s="239"/>
      <c r="G2988" s="240">
        <v>168831</v>
      </c>
      <c r="M2988" s="261" t="s">
        <v>19511</v>
      </c>
      <c r="N2988" s="262">
        <v>2718.8</v>
      </c>
      <c r="P2988" s="243" t="s">
        <v>19403</v>
      </c>
      <c r="Q2988" s="244">
        <v>19046.46</v>
      </c>
      <c r="R2988" s="104"/>
      <c r="S2988" s="235" t="s">
        <v>16180</v>
      </c>
      <c r="T2988" s="236">
        <v>48918</v>
      </c>
      <c r="V2988" s="266" t="s">
        <v>40769</v>
      </c>
      <c r="W2988" s="267">
        <v>1397.19</v>
      </c>
      <c r="Y2988" s="245" t="s">
        <v>8333</v>
      </c>
      <c r="Z2988" s="246">
        <v>93796</v>
      </c>
    </row>
    <row r="2989" spans="1:26" ht="14.5" x14ac:dyDescent="0.35">
      <c r="A2989" s="259" t="s">
        <v>39834</v>
      </c>
      <c r="B2989" s="259"/>
      <c r="C2989" s="260">
        <v>26400.83</v>
      </c>
      <c r="E2989" s="239" t="s">
        <v>3538</v>
      </c>
      <c r="F2989" s="239"/>
      <c r="G2989" s="240">
        <v>1623.1</v>
      </c>
      <c r="M2989" s="261" t="s">
        <v>19512</v>
      </c>
      <c r="N2989" s="262">
        <v>17215</v>
      </c>
      <c r="P2989" s="243" t="s">
        <v>19404</v>
      </c>
      <c r="Q2989" s="244">
        <v>387.24</v>
      </c>
      <c r="R2989" s="104"/>
      <c r="S2989" s="235" t="s">
        <v>16181</v>
      </c>
      <c r="T2989" s="236">
        <v>17164.98</v>
      </c>
      <c r="V2989" s="266" t="s">
        <v>40774</v>
      </c>
      <c r="W2989" s="267">
        <v>26400.83</v>
      </c>
      <c r="Y2989" s="245" t="s">
        <v>8501</v>
      </c>
      <c r="Z2989" s="246">
        <v>56322</v>
      </c>
    </row>
    <row r="2990" spans="1:26" ht="14.5" x14ac:dyDescent="0.35">
      <c r="A2990" s="259" t="s">
        <v>39836</v>
      </c>
      <c r="B2990" s="259"/>
      <c r="C2990" s="260">
        <v>7347</v>
      </c>
      <c r="E2990" s="239" t="s">
        <v>3539</v>
      </c>
      <c r="F2990" s="239"/>
      <c r="G2990" s="240">
        <v>2844</v>
      </c>
      <c r="M2990" s="261" t="s">
        <v>36668</v>
      </c>
      <c r="N2990" s="262">
        <v>122000</v>
      </c>
      <c r="P2990" s="243" t="s">
        <v>19405</v>
      </c>
      <c r="Q2990" s="244">
        <v>640</v>
      </c>
      <c r="R2990" s="104"/>
      <c r="S2990" s="235" t="s">
        <v>16182</v>
      </c>
      <c r="T2990" s="236">
        <v>15671</v>
      </c>
      <c r="V2990" s="266" t="s">
        <v>40781</v>
      </c>
      <c r="W2990" s="267">
        <v>7347</v>
      </c>
      <c r="Y2990" s="245" t="s">
        <v>8737</v>
      </c>
      <c r="Z2990" s="246">
        <v>14057</v>
      </c>
    </row>
    <row r="2991" spans="1:26" ht="14.5" x14ac:dyDescent="0.35">
      <c r="A2991" s="259" t="s">
        <v>39837</v>
      </c>
      <c r="B2991" s="259"/>
      <c r="C2991" s="260">
        <v>31201.71</v>
      </c>
      <c r="E2991" s="239" t="s">
        <v>4926</v>
      </c>
      <c r="F2991" s="239"/>
      <c r="G2991" s="240">
        <v>8298</v>
      </c>
      <c r="M2991" s="261" t="s">
        <v>41721</v>
      </c>
      <c r="N2991" s="262">
        <v>25690</v>
      </c>
      <c r="P2991" s="243" t="s">
        <v>19406</v>
      </c>
      <c r="Q2991" s="244">
        <v>26687.5</v>
      </c>
      <c r="R2991" s="104"/>
      <c r="S2991" s="235" t="s">
        <v>34715</v>
      </c>
      <c r="T2991" s="236">
        <v>20844.11</v>
      </c>
      <c r="V2991" s="266" t="s">
        <v>40786</v>
      </c>
      <c r="W2991" s="267">
        <v>31201.71</v>
      </c>
      <c r="Y2991" s="245" t="s">
        <v>8986</v>
      </c>
      <c r="Z2991" s="246">
        <v>34234.720000000001</v>
      </c>
    </row>
    <row r="2992" spans="1:26" ht="14.5" x14ac:dyDescent="0.35">
      <c r="A2992" s="259" t="s">
        <v>39838</v>
      </c>
      <c r="B2992" s="259"/>
      <c r="C2992" s="260">
        <v>10135.14</v>
      </c>
      <c r="E2992" s="239" t="s">
        <v>4931</v>
      </c>
      <c r="F2992" s="239"/>
      <c r="G2992" s="240">
        <v>6423</v>
      </c>
      <c r="M2992" s="261" t="s">
        <v>52026</v>
      </c>
      <c r="N2992" s="262">
        <v>1672.78</v>
      </c>
      <c r="P2992" s="243" t="s">
        <v>19407</v>
      </c>
      <c r="Q2992" s="244">
        <v>2120.19</v>
      </c>
      <c r="R2992" s="104"/>
      <c r="S2992" s="235" t="s">
        <v>34716</v>
      </c>
      <c r="T2992" s="236">
        <v>11347.89</v>
      </c>
      <c r="V2992" s="266" t="s">
        <v>40790</v>
      </c>
      <c r="W2992" s="267">
        <v>10135.14</v>
      </c>
      <c r="Y2992" s="245" t="s">
        <v>9262</v>
      </c>
      <c r="Z2992" s="246">
        <v>124255</v>
      </c>
    </row>
    <row r="2993" spans="1:26" ht="14.5" x14ac:dyDescent="0.35">
      <c r="A2993" s="259" t="s">
        <v>39839</v>
      </c>
      <c r="B2993" s="259"/>
      <c r="C2993" s="260">
        <v>56349.88</v>
      </c>
      <c r="E2993" s="239" t="s">
        <v>4932</v>
      </c>
      <c r="F2993" s="239"/>
      <c r="G2993" s="240">
        <v>2859</v>
      </c>
      <c r="M2993" s="261" t="s">
        <v>19513</v>
      </c>
      <c r="N2993" s="262">
        <v>27376.62</v>
      </c>
      <c r="P2993" s="243" t="s">
        <v>19408</v>
      </c>
      <c r="Q2993" s="244">
        <v>5869.8</v>
      </c>
      <c r="R2993" s="104"/>
      <c r="S2993" s="235" t="s">
        <v>29659</v>
      </c>
      <c r="T2993" s="236">
        <v>20844.11</v>
      </c>
      <c r="V2993" s="266" t="s">
        <v>40795</v>
      </c>
      <c r="W2993" s="267">
        <v>56349.88</v>
      </c>
      <c r="Y2993" s="245" t="s">
        <v>9428</v>
      </c>
      <c r="Z2993" s="246">
        <v>65294</v>
      </c>
    </row>
    <row r="2994" spans="1:26" ht="14.5" x14ac:dyDescent="0.35">
      <c r="A2994" s="259" t="s">
        <v>39840</v>
      </c>
      <c r="B2994" s="259"/>
      <c r="C2994" s="260">
        <v>8186</v>
      </c>
      <c r="E2994" s="239" t="s">
        <v>4933</v>
      </c>
      <c r="F2994" s="239"/>
      <c r="G2994" s="240">
        <v>3132</v>
      </c>
      <c r="M2994" s="261" t="s">
        <v>35225</v>
      </c>
      <c r="N2994" s="262">
        <v>39999.35</v>
      </c>
      <c r="P2994" s="243" t="s">
        <v>19409</v>
      </c>
      <c r="Q2994" s="244">
        <v>19990</v>
      </c>
      <c r="R2994" s="104"/>
      <c r="S2994" s="235" t="s">
        <v>16183</v>
      </c>
      <c r="T2994" s="236">
        <v>27018.89</v>
      </c>
      <c r="V2994" s="266" t="s">
        <v>40799</v>
      </c>
      <c r="W2994" s="267">
        <v>8186</v>
      </c>
      <c r="Y2994" s="245" t="s">
        <v>9643</v>
      </c>
      <c r="Z2994" s="246">
        <v>8683.7199999999993</v>
      </c>
    </row>
    <row r="2995" spans="1:26" ht="14.5" x14ac:dyDescent="0.35">
      <c r="A2995" s="259" t="s">
        <v>39841</v>
      </c>
      <c r="B2995" s="259"/>
      <c r="C2995" s="260">
        <v>19302</v>
      </c>
      <c r="E2995" s="239" t="s">
        <v>3541</v>
      </c>
      <c r="F2995" s="239"/>
      <c r="G2995" s="240">
        <v>9442.1200000000008</v>
      </c>
      <c r="M2995" s="261" t="s">
        <v>35226</v>
      </c>
      <c r="N2995" s="262">
        <v>18968.919999999998</v>
      </c>
      <c r="P2995" s="243" t="s">
        <v>19410</v>
      </c>
      <c r="Q2995" s="244">
        <v>572.16</v>
      </c>
      <c r="R2995" s="104"/>
      <c r="S2995" s="235" t="s">
        <v>16184</v>
      </c>
      <c r="T2995" s="236">
        <v>13557.59</v>
      </c>
      <c r="V2995" s="266" t="s">
        <v>40803</v>
      </c>
      <c r="W2995" s="267">
        <v>19302</v>
      </c>
      <c r="Y2995" s="245" t="s">
        <v>9929</v>
      </c>
      <c r="Z2995" s="246">
        <v>187883</v>
      </c>
    </row>
    <row r="2996" spans="1:26" ht="14.5" x14ac:dyDescent="0.35">
      <c r="A2996" s="259" t="s">
        <v>39842</v>
      </c>
      <c r="B2996" s="259"/>
      <c r="C2996" s="260">
        <v>43616.54</v>
      </c>
      <c r="E2996" s="239" t="s">
        <v>4853</v>
      </c>
      <c r="F2996" s="239"/>
      <c r="G2996" s="240">
        <v>113419</v>
      </c>
      <c r="M2996" s="261" t="s">
        <v>42992</v>
      </c>
      <c r="N2996" s="262">
        <v>1260</v>
      </c>
      <c r="P2996" s="243" t="s">
        <v>19411</v>
      </c>
      <c r="Q2996" s="244">
        <v>4918</v>
      </c>
      <c r="R2996" s="104"/>
      <c r="S2996" s="235" t="s">
        <v>16185</v>
      </c>
      <c r="T2996" s="236">
        <v>14997.6</v>
      </c>
      <c r="V2996" s="266" t="s">
        <v>40808</v>
      </c>
      <c r="W2996" s="267">
        <v>43616.54</v>
      </c>
      <c r="Y2996" s="245" t="s">
        <v>10242</v>
      </c>
      <c r="Z2996" s="246">
        <v>918202.09</v>
      </c>
    </row>
    <row r="2997" spans="1:26" ht="14.5" x14ac:dyDescent="0.35">
      <c r="A2997" s="259" t="s">
        <v>39846</v>
      </c>
      <c r="B2997" s="259"/>
      <c r="C2997" s="260">
        <v>56254.69</v>
      </c>
      <c r="E2997" s="239" t="s">
        <v>3542</v>
      </c>
      <c r="F2997" s="239"/>
      <c r="G2997" s="240">
        <v>21087</v>
      </c>
      <c r="M2997" s="261" t="s">
        <v>36669</v>
      </c>
      <c r="N2997" s="262">
        <v>25477</v>
      </c>
      <c r="P2997" s="243" t="s">
        <v>19412</v>
      </c>
      <c r="Q2997" s="244">
        <v>2051.9</v>
      </c>
      <c r="R2997" s="104"/>
      <c r="S2997" s="235" t="s">
        <v>16186</v>
      </c>
      <c r="T2997" s="236">
        <v>100246.18</v>
      </c>
      <c r="V2997" s="266" t="s">
        <v>40828</v>
      </c>
      <c r="W2997" s="267">
        <v>56254.69</v>
      </c>
      <c r="Y2997" s="245" t="s">
        <v>10539</v>
      </c>
      <c r="Z2997" s="246">
        <v>87197.95</v>
      </c>
    </row>
    <row r="2998" spans="1:26" ht="14.5" x14ac:dyDescent="0.35">
      <c r="A2998" s="259" t="s">
        <v>39848</v>
      </c>
      <c r="B2998" s="259"/>
      <c r="C2998" s="260">
        <v>7358</v>
      </c>
      <c r="E2998" s="239" t="s">
        <v>3543</v>
      </c>
      <c r="F2998" s="239"/>
      <c r="G2998" s="240">
        <v>4078</v>
      </c>
      <c r="M2998" s="261" t="s">
        <v>55987</v>
      </c>
      <c r="N2998" s="262">
        <v>101165.74</v>
      </c>
      <c r="P2998" s="243" t="s">
        <v>19413</v>
      </c>
      <c r="Q2998" s="244">
        <v>58419.22</v>
      </c>
      <c r="R2998" s="104"/>
      <c r="S2998" s="235" t="s">
        <v>16187</v>
      </c>
      <c r="T2998" s="236">
        <v>52510.01</v>
      </c>
      <c r="V2998" s="266" t="s">
        <v>40837</v>
      </c>
      <c r="W2998" s="267">
        <v>7358</v>
      </c>
      <c r="Y2998" s="245" t="s">
        <v>10584</v>
      </c>
      <c r="Z2998" s="246">
        <v>16768.82</v>
      </c>
    </row>
    <row r="2999" spans="1:26" ht="14.5" x14ac:dyDescent="0.35">
      <c r="A2999" s="259" t="s">
        <v>39849</v>
      </c>
      <c r="B2999" s="259"/>
      <c r="C2999" s="260">
        <v>31918.78</v>
      </c>
      <c r="E2999" s="239" t="s">
        <v>4935</v>
      </c>
      <c r="F2999" s="239"/>
      <c r="G2999" s="240">
        <v>3657</v>
      </c>
      <c r="M2999" s="261" t="s">
        <v>35227</v>
      </c>
      <c r="N2999" s="262">
        <v>228262.82</v>
      </c>
      <c r="P2999" s="243" t="s">
        <v>19414</v>
      </c>
      <c r="Q2999" s="244">
        <v>39173.879999999997</v>
      </c>
      <c r="R2999" s="104"/>
      <c r="S2999" s="235" t="s">
        <v>16188</v>
      </c>
      <c r="T2999" s="236">
        <v>39139.32</v>
      </c>
      <c r="V2999" s="266" t="s">
        <v>40841</v>
      </c>
      <c r="W2999" s="267">
        <v>31918.78</v>
      </c>
      <c r="Y2999" s="245" t="s">
        <v>13261</v>
      </c>
      <c r="Z2999" s="246">
        <v>36926.93</v>
      </c>
    </row>
    <row r="3000" spans="1:26" ht="14.5" x14ac:dyDescent="0.35">
      <c r="A3000" s="259" t="s">
        <v>39852</v>
      </c>
      <c r="B3000" s="259"/>
      <c r="C3000" s="260">
        <v>1112.5999999999999</v>
      </c>
      <c r="E3000" s="239" t="s">
        <v>3544</v>
      </c>
      <c r="F3000" s="239"/>
      <c r="G3000" s="240">
        <v>1000</v>
      </c>
      <c r="M3000" s="261" t="s">
        <v>35228</v>
      </c>
      <c r="N3000" s="262">
        <v>101962.34</v>
      </c>
      <c r="P3000" s="243" t="s">
        <v>19415</v>
      </c>
      <c r="Q3000" s="244">
        <v>1408</v>
      </c>
      <c r="R3000" s="104"/>
      <c r="S3000" s="235" t="s">
        <v>16189</v>
      </c>
      <c r="T3000" s="236">
        <v>16174.97</v>
      </c>
      <c r="V3000" s="266" t="s">
        <v>40855</v>
      </c>
      <c r="W3000" s="267">
        <v>1112.5999999999999</v>
      </c>
      <c r="Y3000" s="245" t="s">
        <v>13985</v>
      </c>
      <c r="Z3000" s="246">
        <v>20121.71</v>
      </c>
    </row>
    <row r="3001" spans="1:26" ht="14.5" x14ac:dyDescent="0.35">
      <c r="A3001" s="259" t="s">
        <v>39853</v>
      </c>
      <c r="B3001" s="259"/>
      <c r="C3001" s="260">
        <v>10292</v>
      </c>
      <c r="E3001" s="239" t="s">
        <v>3545</v>
      </c>
      <c r="F3001" s="239"/>
      <c r="G3001" s="240">
        <v>8178.01</v>
      </c>
      <c r="M3001" s="261" t="s">
        <v>19515</v>
      </c>
      <c r="N3001" s="262">
        <v>19989.439999999999</v>
      </c>
      <c r="P3001" s="243" t="s">
        <v>19416</v>
      </c>
      <c r="Q3001" s="244">
        <v>5108.88</v>
      </c>
      <c r="R3001" s="104"/>
      <c r="S3001" s="235" t="s">
        <v>16190</v>
      </c>
      <c r="T3001" s="236">
        <v>32850.94</v>
      </c>
      <c r="V3001" s="266" t="s">
        <v>40859</v>
      </c>
      <c r="W3001" s="267">
        <v>10292</v>
      </c>
      <c r="Y3001" s="245" t="s">
        <v>13662</v>
      </c>
      <c r="Z3001" s="246">
        <v>423473.02</v>
      </c>
    </row>
    <row r="3002" spans="1:26" ht="14.5" x14ac:dyDescent="0.35">
      <c r="A3002" s="259" t="s">
        <v>39858</v>
      </c>
      <c r="B3002" s="259"/>
      <c r="C3002" s="260">
        <v>17459.84</v>
      </c>
      <c r="E3002" s="239" t="s">
        <v>4858</v>
      </c>
      <c r="F3002" s="239"/>
      <c r="G3002" s="240">
        <v>95843.21</v>
      </c>
      <c r="M3002" s="261" t="s">
        <v>52027</v>
      </c>
      <c r="N3002" s="262">
        <v>36248</v>
      </c>
      <c r="P3002" s="243" t="s">
        <v>19417</v>
      </c>
      <c r="Q3002" s="244">
        <v>322.79000000000002</v>
      </c>
      <c r="R3002" s="104"/>
      <c r="S3002" s="235" t="s">
        <v>16191</v>
      </c>
      <c r="T3002" s="236">
        <v>13679.29</v>
      </c>
      <c r="V3002" s="266" t="s">
        <v>40879</v>
      </c>
      <c r="W3002" s="267">
        <v>17459.84</v>
      </c>
      <c r="Y3002" s="245" t="s">
        <v>10833</v>
      </c>
      <c r="Z3002" s="246">
        <v>2326363.38</v>
      </c>
    </row>
    <row r="3003" spans="1:26" ht="14.5" x14ac:dyDescent="0.35">
      <c r="A3003" s="259" t="s">
        <v>39860</v>
      </c>
      <c r="B3003" s="259"/>
      <c r="C3003" s="260">
        <v>19010</v>
      </c>
      <c r="E3003" s="239" t="s">
        <v>3546</v>
      </c>
      <c r="F3003" s="239"/>
      <c r="G3003" s="240">
        <v>7008</v>
      </c>
      <c r="M3003" s="261" t="s">
        <v>38069</v>
      </c>
      <c r="N3003" s="262">
        <v>175923.41</v>
      </c>
      <c r="P3003" s="243" t="s">
        <v>19418</v>
      </c>
      <c r="Q3003" s="244">
        <v>3500</v>
      </c>
      <c r="R3003" s="104"/>
      <c r="S3003" s="235" t="s">
        <v>34717</v>
      </c>
      <c r="T3003" s="236">
        <v>226064</v>
      </c>
      <c r="V3003" s="266" t="s">
        <v>40888</v>
      </c>
      <c r="W3003" s="267">
        <v>19010</v>
      </c>
      <c r="Y3003" s="245" t="s">
        <v>7653</v>
      </c>
      <c r="Z3003" s="246">
        <v>16825.21</v>
      </c>
    </row>
    <row r="3004" spans="1:26" ht="14.5" x14ac:dyDescent="0.35">
      <c r="A3004" s="259" t="s">
        <v>39862</v>
      </c>
      <c r="B3004" s="259"/>
      <c r="C3004" s="260">
        <v>87069.03</v>
      </c>
      <c r="E3004" s="239" t="s">
        <v>3547</v>
      </c>
      <c r="F3004" s="239"/>
      <c r="G3004" s="240">
        <v>15852.38</v>
      </c>
      <c r="M3004" s="261" t="s">
        <v>45081</v>
      </c>
      <c r="N3004" s="262">
        <v>5023.29</v>
      </c>
      <c r="P3004" s="243" t="s">
        <v>19419</v>
      </c>
      <c r="Q3004" s="244">
        <v>7752.89</v>
      </c>
      <c r="R3004" s="104"/>
      <c r="S3004" s="235" t="s">
        <v>16192</v>
      </c>
      <c r="T3004" s="236">
        <v>13557.59</v>
      </c>
      <c r="V3004" s="266" t="s">
        <v>40897</v>
      </c>
      <c r="W3004" s="267">
        <v>87069.03</v>
      </c>
      <c r="Y3004" s="245" t="s">
        <v>8055</v>
      </c>
      <c r="Z3004" s="246">
        <v>773</v>
      </c>
    </row>
    <row r="3005" spans="1:26" ht="14.5" x14ac:dyDescent="0.35">
      <c r="A3005" s="259" t="s">
        <v>39863</v>
      </c>
      <c r="B3005" s="259"/>
      <c r="C3005" s="260">
        <v>10437</v>
      </c>
      <c r="E3005" s="239" t="s">
        <v>4937</v>
      </c>
      <c r="F3005" s="239"/>
      <c r="G3005" s="240">
        <v>625.77</v>
      </c>
      <c r="M3005" s="261" t="s">
        <v>45082</v>
      </c>
      <c r="N3005" s="262">
        <v>384.33</v>
      </c>
      <c r="P3005" s="243" t="s">
        <v>19420</v>
      </c>
      <c r="Q3005" s="244">
        <v>1384.21</v>
      </c>
      <c r="R3005" s="104"/>
      <c r="S3005" s="235" t="s">
        <v>16193</v>
      </c>
      <c r="T3005" s="236">
        <v>14997.6</v>
      </c>
      <c r="V3005" s="266" t="s">
        <v>40902</v>
      </c>
      <c r="W3005" s="267">
        <v>10437</v>
      </c>
      <c r="Y3005" s="245" t="s">
        <v>8334</v>
      </c>
      <c r="Z3005" s="246">
        <v>6474</v>
      </c>
    </row>
    <row r="3006" spans="1:26" ht="14.5" x14ac:dyDescent="0.35">
      <c r="A3006" s="259" t="s">
        <v>39864</v>
      </c>
      <c r="B3006" s="259"/>
      <c r="C3006" s="260">
        <v>26576.17</v>
      </c>
      <c r="E3006" s="239" t="s">
        <v>3548</v>
      </c>
      <c r="F3006" s="239"/>
      <c r="G3006" s="240">
        <v>5375</v>
      </c>
      <c r="M3006" s="261" t="s">
        <v>45083</v>
      </c>
      <c r="N3006" s="262">
        <v>974.51</v>
      </c>
      <c r="P3006" s="243" t="s">
        <v>19421</v>
      </c>
      <c r="Q3006" s="244">
        <v>2780.19</v>
      </c>
      <c r="R3006" s="104"/>
      <c r="S3006" s="235" t="s">
        <v>16194</v>
      </c>
      <c r="T3006" s="236">
        <v>100246.18</v>
      </c>
      <c r="V3006" s="266" t="s">
        <v>40906</v>
      </c>
      <c r="W3006" s="267">
        <v>26576.17</v>
      </c>
      <c r="Y3006" s="245" t="s">
        <v>8502</v>
      </c>
      <c r="Z3006" s="246">
        <v>13939</v>
      </c>
    </row>
    <row r="3007" spans="1:26" ht="14.5" x14ac:dyDescent="0.35">
      <c r="A3007" s="259" t="s">
        <v>39867</v>
      </c>
      <c r="B3007" s="259"/>
      <c r="C3007" s="260">
        <v>205989.57</v>
      </c>
      <c r="E3007" s="239" t="s">
        <v>3549</v>
      </c>
      <c r="F3007" s="239"/>
      <c r="G3007" s="240">
        <v>78381.33</v>
      </c>
      <c r="M3007" s="261" t="s">
        <v>55988</v>
      </c>
      <c r="N3007" s="262">
        <v>994.14</v>
      </c>
      <c r="P3007" s="243" t="s">
        <v>19422</v>
      </c>
      <c r="Q3007" s="244">
        <v>20260.88</v>
      </c>
      <c r="R3007" s="104"/>
      <c r="S3007" s="235" t="s">
        <v>16195</v>
      </c>
      <c r="T3007" s="236">
        <v>52510.01</v>
      </c>
      <c r="V3007" s="266" t="s">
        <v>40920</v>
      </c>
      <c r="W3007" s="267">
        <v>205989.57</v>
      </c>
      <c r="Y3007" s="245" t="s">
        <v>8738</v>
      </c>
      <c r="Z3007" s="246">
        <v>1626.9</v>
      </c>
    </row>
    <row r="3008" spans="1:26" ht="14.5" x14ac:dyDescent="0.35">
      <c r="A3008" s="259" t="s">
        <v>39868</v>
      </c>
      <c r="B3008" s="259"/>
      <c r="C3008" s="260">
        <v>122736</v>
      </c>
      <c r="E3008" s="239" t="s">
        <v>3550</v>
      </c>
      <c r="F3008" s="239"/>
      <c r="G3008" s="240">
        <v>1035.3</v>
      </c>
      <c r="M3008" s="261" t="s">
        <v>55989</v>
      </c>
      <c r="N3008" s="262">
        <v>30.47</v>
      </c>
      <c r="P3008" s="243" t="s">
        <v>19423</v>
      </c>
      <c r="Q3008" s="244">
        <v>21001.31</v>
      </c>
      <c r="R3008" s="104"/>
      <c r="S3008" s="235" t="s">
        <v>16196</v>
      </c>
      <c r="T3008" s="236">
        <v>39139.32</v>
      </c>
      <c r="V3008" s="266" t="s">
        <v>40925</v>
      </c>
      <c r="W3008" s="267">
        <v>122736</v>
      </c>
      <c r="Y3008" s="245" t="s">
        <v>9429</v>
      </c>
      <c r="Z3008" s="246">
        <v>24126.98</v>
      </c>
    </row>
    <row r="3009" spans="1:26" ht="14.5" x14ac:dyDescent="0.35">
      <c r="A3009" s="259" t="s">
        <v>39870</v>
      </c>
      <c r="B3009" s="259"/>
      <c r="C3009" s="260">
        <v>15882</v>
      </c>
      <c r="E3009" s="239" t="s">
        <v>3551</v>
      </c>
      <c r="F3009" s="239"/>
      <c r="G3009" s="240">
        <v>3964</v>
      </c>
      <c r="M3009" s="261" t="s">
        <v>53037</v>
      </c>
      <c r="N3009" s="262">
        <v>12054</v>
      </c>
      <c r="P3009" s="243" t="s">
        <v>19424</v>
      </c>
      <c r="Q3009" s="244">
        <v>15828.57</v>
      </c>
      <c r="R3009" s="104"/>
      <c r="S3009" s="235" t="s">
        <v>16197</v>
      </c>
      <c r="T3009" s="236">
        <v>16174.97</v>
      </c>
      <c r="V3009" s="266" t="s">
        <v>40934</v>
      </c>
      <c r="W3009" s="267">
        <v>15882</v>
      </c>
      <c r="Y3009" s="245" t="s">
        <v>9930</v>
      </c>
      <c r="Z3009" s="246">
        <v>14067</v>
      </c>
    </row>
    <row r="3010" spans="1:26" ht="14.5" x14ac:dyDescent="0.35">
      <c r="A3010" s="259" t="s">
        <v>39872</v>
      </c>
      <c r="B3010" s="259"/>
      <c r="C3010" s="260">
        <v>842200.9</v>
      </c>
      <c r="E3010" s="239" t="s">
        <v>3552</v>
      </c>
      <c r="F3010" s="239"/>
      <c r="G3010" s="240">
        <v>29250</v>
      </c>
      <c r="M3010" s="261" t="s">
        <v>19516</v>
      </c>
      <c r="N3010" s="262">
        <v>128436</v>
      </c>
      <c r="P3010" s="243" t="s">
        <v>19425</v>
      </c>
      <c r="Q3010" s="244">
        <v>55753.03</v>
      </c>
      <c r="R3010" s="104"/>
      <c r="S3010" s="235" t="s">
        <v>16198</v>
      </c>
      <c r="T3010" s="236">
        <v>32850.94</v>
      </c>
      <c r="V3010" s="266" t="s">
        <v>40943</v>
      </c>
      <c r="W3010" s="267">
        <v>842200.9</v>
      </c>
      <c r="Y3010" s="245" t="s">
        <v>10243</v>
      </c>
      <c r="Z3010" s="246">
        <v>36862</v>
      </c>
    </row>
    <row r="3011" spans="1:26" ht="14.5" x14ac:dyDescent="0.35">
      <c r="A3011" s="259" t="s">
        <v>39875</v>
      </c>
      <c r="B3011" s="259"/>
      <c r="C3011" s="260">
        <v>3558.69</v>
      </c>
      <c r="E3011" s="239" t="s">
        <v>4862</v>
      </c>
      <c r="F3011" s="239"/>
      <c r="G3011" s="240">
        <v>2698.38</v>
      </c>
      <c r="M3011" s="261" t="s">
        <v>50029</v>
      </c>
      <c r="N3011" s="262">
        <v>6187</v>
      </c>
      <c r="P3011" s="243" t="s">
        <v>19426</v>
      </c>
      <c r="Q3011" s="244">
        <v>236838.59</v>
      </c>
      <c r="R3011" s="104"/>
      <c r="S3011" s="235" t="s">
        <v>16199</v>
      </c>
      <c r="T3011" s="236">
        <v>13679.29</v>
      </c>
      <c r="V3011" s="266" t="s">
        <v>40955</v>
      </c>
      <c r="W3011" s="267">
        <v>3558.69</v>
      </c>
      <c r="Y3011" s="245" t="s">
        <v>10419</v>
      </c>
      <c r="Z3011" s="246">
        <v>2852</v>
      </c>
    </row>
    <row r="3012" spans="1:26" ht="14.5" x14ac:dyDescent="0.35">
      <c r="A3012" s="259" t="s">
        <v>39877</v>
      </c>
      <c r="B3012" s="259"/>
      <c r="C3012" s="260">
        <v>56401</v>
      </c>
      <c r="E3012" s="239" t="s">
        <v>3553</v>
      </c>
      <c r="F3012" s="239"/>
      <c r="G3012" s="240">
        <v>12500</v>
      </c>
      <c r="M3012" s="261" t="s">
        <v>36670</v>
      </c>
      <c r="N3012" s="262">
        <v>132393.99</v>
      </c>
      <c r="P3012" s="243" t="s">
        <v>19427</v>
      </c>
      <c r="Q3012" s="244">
        <v>7897.5</v>
      </c>
      <c r="R3012" s="104"/>
      <c r="S3012" s="235" t="s">
        <v>29748</v>
      </c>
      <c r="T3012" s="236">
        <v>226064</v>
      </c>
      <c r="V3012" s="266" t="s">
        <v>40962</v>
      </c>
      <c r="W3012" s="267">
        <v>56401</v>
      </c>
      <c r="Y3012" s="245" t="s">
        <v>12959</v>
      </c>
      <c r="Z3012" s="246">
        <v>5157</v>
      </c>
    </row>
    <row r="3013" spans="1:26" ht="14.5" x14ac:dyDescent="0.35">
      <c r="A3013" s="259" t="s">
        <v>39879</v>
      </c>
      <c r="B3013" s="259"/>
      <c r="C3013" s="260">
        <v>10132</v>
      </c>
      <c r="E3013" s="239" t="s">
        <v>4939</v>
      </c>
      <c r="F3013" s="239"/>
      <c r="G3013" s="240">
        <v>3158</v>
      </c>
      <c r="M3013" s="261" t="s">
        <v>50030</v>
      </c>
      <c r="N3013" s="262">
        <v>16330.48</v>
      </c>
      <c r="P3013" s="243" t="s">
        <v>19428</v>
      </c>
      <c r="Q3013" s="244">
        <v>604.19000000000005</v>
      </c>
      <c r="R3013" s="104"/>
      <c r="S3013" s="235" t="s">
        <v>34718</v>
      </c>
      <c r="T3013" s="236">
        <v>243.37</v>
      </c>
      <c r="V3013" s="266" t="s">
        <v>40968</v>
      </c>
      <c r="W3013" s="267">
        <v>10132</v>
      </c>
      <c r="Y3013" s="245" t="s">
        <v>13262</v>
      </c>
      <c r="Z3013" s="246">
        <v>12860.49</v>
      </c>
    </row>
    <row r="3014" spans="1:26" ht="14.5" x14ac:dyDescent="0.35">
      <c r="A3014" s="259" t="s">
        <v>39880</v>
      </c>
      <c r="B3014" s="259"/>
      <c r="C3014" s="260">
        <v>43992</v>
      </c>
      <c r="E3014" s="239" t="s">
        <v>3554</v>
      </c>
      <c r="F3014" s="239"/>
      <c r="G3014" s="240">
        <v>18319.32</v>
      </c>
      <c r="M3014" s="261" t="s">
        <v>36671</v>
      </c>
      <c r="N3014" s="262">
        <v>108092.85</v>
      </c>
      <c r="P3014" s="243" t="s">
        <v>19429</v>
      </c>
      <c r="Q3014" s="244">
        <v>1712.19</v>
      </c>
      <c r="R3014" s="104"/>
      <c r="S3014" s="235" t="s">
        <v>34719</v>
      </c>
      <c r="T3014" s="236">
        <v>1515.98</v>
      </c>
      <c r="V3014" s="266" t="s">
        <v>40972</v>
      </c>
      <c r="W3014" s="267">
        <v>43992</v>
      </c>
      <c r="Y3014" s="245" t="s">
        <v>10834</v>
      </c>
      <c r="Z3014" s="246">
        <v>135563.57999999999</v>
      </c>
    </row>
    <row r="3015" spans="1:26" ht="14.5" x14ac:dyDescent="0.35">
      <c r="A3015" s="259" t="s">
        <v>39881</v>
      </c>
      <c r="B3015" s="259"/>
      <c r="C3015" s="260">
        <v>49922</v>
      </c>
      <c r="E3015" s="239" t="s">
        <v>3555</v>
      </c>
      <c r="F3015" s="239"/>
      <c r="G3015" s="240">
        <v>112454.2</v>
      </c>
      <c r="M3015" s="261" t="s">
        <v>19517</v>
      </c>
      <c r="N3015" s="262">
        <v>30641.74</v>
      </c>
      <c r="P3015" s="243" t="s">
        <v>19430</v>
      </c>
      <c r="Q3015" s="244">
        <v>3610.32</v>
      </c>
      <c r="R3015" s="104"/>
      <c r="S3015" s="235" t="s">
        <v>34720</v>
      </c>
      <c r="T3015" s="236">
        <v>14940.68</v>
      </c>
      <c r="V3015" s="266" t="s">
        <v>40976</v>
      </c>
      <c r="W3015" s="267">
        <v>49922</v>
      </c>
      <c r="Y3015" s="245" t="s">
        <v>8056</v>
      </c>
      <c r="Z3015" s="246">
        <v>342.71</v>
      </c>
    </row>
    <row r="3016" spans="1:26" ht="14.5" x14ac:dyDescent="0.35">
      <c r="A3016" s="259" t="s">
        <v>39884</v>
      </c>
      <c r="B3016" s="259"/>
      <c r="C3016" s="260">
        <v>20339</v>
      </c>
      <c r="E3016" s="239" t="s">
        <v>3556</v>
      </c>
      <c r="F3016" s="239"/>
      <c r="G3016" s="240">
        <v>1500</v>
      </c>
      <c r="M3016" s="261" t="s">
        <v>36672</v>
      </c>
      <c r="N3016" s="262">
        <v>38817.31</v>
      </c>
      <c r="P3016" s="243" t="s">
        <v>19431</v>
      </c>
      <c r="Q3016" s="244">
        <v>206795.84</v>
      </c>
      <c r="R3016" s="104"/>
      <c r="S3016" s="235" t="s">
        <v>34721</v>
      </c>
      <c r="T3016" s="236">
        <v>3580.76</v>
      </c>
      <c r="V3016" s="266" t="s">
        <v>40988</v>
      </c>
      <c r="W3016" s="267">
        <v>20339</v>
      </c>
      <c r="Y3016" s="245" t="s">
        <v>8335</v>
      </c>
      <c r="Z3016" s="246">
        <v>16450</v>
      </c>
    </row>
    <row r="3017" spans="1:26" ht="14.5" x14ac:dyDescent="0.35">
      <c r="A3017" s="259" t="s">
        <v>39885</v>
      </c>
      <c r="B3017" s="259"/>
      <c r="C3017" s="260">
        <v>11437.81</v>
      </c>
      <c r="E3017" s="239" t="s">
        <v>4943</v>
      </c>
      <c r="F3017" s="239"/>
      <c r="G3017" s="240">
        <v>5190</v>
      </c>
      <c r="M3017" s="261" t="s">
        <v>36673</v>
      </c>
      <c r="N3017" s="262">
        <v>18938.16</v>
      </c>
      <c r="P3017" s="243" t="s">
        <v>19432</v>
      </c>
      <c r="Q3017" s="244">
        <v>15046.86</v>
      </c>
      <c r="R3017" s="104"/>
      <c r="S3017" s="235" t="s">
        <v>34722</v>
      </c>
      <c r="T3017" s="236">
        <v>50755.23</v>
      </c>
      <c r="V3017" s="266" t="s">
        <v>40991</v>
      </c>
      <c r="W3017" s="267">
        <v>11437.81</v>
      </c>
      <c r="Y3017" s="245" t="s">
        <v>8739</v>
      </c>
      <c r="Z3017" s="246">
        <v>2305</v>
      </c>
    </row>
    <row r="3018" spans="1:26" ht="14.5" x14ac:dyDescent="0.35">
      <c r="A3018" s="259" t="s">
        <v>39886</v>
      </c>
      <c r="B3018" s="259"/>
      <c r="C3018" s="260">
        <v>16714</v>
      </c>
      <c r="E3018" s="239" t="s">
        <v>4944</v>
      </c>
      <c r="F3018" s="239"/>
      <c r="G3018" s="240">
        <v>4377</v>
      </c>
      <c r="M3018" s="261" t="s">
        <v>55990</v>
      </c>
      <c r="N3018" s="262">
        <v>82424.679999999993</v>
      </c>
      <c r="P3018" s="243" t="s">
        <v>19433</v>
      </c>
      <c r="Q3018" s="244">
        <v>25471.91</v>
      </c>
      <c r="R3018" s="104"/>
      <c r="S3018" s="235" t="s">
        <v>34723</v>
      </c>
      <c r="T3018" s="236">
        <v>20000</v>
      </c>
      <c r="V3018" s="266" t="s">
        <v>40996</v>
      </c>
      <c r="W3018" s="267">
        <v>16714</v>
      </c>
      <c r="Y3018" s="245" t="s">
        <v>8987</v>
      </c>
      <c r="Z3018" s="246">
        <v>5594</v>
      </c>
    </row>
    <row r="3019" spans="1:26" ht="14.5" x14ac:dyDescent="0.35">
      <c r="A3019" s="259" t="s">
        <v>39889</v>
      </c>
      <c r="B3019" s="259"/>
      <c r="C3019" s="260">
        <v>10148</v>
      </c>
      <c r="E3019" s="239" t="s">
        <v>3557</v>
      </c>
      <c r="F3019" s="239"/>
      <c r="G3019" s="240">
        <v>9398</v>
      </c>
      <c r="M3019" s="261" t="s">
        <v>36674</v>
      </c>
      <c r="N3019" s="262">
        <v>51200.49</v>
      </c>
      <c r="P3019" s="243" t="s">
        <v>19434</v>
      </c>
      <c r="Q3019" s="244">
        <v>1589.94</v>
      </c>
      <c r="R3019" s="104"/>
      <c r="S3019" s="235" t="s">
        <v>34724</v>
      </c>
      <c r="T3019" s="236">
        <v>67555.47</v>
      </c>
      <c r="V3019" s="266" t="s">
        <v>41007</v>
      </c>
      <c r="W3019" s="267">
        <v>10148</v>
      </c>
      <c r="Y3019" s="245" t="s">
        <v>9430</v>
      </c>
      <c r="Z3019" s="246">
        <v>16661</v>
      </c>
    </row>
    <row r="3020" spans="1:26" ht="14.5" x14ac:dyDescent="0.35">
      <c r="A3020" s="259" t="s">
        <v>39891</v>
      </c>
      <c r="B3020" s="259"/>
      <c r="C3020" s="260">
        <v>33829</v>
      </c>
      <c r="E3020" s="239" t="s">
        <v>3558</v>
      </c>
      <c r="F3020" s="239"/>
      <c r="G3020" s="240">
        <v>4021</v>
      </c>
      <c r="M3020" s="261" t="s">
        <v>50031</v>
      </c>
      <c r="N3020" s="262">
        <v>2500</v>
      </c>
      <c r="P3020" s="243" t="s">
        <v>19435</v>
      </c>
      <c r="Q3020" s="244">
        <v>2925</v>
      </c>
      <c r="R3020" s="104"/>
      <c r="S3020" s="235" t="s">
        <v>34725</v>
      </c>
      <c r="T3020" s="236">
        <v>141646.51</v>
      </c>
      <c r="V3020" s="266" t="s">
        <v>41016</v>
      </c>
      <c r="W3020" s="267">
        <v>33829</v>
      </c>
      <c r="Y3020" s="245" t="s">
        <v>9644</v>
      </c>
      <c r="Z3020" s="246">
        <v>1179.18</v>
      </c>
    </row>
    <row r="3021" spans="1:26" ht="14.5" x14ac:dyDescent="0.35">
      <c r="A3021" s="259" t="s">
        <v>39892</v>
      </c>
      <c r="B3021" s="259"/>
      <c r="C3021" s="260">
        <v>32936</v>
      </c>
      <c r="E3021" s="239" t="s">
        <v>3559</v>
      </c>
      <c r="F3021" s="239"/>
      <c r="G3021" s="240">
        <v>2631</v>
      </c>
      <c r="M3021" s="261" t="s">
        <v>50032</v>
      </c>
      <c r="N3021" s="262">
        <v>1714.86</v>
      </c>
      <c r="P3021" s="243" t="s">
        <v>19436</v>
      </c>
      <c r="Q3021" s="244">
        <v>1975</v>
      </c>
      <c r="R3021" s="104"/>
      <c r="S3021" s="235" t="s">
        <v>29857</v>
      </c>
      <c r="T3021" s="236">
        <v>243.37</v>
      </c>
      <c r="V3021" s="266" t="s">
        <v>41021</v>
      </c>
      <c r="W3021" s="267">
        <v>32936</v>
      </c>
      <c r="Y3021" s="245" t="s">
        <v>9931</v>
      </c>
      <c r="Z3021" s="246">
        <v>19579</v>
      </c>
    </row>
    <row r="3022" spans="1:26" ht="14.5" x14ac:dyDescent="0.35">
      <c r="A3022" s="259" t="s">
        <v>39894</v>
      </c>
      <c r="B3022" s="259"/>
      <c r="C3022" s="260">
        <v>27023.21</v>
      </c>
      <c r="E3022" s="239" t="s">
        <v>4864</v>
      </c>
      <c r="F3022" s="239"/>
      <c r="G3022" s="240">
        <v>41603.980000000003</v>
      </c>
      <c r="M3022" s="261" t="s">
        <v>36675</v>
      </c>
      <c r="N3022" s="262">
        <v>102986.43</v>
      </c>
      <c r="P3022" s="243" t="s">
        <v>19437</v>
      </c>
      <c r="Q3022" s="244">
        <v>950</v>
      </c>
      <c r="R3022" s="104"/>
      <c r="S3022" s="235" t="s">
        <v>34726</v>
      </c>
      <c r="T3022" s="236">
        <v>1515.98</v>
      </c>
      <c r="V3022" s="266" t="s">
        <v>41028</v>
      </c>
      <c r="W3022" s="267">
        <v>27023.21</v>
      </c>
      <c r="Y3022" s="245" t="s">
        <v>10328</v>
      </c>
      <c r="Z3022" s="246">
        <v>20584.16</v>
      </c>
    </row>
    <row r="3023" spans="1:26" ht="14.5" x14ac:dyDescent="0.35">
      <c r="A3023" s="259" t="s">
        <v>39897</v>
      </c>
      <c r="B3023" s="259"/>
      <c r="C3023" s="260">
        <v>24098.16</v>
      </c>
      <c r="E3023" s="239" t="s">
        <v>3560</v>
      </c>
      <c r="F3023" s="239"/>
      <c r="G3023" s="240">
        <v>40725.43</v>
      </c>
      <c r="M3023" s="261" t="s">
        <v>51145</v>
      </c>
      <c r="N3023" s="262">
        <v>66464.58</v>
      </c>
      <c r="P3023" s="243" t="s">
        <v>19438</v>
      </c>
      <c r="Q3023" s="244">
        <v>19711.580000000002</v>
      </c>
      <c r="R3023" s="104"/>
      <c r="S3023" s="235" t="s">
        <v>29872</v>
      </c>
      <c r="T3023" s="236">
        <v>14940.68</v>
      </c>
      <c r="V3023" s="266" t="s">
        <v>41039</v>
      </c>
      <c r="W3023" s="267">
        <v>24098.16</v>
      </c>
      <c r="Y3023" s="245" t="s">
        <v>12960</v>
      </c>
      <c r="Z3023" s="246">
        <v>9206</v>
      </c>
    </row>
    <row r="3024" spans="1:26" ht="14.5" x14ac:dyDescent="0.35">
      <c r="A3024" s="259" t="s">
        <v>39898</v>
      </c>
      <c r="B3024" s="259"/>
      <c r="C3024" s="260">
        <v>6340.55</v>
      </c>
      <c r="E3024" s="239" t="s">
        <v>4950</v>
      </c>
      <c r="F3024" s="239"/>
      <c r="G3024" s="240">
        <v>2581</v>
      </c>
      <c r="M3024" s="261" t="s">
        <v>55991</v>
      </c>
      <c r="N3024" s="262">
        <v>2974.06</v>
      </c>
      <c r="P3024" s="243" t="s">
        <v>19439</v>
      </c>
      <c r="Q3024" s="244">
        <v>1620</v>
      </c>
      <c r="R3024" s="104"/>
      <c r="S3024" s="235" t="s">
        <v>34727</v>
      </c>
      <c r="T3024" s="236">
        <v>3580.76</v>
      </c>
      <c r="V3024" s="266" t="s">
        <v>41044</v>
      </c>
      <c r="W3024" s="267">
        <v>6340.55</v>
      </c>
      <c r="Y3024" s="245" t="s">
        <v>10835</v>
      </c>
      <c r="Z3024" s="246">
        <v>91901.05</v>
      </c>
    </row>
    <row r="3025" spans="1:26" ht="14.5" x14ac:dyDescent="0.35">
      <c r="A3025" s="259" t="s">
        <v>39900</v>
      </c>
      <c r="B3025" s="259"/>
      <c r="C3025" s="260">
        <v>5697</v>
      </c>
      <c r="E3025" s="239" t="s">
        <v>4951</v>
      </c>
      <c r="F3025" s="239"/>
      <c r="G3025" s="240">
        <v>5154</v>
      </c>
      <c r="M3025" s="261" t="s">
        <v>55992</v>
      </c>
      <c r="N3025" s="262">
        <v>186.96</v>
      </c>
      <c r="P3025" s="243" t="s">
        <v>19440</v>
      </c>
      <c r="Q3025" s="244">
        <v>22735.13</v>
      </c>
      <c r="R3025" s="104"/>
      <c r="S3025" s="235" t="s">
        <v>29876</v>
      </c>
      <c r="T3025" s="236">
        <v>50755.23</v>
      </c>
      <c r="V3025" s="266" t="s">
        <v>41051</v>
      </c>
      <c r="W3025" s="267">
        <v>5697</v>
      </c>
      <c r="Y3025" s="245" t="s">
        <v>7654</v>
      </c>
      <c r="Z3025" s="246">
        <v>966603</v>
      </c>
    </row>
    <row r="3026" spans="1:26" ht="14.5" x14ac:dyDescent="0.35">
      <c r="A3026" s="259" t="s">
        <v>39905</v>
      </c>
      <c r="B3026" s="259"/>
      <c r="C3026" s="260">
        <v>30607</v>
      </c>
      <c r="E3026" s="239" t="s">
        <v>4954</v>
      </c>
      <c r="F3026" s="239"/>
      <c r="G3026" s="240">
        <v>2459</v>
      </c>
      <c r="M3026" s="261" t="s">
        <v>55993</v>
      </c>
      <c r="N3026" s="262">
        <v>958.98</v>
      </c>
      <c r="P3026" s="243" t="s">
        <v>19441</v>
      </c>
      <c r="Q3026" s="244">
        <v>66923.850000000006</v>
      </c>
      <c r="R3026" s="104"/>
      <c r="S3026" s="235" t="s">
        <v>29877</v>
      </c>
      <c r="T3026" s="236">
        <v>20000</v>
      </c>
      <c r="V3026" s="266" t="s">
        <v>41072</v>
      </c>
      <c r="W3026" s="267">
        <v>30607</v>
      </c>
      <c r="Y3026" s="245" t="s">
        <v>7840</v>
      </c>
      <c r="Z3026" s="246">
        <v>90168</v>
      </c>
    </row>
    <row r="3027" spans="1:26" ht="14.5" x14ac:dyDescent="0.35">
      <c r="A3027" s="259" t="s">
        <v>39906</v>
      </c>
      <c r="B3027" s="259"/>
      <c r="C3027" s="260">
        <v>9987</v>
      </c>
      <c r="E3027" s="239" t="s">
        <v>4866</v>
      </c>
      <c r="F3027" s="239"/>
      <c r="G3027" s="240">
        <v>208986.77</v>
      </c>
      <c r="M3027" s="261" t="s">
        <v>55994</v>
      </c>
      <c r="N3027" s="262">
        <v>146.71</v>
      </c>
      <c r="P3027" s="243" t="s">
        <v>19442</v>
      </c>
      <c r="Q3027" s="244">
        <v>9287.19</v>
      </c>
      <c r="R3027" s="104"/>
      <c r="S3027" s="235" t="s">
        <v>29884</v>
      </c>
      <c r="T3027" s="236">
        <v>67555.47</v>
      </c>
      <c r="V3027" s="266" t="s">
        <v>41076</v>
      </c>
      <c r="W3027" s="267">
        <v>9987</v>
      </c>
      <c r="Y3027" s="245" t="s">
        <v>8057</v>
      </c>
      <c r="Z3027" s="246">
        <v>31075</v>
      </c>
    </row>
    <row r="3028" spans="1:26" ht="14.5" x14ac:dyDescent="0.35">
      <c r="A3028" s="259" t="s">
        <v>39907</v>
      </c>
      <c r="B3028" s="259"/>
      <c r="C3028" s="260">
        <v>7583</v>
      </c>
      <c r="E3028" s="239" t="s">
        <v>3561</v>
      </c>
      <c r="F3028" s="239"/>
      <c r="G3028" s="240">
        <v>9659</v>
      </c>
      <c r="M3028" s="261" t="s">
        <v>55995</v>
      </c>
      <c r="N3028" s="262">
        <v>130.77000000000001</v>
      </c>
      <c r="P3028" s="243" t="s">
        <v>19443</v>
      </c>
      <c r="Q3028" s="244">
        <v>2069.6799999999998</v>
      </c>
      <c r="R3028" s="104"/>
      <c r="S3028" s="235" t="s">
        <v>34728</v>
      </c>
      <c r="T3028" s="236">
        <v>141646.51</v>
      </c>
      <c r="V3028" s="266" t="s">
        <v>41078</v>
      </c>
      <c r="W3028" s="267">
        <v>7583</v>
      </c>
      <c r="Y3028" s="245" t="s">
        <v>8336</v>
      </c>
      <c r="Z3028" s="246">
        <v>1152846</v>
      </c>
    </row>
    <row r="3029" spans="1:26" ht="14.5" x14ac:dyDescent="0.35">
      <c r="A3029" s="259" t="s">
        <v>39908</v>
      </c>
      <c r="B3029" s="259"/>
      <c r="C3029" s="260">
        <v>3999</v>
      </c>
      <c r="E3029" s="239" t="s">
        <v>4956</v>
      </c>
      <c r="F3029" s="239"/>
      <c r="G3029" s="240">
        <v>11057</v>
      </c>
      <c r="M3029" s="261" t="s">
        <v>55996</v>
      </c>
      <c r="N3029" s="262">
        <v>2835.58</v>
      </c>
      <c r="P3029" s="243" t="s">
        <v>19444</v>
      </c>
      <c r="Q3029" s="244">
        <v>3062.98</v>
      </c>
      <c r="R3029" s="104"/>
      <c r="S3029" s="235" t="s">
        <v>16200</v>
      </c>
      <c r="T3029" s="236">
        <v>526.86</v>
      </c>
      <c r="V3029" s="266" t="s">
        <v>41082</v>
      </c>
      <c r="W3029" s="267">
        <v>3999</v>
      </c>
      <c r="Y3029" s="245" t="s">
        <v>8503</v>
      </c>
      <c r="Z3029" s="246">
        <v>852602</v>
      </c>
    </row>
    <row r="3030" spans="1:26" ht="14.5" x14ac:dyDescent="0.35">
      <c r="A3030" s="259" t="s">
        <v>39909</v>
      </c>
      <c r="B3030" s="259"/>
      <c r="C3030" s="260">
        <v>14162</v>
      </c>
      <c r="E3030" s="239" t="s">
        <v>4957</v>
      </c>
      <c r="F3030" s="239"/>
      <c r="G3030" s="240">
        <v>1183</v>
      </c>
      <c r="M3030" s="261" t="s">
        <v>55997</v>
      </c>
      <c r="N3030" s="262">
        <v>464.47</v>
      </c>
      <c r="P3030" s="243" t="s">
        <v>19445</v>
      </c>
      <c r="Q3030" s="244">
        <v>7136.04</v>
      </c>
      <c r="R3030" s="104"/>
      <c r="S3030" s="235" t="s">
        <v>16201</v>
      </c>
      <c r="T3030" s="236">
        <v>39.75</v>
      </c>
      <c r="V3030" s="266" t="s">
        <v>41087</v>
      </c>
      <c r="W3030" s="267">
        <v>14162</v>
      </c>
      <c r="Y3030" s="245" t="s">
        <v>8740</v>
      </c>
      <c r="Z3030" s="246">
        <v>75815</v>
      </c>
    </row>
    <row r="3031" spans="1:26" ht="14.5" x14ac:dyDescent="0.35">
      <c r="A3031" s="259" t="s">
        <v>39910</v>
      </c>
      <c r="B3031" s="259"/>
      <c r="C3031" s="260">
        <v>24370.27</v>
      </c>
      <c r="E3031" s="239" t="s">
        <v>4868</v>
      </c>
      <c r="F3031" s="239"/>
      <c r="G3031" s="240">
        <v>52618</v>
      </c>
      <c r="M3031" s="261" t="s">
        <v>55998</v>
      </c>
      <c r="N3031" s="262">
        <v>3664.42</v>
      </c>
      <c r="P3031" s="243" t="s">
        <v>19446</v>
      </c>
      <c r="Q3031" s="244">
        <v>590.14</v>
      </c>
      <c r="R3031" s="104"/>
      <c r="S3031" s="235" t="s">
        <v>16202</v>
      </c>
      <c r="T3031" s="236">
        <v>9.9499999999999993</v>
      </c>
      <c r="V3031" s="266" t="s">
        <v>41091</v>
      </c>
      <c r="W3031" s="267">
        <v>24370.27</v>
      </c>
      <c r="Y3031" s="245" t="s">
        <v>8988</v>
      </c>
      <c r="Z3031" s="246">
        <v>169935</v>
      </c>
    </row>
    <row r="3032" spans="1:26" ht="14.5" x14ac:dyDescent="0.35">
      <c r="A3032" s="259" t="s">
        <v>39911</v>
      </c>
      <c r="B3032" s="259"/>
      <c r="C3032" s="260">
        <v>7091</v>
      </c>
      <c r="E3032" s="239" t="s">
        <v>3562</v>
      </c>
      <c r="F3032" s="239"/>
      <c r="G3032" s="240">
        <v>17255.47</v>
      </c>
      <c r="M3032" s="261" t="s">
        <v>47663</v>
      </c>
      <c r="N3032" s="262">
        <v>90550</v>
      </c>
      <c r="P3032" s="243" t="s">
        <v>19447</v>
      </c>
      <c r="Q3032" s="244">
        <v>206795.84</v>
      </c>
      <c r="R3032" s="104"/>
      <c r="S3032" s="235" t="s">
        <v>34729</v>
      </c>
      <c r="T3032" s="236">
        <v>4470</v>
      </c>
      <c r="V3032" s="266" t="s">
        <v>41094</v>
      </c>
      <c r="W3032" s="267">
        <v>7091</v>
      </c>
      <c r="Y3032" s="245" t="s">
        <v>9263</v>
      </c>
      <c r="Z3032" s="246">
        <v>554092</v>
      </c>
    </row>
    <row r="3033" spans="1:26" ht="14.5" x14ac:dyDescent="0.35">
      <c r="A3033" s="259" t="s">
        <v>39912</v>
      </c>
      <c r="B3033" s="259"/>
      <c r="C3033" s="260">
        <v>71574.36</v>
      </c>
      <c r="E3033" s="239" t="s">
        <v>4869</v>
      </c>
      <c r="F3033" s="239"/>
      <c r="G3033" s="240">
        <v>510812.04</v>
      </c>
      <c r="M3033" s="261" t="s">
        <v>47664</v>
      </c>
      <c r="N3033" s="262">
        <v>6927.09</v>
      </c>
      <c r="P3033" s="243" t="s">
        <v>19448</v>
      </c>
      <c r="Q3033" s="244">
        <v>15046.86</v>
      </c>
      <c r="R3033" s="104"/>
      <c r="S3033" s="235" t="s">
        <v>34730</v>
      </c>
      <c r="T3033" s="236">
        <v>7066.04</v>
      </c>
      <c r="V3033" s="266" t="s">
        <v>41099</v>
      </c>
      <c r="W3033" s="267">
        <v>71574.36</v>
      </c>
      <c r="Y3033" s="245" t="s">
        <v>9431</v>
      </c>
      <c r="Z3033" s="246">
        <v>602125</v>
      </c>
    </row>
    <row r="3034" spans="1:26" ht="14.5" x14ac:dyDescent="0.35">
      <c r="A3034" s="259" t="s">
        <v>39914</v>
      </c>
      <c r="B3034" s="259"/>
      <c r="C3034" s="260">
        <v>918982.94</v>
      </c>
      <c r="E3034" s="239" t="s">
        <v>4961</v>
      </c>
      <c r="F3034" s="239"/>
      <c r="G3034" s="240">
        <v>5396</v>
      </c>
      <c r="M3034" s="261" t="s">
        <v>19539</v>
      </c>
      <c r="N3034" s="262">
        <v>1876</v>
      </c>
      <c r="P3034" s="243" t="s">
        <v>19449</v>
      </c>
      <c r="Q3034" s="244">
        <v>583.72</v>
      </c>
      <c r="R3034" s="104"/>
      <c r="S3034" s="235" t="s">
        <v>34731</v>
      </c>
      <c r="T3034" s="236">
        <v>11585.89</v>
      </c>
      <c r="V3034" s="266" t="s">
        <v>41108</v>
      </c>
      <c r="W3034" s="267">
        <v>918982.94</v>
      </c>
      <c r="Y3034" s="245" t="s">
        <v>9645</v>
      </c>
      <c r="Z3034" s="246">
        <v>60889</v>
      </c>
    </row>
    <row r="3035" spans="1:26" ht="14.5" x14ac:dyDescent="0.35">
      <c r="A3035" s="259" t="s">
        <v>39916</v>
      </c>
      <c r="B3035" s="259"/>
      <c r="C3035" s="260">
        <v>6263.48</v>
      </c>
      <c r="E3035" s="239" t="s">
        <v>4963</v>
      </c>
      <c r="F3035" s="239"/>
      <c r="G3035" s="240">
        <v>7115</v>
      </c>
      <c r="M3035" s="261" t="s">
        <v>47665</v>
      </c>
      <c r="N3035" s="262">
        <v>2836732.18</v>
      </c>
      <c r="P3035" s="243" t="s">
        <v>19450</v>
      </c>
      <c r="Q3035" s="244">
        <v>25471.91</v>
      </c>
      <c r="R3035" s="104"/>
      <c r="S3035" s="235" t="s">
        <v>34732</v>
      </c>
      <c r="T3035" s="236">
        <v>3492.98</v>
      </c>
      <c r="V3035" s="266" t="s">
        <v>41116</v>
      </c>
      <c r="W3035" s="267">
        <v>6263.48</v>
      </c>
      <c r="Y3035" s="245" t="s">
        <v>9932</v>
      </c>
      <c r="Z3035" s="246">
        <v>313916</v>
      </c>
    </row>
    <row r="3036" spans="1:26" ht="14.5" x14ac:dyDescent="0.35">
      <c r="A3036" s="259" t="s">
        <v>39917</v>
      </c>
      <c r="B3036" s="259"/>
      <c r="C3036" s="260">
        <v>7136</v>
      </c>
      <c r="E3036" s="239" t="s">
        <v>4964</v>
      </c>
      <c r="F3036" s="239"/>
      <c r="G3036" s="240">
        <v>8932</v>
      </c>
      <c r="M3036" s="261" t="s">
        <v>47666</v>
      </c>
      <c r="N3036" s="262">
        <v>216624.54</v>
      </c>
      <c r="P3036" s="243" t="s">
        <v>19451</v>
      </c>
      <c r="Q3036" s="244">
        <v>1589.94</v>
      </c>
      <c r="R3036" s="104"/>
      <c r="S3036" s="235" t="s">
        <v>34733</v>
      </c>
      <c r="T3036" s="236">
        <v>1945.89</v>
      </c>
      <c r="V3036" s="266" t="s">
        <v>41120</v>
      </c>
      <c r="W3036" s="267">
        <v>7136</v>
      </c>
      <c r="Y3036" s="245" t="s">
        <v>10047</v>
      </c>
      <c r="Z3036" s="246">
        <v>57095</v>
      </c>
    </row>
    <row r="3037" spans="1:26" ht="14.5" x14ac:dyDescent="0.35">
      <c r="A3037" s="259" t="s">
        <v>39918</v>
      </c>
      <c r="B3037" s="259"/>
      <c r="C3037" s="260">
        <v>8075</v>
      </c>
      <c r="E3037" s="239" t="s">
        <v>4967</v>
      </c>
      <c r="F3037" s="239"/>
      <c r="G3037" s="240">
        <v>5596</v>
      </c>
      <c r="M3037" s="261" t="s">
        <v>19573</v>
      </c>
      <c r="N3037" s="262">
        <v>203894.85</v>
      </c>
      <c r="P3037" s="243" t="s">
        <v>19452</v>
      </c>
      <c r="Q3037" s="244">
        <v>1795.24</v>
      </c>
      <c r="R3037" s="104"/>
      <c r="S3037" s="235" t="s">
        <v>34734</v>
      </c>
      <c r="T3037" s="236">
        <v>5243.11</v>
      </c>
      <c r="V3037" s="266" t="s">
        <v>41124</v>
      </c>
      <c r="W3037" s="267">
        <v>8075</v>
      </c>
      <c r="Y3037" s="245" t="s">
        <v>10244</v>
      </c>
      <c r="Z3037" s="246">
        <v>5738230.5300000003</v>
      </c>
    </row>
    <row r="3038" spans="1:26" ht="14.5" x14ac:dyDescent="0.35">
      <c r="A3038" s="259" t="s">
        <v>39923</v>
      </c>
      <c r="B3038" s="259"/>
      <c r="C3038" s="260">
        <v>61854.75</v>
      </c>
      <c r="E3038" s="239" t="s">
        <v>4969</v>
      </c>
      <c r="F3038" s="239"/>
      <c r="G3038" s="240">
        <v>4748</v>
      </c>
      <c r="M3038" s="261" t="s">
        <v>19574</v>
      </c>
      <c r="N3038" s="262">
        <v>880</v>
      </c>
      <c r="P3038" s="243" t="s">
        <v>19453</v>
      </c>
      <c r="Q3038" s="244">
        <v>507.23</v>
      </c>
      <c r="R3038" s="104"/>
      <c r="S3038" s="235" t="s">
        <v>34735</v>
      </c>
      <c r="T3038" s="236">
        <v>5120.74</v>
      </c>
      <c r="V3038" s="266" t="s">
        <v>41141</v>
      </c>
      <c r="W3038" s="267">
        <v>61854.75</v>
      </c>
      <c r="Y3038" s="245" t="s">
        <v>10420</v>
      </c>
      <c r="Z3038" s="246">
        <v>167270.12</v>
      </c>
    </row>
    <row r="3039" spans="1:26" ht="14.5" x14ac:dyDescent="0.35">
      <c r="A3039" s="259" t="s">
        <v>39924</v>
      </c>
      <c r="B3039" s="259"/>
      <c r="C3039" s="260">
        <v>55361</v>
      </c>
      <c r="E3039" s="239" t="s">
        <v>4971</v>
      </c>
      <c r="F3039" s="239"/>
      <c r="G3039" s="240">
        <v>2837</v>
      </c>
      <c r="M3039" s="261" t="s">
        <v>35230</v>
      </c>
      <c r="N3039" s="262">
        <v>2175.2800000000002</v>
      </c>
      <c r="P3039" s="243" t="s">
        <v>19454</v>
      </c>
      <c r="Q3039" s="244">
        <v>5748.88</v>
      </c>
      <c r="R3039" s="104"/>
      <c r="S3039" s="235" t="s">
        <v>34736</v>
      </c>
      <c r="T3039" s="236">
        <v>2223.39</v>
      </c>
      <c r="V3039" s="266" t="s">
        <v>41146</v>
      </c>
      <c r="W3039" s="267">
        <v>55361</v>
      </c>
      <c r="Y3039" s="245" t="s">
        <v>12496</v>
      </c>
      <c r="Z3039" s="246">
        <v>25816.5</v>
      </c>
    </row>
    <row r="3040" spans="1:26" ht="14.5" x14ac:dyDescent="0.35">
      <c r="A3040" s="259" t="s">
        <v>39932</v>
      </c>
      <c r="B3040" s="259"/>
      <c r="C3040" s="260">
        <v>26337</v>
      </c>
      <c r="E3040" s="239" t="s">
        <v>4870</v>
      </c>
      <c r="F3040" s="239"/>
      <c r="G3040" s="240">
        <v>16810</v>
      </c>
      <c r="M3040" s="261" t="s">
        <v>19576</v>
      </c>
      <c r="N3040" s="262">
        <v>49735.77</v>
      </c>
      <c r="P3040" s="243" t="s">
        <v>19455</v>
      </c>
      <c r="Q3040" s="244">
        <v>160</v>
      </c>
      <c r="R3040" s="104"/>
      <c r="S3040" s="235" t="s">
        <v>34737</v>
      </c>
      <c r="T3040" s="236">
        <v>703.95</v>
      </c>
      <c r="V3040" s="266" t="s">
        <v>41182</v>
      </c>
      <c r="W3040" s="267">
        <v>26337</v>
      </c>
      <c r="Y3040" s="245" t="s">
        <v>10540</v>
      </c>
      <c r="Z3040" s="246">
        <v>64668.09</v>
      </c>
    </row>
    <row r="3041" spans="1:26" ht="14.5" x14ac:dyDescent="0.35">
      <c r="A3041" s="259" t="s">
        <v>39934</v>
      </c>
      <c r="B3041" s="259"/>
      <c r="C3041" s="260">
        <v>30941</v>
      </c>
      <c r="E3041" s="239" t="s">
        <v>4872</v>
      </c>
      <c r="F3041" s="239"/>
      <c r="G3041" s="240">
        <v>4761.96</v>
      </c>
      <c r="M3041" s="261" t="s">
        <v>19578</v>
      </c>
      <c r="N3041" s="262">
        <v>494.12</v>
      </c>
      <c r="P3041" s="243" t="s">
        <v>19456</v>
      </c>
      <c r="Q3041" s="244">
        <v>322.79000000000002</v>
      </c>
      <c r="R3041" s="104"/>
      <c r="S3041" s="235" t="s">
        <v>34738</v>
      </c>
      <c r="T3041" s="236">
        <v>4953.01</v>
      </c>
      <c r="V3041" s="266" t="s">
        <v>41190</v>
      </c>
      <c r="W3041" s="267">
        <v>30941</v>
      </c>
      <c r="Y3041" s="245" t="s">
        <v>10585</v>
      </c>
      <c r="Z3041" s="246">
        <v>20319.37</v>
      </c>
    </row>
    <row r="3042" spans="1:26" ht="14.5" x14ac:dyDescent="0.35">
      <c r="A3042" s="259" t="s">
        <v>39935</v>
      </c>
      <c r="B3042" s="259"/>
      <c r="C3042" s="260">
        <v>106675.29</v>
      </c>
      <c r="E3042" s="239" t="s">
        <v>3563</v>
      </c>
      <c r="F3042" s="239"/>
      <c r="G3042" s="240">
        <v>3686</v>
      </c>
      <c r="M3042" s="261" t="s">
        <v>19579</v>
      </c>
      <c r="N3042" s="262">
        <v>778.53</v>
      </c>
      <c r="P3042" s="243" t="s">
        <v>19457</v>
      </c>
      <c r="Q3042" s="244">
        <v>2925</v>
      </c>
      <c r="R3042" s="104"/>
      <c r="S3042" s="235" t="s">
        <v>29940</v>
      </c>
      <c r="T3042" s="236">
        <v>4470</v>
      </c>
      <c r="V3042" s="266" t="s">
        <v>41194</v>
      </c>
      <c r="W3042" s="267">
        <v>106675.29</v>
      </c>
      <c r="Y3042" s="245" t="s">
        <v>13264</v>
      </c>
      <c r="Z3042" s="246">
        <v>295592.65999999997</v>
      </c>
    </row>
    <row r="3043" spans="1:26" ht="14.5" x14ac:dyDescent="0.35">
      <c r="A3043" s="259" t="s">
        <v>39936</v>
      </c>
      <c r="B3043" s="259"/>
      <c r="C3043" s="260">
        <v>62029.73</v>
      </c>
      <c r="E3043" s="239" t="s">
        <v>4874</v>
      </c>
      <c r="F3043" s="239"/>
      <c r="G3043" s="240">
        <v>10700</v>
      </c>
      <c r="M3043" s="261" t="s">
        <v>19580</v>
      </c>
      <c r="N3043" s="262">
        <v>15326.24</v>
      </c>
      <c r="P3043" s="243" t="s">
        <v>19458</v>
      </c>
      <c r="Q3043" s="244">
        <v>1975</v>
      </c>
      <c r="R3043" s="104"/>
      <c r="S3043" s="235" t="s">
        <v>16203</v>
      </c>
      <c r="T3043" s="236">
        <v>526.86</v>
      </c>
      <c r="V3043" s="266" t="s">
        <v>41200</v>
      </c>
      <c r="W3043" s="267">
        <v>62029.73</v>
      </c>
      <c r="Y3043" s="245" t="s">
        <v>13665</v>
      </c>
      <c r="Z3043" s="246">
        <v>3981788.44</v>
      </c>
    </row>
    <row r="3044" spans="1:26" ht="14.5" x14ac:dyDescent="0.35">
      <c r="A3044" s="259" t="s">
        <v>39940</v>
      </c>
      <c r="B3044" s="259"/>
      <c r="C3044" s="260">
        <v>136328.71</v>
      </c>
      <c r="E3044" s="239" t="s">
        <v>3564</v>
      </c>
      <c r="F3044" s="239"/>
      <c r="G3044" s="240">
        <v>93649.8</v>
      </c>
      <c r="M3044" s="261" t="s">
        <v>19582</v>
      </c>
      <c r="N3044" s="262">
        <v>26406.52</v>
      </c>
      <c r="P3044" s="243" t="s">
        <v>19459</v>
      </c>
      <c r="Q3044" s="244">
        <v>950</v>
      </c>
      <c r="R3044" s="104"/>
      <c r="S3044" s="235" t="s">
        <v>34739</v>
      </c>
      <c r="T3044" s="236">
        <v>7066.04</v>
      </c>
      <c r="V3044" s="266" t="s">
        <v>41218</v>
      </c>
      <c r="W3044" s="267">
        <v>136328.71</v>
      </c>
      <c r="Y3044" s="245" t="s">
        <v>10836</v>
      </c>
      <c r="Z3044" s="246">
        <v>15220846.710000001</v>
      </c>
    </row>
    <row r="3045" spans="1:26" ht="14.5" x14ac:dyDescent="0.35">
      <c r="A3045" s="259" t="s">
        <v>39943</v>
      </c>
      <c r="B3045" s="259"/>
      <c r="C3045" s="260">
        <v>32825.03</v>
      </c>
      <c r="E3045" s="239" t="s">
        <v>3565</v>
      </c>
      <c r="F3045" s="239"/>
      <c r="G3045" s="240">
        <v>2331</v>
      </c>
      <c r="M3045" s="261" t="s">
        <v>19583</v>
      </c>
      <c r="N3045" s="262">
        <v>133.81</v>
      </c>
      <c r="P3045" s="243" t="s">
        <v>19460</v>
      </c>
      <c r="Q3045" s="244">
        <v>30187.5</v>
      </c>
      <c r="R3045" s="104"/>
      <c r="S3045" s="235" t="s">
        <v>29942</v>
      </c>
      <c r="T3045" s="236">
        <v>11585.89</v>
      </c>
      <c r="V3045" s="266" t="s">
        <v>41230</v>
      </c>
      <c r="W3045" s="267">
        <v>32825.03</v>
      </c>
      <c r="Y3045" s="245" t="s">
        <v>7655</v>
      </c>
      <c r="Z3045" s="246">
        <v>8852.61</v>
      </c>
    </row>
    <row r="3046" spans="1:26" ht="14.5" x14ac:dyDescent="0.35">
      <c r="A3046" s="259" t="s">
        <v>39944</v>
      </c>
      <c r="B3046" s="259"/>
      <c r="C3046" s="260">
        <v>39210.92</v>
      </c>
      <c r="E3046" s="239" t="s">
        <v>3566</v>
      </c>
      <c r="F3046" s="239"/>
      <c r="G3046" s="240">
        <v>4500</v>
      </c>
      <c r="M3046" s="261" t="s">
        <v>36679</v>
      </c>
      <c r="N3046" s="262">
        <v>164974.34</v>
      </c>
      <c r="P3046" s="243" t="s">
        <v>19461</v>
      </c>
      <c r="Q3046" s="244">
        <v>2200</v>
      </c>
      <c r="R3046" s="104"/>
      <c r="S3046" s="235" t="s">
        <v>29943</v>
      </c>
      <c r="T3046" s="236">
        <v>3492.98</v>
      </c>
      <c r="V3046" s="266" t="s">
        <v>41235</v>
      </c>
      <c r="W3046" s="267">
        <v>39210.92</v>
      </c>
      <c r="Y3046" s="245" t="s">
        <v>8337</v>
      </c>
      <c r="Z3046" s="246">
        <v>76903</v>
      </c>
    </row>
    <row r="3047" spans="1:26" ht="14.5" x14ac:dyDescent="0.35">
      <c r="A3047" s="259" t="s">
        <v>39945</v>
      </c>
      <c r="B3047" s="259"/>
      <c r="C3047" s="260">
        <v>115865.12</v>
      </c>
      <c r="E3047" s="239" t="s">
        <v>4878</v>
      </c>
      <c r="F3047" s="239"/>
      <c r="G3047" s="240">
        <v>42709</v>
      </c>
      <c r="M3047" s="261" t="s">
        <v>36680</v>
      </c>
      <c r="N3047" s="262">
        <v>232.2</v>
      </c>
      <c r="P3047" s="243" t="s">
        <v>19462</v>
      </c>
      <c r="Q3047" s="244">
        <v>64753.47</v>
      </c>
      <c r="R3047" s="104"/>
      <c r="S3047" s="235" t="s">
        <v>16204</v>
      </c>
      <c r="T3047" s="236">
        <v>1985.64</v>
      </c>
      <c r="V3047" s="266" t="s">
        <v>41240</v>
      </c>
      <c r="W3047" s="267">
        <v>115865.12</v>
      </c>
      <c r="Y3047" s="245" t="s">
        <v>8741</v>
      </c>
      <c r="Z3047" s="246">
        <v>2170</v>
      </c>
    </row>
    <row r="3048" spans="1:26" ht="14.5" x14ac:dyDescent="0.35">
      <c r="A3048" s="259" t="s">
        <v>39946</v>
      </c>
      <c r="B3048" s="259"/>
      <c r="C3048" s="260">
        <v>78887</v>
      </c>
      <c r="E3048" s="239" t="s">
        <v>3567</v>
      </c>
      <c r="F3048" s="239"/>
      <c r="G3048" s="240">
        <v>2950.86</v>
      </c>
      <c r="M3048" s="261" t="s">
        <v>19585</v>
      </c>
      <c r="N3048" s="262">
        <v>1500</v>
      </c>
      <c r="P3048" s="243" t="s">
        <v>19463</v>
      </c>
      <c r="Q3048" s="244">
        <v>28155.5</v>
      </c>
      <c r="R3048" s="104"/>
      <c r="S3048" s="235" t="s">
        <v>16205</v>
      </c>
      <c r="T3048" s="236">
        <v>5253.06</v>
      </c>
      <c r="V3048" s="266" t="s">
        <v>41244</v>
      </c>
      <c r="W3048" s="267">
        <v>78887</v>
      </c>
      <c r="Y3048" s="245" t="s">
        <v>9264</v>
      </c>
      <c r="Z3048" s="246">
        <v>14081.82</v>
      </c>
    </row>
    <row r="3049" spans="1:26" ht="14.5" x14ac:dyDescent="0.35">
      <c r="A3049" s="259" t="s">
        <v>39947</v>
      </c>
      <c r="B3049" s="259"/>
      <c r="C3049" s="260">
        <v>200737.85</v>
      </c>
      <c r="E3049" s="239" t="s">
        <v>4979</v>
      </c>
      <c r="F3049" s="239"/>
      <c r="G3049" s="240">
        <v>10871</v>
      </c>
      <c r="M3049" s="261" t="s">
        <v>19587</v>
      </c>
      <c r="N3049" s="262">
        <v>182.68</v>
      </c>
      <c r="P3049" s="243" t="s">
        <v>19464</v>
      </c>
      <c r="Q3049" s="244">
        <v>22613.43</v>
      </c>
      <c r="R3049" s="104"/>
      <c r="S3049" s="235" t="s">
        <v>29946</v>
      </c>
      <c r="T3049" s="236">
        <v>5120.74</v>
      </c>
      <c r="V3049" s="266" t="s">
        <v>41248</v>
      </c>
      <c r="W3049" s="267">
        <v>200737.85</v>
      </c>
      <c r="Y3049" s="245" t="s">
        <v>9432</v>
      </c>
      <c r="Z3049" s="246">
        <v>19653</v>
      </c>
    </row>
    <row r="3050" spans="1:26" ht="14.5" x14ac:dyDescent="0.35">
      <c r="A3050" s="259" t="s">
        <v>39954</v>
      </c>
      <c r="B3050" s="259"/>
      <c r="C3050" s="260">
        <v>37803.79</v>
      </c>
      <c r="E3050" s="239" t="s">
        <v>4980</v>
      </c>
      <c r="F3050" s="239"/>
      <c r="G3050" s="240">
        <v>4691</v>
      </c>
      <c r="M3050" s="261" t="s">
        <v>19588</v>
      </c>
      <c r="N3050" s="262">
        <v>35717.08</v>
      </c>
      <c r="P3050" s="243" t="s">
        <v>19465</v>
      </c>
      <c r="Q3050" s="244">
        <v>46684.639999999999</v>
      </c>
      <c r="R3050" s="104"/>
      <c r="S3050" s="235" t="s">
        <v>29951</v>
      </c>
      <c r="T3050" s="236">
        <v>2223.39</v>
      </c>
      <c r="V3050" s="266" t="s">
        <v>41276</v>
      </c>
      <c r="W3050" s="267">
        <v>37803.79</v>
      </c>
      <c r="Y3050" s="245" t="s">
        <v>9646</v>
      </c>
      <c r="Z3050" s="246">
        <v>2000</v>
      </c>
    </row>
    <row r="3051" spans="1:26" ht="14.5" x14ac:dyDescent="0.35">
      <c r="A3051" s="259" t="s">
        <v>39955</v>
      </c>
      <c r="B3051" s="259"/>
      <c r="C3051" s="260">
        <v>22665</v>
      </c>
      <c r="E3051" s="239" t="s">
        <v>4981</v>
      </c>
      <c r="F3051" s="239"/>
      <c r="G3051" s="240">
        <v>1668</v>
      </c>
      <c r="M3051" s="261" t="s">
        <v>19589</v>
      </c>
      <c r="N3051" s="262">
        <v>2399.9299999999998</v>
      </c>
      <c r="P3051" s="243" t="s">
        <v>19466</v>
      </c>
      <c r="Q3051" s="244">
        <v>1620</v>
      </c>
      <c r="R3051" s="104"/>
      <c r="S3051" s="235" t="s">
        <v>29952</v>
      </c>
      <c r="T3051" s="236">
        <v>703.95</v>
      </c>
      <c r="V3051" s="266" t="s">
        <v>41278</v>
      </c>
      <c r="W3051" s="267">
        <v>22665</v>
      </c>
      <c r="Y3051" s="245" t="s">
        <v>9933</v>
      </c>
      <c r="Z3051" s="246">
        <v>4393.8500000000004</v>
      </c>
    </row>
    <row r="3052" spans="1:26" ht="14.5" x14ac:dyDescent="0.35">
      <c r="A3052" s="259" t="s">
        <v>39956</v>
      </c>
      <c r="B3052" s="259"/>
      <c r="C3052" s="260">
        <v>473987</v>
      </c>
      <c r="E3052" s="239" t="s">
        <v>4983</v>
      </c>
      <c r="F3052" s="239"/>
      <c r="G3052" s="240">
        <v>5069</v>
      </c>
      <c r="M3052" s="261" t="s">
        <v>19590</v>
      </c>
      <c r="N3052" s="262">
        <v>17224.68</v>
      </c>
      <c r="P3052" s="243" t="s">
        <v>19467</v>
      </c>
      <c r="Q3052" s="244">
        <v>2051.9</v>
      </c>
      <c r="R3052" s="104"/>
      <c r="S3052" s="235" t="s">
        <v>29957</v>
      </c>
      <c r="T3052" s="236">
        <v>4953.01</v>
      </c>
      <c r="V3052" s="266" t="s">
        <v>41282</v>
      </c>
      <c r="W3052" s="267">
        <v>473987</v>
      </c>
      <c r="Y3052" s="245" t="s">
        <v>12032</v>
      </c>
      <c r="Z3052" s="246">
        <v>76513.73</v>
      </c>
    </row>
    <row r="3053" spans="1:26" ht="14.5" x14ac:dyDescent="0.35">
      <c r="A3053" s="259" t="s">
        <v>39957</v>
      </c>
      <c r="B3053" s="259"/>
      <c r="C3053" s="260">
        <v>20123.099999999999</v>
      </c>
      <c r="E3053" s="239" t="s">
        <v>3568</v>
      </c>
      <c r="F3053" s="239"/>
      <c r="G3053" s="240">
        <v>2281</v>
      </c>
      <c r="M3053" s="261" t="s">
        <v>19592</v>
      </c>
      <c r="N3053" s="262">
        <v>10664</v>
      </c>
      <c r="P3053" s="243" t="s">
        <v>19468</v>
      </c>
      <c r="Q3053" s="244">
        <v>43736.44</v>
      </c>
      <c r="R3053" s="104"/>
      <c r="S3053" s="235" t="s">
        <v>34740</v>
      </c>
      <c r="T3053" s="236">
        <v>713.43</v>
      </c>
      <c r="V3053" s="266" t="s">
        <v>41286</v>
      </c>
      <c r="W3053" s="267">
        <v>20123.099999999999</v>
      </c>
      <c r="Y3053" s="245" t="s">
        <v>12211</v>
      </c>
      <c r="Z3053" s="246">
        <v>4805</v>
      </c>
    </row>
    <row r="3054" spans="1:26" ht="14.5" x14ac:dyDescent="0.35">
      <c r="A3054" s="259" t="s">
        <v>39961</v>
      </c>
      <c r="B3054" s="259"/>
      <c r="C3054" s="260">
        <v>128349.59</v>
      </c>
      <c r="E3054" s="239" t="s">
        <v>4984</v>
      </c>
      <c r="F3054" s="239"/>
      <c r="G3054" s="240">
        <v>1818</v>
      </c>
      <c r="M3054" s="261" t="s">
        <v>19594</v>
      </c>
      <c r="N3054" s="262">
        <v>7033.44</v>
      </c>
      <c r="P3054" s="243" t="s">
        <v>19469</v>
      </c>
      <c r="Q3054" s="244">
        <v>170132.05</v>
      </c>
      <c r="R3054" s="104"/>
      <c r="S3054" s="235" t="s">
        <v>34741</v>
      </c>
      <c r="T3054" s="236">
        <v>54.56</v>
      </c>
      <c r="V3054" s="266" t="s">
        <v>41305</v>
      </c>
      <c r="W3054" s="267">
        <v>128349.59</v>
      </c>
      <c r="Y3054" s="245" t="s">
        <v>12961</v>
      </c>
      <c r="Z3054" s="246">
        <v>294.25</v>
      </c>
    </row>
    <row r="3055" spans="1:26" ht="14.5" x14ac:dyDescent="0.35">
      <c r="A3055" s="259" t="s">
        <v>39963</v>
      </c>
      <c r="B3055" s="259"/>
      <c r="C3055" s="260">
        <v>1721.39</v>
      </c>
      <c r="E3055" s="239" t="s">
        <v>3569</v>
      </c>
      <c r="F3055" s="239"/>
      <c r="G3055" s="240">
        <v>1191</v>
      </c>
      <c r="M3055" s="261" t="s">
        <v>19595</v>
      </c>
      <c r="N3055" s="262">
        <v>25889.35</v>
      </c>
      <c r="P3055" s="243" t="s">
        <v>19470</v>
      </c>
      <c r="Q3055" s="244">
        <v>68103.199999999997</v>
      </c>
      <c r="R3055" s="104"/>
      <c r="S3055" s="235" t="s">
        <v>34742</v>
      </c>
      <c r="T3055" s="236">
        <v>61.08</v>
      </c>
      <c r="V3055" s="266" t="s">
        <v>41314</v>
      </c>
      <c r="W3055" s="267">
        <v>1721.39</v>
      </c>
      <c r="Y3055" s="245" t="s">
        <v>10837</v>
      </c>
      <c r="Z3055" s="246">
        <v>209667.26</v>
      </c>
    </row>
    <row r="3056" spans="1:26" ht="14.5" x14ac:dyDescent="0.35">
      <c r="A3056" s="259" t="s">
        <v>39965</v>
      </c>
      <c r="B3056" s="259"/>
      <c r="C3056" s="260">
        <v>405696</v>
      </c>
      <c r="E3056" s="239" t="s">
        <v>3570</v>
      </c>
      <c r="F3056" s="239"/>
      <c r="G3056" s="240">
        <v>78475.22</v>
      </c>
      <c r="M3056" s="261" t="s">
        <v>51146</v>
      </c>
      <c r="N3056" s="262">
        <v>-22809.45</v>
      </c>
      <c r="P3056" s="243" t="s">
        <v>19471</v>
      </c>
      <c r="Q3056" s="244">
        <v>12178.1</v>
      </c>
      <c r="R3056" s="104"/>
      <c r="S3056" s="235" t="s">
        <v>34743</v>
      </c>
      <c r="T3056" s="236">
        <v>13097.13</v>
      </c>
      <c r="V3056" s="266" t="s">
        <v>41323</v>
      </c>
      <c r="W3056" s="267">
        <v>405696</v>
      </c>
      <c r="Y3056" s="245" t="s">
        <v>9265</v>
      </c>
      <c r="Z3056" s="246">
        <v>5398.68</v>
      </c>
    </row>
    <row r="3057" spans="1:26" ht="14.5" x14ac:dyDescent="0.35">
      <c r="A3057" s="259" t="s">
        <v>39967</v>
      </c>
      <c r="B3057" s="259"/>
      <c r="C3057" s="260">
        <v>27877.5</v>
      </c>
      <c r="E3057" s="239" t="s">
        <v>4986</v>
      </c>
      <c r="F3057" s="239"/>
      <c r="G3057" s="240">
        <v>827</v>
      </c>
      <c r="M3057" s="261" t="s">
        <v>19600</v>
      </c>
      <c r="N3057" s="262">
        <v>297.25</v>
      </c>
      <c r="P3057" s="243" t="s">
        <v>19472</v>
      </c>
      <c r="Q3057" s="244">
        <v>48923.46</v>
      </c>
      <c r="R3057" s="104"/>
      <c r="S3057" s="235" t="s">
        <v>34744</v>
      </c>
      <c r="T3057" s="236">
        <v>2017.1</v>
      </c>
      <c r="V3057" s="266" t="s">
        <v>41333</v>
      </c>
      <c r="W3057" s="267">
        <v>27877.5</v>
      </c>
      <c r="Y3057" s="245" t="s">
        <v>9433</v>
      </c>
      <c r="Z3057" s="246">
        <v>1267.56</v>
      </c>
    </row>
    <row r="3058" spans="1:26" ht="14.5" x14ac:dyDescent="0.35">
      <c r="A3058" s="259" t="s">
        <v>39968</v>
      </c>
      <c r="B3058" s="259"/>
      <c r="C3058" s="260">
        <v>12700.89</v>
      </c>
      <c r="E3058" s="239" t="s">
        <v>3571</v>
      </c>
      <c r="F3058" s="239"/>
      <c r="G3058" s="240">
        <v>31837</v>
      </c>
      <c r="M3058" s="261" t="s">
        <v>19601</v>
      </c>
      <c r="N3058" s="262">
        <v>6075</v>
      </c>
      <c r="P3058" s="243" t="s">
        <v>19473</v>
      </c>
      <c r="Q3058" s="244">
        <v>3542.07</v>
      </c>
      <c r="R3058" s="104"/>
      <c r="S3058" s="235" t="s">
        <v>34745</v>
      </c>
      <c r="T3058" s="236">
        <v>48373.99</v>
      </c>
      <c r="V3058" s="266" t="s">
        <v>41337</v>
      </c>
      <c r="W3058" s="267">
        <v>12700.89</v>
      </c>
      <c r="Y3058" s="245" t="s">
        <v>9934</v>
      </c>
      <c r="Z3058" s="246">
        <v>2059.89</v>
      </c>
    </row>
    <row r="3059" spans="1:26" ht="14.5" x14ac:dyDescent="0.35">
      <c r="A3059" s="259" t="s">
        <v>39969</v>
      </c>
      <c r="B3059" s="259"/>
      <c r="C3059" s="260">
        <v>38800.589999999997</v>
      </c>
      <c r="E3059" s="239" t="s">
        <v>4885</v>
      </c>
      <c r="F3059" s="239"/>
      <c r="G3059" s="240">
        <v>21144</v>
      </c>
      <c r="M3059" s="261" t="s">
        <v>45084</v>
      </c>
      <c r="N3059" s="262">
        <v>1134</v>
      </c>
      <c r="P3059" s="243" t="s">
        <v>19474</v>
      </c>
      <c r="Q3059" s="244">
        <v>312.93</v>
      </c>
      <c r="R3059" s="104"/>
      <c r="S3059" s="235" t="s">
        <v>16206</v>
      </c>
      <c r="T3059" s="236">
        <v>26962.5</v>
      </c>
      <c r="V3059" s="266" t="s">
        <v>41341</v>
      </c>
      <c r="W3059" s="267">
        <v>38800.589999999997</v>
      </c>
      <c r="Y3059" s="245" t="s">
        <v>10245</v>
      </c>
      <c r="Z3059" s="246">
        <v>14754.27</v>
      </c>
    </row>
    <row r="3060" spans="1:26" ht="14.5" x14ac:dyDescent="0.35">
      <c r="A3060" s="259" t="s">
        <v>39970</v>
      </c>
      <c r="B3060" s="259"/>
      <c r="C3060" s="260">
        <v>8508</v>
      </c>
      <c r="E3060" s="239" t="s">
        <v>3572</v>
      </c>
      <c r="F3060" s="239"/>
      <c r="G3060" s="240">
        <v>41324</v>
      </c>
      <c r="M3060" s="261" t="s">
        <v>45085</v>
      </c>
      <c r="N3060" s="262">
        <v>23176</v>
      </c>
      <c r="P3060" s="243" t="s">
        <v>19475</v>
      </c>
      <c r="Q3060" s="244">
        <v>490358.22</v>
      </c>
      <c r="R3060" s="104"/>
      <c r="S3060" s="235" t="s">
        <v>16207</v>
      </c>
      <c r="T3060" s="236">
        <v>2062.63</v>
      </c>
      <c r="V3060" s="266" t="s">
        <v>41345</v>
      </c>
      <c r="W3060" s="267">
        <v>8508</v>
      </c>
      <c r="Y3060" s="245" t="s">
        <v>10838</v>
      </c>
      <c r="Z3060" s="246">
        <v>23480.400000000001</v>
      </c>
    </row>
    <row r="3061" spans="1:26" ht="14.5" x14ac:dyDescent="0.35">
      <c r="A3061" s="259" t="s">
        <v>39972</v>
      </c>
      <c r="B3061" s="259"/>
      <c r="C3061" s="260">
        <v>16783</v>
      </c>
      <c r="E3061" s="239" t="s">
        <v>4989</v>
      </c>
      <c r="F3061" s="239"/>
      <c r="G3061" s="240">
        <v>7650</v>
      </c>
      <c r="M3061" s="261" t="s">
        <v>19602</v>
      </c>
      <c r="N3061" s="262">
        <v>8050.57</v>
      </c>
      <c r="P3061" s="243" t="s">
        <v>19476</v>
      </c>
      <c r="Q3061" s="244">
        <v>32300</v>
      </c>
      <c r="R3061" s="104"/>
      <c r="S3061" s="235" t="s">
        <v>16208</v>
      </c>
      <c r="T3061" s="236">
        <v>4375.87</v>
      </c>
      <c r="V3061" s="266" t="s">
        <v>41354</v>
      </c>
      <c r="W3061" s="267">
        <v>16783</v>
      </c>
      <c r="Y3061" s="245" t="s">
        <v>7656</v>
      </c>
      <c r="Z3061" s="246">
        <v>40743</v>
      </c>
    </row>
    <row r="3062" spans="1:26" ht="14.5" x14ac:dyDescent="0.35">
      <c r="A3062" s="259" t="s">
        <v>39973</v>
      </c>
      <c r="B3062" s="259"/>
      <c r="C3062" s="260">
        <v>17473.169999999998</v>
      </c>
      <c r="E3062" s="239" t="s">
        <v>4991</v>
      </c>
      <c r="F3062" s="239"/>
      <c r="G3062" s="240">
        <v>6638.99</v>
      </c>
      <c r="M3062" s="261" t="s">
        <v>50033</v>
      </c>
      <c r="N3062" s="262">
        <v>10.09</v>
      </c>
      <c r="P3062" s="243" t="s">
        <v>19477</v>
      </c>
      <c r="Q3062" s="244">
        <v>2471.06</v>
      </c>
      <c r="R3062" s="104"/>
      <c r="S3062" s="235" t="s">
        <v>16209</v>
      </c>
      <c r="T3062" s="236">
        <v>7522.1</v>
      </c>
      <c r="V3062" s="266" t="s">
        <v>41359</v>
      </c>
      <c r="W3062" s="267">
        <v>17473.169999999998</v>
      </c>
      <c r="Y3062" s="245" t="s">
        <v>7841</v>
      </c>
      <c r="Z3062" s="246">
        <v>6442</v>
      </c>
    </row>
    <row r="3063" spans="1:26" ht="14.5" x14ac:dyDescent="0.35">
      <c r="A3063" s="259" t="s">
        <v>39976</v>
      </c>
      <c r="B3063" s="259"/>
      <c r="C3063" s="260">
        <v>24000</v>
      </c>
      <c r="E3063" s="239" t="s">
        <v>3573</v>
      </c>
      <c r="F3063" s="239"/>
      <c r="G3063" s="240">
        <v>9959</v>
      </c>
      <c r="M3063" s="261" t="s">
        <v>55999</v>
      </c>
      <c r="N3063" s="262">
        <v>1295.8</v>
      </c>
      <c r="P3063" s="243" t="s">
        <v>19478</v>
      </c>
      <c r="Q3063" s="244">
        <v>7002.64</v>
      </c>
      <c r="R3063" s="104"/>
      <c r="S3063" s="235" t="s">
        <v>34746</v>
      </c>
      <c r="T3063" s="236">
        <v>713.43</v>
      </c>
      <c r="V3063" s="266" t="s">
        <v>41372</v>
      </c>
      <c r="W3063" s="267">
        <v>24000</v>
      </c>
      <c r="Y3063" s="245" t="s">
        <v>8058</v>
      </c>
      <c r="Z3063" s="246">
        <v>406</v>
      </c>
    </row>
    <row r="3064" spans="1:26" ht="14.5" x14ac:dyDescent="0.35">
      <c r="A3064" s="259" t="s">
        <v>39978</v>
      </c>
      <c r="B3064" s="259"/>
      <c r="C3064" s="260">
        <v>5060</v>
      </c>
      <c r="E3064" s="239" t="s">
        <v>4992</v>
      </c>
      <c r="F3064" s="239"/>
      <c r="G3064" s="240">
        <v>5045</v>
      </c>
      <c r="M3064" s="261" t="s">
        <v>19604</v>
      </c>
      <c r="N3064" s="262">
        <v>3833.48</v>
      </c>
      <c r="P3064" s="243" t="s">
        <v>19479</v>
      </c>
      <c r="Q3064" s="244">
        <v>6254.39</v>
      </c>
      <c r="R3064" s="104"/>
      <c r="S3064" s="235" t="s">
        <v>16210</v>
      </c>
      <c r="T3064" s="236">
        <v>26962.5</v>
      </c>
      <c r="V3064" s="266" t="s">
        <v>41381</v>
      </c>
      <c r="W3064" s="267">
        <v>5060</v>
      </c>
      <c r="Y3064" s="245" t="s">
        <v>8338</v>
      </c>
      <c r="Z3064" s="246">
        <v>144737.35</v>
      </c>
    </row>
    <row r="3065" spans="1:26" ht="14.5" x14ac:dyDescent="0.35">
      <c r="A3065" s="259" t="s">
        <v>39980</v>
      </c>
      <c r="B3065" s="259"/>
      <c r="C3065" s="260">
        <v>2439.66</v>
      </c>
      <c r="E3065" s="239" t="s">
        <v>4993</v>
      </c>
      <c r="F3065" s="239"/>
      <c r="G3065" s="240">
        <v>6109</v>
      </c>
      <c r="M3065" s="261" t="s">
        <v>53038</v>
      </c>
      <c r="N3065" s="262">
        <v>41090.82</v>
      </c>
      <c r="P3065" s="243" t="s">
        <v>19480</v>
      </c>
      <c r="Q3065" s="244">
        <v>364.91</v>
      </c>
      <c r="R3065" s="104"/>
      <c r="S3065" s="235" t="s">
        <v>16211</v>
      </c>
      <c r="T3065" s="236">
        <v>2117.19</v>
      </c>
      <c r="V3065" s="266" t="s">
        <v>41388</v>
      </c>
      <c r="W3065" s="267">
        <v>2439.66</v>
      </c>
      <c r="Y3065" s="245" t="s">
        <v>8504</v>
      </c>
      <c r="Z3065" s="246">
        <v>19124</v>
      </c>
    </row>
    <row r="3066" spans="1:26" ht="14.5" x14ac:dyDescent="0.35">
      <c r="A3066" s="259" t="s">
        <v>39983</v>
      </c>
      <c r="B3066" s="259"/>
      <c r="C3066" s="260">
        <v>501659.48</v>
      </c>
      <c r="E3066" s="239" t="s">
        <v>4994</v>
      </c>
      <c r="F3066" s="239"/>
      <c r="G3066" s="240">
        <v>7799</v>
      </c>
      <c r="M3066" s="261" t="s">
        <v>19605</v>
      </c>
      <c r="N3066" s="262">
        <v>2360.0100000000002</v>
      </c>
      <c r="P3066" s="243" t="s">
        <v>19481</v>
      </c>
      <c r="Q3066" s="244">
        <v>4875</v>
      </c>
      <c r="R3066" s="104"/>
      <c r="S3066" s="235" t="s">
        <v>16212</v>
      </c>
      <c r="T3066" s="236">
        <v>4436.95</v>
      </c>
      <c r="V3066" s="266" t="s">
        <v>41402</v>
      </c>
      <c r="W3066" s="267">
        <v>501659.48</v>
      </c>
      <c r="Y3066" s="245" t="s">
        <v>8742</v>
      </c>
      <c r="Z3066" s="246">
        <v>11177.5</v>
      </c>
    </row>
    <row r="3067" spans="1:26" ht="14.5" x14ac:dyDescent="0.35">
      <c r="A3067" s="259" t="s">
        <v>39985</v>
      </c>
      <c r="B3067" s="259"/>
      <c r="C3067" s="260">
        <v>17412</v>
      </c>
      <c r="E3067" s="239" t="s">
        <v>3574</v>
      </c>
      <c r="F3067" s="239"/>
      <c r="G3067" s="240">
        <v>970</v>
      </c>
      <c r="M3067" s="261" t="s">
        <v>50034</v>
      </c>
      <c r="N3067" s="262">
        <v>7632.92</v>
      </c>
      <c r="P3067" s="243" t="s">
        <v>19482</v>
      </c>
      <c r="Q3067" s="244">
        <v>2463.46</v>
      </c>
      <c r="R3067" s="104"/>
      <c r="S3067" s="235" t="s">
        <v>16213</v>
      </c>
      <c r="T3067" s="236">
        <v>20619.23</v>
      </c>
      <c r="V3067" s="266" t="s">
        <v>41409</v>
      </c>
      <c r="W3067" s="267">
        <v>17412</v>
      </c>
      <c r="Y3067" s="245" t="s">
        <v>9266</v>
      </c>
      <c r="Z3067" s="246">
        <v>58237</v>
      </c>
    </row>
    <row r="3068" spans="1:26" ht="14.5" x14ac:dyDescent="0.35">
      <c r="A3068" s="259" t="s">
        <v>39987</v>
      </c>
      <c r="B3068" s="259"/>
      <c r="C3068" s="260">
        <v>61595</v>
      </c>
      <c r="E3068" s="239" t="s">
        <v>4997</v>
      </c>
      <c r="F3068" s="239"/>
      <c r="G3068" s="240">
        <v>10308</v>
      </c>
      <c r="M3068" s="261" t="s">
        <v>19606</v>
      </c>
      <c r="N3068" s="262">
        <v>4916.8599999999997</v>
      </c>
      <c r="P3068" s="243" t="s">
        <v>19483</v>
      </c>
      <c r="Q3068" s="244">
        <v>27954</v>
      </c>
      <c r="R3068" s="104"/>
      <c r="S3068" s="235" t="s">
        <v>30041</v>
      </c>
      <c r="T3068" s="236">
        <v>2017.1</v>
      </c>
      <c r="V3068" s="266" t="s">
        <v>41415</v>
      </c>
      <c r="W3068" s="267">
        <v>61595</v>
      </c>
      <c r="Y3068" s="245" t="s">
        <v>9647</v>
      </c>
      <c r="Z3068" s="246">
        <v>3158.28</v>
      </c>
    </row>
    <row r="3069" spans="1:26" ht="14.5" x14ac:dyDescent="0.35">
      <c r="A3069" s="259" t="s">
        <v>39988</v>
      </c>
      <c r="B3069" s="259"/>
      <c r="C3069" s="260">
        <v>39342.29</v>
      </c>
      <c r="E3069" s="239" t="s">
        <v>3575</v>
      </c>
      <c r="F3069" s="239"/>
      <c r="G3069" s="240">
        <v>2623</v>
      </c>
      <c r="M3069" s="261" t="s">
        <v>19607</v>
      </c>
      <c r="N3069" s="262">
        <v>3683.69</v>
      </c>
      <c r="P3069" s="243" t="s">
        <v>15182</v>
      </c>
      <c r="Q3069" s="244">
        <v>3068.57</v>
      </c>
      <c r="R3069" s="104"/>
      <c r="S3069" s="235" t="s">
        <v>34747</v>
      </c>
      <c r="T3069" s="236">
        <v>48373.99</v>
      </c>
      <c r="V3069" s="266" t="s">
        <v>41418</v>
      </c>
      <c r="W3069" s="267">
        <v>39342.29</v>
      </c>
      <c r="Y3069" s="245" t="s">
        <v>9935</v>
      </c>
      <c r="Z3069" s="246">
        <v>74415.05</v>
      </c>
    </row>
    <row r="3070" spans="1:26" ht="14.5" x14ac:dyDescent="0.35">
      <c r="A3070" s="259" t="s">
        <v>39991</v>
      </c>
      <c r="B3070" s="259"/>
      <c r="C3070" s="260">
        <v>5066</v>
      </c>
      <c r="E3070" s="239" t="s">
        <v>4887</v>
      </c>
      <c r="F3070" s="239"/>
      <c r="G3070" s="240">
        <v>11403</v>
      </c>
      <c r="M3070" s="261" t="s">
        <v>19608</v>
      </c>
      <c r="N3070" s="262">
        <v>104.71</v>
      </c>
      <c r="P3070" s="243" t="s">
        <v>15184</v>
      </c>
      <c r="Q3070" s="244">
        <v>18646.919999999998</v>
      </c>
      <c r="R3070" s="104"/>
      <c r="S3070" s="235" t="s">
        <v>34748</v>
      </c>
      <c r="T3070" s="236">
        <v>297</v>
      </c>
      <c r="V3070" s="266" t="s">
        <v>41432</v>
      </c>
      <c r="W3070" s="267">
        <v>5066</v>
      </c>
      <c r="Y3070" s="245" t="s">
        <v>10048</v>
      </c>
      <c r="Z3070" s="246">
        <v>5775</v>
      </c>
    </row>
    <row r="3071" spans="1:26" ht="14.5" x14ac:dyDescent="0.35">
      <c r="A3071" s="259" t="s">
        <v>39994</v>
      </c>
      <c r="B3071" s="259"/>
      <c r="C3071" s="260">
        <v>14755</v>
      </c>
      <c r="E3071" s="239" t="s">
        <v>4999</v>
      </c>
      <c r="F3071" s="239"/>
      <c r="G3071" s="240">
        <v>1689</v>
      </c>
      <c r="M3071" s="261" t="s">
        <v>51147</v>
      </c>
      <c r="N3071" s="262">
        <v>1526.09</v>
      </c>
      <c r="P3071" s="243" t="s">
        <v>19484</v>
      </c>
      <c r="Q3071" s="244">
        <v>1827.51</v>
      </c>
      <c r="R3071" s="104"/>
      <c r="S3071" s="235" t="s">
        <v>34749</v>
      </c>
      <c r="T3071" s="236">
        <v>22.73</v>
      </c>
      <c r="V3071" s="266" t="s">
        <v>41441</v>
      </c>
      <c r="W3071" s="267">
        <v>14755</v>
      </c>
      <c r="Y3071" s="245" t="s">
        <v>10246</v>
      </c>
      <c r="Z3071" s="246">
        <v>317880.56</v>
      </c>
    </row>
    <row r="3072" spans="1:26" ht="14.5" x14ac:dyDescent="0.35">
      <c r="A3072" s="259" t="s">
        <v>39995</v>
      </c>
      <c r="B3072" s="259"/>
      <c r="C3072" s="260">
        <v>35987</v>
      </c>
      <c r="E3072" s="239" t="s">
        <v>5003</v>
      </c>
      <c r="F3072" s="239"/>
      <c r="G3072" s="240">
        <v>6395</v>
      </c>
      <c r="M3072" s="261" t="s">
        <v>19609</v>
      </c>
      <c r="N3072" s="262">
        <v>3653.31</v>
      </c>
      <c r="P3072" s="243" t="s">
        <v>19485</v>
      </c>
      <c r="Q3072" s="244">
        <v>4119.99</v>
      </c>
      <c r="R3072" s="104"/>
      <c r="S3072" s="235" t="s">
        <v>34750</v>
      </c>
      <c r="T3072" s="236">
        <v>2706.27</v>
      </c>
      <c r="V3072" s="266" t="s">
        <v>41444</v>
      </c>
      <c r="W3072" s="267">
        <v>35987</v>
      </c>
      <c r="Y3072" s="245" t="s">
        <v>10459</v>
      </c>
      <c r="Z3072" s="246">
        <v>4618</v>
      </c>
    </row>
    <row r="3073" spans="1:26" ht="14.5" x14ac:dyDescent="0.35">
      <c r="A3073" s="259" t="s">
        <v>39996</v>
      </c>
      <c r="B3073" s="259"/>
      <c r="C3073" s="260">
        <v>10725</v>
      </c>
      <c r="E3073" s="239" t="s">
        <v>5004</v>
      </c>
      <c r="F3073" s="239"/>
      <c r="G3073" s="240">
        <v>5175</v>
      </c>
      <c r="M3073" s="261" t="s">
        <v>50035</v>
      </c>
      <c r="N3073" s="262">
        <v>2366</v>
      </c>
      <c r="P3073" s="243" t="s">
        <v>19486</v>
      </c>
      <c r="Q3073" s="244">
        <v>3209.79</v>
      </c>
      <c r="R3073" s="104"/>
      <c r="S3073" s="235" t="s">
        <v>34751</v>
      </c>
      <c r="T3073" s="236">
        <v>29290</v>
      </c>
      <c r="V3073" s="266" t="s">
        <v>41447</v>
      </c>
      <c r="W3073" s="267">
        <v>10725</v>
      </c>
      <c r="Y3073" s="245" t="s">
        <v>10477</v>
      </c>
      <c r="Z3073" s="246">
        <v>7668.18</v>
      </c>
    </row>
    <row r="3074" spans="1:26" ht="14.5" x14ac:dyDescent="0.35">
      <c r="A3074" s="259" t="s">
        <v>39999</v>
      </c>
      <c r="B3074" s="259"/>
      <c r="C3074" s="260">
        <v>27616</v>
      </c>
      <c r="E3074" s="239" t="s">
        <v>5005</v>
      </c>
      <c r="F3074" s="239"/>
      <c r="G3074" s="240">
        <v>1426</v>
      </c>
      <c r="M3074" s="261" t="s">
        <v>50036</v>
      </c>
      <c r="N3074" s="262">
        <v>182800</v>
      </c>
      <c r="P3074" s="243" t="s">
        <v>19487</v>
      </c>
      <c r="Q3074" s="244">
        <v>320.75</v>
      </c>
      <c r="R3074" s="104"/>
      <c r="S3074" s="235" t="s">
        <v>34752</v>
      </c>
      <c r="T3074" s="236">
        <v>297</v>
      </c>
      <c r="V3074" s="266" t="s">
        <v>41459</v>
      </c>
      <c r="W3074" s="267">
        <v>27616</v>
      </c>
      <c r="Y3074" s="245" t="s">
        <v>13267</v>
      </c>
      <c r="Z3074" s="246">
        <v>355408.51</v>
      </c>
    </row>
    <row r="3075" spans="1:26" ht="14.5" x14ac:dyDescent="0.35">
      <c r="A3075" s="259" t="s">
        <v>40000</v>
      </c>
      <c r="B3075" s="259"/>
      <c r="C3075" s="260">
        <v>817.17</v>
      </c>
      <c r="E3075" s="239" t="s">
        <v>5006</v>
      </c>
      <c r="F3075" s="239"/>
      <c r="G3075" s="240">
        <v>3457</v>
      </c>
      <c r="M3075" s="261" t="s">
        <v>50037</v>
      </c>
      <c r="N3075" s="262">
        <v>33385.29</v>
      </c>
      <c r="P3075" s="243" t="s">
        <v>19488</v>
      </c>
      <c r="Q3075" s="244">
        <v>24.55</v>
      </c>
      <c r="R3075" s="104"/>
      <c r="S3075" s="235" t="s">
        <v>30085</v>
      </c>
      <c r="T3075" s="236">
        <v>22.73</v>
      </c>
      <c r="V3075" s="266" t="s">
        <v>41463</v>
      </c>
      <c r="W3075" s="267">
        <v>817.17</v>
      </c>
      <c r="Y3075" s="245" t="s">
        <v>13987</v>
      </c>
      <c r="Z3075" s="246">
        <v>5753.44</v>
      </c>
    </row>
    <row r="3076" spans="1:26" ht="14.5" x14ac:dyDescent="0.35">
      <c r="A3076" s="259" t="s">
        <v>40004</v>
      </c>
      <c r="B3076" s="259"/>
      <c r="C3076" s="260">
        <v>7737</v>
      </c>
      <c r="E3076" s="239" t="s">
        <v>5010</v>
      </c>
      <c r="F3076" s="239"/>
      <c r="G3076" s="240">
        <v>2310.79</v>
      </c>
      <c r="M3076" s="261" t="s">
        <v>50038</v>
      </c>
      <c r="N3076" s="262">
        <v>15204.03</v>
      </c>
      <c r="P3076" s="243" t="s">
        <v>19489</v>
      </c>
      <c r="Q3076" s="244">
        <v>69.540000000000006</v>
      </c>
      <c r="R3076" s="104"/>
      <c r="S3076" s="235" t="s">
        <v>30087</v>
      </c>
      <c r="T3076" s="236">
        <v>2706.27</v>
      </c>
      <c r="V3076" s="266" t="s">
        <v>41481</v>
      </c>
      <c r="W3076" s="267">
        <v>7737</v>
      </c>
      <c r="Y3076" s="245" t="s">
        <v>13668</v>
      </c>
      <c r="Z3076" s="246">
        <v>126464.51</v>
      </c>
    </row>
    <row r="3077" spans="1:26" ht="14.5" x14ac:dyDescent="0.35">
      <c r="A3077" s="259" t="s">
        <v>40007</v>
      </c>
      <c r="B3077" s="259"/>
      <c r="C3077" s="260">
        <v>14945</v>
      </c>
      <c r="E3077" s="239" t="s">
        <v>5011</v>
      </c>
      <c r="F3077" s="239"/>
      <c r="G3077" s="240">
        <v>2092.06</v>
      </c>
      <c r="M3077" s="261" t="s">
        <v>50039</v>
      </c>
      <c r="N3077" s="262">
        <v>50205.56</v>
      </c>
      <c r="P3077" s="243" t="s">
        <v>19490</v>
      </c>
      <c r="Q3077" s="244">
        <v>34887.279999999999</v>
      </c>
      <c r="R3077" s="104"/>
      <c r="S3077" s="235" t="s">
        <v>30090</v>
      </c>
      <c r="T3077" s="236">
        <v>29290</v>
      </c>
      <c r="V3077" s="266" t="s">
        <v>41492</v>
      </c>
      <c r="W3077" s="267">
        <v>14945</v>
      </c>
      <c r="Y3077" s="245" t="s">
        <v>10839</v>
      </c>
      <c r="Z3077" s="246">
        <v>1182008.3799999999</v>
      </c>
    </row>
    <row r="3078" spans="1:26" ht="14.5" x14ac:dyDescent="0.35">
      <c r="A3078" s="259" t="s">
        <v>40009</v>
      </c>
      <c r="B3078" s="259"/>
      <c r="C3078" s="260">
        <v>7283</v>
      </c>
      <c r="E3078" s="239" t="s">
        <v>5013</v>
      </c>
      <c r="F3078" s="239"/>
      <c r="G3078" s="240">
        <v>3044</v>
      </c>
      <c r="M3078" s="261" t="s">
        <v>50040</v>
      </c>
      <c r="N3078" s="262">
        <v>29082.880000000001</v>
      </c>
      <c r="P3078" s="243" t="s">
        <v>19491</v>
      </c>
      <c r="Q3078" s="244">
        <v>3100.86</v>
      </c>
      <c r="R3078" s="104"/>
      <c r="S3078" s="235" t="s">
        <v>16214</v>
      </c>
      <c r="T3078" s="236">
        <v>11590.7</v>
      </c>
      <c r="V3078" s="266" t="s">
        <v>41498</v>
      </c>
      <c r="W3078" s="267">
        <v>7283</v>
      </c>
      <c r="Y3078" s="245" t="s">
        <v>7657</v>
      </c>
      <c r="Z3078" s="246">
        <v>473912.84</v>
      </c>
    </row>
    <row r="3079" spans="1:26" ht="14.5" x14ac:dyDescent="0.35">
      <c r="A3079" s="259" t="s">
        <v>40013</v>
      </c>
      <c r="B3079" s="259"/>
      <c r="C3079" s="260">
        <v>8784.2900000000009</v>
      </c>
      <c r="E3079" s="239" t="s">
        <v>4889</v>
      </c>
      <c r="F3079" s="239"/>
      <c r="G3079" s="240">
        <v>43516.9</v>
      </c>
      <c r="M3079" s="261" t="s">
        <v>52028</v>
      </c>
      <c r="N3079" s="262">
        <v>1202.04</v>
      </c>
      <c r="P3079" s="243" t="s">
        <v>19492</v>
      </c>
      <c r="Q3079" s="244">
        <v>54443</v>
      </c>
      <c r="R3079" s="104"/>
      <c r="S3079" s="235" t="s">
        <v>16215</v>
      </c>
      <c r="T3079" s="236">
        <v>7176</v>
      </c>
      <c r="V3079" s="266" t="s">
        <v>41513</v>
      </c>
      <c r="W3079" s="267">
        <v>8784.2900000000009</v>
      </c>
      <c r="Y3079" s="245" t="s">
        <v>7842</v>
      </c>
      <c r="Z3079" s="246">
        <v>27150</v>
      </c>
    </row>
    <row r="3080" spans="1:26" ht="14.5" x14ac:dyDescent="0.35">
      <c r="A3080" s="259" t="s">
        <v>40015</v>
      </c>
      <c r="B3080" s="259"/>
      <c r="C3080" s="260">
        <v>258569.17</v>
      </c>
      <c r="E3080" s="239" t="s">
        <v>5015</v>
      </c>
      <c r="F3080" s="239"/>
      <c r="G3080" s="240">
        <v>3179</v>
      </c>
      <c r="M3080" s="261" t="s">
        <v>50041</v>
      </c>
      <c r="N3080" s="262">
        <v>8602.8799999999992</v>
      </c>
      <c r="P3080" s="243" t="s">
        <v>19493</v>
      </c>
      <c r="Q3080" s="244">
        <v>14100</v>
      </c>
      <c r="R3080" s="104"/>
      <c r="S3080" s="235" t="s">
        <v>16216</v>
      </c>
      <c r="T3080" s="236">
        <v>4400</v>
      </c>
      <c r="V3080" s="266" t="s">
        <v>41521</v>
      </c>
      <c r="W3080" s="267">
        <v>258569.17</v>
      </c>
      <c r="Y3080" s="245" t="s">
        <v>8059</v>
      </c>
      <c r="Z3080" s="246">
        <v>28246.62</v>
      </c>
    </row>
    <row r="3081" spans="1:26" ht="14.5" x14ac:dyDescent="0.35">
      <c r="A3081" s="259" t="s">
        <v>40016</v>
      </c>
      <c r="B3081" s="259"/>
      <c r="C3081" s="260">
        <v>11295</v>
      </c>
      <c r="E3081" s="239" t="s">
        <v>5016</v>
      </c>
      <c r="F3081" s="239"/>
      <c r="G3081" s="240">
        <v>834</v>
      </c>
      <c r="M3081" s="261" t="s">
        <v>52029</v>
      </c>
      <c r="N3081" s="262">
        <v>15371.85</v>
      </c>
      <c r="P3081" s="243" t="s">
        <v>19494</v>
      </c>
      <c r="Q3081" s="244">
        <v>7038.85</v>
      </c>
      <c r="R3081" s="104"/>
      <c r="S3081" s="235" t="s">
        <v>16217</v>
      </c>
      <c r="T3081" s="236">
        <v>1772.3</v>
      </c>
      <c r="V3081" s="266" t="s">
        <v>41526</v>
      </c>
      <c r="W3081" s="267">
        <v>11295</v>
      </c>
      <c r="Y3081" s="245" t="s">
        <v>8339</v>
      </c>
      <c r="Z3081" s="246">
        <v>313302.98</v>
      </c>
    </row>
    <row r="3082" spans="1:26" ht="14.5" x14ac:dyDescent="0.35">
      <c r="A3082" s="259" t="s">
        <v>40018</v>
      </c>
      <c r="B3082" s="259"/>
      <c r="C3082" s="260">
        <v>454.64</v>
      </c>
      <c r="E3082" s="239" t="s">
        <v>4890</v>
      </c>
      <c r="F3082" s="239"/>
      <c r="G3082" s="240">
        <v>52443.14</v>
      </c>
      <c r="M3082" s="261" t="s">
        <v>56000</v>
      </c>
      <c r="N3082" s="262">
        <v>71739.350000000006</v>
      </c>
      <c r="P3082" s="243" t="s">
        <v>19495</v>
      </c>
      <c r="Q3082" s="244">
        <v>12322.45</v>
      </c>
      <c r="R3082" s="104"/>
      <c r="S3082" s="235" t="s">
        <v>16218</v>
      </c>
      <c r="T3082" s="236">
        <v>3776.67</v>
      </c>
      <c r="V3082" s="266" t="s">
        <v>41533</v>
      </c>
      <c r="W3082" s="267">
        <v>454.64</v>
      </c>
      <c r="Y3082" s="245" t="s">
        <v>8505</v>
      </c>
      <c r="Z3082" s="246">
        <v>690589.14</v>
      </c>
    </row>
    <row r="3083" spans="1:26" ht="14.5" x14ac:dyDescent="0.35">
      <c r="A3083" s="259" t="s">
        <v>40019</v>
      </c>
      <c r="B3083" s="259"/>
      <c r="C3083" s="260">
        <v>60789.08</v>
      </c>
      <c r="E3083" s="239" t="s">
        <v>4891</v>
      </c>
      <c r="F3083" s="239"/>
      <c r="G3083" s="240">
        <v>135172.62</v>
      </c>
      <c r="M3083" s="261" t="s">
        <v>56001</v>
      </c>
      <c r="N3083" s="262">
        <v>5725.66</v>
      </c>
      <c r="P3083" s="243" t="s">
        <v>19496</v>
      </c>
      <c r="Q3083" s="244">
        <v>4906.3599999999997</v>
      </c>
      <c r="R3083" s="104"/>
      <c r="S3083" s="235" t="s">
        <v>34753</v>
      </c>
      <c r="T3083" s="236">
        <v>6282.85</v>
      </c>
      <c r="V3083" s="266" t="s">
        <v>41538</v>
      </c>
      <c r="W3083" s="267">
        <v>60789.08</v>
      </c>
      <c r="Y3083" s="245" t="s">
        <v>8743</v>
      </c>
      <c r="Z3083" s="246">
        <v>51283.43</v>
      </c>
    </row>
    <row r="3084" spans="1:26" ht="14.5" x14ac:dyDescent="0.35">
      <c r="A3084" s="259" t="s">
        <v>40021</v>
      </c>
      <c r="B3084" s="259"/>
      <c r="C3084" s="260">
        <v>16530.740000000002</v>
      </c>
      <c r="E3084" s="239" t="s">
        <v>3576</v>
      </c>
      <c r="F3084" s="239"/>
      <c r="G3084" s="240">
        <v>898</v>
      </c>
      <c r="M3084" s="261" t="s">
        <v>56002</v>
      </c>
      <c r="N3084" s="262">
        <v>1143.3699999999999</v>
      </c>
      <c r="P3084" s="243" t="s">
        <v>19497</v>
      </c>
      <c r="Q3084" s="244">
        <v>2628.53</v>
      </c>
      <c r="R3084" s="104"/>
      <c r="S3084" s="235" t="s">
        <v>34754</v>
      </c>
      <c r="T3084" s="236">
        <v>433.06</v>
      </c>
      <c r="V3084" s="266" t="s">
        <v>41547</v>
      </c>
      <c r="W3084" s="267">
        <v>16530.740000000002</v>
      </c>
      <c r="Y3084" s="245" t="s">
        <v>8989</v>
      </c>
      <c r="Z3084" s="246">
        <v>133841</v>
      </c>
    </row>
    <row r="3085" spans="1:26" ht="14.5" x14ac:dyDescent="0.35">
      <c r="A3085" s="259" t="s">
        <v>40022</v>
      </c>
      <c r="B3085" s="259"/>
      <c r="C3085" s="260">
        <v>58427.07</v>
      </c>
      <c r="E3085" s="239" t="s">
        <v>3577</v>
      </c>
      <c r="F3085" s="239"/>
      <c r="G3085" s="240">
        <v>2096</v>
      </c>
      <c r="M3085" s="261" t="s">
        <v>56003</v>
      </c>
      <c r="N3085" s="262">
        <v>21500</v>
      </c>
      <c r="P3085" s="243" t="s">
        <v>19498</v>
      </c>
      <c r="Q3085" s="244">
        <v>6084.93</v>
      </c>
      <c r="R3085" s="104"/>
      <c r="S3085" s="235" t="s">
        <v>34755</v>
      </c>
      <c r="T3085" s="236">
        <v>513.79</v>
      </c>
      <c r="V3085" s="266" t="s">
        <v>41551</v>
      </c>
      <c r="W3085" s="267">
        <v>58427.07</v>
      </c>
      <c r="Y3085" s="245" t="s">
        <v>9267</v>
      </c>
      <c r="Z3085" s="246">
        <v>242559</v>
      </c>
    </row>
    <row r="3086" spans="1:26" ht="14.5" x14ac:dyDescent="0.35">
      <c r="A3086" s="259" t="s">
        <v>40023</v>
      </c>
      <c r="B3086" s="259"/>
      <c r="C3086" s="260">
        <v>73538.94</v>
      </c>
      <c r="E3086" s="239" t="s">
        <v>5022</v>
      </c>
      <c r="F3086" s="239"/>
      <c r="G3086" s="240">
        <v>998</v>
      </c>
      <c r="M3086" s="261" t="s">
        <v>56004</v>
      </c>
      <c r="N3086" s="262">
        <v>2539.73</v>
      </c>
      <c r="P3086" s="243" t="s">
        <v>19499</v>
      </c>
      <c r="Q3086" s="244">
        <v>1089.48</v>
      </c>
      <c r="R3086" s="104"/>
      <c r="S3086" s="235" t="s">
        <v>34756</v>
      </c>
      <c r="T3086" s="236">
        <v>1189.43</v>
      </c>
      <c r="V3086" s="266" t="s">
        <v>41556</v>
      </c>
      <c r="W3086" s="267">
        <v>73538.94</v>
      </c>
      <c r="Y3086" s="245" t="s">
        <v>9434</v>
      </c>
      <c r="Z3086" s="246">
        <v>1276054.06</v>
      </c>
    </row>
    <row r="3087" spans="1:26" ht="14.5" x14ac:dyDescent="0.35">
      <c r="A3087" s="259" t="s">
        <v>40028</v>
      </c>
      <c r="B3087" s="259"/>
      <c r="C3087" s="260">
        <v>592.83000000000004</v>
      </c>
      <c r="E3087" s="239" t="s">
        <v>3578</v>
      </c>
      <c r="F3087" s="239"/>
      <c r="G3087" s="240">
        <v>9168</v>
      </c>
      <c r="M3087" s="261" t="s">
        <v>56005</v>
      </c>
      <c r="N3087" s="262">
        <v>7842.13</v>
      </c>
      <c r="P3087" s="243" t="s">
        <v>19500</v>
      </c>
      <c r="Q3087" s="244">
        <v>3811.08</v>
      </c>
      <c r="R3087" s="104"/>
      <c r="S3087" s="235" t="s">
        <v>34757</v>
      </c>
      <c r="T3087" s="236">
        <v>229.5</v>
      </c>
      <c r="V3087" s="266" t="s">
        <v>40248</v>
      </c>
      <c r="W3087" s="267">
        <v>592.83000000000004</v>
      </c>
      <c r="Y3087" s="245" t="s">
        <v>9648</v>
      </c>
      <c r="Z3087" s="246">
        <v>37560</v>
      </c>
    </row>
    <row r="3088" spans="1:26" ht="14.5" x14ac:dyDescent="0.35">
      <c r="A3088" s="259" t="s">
        <v>40030</v>
      </c>
      <c r="B3088" s="259"/>
      <c r="C3088" s="260">
        <v>182.01</v>
      </c>
      <c r="E3088" s="239" t="s">
        <v>4893</v>
      </c>
      <c r="F3088" s="239"/>
      <c r="G3088" s="240">
        <v>154524.39000000001</v>
      </c>
      <c r="M3088" s="261" t="s">
        <v>56006</v>
      </c>
      <c r="N3088" s="262">
        <v>24057.34</v>
      </c>
      <c r="P3088" s="243" t="s">
        <v>15185</v>
      </c>
      <c r="Q3088" s="244">
        <v>8749.77</v>
      </c>
      <c r="R3088" s="104"/>
      <c r="S3088" s="235" t="s">
        <v>34758</v>
      </c>
      <c r="T3088" s="236">
        <v>17273.73</v>
      </c>
      <c r="V3088" s="266" t="s">
        <v>40258</v>
      </c>
      <c r="W3088" s="267">
        <v>182.01</v>
      </c>
      <c r="Y3088" s="245" t="s">
        <v>9936</v>
      </c>
      <c r="Z3088" s="246">
        <v>196755.45</v>
      </c>
    </row>
    <row r="3089" spans="1:26" ht="14.5" x14ac:dyDescent="0.35">
      <c r="A3089" s="259" t="s">
        <v>40032</v>
      </c>
      <c r="B3089" s="259"/>
      <c r="C3089" s="260">
        <v>13915.46</v>
      </c>
      <c r="E3089" s="239" t="s">
        <v>3579</v>
      </c>
      <c r="F3089" s="239"/>
      <c r="G3089" s="240">
        <v>6987.5</v>
      </c>
      <c r="M3089" s="261" t="s">
        <v>56007</v>
      </c>
      <c r="N3089" s="262">
        <v>607.04999999999995</v>
      </c>
      <c r="P3089" s="243" t="s">
        <v>15186</v>
      </c>
      <c r="Q3089" s="244">
        <v>24346.84</v>
      </c>
      <c r="R3089" s="104"/>
      <c r="S3089" s="235" t="s">
        <v>34759</v>
      </c>
      <c r="T3089" s="236">
        <v>6945.97</v>
      </c>
      <c r="V3089" s="266" t="s">
        <v>40268</v>
      </c>
      <c r="W3089" s="267">
        <v>13915.46</v>
      </c>
      <c r="Y3089" s="245" t="s">
        <v>10247</v>
      </c>
      <c r="Z3089" s="246">
        <v>2112702.42</v>
      </c>
    </row>
    <row r="3090" spans="1:26" ht="14.5" x14ac:dyDescent="0.35">
      <c r="A3090" s="259" t="s">
        <v>40035</v>
      </c>
      <c r="B3090" s="259"/>
      <c r="C3090" s="260">
        <v>6229.81</v>
      </c>
      <c r="E3090" s="239" t="s">
        <v>4894</v>
      </c>
      <c r="F3090" s="239"/>
      <c r="G3090" s="240">
        <v>6963.11</v>
      </c>
      <c r="M3090" s="261" t="s">
        <v>56008</v>
      </c>
      <c r="N3090" s="262">
        <v>6584.04</v>
      </c>
      <c r="P3090" s="243" t="s">
        <v>19501</v>
      </c>
      <c r="Q3090" s="244">
        <v>89645.03</v>
      </c>
      <c r="R3090" s="104"/>
      <c r="S3090" s="235" t="s">
        <v>34760</v>
      </c>
      <c r="T3090" s="236">
        <v>36182.120000000003</v>
      </c>
      <c r="V3090" s="266" t="s">
        <v>40294</v>
      </c>
      <c r="W3090" s="267">
        <v>6229.81</v>
      </c>
      <c r="Y3090" s="245" t="s">
        <v>10478</v>
      </c>
      <c r="Z3090" s="246">
        <v>110701.19</v>
      </c>
    </row>
    <row r="3091" spans="1:26" ht="14.5" x14ac:dyDescent="0.35">
      <c r="A3091" s="259" t="s">
        <v>40037</v>
      </c>
      <c r="B3091" s="259"/>
      <c r="C3091" s="260">
        <v>40940.839999999997</v>
      </c>
      <c r="E3091" s="239" t="s">
        <v>3580</v>
      </c>
      <c r="F3091" s="239"/>
      <c r="G3091" s="240">
        <v>2566</v>
      </c>
      <c r="M3091" s="261" t="s">
        <v>56009</v>
      </c>
      <c r="N3091" s="262">
        <v>12.56</v>
      </c>
      <c r="P3091" s="243" t="s">
        <v>19502</v>
      </c>
      <c r="Q3091" s="244">
        <v>7911.31</v>
      </c>
      <c r="R3091" s="104"/>
      <c r="S3091" s="235" t="s">
        <v>34761</v>
      </c>
      <c r="T3091" s="236">
        <v>6972.55</v>
      </c>
      <c r="V3091" s="266" t="s">
        <v>40306</v>
      </c>
      <c r="W3091" s="267">
        <v>40940.839999999997</v>
      </c>
      <c r="Y3091" s="245" t="s">
        <v>12716</v>
      </c>
      <c r="Z3091" s="246">
        <v>33354</v>
      </c>
    </row>
    <row r="3092" spans="1:26" ht="14.5" x14ac:dyDescent="0.35">
      <c r="A3092" s="259" t="s">
        <v>40040</v>
      </c>
      <c r="B3092" s="259"/>
      <c r="C3092" s="260">
        <v>34881.089999999997</v>
      </c>
      <c r="E3092" s="239" t="s">
        <v>5024</v>
      </c>
      <c r="F3092" s="239"/>
      <c r="G3092" s="240">
        <v>1361.95</v>
      </c>
      <c r="M3092" s="261" t="s">
        <v>41722</v>
      </c>
      <c r="N3092" s="262">
        <v>7398.09</v>
      </c>
      <c r="P3092" s="243" t="s">
        <v>19503</v>
      </c>
      <c r="Q3092" s="244">
        <v>151023</v>
      </c>
      <c r="R3092" s="104"/>
      <c r="S3092" s="235" t="s">
        <v>16219</v>
      </c>
      <c r="T3092" s="236">
        <v>1737.75</v>
      </c>
      <c r="V3092" s="266" t="s">
        <v>40319</v>
      </c>
      <c r="W3092" s="267">
        <v>34881.089999999997</v>
      </c>
      <c r="Y3092" s="245" t="s">
        <v>10840</v>
      </c>
      <c r="Z3092" s="246">
        <v>5728012.1299999999</v>
      </c>
    </row>
    <row r="3093" spans="1:26" ht="14.5" x14ac:dyDescent="0.35">
      <c r="A3093" s="259" t="s">
        <v>40041</v>
      </c>
      <c r="B3093" s="259"/>
      <c r="C3093" s="260">
        <v>35246</v>
      </c>
      <c r="E3093" s="239" t="s">
        <v>3581</v>
      </c>
      <c r="F3093" s="239"/>
      <c r="G3093" s="240">
        <v>4192</v>
      </c>
      <c r="M3093" s="261" t="s">
        <v>36681</v>
      </c>
      <c r="N3093" s="262">
        <v>33655.199999999997</v>
      </c>
      <c r="P3093" s="243" t="s">
        <v>19504</v>
      </c>
      <c r="Q3093" s="244">
        <v>214.46</v>
      </c>
      <c r="R3093" s="104"/>
      <c r="S3093" s="235" t="s">
        <v>16220</v>
      </c>
      <c r="T3093" s="236">
        <v>17873.55</v>
      </c>
      <c r="V3093" s="266" t="s">
        <v>40324</v>
      </c>
      <c r="W3093" s="267">
        <v>35246</v>
      </c>
      <c r="Y3093" s="245" t="s">
        <v>7658</v>
      </c>
      <c r="Z3093" s="246">
        <v>251935</v>
      </c>
    </row>
    <row r="3094" spans="1:26" ht="14.5" x14ac:dyDescent="0.35">
      <c r="A3094" s="259" t="s">
        <v>40042</v>
      </c>
      <c r="B3094" s="259"/>
      <c r="C3094" s="260">
        <v>921</v>
      </c>
      <c r="E3094" s="239" t="s">
        <v>3582</v>
      </c>
      <c r="F3094" s="239"/>
      <c r="G3094" s="240">
        <v>11584</v>
      </c>
      <c r="M3094" s="261" t="s">
        <v>36682</v>
      </c>
      <c r="N3094" s="262">
        <v>746189.89</v>
      </c>
      <c r="P3094" s="243" t="s">
        <v>19505</v>
      </c>
      <c r="Q3094" s="244">
        <v>7963.55</v>
      </c>
      <c r="R3094" s="104"/>
      <c r="S3094" s="235" t="s">
        <v>16221</v>
      </c>
      <c r="T3094" s="236">
        <v>7609.06</v>
      </c>
      <c r="V3094" s="266" t="s">
        <v>40328</v>
      </c>
      <c r="W3094" s="267">
        <v>921</v>
      </c>
      <c r="Y3094" s="245" t="s">
        <v>8060</v>
      </c>
      <c r="Z3094" s="246">
        <v>8678</v>
      </c>
    </row>
    <row r="3095" spans="1:26" ht="14.5" x14ac:dyDescent="0.35">
      <c r="A3095" s="259" t="s">
        <v>40044</v>
      </c>
      <c r="B3095" s="259"/>
      <c r="C3095" s="260">
        <v>34787.46</v>
      </c>
      <c r="E3095" s="239" t="s">
        <v>3583</v>
      </c>
      <c r="F3095" s="239"/>
      <c r="G3095" s="240">
        <v>2852</v>
      </c>
      <c r="M3095" s="261" t="s">
        <v>36683</v>
      </c>
      <c r="N3095" s="262">
        <v>699.03</v>
      </c>
      <c r="P3095" s="243" t="s">
        <v>19506</v>
      </c>
      <c r="Q3095" s="244">
        <v>5120</v>
      </c>
      <c r="R3095" s="104"/>
      <c r="S3095" s="235" t="s">
        <v>16222</v>
      </c>
      <c r="T3095" s="236">
        <v>4400</v>
      </c>
      <c r="V3095" s="266" t="s">
        <v>40347</v>
      </c>
      <c r="W3095" s="267">
        <v>34787.46</v>
      </c>
      <c r="Y3095" s="245" t="s">
        <v>8340</v>
      </c>
      <c r="Z3095" s="246">
        <v>96334</v>
      </c>
    </row>
    <row r="3096" spans="1:26" ht="14.5" x14ac:dyDescent="0.35">
      <c r="A3096" s="259" t="s">
        <v>40047</v>
      </c>
      <c r="B3096" s="259"/>
      <c r="C3096" s="260">
        <v>4573.1899999999996</v>
      </c>
      <c r="E3096" s="239" t="s">
        <v>4898</v>
      </c>
      <c r="F3096" s="239"/>
      <c r="G3096" s="240">
        <v>167270.12</v>
      </c>
      <c r="M3096" s="261" t="s">
        <v>41723</v>
      </c>
      <c r="N3096" s="262">
        <v>43.13</v>
      </c>
      <c r="P3096" s="243" t="s">
        <v>19507</v>
      </c>
      <c r="Q3096" s="244">
        <v>391.68</v>
      </c>
      <c r="R3096" s="104"/>
      <c r="S3096" s="235" t="s">
        <v>16223</v>
      </c>
      <c r="T3096" s="236">
        <v>2286.09</v>
      </c>
      <c r="V3096" s="266" t="s">
        <v>40361</v>
      </c>
      <c r="W3096" s="267">
        <v>4573.1899999999996</v>
      </c>
      <c r="Y3096" s="245" t="s">
        <v>8506</v>
      </c>
      <c r="Z3096" s="246">
        <v>103775</v>
      </c>
    </row>
    <row r="3097" spans="1:26" ht="14.5" x14ac:dyDescent="0.35">
      <c r="A3097" s="259" t="s">
        <v>40055</v>
      </c>
      <c r="B3097" s="259"/>
      <c r="C3097" s="260">
        <v>14626.65</v>
      </c>
      <c r="E3097" s="239" t="s">
        <v>5026</v>
      </c>
      <c r="F3097" s="239"/>
      <c r="G3097" s="240">
        <v>4805</v>
      </c>
      <c r="M3097" s="261" t="s">
        <v>35231</v>
      </c>
      <c r="N3097" s="262">
        <v>58700.57</v>
      </c>
      <c r="P3097" s="243" t="s">
        <v>19508</v>
      </c>
      <c r="Q3097" s="244">
        <v>1110.02</v>
      </c>
      <c r="R3097" s="104"/>
      <c r="S3097" s="235" t="s">
        <v>16224</v>
      </c>
      <c r="T3097" s="236">
        <v>4966.1000000000004</v>
      </c>
      <c r="V3097" s="266" t="s">
        <v>40406</v>
      </c>
      <c r="W3097" s="267">
        <v>14626.65</v>
      </c>
      <c r="Y3097" s="245" t="s">
        <v>8744</v>
      </c>
      <c r="Z3097" s="246">
        <v>12861</v>
      </c>
    </row>
    <row r="3098" spans="1:26" ht="14.5" x14ac:dyDescent="0.35">
      <c r="A3098" s="259" t="s">
        <v>40057</v>
      </c>
      <c r="B3098" s="259"/>
      <c r="C3098" s="260">
        <v>8073.79</v>
      </c>
      <c r="E3098" s="239" t="s">
        <v>5027</v>
      </c>
      <c r="F3098" s="239"/>
      <c r="G3098" s="240">
        <v>609.28</v>
      </c>
      <c r="M3098" s="261" t="s">
        <v>35232</v>
      </c>
      <c r="N3098" s="262">
        <v>1374992.71</v>
      </c>
      <c r="P3098" s="243" t="s">
        <v>19509</v>
      </c>
      <c r="Q3098" s="244">
        <v>178.32</v>
      </c>
      <c r="R3098" s="104"/>
      <c r="S3098" s="235" t="s">
        <v>30167</v>
      </c>
      <c r="T3098" s="236">
        <v>229.5</v>
      </c>
      <c r="V3098" s="266" t="s">
        <v>40416</v>
      </c>
      <c r="W3098" s="267">
        <v>8073.79</v>
      </c>
      <c r="Y3098" s="245" t="s">
        <v>8990</v>
      </c>
      <c r="Z3098" s="246">
        <v>37705</v>
      </c>
    </row>
    <row r="3099" spans="1:26" ht="14.5" x14ac:dyDescent="0.35">
      <c r="A3099" s="259" t="s">
        <v>40058</v>
      </c>
      <c r="B3099" s="259"/>
      <c r="C3099" s="260">
        <v>35783</v>
      </c>
      <c r="E3099" s="239" t="s">
        <v>3584</v>
      </c>
      <c r="F3099" s="239"/>
      <c r="G3099" s="240">
        <v>8542.85</v>
      </c>
      <c r="M3099" s="261" t="s">
        <v>51148</v>
      </c>
      <c r="N3099" s="262">
        <v>36590.660000000003</v>
      </c>
      <c r="P3099" s="243" t="s">
        <v>19510</v>
      </c>
      <c r="Q3099" s="244">
        <v>12150</v>
      </c>
      <c r="R3099" s="104"/>
      <c r="S3099" s="235" t="s">
        <v>16225</v>
      </c>
      <c r="T3099" s="236">
        <v>19011.48</v>
      </c>
      <c r="V3099" s="266" t="s">
        <v>40421</v>
      </c>
      <c r="W3099" s="267">
        <v>35783</v>
      </c>
      <c r="Y3099" s="245" t="s">
        <v>9268</v>
      </c>
      <c r="Z3099" s="246">
        <v>40651</v>
      </c>
    </row>
    <row r="3100" spans="1:26" ht="14.5" x14ac:dyDescent="0.35">
      <c r="A3100" s="259" t="s">
        <v>40060</v>
      </c>
      <c r="B3100" s="259"/>
      <c r="C3100" s="260">
        <v>29894</v>
      </c>
      <c r="E3100" s="239" t="s">
        <v>3585</v>
      </c>
      <c r="F3100" s="239"/>
      <c r="G3100" s="240">
        <v>4048.72</v>
      </c>
      <c r="M3100" s="261" t="s">
        <v>36684</v>
      </c>
      <c r="N3100" s="262">
        <v>504.86</v>
      </c>
      <c r="P3100" s="243" t="s">
        <v>19511</v>
      </c>
      <c r="Q3100" s="244">
        <v>7563</v>
      </c>
      <c r="R3100" s="104"/>
      <c r="S3100" s="235" t="s">
        <v>30169</v>
      </c>
      <c r="T3100" s="236">
        <v>6945.97</v>
      </c>
      <c r="V3100" s="266" t="s">
        <v>40436</v>
      </c>
      <c r="W3100" s="267">
        <v>29894</v>
      </c>
      <c r="Y3100" s="245" t="s">
        <v>9435</v>
      </c>
      <c r="Z3100" s="246">
        <v>614668</v>
      </c>
    </row>
    <row r="3101" spans="1:26" ht="14.5" x14ac:dyDescent="0.35">
      <c r="A3101" s="259" t="s">
        <v>40064</v>
      </c>
      <c r="B3101" s="259"/>
      <c r="C3101" s="260">
        <v>86208.53</v>
      </c>
      <c r="E3101" s="239" t="s">
        <v>3586</v>
      </c>
      <c r="F3101" s="239"/>
      <c r="G3101" s="240">
        <v>11677</v>
      </c>
      <c r="M3101" s="261" t="s">
        <v>35233</v>
      </c>
      <c r="N3101" s="262">
        <v>169477.78</v>
      </c>
      <c r="P3101" s="243" t="s">
        <v>19512</v>
      </c>
      <c r="Q3101" s="244">
        <v>14495</v>
      </c>
      <c r="R3101" s="104"/>
      <c r="S3101" s="235" t="s">
        <v>30173</v>
      </c>
      <c r="T3101" s="236">
        <v>36182.120000000003</v>
      </c>
      <c r="V3101" s="266" t="s">
        <v>40457</v>
      </c>
      <c r="W3101" s="267">
        <v>86208.53</v>
      </c>
      <c r="Y3101" s="245" t="s">
        <v>9649</v>
      </c>
      <c r="Z3101" s="246">
        <v>10548</v>
      </c>
    </row>
    <row r="3102" spans="1:26" ht="14.5" x14ac:dyDescent="0.35">
      <c r="A3102" s="259" t="s">
        <v>40065</v>
      </c>
      <c r="B3102" s="259"/>
      <c r="C3102" s="260">
        <v>3878.69</v>
      </c>
      <c r="E3102" s="239" t="s">
        <v>3587</v>
      </c>
      <c r="F3102" s="239"/>
      <c r="G3102" s="240">
        <v>5692</v>
      </c>
      <c r="M3102" s="261" t="s">
        <v>35234</v>
      </c>
      <c r="N3102" s="262">
        <v>187547.1</v>
      </c>
      <c r="P3102" s="243" t="s">
        <v>19513</v>
      </c>
      <c r="Q3102" s="244">
        <v>2616.96</v>
      </c>
      <c r="R3102" s="104"/>
      <c r="S3102" s="235" t="s">
        <v>34762</v>
      </c>
      <c r="T3102" s="236">
        <v>6972.55</v>
      </c>
      <c r="V3102" s="266" t="s">
        <v>40461</v>
      </c>
      <c r="W3102" s="267">
        <v>3878.69</v>
      </c>
      <c r="Y3102" s="245" t="s">
        <v>10049</v>
      </c>
      <c r="Z3102" s="246">
        <v>12571</v>
      </c>
    </row>
    <row r="3103" spans="1:26" ht="14.5" x14ac:dyDescent="0.35">
      <c r="A3103" s="259" t="s">
        <v>40068</v>
      </c>
      <c r="B3103" s="259"/>
      <c r="C3103" s="260">
        <v>944.1</v>
      </c>
      <c r="E3103" s="239" t="s">
        <v>4912</v>
      </c>
      <c r="F3103" s="239"/>
      <c r="G3103" s="240">
        <v>13972</v>
      </c>
      <c r="M3103" s="261" t="s">
        <v>36685</v>
      </c>
      <c r="N3103" s="262">
        <v>115565.57</v>
      </c>
      <c r="P3103" s="243" t="s">
        <v>19514</v>
      </c>
      <c r="Q3103" s="244">
        <v>2598.4299999999998</v>
      </c>
      <c r="R3103" s="104"/>
      <c r="S3103" s="235" t="s">
        <v>34763</v>
      </c>
      <c r="T3103" s="236">
        <v>1648.52</v>
      </c>
      <c r="V3103" s="266" t="s">
        <v>40479</v>
      </c>
      <c r="W3103" s="267">
        <v>944.1</v>
      </c>
      <c r="Y3103" s="245" t="s">
        <v>10248</v>
      </c>
      <c r="Z3103" s="246">
        <v>484812.62</v>
      </c>
    </row>
    <row r="3104" spans="1:26" ht="14.5" x14ac:dyDescent="0.35">
      <c r="A3104" s="259" t="s">
        <v>40070</v>
      </c>
      <c r="B3104" s="259"/>
      <c r="C3104" s="260">
        <v>19367.599999999999</v>
      </c>
      <c r="E3104" s="239" t="s">
        <v>3588</v>
      </c>
      <c r="F3104" s="239"/>
      <c r="G3104" s="240">
        <v>4500</v>
      </c>
      <c r="M3104" s="261" t="s">
        <v>47667</v>
      </c>
      <c r="N3104" s="262">
        <v>18961.900000000001</v>
      </c>
      <c r="P3104" s="243" t="s">
        <v>19515</v>
      </c>
      <c r="Q3104" s="244">
        <v>59663.199999999997</v>
      </c>
      <c r="R3104" s="104"/>
      <c r="S3104" s="235" t="s">
        <v>34764</v>
      </c>
      <c r="T3104" s="236">
        <v>2397.9899999999998</v>
      </c>
      <c r="V3104" s="266" t="s">
        <v>40489</v>
      </c>
      <c r="W3104" s="267">
        <v>19367.599999999999</v>
      </c>
      <c r="Y3104" s="245" t="s">
        <v>12717</v>
      </c>
      <c r="Z3104" s="246">
        <v>17741.07</v>
      </c>
    </row>
    <row r="3105" spans="1:26" ht="14.5" x14ac:dyDescent="0.35">
      <c r="A3105" s="259" t="s">
        <v>40071</v>
      </c>
      <c r="B3105" s="259"/>
      <c r="C3105" s="260">
        <v>13918</v>
      </c>
      <c r="E3105" s="239" t="s">
        <v>3589</v>
      </c>
      <c r="F3105" s="239"/>
      <c r="G3105" s="240">
        <v>13829.05</v>
      </c>
      <c r="M3105" s="261" t="s">
        <v>19610</v>
      </c>
      <c r="N3105" s="262">
        <v>204763.6</v>
      </c>
      <c r="P3105" s="243" t="s">
        <v>19516</v>
      </c>
      <c r="Q3105" s="244">
        <v>137783.20000000001</v>
      </c>
      <c r="R3105" s="104"/>
      <c r="S3105" s="235" t="s">
        <v>34765</v>
      </c>
      <c r="T3105" s="236">
        <v>680.26</v>
      </c>
      <c r="V3105" s="266" t="s">
        <v>40500</v>
      </c>
      <c r="W3105" s="267">
        <v>13918</v>
      </c>
      <c r="Y3105" s="245" t="s">
        <v>13270</v>
      </c>
      <c r="Z3105" s="246">
        <v>985028.25</v>
      </c>
    </row>
    <row r="3106" spans="1:26" ht="14.5" x14ac:dyDescent="0.35">
      <c r="A3106" s="259" t="s">
        <v>40072</v>
      </c>
      <c r="B3106" s="259"/>
      <c r="C3106" s="260">
        <v>18851.900000000001</v>
      </c>
      <c r="E3106" s="239" t="s">
        <v>3590</v>
      </c>
      <c r="F3106" s="239"/>
      <c r="G3106" s="240">
        <v>14102</v>
      </c>
      <c r="M3106" s="261" t="s">
        <v>41724</v>
      </c>
      <c r="N3106" s="262">
        <v>76439.06</v>
      </c>
      <c r="P3106" s="243" t="s">
        <v>19517</v>
      </c>
      <c r="Q3106" s="244">
        <v>10540.35</v>
      </c>
      <c r="R3106" s="104"/>
      <c r="S3106" s="235" t="s">
        <v>34766</v>
      </c>
      <c r="T3106" s="236">
        <v>838.67</v>
      </c>
      <c r="V3106" s="266" t="s">
        <v>40508</v>
      </c>
      <c r="W3106" s="267">
        <v>18851.900000000001</v>
      </c>
      <c r="Y3106" s="245" t="s">
        <v>13989</v>
      </c>
      <c r="Z3106" s="246">
        <v>19474</v>
      </c>
    </row>
    <row r="3107" spans="1:26" ht="14.5" x14ac:dyDescent="0.35">
      <c r="A3107" s="259" t="s">
        <v>40077</v>
      </c>
      <c r="B3107" s="259"/>
      <c r="C3107" s="260">
        <v>5365.04</v>
      </c>
      <c r="E3107" s="239" t="s">
        <v>5032</v>
      </c>
      <c r="F3107" s="239"/>
      <c r="G3107" s="240">
        <v>2499</v>
      </c>
      <c r="M3107" s="261" t="s">
        <v>47668</v>
      </c>
      <c r="N3107" s="262">
        <v>38680.76</v>
      </c>
      <c r="P3107" s="243" t="s">
        <v>19518</v>
      </c>
      <c r="Q3107" s="244">
        <v>3994.35</v>
      </c>
      <c r="R3107" s="104"/>
      <c r="S3107" s="235" t="s">
        <v>34767</v>
      </c>
      <c r="T3107" s="236">
        <v>1464.55</v>
      </c>
      <c r="V3107" s="266" t="s">
        <v>40535</v>
      </c>
      <c r="W3107" s="267">
        <v>5365.04</v>
      </c>
      <c r="Y3107" s="245" t="s">
        <v>10841</v>
      </c>
      <c r="Z3107" s="246">
        <v>2696781.94</v>
      </c>
    </row>
    <row r="3108" spans="1:26" ht="14.5" x14ac:dyDescent="0.35">
      <c r="A3108" s="259" t="s">
        <v>40079</v>
      </c>
      <c r="B3108" s="259"/>
      <c r="C3108" s="260">
        <v>738.11</v>
      </c>
      <c r="E3108" s="239" t="s">
        <v>3591</v>
      </c>
      <c r="F3108" s="239"/>
      <c r="G3108" s="240">
        <v>1625</v>
      </c>
      <c r="M3108" s="261" t="s">
        <v>51149</v>
      </c>
      <c r="N3108" s="262">
        <v>-1214.22</v>
      </c>
      <c r="P3108" s="243" t="s">
        <v>19519</v>
      </c>
      <c r="Q3108" s="244">
        <v>137783.20000000001</v>
      </c>
      <c r="R3108" s="104"/>
      <c r="S3108" s="235" t="s">
        <v>30196</v>
      </c>
      <c r="T3108" s="236">
        <v>1648.52</v>
      </c>
      <c r="V3108" s="266" t="s">
        <v>40545</v>
      </c>
      <c r="W3108" s="267">
        <v>738.11</v>
      </c>
      <c r="Y3108" s="245" t="s">
        <v>7659</v>
      </c>
      <c r="Z3108" s="246">
        <v>43608</v>
      </c>
    </row>
    <row r="3109" spans="1:26" ht="14.5" x14ac:dyDescent="0.35">
      <c r="A3109" s="259" t="s">
        <v>40083</v>
      </c>
      <c r="B3109" s="259"/>
      <c r="C3109" s="260">
        <v>2486</v>
      </c>
      <c r="E3109" s="239" t="s">
        <v>3592</v>
      </c>
      <c r="F3109" s="239"/>
      <c r="G3109" s="240">
        <v>34900.269999999997</v>
      </c>
      <c r="M3109" s="261" t="s">
        <v>19611</v>
      </c>
      <c r="N3109" s="262">
        <v>1319975.82</v>
      </c>
      <c r="P3109" s="243" t="s">
        <v>19520</v>
      </c>
      <c r="Q3109" s="244">
        <v>14100</v>
      </c>
      <c r="R3109" s="104"/>
      <c r="S3109" s="235" t="s">
        <v>30197</v>
      </c>
      <c r="T3109" s="236">
        <v>2397.9899999999998</v>
      </c>
      <c r="V3109" s="266" t="s">
        <v>40575</v>
      </c>
      <c r="W3109" s="267">
        <v>2486</v>
      </c>
      <c r="Y3109" s="245" t="s">
        <v>11533</v>
      </c>
      <c r="Z3109" s="246">
        <v>3181.48</v>
      </c>
    </row>
    <row r="3110" spans="1:26" ht="14.5" x14ac:dyDescent="0.35">
      <c r="A3110" s="259" t="s">
        <v>40086</v>
      </c>
      <c r="B3110" s="259"/>
      <c r="C3110" s="260">
        <v>10269</v>
      </c>
      <c r="E3110" s="239" t="s">
        <v>3593</v>
      </c>
      <c r="F3110" s="239"/>
      <c r="G3110" s="240">
        <v>2300</v>
      </c>
      <c r="M3110" s="261" t="s">
        <v>36686</v>
      </c>
      <c r="N3110" s="262">
        <v>365868.7</v>
      </c>
      <c r="P3110" s="243" t="s">
        <v>19521</v>
      </c>
      <c r="Q3110" s="244">
        <v>12150</v>
      </c>
      <c r="R3110" s="104"/>
      <c r="S3110" s="235" t="s">
        <v>34768</v>
      </c>
      <c r="T3110" s="236">
        <v>680.26</v>
      </c>
      <c r="V3110" s="266" t="s">
        <v>40605</v>
      </c>
      <c r="W3110" s="267">
        <v>10269</v>
      </c>
      <c r="Y3110" s="245" t="s">
        <v>8341</v>
      </c>
      <c r="Z3110" s="246">
        <v>33245</v>
      </c>
    </row>
    <row r="3111" spans="1:26" ht="14.5" x14ac:dyDescent="0.35">
      <c r="A3111" s="259" t="s">
        <v>40088</v>
      </c>
      <c r="B3111" s="259"/>
      <c r="C3111" s="260">
        <v>1135.68</v>
      </c>
      <c r="E3111" s="239" t="s">
        <v>5036</v>
      </c>
      <c r="F3111" s="239"/>
      <c r="G3111" s="240">
        <v>731</v>
      </c>
      <c r="M3111" s="261" t="s">
        <v>41725</v>
      </c>
      <c r="N3111" s="262">
        <v>16720.25</v>
      </c>
      <c r="P3111" s="243" t="s">
        <v>19522</v>
      </c>
      <c r="Q3111" s="244">
        <v>7038.85</v>
      </c>
      <c r="R3111" s="104"/>
      <c r="S3111" s="235" t="s">
        <v>30198</v>
      </c>
      <c r="T3111" s="236">
        <v>838.67</v>
      </c>
      <c r="V3111" s="266" t="s">
        <v>40641</v>
      </c>
      <c r="W3111" s="267">
        <v>1135.68</v>
      </c>
      <c r="Y3111" s="245" t="s">
        <v>8745</v>
      </c>
      <c r="Z3111" s="246">
        <v>5544</v>
      </c>
    </row>
    <row r="3112" spans="1:26" ht="14.5" x14ac:dyDescent="0.35">
      <c r="A3112" s="259" t="s">
        <v>40092</v>
      </c>
      <c r="B3112" s="259"/>
      <c r="C3112" s="260">
        <v>3867</v>
      </c>
      <c r="E3112" s="239" t="s">
        <v>5037</v>
      </c>
      <c r="F3112" s="239"/>
      <c r="G3112" s="240">
        <v>2507.15</v>
      </c>
      <c r="M3112" s="261" t="s">
        <v>47669</v>
      </c>
      <c r="N3112" s="262">
        <v>74400</v>
      </c>
      <c r="P3112" s="243" t="s">
        <v>15187</v>
      </c>
      <c r="Q3112" s="244">
        <v>19885.45</v>
      </c>
      <c r="R3112" s="104"/>
      <c r="S3112" s="235" t="s">
        <v>30199</v>
      </c>
      <c r="T3112" s="236">
        <v>1464.55</v>
      </c>
      <c r="V3112" s="266" t="s">
        <v>40662</v>
      </c>
      <c r="W3112" s="267">
        <v>3867</v>
      </c>
      <c r="Y3112" s="245" t="s">
        <v>9085</v>
      </c>
      <c r="Z3112" s="246">
        <v>15056</v>
      </c>
    </row>
    <row r="3113" spans="1:26" ht="14.5" x14ac:dyDescent="0.35">
      <c r="A3113" s="259" t="s">
        <v>40093</v>
      </c>
      <c r="B3113" s="259"/>
      <c r="C3113" s="260">
        <v>12732</v>
      </c>
      <c r="E3113" s="239" t="s">
        <v>5038</v>
      </c>
      <c r="F3113" s="239"/>
      <c r="G3113" s="240">
        <v>8569</v>
      </c>
      <c r="M3113" s="261" t="s">
        <v>47670</v>
      </c>
      <c r="N3113" s="262">
        <v>5691.75</v>
      </c>
      <c r="P3113" s="243" t="s">
        <v>15188</v>
      </c>
      <c r="Q3113" s="244">
        <v>14495</v>
      </c>
      <c r="R3113" s="104"/>
      <c r="S3113" s="235" t="s">
        <v>16226</v>
      </c>
      <c r="T3113" s="236">
        <v>47860.58</v>
      </c>
      <c r="V3113" s="266" t="s">
        <v>40674</v>
      </c>
      <c r="W3113" s="267">
        <v>12732</v>
      </c>
      <c r="Y3113" s="245" t="s">
        <v>9436</v>
      </c>
      <c r="Z3113" s="246">
        <v>82633</v>
      </c>
    </row>
    <row r="3114" spans="1:26" ht="14.5" x14ac:dyDescent="0.35">
      <c r="A3114" s="259" t="s">
        <v>40094</v>
      </c>
      <c r="B3114" s="259"/>
      <c r="C3114" s="260">
        <v>7438.91</v>
      </c>
      <c r="E3114" s="239" t="s">
        <v>5039</v>
      </c>
      <c r="F3114" s="239"/>
      <c r="G3114" s="240">
        <v>3999</v>
      </c>
      <c r="M3114" s="261" t="s">
        <v>47671</v>
      </c>
      <c r="N3114" s="262">
        <v>14721.91</v>
      </c>
      <c r="P3114" s="243" t="s">
        <v>19523</v>
      </c>
      <c r="Q3114" s="244">
        <v>5440.75</v>
      </c>
      <c r="R3114" s="104"/>
      <c r="S3114" s="235" t="s">
        <v>16227</v>
      </c>
      <c r="T3114" s="236">
        <v>23519.58</v>
      </c>
      <c r="V3114" s="266" t="s">
        <v>40679</v>
      </c>
      <c r="W3114" s="267">
        <v>7438.91</v>
      </c>
      <c r="Y3114" s="245" t="s">
        <v>9937</v>
      </c>
      <c r="Z3114" s="246">
        <v>47088</v>
      </c>
    </row>
    <row r="3115" spans="1:26" ht="14.5" x14ac:dyDescent="0.35">
      <c r="A3115" s="259" t="s">
        <v>40098</v>
      </c>
      <c r="B3115" s="259"/>
      <c r="C3115" s="260">
        <v>245865</v>
      </c>
      <c r="E3115" s="239" t="s">
        <v>5041</v>
      </c>
      <c r="F3115" s="239"/>
      <c r="G3115" s="240">
        <v>4862</v>
      </c>
      <c r="M3115" s="261" t="s">
        <v>56010</v>
      </c>
      <c r="N3115" s="262">
        <v>3586.34</v>
      </c>
      <c r="P3115" s="243" t="s">
        <v>19524</v>
      </c>
      <c r="Q3115" s="244">
        <v>32300</v>
      </c>
      <c r="R3115" s="104"/>
      <c r="S3115" s="235" t="s">
        <v>16228</v>
      </c>
      <c r="T3115" s="236">
        <v>32612.5</v>
      </c>
      <c r="V3115" s="266" t="s">
        <v>40701</v>
      </c>
      <c r="W3115" s="267">
        <v>245865</v>
      </c>
      <c r="Y3115" s="245" t="s">
        <v>10249</v>
      </c>
      <c r="Z3115" s="246">
        <v>102224</v>
      </c>
    </row>
    <row r="3116" spans="1:26" ht="14.5" x14ac:dyDescent="0.35">
      <c r="A3116" s="259" t="s">
        <v>40105</v>
      </c>
      <c r="B3116" s="259"/>
      <c r="C3116" s="260">
        <v>1415</v>
      </c>
      <c r="E3116" s="239" t="s">
        <v>5042</v>
      </c>
      <c r="F3116" s="239"/>
      <c r="G3116" s="240">
        <v>1019</v>
      </c>
      <c r="M3116" s="261" t="s">
        <v>56011</v>
      </c>
      <c r="N3116" s="262">
        <v>13438</v>
      </c>
      <c r="P3116" s="243" t="s">
        <v>15189</v>
      </c>
      <c r="Q3116" s="244">
        <v>4906.3599999999997</v>
      </c>
      <c r="R3116" s="104"/>
      <c r="S3116" s="235" t="s">
        <v>16229</v>
      </c>
      <c r="T3116" s="236">
        <v>21308.19</v>
      </c>
      <c r="V3116" s="266" t="s">
        <v>40770</v>
      </c>
      <c r="W3116" s="267">
        <v>1415</v>
      </c>
      <c r="Y3116" s="245" t="s">
        <v>12216</v>
      </c>
      <c r="Z3116" s="246">
        <v>609.28</v>
      </c>
    </row>
    <row r="3117" spans="1:26" ht="14.5" x14ac:dyDescent="0.35">
      <c r="A3117" s="259" t="s">
        <v>40108</v>
      </c>
      <c r="B3117" s="259"/>
      <c r="C3117" s="260">
        <v>23034.33</v>
      </c>
      <c r="E3117" s="239" t="s">
        <v>3594</v>
      </c>
      <c r="F3117" s="239"/>
      <c r="G3117" s="240">
        <v>3657</v>
      </c>
      <c r="M3117" s="261" t="s">
        <v>56012</v>
      </c>
      <c r="N3117" s="262">
        <v>1300</v>
      </c>
      <c r="P3117" s="243" t="s">
        <v>15190</v>
      </c>
      <c r="Q3117" s="244">
        <v>18673.13</v>
      </c>
      <c r="R3117" s="104"/>
      <c r="S3117" s="235" t="s">
        <v>16230</v>
      </c>
      <c r="T3117" s="236">
        <v>9459.15</v>
      </c>
      <c r="V3117" s="266" t="s">
        <v>40787</v>
      </c>
      <c r="W3117" s="267">
        <v>23034.33</v>
      </c>
      <c r="Y3117" s="245" t="s">
        <v>12966</v>
      </c>
      <c r="Z3117" s="246">
        <v>7172.67</v>
      </c>
    </row>
    <row r="3118" spans="1:26" ht="14.5" x14ac:dyDescent="0.35">
      <c r="A3118" s="259" t="s">
        <v>40110</v>
      </c>
      <c r="B3118" s="259"/>
      <c r="C3118" s="260">
        <v>32957.86</v>
      </c>
      <c r="E3118" s="239" t="s">
        <v>5045</v>
      </c>
      <c r="F3118" s="239"/>
      <c r="G3118" s="240">
        <v>5813</v>
      </c>
      <c r="M3118" s="261" t="s">
        <v>56013</v>
      </c>
      <c r="N3118" s="262">
        <v>1127.52</v>
      </c>
      <c r="P3118" s="243" t="s">
        <v>15191</v>
      </c>
      <c r="Q3118" s="244">
        <v>14267.13</v>
      </c>
      <c r="R3118" s="104"/>
      <c r="S3118" s="235" t="s">
        <v>16231</v>
      </c>
      <c r="T3118" s="236">
        <v>16894.650000000001</v>
      </c>
      <c r="V3118" s="266" t="s">
        <v>40796</v>
      </c>
      <c r="W3118" s="267">
        <v>32957.86</v>
      </c>
      <c r="Y3118" s="245" t="s">
        <v>13269</v>
      </c>
      <c r="Z3118" s="246">
        <v>27408.42</v>
      </c>
    </row>
    <row r="3119" spans="1:26" ht="14.5" x14ac:dyDescent="0.35">
      <c r="A3119" s="259" t="s">
        <v>40112</v>
      </c>
      <c r="B3119" s="259"/>
      <c r="C3119" s="260">
        <v>906</v>
      </c>
      <c r="E3119" s="239" t="s">
        <v>5047</v>
      </c>
      <c r="F3119" s="239"/>
      <c r="G3119" s="240">
        <v>5432</v>
      </c>
      <c r="M3119" s="261" t="s">
        <v>56014</v>
      </c>
      <c r="N3119" s="262">
        <v>3382.87</v>
      </c>
      <c r="P3119" s="243" t="s">
        <v>19525</v>
      </c>
      <c r="Q3119" s="244">
        <v>1089.48</v>
      </c>
      <c r="R3119" s="104"/>
      <c r="S3119" s="235" t="s">
        <v>16232</v>
      </c>
      <c r="T3119" s="236">
        <v>532.36</v>
      </c>
      <c r="V3119" s="266" t="s">
        <v>40804</v>
      </c>
      <c r="W3119" s="267">
        <v>906</v>
      </c>
      <c r="Y3119" s="245" t="s">
        <v>10842</v>
      </c>
      <c r="Z3119" s="246">
        <v>367769.85</v>
      </c>
    </row>
    <row r="3120" spans="1:26" ht="14.5" x14ac:dyDescent="0.35">
      <c r="A3120" s="259" t="s">
        <v>40118</v>
      </c>
      <c r="B3120" s="259"/>
      <c r="C3120" s="260">
        <v>1111.96</v>
      </c>
      <c r="E3120" s="239" t="s">
        <v>5048</v>
      </c>
      <c r="F3120" s="239"/>
      <c r="G3120" s="240">
        <v>6494</v>
      </c>
      <c r="M3120" s="261" t="s">
        <v>56015</v>
      </c>
      <c r="N3120" s="262">
        <v>6543.36</v>
      </c>
      <c r="P3120" s="243" t="s">
        <v>19526</v>
      </c>
      <c r="Q3120" s="244">
        <v>4875</v>
      </c>
      <c r="R3120" s="104"/>
      <c r="S3120" s="235" t="s">
        <v>34769</v>
      </c>
      <c r="T3120" s="236">
        <v>23775.68</v>
      </c>
      <c r="V3120" s="266" t="s">
        <v>40833</v>
      </c>
      <c r="W3120" s="267">
        <v>1111.96</v>
      </c>
      <c r="Y3120" s="245" t="s">
        <v>7660</v>
      </c>
      <c r="Z3120" s="246">
        <v>347957</v>
      </c>
    </row>
    <row r="3121" spans="1:26" ht="14.5" x14ac:dyDescent="0.35">
      <c r="A3121" s="259" t="s">
        <v>40123</v>
      </c>
      <c r="B3121" s="259"/>
      <c r="C3121" s="260">
        <v>100056.01</v>
      </c>
      <c r="E3121" s="239" t="s">
        <v>5049</v>
      </c>
      <c r="F3121" s="239"/>
      <c r="G3121" s="240">
        <v>3234</v>
      </c>
      <c r="M3121" s="261" t="s">
        <v>56016</v>
      </c>
      <c r="N3121" s="262">
        <v>140.91</v>
      </c>
      <c r="P3121" s="243" t="s">
        <v>19527</v>
      </c>
      <c r="Q3121" s="244">
        <v>3811.08</v>
      </c>
      <c r="R3121" s="104"/>
      <c r="S3121" s="235" t="s">
        <v>34770</v>
      </c>
      <c r="T3121" s="236">
        <v>6678.36</v>
      </c>
      <c r="V3121" s="266" t="s">
        <v>40867</v>
      </c>
      <c r="W3121" s="267">
        <v>100056.01</v>
      </c>
      <c r="Y3121" s="245" t="s">
        <v>7843</v>
      </c>
      <c r="Z3121" s="246">
        <v>45909</v>
      </c>
    </row>
    <row r="3122" spans="1:26" ht="14.5" x14ac:dyDescent="0.35">
      <c r="A3122" s="259" t="s">
        <v>40128</v>
      </c>
      <c r="B3122" s="259"/>
      <c r="C3122" s="260">
        <v>14962.72</v>
      </c>
      <c r="E3122" s="239" t="s">
        <v>5051</v>
      </c>
      <c r="F3122" s="239"/>
      <c r="G3122" s="240">
        <v>2836</v>
      </c>
      <c r="M3122" s="261" t="s">
        <v>56017</v>
      </c>
      <c r="N3122" s="262">
        <v>1496</v>
      </c>
      <c r="P3122" s="243" t="s">
        <v>15192</v>
      </c>
      <c r="Q3122" s="244">
        <v>15735.33</v>
      </c>
      <c r="R3122" s="104"/>
      <c r="S3122" s="235" t="s">
        <v>34771</v>
      </c>
      <c r="T3122" s="236">
        <v>2299.77</v>
      </c>
      <c r="V3122" s="266" t="s">
        <v>40898</v>
      </c>
      <c r="W3122" s="267">
        <v>14962.72</v>
      </c>
      <c r="Y3122" s="245" t="s">
        <v>8061</v>
      </c>
      <c r="Z3122" s="246">
        <v>13717</v>
      </c>
    </row>
    <row r="3123" spans="1:26" ht="14.5" x14ac:dyDescent="0.35">
      <c r="A3123" s="259" t="s">
        <v>40129</v>
      </c>
      <c r="B3123" s="259"/>
      <c r="C3123" s="260">
        <v>4087</v>
      </c>
      <c r="E3123" s="239" t="s">
        <v>5052</v>
      </c>
      <c r="F3123" s="239"/>
      <c r="G3123" s="240">
        <v>5282</v>
      </c>
      <c r="M3123" s="261" t="s">
        <v>53039</v>
      </c>
      <c r="N3123" s="262">
        <v>10909.44</v>
      </c>
      <c r="P3123" s="243" t="s">
        <v>15193</v>
      </c>
      <c r="Q3123" s="244">
        <v>125463.54</v>
      </c>
      <c r="R3123" s="104"/>
      <c r="S3123" s="235" t="s">
        <v>34772</v>
      </c>
      <c r="T3123" s="236">
        <v>4276.09</v>
      </c>
      <c r="V3123" s="266" t="s">
        <v>40907</v>
      </c>
      <c r="W3123" s="267">
        <v>4087</v>
      </c>
      <c r="Y3123" s="245" t="s">
        <v>8342</v>
      </c>
      <c r="Z3123" s="246">
        <v>174418</v>
      </c>
    </row>
    <row r="3124" spans="1:26" ht="14.5" x14ac:dyDescent="0.35">
      <c r="A3124" s="259" t="s">
        <v>40132</v>
      </c>
      <c r="B3124" s="259"/>
      <c r="C3124" s="260">
        <v>30439</v>
      </c>
      <c r="E3124" s="239" t="s">
        <v>3595</v>
      </c>
      <c r="F3124" s="239"/>
      <c r="G3124" s="240">
        <v>5446</v>
      </c>
      <c r="M3124" s="261" t="s">
        <v>53040</v>
      </c>
      <c r="N3124" s="262">
        <v>109.88</v>
      </c>
      <c r="P3124" s="243" t="s">
        <v>19528</v>
      </c>
      <c r="Q3124" s="244">
        <v>103919.23</v>
      </c>
      <c r="R3124" s="104"/>
      <c r="S3124" s="235" t="s">
        <v>34773</v>
      </c>
      <c r="T3124" s="236">
        <v>1690.54</v>
      </c>
      <c r="V3124" s="266" t="s">
        <v>40921</v>
      </c>
      <c r="W3124" s="267">
        <v>30439</v>
      </c>
      <c r="Y3124" s="245" t="s">
        <v>8507</v>
      </c>
      <c r="Z3124" s="246">
        <v>369407</v>
      </c>
    </row>
    <row r="3125" spans="1:26" ht="14.5" x14ac:dyDescent="0.35">
      <c r="A3125" s="259" t="s">
        <v>40133</v>
      </c>
      <c r="B3125" s="259"/>
      <c r="C3125" s="260">
        <v>12637</v>
      </c>
      <c r="E3125" s="239" t="s">
        <v>5053</v>
      </c>
      <c r="F3125" s="239"/>
      <c r="G3125" s="240">
        <v>4676</v>
      </c>
      <c r="M3125" s="261" t="s">
        <v>56018</v>
      </c>
      <c r="N3125" s="262">
        <v>165.68</v>
      </c>
      <c r="P3125" s="243" t="s">
        <v>19529</v>
      </c>
      <c r="Q3125" s="244">
        <v>364.91</v>
      </c>
      <c r="R3125" s="104"/>
      <c r="S3125" s="235" t="s">
        <v>34774</v>
      </c>
      <c r="T3125" s="236">
        <v>418.75</v>
      </c>
      <c r="V3125" s="266" t="s">
        <v>40926</v>
      </c>
      <c r="W3125" s="267">
        <v>12637</v>
      </c>
      <c r="Y3125" s="245" t="s">
        <v>8746</v>
      </c>
      <c r="Z3125" s="246">
        <v>22860</v>
      </c>
    </row>
    <row r="3126" spans="1:26" ht="14.5" x14ac:dyDescent="0.35">
      <c r="A3126" s="259" t="s">
        <v>40135</v>
      </c>
      <c r="B3126" s="259"/>
      <c r="C3126" s="260">
        <v>630.47</v>
      </c>
      <c r="E3126" s="239" t="s">
        <v>4915</v>
      </c>
      <c r="F3126" s="239"/>
      <c r="G3126" s="240">
        <v>9581</v>
      </c>
      <c r="M3126" s="261" t="s">
        <v>56019</v>
      </c>
      <c r="N3126" s="262">
        <v>60615.86</v>
      </c>
      <c r="P3126" s="243" t="s">
        <v>15195</v>
      </c>
      <c r="Q3126" s="244">
        <v>26558.23</v>
      </c>
      <c r="R3126" s="104"/>
      <c r="S3126" s="235" t="s">
        <v>34775</v>
      </c>
      <c r="T3126" s="236">
        <v>2144.44</v>
      </c>
      <c r="V3126" s="266" t="s">
        <v>40939</v>
      </c>
      <c r="W3126" s="267">
        <v>630.47</v>
      </c>
      <c r="Y3126" s="245" t="s">
        <v>8991</v>
      </c>
      <c r="Z3126" s="246">
        <v>60672</v>
      </c>
    </row>
    <row r="3127" spans="1:26" ht="14.5" x14ac:dyDescent="0.35">
      <c r="A3127" s="259" t="s">
        <v>40138</v>
      </c>
      <c r="B3127" s="259"/>
      <c r="C3127" s="260">
        <v>1823</v>
      </c>
      <c r="E3127" s="239" t="s">
        <v>5057</v>
      </c>
      <c r="F3127" s="239"/>
      <c r="G3127" s="240">
        <v>991</v>
      </c>
      <c r="M3127" s="261" t="s">
        <v>52030</v>
      </c>
      <c r="N3127" s="262">
        <v>17047.04</v>
      </c>
      <c r="P3127" s="243" t="s">
        <v>19530</v>
      </c>
      <c r="Q3127" s="244">
        <v>244587.7</v>
      </c>
      <c r="R3127" s="104"/>
      <c r="S3127" s="235" t="s">
        <v>34776</v>
      </c>
      <c r="T3127" s="236">
        <v>63869.33</v>
      </c>
      <c r="V3127" s="266" t="s">
        <v>40973</v>
      </c>
      <c r="W3127" s="267">
        <v>1823</v>
      </c>
      <c r="Y3127" s="245" t="s">
        <v>9086</v>
      </c>
      <c r="Z3127" s="246">
        <v>6358</v>
      </c>
    </row>
    <row r="3128" spans="1:26" ht="14.5" x14ac:dyDescent="0.35">
      <c r="A3128" s="259" t="s">
        <v>40141</v>
      </c>
      <c r="B3128" s="259"/>
      <c r="C3128" s="260">
        <v>512</v>
      </c>
      <c r="E3128" s="239" t="s">
        <v>4916</v>
      </c>
      <c r="F3128" s="239"/>
      <c r="G3128" s="240">
        <v>33463</v>
      </c>
      <c r="M3128" s="261" t="s">
        <v>56020</v>
      </c>
      <c r="N3128" s="262">
        <v>106446.33</v>
      </c>
      <c r="P3128" s="243" t="s">
        <v>19531</v>
      </c>
      <c r="Q3128" s="244">
        <v>75770.97</v>
      </c>
      <c r="R3128" s="104"/>
      <c r="S3128" s="235" t="s">
        <v>16233</v>
      </c>
      <c r="T3128" s="236">
        <v>47860.58</v>
      </c>
      <c r="V3128" s="266" t="s">
        <v>41008</v>
      </c>
      <c r="W3128" s="267">
        <v>512</v>
      </c>
      <c r="Y3128" s="245" t="s">
        <v>9269</v>
      </c>
      <c r="Z3128" s="246">
        <v>194075</v>
      </c>
    </row>
    <row r="3129" spans="1:26" ht="14.5" x14ac:dyDescent="0.35">
      <c r="A3129" s="259" t="s">
        <v>40149</v>
      </c>
      <c r="B3129" s="259"/>
      <c r="C3129" s="260">
        <v>1713.44</v>
      </c>
      <c r="E3129" s="239" t="s">
        <v>5058</v>
      </c>
      <c r="F3129" s="239"/>
      <c r="G3129" s="240">
        <v>1133</v>
      </c>
      <c r="M3129" s="261" t="s">
        <v>56021</v>
      </c>
      <c r="N3129" s="262">
        <v>258.16000000000003</v>
      </c>
      <c r="P3129" s="243" t="s">
        <v>19532</v>
      </c>
      <c r="Q3129" s="244">
        <v>5796.42</v>
      </c>
      <c r="R3129" s="104"/>
      <c r="S3129" s="235" t="s">
        <v>34777</v>
      </c>
      <c r="T3129" s="236">
        <v>23775.68</v>
      </c>
      <c r="V3129" s="266" t="s">
        <v>41083</v>
      </c>
      <c r="W3129" s="267">
        <v>1713.44</v>
      </c>
      <c r="Y3129" s="245" t="s">
        <v>9437</v>
      </c>
      <c r="Z3129" s="246">
        <v>492687</v>
      </c>
    </row>
    <row r="3130" spans="1:26" ht="14.5" x14ac:dyDescent="0.35">
      <c r="A3130" s="259" t="s">
        <v>40150</v>
      </c>
      <c r="B3130" s="259"/>
      <c r="C3130" s="260">
        <v>1067</v>
      </c>
      <c r="E3130" s="239" t="s">
        <v>3596</v>
      </c>
      <c r="F3130" s="239"/>
      <c r="G3130" s="240">
        <v>1565.6</v>
      </c>
      <c r="M3130" s="261" t="s">
        <v>50042</v>
      </c>
      <c r="N3130" s="262">
        <v>1667.5</v>
      </c>
      <c r="P3130" s="243" t="s">
        <v>19533</v>
      </c>
      <c r="Q3130" s="244">
        <v>16427.189999999999</v>
      </c>
      <c r="R3130" s="104"/>
      <c r="S3130" s="235" t="s">
        <v>16234</v>
      </c>
      <c r="T3130" s="236">
        <v>23519.58</v>
      </c>
      <c r="V3130" s="266" t="s">
        <v>41088</v>
      </c>
      <c r="W3130" s="267">
        <v>1067</v>
      </c>
      <c r="Y3130" s="245" t="s">
        <v>9938</v>
      </c>
      <c r="Z3130" s="246">
        <v>178035</v>
      </c>
    </row>
    <row r="3131" spans="1:26" ht="14.5" x14ac:dyDescent="0.35">
      <c r="A3131" s="259" t="s">
        <v>40153</v>
      </c>
      <c r="B3131" s="259"/>
      <c r="C3131" s="260">
        <v>15141</v>
      </c>
      <c r="E3131" s="239" t="s">
        <v>3597</v>
      </c>
      <c r="F3131" s="239"/>
      <c r="G3131" s="240">
        <v>30125</v>
      </c>
      <c r="M3131" s="261" t="s">
        <v>36687</v>
      </c>
      <c r="N3131" s="262">
        <v>98641.98</v>
      </c>
      <c r="P3131" s="243" t="s">
        <v>19534</v>
      </c>
      <c r="Q3131" s="244">
        <v>10153.219999999999</v>
      </c>
      <c r="R3131" s="104"/>
      <c r="S3131" s="235" t="s">
        <v>16235</v>
      </c>
      <c r="T3131" s="236">
        <v>32612.5</v>
      </c>
      <c r="V3131" s="266" t="s">
        <v>41109</v>
      </c>
      <c r="W3131" s="267">
        <v>15141</v>
      </c>
      <c r="Y3131" s="245" t="s">
        <v>10250</v>
      </c>
      <c r="Z3131" s="246">
        <v>1123874.01</v>
      </c>
    </row>
    <row r="3132" spans="1:26" ht="14.5" x14ac:dyDescent="0.35">
      <c r="A3132" s="259" t="s">
        <v>40157</v>
      </c>
      <c r="B3132" s="259"/>
      <c r="C3132" s="260">
        <v>88773</v>
      </c>
      <c r="E3132" s="239" t="s">
        <v>5061</v>
      </c>
      <c r="F3132" s="239"/>
      <c r="G3132" s="240">
        <v>453</v>
      </c>
      <c r="M3132" s="261" t="s">
        <v>52031</v>
      </c>
      <c r="N3132" s="262">
        <v>3549.55</v>
      </c>
      <c r="P3132" s="243" t="s">
        <v>19535</v>
      </c>
      <c r="Q3132" s="244">
        <v>476299.82</v>
      </c>
      <c r="R3132" s="104"/>
      <c r="S3132" s="235" t="s">
        <v>34778</v>
      </c>
      <c r="T3132" s="236">
        <v>6678.36</v>
      </c>
      <c r="V3132" s="266" t="s">
        <v>41152</v>
      </c>
      <c r="W3132" s="267">
        <v>88773</v>
      </c>
      <c r="Y3132" s="245" t="s">
        <v>10421</v>
      </c>
      <c r="Z3132" s="246">
        <v>8542.85</v>
      </c>
    </row>
    <row r="3133" spans="1:26" ht="14.5" x14ac:dyDescent="0.35">
      <c r="A3133" s="259" t="s">
        <v>40158</v>
      </c>
      <c r="B3133" s="259"/>
      <c r="C3133" s="260">
        <v>28477.87</v>
      </c>
      <c r="E3133" s="239" t="s">
        <v>4919</v>
      </c>
      <c r="F3133" s="239"/>
      <c r="G3133" s="240">
        <v>15163</v>
      </c>
      <c r="M3133" s="261" t="s">
        <v>38071</v>
      </c>
      <c r="N3133" s="262">
        <v>41805.919999999998</v>
      </c>
      <c r="P3133" s="243" t="s">
        <v>19536</v>
      </c>
      <c r="Q3133" s="244">
        <v>18850</v>
      </c>
      <c r="R3133" s="104"/>
      <c r="S3133" s="235" t="s">
        <v>16236</v>
      </c>
      <c r="T3133" s="236">
        <v>21308.19</v>
      </c>
      <c r="V3133" s="266" t="s">
        <v>41161</v>
      </c>
      <c r="W3133" s="267">
        <v>28477.87</v>
      </c>
      <c r="Y3133" s="245" t="s">
        <v>12498</v>
      </c>
      <c r="Z3133" s="246">
        <v>40659.089999999997</v>
      </c>
    </row>
    <row r="3134" spans="1:26" ht="14.5" x14ac:dyDescent="0.35">
      <c r="A3134" s="259" t="s">
        <v>40162</v>
      </c>
      <c r="B3134" s="259"/>
      <c r="C3134" s="260">
        <v>822.81</v>
      </c>
      <c r="E3134" s="239" t="s">
        <v>3683</v>
      </c>
      <c r="F3134" s="239"/>
      <c r="G3134" s="240">
        <v>3332030.49</v>
      </c>
      <c r="M3134" s="261" t="s">
        <v>36688</v>
      </c>
      <c r="N3134" s="262">
        <v>57293.34</v>
      </c>
      <c r="P3134" s="243" t="s">
        <v>19537</v>
      </c>
      <c r="Q3134" s="244">
        <v>27757.83</v>
      </c>
      <c r="R3134" s="104"/>
      <c r="S3134" s="235" t="s">
        <v>16237</v>
      </c>
      <c r="T3134" s="236">
        <v>11758.92</v>
      </c>
      <c r="V3134" s="266" t="s">
        <v>41195</v>
      </c>
      <c r="W3134" s="267">
        <v>822.81</v>
      </c>
      <c r="Y3134" s="245" t="s">
        <v>12719</v>
      </c>
      <c r="Z3134" s="246">
        <v>74472.22</v>
      </c>
    </row>
    <row r="3135" spans="1:26" ht="14.5" x14ac:dyDescent="0.35">
      <c r="A3135" s="259" t="s">
        <v>40163</v>
      </c>
      <c r="B3135" s="259"/>
      <c r="C3135" s="260">
        <v>2310.12</v>
      </c>
      <c r="E3135" s="239" t="s">
        <v>5072</v>
      </c>
      <c r="F3135" s="239"/>
      <c r="G3135" s="240">
        <v>2066</v>
      </c>
      <c r="M3135" s="261" t="s">
        <v>52032</v>
      </c>
      <c r="N3135" s="262">
        <v>2706.02</v>
      </c>
      <c r="P3135" s="243" t="s">
        <v>19538</v>
      </c>
      <c r="Q3135" s="244">
        <v>230.15</v>
      </c>
      <c r="R3135" s="104"/>
      <c r="S3135" s="235" t="s">
        <v>16238</v>
      </c>
      <c r="T3135" s="236">
        <v>21170.74</v>
      </c>
      <c r="V3135" s="266" t="s">
        <v>41201</v>
      </c>
      <c r="W3135" s="267">
        <v>2310.12</v>
      </c>
      <c r="Y3135" s="245" t="s">
        <v>12967</v>
      </c>
      <c r="Z3135" s="246">
        <v>37750</v>
      </c>
    </row>
    <row r="3136" spans="1:26" ht="14.5" x14ac:dyDescent="0.35">
      <c r="A3136" s="259" t="s">
        <v>40164</v>
      </c>
      <c r="B3136" s="259"/>
      <c r="C3136" s="260">
        <v>25325</v>
      </c>
      <c r="E3136" s="239" t="s">
        <v>5077</v>
      </c>
      <c r="F3136" s="239"/>
      <c r="G3136" s="240">
        <v>74800</v>
      </c>
      <c r="M3136" s="261" t="s">
        <v>56022</v>
      </c>
      <c r="N3136" s="262">
        <v>1100</v>
      </c>
      <c r="P3136" s="243" t="s">
        <v>19539</v>
      </c>
      <c r="Q3136" s="244">
        <v>305572.03999999998</v>
      </c>
      <c r="R3136" s="104"/>
      <c r="S3136" s="235" t="s">
        <v>16239</v>
      </c>
      <c r="T3136" s="236">
        <v>2222.9</v>
      </c>
      <c r="V3136" s="266" t="s">
        <v>41206</v>
      </c>
      <c r="W3136" s="267">
        <v>25325</v>
      </c>
      <c r="Y3136" s="245" t="s">
        <v>13271</v>
      </c>
      <c r="Z3136" s="246">
        <v>2239513.5</v>
      </c>
    </row>
    <row r="3137" spans="1:26" ht="14.5" x14ac:dyDescent="0.35">
      <c r="A3137" s="259" t="s">
        <v>40165</v>
      </c>
      <c r="B3137" s="259"/>
      <c r="C3137" s="260">
        <v>1901</v>
      </c>
      <c r="E3137" s="239" t="s">
        <v>5144</v>
      </c>
      <c r="F3137" s="239"/>
      <c r="G3137" s="240">
        <v>1814.1</v>
      </c>
      <c r="M3137" s="261" t="s">
        <v>36689</v>
      </c>
      <c r="N3137" s="262">
        <v>29425</v>
      </c>
      <c r="P3137" s="243" t="s">
        <v>19540</v>
      </c>
      <c r="Q3137" s="244">
        <v>46349.16</v>
      </c>
      <c r="R3137" s="104"/>
      <c r="S3137" s="235" t="s">
        <v>30265</v>
      </c>
      <c r="T3137" s="236">
        <v>418.75</v>
      </c>
      <c r="V3137" s="266" t="s">
        <v>41211</v>
      </c>
      <c r="W3137" s="267">
        <v>1901</v>
      </c>
      <c r="Y3137" s="245" t="s">
        <v>13990</v>
      </c>
      <c r="Z3137" s="246">
        <v>12542.38</v>
      </c>
    </row>
    <row r="3138" spans="1:26" ht="14.5" x14ac:dyDescent="0.35">
      <c r="A3138" s="259" t="s">
        <v>40166</v>
      </c>
      <c r="B3138" s="259"/>
      <c r="C3138" s="260">
        <v>16953.54</v>
      </c>
      <c r="E3138" s="239" t="s">
        <v>5079</v>
      </c>
      <c r="F3138" s="239"/>
      <c r="G3138" s="240">
        <v>29842.47</v>
      </c>
      <c r="M3138" s="261" t="s">
        <v>36690</v>
      </c>
      <c r="N3138" s="262">
        <v>80739.89</v>
      </c>
      <c r="P3138" s="243" t="s">
        <v>19541</v>
      </c>
      <c r="Q3138" s="244">
        <v>139427.99</v>
      </c>
      <c r="R3138" s="104"/>
      <c r="S3138" s="235" t="s">
        <v>30267</v>
      </c>
      <c r="T3138" s="236">
        <v>2144.44</v>
      </c>
      <c r="V3138" s="266" t="s">
        <v>41219</v>
      </c>
      <c r="W3138" s="267">
        <v>16953.54</v>
      </c>
      <c r="Y3138" s="245" t="s">
        <v>13672</v>
      </c>
      <c r="Z3138" s="246">
        <v>33039.230000000003</v>
      </c>
    </row>
    <row r="3139" spans="1:26" ht="14.5" x14ac:dyDescent="0.35">
      <c r="A3139" s="259" t="s">
        <v>40168</v>
      </c>
      <c r="B3139" s="259"/>
      <c r="C3139" s="260">
        <v>39020.410000000003</v>
      </c>
      <c r="E3139" s="239" t="s">
        <v>5737</v>
      </c>
      <c r="F3139" s="239"/>
      <c r="G3139" s="240">
        <v>11454</v>
      </c>
      <c r="M3139" s="261" t="s">
        <v>36691</v>
      </c>
      <c r="N3139" s="262">
        <v>20912.5</v>
      </c>
      <c r="P3139" s="243" t="s">
        <v>19542</v>
      </c>
      <c r="Q3139" s="244">
        <v>40840.71</v>
      </c>
      <c r="R3139" s="104"/>
      <c r="S3139" s="235" t="s">
        <v>34779</v>
      </c>
      <c r="T3139" s="236">
        <v>63869.33</v>
      </c>
      <c r="V3139" s="266" t="s">
        <v>41236</v>
      </c>
      <c r="W3139" s="267">
        <v>39020.410000000003</v>
      </c>
      <c r="Y3139" s="245" t="s">
        <v>10843</v>
      </c>
      <c r="Z3139" s="246">
        <v>5476488.2800000003</v>
      </c>
    </row>
    <row r="3140" spans="1:26" ht="14.5" x14ac:dyDescent="0.35">
      <c r="A3140" s="259" t="s">
        <v>40170</v>
      </c>
      <c r="B3140" s="259"/>
      <c r="C3140" s="260">
        <v>21896.23</v>
      </c>
      <c r="E3140" s="239" t="s">
        <v>5080</v>
      </c>
      <c r="F3140" s="239"/>
      <c r="G3140" s="240">
        <v>14586</v>
      </c>
      <c r="M3140" s="261" t="s">
        <v>47672</v>
      </c>
      <c r="N3140" s="262">
        <v>1801.51</v>
      </c>
      <c r="P3140" s="243" t="s">
        <v>19543</v>
      </c>
      <c r="Q3140" s="244">
        <v>37265.19</v>
      </c>
      <c r="R3140" s="104"/>
      <c r="S3140" s="235" t="s">
        <v>34780</v>
      </c>
      <c r="T3140" s="236">
        <v>1557.89</v>
      </c>
      <c r="V3140" s="266" t="s">
        <v>41249</v>
      </c>
      <c r="W3140" s="267">
        <v>21896.23</v>
      </c>
      <c r="Y3140" s="245" t="s">
        <v>7661</v>
      </c>
      <c r="Z3140" s="246">
        <v>1208850</v>
      </c>
    </row>
    <row r="3141" spans="1:26" ht="14.5" x14ac:dyDescent="0.35">
      <c r="A3141" s="259" t="s">
        <v>40171</v>
      </c>
      <c r="B3141" s="259"/>
      <c r="C3141" s="260">
        <v>105082</v>
      </c>
      <c r="E3141" s="239" t="s">
        <v>3599</v>
      </c>
      <c r="F3141" s="239"/>
      <c r="G3141" s="240">
        <v>9724</v>
      </c>
      <c r="M3141" s="261" t="s">
        <v>36692</v>
      </c>
      <c r="N3141" s="262">
        <v>195682.83</v>
      </c>
      <c r="P3141" s="243" t="s">
        <v>19544</v>
      </c>
      <c r="Q3141" s="244">
        <v>4094.48</v>
      </c>
      <c r="R3141" s="104"/>
      <c r="S3141" s="235" t="s">
        <v>34781</v>
      </c>
      <c r="T3141" s="236">
        <v>9404.58</v>
      </c>
      <c r="V3141" s="266" t="s">
        <v>41254</v>
      </c>
      <c r="W3141" s="267">
        <v>105082</v>
      </c>
      <c r="Y3141" s="245" t="s">
        <v>7844</v>
      </c>
      <c r="Z3141" s="246">
        <v>9000</v>
      </c>
    </row>
    <row r="3142" spans="1:26" ht="14.5" x14ac:dyDescent="0.35">
      <c r="A3142" s="259" t="s">
        <v>40172</v>
      </c>
      <c r="B3142" s="259"/>
      <c r="C3142" s="260">
        <v>85229.66</v>
      </c>
      <c r="E3142" s="239" t="s">
        <v>5087</v>
      </c>
      <c r="F3142" s="239"/>
      <c r="G3142" s="240">
        <v>7102</v>
      </c>
      <c r="M3142" s="261" t="s">
        <v>42993</v>
      </c>
      <c r="N3142" s="262">
        <v>28700</v>
      </c>
      <c r="P3142" s="243" t="s">
        <v>19545</v>
      </c>
      <c r="Q3142" s="244">
        <v>31467.21</v>
      </c>
      <c r="R3142" s="104"/>
      <c r="S3142" s="235" t="s">
        <v>34782</v>
      </c>
      <c r="T3142" s="236">
        <v>47.6</v>
      </c>
      <c r="V3142" s="266" t="s">
        <v>41266</v>
      </c>
      <c r="W3142" s="267">
        <v>85229.66</v>
      </c>
      <c r="Y3142" s="245" t="s">
        <v>8062</v>
      </c>
      <c r="Z3142" s="246">
        <v>20462</v>
      </c>
    </row>
    <row r="3143" spans="1:26" ht="14.5" x14ac:dyDescent="0.35">
      <c r="A3143" s="259" t="s">
        <v>40173</v>
      </c>
      <c r="B3143" s="259"/>
      <c r="C3143" s="260">
        <v>57716.76</v>
      </c>
      <c r="E3143" s="239" t="s">
        <v>3600</v>
      </c>
      <c r="F3143" s="239"/>
      <c r="G3143" s="240">
        <v>10098</v>
      </c>
      <c r="M3143" s="261" t="s">
        <v>38072</v>
      </c>
      <c r="N3143" s="262">
        <v>117828.21</v>
      </c>
      <c r="P3143" s="243" t="s">
        <v>19546</v>
      </c>
      <c r="Q3143" s="244">
        <v>3158.1</v>
      </c>
      <c r="R3143" s="104"/>
      <c r="S3143" s="235" t="s">
        <v>34783</v>
      </c>
      <c r="T3143" s="236">
        <v>2170.42</v>
      </c>
      <c r="V3143" s="266" t="s">
        <v>41277</v>
      </c>
      <c r="W3143" s="267">
        <v>57716.76</v>
      </c>
      <c r="Y3143" s="245" t="s">
        <v>8343</v>
      </c>
      <c r="Z3143" s="246">
        <v>646723</v>
      </c>
    </row>
    <row r="3144" spans="1:26" ht="14.5" x14ac:dyDescent="0.35">
      <c r="A3144" s="259" t="s">
        <v>40174</v>
      </c>
      <c r="B3144" s="259"/>
      <c r="C3144" s="260">
        <v>38673.74</v>
      </c>
      <c r="E3144" s="239" t="s">
        <v>5145</v>
      </c>
      <c r="F3144" s="239"/>
      <c r="G3144" s="240">
        <v>1960</v>
      </c>
      <c r="M3144" s="261" t="s">
        <v>45086</v>
      </c>
      <c r="N3144" s="262">
        <v>136314.70000000001</v>
      </c>
      <c r="P3144" s="243" t="s">
        <v>19547</v>
      </c>
      <c r="Q3144" s="244">
        <v>1443.15</v>
      </c>
      <c r="R3144" s="104"/>
      <c r="S3144" s="235" t="s">
        <v>34784</v>
      </c>
      <c r="T3144" s="236">
        <v>81.64</v>
      </c>
      <c r="V3144" s="266" t="s">
        <v>41283</v>
      </c>
      <c r="W3144" s="267">
        <v>38673.74</v>
      </c>
      <c r="Y3144" s="245" t="s">
        <v>8508</v>
      </c>
      <c r="Z3144" s="246">
        <v>736325</v>
      </c>
    </row>
    <row r="3145" spans="1:26" ht="14.5" x14ac:dyDescent="0.35">
      <c r="A3145" s="259" t="s">
        <v>40175</v>
      </c>
      <c r="B3145" s="259"/>
      <c r="C3145" s="260">
        <v>1541.88</v>
      </c>
      <c r="E3145" s="239" t="s">
        <v>5100</v>
      </c>
      <c r="F3145" s="239"/>
      <c r="G3145" s="240">
        <v>1870</v>
      </c>
      <c r="M3145" s="261" t="s">
        <v>36693</v>
      </c>
      <c r="N3145" s="262">
        <v>578136.69999999995</v>
      </c>
      <c r="P3145" s="243" t="s">
        <v>19548</v>
      </c>
      <c r="Q3145" s="244">
        <v>490.42</v>
      </c>
      <c r="R3145" s="104"/>
      <c r="S3145" s="235" t="s">
        <v>34785</v>
      </c>
      <c r="T3145" s="236">
        <v>96.87</v>
      </c>
      <c r="V3145" s="266" t="s">
        <v>41287</v>
      </c>
      <c r="W3145" s="267">
        <v>1541.88</v>
      </c>
      <c r="Y3145" s="245" t="s">
        <v>8747</v>
      </c>
      <c r="Z3145" s="246">
        <v>67932</v>
      </c>
    </row>
    <row r="3146" spans="1:26" ht="14.5" x14ac:dyDescent="0.35">
      <c r="A3146" s="259" t="s">
        <v>40179</v>
      </c>
      <c r="B3146" s="259"/>
      <c r="C3146" s="260">
        <v>7316.89</v>
      </c>
      <c r="E3146" s="239" t="s">
        <v>3601</v>
      </c>
      <c r="F3146" s="239"/>
      <c r="G3146" s="240">
        <v>2618</v>
      </c>
      <c r="M3146" s="261" t="s">
        <v>42994</v>
      </c>
      <c r="N3146" s="262">
        <v>232223.8</v>
      </c>
      <c r="P3146" s="243" t="s">
        <v>19549</v>
      </c>
      <c r="Q3146" s="244">
        <v>2562.3200000000002</v>
      </c>
      <c r="R3146" s="104"/>
      <c r="S3146" s="235" t="s">
        <v>34786</v>
      </c>
      <c r="T3146" s="236">
        <v>1557.89</v>
      </c>
      <c r="V3146" s="266" t="s">
        <v>41306</v>
      </c>
      <c r="W3146" s="267">
        <v>7316.89</v>
      </c>
      <c r="Y3146" s="245" t="s">
        <v>8992</v>
      </c>
      <c r="Z3146" s="246">
        <v>214059</v>
      </c>
    </row>
    <row r="3147" spans="1:26" ht="14.5" x14ac:dyDescent="0.35">
      <c r="A3147" s="259" t="s">
        <v>40181</v>
      </c>
      <c r="B3147" s="259"/>
      <c r="C3147" s="260">
        <v>6602.38</v>
      </c>
      <c r="E3147" s="239" t="s">
        <v>5101</v>
      </c>
      <c r="F3147" s="239"/>
      <c r="G3147" s="240">
        <v>1173.6400000000001</v>
      </c>
      <c r="M3147" s="261" t="s">
        <v>38073</v>
      </c>
      <c r="N3147" s="262">
        <v>47653.37</v>
      </c>
      <c r="P3147" s="243" t="s">
        <v>19550</v>
      </c>
      <c r="Q3147" s="244">
        <v>50598</v>
      </c>
      <c r="R3147" s="104"/>
      <c r="S3147" s="235" t="s">
        <v>30305</v>
      </c>
      <c r="T3147" s="236">
        <v>9404.58</v>
      </c>
      <c r="V3147" s="266" t="s">
        <v>41319</v>
      </c>
      <c r="W3147" s="267">
        <v>6602.38</v>
      </c>
      <c r="Y3147" s="245" t="s">
        <v>9270</v>
      </c>
      <c r="Z3147" s="246">
        <v>754753</v>
      </c>
    </row>
    <row r="3148" spans="1:26" ht="14.5" x14ac:dyDescent="0.35">
      <c r="A3148" s="259" t="s">
        <v>40182</v>
      </c>
      <c r="B3148" s="259"/>
      <c r="C3148" s="260">
        <v>591.5</v>
      </c>
      <c r="E3148" s="239" t="s">
        <v>3602</v>
      </c>
      <c r="F3148" s="239"/>
      <c r="G3148" s="240">
        <v>12959</v>
      </c>
      <c r="M3148" s="261" t="s">
        <v>38074</v>
      </c>
      <c r="N3148" s="262">
        <v>1258045.7</v>
      </c>
      <c r="P3148" s="243" t="s">
        <v>19551</v>
      </c>
      <c r="Q3148" s="244">
        <v>12800.33</v>
      </c>
      <c r="R3148" s="104"/>
      <c r="S3148" s="235" t="s">
        <v>34787</v>
      </c>
      <c r="T3148" s="236">
        <v>47.6</v>
      </c>
      <c r="V3148" s="266" t="s">
        <v>41324</v>
      </c>
      <c r="W3148" s="267">
        <v>591.5</v>
      </c>
      <c r="Y3148" s="245" t="s">
        <v>9438</v>
      </c>
      <c r="Z3148" s="246">
        <v>1617720.82</v>
      </c>
    </row>
    <row r="3149" spans="1:26" ht="14.5" x14ac:dyDescent="0.35">
      <c r="A3149" s="259" t="s">
        <v>40184</v>
      </c>
      <c r="B3149" s="259"/>
      <c r="C3149" s="260">
        <v>2814.5</v>
      </c>
      <c r="E3149" s="239" t="s">
        <v>5102</v>
      </c>
      <c r="F3149" s="239"/>
      <c r="G3149" s="240">
        <v>616.89</v>
      </c>
      <c r="M3149" s="261" t="s">
        <v>53041</v>
      </c>
      <c r="N3149" s="262">
        <v>873.92</v>
      </c>
      <c r="P3149" s="243" t="s">
        <v>19552</v>
      </c>
      <c r="Q3149" s="244">
        <v>34176.68</v>
      </c>
      <c r="R3149" s="104"/>
      <c r="S3149" s="235" t="s">
        <v>30307</v>
      </c>
      <c r="T3149" s="236">
        <v>2170.42</v>
      </c>
      <c r="V3149" s="266" t="s">
        <v>41334</v>
      </c>
      <c r="W3149" s="267">
        <v>2814.5</v>
      </c>
      <c r="Y3149" s="245" t="s">
        <v>9650</v>
      </c>
      <c r="Z3149" s="246">
        <v>70151</v>
      </c>
    </row>
    <row r="3150" spans="1:26" ht="14.5" x14ac:dyDescent="0.35">
      <c r="A3150" s="259" t="s">
        <v>40185</v>
      </c>
      <c r="B3150" s="259"/>
      <c r="C3150" s="260">
        <v>6762.16</v>
      </c>
      <c r="E3150" s="239" t="s">
        <v>5105</v>
      </c>
      <c r="F3150" s="239"/>
      <c r="G3150" s="240">
        <v>29920</v>
      </c>
      <c r="M3150" s="261" t="s">
        <v>53042</v>
      </c>
      <c r="N3150" s="262">
        <v>66.040000000000006</v>
      </c>
      <c r="P3150" s="243" t="s">
        <v>19553</v>
      </c>
      <c r="Q3150" s="244">
        <v>7030.73</v>
      </c>
      <c r="R3150" s="104"/>
      <c r="S3150" s="235" t="s">
        <v>34788</v>
      </c>
      <c r="T3150" s="236">
        <v>81.64</v>
      </c>
      <c r="V3150" s="266" t="s">
        <v>41342</v>
      </c>
      <c r="W3150" s="267">
        <v>6762.16</v>
      </c>
      <c r="Y3150" s="245" t="s">
        <v>9939</v>
      </c>
      <c r="Z3150" s="246">
        <v>422624</v>
      </c>
    </row>
    <row r="3151" spans="1:26" ht="14.5" x14ac:dyDescent="0.35">
      <c r="A3151" s="259" t="s">
        <v>40188</v>
      </c>
      <c r="B3151" s="259"/>
      <c r="C3151" s="260">
        <v>504.72</v>
      </c>
      <c r="E3151" s="239" t="s">
        <v>3603</v>
      </c>
      <c r="F3151" s="239"/>
      <c r="G3151" s="240">
        <v>82082.22</v>
      </c>
      <c r="M3151" s="261" t="s">
        <v>53043</v>
      </c>
      <c r="N3151" s="262">
        <v>210.62</v>
      </c>
      <c r="P3151" s="243" t="s">
        <v>19554</v>
      </c>
      <c r="Q3151" s="244">
        <v>4462.5</v>
      </c>
      <c r="R3151" s="104"/>
      <c r="S3151" s="235" t="s">
        <v>34789</v>
      </c>
      <c r="T3151" s="236">
        <v>96.87</v>
      </c>
      <c r="V3151" s="266" t="s">
        <v>41355</v>
      </c>
      <c r="W3151" s="267">
        <v>504.72</v>
      </c>
      <c r="Y3151" s="245" t="s">
        <v>10251</v>
      </c>
      <c r="Z3151" s="246">
        <v>7002051.4800000004</v>
      </c>
    </row>
    <row r="3152" spans="1:26" ht="14.5" x14ac:dyDescent="0.35">
      <c r="A3152" s="259" t="s">
        <v>40191</v>
      </c>
      <c r="B3152" s="259"/>
      <c r="C3152" s="260">
        <v>378.75</v>
      </c>
      <c r="E3152" s="239" t="s">
        <v>5107</v>
      </c>
      <c r="F3152" s="239"/>
      <c r="G3152" s="240">
        <v>23520</v>
      </c>
      <c r="M3152" s="261" t="s">
        <v>53044</v>
      </c>
      <c r="N3152" s="262">
        <v>115.12</v>
      </c>
      <c r="P3152" s="243" t="s">
        <v>19555</v>
      </c>
      <c r="Q3152" s="244">
        <v>2520</v>
      </c>
      <c r="R3152" s="104"/>
      <c r="S3152" s="235" t="s">
        <v>16240</v>
      </c>
      <c r="T3152" s="236">
        <v>13239.61</v>
      </c>
      <c r="V3152" s="266" t="s">
        <v>41369</v>
      </c>
      <c r="W3152" s="267">
        <v>378.75</v>
      </c>
      <c r="Y3152" s="245" t="s">
        <v>13272</v>
      </c>
      <c r="Z3152" s="246">
        <v>4185354.45</v>
      </c>
    </row>
    <row r="3153" spans="1:26" ht="14.5" x14ac:dyDescent="0.35">
      <c r="A3153" s="259" t="s">
        <v>40194</v>
      </c>
      <c r="B3153" s="259"/>
      <c r="C3153" s="260">
        <v>92.38</v>
      </c>
      <c r="E3153" s="239" t="s">
        <v>5151</v>
      </c>
      <c r="F3153" s="239"/>
      <c r="G3153" s="240">
        <v>1104.75</v>
      </c>
      <c r="M3153" s="261" t="s">
        <v>56023</v>
      </c>
      <c r="N3153" s="262">
        <v>4.8099999999999996</v>
      </c>
      <c r="P3153" s="243" t="s">
        <v>19556</v>
      </c>
      <c r="Q3153" s="244">
        <v>117137.84</v>
      </c>
      <c r="R3153" s="104"/>
      <c r="S3153" s="235" t="s">
        <v>16241</v>
      </c>
      <c r="T3153" s="236">
        <v>5010</v>
      </c>
      <c r="V3153" s="266" t="s">
        <v>41389</v>
      </c>
      <c r="W3153" s="267">
        <v>92.38</v>
      </c>
      <c r="Y3153" s="245" t="s">
        <v>10844</v>
      </c>
      <c r="Z3153" s="246">
        <v>16956005.75</v>
      </c>
    </row>
    <row r="3154" spans="1:26" ht="14.5" x14ac:dyDescent="0.35">
      <c r="A3154" s="259" t="s">
        <v>40197</v>
      </c>
      <c r="B3154" s="259"/>
      <c r="C3154" s="260">
        <v>124920.29</v>
      </c>
      <c r="E3154" s="239" t="s">
        <v>3604</v>
      </c>
      <c r="F3154" s="239"/>
      <c r="G3154" s="240">
        <v>13889</v>
      </c>
      <c r="M3154" s="261" t="s">
        <v>53045</v>
      </c>
      <c r="N3154" s="262">
        <v>1362.73</v>
      </c>
      <c r="P3154" s="243" t="s">
        <v>19557</v>
      </c>
      <c r="Q3154" s="244">
        <v>61644.39</v>
      </c>
      <c r="R3154" s="104"/>
      <c r="S3154" s="235" t="s">
        <v>16242</v>
      </c>
      <c r="T3154" s="236">
        <v>8500</v>
      </c>
      <c r="V3154" s="266" t="s">
        <v>41403</v>
      </c>
      <c r="W3154" s="267">
        <v>124920.29</v>
      </c>
      <c r="Y3154" s="245" t="s">
        <v>8344</v>
      </c>
      <c r="Z3154" s="246">
        <v>2220.87</v>
      </c>
    </row>
    <row r="3155" spans="1:26" ht="14.5" x14ac:dyDescent="0.35">
      <c r="A3155" s="259" t="s">
        <v>40198</v>
      </c>
      <c r="B3155" s="259"/>
      <c r="C3155" s="260">
        <v>1697</v>
      </c>
      <c r="E3155" s="239" t="s">
        <v>5154</v>
      </c>
      <c r="F3155" s="239"/>
      <c r="G3155" s="240">
        <v>1891</v>
      </c>
      <c r="M3155" s="261" t="s">
        <v>56024</v>
      </c>
      <c r="N3155" s="262">
        <v>603.20000000000005</v>
      </c>
      <c r="P3155" s="243" t="s">
        <v>19558</v>
      </c>
      <c r="Q3155" s="244">
        <v>283681.26</v>
      </c>
      <c r="R3155" s="104"/>
      <c r="S3155" s="235" t="s">
        <v>16243</v>
      </c>
      <c r="T3155" s="236">
        <v>2045.71</v>
      </c>
      <c r="V3155" s="266" t="s">
        <v>41419</v>
      </c>
      <c r="W3155" s="267">
        <v>1697</v>
      </c>
      <c r="Y3155" s="245" t="s">
        <v>8748</v>
      </c>
      <c r="Z3155" s="246">
        <v>386</v>
      </c>
    </row>
    <row r="3156" spans="1:26" ht="14.5" x14ac:dyDescent="0.35">
      <c r="A3156" s="259" t="s">
        <v>40200</v>
      </c>
      <c r="B3156" s="259"/>
      <c r="C3156" s="260">
        <v>3315.86</v>
      </c>
      <c r="E3156" s="239" t="s">
        <v>5155</v>
      </c>
      <c r="F3156" s="239"/>
      <c r="G3156" s="240">
        <v>5074</v>
      </c>
      <c r="M3156" s="261" t="s">
        <v>56025</v>
      </c>
      <c r="N3156" s="262">
        <v>749</v>
      </c>
      <c r="P3156" s="243" t="s">
        <v>19559</v>
      </c>
      <c r="Q3156" s="244">
        <v>3200</v>
      </c>
      <c r="R3156" s="104"/>
      <c r="S3156" s="235" t="s">
        <v>16244</v>
      </c>
      <c r="T3156" s="236">
        <v>3732.01</v>
      </c>
      <c r="V3156" s="266" t="s">
        <v>41464</v>
      </c>
      <c r="W3156" s="267">
        <v>3315.86</v>
      </c>
      <c r="Y3156" s="245" t="s">
        <v>8836</v>
      </c>
      <c r="Z3156" s="246">
        <v>24.43</v>
      </c>
    </row>
    <row r="3157" spans="1:26" ht="14.5" x14ac:dyDescent="0.35">
      <c r="A3157" s="259" t="s">
        <v>40204</v>
      </c>
      <c r="B3157" s="259"/>
      <c r="C3157" s="260">
        <v>15702</v>
      </c>
      <c r="E3157" s="239" t="s">
        <v>5111</v>
      </c>
      <c r="F3157" s="239"/>
      <c r="G3157" s="240">
        <v>15257</v>
      </c>
      <c r="M3157" s="261" t="s">
        <v>53046</v>
      </c>
      <c r="N3157" s="262">
        <v>19085.990000000002</v>
      </c>
      <c r="P3157" s="243" t="s">
        <v>19560</v>
      </c>
      <c r="Q3157" s="244">
        <v>90.8</v>
      </c>
      <c r="R3157" s="104"/>
      <c r="S3157" s="235" t="s">
        <v>16245</v>
      </c>
      <c r="T3157" s="236">
        <v>3078.91</v>
      </c>
      <c r="V3157" s="266" t="s">
        <v>41514</v>
      </c>
      <c r="W3157" s="267">
        <v>15702</v>
      </c>
      <c r="Y3157" s="245" t="s">
        <v>8993</v>
      </c>
      <c r="Z3157" s="246">
        <v>889.49</v>
      </c>
    </row>
    <row r="3158" spans="1:26" ht="14.5" x14ac:dyDescent="0.35">
      <c r="A3158" s="259" t="s">
        <v>40208</v>
      </c>
      <c r="B3158" s="259"/>
      <c r="C3158" s="260">
        <v>17559.669999999998</v>
      </c>
      <c r="E3158" s="239" t="s">
        <v>3605</v>
      </c>
      <c r="F3158" s="239"/>
      <c r="G3158" s="240">
        <v>17578</v>
      </c>
      <c r="M3158" s="261" t="s">
        <v>56026</v>
      </c>
      <c r="N3158" s="262">
        <v>1454.65</v>
      </c>
      <c r="P3158" s="243" t="s">
        <v>19561</v>
      </c>
      <c r="Q3158" s="244">
        <v>20895.97</v>
      </c>
      <c r="R3158" s="104"/>
      <c r="S3158" s="235" t="s">
        <v>16246</v>
      </c>
      <c r="T3158" s="236">
        <v>3725.01</v>
      </c>
      <c r="V3158" s="266" t="s">
        <v>41552</v>
      </c>
      <c r="W3158" s="267">
        <v>17559.669999999998</v>
      </c>
      <c r="Y3158" s="245" t="s">
        <v>9439</v>
      </c>
      <c r="Z3158" s="246">
        <v>8154</v>
      </c>
    </row>
    <row r="3159" spans="1:26" ht="14.5" x14ac:dyDescent="0.35">
      <c r="A3159" s="259" t="s">
        <v>40217</v>
      </c>
      <c r="B3159" s="259"/>
      <c r="C3159" s="260">
        <v>72517</v>
      </c>
      <c r="E3159" s="239" t="s">
        <v>5112</v>
      </c>
      <c r="F3159" s="239"/>
      <c r="G3159" s="240">
        <v>9911</v>
      </c>
      <c r="M3159" s="261" t="s">
        <v>56027</v>
      </c>
      <c r="N3159" s="262">
        <v>7260.71</v>
      </c>
      <c r="P3159" s="243" t="s">
        <v>19562</v>
      </c>
      <c r="Q3159" s="244">
        <v>61712.67</v>
      </c>
      <c r="R3159" s="104"/>
      <c r="S3159" s="235" t="s">
        <v>16247</v>
      </c>
      <c r="T3159" s="236">
        <v>6610.78</v>
      </c>
      <c r="V3159" s="266" t="s">
        <v>41196</v>
      </c>
      <c r="W3159" s="267">
        <v>72517</v>
      </c>
      <c r="Y3159" s="245" t="s">
        <v>9940</v>
      </c>
      <c r="Z3159" s="246">
        <v>904.67</v>
      </c>
    </row>
    <row r="3160" spans="1:26" ht="14.5" x14ac:dyDescent="0.35">
      <c r="A3160" s="259" t="s">
        <v>49505</v>
      </c>
      <c r="B3160" s="259"/>
      <c r="C3160" s="260">
        <v>2240</v>
      </c>
      <c r="E3160" s="239" t="s">
        <v>3606</v>
      </c>
      <c r="F3160" s="239"/>
      <c r="G3160" s="240">
        <v>7480</v>
      </c>
      <c r="M3160" s="261" t="s">
        <v>50043</v>
      </c>
      <c r="N3160" s="262">
        <v>30493.68</v>
      </c>
      <c r="P3160" s="243" t="s">
        <v>19563</v>
      </c>
      <c r="Q3160" s="244">
        <v>39941.24</v>
      </c>
      <c r="R3160" s="104"/>
      <c r="S3160" s="235" t="s">
        <v>16248</v>
      </c>
      <c r="T3160" s="236">
        <v>323.56</v>
      </c>
      <c r="V3160" s="266" t="s">
        <v>49708</v>
      </c>
      <c r="W3160" s="267">
        <v>2240</v>
      </c>
      <c r="Y3160" s="245" t="s">
        <v>10252</v>
      </c>
      <c r="Z3160" s="246">
        <v>27398.86</v>
      </c>
    </row>
    <row r="3161" spans="1:26" ht="14.5" x14ac:dyDescent="0.35">
      <c r="A3161" s="259" t="s">
        <v>46422</v>
      </c>
      <c r="B3161" s="259"/>
      <c r="C3161" s="260">
        <v>163125</v>
      </c>
      <c r="E3161" s="239" t="s">
        <v>3607</v>
      </c>
      <c r="F3161" s="239"/>
      <c r="G3161" s="240">
        <v>26180</v>
      </c>
      <c r="M3161" s="261" t="s">
        <v>50044</v>
      </c>
      <c r="N3161" s="262">
        <v>2332.75</v>
      </c>
      <c r="P3161" s="243" t="s">
        <v>19564</v>
      </c>
      <c r="Q3161" s="244">
        <v>131330.79</v>
      </c>
      <c r="R3161" s="104"/>
      <c r="S3161" s="235" t="s">
        <v>34790</v>
      </c>
      <c r="T3161" s="236">
        <v>27072</v>
      </c>
      <c r="V3161" s="266" t="s">
        <v>46860</v>
      </c>
      <c r="W3161" s="267">
        <v>163125</v>
      </c>
      <c r="Y3161" s="245" t="s">
        <v>10845</v>
      </c>
      <c r="Z3161" s="246">
        <v>39978.32</v>
      </c>
    </row>
    <row r="3162" spans="1:26" ht="14.5" x14ac:dyDescent="0.35">
      <c r="A3162" s="259" t="s">
        <v>46424</v>
      </c>
      <c r="B3162" s="259"/>
      <c r="C3162" s="260">
        <v>3364</v>
      </c>
      <c r="E3162" s="239" t="s">
        <v>3608</v>
      </c>
      <c r="F3162" s="239"/>
      <c r="G3162" s="240">
        <v>22814</v>
      </c>
      <c r="M3162" s="261" t="s">
        <v>50045</v>
      </c>
      <c r="N3162" s="262">
        <v>4750.3100000000004</v>
      </c>
      <c r="P3162" s="243" t="s">
        <v>19565</v>
      </c>
      <c r="Q3162" s="244">
        <v>79.8</v>
      </c>
      <c r="R3162" s="104"/>
      <c r="S3162" s="235" t="s">
        <v>16249</v>
      </c>
      <c r="T3162" s="236">
        <v>13239.61</v>
      </c>
      <c r="V3162" s="266" t="s">
        <v>46862</v>
      </c>
      <c r="W3162" s="267">
        <v>3364</v>
      </c>
      <c r="Y3162" s="245" t="s">
        <v>7662</v>
      </c>
      <c r="Z3162" s="246">
        <v>11303.25</v>
      </c>
    </row>
    <row r="3163" spans="1:26" ht="14.5" x14ac:dyDescent="0.35">
      <c r="A3163" s="259" t="s">
        <v>46427</v>
      </c>
      <c r="B3163" s="259"/>
      <c r="C3163" s="260">
        <v>31706</v>
      </c>
      <c r="E3163" s="239" t="s">
        <v>5120</v>
      </c>
      <c r="F3163" s="239"/>
      <c r="G3163" s="240">
        <v>43700</v>
      </c>
      <c r="M3163" s="261" t="s">
        <v>52033</v>
      </c>
      <c r="N3163" s="262">
        <v>167.28</v>
      </c>
      <c r="P3163" s="243" t="s">
        <v>19566</v>
      </c>
      <c r="Q3163" s="244">
        <v>784.9</v>
      </c>
      <c r="R3163" s="104"/>
      <c r="S3163" s="235" t="s">
        <v>16250</v>
      </c>
      <c r="T3163" s="236">
        <v>5010</v>
      </c>
      <c r="V3163" s="266" t="s">
        <v>46865</v>
      </c>
      <c r="W3163" s="267">
        <v>31706</v>
      </c>
      <c r="Y3163" s="245" t="s">
        <v>8063</v>
      </c>
      <c r="Z3163" s="246">
        <v>484</v>
      </c>
    </row>
    <row r="3164" spans="1:26" ht="14.5" x14ac:dyDescent="0.35">
      <c r="A3164" s="259" t="s">
        <v>46429</v>
      </c>
      <c r="B3164" s="259"/>
      <c r="C3164" s="260">
        <v>7500</v>
      </c>
      <c r="E3164" s="239" t="s">
        <v>3609</v>
      </c>
      <c r="F3164" s="239"/>
      <c r="G3164" s="240">
        <v>4618</v>
      </c>
      <c r="M3164" s="261" t="s">
        <v>47673</v>
      </c>
      <c r="N3164" s="262">
        <v>32000</v>
      </c>
      <c r="P3164" s="243" t="s">
        <v>19567</v>
      </c>
      <c r="Q3164" s="244">
        <v>1495.57</v>
      </c>
      <c r="R3164" s="104"/>
      <c r="S3164" s="235" t="s">
        <v>16251</v>
      </c>
      <c r="T3164" s="236">
        <v>8500</v>
      </c>
      <c r="V3164" s="266" t="s">
        <v>46867</v>
      </c>
      <c r="W3164" s="267">
        <v>7500</v>
      </c>
      <c r="Y3164" s="245" t="s">
        <v>8345</v>
      </c>
      <c r="Z3164" s="246">
        <v>6231</v>
      </c>
    </row>
    <row r="3165" spans="1:26" ht="14.5" x14ac:dyDescent="0.35">
      <c r="A3165" s="259" t="s">
        <v>46430</v>
      </c>
      <c r="B3165" s="259"/>
      <c r="C3165" s="260">
        <v>25124</v>
      </c>
      <c r="E3165" s="239" t="s">
        <v>5128</v>
      </c>
      <c r="F3165" s="239"/>
      <c r="G3165" s="240">
        <v>66946</v>
      </c>
      <c r="M3165" s="261" t="s">
        <v>56028</v>
      </c>
      <c r="N3165" s="262">
        <v>1840.55</v>
      </c>
      <c r="P3165" s="243" t="s">
        <v>19568</v>
      </c>
      <c r="Q3165" s="244">
        <v>33429</v>
      </c>
      <c r="R3165" s="104"/>
      <c r="S3165" s="235" t="s">
        <v>16252</v>
      </c>
      <c r="T3165" s="236">
        <v>2045.71</v>
      </c>
      <c r="V3165" s="266" t="s">
        <v>46868</v>
      </c>
      <c r="W3165" s="267">
        <v>25124</v>
      </c>
      <c r="Y3165" s="245" t="s">
        <v>8749</v>
      </c>
      <c r="Z3165" s="246">
        <v>1020</v>
      </c>
    </row>
    <row r="3166" spans="1:26" ht="14.5" x14ac:dyDescent="0.35">
      <c r="A3166" s="259" t="s">
        <v>46434</v>
      </c>
      <c r="B3166" s="259"/>
      <c r="C3166" s="260">
        <v>131839</v>
      </c>
      <c r="E3166" s="239" t="s">
        <v>3610</v>
      </c>
      <c r="F3166" s="239"/>
      <c r="G3166" s="240">
        <v>37400</v>
      </c>
      <c r="M3166" s="261" t="s">
        <v>47674</v>
      </c>
      <c r="N3166" s="262">
        <v>50275</v>
      </c>
      <c r="P3166" s="243" t="s">
        <v>19569</v>
      </c>
      <c r="Q3166" s="244">
        <v>355451.59</v>
      </c>
      <c r="R3166" s="104"/>
      <c r="S3166" s="235" t="s">
        <v>16253</v>
      </c>
      <c r="T3166" s="236">
        <v>3732.01</v>
      </c>
      <c r="V3166" s="266" t="s">
        <v>46872</v>
      </c>
      <c r="W3166" s="267">
        <v>131839</v>
      </c>
      <c r="Y3166" s="245" t="s">
        <v>8837</v>
      </c>
      <c r="Z3166" s="246">
        <v>381</v>
      </c>
    </row>
    <row r="3167" spans="1:26" ht="14.5" x14ac:dyDescent="0.35">
      <c r="A3167" s="259" t="s">
        <v>46435</v>
      </c>
      <c r="B3167" s="259"/>
      <c r="C3167" s="260">
        <v>98441.07</v>
      </c>
      <c r="E3167" s="239" t="s">
        <v>5129</v>
      </c>
      <c r="F3167" s="239"/>
      <c r="G3167" s="240">
        <v>5400</v>
      </c>
      <c r="M3167" s="261" t="s">
        <v>50046</v>
      </c>
      <c r="N3167" s="262">
        <v>325</v>
      </c>
      <c r="P3167" s="243" t="s">
        <v>19570</v>
      </c>
      <c r="Q3167" s="244">
        <v>55082.41</v>
      </c>
      <c r="R3167" s="104"/>
      <c r="S3167" s="235" t="s">
        <v>16254</v>
      </c>
      <c r="T3167" s="236">
        <v>3078.91</v>
      </c>
      <c r="V3167" s="266" t="s">
        <v>46873</v>
      </c>
      <c r="W3167" s="267">
        <v>98441.07</v>
      </c>
      <c r="Y3167" s="245" t="s">
        <v>8994</v>
      </c>
      <c r="Z3167" s="246">
        <v>2721</v>
      </c>
    </row>
    <row r="3168" spans="1:26" ht="14.5" x14ac:dyDescent="0.35">
      <c r="A3168" s="259" t="s">
        <v>46436</v>
      </c>
      <c r="B3168" s="259"/>
      <c r="C3168" s="260">
        <v>47109.99</v>
      </c>
      <c r="E3168" s="239" t="s">
        <v>3611</v>
      </c>
      <c r="F3168" s="239"/>
      <c r="G3168" s="240">
        <v>13519.09</v>
      </c>
      <c r="M3168" s="261" t="s">
        <v>47675</v>
      </c>
      <c r="N3168" s="262">
        <v>6669.51</v>
      </c>
      <c r="P3168" s="243" t="s">
        <v>19571</v>
      </c>
      <c r="Q3168" s="244">
        <v>12744</v>
      </c>
      <c r="R3168" s="104"/>
      <c r="S3168" s="235" t="s">
        <v>16255</v>
      </c>
      <c r="T3168" s="236">
        <v>3725.01</v>
      </c>
      <c r="V3168" s="266" t="s">
        <v>46874</v>
      </c>
      <c r="W3168" s="267">
        <v>47109.99</v>
      </c>
      <c r="Y3168" s="245" t="s">
        <v>9271</v>
      </c>
      <c r="Z3168" s="246">
        <v>759</v>
      </c>
    </row>
    <row r="3169" spans="1:26" ht="14.5" x14ac:dyDescent="0.35">
      <c r="A3169" s="259" t="s">
        <v>46442</v>
      </c>
      <c r="B3169" s="259"/>
      <c r="C3169" s="260">
        <v>120963</v>
      </c>
      <c r="E3169" s="239" t="s">
        <v>3612</v>
      </c>
      <c r="F3169" s="239"/>
      <c r="G3169" s="240">
        <v>25993</v>
      </c>
      <c r="M3169" s="261" t="s">
        <v>47676</v>
      </c>
      <c r="N3169" s="262">
        <v>132.19999999999999</v>
      </c>
      <c r="P3169" s="243" t="s">
        <v>19572</v>
      </c>
      <c r="Q3169" s="244">
        <v>183460.64</v>
      </c>
      <c r="R3169" s="104"/>
      <c r="S3169" s="235" t="s">
        <v>16256</v>
      </c>
      <c r="T3169" s="236">
        <v>6610.78</v>
      </c>
      <c r="V3169" s="266" t="s">
        <v>46880</v>
      </c>
      <c r="W3169" s="267">
        <v>120963</v>
      </c>
      <c r="Y3169" s="245" t="s">
        <v>9440</v>
      </c>
      <c r="Z3169" s="246">
        <v>4093</v>
      </c>
    </row>
    <row r="3170" spans="1:26" ht="14.5" x14ac:dyDescent="0.35">
      <c r="A3170" s="259" t="s">
        <v>46446</v>
      </c>
      <c r="B3170" s="259"/>
      <c r="C3170" s="260">
        <v>8787</v>
      </c>
      <c r="E3170" s="239" t="s">
        <v>3613</v>
      </c>
      <c r="F3170" s="239"/>
      <c r="G3170" s="240">
        <v>1785</v>
      </c>
      <c r="M3170" s="261" t="s">
        <v>47677</v>
      </c>
      <c r="N3170" s="262">
        <v>4308.99</v>
      </c>
      <c r="P3170" s="243" t="s">
        <v>19573</v>
      </c>
      <c r="Q3170" s="244">
        <v>280902.53000000003</v>
      </c>
      <c r="R3170" s="104"/>
      <c r="S3170" s="235" t="s">
        <v>16257</v>
      </c>
      <c r="T3170" s="236">
        <v>323.56</v>
      </c>
      <c r="V3170" s="266" t="s">
        <v>46884</v>
      </c>
      <c r="W3170" s="267">
        <v>8787</v>
      </c>
      <c r="Y3170" s="245" t="s">
        <v>9652</v>
      </c>
      <c r="Z3170" s="246">
        <v>2000</v>
      </c>
    </row>
    <row r="3171" spans="1:26" ht="14.5" x14ac:dyDescent="0.35">
      <c r="A3171" s="259" t="s">
        <v>46449</v>
      </c>
      <c r="B3171" s="259"/>
      <c r="C3171" s="260">
        <v>100661.1</v>
      </c>
      <c r="E3171" s="239" t="s">
        <v>5165</v>
      </c>
      <c r="F3171" s="239"/>
      <c r="G3171" s="240">
        <v>7106</v>
      </c>
      <c r="M3171" s="261" t="s">
        <v>47678</v>
      </c>
      <c r="N3171" s="262">
        <v>13230.03</v>
      </c>
      <c r="P3171" s="243" t="s">
        <v>19574</v>
      </c>
      <c r="Q3171" s="244">
        <v>1494.06</v>
      </c>
      <c r="R3171" s="104"/>
      <c r="S3171" s="235" t="s">
        <v>34791</v>
      </c>
      <c r="T3171" s="236">
        <v>27072</v>
      </c>
      <c r="V3171" s="266" t="s">
        <v>46887</v>
      </c>
      <c r="W3171" s="267">
        <v>100661.1</v>
      </c>
      <c r="Y3171" s="245" t="s">
        <v>9941</v>
      </c>
      <c r="Z3171" s="246">
        <v>20750</v>
      </c>
    </row>
    <row r="3172" spans="1:26" ht="14.5" x14ac:dyDescent="0.35">
      <c r="A3172" s="259" t="s">
        <v>46454</v>
      </c>
      <c r="B3172" s="259"/>
      <c r="C3172" s="260">
        <v>160890</v>
      </c>
      <c r="E3172" s="239" t="s">
        <v>5137</v>
      </c>
      <c r="F3172" s="239"/>
      <c r="G3172" s="240">
        <v>14327.94</v>
      </c>
      <c r="M3172" s="261" t="s">
        <v>47679</v>
      </c>
      <c r="N3172" s="262">
        <v>6930.95</v>
      </c>
      <c r="P3172" s="243" t="s">
        <v>19575</v>
      </c>
      <c r="Q3172" s="244">
        <v>10817.56</v>
      </c>
      <c r="R3172" s="104"/>
      <c r="S3172" s="235" t="s">
        <v>16258</v>
      </c>
      <c r="T3172" s="236">
        <v>42604.7</v>
      </c>
      <c r="V3172" s="266" t="s">
        <v>46892</v>
      </c>
      <c r="W3172" s="267">
        <v>160890</v>
      </c>
      <c r="Y3172" s="245" t="s">
        <v>10846</v>
      </c>
      <c r="Z3172" s="246">
        <v>49742.25</v>
      </c>
    </row>
    <row r="3173" spans="1:26" ht="14.5" x14ac:dyDescent="0.35">
      <c r="A3173" s="259" t="s">
        <v>46455</v>
      </c>
      <c r="B3173" s="259"/>
      <c r="C3173" s="260">
        <v>38771.25</v>
      </c>
      <c r="E3173" s="239" t="s">
        <v>3684</v>
      </c>
      <c r="F3173" s="239"/>
      <c r="G3173" s="240">
        <v>660180.1</v>
      </c>
      <c r="M3173" s="261" t="s">
        <v>52034</v>
      </c>
      <c r="N3173" s="262">
        <v>315.70999999999998</v>
      </c>
      <c r="P3173" s="243" t="s">
        <v>19576</v>
      </c>
      <c r="Q3173" s="244">
        <v>53866.26</v>
      </c>
      <c r="R3173" s="104"/>
      <c r="S3173" s="235" t="s">
        <v>16259</v>
      </c>
      <c r="T3173" s="236">
        <v>281035.37</v>
      </c>
      <c r="V3173" s="266" t="s">
        <v>46893</v>
      </c>
      <c r="W3173" s="267">
        <v>38771.25</v>
      </c>
      <c r="Y3173" s="245" t="s">
        <v>7663</v>
      </c>
      <c r="Z3173" s="246">
        <v>317425.53999999998</v>
      </c>
    </row>
    <row r="3174" spans="1:26" ht="14.5" x14ac:dyDescent="0.35">
      <c r="A3174" s="259" t="s">
        <v>46457</v>
      </c>
      <c r="B3174" s="259"/>
      <c r="C3174" s="260">
        <v>94405</v>
      </c>
      <c r="E3174" s="239" t="s">
        <v>5759</v>
      </c>
      <c r="F3174" s="239"/>
      <c r="G3174" s="240">
        <v>2314.2199999999998</v>
      </c>
      <c r="M3174" s="261" t="s">
        <v>56029</v>
      </c>
      <c r="N3174" s="262">
        <v>4021.14</v>
      </c>
      <c r="P3174" s="243" t="s">
        <v>19577</v>
      </c>
      <c r="Q3174" s="244">
        <v>195473.38</v>
      </c>
      <c r="R3174" s="104"/>
      <c r="S3174" s="235" t="s">
        <v>16260</v>
      </c>
      <c r="T3174" s="236">
        <v>317894.57</v>
      </c>
      <c r="V3174" s="266" t="s">
        <v>46895</v>
      </c>
      <c r="W3174" s="267">
        <v>94405</v>
      </c>
      <c r="Y3174" s="245" t="s">
        <v>11436</v>
      </c>
      <c r="Z3174" s="246">
        <v>7550.13</v>
      </c>
    </row>
    <row r="3175" spans="1:26" ht="14.5" x14ac:dyDescent="0.35">
      <c r="A3175" s="259" t="s">
        <v>46462</v>
      </c>
      <c r="B3175" s="259"/>
      <c r="C3175" s="260">
        <v>2835.58</v>
      </c>
      <c r="E3175" s="239" t="s">
        <v>3614</v>
      </c>
      <c r="F3175" s="239"/>
      <c r="G3175" s="240">
        <v>4802.0600000000004</v>
      </c>
      <c r="M3175" s="261" t="s">
        <v>47680</v>
      </c>
      <c r="N3175" s="262">
        <v>961422.1</v>
      </c>
      <c r="P3175" s="243" t="s">
        <v>19578</v>
      </c>
      <c r="Q3175" s="244">
        <v>934.71</v>
      </c>
      <c r="R3175" s="104"/>
      <c r="S3175" s="235" t="s">
        <v>16261</v>
      </c>
      <c r="T3175" s="236">
        <v>49077.4</v>
      </c>
      <c r="V3175" s="266" t="s">
        <v>46900</v>
      </c>
      <c r="W3175" s="267">
        <v>2835.58</v>
      </c>
      <c r="Y3175" s="245" t="s">
        <v>8064</v>
      </c>
      <c r="Z3175" s="246">
        <v>21988.89</v>
      </c>
    </row>
    <row r="3176" spans="1:26" ht="14.5" x14ac:dyDescent="0.35">
      <c r="A3176" s="259" t="s">
        <v>46465</v>
      </c>
      <c r="B3176" s="259"/>
      <c r="C3176" s="260">
        <v>11929</v>
      </c>
      <c r="E3176" s="239" t="s">
        <v>5760</v>
      </c>
      <c r="F3176" s="239"/>
      <c r="G3176" s="240">
        <v>2680.12</v>
      </c>
      <c r="M3176" s="261" t="s">
        <v>47681</v>
      </c>
      <c r="N3176" s="262">
        <v>73445.899999999994</v>
      </c>
      <c r="P3176" s="243" t="s">
        <v>19579</v>
      </c>
      <c r="Q3176" s="244">
        <v>429.99</v>
      </c>
      <c r="R3176" s="104"/>
      <c r="S3176" s="235" t="s">
        <v>16262</v>
      </c>
      <c r="T3176" s="236">
        <v>107543.61</v>
      </c>
      <c r="V3176" s="266" t="s">
        <v>46903</v>
      </c>
      <c r="W3176" s="267">
        <v>11929</v>
      </c>
      <c r="Y3176" s="245" t="s">
        <v>8346</v>
      </c>
      <c r="Z3176" s="246">
        <v>238195</v>
      </c>
    </row>
    <row r="3177" spans="1:26" ht="14.5" x14ac:dyDescent="0.35">
      <c r="A3177" s="259" t="s">
        <v>46468</v>
      </c>
      <c r="B3177" s="259"/>
      <c r="C3177" s="260">
        <v>32617.09</v>
      </c>
      <c r="E3177" s="239" t="s">
        <v>5764</v>
      </c>
      <c r="F3177" s="239"/>
      <c r="G3177" s="240">
        <v>187.71</v>
      </c>
      <c r="M3177" s="261" t="s">
        <v>56030</v>
      </c>
      <c r="N3177" s="262">
        <v>300</v>
      </c>
      <c r="P3177" s="243" t="s">
        <v>19580</v>
      </c>
      <c r="Q3177" s="244">
        <v>405144.44</v>
      </c>
      <c r="R3177" s="104"/>
      <c r="S3177" s="235" t="s">
        <v>16263</v>
      </c>
      <c r="T3177" s="236">
        <v>99035.22</v>
      </c>
      <c r="V3177" s="266" t="s">
        <v>46906</v>
      </c>
      <c r="W3177" s="267">
        <v>32617.09</v>
      </c>
      <c r="Y3177" s="245" t="s">
        <v>8509</v>
      </c>
      <c r="Z3177" s="246">
        <v>126076.01</v>
      </c>
    </row>
    <row r="3178" spans="1:26" ht="14.5" x14ac:dyDescent="0.35">
      <c r="A3178" s="259" t="s">
        <v>46471</v>
      </c>
      <c r="B3178" s="259"/>
      <c r="C3178" s="260">
        <v>27088.06</v>
      </c>
      <c r="E3178" s="239" t="s">
        <v>5847</v>
      </c>
      <c r="F3178" s="239"/>
      <c r="G3178" s="240">
        <v>1745.69</v>
      </c>
      <c r="M3178" s="261" t="s">
        <v>56031</v>
      </c>
      <c r="N3178" s="262">
        <v>22.95</v>
      </c>
      <c r="P3178" s="243" t="s">
        <v>19581</v>
      </c>
      <c r="Q3178" s="244">
        <v>4008.45</v>
      </c>
      <c r="R3178" s="104"/>
      <c r="S3178" s="235" t="s">
        <v>16264</v>
      </c>
      <c r="T3178" s="236">
        <v>26004.81</v>
      </c>
      <c r="V3178" s="266" t="s">
        <v>46909</v>
      </c>
      <c r="W3178" s="267">
        <v>27088.06</v>
      </c>
      <c r="Y3178" s="245" t="s">
        <v>9272</v>
      </c>
      <c r="Z3178" s="246">
        <v>242172.43</v>
      </c>
    </row>
    <row r="3179" spans="1:26" ht="14.5" x14ac:dyDescent="0.35">
      <c r="A3179" s="259" t="s">
        <v>46472</v>
      </c>
      <c r="B3179" s="259"/>
      <c r="C3179" s="260">
        <v>26559.53</v>
      </c>
      <c r="E3179" s="239" t="s">
        <v>5767</v>
      </c>
      <c r="F3179" s="239"/>
      <c r="G3179" s="240">
        <v>14707.43</v>
      </c>
      <c r="M3179" s="261" t="s">
        <v>56032</v>
      </c>
      <c r="N3179" s="262">
        <v>72.3</v>
      </c>
      <c r="P3179" s="243" t="s">
        <v>19582</v>
      </c>
      <c r="Q3179" s="244">
        <v>20878.48</v>
      </c>
      <c r="R3179" s="104"/>
      <c r="S3179" s="235" t="s">
        <v>34792</v>
      </c>
      <c r="T3179" s="236">
        <v>263272.21999999997</v>
      </c>
      <c r="V3179" s="266" t="s">
        <v>46910</v>
      </c>
      <c r="W3179" s="267">
        <v>26559.53</v>
      </c>
      <c r="Y3179" s="245" t="s">
        <v>9653</v>
      </c>
      <c r="Z3179" s="246">
        <v>25907</v>
      </c>
    </row>
    <row r="3180" spans="1:26" ht="14.5" x14ac:dyDescent="0.35">
      <c r="A3180" s="259" t="s">
        <v>46474</v>
      </c>
      <c r="B3180" s="259"/>
      <c r="C3180" s="260">
        <v>30750</v>
      </c>
      <c r="E3180" s="239" t="s">
        <v>5848</v>
      </c>
      <c r="F3180" s="239"/>
      <c r="G3180" s="240">
        <v>549.67999999999995</v>
      </c>
      <c r="M3180" s="261" t="s">
        <v>56033</v>
      </c>
      <c r="N3180" s="262">
        <v>19.34</v>
      </c>
      <c r="P3180" s="243" t="s">
        <v>19583</v>
      </c>
      <c r="Q3180" s="244">
        <v>2673.6</v>
      </c>
      <c r="R3180" s="104"/>
      <c r="S3180" s="235" t="s">
        <v>34793</v>
      </c>
      <c r="T3180" s="236">
        <v>9900.43</v>
      </c>
      <c r="V3180" s="266" t="s">
        <v>46912</v>
      </c>
      <c r="W3180" s="267">
        <v>30750</v>
      </c>
      <c r="Y3180" s="245" t="s">
        <v>10050</v>
      </c>
      <c r="Z3180" s="246">
        <v>26952.5</v>
      </c>
    </row>
    <row r="3181" spans="1:26" ht="14.5" x14ac:dyDescent="0.35">
      <c r="A3181" s="259" t="s">
        <v>46478</v>
      </c>
      <c r="B3181" s="259"/>
      <c r="C3181" s="260">
        <v>61548.14</v>
      </c>
      <c r="E3181" s="239" t="s">
        <v>5770</v>
      </c>
      <c r="F3181" s="239"/>
      <c r="G3181" s="240">
        <v>54709.45</v>
      </c>
      <c r="M3181" s="261" t="s">
        <v>47682</v>
      </c>
      <c r="N3181" s="262">
        <v>150612.5</v>
      </c>
      <c r="P3181" s="243" t="s">
        <v>19584</v>
      </c>
      <c r="Q3181" s="244">
        <v>80947.12</v>
      </c>
      <c r="R3181" s="104"/>
      <c r="S3181" s="235" t="s">
        <v>34794</v>
      </c>
      <c r="T3181" s="236">
        <v>1189310.3500000001</v>
      </c>
      <c r="V3181" s="266" t="s">
        <v>46916</v>
      </c>
      <c r="W3181" s="267">
        <v>61548.14</v>
      </c>
      <c r="Y3181" s="245" t="s">
        <v>10253</v>
      </c>
      <c r="Z3181" s="246">
        <v>1825687.04</v>
      </c>
    </row>
    <row r="3182" spans="1:26" ht="14.5" x14ac:dyDescent="0.35">
      <c r="A3182" s="259" t="s">
        <v>46479</v>
      </c>
      <c r="B3182" s="259"/>
      <c r="C3182" s="260">
        <v>95582.86</v>
      </c>
      <c r="E3182" s="239" t="s">
        <v>5771</v>
      </c>
      <c r="F3182" s="239"/>
      <c r="G3182" s="240">
        <v>14988.74</v>
      </c>
      <c r="M3182" s="261" t="s">
        <v>47683</v>
      </c>
      <c r="N3182" s="262">
        <v>11521.88</v>
      </c>
      <c r="P3182" s="243" t="s">
        <v>19585</v>
      </c>
      <c r="Q3182" s="244">
        <v>6000</v>
      </c>
      <c r="R3182" s="104"/>
      <c r="S3182" s="235" t="s">
        <v>16265</v>
      </c>
      <c r="T3182" s="236">
        <v>270</v>
      </c>
      <c r="V3182" s="266" t="s">
        <v>46917</v>
      </c>
      <c r="W3182" s="267">
        <v>95582.86</v>
      </c>
      <c r="Y3182" s="245" t="s">
        <v>13023</v>
      </c>
      <c r="Z3182" s="246">
        <v>158455.20000000001</v>
      </c>
    </row>
    <row r="3183" spans="1:26" ht="14.5" x14ac:dyDescent="0.35">
      <c r="A3183" s="259" t="s">
        <v>46483</v>
      </c>
      <c r="B3183" s="259"/>
      <c r="C3183" s="260">
        <v>430</v>
      </c>
      <c r="E3183" s="239" t="s">
        <v>5855</v>
      </c>
      <c r="F3183" s="239"/>
      <c r="G3183" s="240">
        <v>2180</v>
      </c>
      <c r="M3183" s="261" t="s">
        <v>36695</v>
      </c>
      <c r="N3183" s="262">
        <v>14624.11</v>
      </c>
      <c r="P3183" s="243" t="s">
        <v>19586</v>
      </c>
      <c r="Q3183" s="244">
        <v>97216.960000000006</v>
      </c>
      <c r="R3183" s="104"/>
      <c r="S3183" s="235" t="s">
        <v>16266</v>
      </c>
      <c r="T3183" s="236">
        <v>42604.7</v>
      </c>
      <c r="V3183" s="266" t="s">
        <v>46921</v>
      </c>
      <c r="W3183" s="267">
        <v>430</v>
      </c>
      <c r="Y3183" s="245" t="s">
        <v>13276</v>
      </c>
      <c r="Z3183" s="246">
        <v>1166103.83</v>
      </c>
    </row>
    <row r="3184" spans="1:26" ht="14.5" x14ac:dyDescent="0.35">
      <c r="A3184" s="259" t="s">
        <v>46485</v>
      </c>
      <c r="B3184" s="259"/>
      <c r="C3184" s="260">
        <v>4697.8999999999996</v>
      </c>
      <c r="E3184" s="239" t="s">
        <v>5778</v>
      </c>
      <c r="F3184" s="239"/>
      <c r="G3184" s="240">
        <v>357.93</v>
      </c>
      <c r="M3184" s="261" t="s">
        <v>36696</v>
      </c>
      <c r="N3184" s="262">
        <v>9488.3799999999992</v>
      </c>
      <c r="P3184" s="243" t="s">
        <v>19587</v>
      </c>
      <c r="Q3184" s="244">
        <v>631.23</v>
      </c>
      <c r="R3184" s="104"/>
      <c r="S3184" s="235" t="s">
        <v>16267</v>
      </c>
      <c r="T3184" s="236">
        <v>281035.37</v>
      </c>
      <c r="V3184" s="266" t="s">
        <v>46923</v>
      </c>
      <c r="W3184" s="267">
        <v>4697.8999999999996</v>
      </c>
      <c r="Y3184" s="245" t="s">
        <v>10847</v>
      </c>
      <c r="Z3184" s="246">
        <v>4156513.57</v>
      </c>
    </row>
    <row r="3185" spans="1:26" ht="14.5" x14ac:dyDescent="0.35">
      <c r="A3185" s="259" t="s">
        <v>46499</v>
      </c>
      <c r="B3185" s="259"/>
      <c r="C3185" s="260">
        <v>4849.03</v>
      </c>
      <c r="E3185" s="239" t="s">
        <v>5779</v>
      </c>
      <c r="F3185" s="239"/>
      <c r="G3185" s="240">
        <v>17745</v>
      </c>
      <c r="M3185" s="261" t="s">
        <v>19661</v>
      </c>
      <c r="N3185" s="262">
        <v>2260</v>
      </c>
      <c r="P3185" s="243" t="s">
        <v>19588</v>
      </c>
      <c r="Q3185" s="244">
        <v>101690.61</v>
      </c>
      <c r="R3185" s="104"/>
      <c r="S3185" s="235" t="s">
        <v>16268</v>
      </c>
      <c r="T3185" s="236">
        <v>317894.57</v>
      </c>
      <c r="V3185" s="266" t="s">
        <v>46937</v>
      </c>
      <c r="W3185" s="267">
        <v>4849.03</v>
      </c>
      <c r="Y3185" s="245" t="s">
        <v>8065</v>
      </c>
      <c r="Z3185" s="246">
        <v>970</v>
      </c>
    </row>
    <row r="3186" spans="1:26" ht="14.5" x14ac:dyDescent="0.35">
      <c r="A3186" s="259" t="s">
        <v>46502</v>
      </c>
      <c r="B3186" s="259"/>
      <c r="C3186" s="260">
        <v>4200</v>
      </c>
      <c r="E3186" s="239" t="s">
        <v>5780</v>
      </c>
      <c r="F3186" s="239"/>
      <c r="G3186" s="240">
        <v>1318.37</v>
      </c>
      <c r="M3186" s="261" t="s">
        <v>19662</v>
      </c>
      <c r="N3186" s="262">
        <v>6000</v>
      </c>
      <c r="P3186" s="243" t="s">
        <v>19589</v>
      </c>
      <c r="Q3186" s="244">
        <v>125601.49</v>
      </c>
      <c r="R3186" s="104"/>
      <c r="S3186" s="235" t="s">
        <v>16269</v>
      </c>
      <c r="T3186" s="236">
        <v>49077.4</v>
      </c>
      <c r="V3186" s="266" t="s">
        <v>46940</v>
      </c>
      <c r="W3186" s="267">
        <v>4200</v>
      </c>
      <c r="Y3186" s="245" t="s">
        <v>8347</v>
      </c>
      <c r="Z3186" s="246">
        <v>22639</v>
      </c>
    </row>
    <row r="3187" spans="1:26" ht="14.5" x14ac:dyDescent="0.35">
      <c r="A3187" s="259" t="s">
        <v>46507</v>
      </c>
      <c r="B3187" s="259"/>
      <c r="C3187" s="260">
        <v>4500</v>
      </c>
      <c r="E3187" s="239" t="s">
        <v>5781</v>
      </c>
      <c r="F3187" s="239"/>
      <c r="G3187" s="240">
        <v>1901.2</v>
      </c>
      <c r="M3187" s="261" t="s">
        <v>19663</v>
      </c>
      <c r="N3187" s="262">
        <v>2246.6999999999998</v>
      </c>
      <c r="P3187" s="243" t="s">
        <v>19590</v>
      </c>
      <c r="Q3187" s="244">
        <v>52528.84</v>
      </c>
      <c r="R3187" s="104"/>
      <c r="S3187" s="235" t="s">
        <v>16270</v>
      </c>
      <c r="T3187" s="236">
        <v>107543.61</v>
      </c>
      <c r="V3187" s="266" t="s">
        <v>46945</v>
      </c>
      <c r="W3187" s="267">
        <v>4500</v>
      </c>
      <c r="Y3187" s="245" t="s">
        <v>8750</v>
      </c>
      <c r="Z3187" s="246">
        <v>1616</v>
      </c>
    </row>
    <row r="3188" spans="1:26" ht="14.5" x14ac:dyDescent="0.35">
      <c r="A3188" s="259" t="s">
        <v>46520</v>
      </c>
      <c r="B3188" s="259"/>
      <c r="C3188" s="260">
        <v>27381.5</v>
      </c>
      <c r="E3188" s="239" t="s">
        <v>5858</v>
      </c>
      <c r="F3188" s="239"/>
      <c r="G3188" s="240">
        <v>839</v>
      </c>
      <c r="M3188" s="261" t="s">
        <v>36697</v>
      </c>
      <c r="N3188" s="262">
        <v>3170.52</v>
      </c>
      <c r="P3188" s="243" t="s">
        <v>19591</v>
      </c>
      <c r="Q3188" s="244">
        <v>7233.95</v>
      </c>
      <c r="R3188" s="104"/>
      <c r="S3188" s="235" t="s">
        <v>16271</v>
      </c>
      <c r="T3188" s="236">
        <v>270</v>
      </c>
      <c r="V3188" s="266" t="s">
        <v>46958</v>
      </c>
      <c r="W3188" s="267">
        <v>27381.5</v>
      </c>
      <c r="Y3188" s="245" t="s">
        <v>9087</v>
      </c>
      <c r="Z3188" s="246">
        <v>4778</v>
      </c>
    </row>
    <row r="3189" spans="1:26" ht="14.5" x14ac:dyDescent="0.35">
      <c r="A3189" s="259" t="s">
        <v>46523</v>
      </c>
      <c r="B3189" s="259"/>
      <c r="C3189" s="260">
        <v>50750</v>
      </c>
      <c r="E3189" s="239" t="s">
        <v>5782</v>
      </c>
      <c r="F3189" s="239"/>
      <c r="G3189" s="240">
        <v>3973.28</v>
      </c>
      <c r="M3189" s="261" t="s">
        <v>36698</v>
      </c>
      <c r="N3189" s="262">
        <v>3983.19</v>
      </c>
      <c r="P3189" s="243" t="s">
        <v>19592</v>
      </c>
      <c r="Q3189" s="244">
        <v>26588</v>
      </c>
      <c r="R3189" s="104"/>
      <c r="S3189" s="235" t="s">
        <v>34795</v>
      </c>
      <c r="T3189" s="236">
        <v>263272.21999999997</v>
      </c>
      <c r="V3189" s="266" t="s">
        <v>46961</v>
      </c>
      <c r="W3189" s="267">
        <v>50750</v>
      </c>
      <c r="Y3189" s="245" t="s">
        <v>9441</v>
      </c>
      <c r="Z3189" s="246">
        <v>22425.5</v>
      </c>
    </row>
    <row r="3190" spans="1:26" ht="14.5" x14ac:dyDescent="0.35">
      <c r="A3190" s="259" t="s">
        <v>46524</v>
      </c>
      <c r="B3190" s="259"/>
      <c r="C3190" s="260">
        <v>6513</v>
      </c>
      <c r="E3190" s="239" t="s">
        <v>3615</v>
      </c>
      <c r="F3190" s="239"/>
      <c r="G3190" s="240">
        <v>2965</v>
      </c>
      <c r="M3190" s="261" t="s">
        <v>19670</v>
      </c>
      <c r="N3190" s="262">
        <v>569.92999999999995</v>
      </c>
      <c r="P3190" s="243" t="s">
        <v>19593</v>
      </c>
      <c r="Q3190" s="244">
        <v>500000</v>
      </c>
      <c r="R3190" s="104"/>
      <c r="S3190" s="235" t="s">
        <v>16272</v>
      </c>
      <c r="T3190" s="236">
        <v>99035.22</v>
      </c>
      <c r="V3190" s="266" t="s">
        <v>46962</v>
      </c>
      <c r="W3190" s="267">
        <v>6513</v>
      </c>
      <c r="Y3190" s="245" t="s">
        <v>9654</v>
      </c>
      <c r="Z3190" s="246">
        <v>2000</v>
      </c>
    </row>
    <row r="3191" spans="1:26" ht="14.5" x14ac:dyDescent="0.35">
      <c r="A3191" s="259" t="s">
        <v>46527</v>
      </c>
      <c r="B3191" s="259"/>
      <c r="C3191" s="260">
        <v>28864.32</v>
      </c>
      <c r="E3191" s="239" t="s">
        <v>5783</v>
      </c>
      <c r="F3191" s="239"/>
      <c r="G3191" s="240">
        <v>43146.41</v>
      </c>
      <c r="M3191" s="261" t="s">
        <v>19671</v>
      </c>
      <c r="N3191" s="262">
        <v>43.59</v>
      </c>
      <c r="P3191" s="243" t="s">
        <v>19594</v>
      </c>
      <c r="Q3191" s="244">
        <v>167.5</v>
      </c>
      <c r="R3191" s="104"/>
      <c r="S3191" s="235" t="s">
        <v>30484</v>
      </c>
      <c r="T3191" s="236">
        <v>9900.43</v>
      </c>
      <c r="V3191" s="266" t="s">
        <v>46965</v>
      </c>
      <c r="W3191" s="267">
        <v>28864.32</v>
      </c>
      <c r="Y3191" s="245" t="s">
        <v>9942</v>
      </c>
      <c r="Z3191" s="246">
        <v>13727</v>
      </c>
    </row>
    <row r="3192" spans="1:26" ht="14.5" x14ac:dyDescent="0.35">
      <c r="A3192" s="259" t="s">
        <v>46528</v>
      </c>
      <c r="B3192" s="259"/>
      <c r="C3192" s="260">
        <v>2605</v>
      </c>
      <c r="E3192" s="239" t="s">
        <v>5860</v>
      </c>
      <c r="F3192" s="239"/>
      <c r="G3192" s="240">
        <v>52.05</v>
      </c>
      <c r="M3192" s="261" t="s">
        <v>19675</v>
      </c>
      <c r="N3192" s="262">
        <v>4985.6400000000003</v>
      </c>
      <c r="P3192" s="243" t="s">
        <v>19595</v>
      </c>
      <c r="Q3192" s="244">
        <v>107604.46</v>
      </c>
      <c r="R3192" s="104"/>
      <c r="S3192" s="235" t="s">
        <v>16273</v>
      </c>
      <c r="T3192" s="236">
        <v>26004.81</v>
      </c>
      <c r="V3192" s="266" t="s">
        <v>46966</v>
      </c>
      <c r="W3192" s="267">
        <v>2605</v>
      </c>
      <c r="Y3192" s="245" t="s">
        <v>12055</v>
      </c>
      <c r="Z3192" s="246">
        <v>30277</v>
      </c>
    </row>
    <row r="3193" spans="1:26" ht="14.5" x14ac:dyDescent="0.35">
      <c r="A3193" s="259" t="s">
        <v>46531</v>
      </c>
      <c r="B3193" s="259"/>
      <c r="C3193" s="260">
        <v>3845.44</v>
      </c>
      <c r="E3193" s="239" t="s">
        <v>5784</v>
      </c>
      <c r="F3193" s="239"/>
      <c r="G3193" s="240">
        <v>42555.39</v>
      </c>
      <c r="M3193" s="261" t="s">
        <v>36699</v>
      </c>
      <c r="N3193" s="262">
        <v>35566.99</v>
      </c>
      <c r="P3193" s="243" t="s">
        <v>19596</v>
      </c>
      <c r="Q3193" s="244">
        <v>179518.58</v>
      </c>
      <c r="R3193" s="104"/>
      <c r="S3193" s="235" t="s">
        <v>34796</v>
      </c>
      <c r="T3193" s="236">
        <v>1189310.3500000001</v>
      </c>
      <c r="V3193" s="266" t="s">
        <v>46969</v>
      </c>
      <c r="W3193" s="267">
        <v>3845.44</v>
      </c>
      <c r="Y3193" s="245" t="s">
        <v>10848</v>
      </c>
      <c r="Z3193" s="246">
        <v>98432.5</v>
      </c>
    </row>
    <row r="3194" spans="1:26" ht="14.5" x14ac:dyDescent="0.35">
      <c r="A3194" s="259" t="s">
        <v>46532</v>
      </c>
      <c r="B3194" s="259"/>
      <c r="C3194" s="260">
        <v>5684</v>
      </c>
      <c r="E3194" s="239" t="s">
        <v>5785</v>
      </c>
      <c r="F3194" s="239"/>
      <c r="G3194" s="240">
        <v>7752.26</v>
      </c>
      <c r="M3194" s="261" t="s">
        <v>36700</v>
      </c>
      <c r="N3194" s="262">
        <v>21462.5</v>
      </c>
      <c r="P3194" s="243" t="s">
        <v>19597</v>
      </c>
      <c r="Q3194" s="244">
        <v>2066.4499999999998</v>
      </c>
      <c r="R3194" s="104"/>
      <c r="S3194" s="235" t="s">
        <v>34797</v>
      </c>
      <c r="T3194" s="236">
        <v>2000</v>
      </c>
      <c r="V3194" s="266" t="s">
        <v>46970</v>
      </c>
      <c r="W3194" s="267">
        <v>5684</v>
      </c>
      <c r="Y3194" s="245" t="s">
        <v>9273</v>
      </c>
      <c r="Z3194" s="246">
        <v>971</v>
      </c>
    </row>
    <row r="3195" spans="1:26" ht="14.5" x14ac:dyDescent="0.35">
      <c r="A3195" s="259" t="s">
        <v>46534</v>
      </c>
      <c r="B3195" s="259"/>
      <c r="C3195" s="260">
        <v>4938.5</v>
      </c>
      <c r="E3195" s="239" t="s">
        <v>5861</v>
      </c>
      <c r="F3195" s="239"/>
      <c r="G3195" s="240">
        <v>1875</v>
      </c>
      <c r="M3195" s="261" t="s">
        <v>36701</v>
      </c>
      <c r="N3195" s="262">
        <v>22200</v>
      </c>
      <c r="P3195" s="243" t="s">
        <v>19598</v>
      </c>
      <c r="Q3195" s="244">
        <v>51589.53</v>
      </c>
      <c r="R3195" s="104"/>
      <c r="S3195" s="235" t="s">
        <v>34798</v>
      </c>
      <c r="T3195" s="236">
        <v>68049</v>
      </c>
      <c r="V3195" s="266" t="s">
        <v>46972</v>
      </c>
      <c r="W3195" s="267">
        <v>4938.5</v>
      </c>
      <c r="Y3195" s="245" t="s">
        <v>9442</v>
      </c>
      <c r="Z3195" s="246">
        <v>14582</v>
      </c>
    </row>
    <row r="3196" spans="1:26" ht="14.5" x14ac:dyDescent="0.35">
      <c r="A3196" s="259" t="s">
        <v>46535</v>
      </c>
      <c r="B3196" s="259"/>
      <c r="C3196" s="260">
        <v>2075</v>
      </c>
      <c r="E3196" s="239" t="s">
        <v>5790</v>
      </c>
      <c r="F3196" s="239"/>
      <c r="G3196" s="240">
        <v>3056.75</v>
      </c>
      <c r="M3196" s="261" t="s">
        <v>36702</v>
      </c>
      <c r="N3196" s="262">
        <v>6032.37</v>
      </c>
      <c r="P3196" s="243" t="s">
        <v>19599</v>
      </c>
      <c r="Q3196" s="244">
        <v>866476.81</v>
      </c>
      <c r="R3196" s="104"/>
      <c r="S3196" s="235" t="s">
        <v>30519</v>
      </c>
      <c r="T3196" s="236">
        <v>2000</v>
      </c>
      <c r="V3196" s="266" t="s">
        <v>46973</v>
      </c>
      <c r="W3196" s="267">
        <v>2075</v>
      </c>
      <c r="Y3196" s="245" t="s">
        <v>9943</v>
      </c>
      <c r="Z3196" s="246">
        <v>21201</v>
      </c>
    </row>
    <row r="3197" spans="1:26" ht="14.5" x14ac:dyDescent="0.35">
      <c r="A3197" s="259" t="s">
        <v>46537</v>
      </c>
      <c r="B3197" s="259"/>
      <c r="C3197" s="260">
        <v>112404</v>
      </c>
      <c r="E3197" s="239" t="s">
        <v>5865</v>
      </c>
      <c r="F3197" s="239"/>
      <c r="G3197" s="240">
        <v>5363</v>
      </c>
      <c r="M3197" s="261" t="s">
        <v>36703</v>
      </c>
      <c r="N3197" s="262">
        <v>14078.3</v>
      </c>
      <c r="P3197" s="243" t="s">
        <v>19600</v>
      </c>
      <c r="Q3197" s="244">
        <v>3093.21</v>
      </c>
      <c r="R3197" s="104"/>
      <c r="S3197" s="235" t="s">
        <v>30521</v>
      </c>
      <c r="T3197" s="236">
        <v>68049</v>
      </c>
      <c r="V3197" s="266" t="s">
        <v>46975</v>
      </c>
      <c r="W3197" s="267">
        <v>112404</v>
      </c>
      <c r="Y3197" s="245" t="s">
        <v>10254</v>
      </c>
      <c r="Z3197" s="246">
        <v>137873.82</v>
      </c>
    </row>
    <row r="3198" spans="1:26" ht="14.5" x14ac:dyDescent="0.35">
      <c r="A3198" s="259" t="s">
        <v>46544</v>
      </c>
      <c r="B3198" s="259"/>
      <c r="C3198" s="260">
        <v>13600</v>
      </c>
      <c r="E3198" s="239" t="s">
        <v>5738</v>
      </c>
      <c r="F3198" s="239"/>
      <c r="G3198" s="240">
        <v>1482</v>
      </c>
      <c r="M3198" s="261" t="s">
        <v>36704</v>
      </c>
      <c r="N3198" s="262">
        <v>5828.06</v>
      </c>
      <c r="P3198" s="243" t="s">
        <v>19601</v>
      </c>
      <c r="Q3198" s="244">
        <v>92750</v>
      </c>
      <c r="R3198" s="104"/>
      <c r="S3198" s="235" t="s">
        <v>16274</v>
      </c>
      <c r="T3198" s="236">
        <v>1349.91</v>
      </c>
      <c r="V3198" s="266" t="s">
        <v>46982</v>
      </c>
      <c r="W3198" s="267">
        <v>13600</v>
      </c>
      <c r="Y3198" s="245" t="s">
        <v>10849</v>
      </c>
      <c r="Z3198" s="246">
        <v>174627.82</v>
      </c>
    </row>
    <row r="3199" spans="1:26" ht="14.5" x14ac:dyDescent="0.35">
      <c r="A3199" s="259" t="s">
        <v>46548</v>
      </c>
      <c r="B3199" s="259"/>
      <c r="C3199" s="260">
        <v>1400</v>
      </c>
      <c r="E3199" s="239" t="s">
        <v>5867</v>
      </c>
      <c r="F3199" s="239"/>
      <c r="G3199" s="240">
        <v>1700</v>
      </c>
      <c r="M3199" s="261" t="s">
        <v>41726</v>
      </c>
      <c r="N3199" s="262">
        <v>29800</v>
      </c>
      <c r="P3199" s="243" t="s">
        <v>19602</v>
      </c>
      <c r="Q3199" s="244">
        <v>355.31</v>
      </c>
      <c r="R3199" s="104"/>
      <c r="S3199" s="235" t="s">
        <v>34799</v>
      </c>
      <c r="T3199" s="236">
        <v>5931.73</v>
      </c>
      <c r="V3199" s="266" t="s">
        <v>46986</v>
      </c>
      <c r="W3199" s="267">
        <v>1400</v>
      </c>
      <c r="Y3199" s="245" t="s">
        <v>7664</v>
      </c>
      <c r="Z3199" s="246">
        <v>1004709.89</v>
      </c>
    </row>
    <row r="3200" spans="1:26" ht="14.5" x14ac:dyDescent="0.35">
      <c r="A3200" s="259" t="s">
        <v>46550</v>
      </c>
      <c r="B3200" s="259"/>
      <c r="C3200" s="260">
        <v>3897</v>
      </c>
      <c r="E3200" s="239" t="s">
        <v>5792</v>
      </c>
      <c r="F3200" s="239"/>
      <c r="G3200" s="240">
        <v>21151.93</v>
      </c>
      <c r="M3200" s="261" t="s">
        <v>38075</v>
      </c>
      <c r="N3200" s="262">
        <v>7538</v>
      </c>
      <c r="P3200" s="243" t="s">
        <v>19603</v>
      </c>
      <c r="Q3200" s="244">
        <v>706.96</v>
      </c>
      <c r="R3200" s="104"/>
      <c r="S3200" s="235" t="s">
        <v>34800</v>
      </c>
      <c r="T3200" s="236">
        <v>18.3</v>
      </c>
      <c r="V3200" s="266" t="s">
        <v>46988</v>
      </c>
      <c r="W3200" s="267">
        <v>3897</v>
      </c>
      <c r="Y3200" s="245" t="s">
        <v>8066</v>
      </c>
      <c r="Z3200" s="246">
        <v>36264</v>
      </c>
    </row>
    <row r="3201" spans="1:26" ht="14.5" x14ac:dyDescent="0.35">
      <c r="A3201" s="259" t="s">
        <v>46556</v>
      </c>
      <c r="B3201" s="259"/>
      <c r="C3201" s="260">
        <v>4249</v>
      </c>
      <c r="E3201" s="239" t="s">
        <v>5739</v>
      </c>
      <c r="F3201" s="239"/>
      <c r="G3201" s="240">
        <v>18781.060000000001</v>
      </c>
      <c r="M3201" s="261" t="s">
        <v>41727</v>
      </c>
      <c r="N3201" s="262">
        <v>3210</v>
      </c>
      <c r="P3201" s="243" t="s">
        <v>19604</v>
      </c>
      <c r="Q3201" s="244">
        <v>1046.68</v>
      </c>
      <c r="R3201" s="104"/>
      <c r="S3201" s="235" t="s">
        <v>34801</v>
      </c>
      <c r="T3201" s="236">
        <v>9935.9699999999993</v>
      </c>
      <c r="V3201" s="266" t="s">
        <v>46994</v>
      </c>
      <c r="W3201" s="267">
        <v>4249</v>
      </c>
      <c r="Y3201" s="245" t="s">
        <v>8348</v>
      </c>
      <c r="Z3201" s="246">
        <v>365580</v>
      </c>
    </row>
    <row r="3202" spans="1:26" ht="14.5" x14ac:dyDescent="0.35">
      <c r="A3202" s="259" t="s">
        <v>46559</v>
      </c>
      <c r="B3202" s="259"/>
      <c r="C3202" s="260">
        <v>1256</v>
      </c>
      <c r="E3202" s="239" t="s">
        <v>5740</v>
      </c>
      <c r="F3202" s="239"/>
      <c r="G3202" s="240">
        <v>7500</v>
      </c>
      <c r="M3202" s="261" t="s">
        <v>50047</v>
      </c>
      <c r="N3202" s="262">
        <v>400</v>
      </c>
      <c r="P3202" s="243" t="s">
        <v>19605</v>
      </c>
      <c r="Q3202" s="244">
        <v>1393</v>
      </c>
      <c r="R3202" s="104"/>
      <c r="S3202" s="235" t="s">
        <v>30552</v>
      </c>
      <c r="T3202" s="236">
        <v>5931.73</v>
      </c>
      <c r="V3202" s="266" t="s">
        <v>46997</v>
      </c>
      <c r="W3202" s="267">
        <v>1256</v>
      </c>
      <c r="Y3202" s="245" t="s">
        <v>8510</v>
      </c>
      <c r="Z3202" s="246">
        <v>532961</v>
      </c>
    </row>
    <row r="3203" spans="1:26" ht="14.5" x14ac:dyDescent="0.35">
      <c r="A3203" s="259" t="s">
        <v>46560</v>
      </c>
      <c r="B3203" s="259"/>
      <c r="C3203" s="260">
        <v>5017.5</v>
      </c>
      <c r="E3203" s="239" t="s">
        <v>5741</v>
      </c>
      <c r="F3203" s="239"/>
      <c r="G3203" s="240">
        <v>3529</v>
      </c>
      <c r="M3203" s="261" t="s">
        <v>47684</v>
      </c>
      <c r="N3203" s="262">
        <v>305.49</v>
      </c>
      <c r="P3203" s="243" t="s">
        <v>19606</v>
      </c>
      <c r="Q3203" s="244">
        <v>267.89999999999998</v>
      </c>
      <c r="R3203" s="104"/>
      <c r="S3203" s="235" t="s">
        <v>34802</v>
      </c>
      <c r="T3203" s="236">
        <v>18.3</v>
      </c>
      <c r="V3203" s="266" t="s">
        <v>46998</v>
      </c>
      <c r="W3203" s="267">
        <v>5017.5</v>
      </c>
      <c r="Y3203" s="245" t="s">
        <v>8751</v>
      </c>
      <c r="Z3203" s="246">
        <v>91221.24</v>
      </c>
    </row>
    <row r="3204" spans="1:26" ht="14.5" x14ac:dyDescent="0.35">
      <c r="A3204" s="259" t="s">
        <v>46565</v>
      </c>
      <c r="B3204" s="259"/>
      <c r="C3204" s="260">
        <v>2336</v>
      </c>
      <c r="E3204" s="239" t="s">
        <v>5874</v>
      </c>
      <c r="F3204" s="239"/>
      <c r="G3204" s="240">
        <v>4186</v>
      </c>
      <c r="M3204" s="261" t="s">
        <v>36705</v>
      </c>
      <c r="N3204" s="262">
        <v>2000</v>
      </c>
      <c r="P3204" s="243" t="s">
        <v>19607</v>
      </c>
      <c r="Q3204" s="244">
        <v>59.05</v>
      </c>
      <c r="R3204" s="104"/>
      <c r="S3204" s="235" t="s">
        <v>30554</v>
      </c>
      <c r="T3204" s="236">
        <v>9935.9699999999993</v>
      </c>
      <c r="V3204" s="266" t="s">
        <v>47003</v>
      </c>
      <c r="W3204" s="267">
        <v>2336</v>
      </c>
      <c r="Y3204" s="245" t="s">
        <v>8995</v>
      </c>
      <c r="Z3204" s="246">
        <v>190691.32</v>
      </c>
    </row>
    <row r="3205" spans="1:26" ht="14.5" x14ac:dyDescent="0.35">
      <c r="A3205" s="259" t="s">
        <v>46566</v>
      </c>
      <c r="B3205" s="259"/>
      <c r="C3205" s="260">
        <v>105912</v>
      </c>
      <c r="E3205" s="239" t="s">
        <v>5875</v>
      </c>
      <c r="F3205" s="239"/>
      <c r="G3205" s="240">
        <v>741</v>
      </c>
      <c r="M3205" s="261" t="s">
        <v>42995</v>
      </c>
      <c r="N3205" s="262">
        <v>1000</v>
      </c>
      <c r="P3205" s="243" t="s">
        <v>19608</v>
      </c>
      <c r="Q3205" s="244">
        <v>16.68</v>
      </c>
      <c r="R3205" s="104"/>
      <c r="S3205" s="235" t="s">
        <v>16275</v>
      </c>
      <c r="T3205" s="236">
        <v>1349.91</v>
      </c>
      <c r="V3205" s="266" t="s">
        <v>47004</v>
      </c>
      <c r="W3205" s="267">
        <v>105912</v>
      </c>
      <c r="Y3205" s="245" t="s">
        <v>9274</v>
      </c>
      <c r="Z3205" s="246">
        <v>460700</v>
      </c>
    </row>
    <row r="3206" spans="1:26" ht="14.5" x14ac:dyDescent="0.35">
      <c r="A3206" s="259" t="s">
        <v>46567</v>
      </c>
      <c r="B3206" s="259"/>
      <c r="C3206" s="260">
        <v>1108</v>
      </c>
      <c r="E3206" s="239" t="s">
        <v>5742</v>
      </c>
      <c r="F3206" s="239"/>
      <c r="G3206" s="240">
        <v>12022.57</v>
      </c>
      <c r="M3206" s="261" t="s">
        <v>36706</v>
      </c>
      <c r="N3206" s="262">
        <v>567.54999999999995</v>
      </c>
      <c r="P3206" s="243" t="s">
        <v>19609</v>
      </c>
      <c r="Q3206" s="244">
        <v>127.7</v>
      </c>
      <c r="R3206" s="104"/>
      <c r="S3206" s="235" t="s">
        <v>34803</v>
      </c>
      <c r="T3206" s="236">
        <v>1887.34</v>
      </c>
      <c r="V3206" s="266" t="s">
        <v>47005</v>
      </c>
      <c r="W3206" s="267">
        <v>1108</v>
      </c>
      <c r="Y3206" s="245" t="s">
        <v>9443</v>
      </c>
      <c r="Z3206" s="246">
        <v>436393</v>
      </c>
    </row>
    <row r="3207" spans="1:26" ht="14.5" x14ac:dyDescent="0.35">
      <c r="A3207" s="259" t="s">
        <v>46583</v>
      </c>
      <c r="B3207" s="259"/>
      <c r="C3207" s="260">
        <v>5314</v>
      </c>
      <c r="E3207" s="239" t="s">
        <v>5793</v>
      </c>
      <c r="F3207" s="239"/>
      <c r="G3207" s="240">
        <v>1747.39</v>
      </c>
      <c r="M3207" s="261" t="s">
        <v>42996</v>
      </c>
      <c r="N3207" s="262">
        <v>216.8</v>
      </c>
      <c r="P3207" s="243" t="s">
        <v>19610</v>
      </c>
      <c r="Q3207" s="244">
        <v>14604.29</v>
      </c>
      <c r="R3207" s="104"/>
      <c r="S3207" s="235" t="s">
        <v>34804</v>
      </c>
      <c r="T3207" s="236">
        <v>741.71</v>
      </c>
      <c r="V3207" s="266" t="s">
        <v>47021</v>
      </c>
      <c r="W3207" s="267">
        <v>5314</v>
      </c>
      <c r="Y3207" s="245" t="s">
        <v>9655</v>
      </c>
      <c r="Z3207" s="246">
        <v>40791</v>
      </c>
    </row>
    <row r="3208" spans="1:26" ht="14.5" x14ac:dyDescent="0.35">
      <c r="A3208" s="259" t="s">
        <v>46586</v>
      </c>
      <c r="B3208" s="259"/>
      <c r="C3208" s="260">
        <v>25798</v>
      </c>
      <c r="E3208" s="239" t="s">
        <v>5876</v>
      </c>
      <c r="F3208" s="239"/>
      <c r="G3208" s="240">
        <v>393.75</v>
      </c>
      <c r="M3208" s="261" t="s">
        <v>45087</v>
      </c>
      <c r="N3208" s="262">
        <v>8800</v>
      </c>
      <c r="P3208" s="243" t="s">
        <v>19611</v>
      </c>
      <c r="Q3208" s="244">
        <v>437909.35</v>
      </c>
      <c r="R3208" s="104"/>
      <c r="S3208" s="235" t="s">
        <v>34805</v>
      </c>
      <c r="T3208" s="236">
        <v>139.94999999999999</v>
      </c>
      <c r="V3208" s="266" t="s">
        <v>47024</v>
      </c>
      <c r="W3208" s="267">
        <v>25798</v>
      </c>
      <c r="Y3208" s="245" t="s">
        <v>9944</v>
      </c>
      <c r="Z3208" s="246">
        <v>603907.99</v>
      </c>
    </row>
    <row r="3209" spans="1:26" ht="14.5" x14ac:dyDescent="0.35">
      <c r="A3209" s="259" t="s">
        <v>46591</v>
      </c>
      <c r="B3209" s="259"/>
      <c r="C3209" s="260">
        <v>19750.89</v>
      </c>
      <c r="E3209" s="239" t="s">
        <v>5795</v>
      </c>
      <c r="F3209" s="239"/>
      <c r="G3209" s="240">
        <v>111198.07</v>
      </c>
      <c r="M3209" s="261" t="s">
        <v>38076</v>
      </c>
      <c r="N3209" s="262">
        <v>7790</v>
      </c>
      <c r="P3209" s="243" t="s">
        <v>19612</v>
      </c>
      <c r="Q3209" s="244">
        <v>11800</v>
      </c>
      <c r="R3209" s="104"/>
      <c r="S3209" s="235" t="s">
        <v>16276</v>
      </c>
      <c r="T3209" s="236">
        <v>1771.57</v>
      </c>
      <c r="V3209" s="266" t="s">
        <v>47029</v>
      </c>
      <c r="W3209" s="267">
        <v>19750.89</v>
      </c>
      <c r="Y3209" s="245" t="s">
        <v>10051</v>
      </c>
      <c r="Z3209" s="246">
        <v>17765</v>
      </c>
    </row>
    <row r="3210" spans="1:26" ht="14.5" x14ac:dyDescent="0.35">
      <c r="A3210" s="259" t="s">
        <v>46594</v>
      </c>
      <c r="B3210" s="259"/>
      <c r="C3210" s="260">
        <v>15120</v>
      </c>
      <c r="E3210" s="239" t="s">
        <v>5796</v>
      </c>
      <c r="F3210" s="239"/>
      <c r="G3210" s="240">
        <v>390</v>
      </c>
      <c r="M3210" s="261" t="s">
        <v>45088</v>
      </c>
      <c r="N3210" s="262">
        <v>12480</v>
      </c>
      <c r="P3210" s="243" t="s">
        <v>19613</v>
      </c>
      <c r="Q3210" s="244">
        <v>300427.63</v>
      </c>
      <c r="R3210" s="104"/>
      <c r="S3210" s="235" t="s">
        <v>30600</v>
      </c>
      <c r="T3210" s="236">
        <v>1887.34</v>
      </c>
      <c r="V3210" s="266" t="s">
        <v>47032</v>
      </c>
      <c r="W3210" s="267">
        <v>15120</v>
      </c>
      <c r="Y3210" s="245" t="s">
        <v>10255</v>
      </c>
      <c r="Z3210" s="246">
        <v>4100890.14</v>
      </c>
    </row>
    <row r="3211" spans="1:26" ht="14.5" x14ac:dyDescent="0.35">
      <c r="A3211" s="259" t="s">
        <v>46595</v>
      </c>
      <c r="B3211" s="259"/>
      <c r="C3211" s="260">
        <v>41173.480000000003</v>
      </c>
      <c r="E3211" s="239" t="s">
        <v>5798</v>
      </c>
      <c r="F3211" s="239"/>
      <c r="G3211" s="240">
        <v>54929.33</v>
      </c>
      <c r="M3211" s="261" t="s">
        <v>45089</v>
      </c>
      <c r="N3211" s="262">
        <v>125926.15</v>
      </c>
      <c r="P3211" s="243" t="s">
        <v>19614</v>
      </c>
      <c r="Q3211" s="244">
        <v>281609.49</v>
      </c>
      <c r="R3211" s="104"/>
      <c r="S3211" s="235" t="s">
        <v>30601</v>
      </c>
      <c r="T3211" s="236">
        <v>741.71</v>
      </c>
      <c r="V3211" s="266" t="s">
        <v>47033</v>
      </c>
      <c r="W3211" s="267">
        <v>41173.480000000003</v>
      </c>
      <c r="Y3211" s="245" t="s">
        <v>12339</v>
      </c>
      <c r="Z3211" s="246">
        <v>66946</v>
      </c>
    </row>
    <row r="3212" spans="1:26" ht="14.5" x14ac:dyDescent="0.35">
      <c r="A3212" s="259" t="s">
        <v>46596</v>
      </c>
      <c r="B3212" s="259"/>
      <c r="C3212" s="260">
        <v>184000</v>
      </c>
      <c r="E3212" s="239" t="s">
        <v>3616</v>
      </c>
      <c r="F3212" s="239"/>
      <c r="G3212" s="240">
        <v>10835.95</v>
      </c>
      <c r="M3212" s="261" t="s">
        <v>47685</v>
      </c>
      <c r="N3212" s="262">
        <v>1300</v>
      </c>
      <c r="P3212" s="243" t="s">
        <v>19615</v>
      </c>
      <c r="Q3212" s="244">
        <v>38759.25</v>
      </c>
      <c r="R3212" s="104"/>
      <c r="S3212" s="235" t="s">
        <v>30602</v>
      </c>
      <c r="T3212" s="236">
        <v>139.94999999999999</v>
      </c>
      <c r="V3212" s="266" t="s">
        <v>47034</v>
      </c>
      <c r="W3212" s="267">
        <v>184000</v>
      </c>
      <c r="Y3212" s="245" t="s">
        <v>12503</v>
      </c>
      <c r="Z3212" s="246">
        <v>807.62</v>
      </c>
    </row>
    <row r="3213" spans="1:26" ht="14.5" x14ac:dyDescent="0.35">
      <c r="A3213" s="259" t="s">
        <v>46603</v>
      </c>
      <c r="B3213" s="259"/>
      <c r="C3213" s="260">
        <v>80940</v>
      </c>
      <c r="E3213" s="239" t="s">
        <v>5743</v>
      </c>
      <c r="F3213" s="239"/>
      <c r="G3213" s="240">
        <v>2398</v>
      </c>
      <c r="M3213" s="261" t="s">
        <v>51150</v>
      </c>
      <c r="N3213" s="262">
        <v>636.4</v>
      </c>
      <c r="P3213" s="243" t="s">
        <v>19616</v>
      </c>
      <c r="Q3213" s="244">
        <v>5141.16</v>
      </c>
      <c r="R3213" s="104"/>
      <c r="S3213" s="235" t="s">
        <v>16277</v>
      </c>
      <c r="T3213" s="236">
        <v>1771.57</v>
      </c>
      <c r="V3213" s="266" t="s">
        <v>47041</v>
      </c>
      <c r="W3213" s="267">
        <v>80940</v>
      </c>
      <c r="Y3213" s="245" t="s">
        <v>12771</v>
      </c>
      <c r="Z3213" s="246">
        <v>31974.7</v>
      </c>
    </row>
    <row r="3214" spans="1:26" ht="14.5" x14ac:dyDescent="0.35">
      <c r="A3214" s="259" t="s">
        <v>46604</v>
      </c>
      <c r="B3214" s="259"/>
      <c r="C3214" s="260">
        <v>27900</v>
      </c>
      <c r="E3214" s="239" t="s">
        <v>5800</v>
      </c>
      <c r="F3214" s="239"/>
      <c r="G3214" s="240">
        <v>46166.17</v>
      </c>
      <c r="M3214" s="261" t="s">
        <v>42997</v>
      </c>
      <c r="N3214" s="262">
        <v>1500</v>
      </c>
      <c r="P3214" s="243" t="s">
        <v>19617</v>
      </c>
      <c r="Q3214" s="244">
        <v>31467.21</v>
      </c>
      <c r="R3214" s="104"/>
      <c r="S3214" s="235" t="s">
        <v>34806</v>
      </c>
      <c r="T3214" s="236">
        <v>8070</v>
      </c>
      <c r="V3214" s="266" t="s">
        <v>47042</v>
      </c>
      <c r="W3214" s="267">
        <v>27900</v>
      </c>
      <c r="Y3214" s="245" t="s">
        <v>13279</v>
      </c>
      <c r="Z3214" s="246">
        <v>635070</v>
      </c>
    </row>
    <row r="3215" spans="1:26" ht="14.5" x14ac:dyDescent="0.35">
      <c r="A3215" s="259" t="s">
        <v>46607</v>
      </c>
      <c r="B3215" s="259"/>
      <c r="C3215" s="260">
        <v>20192</v>
      </c>
      <c r="E3215" s="239" t="s">
        <v>5883</v>
      </c>
      <c r="F3215" s="239"/>
      <c r="G3215" s="240">
        <v>678.98</v>
      </c>
      <c r="M3215" s="261" t="s">
        <v>42998</v>
      </c>
      <c r="N3215" s="262">
        <v>113.8</v>
      </c>
      <c r="P3215" s="243" t="s">
        <v>19618</v>
      </c>
      <c r="Q3215" s="244">
        <v>10817.56</v>
      </c>
      <c r="R3215" s="104"/>
      <c r="S3215" s="235" t="s">
        <v>30628</v>
      </c>
      <c r="T3215" s="236">
        <v>8070</v>
      </c>
      <c r="V3215" s="266" t="s">
        <v>47045</v>
      </c>
      <c r="W3215" s="267">
        <v>20192</v>
      </c>
      <c r="Y3215" s="245" t="s">
        <v>10850</v>
      </c>
      <c r="Z3215" s="246">
        <v>8616672.9000000004</v>
      </c>
    </row>
    <row r="3216" spans="1:26" ht="14.5" x14ac:dyDescent="0.35">
      <c r="A3216" s="259" t="s">
        <v>46608</v>
      </c>
      <c r="B3216" s="259"/>
      <c r="C3216" s="260">
        <v>72000</v>
      </c>
      <c r="E3216" s="239" t="s">
        <v>5805</v>
      </c>
      <c r="F3216" s="239"/>
      <c r="G3216" s="240">
        <v>10201.1</v>
      </c>
      <c r="M3216" s="261" t="s">
        <v>42999</v>
      </c>
      <c r="N3216" s="262">
        <v>325.2</v>
      </c>
      <c r="P3216" s="243" t="s">
        <v>19619</v>
      </c>
      <c r="Q3216" s="244">
        <v>57024.36</v>
      </c>
      <c r="R3216" s="104"/>
      <c r="S3216" s="235" t="s">
        <v>16278</v>
      </c>
      <c r="T3216" s="236">
        <v>18208.5</v>
      </c>
      <c r="V3216" s="266" t="s">
        <v>47046</v>
      </c>
      <c r="W3216" s="267">
        <v>72000</v>
      </c>
      <c r="Y3216" s="245" t="s">
        <v>7665</v>
      </c>
      <c r="Z3216" s="246">
        <v>24294</v>
      </c>
    </row>
    <row r="3217" spans="1:26" ht="14.5" x14ac:dyDescent="0.35">
      <c r="A3217" s="259" t="s">
        <v>46614</v>
      </c>
      <c r="B3217" s="259"/>
      <c r="C3217" s="260">
        <v>6125.28</v>
      </c>
      <c r="E3217" s="239" t="s">
        <v>5807</v>
      </c>
      <c r="F3217" s="239"/>
      <c r="G3217" s="240">
        <v>3951.18</v>
      </c>
      <c r="M3217" s="261" t="s">
        <v>43000</v>
      </c>
      <c r="N3217" s="262">
        <v>39319</v>
      </c>
      <c r="P3217" s="243" t="s">
        <v>19620</v>
      </c>
      <c r="Q3217" s="244">
        <v>195473.38</v>
      </c>
      <c r="R3217" s="104"/>
      <c r="S3217" s="235" t="s">
        <v>16279</v>
      </c>
      <c r="T3217" s="236">
        <v>29856.720000000001</v>
      </c>
      <c r="V3217" s="266" t="s">
        <v>47052</v>
      </c>
      <c r="W3217" s="267">
        <v>6125.28</v>
      </c>
      <c r="Y3217" s="245" t="s">
        <v>7845</v>
      </c>
      <c r="Z3217" s="246">
        <v>712</v>
      </c>
    </row>
    <row r="3218" spans="1:26" ht="14.5" x14ac:dyDescent="0.35">
      <c r="A3218" s="259" t="s">
        <v>46618</v>
      </c>
      <c r="B3218" s="259"/>
      <c r="C3218" s="260">
        <v>2884</v>
      </c>
      <c r="E3218" s="239" t="s">
        <v>5808</v>
      </c>
      <c r="F3218" s="239"/>
      <c r="G3218" s="240">
        <v>3925.46</v>
      </c>
      <c r="M3218" s="261" t="s">
        <v>43001</v>
      </c>
      <c r="N3218" s="262">
        <v>3000</v>
      </c>
      <c r="P3218" s="243" t="s">
        <v>19621</v>
      </c>
      <c r="Q3218" s="244">
        <v>934.71</v>
      </c>
      <c r="R3218" s="104"/>
      <c r="S3218" s="235" t="s">
        <v>16280</v>
      </c>
      <c r="T3218" s="236">
        <v>1709.01</v>
      </c>
      <c r="V3218" s="266" t="s">
        <v>47056</v>
      </c>
      <c r="W3218" s="267">
        <v>2884</v>
      </c>
      <c r="Y3218" s="245" t="s">
        <v>8838</v>
      </c>
      <c r="Z3218" s="246">
        <v>761</v>
      </c>
    </row>
    <row r="3219" spans="1:26" ht="14.5" x14ac:dyDescent="0.35">
      <c r="A3219" s="259" t="s">
        <v>46629</v>
      </c>
      <c r="B3219" s="259"/>
      <c r="C3219" s="260">
        <v>7225</v>
      </c>
      <c r="E3219" s="239" t="s">
        <v>5810</v>
      </c>
      <c r="F3219" s="239"/>
      <c r="G3219" s="240">
        <v>26093.119999999999</v>
      </c>
      <c r="M3219" s="261" t="s">
        <v>43002</v>
      </c>
      <c r="N3219" s="262">
        <v>228.29</v>
      </c>
      <c r="P3219" s="243" t="s">
        <v>19622</v>
      </c>
      <c r="Q3219" s="244">
        <v>3266.14</v>
      </c>
      <c r="R3219" s="104"/>
      <c r="S3219" s="235" t="s">
        <v>16281</v>
      </c>
      <c r="T3219" s="236">
        <v>96601.46</v>
      </c>
      <c r="V3219" s="266" t="s">
        <v>47067</v>
      </c>
      <c r="W3219" s="267">
        <v>7225</v>
      </c>
      <c r="Y3219" s="245" t="s">
        <v>9088</v>
      </c>
      <c r="Z3219" s="246">
        <v>610</v>
      </c>
    </row>
    <row r="3220" spans="1:26" ht="14.5" x14ac:dyDescent="0.35">
      <c r="A3220" s="259" t="s">
        <v>46632</v>
      </c>
      <c r="B3220" s="259"/>
      <c r="C3220" s="260">
        <v>11113</v>
      </c>
      <c r="E3220" s="239" t="s">
        <v>5811</v>
      </c>
      <c r="F3220" s="239"/>
      <c r="G3220" s="240">
        <v>7718.41</v>
      </c>
      <c r="M3220" s="261" t="s">
        <v>43003</v>
      </c>
      <c r="N3220" s="262">
        <v>650.4</v>
      </c>
      <c r="P3220" s="243" t="s">
        <v>19623</v>
      </c>
      <c r="Q3220" s="244">
        <v>689316.12</v>
      </c>
      <c r="R3220" s="104"/>
      <c r="S3220" s="235" t="s">
        <v>16282</v>
      </c>
      <c r="T3220" s="236">
        <v>9674.09</v>
      </c>
      <c r="V3220" s="266" t="s">
        <v>47070</v>
      </c>
      <c r="W3220" s="267">
        <v>11113</v>
      </c>
      <c r="Y3220" s="245" t="s">
        <v>9444</v>
      </c>
      <c r="Z3220" s="246">
        <v>2915</v>
      </c>
    </row>
    <row r="3221" spans="1:26" ht="14.5" x14ac:dyDescent="0.35">
      <c r="A3221" s="259" t="s">
        <v>46634</v>
      </c>
      <c r="B3221" s="259"/>
      <c r="C3221" s="260">
        <v>3184</v>
      </c>
      <c r="E3221" s="239" t="s">
        <v>5887</v>
      </c>
      <c r="F3221" s="239"/>
      <c r="G3221" s="240">
        <v>788</v>
      </c>
      <c r="M3221" s="261" t="s">
        <v>47686</v>
      </c>
      <c r="N3221" s="262">
        <v>41660.15</v>
      </c>
      <c r="P3221" s="243" t="s">
        <v>15206</v>
      </c>
      <c r="Q3221" s="244">
        <v>4008.45</v>
      </c>
      <c r="R3221" s="104"/>
      <c r="S3221" s="235" t="s">
        <v>16283</v>
      </c>
      <c r="T3221" s="236">
        <v>21657.83</v>
      </c>
      <c r="V3221" s="266" t="s">
        <v>47072</v>
      </c>
      <c r="W3221" s="267">
        <v>3184</v>
      </c>
      <c r="Y3221" s="245" t="s">
        <v>9945</v>
      </c>
      <c r="Z3221" s="246">
        <v>3035</v>
      </c>
    </row>
    <row r="3222" spans="1:26" ht="14.5" x14ac:dyDescent="0.35">
      <c r="A3222" s="259" t="s">
        <v>46636</v>
      </c>
      <c r="B3222" s="259"/>
      <c r="C3222" s="260">
        <v>1985</v>
      </c>
      <c r="E3222" s="239" t="s">
        <v>5744</v>
      </c>
      <c r="F3222" s="239"/>
      <c r="G3222" s="240">
        <v>6400.64</v>
      </c>
      <c r="M3222" s="261" t="s">
        <v>47687</v>
      </c>
      <c r="N3222" s="262">
        <v>3184.85</v>
      </c>
      <c r="P3222" s="243" t="s">
        <v>19624</v>
      </c>
      <c r="Q3222" s="244">
        <v>2562.3200000000002</v>
      </c>
      <c r="R3222" s="104"/>
      <c r="S3222" s="235" t="s">
        <v>16284</v>
      </c>
      <c r="T3222" s="236">
        <v>2794.95</v>
      </c>
      <c r="V3222" s="266" t="s">
        <v>47074</v>
      </c>
      <c r="W3222" s="267">
        <v>1985</v>
      </c>
      <c r="Y3222" s="245" t="s">
        <v>10256</v>
      </c>
      <c r="Z3222" s="246">
        <v>30632</v>
      </c>
    </row>
    <row r="3223" spans="1:26" ht="14.5" x14ac:dyDescent="0.35">
      <c r="A3223" s="259" t="s">
        <v>46650</v>
      </c>
      <c r="B3223" s="259"/>
      <c r="C3223" s="260">
        <v>1415</v>
      </c>
      <c r="E3223" s="239" t="s">
        <v>5813</v>
      </c>
      <c r="F3223" s="239"/>
      <c r="G3223" s="240">
        <v>91621.56</v>
      </c>
      <c r="M3223" s="261" t="s">
        <v>45090</v>
      </c>
      <c r="N3223" s="262">
        <v>999627.65</v>
      </c>
      <c r="P3223" s="243" t="s">
        <v>19625</v>
      </c>
      <c r="Q3223" s="244">
        <v>20878.48</v>
      </c>
      <c r="R3223" s="104"/>
      <c r="S3223" s="235" t="s">
        <v>16285</v>
      </c>
      <c r="T3223" s="236">
        <v>1450.07</v>
      </c>
      <c r="V3223" s="266" t="s">
        <v>47088</v>
      </c>
      <c r="W3223" s="267">
        <v>1415</v>
      </c>
      <c r="Y3223" s="245" t="s">
        <v>12722</v>
      </c>
      <c r="Z3223" s="246">
        <v>966</v>
      </c>
    </row>
    <row r="3224" spans="1:26" ht="14.5" x14ac:dyDescent="0.35">
      <c r="A3224" s="259" t="s">
        <v>46652</v>
      </c>
      <c r="B3224" s="259"/>
      <c r="C3224" s="260">
        <v>9336</v>
      </c>
      <c r="E3224" s="239" t="s">
        <v>5745</v>
      </c>
      <c r="F3224" s="239"/>
      <c r="G3224" s="240">
        <v>2639</v>
      </c>
      <c r="M3224" s="261" t="s">
        <v>45091</v>
      </c>
      <c r="N3224" s="262">
        <v>76409.78</v>
      </c>
      <c r="P3224" s="243" t="s">
        <v>19626</v>
      </c>
      <c r="Q3224" s="244">
        <v>2673.6</v>
      </c>
      <c r="R3224" s="104"/>
      <c r="S3224" s="235" t="s">
        <v>16286</v>
      </c>
      <c r="T3224" s="236">
        <v>5595.44</v>
      </c>
      <c r="V3224" s="266" t="s">
        <v>47090</v>
      </c>
      <c r="W3224" s="267">
        <v>9336</v>
      </c>
      <c r="Y3224" s="245" t="s">
        <v>12971</v>
      </c>
      <c r="Z3224" s="246">
        <v>1424</v>
      </c>
    </row>
    <row r="3225" spans="1:26" ht="14.5" x14ac:dyDescent="0.35">
      <c r="A3225" s="259" t="s">
        <v>46653</v>
      </c>
      <c r="B3225" s="259"/>
      <c r="C3225" s="260">
        <v>5967</v>
      </c>
      <c r="E3225" s="239" t="s">
        <v>5888</v>
      </c>
      <c r="F3225" s="239"/>
      <c r="G3225" s="240">
        <v>1735.24</v>
      </c>
      <c r="M3225" s="261" t="s">
        <v>50048</v>
      </c>
      <c r="N3225" s="262">
        <v>858.4</v>
      </c>
      <c r="P3225" s="243" t="s">
        <v>19627</v>
      </c>
      <c r="Q3225" s="244">
        <v>84147.12</v>
      </c>
      <c r="R3225" s="104"/>
      <c r="S3225" s="235" t="s">
        <v>16287</v>
      </c>
      <c r="T3225" s="236">
        <v>128.31</v>
      </c>
      <c r="V3225" s="266" t="s">
        <v>47091</v>
      </c>
      <c r="W3225" s="267">
        <v>5967</v>
      </c>
      <c r="Y3225" s="245" t="s">
        <v>10851</v>
      </c>
      <c r="Z3225" s="246">
        <v>65349</v>
      </c>
    </row>
    <row r="3226" spans="1:26" ht="14.5" x14ac:dyDescent="0.35">
      <c r="A3226" s="259" t="s">
        <v>46654</v>
      </c>
      <c r="B3226" s="259"/>
      <c r="C3226" s="260">
        <v>20026</v>
      </c>
      <c r="E3226" s="239" t="s">
        <v>5890</v>
      </c>
      <c r="F3226" s="239"/>
      <c r="G3226" s="240">
        <v>2524.39</v>
      </c>
      <c r="M3226" s="261" t="s">
        <v>19716</v>
      </c>
      <c r="N3226" s="262">
        <v>36740</v>
      </c>
      <c r="P3226" s="243" t="s">
        <v>19628</v>
      </c>
      <c r="Q3226" s="244">
        <v>6000</v>
      </c>
      <c r="R3226" s="104"/>
      <c r="S3226" s="235" t="s">
        <v>16288</v>
      </c>
      <c r="T3226" s="236">
        <v>13458.21</v>
      </c>
      <c r="V3226" s="266" t="s">
        <v>47092</v>
      </c>
      <c r="W3226" s="267">
        <v>20026</v>
      </c>
      <c r="Y3226" s="245" t="s">
        <v>7666</v>
      </c>
      <c r="Z3226" s="246">
        <v>228249</v>
      </c>
    </row>
    <row r="3227" spans="1:26" ht="14.5" x14ac:dyDescent="0.35">
      <c r="A3227" s="259" t="s">
        <v>46657</v>
      </c>
      <c r="B3227" s="259"/>
      <c r="C3227" s="260">
        <v>41200</v>
      </c>
      <c r="E3227" s="239" t="s">
        <v>5892</v>
      </c>
      <c r="F3227" s="239"/>
      <c r="G3227" s="240">
        <v>6059.99</v>
      </c>
      <c r="M3227" s="261" t="s">
        <v>47688</v>
      </c>
      <c r="N3227" s="262">
        <v>10866.53</v>
      </c>
      <c r="P3227" s="243" t="s">
        <v>19629</v>
      </c>
      <c r="Q3227" s="244">
        <v>50598</v>
      </c>
      <c r="R3227" s="104"/>
      <c r="S3227" s="235" t="s">
        <v>16289</v>
      </c>
      <c r="T3227" s="236">
        <v>2432.83</v>
      </c>
      <c r="V3227" s="266" t="s">
        <v>47095</v>
      </c>
      <c r="W3227" s="267">
        <v>41200</v>
      </c>
      <c r="Y3227" s="245" t="s">
        <v>7846</v>
      </c>
      <c r="Z3227" s="246">
        <v>1419</v>
      </c>
    </row>
    <row r="3228" spans="1:26" ht="14.5" x14ac:dyDescent="0.35">
      <c r="A3228" s="259" t="s">
        <v>46658</v>
      </c>
      <c r="B3228" s="259"/>
      <c r="C3228" s="260">
        <v>14722</v>
      </c>
      <c r="E3228" s="239" t="s">
        <v>5893</v>
      </c>
      <c r="F3228" s="239"/>
      <c r="G3228" s="240">
        <v>630</v>
      </c>
      <c r="M3228" s="261" t="s">
        <v>41729</v>
      </c>
      <c r="N3228" s="262">
        <v>256.60000000000002</v>
      </c>
      <c r="P3228" s="243" t="s">
        <v>19630</v>
      </c>
      <c r="Q3228" s="244">
        <v>97216.960000000006</v>
      </c>
      <c r="R3228" s="104"/>
      <c r="S3228" s="235" t="s">
        <v>16290</v>
      </c>
      <c r="T3228" s="236">
        <v>18267.93</v>
      </c>
      <c r="V3228" s="266" t="s">
        <v>47096</v>
      </c>
      <c r="W3228" s="267">
        <v>14722</v>
      </c>
      <c r="Y3228" s="245" t="s">
        <v>8067</v>
      </c>
      <c r="Z3228" s="246">
        <v>121611</v>
      </c>
    </row>
    <row r="3229" spans="1:26" ht="14.5" x14ac:dyDescent="0.35">
      <c r="A3229" s="259" t="s">
        <v>46661</v>
      </c>
      <c r="B3229" s="259"/>
      <c r="C3229" s="260">
        <v>37801</v>
      </c>
      <c r="E3229" s="239" t="s">
        <v>5894</v>
      </c>
      <c r="F3229" s="239"/>
      <c r="G3229" s="240">
        <v>5839.5</v>
      </c>
      <c r="M3229" s="261" t="s">
        <v>19717</v>
      </c>
      <c r="N3229" s="262">
        <v>7880</v>
      </c>
      <c r="P3229" s="243" t="s">
        <v>19631</v>
      </c>
      <c r="Q3229" s="244">
        <v>722.03</v>
      </c>
      <c r="R3229" s="104"/>
      <c r="S3229" s="235" t="s">
        <v>16291</v>
      </c>
      <c r="T3229" s="236">
        <v>20721.75</v>
      </c>
      <c r="V3229" s="266" t="s">
        <v>47099</v>
      </c>
      <c r="W3229" s="267">
        <v>37801</v>
      </c>
      <c r="Y3229" s="245" t="s">
        <v>8349</v>
      </c>
      <c r="Z3229" s="246">
        <v>174019</v>
      </c>
    </row>
    <row r="3230" spans="1:26" ht="14.5" x14ac:dyDescent="0.35">
      <c r="A3230" s="259" t="s">
        <v>46672</v>
      </c>
      <c r="B3230" s="259"/>
      <c r="C3230" s="260">
        <v>26186.43</v>
      </c>
      <c r="E3230" s="239" t="s">
        <v>5895</v>
      </c>
      <c r="F3230" s="239"/>
      <c r="G3230" s="240">
        <v>2398</v>
      </c>
      <c r="M3230" s="261" t="s">
        <v>47689</v>
      </c>
      <c r="N3230" s="262">
        <v>314000</v>
      </c>
      <c r="P3230" s="243" t="s">
        <v>15211</v>
      </c>
      <c r="Q3230" s="244">
        <v>141451.23000000001</v>
      </c>
      <c r="R3230" s="104"/>
      <c r="S3230" s="235" t="s">
        <v>34807</v>
      </c>
      <c r="T3230" s="236">
        <v>69531.7</v>
      </c>
      <c r="V3230" s="266" t="s">
        <v>47110</v>
      </c>
      <c r="W3230" s="267">
        <v>26186.43</v>
      </c>
      <c r="Y3230" s="245" t="s">
        <v>8511</v>
      </c>
      <c r="Z3230" s="246">
        <v>407646</v>
      </c>
    </row>
    <row r="3231" spans="1:26" ht="14.5" x14ac:dyDescent="0.35">
      <c r="A3231" s="259" t="s">
        <v>46674</v>
      </c>
      <c r="B3231" s="259"/>
      <c r="C3231" s="260">
        <v>4128.8900000000003</v>
      </c>
      <c r="E3231" s="239" t="s">
        <v>5896</v>
      </c>
      <c r="F3231" s="239"/>
      <c r="G3231" s="240">
        <v>500</v>
      </c>
      <c r="M3231" s="261" t="s">
        <v>19718</v>
      </c>
      <c r="N3231" s="262">
        <v>28305.200000000001</v>
      </c>
      <c r="P3231" s="243" t="s">
        <v>15212</v>
      </c>
      <c r="Q3231" s="244">
        <v>237977.08</v>
      </c>
      <c r="R3231" s="104"/>
      <c r="S3231" s="235" t="s">
        <v>34808</v>
      </c>
      <c r="T3231" s="236">
        <v>5319.17</v>
      </c>
      <c r="V3231" s="266" t="s">
        <v>47112</v>
      </c>
      <c r="W3231" s="267">
        <v>4128.8900000000003</v>
      </c>
      <c r="Y3231" s="245" t="s">
        <v>8752</v>
      </c>
      <c r="Z3231" s="246">
        <v>25265</v>
      </c>
    </row>
    <row r="3232" spans="1:26" ht="14.5" x14ac:dyDescent="0.35">
      <c r="A3232" s="259" t="s">
        <v>46676</v>
      </c>
      <c r="B3232" s="259"/>
      <c r="C3232" s="260">
        <v>17070</v>
      </c>
      <c r="E3232" s="239" t="s">
        <v>5900</v>
      </c>
      <c r="F3232" s="239"/>
      <c r="G3232" s="240">
        <v>3357</v>
      </c>
      <c r="M3232" s="261" t="s">
        <v>19719</v>
      </c>
      <c r="N3232" s="262">
        <v>87692.23</v>
      </c>
      <c r="P3232" s="243" t="s">
        <v>19632</v>
      </c>
      <c r="Q3232" s="244">
        <v>99500.81</v>
      </c>
      <c r="R3232" s="104"/>
      <c r="S3232" s="235" t="s">
        <v>34809</v>
      </c>
      <c r="T3232" s="236">
        <v>13697.74</v>
      </c>
      <c r="V3232" s="266" t="s">
        <v>47114</v>
      </c>
      <c r="W3232" s="267">
        <v>17070</v>
      </c>
      <c r="Y3232" s="245" t="s">
        <v>8996</v>
      </c>
      <c r="Z3232" s="246">
        <v>50680</v>
      </c>
    </row>
    <row r="3233" spans="1:26" ht="14.5" x14ac:dyDescent="0.35">
      <c r="A3233" s="259" t="s">
        <v>46682</v>
      </c>
      <c r="B3233" s="259"/>
      <c r="C3233" s="260">
        <v>9876</v>
      </c>
      <c r="E3233" s="239" t="s">
        <v>5901</v>
      </c>
      <c r="F3233" s="239"/>
      <c r="G3233" s="240">
        <v>523</v>
      </c>
      <c r="M3233" s="261" t="s">
        <v>19720</v>
      </c>
      <c r="N3233" s="262">
        <v>8062.84</v>
      </c>
      <c r="P3233" s="243" t="s">
        <v>19633</v>
      </c>
      <c r="Q3233" s="244">
        <v>7250.63</v>
      </c>
      <c r="R3233" s="104"/>
      <c r="S3233" s="235" t="s">
        <v>34810</v>
      </c>
      <c r="T3233" s="236">
        <v>40907.54</v>
      </c>
      <c r="V3233" s="266" t="s">
        <v>47120</v>
      </c>
      <c r="W3233" s="267">
        <v>9876</v>
      </c>
      <c r="Y3233" s="245" t="s">
        <v>9275</v>
      </c>
      <c r="Z3233" s="246">
        <v>131032</v>
      </c>
    </row>
    <row r="3234" spans="1:26" ht="14.5" x14ac:dyDescent="0.35">
      <c r="A3234" s="259" t="s">
        <v>46685</v>
      </c>
      <c r="B3234" s="259"/>
      <c r="C3234" s="260">
        <v>30849</v>
      </c>
      <c r="E3234" s="239" t="s">
        <v>5906</v>
      </c>
      <c r="F3234" s="239"/>
      <c r="G3234" s="240">
        <v>916</v>
      </c>
      <c r="M3234" s="261" t="s">
        <v>56034</v>
      </c>
      <c r="N3234" s="262">
        <v>7038.71</v>
      </c>
      <c r="P3234" s="243" t="s">
        <v>19634</v>
      </c>
      <c r="Q3234" s="244">
        <v>31050.5</v>
      </c>
      <c r="R3234" s="104"/>
      <c r="S3234" s="235" t="s">
        <v>34811</v>
      </c>
      <c r="T3234" s="236">
        <v>317.95</v>
      </c>
      <c r="V3234" s="266" t="s">
        <v>47123</v>
      </c>
      <c r="W3234" s="267">
        <v>30849</v>
      </c>
      <c r="Y3234" s="245" t="s">
        <v>9445</v>
      </c>
      <c r="Z3234" s="246">
        <v>235206</v>
      </c>
    </row>
    <row r="3235" spans="1:26" ht="14.5" x14ac:dyDescent="0.35">
      <c r="A3235" s="259" t="s">
        <v>46688</v>
      </c>
      <c r="B3235" s="259"/>
      <c r="C3235" s="260">
        <v>720</v>
      </c>
      <c r="E3235" s="239" t="s">
        <v>5815</v>
      </c>
      <c r="F3235" s="239"/>
      <c r="G3235" s="240">
        <v>31018.37</v>
      </c>
      <c r="M3235" s="261" t="s">
        <v>56035</v>
      </c>
      <c r="N3235" s="262">
        <v>9915.5400000000009</v>
      </c>
      <c r="P3235" s="243" t="s">
        <v>19635</v>
      </c>
      <c r="Q3235" s="244">
        <v>18850</v>
      </c>
      <c r="R3235" s="104"/>
      <c r="S3235" s="235" t="s">
        <v>34812</v>
      </c>
      <c r="T3235" s="236">
        <v>43510.03</v>
      </c>
      <c r="V3235" s="266" t="s">
        <v>47126</v>
      </c>
      <c r="W3235" s="267">
        <v>720</v>
      </c>
      <c r="Y3235" s="245" t="s">
        <v>9656</v>
      </c>
      <c r="Z3235" s="246">
        <v>158527</v>
      </c>
    </row>
    <row r="3236" spans="1:26" ht="14.5" x14ac:dyDescent="0.35">
      <c r="A3236" s="259" t="s">
        <v>46690</v>
      </c>
      <c r="B3236" s="259"/>
      <c r="C3236" s="260">
        <v>1341</v>
      </c>
      <c r="E3236" s="239" t="s">
        <v>5907</v>
      </c>
      <c r="F3236" s="239"/>
      <c r="G3236" s="240">
        <v>698</v>
      </c>
      <c r="M3236" s="261" t="s">
        <v>19721</v>
      </c>
      <c r="N3236" s="262">
        <v>7409.33</v>
      </c>
      <c r="P3236" s="243" t="s">
        <v>19636</v>
      </c>
      <c r="Q3236" s="244">
        <v>2520</v>
      </c>
      <c r="R3236" s="104"/>
      <c r="S3236" s="235" t="s">
        <v>34813</v>
      </c>
      <c r="T3236" s="236">
        <v>6664.6</v>
      </c>
      <c r="V3236" s="266" t="s">
        <v>47128</v>
      </c>
      <c r="W3236" s="267">
        <v>1341</v>
      </c>
      <c r="Y3236" s="245" t="s">
        <v>9946</v>
      </c>
      <c r="Z3236" s="246">
        <v>154060</v>
      </c>
    </row>
    <row r="3237" spans="1:26" ht="14.5" x14ac:dyDescent="0.35">
      <c r="A3237" s="259" t="s">
        <v>46699</v>
      </c>
      <c r="B3237" s="259"/>
      <c r="C3237" s="260">
        <v>5053</v>
      </c>
      <c r="E3237" s="239" t="s">
        <v>5908</v>
      </c>
      <c r="F3237" s="239"/>
      <c r="G3237" s="240">
        <v>1776.23</v>
      </c>
      <c r="M3237" s="261" t="s">
        <v>19722</v>
      </c>
      <c r="N3237" s="262">
        <v>6754.05</v>
      </c>
      <c r="P3237" s="243" t="s">
        <v>19637</v>
      </c>
      <c r="Q3237" s="244">
        <v>500000</v>
      </c>
      <c r="R3237" s="104"/>
      <c r="S3237" s="235" t="s">
        <v>34814</v>
      </c>
      <c r="T3237" s="236">
        <v>42226.27</v>
      </c>
      <c r="V3237" s="266" t="s">
        <v>47137</v>
      </c>
      <c r="W3237" s="267">
        <v>5053</v>
      </c>
      <c r="Y3237" s="245" t="s">
        <v>10257</v>
      </c>
      <c r="Z3237" s="246">
        <v>854419.77</v>
      </c>
    </row>
    <row r="3238" spans="1:26" ht="14.5" x14ac:dyDescent="0.35">
      <c r="A3238" s="259" t="s">
        <v>46703</v>
      </c>
      <c r="B3238" s="259"/>
      <c r="C3238" s="260">
        <v>1557</v>
      </c>
      <c r="E3238" s="239" t="s">
        <v>5909</v>
      </c>
      <c r="F3238" s="239"/>
      <c r="G3238" s="240">
        <v>2660</v>
      </c>
      <c r="M3238" s="261" t="s">
        <v>19723</v>
      </c>
      <c r="N3238" s="262">
        <v>524769.04</v>
      </c>
      <c r="P3238" s="243" t="s">
        <v>19638</v>
      </c>
      <c r="Q3238" s="244">
        <v>167.5</v>
      </c>
      <c r="R3238" s="104"/>
      <c r="S3238" s="235" t="s">
        <v>34815</v>
      </c>
      <c r="T3238" s="236">
        <v>6664</v>
      </c>
      <c r="V3238" s="266" t="s">
        <v>47141</v>
      </c>
      <c r="W3238" s="267">
        <v>1557</v>
      </c>
      <c r="Y3238" s="245" t="s">
        <v>10460</v>
      </c>
      <c r="Z3238" s="246">
        <v>37400</v>
      </c>
    </row>
    <row r="3239" spans="1:26" ht="14.5" x14ac:dyDescent="0.35">
      <c r="A3239" s="259" t="s">
        <v>46710</v>
      </c>
      <c r="B3239" s="259"/>
      <c r="C3239" s="260">
        <v>43031</v>
      </c>
      <c r="E3239" s="239" t="s">
        <v>5746</v>
      </c>
      <c r="F3239" s="239"/>
      <c r="G3239" s="240">
        <v>1162.6400000000001</v>
      </c>
      <c r="M3239" s="261" t="s">
        <v>51151</v>
      </c>
      <c r="N3239" s="262">
        <v>11136.92</v>
      </c>
      <c r="P3239" s="243" t="s">
        <v>19639</v>
      </c>
      <c r="Q3239" s="244">
        <v>125429.66</v>
      </c>
      <c r="R3239" s="104"/>
      <c r="S3239" s="235" t="s">
        <v>16292</v>
      </c>
      <c r="T3239" s="236">
        <v>97356</v>
      </c>
      <c r="V3239" s="266" t="s">
        <v>47148</v>
      </c>
      <c r="W3239" s="267">
        <v>43031</v>
      </c>
      <c r="Y3239" s="245" t="s">
        <v>12505</v>
      </c>
      <c r="Z3239" s="246">
        <v>30863.5</v>
      </c>
    </row>
    <row r="3240" spans="1:26" ht="14.5" x14ac:dyDescent="0.35">
      <c r="A3240" s="259" t="s">
        <v>46712</v>
      </c>
      <c r="B3240" s="259"/>
      <c r="C3240" s="260">
        <v>28801</v>
      </c>
      <c r="E3240" s="239" t="s">
        <v>5910</v>
      </c>
      <c r="F3240" s="239"/>
      <c r="G3240" s="240">
        <v>1744</v>
      </c>
      <c r="M3240" s="261" t="s">
        <v>56036</v>
      </c>
      <c r="N3240" s="262">
        <v>128806.63</v>
      </c>
      <c r="P3240" s="243" t="s">
        <v>15213</v>
      </c>
      <c r="Q3240" s="244">
        <v>914099.85</v>
      </c>
      <c r="R3240" s="104"/>
      <c r="S3240" s="235" t="s">
        <v>16293</v>
      </c>
      <c r="T3240" s="236">
        <v>29856.720000000001</v>
      </c>
      <c r="V3240" s="266" t="s">
        <v>47150</v>
      </c>
      <c r="W3240" s="267">
        <v>28801</v>
      </c>
      <c r="Y3240" s="245" t="s">
        <v>10541</v>
      </c>
      <c r="Z3240" s="246">
        <v>42090.23</v>
      </c>
    </row>
    <row r="3241" spans="1:26" ht="14.5" x14ac:dyDescent="0.35">
      <c r="A3241" s="259" t="s">
        <v>46716</v>
      </c>
      <c r="B3241" s="259"/>
      <c r="C3241" s="260">
        <v>2012</v>
      </c>
      <c r="E3241" s="239" t="s">
        <v>5818</v>
      </c>
      <c r="F3241" s="239"/>
      <c r="G3241" s="240">
        <v>63839.33</v>
      </c>
      <c r="M3241" s="261" t="s">
        <v>19724</v>
      </c>
      <c r="N3241" s="262">
        <v>2325.5</v>
      </c>
      <c r="P3241" s="243" t="s">
        <v>19640</v>
      </c>
      <c r="Q3241" s="244">
        <v>199777.39</v>
      </c>
      <c r="R3241" s="104"/>
      <c r="S3241" s="235" t="s">
        <v>30679</v>
      </c>
      <c r="T3241" s="236">
        <v>69531.7</v>
      </c>
      <c r="V3241" s="266" t="s">
        <v>47154</v>
      </c>
      <c r="W3241" s="267">
        <v>2012</v>
      </c>
      <c r="Y3241" s="245" t="s">
        <v>10586</v>
      </c>
      <c r="Z3241" s="246">
        <v>96398.68</v>
      </c>
    </row>
    <row r="3242" spans="1:26" ht="14.5" x14ac:dyDescent="0.35">
      <c r="A3242" s="259" t="s">
        <v>46723</v>
      </c>
      <c r="B3242" s="259"/>
      <c r="C3242" s="260">
        <v>1544</v>
      </c>
      <c r="E3242" s="239" t="s">
        <v>5819</v>
      </c>
      <c r="F3242" s="239"/>
      <c r="G3242" s="240">
        <v>11267.9</v>
      </c>
      <c r="M3242" s="261" t="s">
        <v>19725</v>
      </c>
      <c r="N3242" s="262">
        <v>177.9</v>
      </c>
      <c r="P3242" s="243" t="s">
        <v>15214</v>
      </c>
      <c r="Q3242" s="244">
        <v>107456.84</v>
      </c>
      <c r="R3242" s="104"/>
      <c r="S3242" s="235" t="s">
        <v>16294</v>
      </c>
      <c r="T3242" s="236">
        <v>1709.01</v>
      </c>
      <c r="V3242" s="266" t="s">
        <v>47161</v>
      </c>
      <c r="W3242" s="267">
        <v>1544</v>
      </c>
      <c r="Y3242" s="245" t="s">
        <v>13281</v>
      </c>
      <c r="Z3242" s="246">
        <v>29401.87</v>
      </c>
    </row>
    <row r="3243" spans="1:26" ht="14.5" x14ac:dyDescent="0.35">
      <c r="A3243" s="259" t="s">
        <v>46730</v>
      </c>
      <c r="B3243" s="259"/>
      <c r="C3243" s="260">
        <v>1058.3599999999999</v>
      </c>
      <c r="E3243" s="239" t="s">
        <v>5747</v>
      </c>
      <c r="F3243" s="239"/>
      <c r="G3243" s="240">
        <v>21854.61</v>
      </c>
      <c r="M3243" s="261" t="s">
        <v>19726</v>
      </c>
      <c r="N3243" s="262">
        <v>504.17</v>
      </c>
      <c r="P3243" s="243" t="s">
        <v>15215</v>
      </c>
      <c r="Q3243" s="244">
        <v>1757837.79</v>
      </c>
      <c r="R3243" s="104"/>
      <c r="S3243" s="235" t="s">
        <v>16295</v>
      </c>
      <c r="T3243" s="236">
        <v>96601.46</v>
      </c>
      <c r="V3243" s="266" t="s">
        <v>47168</v>
      </c>
      <c r="W3243" s="267">
        <v>1058.3599999999999</v>
      </c>
      <c r="Y3243" s="245" t="s">
        <v>10852</v>
      </c>
      <c r="Z3243" s="246">
        <v>2778288.05</v>
      </c>
    </row>
    <row r="3244" spans="1:26" ht="14.5" x14ac:dyDescent="0.35">
      <c r="A3244" s="259" t="s">
        <v>46737</v>
      </c>
      <c r="B3244" s="259"/>
      <c r="C3244" s="260">
        <v>2000</v>
      </c>
      <c r="E3244" s="239" t="s">
        <v>5823</v>
      </c>
      <c r="F3244" s="239"/>
      <c r="G3244" s="240">
        <v>25816.5</v>
      </c>
      <c r="M3244" s="261" t="s">
        <v>56037</v>
      </c>
      <c r="N3244" s="262">
        <v>5750.76</v>
      </c>
      <c r="P3244" s="243" t="s">
        <v>19641</v>
      </c>
      <c r="Q3244" s="244">
        <v>437909.35</v>
      </c>
      <c r="R3244" s="104"/>
      <c r="S3244" s="235" t="s">
        <v>16296</v>
      </c>
      <c r="T3244" s="236">
        <v>14993.26</v>
      </c>
      <c r="V3244" s="266" t="s">
        <v>47175</v>
      </c>
      <c r="W3244" s="267">
        <v>2000</v>
      </c>
      <c r="Y3244" s="245" t="s">
        <v>7667</v>
      </c>
      <c r="Z3244" s="246">
        <v>10960</v>
      </c>
    </row>
    <row r="3245" spans="1:26" ht="14.5" x14ac:dyDescent="0.35">
      <c r="A3245" s="259" t="s">
        <v>46739</v>
      </c>
      <c r="B3245" s="259"/>
      <c r="C3245" s="260">
        <v>394</v>
      </c>
      <c r="E3245" s="239" t="s">
        <v>5748</v>
      </c>
      <c r="F3245" s="239"/>
      <c r="G3245" s="240">
        <v>7668.18</v>
      </c>
      <c r="M3245" s="261" t="s">
        <v>56038</v>
      </c>
      <c r="N3245" s="262">
        <v>55.26</v>
      </c>
      <c r="P3245" s="243" t="s">
        <v>19642</v>
      </c>
      <c r="Q3245" s="244">
        <v>7000</v>
      </c>
      <c r="R3245" s="104"/>
      <c r="S3245" s="235" t="s">
        <v>16297</v>
      </c>
      <c r="T3245" s="236">
        <v>35355.57</v>
      </c>
      <c r="V3245" s="266" t="s">
        <v>47177</v>
      </c>
      <c r="W3245" s="267">
        <v>394</v>
      </c>
      <c r="Y3245" s="245" t="s">
        <v>8350</v>
      </c>
      <c r="Z3245" s="246">
        <v>75644</v>
      </c>
    </row>
    <row r="3246" spans="1:26" ht="14.5" x14ac:dyDescent="0.35">
      <c r="A3246" s="259" t="s">
        <v>46755</v>
      </c>
      <c r="B3246" s="259"/>
      <c r="C3246" s="260">
        <v>30000</v>
      </c>
      <c r="E3246" s="239" t="s">
        <v>5749</v>
      </c>
      <c r="F3246" s="239"/>
      <c r="G3246" s="240">
        <v>110701.19</v>
      </c>
      <c r="M3246" s="261" t="s">
        <v>47690</v>
      </c>
      <c r="N3246" s="262">
        <v>498.66</v>
      </c>
      <c r="P3246" s="243" t="s">
        <v>19643</v>
      </c>
      <c r="Q3246" s="244">
        <v>535.51</v>
      </c>
      <c r="R3246" s="104"/>
      <c r="S3246" s="235" t="s">
        <v>16298</v>
      </c>
      <c r="T3246" s="236">
        <v>2794.95</v>
      </c>
      <c r="V3246" s="266" t="s">
        <v>47193</v>
      </c>
      <c r="W3246" s="267">
        <v>30000</v>
      </c>
      <c r="Y3246" s="245" t="s">
        <v>8753</v>
      </c>
      <c r="Z3246" s="246">
        <v>4128</v>
      </c>
    </row>
    <row r="3247" spans="1:26" ht="14.5" x14ac:dyDescent="0.35">
      <c r="A3247" s="259" t="s">
        <v>46759</v>
      </c>
      <c r="B3247" s="259"/>
      <c r="C3247" s="260">
        <v>14444</v>
      </c>
      <c r="E3247" s="239" t="s">
        <v>5825</v>
      </c>
      <c r="F3247" s="239"/>
      <c r="G3247" s="240">
        <v>40659.089999999997</v>
      </c>
      <c r="M3247" s="261" t="s">
        <v>41730</v>
      </c>
      <c r="N3247" s="262">
        <v>85659.199999999997</v>
      </c>
      <c r="P3247" s="243" t="s">
        <v>19644</v>
      </c>
      <c r="Q3247" s="244">
        <v>1517.6</v>
      </c>
      <c r="R3247" s="104"/>
      <c r="S3247" s="235" t="s">
        <v>30683</v>
      </c>
      <c r="T3247" s="236">
        <v>40907.54</v>
      </c>
      <c r="V3247" s="266" t="s">
        <v>47197</v>
      </c>
      <c r="W3247" s="267">
        <v>14444</v>
      </c>
      <c r="Y3247" s="245" t="s">
        <v>8997</v>
      </c>
      <c r="Z3247" s="246">
        <v>5566</v>
      </c>
    </row>
    <row r="3248" spans="1:26" ht="14.5" x14ac:dyDescent="0.35">
      <c r="A3248" s="259" t="s">
        <v>46766</v>
      </c>
      <c r="B3248" s="259"/>
      <c r="C3248" s="260">
        <v>18133</v>
      </c>
      <c r="E3248" s="239" t="s">
        <v>5828</v>
      </c>
      <c r="F3248" s="239"/>
      <c r="G3248" s="240">
        <v>807.62</v>
      </c>
      <c r="M3248" s="261" t="s">
        <v>43004</v>
      </c>
      <c r="N3248" s="262">
        <v>6996.8</v>
      </c>
      <c r="P3248" s="243" t="s">
        <v>19645</v>
      </c>
      <c r="Q3248" s="244">
        <v>21842.89</v>
      </c>
      <c r="R3248" s="104"/>
      <c r="S3248" s="235" t="s">
        <v>34816</v>
      </c>
      <c r="T3248" s="236">
        <v>317.95</v>
      </c>
      <c r="V3248" s="266" t="s">
        <v>47204</v>
      </c>
      <c r="W3248" s="267">
        <v>18133</v>
      </c>
      <c r="Y3248" s="245" t="s">
        <v>9276</v>
      </c>
      <c r="Z3248" s="246">
        <v>1272</v>
      </c>
    </row>
    <row r="3249" spans="1:26" ht="14.5" x14ac:dyDescent="0.35">
      <c r="A3249" s="259" t="s">
        <v>46773</v>
      </c>
      <c r="B3249" s="259"/>
      <c r="C3249" s="260">
        <v>2003</v>
      </c>
      <c r="E3249" s="239" t="s">
        <v>5829</v>
      </c>
      <c r="F3249" s="239"/>
      <c r="G3249" s="240">
        <v>30863.5</v>
      </c>
      <c r="M3249" s="261" t="s">
        <v>41731</v>
      </c>
      <c r="N3249" s="262">
        <v>6695.36</v>
      </c>
      <c r="P3249" s="243" t="s">
        <v>19646</v>
      </c>
      <c r="Q3249" s="244">
        <v>6306</v>
      </c>
      <c r="R3249" s="104"/>
      <c r="S3249" s="235" t="s">
        <v>34817</v>
      </c>
      <c r="T3249" s="236">
        <v>43510.03</v>
      </c>
      <c r="V3249" s="266" t="s">
        <v>47211</v>
      </c>
      <c r="W3249" s="267">
        <v>2003</v>
      </c>
      <c r="Y3249" s="245" t="s">
        <v>9446</v>
      </c>
      <c r="Z3249" s="246">
        <v>6830</v>
      </c>
    </row>
    <row r="3250" spans="1:26" ht="14.5" x14ac:dyDescent="0.35">
      <c r="A3250" s="259" t="s">
        <v>46784</v>
      </c>
      <c r="B3250" s="259"/>
      <c r="C3250" s="260">
        <v>2365</v>
      </c>
      <c r="E3250" s="239" t="s">
        <v>3617</v>
      </c>
      <c r="F3250" s="239"/>
      <c r="G3250" s="240">
        <v>33415.35</v>
      </c>
      <c r="M3250" s="261" t="s">
        <v>41732</v>
      </c>
      <c r="N3250" s="262">
        <v>20463.84</v>
      </c>
      <c r="P3250" s="243" t="s">
        <v>19647</v>
      </c>
      <c r="Q3250" s="244">
        <v>998.3</v>
      </c>
      <c r="R3250" s="104"/>
      <c r="S3250" s="235" t="s">
        <v>30686</v>
      </c>
      <c r="T3250" s="236">
        <v>6664.6</v>
      </c>
      <c r="V3250" s="266" t="s">
        <v>47222</v>
      </c>
      <c r="W3250" s="267">
        <v>2365</v>
      </c>
      <c r="Y3250" s="245" t="s">
        <v>9657</v>
      </c>
      <c r="Z3250" s="246">
        <v>273</v>
      </c>
    </row>
    <row r="3251" spans="1:26" ht="14.5" x14ac:dyDescent="0.35">
      <c r="A3251" s="259" t="s">
        <v>46788</v>
      </c>
      <c r="B3251" s="259"/>
      <c r="C3251" s="260">
        <v>995</v>
      </c>
      <c r="E3251" s="239" t="s">
        <v>5831</v>
      </c>
      <c r="F3251" s="239"/>
      <c r="G3251" s="240">
        <v>1635.18</v>
      </c>
      <c r="M3251" s="261" t="s">
        <v>41733</v>
      </c>
      <c r="N3251" s="262">
        <v>10906.08</v>
      </c>
      <c r="P3251" s="243" t="s">
        <v>19648</v>
      </c>
      <c r="Q3251" s="244">
        <v>900.7</v>
      </c>
      <c r="R3251" s="104"/>
      <c r="S3251" s="235" t="s">
        <v>16299</v>
      </c>
      <c r="T3251" s="236">
        <v>139582.26999999999</v>
      </c>
      <c r="V3251" s="266" t="s">
        <v>47226</v>
      </c>
      <c r="W3251" s="267">
        <v>995</v>
      </c>
      <c r="Y3251" s="245" t="s">
        <v>9947</v>
      </c>
      <c r="Z3251" s="246">
        <v>61651</v>
      </c>
    </row>
    <row r="3252" spans="1:26" ht="14.5" x14ac:dyDescent="0.35">
      <c r="A3252" s="259" t="s">
        <v>49546</v>
      </c>
      <c r="B3252" s="259"/>
      <c r="C3252" s="260">
        <v>3189.08</v>
      </c>
      <c r="E3252" s="239" t="s">
        <v>5832</v>
      </c>
      <c r="F3252" s="239"/>
      <c r="G3252" s="240">
        <v>49877.87</v>
      </c>
      <c r="M3252" s="261" t="s">
        <v>19728</v>
      </c>
      <c r="N3252" s="262">
        <v>2055.3000000000002</v>
      </c>
      <c r="P3252" s="243" t="s">
        <v>19649</v>
      </c>
      <c r="Q3252" s="244">
        <v>18994</v>
      </c>
      <c r="R3252" s="104"/>
      <c r="S3252" s="235" t="s">
        <v>30689</v>
      </c>
      <c r="T3252" s="236">
        <v>6664</v>
      </c>
      <c r="V3252" s="266" t="s">
        <v>49749</v>
      </c>
      <c r="W3252" s="267">
        <v>3189.08</v>
      </c>
      <c r="Y3252" s="245" t="s">
        <v>10258</v>
      </c>
      <c r="Z3252" s="246">
        <v>69610</v>
      </c>
    </row>
    <row r="3253" spans="1:26" ht="14.5" x14ac:dyDescent="0.35">
      <c r="A3253" s="259" t="s">
        <v>49624</v>
      </c>
      <c r="B3253" s="259"/>
      <c r="C3253" s="260">
        <v>1001</v>
      </c>
      <c r="E3253" s="239" t="s">
        <v>3618</v>
      </c>
      <c r="F3253" s="239"/>
      <c r="G3253" s="240">
        <v>6532.56</v>
      </c>
      <c r="M3253" s="261" t="s">
        <v>19729</v>
      </c>
      <c r="N3253" s="262">
        <v>786.21</v>
      </c>
      <c r="P3253" s="243" t="s">
        <v>19650</v>
      </c>
      <c r="Q3253" s="244">
        <v>3165</v>
      </c>
      <c r="R3253" s="104"/>
      <c r="S3253" s="235" t="s">
        <v>16300</v>
      </c>
      <c r="T3253" s="236">
        <v>1450.07</v>
      </c>
      <c r="V3253" s="266" t="s">
        <v>49827</v>
      </c>
      <c r="W3253" s="267">
        <v>1001</v>
      </c>
      <c r="Y3253" s="245" t="s">
        <v>10542</v>
      </c>
      <c r="Z3253" s="246">
        <v>15340.12</v>
      </c>
    </row>
    <row r="3254" spans="1:26" ht="14.5" x14ac:dyDescent="0.35">
      <c r="A3254" s="259" t="s">
        <v>49641</v>
      </c>
      <c r="B3254" s="259"/>
      <c r="C3254" s="260">
        <v>3502.64</v>
      </c>
      <c r="E3254" s="239" t="s">
        <v>5922</v>
      </c>
      <c r="F3254" s="239"/>
      <c r="G3254" s="240">
        <v>1177</v>
      </c>
      <c r="M3254" s="261" t="s">
        <v>41734</v>
      </c>
      <c r="N3254" s="262">
        <v>38356.86</v>
      </c>
      <c r="P3254" s="243" t="s">
        <v>19651</v>
      </c>
      <c r="Q3254" s="244">
        <v>5050</v>
      </c>
      <c r="R3254" s="104"/>
      <c r="S3254" s="235" t="s">
        <v>16301</v>
      </c>
      <c r="T3254" s="236">
        <v>5595.44</v>
      </c>
      <c r="V3254" s="266" t="s">
        <v>49844</v>
      </c>
      <c r="W3254" s="267">
        <v>3502.64</v>
      </c>
      <c r="Y3254" s="245" t="s">
        <v>10587</v>
      </c>
      <c r="Z3254" s="246">
        <v>3628.67</v>
      </c>
    </row>
    <row r="3255" spans="1:26" ht="14.5" x14ac:dyDescent="0.35">
      <c r="A3255" s="259" t="s">
        <v>49656</v>
      </c>
      <c r="B3255" s="259"/>
      <c r="C3255" s="260">
        <v>315164.89</v>
      </c>
      <c r="E3255" s="239" t="s">
        <v>5836</v>
      </c>
      <c r="F3255" s="239"/>
      <c r="G3255" s="240">
        <v>5137.84</v>
      </c>
      <c r="M3255" s="261" t="s">
        <v>41735</v>
      </c>
      <c r="N3255" s="262">
        <v>2301.25</v>
      </c>
      <c r="P3255" s="243" t="s">
        <v>19652</v>
      </c>
      <c r="Q3255" s="244">
        <v>10098.4</v>
      </c>
      <c r="R3255" s="104"/>
      <c r="S3255" s="235" t="s">
        <v>16302</v>
      </c>
      <c r="T3255" s="236">
        <v>128.31</v>
      </c>
      <c r="V3255" s="266" t="s">
        <v>49859</v>
      </c>
      <c r="W3255" s="267">
        <v>315164.89</v>
      </c>
      <c r="Y3255" s="245" t="s">
        <v>13282</v>
      </c>
      <c r="Z3255" s="246">
        <v>7673.12</v>
      </c>
    </row>
    <row r="3256" spans="1:26" ht="14.5" x14ac:dyDescent="0.35">
      <c r="A3256" s="259" t="s">
        <v>49661</v>
      </c>
      <c r="B3256" s="259"/>
      <c r="C3256" s="260">
        <v>13000</v>
      </c>
      <c r="E3256" s="239" t="s">
        <v>5923</v>
      </c>
      <c r="F3256" s="239"/>
      <c r="G3256" s="240">
        <v>2049</v>
      </c>
      <c r="M3256" s="261" t="s">
        <v>41736</v>
      </c>
      <c r="N3256" s="262">
        <v>9038.34</v>
      </c>
      <c r="P3256" s="243" t="s">
        <v>19653</v>
      </c>
      <c r="Q3256" s="244">
        <v>800</v>
      </c>
      <c r="R3256" s="104"/>
      <c r="S3256" s="235" t="s">
        <v>16303</v>
      </c>
      <c r="T3256" s="236">
        <v>13458.21</v>
      </c>
      <c r="V3256" s="266" t="s">
        <v>49864</v>
      </c>
      <c r="W3256" s="267">
        <v>13000</v>
      </c>
      <c r="Y3256" s="245" t="s">
        <v>13683</v>
      </c>
      <c r="Z3256" s="246">
        <v>49121.61</v>
      </c>
    </row>
    <row r="3257" spans="1:26" ht="14.5" x14ac:dyDescent="0.35">
      <c r="A3257" s="259" t="s">
        <v>49662</v>
      </c>
      <c r="B3257" s="259"/>
      <c r="C3257" s="260">
        <v>10000</v>
      </c>
      <c r="E3257" s="239" t="s">
        <v>5838</v>
      </c>
      <c r="F3257" s="239"/>
      <c r="G3257" s="240">
        <v>33378.550000000003</v>
      </c>
      <c r="M3257" s="261" t="s">
        <v>43005</v>
      </c>
      <c r="N3257" s="262">
        <v>4409.12</v>
      </c>
      <c r="P3257" s="243" t="s">
        <v>19654</v>
      </c>
      <c r="Q3257" s="244">
        <v>1041.5999999999999</v>
      </c>
      <c r="R3257" s="104"/>
      <c r="S3257" s="235" t="s">
        <v>16304</v>
      </c>
      <c r="T3257" s="236">
        <v>41363.08</v>
      </c>
      <c r="V3257" s="266" t="s">
        <v>49865</v>
      </c>
      <c r="W3257" s="267">
        <v>10000</v>
      </c>
      <c r="Y3257" s="245" t="s">
        <v>10853</v>
      </c>
      <c r="Z3257" s="246">
        <v>311697.52</v>
      </c>
    </row>
    <row r="3258" spans="1:26" ht="14.5" x14ac:dyDescent="0.35">
      <c r="A3258" s="259" t="s">
        <v>49663</v>
      </c>
      <c r="B3258" s="259"/>
      <c r="C3258" s="260">
        <v>78111.11</v>
      </c>
      <c r="E3258" s="239" t="s">
        <v>5925</v>
      </c>
      <c r="F3258" s="239"/>
      <c r="G3258" s="240">
        <v>1702.51</v>
      </c>
      <c r="M3258" s="261" t="s">
        <v>19730</v>
      </c>
      <c r="N3258" s="262">
        <v>584.77</v>
      </c>
      <c r="P3258" s="243" t="s">
        <v>19655</v>
      </c>
      <c r="Q3258" s="244">
        <v>19140.8</v>
      </c>
      <c r="R3258" s="104"/>
      <c r="S3258" s="235" t="s">
        <v>16305</v>
      </c>
      <c r="T3258" s="236">
        <v>18267.93</v>
      </c>
      <c r="V3258" s="266" t="s">
        <v>49866</v>
      </c>
      <c r="W3258" s="267">
        <v>78111.11</v>
      </c>
      <c r="Y3258" s="245" t="s">
        <v>7668</v>
      </c>
      <c r="Z3258" s="246">
        <v>16500</v>
      </c>
    </row>
    <row r="3259" spans="1:26" ht="14.5" x14ac:dyDescent="0.35">
      <c r="A3259" s="259" t="s">
        <v>46314</v>
      </c>
      <c r="B3259" s="259"/>
      <c r="C3259" s="260">
        <v>7800</v>
      </c>
      <c r="E3259" s="239" t="s">
        <v>5926</v>
      </c>
      <c r="F3259" s="239"/>
      <c r="G3259" s="240">
        <v>959</v>
      </c>
      <c r="M3259" s="261" t="s">
        <v>56039</v>
      </c>
      <c r="N3259" s="262">
        <v>39159.35</v>
      </c>
      <c r="P3259" s="243" t="s">
        <v>19656</v>
      </c>
      <c r="Q3259" s="244">
        <v>1464.31</v>
      </c>
      <c r="R3259" s="104"/>
      <c r="S3259" s="235" t="s">
        <v>34818</v>
      </c>
      <c r="T3259" s="236">
        <v>3516.91</v>
      </c>
      <c r="V3259" s="266" t="s">
        <v>46352</v>
      </c>
      <c r="W3259" s="267">
        <v>7800</v>
      </c>
      <c r="Y3259" s="245" t="s">
        <v>7847</v>
      </c>
      <c r="Z3259" s="246">
        <v>99</v>
      </c>
    </row>
    <row r="3260" spans="1:26" ht="14.5" x14ac:dyDescent="0.35">
      <c r="A3260" s="259" t="s">
        <v>46318</v>
      </c>
      <c r="B3260" s="259"/>
      <c r="C3260" s="260">
        <v>12600</v>
      </c>
      <c r="E3260" s="239" t="s">
        <v>5839</v>
      </c>
      <c r="F3260" s="239"/>
      <c r="G3260" s="240">
        <v>13722.14</v>
      </c>
      <c r="M3260" s="261" t="s">
        <v>45092</v>
      </c>
      <c r="N3260" s="262">
        <v>43012.3</v>
      </c>
      <c r="P3260" s="243" t="s">
        <v>19657</v>
      </c>
      <c r="Q3260" s="244">
        <v>19527.689999999999</v>
      </c>
      <c r="R3260" s="104"/>
      <c r="S3260" s="235" t="s">
        <v>34819</v>
      </c>
      <c r="T3260" s="236">
        <v>17524.2</v>
      </c>
      <c r="V3260" s="266" t="s">
        <v>46356</v>
      </c>
      <c r="W3260" s="267">
        <v>12600</v>
      </c>
      <c r="Y3260" s="245" t="s">
        <v>8068</v>
      </c>
      <c r="Z3260" s="246">
        <v>1003</v>
      </c>
    </row>
    <row r="3261" spans="1:26" ht="14.5" x14ac:dyDescent="0.35">
      <c r="A3261" s="259" t="s">
        <v>46324</v>
      </c>
      <c r="B3261" s="259"/>
      <c r="C3261" s="260">
        <v>1354.5</v>
      </c>
      <c r="E3261" s="239" t="s">
        <v>3619</v>
      </c>
      <c r="F3261" s="239"/>
      <c r="G3261" s="240">
        <v>602.84</v>
      </c>
      <c r="M3261" s="261" t="s">
        <v>19731</v>
      </c>
      <c r="N3261" s="262">
        <v>844192.55</v>
      </c>
      <c r="P3261" s="243" t="s">
        <v>19658</v>
      </c>
      <c r="Q3261" s="244">
        <v>25570.2</v>
      </c>
      <c r="R3261" s="104"/>
      <c r="S3261" s="235" t="s">
        <v>34820</v>
      </c>
      <c r="T3261" s="236">
        <v>409.13</v>
      </c>
      <c r="V3261" s="266" t="s">
        <v>46362</v>
      </c>
      <c r="W3261" s="267">
        <v>1354.5</v>
      </c>
      <c r="Y3261" s="245" t="s">
        <v>8351</v>
      </c>
      <c r="Z3261" s="246">
        <v>30615</v>
      </c>
    </row>
    <row r="3262" spans="1:26" ht="14.5" x14ac:dyDescent="0.35">
      <c r="A3262" s="259" t="s">
        <v>46327</v>
      </c>
      <c r="B3262" s="259"/>
      <c r="C3262" s="260">
        <v>3890.4</v>
      </c>
      <c r="E3262" s="239" t="s">
        <v>5929</v>
      </c>
      <c r="F3262" s="239"/>
      <c r="G3262" s="240">
        <v>4271</v>
      </c>
      <c r="M3262" s="261" t="s">
        <v>47691</v>
      </c>
      <c r="N3262" s="262">
        <v>2521.6</v>
      </c>
      <c r="P3262" s="243" t="s">
        <v>19659</v>
      </c>
      <c r="Q3262" s="244">
        <v>2175</v>
      </c>
      <c r="R3262" s="104"/>
      <c r="S3262" s="235" t="s">
        <v>34821</v>
      </c>
      <c r="T3262" s="236">
        <v>10958.55</v>
      </c>
      <c r="V3262" s="266" t="s">
        <v>46365</v>
      </c>
      <c r="W3262" s="267">
        <v>3890.4</v>
      </c>
      <c r="Y3262" s="245" t="s">
        <v>9089</v>
      </c>
      <c r="Z3262" s="246">
        <v>6730</v>
      </c>
    </row>
    <row r="3263" spans="1:26" ht="14.5" x14ac:dyDescent="0.35">
      <c r="A3263" s="259" t="s">
        <v>46328</v>
      </c>
      <c r="B3263" s="259"/>
      <c r="C3263" s="260">
        <v>2400</v>
      </c>
      <c r="E3263" s="239" t="s">
        <v>5841</v>
      </c>
      <c r="F3263" s="239"/>
      <c r="G3263" s="240">
        <v>6565</v>
      </c>
      <c r="M3263" s="261" t="s">
        <v>36710</v>
      </c>
      <c r="N3263" s="262">
        <v>147962.54999999999</v>
      </c>
      <c r="P3263" s="243" t="s">
        <v>19660</v>
      </c>
      <c r="Q3263" s="244">
        <v>12554.83</v>
      </c>
      <c r="R3263" s="104"/>
      <c r="S3263" s="235" t="s">
        <v>34822</v>
      </c>
      <c r="T3263" s="236">
        <v>6141.21</v>
      </c>
      <c r="V3263" s="266" t="s">
        <v>46366</v>
      </c>
      <c r="W3263" s="267">
        <v>2400</v>
      </c>
      <c r="Y3263" s="245" t="s">
        <v>9277</v>
      </c>
      <c r="Z3263" s="246">
        <v>1813.33</v>
      </c>
    </row>
    <row r="3264" spans="1:26" ht="14.5" x14ac:dyDescent="0.35">
      <c r="A3264" s="259" t="s">
        <v>46329</v>
      </c>
      <c r="B3264" s="259"/>
      <c r="C3264" s="260">
        <v>3000</v>
      </c>
      <c r="E3264" s="239" t="s">
        <v>5932</v>
      </c>
      <c r="F3264" s="239"/>
      <c r="G3264" s="240">
        <v>142.91</v>
      </c>
      <c r="M3264" s="261" t="s">
        <v>45093</v>
      </c>
      <c r="N3264" s="262">
        <v>40965.25</v>
      </c>
      <c r="P3264" s="243" t="s">
        <v>19661</v>
      </c>
      <c r="Q3264" s="244">
        <v>11700</v>
      </c>
      <c r="R3264" s="104"/>
      <c r="S3264" s="235" t="s">
        <v>30714</v>
      </c>
      <c r="T3264" s="236">
        <v>3516.91</v>
      </c>
      <c r="V3264" s="266" t="s">
        <v>46367</v>
      </c>
      <c r="W3264" s="267">
        <v>3000</v>
      </c>
      <c r="Y3264" s="245" t="s">
        <v>9447</v>
      </c>
      <c r="Z3264" s="246">
        <v>8360.26</v>
      </c>
    </row>
    <row r="3265" spans="1:26" ht="14.5" x14ac:dyDescent="0.35">
      <c r="A3265" s="259" t="s">
        <v>46330</v>
      </c>
      <c r="B3265" s="259"/>
      <c r="C3265" s="260">
        <v>7800</v>
      </c>
      <c r="E3265" s="239" t="s">
        <v>5934</v>
      </c>
      <c r="F3265" s="239"/>
      <c r="G3265" s="240">
        <v>741</v>
      </c>
      <c r="M3265" s="261" t="s">
        <v>19732</v>
      </c>
      <c r="N3265" s="262">
        <v>43992.46</v>
      </c>
      <c r="P3265" s="243" t="s">
        <v>19662</v>
      </c>
      <c r="Q3265" s="244">
        <v>14862.4</v>
      </c>
      <c r="R3265" s="104"/>
      <c r="S3265" s="235" t="s">
        <v>30716</v>
      </c>
      <c r="T3265" s="236">
        <v>17524.2</v>
      </c>
      <c r="V3265" s="266" t="s">
        <v>46368</v>
      </c>
      <c r="W3265" s="267">
        <v>7800</v>
      </c>
      <c r="Y3265" s="245" t="s">
        <v>9658</v>
      </c>
      <c r="Z3265" s="246">
        <v>2000</v>
      </c>
    </row>
    <row r="3266" spans="1:26" ht="14.5" x14ac:dyDescent="0.35">
      <c r="A3266" s="259" t="s">
        <v>46348</v>
      </c>
      <c r="B3266" s="259"/>
      <c r="C3266" s="260">
        <v>4936.93</v>
      </c>
      <c r="E3266" s="239" t="s">
        <v>5750</v>
      </c>
      <c r="F3266" s="239"/>
      <c r="G3266" s="240">
        <v>36003.69</v>
      </c>
      <c r="M3266" s="261" t="s">
        <v>38077</v>
      </c>
      <c r="N3266" s="262">
        <v>18292.57</v>
      </c>
      <c r="P3266" s="243" t="s">
        <v>19663</v>
      </c>
      <c r="Q3266" s="244">
        <v>2340.2800000000002</v>
      </c>
      <c r="R3266" s="104"/>
      <c r="S3266" s="235" t="s">
        <v>30717</v>
      </c>
      <c r="T3266" s="236">
        <v>409.13</v>
      </c>
      <c r="V3266" s="266" t="s">
        <v>46386</v>
      </c>
      <c r="W3266" s="267">
        <v>4936.93</v>
      </c>
      <c r="Y3266" s="245" t="s">
        <v>9948</v>
      </c>
      <c r="Z3266" s="246">
        <v>17058</v>
      </c>
    </row>
    <row r="3267" spans="1:26" ht="14.5" x14ac:dyDescent="0.35">
      <c r="A3267" s="259" t="s">
        <v>43999</v>
      </c>
      <c r="B3267" s="259"/>
      <c r="C3267" s="260">
        <v>89349.5</v>
      </c>
      <c r="E3267" s="239" t="s">
        <v>5935</v>
      </c>
      <c r="F3267" s="239"/>
      <c r="G3267" s="240">
        <v>1177</v>
      </c>
      <c r="M3267" s="261" t="s">
        <v>38078</v>
      </c>
      <c r="N3267" s="262">
        <v>38122.29</v>
      </c>
      <c r="P3267" s="243" t="s">
        <v>19664</v>
      </c>
      <c r="Q3267" s="244">
        <v>3767.42</v>
      </c>
      <c r="R3267" s="104"/>
      <c r="S3267" s="235" t="s">
        <v>30718</v>
      </c>
      <c r="T3267" s="236">
        <v>10958.55</v>
      </c>
      <c r="V3267" s="266" t="s">
        <v>44542</v>
      </c>
      <c r="W3267" s="267">
        <v>89349.5</v>
      </c>
      <c r="Y3267" s="245" t="s">
        <v>10259</v>
      </c>
      <c r="Z3267" s="246">
        <v>23889.24</v>
      </c>
    </row>
    <row r="3268" spans="1:26" ht="14.5" x14ac:dyDescent="0.35">
      <c r="A3268" s="259" t="s">
        <v>44000</v>
      </c>
      <c r="B3268" s="259"/>
      <c r="C3268" s="260">
        <v>128163</v>
      </c>
      <c r="E3268" s="239" t="s">
        <v>5751</v>
      </c>
      <c r="F3268" s="239"/>
      <c r="G3268" s="240">
        <v>118961.87</v>
      </c>
      <c r="M3268" s="261" t="s">
        <v>19733</v>
      </c>
      <c r="N3268" s="262">
        <v>37.25</v>
      </c>
      <c r="P3268" s="243" t="s">
        <v>19665</v>
      </c>
      <c r="Q3268" s="244">
        <v>7008</v>
      </c>
      <c r="R3268" s="104"/>
      <c r="S3268" s="235" t="s">
        <v>30719</v>
      </c>
      <c r="T3268" s="236">
        <v>6141.21</v>
      </c>
      <c r="V3268" s="266" t="s">
        <v>44543</v>
      </c>
      <c r="W3268" s="267">
        <v>128163</v>
      </c>
      <c r="Y3268" s="245" t="s">
        <v>12723</v>
      </c>
      <c r="Z3268" s="246">
        <v>8834.17</v>
      </c>
    </row>
    <row r="3269" spans="1:26" ht="14.5" x14ac:dyDescent="0.35">
      <c r="A3269" s="259" t="s">
        <v>44001</v>
      </c>
      <c r="B3269" s="259"/>
      <c r="C3269" s="260">
        <v>1680684.99</v>
      </c>
      <c r="E3269" s="239" t="s">
        <v>5752</v>
      </c>
      <c r="F3269" s="239"/>
      <c r="G3269" s="240">
        <v>600</v>
      </c>
      <c r="M3269" s="261" t="s">
        <v>47692</v>
      </c>
      <c r="N3269" s="262">
        <v>417.28</v>
      </c>
      <c r="P3269" s="243" t="s">
        <v>19666</v>
      </c>
      <c r="Q3269" s="244">
        <v>1000</v>
      </c>
      <c r="R3269" s="104"/>
      <c r="S3269" s="235" t="s">
        <v>34823</v>
      </c>
      <c r="T3269" s="236">
        <v>54982</v>
      </c>
      <c r="V3269" s="266" t="s">
        <v>44544</v>
      </c>
      <c r="W3269" s="267">
        <v>1680684.99</v>
      </c>
      <c r="Y3269" s="245" t="s">
        <v>10854</v>
      </c>
      <c r="Z3269" s="246">
        <v>116902</v>
      </c>
    </row>
    <row r="3270" spans="1:26" ht="14.5" x14ac:dyDescent="0.35">
      <c r="A3270" s="259" t="s">
        <v>44002</v>
      </c>
      <c r="B3270" s="259"/>
      <c r="C3270" s="260">
        <v>50355</v>
      </c>
      <c r="E3270" s="239" t="s">
        <v>5843</v>
      </c>
      <c r="F3270" s="239"/>
      <c r="G3270" s="240">
        <v>1735.85</v>
      </c>
      <c r="M3270" s="261" t="s">
        <v>47693</v>
      </c>
      <c r="N3270" s="262">
        <v>1125</v>
      </c>
      <c r="P3270" s="243" t="s">
        <v>19667</v>
      </c>
      <c r="Q3270" s="244">
        <v>1065</v>
      </c>
      <c r="R3270" s="104"/>
      <c r="S3270" s="235" t="s">
        <v>30771</v>
      </c>
      <c r="T3270" s="236">
        <v>54982</v>
      </c>
      <c r="V3270" s="266" t="s">
        <v>44545</v>
      </c>
      <c r="W3270" s="267">
        <v>50355</v>
      </c>
      <c r="Y3270" s="245" t="s">
        <v>7669</v>
      </c>
      <c r="Z3270" s="246">
        <v>337436.43</v>
      </c>
    </row>
    <row r="3271" spans="1:26" ht="14.5" x14ac:dyDescent="0.35">
      <c r="A3271" s="259" t="s">
        <v>44003</v>
      </c>
      <c r="B3271" s="259"/>
      <c r="C3271" s="260">
        <v>47366</v>
      </c>
      <c r="E3271" s="239" t="s">
        <v>5753</v>
      </c>
      <c r="F3271" s="239"/>
      <c r="G3271" s="240">
        <v>33682.370000000003</v>
      </c>
      <c r="M3271" s="261" t="s">
        <v>19734</v>
      </c>
      <c r="N3271" s="262">
        <v>69458.77</v>
      </c>
      <c r="P3271" s="243" t="s">
        <v>19668</v>
      </c>
      <c r="Q3271" s="244">
        <v>900</v>
      </c>
      <c r="R3271" s="104"/>
      <c r="S3271" s="235" t="s">
        <v>16306</v>
      </c>
      <c r="T3271" s="236">
        <v>41503.54</v>
      </c>
      <c r="V3271" s="266" t="s">
        <v>44546</v>
      </c>
      <c r="W3271" s="267">
        <v>47366</v>
      </c>
      <c r="Y3271" s="245" t="s">
        <v>7848</v>
      </c>
      <c r="Z3271" s="246">
        <v>607.5</v>
      </c>
    </row>
    <row r="3272" spans="1:26" ht="14.5" x14ac:dyDescent="0.35">
      <c r="A3272" s="259" t="s">
        <v>44004</v>
      </c>
      <c r="B3272" s="259"/>
      <c r="C3272" s="260">
        <v>29403</v>
      </c>
      <c r="E3272" s="239" t="s">
        <v>5844</v>
      </c>
      <c r="F3272" s="239"/>
      <c r="G3272" s="240">
        <v>16437.75</v>
      </c>
      <c r="M3272" s="261" t="s">
        <v>38079</v>
      </c>
      <c r="N3272" s="262">
        <v>3160.8</v>
      </c>
      <c r="P3272" s="243" t="s">
        <v>19669</v>
      </c>
      <c r="Q3272" s="244">
        <v>13618.04</v>
      </c>
      <c r="R3272" s="104"/>
      <c r="S3272" s="235" t="s">
        <v>16307</v>
      </c>
      <c r="T3272" s="236">
        <v>147244.04999999999</v>
      </c>
      <c r="V3272" s="266" t="s">
        <v>44547</v>
      </c>
      <c r="W3272" s="267">
        <v>29403</v>
      </c>
      <c r="Y3272" s="245" t="s">
        <v>8069</v>
      </c>
      <c r="Z3272" s="246">
        <v>15556</v>
      </c>
    </row>
    <row r="3273" spans="1:26" ht="14.5" x14ac:dyDescent="0.35">
      <c r="A3273" s="259" t="s">
        <v>44005</v>
      </c>
      <c r="B3273" s="259"/>
      <c r="C3273" s="260">
        <v>344392.5</v>
      </c>
      <c r="E3273" s="239" t="s">
        <v>3685</v>
      </c>
      <c r="F3273" s="239"/>
      <c r="G3273" s="240">
        <v>1432463.97</v>
      </c>
      <c r="M3273" s="261" t="s">
        <v>19735</v>
      </c>
      <c r="N3273" s="262">
        <v>21958.7</v>
      </c>
      <c r="P3273" s="243" t="s">
        <v>19670</v>
      </c>
      <c r="Q3273" s="244">
        <v>9477</v>
      </c>
      <c r="R3273" s="104"/>
      <c r="S3273" s="235" t="s">
        <v>16308</v>
      </c>
      <c r="T3273" s="236">
        <v>1387004.44</v>
      </c>
      <c r="V3273" s="266" t="s">
        <v>44548</v>
      </c>
      <c r="W3273" s="267">
        <v>344392.5</v>
      </c>
      <c r="Y3273" s="245" t="s">
        <v>8352</v>
      </c>
      <c r="Z3273" s="246">
        <v>254578</v>
      </c>
    </row>
    <row r="3274" spans="1:26" ht="14.5" x14ac:dyDescent="0.35">
      <c r="A3274" s="259" t="s">
        <v>44006</v>
      </c>
      <c r="B3274" s="259"/>
      <c r="C3274" s="260">
        <v>123580</v>
      </c>
      <c r="E3274" s="239" t="s">
        <v>5754</v>
      </c>
      <c r="F3274" s="239"/>
      <c r="G3274" s="240">
        <v>70261.179999999993</v>
      </c>
      <c r="M3274" s="261" t="s">
        <v>35237</v>
      </c>
      <c r="N3274" s="262">
        <v>448763.09</v>
      </c>
      <c r="P3274" s="243" t="s">
        <v>19671</v>
      </c>
      <c r="Q3274" s="244">
        <v>1598.43</v>
      </c>
      <c r="R3274" s="104"/>
      <c r="S3274" s="235" t="s">
        <v>16309</v>
      </c>
      <c r="T3274" s="236">
        <v>777349.42</v>
      </c>
      <c r="V3274" s="266" t="s">
        <v>44549</v>
      </c>
      <c r="W3274" s="267">
        <v>123580</v>
      </c>
      <c r="Y3274" s="245" t="s">
        <v>8512</v>
      </c>
      <c r="Z3274" s="246">
        <v>633569.48</v>
      </c>
    </row>
    <row r="3275" spans="1:26" ht="14.5" x14ac:dyDescent="0.35">
      <c r="A3275" s="259" t="s">
        <v>44007</v>
      </c>
      <c r="B3275" s="259"/>
      <c r="C3275" s="260">
        <v>220671.09</v>
      </c>
      <c r="E3275" s="239" t="s">
        <v>3620</v>
      </c>
      <c r="F3275" s="239"/>
      <c r="G3275" s="240">
        <v>160937.67000000001</v>
      </c>
      <c r="M3275" s="261" t="s">
        <v>36711</v>
      </c>
      <c r="N3275" s="262">
        <v>823882.6</v>
      </c>
      <c r="P3275" s="243" t="s">
        <v>19672</v>
      </c>
      <c r="Q3275" s="244">
        <v>2031.85</v>
      </c>
      <c r="R3275" s="104"/>
      <c r="S3275" s="235" t="s">
        <v>16310</v>
      </c>
      <c r="T3275" s="236">
        <v>4361.9399999999996</v>
      </c>
      <c r="V3275" s="266" t="s">
        <v>44550</v>
      </c>
      <c r="W3275" s="267">
        <v>220671.09</v>
      </c>
      <c r="Y3275" s="245" t="s">
        <v>8754</v>
      </c>
      <c r="Z3275" s="246">
        <v>42774</v>
      </c>
    </row>
    <row r="3276" spans="1:26" ht="14.5" x14ac:dyDescent="0.35">
      <c r="A3276" s="259" t="s">
        <v>44008</v>
      </c>
      <c r="B3276" s="259"/>
      <c r="C3276" s="260">
        <v>214977.04</v>
      </c>
      <c r="E3276" s="239" t="s">
        <v>3621</v>
      </c>
      <c r="F3276" s="239"/>
      <c r="G3276" s="240">
        <v>94144.57</v>
      </c>
      <c r="M3276" s="261" t="s">
        <v>47694</v>
      </c>
      <c r="N3276" s="262">
        <v>20.38</v>
      </c>
      <c r="P3276" s="243" t="s">
        <v>19673</v>
      </c>
      <c r="Q3276" s="244">
        <v>152.01</v>
      </c>
      <c r="R3276" s="104"/>
      <c r="S3276" s="235" t="s">
        <v>16311</v>
      </c>
      <c r="T3276" s="236">
        <v>128885</v>
      </c>
      <c r="V3276" s="266" t="s">
        <v>44551</v>
      </c>
      <c r="W3276" s="267">
        <v>214977.04</v>
      </c>
      <c r="Y3276" s="245" t="s">
        <v>8839</v>
      </c>
      <c r="Z3276" s="246">
        <v>9038.86</v>
      </c>
    </row>
    <row r="3277" spans="1:26" ht="14.5" x14ac:dyDescent="0.35">
      <c r="A3277" s="259" t="s">
        <v>44009</v>
      </c>
      <c r="B3277" s="259"/>
      <c r="C3277" s="260">
        <v>116236.01</v>
      </c>
      <c r="E3277" s="239" t="s">
        <v>3622</v>
      </c>
      <c r="F3277" s="239"/>
      <c r="G3277" s="240">
        <v>159830.09</v>
      </c>
      <c r="M3277" s="261" t="s">
        <v>19737</v>
      </c>
      <c r="N3277" s="262">
        <v>194255.24</v>
      </c>
      <c r="P3277" s="243" t="s">
        <v>19674</v>
      </c>
      <c r="Q3277" s="244">
        <v>440.5</v>
      </c>
      <c r="R3277" s="104"/>
      <c r="S3277" s="235" t="s">
        <v>16312</v>
      </c>
      <c r="T3277" s="236">
        <v>6026.91</v>
      </c>
      <c r="V3277" s="266" t="s">
        <v>44552</v>
      </c>
      <c r="W3277" s="267">
        <v>116236.01</v>
      </c>
      <c r="Y3277" s="245" t="s">
        <v>8998</v>
      </c>
      <c r="Z3277" s="246">
        <v>88385.72</v>
      </c>
    </row>
    <row r="3278" spans="1:26" ht="14.5" x14ac:dyDescent="0.35">
      <c r="A3278" s="259" t="s">
        <v>44010</v>
      </c>
      <c r="B3278" s="259"/>
      <c r="C3278" s="260">
        <v>3229.5</v>
      </c>
      <c r="E3278" s="239" t="s">
        <v>3623</v>
      </c>
      <c r="F3278" s="239"/>
      <c r="G3278" s="240">
        <v>92484.91</v>
      </c>
      <c r="M3278" s="261" t="s">
        <v>36712</v>
      </c>
      <c r="N3278" s="262">
        <v>242339.73</v>
      </c>
      <c r="P3278" s="243" t="s">
        <v>19675</v>
      </c>
      <c r="Q3278" s="244">
        <v>5046</v>
      </c>
      <c r="R3278" s="104"/>
      <c r="S3278" s="235" t="s">
        <v>16313</v>
      </c>
      <c r="T3278" s="236">
        <v>180603.6</v>
      </c>
      <c r="V3278" s="266" t="s">
        <v>44553</v>
      </c>
      <c r="W3278" s="267">
        <v>3229.5</v>
      </c>
      <c r="Y3278" s="245" t="s">
        <v>9278</v>
      </c>
      <c r="Z3278" s="246">
        <v>157901.79</v>
      </c>
    </row>
    <row r="3279" spans="1:26" ht="14.5" x14ac:dyDescent="0.35">
      <c r="A3279" s="259" t="s">
        <v>44011</v>
      </c>
      <c r="B3279" s="259"/>
      <c r="C3279" s="260">
        <v>424848</v>
      </c>
      <c r="E3279" s="239" t="s">
        <v>3624</v>
      </c>
      <c r="F3279" s="239"/>
      <c r="G3279" s="240">
        <v>69942.42</v>
      </c>
      <c r="M3279" s="261" t="s">
        <v>36713</v>
      </c>
      <c r="N3279" s="262">
        <v>43621.599999999999</v>
      </c>
      <c r="P3279" s="243" t="s">
        <v>19676</v>
      </c>
      <c r="Q3279" s="244">
        <v>9031.85</v>
      </c>
      <c r="R3279" s="104"/>
      <c r="S3279" s="235" t="s">
        <v>16314</v>
      </c>
      <c r="T3279" s="236">
        <v>480742.59</v>
      </c>
      <c r="V3279" s="266" t="s">
        <v>44554</v>
      </c>
      <c r="W3279" s="267">
        <v>424848</v>
      </c>
      <c r="Y3279" s="245" t="s">
        <v>9448</v>
      </c>
      <c r="Z3279" s="246">
        <v>407638</v>
      </c>
    </row>
    <row r="3280" spans="1:26" ht="14.5" x14ac:dyDescent="0.35">
      <c r="A3280" s="259" t="s">
        <v>44012</v>
      </c>
      <c r="B3280" s="259"/>
      <c r="C3280" s="260">
        <v>40583</v>
      </c>
      <c r="E3280" s="239" t="s">
        <v>3625</v>
      </c>
      <c r="F3280" s="239"/>
      <c r="G3280" s="240">
        <v>67004.58</v>
      </c>
      <c r="M3280" s="261" t="s">
        <v>56040</v>
      </c>
      <c r="N3280" s="262">
        <v>5385.45</v>
      </c>
      <c r="P3280" s="243" t="s">
        <v>19677</v>
      </c>
      <c r="Q3280" s="244">
        <v>13618.04</v>
      </c>
      <c r="R3280" s="104"/>
      <c r="S3280" s="235" t="s">
        <v>16315</v>
      </c>
      <c r="T3280" s="236">
        <v>469804</v>
      </c>
      <c r="V3280" s="266" t="s">
        <v>44555</v>
      </c>
      <c r="W3280" s="267">
        <v>40583</v>
      </c>
      <c r="Y3280" s="245" t="s">
        <v>9659</v>
      </c>
      <c r="Z3280" s="246">
        <v>19337.38</v>
      </c>
    </row>
    <row r="3281" spans="1:26" ht="14.5" x14ac:dyDescent="0.35">
      <c r="A3281" s="259" t="s">
        <v>44013</v>
      </c>
      <c r="B3281" s="259"/>
      <c r="C3281" s="260">
        <v>162336</v>
      </c>
      <c r="E3281" s="239" t="s">
        <v>3626</v>
      </c>
      <c r="F3281" s="239"/>
      <c r="G3281" s="240">
        <v>350000</v>
      </c>
      <c r="M3281" s="261" t="s">
        <v>38080</v>
      </c>
      <c r="N3281" s="262">
        <v>29722.6</v>
      </c>
      <c r="P3281" s="243" t="s">
        <v>19678</v>
      </c>
      <c r="Q3281" s="244">
        <v>9477</v>
      </c>
      <c r="R3281" s="104"/>
      <c r="S3281" s="235" t="s">
        <v>16316</v>
      </c>
      <c r="T3281" s="236">
        <v>10517.02</v>
      </c>
      <c r="V3281" s="266" t="s">
        <v>44556</v>
      </c>
      <c r="W3281" s="267">
        <v>162336</v>
      </c>
      <c r="Y3281" s="245" t="s">
        <v>9949</v>
      </c>
      <c r="Z3281" s="246">
        <v>146789</v>
      </c>
    </row>
    <row r="3282" spans="1:26" ht="14.5" x14ac:dyDescent="0.35">
      <c r="A3282" s="259" t="s">
        <v>44014</v>
      </c>
      <c r="B3282" s="259"/>
      <c r="C3282" s="260">
        <v>268938.21999999997</v>
      </c>
      <c r="E3282" s="239" t="s">
        <v>5755</v>
      </c>
      <c r="F3282" s="239"/>
      <c r="G3282" s="240">
        <v>69290.179999999993</v>
      </c>
      <c r="M3282" s="261" t="s">
        <v>56041</v>
      </c>
      <c r="N3282" s="262">
        <v>56335.13</v>
      </c>
      <c r="P3282" s="243" t="s">
        <v>19679</v>
      </c>
      <c r="Q3282" s="244">
        <v>30840.799999999999</v>
      </c>
      <c r="R3282" s="104"/>
      <c r="S3282" s="235" t="s">
        <v>16317</v>
      </c>
      <c r="T3282" s="236">
        <v>3224.66</v>
      </c>
      <c r="V3282" s="266" t="s">
        <v>44557</v>
      </c>
      <c r="W3282" s="267">
        <v>268938.21999999997</v>
      </c>
      <c r="Y3282" s="245" t="s">
        <v>10260</v>
      </c>
      <c r="Z3282" s="246">
        <v>1640086.92</v>
      </c>
    </row>
    <row r="3283" spans="1:26" ht="14.5" x14ac:dyDescent="0.35">
      <c r="A3283" s="259" t="s">
        <v>44015</v>
      </c>
      <c r="B3283" s="259"/>
      <c r="C3283" s="260">
        <v>5382.5</v>
      </c>
      <c r="E3283" s="239" t="s">
        <v>3627</v>
      </c>
      <c r="F3283" s="239"/>
      <c r="G3283" s="240">
        <v>100792</v>
      </c>
      <c r="M3283" s="261" t="s">
        <v>19738</v>
      </c>
      <c r="N3283" s="262">
        <v>27507.24</v>
      </c>
      <c r="P3283" s="243" t="s">
        <v>19680</v>
      </c>
      <c r="Q3283" s="244">
        <v>15862.4</v>
      </c>
      <c r="R3283" s="104"/>
      <c r="S3283" s="235" t="s">
        <v>16318</v>
      </c>
      <c r="T3283" s="236">
        <v>2451.65</v>
      </c>
      <c r="V3283" s="266" t="s">
        <v>44558</v>
      </c>
      <c r="W3283" s="267">
        <v>5382.5</v>
      </c>
      <c r="Y3283" s="245" t="s">
        <v>12341</v>
      </c>
      <c r="Z3283" s="246">
        <v>5400</v>
      </c>
    </row>
    <row r="3284" spans="1:26" ht="14.5" x14ac:dyDescent="0.35">
      <c r="A3284" s="259" t="s">
        <v>44016</v>
      </c>
      <c r="B3284" s="259"/>
      <c r="C3284" s="260">
        <v>44533</v>
      </c>
      <c r="E3284" s="239" t="s">
        <v>5756</v>
      </c>
      <c r="F3284" s="239"/>
      <c r="G3284" s="240">
        <v>110752.44</v>
      </c>
      <c r="M3284" s="261" t="s">
        <v>36714</v>
      </c>
      <c r="N3284" s="262">
        <v>519690.06</v>
      </c>
      <c r="P3284" s="243" t="s">
        <v>19681</v>
      </c>
      <c r="Q3284" s="244">
        <v>6090.54</v>
      </c>
      <c r="R3284" s="104"/>
      <c r="S3284" s="235" t="s">
        <v>16319</v>
      </c>
      <c r="T3284" s="236">
        <v>6553.57</v>
      </c>
      <c r="V3284" s="266" t="s">
        <v>44559</v>
      </c>
      <c r="W3284" s="267">
        <v>44533</v>
      </c>
      <c r="Y3284" s="245" t="s">
        <v>10543</v>
      </c>
      <c r="Z3284" s="246">
        <v>17153.599999999999</v>
      </c>
    </row>
    <row r="3285" spans="1:26" ht="14.5" x14ac:dyDescent="0.35">
      <c r="A3285" s="259" t="s">
        <v>44017</v>
      </c>
      <c r="B3285" s="259"/>
      <c r="C3285" s="260">
        <v>859783</v>
      </c>
      <c r="E3285" s="239" t="s">
        <v>3628</v>
      </c>
      <c r="F3285" s="239"/>
      <c r="G3285" s="240">
        <v>87965.64</v>
      </c>
      <c r="M3285" s="261" t="s">
        <v>36715</v>
      </c>
      <c r="N3285" s="262">
        <v>367364.77</v>
      </c>
      <c r="P3285" s="243" t="s">
        <v>19682</v>
      </c>
      <c r="Q3285" s="244">
        <v>1958.1</v>
      </c>
      <c r="R3285" s="104"/>
      <c r="S3285" s="235" t="s">
        <v>16320</v>
      </c>
      <c r="T3285" s="236">
        <v>139351</v>
      </c>
      <c r="V3285" s="266" t="s">
        <v>44560</v>
      </c>
      <c r="W3285" s="267">
        <v>859783</v>
      </c>
      <c r="Y3285" s="245" t="s">
        <v>10588</v>
      </c>
      <c r="Z3285" s="246">
        <v>68217.63</v>
      </c>
    </row>
    <row r="3286" spans="1:26" ht="14.5" x14ac:dyDescent="0.35">
      <c r="A3286" s="259" t="s">
        <v>44018</v>
      </c>
      <c r="B3286" s="259"/>
      <c r="C3286" s="260">
        <v>32310</v>
      </c>
      <c r="E3286" s="239" t="s">
        <v>3629</v>
      </c>
      <c r="F3286" s="239"/>
      <c r="G3286" s="240">
        <v>117468.24</v>
      </c>
      <c r="M3286" s="261" t="s">
        <v>36716</v>
      </c>
      <c r="N3286" s="262">
        <v>119271.67</v>
      </c>
      <c r="P3286" s="243" t="s">
        <v>19683</v>
      </c>
      <c r="Q3286" s="244">
        <v>22515.4</v>
      </c>
      <c r="R3286" s="104"/>
      <c r="S3286" s="235" t="s">
        <v>16321</v>
      </c>
      <c r="T3286" s="236">
        <v>247554.06</v>
      </c>
      <c r="V3286" s="266" t="s">
        <v>44561</v>
      </c>
      <c r="W3286" s="267">
        <v>32310</v>
      </c>
      <c r="Y3286" s="245" t="s">
        <v>13284</v>
      </c>
      <c r="Z3286" s="246">
        <v>2069840.71</v>
      </c>
    </row>
    <row r="3287" spans="1:26" ht="14.5" x14ac:dyDescent="0.35">
      <c r="A3287" s="259" t="s">
        <v>44019</v>
      </c>
      <c r="B3287" s="259"/>
      <c r="C3287" s="260">
        <v>16155</v>
      </c>
      <c r="E3287" s="239" t="s">
        <v>3686</v>
      </c>
      <c r="F3287" s="239"/>
      <c r="G3287" s="240">
        <v>1550873.92</v>
      </c>
      <c r="M3287" s="261" t="s">
        <v>43006</v>
      </c>
      <c r="N3287" s="262">
        <v>138799.53</v>
      </c>
      <c r="P3287" s="243" t="s">
        <v>19684</v>
      </c>
      <c r="Q3287" s="244">
        <v>998.3</v>
      </c>
      <c r="R3287" s="104"/>
      <c r="S3287" s="235" t="s">
        <v>16322</v>
      </c>
      <c r="T3287" s="236">
        <v>54024.04</v>
      </c>
      <c r="V3287" s="266" t="s">
        <v>44562</v>
      </c>
      <c r="W3287" s="267">
        <v>16155</v>
      </c>
      <c r="Y3287" s="245" t="s">
        <v>10855</v>
      </c>
      <c r="Z3287" s="246">
        <v>5914311.0199999996</v>
      </c>
    </row>
    <row r="3288" spans="1:26" ht="14.5" x14ac:dyDescent="0.35">
      <c r="A3288" s="259" t="s">
        <v>44020</v>
      </c>
      <c r="B3288" s="259"/>
      <c r="C3288" s="260">
        <v>1727170.32</v>
      </c>
      <c r="E3288" s="239" t="s">
        <v>5264</v>
      </c>
      <c r="F3288" s="239"/>
      <c r="G3288" s="240">
        <v>11199</v>
      </c>
      <c r="M3288" s="261" t="s">
        <v>43007</v>
      </c>
      <c r="N3288" s="262">
        <v>95806</v>
      </c>
      <c r="P3288" s="243" t="s">
        <v>19685</v>
      </c>
      <c r="Q3288" s="244">
        <v>1700</v>
      </c>
      <c r="R3288" s="104"/>
      <c r="S3288" s="235" t="s">
        <v>34824</v>
      </c>
      <c r="T3288" s="236">
        <v>1381061.35</v>
      </c>
      <c r="V3288" s="266" t="s">
        <v>44563</v>
      </c>
      <c r="W3288" s="267">
        <v>1727170.32</v>
      </c>
      <c r="Y3288" s="245" t="s">
        <v>7670</v>
      </c>
      <c r="Z3288" s="246">
        <v>125578.99</v>
      </c>
    </row>
    <row r="3289" spans="1:26" ht="14.5" x14ac:dyDescent="0.35">
      <c r="A3289" s="259" t="s">
        <v>44021</v>
      </c>
      <c r="B3289" s="259"/>
      <c r="C3289" s="260">
        <v>412544</v>
      </c>
      <c r="E3289" s="239" t="s">
        <v>3630</v>
      </c>
      <c r="F3289" s="239"/>
      <c r="G3289" s="240">
        <v>62479.97</v>
      </c>
      <c r="M3289" s="261" t="s">
        <v>41737</v>
      </c>
      <c r="N3289" s="262">
        <v>32242.720000000001</v>
      </c>
      <c r="P3289" s="243" t="s">
        <v>19686</v>
      </c>
      <c r="Q3289" s="244">
        <v>62875.71</v>
      </c>
      <c r="R3289" s="104"/>
      <c r="S3289" s="235" t="s">
        <v>34825</v>
      </c>
      <c r="T3289" s="236">
        <v>2448755.65</v>
      </c>
      <c r="V3289" s="266" t="s">
        <v>44564</v>
      </c>
      <c r="W3289" s="267">
        <v>412544</v>
      </c>
      <c r="Y3289" s="245" t="s">
        <v>8070</v>
      </c>
      <c r="Z3289" s="246">
        <v>1815</v>
      </c>
    </row>
    <row r="3290" spans="1:26" ht="14.5" x14ac:dyDescent="0.35">
      <c r="A3290" s="259" t="s">
        <v>44022</v>
      </c>
      <c r="B3290" s="259"/>
      <c r="C3290" s="260">
        <v>28887</v>
      </c>
      <c r="E3290" s="239" t="s">
        <v>5175</v>
      </c>
      <c r="F3290" s="239"/>
      <c r="G3290" s="240">
        <v>15999.21</v>
      </c>
      <c r="M3290" s="261" t="s">
        <v>45094</v>
      </c>
      <c r="N3290" s="262">
        <v>29920</v>
      </c>
      <c r="P3290" s="243" t="s">
        <v>19687</v>
      </c>
      <c r="Q3290" s="244">
        <v>2175</v>
      </c>
      <c r="R3290" s="104"/>
      <c r="S3290" s="235" t="s">
        <v>16323</v>
      </c>
      <c r="T3290" s="236">
        <v>41503.54</v>
      </c>
      <c r="V3290" s="266" t="s">
        <v>44565</v>
      </c>
      <c r="W3290" s="267">
        <v>28887</v>
      </c>
      <c r="Y3290" s="245" t="s">
        <v>8353</v>
      </c>
      <c r="Z3290" s="246">
        <v>297629</v>
      </c>
    </row>
    <row r="3291" spans="1:26" ht="14.5" x14ac:dyDescent="0.35">
      <c r="A3291" s="259" t="s">
        <v>44023</v>
      </c>
      <c r="B3291" s="259"/>
      <c r="C3291" s="260">
        <v>32880</v>
      </c>
      <c r="E3291" s="239" t="s">
        <v>5177</v>
      </c>
      <c r="F3291" s="239"/>
      <c r="G3291" s="240">
        <v>54259.99</v>
      </c>
      <c r="M3291" s="261" t="s">
        <v>45095</v>
      </c>
      <c r="N3291" s="262">
        <v>2288.88</v>
      </c>
      <c r="P3291" s="243" t="s">
        <v>19688</v>
      </c>
      <c r="Q3291" s="244">
        <v>56546.62</v>
      </c>
      <c r="R3291" s="104"/>
      <c r="S3291" s="235" t="s">
        <v>16324</v>
      </c>
      <c r="T3291" s="236">
        <v>147244.04999999999</v>
      </c>
      <c r="V3291" s="266" t="s">
        <v>44566</v>
      </c>
      <c r="W3291" s="267">
        <v>32880</v>
      </c>
      <c r="Y3291" s="245" t="s">
        <v>8755</v>
      </c>
      <c r="Z3291" s="246">
        <v>9285</v>
      </c>
    </row>
    <row r="3292" spans="1:26" ht="14.5" x14ac:dyDescent="0.35">
      <c r="A3292" s="259" t="s">
        <v>44024</v>
      </c>
      <c r="B3292" s="259"/>
      <c r="C3292" s="260">
        <v>98269</v>
      </c>
      <c r="E3292" s="239" t="s">
        <v>5265</v>
      </c>
      <c r="F3292" s="239"/>
      <c r="G3292" s="240">
        <v>9666</v>
      </c>
      <c r="M3292" s="261" t="s">
        <v>45096</v>
      </c>
      <c r="N3292" s="262">
        <v>5117.1000000000004</v>
      </c>
      <c r="P3292" s="243" t="s">
        <v>19689</v>
      </c>
      <c r="Q3292" s="244">
        <v>33327.35</v>
      </c>
      <c r="R3292" s="104"/>
      <c r="S3292" s="235" t="s">
        <v>16325</v>
      </c>
      <c r="T3292" s="236">
        <v>1387004.44</v>
      </c>
      <c r="V3292" s="266" t="s">
        <v>44567</v>
      </c>
      <c r="W3292" s="267">
        <v>98269</v>
      </c>
      <c r="Y3292" s="245" t="s">
        <v>8999</v>
      </c>
      <c r="Z3292" s="246">
        <v>1291</v>
      </c>
    </row>
    <row r="3293" spans="1:26" ht="14.5" x14ac:dyDescent="0.35">
      <c r="A3293" s="259" t="s">
        <v>44025</v>
      </c>
      <c r="B3293" s="259"/>
      <c r="C3293" s="260">
        <v>66679</v>
      </c>
      <c r="E3293" s="239" t="s">
        <v>5179</v>
      </c>
      <c r="F3293" s="239"/>
      <c r="G3293" s="240">
        <v>48968.75</v>
      </c>
      <c r="M3293" s="261" t="s">
        <v>56042</v>
      </c>
      <c r="N3293" s="262">
        <v>234.02</v>
      </c>
      <c r="P3293" s="243" t="s">
        <v>19690</v>
      </c>
      <c r="Q3293" s="244">
        <v>48607.5</v>
      </c>
      <c r="R3293" s="104"/>
      <c r="S3293" s="235" t="s">
        <v>16326</v>
      </c>
      <c r="T3293" s="236">
        <v>777349.42</v>
      </c>
      <c r="V3293" s="266" t="s">
        <v>44568</v>
      </c>
      <c r="W3293" s="267">
        <v>66679</v>
      </c>
      <c r="Y3293" s="245" t="s">
        <v>9279</v>
      </c>
      <c r="Z3293" s="246">
        <v>14718</v>
      </c>
    </row>
    <row r="3294" spans="1:26" ht="14.5" x14ac:dyDescent="0.35">
      <c r="A3294" s="259" t="s">
        <v>44026</v>
      </c>
      <c r="B3294" s="259"/>
      <c r="C3294" s="260">
        <v>4298.43</v>
      </c>
      <c r="E3294" s="239" t="s">
        <v>5180</v>
      </c>
      <c r="F3294" s="239"/>
      <c r="G3294" s="240">
        <v>6865.43</v>
      </c>
      <c r="M3294" s="261" t="s">
        <v>56043</v>
      </c>
      <c r="N3294" s="262">
        <v>83042.73</v>
      </c>
      <c r="P3294" s="243" t="s">
        <v>19691</v>
      </c>
      <c r="Q3294" s="244">
        <v>6268.65</v>
      </c>
      <c r="R3294" s="104"/>
      <c r="S3294" s="235" t="s">
        <v>16327</v>
      </c>
      <c r="T3294" s="236">
        <v>4361.9399999999996</v>
      </c>
      <c r="V3294" s="266" t="s">
        <v>44569</v>
      </c>
      <c r="W3294" s="267">
        <v>4298.43</v>
      </c>
      <c r="Y3294" s="245" t="s">
        <v>9449</v>
      </c>
      <c r="Z3294" s="246">
        <v>156486</v>
      </c>
    </row>
    <row r="3295" spans="1:26" ht="14.5" x14ac:dyDescent="0.35">
      <c r="A3295" s="259" t="s">
        <v>44027</v>
      </c>
      <c r="B3295" s="259"/>
      <c r="C3295" s="260">
        <v>15142</v>
      </c>
      <c r="E3295" s="239" t="s">
        <v>5268</v>
      </c>
      <c r="F3295" s="239"/>
      <c r="G3295" s="240">
        <v>1050</v>
      </c>
      <c r="M3295" s="261" t="s">
        <v>56044</v>
      </c>
      <c r="N3295" s="262">
        <v>15545.88</v>
      </c>
      <c r="P3295" s="243" t="s">
        <v>19692</v>
      </c>
      <c r="Q3295" s="244">
        <v>17763.48</v>
      </c>
      <c r="R3295" s="104"/>
      <c r="S3295" s="235" t="s">
        <v>16328</v>
      </c>
      <c r="T3295" s="236">
        <v>128885</v>
      </c>
      <c r="V3295" s="266" t="s">
        <v>44570</v>
      </c>
      <c r="W3295" s="267">
        <v>15142</v>
      </c>
      <c r="Y3295" s="245" t="s">
        <v>9660</v>
      </c>
      <c r="Z3295" s="246">
        <v>6096</v>
      </c>
    </row>
    <row r="3296" spans="1:26" ht="14.5" x14ac:dyDescent="0.35">
      <c r="A3296" s="259" t="s">
        <v>44028</v>
      </c>
      <c r="B3296" s="259"/>
      <c r="C3296" s="260">
        <v>697027</v>
      </c>
      <c r="E3296" s="239" t="s">
        <v>5269</v>
      </c>
      <c r="F3296" s="239"/>
      <c r="G3296" s="240">
        <v>225</v>
      </c>
      <c r="M3296" s="261" t="s">
        <v>56045</v>
      </c>
      <c r="N3296" s="262">
        <v>3173.74</v>
      </c>
      <c r="P3296" s="243" t="s">
        <v>19693</v>
      </c>
      <c r="Q3296" s="244">
        <v>45750</v>
      </c>
      <c r="R3296" s="104"/>
      <c r="S3296" s="235" t="s">
        <v>16329</v>
      </c>
      <c r="T3296" s="236">
        <v>6026.91</v>
      </c>
      <c r="V3296" s="266" t="s">
        <v>44571</v>
      </c>
      <c r="W3296" s="267">
        <v>697027</v>
      </c>
      <c r="Y3296" s="245" t="s">
        <v>9950</v>
      </c>
      <c r="Z3296" s="246">
        <v>225314</v>
      </c>
    </row>
    <row r="3297" spans="1:26" ht="14.5" x14ac:dyDescent="0.35">
      <c r="A3297" s="259" t="s">
        <v>44029</v>
      </c>
      <c r="B3297" s="259"/>
      <c r="C3297" s="260">
        <v>29079</v>
      </c>
      <c r="E3297" s="239" t="s">
        <v>3631</v>
      </c>
      <c r="F3297" s="239"/>
      <c r="G3297" s="240">
        <v>10272</v>
      </c>
      <c r="M3297" s="261" t="s">
        <v>56046</v>
      </c>
      <c r="N3297" s="262">
        <v>7775.1</v>
      </c>
      <c r="P3297" s="243" t="s">
        <v>19694</v>
      </c>
      <c r="Q3297" s="244">
        <v>5633.62</v>
      </c>
      <c r="R3297" s="104"/>
      <c r="S3297" s="235" t="s">
        <v>16330</v>
      </c>
      <c r="T3297" s="236">
        <v>180603.6</v>
      </c>
      <c r="V3297" s="266" t="s">
        <v>44572</v>
      </c>
      <c r="W3297" s="267">
        <v>29079</v>
      </c>
      <c r="Y3297" s="245" t="s">
        <v>10261</v>
      </c>
      <c r="Z3297" s="246">
        <v>517010.14</v>
      </c>
    </row>
    <row r="3298" spans="1:26" ht="14.5" x14ac:dyDescent="0.35">
      <c r="A3298" s="259" t="s">
        <v>44030</v>
      </c>
      <c r="B3298" s="259"/>
      <c r="C3298" s="260">
        <v>2266105</v>
      </c>
      <c r="E3298" s="239" t="s">
        <v>5271</v>
      </c>
      <c r="F3298" s="239"/>
      <c r="G3298" s="240">
        <v>29967</v>
      </c>
      <c r="M3298" s="261" t="s">
        <v>56047</v>
      </c>
      <c r="N3298" s="262">
        <v>23017.89</v>
      </c>
      <c r="P3298" s="243" t="s">
        <v>19695</v>
      </c>
      <c r="Q3298" s="244">
        <v>129857.4</v>
      </c>
      <c r="R3298" s="104"/>
      <c r="S3298" s="235" t="s">
        <v>16331</v>
      </c>
      <c r="T3298" s="236">
        <v>480742.59</v>
      </c>
      <c r="V3298" s="266" t="s">
        <v>44573</v>
      </c>
      <c r="W3298" s="267">
        <v>2266105</v>
      </c>
      <c r="Y3298" s="245" t="s">
        <v>10544</v>
      </c>
      <c r="Z3298" s="246">
        <v>43500.81</v>
      </c>
    </row>
    <row r="3299" spans="1:26" ht="14.5" x14ac:dyDescent="0.35">
      <c r="A3299" s="259" t="s">
        <v>44031</v>
      </c>
      <c r="B3299" s="259"/>
      <c r="C3299" s="260">
        <v>294960.84999999998</v>
      </c>
      <c r="E3299" s="239" t="s">
        <v>3632</v>
      </c>
      <c r="F3299" s="239"/>
      <c r="G3299" s="240">
        <v>6284.08</v>
      </c>
      <c r="M3299" s="261" t="s">
        <v>56048</v>
      </c>
      <c r="N3299" s="262">
        <v>852.53</v>
      </c>
      <c r="P3299" s="243" t="s">
        <v>19696</v>
      </c>
      <c r="Q3299" s="244">
        <v>15991</v>
      </c>
      <c r="R3299" s="104"/>
      <c r="S3299" s="235" t="s">
        <v>16332</v>
      </c>
      <c r="T3299" s="236">
        <v>469804</v>
      </c>
      <c r="V3299" s="266" t="s">
        <v>44574</v>
      </c>
      <c r="W3299" s="267">
        <v>294960.84999999998</v>
      </c>
      <c r="Y3299" s="245" t="s">
        <v>10589</v>
      </c>
      <c r="Z3299" s="246">
        <v>17067.27</v>
      </c>
    </row>
    <row r="3300" spans="1:26" ht="14.5" x14ac:dyDescent="0.35">
      <c r="A3300" s="259" t="s">
        <v>44032</v>
      </c>
      <c r="B3300" s="259"/>
      <c r="C3300" s="260">
        <v>53490</v>
      </c>
      <c r="E3300" s="239" t="s">
        <v>5183</v>
      </c>
      <c r="F3300" s="239"/>
      <c r="G3300" s="240">
        <v>304159.75</v>
      </c>
      <c r="M3300" s="261" t="s">
        <v>56049</v>
      </c>
      <c r="N3300" s="262">
        <v>414.78</v>
      </c>
      <c r="P3300" s="243" t="s">
        <v>19697</v>
      </c>
      <c r="Q3300" s="244">
        <v>1500</v>
      </c>
      <c r="R3300" s="104"/>
      <c r="S3300" s="235" t="s">
        <v>16333</v>
      </c>
      <c r="T3300" s="236">
        <v>1391578.37</v>
      </c>
      <c r="V3300" s="266" t="s">
        <v>44575</v>
      </c>
      <c r="W3300" s="267">
        <v>53490</v>
      </c>
      <c r="Y3300" s="245" t="s">
        <v>13285</v>
      </c>
      <c r="Z3300" s="246">
        <v>240649.23</v>
      </c>
    </row>
    <row r="3301" spans="1:26" ht="14.5" x14ac:dyDescent="0.35">
      <c r="A3301" s="259" t="s">
        <v>44033</v>
      </c>
      <c r="B3301" s="259"/>
      <c r="C3301" s="260">
        <v>50619</v>
      </c>
      <c r="E3301" s="239" t="s">
        <v>3633</v>
      </c>
      <c r="F3301" s="239"/>
      <c r="G3301" s="240">
        <v>713770.08</v>
      </c>
      <c r="M3301" s="261" t="s">
        <v>56050</v>
      </c>
      <c r="N3301" s="262">
        <v>3000</v>
      </c>
      <c r="P3301" s="243" t="s">
        <v>19698</v>
      </c>
      <c r="Q3301" s="244">
        <v>297166</v>
      </c>
      <c r="R3301" s="104"/>
      <c r="S3301" s="235" t="s">
        <v>16334</v>
      </c>
      <c r="T3301" s="236">
        <v>3224.66</v>
      </c>
      <c r="V3301" s="266" t="s">
        <v>44576</v>
      </c>
      <c r="W3301" s="267">
        <v>50619</v>
      </c>
      <c r="Y3301" s="245" t="s">
        <v>10856</v>
      </c>
      <c r="Z3301" s="246">
        <v>1656440.44</v>
      </c>
    </row>
    <row r="3302" spans="1:26" ht="14.5" x14ac:dyDescent="0.35">
      <c r="A3302" s="259" t="s">
        <v>44034</v>
      </c>
      <c r="B3302" s="259"/>
      <c r="C3302" s="260">
        <v>27497</v>
      </c>
      <c r="E3302" s="239" t="s">
        <v>5975</v>
      </c>
      <c r="F3302" s="239"/>
      <c r="G3302" s="240">
        <v>70816.56</v>
      </c>
      <c r="M3302" s="261" t="s">
        <v>56051</v>
      </c>
      <c r="N3302" s="262">
        <v>825.54</v>
      </c>
      <c r="P3302" s="243" t="s">
        <v>19699</v>
      </c>
      <c r="Q3302" s="244">
        <v>0.02</v>
      </c>
      <c r="R3302" s="104"/>
      <c r="S3302" s="235" t="s">
        <v>16335</v>
      </c>
      <c r="T3302" s="236">
        <v>2451.65</v>
      </c>
      <c r="V3302" s="266" t="s">
        <v>44577</v>
      </c>
      <c r="W3302" s="267">
        <v>27497</v>
      </c>
      <c r="Y3302" s="245" t="s">
        <v>7671</v>
      </c>
      <c r="Z3302" s="246">
        <v>375427</v>
      </c>
    </row>
    <row r="3303" spans="1:26" ht="14.5" x14ac:dyDescent="0.35">
      <c r="A3303" s="259" t="s">
        <v>44035</v>
      </c>
      <c r="B3303" s="259"/>
      <c r="C3303" s="260">
        <v>45980.75</v>
      </c>
      <c r="E3303" s="239" t="s">
        <v>5188</v>
      </c>
      <c r="F3303" s="239"/>
      <c r="G3303" s="240">
        <v>16602.439999999999</v>
      </c>
      <c r="M3303" s="261" t="s">
        <v>56052</v>
      </c>
      <c r="N3303" s="262">
        <v>7016.09</v>
      </c>
      <c r="P3303" s="243" t="s">
        <v>15224</v>
      </c>
      <c r="Q3303" s="244">
        <v>64395.98</v>
      </c>
      <c r="R3303" s="104"/>
      <c r="S3303" s="235" t="s">
        <v>16336</v>
      </c>
      <c r="T3303" s="236">
        <v>6553.57</v>
      </c>
      <c r="V3303" s="266" t="s">
        <v>44578</v>
      </c>
      <c r="W3303" s="267">
        <v>45980.75</v>
      </c>
      <c r="Y3303" s="245" t="s">
        <v>8354</v>
      </c>
      <c r="Z3303" s="246">
        <v>146130</v>
      </c>
    </row>
    <row r="3304" spans="1:26" ht="14.5" x14ac:dyDescent="0.35">
      <c r="A3304" s="259" t="s">
        <v>44036</v>
      </c>
      <c r="B3304" s="259"/>
      <c r="C3304" s="260">
        <v>809426.9</v>
      </c>
      <c r="E3304" s="239" t="s">
        <v>5189</v>
      </c>
      <c r="F3304" s="239"/>
      <c r="G3304" s="240">
        <v>26696</v>
      </c>
      <c r="M3304" s="261" t="s">
        <v>56053</v>
      </c>
      <c r="N3304" s="262">
        <v>4802.3</v>
      </c>
      <c r="P3304" s="243" t="s">
        <v>19700</v>
      </c>
      <c r="Q3304" s="244">
        <v>17853</v>
      </c>
      <c r="R3304" s="104"/>
      <c r="S3304" s="235" t="s">
        <v>16337</v>
      </c>
      <c r="T3304" s="236">
        <v>139351</v>
      </c>
      <c r="V3304" s="266" t="s">
        <v>44579</v>
      </c>
      <c r="W3304" s="267">
        <v>809426.9</v>
      </c>
      <c r="Y3304" s="245" t="s">
        <v>8756</v>
      </c>
      <c r="Z3304" s="246">
        <v>17159</v>
      </c>
    </row>
    <row r="3305" spans="1:26" ht="14.5" x14ac:dyDescent="0.35">
      <c r="A3305" s="259" t="s">
        <v>44037</v>
      </c>
      <c r="B3305" s="259"/>
      <c r="C3305" s="260">
        <v>163637</v>
      </c>
      <c r="E3305" s="239" t="s">
        <v>3634</v>
      </c>
      <c r="F3305" s="239"/>
      <c r="G3305" s="240">
        <v>26225.45</v>
      </c>
      <c r="M3305" s="261" t="s">
        <v>56054</v>
      </c>
      <c r="N3305" s="262">
        <v>971.88</v>
      </c>
      <c r="P3305" s="243" t="s">
        <v>19701</v>
      </c>
      <c r="Q3305" s="244">
        <v>68470</v>
      </c>
      <c r="R3305" s="104"/>
      <c r="S3305" s="235" t="s">
        <v>16338</v>
      </c>
      <c r="T3305" s="236">
        <v>247554.06</v>
      </c>
      <c r="V3305" s="266" t="s">
        <v>44580</v>
      </c>
      <c r="W3305" s="267">
        <v>163637</v>
      </c>
      <c r="Y3305" s="245" t="s">
        <v>9000</v>
      </c>
      <c r="Z3305" s="246">
        <v>58884</v>
      </c>
    </row>
    <row r="3306" spans="1:26" ht="14.5" x14ac:dyDescent="0.35">
      <c r="A3306" s="259" t="s">
        <v>44038</v>
      </c>
      <c r="B3306" s="259"/>
      <c r="C3306" s="260">
        <v>703695</v>
      </c>
      <c r="E3306" s="239" t="s">
        <v>5193</v>
      </c>
      <c r="F3306" s="239"/>
      <c r="G3306" s="240">
        <v>6800.02</v>
      </c>
      <c r="M3306" s="261" t="s">
        <v>56055</v>
      </c>
      <c r="N3306" s="262">
        <v>2191.88</v>
      </c>
      <c r="P3306" s="243" t="s">
        <v>19702</v>
      </c>
      <c r="Q3306" s="244">
        <v>1046.8399999999999</v>
      </c>
      <c r="R3306" s="104"/>
      <c r="S3306" s="235" t="s">
        <v>16339</v>
      </c>
      <c r="T3306" s="236">
        <v>54024.04</v>
      </c>
      <c r="V3306" s="266" t="s">
        <v>44581</v>
      </c>
      <c r="W3306" s="267">
        <v>703695</v>
      </c>
      <c r="Y3306" s="245" t="s">
        <v>9280</v>
      </c>
      <c r="Z3306" s="246">
        <v>140512.35</v>
      </c>
    </row>
    <row r="3307" spans="1:26" ht="14.5" x14ac:dyDescent="0.35">
      <c r="A3307" s="259" t="s">
        <v>44039</v>
      </c>
      <c r="B3307" s="259"/>
      <c r="C3307" s="260">
        <v>16155</v>
      </c>
      <c r="E3307" s="239" t="s">
        <v>3635</v>
      </c>
      <c r="F3307" s="239"/>
      <c r="G3307" s="240">
        <v>24693.47</v>
      </c>
      <c r="M3307" s="261" t="s">
        <v>56056</v>
      </c>
      <c r="N3307" s="262">
        <v>214.02</v>
      </c>
      <c r="P3307" s="243" t="s">
        <v>19703</v>
      </c>
      <c r="Q3307" s="244">
        <v>1459.3</v>
      </c>
      <c r="R3307" s="104"/>
      <c r="S3307" s="235" t="s">
        <v>34826</v>
      </c>
      <c r="T3307" s="236">
        <v>2448755.65</v>
      </c>
      <c r="V3307" s="266" t="s">
        <v>44582</v>
      </c>
      <c r="W3307" s="267">
        <v>16155</v>
      </c>
      <c r="Y3307" s="245" t="s">
        <v>9450</v>
      </c>
      <c r="Z3307" s="246">
        <v>507258.64</v>
      </c>
    </row>
    <row r="3308" spans="1:26" ht="14.5" x14ac:dyDescent="0.35">
      <c r="A3308" s="259" t="s">
        <v>44040</v>
      </c>
      <c r="B3308" s="259"/>
      <c r="C3308" s="260">
        <v>151786.5</v>
      </c>
      <c r="E3308" s="239" t="s">
        <v>5195</v>
      </c>
      <c r="F3308" s="239"/>
      <c r="G3308" s="240">
        <v>28783.67</v>
      </c>
      <c r="M3308" s="261" t="s">
        <v>56057</v>
      </c>
      <c r="N3308" s="262">
        <v>18326.36</v>
      </c>
      <c r="P3308" s="243" t="s">
        <v>19704</v>
      </c>
      <c r="Q3308" s="244">
        <v>2660.47</v>
      </c>
      <c r="R3308" s="104"/>
      <c r="S3308" s="235" t="s">
        <v>34827</v>
      </c>
      <c r="T3308" s="236">
        <v>10737</v>
      </c>
      <c r="V3308" s="266" t="s">
        <v>44583</v>
      </c>
      <c r="W3308" s="267">
        <v>151786.5</v>
      </c>
      <c r="Y3308" s="245" t="s">
        <v>9661</v>
      </c>
      <c r="Z3308" s="246">
        <v>15940</v>
      </c>
    </row>
    <row r="3309" spans="1:26" ht="14.5" x14ac:dyDescent="0.35">
      <c r="A3309" s="259" t="s">
        <v>44041</v>
      </c>
      <c r="B3309" s="259"/>
      <c r="C3309" s="260">
        <v>1065653.92</v>
      </c>
      <c r="E3309" s="239" t="s">
        <v>5282</v>
      </c>
      <c r="F3309" s="239"/>
      <c r="G3309" s="240">
        <v>9666</v>
      </c>
      <c r="M3309" s="261" t="s">
        <v>41738</v>
      </c>
      <c r="N3309" s="262">
        <v>2816.56</v>
      </c>
      <c r="P3309" s="243" t="s">
        <v>19705</v>
      </c>
      <c r="Q3309" s="244">
        <v>395.25</v>
      </c>
      <c r="R3309" s="104"/>
      <c r="S3309" s="235" t="s">
        <v>34828</v>
      </c>
      <c r="T3309" s="236">
        <v>10737</v>
      </c>
      <c r="V3309" s="266" t="s">
        <v>44584</v>
      </c>
      <c r="W3309" s="267">
        <v>1065653.92</v>
      </c>
      <c r="Y3309" s="245" t="s">
        <v>10262</v>
      </c>
      <c r="Z3309" s="246">
        <v>2052818.14</v>
      </c>
    </row>
    <row r="3310" spans="1:26" ht="14.5" x14ac:dyDescent="0.35">
      <c r="A3310" s="259" t="s">
        <v>44042</v>
      </c>
      <c r="B3310" s="259"/>
      <c r="C3310" s="260">
        <v>283118</v>
      </c>
      <c r="E3310" s="239" t="s">
        <v>5283</v>
      </c>
      <c r="F3310" s="239"/>
      <c r="G3310" s="240">
        <v>637.5</v>
      </c>
      <c r="M3310" s="261" t="s">
        <v>41739</v>
      </c>
      <c r="N3310" s="262">
        <v>215.47</v>
      </c>
      <c r="P3310" s="243" t="s">
        <v>19706</v>
      </c>
      <c r="Q3310" s="244">
        <v>893.17</v>
      </c>
      <c r="R3310" s="104"/>
      <c r="S3310" s="235" t="s">
        <v>34829</v>
      </c>
      <c r="T3310" s="236">
        <v>43.29</v>
      </c>
      <c r="V3310" s="266" t="s">
        <v>44585</v>
      </c>
      <c r="W3310" s="267">
        <v>283118</v>
      </c>
      <c r="Y3310" s="245" t="s">
        <v>10479</v>
      </c>
      <c r="Z3310" s="246">
        <v>33415.35</v>
      </c>
    </row>
    <row r="3311" spans="1:26" ht="14.5" x14ac:dyDescent="0.35">
      <c r="A3311" s="259" t="s">
        <v>44043</v>
      </c>
      <c r="B3311" s="259"/>
      <c r="C3311" s="260">
        <v>200546</v>
      </c>
      <c r="E3311" s="239" t="s">
        <v>5197</v>
      </c>
      <c r="F3311" s="239"/>
      <c r="G3311" s="240">
        <v>182688.92</v>
      </c>
      <c r="M3311" s="261" t="s">
        <v>41740</v>
      </c>
      <c r="N3311" s="262">
        <v>631.46</v>
      </c>
      <c r="P3311" s="243" t="s">
        <v>19707</v>
      </c>
      <c r="Q3311" s="244">
        <v>3960</v>
      </c>
      <c r="R3311" s="104"/>
      <c r="S3311" s="235" t="s">
        <v>34830</v>
      </c>
      <c r="T3311" s="236">
        <v>195.52</v>
      </c>
      <c r="V3311" s="266" t="s">
        <v>44586</v>
      </c>
      <c r="W3311" s="267">
        <v>200546</v>
      </c>
      <c r="Y3311" s="245" t="s">
        <v>13286</v>
      </c>
      <c r="Z3311" s="246">
        <v>2624203.56</v>
      </c>
    </row>
    <row r="3312" spans="1:26" ht="14.5" x14ac:dyDescent="0.35">
      <c r="A3312" s="259" t="s">
        <v>44044</v>
      </c>
      <c r="B3312" s="259"/>
      <c r="C3312" s="260">
        <v>656482</v>
      </c>
      <c r="E3312" s="239" t="s">
        <v>5285</v>
      </c>
      <c r="F3312" s="239"/>
      <c r="G3312" s="240">
        <v>745</v>
      </c>
      <c r="M3312" s="261" t="s">
        <v>43008</v>
      </c>
      <c r="N3312" s="262">
        <v>177025.44</v>
      </c>
      <c r="P3312" s="243" t="s">
        <v>19708</v>
      </c>
      <c r="Q3312" s="244">
        <v>50312.97</v>
      </c>
      <c r="R3312" s="104"/>
      <c r="S3312" s="235" t="s">
        <v>34831</v>
      </c>
      <c r="T3312" s="236">
        <v>3191.64</v>
      </c>
      <c r="V3312" s="266" t="s">
        <v>44587</v>
      </c>
      <c r="W3312" s="267">
        <v>656482</v>
      </c>
      <c r="Y3312" s="245" t="s">
        <v>13997</v>
      </c>
      <c r="Z3312" s="246">
        <v>16461.46</v>
      </c>
    </row>
    <row r="3313" spans="1:26" ht="14.5" x14ac:dyDescent="0.35">
      <c r="A3313" s="259" t="s">
        <v>44045</v>
      </c>
      <c r="B3313" s="259"/>
      <c r="C3313" s="260">
        <v>39848</v>
      </c>
      <c r="E3313" s="239" t="s">
        <v>3636</v>
      </c>
      <c r="F3313" s="239"/>
      <c r="G3313" s="240">
        <v>237140.84</v>
      </c>
      <c r="M3313" s="261" t="s">
        <v>52035</v>
      </c>
      <c r="N3313" s="262">
        <v>3190</v>
      </c>
      <c r="P3313" s="243" t="s">
        <v>19709</v>
      </c>
      <c r="Q3313" s="244">
        <v>4820.16</v>
      </c>
      <c r="R3313" s="104"/>
      <c r="S3313" s="235" t="s">
        <v>34832</v>
      </c>
      <c r="T3313" s="236">
        <v>492.53</v>
      </c>
      <c r="V3313" s="266" t="s">
        <v>44588</v>
      </c>
      <c r="W3313" s="267">
        <v>39848</v>
      </c>
      <c r="Y3313" s="245" t="s">
        <v>10857</v>
      </c>
      <c r="Z3313" s="246">
        <v>5988209.5</v>
      </c>
    </row>
    <row r="3314" spans="1:26" ht="14.5" x14ac:dyDescent="0.35">
      <c r="A3314" s="259" t="s">
        <v>44046</v>
      </c>
      <c r="B3314" s="259"/>
      <c r="C3314" s="260">
        <v>37677.5</v>
      </c>
      <c r="E3314" s="239" t="s">
        <v>5201</v>
      </c>
      <c r="F3314" s="239"/>
      <c r="G3314" s="240">
        <v>84615.72</v>
      </c>
      <c r="M3314" s="261" t="s">
        <v>56058</v>
      </c>
      <c r="N3314" s="262">
        <v>3087.56</v>
      </c>
      <c r="P3314" s="243" t="s">
        <v>19710</v>
      </c>
      <c r="Q3314" s="244">
        <v>368.74</v>
      </c>
      <c r="R3314" s="104"/>
      <c r="S3314" s="235" t="s">
        <v>34833</v>
      </c>
      <c r="T3314" s="236">
        <v>43.29</v>
      </c>
      <c r="V3314" s="266" t="s">
        <v>44589</v>
      </c>
      <c r="W3314" s="267">
        <v>37677.5</v>
      </c>
      <c r="Y3314" s="245" t="s">
        <v>7672</v>
      </c>
      <c r="Z3314" s="246">
        <v>431527</v>
      </c>
    </row>
    <row r="3315" spans="1:26" ht="14.5" x14ac:dyDescent="0.35">
      <c r="A3315" s="259" t="s">
        <v>44047</v>
      </c>
      <c r="B3315" s="259"/>
      <c r="C3315" s="260">
        <v>23683</v>
      </c>
      <c r="E3315" s="239" t="s">
        <v>5202</v>
      </c>
      <c r="F3315" s="239"/>
      <c r="G3315" s="240">
        <v>37003.199999999997</v>
      </c>
      <c r="M3315" s="261" t="s">
        <v>51152</v>
      </c>
      <c r="N3315" s="262">
        <v>254229</v>
      </c>
      <c r="P3315" s="243" t="s">
        <v>19711</v>
      </c>
      <c r="Q3315" s="244">
        <v>1045.01</v>
      </c>
      <c r="R3315" s="104"/>
      <c r="S3315" s="235" t="s">
        <v>34834</v>
      </c>
      <c r="T3315" s="236">
        <v>195.52</v>
      </c>
      <c r="V3315" s="266" t="s">
        <v>44590</v>
      </c>
      <c r="W3315" s="267">
        <v>23683</v>
      </c>
      <c r="Y3315" s="245" t="s">
        <v>7849</v>
      </c>
      <c r="Z3315" s="246">
        <v>34084.980000000003</v>
      </c>
    </row>
    <row r="3316" spans="1:26" ht="14.5" x14ac:dyDescent="0.35">
      <c r="A3316" s="259" t="s">
        <v>44048</v>
      </c>
      <c r="B3316" s="259"/>
      <c r="C3316" s="260">
        <v>243558.11</v>
      </c>
      <c r="E3316" s="239" t="s">
        <v>5287</v>
      </c>
      <c r="F3316" s="239"/>
      <c r="G3316" s="240">
        <v>11405</v>
      </c>
      <c r="M3316" s="261" t="s">
        <v>56059</v>
      </c>
      <c r="N3316" s="262">
        <v>13597.4</v>
      </c>
      <c r="P3316" s="243" t="s">
        <v>19712</v>
      </c>
      <c r="Q3316" s="244">
        <v>258399</v>
      </c>
      <c r="R3316" s="104"/>
      <c r="S3316" s="235" t="s">
        <v>30906</v>
      </c>
      <c r="T3316" s="236">
        <v>3191.64</v>
      </c>
      <c r="V3316" s="266" t="s">
        <v>44591</v>
      </c>
      <c r="W3316" s="267">
        <v>243558.11</v>
      </c>
      <c r="Y3316" s="245" t="s">
        <v>8071</v>
      </c>
      <c r="Z3316" s="246">
        <v>18255.47</v>
      </c>
    </row>
    <row r="3317" spans="1:26" ht="14.5" x14ac:dyDescent="0.35">
      <c r="A3317" s="259" t="s">
        <v>44049</v>
      </c>
      <c r="B3317" s="259"/>
      <c r="C3317" s="260">
        <v>15071</v>
      </c>
      <c r="E3317" s="239" t="s">
        <v>3637</v>
      </c>
      <c r="F3317" s="239"/>
      <c r="G3317" s="240">
        <v>40473.51</v>
      </c>
      <c r="M3317" s="261" t="s">
        <v>56060</v>
      </c>
      <c r="N3317" s="262">
        <v>29415.1</v>
      </c>
      <c r="P3317" s="243" t="s">
        <v>19713</v>
      </c>
      <c r="Q3317" s="244">
        <v>113531.09</v>
      </c>
      <c r="R3317" s="104"/>
      <c r="S3317" s="235" t="s">
        <v>30907</v>
      </c>
      <c r="T3317" s="236">
        <v>492.53</v>
      </c>
      <c r="V3317" s="266" t="s">
        <v>44592</v>
      </c>
      <c r="W3317" s="267">
        <v>15071</v>
      </c>
      <c r="Y3317" s="245" t="s">
        <v>8355</v>
      </c>
      <c r="Z3317" s="246">
        <v>161748.60999999999</v>
      </c>
    </row>
    <row r="3318" spans="1:26" ht="14.5" x14ac:dyDescent="0.35">
      <c r="A3318" s="259" t="s">
        <v>44050</v>
      </c>
      <c r="B3318" s="259"/>
      <c r="C3318" s="260">
        <v>141893</v>
      </c>
      <c r="E3318" s="239" t="s">
        <v>5204</v>
      </c>
      <c r="F3318" s="239"/>
      <c r="G3318" s="240">
        <v>86688.42</v>
      </c>
      <c r="M3318" s="261" t="s">
        <v>56061</v>
      </c>
      <c r="N3318" s="262">
        <v>11313.82</v>
      </c>
      <c r="P3318" s="243" t="s">
        <v>19714</v>
      </c>
      <c r="Q3318" s="244">
        <v>15491</v>
      </c>
      <c r="R3318" s="104"/>
      <c r="S3318" s="235" t="s">
        <v>34835</v>
      </c>
      <c r="T3318" s="236">
        <v>4450</v>
      </c>
      <c r="V3318" s="266" t="s">
        <v>44593</v>
      </c>
      <c r="W3318" s="267">
        <v>141893</v>
      </c>
      <c r="Y3318" s="245" t="s">
        <v>8513</v>
      </c>
      <c r="Z3318" s="246">
        <v>105075</v>
      </c>
    </row>
    <row r="3319" spans="1:26" ht="14.5" x14ac:dyDescent="0.35">
      <c r="A3319" s="259" t="s">
        <v>44051</v>
      </c>
      <c r="B3319" s="259"/>
      <c r="C3319" s="260">
        <v>97477.09</v>
      </c>
      <c r="E3319" s="239" t="s">
        <v>5288</v>
      </c>
      <c r="F3319" s="239"/>
      <c r="G3319" s="240">
        <v>16476</v>
      </c>
      <c r="M3319" s="261" t="s">
        <v>56062</v>
      </c>
      <c r="N3319" s="262">
        <v>2400</v>
      </c>
      <c r="P3319" s="243" t="s">
        <v>19715</v>
      </c>
      <c r="Q3319" s="244">
        <v>38205</v>
      </c>
      <c r="R3319" s="104"/>
      <c r="S3319" s="235" t="s">
        <v>34836</v>
      </c>
      <c r="T3319" s="236">
        <v>199.9</v>
      </c>
      <c r="V3319" s="266" t="s">
        <v>44594</v>
      </c>
      <c r="W3319" s="267">
        <v>97477.09</v>
      </c>
      <c r="Y3319" s="245" t="s">
        <v>8757</v>
      </c>
      <c r="Z3319" s="246">
        <v>26344.84</v>
      </c>
    </row>
    <row r="3320" spans="1:26" ht="14.5" x14ac:dyDescent="0.35">
      <c r="A3320" s="259" t="s">
        <v>44052</v>
      </c>
      <c r="B3320" s="259"/>
      <c r="C3320" s="260">
        <v>1034868</v>
      </c>
      <c r="E3320" s="239" t="s">
        <v>5289</v>
      </c>
      <c r="F3320" s="239"/>
      <c r="G3320" s="240">
        <v>12023</v>
      </c>
      <c r="M3320" s="261" t="s">
        <v>56063</v>
      </c>
      <c r="N3320" s="262">
        <v>183.6</v>
      </c>
      <c r="P3320" s="243" t="s">
        <v>19716</v>
      </c>
      <c r="Q3320" s="244">
        <v>84174.88</v>
      </c>
      <c r="R3320" s="104"/>
      <c r="S3320" s="235" t="s">
        <v>34837</v>
      </c>
      <c r="T3320" s="236">
        <v>5838.1</v>
      </c>
      <c r="V3320" s="266" t="s">
        <v>44595</v>
      </c>
      <c r="W3320" s="267">
        <v>1034868</v>
      </c>
      <c r="Y3320" s="245" t="s">
        <v>9001</v>
      </c>
      <c r="Z3320" s="246">
        <v>60390.06</v>
      </c>
    </row>
    <row r="3321" spans="1:26" ht="14.5" x14ac:dyDescent="0.35">
      <c r="A3321" s="259" t="s">
        <v>44053</v>
      </c>
      <c r="B3321" s="259"/>
      <c r="C3321" s="260">
        <v>44845</v>
      </c>
      <c r="E3321" s="239" t="s">
        <v>5295</v>
      </c>
      <c r="F3321" s="239"/>
      <c r="G3321" s="240">
        <v>9666</v>
      </c>
      <c r="M3321" s="261" t="s">
        <v>56064</v>
      </c>
      <c r="N3321" s="262">
        <v>549.36</v>
      </c>
      <c r="P3321" s="243" t="s">
        <v>19717</v>
      </c>
      <c r="Q3321" s="244">
        <v>10420</v>
      </c>
      <c r="R3321" s="104"/>
      <c r="S3321" s="235" t="s">
        <v>34838</v>
      </c>
      <c r="T3321" s="236">
        <v>3744</v>
      </c>
      <c r="V3321" s="266" t="s">
        <v>44596</v>
      </c>
      <c r="W3321" s="267">
        <v>44845</v>
      </c>
      <c r="Y3321" s="245" t="s">
        <v>9090</v>
      </c>
      <c r="Z3321" s="246">
        <v>18700</v>
      </c>
    </row>
    <row r="3322" spans="1:26" ht="14.5" x14ac:dyDescent="0.35">
      <c r="A3322" s="259" t="s">
        <v>44054</v>
      </c>
      <c r="B3322" s="259"/>
      <c r="C3322" s="260">
        <v>361662.49</v>
      </c>
      <c r="E3322" s="239" t="s">
        <v>5299</v>
      </c>
      <c r="F3322" s="239"/>
      <c r="G3322" s="240">
        <v>5174.05</v>
      </c>
      <c r="M3322" s="261" t="s">
        <v>50049</v>
      </c>
      <c r="N3322" s="262">
        <v>1999.94</v>
      </c>
      <c r="P3322" s="243" t="s">
        <v>19718</v>
      </c>
      <c r="Q3322" s="244">
        <v>7139.35</v>
      </c>
      <c r="R3322" s="104"/>
      <c r="S3322" s="235" t="s">
        <v>34839</v>
      </c>
      <c r="T3322" s="236">
        <v>4450</v>
      </c>
      <c r="V3322" s="266" t="s">
        <v>44597</v>
      </c>
      <c r="W3322" s="267">
        <v>361662.49</v>
      </c>
      <c r="Y3322" s="245" t="s">
        <v>9281</v>
      </c>
      <c r="Z3322" s="246">
        <v>269915.59000000003</v>
      </c>
    </row>
    <row r="3323" spans="1:26" ht="14.5" x14ac:dyDescent="0.35">
      <c r="A3323" s="259" t="s">
        <v>44055</v>
      </c>
      <c r="B3323" s="259"/>
      <c r="C3323" s="260">
        <v>130256.47</v>
      </c>
      <c r="E3323" s="239" t="s">
        <v>5205</v>
      </c>
      <c r="F3323" s="239"/>
      <c r="G3323" s="240">
        <v>6097.4</v>
      </c>
      <c r="M3323" s="261" t="s">
        <v>50050</v>
      </c>
      <c r="N3323" s="262">
        <v>10392.52</v>
      </c>
      <c r="P3323" s="243" t="s">
        <v>19719</v>
      </c>
      <c r="Q3323" s="244">
        <v>20508.21</v>
      </c>
      <c r="R3323" s="104"/>
      <c r="S3323" s="235" t="s">
        <v>34840</v>
      </c>
      <c r="T3323" s="236">
        <v>199.9</v>
      </c>
      <c r="V3323" s="266" t="s">
        <v>44598</v>
      </c>
      <c r="W3323" s="267">
        <v>130256.47</v>
      </c>
      <c r="Y3323" s="245" t="s">
        <v>9451</v>
      </c>
      <c r="Z3323" s="246">
        <v>306918.24</v>
      </c>
    </row>
    <row r="3324" spans="1:26" ht="14.5" x14ac:dyDescent="0.35">
      <c r="A3324" s="259" t="s">
        <v>44056</v>
      </c>
      <c r="B3324" s="259"/>
      <c r="C3324" s="260">
        <v>7535.5</v>
      </c>
      <c r="E3324" s="239" t="s">
        <v>5300</v>
      </c>
      <c r="F3324" s="239"/>
      <c r="G3324" s="240">
        <v>7064.55</v>
      </c>
      <c r="M3324" s="261" t="s">
        <v>56065</v>
      </c>
      <c r="N3324" s="262">
        <v>-239.96</v>
      </c>
      <c r="P3324" s="243" t="s">
        <v>19720</v>
      </c>
      <c r="Q3324" s="244">
        <v>9990.0400000000009</v>
      </c>
      <c r="R3324" s="104"/>
      <c r="S3324" s="235" t="s">
        <v>30937</v>
      </c>
      <c r="T3324" s="236">
        <v>5838.1</v>
      </c>
      <c r="V3324" s="266" t="s">
        <v>44599</v>
      </c>
      <c r="W3324" s="267">
        <v>7535.5</v>
      </c>
      <c r="Y3324" s="245" t="s">
        <v>9662</v>
      </c>
      <c r="Z3324" s="246">
        <v>17467</v>
      </c>
    </row>
    <row r="3325" spans="1:26" ht="14.5" x14ac:dyDescent="0.35">
      <c r="A3325" s="259" t="s">
        <v>44057</v>
      </c>
      <c r="B3325" s="259"/>
      <c r="C3325" s="260">
        <v>18309</v>
      </c>
      <c r="E3325" s="239" t="s">
        <v>3638</v>
      </c>
      <c r="F3325" s="239"/>
      <c r="G3325" s="240">
        <v>479989.67</v>
      </c>
      <c r="M3325" s="261" t="s">
        <v>56066</v>
      </c>
      <c r="N3325" s="262">
        <v>124.62</v>
      </c>
      <c r="P3325" s="243" t="s">
        <v>19721</v>
      </c>
      <c r="Q3325" s="244">
        <v>15964.88</v>
      </c>
      <c r="R3325" s="104"/>
      <c r="S3325" s="235" t="s">
        <v>30939</v>
      </c>
      <c r="T3325" s="236">
        <v>3744</v>
      </c>
      <c r="V3325" s="266" t="s">
        <v>44600</v>
      </c>
      <c r="W3325" s="267">
        <v>18309</v>
      </c>
      <c r="Y3325" s="245" t="s">
        <v>9951</v>
      </c>
      <c r="Z3325" s="246">
        <v>61554</v>
      </c>
    </row>
    <row r="3326" spans="1:26" ht="14.5" x14ac:dyDescent="0.35">
      <c r="A3326" s="259" t="s">
        <v>44058</v>
      </c>
      <c r="B3326" s="259"/>
      <c r="C3326" s="260">
        <v>920299.96</v>
      </c>
      <c r="E3326" s="239" t="s">
        <v>5304</v>
      </c>
      <c r="F3326" s="239"/>
      <c r="G3326" s="240">
        <v>13249.6</v>
      </c>
      <c r="M3326" s="261" t="s">
        <v>45097</v>
      </c>
      <c r="N3326" s="262">
        <v>4589.92</v>
      </c>
      <c r="P3326" s="243" t="s">
        <v>19722</v>
      </c>
      <c r="Q3326" s="244">
        <v>-13788.46</v>
      </c>
      <c r="R3326" s="104"/>
      <c r="S3326" s="235" t="s">
        <v>34841</v>
      </c>
      <c r="T3326" s="236">
        <v>10799.56</v>
      </c>
      <c r="V3326" s="266" t="s">
        <v>44601</v>
      </c>
      <c r="W3326" s="267">
        <v>920299.96</v>
      </c>
      <c r="Y3326" s="245" t="s">
        <v>10052</v>
      </c>
      <c r="Z3326" s="246">
        <v>11957</v>
      </c>
    </row>
    <row r="3327" spans="1:26" ht="14.5" x14ac:dyDescent="0.35">
      <c r="A3327" s="259" t="s">
        <v>44059</v>
      </c>
      <c r="B3327" s="259"/>
      <c r="C3327" s="260">
        <v>3685993.26</v>
      </c>
      <c r="E3327" s="239" t="s">
        <v>5305</v>
      </c>
      <c r="F3327" s="239"/>
      <c r="G3327" s="240">
        <v>8073.75</v>
      </c>
      <c r="M3327" s="261" t="s">
        <v>56067</v>
      </c>
      <c r="N3327" s="262">
        <v>6750</v>
      </c>
      <c r="P3327" s="243" t="s">
        <v>19723</v>
      </c>
      <c r="Q3327" s="244">
        <v>546109.38</v>
      </c>
      <c r="R3327" s="104"/>
      <c r="S3327" s="235" t="s">
        <v>34842</v>
      </c>
      <c r="T3327" s="236">
        <v>9.2100000000000009</v>
      </c>
      <c r="V3327" s="266" t="s">
        <v>44602</v>
      </c>
      <c r="W3327" s="267">
        <v>3685993.26</v>
      </c>
      <c r="Y3327" s="245" t="s">
        <v>10263</v>
      </c>
      <c r="Z3327" s="246">
        <v>1753535.93</v>
      </c>
    </row>
    <row r="3328" spans="1:26" ht="14.5" x14ac:dyDescent="0.35">
      <c r="A3328" s="259" t="s">
        <v>44060</v>
      </c>
      <c r="B3328" s="259"/>
      <c r="C3328" s="260">
        <v>50595.55</v>
      </c>
      <c r="E3328" s="239" t="s">
        <v>5206</v>
      </c>
      <c r="F3328" s="239"/>
      <c r="G3328" s="240">
        <v>13504.81</v>
      </c>
      <c r="M3328" s="261" t="s">
        <v>56068</v>
      </c>
      <c r="N3328" s="262">
        <v>516.38</v>
      </c>
      <c r="P3328" s="243" t="s">
        <v>19724</v>
      </c>
      <c r="Q3328" s="244">
        <v>659.28</v>
      </c>
      <c r="R3328" s="104"/>
      <c r="S3328" s="235" t="s">
        <v>34843</v>
      </c>
      <c r="T3328" s="236">
        <v>28011.23</v>
      </c>
      <c r="V3328" s="266" t="s">
        <v>44603</v>
      </c>
      <c r="W3328" s="267">
        <v>50595.55</v>
      </c>
      <c r="Y3328" s="245" t="s">
        <v>10461</v>
      </c>
      <c r="Z3328" s="246">
        <v>13519.09</v>
      </c>
    </row>
    <row r="3329" spans="1:26" ht="14.5" x14ac:dyDescent="0.35">
      <c r="A3329" s="259" t="s">
        <v>44061</v>
      </c>
      <c r="B3329" s="259"/>
      <c r="C3329" s="260">
        <v>33683</v>
      </c>
      <c r="E3329" s="239" t="s">
        <v>5207</v>
      </c>
      <c r="F3329" s="239"/>
      <c r="G3329" s="240">
        <v>277179.84999999998</v>
      </c>
      <c r="M3329" s="261" t="s">
        <v>56069</v>
      </c>
      <c r="N3329" s="262">
        <v>1545.08</v>
      </c>
      <c r="P3329" s="243" t="s">
        <v>19725</v>
      </c>
      <c r="Q3329" s="244">
        <v>50.44</v>
      </c>
      <c r="R3329" s="104"/>
      <c r="S3329" s="235" t="s">
        <v>30952</v>
      </c>
      <c r="T3329" s="236">
        <v>10799.56</v>
      </c>
      <c r="V3329" s="266" t="s">
        <v>44604</v>
      </c>
      <c r="W3329" s="267">
        <v>33683</v>
      </c>
      <c r="Y3329" s="245" t="s">
        <v>12509</v>
      </c>
      <c r="Z3329" s="246">
        <v>1635.18</v>
      </c>
    </row>
    <row r="3330" spans="1:26" ht="14.5" x14ac:dyDescent="0.35">
      <c r="A3330" s="259" t="s">
        <v>44062</v>
      </c>
      <c r="B3330" s="259"/>
      <c r="C3330" s="260">
        <v>337310</v>
      </c>
      <c r="E3330" s="239" t="s">
        <v>5307</v>
      </c>
      <c r="F3330" s="239"/>
      <c r="G3330" s="240">
        <v>39930</v>
      </c>
      <c r="M3330" s="261" t="s">
        <v>56070</v>
      </c>
      <c r="N3330" s="262">
        <v>7395</v>
      </c>
      <c r="P3330" s="243" t="s">
        <v>19726</v>
      </c>
      <c r="Q3330" s="244">
        <v>142.94</v>
      </c>
      <c r="R3330" s="104"/>
      <c r="S3330" s="235" t="s">
        <v>34844</v>
      </c>
      <c r="T3330" s="236">
        <v>9.2100000000000009</v>
      </c>
      <c r="V3330" s="266" t="s">
        <v>44605</v>
      </c>
      <c r="W3330" s="267">
        <v>337310</v>
      </c>
      <c r="Y3330" s="245" t="s">
        <v>10545</v>
      </c>
      <c r="Z3330" s="246">
        <v>40987.49</v>
      </c>
    </row>
    <row r="3331" spans="1:26" ht="14.5" x14ac:dyDescent="0.35">
      <c r="A3331" s="259" t="s">
        <v>44063</v>
      </c>
      <c r="B3331" s="259"/>
      <c r="C3331" s="260">
        <v>5382.5</v>
      </c>
      <c r="E3331" s="239" t="s">
        <v>5308</v>
      </c>
      <c r="F3331" s="239"/>
      <c r="G3331" s="240">
        <v>4500</v>
      </c>
      <c r="M3331" s="261" t="s">
        <v>56071</v>
      </c>
      <c r="N3331" s="262">
        <v>3000</v>
      </c>
      <c r="P3331" s="243" t="s">
        <v>19727</v>
      </c>
      <c r="Q3331" s="244">
        <v>42293.75</v>
      </c>
      <c r="R3331" s="104"/>
      <c r="S3331" s="235" t="s">
        <v>30953</v>
      </c>
      <c r="T3331" s="236">
        <v>28011.23</v>
      </c>
      <c r="V3331" s="266" t="s">
        <v>44606</v>
      </c>
      <c r="W3331" s="267">
        <v>5382.5</v>
      </c>
      <c r="Y3331" s="245" t="s">
        <v>10590</v>
      </c>
      <c r="Z3331" s="246">
        <v>106772</v>
      </c>
    </row>
    <row r="3332" spans="1:26" ht="14.5" x14ac:dyDescent="0.35">
      <c r="A3332" s="259" t="s">
        <v>44064</v>
      </c>
      <c r="B3332" s="259"/>
      <c r="C3332" s="260">
        <v>362162.01</v>
      </c>
      <c r="E3332" s="239" t="s">
        <v>5208</v>
      </c>
      <c r="F3332" s="239"/>
      <c r="G3332" s="240">
        <v>50489.46</v>
      </c>
      <c r="M3332" s="261" t="s">
        <v>56072</v>
      </c>
      <c r="N3332" s="262">
        <v>6251.24</v>
      </c>
      <c r="P3332" s="243" t="s">
        <v>19728</v>
      </c>
      <c r="Q3332" s="244">
        <v>27761.85</v>
      </c>
      <c r="R3332" s="104"/>
      <c r="S3332" s="235" t="s">
        <v>34845</v>
      </c>
      <c r="T3332" s="236">
        <v>2869</v>
      </c>
      <c r="V3332" s="266" t="s">
        <v>44607</v>
      </c>
      <c r="W3332" s="267">
        <v>362162.01</v>
      </c>
      <c r="Y3332" s="245" t="s">
        <v>13287</v>
      </c>
      <c r="Z3332" s="246">
        <v>1093189.1599999999</v>
      </c>
    </row>
    <row r="3333" spans="1:26" ht="14.5" x14ac:dyDescent="0.35">
      <c r="A3333" s="259" t="s">
        <v>44065</v>
      </c>
      <c r="B3333" s="259"/>
      <c r="C3333" s="260">
        <v>1281674</v>
      </c>
      <c r="E3333" s="239" t="s">
        <v>3639</v>
      </c>
      <c r="F3333" s="239"/>
      <c r="G3333" s="240">
        <v>22632.9</v>
      </c>
      <c r="M3333" s="261" t="s">
        <v>56073</v>
      </c>
      <c r="N3333" s="262">
        <v>248.76</v>
      </c>
      <c r="P3333" s="243" t="s">
        <v>19729</v>
      </c>
      <c r="Q3333" s="244">
        <v>1021.82</v>
      </c>
      <c r="R3333" s="104"/>
      <c r="S3333" s="235" t="s">
        <v>34846</v>
      </c>
      <c r="T3333" s="236">
        <v>5270</v>
      </c>
      <c r="V3333" s="266" t="s">
        <v>44608</v>
      </c>
      <c r="W3333" s="267">
        <v>1281674</v>
      </c>
      <c r="Y3333" s="245" t="s">
        <v>10858</v>
      </c>
      <c r="Z3333" s="246">
        <v>4533576.6399999997</v>
      </c>
    </row>
    <row r="3334" spans="1:26" ht="14.5" x14ac:dyDescent="0.35">
      <c r="A3334" s="259" t="s">
        <v>44066</v>
      </c>
      <c r="B3334" s="259"/>
      <c r="C3334" s="260">
        <v>205709</v>
      </c>
      <c r="E3334" s="239" t="s">
        <v>5209</v>
      </c>
      <c r="F3334" s="239"/>
      <c r="G3334" s="240">
        <v>3379.81</v>
      </c>
      <c r="M3334" s="261" t="s">
        <v>56074</v>
      </c>
      <c r="N3334" s="262">
        <v>14192.54</v>
      </c>
      <c r="P3334" s="243" t="s">
        <v>19730</v>
      </c>
      <c r="Q3334" s="244">
        <v>758.31</v>
      </c>
      <c r="R3334" s="104"/>
      <c r="S3334" s="235" t="s">
        <v>34847</v>
      </c>
      <c r="T3334" s="236">
        <v>20160</v>
      </c>
      <c r="V3334" s="266" t="s">
        <v>44609</v>
      </c>
      <c r="W3334" s="267">
        <v>205709</v>
      </c>
      <c r="Y3334" s="245" t="s">
        <v>7850</v>
      </c>
      <c r="Z3334" s="246">
        <v>1300</v>
      </c>
    </row>
    <row r="3335" spans="1:26" ht="14.5" x14ac:dyDescent="0.35">
      <c r="A3335" s="259" t="s">
        <v>44067</v>
      </c>
      <c r="B3335" s="259"/>
      <c r="C3335" s="260">
        <v>134562.44</v>
      </c>
      <c r="E3335" s="239" t="s">
        <v>5310</v>
      </c>
      <c r="F3335" s="239"/>
      <c r="G3335" s="240">
        <v>13078</v>
      </c>
      <c r="M3335" s="261" t="s">
        <v>47695</v>
      </c>
      <c r="N3335" s="262">
        <v>97825.919999999998</v>
      </c>
      <c r="P3335" s="243" t="s">
        <v>19731</v>
      </c>
      <c r="Q3335" s="244">
        <v>501849.93</v>
      </c>
      <c r="R3335" s="104"/>
      <c r="S3335" s="235" t="s">
        <v>30981</v>
      </c>
      <c r="T3335" s="236">
        <v>2869</v>
      </c>
      <c r="V3335" s="266" t="s">
        <v>44610</v>
      </c>
      <c r="W3335" s="267">
        <v>134562.44</v>
      </c>
      <c r="Y3335" s="245" t="s">
        <v>8758</v>
      </c>
      <c r="Z3335" s="246">
        <v>2611</v>
      </c>
    </row>
    <row r="3336" spans="1:26" ht="14.5" x14ac:dyDescent="0.35">
      <c r="A3336" s="259" t="s">
        <v>44068</v>
      </c>
      <c r="B3336" s="259"/>
      <c r="C3336" s="260">
        <v>8594.35</v>
      </c>
      <c r="E3336" s="239" t="s">
        <v>5210</v>
      </c>
      <c r="F3336" s="239"/>
      <c r="G3336" s="240">
        <v>14856.47</v>
      </c>
      <c r="M3336" s="261" t="s">
        <v>56075</v>
      </c>
      <c r="N3336" s="262">
        <v>1280.04</v>
      </c>
      <c r="P3336" s="243" t="s">
        <v>19732</v>
      </c>
      <c r="Q3336" s="244">
        <v>22927.89</v>
      </c>
      <c r="R3336" s="104"/>
      <c r="S3336" s="235" t="s">
        <v>30982</v>
      </c>
      <c r="T3336" s="236">
        <v>5270</v>
      </c>
      <c r="V3336" s="266" t="s">
        <v>44611</v>
      </c>
      <c r="W3336" s="267">
        <v>8594.35</v>
      </c>
      <c r="Y3336" s="245" t="s">
        <v>9282</v>
      </c>
      <c r="Z3336" s="246">
        <v>732.59</v>
      </c>
    </row>
    <row r="3337" spans="1:26" ht="14.5" x14ac:dyDescent="0.35">
      <c r="A3337" s="259" t="s">
        <v>44069</v>
      </c>
      <c r="B3337" s="259"/>
      <c r="C3337" s="260">
        <v>32174</v>
      </c>
      <c r="E3337" s="239" t="s">
        <v>5318</v>
      </c>
      <c r="F3337" s="239"/>
      <c r="G3337" s="240">
        <v>2685.65</v>
      </c>
      <c r="M3337" s="261" t="s">
        <v>45098</v>
      </c>
      <c r="N3337" s="262">
        <v>106327.01</v>
      </c>
      <c r="P3337" s="243" t="s">
        <v>19733</v>
      </c>
      <c r="Q3337" s="244">
        <v>560</v>
      </c>
      <c r="R3337" s="104"/>
      <c r="S3337" s="235" t="s">
        <v>30984</v>
      </c>
      <c r="T3337" s="236">
        <v>20160</v>
      </c>
      <c r="V3337" s="266" t="s">
        <v>44612</v>
      </c>
      <c r="W3337" s="267">
        <v>32174</v>
      </c>
      <c r="Y3337" s="245" t="s">
        <v>9452</v>
      </c>
      <c r="Z3337" s="246">
        <v>39670</v>
      </c>
    </row>
    <row r="3338" spans="1:26" ht="14.5" x14ac:dyDescent="0.35">
      <c r="A3338" s="259" t="s">
        <v>44070</v>
      </c>
      <c r="B3338" s="259"/>
      <c r="C3338" s="260">
        <v>458304</v>
      </c>
      <c r="E3338" s="239" t="s">
        <v>5213</v>
      </c>
      <c r="F3338" s="239"/>
      <c r="G3338" s="240">
        <v>41734.71</v>
      </c>
      <c r="M3338" s="261" t="s">
        <v>56076</v>
      </c>
      <c r="N3338" s="262">
        <v>11929</v>
      </c>
      <c r="P3338" s="243" t="s">
        <v>19734</v>
      </c>
      <c r="Q3338" s="244">
        <v>7470.79</v>
      </c>
      <c r="R3338" s="104"/>
      <c r="S3338" s="235" t="s">
        <v>16340</v>
      </c>
      <c r="T3338" s="236">
        <v>11083.35</v>
      </c>
      <c r="V3338" s="266" t="s">
        <v>44613</v>
      </c>
      <c r="W3338" s="267">
        <v>458304</v>
      </c>
      <c r="Y3338" s="245" t="s">
        <v>9663</v>
      </c>
      <c r="Z3338" s="246">
        <v>2919.17</v>
      </c>
    </row>
    <row r="3339" spans="1:26" ht="14.5" x14ac:dyDescent="0.35">
      <c r="A3339" s="259" t="s">
        <v>44071</v>
      </c>
      <c r="B3339" s="259"/>
      <c r="C3339" s="260">
        <v>669095</v>
      </c>
      <c r="E3339" s="239" t="s">
        <v>5214</v>
      </c>
      <c r="F3339" s="239"/>
      <c r="G3339" s="240">
        <v>14094.05</v>
      </c>
      <c r="M3339" s="261" t="s">
        <v>56077</v>
      </c>
      <c r="N3339" s="262">
        <v>17070</v>
      </c>
      <c r="P3339" s="243" t="s">
        <v>19735</v>
      </c>
      <c r="Q3339" s="244">
        <v>18235.2</v>
      </c>
      <c r="R3339" s="104"/>
      <c r="S3339" s="235" t="s">
        <v>16341</v>
      </c>
      <c r="T3339" s="236">
        <v>3600</v>
      </c>
      <c r="V3339" s="266" t="s">
        <v>44614</v>
      </c>
      <c r="W3339" s="267">
        <v>669095</v>
      </c>
      <c r="Y3339" s="245" t="s">
        <v>9952</v>
      </c>
      <c r="Z3339" s="246">
        <v>5293.85</v>
      </c>
    </row>
    <row r="3340" spans="1:26" ht="14.5" x14ac:dyDescent="0.35">
      <c r="A3340" s="259" t="s">
        <v>44072</v>
      </c>
      <c r="B3340" s="259"/>
      <c r="C3340" s="260">
        <v>3012593</v>
      </c>
      <c r="E3340" s="239" t="s">
        <v>5217</v>
      </c>
      <c r="F3340" s="239"/>
      <c r="G3340" s="240">
        <v>57685.17</v>
      </c>
      <c r="M3340" s="261" t="s">
        <v>47696</v>
      </c>
      <c r="N3340" s="262">
        <v>336032.5</v>
      </c>
      <c r="P3340" s="243" t="s">
        <v>19736</v>
      </c>
      <c r="Q3340" s="244">
        <v>6030</v>
      </c>
      <c r="R3340" s="104"/>
      <c r="S3340" s="235" t="s">
        <v>16342</v>
      </c>
      <c r="T3340" s="236">
        <v>11083.35</v>
      </c>
      <c r="V3340" s="266" t="s">
        <v>44615</v>
      </c>
      <c r="W3340" s="267">
        <v>3012593</v>
      </c>
      <c r="Y3340" s="245" t="s">
        <v>10329</v>
      </c>
      <c r="Z3340" s="246">
        <v>7535.43</v>
      </c>
    </row>
    <row r="3341" spans="1:26" ht="14.5" x14ac:dyDescent="0.35">
      <c r="A3341" s="259" t="s">
        <v>44073</v>
      </c>
      <c r="B3341" s="259"/>
      <c r="C3341" s="260">
        <v>61508</v>
      </c>
      <c r="E3341" s="239" t="s">
        <v>5325</v>
      </c>
      <c r="F3341" s="239"/>
      <c r="G3341" s="240">
        <v>4475.33</v>
      </c>
      <c r="M3341" s="261" t="s">
        <v>47697</v>
      </c>
      <c r="N3341" s="262">
        <v>25629.99</v>
      </c>
      <c r="P3341" s="243" t="s">
        <v>19737</v>
      </c>
      <c r="Q3341" s="244">
        <v>42616.18</v>
      </c>
      <c r="R3341" s="104"/>
      <c r="S3341" s="235" t="s">
        <v>16343</v>
      </c>
      <c r="T3341" s="236">
        <v>1971.17</v>
      </c>
      <c r="V3341" s="266" t="s">
        <v>44616</v>
      </c>
      <c r="W3341" s="267">
        <v>61508</v>
      </c>
      <c r="Y3341" s="245" t="s">
        <v>10422</v>
      </c>
      <c r="Z3341" s="246">
        <v>4048.72</v>
      </c>
    </row>
    <row r="3342" spans="1:26" ht="14.5" x14ac:dyDescent="0.35">
      <c r="A3342" s="259" t="s">
        <v>44074</v>
      </c>
      <c r="B3342" s="259"/>
      <c r="C3342" s="260">
        <v>33371.5</v>
      </c>
      <c r="E3342" s="239" t="s">
        <v>5326</v>
      </c>
      <c r="F3342" s="239"/>
      <c r="G3342" s="240">
        <v>9666</v>
      </c>
      <c r="M3342" s="261" t="s">
        <v>19767</v>
      </c>
      <c r="N3342" s="262">
        <v>2297.66</v>
      </c>
      <c r="P3342" s="243" t="s">
        <v>19738</v>
      </c>
      <c r="Q3342" s="244">
        <v>55755.23</v>
      </c>
      <c r="R3342" s="104"/>
      <c r="S3342" s="235" t="s">
        <v>16344</v>
      </c>
      <c r="T3342" s="236">
        <v>5332.35</v>
      </c>
      <c r="V3342" s="266" t="s">
        <v>44617</v>
      </c>
      <c r="W3342" s="267">
        <v>33371.5</v>
      </c>
      <c r="Y3342" s="245" t="s">
        <v>12725</v>
      </c>
      <c r="Z3342" s="246">
        <v>3000</v>
      </c>
    </row>
    <row r="3343" spans="1:26" ht="14.5" x14ac:dyDescent="0.35">
      <c r="A3343" s="259" t="s">
        <v>44075</v>
      </c>
      <c r="B3343" s="259"/>
      <c r="C3343" s="260">
        <v>18309</v>
      </c>
      <c r="E3343" s="239" t="s">
        <v>5219</v>
      </c>
      <c r="F3343" s="239"/>
      <c r="G3343" s="240">
        <v>10000.93</v>
      </c>
      <c r="M3343" s="261" t="s">
        <v>19768</v>
      </c>
      <c r="N3343" s="262">
        <v>950.08</v>
      </c>
      <c r="P3343" s="243" t="s">
        <v>19739</v>
      </c>
      <c r="Q3343" s="244">
        <v>13250.22</v>
      </c>
      <c r="R3343" s="104"/>
      <c r="S3343" s="235" t="s">
        <v>16345</v>
      </c>
      <c r="T3343" s="236">
        <v>3468</v>
      </c>
      <c r="V3343" s="266" t="s">
        <v>44618</v>
      </c>
      <c r="W3343" s="267">
        <v>18309</v>
      </c>
      <c r="Y3343" s="245" t="s">
        <v>10859</v>
      </c>
      <c r="Z3343" s="246">
        <v>67110.759999999995</v>
      </c>
    </row>
    <row r="3344" spans="1:26" ht="14.5" x14ac:dyDescent="0.35">
      <c r="A3344" s="259" t="s">
        <v>44076</v>
      </c>
      <c r="B3344" s="259"/>
      <c r="C3344" s="260">
        <v>26723</v>
      </c>
      <c r="E3344" s="239" t="s">
        <v>5327</v>
      </c>
      <c r="F3344" s="239"/>
      <c r="G3344" s="240">
        <v>3229.5</v>
      </c>
      <c r="M3344" s="261" t="s">
        <v>19793</v>
      </c>
      <c r="N3344" s="262">
        <v>73.599999999999994</v>
      </c>
      <c r="P3344" s="243" t="s">
        <v>19740</v>
      </c>
      <c r="Q3344" s="244">
        <v>33327.35</v>
      </c>
      <c r="R3344" s="104"/>
      <c r="S3344" s="235" t="s">
        <v>16346</v>
      </c>
      <c r="T3344" s="236">
        <v>8001.78</v>
      </c>
      <c r="V3344" s="266" t="s">
        <v>44619</v>
      </c>
      <c r="W3344" s="267">
        <v>26723</v>
      </c>
      <c r="Y3344" s="245" t="s">
        <v>7673</v>
      </c>
      <c r="Z3344" s="246">
        <v>255394</v>
      </c>
    </row>
    <row r="3345" spans="1:26" ht="14.5" x14ac:dyDescent="0.35">
      <c r="A3345" s="259" t="s">
        <v>44077</v>
      </c>
      <c r="B3345" s="259"/>
      <c r="C3345" s="260">
        <v>9688.5</v>
      </c>
      <c r="E3345" s="239" t="s">
        <v>5329</v>
      </c>
      <c r="F3345" s="239"/>
      <c r="G3345" s="240">
        <v>22286.69</v>
      </c>
      <c r="M3345" s="261" t="s">
        <v>19796</v>
      </c>
      <c r="N3345" s="262">
        <v>658.35</v>
      </c>
      <c r="P3345" s="243" t="s">
        <v>19741</v>
      </c>
      <c r="Q3345" s="244">
        <v>502509.21</v>
      </c>
      <c r="R3345" s="104"/>
      <c r="S3345" s="235" t="s">
        <v>34848</v>
      </c>
      <c r="T3345" s="236">
        <v>13189</v>
      </c>
      <c r="V3345" s="266" t="s">
        <v>44620</v>
      </c>
      <c r="W3345" s="267">
        <v>9688.5</v>
      </c>
      <c r="Y3345" s="245" t="s">
        <v>7851</v>
      </c>
      <c r="Z3345" s="246">
        <v>30390</v>
      </c>
    </row>
    <row r="3346" spans="1:26" ht="14.5" x14ac:dyDescent="0.35">
      <c r="A3346" s="259" t="s">
        <v>44078</v>
      </c>
      <c r="B3346" s="259"/>
      <c r="C3346" s="260">
        <v>60934</v>
      </c>
      <c r="E3346" s="239" t="s">
        <v>5330</v>
      </c>
      <c r="F3346" s="239"/>
      <c r="G3346" s="240">
        <v>19469</v>
      </c>
      <c r="M3346" s="261" t="s">
        <v>47698</v>
      </c>
      <c r="N3346" s="262">
        <v>482384.51</v>
      </c>
      <c r="P3346" s="243" t="s">
        <v>19742</v>
      </c>
      <c r="Q3346" s="244">
        <v>85221.72</v>
      </c>
      <c r="R3346" s="104"/>
      <c r="S3346" s="235" t="s">
        <v>16347</v>
      </c>
      <c r="T3346" s="236">
        <v>11083.35</v>
      </c>
      <c r="V3346" s="266" t="s">
        <v>44621</v>
      </c>
      <c r="W3346" s="267">
        <v>60934</v>
      </c>
      <c r="Y3346" s="245" t="s">
        <v>8072</v>
      </c>
      <c r="Z3346" s="246">
        <v>11212</v>
      </c>
    </row>
    <row r="3347" spans="1:26" ht="14.5" x14ac:dyDescent="0.35">
      <c r="A3347" s="259" t="s">
        <v>44079</v>
      </c>
      <c r="B3347" s="259"/>
      <c r="C3347" s="260">
        <v>97600</v>
      </c>
      <c r="E3347" s="239" t="s">
        <v>5223</v>
      </c>
      <c r="F3347" s="239"/>
      <c r="G3347" s="240">
        <v>6604.11</v>
      </c>
      <c r="M3347" s="261" t="s">
        <v>47699</v>
      </c>
      <c r="N3347" s="262">
        <v>36772.730000000003</v>
      </c>
      <c r="P3347" s="243" t="s">
        <v>19743</v>
      </c>
      <c r="Q3347" s="244">
        <v>1459.3</v>
      </c>
      <c r="R3347" s="104"/>
      <c r="S3347" s="235" t="s">
        <v>16348</v>
      </c>
      <c r="T3347" s="236">
        <v>3600</v>
      </c>
      <c r="V3347" s="266" t="s">
        <v>44622</v>
      </c>
      <c r="W3347" s="267">
        <v>97600</v>
      </c>
      <c r="Y3347" s="245" t="s">
        <v>8356</v>
      </c>
      <c r="Z3347" s="246">
        <v>106255</v>
      </c>
    </row>
    <row r="3348" spans="1:26" ht="14.5" x14ac:dyDescent="0.35">
      <c r="A3348" s="259" t="s">
        <v>44080</v>
      </c>
      <c r="B3348" s="259"/>
      <c r="C3348" s="260">
        <v>35696</v>
      </c>
      <c r="E3348" s="239" t="s">
        <v>5224</v>
      </c>
      <c r="F3348" s="239"/>
      <c r="G3348" s="240">
        <v>22016.07</v>
      </c>
      <c r="M3348" s="261" t="s">
        <v>19798</v>
      </c>
      <c r="N3348" s="262">
        <v>223174.26</v>
      </c>
      <c r="P3348" s="243" t="s">
        <v>19744</v>
      </c>
      <c r="Q3348" s="244">
        <v>22927.89</v>
      </c>
      <c r="R3348" s="104"/>
      <c r="S3348" s="235" t="s">
        <v>16349</v>
      </c>
      <c r="T3348" s="236">
        <v>11083.35</v>
      </c>
      <c r="V3348" s="266" t="s">
        <v>44623</v>
      </c>
      <c r="W3348" s="267">
        <v>35696</v>
      </c>
      <c r="Y3348" s="245" t="s">
        <v>8514</v>
      </c>
      <c r="Z3348" s="246">
        <v>180105</v>
      </c>
    </row>
    <row r="3349" spans="1:26" ht="14.5" x14ac:dyDescent="0.35">
      <c r="A3349" s="259" t="s">
        <v>44081</v>
      </c>
      <c r="B3349" s="259"/>
      <c r="C3349" s="260">
        <v>45213</v>
      </c>
      <c r="E3349" s="239" t="s">
        <v>5334</v>
      </c>
      <c r="F3349" s="239"/>
      <c r="G3349" s="240">
        <v>4624.8</v>
      </c>
      <c r="M3349" s="261" t="s">
        <v>19799</v>
      </c>
      <c r="N3349" s="262">
        <v>1000</v>
      </c>
      <c r="P3349" s="243" t="s">
        <v>19745</v>
      </c>
      <c r="Q3349" s="244">
        <v>560</v>
      </c>
      <c r="R3349" s="104"/>
      <c r="S3349" s="235" t="s">
        <v>16350</v>
      </c>
      <c r="T3349" s="236">
        <v>1971.17</v>
      </c>
      <c r="V3349" s="266" t="s">
        <v>44624</v>
      </c>
      <c r="W3349" s="267">
        <v>45213</v>
      </c>
      <c r="Y3349" s="245" t="s">
        <v>8759</v>
      </c>
      <c r="Z3349" s="246">
        <v>18736</v>
      </c>
    </row>
    <row r="3350" spans="1:26" ht="14.5" x14ac:dyDescent="0.35">
      <c r="A3350" s="259" t="s">
        <v>44082</v>
      </c>
      <c r="B3350" s="259"/>
      <c r="C3350" s="260">
        <v>19386</v>
      </c>
      <c r="E3350" s="239" t="s">
        <v>3640</v>
      </c>
      <c r="F3350" s="239"/>
      <c r="G3350" s="240">
        <v>25000</v>
      </c>
      <c r="M3350" s="261" t="s">
        <v>35239</v>
      </c>
      <c r="N3350" s="262">
        <v>11025</v>
      </c>
      <c r="P3350" s="243" t="s">
        <v>19746</v>
      </c>
      <c r="Q3350" s="244">
        <v>7470.79</v>
      </c>
      <c r="R3350" s="104"/>
      <c r="S3350" s="235" t="s">
        <v>34849</v>
      </c>
      <c r="T3350" s="236">
        <v>13189</v>
      </c>
      <c r="V3350" s="266" t="s">
        <v>44625</v>
      </c>
      <c r="W3350" s="267">
        <v>19386</v>
      </c>
      <c r="Y3350" s="245" t="s">
        <v>9002</v>
      </c>
      <c r="Z3350" s="246">
        <v>4219</v>
      </c>
    </row>
    <row r="3351" spans="1:26" ht="14.5" x14ac:dyDescent="0.35">
      <c r="A3351" s="259" t="s">
        <v>44083</v>
      </c>
      <c r="B3351" s="259"/>
      <c r="C3351" s="260">
        <v>26925</v>
      </c>
      <c r="E3351" s="239" t="s">
        <v>5335</v>
      </c>
      <c r="F3351" s="239"/>
      <c r="G3351" s="240">
        <v>9666</v>
      </c>
      <c r="M3351" s="261" t="s">
        <v>19804</v>
      </c>
      <c r="N3351" s="262">
        <v>17992.810000000001</v>
      </c>
      <c r="P3351" s="243" t="s">
        <v>15227</v>
      </c>
      <c r="Q3351" s="244">
        <v>18235.2</v>
      </c>
      <c r="R3351" s="104"/>
      <c r="S3351" s="235" t="s">
        <v>16351</v>
      </c>
      <c r="T3351" s="236">
        <v>5332.35</v>
      </c>
      <c r="V3351" s="266" t="s">
        <v>44626</v>
      </c>
      <c r="W3351" s="267">
        <v>26925</v>
      </c>
      <c r="Y3351" s="245" t="s">
        <v>9283</v>
      </c>
      <c r="Z3351" s="246">
        <v>163437</v>
      </c>
    </row>
    <row r="3352" spans="1:26" ht="14.5" x14ac:dyDescent="0.35">
      <c r="A3352" s="259" t="s">
        <v>44084</v>
      </c>
      <c r="B3352" s="259"/>
      <c r="C3352" s="260">
        <v>54765.67</v>
      </c>
      <c r="E3352" s="239" t="s">
        <v>5336</v>
      </c>
      <c r="F3352" s="239"/>
      <c r="G3352" s="240">
        <v>9666</v>
      </c>
      <c r="M3352" s="261" t="s">
        <v>56078</v>
      </c>
      <c r="N3352" s="262">
        <v>572.78</v>
      </c>
      <c r="P3352" s="243" t="s">
        <v>15228</v>
      </c>
      <c r="Q3352" s="244">
        <v>6030</v>
      </c>
      <c r="R3352" s="104"/>
      <c r="S3352" s="235" t="s">
        <v>16352</v>
      </c>
      <c r="T3352" s="236">
        <v>3468</v>
      </c>
      <c r="V3352" s="266" t="s">
        <v>44627</v>
      </c>
      <c r="W3352" s="267">
        <v>54765.67</v>
      </c>
      <c r="Y3352" s="245" t="s">
        <v>9453</v>
      </c>
      <c r="Z3352" s="246">
        <v>227882</v>
      </c>
    </row>
    <row r="3353" spans="1:26" ht="14.5" x14ac:dyDescent="0.35">
      <c r="A3353" s="259" t="s">
        <v>44085</v>
      </c>
      <c r="B3353" s="259"/>
      <c r="C3353" s="260">
        <v>21540</v>
      </c>
      <c r="E3353" s="239" t="s">
        <v>5226</v>
      </c>
      <c r="F3353" s="239"/>
      <c r="G3353" s="240">
        <v>21810.32</v>
      </c>
      <c r="M3353" s="261" t="s">
        <v>19808</v>
      </c>
      <c r="N3353" s="262">
        <v>32070.99</v>
      </c>
      <c r="P3353" s="243" t="s">
        <v>19747</v>
      </c>
      <c r="Q3353" s="244">
        <v>10420</v>
      </c>
      <c r="R3353" s="104"/>
      <c r="S3353" s="235" t="s">
        <v>16353</v>
      </c>
      <c r="T3353" s="236">
        <v>8001.78</v>
      </c>
      <c r="V3353" s="266" t="s">
        <v>44628</v>
      </c>
      <c r="W3353" s="267">
        <v>21540</v>
      </c>
      <c r="Y3353" s="245" t="s">
        <v>9664</v>
      </c>
      <c r="Z3353" s="246">
        <v>11623</v>
      </c>
    </row>
    <row r="3354" spans="1:26" ht="14.5" x14ac:dyDescent="0.35">
      <c r="A3354" s="259" t="s">
        <v>44086</v>
      </c>
      <c r="B3354" s="259"/>
      <c r="C3354" s="260">
        <v>21161</v>
      </c>
      <c r="E3354" s="239" t="s">
        <v>5337</v>
      </c>
      <c r="F3354" s="239"/>
      <c r="G3354" s="240">
        <v>4240</v>
      </c>
      <c r="M3354" s="261" t="s">
        <v>19810</v>
      </c>
      <c r="N3354" s="262">
        <v>7947.03</v>
      </c>
      <c r="P3354" s="243" t="s">
        <v>19748</v>
      </c>
      <c r="Q3354" s="244">
        <v>2660.47</v>
      </c>
      <c r="R3354" s="104"/>
      <c r="S3354" s="235" t="s">
        <v>34850</v>
      </c>
      <c r="T3354" s="236">
        <v>16037</v>
      </c>
      <c r="V3354" s="266" t="s">
        <v>44629</v>
      </c>
      <c r="W3354" s="267">
        <v>21161</v>
      </c>
      <c r="Y3354" s="245" t="s">
        <v>9953</v>
      </c>
      <c r="Z3354" s="246">
        <v>76843</v>
      </c>
    </row>
    <row r="3355" spans="1:26" ht="14.5" x14ac:dyDescent="0.35">
      <c r="A3355" s="259" t="s">
        <v>44087</v>
      </c>
      <c r="B3355" s="259"/>
      <c r="C3355" s="260">
        <v>355104.17</v>
      </c>
      <c r="E3355" s="239" t="s">
        <v>3641</v>
      </c>
      <c r="F3355" s="239"/>
      <c r="G3355" s="240">
        <v>234345.37</v>
      </c>
      <c r="M3355" s="261" t="s">
        <v>53047</v>
      </c>
      <c r="N3355" s="262">
        <v>-6404.3</v>
      </c>
      <c r="P3355" s="243" t="s">
        <v>19749</v>
      </c>
      <c r="Q3355" s="244">
        <v>53427.66</v>
      </c>
      <c r="R3355" s="104"/>
      <c r="S3355" s="235" t="s">
        <v>31052</v>
      </c>
      <c r="T3355" s="236">
        <v>16037</v>
      </c>
      <c r="V3355" s="266" t="s">
        <v>44630</v>
      </c>
      <c r="W3355" s="267">
        <v>355104.17</v>
      </c>
      <c r="Y3355" s="245" t="s">
        <v>10264</v>
      </c>
      <c r="Z3355" s="246">
        <v>1086684.51</v>
      </c>
    </row>
    <row r="3356" spans="1:26" ht="14.5" x14ac:dyDescent="0.35">
      <c r="A3356" s="259" t="s">
        <v>44088</v>
      </c>
      <c r="B3356" s="259"/>
      <c r="C3356" s="260">
        <v>64590</v>
      </c>
      <c r="E3356" s="239" t="s">
        <v>5339</v>
      </c>
      <c r="F3356" s="239"/>
      <c r="G3356" s="240">
        <v>5221.67</v>
      </c>
      <c r="M3356" s="261" t="s">
        <v>53048</v>
      </c>
      <c r="N3356" s="262">
        <v>-297</v>
      </c>
      <c r="P3356" s="243" t="s">
        <v>15230</v>
      </c>
      <c r="Q3356" s="244">
        <v>56838.61</v>
      </c>
      <c r="R3356" s="104"/>
      <c r="S3356" s="235" t="s">
        <v>34851</v>
      </c>
      <c r="T3356" s="236">
        <v>218</v>
      </c>
      <c r="V3356" s="266" t="s">
        <v>44631</v>
      </c>
      <c r="W3356" s="267">
        <v>64590</v>
      </c>
      <c r="Y3356" s="245" t="s">
        <v>10462</v>
      </c>
      <c r="Z3356" s="246">
        <v>25993</v>
      </c>
    </row>
    <row r="3357" spans="1:26" ht="14.5" x14ac:dyDescent="0.35">
      <c r="A3357" s="259" t="s">
        <v>44089</v>
      </c>
      <c r="B3357" s="259"/>
      <c r="C3357" s="260">
        <v>3643036.92</v>
      </c>
      <c r="E3357" s="239" t="s">
        <v>5227</v>
      </c>
      <c r="F3357" s="239"/>
      <c r="G3357" s="240">
        <v>34627.07</v>
      </c>
      <c r="M3357" s="261" t="s">
        <v>19815</v>
      </c>
      <c r="N3357" s="262">
        <v>5145</v>
      </c>
      <c r="P3357" s="243" t="s">
        <v>15231</v>
      </c>
      <c r="Q3357" s="244">
        <v>40352.81</v>
      </c>
      <c r="R3357" s="104"/>
      <c r="S3357" s="235" t="s">
        <v>34852</v>
      </c>
      <c r="T3357" s="236">
        <v>390</v>
      </c>
      <c r="V3357" s="266" t="s">
        <v>44632</v>
      </c>
      <c r="W3357" s="267">
        <v>3643036.92</v>
      </c>
      <c r="Y3357" s="245" t="s">
        <v>12511</v>
      </c>
      <c r="Z3357" s="246">
        <v>49877.87</v>
      </c>
    </row>
    <row r="3358" spans="1:26" ht="14.5" x14ac:dyDescent="0.35">
      <c r="A3358" s="259" t="s">
        <v>44090</v>
      </c>
      <c r="B3358" s="259"/>
      <c r="C3358" s="260">
        <v>70836</v>
      </c>
      <c r="E3358" s="239" t="s">
        <v>5229</v>
      </c>
      <c r="F3358" s="239"/>
      <c r="G3358" s="240">
        <v>1236.6400000000001</v>
      </c>
      <c r="M3358" s="261" t="s">
        <v>19816</v>
      </c>
      <c r="N3358" s="262">
        <v>19365.349999999999</v>
      </c>
      <c r="P3358" s="243" t="s">
        <v>15232</v>
      </c>
      <c r="Q3358" s="244">
        <v>9990.0400000000009</v>
      </c>
      <c r="R3358" s="104"/>
      <c r="S3358" s="235" t="s">
        <v>34853</v>
      </c>
      <c r="T3358" s="236">
        <v>2755</v>
      </c>
      <c r="V3358" s="266" t="s">
        <v>44633</v>
      </c>
      <c r="W3358" s="267">
        <v>70836</v>
      </c>
      <c r="Y3358" s="245" t="s">
        <v>10496</v>
      </c>
      <c r="Z3358" s="246">
        <v>110752.44</v>
      </c>
    </row>
    <row r="3359" spans="1:26" ht="14.5" x14ac:dyDescent="0.35">
      <c r="A3359" s="259" t="s">
        <v>44091</v>
      </c>
      <c r="B3359" s="259"/>
      <c r="C3359" s="260">
        <v>6888</v>
      </c>
      <c r="E3359" s="239" t="s">
        <v>5340</v>
      </c>
      <c r="F3359" s="239"/>
      <c r="G3359" s="240">
        <v>10761</v>
      </c>
      <c r="M3359" s="261" t="s">
        <v>19817</v>
      </c>
      <c r="N3359" s="262">
        <v>6063.65</v>
      </c>
      <c r="P3359" s="243" t="s">
        <v>19750</v>
      </c>
      <c r="Q3359" s="244">
        <v>47712.85</v>
      </c>
      <c r="R3359" s="104"/>
      <c r="S3359" s="235" t="s">
        <v>34854</v>
      </c>
      <c r="T3359" s="236">
        <v>218</v>
      </c>
      <c r="V3359" s="266" t="s">
        <v>44634</v>
      </c>
      <c r="W3359" s="267">
        <v>6888</v>
      </c>
      <c r="Y3359" s="245" t="s">
        <v>10546</v>
      </c>
      <c r="Z3359" s="246">
        <v>16530.400000000001</v>
      </c>
    </row>
    <row r="3360" spans="1:26" ht="14.5" x14ac:dyDescent="0.35">
      <c r="A3360" s="259" t="s">
        <v>44092</v>
      </c>
      <c r="B3360" s="259"/>
      <c r="C3360" s="260">
        <v>36601</v>
      </c>
      <c r="E3360" s="239" t="s">
        <v>5230</v>
      </c>
      <c r="F3360" s="239"/>
      <c r="G3360" s="240">
        <v>33344.129999999997</v>
      </c>
      <c r="M3360" s="261" t="s">
        <v>19819</v>
      </c>
      <c r="N3360" s="262">
        <v>55305</v>
      </c>
      <c r="P3360" s="243" t="s">
        <v>19751</v>
      </c>
      <c r="Q3360" s="244">
        <v>45750</v>
      </c>
      <c r="R3360" s="104"/>
      <c r="S3360" s="235" t="s">
        <v>31075</v>
      </c>
      <c r="T3360" s="236">
        <v>390</v>
      </c>
      <c r="V3360" s="266" t="s">
        <v>44635</v>
      </c>
      <c r="W3360" s="267">
        <v>36601</v>
      </c>
      <c r="Y3360" s="245" t="s">
        <v>12975</v>
      </c>
      <c r="Z3360" s="246">
        <v>70800</v>
      </c>
    </row>
    <row r="3361" spans="1:26" ht="14.5" x14ac:dyDescent="0.35">
      <c r="A3361" s="259" t="s">
        <v>44093</v>
      </c>
      <c r="B3361" s="259"/>
      <c r="C3361" s="260">
        <v>38386</v>
      </c>
      <c r="E3361" s="239" t="s">
        <v>3642</v>
      </c>
      <c r="F3361" s="239"/>
      <c r="G3361" s="240">
        <v>452694.04</v>
      </c>
      <c r="M3361" s="261" t="s">
        <v>19820</v>
      </c>
      <c r="N3361" s="262">
        <v>6569.77</v>
      </c>
      <c r="P3361" s="243" t="s">
        <v>19752</v>
      </c>
      <c r="Q3361" s="244">
        <v>0.02</v>
      </c>
      <c r="R3361" s="104"/>
      <c r="S3361" s="235" t="s">
        <v>31076</v>
      </c>
      <c r="T3361" s="236">
        <v>2755</v>
      </c>
      <c r="V3361" s="266" t="s">
        <v>44636</v>
      </c>
      <c r="W3361" s="267">
        <v>38386</v>
      </c>
      <c r="Y3361" s="245" t="s">
        <v>13289</v>
      </c>
      <c r="Z3361" s="246">
        <v>1189381.33</v>
      </c>
    </row>
    <row r="3362" spans="1:26" ht="14.5" x14ac:dyDescent="0.35">
      <c r="A3362" s="259" t="s">
        <v>44094</v>
      </c>
      <c r="B3362" s="259"/>
      <c r="C3362" s="260">
        <v>45237</v>
      </c>
      <c r="E3362" s="239" t="s">
        <v>5344</v>
      </c>
      <c r="F3362" s="239"/>
      <c r="G3362" s="240">
        <v>12151.51</v>
      </c>
      <c r="M3362" s="261" t="s">
        <v>19821</v>
      </c>
      <c r="N3362" s="262">
        <v>19688.669999999998</v>
      </c>
      <c r="P3362" s="243" t="s">
        <v>19753</v>
      </c>
      <c r="Q3362" s="244">
        <v>73500.240000000005</v>
      </c>
      <c r="R3362" s="104"/>
      <c r="S3362" s="235" t="s">
        <v>34855</v>
      </c>
      <c r="T3362" s="236">
        <v>18888</v>
      </c>
      <c r="V3362" s="266" t="s">
        <v>44637</v>
      </c>
      <c r="W3362" s="267">
        <v>45237</v>
      </c>
      <c r="Y3362" s="245" t="s">
        <v>13999</v>
      </c>
      <c r="Z3362" s="246">
        <v>32461</v>
      </c>
    </row>
    <row r="3363" spans="1:26" ht="14.5" x14ac:dyDescent="0.35">
      <c r="A3363" s="259" t="s">
        <v>44095</v>
      </c>
      <c r="B3363" s="259"/>
      <c r="C3363" s="260">
        <v>15046.99</v>
      </c>
      <c r="E3363" s="239" t="s">
        <v>3643</v>
      </c>
      <c r="F3363" s="239"/>
      <c r="G3363" s="240">
        <v>18034.28</v>
      </c>
      <c r="M3363" s="261" t="s">
        <v>56079</v>
      </c>
      <c r="N3363" s="262">
        <v>507.2</v>
      </c>
      <c r="P3363" s="243" t="s">
        <v>15233</v>
      </c>
      <c r="Q3363" s="244">
        <v>187052.86</v>
      </c>
      <c r="R3363" s="104"/>
      <c r="S3363" s="235" t="s">
        <v>31093</v>
      </c>
      <c r="T3363" s="236">
        <v>18888</v>
      </c>
      <c r="V3363" s="266" t="s">
        <v>44638</v>
      </c>
      <c r="W3363" s="267">
        <v>15046.99</v>
      </c>
      <c r="Y3363" s="245" t="s">
        <v>10860</v>
      </c>
      <c r="Z3363" s="246">
        <v>3668576.55</v>
      </c>
    </row>
    <row r="3364" spans="1:26" ht="14.5" x14ac:dyDescent="0.35">
      <c r="A3364" s="259" t="s">
        <v>44096</v>
      </c>
      <c r="B3364" s="259"/>
      <c r="C3364" s="260">
        <v>607478</v>
      </c>
      <c r="E3364" s="239" t="s">
        <v>5348</v>
      </c>
      <c r="F3364" s="239"/>
      <c r="G3364" s="240">
        <v>2760</v>
      </c>
      <c r="M3364" s="261" t="s">
        <v>19822</v>
      </c>
      <c r="N3364" s="262">
        <v>1750</v>
      </c>
      <c r="P3364" s="243" t="s">
        <v>19754</v>
      </c>
      <c r="Q3364" s="244">
        <v>934365.78</v>
      </c>
      <c r="R3364" s="104"/>
      <c r="S3364" s="235" t="s">
        <v>34856</v>
      </c>
      <c r="T3364" s="236">
        <v>1850</v>
      </c>
      <c r="V3364" s="266" t="s">
        <v>44639</v>
      </c>
      <c r="W3364" s="267">
        <v>607478</v>
      </c>
      <c r="Y3364" s="245" t="s">
        <v>7674</v>
      </c>
      <c r="Z3364" s="246">
        <v>266365.98</v>
      </c>
    </row>
    <row r="3365" spans="1:26" ht="14.5" x14ac:dyDescent="0.35">
      <c r="A3365" s="259" t="s">
        <v>44097</v>
      </c>
      <c r="B3365" s="259"/>
      <c r="C3365" s="260">
        <v>32279</v>
      </c>
      <c r="E3365" s="239" t="s">
        <v>5350</v>
      </c>
      <c r="F3365" s="239"/>
      <c r="G3365" s="240">
        <v>37226</v>
      </c>
      <c r="M3365" s="261" t="s">
        <v>19823</v>
      </c>
      <c r="N3365" s="262">
        <v>3857.46</v>
      </c>
      <c r="P3365" s="243" t="s">
        <v>19755</v>
      </c>
      <c r="Q3365" s="244">
        <v>30241.22</v>
      </c>
      <c r="R3365" s="104"/>
      <c r="S3365" s="235" t="s">
        <v>34857</v>
      </c>
      <c r="T3365" s="236">
        <v>5905.34</v>
      </c>
      <c r="V3365" s="266" t="s">
        <v>44640</v>
      </c>
      <c r="W3365" s="267">
        <v>32279</v>
      </c>
      <c r="Y3365" s="245" t="s">
        <v>7852</v>
      </c>
      <c r="Z3365" s="246">
        <v>13985</v>
      </c>
    </row>
    <row r="3366" spans="1:26" ht="14.5" x14ac:dyDescent="0.35">
      <c r="A3366" s="259" t="s">
        <v>44098</v>
      </c>
      <c r="B3366" s="259"/>
      <c r="C3366" s="260">
        <v>2304676.02</v>
      </c>
      <c r="E3366" s="239" t="s">
        <v>5352</v>
      </c>
      <c r="F3366" s="239"/>
      <c r="G3366" s="240">
        <v>9666</v>
      </c>
      <c r="M3366" s="261" t="s">
        <v>19824</v>
      </c>
      <c r="N3366" s="262">
        <v>3328.23</v>
      </c>
      <c r="P3366" s="243" t="s">
        <v>19756</v>
      </c>
      <c r="Q3366" s="244">
        <v>497020.09</v>
      </c>
      <c r="R3366" s="104"/>
      <c r="S3366" s="235" t="s">
        <v>34858</v>
      </c>
      <c r="T3366" s="236">
        <v>5597.66</v>
      </c>
      <c r="V3366" s="266" t="s">
        <v>44641</v>
      </c>
      <c r="W3366" s="267">
        <v>2304676.02</v>
      </c>
      <c r="Y3366" s="245" t="s">
        <v>8073</v>
      </c>
      <c r="Z3366" s="246">
        <v>14770</v>
      </c>
    </row>
    <row r="3367" spans="1:26" ht="14.5" x14ac:dyDescent="0.35">
      <c r="A3367" s="259" t="s">
        <v>44099</v>
      </c>
      <c r="B3367" s="259"/>
      <c r="C3367" s="260">
        <v>115286</v>
      </c>
      <c r="E3367" s="239" t="s">
        <v>5231</v>
      </c>
      <c r="F3367" s="239"/>
      <c r="G3367" s="240">
        <v>70365.69</v>
      </c>
      <c r="M3367" s="261" t="s">
        <v>19825</v>
      </c>
      <c r="N3367" s="262">
        <v>987.33</v>
      </c>
      <c r="P3367" s="243" t="s">
        <v>19757</v>
      </c>
      <c r="Q3367" s="244">
        <v>29965.56</v>
      </c>
      <c r="R3367" s="104"/>
      <c r="S3367" s="235" t="s">
        <v>31107</v>
      </c>
      <c r="T3367" s="236">
        <v>1850</v>
      </c>
      <c r="V3367" s="266" t="s">
        <v>44642</v>
      </c>
      <c r="W3367" s="267">
        <v>115286</v>
      </c>
      <c r="Y3367" s="245" t="s">
        <v>8357</v>
      </c>
      <c r="Z3367" s="246">
        <v>149954.07999999999</v>
      </c>
    </row>
    <row r="3368" spans="1:26" ht="14.5" x14ac:dyDescent="0.35">
      <c r="A3368" s="259" t="s">
        <v>44100</v>
      </c>
      <c r="B3368" s="259"/>
      <c r="C3368" s="260">
        <v>97810</v>
      </c>
      <c r="E3368" s="239" t="s">
        <v>5356</v>
      </c>
      <c r="F3368" s="239"/>
      <c r="G3368" s="240">
        <v>16837</v>
      </c>
      <c r="M3368" s="261" t="s">
        <v>53049</v>
      </c>
      <c r="N3368" s="262">
        <v>-462.94</v>
      </c>
      <c r="P3368" s="243" t="s">
        <v>19758</v>
      </c>
      <c r="Q3368" s="244">
        <v>3500</v>
      </c>
      <c r="R3368" s="104"/>
      <c r="S3368" s="235" t="s">
        <v>31108</v>
      </c>
      <c r="T3368" s="236">
        <v>5905.34</v>
      </c>
      <c r="V3368" s="266" t="s">
        <v>44643</v>
      </c>
      <c r="W3368" s="267">
        <v>97810</v>
      </c>
      <c r="Y3368" s="245" t="s">
        <v>8515</v>
      </c>
      <c r="Z3368" s="246">
        <v>527312</v>
      </c>
    </row>
    <row r="3369" spans="1:26" ht="14.5" x14ac:dyDescent="0.35">
      <c r="A3369" s="259" t="s">
        <v>44101</v>
      </c>
      <c r="B3369" s="259"/>
      <c r="C3369" s="260">
        <v>4306</v>
      </c>
      <c r="E3369" s="239" t="s">
        <v>5359</v>
      </c>
      <c r="F3369" s="239"/>
      <c r="G3369" s="240">
        <v>23093</v>
      </c>
      <c r="M3369" s="261" t="s">
        <v>50051</v>
      </c>
      <c r="N3369" s="262">
        <v>225.72</v>
      </c>
      <c r="P3369" s="243" t="s">
        <v>19759</v>
      </c>
      <c r="Q3369" s="244">
        <v>650</v>
      </c>
      <c r="R3369" s="104"/>
      <c r="S3369" s="235" t="s">
        <v>31110</v>
      </c>
      <c r="T3369" s="236">
        <v>5597.66</v>
      </c>
      <c r="V3369" s="266" t="s">
        <v>44644</v>
      </c>
      <c r="W3369" s="267">
        <v>4306</v>
      </c>
      <c r="Y3369" s="245" t="s">
        <v>8760</v>
      </c>
      <c r="Z3369" s="246">
        <v>23725.11</v>
      </c>
    </row>
    <row r="3370" spans="1:26" ht="14.5" x14ac:dyDescent="0.35">
      <c r="A3370" s="259" t="s">
        <v>44102</v>
      </c>
      <c r="B3370" s="259"/>
      <c r="C3370" s="260">
        <v>39753</v>
      </c>
      <c r="E3370" s="239" t="s">
        <v>5362</v>
      </c>
      <c r="F3370" s="239"/>
      <c r="G3370" s="240">
        <v>6610.12</v>
      </c>
      <c r="M3370" s="261" t="s">
        <v>36717</v>
      </c>
      <c r="N3370" s="262">
        <v>33749.9</v>
      </c>
      <c r="P3370" s="243" t="s">
        <v>19760</v>
      </c>
      <c r="Q3370" s="244">
        <v>3024</v>
      </c>
      <c r="R3370" s="104"/>
      <c r="S3370" s="235" t="s">
        <v>34859</v>
      </c>
      <c r="T3370" s="236">
        <v>12478.43</v>
      </c>
      <c r="V3370" s="266" t="s">
        <v>44645</v>
      </c>
      <c r="W3370" s="267">
        <v>39753</v>
      </c>
      <c r="Y3370" s="245" t="s">
        <v>9003</v>
      </c>
      <c r="Z3370" s="246">
        <v>31614.62</v>
      </c>
    </row>
    <row r="3371" spans="1:26" ht="14.5" x14ac:dyDescent="0.35">
      <c r="A3371" s="259" t="s">
        <v>44103</v>
      </c>
      <c r="B3371" s="259"/>
      <c r="C3371" s="260">
        <v>135513</v>
      </c>
      <c r="E3371" s="239" t="s">
        <v>5364</v>
      </c>
      <c r="F3371" s="239"/>
      <c r="G3371" s="240">
        <v>9199</v>
      </c>
      <c r="M3371" s="261" t="s">
        <v>43009</v>
      </c>
      <c r="N3371" s="262">
        <v>1750</v>
      </c>
      <c r="P3371" s="243" t="s">
        <v>19761</v>
      </c>
      <c r="Q3371" s="244">
        <v>2841.06</v>
      </c>
      <c r="R3371" s="104"/>
      <c r="S3371" s="235" t="s">
        <v>34860</v>
      </c>
      <c r="T3371" s="236">
        <v>-399.43</v>
      </c>
      <c r="V3371" s="266" t="s">
        <v>44646</v>
      </c>
      <c r="W3371" s="267">
        <v>135513</v>
      </c>
      <c r="Y3371" s="245" t="s">
        <v>9284</v>
      </c>
      <c r="Z3371" s="246">
        <v>117989.21</v>
      </c>
    </row>
    <row r="3372" spans="1:26" ht="14.5" x14ac:dyDescent="0.35">
      <c r="A3372" s="259" t="s">
        <v>44104</v>
      </c>
      <c r="B3372" s="259"/>
      <c r="C3372" s="260">
        <v>105927.6</v>
      </c>
      <c r="E3372" s="239" t="s">
        <v>5366</v>
      </c>
      <c r="F3372" s="239"/>
      <c r="G3372" s="240">
        <v>8637</v>
      </c>
      <c r="M3372" s="261" t="s">
        <v>36718</v>
      </c>
      <c r="N3372" s="262">
        <v>2526.33</v>
      </c>
      <c r="P3372" s="243" t="s">
        <v>19762</v>
      </c>
      <c r="Q3372" s="244">
        <v>8051.88</v>
      </c>
      <c r="R3372" s="104"/>
      <c r="S3372" s="235" t="s">
        <v>31133</v>
      </c>
      <c r="T3372" s="236">
        <v>12478.43</v>
      </c>
      <c r="V3372" s="266" t="s">
        <v>44647</v>
      </c>
      <c r="W3372" s="267">
        <v>105927.6</v>
      </c>
      <c r="Y3372" s="245" t="s">
        <v>9454</v>
      </c>
      <c r="Z3372" s="246">
        <v>342211.34</v>
      </c>
    </row>
    <row r="3373" spans="1:26" ht="14.5" x14ac:dyDescent="0.35">
      <c r="A3373" s="259" t="s">
        <v>44105</v>
      </c>
      <c r="B3373" s="259"/>
      <c r="C3373" s="260">
        <v>465653</v>
      </c>
      <c r="E3373" s="239" t="s">
        <v>5367</v>
      </c>
      <c r="F3373" s="239"/>
      <c r="G3373" s="240">
        <v>8837.25</v>
      </c>
      <c r="M3373" s="261" t="s">
        <v>36719</v>
      </c>
      <c r="N3373" s="262">
        <v>8151.9</v>
      </c>
      <c r="P3373" s="243" t="s">
        <v>19763</v>
      </c>
      <c r="Q3373" s="244">
        <v>6651.37</v>
      </c>
      <c r="R3373" s="104"/>
      <c r="S3373" s="235" t="s">
        <v>31134</v>
      </c>
      <c r="T3373" s="236">
        <v>-399.43</v>
      </c>
      <c r="V3373" s="266" t="s">
        <v>44648</v>
      </c>
      <c r="W3373" s="267">
        <v>465653</v>
      </c>
      <c r="Y3373" s="245" t="s">
        <v>9665</v>
      </c>
      <c r="Z3373" s="246">
        <v>13878.72</v>
      </c>
    </row>
    <row r="3374" spans="1:26" ht="14.5" x14ac:dyDescent="0.35">
      <c r="A3374" s="259" t="s">
        <v>44106</v>
      </c>
      <c r="B3374" s="259"/>
      <c r="C3374" s="260">
        <v>90610</v>
      </c>
      <c r="E3374" s="239" t="s">
        <v>5232</v>
      </c>
      <c r="F3374" s="239"/>
      <c r="G3374" s="240">
        <v>11599.16</v>
      </c>
      <c r="M3374" s="261" t="s">
        <v>36720</v>
      </c>
      <c r="N3374" s="262">
        <v>5975</v>
      </c>
      <c r="P3374" s="243" t="s">
        <v>19764</v>
      </c>
      <c r="Q3374" s="244">
        <v>10211.709999999999</v>
      </c>
      <c r="R3374" s="104"/>
      <c r="S3374" s="235" t="s">
        <v>34861</v>
      </c>
      <c r="T3374" s="236">
        <v>429</v>
      </c>
      <c r="V3374" s="266" t="s">
        <v>44649</v>
      </c>
      <c r="W3374" s="267">
        <v>90610</v>
      </c>
      <c r="Y3374" s="245" t="s">
        <v>9954</v>
      </c>
      <c r="Z3374" s="246">
        <v>205850.63</v>
      </c>
    </row>
    <row r="3375" spans="1:26" ht="14.5" x14ac:dyDescent="0.35">
      <c r="A3375" s="259" t="s">
        <v>44107</v>
      </c>
      <c r="B3375" s="259"/>
      <c r="C3375" s="260">
        <v>49519</v>
      </c>
      <c r="E3375" s="239" t="s">
        <v>5369</v>
      </c>
      <c r="F3375" s="239"/>
      <c r="G3375" s="240">
        <v>10993</v>
      </c>
      <c r="M3375" s="261" t="s">
        <v>56080</v>
      </c>
      <c r="N3375" s="262">
        <v>1489.65</v>
      </c>
      <c r="P3375" s="243" t="s">
        <v>19765</v>
      </c>
      <c r="Q3375" s="244">
        <v>14850</v>
      </c>
      <c r="R3375" s="104"/>
      <c r="S3375" s="235" t="s">
        <v>34862</v>
      </c>
      <c r="T3375" s="236">
        <v>1954.88</v>
      </c>
      <c r="V3375" s="266" t="s">
        <v>44650</v>
      </c>
      <c r="W3375" s="267">
        <v>49519</v>
      </c>
      <c r="Y3375" s="245" t="s">
        <v>10265</v>
      </c>
      <c r="Z3375" s="246">
        <v>1286976.74</v>
      </c>
    </row>
    <row r="3376" spans="1:26" ht="14.5" x14ac:dyDescent="0.35">
      <c r="A3376" s="259" t="s">
        <v>44108</v>
      </c>
      <c r="B3376" s="259"/>
      <c r="C3376" s="260">
        <v>221589</v>
      </c>
      <c r="E3376" s="239" t="s">
        <v>5370</v>
      </c>
      <c r="F3376" s="239"/>
      <c r="G3376" s="240">
        <v>3192.37</v>
      </c>
      <c r="M3376" s="261" t="s">
        <v>19828</v>
      </c>
      <c r="N3376" s="262">
        <v>5116.95</v>
      </c>
      <c r="P3376" s="243" t="s">
        <v>19766</v>
      </c>
      <c r="Q3376" s="244">
        <v>4196.95</v>
      </c>
      <c r="R3376" s="104"/>
      <c r="S3376" s="235" t="s">
        <v>31152</v>
      </c>
      <c r="T3376" s="236">
        <v>429</v>
      </c>
      <c r="V3376" s="266" t="s">
        <v>44651</v>
      </c>
      <c r="W3376" s="267">
        <v>221589</v>
      </c>
      <c r="Y3376" s="245" t="s">
        <v>10547</v>
      </c>
      <c r="Z3376" s="246">
        <v>5683.38</v>
      </c>
    </row>
    <row r="3377" spans="1:26" ht="14.5" x14ac:dyDescent="0.35">
      <c r="A3377" s="259" t="s">
        <v>44109</v>
      </c>
      <c r="B3377" s="259"/>
      <c r="C3377" s="260">
        <v>4713723</v>
      </c>
      <c r="E3377" s="239" t="s">
        <v>5233</v>
      </c>
      <c r="F3377" s="239"/>
      <c r="G3377" s="240">
        <v>299556.34000000003</v>
      </c>
      <c r="M3377" s="261" t="s">
        <v>19829</v>
      </c>
      <c r="N3377" s="262">
        <v>391.46</v>
      </c>
      <c r="P3377" s="243" t="s">
        <v>19767</v>
      </c>
      <c r="Q3377" s="244">
        <v>550</v>
      </c>
      <c r="R3377" s="104"/>
      <c r="S3377" s="235" t="s">
        <v>31154</v>
      </c>
      <c r="T3377" s="236">
        <v>1954.88</v>
      </c>
      <c r="V3377" s="266" t="s">
        <v>44652</v>
      </c>
      <c r="W3377" s="267">
        <v>4713723</v>
      </c>
      <c r="Y3377" s="245" t="s">
        <v>12976</v>
      </c>
      <c r="Z3377" s="246">
        <v>10811.55</v>
      </c>
    </row>
    <row r="3378" spans="1:26" ht="14.5" x14ac:dyDescent="0.35">
      <c r="A3378" s="259" t="s">
        <v>44110</v>
      </c>
      <c r="B3378" s="259"/>
      <c r="C3378" s="260">
        <v>24759.5</v>
      </c>
      <c r="E3378" s="239" t="s">
        <v>5371</v>
      </c>
      <c r="F3378" s="239"/>
      <c r="G3378" s="240">
        <v>8735.7999999999993</v>
      </c>
      <c r="M3378" s="261" t="s">
        <v>56081</v>
      </c>
      <c r="N3378" s="262">
        <v>191.81</v>
      </c>
      <c r="P3378" s="243" t="s">
        <v>19768</v>
      </c>
      <c r="Q3378" s="244">
        <v>145836.26999999999</v>
      </c>
      <c r="R3378" s="104"/>
      <c r="S3378" s="235" t="s">
        <v>34863</v>
      </c>
      <c r="T3378" s="236">
        <v>8268</v>
      </c>
      <c r="V3378" s="266" t="s">
        <v>44653</v>
      </c>
      <c r="W3378" s="267">
        <v>24759.5</v>
      </c>
      <c r="Y3378" s="245" t="s">
        <v>13290</v>
      </c>
      <c r="Z3378" s="246">
        <v>891188.04</v>
      </c>
    </row>
    <row r="3379" spans="1:26" ht="14.5" x14ac:dyDescent="0.35">
      <c r="A3379" s="259" t="s">
        <v>44111</v>
      </c>
      <c r="B3379" s="259"/>
      <c r="C3379" s="260">
        <v>31233</v>
      </c>
      <c r="E3379" s="239" t="s">
        <v>5372</v>
      </c>
      <c r="F3379" s="239"/>
      <c r="G3379" s="240">
        <v>14803</v>
      </c>
      <c r="M3379" s="261" t="s">
        <v>19830</v>
      </c>
      <c r="N3379" s="262">
        <v>162.11000000000001</v>
      </c>
      <c r="P3379" s="243" t="s">
        <v>19769</v>
      </c>
      <c r="Q3379" s="244">
        <v>1051.8800000000001</v>
      </c>
      <c r="R3379" s="104"/>
      <c r="S3379" s="235" t="s">
        <v>34864</v>
      </c>
      <c r="T3379" s="236">
        <v>8268</v>
      </c>
      <c r="V3379" s="266" t="s">
        <v>44654</v>
      </c>
      <c r="W3379" s="267">
        <v>31233</v>
      </c>
      <c r="Y3379" s="245" t="s">
        <v>14000</v>
      </c>
      <c r="Z3379" s="246">
        <v>4173</v>
      </c>
    </row>
    <row r="3380" spans="1:26" ht="14.5" x14ac:dyDescent="0.35">
      <c r="A3380" s="259" t="s">
        <v>44112</v>
      </c>
      <c r="B3380" s="259"/>
      <c r="C3380" s="260">
        <v>59235</v>
      </c>
      <c r="E3380" s="239" t="s">
        <v>5235</v>
      </c>
      <c r="F3380" s="239"/>
      <c r="G3380" s="240">
        <v>114562.05</v>
      </c>
      <c r="M3380" s="261" t="s">
        <v>19831</v>
      </c>
      <c r="N3380" s="262">
        <v>9000</v>
      </c>
      <c r="P3380" s="243" t="s">
        <v>19770</v>
      </c>
      <c r="Q3380" s="244">
        <v>639.05999999999995</v>
      </c>
      <c r="R3380" s="104"/>
      <c r="S3380" s="235" t="s">
        <v>34865</v>
      </c>
      <c r="T3380" s="236">
        <v>17927</v>
      </c>
      <c r="V3380" s="266" t="s">
        <v>44655</v>
      </c>
      <c r="W3380" s="267">
        <v>59235</v>
      </c>
      <c r="Y3380" s="245" t="s">
        <v>10861</v>
      </c>
      <c r="Z3380" s="246">
        <v>3906489.4</v>
      </c>
    </row>
    <row r="3381" spans="1:26" ht="14.5" x14ac:dyDescent="0.35">
      <c r="A3381" s="259" t="s">
        <v>44113</v>
      </c>
      <c r="B3381" s="259"/>
      <c r="C3381" s="260">
        <v>88579</v>
      </c>
      <c r="E3381" s="239" t="s">
        <v>5375</v>
      </c>
      <c r="F3381" s="239"/>
      <c r="G3381" s="240">
        <v>7147</v>
      </c>
      <c r="M3381" s="261" t="s">
        <v>36721</v>
      </c>
      <c r="N3381" s="262">
        <v>447167.85</v>
      </c>
      <c r="P3381" s="243" t="s">
        <v>19771</v>
      </c>
      <c r="Q3381" s="244">
        <v>364.52</v>
      </c>
      <c r="R3381" s="104"/>
      <c r="S3381" s="235" t="s">
        <v>31199</v>
      </c>
      <c r="T3381" s="236">
        <v>17927</v>
      </c>
      <c r="V3381" s="266" t="s">
        <v>44656</v>
      </c>
      <c r="W3381" s="267">
        <v>88579</v>
      </c>
      <c r="Y3381" s="245" t="s">
        <v>7675</v>
      </c>
      <c r="Z3381" s="246">
        <v>32627</v>
      </c>
    </row>
    <row r="3382" spans="1:26" ht="14.5" x14ac:dyDescent="0.35">
      <c r="A3382" s="259" t="s">
        <v>44114</v>
      </c>
      <c r="B3382" s="259"/>
      <c r="C3382" s="260">
        <v>66743</v>
      </c>
      <c r="E3382" s="239" t="s">
        <v>5380</v>
      </c>
      <c r="F3382" s="239"/>
      <c r="G3382" s="240">
        <v>9666</v>
      </c>
      <c r="M3382" s="261" t="s">
        <v>19832</v>
      </c>
      <c r="N3382" s="262">
        <v>10875</v>
      </c>
      <c r="P3382" s="243" t="s">
        <v>19772</v>
      </c>
      <c r="Q3382" s="244">
        <v>356.56</v>
      </c>
      <c r="R3382" s="104"/>
      <c r="S3382" s="235" t="s">
        <v>34866</v>
      </c>
      <c r="T3382" s="236">
        <v>7200</v>
      </c>
      <c r="V3382" s="266" t="s">
        <v>44657</v>
      </c>
      <c r="W3382" s="267">
        <v>66743</v>
      </c>
      <c r="Y3382" s="245" t="s">
        <v>7853</v>
      </c>
      <c r="Z3382" s="246">
        <v>8673</v>
      </c>
    </row>
    <row r="3383" spans="1:26" ht="14.5" x14ac:dyDescent="0.35">
      <c r="A3383" s="259" t="s">
        <v>44116</v>
      </c>
      <c r="B3383" s="259"/>
      <c r="C3383" s="260">
        <v>24759.5</v>
      </c>
      <c r="E3383" s="239" t="s">
        <v>5381</v>
      </c>
      <c r="F3383" s="239"/>
      <c r="G3383" s="240">
        <v>7732.5</v>
      </c>
      <c r="M3383" s="261" t="s">
        <v>50052</v>
      </c>
      <c r="N3383" s="262">
        <v>6686.95</v>
      </c>
      <c r="P3383" s="243" t="s">
        <v>19773</v>
      </c>
      <c r="Q3383" s="244">
        <v>294.39999999999998</v>
      </c>
      <c r="R3383" s="104"/>
      <c r="S3383" s="235" t="s">
        <v>34867</v>
      </c>
      <c r="T3383" s="236">
        <v>220</v>
      </c>
      <c r="V3383" s="266" t="s">
        <v>44659</v>
      </c>
      <c r="W3383" s="267">
        <v>24759.5</v>
      </c>
      <c r="Y3383" s="245" t="s">
        <v>8074</v>
      </c>
      <c r="Z3383" s="246">
        <v>2303</v>
      </c>
    </row>
    <row r="3384" spans="1:26" ht="14.5" x14ac:dyDescent="0.35">
      <c r="A3384" s="259" t="s">
        <v>44117</v>
      </c>
      <c r="B3384" s="259"/>
      <c r="C3384" s="260">
        <v>26925</v>
      </c>
      <c r="E3384" s="239" t="s">
        <v>5383</v>
      </c>
      <c r="F3384" s="239"/>
      <c r="G3384" s="240">
        <v>9666</v>
      </c>
      <c r="M3384" s="261" t="s">
        <v>19833</v>
      </c>
      <c r="N3384" s="262">
        <v>22125</v>
      </c>
      <c r="P3384" s="243" t="s">
        <v>19774</v>
      </c>
      <c r="Q3384" s="244">
        <v>97.55</v>
      </c>
      <c r="R3384" s="104"/>
      <c r="S3384" s="235" t="s">
        <v>34868</v>
      </c>
      <c r="T3384" s="236">
        <v>6512.16</v>
      </c>
      <c r="V3384" s="266" t="s">
        <v>44660</v>
      </c>
      <c r="W3384" s="267">
        <v>26925</v>
      </c>
      <c r="Y3384" s="245" t="s">
        <v>8358</v>
      </c>
      <c r="Z3384" s="246">
        <v>63562.45</v>
      </c>
    </row>
    <row r="3385" spans="1:26" ht="14.5" x14ac:dyDescent="0.35">
      <c r="A3385" s="259" t="s">
        <v>44118</v>
      </c>
      <c r="B3385" s="259"/>
      <c r="C3385" s="260">
        <v>15071</v>
      </c>
      <c r="E3385" s="239" t="s">
        <v>3644</v>
      </c>
      <c r="F3385" s="239"/>
      <c r="G3385" s="240">
        <v>20385</v>
      </c>
      <c r="M3385" s="261" t="s">
        <v>19834</v>
      </c>
      <c r="N3385" s="262">
        <v>3000</v>
      </c>
      <c r="P3385" s="243" t="s">
        <v>19775</v>
      </c>
      <c r="Q3385" s="244">
        <v>42254.33</v>
      </c>
      <c r="R3385" s="104"/>
      <c r="S3385" s="235" t="s">
        <v>34869</v>
      </c>
      <c r="T3385" s="236">
        <v>3066.84</v>
      </c>
      <c r="V3385" s="266" t="s">
        <v>44661</v>
      </c>
      <c r="W3385" s="267">
        <v>15071</v>
      </c>
      <c r="Y3385" s="245" t="s">
        <v>8516</v>
      </c>
      <c r="Z3385" s="246">
        <v>55463.44</v>
      </c>
    </row>
    <row r="3386" spans="1:26" ht="14.5" x14ac:dyDescent="0.35">
      <c r="A3386" s="259" t="s">
        <v>44119</v>
      </c>
      <c r="B3386" s="259"/>
      <c r="C3386" s="260">
        <v>21540</v>
      </c>
      <c r="E3386" s="239" t="s">
        <v>5385</v>
      </c>
      <c r="F3386" s="239"/>
      <c r="G3386" s="240">
        <v>11744.78</v>
      </c>
      <c r="M3386" s="261" t="s">
        <v>19835</v>
      </c>
      <c r="N3386" s="262">
        <v>149638.15</v>
      </c>
      <c r="P3386" s="243" t="s">
        <v>19776</v>
      </c>
      <c r="Q3386" s="244">
        <v>99.01</v>
      </c>
      <c r="R3386" s="104"/>
      <c r="S3386" s="235" t="s">
        <v>34870</v>
      </c>
      <c r="T3386" s="236">
        <v>7200</v>
      </c>
      <c r="V3386" s="266" t="s">
        <v>44662</v>
      </c>
      <c r="W3386" s="267">
        <v>21540</v>
      </c>
      <c r="Y3386" s="245" t="s">
        <v>9285</v>
      </c>
      <c r="Z3386" s="246">
        <v>23504</v>
      </c>
    </row>
    <row r="3387" spans="1:26" ht="14.5" x14ac:dyDescent="0.35">
      <c r="A3387" s="259" t="s">
        <v>44120</v>
      </c>
      <c r="B3387" s="259"/>
      <c r="C3387" s="260">
        <v>24138.880000000001</v>
      </c>
      <c r="E3387" s="239" t="s">
        <v>3645</v>
      </c>
      <c r="F3387" s="239"/>
      <c r="G3387" s="240">
        <v>129903.75</v>
      </c>
      <c r="M3387" s="261" t="s">
        <v>19836</v>
      </c>
      <c r="N3387" s="262">
        <v>3571</v>
      </c>
      <c r="P3387" s="243" t="s">
        <v>19777</v>
      </c>
      <c r="Q3387" s="244">
        <v>156.02000000000001</v>
      </c>
      <c r="R3387" s="104"/>
      <c r="S3387" s="235" t="s">
        <v>34871</v>
      </c>
      <c r="T3387" s="236">
        <v>220</v>
      </c>
      <c r="V3387" s="266" t="s">
        <v>44663</v>
      </c>
      <c r="W3387" s="267">
        <v>24138.880000000001</v>
      </c>
      <c r="Y3387" s="245" t="s">
        <v>9455</v>
      </c>
      <c r="Z3387" s="246">
        <v>41150</v>
      </c>
    </row>
    <row r="3388" spans="1:26" ht="14.5" x14ac:dyDescent="0.35">
      <c r="A3388" s="259" t="s">
        <v>44121</v>
      </c>
      <c r="B3388" s="259"/>
      <c r="C3388" s="260">
        <v>18249.46</v>
      </c>
      <c r="E3388" s="239" t="s">
        <v>3646</v>
      </c>
      <c r="F3388" s="239"/>
      <c r="G3388" s="240">
        <v>40270.720000000001</v>
      </c>
      <c r="M3388" s="261" t="s">
        <v>35240</v>
      </c>
      <c r="N3388" s="262">
        <v>48995.88</v>
      </c>
      <c r="P3388" s="243" t="s">
        <v>19778</v>
      </c>
      <c r="Q3388" s="244">
        <v>856.97</v>
      </c>
      <c r="R3388" s="104"/>
      <c r="S3388" s="235" t="s">
        <v>31252</v>
      </c>
      <c r="T3388" s="236">
        <v>6512.16</v>
      </c>
      <c r="V3388" s="266" t="s">
        <v>44664</v>
      </c>
      <c r="W3388" s="267">
        <v>18249.46</v>
      </c>
      <c r="Y3388" s="245" t="s">
        <v>9666</v>
      </c>
      <c r="Z3388" s="246">
        <v>2412</v>
      </c>
    </row>
    <row r="3389" spans="1:26" ht="14.5" x14ac:dyDescent="0.35">
      <c r="A3389" s="259" t="s">
        <v>44122</v>
      </c>
      <c r="B3389" s="259"/>
      <c r="C3389" s="260">
        <v>16147.5</v>
      </c>
      <c r="E3389" s="239" t="s">
        <v>3647</v>
      </c>
      <c r="F3389" s="239"/>
      <c r="G3389" s="240">
        <v>87197.95</v>
      </c>
      <c r="M3389" s="261" t="s">
        <v>38083</v>
      </c>
      <c r="N3389" s="262">
        <v>12728.54</v>
      </c>
      <c r="P3389" s="243" t="s">
        <v>19779</v>
      </c>
      <c r="Q3389" s="244">
        <v>73018.16</v>
      </c>
      <c r="R3389" s="104"/>
      <c r="S3389" s="235" t="s">
        <v>31253</v>
      </c>
      <c r="T3389" s="236">
        <v>3066.84</v>
      </c>
      <c r="V3389" s="266" t="s">
        <v>44665</v>
      </c>
      <c r="W3389" s="267">
        <v>16147.5</v>
      </c>
      <c r="Y3389" s="245" t="s">
        <v>10053</v>
      </c>
      <c r="Z3389" s="246">
        <v>2915.75</v>
      </c>
    </row>
    <row r="3390" spans="1:26" ht="14.5" x14ac:dyDescent="0.35">
      <c r="A3390" s="259" t="s">
        <v>44123</v>
      </c>
      <c r="B3390" s="259"/>
      <c r="C3390" s="260">
        <v>131797.51</v>
      </c>
      <c r="E3390" s="239" t="s">
        <v>3648</v>
      </c>
      <c r="F3390" s="239"/>
      <c r="G3390" s="240">
        <v>64668.09</v>
      </c>
      <c r="M3390" s="261" t="s">
        <v>41741</v>
      </c>
      <c r="N3390" s="262">
        <v>410.19</v>
      </c>
      <c r="P3390" s="243" t="s">
        <v>19780</v>
      </c>
      <c r="Q3390" s="244">
        <v>8621.7000000000007</v>
      </c>
      <c r="R3390" s="104"/>
      <c r="S3390" s="235" t="s">
        <v>16354</v>
      </c>
      <c r="T3390" s="236">
        <v>15042.15</v>
      </c>
      <c r="V3390" s="266" t="s">
        <v>44666</v>
      </c>
      <c r="W3390" s="267">
        <v>131797.51</v>
      </c>
      <c r="Y3390" s="245" t="s">
        <v>10266</v>
      </c>
      <c r="Z3390" s="246">
        <v>152197.45000000001</v>
      </c>
    </row>
    <row r="3391" spans="1:26" ht="14.5" x14ac:dyDescent="0.35">
      <c r="A3391" s="259" t="s">
        <v>44124</v>
      </c>
      <c r="B3391" s="259"/>
      <c r="C3391" s="260">
        <v>193611</v>
      </c>
      <c r="E3391" s="239" t="s">
        <v>5242</v>
      </c>
      <c r="F3391" s="239"/>
      <c r="G3391" s="240">
        <v>33354</v>
      </c>
      <c r="M3391" s="261" t="s">
        <v>19837</v>
      </c>
      <c r="N3391" s="262">
        <v>5300</v>
      </c>
      <c r="P3391" s="243" t="s">
        <v>19781</v>
      </c>
      <c r="Q3391" s="244">
        <v>21041.47</v>
      </c>
      <c r="R3391" s="104"/>
      <c r="S3391" s="235" t="s">
        <v>16355</v>
      </c>
      <c r="T3391" s="236">
        <v>26743.5</v>
      </c>
      <c r="V3391" s="266" t="s">
        <v>44667</v>
      </c>
      <c r="W3391" s="267">
        <v>193611</v>
      </c>
      <c r="Y3391" s="245" t="s">
        <v>10480</v>
      </c>
      <c r="Z3391" s="246">
        <v>6532.56</v>
      </c>
    </row>
    <row r="3392" spans="1:26" ht="14.5" x14ac:dyDescent="0.35">
      <c r="A3392" s="259" t="s">
        <v>44125</v>
      </c>
      <c r="B3392" s="259"/>
      <c r="C3392" s="260">
        <v>45234</v>
      </c>
      <c r="E3392" s="239" t="s">
        <v>5243</v>
      </c>
      <c r="F3392" s="239"/>
      <c r="G3392" s="240">
        <v>17741.07</v>
      </c>
      <c r="M3392" s="261" t="s">
        <v>35241</v>
      </c>
      <c r="N3392" s="262">
        <v>12137.31</v>
      </c>
      <c r="P3392" s="243" t="s">
        <v>19782</v>
      </c>
      <c r="Q3392" s="244">
        <v>27880.83</v>
      </c>
      <c r="R3392" s="104"/>
      <c r="S3392" s="235" t="s">
        <v>16356</v>
      </c>
      <c r="T3392" s="236">
        <v>8566.68</v>
      </c>
      <c r="V3392" s="266" t="s">
        <v>44668</v>
      </c>
      <c r="W3392" s="267">
        <v>45234</v>
      </c>
      <c r="Y3392" s="245" t="s">
        <v>13692</v>
      </c>
      <c r="Z3392" s="246">
        <v>57982.66</v>
      </c>
    </row>
    <row r="3393" spans="1:26" ht="14.5" x14ac:dyDescent="0.35">
      <c r="A3393" s="259" t="s">
        <v>44126</v>
      </c>
      <c r="B3393" s="259"/>
      <c r="C3393" s="260">
        <v>39366</v>
      </c>
      <c r="E3393" s="239" t="s">
        <v>5244</v>
      </c>
      <c r="F3393" s="239"/>
      <c r="G3393" s="240">
        <v>74472.22</v>
      </c>
      <c r="M3393" s="261" t="s">
        <v>19838</v>
      </c>
      <c r="N3393" s="262">
        <v>2199.75</v>
      </c>
      <c r="P3393" s="243" t="s">
        <v>19783</v>
      </c>
      <c r="Q3393" s="244">
        <v>6904.61</v>
      </c>
      <c r="R3393" s="104"/>
      <c r="S3393" s="235" t="s">
        <v>16357</v>
      </c>
      <c r="T3393" s="236">
        <v>78121.67</v>
      </c>
      <c r="V3393" s="266" t="s">
        <v>44669</v>
      </c>
      <c r="W3393" s="267">
        <v>39366</v>
      </c>
      <c r="Y3393" s="245" t="s">
        <v>10862</v>
      </c>
      <c r="Z3393" s="246">
        <v>449323.31</v>
      </c>
    </row>
    <row r="3394" spans="1:26" ht="14.5" x14ac:dyDescent="0.35">
      <c r="A3394" s="259" t="s">
        <v>44127</v>
      </c>
      <c r="B3394" s="259"/>
      <c r="C3394" s="260">
        <v>29527</v>
      </c>
      <c r="E3394" s="239" t="s">
        <v>5247</v>
      </c>
      <c r="F3394" s="239"/>
      <c r="G3394" s="240">
        <v>31974.7</v>
      </c>
      <c r="M3394" s="261" t="s">
        <v>19839</v>
      </c>
      <c r="N3394" s="262">
        <v>4301.5200000000004</v>
      </c>
      <c r="P3394" s="243" t="s">
        <v>19784</v>
      </c>
      <c r="Q3394" s="244">
        <v>38589.51</v>
      </c>
      <c r="R3394" s="104"/>
      <c r="S3394" s="235" t="s">
        <v>34872</v>
      </c>
      <c r="T3394" s="236">
        <v>69425</v>
      </c>
      <c r="V3394" s="266" t="s">
        <v>44670</v>
      </c>
      <c r="W3394" s="267">
        <v>29527</v>
      </c>
      <c r="Y3394" s="245" t="s">
        <v>7676</v>
      </c>
      <c r="Z3394" s="246">
        <v>77724.75</v>
      </c>
    </row>
    <row r="3395" spans="1:26" ht="14.5" x14ac:dyDescent="0.35">
      <c r="A3395" s="259" t="s">
        <v>44128</v>
      </c>
      <c r="B3395" s="259"/>
      <c r="C3395" s="260">
        <v>1172561.33</v>
      </c>
      <c r="E3395" s="239" t="s">
        <v>5389</v>
      </c>
      <c r="F3395" s="239"/>
      <c r="G3395" s="240">
        <v>966</v>
      </c>
      <c r="M3395" s="261" t="s">
        <v>19840</v>
      </c>
      <c r="N3395" s="262">
        <v>15394.44</v>
      </c>
      <c r="P3395" s="243" t="s">
        <v>19785</v>
      </c>
      <c r="Q3395" s="244">
        <v>5585</v>
      </c>
      <c r="R3395" s="104"/>
      <c r="S3395" s="235" t="s">
        <v>16358</v>
      </c>
      <c r="T3395" s="236">
        <v>109368.78</v>
      </c>
      <c r="V3395" s="266" t="s">
        <v>44671</v>
      </c>
      <c r="W3395" s="267">
        <v>1172561.33</v>
      </c>
      <c r="Y3395" s="245" t="s">
        <v>7854</v>
      </c>
      <c r="Z3395" s="246">
        <v>10802</v>
      </c>
    </row>
    <row r="3396" spans="1:26" ht="14.5" x14ac:dyDescent="0.35">
      <c r="A3396" s="259" t="s">
        <v>44129</v>
      </c>
      <c r="B3396" s="259"/>
      <c r="C3396" s="260">
        <v>7535.5</v>
      </c>
      <c r="E3396" s="239" t="s">
        <v>3649</v>
      </c>
      <c r="F3396" s="239"/>
      <c r="G3396" s="240">
        <v>42090.23</v>
      </c>
      <c r="M3396" s="261" t="s">
        <v>43010</v>
      </c>
      <c r="N3396" s="262">
        <v>667231.80000000005</v>
      </c>
      <c r="P3396" s="243" t="s">
        <v>19786</v>
      </c>
      <c r="Q3396" s="244">
        <v>9832.48</v>
      </c>
      <c r="R3396" s="104"/>
      <c r="S3396" s="235" t="s">
        <v>16359</v>
      </c>
      <c r="T3396" s="236">
        <v>15042.15</v>
      </c>
      <c r="V3396" s="266" t="s">
        <v>44672</v>
      </c>
      <c r="W3396" s="267">
        <v>7535.5</v>
      </c>
      <c r="Y3396" s="245" t="s">
        <v>8075</v>
      </c>
      <c r="Z3396" s="246">
        <v>3159.11</v>
      </c>
    </row>
    <row r="3397" spans="1:26" ht="14.5" x14ac:dyDescent="0.35">
      <c r="A3397" s="259" t="s">
        <v>44130</v>
      </c>
      <c r="B3397" s="259"/>
      <c r="C3397" s="260">
        <v>10770</v>
      </c>
      <c r="E3397" s="239" t="s">
        <v>5390</v>
      </c>
      <c r="F3397" s="239"/>
      <c r="G3397" s="240">
        <v>15340.12</v>
      </c>
      <c r="M3397" s="261" t="s">
        <v>43011</v>
      </c>
      <c r="N3397" s="262">
        <v>472.89</v>
      </c>
      <c r="P3397" s="243" t="s">
        <v>19787</v>
      </c>
      <c r="Q3397" s="244">
        <v>24377.13</v>
      </c>
      <c r="R3397" s="104"/>
      <c r="S3397" s="235" t="s">
        <v>16360</v>
      </c>
      <c r="T3397" s="236">
        <v>26743.5</v>
      </c>
      <c r="V3397" s="266" t="s">
        <v>44673</v>
      </c>
      <c r="W3397" s="267">
        <v>10770</v>
      </c>
      <c r="Y3397" s="245" t="s">
        <v>8359</v>
      </c>
      <c r="Z3397" s="246">
        <v>32476</v>
      </c>
    </row>
    <row r="3398" spans="1:26" ht="14.5" x14ac:dyDescent="0.35">
      <c r="A3398" s="259" t="s">
        <v>44131</v>
      </c>
      <c r="B3398" s="259"/>
      <c r="C3398" s="260">
        <v>420911.5</v>
      </c>
      <c r="E3398" s="239" t="s">
        <v>5391</v>
      </c>
      <c r="F3398" s="239"/>
      <c r="G3398" s="240">
        <v>8834.17</v>
      </c>
      <c r="M3398" s="261" t="s">
        <v>56082</v>
      </c>
      <c r="N3398" s="262">
        <v>266175</v>
      </c>
      <c r="P3398" s="243" t="s">
        <v>19788</v>
      </c>
      <c r="Q3398" s="244">
        <v>46232.959999999999</v>
      </c>
      <c r="R3398" s="104"/>
      <c r="S3398" s="235" t="s">
        <v>16361</v>
      </c>
      <c r="T3398" s="236">
        <v>8566.68</v>
      </c>
      <c r="V3398" s="266" t="s">
        <v>44674</v>
      </c>
      <c r="W3398" s="267">
        <v>420911.5</v>
      </c>
      <c r="Y3398" s="245" t="s">
        <v>8517</v>
      </c>
      <c r="Z3398" s="246">
        <v>103764.03</v>
      </c>
    </row>
    <row r="3399" spans="1:26" ht="14.5" x14ac:dyDescent="0.35">
      <c r="A3399" s="259" t="s">
        <v>44132</v>
      </c>
      <c r="B3399" s="259"/>
      <c r="C3399" s="260">
        <v>42782</v>
      </c>
      <c r="E3399" s="239" t="s">
        <v>5248</v>
      </c>
      <c r="F3399" s="239"/>
      <c r="G3399" s="240">
        <v>17153.599999999999</v>
      </c>
      <c r="M3399" s="261" t="s">
        <v>19841</v>
      </c>
      <c r="N3399" s="262">
        <v>124629.13</v>
      </c>
      <c r="P3399" s="243" t="s">
        <v>19789</v>
      </c>
      <c r="Q3399" s="244">
        <v>350</v>
      </c>
      <c r="R3399" s="104"/>
      <c r="S3399" s="235" t="s">
        <v>16362</v>
      </c>
      <c r="T3399" s="236">
        <v>256915.45</v>
      </c>
      <c r="V3399" s="266" t="s">
        <v>44675</v>
      </c>
      <c r="W3399" s="267">
        <v>42782</v>
      </c>
      <c r="Y3399" s="245" t="s">
        <v>8761</v>
      </c>
      <c r="Z3399" s="246">
        <v>5274</v>
      </c>
    </row>
    <row r="3400" spans="1:26" ht="14.5" x14ac:dyDescent="0.35">
      <c r="A3400" s="259" t="s">
        <v>44133</v>
      </c>
      <c r="B3400" s="259"/>
      <c r="C3400" s="260">
        <v>948252</v>
      </c>
      <c r="E3400" s="239" t="s">
        <v>3650</v>
      </c>
      <c r="F3400" s="239"/>
      <c r="G3400" s="240">
        <v>43500.81</v>
      </c>
      <c r="M3400" s="261" t="s">
        <v>35242</v>
      </c>
      <c r="N3400" s="262">
        <v>362194.83</v>
      </c>
      <c r="P3400" s="243" t="s">
        <v>19790</v>
      </c>
      <c r="Q3400" s="244">
        <v>162.80000000000001</v>
      </c>
      <c r="R3400" s="104"/>
      <c r="S3400" s="235" t="s">
        <v>16363</v>
      </c>
      <c r="T3400" s="236">
        <v>448.81</v>
      </c>
      <c r="V3400" s="266" t="s">
        <v>44676</v>
      </c>
      <c r="W3400" s="267">
        <v>948252</v>
      </c>
      <c r="Y3400" s="245" t="s">
        <v>9004</v>
      </c>
      <c r="Z3400" s="246">
        <v>13494.84</v>
      </c>
    </row>
    <row r="3401" spans="1:26" ht="14.5" x14ac:dyDescent="0.35">
      <c r="A3401" s="259" t="s">
        <v>44134</v>
      </c>
      <c r="B3401" s="259"/>
      <c r="C3401" s="260">
        <v>11847</v>
      </c>
      <c r="E3401" s="239" t="s">
        <v>5250</v>
      </c>
      <c r="F3401" s="239"/>
      <c r="G3401" s="240">
        <v>40987.49</v>
      </c>
      <c r="M3401" s="261" t="s">
        <v>36722</v>
      </c>
      <c r="N3401" s="262">
        <v>94600.65</v>
      </c>
      <c r="P3401" s="243" t="s">
        <v>19791</v>
      </c>
      <c r="Q3401" s="244">
        <v>5441.17</v>
      </c>
      <c r="R3401" s="104"/>
      <c r="S3401" s="235" t="s">
        <v>16364</v>
      </c>
      <c r="T3401" s="236">
        <v>4165</v>
      </c>
      <c r="V3401" s="266" t="s">
        <v>44677</v>
      </c>
      <c r="W3401" s="267">
        <v>11847</v>
      </c>
      <c r="Y3401" s="245" t="s">
        <v>9286</v>
      </c>
      <c r="Z3401" s="246">
        <v>9598.2900000000009</v>
      </c>
    </row>
    <row r="3402" spans="1:26" ht="14.5" x14ac:dyDescent="0.35">
      <c r="A3402" s="259" t="s">
        <v>44135</v>
      </c>
      <c r="B3402" s="259"/>
      <c r="C3402" s="260">
        <v>35246</v>
      </c>
      <c r="E3402" s="239" t="s">
        <v>5392</v>
      </c>
      <c r="F3402" s="239"/>
      <c r="G3402" s="240">
        <v>3000</v>
      </c>
      <c r="M3402" s="261" t="s">
        <v>56083</v>
      </c>
      <c r="N3402" s="262">
        <v>3726.9</v>
      </c>
      <c r="P3402" s="243" t="s">
        <v>19792</v>
      </c>
      <c r="Q3402" s="244">
        <v>35.29</v>
      </c>
      <c r="R3402" s="104"/>
      <c r="S3402" s="235" t="s">
        <v>34873</v>
      </c>
      <c r="T3402" s="236">
        <v>2083.4699999999998</v>
      </c>
      <c r="V3402" s="266" t="s">
        <v>44678</v>
      </c>
      <c r="W3402" s="267">
        <v>35246</v>
      </c>
      <c r="Y3402" s="245" t="s">
        <v>9456</v>
      </c>
      <c r="Z3402" s="246">
        <v>94782.58</v>
      </c>
    </row>
    <row r="3403" spans="1:26" ht="14.5" x14ac:dyDescent="0.35">
      <c r="A3403" s="259" t="s">
        <v>44136</v>
      </c>
      <c r="B3403" s="259"/>
      <c r="C3403" s="260">
        <v>184917.14</v>
      </c>
      <c r="E3403" s="239" t="s">
        <v>5251</v>
      </c>
      <c r="F3403" s="239"/>
      <c r="G3403" s="240">
        <v>16530.400000000001</v>
      </c>
      <c r="M3403" s="261" t="s">
        <v>36723</v>
      </c>
      <c r="N3403" s="262">
        <v>350</v>
      </c>
      <c r="P3403" s="243" t="s">
        <v>19793</v>
      </c>
      <c r="Q3403" s="244">
        <v>18712.509999999998</v>
      </c>
      <c r="R3403" s="104"/>
      <c r="S3403" s="235" t="s">
        <v>16365</v>
      </c>
      <c r="T3403" s="236">
        <v>448.81</v>
      </c>
      <c r="V3403" s="266" t="s">
        <v>44679</v>
      </c>
      <c r="W3403" s="267">
        <v>184917.14</v>
      </c>
      <c r="Y3403" s="245" t="s">
        <v>9667</v>
      </c>
      <c r="Z3403" s="246">
        <v>3635</v>
      </c>
    </row>
    <row r="3404" spans="1:26" ht="14.5" x14ac:dyDescent="0.35">
      <c r="A3404" s="259" t="s">
        <v>44137</v>
      </c>
      <c r="B3404" s="259"/>
      <c r="C3404" s="260">
        <v>654512</v>
      </c>
      <c r="E3404" s="239" t="s">
        <v>5252</v>
      </c>
      <c r="F3404" s="239"/>
      <c r="G3404" s="240">
        <v>5683.38</v>
      </c>
      <c r="M3404" s="261" t="s">
        <v>53050</v>
      </c>
      <c r="N3404" s="262">
        <v>3360</v>
      </c>
      <c r="P3404" s="243" t="s">
        <v>19794</v>
      </c>
      <c r="Q3404" s="244">
        <v>32808.629999999997</v>
      </c>
      <c r="R3404" s="104"/>
      <c r="S3404" s="235" t="s">
        <v>16366</v>
      </c>
      <c r="T3404" s="236">
        <v>4165</v>
      </c>
      <c r="V3404" s="266" t="s">
        <v>44680</v>
      </c>
      <c r="W3404" s="267">
        <v>654512</v>
      </c>
      <c r="Y3404" s="245" t="s">
        <v>9709</v>
      </c>
      <c r="Z3404" s="246">
        <v>115000</v>
      </c>
    </row>
    <row r="3405" spans="1:26" ht="14.5" x14ac:dyDescent="0.35">
      <c r="A3405" s="259" t="s">
        <v>44138</v>
      </c>
      <c r="B3405" s="259"/>
      <c r="C3405" s="260">
        <v>47366.04</v>
      </c>
      <c r="E3405" s="239" t="s">
        <v>3651</v>
      </c>
      <c r="F3405" s="239"/>
      <c r="G3405" s="240">
        <v>48969.53</v>
      </c>
      <c r="M3405" s="261" t="s">
        <v>19842</v>
      </c>
      <c r="N3405" s="262">
        <v>74355.8</v>
      </c>
      <c r="P3405" s="243" t="s">
        <v>19795</v>
      </c>
      <c r="Q3405" s="244">
        <v>6310</v>
      </c>
      <c r="R3405" s="104"/>
      <c r="S3405" s="235" t="s">
        <v>31345</v>
      </c>
      <c r="T3405" s="236">
        <v>2083.4699999999998</v>
      </c>
      <c r="V3405" s="266" t="s">
        <v>44681</v>
      </c>
      <c r="W3405" s="267">
        <v>47366.04</v>
      </c>
      <c r="Y3405" s="245" t="s">
        <v>9955</v>
      </c>
      <c r="Z3405" s="246">
        <v>44772.51</v>
      </c>
    </row>
    <row r="3406" spans="1:26" ht="14.5" x14ac:dyDescent="0.35">
      <c r="A3406" s="259" t="s">
        <v>44139</v>
      </c>
      <c r="B3406" s="259"/>
      <c r="C3406" s="260">
        <v>1486897</v>
      </c>
      <c r="E3406" s="239" t="s">
        <v>3652</v>
      </c>
      <c r="F3406" s="239"/>
      <c r="G3406" s="240">
        <v>12371.45</v>
      </c>
      <c r="M3406" s="261" t="s">
        <v>38084</v>
      </c>
      <c r="N3406" s="262">
        <v>38526.67</v>
      </c>
      <c r="P3406" s="243" t="s">
        <v>19796</v>
      </c>
      <c r="Q3406" s="244">
        <v>63290.03</v>
      </c>
      <c r="R3406" s="104"/>
      <c r="S3406" s="235" t="s">
        <v>34874</v>
      </c>
      <c r="T3406" s="236">
        <v>9610</v>
      </c>
      <c r="V3406" s="266" t="s">
        <v>44682</v>
      </c>
      <c r="W3406" s="267">
        <v>1486897</v>
      </c>
      <c r="Y3406" s="245" t="s">
        <v>10267</v>
      </c>
      <c r="Z3406" s="246">
        <v>313712.11</v>
      </c>
    </row>
    <row r="3407" spans="1:26" ht="14.5" x14ac:dyDescent="0.35">
      <c r="A3407" s="259" t="s">
        <v>44140</v>
      </c>
      <c r="B3407" s="259"/>
      <c r="C3407" s="260">
        <v>341694</v>
      </c>
      <c r="E3407" s="239" t="s">
        <v>5393</v>
      </c>
      <c r="F3407" s="239"/>
      <c r="G3407" s="240">
        <v>10941</v>
      </c>
      <c r="M3407" s="261" t="s">
        <v>41742</v>
      </c>
      <c r="N3407" s="262">
        <v>19495.099999999999</v>
      </c>
      <c r="P3407" s="243" t="s">
        <v>19797</v>
      </c>
      <c r="Q3407" s="244">
        <v>4812.8599999999997</v>
      </c>
      <c r="R3407" s="104"/>
      <c r="S3407" s="235" t="s">
        <v>31367</v>
      </c>
      <c r="T3407" s="236">
        <v>9610</v>
      </c>
      <c r="V3407" s="266" t="s">
        <v>44683</v>
      </c>
      <c r="W3407" s="267">
        <v>341694</v>
      </c>
      <c r="Y3407" s="245" t="s">
        <v>10423</v>
      </c>
      <c r="Z3407" s="246">
        <v>11677</v>
      </c>
    </row>
    <row r="3408" spans="1:26" ht="14.5" x14ac:dyDescent="0.35">
      <c r="A3408" s="259" t="s">
        <v>44141</v>
      </c>
      <c r="B3408" s="259"/>
      <c r="C3408" s="260">
        <v>43060</v>
      </c>
      <c r="E3408" s="239" t="s">
        <v>5255</v>
      </c>
      <c r="F3408" s="239"/>
      <c r="G3408" s="240">
        <v>10032.780000000001</v>
      </c>
      <c r="M3408" s="261" t="s">
        <v>41743</v>
      </c>
      <c r="N3408" s="262">
        <v>8939.4500000000007</v>
      </c>
      <c r="P3408" s="243" t="s">
        <v>19798</v>
      </c>
      <c r="Q3408" s="244">
        <v>10500</v>
      </c>
      <c r="R3408" s="104"/>
      <c r="S3408" s="235" t="s">
        <v>34875</v>
      </c>
      <c r="T3408" s="236">
        <v>17446</v>
      </c>
      <c r="V3408" s="266" t="s">
        <v>44684</v>
      </c>
      <c r="W3408" s="267">
        <v>43060</v>
      </c>
      <c r="Y3408" s="245" t="s">
        <v>10548</v>
      </c>
      <c r="Z3408" s="246">
        <v>48969.53</v>
      </c>
    </row>
    <row r="3409" spans="1:26" ht="14.5" x14ac:dyDescent="0.35">
      <c r="A3409" s="259" t="s">
        <v>44142</v>
      </c>
      <c r="B3409" s="259"/>
      <c r="C3409" s="260">
        <v>4306</v>
      </c>
      <c r="E3409" s="239" t="s">
        <v>5396</v>
      </c>
      <c r="F3409" s="239"/>
      <c r="G3409" s="240">
        <v>3819.21</v>
      </c>
      <c r="M3409" s="261" t="s">
        <v>45099</v>
      </c>
      <c r="N3409" s="262">
        <v>197013.49</v>
      </c>
      <c r="P3409" s="243" t="s">
        <v>19799</v>
      </c>
      <c r="Q3409" s="244">
        <v>2000</v>
      </c>
      <c r="R3409" s="104"/>
      <c r="S3409" s="235" t="s">
        <v>34876</v>
      </c>
      <c r="T3409" s="236">
        <v>17446</v>
      </c>
      <c r="V3409" s="266" t="s">
        <v>44685</v>
      </c>
      <c r="W3409" s="267">
        <v>4306</v>
      </c>
      <c r="Y3409" s="245" t="s">
        <v>10591</v>
      </c>
      <c r="Z3409" s="246">
        <v>16884.330000000002</v>
      </c>
    </row>
    <row r="3410" spans="1:26" ht="14.5" x14ac:dyDescent="0.35">
      <c r="A3410" s="259" t="s">
        <v>44143</v>
      </c>
      <c r="B3410" s="259"/>
      <c r="C3410" s="260">
        <v>120070</v>
      </c>
      <c r="E3410" s="239" t="s">
        <v>5398</v>
      </c>
      <c r="F3410" s="239"/>
      <c r="G3410" s="240">
        <v>9666</v>
      </c>
      <c r="M3410" s="261" t="s">
        <v>45100</v>
      </c>
      <c r="N3410" s="262">
        <v>11340</v>
      </c>
      <c r="P3410" s="243" t="s">
        <v>19800</v>
      </c>
      <c r="Q3410" s="244">
        <v>28311.99</v>
      </c>
      <c r="R3410" s="104"/>
      <c r="S3410" s="235" t="s">
        <v>34877</v>
      </c>
      <c r="T3410" s="236">
        <v>12700</v>
      </c>
      <c r="V3410" s="266" t="s">
        <v>44686</v>
      </c>
      <c r="W3410" s="267">
        <v>120070</v>
      </c>
      <c r="Y3410" s="245" t="s">
        <v>13292</v>
      </c>
      <c r="Z3410" s="246">
        <v>85226.7</v>
      </c>
    </row>
    <row r="3411" spans="1:26" ht="14.5" x14ac:dyDescent="0.35">
      <c r="A3411" s="259" t="s">
        <v>44144</v>
      </c>
      <c r="B3411" s="259"/>
      <c r="C3411" s="260">
        <v>86160</v>
      </c>
      <c r="E3411" s="239" t="s">
        <v>3653</v>
      </c>
      <c r="F3411" s="239"/>
      <c r="G3411" s="240">
        <v>2308338.1800000002</v>
      </c>
      <c r="M3411" s="261" t="s">
        <v>45101</v>
      </c>
      <c r="N3411" s="262">
        <v>13422.25</v>
      </c>
      <c r="P3411" s="243" t="s">
        <v>19801</v>
      </c>
      <c r="Q3411" s="244">
        <v>24400</v>
      </c>
      <c r="R3411" s="104"/>
      <c r="S3411" s="235" t="s">
        <v>34878</v>
      </c>
      <c r="T3411" s="236">
        <v>2489.0500000000002</v>
      </c>
      <c r="V3411" s="266" t="s">
        <v>44687</v>
      </c>
      <c r="W3411" s="267">
        <v>86160</v>
      </c>
      <c r="Y3411" s="245" t="s">
        <v>10863</v>
      </c>
      <c r="Z3411" s="246">
        <v>990952.78</v>
      </c>
    </row>
    <row r="3412" spans="1:26" ht="14.5" x14ac:dyDescent="0.35">
      <c r="A3412" s="259" t="s">
        <v>44145</v>
      </c>
      <c r="B3412" s="259"/>
      <c r="C3412" s="260">
        <v>39849</v>
      </c>
      <c r="E3412" s="239" t="s">
        <v>5401</v>
      </c>
      <c r="F3412" s="239"/>
      <c r="G3412" s="240">
        <v>10452</v>
      </c>
      <c r="M3412" s="261" t="s">
        <v>45102</v>
      </c>
      <c r="N3412" s="262">
        <v>1026.8499999999999</v>
      </c>
      <c r="P3412" s="243" t="s">
        <v>19802</v>
      </c>
      <c r="Q3412" s="244">
        <v>16400</v>
      </c>
      <c r="R3412" s="104"/>
      <c r="S3412" s="235" t="s">
        <v>34879</v>
      </c>
      <c r="T3412" s="236">
        <v>2804.95</v>
      </c>
      <c r="V3412" s="266" t="s">
        <v>44688</v>
      </c>
      <c r="W3412" s="267">
        <v>39849</v>
      </c>
      <c r="Y3412" s="245" t="s">
        <v>7677</v>
      </c>
      <c r="Z3412" s="246">
        <v>30591</v>
      </c>
    </row>
    <row r="3413" spans="1:26" ht="14.5" x14ac:dyDescent="0.35">
      <c r="A3413" s="259" t="s">
        <v>44146</v>
      </c>
      <c r="B3413" s="259"/>
      <c r="C3413" s="260">
        <v>270442</v>
      </c>
      <c r="E3413" s="239" t="s">
        <v>5402</v>
      </c>
      <c r="F3413" s="239"/>
      <c r="G3413" s="240">
        <v>15575</v>
      </c>
      <c r="M3413" s="261" t="s">
        <v>56084</v>
      </c>
      <c r="N3413" s="262">
        <v>410.93</v>
      </c>
      <c r="P3413" s="243" t="s">
        <v>19803</v>
      </c>
      <c r="Q3413" s="244">
        <v>62.08</v>
      </c>
      <c r="R3413" s="104"/>
      <c r="S3413" s="235" t="s">
        <v>31425</v>
      </c>
      <c r="T3413" s="236">
        <v>12700</v>
      </c>
      <c r="V3413" s="266" t="s">
        <v>44689</v>
      </c>
      <c r="W3413" s="267">
        <v>270442</v>
      </c>
      <c r="Y3413" s="245" t="s">
        <v>8360</v>
      </c>
      <c r="Z3413" s="246">
        <v>21650</v>
      </c>
    </row>
    <row r="3414" spans="1:26" ht="14.5" x14ac:dyDescent="0.35">
      <c r="A3414" s="259" t="s">
        <v>44147</v>
      </c>
      <c r="B3414" s="259"/>
      <c r="C3414" s="260">
        <v>16155</v>
      </c>
      <c r="E3414" s="239" t="s">
        <v>5403</v>
      </c>
      <c r="F3414" s="239"/>
      <c r="G3414" s="240">
        <v>16078.81</v>
      </c>
      <c r="M3414" s="261" t="s">
        <v>56085</v>
      </c>
      <c r="N3414" s="262">
        <v>27000</v>
      </c>
      <c r="P3414" s="243" t="s">
        <v>19804</v>
      </c>
      <c r="Q3414" s="244">
        <v>6602.64</v>
      </c>
      <c r="R3414" s="104"/>
      <c r="S3414" s="235" t="s">
        <v>31427</v>
      </c>
      <c r="T3414" s="236">
        <v>2489.0500000000002</v>
      </c>
      <c r="V3414" s="266" t="s">
        <v>44690</v>
      </c>
      <c r="W3414" s="267">
        <v>16155</v>
      </c>
      <c r="Y3414" s="245" t="s">
        <v>8762</v>
      </c>
      <c r="Z3414" s="246">
        <v>11648.37</v>
      </c>
    </row>
    <row r="3415" spans="1:26" ht="14.5" x14ac:dyDescent="0.35">
      <c r="A3415" s="259" t="s">
        <v>44148</v>
      </c>
      <c r="B3415" s="259"/>
      <c r="C3415" s="260">
        <v>5368.73</v>
      </c>
      <c r="E3415" s="239" t="s">
        <v>5404</v>
      </c>
      <c r="F3415" s="239"/>
      <c r="G3415" s="240">
        <v>14417</v>
      </c>
      <c r="M3415" s="261" t="s">
        <v>56086</v>
      </c>
      <c r="N3415" s="262">
        <v>2065.5</v>
      </c>
      <c r="P3415" s="243" t="s">
        <v>19805</v>
      </c>
      <c r="Q3415" s="244">
        <v>9888.8700000000008</v>
      </c>
      <c r="R3415" s="104"/>
      <c r="S3415" s="235" t="s">
        <v>34880</v>
      </c>
      <c r="T3415" s="236">
        <v>2804.95</v>
      </c>
      <c r="V3415" s="266" t="s">
        <v>44691</v>
      </c>
      <c r="W3415" s="267">
        <v>5368.73</v>
      </c>
      <c r="Y3415" s="245" t="s">
        <v>9091</v>
      </c>
      <c r="Z3415" s="246">
        <v>8015.6</v>
      </c>
    </row>
    <row r="3416" spans="1:26" ht="14.5" x14ac:dyDescent="0.35">
      <c r="A3416" s="259" t="s">
        <v>44149</v>
      </c>
      <c r="B3416" s="259"/>
      <c r="C3416" s="260">
        <v>2336930.79</v>
      </c>
      <c r="E3416" s="239" t="s">
        <v>5415</v>
      </c>
      <c r="F3416" s="239"/>
      <c r="G3416" s="240">
        <v>10504</v>
      </c>
      <c r="M3416" s="261" t="s">
        <v>56087</v>
      </c>
      <c r="N3416" s="262">
        <v>6507</v>
      </c>
      <c r="P3416" s="243" t="s">
        <v>19806</v>
      </c>
      <c r="Q3416" s="244">
        <v>196.19</v>
      </c>
      <c r="R3416" s="104"/>
      <c r="S3416" s="235" t="s">
        <v>34881</v>
      </c>
      <c r="T3416" s="236">
        <v>15442</v>
      </c>
      <c r="V3416" s="266" t="s">
        <v>44692</v>
      </c>
      <c r="W3416" s="267">
        <v>2336930.79</v>
      </c>
      <c r="Y3416" s="245" t="s">
        <v>9457</v>
      </c>
      <c r="Z3416" s="246">
        <v>28844</v>
      </c>
    </row>
    <row r="3417" spans="1:26" ht="14.5" x14ac:dyDescent="0.35">
      <c r="A3417" s="259" t="s">
        <v>44150</v>
      </c>
      <c r="B3417" s="259"/>
      <c r="C3417" s="260">
        <v>56564</v>
      </c>
      <c r="E3417" s="239" t="s">
        <v>5418</v>
      </c>
      <c r="F3417" s="239"/>
      <c r="G3417" s="240">
        <v>19668.96</v>
      </c>
      <c r="M3417" s="261" t="s">
        <v>56088</v>
      </c>
      <c r="N3417" s="262">
        <v>1011.68</v>
      </c>
      <c r="P3417" s="243" t="s">
        <v>19807</v>
      </c>
      <c r="Q3417" s="244">
        <v>3000</v>
      </c>
      <c r="R3417" s="104"/>
      <c r="S3417" s="235" t="s">
        <v>31454</v>
      </c>
      <c r="T3417" s="236">
        <v>15442</v>
      </c>
      <c r="V3417" s="266" t="s">
        <v>44693</v>
      </c>
      <c r="W3417" s="267">
        <v>56564</v>
      </c>
      <c r="Y3417" s="245" t="s">
        <v>9956</v>
      </c>
      <c r="Z3417" s="246">
        <v>22505</v>
      </c>
    </row>
    <row r="3418" spans="1:26" ht="14.5" x14ac:dyDescent="0.35">
      <c r="A3418" s="259" t="s">
        <v>44151</v>
      </c>
      <c r="B3418" s="259"/>
      <c r="C3418" s="260">
        <v>30142</v>
      </c>
      <c r="E3418" s="239" t="s">
        <v>5419</v>
      </c>
      <c r="F3418" s="239"/>
      <c r="G3418" s="240">
        <v>3994.8</v>
      </c>
      <c r="M3418" s="261" t="s">
        <v>56089</v>
      </c>
      <c r="N3418" s="262">
        <v>657.68</v>
      </c>
      <c r="P3418" s="243" t="s">
        <v>19808</v>
      </c>
      <c r="Q3418" s="244">
        <v>173038.69</v>
      </c>
      <c r="R3418" s="104"/>
      <c r="S3418" s="235" t="s">
        <v>34882</v>
      </c>
      <c r="T3418" s="236">
        <v>680</v>
      </c>
      <c r="V3418" s="266" t="s">
        <v>44694</v>
      </c>
      <c r="W3418" s="267">
        <v>30142</v>
      </c>
      <c r="Y3418" s="245" t="s">
        <v>10330</v>
      </c>
      <c r="Z3418" s="246">
        <v>54316.05</v>
      </c>
    </row>
    <row r="3419" spans="1:26" ht="14.5" x14ac:dyDescent="0.35">
      <c r="A3419" s="259" t="s">
        <v>44152</v>
      </c>
      <c r="B3419" s="259"/>
      <c r="C3419" s="260">
        <v>103367</v>
      </c>
      <c r="E3419" s="239" t="s">
        <v>5420</v>
      </c>
      <c r="F3419" s="239"/>
      <c r="G3419" s="240">
        <v>2682.63</v>
      </c>
      <c r="M3419" s="261" t="s">
        <v>51153</v>
      </c>
      <c r="N3419" s="262">
        <v>17298.97</v>
      </c>
      <c r="P3419" s="243" t="s">
        <v>19809</v>
      </c>
      <c r="Q3419" s="244">
        <v>6751.94</v>
      </c>
      <c r="R3419" s="104"/>
      <c r="S3419" s="235" t="s">
        <v>34883</v>
      </c>
      <c r="T3419" s="236">
        <v>453.25</v>
      </c>
      <c r="V3419" s="266" t="s">
        <v>44695</v>
      </c>
      <c r="W3419" s="267">
        <v>103367</v>
      </c>
      <c r="Y3419" s="245" t="s">
        <v>10424</v>
      </c>
      <c r="Z3419" s="246">
        <v>5692</v>
      </c>
    </row>
    <row r="3420" spans="1:26" ht="14.5" x14ac:dyDescent="0.35">
      <c r="A3420" s="259" t="s">
        <v>44153</v>
      </c>
      <c r="B3420" s="259"/>
      <c r="C3420" s="260">
        <v>772756</v>
      </c>
      <c r="E3420" s="239" t="s">
        <v>5422</v>
      </c>
      <c r="F3420" s="239"/>
      <c r="G3420" s="240">
        <v>5744.83</v>
      </c>
      <c r="M3420" s="261" t="s">
        <v>53051</v>
      </c>
      <c r="N3420" s="262">
        <v>-230</v>
      </c>
      <c r="P3420" s="243" t="s">
        <v>19810</v>
      </c>
      <c r="Q3420" s="244">
        <v>12975.54</v>
      </c>
      <c r="R3420" s="104"/>
      <c r="S3420" s="235" t="s">
        <v>34884</v>
      </c>
      <c r="T3420" s="236">
        <v>8907.75</v>
      </c>
      <c r="V3420" s="266" t="s">
        <v>44696</v>
      </c>
      <c r="W3420" s="267">
        <v>772756</v>
      </c>
      <c r="Y3420" s="245" t="s">
        <v>12978</v>
      </c>
      <c r="Z3420" s="246">
        <v>10399.06</v>
      </c>
    </row>
    <row r="3421" spans="1:26" ht="14.5" x14ac:dyDescent="0.35">
      <c r="A3421" s="259" t="s">
        <v>44154</v>
      </c>
      <c r="B3421" s="259"/>
      <c r="C3421" s="260">
        <v>33003</v>
      </c>
      <c r="E3421" s="239" t="s">
        <v>3654</v>
      </c>
      <c r="F3421" s="239"/>
      <c r="G3421" s="240">
        <v>13906.76</v>
      </c>
      <c r="M3421" s="261" t="s">
        <v>53052</v>
      </c>
      <c r="N3421" s="262">
        <v>2625</v>
      </c>
      <c r="P3421" s="243" t="s">
        <v>19811</v>
      </c>
      <c r="Q3421" s="244">
        <v>27897.27</v>
      </c>
      <c r="R3421" s="104"/>
      <c r="S3421" s="235" t="s">
        <v>16367</v>
      </c>
      <c r="T3421" s="236">
        <v>23508</v>
      </c>
      <c r="V3421" s="266" t="s">
        <v>44697</v>
      </c>
      <c r="W3421" s="267">
        <v>33003</v>
      </c>
      <c r="Y3421" s="245" t="s">
        <v>13408</v>
      </c>
      <c r="Z3421" s="246">
        <v>11965.3</v>
      </c>
    </row>
    <row r="3422" spans="1:26" ht="14.5" x14ac:dyDescent="0.35">
      <c r="A3422" s="259" t="s">
        <v>44155</v>
      </c>
      <c r="B3422" s="259"/>
      <c r="C3422" s="260">
        <v>26925</v>
      </c>
      <c r="E3422" s="239" t="s">
        <v>3655</v>
      </c>
      <c r="F3422" s="239"/>
      <c r="G3422" s="240">
        <v>55063.83</v>
      </c>
      <c r="M3422" s="261" t="s">
        <v>50053</v>
      </c>
      <c r="N3422" s="262">
        <v>1698.86</v>
      </c>
      <c r="P3422" s="243" t="s">
        <v>19812</v>
      </c>
      <c r="Q3422" s="244">
        <v>28245.7</v>
      </c>
      <c r="R3422" s="104"/>
      <c r="S3422" s="235" t="s">
        <v>31479</v>
      </c>
      <c r="T3422" s="236">
        <v>680</v>
      </c>
      <c r="V3422" s="266" t="s">
        <v>44698</v>
      </c>
      <c r="W3422" s="267">
        <v>26925</v>
      </c>
      <c r="Y3422" s="245" t="s">
        <v>10864</v>
      </c>
      <c r="Z3422" s="246">
        <v>205626.38</v>
      </c>
    </row>
    <row r="3423" spans="1:26" ht="14.5" x14ac:dyDescent="0.35">
      <c r="A3423" s="259" t="s">
        <v>44156</v>
      </c>
      <c r="B3423" s="259"/>
      <c r="C3423" s="260">
        <v>498677</v>
      </c>
      <c r="E3423" s="239" t="s">
        <v>3656</v>
      </c>
      <c r="F3423" s="239"/>
      <c r="G3423" s="240">
        <v>382988.31</v>
      </c>
      <c r="M3423" s="261" t="s">
        <v>36724</v>
      </c>
      <c r="N3423" s="262">
        <v>75278.820000000007</v>
      </c>
      <c r="P3423" s="243" t="s">
        <v>19813</v>
      </c>
      <c r="Q3423" s="244">
        <v>222291.04</v>
      </c>
      <c r="R3423" s="104"/>
      <c r="S3423" s="235" t="s">
        <v>31481</v>
      </c>
      <c r="T3423" s="236">
        <v>453.25</v>
      </c>
      <c r="V3423" s="266" t="s">
        <v>44699</v>
      </c>
      <c r="W3423" s="267">
        <v>498677</v>
      </c>
      <c r="Y3423" s="245" t="s">
        <v>7678</v>
      </c>
      <c r="Z3423" s="246">
        <v>71515.070000000007</v>
      </c>
    </row>
    <row r="3424" spans="1:26" ht="14.5" x14ac:dyDescent="0.35">
      <c r="A3424" s="259" t="s">
        <v>44157</v>
      </c>
      <c r="B3424" s="259"/>
      <c r="C3424" s="260">
        <v>8366</v>
      </c>
      <c r="E3424" s="239" t="s">
        <v>5425</v>
      </c>
      <c r="F3424" s="239"/>
      <c r="G3424" s="240">
        <v>4668.3</v>
      </c>
      <c r="M3424" s="261" t="s">
        <v>36725</v>
      </c>
      <c r="N3424" s="262">
        <v>110525</v>
      </c>
      <c r="P3424" s="243" t="s">
        <v>19814</v>
      </c>
      <c r="Q3424" s="244">
        <v>15852.38</v>
      </c>
      <c r="R3424" s="104"/>
      <c r="S3424" s="235" t="s">
        <v>16368</v>
      </c>
      <c r="T3424" s="236">
        <v>32415.75</v>
      </c>
      <c r="V3424" s="266" t="s">
        <v>44700</v>
      </c>
      <c r="W3424" s="267">
        <v>8366</v>
      </c>
      <c r="Y3424" s="245" t="s">
        <v>8076</v>
      </c>
      <c r="Z3424" s="246">
        <v>3495.63</v>
      </c>
    </row>
    <row r="3425" spans="1:26" ht="14.5" x14ac:dyDescent="0.35">
      <c r="A3425" s="259" t="s">
        <v>44158</v>
      </c>
      <c r="B3425" s="259"/>
      <c r="C3425" s="260">
        <v>809711</v>
      </c>
      <c r="E3425" s="239" t="s">
        <v>3657</v>
      </c>
      <c r="F3425" s="239"/>
      <c r="G3425" s="240">
        <v>33469.910000000003</v>
      </c>
      <c r="M3425" s="261" t="s">
        <v>36726</v>
      </c>
      <c r="N3425" s="262">
        <v>80088.31</v>
      </c>
      <c r="P3425" s="243" t="s">
        <v>19815</v>
      </c>
      <c r="Q3425" s="244">
        <v>9750.9</v>
      </c>
      <c r="R3425" s="104"/>
      <c r="S3425" s="235" t="s">
        <v>34885</v>
      </c>
      <c r="T3425" s="236">
        <v>6494</v>
      </c>
      <c r="V3425" s="266" t="s">
        <v>44701</v>
      </c>
      <c r="W3425" s="267">
        <v>809711</v>
      </c>
      <c r="Y3425" s="245" t="s">
        <v>8361</v>
      </c>
      <c r="Z3425" s="246">
        <v>35690.92</v>
      </c>
    </row>
    <row r="3426" spans="1:26" ht="14.5" x14ac:dyDescent="0.35">
      <c r="A3426" s="259" t="s">
        <v>44159</v>
      </c>
      <c r="B3426" s="259"/>
      <c r="C3426" s="260">
        <v>153477</v>
      </c>
      <c r="E3426" s="239" t="s">
        <v>5261</v>
      </c>
      <c r="F3426" s="239"/>
      <c r="G3426" s="240">
        <v>15375</v>
      </c>
      <c r="M3426" s="261" t="s">
        <v>38085</v>
      </c>
      <c r="N3426" s="262">
        <v>1410.5</v>
      </c>
      <c r="P3426" s="243" t="s">
        <v>19816</v>
      </c>
      <c r="Q3426" s="244">
        <v>19616.310000000001</v>
      </c>
      <c r="R3426" s="104"/>
      <c r="S3426" s="235" t="s">
        <v>31493</v>
      </c>
      <c r="T3426" s="236">
        <v>6494</v>
      </c>
      <c r="V3426" s="266" t="s">
        <v>44702</v>
      </c>
      <c r="W3426" s="267">
        <v>153477</v>
      </c>
      <c r="Y3426" s="245" t="s">
        <v>8518</v>
      </c>
      <c r="Z3426" s="246">
        <v>54600.31</v>
      </c>
    </row>
    <row r="3427" spans="1:26" ht="14.5" x14ac:dyDescent="0.35">
      <c r="A3427" s="259" t="s">
        <v>44160</v>
      </c>
      <c r="B3427" s="259"/>
      <c r="C3427" s="260">
        <v>23683</v>
      </c>
      <c r="E3427" s="239" t="s">
        <v>3687</v>
      </c>
      <c r="F3427" s="239"/>
      <c r="G3427" s="240">
        <v>8660994.3900000006</v>
      </c>
      <c r="M3427" s="261" t="s">
        <v>36727</v>
      </c>
      <c r="N3427" s="262">
        <v>126500</v>
      </c>
      <c r="P3427" s="243" t="s">
        <v>19817</v>
      </c>
      <c r="Q3427" s="244">
        <v>7574.83</v>
      </c>
      <c r="R3427" s="104"/>
      <c r="S3427" s="235" t="s">
        <v>16369</v>
      </c>
      <c r="T3427" s="236">
        <v>22946.21</v>
      </c>
      <c r="V3427" s="266" t="s">
        <v>44703</v>
      </c>
      <c r="W3427" s="267">
        <v>23683</v>
      </c>
      <c r="Y3427" s="245" t="s">
        <v>8763</v>
      </c>
      <c r="Z3427" s="246">
        <v>6284.91</v>
      </c>
    </row>
    <row r="3428" spans="1:26" ht="14.5" x14ac:dyDescent="0.35">
      <c r="A3428" s="259" t="s">
        <v>44161</v>
      </c>
      <c r="B3428" s="259"/>
      <c r="C3428" s="260">
        <v>331206.78000000003</v>
      </c>
      <c r="E3428" s="239" t="s">
        <v>5436</v>
      </c>
      <c r="F3428" s="239"/>
      <c r="G3428" s="240">
        <v>37441.9</v>
      </c>
      <c r="M3428" s="261" t="s">
        <v>43012</v>
      </c>
      <c r="N3428" s="262">
        <v>11026.7</v>
      </c>
      <c r="P3428" s="243" t="s">
        <v>19818</v>
      </c>
      <c r="Q3428" s="244">
        <v>1152.48</v>
      </c>
      <c r="R3428" s="104"/>
      <c r="S3428" s="235" t="s">
        <v>16370</v>
      </c>
      <c r="T3428" s="236">
        <v>17535.47</v>
      </c>
      <c r="V3428" s="266" t="s">
        <v>44704</v>
      </c>
      <c r="W3428" s="267">
        <v>331206.78000000003</v>
      </c>
      <c r="Y3428" s="245" t="s">
        <v>9005</v>
      </c>
      <c r="Z3428" s="246">
        <v>23138</v>
      </c>
    </row>
    <row r="3429" spans="1:26" ht="14.5" x14ac:dyDescent="0.35">
      <c r="A3429" s="259" t="s">
        <v>44162</v>
      </c>
      <c r="B3429" s="259"/>
      <c r="C3429" s="260">
        <v>195707.71</v>
      </c>
      <c r="E3429" s="239" t="s">
        <v>5533</v>
      </c>
      <c r="F3429" s="239"/>
      <c r="G3429" s="240">
        <v>5610</v>
      </c>
      <c r="M3429" s="261" t="s">
        <v>47700</v>
      </c>
      <c r="N3429" s="262">
        <v>129500</v>
      </c>
      <c r="P3429" s="243" t="s">
        <v>19819</v>
      </c>
      <c r="Q3429" s="244">
        <v>38490</v>
      </c>
      <c r="R3429" s="104"/>
      <c r="S3429" s="235" t="s">
        <v>16371</v>
      </c>
      <c r="T3429" s="236">
        <v>4677.66</v>
      </c>
      <c r="V3429" s="266" t="s">
        <v>44705</v>
      </c>
      <c r="W3429" s="267">
        <v>195707.71</v>
      </c>
      <c r="Y3429" s="245" t="s">
        <v>9287</v>
      </c>
      <c r="Z3429" s="246">
        <v>60963.839999999997</v>
      </c>
    </row>
    <row r="3430" spans="1:26" ht="14.5" x14ac:dyDescent="0.35">
      <c r="A3430" s="259" t="s">
        <v>44163</v>
      </c>
      <c r="B3430" s="259"/>
      <c r="C3430" s="260">
        <v>245442.05</v>
      </c>
      <c r="E3430" s="239" t="s">
        <v>5437</v>
      </c>
      <c r="F3430" s="239"/>
      <c r="G3430" s="240">
        <v>17413.53</v>
      </c>
      <c r="M3430" s="261" t="s">
        <v>36728</v>
      </c>
      <c r="N3430" s="262">
        <v>40081.040000000001</v>
      </c>
      <c r="P3430" s="243" t="s">
        <v>19820</v>
      </c>
      <c r="Q3430" s="244">
        <v>5858.94</v>
      </c>
      <c r="R3430" s="104"/>
      <c r="S3430" s="235" t="s">
        <v>16372</v>
      </c>
      <c r="T3430" s="236">
        <v>5928.78</v>
      </c>
      <c r="V3430" s="266" t="s">
        <v>44706</v>
      </c>
      <c r="W3430" s="267">
        <v>245442.05</v>
      </c>
      <c r="Y3430" s="245" t="s">
        <v>9458</v>
      </c>
      <c r="Z3430" s="246">
        <v>44566</v>
      </c>
    </row>
    <row r="3431" spans="1:26" ht="14.5" x14ac:dyDescent="0.35">
      <c r="A3431" s="259" t="s">
        <v>44164</v>
      </c>
      <c r="B3431" s="259"/>
      <c r="C3431" s="260">
        <v>24759.5</v>
      </c>
      <c r="E3431" s="239" t="s">
        <v>5439</v>
      </c>
      <c r="F3431" s="239"/>
      <c r="G3431" s="240">
        <v>5195.4799999999996</v>
      </c>
      <c r="M3431" s="261" t="s">
        <v>36729</v>
      </c>
      <c r="N3431" s="262">
        <v>86371.18</v>
      </c>
      <c r="P3431" s="243" t="s">
        <v>19821</v>
      </c>
      <c r="Q3431" s="244">
        <v>12950.88</v>
      </c>
      <c r="R3431" s="104"/>
      <c r="S3431" s="235" t="s">
        <v>16373</v>
      </c>
      <c r="T3431" s="236">
        <v>8911.8799999999992</v>
      </c>
      <c r="V3431" s="266" t="s">
        <v>44707</v>
      </c>
      <c r="W3431" s="267">
        <v>24759.5</v>
      </c>
      <c r="Y3431" s="245" t="s">
        <v>9668</v>
      </c>
      <c r="Z3431" s="246">
        <v>11186</v>
      </c>
    </row>
    <row r="3432" spans="1:26" ht="14.5" x14ac:dyDescent="0.35">
      <c r="A3432" s="259" t="s">
        <v>44165</v>
      </c>
      <c r="B3432" s="259"/>
      <c r="C3432" s="260">
        <v>436942</v>
      </c>
      <c r="E3432" s="239" t="s">
        <v>5440</v>
      </c>
      <c r="F3432" s="239"/>
      <c r="G3432" s="240">
        <v>2711.7</v>
      </c>
      <c r="M3432" s="261" t="s">
        <v>36730</v>
      </c>
      <c r="N3432" s="262">
        <v>27787.16</v>
      </c>
      <c r="P3432" s="243" t="s">
        <v>19822</v>
      </c>
      <c r="Q3432" s="244">
        <v>33596</v>
      </c>
      <c r="R3432" s="104"/>
      <c r="S3432" s="235" t="s">
        <v>34886</v>
      </c>
      <c r="T3432" s="236">
        <v>3196.1</v>
      </c>
      <c r="V3432" s="266" t="s">
        <v>44708</v>
      </c>
      <c r="W3432" s="267">
        <v>436942</v>
      </c>
      <c r="Y3432" s="245" t="s">
        <v>9957</v>
      </c>
      <c r="Z3432" s="246">
        <v>23324.959999999999</v>
      </c>
    </row>
    <row r="3433" spans="1:26" ht="14.5" x14ac:dyDescent="0.35">
      <c r="A3433" s="259" t="s">
        <v>44166</v>
      </c>
      <c r="B3433" s="259"/>
      <c r="C3433" s="260">
        <v>10667789</v>
      </c>
      <c r="E3433" s="239" t="s">
        <v>5534</v>
      </c>
      <c r="F3433" s="239"/>
      <c r="G3433" s="240">
        <v>1013</v>
      </c>
      <c r="M3433" s="261" t="s">
        <v>56090</v>
      </c>
      <c r="N3433" s="262">
        <v>23535.86</v>
      </c>
      <c r="P3433" s="243" t="s">
        <v>19823</v>
      </c>
      <c r="Q3433" s="244">
        <v>3028.52</v>
      </c>
      <c r="R3433" s="104"/>
      <c r="S3433" s="235" t="s">
        <v>34887</v>
      </c>
      <c r="T3433" s="236">
        <v>49187.9</v>
      </c>
      <c r="V3433" s="266" t="s">
        <v>44709</v>
      </c>
      <c r="W3433" s="267">
        <v>10667789</v>
      </c>
      <c r="Y3433" s="245" t="s">
        <v>10268</v>
      </c>
      <c r="Z3433" s="246">
        <v>250703.1</v>
      </c>
    </row>
    <row r="3434" spans="1:26" ht="14.5" x14ac:dyDescent="0.35">
      <c r="A3434" s="259" t="s">
        <v>44167</v>
      </c>
      <c r="B3434" s="259"/>
      <c r="C3434" s="260">
        <v>110434</v>
      </c>
      <c r="E3434" s="239" t="s">
        <v>3658</v>
      </c>
      <c r="F3434" s="239"/>
      <c r="G3434" s="240">
        <v>58256.63</v>
      </c>
      <c r="M3434" s="261" t="s">
        <v>41744</v>
      </c>
      <c r="N3434" s="262">
        <v>2760.16</v>
      </c>
      <c r="P3434" s="243" t="s">
        <v>19824</v>
      </c>
      <c r="Q3434" s="244">
        <v>2826.16</v>
      </c>
      <c r="R3434" s="104"/>
      <c r="S3434" s="235" t="s">
        <v>16374</v>
      </c>
      <c r="T3434" s="236">
        <v>14825.25</v>
      </c>
      <c r="V3434" s="266" t="s">
        <v>44710</v>
      </c>
      <c r="W3434" s="267">
        <v>110434</v>
      </c>
      <c r="Y3434" s="245" t="s">
        <v>12231</v>
      </c>
      <c r="Z3434" s="246">
        <v>13972</v>
      </c>
    </row>
    <row r="3435" spans="1:26" ht="14.5" x14ac:dyDescent="0.35">
      <c r="A3435" s="259" t="s">
        <v>44168</v>
      </c>
      <c r="B3435" s="259"/>
      <c r="C3435" s="260">
        <v>134593.98000000001</v>
      </c>
      <c r="E3435" s="239" t="s">
        <v>5445</v>
      </c>
      <c r="F3435" s="239"/>
      <c r="G3435" s="240">
        <v>34036.879999999997</v>
      </c>
      <c r="M3435" s="261" t="s">
        <v>41745</v>
      </c>
      <c r="N3435" s="262">
        <v>55155.9</v>
      </c>
      <c r="P3435" s="243" t="s">
        <v>19825</v>
      </c>
      <c r="Q3435" s="244">
        <v>24217.54</v>
      </c>
      <c r="R3435" s="104"/>
      <c r="S3435" s="235" t="s">
        <v>16375</v>
      </c>
      <c r="T3435" s="236">
        <v>7870.1</v>
      </c>
      <c r="V3435" s="266" t="s">
        <v>44711</v>
      </c>
      <c r="W3435" s="267">
        <v>134593.98000000001</v>
      </c>
      <c r="Y3435" s="245" t="s">
        <v>10497</v>
      </c>
      <c r="Z3435" s="246">
        <v>87965.64</v>
      </c>
    </row>
    <row r="3436" spans="1:26" ht="14.5" x14ac:dyDescent="0.35">
      <c r="A3436" s="259" t="s">
        <v>44169</v>
      </c>
      <c r="B3436" s="259"/>
      <c r="C3436" s="260">
        <v>35123</v>
      </c>
      <c r="E3436" s="239" t="s">
        <v>5539</v>
      </c>
      <c r="F3436" s="239"/>
      <c r="G3436" s="240">
        <v>5688</v>
      </c>
      <c r="M3436" s="261" t="s">
        <v>41746</v>
      </c>
      <c r="N3436" s="262">
        <v>44018.37</v>
      </c>
      <c r="P3436" s="243" t="s">
        <v>19826</v>
      </c>
      <c r="Q3436" s="244">
        <v>767.53</v>
      </c>
      <c r="R3436" s="104"/>
      <c r="S3436" s="235" t="s">
        <v>16376</v>
      </c>
      <c r="T3436" s="236">
        <v>134286.21</v>
      </c>
      <c r="V3436" s="266" t="s">
        <v>44712</v>
      </c>
      <c r="W3436" s="267">
        <v>35123</v>
      </c>
      <c r="Y3436" s="245" t="s">
        <v>10592</v>
      </c>
      <c r="Z3436" s="246">
        <v>7462.54</v>
      </c>
    </row>
    <row r="3437" spans="1:26" ht="14.5" x14ac:dyDescent="0.35">
      <c r="A3437" s="259" t="s">
        <v>44170</v>
      </c>
      <c r="B3437" s="259"/>
      <c r="C3437" s="260">
        <v>53825</v>
      </c>
      <c r="E3437" s="239" t="s">
        <v>5541</v>
      </c>
      <c r="F3437" s="239"/>
      <c r="G3437" s="240">
        <v>14985</v>
      </c>
      <c r="M3437" s="261" t="s">
        <v>47701</v>
      </c>
      <c r="N3437" s="262">
        <v>202798</v>
      </c>
      <c r="P3437" s="243" t="s">
        <v>19827</v>
      </c>
      <c r="Q3437" s="244">
        <v>26932.13</v>
      </c>
      <c r="R3437" s="104"/>
      <c r="S3437" s="235" t="s">
        <v>16377</v>
      </c>
      <c r="T3437" s="236">
        <v>22946.21</v>
      </c>
      <c r="V3437" s="266" t="s">
        <v>44713</v>
      </c>
      <c r="W3437" s="267">
        <v>53825</v>
      </c>
      <c r="Y3437" s="245" t="s">
        <v>13294</v>
      </c>
      <c r="Z3437" s="246">
        <v>36441.19</v>
      </c>
    </row>
    <row r="3438" spans="1:26" ht="14.5" x14ac:dyDescent="0.35">
      <c r="A3438" s="259" t="s">
        <v>44171</v>
      </c>
      <c r="B3438" s="259"/>
      <c r="C3438" s="260">
        <v>118191</v>
      </c>
      <c r="E3438" s="239" t="s">
        <v>3659</v>
      </c>
      <c r="F3438" s="239"/>
      <c r="G3438" s="240">
        <v>7323</v>
      </c>
      <c r="M3438" s="261" t="s">
        <v>53053</v>
      </c>
      <c r="N3438" s="262">
        <v>93050</v>
      </c>
      <c r="P3438" s="243" t="s">
        <v>19828</v>
      </c>
      <c r="Q3438" s="244">
        <v>2030.75</v>
      </c>
      <c r="R3438" s="104"/>
      <c r="S3438" s="235" t="s">
        <v>16378</v>
      </c>
      <c r="T3438" s="236">
        <v>17535.47</v>
      </c>
      <c r="V3438" s="266" t="s">
        <v>44714</v>
      </c>
      <c r="W3438" s="267">
        <v>118191</v>
      </c>
      <c r="Y3438" s="245" t="s">
        <v>10865</v>
      </c>
      <c r="Z3438" s="246">
        <v>731310.11</v>
      </c>
    </row>
    <row r="3439" spans="1:26" ht="14.5" x14ac:dyDescent="0.35">
      <c r="A3439" s="259" t="s">
        <v>44172</v>
      </c>
      <c r="B3439" s="259"/>
      <c r="C3439" s="260">
        <v>45213</v>
      </c>
      <c r="E3439" s="239" t="s">
        <v>5542</v>
      </c>
      <c r="F3439" s="239"/>
      <c r="G3439" s="240">
        <v>2323</v>
      </c>
      <c r="M3439" s="261" t="s">
        <v>52036</v>
      </c>
      <c r="N3439" s="262">
        <v>60000</v>
      </c>
      <c r="P3439" s="243" t="s">
        <v>19829</v>
      </c>
      <c r="Q3439" s="244">
        <v>2215.6799999999998</v>
      </c>
      <c r="R3439" s="104"/>
      <c r="S3439" s="235" t="s">
        <v>16379</v>
      </c>
      <c r="T3439" s="236">
        <v>4677.66</v>
      </c>
      <c r="V3439" s="266" t="s">
        <v>44715</v>
      </c>
      <c r="W3439" s="267">
        <v>45213</v>
      </c>
      <c r="Y3439" s="245" t="s">
        <v>7679</v>
      </c>
      <c r="Z3439" s="246">
        <v>16500</v>
      </c>
    </row>
    <row r="3440" spans="1:26" ht="14.5" x14ac:dyDescent="0.35">
      <c r="A3440" s="259" t="s">
        <v>44173</v>
      </c>
      <c r="B3440" s="259"/>
      <c r="C3440" s="260">
        <v>16147.47</v>
      </c>
      <c r="E3440" s="239" t="s">
        <v>5447</v>
      </c>
      <c r="F3440" s="239"/>
      <c r="G3440" s="240">
        <v>391.27</v>
      </c>
      <c r="M3440" s="261" t="s">
        <v>56091</v>
      </c>
      <c r="N3440" s="262">
        <v>43.26</v>
      </c>
      <c r="P3440" s="243" t="s">
        <v>19830</v>
      </c>
      <c r="Q3440" s="244">
        <v>716.8</v>
      </c>
      <c r="R3440" s="104"/>
      <c r="S3440" s="235" t="s">
        <v>16380</v>
      </c>
      <c r="T3440" s="236">
        <v>5928.78</v>
      </c>
      <c r="V3440" s="266" t="s">
        <v>44716</v>
      </c>
      <c r="W3440" s="267">
        <v>16147.47</v>
      </c>
      <c r="Y3440" s="245" t="s">
        <v>7855</v>
      </c>
      <c r="Z3440" s="246">
        <v>1140</v>
      </c>
    </row>
    <row r="3441" spans="1:26" ht="14.5" x14ac:dyDescent="0.35">
      <c r="A3441" s="259" t="s">
        <v>44174</v>
      </c>
      <c r="B3441" s="259"/>
      <c r="C3441" s="260">
        <v>51520</v>
      </c>
      <c r="E3441" s="239" t="s">
        <v>3660</v>
      </c>
      <c r="F3441" s="239"/>
      <c r="G3441" s="240">
        <v>287878.74</v>
      </c>
      <c r="M3441" s="261" t="s">
        <v>51154</v>
      </c>
      <c r="N3441" s="262">
        <v>1521.22</v>
      </c>
      <c r="P3441" s="243" t="s">
        <v>19831</v>
      </c>
      <c r="Q3441" s="244">
        <v>18000</v>
      </c>
      <c r="R3441" s="104"/>
      <c r="S3441" s="235" t="s">
        <v>16381</v>
      </c>
      <c r="T3441" s="236">
        <v>8911.8799999999992</v>
      </c>
      <c r="V3441" s="266" t="s">
        <v>44717</v>
      </c>
      <c r="W3441" s="267">
        <v>51520</v>
      </c>
      <c r="Y3441" s="245" t="s">
        <v>8077</v>
      </c>
      <c r="Z3441" s="246">
        <v>350</v>
      </c>
    </row>
    <row r="3442" spans="1:26" ht="14.5" x14ac:dyDescent="0.35">
      <c r="A3442" s="259" t="s">
        <v>44175</v>
      </c>
      <c r="B3442" s="259"/>
      <c r="C3442" s="260">
        <v>96344</v>
      </c>
      <c r="E3442" s="239" t="s">
        <v>5545</v>
      </c>
      <c r="F3442" s="239"/>
      <c r="G3442" s="240">
        <v>3218.25</v>
      </c>
      <c r="M3442" s="261" t="s">
        <v>47702</v>
      </c>
      <c r="N3442" s="262">
        <v>121000</v>
      </c>
      <c r="P3442" s="243" t="s">
        <v>19832</v>
      </c>
      <c r="Q3442" s="244">
        <v>392052.68</v>
      </c>
      <c r="R3442" s="104"/>
      <c r="S3442" s="235" t="s">
        <v>16382</v>
      </c>
      <c r="T3442" s="236">
        <v>14825.25</v>
      </c>
      <c r="V3442" s="266" t="s">
        <v>44718</v>
      </c>
      <c r="W3442" s="267">
        <v>96344</v>
      </c>
      <c r="Y3442" s="245" t="s">
        <v>8362</v>
      </c>
      <c r="Z3442" s="246">
        <v>5224</v>
      </c>
    </row>
    <row r="3443" spans="1:26" ht="14.5" x14ac:dyDescent="0.35">
      <c r="A3443" s="259" t="s">
        <v>44176</v>
      </c>
      <c r="B3443" s="259"/>
      <c r="C3443" s="260">
        <v>10500</v>
      </c>
      <c r="E3443" s="239" t="s">
        <v>5546</v>
      </c>
      <c r="F3443" s="239"/>
      <c r="G3443" s="240">
        <v>246.1</v>
      </c>
      <c r="M3443" s="261" t="s">
        <v>47703</v>
      </c>
      <c r="N3443" s="262">
        <v>9256.4699999999993</v>
      </c>
      <c r="P3443" s="243" t="s">
        <v>19833</v>
      </c>
      <c r="Q3443" s="244">
        <v>48000</v>
      </c>
      <c r="R3443" s="104"/>
      <c r="S3443" s="235" t="s">
        <v>16383</v>
      </c>
      <c r="T3443" s="236">
        <v>7870.1</v>
      </c>
      <c r="V3443" s="266" t="s">
        <v>44719</v>
      </c>
      <c r="W3443" s="267">
        <v>10500</v>
      </c>
      <c r="Y3443" s="245" t="s">
        <v>8764</v>
      </c>
      <c r="Z3443" s="246">
        <v>3787</v>
      </c>
    </row>
    <row r="3444" spans="1:26" ht="14.5" x14ac:dyDescent="0.35">
      <c r="A3444" s="259" t="s">
        <v>44177</v>
      </c>
      <c r="B3444" s="259"/>
      <c r="C3444" s="260">
        <v>16155</v>
      </c>
      <c r="E3444" s="239" t="s">
        <v>5547</v>
      </c>
      <c r="F3444" s="239"/>
      <c r="G3444" s="240">
        <v>6000</v>
      </c>
      <c r="M3444" s="261" t="s">
        <v>47704</v>
      </c>
      <c r="N3444" s="262">
        <v>27750</v>
      </c>
      <c r="P3444" s="243" t="s">
        <v>19834</v>
      </c>
      <c r="Q3444" s="244">
        <v>6000</v>
      </c>
      <c r="R3444" s="104"/>
      <c r="S3444" s="235" t="s">
        <v>16384</v>
      </c>
      <c r="T3444" s="236">
        <v>137482.31</v>
      </c>
      <c r="V3444" s="266" t="s">
        <v>44720</v>
      </c>
      <c r="W3444" s="267">
        <v>16155</v>
      </c>
      <c r="Y3444" s="245" t="s">
        <v>9459</v>
      </c>
      <c r="Z3444" s="246">
        <v>1080</v>
      </c>
    </row>
    <row r="3445" spans="1:26" ht="14.5" x14ac:dyDescent="0.35">
      <c r="A3445" s="259" t="s">
        <v>44178</v>
      </c>
      <c r="B3445" s="259"/>
      <c r="C3445" s="260">
        <v>11847</v>
      </c>
      <c r="E3445" s="239" t="s">
        <v>5450</v>
      </c>
      <c r="F3445" s="239"/>
      <c r="G3445" s="240">
        <v>441.44</v>
      </c>
      <c r="M3445" s="261" t="s">
        <v>47705</v>
      </c>
      <c r="N3445" s="262">
        <v>2122.89</v>
      </c>
      <c r="P3445" s="243" t="s">
        <v>19835</v>
      </c>
      <c r="Q3445" s="244">
        <v>56902.5</v>
      </c>
      <c r="R3445" s="104"/>
      <c r="S3445" s="235" t="s">
        <v>34888</v>
      </c>
      <c r="T3445" s="236">
        <v>49187.9</v>
      </c>
      <c r="V3445" s="266" t="s">
        <v>44721</v>
      </c>
      <c r="W3445" s="267">
        <v>11847</v>
      </c>
      <c r="Y3445" s="245" t="s">
        <v>9669</v>
      </c>
      <c r="Z3445" s="246">
        <v>2000</v>
      </c>
    </row>
    <row r="3446" spans="1:26" ht="14.5" x14ac:dyDescent="0.35">
      <c r="A3446" s="259" t="s">
        <v>44179</v>
      </c>
      <c r="B3446" s="259"/>
      <c r="C3446" s="260">
        <v>71789.14</v>
      </c>
      <c r="E3446" s="239" t="s">
        <v>3661</v>
      </c>
      <c r="F3446" s="239"/>
      <c r="G3446" s="240">
        <v>37726.93</v>
      </c>
      <c r="M3446" s="261" t="s">
        <v>19901</v>
      </c>
      <c r="N3446" s="262">
        <v>25</v>
      </c>
      <c r="P3446" s="243" t="s">
        <v>19836</v>
      </c>
      <c r="Q3446" s="244">
        <v>3000</v>
      </c>
      <c r="R3446" s="104"/>
      <c r="S3446" s="235" t="s">
        <v>34889</v>
      </c>
      <c r="T3446" s="236">
        <v>483</v>
      </c>
      <c r="V3446" s="266" t="s">
        <v>44722</v>
      </c>
      <c r="W3446" s="267">
        <v>71789.14</v>
      </c>
      <c r="Y3446" s="245" t="s">
        <v>9958</v>
      </c>
      <c r="Z3446" s="246">
        <v>2931.47</v>
      </c>
    </row>
    <row r="3447" spans="1:26" ht="14.5" x14ac:dyDescent="0.35">
      <c r="A3447" s="259" t="s">
        <v>44180</v>
      </c>
      <c r="B3447" s="259"/>
      <c r="C3447" s="260">
        <v>5833</v>
      </c>
      <c r="E3447" s="239" t="s">
        <v>3662</v>
      </c>
      <c r="F3447" s="239"/>
      <c r="G3447" s="240">
        <v>53948.21</v>
      </c>
      <c r="M3447" s="261" t="s">
        <v>19902</v>
      </c>
      <c r="N3447" s="262">
        <v>4123.9799999999996</v>
      </c>
      <c r="P3447" s="243" t="s">
        <v>19837</v>
      </c>
      <c r="Q3447" s="244">
        <v>17475</v>
      </c>
      <c r="R3447" s="104"/>
      <c r="S3447" s="235" t="s">
        <v>34890</v>
      </c>
      <c r="T3447" s="236">
        <v>4921</v>
      </c>
      <c r="V3447" s="266" t="s">
        <v>44723</v>
      </c>
      <c r="W3447" s="267">
        <v>5833</v>
      </c>
      <c r="Y3447" s="245" t="s">
        <v>10269</v>
      </c>
      <c r="Z3447" s="246">
        <v>19328</v>
      </c>
    </row>
    <row r="3448" spans="1:26" ht="14.5" x14ac:dyDescent="0.35">
      <c r="A3448" s="259" t="s">
        <v>44181</v>
      </c>
      <c r="B3448" s="259"/>
      <c r="C3448" s="260">
        <v>47088</v>
      </c>
      <c r="E3448" s="239" t="s">
        <v>3663</v>
      </c>
      <c r="F3448" s="239"/>
      <c r="G3448" s="240">
        <v>10926.79</v>
      </c>
      <c r="M3448" s="261" t="s">
        <v>19903</v>
      </c>
      <c r="N3448" s="262">
        <v>443.7</v>
      </c>
      <c r="P3448" s="243" t="s">
        <v>19838</v>
      </c>
      <c r="Q3448" s="244">
        <v>4399.5</v>
      </c>
      <c r="R3448" s="104"/>
      <c r="S3448" s="235" t="s">
        <v>34891</v>
      </c>
      <c r="T3448" s="236">
        <v>483</v>
      </c>
      <c r="V3448" s="266" t="s">
        <v>44724</v>
      </c>
      <c r="W3448" s="267">
        <v>47088</v>
      </c>
      <c r="Y3448" s="245" t="s">
        <v>12515</v>
      </c>
      <c r="Z3448" s="246">
        <v>1177</v>
      </c>
    </row>
    <row r="3449" spans="1:26" ht="14.5" x14ac:dyDescent="0.35">
      <c r="A3449" s="259" t="s">
        <v>44182</v>
      </c>
      <c r="B3449" s="259"/>
      <c r="C3449" s="260">
        <v>4304.33</v>
      </c>
      <c r="E3449" s="239" t="s">
        <v>3664</v>
      </c>
      <c r="F3449" s="239"/>
      <c r="G3449" s="240">
        <v>24301.55</v>
      </c>
      <c r="M3449" s="261" t="s">
        <v>19904</v>
      </c>
      <c r="N3449" s="262">
        <v>2035.76</v>
      </c>
      <c r="P3449" s="243" t="s">
        <v>19839</v>
      </c>
      <c r="Q3449" s="244">
        <v>8912.25</v>
      </c>
      <c r="R3449" s="104"/>
      <c r="S3449" s="235" t="s">
        <v>31603</v>
      </c>
      <c r="T3449" s="236">
        <v>4921</v>
      </c>
      <c r="V3449" s="266" t="s">
        <v>44725</v>
      </c>
      <c r="W3449" s="267">
        <v>4304.33</v>
      </c>
      <c r="Y3449" s="245" t="s">
        <v>10866</v>
      </c>
      <c r="Z3449" s="246">
        <v>53517.47</v>
      </c>
    </row>
    <row r="3450" spans="1:26" ht="14.5" x14ac:dyDescent="0.35">
      <c r="A3450" s="259" t="s">
        <v>44183</v>
      </c>
      <c r="B3450" s="259"/>
      <c r="C3450" s="260">
        <v>133749.66</v>
      </c>
      <c r="E3450" s="239" t="s">
        <v>5453</v>
      </c>
      <c r="F3450" s="239"/>
      <c r="G3450" s="240">
        <v>10213.879999999999</v>
      </c>
      <c r="M3450" s="261" t="s">
        <v>19909</v>
      </c>
      <c r="N3450" s="262">
        <v>4716.96</v>
      </c>
      <c r="P3450" s="243" t="s">
        <v>19840</v>
      </c>
      <c r="Q3450" s="244">
        <v>8000</v>
      </c>
      <c r="R3450" s="104"/>
      <c r="S3450" s="235" t="s">
        <v>34892</v>
      </c>
      <c r="T3450" s="236">
        <v>7504</v>
      </c>
      <c r="V3450" s="266" t="s">
        <v>44726</v>
      </c>
      <c r="W3450" s="267">
        <v>133749.66</v>
      </c>
      <c r="Y3450" s="245" t="s">
        <v>7680</v>
      </c>
      <c r="Z3450" s="246">
        <v>139824.28</v>
      </c>
    </row>
    <row r="3451" spans="1:26" ht="14.5" x14ac:dyDescent="0.35">
      <c r="A3451" s="259" t="s">
        <v>44184</v>
      </c>
      <c r="B3451" s="259"/>
      <c r="C3451" s="260">
        <v>19314</v>
      </c>
      <c r="E3451" s="239" t="s">
        <v>3665</v>
      </c>
      <c r="F3451" s="239"/>
      <c r="G3451" s="240">
        <v>7670.36</v>
      </c>
      <c r="M3451" s="261" t="s">
        <v>19910</v>
      </c>
      <c r="N3451" s="262">
        <v>501.93</v>
      </c>
      <c r="P3451" s="243" t="s">
        <v>19841</v>
      </c>
      <c r="Q3451" s="244">
        <v>43049.77</v>
      </c>
      <c r="R3451" s="104"/>
      <c r="S3451" s="235" t="s">
        <v>31618</v>
      </c>
      <c r="T3451" s="236">
        <v>7504</v>
      </c>
      <c r="V3451" s="266" t="s">
        <v>44727</v>
      </c>
      <c r="W3451" s="267">
        <v>19314</v>
      </c>
      <c r="Y3451" s="245" t="s">
        <v>7856</v>
      </c>
      <c r="Z3451" s="246">
        <v>21604</v>
      </c>
    </row>
    <row r="3452" spans="1:26" ht="14.5" x14ac:dyDescent="0.35">
      <c r="A3452" s="259" t="s">
        <v>44185</v>
      </c>
      <c r="B3452" s="259"/>
      <c r="C3452" s="260">
        <v>5833</v>
      </c>
      <c r="E3452" s="239" t="s">
        <v>5456</v>
      </c>
      <c r="F3452" s="239"/>
      <c r="G3452" s="240">
        <v>758.31</v>
      </c>
      <c r="M3452" s="261" t="s">
        <v>50054</v>
      </c>
      <c r="N3452" s="262">
        <v>9325.5</v>
      </c>
      <c r="P3452" s="243" t="s">
        <v>19842</v>
      </c>
      <c r="Q3452" s="244">
        <v>13910.46</v>
      </c>
      <c r="R3452" s="104"/>
      <c r="S3452" s="235" t="s">
        <v>16385</v>
      </c>
      <c r="T3452" s="236">
        <v>29373.439999999999</v>
      </c>
      <c r="V3452" s="266" t="s">
        <v>44728</v>
      </c>
      <c r="W3452" s="267">
        <v>5833</v>
      </c>
      <c r="Y3452" s="245" t="s">
        <v>8078</v>
      </c>
      <c r="Z3452" s="246">
        <v>100</v>
      </c>
    </row>
    <row r="3453" spans="1:26" ht="14.5" x14ac:dyDescent="0.35">
      <c r="A3453" s="259" t="s">
        <v>44186</v>
      </c>
      <c r="B3453" s="259"/>
      <c r="C3453" s="260">
        <v>56087</v>
      </c>
      <c r="E3453" s="239" t="s">
        <v>5457</v>
      </c>
      <c r="F3453" s="239"/>
      <c r="G3453" s="240">
        <v>31895.360000000001</v>
      </c>
      <c r="M3453" s="261" t="s">
        <v>52037</v>
      </c>
      <c r="N3453" s="262">
        <v>791.21</v>
      </c>
      <c r="P3453" s="243" t="s">
        <v>19843</v>
      </c>
      <c r="Q3453" s="244">
        <v>12276.25</v>
      </c>
      <c r="R3453" s="104"/>
      <c r="S3453" s="235" t="s">
        <v>16386</v>
      </c>
      <c r="T3453" s="236">
        <v>745.89</v>
      </c>
      <c r="V3453" s="266" t="s">
        <v>44729</v>
      </c>
      <c r="W3453" s="267">
        <v>56087</v>
      </c>
      <c r="Y3453" s="245" t="s">
        <v>8363</v>
      </c>
      <c r="Z3453" s="246">
        <v>70306.899999999994</v>
      </c>
    </row>
    <row r="3454" spans="1:26" ht="14.5" x14ac:dyDescent="0.35">
      <c r="A3454" s="259" t="s">
        <v>44187</v>
      </c>
      <c r="B3454" s="259"/>
      <c r="C3454" s="260">
        <v>54892</v>
      </c>
      <c r="E3454" s="239" t="s">
        <v>3666</v>
      </c>
      <c r="F3454" s="239"/>
      <c r="G3454" s="240">
        <v>1141</v>
      </c>
      <c r="M3454" s="261" t="s">
        <v>56092</v>
      </c>
      <c r="N3454" s="262">
        <v>1194</v>
      </c>
      <c r="P3454" s="243" t="s">
        <v>19844</v>
      </c>
      <c r="Q3454" s="244">
        <v>9750.9</v>
      </c>
      <c r="R3454" s="104"/>
      <c r="S3454" s="235" t="s">
        <v>16387</v>
      </c>
      <c r="T3454" s="236">
        <v>788</v>
      </c>
      <c r="V3454" s="266" t="s">
        <v>44730</v>
      </c>
      <c r="W3454" s="267">
        <v>54892</v>
      </c>
      <c r="Y3454" s="245" t="s">
        <v>8765</v>
      </c>
      <c r="Z3454" s="246">
        <v>50813.93</v>
      </c>
    </row>
    <row r="3455" spans="1:26" ht="14.5" x14ac:dyDescent="0.35">
      <c r="A3455" s="259" t="s">
        <v>44188</v>
      </c>
      <c r="B3455" s="259"/>
      <c r="C3455" s="260">
        <v>12372</v>
      </c>
      <c r="E3455" s="239" t="s">
        <v>5458</v>
      </c>
      <c r="F3455" s="239"/>
      <c r="G3455" s="240">
        <v>96316.37</v>
      </c>
      <c r="M3455" s="261" t="s">
        <v>56093</v>
      </c>
      <c r="N3455" s="262">
        <v>24071.54</v>
      </c>
      <c r="P3455" s="243" t="s">
        <v>19845</v>
      </c>
      <c r="Q3455" s="244">
        <v>18000</v>
      </c>
      <c r="R3455" s="104"/>
      <c r="S3455" s="235" t="s">
        <v>34893</v>
      </c>
      <c r="T3455" s="236">
        <v>13370.25</v>
      </c>
      <c r="V3455" s="266" t="s">
        <v>44731</v>
      </c>
      <c r="W3455" s="267">
        <v>12372</v>
      </c>
      <c r="Y3455" s="245" t="s">
        <v>9006</v>
      </c>
      <c r="Z3455" s="246">
        <v>25392.39</v>
      </c>
    </row>
    <row r="3456" spans="1:26" ht="14.5" x14ac:dyDescent="0.35">
      <c r="A3456" s="259" t="s">
        <v>44189</v>
      </c>
      <c r="B3456" s="259"/>
      <c r="C3456" s="260">
        <v>65849</v>
      </c>
      <c r="E3456" s="239" t="s">
        <v>5459</v>
      </c>
      <c r="F3456" s="239"/>
      <c r="G3456" s="240">
        <v>46425.36</v>
      </c>
      <c r="M3456" s="261" t="s">
        <v>56094</v>
      </c>
      <c r="N3456" s="262">
        <v>36500.04</v>
      </c>
      <c r="P3456" s="243" t="s">
        <v>19846</v>
      </c>
      <c r="Q3456" s="244">
        <v>34778.42</v>
      </c>
      <c r="R3456" s="104"/>
      <c r="S3456" s="235" t="s">
        <v>34894</v>
      </c>
      <c r="T3456" s="236">
        <v>2988.37</v>
      </c>
      <c r="V3456" s="266" t="s">
        <v>44732</v>
      </c>
      <c r="W3456" s="267">
        <v>65849</v>
      </c>
      <c r="Y3456" s="245" t="s">
        <v>9288</v>
      </c>
      <c r="Z3456" s="246">
        <v>74652.509999999995</v>
      </c>
    </row>
    <row r="3457" spans="1:26" ht="14.5" x14ac:dyDescent="0.35">
      <c r="A3457" s="259" t="s">
        <v>44190</v>
      </c>
      <c r="B3457" s="259"/>
      <c r="C3457" s="260">
        <v>21530</v>
      </c>
      <c r="E3457" s="239" t="s">
        <v>5554</v>
      </c>
      <c r="F3457" s="239"/>
      <c r="G3457" s="240">
        <v>7154</v>
      </c>
      <c r="M3457" s="261" t="s">
        <v>56095</v>
      </c>
      <c r="N3457" s="262">
        <v>24733.360000000001</v>
      </c>
      <c r="P3457" s="243" t="s">
        <v>19847</v>
      </c>
      <c r="Q3457" s="244">
        <v>402552.68</v>
      </c>
      <c r="R3457" s="104"/>
      <c r="S3457" s="235" t="s">
        <v>34895</v>
      </c>
      <c r="T3457" s="236">
        <v>804.9</v>
      </c>
      <c r="V3457" s="266" t="s">
        <v>44733</v>
      </c>
      <c r="W3457" s="267">
        <v>21530</v>
      </c>
      <c r="Y3457" s="245" t="s">
        <v>9670</v>
      </c>
      <c r="Z3457" s="246">
        <v>7781</v>
      </c>
    </row>
    <row r="3458" spans="1:26" ht="14.5" x14ac:dyDescent="0.35">
      <c r="A3458" s="259" t="s">
        <v>44191</v>
      </c>
      <c r="B3458" s="259"/>
      <c r="C3458" s="260">
        <v>16124.09</v>
      </c>
      <c r="E3458" s="239" t="s">
        <v>5461</v>
      </c>
      <c r="F3458" s="239"/>
      <c r="G3458" s="240">
        <v>54602</v>
      </c>
      <c r="M3458" s="261" t="s">
        <v>56096</v>
      </c>
      <c r="N3458" s="262">
        <v>21810</v>
      </c>
      <c r="P3458" s="243" t="s">
        <v>19848</v>
      </c>
      <c r="Q3458" s="244">
        <v>48000</v>
      </c>
      <c r="R3458" s="104"/>
      <c r="S3458" s="235" t="s">
        <v>34896</v>
      </c>
      <c r="T3458" s="236">
        <v>116717.48</v>
      </c>
      <c r="V3458" s="266" t="s">
        <v>44734</v>
      </c>
      <c r="W3458" s="267">
        <v>16124.09</v>
      </c>
      <c r="Y3458" s="245" t="s">
        <v>9959</v>
      </c>
      <c r="Z3458" s="246">
        <v>62260.15</v>
      </c>
    </row>
    <row r="3459" spans="1:26" ht="14.5" x14ac:dyDescent="0.35">
      <c r="A3459" s="259" t="s">
        <v>44192</v>
      </c>
      <c r="B3459" s="259"/>
      <c r="C3459" s="260">
        <v>56705</v>
      </c>
      <c r="E3459" s="239" t="s">
        <v>3667</v>
      </c>
      <c r="F3459" s="239"/>
      <c r="G3459" s="240">
        <v>12581.37</v>
      </c>
      <c r="M3459" s="261" t="s">
        <v>52038</v>
      </c>
      <c r="N3459" s="262">
        <v>6704.33</v>
      </c>
      <c r="P3459" s="243" t="s">
        <v>19849</v>
      </c>
      <c r="Q3459" s="244">
        <v>6000</v>
      </c>
      <c r="R3459" s="104"/>
      <c r="S3459" s="235" t="s">
        <v>16388</v>
      </c>
      <c r="T3459" s="236">
        <v>29373.439999999999</v>
      </c>
      <c r="V3459" s="266" t="s">
        <v>44735</v>
      </c>
      <c r="W3459" s="267">
        <v>56705</v>
      </c>
      <c r="Y3459" s="245" t="s">
        <v>10270</v>
      </c>
      <c r="Z3459" s="246">
        <v>715328.9</v>
      </c>
    </row>
    <row r="3460" spans="1:26" ht="14.5" x14ac:dyDescent="0.35">
      <c r="A3460" s="259" t="s">
        <v>44193</v>
      </c>
      <c r="B3460" s="259"/>
      <c r="C3460" s="260">
        <v>4306</v>
      </c>
      <c r="E3460" s="239" t="s">
        <v>5555</v>
      </c>
      <c r="F3460" s="239"/>
      <c r="G3460" s="240">
        <v>5689</v>
      </c>
      <c r="M3460" s="261" t="s">
        <v>56097</v>
      </c>
      <c r="N3460" s="262">
        <v>21050.880000000001</v>
      </c>
      <c r="P3460" s="243" t="s">
        <v>19850</v>
      </c>
      <c r="Q3460" s="244">
        <v>19616.310000000001</v>
      </c>
      <c r="R3460" s="104"/>
      <c r="S3460" s="235" t="s">
        <v>16389</v>
      </c>
      <c r="T3460" s="236">
        <v>745.89</v>
      </c>
      <c r="V3460" s="266" t="s">
        <v>44736</v>
      </c>
      <c r="W3460" s="267">
        <v>4306</v>
      </c>
      <c r="Y3460" s="245" t="s">
        <v>12516</v>
      </c>
      <c r="Z3460" s="246">
        <v>5137.84</v>
      </c>
    </row>
    <row r="3461" spans="1:26" ht="14.5" x14ac:dyDescent="0.35">
      <c r="A3461" s="259" t="s">
        <v>44194</v>
      </c>
      <c r="B3461" s="259"/>
      <c r="C3461" s="260">
        <v>41066</v>
      </c>
      <c r="E3461" s="239" t="s">
        <v>5466</v>
      </c>
      <c r="F3461" s="239"/>
      <c r="G3461" s="240">
        <v>11064.9</v>
      </c>
      <c r="M3461" s="261" t="s">
        <v>56098</v>
      </c>
      <c r="N3461" s="262">
        <v>2584.1999999999998</v>
      </c>
      <c r="P3461" s="243" t="s">
        <v>19851</v>
      </c>
      <c r="Q3461" s="244">
        <v>108211.76</v>
      </c>
      <c r="R3461" s="104"/>
      <c r="S3461" s="235" t="s">
        <v>16390</v>
      </c>
      <c r="T3461" s="236">
        <v>788</v>
      </c>
      <c r="V3461" s="266" t="s">
        <v>44737</v>
      </c>
      <c r="W3461" s="267">
        <v>41066</v>
      </c>
      <c r="Y3461" s="245" t="s">
        <v>10549</v>
      </c>
      <c r="Z3461" s="246">
        <v>12371.45</v>
      </c>
    </row>
    <row r="3462" spans="1:26" ht="14.5" x14ac:dyDescent="0.35">
      <c r="A3462" s="259" t="s">
        <v>44195</v>
      </c>
      <c r="B3462" s="259"/>
      <c r="C3462" s="260">
        <v>3229.5</v>
      </c>
      <c r="E3462" s="239" t="s">
        <v>5556</v>
      </c>
      <c r="F3462" s="239"/>
      <c r="G3462" s="240">
        <v>4365.46</v>
      </c>
      <c r="M3462" s="261" t="s">
        <v>52039</v>
      </c>
      <c r="N3462" s="262">
        <v>9080.26</v>
      </c>
      <c r="P3462" s="243" t="s">
        <v>19852</v>
      </c>
      <c r="Q3462" s="244">
        <v>2030.75</v>
      </c>
      <c r="R3462" s="104"/>
      <c r="S3462" s="235" t="s">
        <v>31704</v>
      </c>
      <c r="T3462" s="236">
        <v>13370.25</v>
      </c>
      <c r="V3462" s="266" t="s">
        <v>44738</v>
      </c>
      <c r="W3462" s="267">
        <v>3229.5</v>
      </c>
      <c r="Y3462" s="245" t="s">
        <v>14004</v>
      </c>
      <c r="Z3462" s="246">
        <v>10450</v>
      </c>
    </row>
    <row r="3463" spans="1:26" ht="14.5" x14ac:dyDescent="0.35">
      <c r="A3463" s="259" t="s">
        <v>44196</v>
      </c>
      <c r="B3463" s="259"/>
      <c r="C3463" s="260">
        <v>46483</v>
      </c>
      <c r="E3463" s="239" t="s">
        <v>5560</v>
      </c>
      <c r="F3463" s="239"/>
      <c r="G3463" s="240">
        <v>591.26</v>
      </c>
      <c r="M3463" s="261" t="s">
        <v>51155</v>
      </c>
      <c r="N3463" s="262">
        <v>5500</v>
      </c>
      <c r="P3463" s="243" t="s">
        <v>19853</v>
      </c>
      <c r="Q3463" s="244">
        <v>3000</v>
      </c>
      <c r="R3463" s="104"/>
      <c r="S3463" s="235" t="s">
        <v>31707</v>
      </c>
      <c r="T3463" s="236">
        <v>2988.37</v>
      </c>
      <c r="V3463" s="266" t="s">
        <v>44739</v>
      </c>
      <c r="W3463" s="267">
        <v>46483</v>
      </c>
      <c r="Y3463" s="245" t="s">
        <v>13697</v>
      </c>
      <c r="Z3463" s="246">
        <v>76424.38</v>
      </c>
    </row>
    <row r="3464" spans="1:26" ht="14.5" x14ac:dyDescent="0.35">
      <c r="A3464" s="259" t="s">
        <v>44197</v>
      </c>
      <c r="B3464" s="259"/>
      <c r="C3464" s="260">
        <v>19600</v>
      </c>
      <c r="E3464" s="239" t="s">
        <v>5563</v>
      </c>
      <c r="F3464" s="239"/>
      <c r="G3464" s="240">
        <v>2708.36</v>
      </c>
      <c r="M3464" s="261" t="s">
        <v>38086</v>
      </c>
      <c r="N3464" s="262">
        <v>1200</v>
      </c>
      <c r="P3464" s="243" t="s">
        <v>19854</v>
      </c>
      <c r="Q3464" s="244">
        <v>2000</v>
      </c>
      <c r="R3464" s="104"/>
      <c r="S3464" s="235" t="s">
        <v>31711</v>
      </c>
      <c r="T3464" s="236">
        <v>804.9</v>
      </c>
      <c r="V3464" s="266" t="s">
        <v>44740</v>
      </c>
      <c r="W3464" s="267">
        <v>19600</v>
      </c>
      <c r="Y3464" s="245" t="s">
        <v>10867</v>
      </c>
      <c r="Z3464" s="246">
        <v>1272447.73</v>
      </c>
    </row>
    <row r="3465" spans="1:26" ht="14.5" x14ac:dyDescent="0.35">
      <c r="A3465" s="259" t="s">
        <v>44198</v>
      </c>
      <c r="B3465" s="259"/>
      <c r="C3465" s="260">
        <v>285137</v>
      </c>
      <c r="E3465" s="239" t="s">
        <v>5564</v>
      </c>
      <c r="F3465" s="239"/>
      <c r="G3465" s="240">
        <v>7263</v>
      </c>
      <c r="M3465" s="261" t="s">
        <v>52040</v>
      </c>
      <c r="N3465" s="262">
        <v>394.01</v>
      </c>
      <c r="P3465" s="243" t="s">
        <v>19855</v>
      </c>
      <c r="Q3465" s="244">
        <v>46232.959999999999</v>
      </c>
      <c r="R3465" s="104"/>
      <c r="S3465" s="235" t="s">
        <v>31714</v>
      </c>
      <c r="T3465" s="236">
        <v>116717.48</v>
      </c>
      <c r="V3465" s="266" t="s">
        <v>44741</v>
      </c>
      <c r="W3465" s="267">
        <v>285137</v>
      </c>
      <c r="Y3465" s="245" t="s">
        <v>7681</v>
      </c>
      <c r="Z3465" s="246">
        <v>22831</v>
      </c>
    </row>
    <row r="3466" spans="1:26" ht="14.5" x14ac:dyDescent="0.35">
      <c r="A3466" s="259" t="s">
        <v>44199</v>
      </c>
      <c r="B3466" s="259"/>
      <c r="C3466" s="260">
        <v>7539</v>
      </c>
      <c r="E3466" s="239" t="s">
        <v>5567</v>
      </c>
      <c r="F3466" s="239"/>
      <c r="G3466" s="240">
        <v>1478</v>
      </c>
      <c r="M3466" s="261" t="s">
        <v>52041</v>
      </c>
      <c r="N3466" s="262">
        <v>529.98</v>
      </c>
      <c r="P3466" s="243" t="s">
        <v>19856</v>
      </c>
      <c r="Q3466" s="244">
        <v>350</v>
      </c>
      <c r="R3466" s="104"/>
      <c r="S3466" s="235" t="s">
        <v>34897</v>
      </c>
      <c r="T3466" s="236">
        <v>21.6</v>
      </c>
      <c r="V3466" s="266" t="s">
        <v>44742</v>
      </c>
      <c r="W3466" s="267">
        <v>7539</v>
      </c>
      <c r="Y3466" s="245" t="s">
        <v>7857</v>
      </c>
      <c r="Z3466" s="246">
        <v>460</v>
      </c>
    </row>
    <row r="3467" spans="1:26" ht="14.5" x14ac:dyDescent="0.35">
      <c r="A3467" s="259" t="s">
        <v>44200</v>
      </c>
      <c r="B3467" s="259"/>
      <c r="C3467" s="260">
        <v>47211</v>
      </c>
      <c r="E3467" s="239" t="s">
        <v>3668</v>
      </c>
      <c r="F3467" s="239"/>
      <c r="G3467" s="240">
        <v>70880.62</v>
      </c>
      <c r="M3467" s="261" t="s">
        <v>53054</v>
      </c>
      <c r="N3467" s="262">
        <v>4591.68</v>
      </c>
      <c r="P3467" s="243" t="s">
        <v>19857</v>
      </c>
      <c r="Q3467" s="244">
        <v>162.80000000000001</v>
      </c>
      <c r="R3467" s="104"/>
      <c r="S3467" s="235" t="s">
        <v>34898</v>
      </c>
      <c r="T3467" s="236">
        <v>566.5</v>
      </c>
      <c r="V3467" s="266" t="s">
        <v>44743</v>
      </c>
      <c r="W3467" s="267">
        <v>47211</v>
      </c>
      <c r="Y3467" s="245" t="s">
        <v>8079</v>
      </c>
      <c r="Z3467" s="246">
        <v>821</v>
      </c>
    </row>
    <row r="3468" spans="1:26" ht="14.5" x14ac:dyDescent="0.35">
      <c r="A3468" s="259" t="s">
        <v>44201</v>
      </c>
      <c r="B3468" s="259"/>
      <c r="C3468" s="260">
        <v>17232</v>
      </c>
      <c r="E3468" s="239" t="s">
        <v>5571</v>
      </c>
      <c r="F3468" s="239"/>
      <c r="G3468" s="240">
        <v>882.81</v>
      </c>
      <c r="M3468" s="261" t="s">
        <v>53055</v>
      </c>
      <c r="N3468" s="262">
        <v>351.32</v>
      </c>
      <c r="P3468" s="243" t="s">
        <v>19858</v>
      </c>
      <c r="Q3468" s="244">
        <v>25049.83</v>
      </c>
      <c r="R3468" s="104"/>
      <c r="S3468" s="235" t="s">
        <v>34899</v>
      </c>
      <c r="T3468" s="236">
        <v>140.22</v>
      </c>
      <c r="V3468" s="266" t="s">
        <v>44744</v>
      </c>
      <c r="W3468" s="267">
        <v>17232</v>
      </c>
      <c r="Y3468" s="245" t="s">
        <v>8364</v>
      </c>
      <c r="Z3468" s="246">
        <v>14462.51</v>
      </c>
    </row>
    <row r="3469" spans="1:26" ht="14.5" x14ac:dyDescent="0.35">
      <c r="A3469" s="259" t="s">
        <v>44202</v>
      </c>
      <c r="B3469" s="259"/>
      <c r="C3469" s="260">
        <v>14001</v>
      </c>
      <c r="E3469" s="239" t="s">
        <v>5469</v>
      </c>
      <c r="F3469" s="239"/>
      <c r="G3469" s="240">
        <v>403205.99</v>
      </c>
      <c r="M3469" s="261" t="s">
        <v>47706</v>
      </c>
      <c r="N3469" s="262">
        <v>7000</v>
      </c>
      <c r="P3469" s="243" t="s">
        <v>19859</v>
      </c>
      <c r="Q3469" s="244">
        <v>29464.47</v>
      </c>
      <c r="R3469" s="104"/>
      <c r="S3469" s="235" t="s">
        <v>34900</v>
      </c>
      <c r="T3469" s="236">
        <v>3649.79</v>
      </c>
      <c r="V3469" s="266" t="s">
        <v>44745</v>
      </c>
      <c r="W3469" s="267">
        <v>14001</v>
      </c>
      <c r="Y3469" s="245" t="s">
        <v>8766</v>
      </c>
      <c r="Z3469" s="246">
        <v>1368</v>
      </c>
    </row>
    <row r="3470" spans="1:26" ht="14.5" x14ac:dyDescent="0.35">
      <c r="A3470" s="259" t="s">
        <v>44203</v>
      </c>
      <c r="B3470" s="259"/>
      <c r="C3470" s="260">
        <v>841064.94</v>
      </c>
      <c r="E3470" s="239" t="s">
        <v>5470</v>
      </c>
      <c r="F3470" s="239"/>
      <c r="G3470" s="240">
        <v>3077.46</v>
      </c>
      <c r="M3470" s="261" t="s">
        <v>47707</v>
      </c>
      <c r="N3470" s="262">
        <v>535.5</v>
      </c>
      <c r="P3470" s="243" t="s">
        <v>19860</v>
      </c>
      <c r="Q3470" s="244">
        <v>5451.38</v>
      </c>
      <c r="R3470" s="104"/>
      <c r="S3470" s="235" t="s">
        <v>34901</v>
      </c>
      <c r="T3470" s="236">
        <v>21.6</v>
      </c>
      <c r="V3470" s="266" t="s">
        <v>44746</v>
      </c>
      <c r="W3470" s="267">
        <v>841064.94</v>
      </c>
      <c r="Y3470" s="245" t="s">
        <v>9007</v>
      </c>
      <c r="Z3470" s="246">
        <v>1320</v>
      </c>
    </row>
    <row r="3471" spans="1:26" ht="14.5" x14ac:dyDescent="0.35">
      <c r="A3471" s="259" t="s">
        <v>44204</v>
      </c>
      <c r="B3471" s="259"/>
      <c r="C3471" s="260">
        <v>26925</v>
      </c>
      <c r="E3471" s="239" t="s">
        <v>5472</v>
      </c>
      <c r="F3471" s="239"/>
      <c r="G3471" s="240">
        <v>8121.45</v>
      </c>
      <c r="M3471" s="261" t="s">
        <v>47708</v>
      </c>
      <c r="N3471" s="262">
        <v>127987.5</v>
      </c>
      <c r="P3471" s="243" t="s">
        <v>19861</v>
      </c>
      <c r="Q3471" s="244">
        <v>9551.31</v>
      </c>
      <c r="R3471" s="104"/>
      <c r="S3471" s="235" t="s">
        <v>31749</v>
      </c>
      <c r="T3471" s="236">
        <v>566.5</v>
      </c>
      <c r="V3471" s="266" t="s">
        <v>44747</v>
      </c>
      <c r="W3471" s="267">
        <v>26925</v>
      </c>
      <c r="Y3471" s="245" t="s">
        <v>9289</v>
      </c>
      <c r="Z3471" s="246">
        <v>2283</v>
      </c>
    </row>
    <row r="3472" spans="1:26" ht="14.5" x14ac:dyDescent="0.35">
      <c r="A3472" s="259" t="s">
        <v>44205</v>
      </c>
      <c r="B3472" s="259"/>
      <c r="C3472" s="260">
        <v>75402</v>
      </c>
      <c r="E3472" s="239" t="s">
        <v>5578</v>
      </c>
      <c r="F3472" s="239"/>
      <c r="G3472" s="240">
        <v>5038.0200000000004</v>
      </c>
      <c r="M3472" s="261" t="s">
        <v>47709</v>
      </c>
      <c r="N3472" s="262">
        <v>9791.07</v>
      </c>
      <c r="P3472" s="243" t="s">
        <v>19862</v>
      </c>
      <c r="Q3472" s="244">
        <v>8000</v>
      </c>
      <c r="R3472" s="104"/>
      <c r="S3472" s="235" t="s">
        <v>31750</v>
      </c>
      <c r="T3472" s="236">
        <v>140.22</v>
      </c>
      <c r="V3472" s="266" t="s">
        <v>44748</v>
      </c>
      <c r="W3472" s="267">
        <v>75402</v>
      </c>
      <c r="Y3472" s="245" t="s">
        <v>9671</v>
      </c>
      <c r="Z3472" s="246">
        <v>2000</v>
      </c>
    </row>
    <row r="3473" spans="1:26" ht="14.5" x14ac:dyDescent="0.35">
      <c r="A3473" s="259" t="s">
        <v>44206</v>
      </c>
      <c r="B3473" s="259"/>
      <c r="C3473" s="260">
        <v>11841.5</v>
      </c>
      <c r="E3473" s="239" t="s">
        <v>5473</v>
      </c>
      <c r="F3473" s="239"/>
      <c r="G3473" s="240">
        <v>56757</v>
      </c>
      <c r="M3473" s="261" t="s">
        <v>19937</v>
      </c>
      <c r="N3473" s="262">
        <v>12993.14</v>
      </c>
      <c r="P3473" s="243" t="s">
        <v>19863</v>
      </c>
      <c r="Q3473" s="244">
        <v>24400</v>
      </c>
      <c r="R3473" s="104"/>
      <c r="S3473" s="235" t="s">
        <v>31752</v>
      </c>
      <c r="T3473" s="236">
        <v>3649.79</v>
      </c>
      <c r="V3473" s="266" t="s">
        <v>44749</v>
      </c>
      <c r="W3473" s="267">
        <v>11841.5</v>
      </c>
      <c r="Y3473" s="245" t="s">
        <v>9960</v>
      </c>
      <c r="Z3473" s="246">
        <v>11715.06</v>
      </c>
    </row>
    <row r="3474" spans="1:26" ht="14.5" x14ac:dyDescent="0.35">
      <c r="A3474" s="259" t="s">
        <v>44207</v>
      </c>
      <c r="B3474" s="259"/>
      <c r="C3474" s="260">
        <v>1041966</v>
      </c>
      <c r="E3474" s="239" t="s">
        <v>5474</v>
      </c>
      <c r="F3474" s="239"/>
      <c r="G3474" s="240">
        <v>14582.24</v>
      </c>
      <c r="M3474" s="261" t="s">
        <v>56099</v>
      </c>
      <c r="N3474" s="262">
        <v>546.69000000000005</v>
      </c>
      <c r="P3474" s="243" t="s">
        <v>19864</v>
      </c>
      <c r="Q3474" s="244">
        <v>19900</v>
      </c>
      <c r="R3474" s="104"/>
      <c r="S3474" s="235" t="s">
        <v>16391</v>
      </c>
      <c r="T3474" s="236">
        <v>12645</v>
      </c>
      <c r="V3474" s="266" t="s">
        <v>44750</v>
      </c>
      <c r="W3474" s="267">
        <v>1041966</v>
      </c>
      <c r="Y3474" s="245" t="s">
        <v>10271</v>
      </c>
      <c r="Z3474" s="246">
        <v>41872</v>
      </c>
    </row>
    <row r="3475" spans="1:26" ht="14.5" x14ac:dyDescent="0.35">
      <c r="A3475" s="259" t="s">
        <v>44208</v>
      </c>
      <c r="B3475" s="259"/>
      <c r="C3475" s="260">
        <v>50016</v>
      </c>
      <c r="E3475" s="239" t="s">
        <v>5579</v>
      </c>
      <c r="F3475" s="239"/>
      <c r="G3475" s="240">
        <v>824.26</v>
      </c>
      <c r="M3475" s="261" t="s">
        <v>56100</v>
      </c>
      <c r="N3475" s="262">
        <v>227.6</v>
      </c>
      <c r="P3475" s="243" t="s">
        <v>19865</v>
      </c>
      <c r="Q3475" s="244">
        <v>650</v>
      </c>
      <c r="R3475" s="104"/>
      <c r="S3475" s="235" t="s">
        <v>16392</v>
      </c>
      <c r="T3475" s="236">
        <v>801851.99</v>
      </c>
      <c r="V3475" s="266" t="s">
        <v>44751</v>
      </c>
      <c r="W3475" s="267">
        <v>50016</v>
      </c>
      <c r="Y3475" s="245" t="s">
        <v>12517</v>
      </c>
      <c r="Z3475" s="246">
        <v>2049</v>
      </c>
    </row>
    <row r="3476" spans="1:26" ht="14.5" x14ac:dyDescent="0.35">
      <c r="A3476" s="259" t="s">
        <v>44209</v>
      </c>
      <c r="B3476" s="259"/>
      <c r="C3476" s="260">
        <v>2205837</v>
      </c>
      <c r="E3476" s="239" t="s">
        <v>5585</v>
      </c>
      <c r="F3476" s="239"/>
      <c r="G3476" s="240">
        <v>581.91</v>
      </c>
      <c r="M3476" s="261" t="s">
        <v>56101</v>
      </c>
      <c r="N3476" s="262">
        <v>2164.02</v>
      </c>
      <c r="P3476" s="243" t="s">
        <v>19866</v>
      </c>
      <c r="Q3476" s="244">
        <v>41514</v>
      </c>
      <c r="R3476" s="104"/>
      <c r="S3476" s="235" t="s">
        <v>16393</v>
      </c>
      <c r="T3476" s="236">
        <v>12505.17</v>
      </c>
      <c r="V3476" s="266" t="s">
        <v>44752</v>
      </c>
      <c r="W3476" s="267">
        <v>2205837</v>
      </c>
      <c r="Y3476" s="245" t="s">
        <v>12728</v>
      </c>
      <c r="Z3476" s="246">
        <v>10941</v>
      </c>
    </row>
    <row r="3477" spans="1:26" ht="14.5" x14ac:dyDescent="0.35">
      <c r="A3477" s="259" t="s">
        <v>44210</v>
      </c>
      <c r="B3477" s="259"/>
      <c r="C3477" s="260">
        <v>29079</v>
      </c>
      <c r="E3477" s="239" t="s">
        <v>5587</v>
      </c>
      <c r="F3477" s="239"/>
      <c r="G3477" s="240">
        <v>293.57</v>
      </c>
      <c r="M3477" s="261" t="s">
        <v>19940</v>
      </c>
      <c r="N3477" s="262">
        <v>2025.89</v>
      </c>
      <c r="P3477" s="243" t="s">
        <v>19867</v>
      </c>
      <c r="Q3477" s="244">
        <v>62.08</v>
      </c>
      <c r="R3477" s="104"/>
      <c r="S3477" s="235" t="s">
        <v>16394</v>
      </c>
      <c r="T3477" s="236">
        <v>62150.5</v>
      </c>
      <c r="V3477" s="266" t="s">
        <v>44753</v>
      </c>
      <c r="W3477" s="267">
        <v>29079</v>
      </c>
      <c r="Y3477" s="245" t="s">
        <v>10593</v>
      </c>
      <c r="Z3477" s="246">
        <v>5155.91</v>
      </c>
    </row>
    <row r="3478" spans="1:26" ht="14.5" x14ac:dyDescent="0.35">
      <c r="A3478" s="259" t="s">
        <v>44211</v>
      </c>
      <c r="B3478" s="259"/>
      <c r="C3478" s="260">
        <v>9428.7000000000007</v>
      </c>
      <c r="E3478" s="239" t="s">
        <v>5476</v>
      </c>
      <c r="F3478" s="239"/>
      <c r="G3478" s="240">
        <v>3923.44</v>
      </c>
      <c r="M3478" s="261" t="s">
        <v>19941</v>
      </c>
      <c r="N3478" s="262">
        <v>1500</v>
      </c>
      <c r="P3478" s="243" t="s">
        <v>19868</v>
      </c>
      <c r="Q3478" s="244">
        <v>66373.78</v>
      </c>
      <c r="R3478" s="104"/>
      <c r="S3478" s="235" t="s">
        <v>16395</v>
      </c>
      <c r="T3478" s="236">
        <v>149893.72</v>
      </c>
      <c r="V3478" s="266" t="s">
        <v>44754</v>
      </c>
      <c r="W3478" s="267">
        <v>9428.7000000000007</v>
      </c>
      <c r="Y3478" s="245" t="s">
        <v>10868</v>
      </c>
      <c r="Z3478" s="246">
        <v>117278.48</v>
      </c>
    </row>
    <row r="3479" spans="1:26" ht="14.5" x14ac:dyDescent="0.35">
      <c r="A3479" s="259" t="s">
        <v>44212</v>
      </c>
      <c r="B3479" s="259"/>
      <c r="C3479" s="260">
        <v>3229.5</v>
      </c>
      <c r="E3479" s="239" t="s">
        <v>5477</v>
      </c>
      <c r="F3479" s="239"/>
      <c r="G3479" s="240">
        <v>4228.72</v>
      </c>
      <c r="M3479" s="261" t="s">
        <v>53056</v>
      </c>
      <c r="N3479" s="262">
        <v>7875</v>
      </c>
      <c r="P3479" s="243" t="s">
        <v>19869</v>
      </c>
      <c r="Q3479" s="244">
        <v>30926.92</v>
      </c>
      <c r="R3479" s="104"/>
      <c r="S3479" s="235" t="s">
        <v>16396</v>
      </c>
      <c r="T3479" s="236">
        <v>101148.4</v>
      </c>
      <c r="V3479" s="266" t="s">
        <v>44755</v>
      </c>
      <c r="W3479" s="267">
        <v>3229.5</v>
      </c>
      <c r="Y3479" s="245" t="s">
        <v>7682</v>
      </c>
      <c r="Z3479" s="246">
        <v>30974</v>
      </c>
    </row>
    <row r="3480" spans="1:26" ht="14.5" x14ac:dyDescent="0.35">
      <c r="A3480" s="259" t="s">
        <v>44213</v>
      </c>
      <c r="B3480" s="259"/>
      <c r="C3480" s="260">
        <v>12553</v>
      </c>
      <c r="E3480" s="239" t="s">
        <v>5590</v>
      </c>
      <c r="F3480" s="239"/>
      <c r="G3480" s="240">
        <v>2848</v>
      </c>
      <c r="M3480" s="261" t="s">
        <v>53057</v>
      </c>
      <c r="N3480" s="262">
        <v>584.03</v>
      </c>
      <c r="P3480" s="243" t="s">
        <v>19870</v>
      </c>
      <c r="Q3480" s="244">
        <v>552.75</v>
      </c>
      <c r="R3480" s="104"/>
      <c r="S3480" s="235" t="s">
        <v>16397</v>
      </c>
      <c r="T3480" s="236">
        <v>246.89</v>
      </c>
      <c r="V3480" s="266" t="s">
        <v>44756</v>
      </c>
      <c r="W3480" s="267">
        <v>12553</v>
      </c>
      <c r="Y3480" s="245" t="s">
        <v>7858</v>
      </c>
      <c r="Z3480" s="246">
        <v>4051</v>
      </c>
    </row>
    <row r="3481" spans="1:26" ht="14.5" x14ac:dyDescent="0.35">
      <c r="A3481" s="259" t="s">
        <v>44214</v>
      </c>
      <c r="B3481" s="259"/>
      <c r="C3481" s="260">
        <v>43644</v>
      </c>
      <c r="E3481" s="239" t="s">
        <v>5480</v>
      </c>
      <c r="F3481" s="239"/>
      <c r="G3481" s="240">
        <v>428.07</v>
      </c>
      <c r="M3481" s="261" t="s">
        <v>56102</v>
      </c>
      <c r="N3481" s="262">
        <v>57.53</v>
      </c>
      <c r="P3481" s="243" t="s">
        <v>19871</v>
      </c>
      <c r="Q3481" s="244">
        <v>87035.51</v>
      </c>
      <c r="R3481" s="104"/>
      <c r="S3481" s="235" t="s">
        <v>34902</v>
      </c>
      <c r="T3481" s="236">
        <v>521982.71999999997</v>
      </c>
      <c r="V3481" s="266" t="s">
        <v>44757</v>
      </c>
      <c r="W3481" s="267">
        <v>43644</v>
      </c>
      <c r="Y3481" s="245" t="s">
        <v>8080</v>
      </c>
      <c r="Z3481" s="246">
        <v>1294</v>
      </c>
    </row>
    <row r="3482" spans="1:26" ht="14.5" x14ac:dyDescent="0.35">
      <c r="A3482" s="259" t="s">
        <v>44215</v>
      </c>
      <c r="B3482" s="259"/>
      <c r="C3482" s="260">
        <v>40135</v>
      </c>
      <c r="E3482" s="239" t="s">
        <v>5482</v>
      </c>
      <c r="F3482" s="239"/>
      <c r="G3482" s="240">
        <v>12768.09</v>
      </c>
      <c r="M3482" s="261" t="s">
        <v>50055</v>
      </c>
      <c r="N3482" s="262">
        <v>24586.28</v>
      </c>
      <c r="P3482" s="243" t="s">
        <v>19872</v>
      </c>
      <c r="Q3482" s="244">
        <v>3000</v>
      </c>
      <c r="R3482" s="104"/>
      <c r="S3482" s="235" t="s">
        <v>34903</v>
      </c>
      <c r="T3482" s="236">
        <v>39931.699999999997</v>
      </c>
      <c r="V3482" s="266" t="s">
        <v>44758</v>
      </c>
      <c r="W3482" s="267">
        <v>40135</v>
      </c>
      <c r="Y3482" s="245" t="s">
        <v>8365</v>
      </c>
      <c r="Z3482" s="246">
        <v>14693</v>
      </c>
    </row>
    <row r="3483" spans="1:26" ht="14.5" x14ac:dyDescent="0.35">
      <c r="A3483" s="259" t="s">
        <v>44216</v>
      </c>
      <c r="B3483" s="259"/>
      <c r="C3483" s="260">
        <v>14001</v>
      </c>
      <c r="E3483" s="239" t="s">
        <v>5485</v>
      </c>
      <c r="F3483" s="239"/>
      <c r="G3483" s="240">
        <v>528.12</v>
      </c>
      <c r="M3483" s="261" t="s">
        <v>50056</v>
      </c>
      <c r="N3483" s="262">
        <v>379270.74</v>
      </c>
      <c r="P3483" s="243" t="s">
        <v>19873</v>
      </c>
      <c r="Q3483" s="244">
        <v>5585</v>
      </c>
      <c r="R3483" s="104"/>
      <c r="S3483" s="235" t="s">
        <v>34904</v>
      </c>
      <c r="T3483" s="236">
        <v>102830.58</v>
      </c>
      <c r="V3483" s="266" t="s">
        <v>44759</v>
      </c>
      <c r="W3483" s="267">
        <v>14001</v>
      </c>
      <c r="Y3483" s="245" t="s">
        <v>8519</v>
      </c>
      <c r="Z3483" s="246">
        <v>1312</v>
      </c>
    </row>
    <row r="3484" spans="1:26" ht="14.5" x14ac:dyDescent="0.35">
      <c r="A3484" s="259" t="s">
        <v>44217</v>
      </c>
      <c r="B3484" s="259"/>
      <c r="C3484" s="260">
        <v>10734.36</v>
      </c>
      <c r="E3484" s="239" t="s">
        <v>5598</v>
      </c>
      <c r="F3484" s="239"/>
      <c r="G3484" s="240">
        <v>12061.5</v>
      </c>
      <c r="M3484" s="261" t="s">
        <v>47710</v>
      </c>
      <c r="N3484" s="262">
        <v>24067.74</v>
      </c>
      <c r="P3484" s="243" t="s">
        <v>19874</v>
      </c>
      <c r="Q3484" s="244">
        <v>3028.52</v>
      </c>
      <c r="R3484" s="104"/>
      <c r="S3484" s="235" t="s">
        <v>34905</v>
      </c>
      <c r="T3484" s="236">
        <v>49509.48</v>
      </c>
      <c r="V3484" s="266" t="s">
        <v>44760</v>
      </c>
      <c r="W3484" s="267">
        <v>10734.36</v>
      </c>
      <c r="Y3484" s="245" t="s">
        <v>8767</v>
      </c>
      <c r="Z3484" s="246">
        <v>2157</v>
      </c>
    </row>
    <row r="3485" spans="1:26" ht="14.5" x14ac:dyDescent="0.35">
      <c r="A3485" s="259" t="s">
        <v>44218</v>
      </c>
      <c r="B3485" s="259"/>
      <c r="C3485" s="260">
        <v>78049</v>
      </c>
      <c r="E3485" s="239" t="s">
        <v>5599</v>
      </c>
      <c r="F3485" s="239"/>
      <c r="G3485" s="240">
        <v>2098.5</v>
      </c>
      <c r="M3485" s="261" t="s">
        <v>41748</v>
      </c>
      <c r="N3485" s="262">
        <v>86301.62</v>
      </c>
      <c r="P3485" s="243" t="s">
        <v>19875</v>
      </c>
      <c r="Q3485" s="244">
        <v>294.39999999999998</v>
      </c>
      <c r="R3485" s="104"/>
      <c r="S3485" s="235" t="s">
        <v>34906</v>
      </c>
      <c r="T3485" s="236">
        <v>18114.37</v>
      </c>
      <c r="V3485" s="266" t="s">
        <v>44761</v>
      </c>
      <c r="W3485" s="267">
        <v>78049</v>
      </c>
      <c r="Y3485" s="245" t="s">
        <v>9008</v>
      </c>
      <c r="Z3485" s="246">
        <v>9311</v>
      </c>
    </row>
    <row r="3486" spans="1:26" ht="14.5" x14ac:dyDescent="0.35">
      <c r="A3486" s="259" t="s">
        <v>44219</v>
      </c>
      <c r="B3486" s="259"/>
      <c r="C3486" s="260">
        <v>70005</v>
      </c>
      <c r="E3486" s="239" t="s">
        <v>5600</v>
      </c>
      <c r="F3486" s="239"/>
      <c r="G3486" s="240">
        <v>6646.25</v>
      </c>
      <c r="M3486" s="261" t="s">
        <v>38087</v>
      </c>
      <c r="N3486" s="262">
        <v>3029.94</v>
      </c>
      <c r="P3486" s="243" t="s">
        <v>19876</v>
      </c>
      <c r="Q3486" s="244">
        <v>173038.69</v>
      </c>
      <c r="R3486" s="104"/>
      <c r="S3486" s="235" t="s">
        <v>34907</v>
      </c>
      <c r="T3486" s="236">
        <v>5414.15</v>
      </c>
      <c r="V3486" s="266" t="s">
        <v>44762</v>
      </c>
      <c r="W3486" s="267">
        <v>70005</v>
      </c>
      <c r="Y3486" s="245" t="s">
        <v>9290</v>
      </c>
      <c r="Z3486" s="246">
        <v>17583</v>
      </c>
    </row>
    <row r="3487" spans="1:26" ht="14.5" x14ac:dyDescent="0.35">
      <c r="A3487" s="259" t="s">
        <v>44220</v>
      </c>
      <c r="B3487" s="259"/>
      <c r="C3487" s="260">
        <v>1941835</v>
      </c>
      <c r="E3487" s="239" t="s">
        <v>5486</v>
      </c>
      <c r="F3487" s="239"/>
      <c r="G3487" s="240">
        <v>20265.27</v>
      </c>
      <c r="M3487" s="261" t="s">
        <v>53058</v>
      </c>
      <c r="N3487" s="262">
        <v>21691</v>
      </c>
      <c r="P3487" s="243" t="s">
        <v>19877</v>
      </c>
      <c r="Q3487" s="244">
        <v>97.55</v>
      </c>
      <c r="R3487" s="104"/>
      <c r="S3487" s="235" t="s">
        <v>16398</v>
      </c>
      <c r="T3487" s="236">
        <v>50718.09</v>
      </c>
      <c r="V3487" s="266" t="s">
        <v>44763</v>
      </c>
      <c r="W3487" s="267">
        <v>1941835</v>
      </c>
      <c r="Y3487" s="245" t="s">
        <v>9460</v>
      </c>
      <c r="Z3487" s="246">
        <v>30898.31</v>
      </c>
    </row>
    <row r="3488" spans="1:26" ht="14.5" x14ac:dyDescent="0.35">
      <c r="A3488" s="259" t="s">
        <v>44221</v>
      </c>
      <c r="B3488" s="259"/>
      <c r="C3488" s="260">
        <v>4308</v>
      </c>
      <c r="E3488" s="239" t="s">
        <v>5602</v>
      </c>
      <c r="F3488" s="239"/>
      <c r="G3488" s="240">
        <v>983.28</v>
      </c>
      <c r="M3488" s="261" t="s">
        <v>56103</v>
      </c>
      <c r="N3488" s="262">
        <v>2415.54</v>
      </c>
      <c r="P3488" s="243" t="s">
        <v>19878</v>
      </c>
      <c r="Q3488" s="244">
        <v>6751.94</v>
      </c>
      <c r="R3488" s="104"/>
      <c r="S3488" s="235" t="s">
        <v>16399</v>
      </c>
      <c r="T3488" s="236">
        <v>181506.37</v>
      </c>
      <c r="V3488" s="266" t="s">
        <v>44764</v>
      </c>
      <c r="W3488" s="267">
        <v>4308</v>
      </c>
      <c r="Y3488" s="245" t="s">
        <v>9672</v>
      </c>
      <c r="Z3488" s="246">
        <v>2000</v>
      </c>
    </row>
    <row r="3489" spans="1:26" ht="14.5" x14ac:dyDescent="0.35">
      <c r="A3489" s="259" t="s">
        <v>44222</v>
      </c>
      <c r="B3489" s="259"/>
      <c r="C3489" s="260">
        <v>529667.5</v>
      </c>
      <c r="E3489" s="239" t="s">
        <v>5603</v>
      </c>
      <c r="F3489" s="239"/>
      <c r="G3489" s="240">
        <v>587.14</v>
      </c>
      <c r="M3489" s="261" t="s">
        <v>36732</v>
      </c>
      <c r="N3489" s="262">
        <v>240425.51</v>
      </c>
      <c r="P3489" s="243" t="s">
        <v>19879</v>
      </c>
      <c r="Q3489" s="244">
        <v>30428.959999999999</v>
      </c>
      <c r="R3489" s="104"/>
      <c r="S3489" s="235" t="s">
        <v>16400</v>
      </c>
      <c r="T3489" s="236">
        <v>12645</v>
      </c>
      <c r="V3489" s="266" t="s">
        <v>44765</v>
      </c>
      <c r="W3489" s="267">
        <v>529667.5</v>
      </c>
      <c r="Y3489" s="245" t="s">
        <v>9710</v>
      </c>
      <c r="Z3489" s="246">
        <v>34028</v>
      </c>
    </row>
    <row r="3490" spans="1:26" ht="14.5" x14ac:dyDescent="0.35">
      <c r="A3490" s="259" t="s">
        <v>44223</v>
      </c>
      <c r="B3490" s="259"/>
      <c r="C3490" s="260">
        <v>803738</v>
      </c>
      <c r="E3490" s="239" t="s">
        <v>5488</v>
      </c>
      <c r="F3490" s="239"/>
      <c r="G3490" s="240">
        <v>1516</v>
      </c>
      <c r="M3490" s="261" t="s">
        <v>56104</v>
      </c>
      <c r="N3490" s="262">
        <v>86467.5</v>
      </c>
      <c r="P3490" s="243" t="s">
        <v>19880</v>
      </c>
      <c r="Q3490" s="244">
        <v>197052.48</v>
      </c>
      <c r="R3490" s="104"/>
      <c r="S3490" s="235" t="s">
        <v>31823</v>
      </c>
      <c r="T3490" s="236">
        <v>521982.71999999997</v>
      </c>
      <c r="V3490" s="266" t="s">
        <v>44766</v>
      </c>
      <c r="W3490" s="267">
        <v>803738</v>
      </c>
      <c r="Y3490" s="245" t="s">
        <v>9961</v>
      </c>
      <c r="Z3490" s="246">
        <v>12214</v>
      </c>
    </row>
    <row r="3491" spans="1:26" ht="14.5" x14ac:dyDescent="0.35">
      <c r="A3491" s="259" t="s">
        <v>44224</v>
      </c>
      <c r="B3491" s="259"/>
      <c r="C3491" s="260">
        <v>67420</v>
      </c>
      <c r="E3491" s="239" t="s">
        <v>5604</v>
      </c>
      <c r="F3491" s="239"/>
      <c r="G3491" s="240">
        <v>4132</v>
      </c>
      <c r="M3491" s="261" t="s">
        <v>56105</v>
      </c>
      <c r="N3491" s="262">
        <v>944.1</v>
      </c>
      <c r="P3491" s="243" t="s">
        <v>19881</v>
      </c>
      <c r="Q3491" s="244">
        <v>45967.87</v>
      </c>
      <c r="R3491" s="104"/>
      <c r="S3491" s="235" t="s">
        <v>16401</v>
      </c>
      <c r="T3491" s="236">
        <v>801851.99</v>
      </c>
      <c r="V3491" s="266" t="s">
        <v>44767</v>
      </c>
      <c r="W3491" s="267">
        <v>67420</v>
      </c>
      <c r="Y3491" s="245" t="s">
        <v>10272</v>
      </c>
      <c r="Z3491" s="246">
        <v>185677.76</v>
      </c>
    </row>
    <row r="3492" spans="1:26" ht="14.5" x14ac:dyDescent="0.35">
      <c r="A3492" s="259" t="s">
        <v>44225</v>
      </c>
      <c r="B3492" s="259"/>
      <c r="C3492" s="260">
        <v>25848</v>
      </c>
      <c r="E3492" s="239" t="s">
        <v>5606</v>
      </c>
      <c r="F3492" s="239"/>
      <c r="G3492" s="240">
        <v>1051.76</v>
      </c>
      <c r="M3492" s="261" t="s">
        <v>47711</v>
      </c>
      <c r="N3492" s="262">
        <v>17300</v>
      </c>
      <c r="P3492" s="243" t="s">
        <v>19882</v>
      </c>
      <c r="Q3492" s="244">
        <v>99.01</v>
      </c>
      <c r="R3492" s="104"/>
      <c r="S3492" s="235" t="s">
        <v>16402</v>
      </c>
      <c r="T3492" s="236">
        <v>12505.17</v>
      </c>
      <c r="V3492" s="266" t="s">
        <v>44768</v>
      </c>
      <c r="W3492" s="267">
        <v>25848</v>
      </c>
      <c r="Y3492" s="245" t="s">
        <v>10425</v>
      </c>
      <c r="Z3492" s="246">
        <v>4500</v>
      </c>
    </row>
    <row r="3493" spans="1:26" ht="14.5" x14ac:dyDescent="0.35">
      <c r="A3493" s="259" t="s">
        <v>44226</v>
      </c>
      <c r="B3493" s="259"/>
      <c r="C3493" s="260">
        <v>118445</v>
      </c>
      <c r="E3493" s="239" t="s">
        <v>3669</v>
      </c>
      <c r="F3493" s="239"/>
      <c r="G3493" s="240">
        <v>127422.27</v>
      </c>
      <c r="M3493" s="261" t="s">
        <v>47712</v>
      </c>
      <c r="N3493" s="262">
        <v>1009</v>
      </c>
      <c r="P3493" s="243" t="s">
        <v>19883</v>
      </c>
      <c r="Q3493" s="244">
        <v>156.02000000000001</v>
      </c>
      <c r="R3493" s="104"/>
      <c r="S3493" s="235" t="s">
        <v>16403</v>
      </c>
      <c r="T3493" s="236">
        <v>102082.2</v>
      </c>
      <c r="V3493" s="266" t="s">
        <v>44769</v>
      </c>
      <c r="W3493" s="267">
        <v>118445</v>
      </c>
      <c r="Y3493" s="245" t="s">
        <v>10463</v>
      </c>
      <c r="Z3493" s="246">
        <v>1785</v>
      </c>
    </row>
    <row r="3494" spans="1:26" ht="14.5" x14ac:dyDescent="0.35">
      <c r="A3494" s="259" t="s">
        <v>44227</v>
      </c>
      <c r="B3494" s="259"/>
      <c r="C3494" s="260">
        <v>49043</v>
      </c>
      <c r="E3494" s="239" t="s">
        <v>5607</v>
      </c>
      <c r="F3494" s="239"/>
      <c r="G3494" s="240">
        <v>5600.66</v>
      </c>
      <c r="M3494" s="261" t="s">
        <v>19981</v>
      </c>
      <c r="N3494" s="262">
        <v>9025</v>
      </c>
      <c r="P3494" s="243" t="s">
        <v>19884</v>
      </c>
      <c r="Q3494" s="244">
        <v>856.97</v>
      </c>
      <c r="R3494" s="104"/>
      <c r="S3494" s="235" t="s">
        <v>16404</v>
      </c>
      <c r="T3494" s="236">
        <v>252724.3</v>
      </c>
      <c r="V3494" s="266" t="s">
        <v>44770</v>
      </c>
      <c r="W3494" s="267">
        <v>49043</v>
      </c>
      <c r="Y3494" s="245" t="s">
        <v>10550</v>
      </c>
      <c r="Z3494" s="246">
        <v>10032.780000000001</v>
      </c>
    </row>
    <row r="3495" spans="1:26" ht="14.5" x14ac:dyDescent="0.35">
      <c r="A3495" s="259" t="s">
        <v>44228</v>
      </c>
      <c r="B3495" s="259"/>
      <c r="C3495" s="260">
        <v>348247</v>
      </c>
      <c r="E3495" s="239" t="s">
        <v>5608</v>
      </c>
      <c r="F3495" s="239"/>
      <c r="G3495" s="240">
        <v>1485</v>
      </c>
      <c r="M3495" s="261" t="s">
        <v>47713</v>
      </c>
      <c r="N3495" s="262">
        <v>2279175</v>
      </c>
      <c r="P3495" s="243" t="s">
        <v>19885</v>
      </c>
      <c r="Q3495" s="244">
        <v>73018.16</v>
      </c>
      <c r="R3495" s="104"/>
      <c r="S3495" s="235" t="s">
        <v>16405</v>
      </c>
      <c r="T3495" s="236">
        <v>150657.88</v>
      </c>
      <c r="V3495" s="266" t="s">
        <v>44771</v>
      </c>
      <c r="W3495" s="267">
        <v>348247</v>
      </c>
      <c r="Y3495" s="245" t="s">
        <v>13298</v>
      </c>
      <c r="Z3495" s="246">
        <v>104803.42</v>
      </c>
    </row>
    <row r="3496" spans="1:26" ht="14.5" x14ac:dyDescent="0.35">
      <c r="A3496" s="259" t="s">
        <v>44229</v>
      </c>
      <c r="B3496" s="259"/>
      <c r="C3496" s="260">
        <v>35258</v>
      </c>
      <c r="E3496" s="239" t="s">
        <v>5491</v>
      </c>
      <c r="F3496" s="239"/>
      <c r="G3496" s="240">
        <v>24425.63</v>
      </c>
      <c r="M3496" s="261" t="s">
        <v>47714</v>
      </c>
      <c r="N3496" s="262">
        <v>174287.76</v>
      </c>
      <c r="P3496" s="243" t="s">
        <v>19886</v>
      </c>
      <c r="Q3496" s="244">
        <v>8621.7000000000007</v>
      </c>
      <c r="R3496" s="104"/>
      <c r="S3496" s="235" t="s">
        <v>31829</v>
      </c>
      <c r="T3496" s="236">
        <v>18114.37</v>
      </c>
      <c r="V3496" s="266" t="s">
        <v>44772</v>
      </c>
      <c r="W3496" s="267">
        <v>35258</v>
      </c>
      <c r="Y3496" s="245" t="s">
        <v>14005</v>
      </c>
      <c r="Z3496" s="246">
        <v>1143.8699999999999</v>
      </c>
    </row>
    <row r="3497" spans="1:26" ht="14.5" x14ac:dyDescent="0.35">
      <c r="A3497" s="259" t="s">
        <v>44230</v>
      </c>
      <c r="B3497" s="259"/>
      <c r="C3497" s="260">
        <v>656674.24</v>
      </c>
      <c r="E3497" s="239" t="s">
        <v>5492</v>
      </c>
      <c r="F3497" s="239"/>
      <c r="G3497" s="240">
        <v>32663.62</v>
      </c>
      <c r="M3497" s="261" t="s">
        <v>19994</v>
      </c>
      <c r="N3497" s="262">
        <v>34062.5</v>
      </c>
      <c r="P3497" s="243" t="s">
        <v>19887</v>
      </c>
      <c r="Q3497" s="244">
        <v>49287.17</v>
      </c>
      <c r="R3497" s="104"/>
      <c r="S3497" s="235" t="s">
        <v>16406</v>
      </c>
      <c r="T3497" s="236">
        <v>56379.13</v>
      </c>
      <c r="V3497" s="266" t="s">
        <v>44773</v>
      </c>
      <c r="W3497" s="267">
        <v>656674.24</v>
      </c>
      <c r="Y3497" s="245" t="s">
        <v>10869</v>
      </c>
      <c r="Z3497" s="246">
        <v>468458.14</v>
      </c>
    </row>
    <row r="3498" spans="1:26" ht="14.5" x14ac:dyDescent="0.35">
      <c r="A3498" s="259" t="s">
        <v>44231</v>
      </c>
      <c r="B3498" s="259"/>
      <c r="C3498" s="260">
        <v>130869</v>
      </c>
      <c r="E3498" s="239" t="s">
        <v>5609</v>
      </c>
      <c r="F3498" s="239"/>
      <c r="G3498" s="240">
        <v>5102.6400000000003</v>
      </c>
      <c r="M3498" s="261" t="s">
        <v>19995</v>
      </c>
      <c r="N3498" s="262">
        <v>546625</v>
      </c>
      <c r="P3498" s="243" t="s">
        <v>19888</v>
      </c>
      <c r="Q3498" s="244">
        <v>407840.55</v>
      </c>
      <c r="R3498" s="104"/>
      <c r="S3498" s="235" t="s">
        <v>16407</v>
      </c>
      <c r="T3498" s="236">
        <v>181506.37</v>
      </c>
      <c r="V3498" s="266" t="s">
        <v>44774</v>
      </c>
      <c r="W3498" s="267">
        <v>130869</v>
      </c>
      <c r="Y3498" s="245" t="s">
        <v>7683</v>
      </c>
      <c r="Z3498" s="246">
        <v>759172</v>
      </c>
    </row>
    <row r="3499" spans="1:26" ht="14.5" x14ac:dyDescent="0.35">
      <c r="A3499" s="259" t="s">
        <v>44232</v>
      </c>
      <c r="B3499" s="259"/>
      <c r="C3499" s="260">
        <v>316322</v>
      </c>
      <c r="E3499" s="239" t="s">
        <v>3670</v>
      </c>
      <c r="F3499" s="239"/>
      <c r="G3499" s="240">
        <v>8351.39</v>
      </c>
      <c r="M3499" s="261" t="s">
        <v>19996</v>
      </c>
      <c r="N3499" s="262">
        <v>34154.58</v>
      </c>
      <c r="P3499" s="243" t="s">
        <v>19889</v>
      </c>
      <c r="Q3499" s="244">
        <v>27880.83</v>
      </c>
      <c r="R3499" s="104"/>
      <c r="S3499" s="235" t="s">
        <v>34908</v>
      </c>
      <c r="T3499" s="236">
        <v>5520</v>
      </c>
      <c r="V3499" s="266" t="s">
        <v>44775</v>
      </c>
      <c r="W3499" s="267">
        <v>316322</v>
      </c>
      <c r="Y3499" s="245" t="s">
        <v>7859</v>
      </c>
      <c r="Z3499" s="246">
        <v>224650</v>
      </c>
    </row>
    <row r="3500" spans="1:26" ht="14.5" x14ac:dyDescent="0.35">
      <c r="A3500" s="259" t="s">
        <v>44233</v>
      </c>
      <c r="B3500" s="259"/>
      <c r="C3500" s="260">
        <v>23694</v>
      </c>
      <c r="E3500" s="239" t="s">
        <v>5494</v>
      </c>
      <c r="F3500" s="239"/>
      <c r="G3500" s="240">
        <v>174307.55</v>
      </c>
      <c r="M3500" s="261" t="s">
        <v>19999</v>
      </c>
      <c r="N3500" s="262">
        <v>3072.88</v>
      </c>
      <c r="P3500" s="243" t="s">
        <v>19890</v>
      </c>
      <c r="Q3500" s="244">
        <v>172</v>
      </c>
      <c r="R3500" s="104"/>
      <c r="S3500" s="235" t="s">
        <v>34909</v>
      </c>
      <c r="T3500" s="236">
        <v>821.27</v>
      </c>
      <c r="V3500" s="266" t="s">
        <v>44776</v>
      </c>
      <c r="W3500" s="267">
        <v>23694</v>
      </c>
      <c r="Y3500" s="245" t="s">
        <v>8081</v>
      </c>
      <c r="Z3500" s="246">
        <v>79831</v>
      </c>
    </row>
    <row r="3501" spans="1:26" ht="14.5" x14ac:dyDescent="0.35">
      <c r="A3501" s="259" t="s">
        <v>44234</v>
      </c>
      <c r="B3501" s="259"/>
      <c r="C3501" s="260">
        <v>51201</v>
      </c>
      <c r="E3501" s="239" t="s">
        <v>5611</v>
      </c>
      <c r="F3501" s="239"/>
      <c r="G3501" s="240">
        <v>19244.3</v>
      </c>
      <c r="M3501" s="261" t="s">
        <v>36734</v>
      </c>
      <c r="N3501" s="262">
        <v>599241.76</v>
      </c>
      <c r="P3501" s="243" t="s">
        <v>19891</v>
      </c>
      <c r="Q3501" s="244">
        <v>1712</v>
      </c>
      <c r="R3501" s="104"/>
      <c r="S3501" s="235" t="s">
        <v>34910</v>
      </c>
      <c r="T3501" s="236">
        <v>5423.73</v>
      </c>
      <c r="V3501" s="266" t="s">
        <v>44777</v>
      </c>
      <c r="W3501" s="267">
        <v>51201</v>
      </c>
      <c r="Y3501" s="245" t="s">
        <v>8366</v>
      </c>
      <c r="Z3501" s="246">
        <v>1111295</v>
      </c>
    </row>
    <row r="3502" spans="1:26" ht="14.5" x14ac:dyDescent="0.35">
      <c r="A3502" s="259" t="s">
        <v>44235</v>
      </c>
      <c r="B3502" s="259"/>
      <c r="C3502" s="260">
        <v>1861212</v>
      </c>
      <c r="E3502" s="239" t="s">
        <v>5613</v>
      </c>
      <c r="F3502" s="239"/>
      <c r="G3502" s="240">
        <v>2266.56</v>
      </c>
      <c r="M3502" s="261" t="s">
        <v>20006</v>
      </c>
      <c r="N3502" s="262">
        <v>93099.3</v>
      </c>
      <c r="P3502" s="243" t="s">
        <v>19892</v>
      </c>
      <c r="Q3502" s="244">
        <v>287</v>
      </c>
      <c r="R3502" s="104"/>
      <c r="S3502" s="235" t="s">
        <v>34911</v>
      </c>
      <c r="T3502" s="236">
        <v>5520</v>
      </c>
      <c r="V3502" s="266" t="s">
        <v>44778</v>
      </c>
      <c r="W3502" s="267">
        <v>1861212</v>
      </c>
      <c r="Y3502" s="245" t="s">
        <v>8520</v>
      </c>
      <c r="Z3502" s="246">
        <v>670211</v>
      </c>
    </row>
    <row r="3503" spans="1:26" ht="14.5" x14ac:dyDescent="0.35">
      <c r="A3503" s="259" t="s">
        <v>44236</v>
      </c>
      <c r="B3503" s="259"/>
      <c r="C3503" s="260">
        <v>18300.5</v>
      </c>
      <c r="E3503" s="239" t="s">
        <v>3671</v>
      </c>
      <c r="F3503" s="239"/>
      <c r="G3503" s="240">
        <v>17987.990000000002</v>
      </c>
      <c r="M3503" s="261" t="s">
        <v>20009</v>
      </c>
      <c r="N3503" s="262">
        <v>10339.75</v>
      </c>
      <c r="P3503" s="243" t="s">
        <v>19893</v>
      </c>
      <c r="Q3503" s="244">
        <v>700</v>
      </c>
      <c r="R3503" s="104"/>
      <c r="S3503" s="235" t="s">
        <v>34912</v>
      </c>
      <c r="T3503" s="236">
        <v>821.27</v>
      </c>
      <c r="V3503" s="266" t="s">
        <v>44779</v>
      </c>
      <c r="W3503" s="267">
        <v>18300.5</v>
      </c>
      <c r="Y3503" s="245" t="s">
        <v>8768</v>
      </c>
      <c r="Z3503" s="246">
        <v>370040</v>
      </c>
    </row>
    <row r="3504" spans="1:26" ht="14.5" x14ac:dyDescent="0.35">
      <c r="A3504" s="259" t="s">
        <v>44238</v>
      </c>
      <c r="B3504" s="259"/>
      <c r="C3504" s="260">
        <v>182952</v>
      </c>
      <c r="E3504" s="239" t="s">
        <v>5615</v>
      </c>
      <c r="F3504" s="239"/>
      <c r="G3504" s="240">
        <v>3523</v>
      </c>
      <c r="M3504" s="261" t="s">
        <v>20011</v>
      </c>
      <c r="N3504" s="262">
        <v>51558.19</v>
      </c>
      <c r="P3504" s="243" t="s">
        <v>19894</v>
      </c>
      <c r="Q3504" s="244">
        <v>523</v>
      </c>
      <c r="R3504" s="104"/>
      <c r="S3504" s="235" t="s">
        <v>31871</v>
      </c>
      <c r="T3504" s="236">
        <v>5423.73</v>
      </c>
      <c r="V3504" s="266" t="s">
        <v>44781</v>
      </c>
      <c r="W3504" s="267">
        <v>182952</v>
      </c>
      <c r="Y3504" s="245" t="s">
        <v>8840</v>
      </c>
      <c r="Z3504" s="246">
        <v>9513</v>
      </c>
    </row>
    <row r="3505" spans="1:26" ht="14.5" x14ac:dyDescent="0.35">
      <c r="A3505" s="259" t="s">
        <v>44239</v>
      </c>
      <c r="B3505" s="259"/>
      <c r="C3505" s="260">
        <v>1084897.8</v>
      </c>
      <c r="E3505" s="239" t="s">
        <v>5617</v>
      </c>
      <c r="F3505" s="239"/>
      <c r="G3505" s="240">
        <v>968.55</v>
      </c>
      <c r="M3505" s="261" t="s">
        <v>20012</v>
      </c>
      <c r="N3505" s="262">
        <v>362088.02</v>
      </c>
      <c r="P3505" s="243" t="s">
        <v>19895</v>
      </c>
      <c r="Q3505" s="244">
        <v>156</v>
      </c>
      <c r="R3505" s="104"/>
      <c r="S3505" s="235" t="s">
        <v>34913</v>
      </c>
      <c r="T3505" s="236">
        <v>13365</v>
      </c>
      <c r="V3505" s="266" t="s">
        <v>44782</v>
      </c>
      <c r="W3505" s="267">
        <v>1084897.8</v>
      </c>
      <c r="Y3505" s="245" t="s">
        <v>9009</v>
      </c>
      <c r="Z3505" s="246">
        <v>210188</v>
      </c>
    </row>
    <row r="3506" spans="1:26" ht="14.5" x14ac:dyDescent="0.35">
      <c r="A3506" s="259" t="s">
        <v>44240</v>
      </c>
      <c r="B3506" s="259"/>
      <c r="C3506" s="260">
        <v>373814.63</v>
      </c>
      <c r="E3506" s="239" t="s">
        <v>5618</v>
      </c>
      <c r="F3506" s="239"/>
      <c r="G3506" s="240">
        <v>1211.0899999999999</v>
      </c>
      <c r="M3506" s="261" t="s">
        <v>20017</v>
      </c>
      <c r="N3506" s="262">
        <v>116655.52</v>
      </c>
      <c r="P3506" s="243" t="s">
        <v>19896</v>
      </c>
      <c r="Q3506" s="244">
        <v>1870.76</v>
      </c>
      <c r="R3506" s="104"/>
      <c r="S3506" s="235" t="s">
        <v>34914</v>
      </c>
      <c r="T3506" s="236">
        <v>20858</v>
      </c>
      <c r="V3506" s="266" t="s">
        <v>44783</v>
      </c>
      <c r="W3506" s="267">
        <v>373814.63</v>
      </c>
      <c r="Y3506" s="245" t="s">
        <v>9092</v>
      </c>
      <c r="Z3506" s="246">
        <v>30664</v>
      </c>
    </row>
    <row r="3507" spans="1:26" ht="14.5" x14ac:dyDescent="0.35">
      <c r="A3507" s="259" t="s">
        <v>44241</v>
      </c>
      <c r="B3507" s="259"/>
      <c r="C3507" s="260">
        <v>98303</v>
      </c>
      <c r="E3507" s="239" t="s">
        <v>5619</v>
      </c>
      <c r="F3507" s="239"/>
      <c r="G3507" s="240">
        <v>1647.03</v>
      </c>
      <c r="M3507" s="261" t="s">
        <v>45103</v>
      </c>
      <c r="N3507" s="262">
        <v>-14066.59</v>
      </c>
      <c r="P3507" s="243" t="s">
        <v>19897</v>
      </c>
      <c r="Q3507" s="244">
        <v>1531.96</v>
      </c>
      <c r="R3507" s="104"/>
      <c r="S3507" s="235" t="s">
        <v>34915</v>
      </c>
      <c r="T3507" s="236">
        <v>192</v>
      </c>
      <c r="V3507" s="266" t="s">
        <v>44784</v>
      </c>
      <c r="W3507" s="267">
        <v>98303</v>
      </c>
      <c r="Y3507" s="245" t="s">
        <v>9291</v>
      </c>
      <c r="Z3507" s="246">
        <v>783240</v>
      </c>
    </row>
    <row r="3508" spans="1:26" ht="14.5" x14ac:dyDescent="0.35">
      <c r="A3508" s="259" t="s">
        <v>44242</v>
      </c>
      <c r="B3508" s="259"/>
      <c r="C3508" s="260">
        <v>465420</v>
      </c>
      <c r="E3508" s="239" t="s">
        <v>5620</v>
      </c>
      <c r="F3508" s="239"/>
      <c r="G3508" s="240">
        <v>18616</v>
      </c>
      <c r="M3508" s="261" t="s">
        <v>20019</v>
      </c>
      <c r="N3508" s="262">
        <v>44508.88</v>
      </c>
      <c r="P3508" s="243" t="s">
        <v>19898</v>
      </c>
      <c r="Q3508" s="244">
        <v>4958.28</v>
      </c>
      <c r="R3508" s="104"/>
      <c r="S3508" s="235" t="s">
        <v>31902</v>
      </c>
      <c r="T3508" s="236">
        <v>13365</v>
      </c>
      <c r="V3508" s="266" t="s">
        <v>44785</v>
      </c>
      <c r="W3508" s="267">
        <v>465420</v>
      </c>
      <c r="Y3508" s="245" t="s">
        <v>9673</v>
      </c>
      <c r="Z3508" s="246">
        <v>68757.679999999993</v>
      </c>
    </row>
    <row r="3509" spans="1:26" ht="14.5" x14ac:dyDescent="0.35">
      <c r="A3509" s="259" t="s">
        <v>44243</v>
      </c>
      <c r="B3509" s="259"/>
      <c r="C3509" s="260">
        <v>1488046.62</v>
      </c>
      <c r="E3509" s="239" t="s">
        <v>5622</v>
      </c>
      <c r="F3509" s="239"/>
      <c r="G3509" s="240">
        <v>4724</v>
      </c>
      <c r="M3509" s="261" t="s">
        <v>20020</v>
      </c>
      <c r="N3509" s="262">
        <v>427.9</v>
      </c>
      <c r="P3509" s="243" t="s">
        <v>19899</v>
      </c>
      <c r="Q3509" s="244">
        <v>2000</v>
      </c>
      <c r="R3509" s="104"/>
      <c r="S3509" s="235" t="s">
        <v>31903</v>
      </c>
      <c r="T3509" s="236">
        <v>20858</v>
      </c>
      <c r="V3509" s="266" t="s">
        <v>44786</v>
      </c>
      <c r="W3509" s="267">
        <v>1488046.62</v>
      </c>
      <c r="Y3509" s="245" t="s">
        <v>9962</v>
      </c>
      <c r="Z3509" s="246">
        <v>403274</v>
      </c>
    </row>
    <row r="3510" spans="1:26" ht="14.5" x14ac:dyDescent="0.35">
      <c r="A3510" s="259" t="s">
        <v>44244</v>
      </c>
      <c r="B3510" s="259"/>
      <c r="C3510" s="260">
        <v>8934.82</v>
      </c>
      <c r="E3510" s="239" t="s">
        <v>5624</v>
      </c>
      <c r="F3510" s="239"/>
      <c r="G3510" s="240">
        <v>3125</v>
      </c>
      <c r="M3510" s="261" t="s">
        <v>20021</v>
      </c>
      <c r="N3510" s="262">
        <v>16048.99</v>
      </c>
      <c r="P3510" s="243" t="s">
        <v>19900</v>
      </c>
      <c r="Q3510" s="244">
        <v>2434</v>
      </c>
      <c r="R3510" s="104"/>
      <c r="S3510" s="235" t="s">
        <v>31905</v>
      </c>
      <c r="T3510" s="236">
        <v>192</v>
      </c>
      <c r="V3510" s="266" t="s">
        <v>44787</v>
      </c>
      <c r="W3510" s="267">
        <v>8934.82</v>
      </c>
      <c r="Y3510" s="245" t="s">
        <v>10273</v>
      </c>
      <c r="Z3510" s="246">
        <v>1188645.42</v>
      </c>
    </row>
    <row r="3511" spans="1:26" ht="14.5" x14ac:dyDescent="0.35">
      <c r="A3511" s="259" t="s">
        <v>44245</v>
      </c>
      <c r="B3511" s="259"/>
      <c r="C3511" s="260">
        <v>19377</v>
      </c>
      <c r="E3511" s="239" t="s">
        <v>5626</v>
      </c>
      <c r="F3511" s="239"/>
      <c r="G3511" s="240">
        <v>8409</v>
      </c>
      <c r="M3511" s="261" t="s">
        <v>45104</v>
      </c>
      <c r="N3511" s="262">
        <v>-1440.02</v>
      </c>
      <c r="P3511" s="243" t="s">
        <v>19901</v>
      </c>
      <c r="Q3511" s="244">
        <v>2294.2600000000002</v>
      </c>
      <c r="R3511" s="104"/>
      <c r="S3511" s="235" t="s">
        <v>16408</v>
      </c>
      <c r="T3511" s="236">
        <v>34699.050000000003</v>
      </c>
      <c r="V3511" s="266" t="s">
        <v>44788</v>
      </c>
      <c r="W3511" s="267">
        <v>19377</v>
      </c>
      <c r="Y3511" s="245" t="s">
        <v>10426</v>
      </c>
      <c r="Z3511" s="246">
        <v>13829.05</v>
      </c>
    </row>
    <row r="3512" spans="1:26" ht="14.5" x14ac:dyDescent="0.35">
      <c r="A3512" s="259" t="s">
        <v>44246</v>
      </c>
      <c r="B3512" s="259"/>
      <c r="C3512" s="260">
        <v>890616</v>
      </c>
      <c r="E3512" s="239" t="s">
        <v>5630</v>
      </c>
      <c r="F3512" s="239"/>
      <c r="G3512" s="240">
        <v>294.94</v>
      </c>
      <c r="M3512" s="261" t="s">
        <v>38089</v>
      </c>
      <c r="N3512" s="262">
        <v>742.27</v>
      </c>
      <c r="P3512" s="243" t="s">
        <v>19902</v>
      </c>
      <c r="Q3512" s="244">
        <v>2355.5100000000002</v>
      </c>
      <c r="R3512" s="104"/>
      <c r="S3512" s="235" t="s">
        <v>16409</v>
      </c>
      <c r="T3512" s="236">
        <v>2654.39</v>
      </c>
      <c r="V3512" s="266" t="s">
        <v>44789</v>
      </c>
      <c r="W3512" s="267">
        <v>890616</v>
      </c>
      <c r="Y3512" s="245" t="s">
        <v>12519</v>
      </c>
      <c r="Z3512" s="246">
        <v>33378.550000000003</v>
      </c>
    </row>
    <row r="3513" spans="1:26" ht="14.5" x14ac:dyDescent="0.35">
      <c r="A3513" s="259" t="s">
        <v>44247</v>
      </c>
      <c r="B3513" s="259"/>
      <c r="C3513" s="260">
        <v>29065.5</v>
      </c>
      <c r="E3513" s="239" t="s">
        <v>5631</v>
      </c>
      <c r="F3513" s="239"/>
      <c r="G3513" s="240">
        <v>2564</v>
      </c>
      <c r="M3513" s="261" t="s">
        <v>35244</v>
      </c>
      <c r="N3513" s="262">
        <v>25341.94</v>
      </c>
      <c r="P3513" s="243" t="s">
        <v>19903</v>
      </c>
      <c r="Q3513" s="244">
        <v>3305.03</v>
      </c>
      <c r="R3513" s="104"/>
      <c r="S3513" s="235" t="s">
        <v>16410</v>
      </c>
      <c r="T3513" s="236">
        <v>3250.33</v>
      </c>
      <c r="V3513" s="266" t="s">
        <v>44790</v>
      </c>
      <c r="W3513" s="267">
        <v>29065.5</v>
      </c>
      <c r="Y3513" s="245" t="s">
        <v>10594</v>
      </c>
      <c r="Z3513" s="246">
        <v>268856.49</v>
      </c>
    </row>
    <row r="3514" spans="1:26" ht="14.5" x14ac:dyDescent="0.35">
      <c r="A3514" s="259" t="s">
        <v>44248</v>
      </c>
      <c r="B3514" s="259"/>
      <c r="C3514" s="260">
        <v>32205.65</v>
      </c>
      <c r="E3514" s="239" t="s">
        <v>5637</v>
      </c>
      <c r="F3514" s="239"/>
      <c r="G3514" s="240">
        <v>4445</v>
      </c>
      <c r="M3514" s="261" t="s">
        <v>36735</v>
      </c>
      <c r="N3514" s="262">
        <v>321.75</v>
      </c>
      <c r="P3514" s="243" t="s">
        <v>19904</v>
      </c>
      <c r="Q3514" s="244">
        <v>16811.8</v>
      </c>
      <c r="R3514" s="104"/>
      <c r="S3514" s="235" t="s">
        <v>16411</v>
      </c>
      <c r="T3514" s="236">
        <v>3320.64</v>
      </c>
      <c r="V3514" s="266" t="s">
        <v>44791</v>
      </c>
      <c r="W3514" s="267">
        <v>32205.65</v>
      </c>
      <c r="Y3514" s="245" t="s">
        <v>13299</v>
      </c>
      <c r="Z3514" s="246">
        <v>2313030.2799999998</v>
      </c>
    </row>
    <row r="3515" spans="1:26" ht="14.5" x14ac:dyDescent="0.35">
      <c r="A3515" s="259" t="s">
        <v>44249</v>
      </c>
      <c r="B3515" s="259"/>
      <c r="C3515" s="260">
        <v>1409589</v>
      </c>
      <c r="E3515" s="239" t="s">
        <v>5640</v>
      </c>
      <c r="F3515" s="239"/>
      <c r="G3515" s="240">
        <v>2443</v>
      </c>
      <c r="M3515" s="261" t="s">
        <v>20022</v>
      </c>
      <c r="N3515" s="262">
        <v>17500</v>
      </c>
      <c r="P3515" s="243" t="s">
        <v>19905</v>
      </c>
      <c r="Q3515" s="244">
        <v>625.77</v>
      </c>
      <c r="R3515" s="104"/>
      <c r="S3515" s="235" t="s">
        <v>34916</v>
      </c>
      <c r="T3515" s="236">
        <v>26949.26</v>
      </c>
      <c r="V3515" s="266" t="s">
        <v>44792</v>
      </c>
      <c r="W3515" s="267">
        <v>1409589</v>
      </c>
      <c r="Y3515" s="245" t="s">
        <v>14006</v>
      </c>
      <c r="Z3515" s="246">
        <v>30786</v>
      </c>
    </row>
    <row r="3516" spans="1:26" ht="14.5" x14ac:dyDescent="0.35">
      <c r="A3516" s="259" t="s">
        <v>44250</v>
      </c>
      <c r="B3516" s="259"/>
      <c r="C3516" s="260">
        <v>41952</v>
      </c>
      <c r="E3516" s="239" t="s">
        <v>5641</v>
      </c>
      <c r="F3516" s="239"/>
      <c r="G3516" s="240">
        <v>5738</v>
      </c>
      <c r="M3516" s="261" t="s">
        <v>20023</v>
      </c>
      <c r="N3516" s="262">
        <v>1363.4</v>
      </c>
      <c r="P3516" s="243" t="s">
        <v>19906</v>
      </c>
      <c r="Q3516" s="244">
        <v>9666</v>
      </c>
      <c r="R3516" s="104"/>
      <c r="S3516" s="235" t="s">
        <v>34917</v>
      </c>
      <c r="T3516" s="236">
        <v>44633.57</v>
      </c>
      <c r="V3516" s="266" t="s">
        <v>44793</v>
      </c>
      <c r="W3516" s="267">
        <v>41952</v>
      </c>
      <c r="Y3516" s="245" t="s">
        <v>10870</v>
      </c>
      <c r="Z3516" s="246">
        <v>8569361.4700000007</v>
      </c>
    </row>
    <row r="3517" spans="1:26" ht="14.5" x14ac:dyDescent="0.35">
      <c r="A3517" s="259" t="s">
        <v>44251</v>
      </c>
      <c r="B3517" s="259"/>
      <c r="C3517" s="260">
        <v>513534</v>
      </c>
      <c r="E3517" s="239" t="s">
        <v>5642</v>
      </c>
      <c r="F3517" s="239"/>
      <c r="G3517" s="240">
        <v>6277.34</v>
      </c>
      <c r="M3517" s="261" t="s">
        <v>36736</v>
      </c>
      <c r="N3517" s="262">
        <v>69.760000000000005</v>
      </c>
      <c r="P3517" s="243" t="s">
        <v>19907</v>
      </c>
      <c r="Q3517" s="244">
        <v>1141</v>
      </c>
      <c r="R3517" s="104"/>
      <c r="S3517" s="235" t="s">
        <v>34918</v>
      </c>
      <c r="T3517" s="236">
        <v>283415.02</v>
      </c>
      <c r="V3517" s="266" t="s">
        <v>44794</v>
      </c>
      <c r="W3517" s="267">
        <v>513534</v>
      </c>
      <c r="Y3517" s="245" t="s">
        <v>7684</v>
      </c>
      <c r="Z3517" s="246">
        <v>55368.959999999999</v>
      </c>
    </row>
    <row r="3518" spans="1:26" ht="14.5" x14ac:dyDescent="0.35">
      <c r="A3518" s="259" t="s">
        <v>44252</v>
      </c>
      <c r="B3518" s="259"/>
      <c r="C3518" s="260">
        <v>68896</v>
      </c>
      <c r="E3518" s="239" t="s">
        <v>5499</v>
      </c>
      <c r="F3518" s="239"/>
      <c r="G3518" s="240">
        <v>11497.96</v>
      </c>
      <c r="M3518" s="261" t="s">
        <v>41749</v>
      </c>
      <c r="N3518" s="262">
        <v>958.25</v>
      </c>
      <c r="P3518" s="243" t="s">
        <v>19908</v>
      </c>
      <c r="Q3518" s="244">
        <v>35625.040000000001</v>
      </c>
      <c r="R3518" s="104"/>
      <c r="S3518" s="235" t="s">
        <v>16412</v>
      </c>
      <c r="T3518" s="236">
        <v>24301.42</v>
      </c>
      <c r="V3518" s="266" t="s">
        <v>44795</v>
      </c>
      <c r="W3518" s="267">
        <v>68896</v>
      </c>
      <c r="Y3518" s="245" t="s">
        <v>7860</v>
      </c>
      <c r="Z3518" s="246">
        <v>9325.6</v>
      </c>
    </row>
    <row r="3519" spans="1:26" ht="14.5" x14ac:dyDescent="0.35">
      <c r="A3519" s="259" t="s">
        <v>44253</v>
      </c>
      <c r="B3519" s="259"/>
      <c r="C3519" s="260">
        <v>31233</v>
      </c>
      <c r="E3519" s="239" t="s">
        <v>5645</v>
      </c>
      <c r="F3519" s="239"/>
      <c r="G3519" s="240">
        <v>5211</v>
      </c>
      <c r="M3519" s="261" t="s">
        <v>45105</v>
      </c>
      <c r="N3519" s="262">
        <v>12756.51</v>
      </c>
      <c r="P3519" s="243" t="s">
        <v>19909</v>
      </c>
      <c r="Q3519" s="244">
        <v>21641.69</v>
      </c>
      <c r="R3519" s="104"/>
      <c r="S3519" s="235" t="s">
        <v>16413</v>
      </c>
      <c r="T3519" s="236">
        <v>50025</v>
      </c>
      <c r="V3519" s="266" t="s">
        <v>44796</v>
      </c>
      <c r="W3519" s="267">
        <v>31233</v>
      </c>
      <c r="Y3519" s="245" t="s">
        <v>8082</v>
      </c>
      <c r="Z3519" s="246">
        <v>3823</v>
      </c>
    </row>
    <row r="3520" spans="1:26" ht="14.5" x14ac:dyDescent="0.35">
      <c r="A3520" s="259" t="s">
        <v>44254</v>
      </c>
      <c r="B3520" s="259"/>
      <c r="C3520" s="260">
        <v>536779</v>
      </c>
      <c r="E3520" s="239" t="s">
        <v>5650</v>
      </c>
      <c r="F3520" s="239"/>
      <c r="G3520" s="240">
        <v>3794</v>
      </c>
      <c r="M3520" s="261" t="s">
        <v>38090</v>
      </c>
      <c r="N3520" s="262">
        <v>640.30999999999995</v>
      </c>
      <c r="P3520" s="243" t="s">
        <v>19910</v>
      </c>
      <c r="Q3520" s="244">
        <v>4353.03</v>
      </c>
      <c r="R3520" s="104"/>
      <c r="S3520" s="235" t="s">
        <v>16414</v>
      </c>
      <c r="T3520" s="236">
        <v>34699.050000000003</v>
      </c>
      <c r="V3520" s="266" t="s">
        <v>44797</v>
      </c>
      <c r="W3520" s="267">
        <v>536779</v>
      </c>
      <c r="Y3520" s="245" t="s">
        <v>8367</v>
      </c>
      <c r="Z3520" s="246">
        <v>38241</v>
      </c>
    </row>
    <row r="3521" spans="1:26" ht="14.5" x14ac:dyDescent="0.35">
      <c r="A3521" s="259" t="s">
        <v>44255</v>
      </c>
      <c r="B3521" s="259"/>
      <c r="C3521" s="260">
        <v>198977</v>
      </c>
      <c r="E3521" s="239" t="s">
        <v>5651</v>
      </c>
      <c r="F3521" s="239"/>
      <c r="G3521" s="240">
        <v>1800</v>
      </c>
      <c r="M3521" s="261" t="s">
        <v>51156</v>
      </c>
      <c r="N3521" s="262">
        <v>1878.33</v>
      </c>
      <c r="P3521" s="243" t="s">
        <v>19911</v>
      </c>
      <c r="Q3521" s="244">
        <v>35625.040000000001</v>
      </c>
      <c r="R3521" s="104"/>
      <c r="S3521" s="235" t="s">
        <v>16415</v>
      </c>
      <c r="T3521" s="236">
        <v>2654.39</v>
      </c>
      <c r="V3521" s="266" t="s">
        <v>44798</v>
      </c>
      <c r="W3521" s="267">
        <v>198977</v>
      </c>
      <c r="Y3521" s="245" t="s">
        <v>8769</v>
      </c>
      <c r="Z3521" s="246">
        <v>52023</v>
      </c>
    </row>
    <row r="3522" spans="1:26" ht="14.5" x14ac:dyDescent="0.35">
      <c r="A3522" s="259" t="s">
        <v>44256</v>
      </c>
      <c r="B3522" s="259"/>
      <c r="C3522" s="260">
        <v>382458.91</v>
      </c>
      <c r="E3522" s="239" t="s">
        <v>5501</v>
      </c>
      <c r="F3522" s="239"/>
      <c r="G3522" s="240">
        <v>145539.29</v>
      </c>
      <c r="M3522" s="261" t="s">
        <v>20027</v>
      </c>
      <c r="N3522" s="262">
        <v>160889.67000000001</v>
      </c>
      <c r="P3522" s="243" t="s">
        <v>19912</v>
      </c>
      <c r="Q3522" s="244">
        <v>1141</v>
      </c>
      <c r="R3522" s="104"/>
      <c r="S3522" s="235" t="s">
        <v>16416</v>
      </c>
      <c r="T3522" s="236">
        <v>3250.33</v>
      </c>
      <c r="V3522" s="266" t="s">
        <v>44799</v>
      </c>
      <c r="W3522" s="267">
        <v>382458.91</v>
      </c>
      <c r="Y3522" s="245" t="s">
        <v>9093</v>
      </c>
      <c r="Z3522" s="246">
        <v>1683</v>
      </c>
    </row>
    <row r="3523" spans="1:26" ht="14.5" x14ac:dyDescent="0.35">
      <c r="A3523" s="259" t="s">
        <v>44257</v>
      </c>
      <c r="B3523" s="259"/>
      <c r="C3523" s="260">
        <v>657333</v>
      </c>
      <c r="E3523" s="239" t="s">
        <v>5654</v>
      </c>
      <c r="F3523" s="239"/>
      <c r="G3523" s="240">
        <v>4644</v>
      </c>
      <c r="M3523" s="261" t="s">
        <v>20030</v>
      </c>
      <c r="N3523" s="262">
        <v>21520</v>
      </c>
      <c r="P3523" s="243" t="s">
        <v>19913</v>
      </c>
      <c r="Q3523" s="244">
        <v>21641.69</v>
      </c>
      <c r="R3523" s="104"/>
      <c r="S3523" s="235" t="s">
        <v>16417</v>
      </c>
      <c r="T3523" s="236">
        <v>51250.68</v>
      </c>
      <c r="V3523" s="266" t="s">
        <v>44800</v>
      </c>
      <c r="W3523" s="267">
        <v>657333</v>
      </c>
      <c r="Y3523" s="245" t="s">
        <v>9292</v>
      </c>
      <c r="Z3523" s="246">
        <v>14932.55</v>
      </c>
    </row>
    <row r="3524" spans="1:26" ht="14.5" x14ac:dyDescent="0.35">
      <c r="A3524" s="259" t="s">
        <v>44258</v>
      </c>
      <c r="B3524" s="259"/>
      <c r="C3524" s="260">
        <v>53304</v>
      </c>
      <c r="E3524" s="239" t="s">
        <v>5655</v>
      </c>
      <c r="F3524" s="239"/>
      <c r="G3524" s="240">
        <v>5824.05</v>
      </c>
      <c r="M3524" s="261" t="s">
        <v>36737</v>
      </c>
      <c r="N3524" s="262">
        <v>73460.289999999994</v>
      </c>
      <c r="P3524" s="243" t="s">
        <v>19914</v>
      </c>
      <c r="Q3524" s="244">
        <v>4353.03</v>
      </c>
      <c r="R3524" s="104"/>
      <c r="S3524" s="235" t="s">
        <v>16418</v>
      </c>
      <c r="T3524" s="236">
        <v>3320.64</v>
      </c>
      <c r="V3524" s="266" t="s">
        <v>44801</v>
      </c>
      <c r="W3524" s="267">
        <v>53304</v>
      </c>
      <c r="Y3524" s="245" t="s">
        <v>9674</v>
      </c>
      <c r="Z3524" s="246">
        <v>4257</v>
      </c>
    </row>
    <row r="3525" spans="1:26" ht="14.5" x14ac:dyDescent="0.35">
      <c r="A3525" s="259" t="s">
        <v>44259</v>
      </c>
      <c r="B3525" s="259"/>
      <c r="C3525" s="260">
        <v>371442</v>
      </c>
      <c r="E3525" s="239" t="s">
        <v>5505</v>
      </c>
      <c r="F3525" s="239"/>
      <c r="G3525" s="240">
        <v>9713.0400000000009</v>
      </c>
      <c r="M3525" s="261" t="s">
        <v>20035</v>
      </c>
      <c r="N3525" s="262">
        <v>7265.6</v>
      </c>
      <c r="P3525" s="243" t="s">
        <v>19915</v>
      </c>
      <c r="Q3525" s="244">
        <v>11666</v>
      </c>
      <c r="R3525" s="104"/>
      <c r="S3525" s="235" t="s">
        <v>16419</v>
      </c>
      <c r="T3525" s="236">
        <v>94658.57</v>
      </c>
      <c r="V3525" s="266" t="s">
        <v>44802</v>
      </c>
      <c r="W3525" s="267">
        <v>371442</v>
      </c>
      <c r="Y3525" s="245" t="s">
        <v>9963</v>
      </c>
      <c r="Z3525" s="246">
        <v>45097</v>
      </c>
    </row>
    <row r="3526" spans="1:26" ht="14.5" x14ac:dyDescent="0.35">
      <c r="A3526" s="259" t="s">
        <v>44260</v>
      </c>
      <c r="B3526" s="259"/>
      <c r="C3526" s="260">
        <v>447864.67</v>
      </c>
      <c r="E3526" s="239" t="s">
        <v>3672</v>
      </c>
      <c r="F3526" s="239"/>
      <c r="G3526" s="240">
        <v>8946.5300000000007</v>
      </c>
      <c r="M3526" s="261" t="s">
        <v>20038</v>
      </c>
      <c r="N3526" s="262">
        <v>3008.41</v>
      </c>
      <c r="P3526" s="243" t="s">
        <v>19916</v>
      </c>
      <c r="Q3526" s="244">
        <v>2294.2600000000002</v>
      </c>
      <c r="R3526" s="104"/>
      <c r="S3526" s="235" t="s">
        <v>34919</v>
      </c>
      <c r="T3526" s="236">
        <v>283415.02</v>
      </c>
      <c r="V3526" s="266" t="s">
        <v>44803</v>
      </c>
      <c r="W3526" s="267">
        <v>447864.67</v>
      </c>
      <c r="Y3526" s="245" t="s">
        <v>10331</v>
      </c>
      <c r="Z3526" s="246">
        <v>89132</v>
      </c>
    </row>
    <row r="3527" spans="1:26" ht="14.5" x14ac:dyDescent="0.35">
      <c r="A3527" s="259" t="s">
        <v>44261</v>
      </c>
      <c r="B3527" s="259"/>
      <c r="C3527" s="260">
        <v>91618</v>
      </c>
      <c r="E3527" s="239" t="s">
        <v>3673</v>
      </c>
      <c r="F3527" s="239"/>
      <c r="G3527" s="240">
        <v>16768.82</v>
      </c>
      <c r="M3527" s="261" t="s">
        <v>20040</v>
      </c>
      <c r="N3527" s="262">
        <v>510.39</v>
      </c>
      <c r="P3527" s="243" t="s">
        <v>19917</v>
      </c>
      <c r="Q3527" s="244">
        <v>6988.27</v>
      </c>
      <c r="R3527" s="104"/>
      <c r="S3527" s="235" t="s">
        <v>16420</v>
      </c>
      <c r="T3527" s="236">
        <v>3322</v>
      </c>
      <c r="V3527" s="266" t="s">
        <v>44804</v>
      </c>
      <c r="W3527" s="267">
        <v>91618</v>
      </c>
      <c r="Y3527" s="245" t="s">
        <v>10427</v>
      </c>
      <c r="Z3527" s="246">
        <v>14102</v>
      </c>
    </row>
    <row r="3528" spans="1:26" ht="14.5" x14ac:dyDescent="0.35">
      <c r="A3528" s="259" t="s">
        <v>44262</v>
      </c>
      <c r="B3528" s="259"/>
      <c r="C3528" s="260">
        <v>116484.86</v>
      </c>
      <c r="E3528" s="239" t="s">
        <v>5656</v>
      </c>
      <c r="F3528" s="239"/>
      <c r="G3528" s="240">
        <v>5157</v>
      </c>
      <c r="M3528" s="261" t="s">
        <v>45106</v>
      </c>
      <c r="N3528" s="262">
        <v>-54.52</v>
      </c>
      <c r="P3528" s="243" t="s">
        <v>19918</v>
      </c>
      <c r="Q3528" s="244">
        <v>7874.76</v>
      </c>
      <c r="R3528" s="104"/>
      <c r="S3528" s="235" t="s">
        <v>16421</v>
      </c>
      <c r="T3528" s="236">
        <v>9659</v>
      </c>
      <c r="V3528" s="266" t="s">
        <v>44805</v>
      </c>
      <c r="W3528" s="267">
        <v>116484.86</v>
      </c>
      <c r="Y3528" s="245" t="s">
        <v>12346</v>
      </c>
      <c r="Z3528" s="246">
        <v>7106</v>
      </c>
    </row>
    <row r="3529" spans="1:26" ht="14.5" x14ac:dyDescent="0.35">
      <c r="A3529" s="259" t="s">
        <v>44263</v>
      </c>
      <c r="B3529" s="259"/>
      <c r="C3529" s="260">
        <v>57592.75</v>
      </c>
      <c r="E3529" s="239" t="s">
        <v>5657</v>
      </c>
      <c r="F3529" s="239"/>
      <c r="G3529" s="240">
        <v>9206</v>
      </c>
      <c r="M3529" s="261" t="s">
        <v>36738</v>
      </c>
      <c r="N3529" s="262">
        <v>423726.3</v>
      </c>
      <c r="P3529" s="243" t="s">
        <v>19919</v>
      </c>
      <c r="Q3529" s="244">
        <v>22580.080000000002</v>
      </c>
      <c r="R3529" s="104"/>
      <c r="S3529" s="235" t="s">
        <v>16422</v>
      </c>
      <c r="T3529" s="236">
        <v>554</v>
      </c>
      <c r="V3529" s="266" t="s">
        <v>44806</v>
      </c>
      <c r="W3529" s="267">
        <v>57592.75</v>
      </c>
      <c r="Y3529" s="245" t="s">
        <v>12981</v>
      </c>
      <c r="Z3529" s="246">
        <v>8447.6299999999992</v>
      </c>
    </row>
    <row r="3530" spans="1:26" ht="14.5" x14ac:dyDescent="0.35">
      <c r="A3530" s="259" t="s">
        <v>44264</v>
      </c>
      <c r="B3530" s="259"/>
      <c r="C3530" s="260">
        <v>150710</v>
      </c>
      <c r="E3530" s="239" t="s">
        <v>5507</v>
      </c>
      <c r="F3530" s="239"/>
      <c r="G3530" s="240">
        <v>20319.37</v>
      </c>
      <c r="M3530" s="261" t="s">
        <v>36739</v>
      </c>
      <c r="N3530" s="262">
        <v>1761.5</v>
      </c>
      <c r="P3530" s="243" t="s">
        <v>19920</v>
      </c>
      <c r="Q3530" s="244">
        <v>6500</v>
      </c>
      <c r="R3530" s="104"/>
      <c r="S3530" s="235" t="s">
        <v>16423</v>
      </c>
      <c r="T3530" s="236">
        <v>1429</v>
      </c>
      <c r="V3530" s="266" t="s">
        <v>44807</v>
      </c>
      <c r="W3530" s="267">
        <v>150710</v>
      </c>
      <c r="Y3530" s="245" t="s">
        <v>10871</v>
      </c>
      <c r="Z3530" s="246">
        <v>343538.74</v>
      </c>
    </row>
    <row r="3531" spans="1:26" ht="14.5" x14ac:dyDescent="0.35">
      <c r="A3531" s="259" t="s">
        <v>44265</v>
      </c>
      <c r="B3531" s="259"/>
      <c r="C3531" s="260">
        <v>15531</v>
      </c>
      <c r="E3531" s="239" t="s">
        <v>5658</v>
      </c>
      <c r="F3531" s="239"/>
      <c r="G3531" s="240">
        <v>294.25</v>
      </c>
      <c r="M3531" s="261" t="s">
        <v>50057</v>
      </c>
      <c r="N3531" s="262">
        <v>1661.16</v>
      </c>
      <c r="P3531" s="243" t="s">
        <v>19921</v>
      </c>
      <c r="Q3531" s="244">
        <v>1200</v>
      </c>
      <c r="R3531" s="104"/>
      <c r="S3531" s="235" t="s">
        <v>34920</v>
      </c>
      <c r="T3531" s="236">
        <v>6709</v>
      </c>
      <c r="V3531" s="266" t="s">
        <v>44808</v>
      </c>
      <c r="W3531" s="267">
        <v>15531</v>
      </c>
      <c r="Y3531" s="245" t="s">
        <v>7685</v>
      </c>
      <c r="Z3531" s="246">
        <v>30721.96</v>
      </c>
    </row>
    <row r="3532" spans="1:26" ht="14.5" x14ac:dyDescent="0.35">
      <c r="A3532" s="259" t="s">
        <v>44266</v>
      </c>
      <c r="B3532" s="259"/>
      <c r="C3532" s="260">
        <v>246112.74</v>
      </c>
      <c r="E3532" s="239" t="s">
        <v>5659</v>
      </c>
      <c r="F3532" s="239"/>
      <c r="G3532" s="240">
        <v>7172.67</v>
      </c>
      <c r="M3532" s="261" t="s">
        <v>36740</v>
      </c>
      <c r="N3532" s="262">
        <v>54671.8</v>
      </c>
      <c r="P3532" s="243" t="s">
        <v>19922</v>
      </c>
      <c r="Q3532" s="244">
        <v>21300</v>
      </c>
      <c r="R3532" s="104"/>
      <c r="S3532" s="235" t="s">
        <v>16424</v>
      </c>
      <c r="T3532" s="236">
        <v>42607.89</v>
      </c>
      <c r="V3532" s="266" t="s">
        <v>44809</v>
      </c>
      <c r="W3532" s="267">
        <v>246112.74</v>
      </c>
      <c r="Y3532" s="245" t="s">
        <v>7861</v>
      </c>
      <c r="Z3532" s="246">
        <v>2880</v>
      </c>
    </row>
    <row r="3533" spans="1:26" ht="14.5" x14ac:dyDescent="0.35">
      <c r="A3533" s="259" t="s">
        <v>44267</v>
      </c>
      <c r="B3533" s="259"/>
      <c r="C3533" s="260">
        <v>27989</v>
      </c>
      <c r="E3533" s="239" t="s">
        <v>5511</v>
      </c>
      <c r="F3533" s="239"/>
      <c r="G3533" s="240">
        <v>37750</v>
      </c>
      <c r="M3533" s="261" t="s">
        <v>45107</v>
      </c>
      <c r="N3533" s="262">
        <v>97514.38</v>
      </c>
      <c r="P3533" s="243" t="s">
        <v>19923</v>
      </c>
      <c r="Q3533" s="244">
        <v>2174.0100000000002</v>
      </c>
      <c r="R3533" s="104"/>
      <c r="S3533" s="235" t="s">
        <v>16425</v>
      </c>
      <c r="T3533" s="236">
        <v>1027.03</v>
      </c>
      <c r="V3533" s="266" t="s">
        <v>44810</v>
      </c>
      <c r="W3533" s="267">
        <v>27989</v>
      </c>
      <c r="Y3533" s="245" t="s">
        <v>8083</v>
      </c>
      <c r="Z3533" s="246">
        <v>872</v>
      </c>
    </row>
    <row r="3534" spans="1:26" ht="14.5" x14ac:dyDescent="0.35">
      <c r="A3534" s="259" t="s">
        <v>44268</v>
      </c>
      <c r="B3534" s="259"/>
      <c r="C3534" s="260">
        <v>63513.5</v>
      </c>
      <c r="E3534" s="239" t="s">
        <v>5513</v>
      </c>
      <c r="F3534" s="239"/>
      <c r="G3534" s="240">
        <v>158455.20000000001</v>
      </c>
      <c r="M3534" s="261" t="s">
        <v>20041</v>
      </c>
      <c r="N3534" s="262">
        <v>200114.67</v>
      </c>
      <c r="P3534" s="243" t="s">
        <v>19924</v>
      </c>
      <c r="Q3534" s="244">
        <v>525</v>
      </c>
      <c r="R3534" s="104"/>
      <c r="S3534" s="235" t="s">
        <v>16426</v>
      </c>
      <c r="T3534" s="236">
        <v>2684.2</v>
      </c>
      <c r="V3534" s="266" t="s">
        <v>44811</v>
      </c>
      <c r="W3534" s="267">
        <v>63513.5</v>
      </c>
      <c r="Y3534" s="245" t="s">
        <v>8368</v>
      </c>
      <c r="Z3534" s="246">
        <v>7558</v>
      </c>
    </row>
    <row r="3535" spans="1:26" ht="14.5" x14ac:dyDescent="0.35">
      <c r="A3535" s="259" t="s">
        <v>44269</v>
      </c>
      <c r="B3535" s="259"/>
      <c r="C3535" s="260">
        <v>2991757.5</v>
      </c>
      <c r="E3535" s="239" t="s">
        <v>5661</v>
      </c>
      <c r="F3535" s="239"/>
      <c r="G3535" s="240">
        <v>1424</v>
      </c>
      <c r="M3535" s="261" t="s">
        <v>50058</v>
      </c>
      <c r="N3535" s="262">
        <v>4706</v>
      </c>
      <c r="P3535" s="243" t="s">
        <v>19925</v>
      </c>
      <c r="Q3535" s="244">
        <v>713.35</v>
      </c>
      <c r="R3535" s="104"/>
      <c r="S3535" s="235" t="s">
        <v>16427</v>
      </c>
      <c r="T3535" s="236">
        <v>4258.88</v>
      </c>
      <c r="V3535" s="266" t="s">
        <v>44812</v>
      </c>
      <c r="W3535" s="267">
        <v>2991757.5</v>
      </c>
      <c r="Y3535" s="245" t="s">
        <v>8770</v>
      </c>
      <c r="Z3535" s="246">
        <v>2912</v>
      </c>
    </row>
    <row r="3536" spans="1:26" ht="14.5" x14ac:dyDescent="0.35">
      <c r="A3536" s="259" t="s">
        <v>44270</v>
      </c>
      <c r="B3536" s="259"/>
      <c r="C3536" s="260">
        <v>132424</v>
      </c>
      <c r="E3536" s="239" t="s">
        <v>3674</v>
      </c>
      <c r="F3536" s="239"/>
      <c r="G3536" s="240">
        <v>96398.68</v>
      </c>
      <c r="M3536" s="261" t="s">
        <v>36741</v>
      </c>
      <c r="N3536" s="262">
        <v>22611.45</v>
      </c>
      <c r="P3536" s="243" t="s">
        <v>19926</v>
      </c>
      <c r="Q3536" s="244">
        <v>1941.06</v>
      </c>
      <c r="R3536" s="104"/>
      <c r="S3536" s="235" t="s">
        <v>16428</v>
      </c>
      <c r="T3536" s="236">
        <v>42607.89</v>
      </c>
      <c r="V3536" s="266" t="s">
        <v>44813</v>
      </c>
      <c r="W3536" s="267">
        <v>132424</v>
      </c>
      <c r="Y3536" s="245" t="s">
        <v>9010</v>
      </c>
      <c r="Z3536" s="246">
        <v>1491.3</v>
      </c>
    </row>
    <row r="3537" spans="1:26" ht="14.5" x14ac:dyDescent="0.35">
      <c r="A3537" s="259" t="s">
        <v>44271</v>
      </c>
      <c r="B3537" s="259"/>
      <c r="C3537" s="260">
        <v>22617</v>
      </c>
      <c r="E3537" s="239" t="s">
        <v>5662</v>
      </c>
      <c r="F3537" s="239"/>
      <c r="G3537" s="240">
        <v>3628.67</v>
      </c>
      <c r="M3537" s="261" t="s">
        <v>20042</v>
      </c>
      <c r="N3537" s="262">
        <v>3850</v>
      </c>
      <c r="P3537" s="243" t="s">
        <v>19927</v>
      </c>
      <c r="Q3537" s="244">
        <v>371.26</v>
      </c>
      <c r="R3537" s="104"/>
      <c r="S3537" s="235" t="s">
        <v>16429</v>
      </c>
      <c r="T3537" s="236">
        <v>1027.03</v>
      </c>
      <c r="V3537" s="266" t="s">
        <v>44814</v>
      </c>
      <c r="W3537" s="267">
        <v>22617</v>
      </c>
      <c r="Y3537" s="245" t="s">
        <v>9293</v>
      </c>
      <c r="Z3537" s="246">
        <v>2779</v>
      </c>
    </row>
    <row r="3538" spans="1:26" ht="14.5" x14ac:dyDescent="0.35">
      <c r="A3538" s="259" t="s">
        <v>44272</v>
      </c>
      <c r="B3538" s="259"/>
      <c r="C3538" s="260">
        <v>39980.75</v>
      </c>
      <c r="E3538" s="239" t="s">
        <v>5515</v>
      </c>
      <c r="F3538" s="239"/>
      <c r="G3538" s="240">
        <v>68217.63</v>
      </c>
      <c r="M3538" s="261" t="s">
        <v>20043</v>
      </c>
      <c r="N3538" s="262">
        <v>9525.2900000000009</v>
      </c>
      <c r="P3538" s="243" t="s">
        <v>19928</v>
      </c>
      <c r="Q3538" s="244">
        <v>1043.04</v>
      </c>
      <c r="R3538" s="104"/>
      <c r="S3538" s="235" t="s">
        <v>16430</v>
      </c>
      <c r="T3538" s="236">
        <v>2684.2</v>
      </c>
      <c r="V3538" s="266" t="s">
        <v>44815</v>
      </c>
      <c r="W3538" s="267">
        <v>39980.75</v>
      </c>
      <c r="Y3538" s="245" t="s">
        <v>11941</v>
      </c>
      <c r="Z3538" s="246">
        <v>303</v>
      </c>
    </row>
    <row r="3539" spans="1:26" ht="14.5" x14ac:dyDescent="0.35">
      <c r="A3539" s="259" t="s">
        <v>44273</v>
      </c>
      <c r="B3539" s="259"/>
      <c r="C3539" s="260">
        <v>8369</v>
      </c>
      <c r="E3539" s="239" t="s">
        <v>3675</v>
      </c>
      <c r="F3539" s="239"/>
      <c r="G3539" s="240">
        <v>17067.27</v>
      </c>
      <c r="M3539" s="261" t="s">
        <v>45108</v>
      </c>
      <c r="N3539" s="262">
        <v>827.8</v>
      </c>
      <c r="P3539" s="243" t="s">
        <v>19929</v>
      </c>
      <c r="Q3539" s="244">
        <v>5480</v>
      </c>
      <c r="R3539" s="104"/>
      <c r="S3539" s="235" t="s">
        <v>16431</v>
      </c>
      <c r="T3539" s="236">
        <v>4258.88</v>
      </c>
      <c r="V3539" s="266" t="s">
        <v>44816</v>
      </c>
      <c r="W3539" s="267">
        <v>8369</v>
      </c>
      <c r="Y3539" s="245" t="s">
        <v>9964</v>
      </c>
      <c r="Z3539" s="246">
        <v>12278</v>
      </c>
    </row>
    <row r="3540" spans="1:26" ht="14.5" x14ac:dyDescent="0.35">
      <c r="A3540" s="259" t="s">
        <v>44274</v>
      </c>
      <c r="B3540" s="259"/>
      <c r="C3540" s="260">
        <v>16155</v>
      </c>
      <c r="E3540" s="239" t="s">
        <v>3676</v>
      </c>
      <c r="F3540" s="239"/>
      <c r="G3540" s="240">
        <v>106772</v>
      </c>
      <c r="M3540" s="261" t="s">
        <v>41750</v>
      </c>
      <c r="N3540" s="262">
        <v>2097.5</v>
      </c>
      <c r="P3540" s="243" t="s">
        <v>19930</v>
      </c>
      <c r="Q3540" s="244">
        <v>29846</v>
      </c>
      <c r="R3540" s="104"/>
      <c r="S3540" s="235" t="s">
        <v>16432</v>
      </c>
      <c r="T3540" s="236">
        <v>16368</v>
      </c>
      <c r="V3540" s="266" t="s">
        <v>44817</v>
      </c>
      <c r="W3540" s="267">
        <v>16155</v>
      </c>
      <c r="Y3540" s="245" t="s">
        <v>10332</v>
      </c>
      <c r="Z3540" s="246">
        <v>19841.68</v>
      </c>
    </row>
    <row r="3541" spans="1:26" ht="14.5" x14ac:dyDescent="0.35">
      <c r="A3541" s="259" t="s">
        <v>44275</v>
      </c>
      <c r="B3541" s="259"/>
      <c r="C3541" s="260">
        <v>310731.73</v>
      </c>
      <c r="E3541" s="239" t="s">
        <v>5517</v>
      </c>
      <c r="F3541" s="239"/>
      <c r="G3541" s="240">
        <v>70800</v>
      </c>
      <c r="M3541" s="261" t="s">
        <v>20044</v>
      </c>
      <c r="N3541" s="262">
        <v>55100</v>
      </c>
      <c r="P3541" s="243" t="s">
        <v>19931</v>
      </c>
      <c r="Q3541" s="244">
        <v>452.08</v>
      </c>
      <c r="R3541" s="104"/>
      <c r="S3541" s="235" t="s">
        <v>16433</v>
      </c>
      <c r="T3541" s="236">
        <v>5305</v>
      </c>
      <c r="V3541" s="266" t="s">
        <v>44818</v>
      </c>
      <c r="W3541" s="267">
        <v>310731.73</v>
      </c>
      <c r="Y3541" s="245" t="s">
        <v>10428</v>
      </c>
      <c r="Z3541" s="246">
        <v>2499</v>
      </c>
    </row>
    <row r="3542" spans="1:26" ht="14.5" x14ac:dyDescent="0.35">
      <c r="A3542" s="259" t="s">
        <v>44276</v>
      </c>
      <c r="B3542" s="259"/>
      <c r="C3542" s="260">
        <v>64605.1</v>
      </c>
      <c r="E3542" s="239" t="s">
        <v>5518</v>
      </c>
      <c r="F3542" s="239"/>
      <c r="G3542" s="240">
        <v>10811.55</v>
      </c>
      <c r="M3542" s="261" t="s">
        <v>20045</v>
      </c>
      <c r="N3542" s="262">
        <v>3095.2</v>
      </c>
      <c r="P3542" s="243" t="s">
        <v>19932</v>
      </c>
      <c r="Q3542" s="244">
        <v>44957.919999999998</v>
      </c>
      <c r="R3542" s="104"/>
      <c r="S3542" s="235" t="s">
        <v>16434</v>
      </c>
      <c r="T3542" s="236">
        <v>1665.02</v>
      </c>
      <c r="V3542" s="266" t="s">
        <v>44819</v>
      </c>
      <c r="W3542" s="267">
        <v>64605.1</v>
      </c>
      <c r="Y3542" s="245" t="s">
        <v>12521</v>
      </c>
      <c r="Z3542" s="246">
        <v>1702.51</v>
      </c>
    </row>
    <row r="3543" spans="1:26" ht="14.5" x14ac:dyDescent="0.35">
      <c r="A3543" s="259" t="s">
        <v>44277</v>
      </c>
      <c r="B3543" s="259"/>
      <c r="C3543" s="260">
        <v>77544</v>
      </c>
      <c r="E3543" s="239" t="s">
        <v>3677</v>
      </c>
      <c r="F3543" s="239"/>
      <c r="G3543" s="240">
        <v>16884.330000000002</v>
      </c>
      <c r="M3543" s="261" t="s">
        <v>20046</v>
      </c>
      <c r="N3543" s="262">
        <v>52525</v>
      </c>
      <c r="P3543" s="243" t="s">
        <v>19933</v>
      </c>
      <c r="Q3543" s="244">
        <v>409.8</v>
      </c>
      <c r="R3543" s="104"/>
      <c r="S3543" s="235" t="s">
        <v>16435</v>
      </c>
      <c r="T3543" s="236">
        <v>85600</v>
      </c>
      <c r="V3543" s="266" t="s">
        <v>44820</v>
      </c>
      <c r="W3543" s="267">
        <v>77544</v>
      </c>
      <c r="Y3543" s="245" t="s">
        <v>10872</v>
      </c>
      <c r="Z3543" s="246">
        <v>85838.45</v>
      </c>
    </row>
    <row r="3544" spans="1:26" ht="14.5" x14ac:dyDescent="0.35">
      <c r="A3544" s="259" t="s">
        <v>44278</v>
      </c>
      <c r="B3544" s="259"/>
      <c r="C3544" s="260">
        <v>10410250</v>
      </c>
      <c r="E3544" s="239" t="s">
        <v>5665</v>
      </c>
      <c r="F3544" s="239"/>
      <c r="G3544" s="240">
        <v>10399.06</v>
      </c>
      <c r="M3544" s="261" t="s">
        <v>20047</v>
      </c>
      <c r="N3544" s="262">
        <v>14475</v>
      </c>
      <c r="P3544" s="243" t="s">
        <v>19934</v>
      </c>
      <c r="Q3544" s="244">
        <v>70684</v>
      </c>
      <c r="R3544" s="104"/>
      <c r="S3544" s="235" t="s">
        <v>34921</v>
      </c>
      <c r="T3544" s="236">
        <v>2727.08</v>
      </c>
      <c r="V3544" s="266" t="s">
        <v>44821</v>
      </c>
      <c r="W3544" s="267">
        <v>10410250</v>
      </c>
      <c r="Y3544" s="245" t="s">
        <v>7686</v>
      </c>
      <c r="Z3544" s="246">
        <v>58698.32</v>
      </c>
    </row>
    <row r="3545" spans="1:26" ht="14.5" x14ac:dyDescent="0.35">
      <c r="A3545" s="259" t="s">
        <v>44279</v>
      </c>
      <c r="B3545" s="259"/>
      <c r="C3545" s="260">
        <v>40046</v>
      </c>
      <c r="E3545" s="239" t="s">
        <v>3678</v>
      </c>
      <c r="F3545" s="239"/>
      <c r="G3545" s="240">
        <v>7462.54</v>
      </c>
      <c r="M3545" s="261" t="s">
        <v>20048</v>
      </c>
      <c r="N3545" s="262">
        <v>380287.76</v>
      </c>
      <c r="P3545" s="243" t="s">
        <v>19935</v>
      </c>
      <c r="Q3545" s="244">
        <v>2000</v>
      </c>
      <c r="R3545" s="104"/>
      <c r="S3545" s="235" t="s">
        <v>34922</v>
      </c>
      <c r="T3545" s="236">
        <v>208.62</v>
      </c>
      <c r="V3545" s="266" t="s">
        <v>44822</v>
      </c>
      <c r="W3545" s="267">
        <v>40046</v>
      </c>
      <c r="Y3545" s="245" t="s">
        <v>8521</v>
      </c>
      <c r="Z3545" s="246">
        <v>22135</v>
      </c>
    </row>
    <row r="3546" spans="1:26" ht="14.5" x14ac:dyDescent="0.35">
      <c r="A3546" s="259" t="s">
        <v>44280</v>
      </c>
      <c r="B3546" s="259"/>
      <c r="C3546" s="260">
        <v>32431</v>
      </c>
      <c r="E3546" s="239" t="s">
        <v>5666</v>
      </c>
      <c r="F3546" s="239"/>
      <c r="G3546" s="240">
        <v>5155.91</v>
      </c>
      <c r="M3546" s="261" t="s">
        <v>43013</v>
      </c>
      <c r="N3546" s="262">
        <v>11545.3</v>
      </c>
      <c r="P3546" s="243" t="s">
        <v>19936</v>
      </c>
      <c r="Q3546" s="244">
        <v>28261</v>
      </c>
      <c r="R3546" s="104"/>
      <c r="S3546" s="235" t="s">
        <v>34923</v>
      </c>
      <c r="T3546" s="236">
        <v>17557.45</v>
      </c>
      <c r="V3546" s="266" t="s">
        <v>44823</v>
      </c>
      <c r="W3546" s="267">
        <v>32431</v>
      </c>
      <c r="Y3546" s="245" t="s">
        <v>8771</v>
      </c>
      <c r="Z3546" s="246">
        <v>3110</v>
      </c>
    </row>
    <row r="3547" spans="1:26" ht="14.5" x14ac:dyDescent="0.35">
      <c r="A3547" s="259" t="s">
        <v>44281</v>
      </c>
      <c r="B3547" s="259"/>
      <c r="C3547" s="260">
        <v>34448</v>
      </c>
      <c r="E3547" s="239" t="s">
        <v>3679</v>
      </c>
      <c r="F3547" s="239"/>
      <c r="G3547" s="240">
        <v>268856.49</v>
      </c>
      <c r="M3547" s="261" t="s">
        <v>38091</v>
      </c>
      <c r="N3547" s="262">
        <v>3163.1</v>
      </c>
      <c r="P3547" s="243" t="s">
        <v>19937</v>
      </c>
      <c r="Q3547" s="244">
        <v>67627.87</v>
      </c>
      <c r="R3547" s="104"/>
      <c r="S3547" s="235" t="s">
        <v>34924</v>
      </c>
      <c r="T3547" s="236">
        <v>1494.48</v>
      </c>
      <c r="V3547" s="266" t="s">
        <v>44824</v>
      </c>
      <c r="W3547" s="267">
        <v>34448</v>
      </c>
      <c r="Y3547" s="245" t="s">
        <v>9011</v>
      </c>
      <c r="Z3547" s="246">
        <v>1767.79</v>
      </c>
    </row>
    <row r="3548" spans="1:26" ht="14.5" x14ac:dyDescent="0.35">
      <c r="A3548" s="259" t="s">
        <v>44282</v>
      </c>
      <c r="B3548" s="259"/>
      <c r="C3548" s="260">
        <v>127372</v>
      </c>
      <c r="E3548" s="239" t="s">
        <v>5667</v>
      </c>
      <c r="F3548" s="239"/>
      <c r="G3548" s="240">
        <v>8447.6299999999992</v>
      </c>
      <c r="M3548" s="261" t="s">
        <v>36742</v>
      </c>
      <c r="N3548" s="262">
        <v>8600</v>
      </c>
      <c r="P3548" s="243" t="s">
        <v>19938</v>
      </c>
      <c r="Q3548" s="244">
        <v>69174</v>
      </c>
      <c r="R3548" s="104"/>
      <c r="S3548" s="235" t="s">
        <v>34925</v>
      </c>
      <c r="T3548" s="236">
        <v>281683.36</v>
      </c>
      <c r="V3548" s="266" t="s">
        <v>44825</v>
      </c>
      <c r="W3548" s="267">
        <v>127372</v>
      </c>
      <c r="Y3548" s="245" t="s">
        <v>9294</v>
      </c>
      <c r="Z3548" s="246">
        <v>7942.26</v>
      </c>
    </row>
    <row r="3549" spans="1:26" ht="14.5" x14ac:dyDescent="0.35">
      <c r="A3549" s="259" t="s">
        <v>44283</v>
      </c>
      <c r="B3549" s="259"/>
      <c r="C3549" s="260">
        <v>89383.5</v>
      </c>
      <c r="E3549" s="239" t="s">
        <v>5671</v>
      </c>
      <c r="F3549" s="239"/>
      <c r="G3549" s="240">
        <v>2943</v>
      </c>
      <c r="M3549" s="261" t="s">
        <v>20049</v>
      </c>
      <c r="N3549" s="262">
        <v>16833.36</v>
      </c>
      <c r="P3549" s="243" t="s">
        <v>19939</v>
      </c>
      <c r="Q3549" s="244">
        <v>5375</v>
      </c>
      <c r="R3549" s="104"/>
      <c r="S3549" s="235" t="s">
        <v>34926</v>
      </c>
      <c r="T3549" s="236">
        <v>128415.01</v>
      </c>
      <c r="V3549" s="266" t="s">
        <v>44826</v>
      </c>
      <c r="W3549" s="267">
        <v>89383.5</v>
      </c>
      <c r="Y3549" s="245" t="s">
        <v>9675</v>
      </c>
      <c r="Z3549" s="246">
        <v>2007.69</v>
      </c>
    </row>
    <row r="3550" spans="1:26" ht="14.5" x14ac:dyDescent="0.35">
      <c r="A3550" s="259" t="s">
        <v>44284</v>
      </c>
      <c r="B3550" s="259"/>
      <c r="C3550" s="260">
        <v>37677.5</v>
      </c>
      <c r="E3550" s="239" t="s">
        <v>5522</v>
      </c>
      <c r="F3550" s="239"/>
      <c r="G3550" s="240">
        <v>8539.4</v>
      </c>
      <c r="M3550" s="261" t="s">
        <v>20050</v>
      </c>
      <c r="N3550" s="262">
        <v>102701.14</v>
      </c>
      <c r="P3550" s="243" t="s">
        <v>19940</v>
      </c>
      <c r="Q3550" s="244">
        <v>52.05</v>
      </c>
      <c r="R3550" s="104"/>
      <c r="S3550" s="235" t="s">
        <v>16436</v>
      </c>
      <c r="T3550" s="236">
        <v>4200</v>
      </c>
      <c r="V3550" s="266" t="s">
        <v>44827</v>
      </c>
      <c r="W3550" s="267">
        <v>37677.5</v>
      </c>
      <c r="Y3550" s="245" t="s">
        <v>9965</v>
      </c>
      <c r="Z3550" s="246">
        <v>21110.95</v>
      </c>
    </row>
    <row r="3551" spans="1:26" ht="14.5" x14ac:dyDescent="0.35">
      <c r="A3551" s="259" t="s">
        <v>44285</v>
      </c>
      <c r="B3551" s="259"/>
      <c r="C3551" s="260">
        <v>17224</v>
      </c>
      <c r="E3551" s="239" t="s">
        <v>3680</v>
      </c>
      <c r="F3551" s="239"/>
      <c r="G3551" s="240">
        <v>127645.24</v>
      </c>
      <c r="M3551" s="261" t="s">
        <v>36743</v>
      </c>
      <c r="N3551" s="262">
        <v>154493.04</v>
      </c>
      <c r="P3551" s="243" t="s">
        <v>19941</v>
      </c>
      <c r="Q3551" s="244">
        <v>637.5</v>
      </c>
      <c r="R3551" s="104"/>
      <c r="S3551" s="235" t="s">
        <v>16437</v>
      </c>
      <c r="T3551" s="236">
        <v>2869.44</v>
      </c>
      <c r="V3551" s="266" t="s">
        <v>44828</v>
      </c>
      <c r="W3551" s="267">
        <v>17224</v>
      </c>
      <c r="Y3551" s="245" t="s">
        <v>12732</v>
      </c>
      <c r="Z3551" s="246">
        <v>3819.21</v>
      </c>
    </row>
    <row r="3552" spans="1:26" ht="14.5" x14ac:dyDescent="0.35">
      <c r="A3552" s="259" t="s">
        <v>44286</v>
      </c>
      <c r="B3552" s="259"/>
      <c r="C3552" s="260">
        <v>8616</v>
      </c>
      <c r="E3552" s="239" t="s">
        <v>5674</v>
      </c>
      <c r="F3552" s="239"/>
      <c r="G3552" s="240">
        <v>5224</v>
      </c>
      <c r="M3552" s="261" t="s">
        <v>36744</v>
      </c>
      <c r="N3552" s="262">
        <v>45316.1</v>
      </c>
      <c r="P3552" s="243" t="s">
        <v>19942</v>
      </c>
      <c r="Q3552" s="244">
        <v>6500</v>
      </c>
      <c r="R3552" s="104"/>
      <c r="S3552" s="235" t="s">
        <v>34927</v>
      </c>
      <c r="T3552" s="236">
        <v>2727.08</v>
      </c>
      <c r="V3552" s="266" t="s">
        <v>44829</v>
      </c>
      <c r="W3552" s="267">
        <v>8616</v>
      </c>
      <c r="Y3552" s="245" t="s">
        <v>10873</v>
      </c>
      <c r="Z3552" s="246">
        <v>120591.22</v>
      </c>
    </row>
    <row r="3553" spans="1:26" ht="14.5" x14ac:dyDescent="0.35">
      <c r="A3553" s="259" t="s">
        <v>44287</v>
      </c>
      <c r="B3553" s="259"/>
      <c r="C3553" s="260">
        <v>53850</v>
      </c>
      <c r="E3553" s="239" t="s">
        <v>5676</v>
      </c>
      <c r="F3553" s="239"/>
      <c r="G3553" s="240">
        <v>9158.1200000000008</v>
      </c>
      <c r="M3553" s="261" t="s">
        <v>41751</v>
      </c>
      <c r="N3553" s="262">
        <v>17094</v>
      </c>
      <c r="P3553" s="243" t="s">
        <v>19943</v>
      </c>
      <c r="Q3553" s="244">
        <v>67627.87</v>
      </c>
      <c r="R3553" s="104"/>
      <c r="S3553" s="235" t="s">
        <v>32103</v>
      </c>
      <c r="T3553" s="236">
        <v>208.62</v>
      </c>
      <c r="V3553" s="266" t="s">
        <v>44830</v>
      </c>
      <c r="W3553" s="267">
        <v>53850</v>
      </c>
      <c r="Y3553" s="245" t="s">
        <v>7687</v>
      </c>
      <c r="Z3553" s="246">
        <v>5382</v>
      </c>
    </row>
    <row r="3554" spans="1:26" ht="14.5" x14ac:dyDescent="0.35">
      <c r="A3554" s="259" t="s">
        <v>44288</v>
      </c>
      <c r="B3554" s="259"/>
      <c r="C3554" s="260">
        <v>30658</v>
      </c>
      <c r="E3554" s="239" t="s">
        <v>5677</v>
      </c>
      <c r="F3554" s="239"/>
      <c r="G3554" s="240">
        <v>7208</v>
      </c>
      <c r="M3554" s="261" t="s">
        <v>20051</v>
      </c>
      <c r="N3554" s="262">
        <v>276202.84000000003</v>
      </c>
      <c r="P3554" s="243" t="s">
        <v>19944</v>
      </c>
      <c r="Q3554" s="244">
        <v>1200</v>
      </c>
      <c r="R3554" s="104"/>
      <c r="S3554" s="235" t="s">
        <v>16438</v>
      </c>
      <c r="T3554" s="236">
        <v>4200</v>
      </c>
      <c r="V3554" s="266" t="s">
        <v>44831</v>
      </c>
      <c r="W3554" s="267">
        <v>30658</v>
      </c>
      <c r="Y3554" s="245" t="s">
        <v>8084</v>
      </c>
      <c r="Z3554" s="246">
        <v>1354</v>
      </c>
    </row>
    <row r="3555" spans="1:26" ht="14.5" x14ac:dyDescent="0.35">
      <c r="A3555" s="259" t="s">
        <v>44289</v>
      </c>
      <c r="B3555" s="259"/>
      <c r="C3555" s="260">
        <v>53087</v>
      </c>
      <c r="E3555" s="239" t="s">
        <v>5678</v>
      </c>
      <c r="F3555" s="239"/>
      <c r="G3555" s="240">
        <v>884.82</v>
      </c>
      <c r="M3555" s="261" t="s">
        <v>41752</v>
      </c>
      <c r="N3555" s="262">
        <v>68433.78</v>
      </c>
      <c r="P3555" s="243" t="s">
        <v>19945</v>
      </c>
      <c r="Q3555" s="244">
        <v>21300</v>
      </c>
      <c r="R3555" s="104"/>
      <c r="S3555" s="235" t="s">
        <v>16439</v>
      </c>
      <c r="T3555" s="236">
        <v>22091.91</v>
      </c>
      <c r="V3555" s="266" t="s">
        <v>44832</v>
      </c>
      <c r="W3555" s="267">
        <v>53087</v>
      </c>
      <c r="Y3555" s="245" t="s">
        <v>8369</v>
      </c>
      <c r="Z3555" s="246">
        <v>10336</v>
      </c>
    </row>
    <row r="3556" spans="1:26" ht="14.5" x14ac:dyDescent="0.35">
      <c r="A3556" s="259" t="s">
        <v>44290</v>
      </c>
      <c r="B3556" s="259"/>
      <c r="C3556" s="260">
        <v>69209</v>
      </c>
      <c r="E3556" s="239" t="s">
        <v>5682</v>
      </c>
      <c r="F3556" s="239"/>
      <c r="G3556" s="240">
        <v>2461.8000000000002</v>
      </c>
      <c r="M3556" s="261" t="s">
        <v>56106</v>
      </c>
      <c r="N3556" s="262">
        <v>7719</v>
      </c>
      <c r="P3556" s="243" t="s">
        <v>19946</v>
      </c>
      <c r="Q3556" s="244">
        <v>2174.0100000000002</v>
      </c>
      <c r="R3556" s="104"/>
      <c r="S3556" s="235" t="s">
        <v>16440</v>
      </c>
      <c r="T3556" s="236">
        <v>87094.48</v>
      </c>
      <c r="V3556" s="266" t="s">
        <v>44833</v>
      </c>
      <c r="W3556" s="267">
        <v>69209</v>
      </c>
      <c r="Y3556" s="245" t="s">
        <v>8772</v>
      </c>
      <c r="Z3556" s="246">
        <v>336.9</v>
      </c>
    </row>
    <row r="3557" spans="1:26" ht="14.5" x14ac:dyDescent="0.35">
      <c r="A3557" s="259" t="s">
        <v>44291</v>
      </c>
      <c r="B3557" s="259"/>
      <c r="C3557" s="260">
        <v>35863</v>
      </c>
      <c r="E3557" s="239" t="s">
        <v>5685</v>
      </c>
      <c r="F3557" s="239"/>
      <c r="G3557" s="240">
        <v>938.57</v>
      </c>
      <c r="M3557" s="261" t="s">
        <v>41753</v>
      </c>
      <c r="N3557" s="262">
        <v>4338.3500000000004</v>
      </c>
      <c r="P3557" s="243" t="s">
        <v>19947</v>
      </c>
      <c r="Q3557" s="244">
        <v>525</v>
      </c>
      <c r="R3557" s="104"/>
      <c r="S3557" s="235" t="s">
        <v>32114</v>
      </c>
      <c r="T3557" s="236">
        <v>281683.36</v>
      </c>
      <c r="V3557" s="266" t="s">
        <v>44834</v>
      </c>
      <c r="W3557" s="267">
        <v>35863</v>
      </c>
      <c r="Y3557" s="245" t="s">
        <v>9094</v>
      </c>
      <c r="Z3557" s="246">
        <v>5040.96</v>
      </c>
    </row>
    <row r="3558" spans="1:26" ht="14.5" x14ac:dyDescent="0.35">
      <c r="A3558" s="259" t="s">
        <v>44292</v>
      </c>
      <c r="B3558" s="259"/>
      <c r="C3558" s="260">
        <v>19377</v>
      </c>
      <c r="E3558" s="239" t="s">
        <v>5691</v>
      </c>
      <c r="F3558" s="239"/>
      <c r="G3558" s="240">
        <v>576.20000000000005</v>
      </c>
      <c r="M3558" s="261" t="s">
        <v>50059</v>
      </c>
      <c r="N3558" s="262">
        <v>741.57</v>
      </c>
      <c r="P3558" s="243" t="s">
        <v>19948</v>
      </c>
      <c r="Q3558" s="244">
        <v>713.35</v>
      </c>
      <c r="R3558" s="104"/>
      <c r="S3558" s="235" t="s">
        <v>34928</v>
      </c>
      <c r="T3558" s="236">
        <v>128415.01</v>
      </c>
      <c r="V3558" s="266" t="s">
        <v>44835</v>
      </c>
      <c r="W3558" s="267">
        <v>19377</v>
      </c>
      <c r="Y3558" s="245" t="s">
        <v>9676</v>
      </c>
      <c r="Z3558" s="246">
        <v>1147</v>
      </c>
    </row>
    <row r="3559" spans="1:26" ht="14.5" x14ac:dyDescent="0.35">
      <c r="A3559" s="259" t="s">
        <v>44293</v>
      </c>
      <c r="B3559" s="259"/>
      <c r="C3559" s="260">
        <v>49542</v>
      </c>
      <c r="E3559" s="239" t="s">
        <v>5692</v>
      </c>
      <c r="F3559" s="239"/>
      <c r="G3559" s="240">
        <v>9826.8799999999992</v>
      </c>
      <c r="M3559" s="261" t="s">
        <v>45109</v>
      </c>
      <c r="N3559" s="262">
        <v>765</v>
      </c>
      <c r="P3559" s="243" t="s">
        <v>19949</v>
      </c>
      <c r="Q3559" s="244">
        <v>637.5</v>
      </c>
      <c r="R3559" s="104"/>
      <c r="S3559" s="235" t="s">
        <v>34929</v>
      </c>
      <c r="T3559" s="236">
        <v>17848.78</v>
      </c>
      <c r="V3559" s="266" t="s">
        <v>44836</v>
      </c>
      <c r="W3559" s="267">
        <v>49542</v>
      </c>
      <c r="Y3559" s="245" t="s">
        <v>9966</v>
      </c>
      <c r="Z3559" s="246">
        <v>3847</v>
      </c>
    </row>
    <row r="3560" spans="1:26" ht="14.5" x14ac:dyDescent="0.35">
      <c r="A3560" s="259" t="s">
        <v>44294</v>
      </c>
      <c r="B3560" s="259"/>
      <c r="C3560" s="260">
        <v>61360.5</v>
      </c>
      <c r="E3560" s="239" t="s">
        <v>5693</v>
      </c>
      <c r="F3560" s="239"/>
      <c r="G3560" s="240">
        <v>589.88</v>
      </c>
      <c r="M3560" s="261" t="s">
        <v>43014</v>
      </c>
      <c r="N3560" s="262">
        <v>75830.320000000007</v>
      </c>
      <c r="P3560" s="243" t="s">
        <v>19950</v>
      </c>
      <c r="Q3560" s="244">
        <v>106418.11</v>
      </c>
      <c r="R3560" s="104"/>
      <c r="S3560" s="235" t="s">
        <v>34930</v>
      </c>
      <c r="T3560" s="236">
        <v>43.17</v>
      </c>
      <c r="V3560" s="266" t="s">
        <v>44837</v>
      </c>
      <c r="W3560" s="267">
        <v>61360.5</v>
      </c>
      <c r="Y3560" s="245" t="s">
        <v>10275</v>
      </c>
      <c r="Z3560" s="246">
        <v>17892.43</v>
      </c>
    </row>
    <row r="3561" spans="1:26" ht="14.5" x14ac:dyDescent="0.35">
      <c r="A3561" s="259" t="s">
        <v>44295</v>
      </c>
      <c r="B3561" s="259"/>
      <c r="C3561" s="260">
        <v>109802.46</v>
      </c>
      <c r="E3561" s="239" t="s">
        <v>5524</v>
      </c>
      <c r="F3561" s="239"/>
      <c r="G3561" s="240">
        <v>7917.68</v>
      </c>
      <c r="M3561" s="261" t="s">
        <v>38092</v>
      </c>
      <c r="N3561" s="262">
        <v>4020.31</v>
      </c>
      <c r="P3561" s="243" t="s">
        <v>19951</v>
      </c>
      <c r="Q3561" s="244">
        <v>38082.879999999997</v>
      </c>
      <c r="R3561" s="104"/>
      <c r="S3561" s="235" t="s">
        <v>34931</v>
      </c>
      <c r="T3561" s="236">
        <v>1577.79</v>
      </c>
      <c r="V3561" s="266" t="s">
        <v>44838</v>
      </c>
      <c r="W3561" s="267">
        <v>109802.46</v>
      </c>
      <c r="Y3561" s="245" t="s">
        <v>13303</v>
      </c>
      <c r="Z3561" s="246">
        <v>30000</v>
      </c>
    </row>
    <row r="3562" spans="1:26" ht="14.5" x14ac:dyDescent="0.35">
      <c r="A3562" s="259" t="s">
        <v>44296</v>
      </c>
      <c r="B3562" s="259"/>
      <c r="C3562" s="260">
        <v>8612</v>
      </c>
      <c r="E3562" s="239" t="s">
        <v>5703</v>
      </c>
      <c r="F3562" s="239"/>
      <c r="G3562" s="240">
        <v>484.43</v>
      </c>
      <c r="M3562" s="261" t="s">
        <v>41754</v>
      </c>
      <c r="N3562" s="262">
        <v>145.26</v>
      </c>
      <c r="P3562" s="243" t="s">
        <v>19952</v>
      </c>
      <c r="Q3562" s="244">
        <v>371.26</v>
      </c>
      <c r="R3562" s="104"/>
      <c r="S3562" s="235" t="s">
        <v>34932</v>
      </c>
      <c r="T3562" s="236">
        <v>21130.26</v>
      </c>
      <c r="V3562" s="266" t="s">
        <v>44839</v>
      </c>
      <c r="W3562" s="267">
        <v>8612</v>
      </c>
      <c r="Y3562" s="245" t="s">
        <v>13704</v>
      </c>
      <c r="Z3562" s="246">
        <v>10481.25</v>
      </c>
    </row>
    <row r="3563" spans="1:26" ht="14.5" x14ac:dyDescent="0.35">
      <c r="A3563" s="259" t="s">
        <v>44297</v>
      </c>
      <c r="B3563" s="259"/>
      <c r="C3563" s="260">
        <v>33371.5</v>
      </c>
      <c r="E3563" s="239" t="s">
        <v>5698</v>
      </c>
      <c r="F3563" s="239"/>
      <c r="G3563" s="240">
        <v>2045</v>
      </c>
      <c r="M3563" s="261" t="s">
        <v>41755</v>
      </c>
      <c r="N3563" s="262">
        <v>1961.81</v>
      </c>
      <c r="P3563" s="243" t="s">
        <v>19953</v>
      </c>
      <c r="Q3563" s="244">
        <v>1043.04</v>
      </c>
      <c r="R3563" s="104"/>
      <c r="S3563" s="235" t="s">
        <v>32147</v>
      </c>
      <c r="T3563" s="236">
        <v>17848.78</v>
      </c>
      <c r="V3563" s="266" t="s">
        <v>44840</v>
      </c>
      <c r="W3563" s="267">
        <v>33371.5</v>
      </c>
      <c r="Y3563" s="245" t="s">
        <v>10874</v>
      </c>
      <c r="Z3563" s="246">
        <v>85817.54</v>
      </c>
    </row>
    <row r="3564" spans="1:26" ht="14.5" x14ac:dyDescent="0.35">
      <c r="A3564" s="259" t="s">
        <v>44298</v>
      </c>
      <c r="B3564" s="259"/>
      <c r="C3564" s="260">
        <v>6462</v>
      </c>
      <c r="E3564" s="239" t="s">
        <v>3681</v>
      </c>
      <c r="F3564" s="239"/>
      <c r="G3564" s="240">
        <v>166017.18</v>
      </c>
      <c r="M3564" s="261" t="s">
        <v>20053</v>
      </c>
      <c r="N3564" s="262">
        <v>107105.63</v>
      </c>
      <c r="P3564" s="243" t="s">
        <v>19954</v>
      </c>
      <c r="Q3564" s="244">
        <v>114131.92</v>
      </c>
      <c r="R3564" s="104"/>
      <c r="S3564" s="235" t="s">
        <v>32148</v>
      </c>
      <c r="T3564" s="236">
        <v>43.17</v>
      </c>
      <c r="V3564" s="266" t="s">
        <v>44841</v>
      </c>
      <c r="W3564" s="267">
        <v>6462</v>
      </c>
      <c r="Y3564" s="245" t="s">
        <v>8370</v>
      </c>
      <c r="Z3564" s="246">
        <v>11028</v>
      </c>
    </row>
    <row r="3565" spans="1:26" ht="14.5" x14ac:dyDescent="0.35">
      <c r="A3565" s="259" t="s">
        <v>44299</v>
      </c>
      <c r="B3565" s="259"/>
      <c r="C3565" s="260">
        <v>25836</v>
      </c>
      <c r="E3565" s="239" t="s">
        <v>5700</v>
      </c>
      <c r="F3565" s="239"/>
      <c r="G3565" s="240">
        <v>649.20000000000005</v>
      </c>
      <c r="M3565" s="261" t="s">
        <v>20054</v>
      </c>
      <c r="N3565" s="262">
        <v>438929.87</v>
      </c>
      <c r="P3565" s="243" t="s">
        <v>19955</v>
      </c>
      <c r="Q3565" s="244">
        <v>32222.38</v>
      </c>
      <c r="R3565" s="104"/>
      <c r="S3565" s="235" t="s">
        <v>34933</v>
      </c>
      <c r="T3565" s="236">
        <v>1577.79</v>
      </c>
      <c r="V3565" s="266" t="s">
        <v>44842</v>
      </c>
      <c r="W3565" s="267">
        <v>25836</v>
      </c>
      <c r="Y3565" s="245" t="s">
        <v>8773</v>
      </c>
      <c r="Z3565" s="246">
        <v>734</v>
      </c>
    </row>
    <row r="3566" spans="1:26" ht="14.5" x14ac:dyDescent="0.35">
      <c r="A3566" s="259" t="s">
        <v>44300</v>
      </c>
      <c r="B3566" s="259"/>
      <c r="C3566" s="260">
        <v>58410</v>
      </c>
      <c r="E3566" s="239" t="s">
        <v>5526</v>
      </c>
      <c r="F3566" s="239"/>
      <c r="G3566" s="240">
        <v>2512.0100000000002</v>
      </c>
      <c r="M3566" s="261" t="s">
        <v>20055</v>
      </c>
      <c r="N3566" s="262">
        <v>398375.11</v>
      </c>
      <c r="P3566" s="243" t="s">
        <v>19956</v>
      </c>
      <c r="Q3566" s="244">
        <v>3075.76</v>
      </c>
      <c r="R3566" s="104"/>
      <c r="S3566" s="235" t="s">
        <v>32149</v>
      </c>
      <c r="T3566" s="236">
        <v>21130.26</v>
      </c>
      <c r="V3566" s="266" t="s">
        <v>44843</v>
      </c>
      <c r="W3566" s="267">
        <v>58410</v>
      </c>
      <c r="Y3566" s="245" t="s">
        <v>8841</v>
      </c>
      <c r="Z3566" s="246">
        <v>1522</v>
      </c>
    </row>
    <row r="3567" spans="1:26" ht="14.5" x14ac:dyDescent="0.35">
      <c r="A3567" s="259" t="s">
        <v>44301</v>
      </c>
      <c r="B3567" s="259"/>
      <c r="C3567" s="260">
        <v>21530</v>
      </c>
      <c r="E3567" s="239" t="s">
        <v>5527</v>
      </c>
      <c r="F3567" s="239"/>
      <c r="G3567" s="240">
        <v>80428.399999999994</v>
      </c>
      <c r="M3567" s="261" t="s">
        <v>45110</v>
      </c>
      <c r="N3567" s="262">
        <v>318597.73</v>
      </c>
      <c r="P3567" s="243" t="s">
        <v>19957</v>
      </c>
      <c r="Q3567" s="244">
        <v>331615.44</v>
      </c>
      <c r="R3567" s="104"/>
      <c r="S3567" s="235" t="s">
        <v>34934</v>
      </c>
      <c r="T3567" s="236">
        <v>22331</v>
      </c>
      <c r="V3567" s="266" t="s">
        <v>44844</v>
      </c>
      <c r="W3567" s="267">
        <v>21530</v>
      </c>
      <c r="Y3567" s="245" t="s">
        <v>9967</v>
      </c>
      <c r="Z3567" s="246">
        <v>2078</v>
      </c>
    </row>
    <row r="3568" spans="1:26" ht="14.5" x14ac:dyDescent="0.35">
      <c r="A3568" s="259" t="s">
        <v>44302</v>
      </c>
      <c r="B3568" s="259"/>
      <c r="C3568" s="260">
        <v>38772</v>
      </c>
      <c r="E3568" s="239" t="s">
        <v>5528</v>
      </c>
      <c r="F3568" s="239"/>
      <c r="G3568" s="240">
        <v>44011.85</v>
      </c>
      <c r="M3568" s="261" t="s">
        <v>56107</v>
      </c>
      <c r="N3568" s="262">
        <v>6595.35</v>
      </c>
      <c r="P3568" s="243" t="s">
        <v>19958</v>
      </c>
      <c r="Q3568" s="244">
        <v>28068.89</v>
      </c>
      <c r="R3568" s="104"/>
      <c r="S3568" s="235" t="s">
        <v>34935</v>
      </c>
      <c r="T3568" s="236">
        <v>12596</v>
      </c>
      <c r="V3568" s="266" t="s">
        <v>44845</v>
      </c>
      <c r="W3568" s="267">
        <v>38772</v>
      </c>
      <c r="Y3568" s="245" t="s">
        <v>10276</v>
      </c>
      <c r="Z3568" s="246">
        <v>7859.04</v>
      </c>
    </row>
    <row r="3569" spans="1:26" ht="14.5" x14ac:dyDescent="0.35">
      <c r="A3569" s="259" t="s">
        <v>44303</v>
      </c>
      <c r="B3569" s="259"/>
      <c r="C3569" s="260">
        <v>26912.5</v>
      </c>
      <c r="E3569" s="239" t="s">
        <v>5529</v>
      </c>
      <c r="F3569" s="239"/>
      <c r="G3569" s="240">
        <v>28192.48</v>
      </c>
      <c r="M3569" s="261" t="s">
        <v>41756</v>
      </c>
      <c r="N3569" s="262">
        <v>48836.62</v>
      </c>
      <c r="P3569" s="243" t="s">
        <v>19959</v>
      </c>
      <c r="Q3569" s="244">
        <v>78125.740000000005</v>
      </c>
      <c r="R3569" s="104"/>
      <c r="S3569" s="235" t="s">
        <v>34936</v>
      </c>
      <c r="T3569" s="236">
        <v>22331</v>
      </c>
      <c r="V3569" s="266" t="s">
        <v>44846</v>
      </c>
      <c r="W3569" s="267">
        <v>26912.5</v>
      </c>
      <c r="Y3569" s="245" t="s">
        <v>10333</v>
      </c>
      <c r="Z3569" s="246">
        <v>1396.81</v>
      </c>
    </row>
    <row r="3570" spans="1:26" ht="14.5" x14ac:dyDescent="0.35">
      <c r="A3570" s="259" t="s">
        <v>44304</v>
      </c>
      <c r="B3570" s="259"/>
      <c r="C3570" s="260">
        <v>27603.75</v>
      </c>
      <c r="E3570" s="239" t="s">
        <v>3688</v>
      </c>
      <c r="F3570" s="239"/>
      <c r="G3570" s="240">
        <v>3692823.5</v>
      </c>
      <c r="M3570" s="261" t="s">
        <v>45111</v>
      </c>
      <c r="N3570" s="262">
        <v>-1195.1300000000001</v>
      </c>
      <c r="P3570" s="243" t="s">
        <v>19960</v>
      </c>
      <c r="Q3570" s="244">
        <v>111762.98</v>
      </c>
      <c r="R3570" s="104"/>
      <c r="S3570" s="235" t="s">
        <v>32170</v>
      </c>
      <c r="T3570" s="236">
        <v>12596</v>
      </c>
      <c r="V3570" s="266" t="s">
        <v>44847</v>
      </c>
      <c r="W3570" s="267">
        <v>27603.75</v>
      </c>
      <c r="Y3570" s="245" t="s">
        <v>10429</v>
      </c>
      <c r="Z3570" s="246">
        <v>1625</v>
      </c>
    </row>
    <row r="3571" spans="1:26" ht="14.5" x14ac:dyDescent="0.35">
      <c r="A3571" s="259" t="s">
        <v>44305</v>
      </c>
      <c r="B3571" s="259"/>
      <c r="C3571" s="260">
        <v>13188.5</v>
      </c>
      <c r="E3571" s="239" t="s">
        <v>5977</v>
      </c>
      <c r="F3571" s="239"/>
      <c r="G3571" s="240">
        <v>329331.03000000003</v>
      </c>
      <c r="M3571" s="261" t="s">
        <v>38093</v>
      </c>
      <c r="N3571" s="262">
        <v>948069.68</v>
      </c>
      <c r="P3571" s="243" t="s">
        <v>19961</v>
      </c>
      <c r="Q3571" s="244">
        <v>84467.48</v>
      </c>
      <c r="R3571" s="104"/>
      <c r="S3571" s="235" t="s">
        <v>16441</v>
      </c>
      <c r="T3571" s="236">
        <v>80014.759999999995</v>
      </c>
      <c r="V3571" s="266" t="s">
        <v>44848</v>
      </c>
      <c r="W3571" s="267">
        <v>13188.5</v>
      </c>
      <c r="Y3571" s="245" t="s">
        <v>12522</v>
      </c>
      <c r="Z3571" s="246">
        <v>959</v>
      </c>
    </row>
    <row r="3572" spans="1:26" ht="14.5" x14ac:dyDescent="0.35">
      <c r="A3572" s="259" t="s">
        <v>44306</v>
      </c>
      <c r="B3572" s="259"/>
      <c r="C3572" s="260">
        <v>89431</v>
      </c>
      <c r="E3572" s="239" t="s">
        <v>5981</v>
      </c>
      <c r="F3572" s="239"/>
      <c r="G3572" s="240">
        <v>5323.85</v>
      </c>
      <c r="M3572" s="261" t="s">
        <v>43015</v>
      </c>
      <c r="N3572" s="262">
        <v>84677</v>
      </c>
      <c r="P3572" s="243" t="s">
        <v>19962</v>
      </c>
      <c r="Q3572" s="244">
        <v>55753.5</v>
      </c>
      <c r="R3572" s="104"/>
      <c r="S3572" s="235" t="s">
        <v>16442</v>
      </c>
      <c r="T3572" s="236">
        <v>71050.73</v>
      </c>
      <c r="V3572" s="266" t="s">
        <v>44849</v>
      </c>
      <c r="W3572" s="267">
        <v>89431</v>
      </c>
      <c r="Y3572" s="245" t="s">
        <v>10551</v>
      </c>
      <c r="Z3572" s="246">
        <v>9666</v>
      </c>
    </row>
    <row r="3573" spans="1:26" ht="14.5" x14ac:dyDescent="0.35">
      <c r="A3573" s="259" t="s">
        <v>44307</v>
      </c>
      <c r="B3573" s="259"/>
      <c r="C3573" s="260">
        <v>18885</v>
      </c>
      <c r="E3573" s="239" t="s">
        <v>5982</v>
      </c>
      <c r="F3573" s="239"/>
      <c r="G3573" s="240">
        <v>227637.52</v>
      </c>
      <c r="M3573" s="261" t="s">
        <v>45112</v>
      </c>
      <c r="N3573" s="262">
        <v>85850</v>
      </c>
      <c r="P3573" s="243" t="s">
        <v>19963</v>
      </c>
      <c r="Q3573" s="244">
        <v>26313.88</v>
      </c>
      <c r="R3573" s="104"/>
      <c r="S3573" s="235" t="s">
        <v>16443</v>
      </c>
      <c r="T3573" s="236">
        <v>11237.08</v>
      </c>
      <c r="V3573" s="266" t="s">
        <v>44850</v>
      </c>
      <c r="W3573" s="267">
        <v>18885</v>
      </c>
      <c r="Y3573" s="245" t="s">
        <v>10595</v>
      </c>
      <c r="Z3573" s="246">
        <v>2943</v>
      </c>
    </row>
    <row r="3574" spans="1:26" ht="14.5" x14ac:dyDescent="0.35">
      <c r="A3574" s="259" t="s">
        <v>44308</v>
      </c>
      <c r="B3574" s="259"/>
      <c r="C3574" s="260">
        <v>10396</v>
      </c>
      <c r="E3574" s="239" t="s">
        <v>5984</v>
      </c>
      <c r="F3574" s="239"/>
      <c r="G3574" s="240">
        <v>714984.17</v>
      </c>
      <c r="M3574" s="261" t="s">
        <v>45113</v>
      </c>
      <c r="N3574" s="262">
        <v>6567.64</v>
      </c>
      <c r="P3574" s="243" t="s">
        <v>19964</v>
      </c>
      <c r="Q3574" s="244">
        <v>297403.75</v>
      </c>
      <c r="R3574" s="104"/>
      <c r="S3574" s="235" t="s">
        <v>16444</v>
      </c>
      <c r="T3574" s="236">
        <v>19444.95</v>
      </c>
      <c r="V3574" s="266" t="s">
        <v>44851</v>
      </c>
      <c r="W3574" s="267">
        <v>10396</v>
      </c>
      <c r="Y3574" s="245" t="s">
        <v>13304</v>
      </c>
      <c r="Z3574" s="246">
        <v>53229</v>
      </c>
    </row>
    <row r="3575" spans="1:26" ht="14.5" x14ac:dyDescent="0.35">
      <c r="A3575" s="259" t="s">
        <v>44309</v>
      </c>
      <c r="B3575" s="259"/>
      <c r="C3575" s="260">
        <v>338678</v>
      </c>
      <c r="E3575" s="239" t="s">
        <v>5985</v>
      </c>
      <c r="F3575" s="239"/>
      <c r="G3575" s="240">
        <v>11706.1</v>
      </c>
      <c r="M3575" s="261" t="s">
        <v>56108</v>
      </c>
      <c r="N3575" s="262">
        <v>1100</v>
      </c>
      <c r="P3575" s="243" t="s">
        <v>19965</v>
      </c>
      <c r="Q3575" s="244">
        <v>5565.14</v>
      </c>
      <c r="R3575" s="104"/>
      <c r="S3575" s="235" t="s">
        <v>16445</v>
      </c>
      <c r="T3575" s="236">
        <v>27274.9</v>
      </c>
      <c r="V3575" s="266" t="s">
        <v>44852</v>
      </c>
      <c r="W3575" s="267">
        <v>338678</v>
      </c>
      <c r="Y3575" s="245" t="s">
        <v>13705</v>
      </c>
      <c r="Z3575" s="246">
        <v>22500</v>
      </c>
    </row>
    <row r="3576" spans="1:26" ht="14.5" x14ac:dyDescent="0.35">
      <c r="A3576" s="259" t="s">
        <v>44310</v>
      </c>
      <c r="B3576" s="259"/>
      <c r="C3576" s="260">
        <v>15580</v>
      </c>
      <c r="E3576" s="239" t="s">
        <v>5986</v>
      </c>
      <c r="F3576" s="239"/>
      <c r="G3576" s="240">
        <v>146796.29</v>
      </c>
      <c r="M3576" s="261" t="s">
        <v>56109</v>
      </c>
      <c r="N3576" s="262">
        <v>15000</v>
      </c>
      <c r="P3576" s="243" t="s">
        <v>15234</v>
      </c>
      <c r="Q3576" s="244">
        <v>47004.6</v>
      </c>
      <c r="R3576" s="104"/>
      <c r="S3576" s="235" t="s">
        <v>34937</v>
      </c>
      <c r="T3576" s="236">
        <v>23509.3</v>
      </c>
      <c r="V3576" s="266" t="s">
        <v>44853</v>
      </c>
      <c r="W3576" s="267">
        <v>15580</v>
      </c>
      <c r="Y3576" s="245" t="s">
        <v>10875</v>
      </c>
      <c r="Z3576" s="246">
        <v>115539.85</v>
      </c>
    </row>
    <row r="3577" spans="1:26" ht="14.5" x14ac:dyDescent="0.35">
      <c r="A3577" s="259" t="s">
        <v>44311</v>
      </c>
      <c r="B3577" s="259"/>
      <c r="C3577" s="260">
        <v>1318276.17</v>
      </c>
      <c r="E3577" s="239" t="s">
        <v>5987</v>
      </c>
      <c r="F3577" s="239"/>
      <c r="G3577" s="240">
        <v>26771</v>
      </c>
      <c r="M3577" s="261" t="s">
        <v>56110</v>
      </c>
      <c r="N3577" s="262">
        <v>1231.6500000000001</v>
      </c>
      <c r="P3577" s="243" t="s">
        <v>15235</v>
      </c>
      <c r="Q3577" s="244">
        <v>68131.100000000006</v>
      </c>
      <c r="R3577" s="104"/>
      <c r="S3577" s="235" t="s">
        <v>34938</v>
      </c>
      <c r="T3577" s="236">
        <v>54278.42</v>
      </c>
      <c r="V3577" s="266" t="s">
        <v>44854</v>
      </c>
      <c r="W3577" s="267">
        <v>1318276.17</v>
      </c>
      <c r="Y3577" s="245" t="s">
        <v>7688</v>
      </c>
      <c r="Z3577" s="246">
        <v>295649</v>
      </c>
    </row>
    <row r="3578" spans="1:26" ht="14.5" x14ac:dyDescent="0.35">
      <c r="A3578" s="259" t="s">
        <v>44312</v>
      </c>
      <c r="B3578" s="259"/>
      <c r="C3578" s="260">
        <v>19377</v>
      </c>
      <c r="E3578" s="239" t="s">
        <v>5988</v>
      </c>
      <c r="F3578" s="239"/>
      <c r="G3578" s="240">
        <v>2129667.79</v>
      </c>
      <c r="M3578" s="261" t="s">
        <v>56111</v>
      </c>
      <c r="N3578" s="262">
        <v>3880.1</v>
      </c>
      <c r="P3578" s="243" t="s">
        <v>15238</v>
      </c>
      <c r="Q3578" s="244">
        <v>7378.04</v>
      </c>
      <c r="R3578" s="104"/>
      <c r="S3578" s="235" t="s">
        <v>34939</v>
      </c>
      <c r="T3578" s="236">
        <v>8598.7099999999991</v>
      </c>
      <c r="V3578" s="266" t="s">
        <v>44855</v>
      </c>
      <c r="W3578" s="267">
        <v>19377</v>
      </c>
      <c r="Y3578" s="245" t="s">
        <v>7862</v>
      </c>
      <c r="Z3578" s="246">
        <v>2243.1799999999998</v>
      </c>
    </row>
    <row r="3579" spans="1:26" ht="14.5" x14ac:dyDescent="0.35">
      <c r="A3579" s="259" t="s">
        <v>44313</v>
      </c>
      <c r="B3579" s="259"/>
      <c r="C3579" s="260">
        <v>63513.5</v>
      </c>
      <c r="E3579" s="239" t="s">
        <v>5990</v>
      </c>
      <c r="F3579" s="239"/>
      <c r="G3579" s="240">
        <v>808673.63</v>
      </c>
      <c r="M3579" s="261" t="s">
        <v>56112</v>
      </c>
      <c r="N3579" s="262">
        <v>6000</v>
      </c>
      <c r="P3579" s="243" t="s">
        <v>15239</v>
      </c>
      <c r="Q3579" s="244">
        <v>8923.98</v>
      </c>
      <c r="R3579" s="104"/>
      <c r="S3579" s="235" t="s">
        <v>34940</v>
      </c>
      <c r="T3579" s="236">
        <v>117629.57</v>
      </c>
      <c r="V3579" s="266" t="s">
        <v>44856</v>
      </c>
      <c r="W3579" s="267">
        <v>63513.5</v>
      </c>
      <c r="Y3579" s="245" t="s">
        <v>8085</v>
      </c>
      <c r="Z3579" s="246">
        <v>10522.97</v>
      </c>
    </row>
    <row r="3580" spans="1:26" ht="14.5" x14ac:dyDescent="0.35">
      <c r="A3580" s="259" t="s">
        <v>44314</v>
      </c>
      <c r="B3580" s="259"/>
      <c r="C3580" s="260">
        <v>706943.07</v>
      </c>
      <c r="E3580" s="239" t="s">
        <v>5992</v>
      </c>
      <c r="F3580" s="239"/>
      <c r="G3580" s="240">
        <v>550649.78</v>
      </c>
      <c r="M3580" s="261" t="s">
        <v>56113</v>
      </c>
      <c r="N3580" s="262">
        <v>2615</v>
      </c>
      <c r="P3580" s="243" t="s">
        <v>15240</v>
      </c>
      <c r="Q3580" s="244">
        <v>26560.99</v>
      </c>
      <c r="R3580" s="104"/>
      <c r="S3580" s="235" t="s">
        <v>16446</v>
      </c>
      <c r="T3580" s="236">
        <v>3481.76</v>
      </c>
      <c r="V3580" s="266" t="s">
        <v>44857</v>
      </c>
      <c r="W3580" s="267">
        <v>706943.07</v>
      </c>
      <c r="Y3580" s="245" t="s">
        <v>8371</v>
      </c>
      <c r="Z3580" s="246">
        <v>463001</v>
      </c>
    </row>
    <row r="3581" spans="1:26" ht="14.5" x14ac:dyDescent="0.35">
      <c r="A3581" s="259" t="s">
        <v>44315</v>
      </c>
      <c r="B3581" s="259"/>
      <c r="C3581" s="260">
        <v>592350</v>
      </c>
      <c r="E3581" s="239" t="s">
        <v>5993</v>
      </c>
      <c r="F3581" s="239"/>
      <c r="G3581" s="240">
        <v>31012.66</v>
      </c>
      <c r="M3581" s="261" t="s">
        <v>56114</v>
      </c>
      <c r="N3581" s="262">
        <v>7020</v>
      </c>
      <c r="P3581" s="243" t="s">
        <v>15241</v>
      </c>
      <c r="Q3581" s="244">
        <v>11745.72</v>
      </c>
      <c r="R3581" s="104"/>
      <c r="S3581" s="235" t="s">
        <v>16447</v>
      </c>
      <c r="T3581" s="236">
        <v>266.35000000000002</v>
      </c>
      <c r="V3581" s="266" t="s">
        <v>44858</v>
      </c>
      <c r="W3581" s="267">
        <v>592350</v>
      </c>
      <c r="Y3581" s="245" t="s">
        <v>8522</v>
      </c>
      <c r="Z3581" s="246">
        <v>213621.02</v>
      </c>
    </row>
    <row r="3582" spans="1:26" ht="14.5" x14ac:dyDescent="0.35">
      <c r="A3582" s="259" t="s">
        <v>44316</v>
      </c>
      <c r="B3582" s="259"/>
      <c r="C3582" s="260">
        <v>84699</v>
      </c>
      <c r="E3582" s="239" t="s">
        <v>5995</v>
      </c>
      <c r="F3582" s="239"/>
      <c r="G3582" s="240">
        <v>413595.71</v>
      </c>
      <c r="M3582" s="261" t="s">
        <v>53059</v>
      </c>
      <c r="N3582" s="262">
        <v>646.95000000000005</v>
      </c>
      <c r="P3582" s="243" t="s">
        <v>19966</v>
      </c>
      <c r="Q3582" s="244">
        <v>1370.67</v>
      </c>
      <c r="R3582" s="104"/>
      <c r="S3582" s="235" t="s">
        <v>16448</v>
      </c>
      <c r="T3582" s="236">
        <v>685.91</v>
      </c>
      <c r="V3582" s="266" t="s">
        <v>44859</v>
      </c>
      <c r="W3582" s="267">
        <v>84699</v>
      </c>
      <c r="Y3582" s="245" t="s">
        <v>9012</v>
      </c>
      <c r="Z3582" s="246">
        <v>94601</v>
      </c>
    </row>
    <row r="3583" spans="1:26" ht="14.5" x14ac:dyDescent="0.35">
      <c r="A3583" s="259" t="s">
        <v>44317</v>
      </c>
      <c r="B3583" s="259"/>
      <c r="C3583" s="260">
        <v>44157</v>
      </c>
      <c r="E3583" s="239" t="s">
        <v>5996</v>
      </c>
      <c r="F3583" s="239"/>
      <c r="G3583" s="240">
        <v>62021.75</v>
      </c>
      <c r="M3583" s="261" t="s">
        <v>52042</v>
      </c>
      <c r="N3583" s="262">
        <v>28828.83</v>
      </c>
      <c r="P3583" s="243" t="s">
        <v>19967</v>
      </c>
      <c r="Q3583" s="244">
        <v>212.65</v>
      </c>
      <c r="R3583" s="104"/>
      <c r="S3583" s="235" t="s">
        <v>16449</v>
      </c>
      <c r="T3583" s="236">
        <v>1553.83</v>
      </c>
      <c r="V3583" s="266" t="s">
        <v>44860</v>
      </c>
      <c r="W3583" s="267">
        <v>44157</v>
      </c>
      <c r="Y3583" s="245" t="s">
        <v>9295</v>
      </c>
      <c r="Z3583" s="246">
        <v>82442.75</v>
      </c>
    </row>
    <row r="3584" spans="1:26" ht="14.5" x14ac:dyDescent="0.35">
      <c r="A3584" s="259" t="s">
        <v>44318</v>
      </c>
      <c r="B3584" s="259"/>
      <c r="C3584" s="260">
        <v>369388</v>
      </c>
      <c r="E3584" s="239" t="s">
        <v>5997</v>
      </c>
      <c r="F3584" s="239"/>
      <c r="G3584" s="240">
        <v>29000</v>
      </c>
      <c r="M3584" s="261" t="s">
        <v>56115</v>
      </c>
      <c r="N3584" s="262">
        <v>1179.6500000000001</v>
      </c>
      <c r="P3584" s="243" t="s">
        <v>19968</v>
      </c>
      <c r="Q3584" s="244">
        <v>1947.22</v>
      </c>
      <c r="R3584" s="104"/>
      <c r="S3584" s="235" t="s">
        <v>16450</v>
      </c>
      <c r="T3584" s="236">
        <v>64686.61</v>
      </c>
      <c r="V3584" s="266" t="s">
        <v>44861</v>
      </c>
      <c r="W3584" s="267">
        <v>369388</v>
      </c>
      <c r="Y3584" s="245" t="s">
        <v>9461</v>
      </c>
      <c r="Z3584" s="246">
        <v>234318.84</v>
      </c>
    </row>
    <row r="3585" spans="1:26" ht="14.5" x14ac:dyDescent="0.35">
      <c r="A3585" s="259" t="s">
        <v>44319</v>
      </c>
      <c r="B3585" s="259"/>
      <c r="C3585" s="260">
        <v>140010</v>
      </c>
      <c r="E3585" s="239" t="s">
        <v>5998</v>
      </c>
      <c r="F3585" s="239"/>
      <c r="G3585" s="240">
        <v>1084714.92</v>
      </c>
      <c r="M3585" s="261" t="s">
        <v>20056</v>
      </c>
      <c r="N3585" s="262">
        <v>40326.5</v>
      </c>
      <c r="P3585" s="243" t="s">
        <v>19969</v>
      </c>
      <c r="Q3585" s="244">
        <v>31161.08</v>
      </c>
      <c r="R3585" s="104"/>
      <c r="S3585" s="235" t="s">
        <v>16451</v>
      </c>
      <c r="T3585" s="236">
        <v>3481.76</v>
      </c>
      <c r="V3585" s="266" t="s">
        <v>44862</v>
      </c>
      <c r="W3585" s="267">
        <v>140010</v>
      </c>
      <c r="Y3585" s="245" t="s">
        <v>9677</v>
      </c>
      <c r="Z3585" s="246">
        <v>20760.849999999999</v>
      </c>
    </row>
    <row r="3586" spans="1:26" ht="14.5" x14ac:dyDescent="0.35">
      <c r="A3586" s="259" t="s">
        <v>46798</v>
      </c>
      <c r="B3586" s="259"/>
      <c r="C3586" s="260">
        <v>1976.24</v>
      </c>
      <c r="E3586" s="239" t="s">
        <v>6003</v>
      </c>
      <c r="F3586" s="239"/>
      <c r="G3586" s="240">
        <v>764986.63</v>
      </c>
      <c r="M3586" s="261" t="s">
        <v>45114</v>
      </c>
      <c r="N3586" s="262">
        <v>-51.77</v>
      </c>
      <c r="P3586" s="243" t="s">
        <v>15246</v>
      </c>
      <c r="Q3586" s="244">
        <v>77570.34</v>
      </c>
      <c r="R3586" s="104"/>
      <c r="S3586" s="235" t="s">
        <v>16452</v>
      </c>
      <c r="T3586" s="236">
        <v>80014.759999999995</v>
      </c>
      <c r="V3586" s="266" t="s">
        <v>47236</v>
      </c>
      <c r="W3586" s="267">
        <v>1976.24</v>
      </c>
      <c r="Y3586" s="245" t="s">
        <v>9968</v>
      </c>
      <c r="Z3586" s="246">
        <v>50488</v>
      </c>
    </row>
    <row r="3587" spans="1:26" ht="14.5" x14ac:dyDescent="0.35">
      <c r="A3587" s="259" t="s">
        <v>46800</v>
      </c>
      <c r="B3587" s="259"/>
      <c r="C3587" s="260">
        <v>509</v>
      </c>
      <c r="E3587" s="239" t="s">
        <v>5999</v>
      </c>
      <c r="F3587" s="239"/>
      <c r="G3587" s="240">
        <v>52038.32</v>
      </c>
      <c r="M3587" s="261" t="s">
        <v>47715</v>
      </c>
      <c r="N3587" s="262">
        <v>110150.27</v>
      </c>
      <c r="P3587" s="243" t="s">
        <v>19970</v>
      </c>
      <c r="Q3587" s="244">
        <v>43618.559999999998</v>
      </c>
      <c r="R3587" s="104"/>
      <c r="S3587" s="235" t="s">
        <v>16453</v>
      </c>
      <c r="T3587" s="236">
        <v>71050.73</v>
      </c>
      <c r="V3587" s="266" t="s">
        <v>47238</v>
      </c>
      <c r="W3587" s="267">
        <v>509</v>
      </c>
      <c r="Y3587" s="245" t="s">
        <v>10054</v>
      </c>
      <c r="Z3587" s="246">
        <v>12724.6</v>
      </c>
    </row>
    <row r="3588" spans="1:26" ht="14.5" x14ac:dyDescent="0.35">
      <c r="A3588" s="259" t="s">
        <v>46802</v>
      </c>
      <c r="B3588" s="259"/>
      <c r="C3588" s="260">
        <v>1243</v>
      </c>
      <c r="E3588" s="239" t="s">
        <v>6000</v>
      </c>
      <c r="F3588" s="239"/>
      <c r="G3588" s="240">
        <v>11540.31</v>
      </c>
      <c r="M3588" s="261" t="s">
        <v>36745</v>
      </c>
      <c r="N3588" s="262">
        <v>469200.37</v>
      </c>
      <c r="P3588" s="243" t="s">
        <v>19971</v>
      </c>
      <c r="Q3588" s="244">
        <v>57638.38</v>
      </c>
      <c r="R3588" s="104"/>
      <c r="S3588" s="235" t="s">
        <v>16454</v>
      </c>
      <c r="T3588" s="236">
        <v>11503.43</v>
      </c>
      <c r="V3588" s="266" t="s">
        <v>47240</v>
      </c>
      <c r="W3588" s="267">
        <v>1243</v>
      </c>
      <c r="Y3588" s="245" t="s">
        <v>10277</v>
      </c>
      <c r="Z3588" s="246">
        <v>2328077.94</v>
      </c>
    </row>
    <row r="3589" spans="1:26" ht="14.5" x14ac:dyDescent="0.35">
      <c r="A3589" s="259" t="s">
        <v>46803</v>
      </c>
      <c r="B3589" s="259"/>
      <c r="C3589" s="260">
        <v>7018</v>
      </c>
      <c r="E3589" s="239" t="s">
        <v>6005</v>
      </c>
      <c r="F3589" s="239"/>
      <c r="G3589" s="240">
        <v>33621.14</v>
      </c>
      <c r="M3589" s="261" t="s">
        <v>56116</v>
      </c>
      <c r="N3589" s="262">
        <v>450560</v>
      </c>
      <c r="P3589" s="243" t="s">
        <v>19972</v>
      </c>
      <c r="Q3589" s="244">
        <v>141620</v>
      </c>
      <c r="R3589" s="104"/>
      <c r="S3589" s="235" t="s">
        <v>16455</v>
      </c>
      <c r="T3589" s="236">
        <v>20130.86</v>
      </c>
      <c r="V3589" s="266" t="s">
        <v>47241</v>
      </c>
      <c r="W3589" s="267">
        <v>7018</v>
      </c>
      <c r="Y3589" s="245" t="s">
        <v>10430</v>
      </c>
      <c r="Z3589" s="246">
        <v>34900.269999999997</v>
      </c>
    </row>
    <row r="3590" spans="1:26" ht="14.5" x14ac:dyDescent="0.35">
      <c r="A3590" s="259" t="s">
        <v>46804</v>
      </c>
      <c r="B3590" s="259"/>
      <c r="C3590" s="260">
        <v>1419</v>
      </c>
      <c r="E3590" s="239" t="s">
        <v>6007</v>
      </c>
      <c r="F3590" s="239"/>
      <c r="G3590" s="240">
        <v>3948067.1</v>
      </c>
      <c r="M3590" s="261" t="s">
        <v>50060</v>
      </c>
      <c r="N3590" s="262">
        <v>5074.28</v>
      </c>
      <c r="P3590" s="243" t="s">
        <v>19973</v>
      </c>
      <c r="Q3590" s="244">
        <v>23986.799999999999</v>
      </c>
      <c r="R3590" s="104"/>
      <c r="S3590" s="235" t="s">
        <v>16456</v>
      </c>
      <c r="T3590" s="236">
        <v>1553.83</v>
      </c>
      <c r="V3590" s="266" t="s">
        <v>47242</v>
      </c>
      <c r="W3590" s="267">
        <v>1419</v>
      </c>
      <c r="Y3590" s="245" t="s">
        <v>12523</v>
      </c>
      <c r="Z3590" s="246">
        <v>13722.14</v>
      </c>
    </row>
    <row r="3591" spans="1:26" ht="14.5" x14ac:dyDescent="0.35">
      <c r="A3591" s="259" t="s">
        <v>46805</v>
      </c>
      <c r="B3591" s="259"/>
      <c r="C3591" s="260">
        <v>2941</v>
      </c>
      <c r="E3591" s="239" t="s">
        <v>6012</v>
      </c>
      <c r="F3591" s="239"/>
      <c r="G3591" s="240">
        <v>1953919.21</v>
      </c>
      <c r="M3591" s="261" t="s">
        <v>47716</v>
      </c>
      <c r="N3591" s="262">
        <v>39786.04</v>
      </c>
      <c r="P3591" s="243" t="s">
        <v>19974</v>
      </c>
      <c r="Q3591" s="244">
        <v>8595.2900000000009</v>
      </c>
      <c r="R3591" s="104"/>
      <c r="S3591" s="235" t="s">
        <v>16457</v>
      </c>
      <c r="T3591" s="236">
        <v>88195.91</v>
      </c>
      <c r="V3591" s="266" t="s">
        <v>47243</v>
      </c>
      <c r="W3591" s="267">
        <v>2941</v>
      </c>
      <c r="Y3591" s="245" t="s">
        <v>10596</v>
      </c>
      <c r="Z3591" s="246">
        <v>8539.4</v>
      </c>
    </row>
    <row r="3592" spans="1:26" ht="14.5" x14ac:dyDescent="0.35">
      <c r="A3592" s="259" t="s">
        <v>46806</v>
      </c>
      <c r="B3592" s="259"/>
      <c r="C3592" s="260">
        <v>9441</v>
      </c>
      <c r="E3592" s="239" t="s">
        <v>6008</v>
      </c>
      <c r="F3592" s="239"/>
      <c r="G3592" s="240">
        <v>19569.68</v>
      </c>
      <c r="M3592" s="261" t="s">
        <v>51157</v>
      </c>
      <c r="N3592" s="262">
        <v>139010.31</v>
      </c>
      <c r="P3592" s="243" t="s">
        <v>19975</v>
      </c>
      <c r="Q3592" s="244">
        <v>18317.330000000002</v>
      </c>
      <c r="R3592" s="104"/>
      <c r="S3592" s="235" t="s">
        <v>32298</v>
      </c>
      <c r="T3592" s="236">
        <v>54278.42</v>
      </c>
      <c r="V3592" s="266" t="s">
        <v>47244</v>
      </c>
      <c r="W3592" s="267">
        <v>9441</v>
      </c>
      <c r="Y3592" s="245" t="s">
        <v>13305</v>
      </c>
      <c r="Z3592" s="246">
        <v>13813.64</v>
      </c>
    </row>
    <row r="3593" spans="1:26" ht="14.5" x14ac:dyDescent="0.35">
      <c r="A3593" s="259" t="s">
        <v>46807</v>
      </c>
      <c r="B3593" s="259"/>
      <c r="C3593" s="260">
        <v>828</v>
      </c>
      <c r="E3593" s="239" t="s">
        <v>6015</v>
      </c>
      <c r="F3593" s="239"/>
      <c r="G3593" s="240">
        <v>1082803.8</v>
      </c>
      <c r="M3593" s="261" t="s">
        <v>38094</v>
      </c>
      <c r="N3593" s="262">
        <v>28926.7</v>
      </c>
      <c r="P3593" s="243" t="s">
        <v>19976</v>
      </c>
      <c r="Q3593" s="244">
        <v>3877.85</v>
      </c>
      <c r="R3593" s="104"/>
      <c r="S3593" s="235" t="s">
        <v>16458</v>
      </c>
      <c r="T3593" s="236">
        <v>35873.61</v>
      </c>
      <c r="V3593" s="266" t="s">
        <v>47245</v>
      </c>
      <c r="W3593" s="267">
        <v>828</v>
      </c>
      <c r="Y3593" s="245" t="s">
        <v>10876</v>
      </c>
      <c r="Z3593" s="246">
        <v>3879426.6</v>
      </c>
    </row>
    <row r="3594" spans="1:26" ht="14.5" x14ac:dyDescent="0.35">
      <c r="A3594" s="259" t="s">
        <v>46808</v>
      </c>
      <c r="B3594" s="259"/>
      <c r="C3594" s="260">
        <v>414.59</v>
      </c>
      <c r="E3594" s="239" t="s">
        <v>6017</v>
      </c>
      <c r="F3594" s="239"/>
      <c r="G3594" s="240">
        <v>119298.13</v>
      </c>
      <c r="M3594" s="261" t="s">
        <v>41757</v>
      </c>
      <c r="N3594" s="262">
        <v>13401.5</v>
      </c>
      <c r="P3594" s="243" t="s">
        <v>19977</v>
      </c>
      <c r="Q3594" s="244">
        <v>6976.05</v>
      </c>
      <c r="R3594" s="104"/>
      <c r="S3594" s="235" t="s">
        <v>34941</v>
      </c>
      <c r="T3594" s="236">
        <v>117629.57</v>
      </c>
      <c r="V3594" s="266" t="s">
        <v>47246</v>
      </c>
      <c r="W3594" s="267">
        <v>414.59</v>
      </c>
      <c r="Y3594" s="245" t="s">
        <v>7689</v>
      </c>
      <c r="Z3594" s="246">
        <v>32582.91</v>
      </c>
    </row>
    <row r="3595" spans="1:26" ht="14.5" x14ac:dyDescent="0.35">
      <c r="A3595" s="259" t="s">
        <v>46815</v>
      </c>
      <c r="B3595" s="259"/>
      <c r="C3595" s="260">
        <v>410</v>
      </c>
      <c r="E3595" s="239" t="s">
        <v>6018</v>
      </c>
      <c r="F3595" s="239"/>
      <c r="G3595" s="240">
        <v>39677.49</v>
      </c>
      <c r="M3595" s="261" t="s">
        <v>47717</v>
      </c>
      <c r="N3595" s="262">
        <v>165635</v>
      </c>
      <c r="P3595" s="243" t="s">
        <v>19978</v>
      </c>
      <c r="Q3595" s="244">
        <v>1597.08</v>
      </c>
      <c r="R3595" s="104"/>
      <c r="S3595" s="235" t="s">
        <v>16459</v>
      </c>
      <c r="T3595" s="236">
        <v>7305.09</v>
      </c>
      <c r="V3595" s="266" t="s">
        <v>47253</v>
      </c>
      <c r="W3595" s="267">
        <v>410</v>
      </c>
      <c r="Y3595" s="245" t="s">
        <v>7863</v>
      </c>
      <c r="Z3595" s="246">
        <v>1462</v>
      </c>
    </row>
    <row r="3596" spans="1:26" ht="14.5" x14ac:dyDescent="0.35">
      <c r="A3596" s="259" t="s">
        <v>46821</v>
      </c>
      <c r="B3596" s="259"/>
      <c r="C3596" s="260">
        <v>1938</v>
      </c>
      <c r="E3596" s="239" t="s">
        <v>6019</v>
      </c>
      <c r="F3596" s="239"/>
      <c r="G3596" s="240">
        <v>111842.63</v>
      </c>
      <c r="M3596" s="261" t="s">
        <v>52043</v>
      </c>
      <c r="N3596" s="262">
        <v>1662.5</v>
      </c>
      <c r="P3596" s="243" t="s">
        <v>19979</v>
      </c>
      <c r="Q3596" s="244">
        <v>19705.45</v>
      </c>
      <c r="R3596" s="104"/>
      <c r="S3596" s="235" t="s">
        <v>16460</v>
      </c>
      <c r="T3596" s="236">
        <v>11669.64</v>
      </c>
      <c r="V3596" s="266" t="s">
        <v>47259</v>
      </c>
      <c r="W3596" s="267">
        <v>1938</v>
      </c>
      <c r="Y3596" s="245" t="s">
        <v>8086</v>
      </c>
      <c r="Z3596" s="246">
        <v>6325</v>
      </c>
    </row>
    <row r="3597" spans="1:26" ht="14.5" x14ac:dyDescent="0.35">
      <c r="A3597" s="259" t="s">
        <v>46822</v>
      </c>
      <c r="B3597" s="259"/>
      <c r="C3597" s="260">
        <v>6676</v>
      </c>
      <c r="E3597" s="239" t="s">
        <v>6021</v>
      </c>
      <c r="F3597" s="239"/>
      <c r="G3597" s="240">
        <v>59430</v>
      </c>
      <c r="M3597" s="261" t="s">
        <v>56117</v>
      </c>
      <c r="N3597" s="262">
        <v>34148</v>
      </c>
      <c r="P3597" s="243" t="s">
        <v>19980</v>
      </c>
      <c r="Q3597" s="244">
        <v>186.36</v>
      </c>
      <c r="R3597" s="104"/>
      <c r="S3597" s="235" t="s">
        <v>16461</v>
      </c>
      <c r="T3597" s="236">
        <v>21610.2</v>
      </c>
      <c r="V3597" s="266" t="s">
        <v>47260</v>
      </c>
      <c r="W3597" s="267">
        <v>6676</v>
      </c>
      <c r="Y3597" s="245" t="s">
        <v>8372</v>
      </c>
      <c r="Z3597" s="246">
        <v>37800</v>
      </c>
    </row>
    <row r="3598" spans="1:26" ht="14.5" x14ac:dyDescent="0.35">
      <c r="A3598" s="259" t="s">
        <v>46823</v>
      </c>
      <c r="B3598" s="259"/>
      <c r="C3598" s="260">
        <v>942</v>
      </c>
      <c r="E3598" s="239" t="s">
        <v>6025</v>
      </c>
      <c r="F3598" s="239"/>
      <c r="G3598" s="240">
        <v>132996.5</v>
      </c>
      <c r="M3598" s="261" t="s">
        <v>56118</v>
      </c>
      <c r="N3598" s="262">
        <v>856.8</v>
      </c>
      <c r="P3598" s="243" t="s">
        <v>19981</v>
      </c>
      <c r="Q3598" s="244">
        <v>246918.12</v>
      </c>
      <c r="R3598" s="104"/>
      <c r="S3598" s="235" t="s">
        <v>16462</v>
      </c>
      <c r="T3598" s="236">
        <v>2198.48</v>
      </c>
      <c r="V3598" s="266" t="s">
        <v>47261</v>
      </c>
      <c r="W3598" s="267">
        <v>942</v>
      </c>
      <c r="Y3598" s="245" t="s">
        <v>8774</v>
      </c>
      <c r="Z3598" s="246">
        <v>3004</v>
      </c>
    </row>
    <row r="3599" spans="1:26" ht="14.5" x14ac:dyDescent="0.35">
      <c r="A3599" s="259" t="s">
        <v>46826</v>
      </c>
      <c r="B3599" s="259"/>
      <c r="C3599" s="260">
        <v>3439</v>
      </c>
      <c r="E3599" s="239" t="s">
        <v>6026</v>
      </c>
      <c r="F3599" s="239"/>
      <c r="G3599" s="240">
        <v>10226.74</v>
      </c>
      <c r="M3599" s="261" t="s">
        <v>56119</v>
      </c>
      <c r="N3599" s="262">
        <v>29135</v>
      </c>
      <c r="P3599" s="243" t="s">
        <v>19982</v>
      </c>
      <c r="Q3599" s="244">
        <v>67447.89</v>
      </c>
      <c r="R3599" s="104"/>
      <c r="S3599" s="235" t="s">
        <v>16463</v>
      </c>
      <c r="T3599" s="236">
        <v>2814.69</v>
      </c>
      <c r="V3599" s="266" t="s">
        <v>47264</v>
      </c>
      <c r="W3599" s="267">
        <v>3439</v>
      </c>
      <c r="Y3599" s="245" t="s">
        <v>9013</v>
      </c>
      <c r="Z3599" s="246">
        <v>12116</v>
      </c>
    </row>
    <row r="3600" spans="1:26" ht="14.5" x14ac:dyDescent="0.35">
      <c r="A3600" s="259" t="s">
        <v>46827</v>
      </c>
      <c r="B3600" s="259"/>
      <c r="C3600" s="260">
        <v>501</v>
      </c>
      <c r="E3600" s="239" t="s">
        <v>6027</v>
      </c>
      <c r="F3600" s="239"/>
      <c r="G3600" s="240">
        <v>380712.3</v>
      </c>
      <c r="M3600" s="261" t="s">
        <v>56120</v>
      </c>
      <c r="N3600" s="262">
        <v>19675</v>
      </c>
      <c r="P3600" s="243" t="s">
        <v>19983</v>
      </c>
      <c r="Q3600" s="244">
        <v>51439.77</v>
      </c>
      <c r="R3600" s="104"/>
      <c r="S3600" s="235" t="s">
        <v>16464</v>
      </c>
      <c r="T3600" s="236">
        <v>6673.9</v>
      </c>
      <c r="V3600" s="266" t="s">
        <v>47265</v>
      </c>
      <c r="W3600" s="267">
        <v>501</v>
      </c>
      <c r="Y3600" s="245" t="s">
        <v>9296</v>
      </c>
      <c r="Z3600" s="246">
        <v>12395</v>
      </c>
    </row>
    <row r="3601" spans="1:26" ht="14.5" x14ac:dyDescent="0.35">
      <c r="A3601" s="259" t="s">
        <v>46829</v>
      </c>
      <c r="B3601" s="259"/>
      <c r="C3601" s="260">
        <v>455</v>
      </c>
      <c r="E3601" s="239" t="s">
        <v>6028</v>
      </c>
      <c r="F3601" s="239"/>
      <c r="G3601" s="240">
        <v>99086.59</v>
      </c>
      <c r="M3601" s="261" t="s">
        <v>45115</v>
      </c>
      <c r="N3601" s="262">
        <v>402157.92</v>
      </c>
      <c r="P3601" s="243" t="s">
        <v>19984</v>
      </c>
      <c r="Q3601" s="244">
        <v>11592.78</v>
      </c>
      <c r="R3601" s="104"/>
      <c r="S3601" s="235" t="s">
        <v>16465</v>
      </c>
      <c r="T3601" s="236">
        <v>6848</v>
      </c>
      <c r="V3601" s="266" t="s">
        <v>47267</v>
      </c>
      <c r="W3601" s="267">
        <v>455</v>
      </c>
      <c r="Y3601" s="245" t="s">
        <v>9462</v>
      </c>
      <c r="Z3601" s="246">
        <v>16131</v>
      </c>
    </row>
    <row r="3602" spans="1:26" ht="14.5" x14ac:dyDescent="0.35">
      <c r="A3602" s="259" t="s">
        <v>46835</v>
      </c>
      <c r="B3602" s="259"/>
      <c r="C3602" s="260">
        <v>478</v>
      </c>
      <c r="E3602" s="239" t="s">
        <v>6029</v>
      </c>
      <c r="F3602" s="239"/>
      <c r="G3602" s="240">
        <v>452513.64</v>
      </c>
      <c r="M3602" s="261" t="s">
        <v>36746</v>
      </c>
      <c r="N3602" s="262">
        <v>112364.4</v>
      </c>
      <c r="P3602" s="243" t="s">
        <v>19985</v>
      </c>
      <c r="Q3602" s="244">
        <v>1240.83</v>
      </c>
      <c r="R3602" s="104"/>
      <c r="S3602" s="235" t="s">
        <v>34942</v>
      </c>
      <c r="T3602" s="236">
        <v>12517</v>
      </c>
      <c r="V3602" s="266" t="s">
        <v>47273</v>
      </c>
      <c r="W3602" s="267">
        <v>478</v>
      </c>
      <c r="Y3602" s="245" t="s">
        <v>9678</v>
      </c>
      <c r="Z3602" s="246">
        <v>2467</v>
      </c>
    </row>
    <row r="3603" spans="1:26" ht="14.5" x14ac:dyDescent="0.35">
      <c r="A3603" s="259" t="s">
        <v>46838</v>
      </c>
      <c r="B3603" s="259"/>
      <c r="C3603" s="260">
        <v>2256</v>
      </c>
      <c r="E3603" s="239" t="s">
        <v>6031</v>
      </c>
      <c r="F3603" s="239"/>
      <c r="G3603" s="240">
        <v>655445.22</v>
      </c>
      <c r="M3603" s="261" t="s">
        <v>47718</v>
      </c>
      <c r="N3603" s="262">
        <v>218.1</v>
      </c>
      <c r="P3603" s="243" t="s">
        <v>19986</v>
      </c>
      <c r="Q3603" s="244">
        <v>9436.66</v>
      </c>
      <c r="R3603" s="104"/>
      <c r="S3603" s="235" t="s">
        <v>34943</v>
      </c>
      <c r="T3603" s="236">
        <v>942.63</v>
      </c>
      <c r="V3603" s="266" t="s">
        <v>47276</v>
      </c>
      <c r="W3603" s="267">
        <v>2256</v>
      </c>
      <c r="Y3603" s="245" t="s">
        <v>9969</v>
      </c>
      <c r="Z3603" s="246">
        <v>20863.97</v>
      </c>
    </row>
    <row r="3604" spans="1:26" ht="14.5" x14ac:dyDescent="0.35">
      <c r="A3604" s="259" t="s">
        <v>46840</v>
      </c>
      <c r="B3604" s="259"/>
      <c r="C3604" s="260">
        <v>1438.99</v>
      </c>
      <c r="E3604" s="239" t="s">
        <v>6033</v>
      </c>
      <c r="F3604" s="239"/>
      <c r="G3604" s="240">
        <v>619702.16</v>
      </c>
      <c r="M3604" s="261" t="s">
        <v>51158</v>
      </c>
      <c r="N3604" s="262">
        <v>4145.13</v>
      </c>
      <c r="P3604" s="243" t="s">
        <v>19987</v>
      </c>
      <c r="Q3604" s="244">
        <v>28504.16</v>
      </c>
      <c r="R3604" s="104"/>
      <c r="S3604" s="235" t="s">
        <v>34944</v>
      </c>
      <c r="T3604" s="236">
        <v>2465.85</v>
      </c>
      <c r="V3604" s="266" t="s">
        <v>47278</v>
      </c>
      <c r="W3604" s="267">
        <v>1438.99</v>
      </c>
      <c r="Y3604" s="245" t="s">
        <v>10278</v>
      </c>
      <c r="Z3604" s="246">
        <v>49387</v>
      </c>
    </row>
    <row r="3605" spans="1:26" ht="14.5" x14ac:dyDescent="0.35">
      <c r="A3605" s="259" t="s">
        <v>46843</v>
      </c>
      <c r="B3605" s="259"/>
      <c r="C3605" s="260">
        <v>939</v>
      </c>
      <c r="E3605" s="239" t="s">
        <v>6032</v>
      </c>
      <c r="F3605" s="239"/>
      <c r="G3605" s="240">
        <v>61619.76</v>
      </c>
      <c r="M3605" s="261" t="s">
        <v>36747</v>
      </c>
      <c r="N3605" s="262">
        <v>150968.51</v>
      </c>
      <c r="P3605" s="243" t="s">
        <v>19988</v>
      </c>
      <c r="Q3605" s="244">
        <v>12495.66</v>
      </c>
      <c r="R3605" s="104"/>
      <c r="S3605" s="235" t="s">
        <v>34945</v>
      </c>
      <c r="T3605" s="236">
        <v>1064.72</v>
      </c>
      <c r="V3605" s="266" t="s">
        <v>47281</v>
      </c>
      <c r="W3605" s="267">
        <v>939</v>
      </c>
      <c r="Y3605" s="245" t="s">
        <v>10877</v>
      </c>
      <c r="Z3605" s="246">
        <v>194533.88</v>
      </c>
    </row>
    <row r="3606" spans="1:26" ht="14.5" x14ac:dyDescent="0.35">
      <c r="A3606" s="259" t="s">
        <v>46844</v>
      </c>
      <c r="B3606" s="259"/>
      <c r="C3606" s="260">
        <v>12226</v>
      </c>
      <c r="E3606" s="239" t="s">
        <v>6035</v>
      </c>
      <c r="F3606" s="239"/>
      <c r="G3606" s="240">
        <v>3131561.7</v>
      </c>
      <c r="M3606" s="261" t="s">
        <v>36748</v>
      </c>
      <c r="N3606" s="262">
        <v>365050.77</v>
      </c>
      <c r="P3606" s="243" t="s">
        <v>19989</v>
      </c>
      <c r="Q3606" s="244">
        <v>536.07000000000005</v>
      </c>
      <c r="R3606" s="104"/>
      <c r="S3606" s="235" t="s">
        <v>34946</v>
      </c>
      <c r="T3606" s="236">
        <v>18608.47</v>
      </c>
      <c r="V3606" s="266" t="s">
        <v>47282</v>
      </c>
      <c r="W3606" s="267">
        <v>12226</v>
      </c>
      <c r="Y3606" s="245" t="s">
        <v>7690</v>
      </c>
      <c r="Z3606" s="246">
        <v>65996.539999999994</v>
      </c>
    </row>
    <row r="3607" spans="1:26" ht="14.5" x14ac:dyDescent="0.35">
      <c r="A3607" s="259" t="s">
        <v>46849</v>
      </c>
      <c r="B3607" s="259"/>
      <c r="C3607" s="260">
        <v>3441.12</v>
      </c>
      <c r="E3607" s="239" t="s">
        <v>6041</v>
      </c>
      <c r="F3607" s="239"/>
      <c r="G3607" s="240">
        <v>150495.54999999999</v>
      </c>
      <c r="M3607" s="261" t="s">
        <v>36749</v>
      </c>
      <c r="N3607" s="262">
        <v>70954.05</v>
      </c>
      <c r="P3607" s="243" t="s">
        <v>19990</v>
      </c>
      <c r="Q3607" s="244">
        <v>60593.53</v>
      </c>
      <c r="R3607" s="104"/>
      <c r="S3607" s="235" t="s">
        <v>34947</v>
      </c>
      <c r="T3607" s="236">
        <v>40981.33</v>
      </c>
      <c r="V3607" s="266" t="s">
        <v>47287</v>
      </c>
      <c r="W3607" s="267">
        <v>3441.12</v>
      </c>
      <c r="Y3607" s="245" t="s">
        <v>8087</v>
      </c>
      <c r="Z3607" s="246">
        <v>2571</v>
      </c>
    </row>
    <row r="3608" spans="1:26" ht="14.5" x14ac:dyDescent="0.35">
      <c r="A3608" s="259" t="s">
        <v>46850</v>
      </c>
      <c r="B3608" s="259"/>
      <c r="C3608" s="260">
        <v>495</v>
      </c>
      <c r="E3608" s="239" t="s">
        <v>6042</v>
      </c>
      <c r="F3608" s="239"/>
      <c r="G3608" s="240">
        <v>668482.5</v>
      </c>
      <c r="M3608" s="261" t="s">
        <v>41758</v>
      </c>
      <c r="N3608" s="262">
        <v>6310.93</v>
      </c>
      <c r="P3608" s="243" t="s">
        <v>19991</v>
      </c>
      <c r="Q3608" s="244">
        <v>33036.32</v>
      </c>
      <c r="R3608" s="104"/>
      <c r="S3608" s="235" t="s">
        <v>34948</v>
      </c>
      <c r="T3608" s="236">
        <v>12517</v>
      </c>
      <c r="V3608" s="266" t="s">
        <v>47288</v>
      </c>
      <c r="W3608" s="267">
        <v>495</v>
      </c>
      <c r="Y3608" s="245" t="s">
        <v>8373</v>
      </c>
      <c r="Z3608" s="246">
        <v>25720</v>
      </c>
    </row>
    <row r="3609" spans="1:26" ht="14.5" x14ac:dyDescent="0.35">
      <c r="A3609" s="259" t="s">
        <v>326</v>
      </c>
      <c r="B3609" s="259"/>
      <c r="C3609" s="260">
        <v>117564.29</v>
      </c>
      <c r="E3609" s="239" t="s">
        <v>6044</v>
      </c>
      <c r="F3609" s="239"/>
      <c r="G3609" s="240">
        <v>282589.03999999998</v>
      </c>
      <c r="M3609" s="261" t="s">
        <v>47719</v>
      </c>
      <c r="N3609" s="262">
        <v>508.7</v>
      </c>
      <c r="P3609" s="243" t="s">
        <v>19992</v>
      </c>
      <c r="Q3609" s="244">
        <v>187420.32</v>
      </c>
      <c r="R3609" s="104"/>
      <c r="S3609" s="235" t="s">
        <v>16466</v>
      </c>
      <c r="T3609" s="236">
        <v>7305.09</v>
      </c>
      <c r="V3609" s="266" t="s">
        <v>10602</v>
      </c>
      <c r="W3609" s="267">
        <v>1459064.99</v>
      </c>
      <c r="Y3609" s="245" t="s">
        <v>8523</v>
      </c>
      <c r="Z3609" s="246">
        <v>104585</v>
      </c>
    </row>
    <row r="3610" spans="1:26" ht="14.5" x14ac:dyDescent="0.35">
      <c r="A3610" s="259" t="s">
        <v>2907</v>
      </c>
      <c r="B3610" s="259"/>
      <c r="C3610" s="260">
        <v>532517</v>
      </c>
      <c r="E3610" s="239" t="s">
        <v>6045</v>
      </c>
      <c r="F3610" s="239"/>
      <c r="G3610" s="240">
        <v>21295.42</v>
      </c>
      <c r="M3610" s="261" t="s">
        <v>41759</v>
      </c>
      <c r="N3610" s="262">
        <v>127938.03</v>
      </c>
      <c r="P3610" s="243" t="s">
        <v>19993</v>
      </c>
      <c r="Q3610" s="244">
        <v>3679.72</v>
      </c>
      <c r="R3610" s="104"/>
      <c r="S3610" s="235" t="s">
        <v>16467</v>
      </c>
      <c r="T3610" s="236">
        <v>11669.64</v>
      </c>
      <c r="V3610" s="266" t="s">
        <v>10603</v>
      </c>
      <c r="W3610" s="267">
        <v>1801807.93</v>
      </c>
      <c r="Y3610" s="245" t="s">
        <v>8775</v>
      </c>
      <c r="Z3610" s="246">
        <v>4285</v>
      </c>
    </row>
    <row r="3611" spans="1:26" ht="14.5" x14ac:dyDescent="0.35">
      <c r="A3611" s="259" t="s">
        <v>2908</v>
      </c>
      <c r="B3611" s="259"/>
      <c r="C3611" s="260">
        <v>15829.46</v>
      </c>
      <c r="E3611" s="239" t="s">
        <v>6046</v>
      </c>
      <c r="F3611" s="239"/>
      <c r="G3611" s="240">
        <v>307293.23</v>
      </c>
      <c r="M3611" s="261" t="s">
        <v>36750</v>
      </c>
      <c r="N3611" s="262">
        <v>2896794.87</v>
      </c>
      <c r="P3611" s="243" t="s">
        <v>19994</v>
      </c>
      <c r="Q3611" s="244">
        <v>42962.5</v>
      </c>
      <c r="R3611" s="104"/>
      <c r="S3611" s="235" t="s">
        <v>16468</v>
      </c>
      <c r="T3611" s="236">
        <v>21610.2</v>
      </c>
      <c r="V3611" s="266" t="s">
        <v>10604</v>
      </c>
      <c r="W3611" s="267">
        <v>34315356.600000001</v>
      </c>
      <c r="Y3611" s="245" t="s">
        <v>9014</v>
      </c>
      <c r="Z3611" s="246">
        <v>14380</v>
      </c>
    </row>
    <row r="3612" spans="1:26" ht="14.5" x14ac:dyDescent="0.35">
      <c r="A3612" s="259" t="s">
        <v>263</v>
      </c>
      <c r="B3612" s="259"/>
      <c r="C3612" s="260">
        <v>1326023.1000000001</v>
      </c>
      <c r="E3612" s="239" t="s">
        <v>6047</v>
      </c>
      <c r="F3612" s="239"/>
      <c r="G3612" s="240">
        <v>6960.04</v>
      </c>
      <c r="M3612" s="261" t="s">
        <v>50061</v>
      </c>
      <c r="N3612" s="262">
        <v>462450.91</v>
      </c>
      <c r="P3612" s="243" t="s">
        <v>19995</v>
      </c>
      <c r="Q3612" s="244">
        <v>837433.87</v>
      </c>
      <c r="R3612" s="104"/>
      <c r="S3612" s="235" t="s">
        <v>16469</v>
      </c>
      <c r="T3612" s="236">
        <v>3141.11</v>
      </c>
      <c r="V3612" s="266" t="s">
        <v>10605</v>
      </c>
      <c r="W3612" s="267">
        <v>488249.39</v>
      </c>
      <c r="Y3612" s="245" t="s">
        <v>9095</v>
      </c>
      <c r="Z3612" s="246">
        <v>3534</v>
      </c>
    </row>
    <row r="3613" spans="1:26" ht="14.5" x14ac:dyDescent="0.35">
      <c r="A3613" s="259" t="s">
        <v>264</v>
      </c>
      <c r="B3613" s="259"/>
      <c r="C3613" s="260">
        <v>592916.75</v>
      </c>
      <c r="E3613" s="239" t="s">
        <v>6048</v>
      </c>
      <c r="F3613" s="239"/>
      <c r="G3613" s="240">
        <v>2898666.32</v>
      </c>
      <c r="M3613" s="261" t="s">
        <v>38095</v>
      </c>
      <c r="N3613" s="262">
        <v>7096.43</v>
      </c>
      <c r="P3613" s="243" t="s">
        <v>19996</v>
      </c>
      <c r="Q3613" s="244">
        <v>53517.61</v>
      </c>
      <c r="R3613" s="104"/>
      <c r="S3613" s="235" t="s">
        <v>16470</v>
      </c>
      <c r="T3613" s="236">
        <v>5280.54</v>
      </c>
      <c r="V3613" s="266" t="s">
        <v>10606</v>
      </c>
      <c r="W3613" s="267">
        <v>469537.53</v>
      </c>
      <c r="Y3613" s="245" t="s">
        <v>9463</v>
      </c>
      <c r="Z3613" s="246">
        <v>61909.81</v>
      </c>
    </row>
    <row r="3614" spans="1:26" ht="14.5" x14ac:dyDescent="0.35">
      <c r="A3614" s="259" t="s">
        <v>265</v>
      </c>
      <c r="B3614" s="259"/>
      <c r="C3614" s="260">
        <v>50809.919999999998</v>
      </c>
      <c r="E3614" s="239" t="s">
        <v>6053</v>
      </c>
      <c r="F3614" s="239"/>
      <c r="G3614" s="240">
        <v>33883.58</v>
      </c>
      <c r="M3614" s="261" t="s">
        <v>41760</v>
      </c>
      <c r="N3614" s="262">
        <v>16205.18</v>
      </c>
      <c r="P3614" s="243" t="s">
        <v>19997</v>
      </c>
      <c r="Q3614" s="244">
        <v>7193.25</v>
      </c>
      <c r="R3614" s="104"/>
      <c r="S3614" s="235" t="s">
        <v>32348</v>
      </c>
      <c r="T3614" s="236">
        <v>1064.72</v>
      </c>
      <c r="V3614" s="266" t="s">
        <v>10607</v>
      </c>
      <c r="W3614" s="267">
        <v>177503.16</v>
      </c>
      <c r="Y3614" s="245" t="s">
        <v>9679</v>
      </c>
      <c r="Z3614" s="246">
        <v>2903</v>
      </c>
    </row>
    <row r="3615" spans="1:26" ht="14.5" x14ac:dyDescent="0.35">
      <c r="A3615" s="259" t="s">
        <v>2909</v>
      </c>
      <c r="B3615" s="259"/>
      <c r="C3615" s="260">
        <v>5949.68</v>
      </c>
      <c r="E3615" s="239" t="s">
        <v>6056</v>
      </c>
      <c r="F3615" s="239"/>
      <c r="G3615" s="240">
        <v>23050.240000000002</v>
      </c>
      <c r="M3615" s="261" t="s">
        <v>50062</v>
      </c>
      <c r="N3615" s="262">
        <v>75517</v>
      </c>
      <c r="P3615" s="243" t="s">
        <v>19998</v>
      </c>
      <c r="Q3615" s="244">
        <v>7948.02</v>
      </c>
      <c r="R3615" s="104"/>
      <c r="S3615" s="235" t="s">
        <v>32353</v>
      </c>
      <c r="T3615" s="236">
        <v>18608.47</v>
      </c>
      <c r="V3615" s="266" t="s">
        <v>10608</v>
      </c>
      <c r="W3615" s="267">
        <v>826536.24</v>
      </c>
      <c r="Y3615" s="245" t="s">
        <v>9970</v>
      </c>
      <c r="Z3615" s="246">
        <v>35719</v>
      </c>
    </row>
    <row r="3616" spans="1:26" ht="14.5" x14ac:dyDescent="0.35">
      <c r="A3616" s="259" t="s">
        <v>266</v>
      </c>
      <c r="B3616" s="259"/>
      <c r="C3616" s="260">
        <v>303098.31</v>
      </c>
      <c r="E3616" s="239" t="s">
        <v>6057</v>
      </c>
      <c r="F3616" s="239"/>
      <c r="G3616" s="240">
        <v>48159.27</v>
      </c>
      <c r="M3616" s="261" t="s">
        <v>50063</v>
      </c>
      <c r="N3616" s="262">
        <v>1232.5</v>
      </c>
      <c r="P3616" s="243" t="s">
        <v>19999</v>
      </c>
      <c r="Q3616" s="244">
        <v>7502.58</v>
      </c>
      <c r="R3616" s="104"/>
      <c r="S3616" s="235" t="s">
        <v>16471</v>
      </c>
      <c r="T3616" s="236">
        <v>6673.9</v>
      </c>
      <c r="V3616" s="266" t="s">
        <v>10609</v>
      </c>
      <c r="W3616" s="267">
        <v>5740765.5300000003</v>
      </c>
      <c r="Y3616" s="245" t="s">
        <v>10279</v>
      </c>
      <c r="Z3616" s="246">
        <v>257287.74</v>
      </c>
    </row>
    <row r="3617" spans="1:26" ht="14.5" x14ac:dyDescent="0.35">
      <c r="A3617" s="259" t="s">
        <v>2910</v>
      </c>
      <c r="B3617" s="259"/>
      <c r="C3617" s="260">
        <v>1377.87</v>
      </c>
      <c r="E3617" s="239" t="s">
        <v>6065</v>
      </c>
      <c r="F3617" s="239"/>
      <c r="G3617" s="240">
        <v>542874.93999999994</v>
      </c>
      <c r="M3617" s="261" t="s">
        <v>50064</v>
      </c>
      <c r="N3617" s="262">
        <v>7185</v>
      </c>
      <c r="P3617" s="243" t="s">
        <v>20000</v>
      </c>
      <c r="Q3617" s="244">
        <v>10052.290000000001</v>
      </c>
      <c r="R3617" s="104"/>
      <c r="S3617" s="235" t="s">
        <v>16472</v>
      </c>
      <c r="T3617" s="236">
        <v>47829.33</v>
      </c>
      <c r="V3617" s="266" t="s">
        <v>10610</v>
      </c>
      <c r="W3617" s="267">
        <v>3888278.57</v>
      </c>
      <c r="Y3617" s="245" t="s">
        <v>13307</v>
      </c>
      <c r="Z3617" s="246">
        <v>134563.01</v>
      </c>
    </row>
    <row r="3618" spans="1:26" ht="14.5" x14ac:dyDescent="0.35">
      <c r="A3618" s="259" t="s">
        <v>2911</v>
      </c>
      <c r="B3618" s="259"/>
      <c r="C3618" s="260">
        <v>1567008.4</v>
      </c>
      <c r="E3618" s="239" t="s">
        <v>6066</v>
      </c>
      <c r="F3618" s="239"/>
      <c r="G3618" s="240">
        <v>51266.63</v>
      </c>
      <c r="M3618" s="261" t="s">
        <v>47720</v>
      </c>
      <c r="N3618" s="262">
        <v>172340</v>
      </c>
      <c r="P3618" s="243" t="s">
        <v>20001</v>
      </c>
      <c r="Q3618" s="244">
        <v>12130</v>
      </c>
      <c r="R3618" s="104"/>
      <c r="S3618" s="235" t="s">
        <v>16473</v>
      </c>
      <c r="T3618" s="236">
        <v>35159</v>
      </c>
      <c r="V3618" s="266" t="s">
        <v>10611</v>
      </c>
      <c r="W3618" s="267">
        <v>4682551.54</v>
      </c>
      <c r="Y3618" s="245" t="s">
        <v>10878</v>
      </c>
      <c r="Z3618" s="246">
        <v>713454.1</v>
      </c>
    </row>
    <row r="3619" spans="1:26" ht="14.5" x14ac:dyDescent="0.35">
      <c r="A3619" s="259" t="s">
        <v>2912</v>
      </c>
      <c r="B3619" s="259"/>
      <c r="C3619" s="260">
        <v>2152289.7200000002</v>
      </c>
      <c r="E3619" s="239" t="s">
        <v>6068</v>
      </c>
      <c r="F3619" s="239"/>
      <c r="G3619" s="240">
        <v>20833</v>
      </c>
      <c r="M3619" s="261" t="s">
        <v>50065</v>
      </c>
      <c r="N3619" s="262">
        <v>58261.18</v>
      </c>
      <c r="P3619" s="243" t="s">
        <v>20002</v>
      </c>
      <c r="Q3619" s="244">
        <v>596.20000000000005</v>
      </c>
      <c r="R3619" s="104"/>
      <c r="S3619" s="235" t="s">
        <v>16474</v>
      </c>
      <c r="T3619" s="236">
        <v>678834.8</v>
      </c>
      <c r="V3619" s="266" t="s">
        <v>10612</v>
      </c>
      <c r="W3619" s="267">
        <v>3203078.83</v>
      </c>
      <c r="Y3619" s="245" t="s">
        <v>7691</v>
      </c>
      <c r="Z3619" s="246">
        <v>5599192</v>
      </c>
    </row>
    <row r="3620" spans="1:26" ht="14.5" x14ac:dyDescent="0.35">
      <c r="A3620" s="259" t="s">
        <v>2913</v>
      </c>
      <c r="B3620" s="259"/>
      <c r="C3620" s="260">
        <v>15066.08</v>
      </c>
      <c r="E3620" s="239" t="s">
        <v>6074</v>
      </c>
      <c r="F3620" s="239"/>
      <c r="G3620" s="240">
        <v>483958.74</v>
      </c>
      <c r="M3620" s="261" t="s">
        <v>53060</v>
      </c>
      <c r="N3620" s="262">
        <v>142.5</v>
      </c>
      <c r="P3620" s="243" t="s">
        <v>20003</v>
      </c>
      <c r="Q3620" s="244">
        <v>35.75</v>
      </c>
      <c r="R3620" s="104"/>
      <c r="S3620" s="235" t="s">
        <v>16475</v>
      </c>
      <c r="T3620" s="236">
        <v>83038.679999999993</v>
      </c>
      <c r="V3620" s="266" t="s">
        <v>10613</v>
      </c>
      <c r="W3620" s="267">
        <v>3990414.37</v>
      </c>
      <c r="Y3620" s="245" t="s">
        <v>7864</v>
      </c>
      <c r="Z3620" s="246">
        <v>548690.67000000004</v>
      </c>
    </row>
    <row r="3621" spans="1:26" ht="14.5" x14ac:dyDescent="0.35">
      <c r="A3621" s="259" t="s">
        <v>2914</v>
      </c>
      <c r="B3621" s="259"/>
      <c r="C3621" s="260">
        <v>7059</v>
      </c>
      <c r="E3621" s="239" t="s">
        <v>6077</v>
      </c>
      <c r="F3621" s="239"/>
      <c r="G3621" s="240">
        <v>1356964.63</v>
      </c>
      <c r="M3621" s="261" t="s">
        <v>52044</v>
      </c>
      <c r="N3621" s="262">
        <v>302.29000000000002</v>
      </c>
      <c r="P3621" s="243" t="s">
        <v>20004</v>
      </c>
      <c r="Q3621" s="244">
        <v>2200</v>
      </c>
      <c r="R3621" s="104"/>
      <c r="S3621" s="235" t="s">
        <v>16476</v>
      </c>
      <c r="T3621" s="236">
        <v>724218.16</v>
      </c>
      <c r="V3621" s="266" t="s">
        <v>10614</v>
      </c>
      <c r="W3621" s="267">
        <v>1220090.2</v>
      </c>
      <c r="Y3621" s="245" t="s">
        <v>8088</v>
      </c>
      <c r="Z3621" s="246">
        <v>314409</v>
      </c>
    </row>
    <row r="3622" spans="1:26" ht="14.5" x14ac:dyDescent="0.35">
      <c r="A3622" s="259" t="s">
        <v>2915</v>
      </c>
      <c r="B3622" s="259"/>
      <c r="C3622" s="260">
        <v>491174.65</v>
      </c>
      <c r="E3622" s="239" t="s">
        <v>6080</v>
      </c>
      <c r="F3622" s="239"/>
      <c r="G3622" s="240">
        <v>4621.1099999999997</v>
      </c>
      <c r="M3622" s="261" t="s">
        <v>53061</v>
      </c>
      <c r="N3622" s="262">
        <v>15084</v>
      </c>
      <c r="P3622" s="243" t="s">
        <v>20005</v>
      </c>
      <c r="Q3622" s="244">
        <v>5523.78</v>
      </c>
      <c r="R3622" s="104"/>
      <c r="S3622" s="235" t="s">
        <v>16477</v>
      </c>
      <c r="T3622" s="236">
        <v>246557.9</v>
      </c>
      <c r="V3622" s="266" t="s">
        <v>10615</v>
      </c>
      <c r="W3622" s="267">
        <v>12156788.17</v>
      </c>
      <c r="Y3622" s="245" t="s">
        <v>8374</v>
      </c>
      <c r="Z3622" s="246">
        <v>3321872</v>
      </c>
    </row>
    <row r="3623" spans="1:26" ht="14.5" x14ac:dyDescent="0.35">
      <c r="A3623" s="259" t="s">
        <v>10639</v>
      </c>
      <c r="B3623" s="259"/>
      <c r="C3623" s="260">
        <v>447214.33</v>
      </c>
      <c r="E3623" s="239" t="s">
        <v>6082</v>
      </c>
      <c r="F3623" s="239"/>
      <c r="G3623" s="240">
        <v>384139.44</v>
      </c>
      <c r="M3623" s="261" t="s">
        <v>50066</v>
      </c>
      <c r="N3623" s="262">
        <v>918.53</v>
      </c>
      <c r="P3623" s="243" t="s">
        <v>20006</v>
      </c>
      <c r="Q3623" s="244">
        <v>75791.02</v>
      </c>
      <c r="R3623" s="104"/>
      <c r="S3623" s="235" t="s">
        <v>16478</v>
      </c>
      <c r="T3623" s="236">
        <v>8749.98</v>
      </c>
      <c r="V3623" s="266" t="s">
        <v>10616</v>
      </c>
      <c r="W3623" s="267">
        <v>191892.1</v>
      </c>
      <c r="Y3623" s="245" t="s">
        <v>8524</v>
      </c>
      <c r="Z3623" s="246">
        <v>127754.2</v>
      </c>
    </row>
    <row r="3624" spans="1:26" ht="14.5" x14ac:dyDescent="0.35">
      <c r="A3624" s="259" t="s">
        <v>44320</v>
      </c>
      <c r="B3624" s="259"/>
      <c r="C3624" s="260">
        <v>312197516.25</v>
      </c>
      <c r="E3624" s="239" t="s">
        <v>6083</v>
      </c>
      <c r="F3624" s="239"/>
      <c r="G3624" s="240">
        <v>194154.28</v>
      </c>
      <c r="M3624" s="261" t="s">
        <v>47721</v>
      </c>
      <c r="N3624" s="262">
        <v>24178.45</v>
      </c>
      <c r="P3624" s="243" t="s">
        <v>20007</v>
      </c>
      <c r="Q3624" s="244">
        <v>4120.7299999999996</v>
      </c>
      <c r="R3624" s="104"/>
      <c r="S3624" s="235" t="s">
        <v>16479</v>
      </c>
      <c r="T3624" s="236">
        <v>46669.13</v>
      </c>
      <c r="V3624" s="266" t="s">
        <v>10617</v>
      </c>
      <c r="W3624" s="267">
        <v>2677354.63</v>
      </c>
      <c r="Y3624" s="245" t="s">
        <v>8776</v>
      </c>
      <c r="Z3624" s="246">
        <v>586197</v>
      </c>
    </row>
    <row r="3625" spans="1:26" ht="14.5" x14ac:dyDescent="0.35">
      <c r="A3625" s="259" t="s">
        <v>3325</v>
      </c>
      <c r="B3625" s="259"/>
      <c r="C3625" s="260">
        <v>109269872.36</v>
      </c>
      <c r="E3625" s="239" t="s">
        <v>6084</v>
      </c>
      <c r="F3625" s="239"/>
      <c r="G3625" s="240">
        <v>574182.06000000006</v>
      </c>
      <c r="M3625" s="261" t="s">
        <v>47722</v>
      </c>
      <c r="N3625" s="262">
        <v>76315.600000000006</v>
      </c>
      <c r="P3625" s="243" t="s">
        <v>20008</v>
      </c>
      <c r="Q3625" s="244">
        <v>47.92</v>
      </c>
      <c r="R3625" s="104"/>
      <c r="S3625" s="235" t="s">
        <v>16480</v>
      </c>
      <c r="T3625" s="236">
        <v>256772.78</v>
      </c>
      <c r="V3625" s="266" t="s">
        <v>10618</v>
      </c>
      <c r="W3625" s="267">
        <v>82432.160000000003</v>
      </c>
      <c r="Y3625" s="245" t="s">
        <v>9015</v>
      </c>
      <c r="Z3625" s="246">
        <v>856949.83</v>
      </c>
    </row>
    <row r="3626" spans="1:26" ht="14.5" x14ac:dyDescent="0.35">
      <c r="A3626" s="259" t="s">
        <v>3682</v>
      </c>
      <c r="B3626" s="259"/>
      <c r="C3626" s="260">
        <v>417121.33</v>
      </c>
      <c r="E3626" s="239" t="s">
        <v>6087</v>
      </c>
      <c r="F3626" s="239"/>
      <c r="G3626" s="240">
        <v>2007728.21</v>
      </c>
      <c r="M3626" s="261" t="s">
        <v>47723</v>
      </c>
      <c r="N3626" s="262">
        <v>38441.440000000002</v>
      </c>
      <c r="P3626" s="243" t="s">
        <v>20009</v>
      </c>
      <c r="Q3626" s="244">
        <v>224.19</v>
      </c>
      <c r="R3626" s="104"/>
      <c r="S3626" s="235" t="s">
        <v>16481</v>
      </c>
      <c r="T3626" s="236">
        <v>4886491.71</v>
      </c>
      <c r="V3626" s="266" t="s">
        <v>10619</v>
      </c>
      <c r="W3626" s="267">
        <v>8144887.4800000004</v>
      </c>
      <c r="Y3626" s="245" t="s">
        <v>9297</v>
      </c>
      <c r="Z3626" s="246">
        <v>3106257.51</v>
      </c>
    </row>
    <row r="3627" spans="1:26" ht="14.5" x14ac:dyDescent="0.35">
      <c r="A3627" s="259" t="s">
        <v>3683</v>
      </c>
      <c r="B3627" s="259"/>
      <c r="C3627" s="260">
        <v>6592300.1299999999</v>
      </c>
      <c r="E3627" s="239" t="s">
        <v>6088</v>
      </c>
      <c r="F3627" s="239"/>
      <c r="G3627" s="240">
        <v>2297995.48</v>
      </c>
      <c r="M3627" s="261" t="s">
        <v>51159</v>
      </c>
      <c r="N3627" s="262">
        <v>2797.7</v>
      </c>
      <c r="P3627" s="243" t="s">
        <v>20010</v>
      </c>
      <c r="Q3627" s="244">
        <v>318275.68</v>
      </c>
      <c r="R3627" s="104"/>
      <c r="S3627" s="235" t="s">
        <v>16482</v>
      </c>
      <c r="T3627" s="236">
        <v>14779.83</v>
      </c>
      <c r="V3627" s="266" t="s">
        <v>10620</v>
      </c>
      <c r="W3627" s="267">
        <v>382226.5</v>
      </c>
      <c r="Y3627" s="245" t="s">
        <v>9680</v>
      </c>
      <c r="Z3627" s="246">
        <v>268346</v>
      </c>
    </row>
    <row r="3628" spans="1:26" ht="14.5" x14ac:dyDescent="0.35">
      <c r="A3628" s="259" t="s">
        <v>3684</v>
      </c>
      <c r="B3628" s="259"/>
      <c r="C3628" s="260">
        <v>2696109.92</v>
      </c>
      <c r="E3628" s="239" t="s">
        <v>6092</v>
      </c>
      <c r="F3628" s="239"/>
      <c r="G3628" s="240">
        <v>104007.82</v>
      </c>
      <c r="M3628" s="261" t="s">
        <v>50067</v>
      </c>
      <c r="N3628" s="262">
        <v>51993.75</v>
      </c>
      <c r="P3628" s="243" t="s">
        <v>20011</v>
      </c>
      <c r="Q3628" s="244">
        <v>9917.15</v>
      </c>
      <c r="R3628" s="104"/>
      <c r="S3628" s="235" t="s">
        <v>16483</v>
      </c>
      <c r="T3628" s="236">
        <v>590888.61</v>
      </c>
      <c r="V3628" s="266" t="s">
        <v>10621</v>
      </c>
      <c r="W3628" s="267">
        <v>544622.22</v>
      </c>
      <c r="Y3628" s="245" t="s">
        <v>9971</v>
      </c>
      <c r="Z3628" s="246">
        <v>1483411</v>
      </c>
    </row>
    <row r="3629" spans="1:26" ht="14.5" x14ac:dyDescent="0.35">
      <c r="A3629" s="259" t="s">
        <v>3685</v>
      </c>
      <c r="B3629" s="259"/>
      <c r="C3629" s="260">
        <v>5208115.63</v>
      </c>
      <c r="E3629" s="239" t="s">
        <v>6095</v>
      </c>
      <c r="F3629" s="239"/>
      <c r="G3629" s="240">
        <v>27202.83</v>
      </c>
      <c r="M3629" s="261" t="s">
        <v>51160</v>
      </c>
      <c r="N3629" s="262">
        <v>13777.36</v>
      </c>
      <c r="P3629" s="243" t="s">
        <v>20012</v>
      </c>
      <c r="Q3629" s="244">
        <v>387530.14</v>
      </c>
      <c r="R3629" s="104"/>
      <c r="S3629" s="235" t="s">
        <v>16484</v>
      </c>
      <c r="T3629" s="236">
        <v>8914021.4900000002</v>
      </c>
      <c r="V3629" s="266" t="s">
        <v>10622</v>
      </c>
      <c r="W3629" s="267">
        <v>20998342.84</v>
      </c>
      <c r="Y3629" s="247" t="s">
        <v>10055</v>
      </c>
      <c r="Z3629" s="248">
        <v>132610</v>
      </c>
    </row>
    <row r="3630" spans="1:26" ht="14.5" x14ac:dyDescent="0.35">
      <c r="A3630" s="259" t="s">
        <v>3686</v>
      </c>
      <c r="B3630" s="259"/>
      <c r="C3630" s="260">
        <v>1953189.43</v>
      </c>
      <c r="E3630" s="239" t="s">
        <v>6098</v>
      </c>
      <c r="F3630" s="239"/>
      <c r="G3630" s="240">
        <v>69005.06</v>
      </c>
      <c r="M3630" s="261" t="s">
        <v>52045</v>
      </c>
      <c r="N3630" s="262">
        <v>32617.09</v>
      </c>
      <c r="P3630" s="243" t="s">
        <v>20013</v>
      </c>
      <c r="Q3630" s="244">
        <v>11081.62</v>
      </c>
      <c r="R3630" s="104"/>
      <c r="S3630" s="235" t="s">
        <v>16485</v>
      </c>
      <c r="T3630" s="236">
        <v>232529.54</v>
      </c>
      <c r="V3630" s="266" t="s">
        <v>10623</v>
      </c>
      <c r="W3630" s="267">
        <v>808594.52</v>
      </c>
      <c r="Y3630" s="247" t="s">
        <v>10280</v>
      </c>
      <c r="Z3630" s="248">
        <v>2858886.11</v>
      </c>
    </row>
    <row r="3631" spans="1:26" ht="14.5" x14ac:dyDescent="0.35">
      <c r="A3631" s="259" t="s">
        <v>3687</v>
      </c>
      <c r="B3631" s="259"/>
      <c r="C3631" s="260">
        <v>25229790.350000001</v>
      </c>
      <c r="E3631" s="239" t="s">
        <v>6105</v>
      </c>
      <c r="F3631" s="239"/>
      <c r="G3631" s="240">
        <v>195444.75</v>
      </c>
      <c r="M3631" s="261" t="s">
        <v>47724</v>
      </c>
      <c r="N3631" s="262">
        <v>854900.1</v>
      </c>
      <c r="P3631" s="243" t="s">
        <v>20014</v>
      </c>
      <c r="Q3631" s="244">
        <v>69383.31</v>
      </c>
      <c r="R3631" s="104"/>
      <c r="S3631" s="235" t="s">
        <v>16486</v>
      </c>
      <c r="T3631" s="236">
        <v>3864621.19</v>
      </c>
      <c r="V3631" s="266" t="s">
        <v>10624</v>
      </c>
      <c r="W3631" s="267">
        <v>221736.53</v>
      </c>
      <c r="Y3631" s="247" t="s">
        <v>10498</v>
      </c>
      <c r="Z3631" s="248">
        <v>117468.24</v>
      </c>
    </row>
    <row r="3632" spans="1:26" ht="14.5" x14ac:dyDescent="0.35">
      <c r="A3632" s="259" t="s">
        <v>3688</v>
      </c>
      <c r="B3632" s="259"/>
      <c r="C3632" s="260">
        <v>11968329.57</v>
      </c>
      <c r="E3632" s="239" t="s">
        <v>6104</v>
      </c>
      <c r="F3632" s="239"/>
      <c r="G3632" s="240">
        <v>2063.3200000000002</v>
      </c>
      <c r="M3632" s="261" t="s">
        <v>47725</v>
      </c>
      <c r="N3632" s="262">
        <v>65399.86</v>
      </c>
      <c r="P3632" s="243" t="s">
        <v>20015</v>
      </c>
      <c r="Q3632" s="244">
        <v>1593.35</v>
      </c>
      <c r="R3632" s="104"/>
      <c r="S3632" s="235" t="s">
        <v>16487</v>
      </c>
      <c r="T3632" s="236">
        <v>6036.1</v>
      </c>
      <c r="V3632" s="266" t="s">
        <v>10625</v>
      </c>
      <c r="W3632" s="267">
        <v>40348138.850000001</v>
      </c>
      <c r="Y3632" s="247" t="s">
        <v>10552</v>
      </c>
      <c r="Z3632" s="248">
        <v>2308338.1800000002</v>
      </c>
    </row>
    <row r="3633" spans="1:26" ht="14.5" x14ac:dyDescent="0.35">
      <c r="A3633" s="259" t="s">
        <v>6705</v>
      </c>
      <c r="B3633" s="259"/>
      <c r="C3633" s="260">
        <v>715033303.03999996</v>
      </c>
      <c r="E3633" s="239" t="s">
        <v>6110</v>
      </c>
      <c r="F3633" s="239"/>
      <c r="G3633" s="240">
        <v>370414.15</v>
      </c>
      <c r="M3633" s="261" t="s">
        <v>20100</v>
      </c>
      <c r="N3633" s="262">
        <v>809.56</v>
      </c>
      <c r="P3633" s="243" t="s">
        <v>20016</v>
      </c>
      <c r="Q3633" s="244">
        <v>2967.49</v>
      </c>
      <c r="R3633" s="104"/>
      <c r="S3633" s="235" t="s">
        <v>16488</v>
      </c>
      <c r="T3633" s="236">
        <v>3899185.44</v>
      </c>
      <c r="V3633" s="266" t="s">
        <v>10626</v>
      </c>
      <c r="W3633" s="267">
        <v>7297392.6299999999</v>
      </c>
      <c r="Y3633" s="247" t="s">
        <v>10597</v>
      </c>
      <c r="Z3633" s="248">
        <v>127645.24</v>
      </c>
    </row>
    <row r="3634" spans="1:26" ht="14.5" x14ac:dyDescent="0.35">
      <c r="A3634" s="259" t="s">
        <v>6706</v>
      </c>
      <c r="B3634" s="259"/>
      <c r="C3634" s="260">
        <v>5031420.74</v>
      </c>
      <c r="E3634" s="239" t="s">
        <v>6112</v>
      </c>
      <c r="F3634" s="239"/>
      <c r="G3634" s="240">
        <v>389438.02</v>
      </c>
      <c r="M3634" s="261" t="s">
        <v>20101</v>
      </c>
      <c r="N3634" s="262">
        <v>3640.44</v>
      </c>
      <c r="P3634" s="243" t="s">
        <v>20017</v>
      </c>
      <c r="Q3634" s="244">
        <v>83807.62</v>
      </c>
      <c r="R3634" s="104"/>
      <c r="S3634" s="235" t="s">
        <v>16489</v>
      </c>
      <c r="T3634" s="236">
        <v>7222.68</v>
      </c>
      <c r="V3634" s="266" t="s">
        <v>10627</v>
      </c>
      <c r="W3634" s="267">
        <v>317933.38</v>
      </c>
      <c r="Y3634" s="247" t="s">
        <v>13308</v>
      </c>
      <c r="Z3634" s="248">
        <v>62298.43</v>
      </c>
    </row>
    <row r="3635" spans="1:26" ht="14.5" x14ac:dyDescent="0.35">
      <c r="A3635" s="259" t="s">
        <v>14704</v>
      </c>
      <c r="B3635" s="259"/>
      <c r="C3635" s="260">
        <v>2324679.65</v>
      </c>
      <c r="E3635" s="239" t="s">
        <v>6115</v>
      </c>
      <c r="F3635" s="239"/>
      <c r="G3635" s="240">
        <v>1091699.83</v>
      </c>
      <c r="M3635" s="261" t="s">
        <v>45116</v>
      </c>
      <c r="N3635" s="262">
        <v>185394.85</v>
      </c>
      <c r="P3635" s="243" t="s">
        <v>20018</v>
      </c>
      <c r="Q3635" s="244">
        <v>44990.61</v>
      </c>
      <c r="R3635" s="104"/>
      <c r="S3635" s="235" t="s">
        <v>16490</v>
      </c>
      <c r="T3635" s="236">
        <v>1730390.74</v>
      </c>
      <c r="V3635" s="266" t="s">
        <v>10628</v>
      </c>
      <c r="W3635" s="267">
        <v>335411.06</v>
      </c>
      <c r="Y3635" s="247" t="s">
        <v>10879</v>
      </c>
      <c r="Z3635" s="248">
        <v>21820325.41</v>
      </c>
    </row>
    <row r="3636" spans="1:26" ht="14.5" x14ac:dyDescent="0.35">
      <c r="A3636" s="259" t="s">
        <v>37880</v>
      </c>
      <c r="B3636" s="259"/>
      <c r="C3636" s="260">
        <v>8253975.7800000003</v>
      </c>
      <c r="E3636" s="239" t="s">
        <v>6116</v>
      </c>
      <c r="F3636" s="239"/>
      <c r="G3636" s="240">
        <v>1463974.11</v>
      </c>
      <c r="M3636" s="261" t="s">
        <v>47726</v>
      </c>
      <c r="N3636" s="262">
        <v>9945160.0700000003</v>
      </c>
      <c r="P3636" s="243" t="s">
        <v>20019</v>
      </c>
      <c r="Q3636" s="244">
        <v>63998.59</v>
      </c>
      <c r="R3636" s="104"/>
      <c r="S3636" s="235" t="s">
        <v>16491</v>
      </c>
      <c r="T3636" s="236">
        <v>3586470.54</v>
      </c>
      <c r="V3636" s="266" t="s">
        <v>10629</v>
      </c>
      <c r="W3636" s="267">
        <v>949571.92</v>
      </c>
      <c r="Y3636" s="247" t="s">
        <v>7692</v>
      </c>
      <c r="Z3636" s="248">
        <v>16126.36</v>
      </c>
    </row>
    <row r="3637" spans="1:26" ht="14.5" x14ac:dyDescent="0.35">
      <c r="A3637" s="259" t="s">
        <v>44321</v>
      </c>
      <c r="B3637" s="259"/>
      <c r="C3637" s="260">
        <v>2870224.18</v>
      </c>
      <c r="E3637" s="239" t="s">
        <v>6117</v>
      </c>
      <c r="F3637" s="239"/>
      <c r="G3637" s="240">
        <v>184733.5</v>
      </c>
      <c r="M3637" s="261" t="s">
        <v>47727</v>
      </c>
      <c r="N3637" s="262">
        <v>745888.61</v>
      </c>
      <c r="P3637" s="243" t="s">
        <v>20020</v>
      </c>
      <c r="Q3637" s="244">
        <v>1185.72</v>
      </c>
      <c r="R3637" s="104"/>
      <c r="S3637" s="235" t="s">
        <v>16492</v>
      </c>
      <c r="T3637" s="236">
        <v>1237369.3600000001</v>
      </c>
      <c r="V3637" s="266" t="s">
        <v>10630</v>
      </c>
      <c r="W3637" s="267">
        <v>292373.65999999997</v>
      </c>
      <c r="Y3637" s="247" t="s">
        <v>8089</v>
      </c>
      <c r="Z3637" s="248">
        <v>1332</v>
      </c>
    </row>
    <row r="3638" spans="1:26" ht="14.5" x14ac:dyDescent="0.35">
      <c r="A3638" s="259" t="s">
        <v>41562</v>
      </c>
      <c r="B3638" s="259"/>
      <c r="C3638" s="260">
        <v>5708232.0800000001</v>
      </c>
      <c r="E3638" s="239" t="s">
        <v>6118</v>
      </c>
      <c r="F3638" s="239"/>
      <c r="G3638" s="240">
        <v>1212111.99</v>
      </c>
      <c r="M3638" s="261" t="s">
        <v>20128</v>
      </c>
      <c r="N3638" s="262">
        <v>755.06</v>
      </c>
      <c r="P3638" s="243" t="s">
        <v>20021</v>
      </c>
      <c r="Q3638" s="244">
        <v>77195.61</v>
      </c>
      <c r="R3638" s="104"/>
      <c r="S3638" s="235" t="s">
        <v>16493</v>
      </c>
      <c r="T3638" s="236">
        <v>1315.9</v>
      </c>
      <c r="V3638" s="266" t="s">
        <v>41558</v>
      </c>
      <c r="W3638" s="267">
        <v>58359.55</v>
      </c>
      <c r="Y3638" s="247" t="s">
        <v>8375</v>
      </c>
      <c r="Z3638" s="248">
        <v>9509</v>
      </c>
    </row>
    <row r="3639" spans="1:26" ht="14.5" x14ac:dyDescent="0.35">
      <c r="A3639" s="259" t="s">
        <v>41563</v>
      </c>
      <c r="B3639" s="259"/>
      <c r="C3639" s="260">
        <v>3490702.11</v>
      </c>
      <c r="E3639" s="239" t="s">
        <v>6124</v>
      </c>
      <c r="F3639" s="239"/>
      <c r="G3639" s="240">
        <v>101972</v>
      </c>
      <c r="M3639" s="261" t="s">
        <v>20129</v>
      </c>
      <c r="N3639" s="262">
        <v>49.24</v>
      </c>
      <c r="P3639" s="243" t="s">
        <v>20022</v>
      </c>
      <c r="Q3639" s="244">
        <v>39531.25</v>
      </c>
      <c r="R3639" s="104"/>
      <c r="S3639" s="235" t="s">
        <v>16494</v>
      </c>
      <c r="T3639" s="236">
        <v>21.29</v>
      </c>
      <c r="V3639" s="266" t="s">
        <v>10631</v>
      </c>
      <c r="W3639" s="267">
        <v>225791.54</v>
      </c>
      <c r="Y3639" s="247" t="s">
        <v>8777</v>
      </c>
      <c r="Z3639" s="248">
        <v>719.8</v>
      </c>
    </row>
    <row r="3640" spans="1:26" ht="14.5" x14ac:dyDescent="0.35">
      <c r="A3640" s="259" t="s">
        <v>13901</v>
      </c>
      <c r="B3640" s="259"/>
      <c r="C3640" s="260">
        <v>2124245.7599999998</v>
      </c>
      <c r="E3640" s="239" t="s">
        <v>6119</v>
      </c>
      <c r="F3640" s="239"/>
      <c r="G3640" s="240">
        <v>9805</v>
      </c>
      <c r="M3640" s="261" t="s">
        <v>50068</v>
      </c>
      <c r="N3640" s="262">
        <v>235</v>
      </c>
      <c r="P3640" s="243" t="s">
        <v>20023</v>
      </c>
      <c r="Q3640" s="244">
        <v>3024.14</v>
      </c>
      <c r="R3640" s="104"/>
      <c r="S3640" s="235" t="s">
        <v>16495</v>
      </c>
      <c r="T3640" s="236">
        <v>44584.35</v>
      </c>
      <c r="V3640" s="266" t="s">
        <v>10632</v>
      </c>
      <c r="W3640" s="267">
        <v>18011151.109999999</v>
      </c>
      <c r="Y3640" s="247" t="s">
        <v>9298</v>
      </c>
      <c r="Z3640" s="248">
        <v>4469.8900000000003</v>
      </c>
    </row>
    <row r="3641" spans="1:26" ht="14.5" x14ac:dyDescent="0.35">
      <c r="A3641" s="259" t="s">
        <v>6707</v>
      </c>
      <c r="B3641" s="259"/>
      <c r="C3641" s="260">
        <v>699683832.47000003</v>
      </c>
      <c r="E3641" s="239" t="s">
        <v>6125</v>
      </c>
      <c r="F3641" s="239"/>
      <c r="G3641" s="240">
        <v>305627.13</v>
      </c>
      <c r="M3641" s="261" t="s">
        <v>20132</v>
      </c>
      <c r="N3641" s="262">
        <v>36235</v>
      </c>
      <c r="P3641" s="243" t="s">
        <v>20024</v>
      </c>
      <c r="Q3641" s="244">
        <v>737</v>
      </c>
      <c r="R3641" s="104"/>
      <c r="S3641" s="235" t="s">
        <v>16496</v>
      </c>
      <c r="T3641" s="236">
        <v>3224.66</v>
      </c>
      <c r="V3641" s="266" t="s">
        <v>10633</v>
      </c>
      <c r="W3641" s="267">
        <v>428462.04</v>
      </c>
      <c r="Y3641" s="247" t="s">
        <v>9972</v>
      </c>
      <c r="Z3641" s="248">
        <v>19516</v>
      </c>
    </row>
    <row r="3642" spans="1:26" ht="14.5" x14ac:dyDescent="0.35">
      <c r="A3642" s="259" t="s">
        <v>10644</v>
      </c>
      <c r="B3642" s="259"/>
      <c r="C3642" s="260">
        <v>5310669.01</v>
      </c>
      <c r="E3642" s="239" t="s">
        <v>6128</v>
      </c>
      <c r="F3642" s="239"/>
      <c r="G3642" s="240">
        <v>5125757.84</v>
      </c>
      <c r="M3642" s="261" t="s">
        <v>20133</v>
      </c>
      <c r="N3642" s="262">
        <v>528</v>
      </c>
      <c r="P3642" s="243" t="s">
        <v>20025</v>
      </c>
      <c r="Q3642" s="244">
        <v>56.38</v>
      </c>
      <c r="R3642" s="104"/>
      <c r="S3642" s="235" t="s">
        <v>16497</v>
      </c>
      <c r="T3642" s="236">
        <v>13685</v>
      </c>
      <c r="V3642" s="266" t="s">
        <v>10634</v>
      </c>
      <c r="W3642" s="267">
        <v>29794868.66</v>
      </c>
      <c r="Y3642" s="247" t="s">
        <v>10056</v>
      </c>
      <c r="Z3642" s="248">
        <v>1452</v>
      </c>
    </row>
    <row r="3643" spans="1:26" ht="14.5" x14ac:dyDescent="0.35">
      <c r="A3643" s="259" t="s">
        <v>42668</v>
      </c>
      <c r="B3643" s="259"/>
      <c r="C3643" s="260">
        <v>671852.41</v>
      </c>
      <c r="E3643" s="239" t="s">
        <v>6129</v>
      </c>
      <c r="F3643" s="239"/>
      <c r="G3643" s="240">
        <v>62616.25</v>
      </c>
      <c r="M3643" s="261" t="s">
        <v>45117</v>
      </c>
      <c r="N3643" s="262">
        <v>15121.28</v>
      </c>
      <c r="P3643" s="243" t="s">
        <v>20026</v>
      </c>
      <c r="Q3643" s="244">
        <v>6.83</v>
      </c>
      <c r="R3643" s="104"/>
      <c r="S3643" s="235" t="s">
        <v>16498</v>
      </c>
      <c r="T3643" s="236">
        <v>8566.68</v>
      </c>
      <c r="V3643" s="266" t="s">
        <v>2911</v>
      </c>
      <c r="W3643" s="267">
        <v>7412973.6699999999</v>
      </c>
      <c r="Y3643" s="247" t="s">
        <v>10334</v>
      </c>
      <c r="Z3643" s="248">
        <v>5314.8</v>
      </c>
    </row>
    <row r="3644" spans="1:26" ht="14.5" x14ac:dyDescent="0.35">
      <c r="A3644" s="259" t="s">
        <v>42669</v>
      </c>
      <c r="B3644" s="259"/>
      <c r="C3644" s="260">
        <v>681429.82</v>
      </c>
      <c r="E3644" s="239" t="s">
        <v>6131</v>
      </c>
      <c r="F3644" s="239"/>
      <c r="G3644" s="240">
        <v>321293.87</v>
      </c>
      <c r="M3644" s="261" t="s">
        <v>20134</v>
      </c>
      <c r="N3644" s="262">
        <v>145849.82</v>
      </c>
      <c r="P3644" s="243" t="s">
        <v>20027</v>
      </c>
      <c r="Q3644" s="244">
        <v>181876.42</v>
      </c>
      <c r="R3644" s="104"/>
      <c r="S3644" s="235" t="s">
        <v>16499</v>
      </c>
      <c r="T3644" s="236">
        <v>10168.4</v>
      </c>
      <c r="V3644" s="266" t="s">
        <v>10635</v>
      </c>
      <c r="W3644" s="267">
        <v>534182.09</v>
      </c>
      <c r="Y3644" s="247" t="s">
        <v>10431</v>
      </c>
      <c r="Z3644" s="248">
        <v>2300</v>
      </c>
    </row>
    <row r="3645" spans="1:26" ht="14.5" x14ac:dyDescent="0.35">
      <c r="A3645" s="259" t="s">
        <v>41564</v>
      </c>
      <c r="B3645" s="259"/>
      <c r="C3645" s="260">
        <v>17981786.07</v>
      </c>
      <c r="E3645" s="239" t="s">
        <v>6132</v>
      </c>
      <c r="F3645" s="239"/>
      <c r="G3645" s="240">
        <v>1123822.69</v>
      </c>
      <c r="M3645" s="261" t="s">
        <v>20135</v>
      </c>
      <c r="N3645" s="262">
        <v>68930.399999999994</v>
      </c>
      <c r="P3645" s="243" t="s">
        <v>20028</v>
      </c>
      <c r="Q3645" s="244">
        <v>12.29</v>
      </c>
      <c r="R3645" s="104"/>
      <c r="S3645" s="235" t="s">
        <v>16500</v>
      </c>
      <c r="T3645" s="236">
        <v>152435.22</v>
      </c>
      <c r="V3645" s="266" t="s">
        <v>10636</v>
      </c>
      <c r="W3645" s="267">
        <v>510297.45</v>
      </c>
      <c r="Y3645" s="247" t="s">
        <v>10481</v>
      </c>
      <c r="Z3645" s="248">
        <v>602.84</v>
      </c>
    </row>
    <row r="3646" spans="1:26" ht="14.5" x14ac:dyDescent="0.35">
      <c r="A3646" s="259" t="s">
        <v>41565</v>
      </c>
      <c r="B3646" s="259"/>
      <c r="C3646" s="260">
        <v>1638188.6</v>
      </c>
      <c r="E3646" s="239" t="s">
        <v>6133</v>
      </c>
      <c r="F3646" s="239"/>
      <c r="G3646" s="240">
        <v>4380</v>
      </c>
      <c r="M3646" s="261" t="s">
        <v>20138</v>
      </c>
      <c r="N3646" s="262">
        <v>5011</v>
      </c>
      <c r="P3646" s="243" t="s">
        <v>20029</v>
      </c>
      <c r="Q3646" s="244">
        <v>750</v>
      </c>
      <c r="R3646" s="104"/>
      <c r="S3646" s="235" t="s">
        <v>16501</v>
      </c>
      <c r="T3646" s="236">
        <v>990605.38</v>
      </c>
      <c r="V3646" s="266" t="s">
        <v>10637</v>
      </c>
      <c r="W3646" s="267">
        <v>483808.01</v>
      </c>
      <c r="Y3646" s="247" t="s">
        <v>10880</v>
      </c>
      <c r="Z3646" s="248">
        <v>61342.69</v>
      </c>
    </row>
    <row r="3647" spans="1:26" ht="14.5" x14ac:dyDescent="0.35">
      <c r="A3647" s="259" t="s">
        <v>41566</v>
      </c>
      <c r="B3647" s="259"/>
      <c r="C3647" s="260">
        <v>72517</v>
      </c>
      <c r="E3647" s="239" t="s">
        <v>6135</v>
      </c>
      <c r="F3647" s="239"/>
      <c r="G3647" s="240">
        <v>2055313.7</v>
      </c>
      <c r="M3647" s="261" t="s">
        <v>56121</v>
      </c>
      <c r="N3647" s="262">
        <v>1652845.47</v>
      </c>
      <c r="P3647" s="243" t="s">
        <v>20030</v>
      </c>
      <c r="Q3647" s="244">
        <v>25845</v>
      </c>
      <c r="R3647" s="104"/>
      <c r="S3647" s="235" t="s">
        <v>16502</v>
      </c>
      <c r="T3647" s="236">
        <v>42130</v>
      </c>
      <c r="V3647" s="266" t="s">
        <v>10638</v>
      </c>
      <c r="W3647" s="267">
        <v>269598.28000000003</v>
      </c>
      <c r="Y3647" s="247" t="s">
        <v>7693</v>
      </c>
      <c r="Z3647" s="248">
        <v>16434</v>
      </c>
    </row>
    <row r="3648" spans="1:26" ht="14.5" x14ac:dyDescent="0.35">
      <c r="A3648" s="259" t="s">
        <v>49667</v>
      </c>
      <c r="B3648" s="259"/>
      <c r="C3648" s="260">
        <v>2240</v>
      </c>
      <c r="E3648" s="239" t="s">
        <v>6136</v>
      </c>
      <c r="F3648" s="239"/>
      <c r="G3648" s="240">
        <v>64178.16</v>
      </c>
      <c r="M3648" s="261" t="s">
        <v>20139</v>
      </c>
      <c r="N3648" s="262">
        <v>3391.94</v>
      </c>
      <c r="P3648" s="243" t="s">
        <v>20031</v>
      </c>
      <c r="Q3648" s="244">
        <v>3296.57</v>
      </c>
      <c r="R3648" s="104"/>
      <c r="S3648" s="235" t="s">
        <v>16503</v>
      </c>
      <c r="T3648" s="236">
        <v>151599.48000000001</v>
      </c>
      <c r="V3648" s="266" t="s">
        <v>10639</v>
      </c>
      <c r="W3648" s="267">
        <v>13826872.119999999</v>
      </c>
      <c r="Y3648" s="247" t="s">
        <v>8376</v>
      </c>
      <c r="Z3648" s="248">
        <v>7841</v>
      </c>
    </row>
    <row r="3649" spans="1:26" ht="14.5" x14ac:dyDescent="0.35">
      <c r="A3649" s="259" t="s">
        <v>46851</v>
      </c>
      <c r="B3649" s="259"/>
      <c r="C3649" s="260">
        <v>2248814.5099999998</v>
      </c>
      <c r="E3649" s="239" t="s">
        <v>6137</v>
      </c>
      <c r="F3649" s="239"/>
      <c r="G3649" s="240">
        <v>1029105.86</v>
      </c>
      <c r="M3649" s="261" t="s">
        <v>20140</v>
      </c>
      <c r="N3649" s="262">
        <v>441.1</v>
      </c>
      <c r="P3649" s="243" t="s">
        <v>20032</v>
      </c>
      <c r="Q3649" s="244">
        <v>156.72999999999999</v>
      </c>
      <c r="R3649" s="104"/>
      <c r="S3649" s="235" t="s">
        <v>16504</v>
      </c>
      <c r="T3649" s="236">
        <v>494380.81</v>
      </c>
      <c r="V3649" s="266" t="s">
        <v>10640</v>
      </c>
      <c r="W3649" s="267">
        <v>1674921.75</v>
      </c>
      <c r="Y3649" s="247" t="s">
        <v>8778</v>
      </c>
      <c r="Z3649" s="248">
        <v>12659</v>
      </c>
    </row>
    <row r="3650" spans="1:26" ht="14.5" x14ac:dyDescent="0.35">
      <c r="A3650" s="259" t="s">
        <v>46852</v>
      </c>
      <c r="B3650" s="259"/>
      <c r="C3650" s="260">
        <v>374028.68</v>
      </c>
      <c r="E3650" s="239" t="s">
        <v>6140</v>
      </c>
      <c r="F3650" s="239"/>
      <c r="G3650" s="240">
        <v>154852.67000000001</v>
      </c>
      <c r="M3650" s="261" t="s">
        <v>20141</v>
      </c>
      <c r="N3650" s="262">
        <v>430.94</v>
      </c>
      <c r="P3650" s="243" t="s">
        <v>20033</v>
      </c>
      <c r="Q3650" s="244">
        <v>45137.5</v>
      </c>
      <c r="R3650" s="104"/>
      <c r="S3650" s="235" t="s">
        <v>16505</v>
      </c>
      <c r="T3650" s="236">
        <v>2675.07</v>
      </c>
      <c r="V3650" s="266" t="s">
        <v>10641</v>
      </c>
      <c r="W3650" s="267">
        <v>11220819.720000001</v>
      </c>
      <c r="Y3650" s="247" t="s">
        <v>9973</v>
      </c>
      <c r="Z3650" s="248">
        <v>5136.75</v>
      </c>
    </row>
    <row r="3651" spans="1:26" ht="14.5" x14ac:dyDescent="0.35">
      <c r="A3651" s="259" t="s">
        <v>49668</v>
      </c>
      <c r="B3651" s="259"/>
      <c r="C3651" s="260">
        <v>4190.08</v>
      </c>
      <c r="E3651" s="239" t="s">
        <v>6141</v>
      </c>
      <c r="F3651" s="239"/>
      <c r="G3651" s="240">
        <v>674342.62</v>
      </c>
      <c r="M3651" s="261" t="s">
        <v>20142</v>
      </c>
      <c r="N3651" s="262">
        <v>147248.46</v>
      </c>
      <c r="P3651" s="243" t="s">
        <v>20034</v>
      </c>
      <c r="Q3651" s="244">
        <v>6.28</v>
      </c>
      <c r="R3651" s="104"/>
      <c r="S3651" s="235" t="s">
        <v>16506</v>
      </c>
      <c r="T3651" s="236">
        <v>1631367.18</v>
      </c>
      <c r="V3651" s="266" t="s">
        <v>10642</v>
      </c>
      <c r="W3651" s="267">
        <v>313881.40000000002</v>
      </c>
      <c r="Y3651" s="247" t="s">
        <v>10335</v>
      </c>
      <c r="Z3651" s="248">
        <v>15620.3</v>
      </c>
    </row>
    <row r="3652" spans="1:26" ht="14.5" x14ac:dyDescent="0.35">
      <c r="A3652" s="259" t="s">
        <v>49669</v>
      </c>
      <c r="B3652" s="259"/>
      <c r="C3652" s="260">
        <v>3502.64</v>
      </c>
      <c r="E3652" s="239" t="s">
        <v>6142</v>
      </c>
      <c r="F3652" s="239"/>
      <c r="G3652" s="240">
        <v>1264928.57</v>
      </c>
      <c r="M3652" s="261" t="s">
        <v>20143</v>
      </c>
      <c r="N3652" s="262">
        <v>36679.99</v>
      </c>
      <c r="P3652" s="243" t="s">
        <v>20035</v>
      </c>
      <c r="Q3652" s="244">
        <v>5741.39</v>
      </c>
      <c r="R3652" s="104"/>
      <c r="S3652" s="235" t="s">
        <v>16507</v>
      </c>
      <c r="T3652" s="236">
        <v>77517.84</v>
      </c>
      <c r="V3652" s="266" t="s">
        <v>3688</v>
      </c>
      <c r="W3652" s="267">
        <v>4682482.3600000003</v>
      </c>
      <c r="Y3652" s="247" t="s">
        <v>10432</v>
      </c>
      <c r="Z3652" s="248">
        <v>731</v>
      </c>
    </row>
    <row r="3653" spans="1:26" ht="14.5" x14ac:dyDescent="0.35">
      <c r="A3653" s="259" t="s">
        <v>49670</v>
      </c>
      <c r="B3653" s="259"/>
      <c r="C3653" s="260">
        <v>416276</v>
      </c>
      <c r="E3653" s="239" t="s">
        <v>6143</v>
      </c>
      <c r="F3653" s="239"/>
      <c r="G3653" s="240">
        <v>79735.06</v>
      </c>
      <c r="M3653" s="261" t="s">
        <v>20144</v>
      </c>
      <c r="N3653" s="262">
        <v>39453.67</v>
      </c>
      <c r="P3653" s="243" t="s">
        <v>20036</v>
      </c>
      <c r="Q3653" s="244">
        <v>10331.6</v>
      </c>
      <c r="R3653" s="104"/>
      <c r="S3653" s="235" t="s">
        <v>16508</v>
      </c>
      <c r="T3653" s="236">
        <v>541398.98</v>
      </c>
      <c r="V3653" s="266" t="s">
        <v>10643</v>
      </c>
      <c r="W3653" s="267">
        <v>23284583.52</v>
      </c>
      <c r="Y3653" s="247" t="s">
        <v>12737</v>
      </c>
      <c r="Z3653" s="248">
        <v>10452</v>
      </c>
    </row>
    <row r="3654" spans="1:26" ht="14.5" x14ac:dyDescent="0.35">
      <c r="A3654" s="259" t="s">
        <v>46351</v>
      </c>
      <c r="B3654" s="259"/>
      <c r="C3654" s="260">
        <v>43781.83</v>
      </c>
      <c r="E3654" s="239" t="s">
        <v>6144</v>
      </c>
      <c r="F3654" s="239"/>
      <c r="G3654" s="240">
        <v>31406.92</v>
      </c>
      <c r="M3654" s="261" t="s">
        <v>20145</v>
      </c>
      <c r="N3654" s="262">
        <v>107004.42</v>
      </c>
      <c r="P3654" s="243" t="s">
        <v>20037</v>
      </c>
      <c r="Q3654" s="244">
        <v>413.28</v>
      </c>
      <c r="R3654" s="104"/>
      <c r="S3654" s="235" t="s">
        <v>16509</v>
      </c>
      <c r="T3654" s="236">
        <v>272604.24</v>
      </c>
      <c r="V3654" s="266" t="s">
        <v>6707</v>
      </c>
      <c r="W3654" s="267">
        <v>4655239.33</v>
      </c>
      <c r="Y3654" s="247" t="s">
        <v>12987</v>
      </c>
      <c r="Z3654" s="248">
        <v>5224</v>
      </c>
    </row>
    <row r="3655" spans="1:26" ht="14.5" x14ac:dyDescent="0.35">
      <c r="A3655" s="259" t="s">
        <v>44322</v>
      </c>
      <c r="B3655" s="259"/>
      <c r="C3655" s="260">
        <v>108031429.93000001</v>
      </c>
      <c r="E3655" s="239" t="s">
        <v>6145</v>
      </c>
      <c r="F3655" s="239"/>
      <c r="G3655" s="240">
        <v>27782957.039999999</v>
      </c>
      <c r="M3655" s="261" t="s">
        <v>15265</v>
      </c>
      <c r="N3655" s="262">
        <v>11548.16</v>
      </c>
      <c r="P3655" s="243" t="s">
        <v>20038</v>
      </c>
      <c r="Q3655" s="244">
        <v>1023.94</v>
      </c>
      <c r="R3655" s="104"/>
      <c r="S3655" s="235" t="s">
        <v>16510</v>
      </c>
      <c r="T3655" s="236">
        <v>222499.29</v>
      </c>
      <c r="V3655" s="266" t="s">
        <v>10644</v>
      </c>
      <c r="W3655" s="267">
        <v>3624911.2</v>
      </c>
      <c r="Y3655" s="247" t="s">
        <v>13412</v>
      </c>
      <c r="Z3655" s="248">
        <v>12146.01</v>
      </c>
    </row>
    <row r="3656" spans="1:26" ht="14.5" x14ac:dyDescent="0.35">
      <c r="A3656" s="259" t="s">
        <v>46853</v>
      </c>
      <c r="B3656" s="259"/>
      <c r="C3656" s="260">
        <v>61424.94</v>
      </c>
      <c r="E3656" s="239" t="s">
        <v>6146</v>
      </c>
      <c r="F3656" s="239"/>
      <c r="G3656" s="240">
        <v>74602.58</v>
      </c>
      <c r="M3656" s="261" t="s">
        <v>36751</v>
      </c>
      <c r="N3656" s="262">
        <v>33000</v>
      </c>
      <c r="P3656" s="243" t="s">
        <v>20039</v>
      </c>
      <c r="Q3656" s="244">
        <v>2721.69</v>
      </c>
      <c r="R3656" s="104"/>
      <c r="S3656" s="235" t="s">
        <v>16511</v>
      </c>
      <c r="T3656" s="236">
        <v>911</v>
      </c>
      <c r="V3656" s="266" t="s">
        <v>10645</v>
      </c>
      <c r="W3656" s="267">
        <v>11965395.32</v>
      </c>
      <c r="Y3656" s="247" t="s">
        <v>10881</v>
      </c>
      <c r="Z3656" s="248">
        <v>86244.06</v>
      </c>
    </row>
    <row r="3657" spans="1:26" ht="14.5" x14ac:dyDescent="0.35">
      <c r="A3657" s="259"/>
      <c r="B3657" s="259"/>
      <c r="C3657" s="260"/>
      <c r="E3657" s="239" t="s">
        <v>6149</v>
      </c>
      <c r="F3657" s="239"/>
      <c r="G3657" s="240">
        <v>92503.84</v>
      </c>
      <c r="M3657" s="261" t="s">
        <v>20148</v>
      </c>
      <c r="N3657" s="262">
        <v>129255.31</v>
      </c>
      <c r="P3657" s="243" t="s">
        <v>20040</v>
      </c>
      <c r="Q3657" s="244">
        <v>892.39</v>
      </c>
      <c r="R3657" s="104"/>
      <c r="S3657" s="235" t="s">
        <v>16512</v>
      </c>
      <c r="T3657" s="236">
        <v>57687.08</v>
      </c>
      <c r="V3657" s="266" t="s">
        <v>10646</v>
      </c>
      <c r="W3657" s="267">
        <v>261829.62</v>
      </c>
      <c r="Y3657" s="247" t="s">
        <v>7694</v>
      </c>
      <c r="Z3657" s="248">
        <v>13834.69</v>
      </c>
    </row>
    <row r="3658" spans="1:26" ht="14.5" x14ac:dyDescent="0.35">
      <c r="A3658" s="259"/>
      <c r="B3658" s="259"/>
      <c r="C3658" s="260"/>
      <c r="E3658" s="239" t="s">
        <v>6152</v>
      </c>
      <c r="F3658" s="239"/>
      <c r="G3658" s="240">
        <v>10416.68</v>
      </c>
      <c r="M3658" s="261" t="s">
        <v>20150</v>
      </c>
      <c r="N3658" s="262">
        <v>9419.94</v>
      </c>
      <c r="P3658" s="243" t="s">
        <v>20041</v>
      </c>
      <c r="Q3658" s="244">
        <v>235414.5</v>
      </c>
      <c r="R3658" s="104"/>
      <c r="S3658" s="235" t="s">
        <v>16513</v>
      </c>
      <c r="T3658" s="236">
        <v>2249</v>
      </c>
      <c r="V3658" s="266" t="s">
        <v>10647</v>
      </c>
      <c r="W3658" s="267">
        <v>278327.71000000002</v>
      </c>
      <c r="Y3658" s="247" t="s">
        <v>8090</v>
      </c>
      <c r="Z3658" s="248">
        <v>7575</v>
      </c>
    </row>
    <row r="3659" spans="1:26" ht="14.5" x14ac:dyDescent="0.35">
      <c r="A3659" s="259"/>
      <c r="B3659" s="259"/>
      <c r="C3659" s="260"/>
      <c r="E3659" s="239" t="s">
        <v>6155</v>
      </c>
      <c r="F3659" s="239"/>
      <c r="G3659" s="240">
        <v>13500</v>
      </c>
      <c r="M3659" s="261" t="s">
        <v>20153</v>
      </c>
      <c r="N3659" s="262">
        <v>8000</v>
      </c>
      <c r="P3659" s="243" t="s">
        <v>20042</v>
      </c>
      <c r="Q3659" s="244">
        <v>8930</v>
      </c>
      <c r="R3659" s="104"/>
      <c r="S3659" s="235" t="s">
        <v>16514</v>
      </c>
      <c r="T3659" s="236">
        <v>95443.27</v>
      </c>
      <c r="V3659" s="266" t="s">
        <v>10648</v>
      </c>
      <c r="W3659" s="267">
        <v>100476.24</v>
      </c>
      <c r="Y3659" s="247" t="s">
        <v>8377</v>
      </c>
      <c r="Z3659" s="248">
        <v>11789.68</v>
      </c>
    </row>
    <row r="3660" spans="1:26" ht="14.5" x14ac:dyDescent="0.35">
      <c r="A3660" s="259"/>
      <c r="B3660" s="259"/>
      <c r="C3660" s="260"/>
      <c r="E3660" s="239" t="s">
        <v>6156</v>
      </c>
      <c r="F3660" s="239"/>
      <c r="G3660" s="240">
        <v>67926.080000000002</v>
      </c>
      <c r="M3660" s="261" t="s">
        <v>15266</v>
      </c>
      <c r="N3660" s="262">
        <v>65532.18</v>
      </c>
      <c r="P3660" s="243" t="s">
        <v>20043</v>
      </c>
      <c r="Q3660" s="244">
        <v>8738.4500000000007</v>
      </c>
      <c r="R3660" s="104"/>
      <c r="S3660" s="235" t="s">
        <v>34949</v>
      </c>
      <c r="T3660" s="236">
        <v>49875.15</v>
      </c>
      <c r="V3660" s="266" t="s">
        <v>10649</v>
      </c>
      <c r="W3660" s="267">
        <v>7718811.3700000001</v>
      </c>
      <c r="Y3660" s="247" t="s">
        <v>8779</v>
      </c>
      <c r="Z3660" s="248">
        <v>3249</v>
      </c>
    </row>
    <row r="3661" spans="1:26" ht="14.5" x14ac:dyDescent="0.35">
      <c r="E3661" s="239" t="s">
        <v>6157</v>
      </c>
      <c r="F3661" s="239"/>
      <c r="G3661" s="240">
        <v>24171.59</v>
      </c>
      <c r="M3661" s="261" t="s">
        <v>20154</v>
      </c>
      <c r="N3661" s="262">
        <v>41520.57</v>
      </c>
      <c r="P3661" s="243" t="s">
        <v>20044</v>
      </c>
      <c r="Q3661" s="244">
        <v>81981.8</v>
      </c>
      <c r="R3661" s="104"/>
      <c r="S3661" s="235" t="s">
        <v>34950</v>
      </c>
      <c r="T3661" s="236">
        <v>48893.82</v>
      </c>
      <c r="V3661" s="266" t="s">
        <v>10650</v>
      </c>
      <c r="W3661" s="267">
        <v>605915.92000000004</v>
      </c>
      <c r="Y3661" s="247" t="s">
        <v>9016</v>
      </c>
      <c r="Z3661" s="248">
        <v>643</v>
      </c>
    </row>
    <row r="3662" spans="1:26" ht="14.5" x14ac:dyDescent="0.35">
      <c r="E3662" s="239" t="s">
        <v>6160</v>
      </c>
      <c r="F3662" s="239"/>
      <c r="G3662" s="240">
        <v>25881</v>
      </c>
      <c r="M3662" s="261" t="s">
        <v>20155</v>
      </c>
      <c r="N3662" s="262">
        <v>6577.42</v>
      </c>
      <c r="P3662" s="243" t="s">
        <v>20045</v>
      </c>
      <c r="Q3662" s="244">
        <v>1704.7</v>
      </c>
      <c r="R3662" s="104"/>
      <c r="S3662" s="235" t="s">
        <v>34951</v>
      </c>
      <c r="T3662" s="236">
        <v>600480.31999999995</v>
      </c>
      <c r="V3662" s="266" t="s">
        <v>10651</v>
      </c>
      <c r="W3662" s="267">
        <v>2802455.58</v>
      </c>
      <c r="Y3662" s="247" t="s">
        <v>9299</v>
      </c>
      <c r="Z3662" s="248">
        <v>11459.65</v>
      </c>
    </row>
    <row r="3663" spans="1:26" ht="14.5" x14ac:dyDescent="0.35">
      <c r="E3663" s="239" t="s">
        <v>6179</v>
      </c>
      <c r="F3663" s="239"/>
      <c r="G3663" s="240">
        <v>129772.67</v>
      </c>
      <c r="M3663" s="261" t="s">
        <v>20157</v>
      </c>
      <c r="N3663" s="262">
        <v>528355.51</v>
      </c>
      <c r="P3663" s="243" t="s">
        <v>20046</v>
      </c>
      <c r="Q3663" s="244">
        <v>70120</v>
      </c>
      <c r="R3663" s="104"/>
      <c r="S3663" s="235" t="s">
        <v>34952</v>
      </c>
      <c r="T3663" s="236">
        <v>4990632.9800000004</v>
      </c>
      <c r="V3663" s="266" t="s">
        <v>10652</v>
      </c>
      <c r="W3663" s="267">
        <v>2366281.9700000002</v>
      </c>
      <c r="Y3663" s="247" t="s">
        <v>9974</v>
      </c>
      <c r="Z3663" s="248">
        <v>11666</v>
      </c>
    </row>
    <row r="3664" spans="1:26" ht="14.5" x14ac:dyDescent="0.35">
      <c r="E3664" s="239" t="s">
        <v>6167</v>
      </c>
      <c r="F3664" s="239"/>
      <c r="G3664" s="240">
        <v>949.99</v>
      </c>
      <c r="M3664" s="261" t="s">
        <v>20158</v>
      </c>
      <c r="N3664" s="262">
        <v>98647.48</v>
      </c>
      <c r="P3664" s="243" t="s">
        <v>20047</v>
      </c>
      <c r="Q3664" s="244">
        <v>18800</v>
      </c>
      <c r="R3664" s="104"/>
      <c r="S3664" s="235" t="s">
        <v>34953</v>
      </c>
      <c r="T3664" s="236">
        <v>2935063.32</v>
      </c>
      <c r="V3664" s="266" t="s">
        <v>10653</v>
      </c>
      <c r="W3664" s="267">
        <v>13438910.960000001</v>
      </c>
      <c r="Y3664" s="247" t="s">
        <v>10336</v>
      </c>
      <c r="Z3664" s="248">
        <v>27251</v>
      </c>
    </row>
    <row r="3665" spans="5:26" ht="14.5" x14ac:dyDescent="0.35">
      <c r="E3665" s="239" t="s">
        <v>6169</v>
      </c>
      <c r="F3665" s="239"/>
      <c r="G3665" s="240">
        <v>172309.84</v>
      </c>
      <c r="M3665" s="261" t="s">
        <v>20161</v>
      </c>
      <c r="N3665" s="262">
        <v>7392.08</v>
      </c>
      <c r="P3665" s="243" t="s">
        <v>20048</v>
      </c>
      <c r="Q3665" s="244">
        <v>2369000</v>
      </c>
      <c r="R3665" s="104"/>
      <c r="S3665" s="235" t="s">
        <v>34954</v>
      </c>
      <c r="T3665" s="236">
        <v>442801.87</v>
      </c>
      <c r="V3665" s="266" t="s">
        <v>10654</v>
      </c>
      <c r="W3665" s="267">
        <v>606626.74</v>
      </c>
      <c r="Y3665" s="247" t="s">
        <v>12237</v>
      </c>
      <c r="Z3665" s="248">
        <v>2507.15</v>
      </c>
    </row>
    <row r="3666" spans="5:26" ht="14.5" x14ac:dyDescent="0.35">
      <c r="E3666" s="239" t="s">
        <v>6171</v>
      </c>
      <c r="F3666" s="239"/>
      <c r="G3666" s="240">
        <v>65774.45</v>
      </c>
      <c r="M3666" s="261" t="s">
        <v>20162</v>
      </c>
      <c r="N3666" s="262">
        <v>352675.61</v>
      </c>
      <c r="P3666" s="243" t="s">
        <v>20049</v>
      </c>
      <c r="Q3666" s="244">
        <v>3547.8</v>
      </c>
      <c r="R3666" s="104"/>
      <c r="S3666" s="235" t="s">
        <v>34955</v>
      </c>
      <c r="T3666" s="236">
        <v>101549.05</v>
      </c>
      <c r="V3666" s="266" t="s">
        <v>10655</v>
      </c>
      <c r="W3666" s="267">
        <v>8283727.3499999996</v>
      </c>
      <c r="Y3666" s="247" t="s">
        <v>12738</v>
      </c>
      <c r="Z3666" s="248">
        <v>15575</v>
      </c>
    </row>
    <row r="3667" spans="5:26" ht="14.5" x14ac:dyDescent="0.35">
      <c r="E3667" s="239" t="s">
        <v>6172</v>
      </c>
      <c r="F3667" s="239"/>
      <c r="G3667" s="240">
        <v>48583.03</v>
      </c>
      <c r="M3667" s="261" t="s">
        <v>41766</v>
      </c>
      <c r="N3667" s="262">
        <v>300.83999999999997</v>
      </c>
      <c r="P3667" s="243" t="s">
        <v>20050</v>
      </c>
      <c r="Q3667" s="244">
        <v>213810.64</v>
      </c>
      <c r="R3667" s="104"/>
      <c r="S3667" s="235" t="s">
        <v>34956</v>
      </c>
      <c r="T3667" s="236">
        <v>487853.81</v>
      </c>
      <c r="V3667" s="266" t="s">
        <v>10656</v>
      </c>
      <c r="W3667" s="267">
        <v>4993200.01</v>
      </c>
      <c r="Y3667" s="247" t="s">
        <v>10882</v>
      </c>
      <c r="Z3667" s="248">
        <v>105550.17</v>
      </c>
    </row>
    <row r="3668" spans="5:26" ht="14.5" x14ac:dyDescent="0.35">
      <c r="E3668" s="239" t="s">
        <v>6175</v>
      </c>
      <c r="F3668" s="239"/>
      <c r="G3668" s="240">
        <v>17881.98</v>
      </c>
      <c r="M3668" s="261" t="s">
        <v>38098</v>
      </c>
      <c r="N3668" s="262">
        <v>14353</v>
      </c>
      <c r="P3668" s="243" t="s">
        <v>20051</v>
      </c>
      <c r="Q3668" s="244">
        <v>15452.5</v>
      </c>
      <c r="R3668" s="104"/>
      <c r="S3668" s="235" t="s">
        <v>34957</v>
      </c>
      <c r="T3668" s="236">
        <v>3361.43</v>
      </c>
      <c r="V3668" s="266" t="s">
        <v>10657</v>
      </c>
      <c r="W3668" s="267">
        <v>219668.03</v>
      </c>
      <c r="Y3668" s="247" t="s">
        <v>7695</v>
      </c>
      <c r="Z3668" s="248">
        <v>19429</v>
      </c>
    </row>
    <row r="3669" spans="5:26" ht="14.5" x14ac:dyDescent="0.35">
      <c r="E3669" s="239" t="s">
        <v>6180</v>
      </c>
      <c r="F3669" s="239"/>
      <c r="G3669" s="240">
        <v>26055.67</v>
      </c>
      <c r="M3669" s="261" t="s">
        <v>35245</v>
      </c>
      <c r="N3669" s="262">
        <v>70949.14</v>
      </c>
      <c r="P3669" s="243" t="s">
        <v>20052</v>
      </c>
      <c r="Q3669" s="244">
        <v>125</v>
      </c>
      <c r="R3669" s="104"/>
      <c r="S3669" s="235" t="s">
        <v>34958</v>
      </c>
      <c r="T3669" s="236">
        <v>578030.27</v>
      </c>
      <c r="V3669" s="266" t="s">
        <v>10658</v>
      </c>
      <c r="W3669" s="267">
        <v>1053261.44</v>
      </c>
      <c r="Y3669" s="247" t="s">
        <v>8091</v>
      </c>
      <c r="Z3669" s="248">
        <v>42292</v>
      </c>
    </row>
    <row r="3670" spans="5:26" ht="14.5" x14ac:dyDescent="0.35">
      <c r="E3670" s="239" t="s">
        <v>6178</v>
      </c>
      <c r="F3670" s="239"/>
      <c r="G3670" s="240">
        <v>91682.32</v>
      </c>
      <c r="M3670" s="261" t="s">
        <v>35246</v>
      </c>
      <c r="N3670" s="262">
        <v>22479.18</v>
      </c>
      <c r="P3670" s="243" t="s">
        <v>20053</v>
      </c>
      <c r="Q3670" s="244">
        <v>40147.39</v>
      </c>
      <c r="R3670" s="104"/>
      <c r="S3670" s="235" t="s">
        <v>34959</v>
      </c>
      <c r="T3670" s="236">
        <v>1307474.9099999999</v>
      </c>
      <c r="V3670" s="266" t="s">
        <v>10659</v>
      </c>
      <c r="W3670" s="267">
        <v>16987468.329999998</v>
      </c>
      <c r="Y3670" s="247" t="s">
        <v>8378</v>
      </c>
      <c r="Z3670" s="248">
        <v>31858</v>
      </c>
    </row>
    <row r="3671" spans="5:26" ht="14.5" x14ac:dyDescent="0.35">
      <c r="E3671" s="239" t="s">
        <v>6182</v>
      </c>
      <c r="F3671" s="239"/>
      <c r="G3671" s="240">
        <v>1796.29</v>
      </c>
      <c r="M3671" s="261" t="s">
        <v>35247</v>
      </c>
      <c r="N3671" s="262">
        <v>29854.38</v>
      </c>
      <c r="P3671" s="243" t="s">
        <v>20054</v>
      </c>
      <c r="Q3671" s="244">
        <v>15936.36</v>
      </c>
      <c r="R3671" s="104"/>
      <c r="S3671" s="235" t="s">
        <v>34960</v>
      </c>
      <c r="T3671" s="236">
        <v>22.56</v>
      </c>
      <c r="V3671" s="266" t="s">
        <v>10660</v>
      </c>
      <c r="W3671" s="267">
        <v>76649303.099999994</v>
      </c>
      <c r="Y3671" s="247" t="s">
        <v>8780</v>
      </c>
      <c r="Z3671" s="248">
        <v>5309</v>
      </c>
    </row>
    <row r="3672" spans="5:26" ht="14.5" x14ac:dyDescent="0.35">
      <c r="E3672" s="239" t="s">
        <v>6184</v>
      </c>
      <c r="F3672" s="239"/>
      <c r="G3672" s="240">
        <v>50003.43</v>
      </c>
      <c r="M3672" s="261" t="s">
        <v>38099</v>
      </c>
      <c r="N3672" s="262">
        <v>73600</v>
      </c>
      <c r="P3672" s="243" t="s">
        <v>20055</v>
      </c>
      <c r="Q3672" s="244">
        <v>47852.56</v>
      </c>
      <c r="R3672" s="104"/>
      <c r="S3672" s="235" t="s">
        <v>34961</v>
      </c>
      <c r="T3672" s="236">
        <v>747835.71</v>
      </c>
      <c r="V3672" s="266" t="s">
        <v>10661</v>
      </c>
      <c r="W3672" s="267">
        <v>409855.45</v>
      </c>
      <c r="Y3672" s="247" t="s">
        <v>9975</v>
      </c>
      <c r="Z3672" s="248">
        <v>34901</v>
      </c>
    </row>
    <row r="3673" spans="5:26" ht="14.5" x14ac:dyDescent="0.35">
      <c r="E3673" s="239" t="s">
        <v>6186</v>
      </c>
      <c r="F3673" s="239"/>
      <c r="G3673" s="240">
        <v>2833810.79</v>
      </c>
      <c r="M3673" s="261" t="s">
        <v>35248</v>
      </c>
      <c r="N3673" s="262">
        <v>15061.83</v>
      </c>
      <c r="P3673" s="243" t="s">
        <v>20056</v>
      </c>
      <c r="Q3673" s="244">
        <v>2763.22</v>
      </c>
      <c r="R3673" s="104"/>
      <c r="S3673" s="235" t="s">
        <v>34962</v>
      </c>
      <c r="T3673" s="236">
        <v>5702508.7300000004</v>
      </c>
      <c r="V3673" s="266" t="s">
        <v>10662</v>
      </c>
      <c r="W3673" s="267">
        <v>729793.44</v>
      </c>
      <c r="Y3673" s="247" t="s">
        <v>10337</v>
      </c>
      <c r="Z3673" s="248">
        <v>74276</v>
      </c>
    </row>
    <row r="3674" spans="5:26" ht="14.5" x14ac:dyDescent="0.35">
      <c r="E3674" s="239" t="s">
        <v>6188</v>
      </c>
      <c r="F3674" s="239"/>
      <c r="G3674" s="240">
        <v>3641.45</v>
      </c>
      <c r="M3674" s="261" t="s">
        <v>38100</v>
      </c>
      <c r="N3674" s="262">
        <v>15208.52</v>
      </c>
      <c r="P3674" s="243" t="s">
        <v>15247</v>
      </c>
      <c r="Q3674" s="244">
        <v>50684.32</v>
      </c>
      <c r="R3674" s="104"/>
      <c r="S3674" s="235" t="s">
        <v>34963</v>
      </c>
      <c r="T3674" s="236">
        <v>210205.21</v>
      </c>
      <c r="V3674" s="266" t="s">
        <v>10663</v>
      </c>
      <c r="W3674" s="267">
        <v>4476785.5599999996</v>
      </c>
      <c r="Y3674" s="247" t="s">
        <v>13414</v>
      </c>
      <c r="Z3674" s="248">
        <v>89845.72</v>
      </c>
    </row>
    <row r="3675" spans="5:26" ht="14.5" x14ac:dyDescent="0.35">
      <c r="E3675" s="239" t="s">
        <v>6189</v>
      </c>
      <c r="F3675" s="239"/>
      <c r="G3675" s="240">
        <v>13256.81</v>
      </c>
      <c r="M3675" s="261" t="s">
        <v>41767</v>
      </c>
      <c r="N3675" s="262">
        <v>7814.15</v>
      </c>
      <c r="P3675" s="243" t="s">
        <v>20057</v>
      </c>
      <c r="Q3675" s="244">
        <v>75184.88</v>
      </c>
      <c r="R3675" s="104"/>
      <c r="S3675" s="235" t="s">
        <v>34964</v>
      </c>
      <c r="T3675" s="236">
        <v>744683.22</v>
      </c>
      <c r="V3675" s="266" t="s">
        <v>10664</v>
      </c>
      <c r="W3675" s="267">
        <v>37654.800000000003</v>
      </c>
      <c r="Y3675" s="247" t="s">
        <v>10883</v>
      </c>
      <c r="Z3675" s="248">
        <v>297910.71999999997</v>
      </c>
    </row>
    <row r="3676" spans="5:26" ht="14.5" x14ac:dyDescent="0.35">
      <c r="E3676" s="239" t="s">
        <v>6194</v>
      </c>
      <c r="F3676" s="239"/>
      <c r="G3676" s="240">
        <v>90860.18</v>
      </c>
      <c r="M3676" s="261" t="s">
        <v>35249</v>
      </c>
      <c r="N3676" s="262">
        <v>12672.5</v>
      </c>
      <c r="P3676" s="243" t="s">
        <v>20058</v>
      </c>
      <c r="Q3676" s="244">
        <v>3075.76</v>
      </c>
      <c r="R3676" s="104"/>
      <c r="S3676" s="235" t="s">
        <v>34965</v>
      </c>
      <c r="T3676" s="236">
        <v>1460.36</v>
      </c>
      <c r="V3676" s="266" t="s">
        <v>10665</v>
      </c>
      <c r="W3676" s="267">
        <v>4936443.76</v>
      </c>
      <c r="Y3676" s="247" t="s">
        <v>7696</v>
      </c>
      <c r="Z3676" s="248">
        <v>2500</v>
      </c>
    </row>
    <row r="3677" spans="5:26" ht="14.5" x14ac:dyDescent="0.35">
      <c r="E3677" s="239" t="s">
        <v>6195</v>
      </c>
      <c r="F3677" s="239"/>
      <c r="G3677" s="240">
        <v>13180</v>
      </c>
      <c r="M3677" s="261" t="s">
        <v>35250</v>
      </c>
      <c r="N3677" s="262">
        <v>552.77</v>
      </c>
      <c r="P3677" s="243" t="s">
        <v>20059</v>
      </c>
      <c r="Q3677" s="244">
        <v>331615.44</v>
      </c>
      <c r="R3677" s="104"/>
      <c r="S3677" s="235" t="s">
        <v>34966</v>
      </c>
      <c r="T3677" s="236">
        <v>367123.39</v>
      </c>
      <c r="V3677" s="266" t="s">
        <v>10666</v>
      </c>
      <c r="W3677" s="267">
        <v>25676015.109999999</v>
      </c>
      <c r="Y3677" s="247" t="s">
        <v>8092</v>
      </c>
      <c r="Z3677" s="248">
        <v>46797.64</v>
      </c>
    </row>
    <row r="3678" spans="5:26" ht="14.5" x14ac:dyDescent="0.35">
      <c r="E3678" s="239" t="s">
        <v>6199</v>
      </c>
      <c r="F3678" s="239"/>
      <c r="G3678" s="240">
        <v>1379251.42</v>
      </c>
      <c r="M3678" s="261" t="s">
        <v>20163</v>
      </c>
      <c r="N3678" s="262">
        <v>64297.53</v>
      </c>
      <c r="P3678" s="243" t="s">
        <v>20060</v>
      </c>
      <c r="Q3678" s="244">
        <v>876965.12</v>
      </c>
      <c r="R3678" s="104"/>
      <c r="S3678" s="235" t="s">
        <v>34967</v>
      </c>
      <c r="T3678" s="236">
        <v>239630.73</v>
      </c>
      <c r="V3678" s="266" t="s">
        <v>10667</v>
      </c>
      <c r="W3678" s="267">
        <v>6939005.5499999998</v>
      </c>
      <c r="Y3678" s="247" t="s">
        <v>8379</v>
      </c>
      <c r="Z3678" s="248">
        <v>23238</v>
      </c>
    </row>
    <row r="3679" spans="5:26" ht="14.5" x14ac:dyDescent="0.35">
      <c r="E3679" s="239" t="s">
        <v>6200</v>
      </c>
      <c r="F3679" s="239"/>
      <c r="G3679" s="240">
        <v>9937.57</v>
      </c>
      <c r="M3679" s="261" t="s">
        <v>50069</v>
      </c>
      <c r="N3679" s="262">
        <v>3033.9</v>
      </c>
      <c r="P3679" s="243" t="s">
        <v>20061</v>
      </c>
      <c r="Q3679" s="244">
        <v>120965.5</v>
      </c>
      <c r="R3679" s="104"/>
      <c r="S3679" s="235" t="s">
        <v>34968</v>
      </c>
      <c r="T3679" s="236">
        <v>161876.01</v>
      </c>
      <c r="V3679" s="266" t="s">
        <v>10668</v>
      </c>
      <c r="W3679" s="267">
        <v>4948177.1399999997</v>
      </c>
      <c r="Y3679" s="247" t="s">
        <v>8781</v>
      </c>
      <c r="Z3679" s="248">
        <v>4772</v>
      </c>
    </row>
    <row r="3680" spans="5:26" ht="14.5" x14ac:dyDescent="0.35">
      <c r="E3680" s="239" t="s">
        <v>6201</v>
      </c>
      <c r="F3680" s="239"/>
      <c r="G3680" s="240">
        <v>661852.71</v>
      </c>
      <c r="M3680" s="261" t="s">
        <v>35251</v>
      </c>
      <c r="N3680" s="262">
        <v>808668.29</v>
      </c>
      <c r="P3680" s="243" t="s">
        <v>20062</v>
      </c>
      <c r="Q3680" s="244">
        <v>23986.799999999999</v>
      </c>
      <c r="R3680" s="104"/>
      <c r="S3680" s="235" t="s">
        <v>34969</v>
      </c>
      <c r="T3680" s="236">
        <v>6662968.3300000001</v>
      </c>
      <c r="V3680" s="266" t="s">
        <v>10669</v>
      </c>
      <c r="W3680" s="267">
        <v>1161639.3799999999</v>
      </c>
      <c r="Y3680" s="247" t="s">
        <v>9017</v>
      </c>
      <c r="Z3680" s="248">
        <v>7652</v>
      </c>
    </row>
    <row r="3681" spans="5:26" ht="14.5" x14ac:dyDescent="0.35">
      <c r="E3681" s="239" t="s">
        <v>6204</v>
      </c>
      <c r="F3681" s="239"/>
      <c r="G3681" s="240">
        <v>349345.1</v>
      </c>
      <c r="M3681" s="261" t="s">
        <v>52046</v>
      </c>
      <c r="N3681" s="262">
        <v>16.12</v>
      </c>
      <c r="P3681" s="243" t="s">
        <v>20063</v>
      </c>
      <c r="Q3681" s="244">
        <v>8595.2900000000009</v>
      </c>
      <c r="R3681" s="104"/>
      <c r="S3681" s="235" t="s">
        <v>34970</v>
      </c>
      <c r="T3681" s="236">
        <v>1019407.84</v>
      </c>
      <c r="V3681" s="266" t="s">
        <v>10670</v>
      </c>
      <c r="W3681" s="267">
        <v>466253.39</v>
      </c>
      <c r="Y3681" s="247" t="s">
        <v>9300</v>
      </c>
      <c r="Z3681" s="248">
        <v>12417</v>
      </c>
    </row>
    <row r="3682" spans="5:26" ht="14.5" x14ac:dyDescent="0.35">
      <c r="E3682" s="239" t="s">
        <v>6205</v>
      </c>
      <c r="F3682" s="239"/>
      <c r="G3682" s="240">
        <v>864709.33</v>
      </c>
      <c r="M3682" s="261" t="s">
        <v>56122</v>
      </c>
      <c r="N3682" s="262">
        <v>31737</v>
      </c>
      <c r="P3682" s="243" t="s">
        <v>20064</v>
      </c>
      <c r="Q3682" s="244">
        <v>242607.75</v>
      </c>
      <c r="R3682" s="104"/>
      <c r="S3682" s="235" t="s">
        <v>34971</v>
      </c>
      <c r="T3682" s="236">
        <v>517227.79</v>
      </c>
      <c r="V3682" s="266" t="s">
        <v>10671</v>
      </c>
      <c r="W3682" s="267">
        <v>5801939.29</v>
      </c>
      <c r="Y3682" s="247" t="s">
        <v>9976</v>
      </c>
      <c r="Z3682" s="248">
        <v>10285.82</v>
      </c>
    </row>
    <row r="3683" spans="5:26" ht="14.5" x14ac:dyDescent="0.35">
      <c r="E3683" s="239" t="s">
        <v>6207</v>
      </c>
      <c r="F3683" s="239"/>
      <c r="G3683" s="240">
        <v>293745.83</v>
      </c>
      <c r="M3683" s="261" t="s">
        <v>56123</v>
      </c>
      <c r="N3683" s="262">
        <v>1818.7</v>
      </c>
      <c r="P3683" s="243" t="s">
        <v>20065</v>
      </c>
      <c r="Q3683" s="244">
        <v>7948.02</v>
      </c>
      <c r="R3683" s="104"/>
      <c r="S3683" s="235" t="s">
        <v>34972</v>
      </c>
      <c r="T3683" s="236">
        <v>618.5</v>
      </c>
      <c r="V3683" s="266" t="s">
        <v>10672</v>
      </c>
      <c r="W3683" s="267">
        <v>11105944.59</v>
      </c>
      <c r="Y3683" s="247" t="s">
        <v>10281</v>
      </c>
      <c r="Z3683" s="248">
        <v>29705</v>
      </c>
    </row>
    <row r="3684" spans="5:26" ht="14.5" x14ac:dyDescent="0.35">
      <c r="E3684" s="239" t="s">
        <v>6209</v>
      </c>
      <c r="F3684" s="239"/>
      <c r="G3684" s="240">
        <v>1831.83</v>
      </c>
      <c r="M3684" s="261" t="s">
        <v>52047</v>
      </c>
      <c r="N3684" s="262">
        <v>3.09</v>
      </c>
      <c r="P3684" s="243" t="s">
        <v>20066</v>
      </c>
      <c r="Q3684" s="244">
        <v>25819.91</v>
      </c>
      <c r="R3684" s="104"/>
      <c r="S3684" s="235" t="s">
        <v>34973</v>
      </c>
      <c r="T3684" s="236">
        <v>36687.08</v>
      </c>
      <c r="V3684" s="266" t="s">
        <v>10673</v>
      </c>
      <c r="W3684" s="267">
        <v>55795630.259999998</v>
      </c>
      <c r="Y3684" s="247" t="s">
        <v>10338</v>
      </c>
      <c r="Z3684" s="248">
        <v>24585</v>
      </c>
    </row>
    <row r="3685" spans="5:26" ht="14.5" x14ac:dyDescent="0.35">
      <c r="E3685" s="239" t="s">
        <v>6210</v>
      </c>
      <c r="F3685" s="239"/>
      <c r="G3685" s="240">
        <v>417320.6</v>
      </c>
      <c r="M3685" s="261" t="s">
        <v>35252</v>
      </c>
      <c r="N3685" s="262">
        <v>63711.89</v>
      </c>
      <c r="P3685" s="243" t="s">
        <v>20067</v>
      </c>
      <c r="Q3685" s="244">
        <v>62242.06</v>
      </c>
      <c r="R3685" s="104"/>
      <c r="S3685" s="235" t="s">
        <v>34974</v>
      </c>
      <c r="T3685" s="236">
        <v>374.63</v>
      </c>
      <c r="V3685" s="266" t="s">
        <v>10674</v>
      </c>
      <c r="W3685" s="267">
        <v>1257270.44</v>
      </c>
      <c r="Y3685" s="247" t="s">
        <v>10433</v>
      </c>
      <c r="Z3685" s="248">
        <v>8569</v>
      </c>
    </row>
    <row r="3686" spans="5:26" ht="14.5" x14ac:dyDescent="0.35">
      <c r="E3686" s="239" t="s">
        <v>6211</v>
      </c>
      <c r="F3686" s="239"/>
      <c r="G3686" s="240">
        <v>36926.93</v>
      </c>
      <c r="M3686" s="261" t="s">
        <v>35253</v>
      </c>
      <c r="N3686" s="262">
        <v>183698.45</v>
      </c>
      <c r="P3686" s="243" t="s">
        <v>20068</v>
      </c>
      <c r="Q3686" s="244">
        <v>8930</v>
      </c>
      <c r="R3686" s="104"/>
      <c r="S3686" s="235" t="s">
        <v>34975</v>
      </c>
      <c r="T3686" s="236">
        <v>432910.32</v>
      </c>
      <c r="V3686" s="266" t="s">
        <v>10675</v>
      </c>
      <c r="W3686" s="267">
        <v>1424219.51</v>
      </c>
      <c r="Y3686" s="247" t="s">
        <v>12527</v>
      </c>
      <c r="Z3686" s="248">
        <v>4271</v>
      </c>
    </row>
    <row r="3687" spans="5:26" ht="14.5" x14ac:dyDescent="0.35">
      <c r="E3687" s="239" t="s">
        <v>6212</v>
      </c>
      <c r="F3687" s="239"/>
      <c r="G3687" s="240">
        <v>12860.49</v>
      </c>
      <c r="M3687" s="261" t="s">
        <v>36752</v>
      </c>
      <c r="N3687" s="262">
        <v>74299.13</v>
      </c>
      <c r="P3687" s="243" t="s">
        <v>20069</v>
      </c>
      <c r="Q3687" s="244">
        <v>12130</v>
      </c>
      <c r="R3687" s="104"/>
      <c r="S3687" s="235" t="s">
        <v>34976</v>
      </c>
      <c r="T3687" s="236">
        <v>8855820.3900000006</v>
      </c>
      <c r="V3687" s="266" t="s">
        <v>10676</v>
      </c>
      <c r="W3687" s="267">
        <v>835740.02</v>
      </c>
      <c r="Y3687" s="247" t="s">
        <v>10553</v>
      </c>
      <c r="Z3687" s="248">
        <v>16078.81</v>
      </c>
    </row>
    <row r="3688" spans="5:26" ht="14.5" x14ac:dyDescent="0.35">
      <c r="E3688" s="239" t="s">
        <v>6214</v>
      </c>
      <c r="F3688" s="239"/>
      <c r="G3688" s="240">
        <v>295592.65999999997</v>
      </c>
      <c r="M3688" s="261" t="s">
        <v>45118</v>
      </c>
      <c r="N3688" s="262">
        <v>398.43</v>
      </c>
      <c r="P3688" s="243" t="s">
        <v>15248</v>
      </c>
      <c r="Q3688" s="244">
        <v>94572.3</v>
      </c>
      <c r="R3688" s="104"/>
      <c r="S3688" s="235" t="s">
        <v>34977</v>
      </c>
      <c r="T3688" s="236">
        <v>135.09</v>
      </c>
      <c r="V3688" s="266" t="s">
        <v>10677</v>
      </c>
      <c r="W3688" s="267">
        <v>493042.31</v>
      </c>
      <c r="Y3688" s="247" t="s">
        <v>10598</v>
      </c>
      <c r="Z3688" s="248">
        <v>9158.1200000000008</v>
      </c>
    </row>
    <row r="3689" spans="5:26" ht="14.5" x14ac:dyDescent="0.35">
      <c r="E3689" s="239" t="s">
        <v>6217</v>
      </c>
      <c r="F3689" s="239"/>
      <c r="G3689" s="240">
        <v>355408.51</v>
      </c>
      <c r="M3689" s="261" t="s">
        <v>20165</v>
      </c>
      <c r="N3689" s="262">
        <v>5898.62</v>
      </c>
      <c r="P3689" s="243" t="s">
        <v>20070</v>
      </c>
      <c r="Q3689" s="244">
        <v>8738.4500000000007</v>
      </c>
      <c r="R3689" s="104"/>
      <c r="S3689" s="235" t="s">
        <v>34978</v>
      </c>
      <c r="T3689" s="236">
        <v>12117148.050000001</v>
      </c>
      <c r="V3689" s="266" t="s">
        <v>10678</v>
      </c>
      <c r="W3689" s="267">
        <v>637852.21</v>
      </c>
      <c r="Y3689" s="247" t="s">
        <v>10884</v>
      </c>
      <c r="Z3689" s="248">
        <v>200029.39</v>
      </c>
    </row>
    <row r="3690" spans="5:26" ht="14.5" x14ac:dyDescent="0.35">
      <c r="E3690" s="239" t="s">
        <v>6220</v>
      </c>
      <c r="F3690" s="239"/>
      <c r="G3690" s="240">
        <v>985028.25</v>
      </c>
      <c r="M3690" s="261" t="s">
        <v>20166</v>
      </c>
      <c r="N3690" s="262">
        <v>555146.64</v>
      </c>
      <c r="P3690" s="243" t="s">
        <v>20071</v>
      </c>
      <c r="Q3690" s="244">
        <v>85314.12</v>
      </c>
      <c r="R3690" s="104"/>
      <c r="S3690" s="235" t="s">
        <v>16515</v>
      </c>
      <c r="T3690" s="236">
        <v>15192.1</v>
      </c>
      <c r="V3690" s="266" t="s">
        <v>10679</v>
      </c>
      <c r="W3690" s="267">
        <v>495142.27</v>
      </c>
      <c r="Y3690" s="247" t="s">
        <v>11454</v>
      </c>
      <c r="Z3690" s="248">
        <v>2045</v>
      </c>
    </row>
    <row r="3691" spans="5:26" ht="14.5" x14ac:dyDescent="0.35">
      <c r="E3691" s="239" t="s">
        <v>6219</v>
      </c>
      <c r="F3691" s="239"/>
      <c r="G3691" s="240">
        <v>27408.42</v>
      </c>
      <c r="M3691" s="261" t="s">
        <v>20167</v>
      </c>
      <c r="N3691" s="262">
        <v>42919.85</v>
      </c>
      <c r="P3691" s="243" t="s">
        <v>20072</v>
      </c>
      <c r="Q3691" s="244">
        <v>1861.43</v>
      </c>
      <c r="R3691" s="104"/>
      <c r="S3691" s="235" t="s">
        <v>16516</v>
      </c>
      <c r="T3691" s="236">
        <v>58307.89</v>
      </c>
      <c r="V3691" s="266" t="s">
        <v>10680</v>
      </c>
      <c r="W3691" s="267">
        <v>561711.01</v>
      </c>
      <c r="Y3691" s="247" t="s">
        <v>8093</v>
      </c>
      <c r="Z3691" s="248">
        <v>1084</v>
      </c>
    </row>
    <row r="3692" spans="5:26" ht="14.5" x14ac:dyDescent="0.35">
      <c r="E3692" s="239" t="s">
        <v>6221</v>
      </c>
      <c r="F3692" s="239"/>
      <c r="G3692" s="240">
        <v>2239513.5</v>
      </c>
      <c r="M3692" s="261" t="s">
        <v>20168</v>
      </c>
      <c r="N3692" s="262">
        <v>36967.32</v>
      </c>
      <c r="P3692" s="243" t="s">
        <v>15249</v>
      </c>
      <c r="Q3692" s="244">
        <v>70120</v>
      </c>
      <c r="R3692" s="104"/>
      <c r="S3692" s="235" t="s">
        <v>36338</v>
      </c>
      <c r="T3692" s="236">
        <v>97.72</v>
      </c>
      <c r="V3692" s="266" t="s">
        <v>10681</v>
      </c>
      <c r="W3692" s="267">
        <v>548042.87</v>
      </c>
      <c r="Y3692" s="247" t="s">
        <v>8380</v>
      </c>
      <c r="Z3692" s="248">
        <v>5328.9</v>
      </c>
    </row>
    <row r="3693" spans="5:26" ht="14.5" x14ac:dyDescent="0.35">
      <c r="E3693" s="239" t="s">
        <v>6222</v>
      </c>
      <c r="F3693" s="239"/>
      <c r="G3693" s="240">
        <v>4185354.45</v>
      </c>
      <c r="M3693" s="261" t="s">
        <v>45119</v>
      </c>
      <c r="N3693" s="262">
        <v>251.57</v>
      </c>
      <c r="P3693" s="243" t="s">
        <v>15251</v>
      </c>
      <c r="Q3693" s="244">
        <v>26178.04</v>
      </c>
      <c r="R3693" s="104"/>
      <c r="S3693" s="235" t="s">
        <v>16517</v>
      </c>
      <c r="T3693" s="236">
        <v>20192</v>
      </c>
      <c r="V3693" s="266" t="s">
        <v>10682</v>
      </c>
      <c r="W3693" s="267">
        <v>415984.03</v>
      </c>
      <c r="Y3693" s="247" t="s">
        <v>8782</v>
      </c>
      <c r="Z3693" s="248">
        <v>1806</v>
      </c>
    </row>
    <row r="3694" spans="5:26" ht="14.5" x14ac:dyDescent="0.35">
      <c r="E3694" s="239" t="s">
        <v>6226</v>
      </c>
      <c r="F3694" s="239"/>
      <c r="G3694" s="240">
        <v>1166103.83</v>
      </c>
      <c r="M3694" s="261" t="s">
        <v>43016</v>
      </c>
      <c r="N3694" s="262">
        <v>53665.67</v>
      </c>
      <c r="P3694" s="243" t="s">
        <v>20073</v>
      </c>
      <c r="Q3694" s="244">
        <v>2369000</v>
      </c>
      <c r="R3694" s="104"/>
      <c r="S3694" s="235" t="s">
        <v>16518</v>
      </c>
      <c r="T3694" s="236">
        <v>36351.56</v>
      </c>
      <c r="V3694" s="266" t="s">
        <v>10683</v>
      </c>
      <c r="W3694" s="267">
        <v>190841.15</v>
      </c>
      <c r="Y3694" s="247" t="s">
        <v>9018</v>
      </c>
      <c r="Z3694" s="248">
        <v>2964</v>
      </c>
    </row>
    <row r="3695" spans="5:26" ht="14.5" x14ac:dyDescent="0.35">
      <c r="E3695" s="239" t="s">
        <v>6229</v>
      </c>
      <c r="F3695" s="239"/>
      <c r="G3695" s="240">
        <v>635070</v>
      </c>
      <c r="M3695" s="261" t="s">
        <v>38101</v>
      </c>
      <c r="N3695" s="262">
        <v>4676</v>
      </c>
      <c r="P3695" s="243" t="s">
        <v>20074</v>
      </c>
      <c r="Q3695" s="244">
        <v>13792.78</v>
      </c>
      <c r="R3695" s="104"/>
      <c r="S3695" s="235" t="s">
        <v>16519</v>
      </c>
      <c r="T3695" s="236">
        <v>2494.9899999999998</v>
      </c>
      <c r="V3695" s="266" t="s">
        <v>10684</v>
      </c>
      <c r="W3695" s="267">
        <v>115643</v>
      </c>
      <c r="Y3695" s="247" t="s">
        <v>11948</v>
      </c>
      <c r="Z3695" s="248">
        <v>1416.25</v>
      </c>
    </row>
    <row r="3696" spans="5:26" ht="14.5" x14ac:dyDescent="0.35">
      <c r="E3696" s="239" t="s">
        <v>6231</v>
      </c>
      <c r="F3696" s="239"/>
      <c r="G3696" s="240">
        <v>29401.87</v>
      </c>
      <c r="M3696" s="261" t="s">
        <v>50070</v>
      </c>
      <c r="N3696" s="262">
        <v>115.32</v>
      </c>
      <c r="P3696" s="243" t="s">
        <v>20075</v>
      </c>
      <c r="Q3696" s="244">
        <v>737</v>
      </c>
      <c r="R3696" s="104"/>
      <c r="S3696" s="235" t="s">
        <v>16520</v>
      </c>
      <c r="T3696" s="236">
        <v>19431.21</v>
      </c>
      <c r="V3696" s="266" t="s">
        <v>10685</v>
      </c>
      <c r="W3696" s="267">
        <v>298464.11</v>
      </c>
      <c r="Y3696" s="247" t="s">
        <v>9977</v>
      </c>
      <c r="Z3696" s="248">
        <v>5114</v>
      </c>
    </row>
    <row r="3697" spans="5:26" ht="14.5" x14ac:dyDescent="0.35">
      <c r="E3697" s="239" t="s">
        <v>6232</v>
      </c>
      <c r="F3697" s="239"/>
      <c r="G3697" s="240">
        <v>7673.12</v>
      </c>
      <c r="M3697" s="261" t="s">
        <v>50071</v>
      </c>
      <c r="N3697" s="262">
        <v>25009.21</v>
      </c>
      <c r="P3697" s="243" t="s">
        <v>20076</v>
      </c>
      <c r="Q3697" s="244">
        <v>45137.5</v>
      </c>
      <c r="R3697" s="104"/>
      <c r="S3697" s="235" t="s">
        <v>16521</v>
      </c>
      <c r="T3697" s="236">
        <v>2596.81</v>
      </c>
      <c r="V3697" s="266" t="s">
        <v>10686</v>
      </c>
      <c r="W3697" s="267">
        <v>545336.72</v>
      </c>
      <c r="Y3697" s="247" t="s">
        <v>12238</v>
      </c>
      <c r="Z3697" s="248">
        <v>3999</v>
      </c>
    </row>
    <row r="3698" spans="5:26" ht="14.5" x14ac:dyDescent="0.35">
      <c r="E3698" s="239" t="s">
        <v>6234</v>
      </c>
      <c r="F3698" s="239"/>
      <c r="G3698" s="240">
        <v>2069840.71</v>
      </c>
      <c r="M3698" s="261" t="s">
        <v>41768</v>
      </c>
      <c r="N3698" s="262">
        <v>25440.28</v>
      </c>
      <c r="P3698" s="243" t="s">
        <v>20077</v>
      </c>
      <c r="Q3698" s="244">
        <v>10318.69</v>
      </c>
      <c r="R3698" s="104"/>
      <c r="S3698" s="235" t="s">
        <v>16522</v>
      </c>
      <c r="T3698" s="236">
        <v>2337.5</v>
      </c>
      <c r="V3698" s="266" t="s">
        <v>10687</v>
      </c>
      <c r="W3698" s="267">
        <v>259923.97</v>
      </c>
      <c r="Y3698" s="247" t="s">
        <v>10885</v>
      </c>
      <c r="Z3698" s="248">
        <v>23757.15</v>
      </c>
    </row>
    <row r="3699" spans="5:26" ht="14.5" x14ac:dyDescent="0.35">
      <c r="E3699" s="239" t="s">
        <v>6235</v>
      </c>
      <c r="F3699" s="239"/>
      <c r="G3699" s="240">
        <v>240649.23</v>
      </c>
      <c r="M3699" s="261" t="s">
        <v>43017</v>
      </c>
      <c r="N3699" s="262">
        <v>24098.79</v>
      </c>
      <c r="P3699" s="243" t="s">
        <v>15252</v>
      </c>
      <c r="Q3699" s="244">
        <v>348730.95</v>
      </c>
      <c r="R3699" s="104"/>
      <c r="S3699" s="235" t="s">
        <v>16523</v>
      </c>
      <c r="T3699" s="236">
        <v>21757.16</v>
      </c>
      <c r="V3699" s="266" t="s">
        <v>10688</v>
      </c>
      <c r="W3699" s="267">
        <v>9940143.0800000001</v>
      </c>
      <c r="Y3699" s="247" t="s">
        <v>7697</v>
      </c>
      <c r="Z3699" s="248">
        <v>46577</v>
      </c>
    </row>
    <row r="3700" spans="5:26" ht="14.5" x14ac:dyDescent="0.35">
      <c r="E3700" s="239" t="s">
        <v>6236</v>
      </c>
      <c r="F3700" s="239"/>
      <c r="G3700" s="240">
        <v>2624203.56</v>
      </c>
      <c r="M3700" s="261" t="s">
        <v>45120</v>
      </c>
      <c r="N3700" s="262">
        <v>360</v>
      </c>
      <c r="P3700" s="243" t="s">
        <v>15253</v>
      </c>
      <c r="Q3700" s="244">
        <v>154619.26999999999</v>
      </c>
      <c r="R3700" s="104"/>
      <c r="S3700" s="235" t="s">
        <v>16524</v>
      </c>
      <c r="T3700" s="236">
        <v>69004.289999999994</v>
      </c>
      <c r="V3700" s="266" t="s">
        <v>10689</v>
      </c>
      <c r="W3700" s="267">
        <v>1821366.43</v>
      </c>
      <c r="Y3700" s="247" t="s">
        <v>7865</v>
      </c>
      <c r="Z3700" s="248">
        <v>3592</v>
      </c>
    </row>
    <row r="3701" spans="5:26" ht="14.5" x14ac:dyDescent="0.35">
      <c r="E3701" s="239" t="s">
        <v>6237</v>
      </c>
      <c r="F3701" s="239"/>
      <c r="G3701" s="240">
        <v>1093189.1599999999</v>
      </c>
      <c r="M3701" s="261" t="s">
        <v>43018</v>
      </c>
      <c r="N3701" s="262">
        <v>67245.539999999994</v>
      </c>
      <c r="P3701" s="243" t="s">
        <v>15254</v>
      </c>
      <c r="Q3701" s="244">
        <v>25886.38</v>
      </c>
      <c r="R3701" s="104"/>
      <c r="S3701" s="235" t="s">
        <v>16525</v>
      </c>
      <c r="T3701" s="236">
        <v>9500</v>
      </c>
      <c r="V3701" s="266" t="s">
        <v>10690</v>
      </c>
      <c r="W3701" s="267">
        <v>99851243.579999998</v>
      </c>
      <c r="Y3701" s="247" t="s">
        <v>8094</v>
      </c>
      <c r="Z3701" s="248">
        <v>1082</v>
      </c>
    </row>
    <row r="3702" spans="5:26" ht="14.5" x14ac:dyDescent="0.35">
      <c r="E3702" s="239" t="s">
        <v>6239</v>
      </c>
      <c r="F3702" s="239"/>
      <c r="G3702" s="240">
        <v>1189381.33</v>
      </c>
      <c r="M3702" s="261" t="s">
        <v>45121</v>
      </c>
      <c r="N3702" s="262">
        <v>62115.47</v>
      </c>
      <c r="P3702" s="243" t="s">
        <v>20078</v>
      </c>
      <c r="Q3702" s="244">
        <v>644.29999999999995</v>
      </c>
      <c r="R3702" s="104"/>
      <c r="S3702" s="235" t="s">
        <v>16526</v>
      </c>
      <c r="T3702" s="236">
        <v>52875</v>
      </c>
      <c r="V3702" s="266" t="s">
        <v>10691</v>
      </c>
      <c r="W3702" s="267">
        <v>1423708.31</v>
      </c>
      <c r="Y3702" s="247" t="s">
        <v>8381</v>
      </c>
      <c r="Z3702" s="248">
        <v>10818</v>
      </c>
    </row>
    <row r="3703" spans="5:26" ht="14.5" x14ac:dyDescent="0.35">
      <c r="E3703" s="239" t="s">
        <v>6240</v>
      </c>
      <c r="F3703" s="239"/>
      <c r="G3703" s="240">
        <v>891188.04</v>
      </c>
      <c r="M3703" s="261" t="s">
        <v>56124</v>
      </c>
      <c r="N3703" s="262">
        <v>9022</v>
      </c>
      <c r="P3703" s="243" t="s">
        <v>15255</v>
      </c>
      <c r="Q3703" s="244">
        <v>624635.93999999994</v>
      </c>
      <c r="R3703" s="104"/>
      <c r="S3703" s="235" t="s">
        <v>16527</v>
      </c>
      <c r="T3703" s="236">
        <v>16375.57</v>
      </c>
      <c r="V3703" s="266" t="s">
        <v>10692</v>
      </c>
      <c r="W3703" s="267">
        <v>1132974.58</v>
      </c>
      <c r="Y3703" s="247" t="s">
        <v>8783</v>
      </c>
      <c r="Z3703" s="248">
        <v>1803</v>
      </c>
    </row>
    <row r="3704" spans="5:26" ht="14.5" x14ac:dyDescent="0.35">
      <c r="E3704" s="239" t="s">
        <v>6242</v>
      </c>
      <c r="F3704" s="239"/>
      <c r="G3704" s="240">
        <v>85226.7</v>
      </c>
      <c r="M3704" s="261" t="s">
        <v>45122</v>
      </c>
      <c r="N3704" s="262">
        <v>7187375</v>
      </c>
      <c r="P3704" s="243" t="s">
        <v>20079</v>
      </c>
      <c r="Q3704" s="244">
        <v>1495.67</v>
      </c>
      <c r="R3704" s="104"/>
      <c r="S3704" s="235" t="s">
        <v>16528</v>
      </c>
      <c r="T3704" s="236">
        <v>26962.5</v>
      </c>
      <c r="V3704" s="266" t="s">
        <v>10693</v>
      </c>
      <c r="W3704" s="267">
        <v>877569.19</v>
      </c>
      <c r="Y3704" s="247" t="s">
        <v>8842</v>
      </c>
      <c r="Z3704" s="248">
        <v>3805</v>
      </c>
    </row>
    <row r="3705" spans="5:26" ht="14.5" x14ac:dyDescent="0.35">
      <c r="E3705" s="239" t="s">
        <v>6244</v>
      </c>
      <c r="F3705" s="239"/>
      <c r="G3705" s="240">
        <v>36441.19</v>
      </c>
      <c r="M3705" s="261" t="s">
        <v>45123</v>
      </c>
      <c r="N3705" s="262">
        <v>92.93</v>
      </c>
      <c r="P3705" s="243" t="s">
        <v>20080</v>
      </c>
      <c r="Q3705" s="244">
        <v>186.36</v>
      </c>
      <c r="R3705" s="104"/>
      <c r="S3705" s="235" t="s">
        <v>16529</v>
      </c>
      <c r="T3705" s="236">
        <v>22003.75</v>
      </c>
      <c r="V3705" s="266" t="s">
        <v>10694</v>
      </c>
      <c r="W3705" s="267">
        <v>322517.98</v>
      </c>
      <c r="Y3705" s="247" t="s">
        <v>9019</v>
      </c>
      <c r="Z3705" s="248">
        <v>5021</v>
      </c>
    </row>
    <row r="3706" spans="5:26" ht="14.5" x14ac:dyDescent="0.35">
      <c r="E3706" s="239" t="s">
        <v>6248</v>
      </c>
      <c r="F3706" s="239"/>
      <c r="G3706" s="240">
        <v>104803.42</v>
      </c>
      <c r="M3706" s="261" t="s">
        <v>38102</v>
      </c>
      <c r="N3706" s="262">
        <v>558414.61</v>
      </c>
      <c r="P3706" s="243" t="s">
        <v>20081</v>
      </c>
      <c r="Q3706" s="244">
        <v>52286.49</v>
      </c>
      <c r="R3706" s="104"/>
      <c r="S3706" s="235" t="s">
        <v>16530</v>
      </c>
      <c r="T3706" s="236">
        <v>55528.27</v>
      </c>
      <c r="V3706" s="266" t="s">
        <v>10695</v>
      </c>
      <c r="W3706" s="267">
        <v>423395.9</v>
      </c>
      <c r="Y3706" s="247" t="s">
        <v>9096</v>
      </c>
      <c r="Z3706" s="248">
        <v>7548</v>
      </c>
    </row>
    <row r="3707" spans="5:26" ht="14.5" x14ac:dyDescent="0.35">
      <c r="E3707" s="239" t="s">
        <v>6249</v>
      </c>
      <c r="F3707" s="239"/>
      <c r="G3707" s="240">
        <v>2313030.2799999998</v>
      </c>
      <c r="M3707" s="261" t="s">
        <v>41769</v>
      </c>
      <c r="N3707" s="262">
        <v>1374736.75</v>
      </c>
      <c r="P3707" s="243" t="s">
        <v>20082</v>
      </c>
      <c r="Q3707" s="244">
        <v>978816.14</v>
      </c>
      <c r="R3707" s="104"/>
      <c r="S3707" s="235" t="s">
        <v>16531</v>
      </c>
      <c r="T3707" s="236">
        <v>9582.48</v>
      </c>
      <c r="V3707" s="266" t="s">
        <v>10696</v>
      </c>
      <c r="W3707" s="267">
        <v>665716.24</v>
      </c>
      <c r="Y3707" s="247" t="s">
        <v>9681</v>
      </c>
      <c r="Z3707" s="248">
        <v>2000</v>
      </c>
    </row>
    <row r="3708" spans="5:26" ht="14.5" x14ac:dyDescent="0.35">
      <c r="E3708" s="239" t="s">
        <v>6253</v>
      </c>
      <c r="F3708" s="239"/>
      <c r="G3708" s="240">
        <v>30000</v>
      </c>
      <c r="M3708" s="261" t="s">
        <v>41770</v>
      </c>
      <c r="N3708" s="262">
        <v>32362.560000000001</v>
      </c>
      <c r="P3708" s="243" t="s">
        <v>15257</v>
      </c>
      <c r="Q3708" s="244">
        <v>767488.72</v>
      </c>
      <c r="R3708" s="104"/>
      <c r="S3708" s="235" t="s">
        <v>16532</v>
      </c>
      <c r="T3708" s="236">
        <v>562021.26</v>
      </c>
      <c r="V3708" s="266" t="s">
        <v>10697</v>
      </c>
      <c r="W3708" s="267">
        <v>12678982.9</v>
      </c>
      <c r="Y3708" s="247" t="s">
        <v>9978</v>
      </c>
      <c r="Z3708" s="248">
        <v>5104</v>
      </c>
    </row>
    <row r="3709" spans="5:26" ht="14.5" x14ac:dyDescent="0.35">
      <c r="E3709" s="239" t="s">
        <v>6254</v>
      </c>
      <c r="F3709" s="239"/>
      <c r="G3709" s="240">
        <v>53229</v>
      </c>
      <c r="M3709" s="261" t="s">
        <v>35254</v>
      </c>
      <c r="N3709" s="262">
        <v>37506.25</v>
      </c>
      <c r="P3709" s="243" t="s">
        <v>20083</v>
      </c>
      <c r="Q3709" s="244">
        <v>69383.31</v>
      </c>
      <c r="R3709" s="104"/>
      <c r="S3709" s="235" t="s">
        <v>16533</v>
      </c>
      <c r="T3709" s="236">
        <v>3182.25</v>
      </c>
      <c r="V3709" s="266" t="s">
        <v>10698</v>
      </c>
      <c r="W3709" s="267">
        <v>309936.69</v>
      </c>
      <c r="Y3709" s="247" t="s">
        <v>10057</v>
      </c>
      <c r="Z3709" s="248">
        <v>1327</v>
      </c>
    </row>
    <row r="3710" spans="5:26" ht="14.5" x14ac:dyDescent="0.35">
      <c r="E3710" s="239" t="s">
        <v>6255</v>
      </c>
      <c r="F3710" s="239"/>
      <c r="G3710" s="240">
        <v>13813.64</v>
      </c>
      <c r="M3710" s="261" t="s">
        <v>36753</v>
      </c>
      <c r="N3710" s="262">
        <v>3295002.94</v>
      </c>
      <c r="P3710" s="243" t="s">
        <v>20084</v>
      </c>
      <c r="Q3710" s="244">
        <v>3540.57</v>
      </c>
      <c r="R3710" s="104"/>
      <c r="S3710" s="235" t="s">
        <v>16534</v>
      </c>
      <c r="T3710" s="236">
        <v>25508.1</v>
      </c>
      <c r="V3710" s="266" t="s">
        <v>10699</v>
      </c>
      <c r="W3710" s="267">
        <v>210971.31</v>
      </c>
      <c r="Y3710" s="247" t="s">
        <v>12033</v>
      </c>
      <c r="Z3710" s="248">
        <v>60000</v>
      </c>
    </row>
    <row r="3711" spans="5:26" ht="14.5" x14ac:dyDescent="0.35">
      <c r="E3711" s="239" t="s">
        <v>6257</v>
      </c>
      <c r="F3711" s="239"/>
      <c r="G3711" s="240">
        <v>134563.01</v>
      </c>
      <c r="M3711" s="261" t="s">
        <v>36754</v>
      </c>
      <c r="N3711" s="262">
        <v>1368513.52</v>
      </c>
      <c r="P3711" s="243" t="s">
        <v>20085</v>
      </c>
      <c r="Q3711" s="244">
        <v>31161.08</v>
      </c>
      <c r="R3711" s="104"/>
      <c r="S3711" s="235" t="s">
        <v>16535</v>
      </c>
      <c r="T3711" s="236">
        <v>27938.71</v>
      </c>
      <c r="V3711" s="266" t="s">
        <v>10700</v>
      </c>
      <c r="W3711" s="267">
        <v>35116606.789999999</v>
      </c>
      <c r="Y3711" s="247" t="s">
        <v>12739</v>
      </c>
      <c r="Z3711" s="248">
        <v>14417</v>
      </c>
    </row>
    <row r="3712" spans="5:26" ht="14.5" x14ac:dyDescent="0.35">
      <c r="E3712" s="239" t="s">
        <v>6258</v>
      </c>
      <c r="F3712" s="239"/>
      <c r="G3712" s="240">
        <v>62298.43</v>
      </c>
      <c r="M3712" s="261" t="s">
        <v>53062</v>
      </c>
      <c r="N3712" s="262">
        <v>7600</v>
      </c>
      <c r="P3712" s="243" t="s">
        <v>20086</v>
      </c>
      <c r="Q3712" s="244">
        <v>2967.49</v>
      </c>
      <c r="R3712" s="104"/>
      <c r="S3712" s="235" t="s">
        <v>16536</v>
      </c>
      <c r="T3712" s="236">
        <v>17221.689999999999</v>
      </c>
      <c r="V3712" s="266" t="s">
        <v>10701</v>
      </c>
      <c r="W3712" s="267">
        <v>1142341.21</v>
      </c>
      <c r="Y3712" s="247" t="s">
        <v>12989</v>
      </c>
      <c r="Z3712" s="248">
        <v>7208</v>
      </c>
    </row>
    <row r="3713" spans="5:26" ht="14.5" x14ac:dyDescent="0.35">
      <c r="E3713" s="239" t="s">
        <v>6266</v>
      </c>
      <c r="F3713" s="239"/>
      <c r="G3713" s="240">
        <v>140146.60999999999</v>
      </c>
      <c r="M3713" s="261" t="s">
        <v>36755</v>
      </c>
      <c r="N3713" s="262">
        <v>342481.74</v>
      </c>
      <c r="P3713" s="243" t="s">
        <v>20087</v>
      </c>
      <c r="Q3713" s="244">
        <v>83807.62</v>
      </c>
      <c r="R3713" s="104"/>
      <c r="S3713" s="235" t="s">
        <v>16537</v>
      </c>
      <c r="T3713" s="236">
        <v>6078.1</v>
      </c>
      <c r="V3713" s="266" t="s">
        <v>10702</v>
      </c>
      <c r="W3713" s="267">
        <v>916411.11</v>
      </c>
      <c r="Y3713" s="247" t="s">
        <v>10886</v>
      </c>
      <c r="Z3713" s="248">
        <v>170302</v>
      </c>
    </row>
    <row r="3714" spans="5:26" ht="14.5" x14ac:dyDescent="0.35">
      <c r="E3714" s="239" t="s">
        <v>6284</v>
      </c>
      <c r="F3714" s="239"/>
      <c r="G3714" s="240">
        <v>526175.59</v>
      </c>
      <c r="M3714" s="261" t="s">
        <v>36756</v>
      </c>
      <c r="N3714" s="262">
        <v>1895969.7</v>
      </c>
      <c r="P3714" s="243" t="s">
        <v>20088</v>
      </c>
      <c r="Q3714" s="244">
        <v>108194.13</v>
      </c>
      <c r="R3714" s="104"/>
      <c r="S3714" s="235" t="s">
        <v>16538</v>
      </c>
      <c r="T3714" s="236">
        <v>4433.96</v>
      </c>
      <c r="V3714" s="266" t="s">
        <v>10703</v>
      </c>
      <c r="W3714" s="267">
        <v>436578.63</v>
      </c>
      <c r="Y3714" s="247" t="s">
        <v>7698</v>
      </c>
      <c r="Z3714" s="248">
        <v>5469</v>
      </c>
    </row>
    <row r="3715" spans="5:26" ht="14.5" x14ac:dyDescent="0.35">
      <c r="E3715" s="239" t="s">
        <v>6286</v>
      </c>
      <c r="F3715" s="239"/>
      <c r="G3715" s="240">
        <v>29985.79</v>
      </c>
      <c r="M3715" s="261" t="s">
        <v>47728</v>
      </c>
      <c r="N3715" s="262">
        <v>50020.800000000003</v>
      </c>
      <c r="P3715" s="243" t="s">
        <v>15259</v>
      </c>
      <c r="Q3715" s="244">
        <v>141568.93</v>
      </c>
      <c r="R3715" s="104"/>
      <c r="S3715" s="235" t="s">
        <v>16539</v>
      </c>
      <c r="T3715" s="236">
        <v>-14620</v>
      </c>
      <c r="V3715" s="266" t="s">
        <v>10704</v>
      </c>
      <c r="W3715" s="267">
        <v>221665.61</v>
      </c>
      <c r="Y3715" s="247" t="s">
        <v>8382</v>
      </c>
      <c r="Z3715" s="248">
        <v>118854</v>
      </c>
    </row>
    <row r="3716" spans="5:26" ht="14.5" x14ac:dyDescent="0.35">
      <c r="E3716" s="239" t="s">
        <v>6300</v>
      </c>
      <c r="F3716" s="239"/>
      <c r="G3716" s="240">
        <v>3358.68</v>
      </c>
      <c r="M3716" s="261" t="s">
        <v>36757</v>
      </c>
      <c r="N3716" s="262">
        <v>171976.38</v>
      </c>
      <c r="P3716" s="243" t="s">
        <v>20089</v>
      </c>
      <c r="Q3716" s="244">
        <v>34324.1</v>
      </c>
      <c r="R3716" s="104"/>
      <c r="S3716" s="235" t="s">
        <v>16540</v>
      </c>
      <c r="T3716" s="236">
        <v>2060.7199999999998</v>
      </c>
      <c r="V3716" s="266" t="s">
        <v>10705</v>
      </c>
      <c r="W3716" s="267">
        <v>2257000.5099999998</v>
      </c>
      <c r="Y3716" s="247" t="s">
        <v>8784</v>
      </c>
      <c r="Z3716" s="248">
        <v>2196</v>
      </c>
    </row>
    <row r="3717" spans="5:26" ht="14.5" x14ac:dyDescent="0.35">
      <c r="E3717" s="239" t="s">
        <v>6288</v>
      </c>
      <c r="F3717" s="239"/>
      <c r="G3717" s="240">
        <v>1590247.25</v>
      </c>
      <c r="M3717" s="261" t="s">
        <v>47729</v>
      </c>
      <c r="N3717" s="262">
        <v>7085.55</v>
      </c>
      <c r="P3717" s="243" t="s">
        <v>20090</v>
      </c>
      <c r="Q3717" s="244">
        <v>2215.5</v>
      </c>
      <c r="R3717" s="104"/>
      <c r="S3717" s="235" t="s">
        <v>16541</v>
      </c>
      <c r="T3717" s="236">
        <v>73799.17</v>
      </c>
      <c r="V3717" s="266" t="s">
        <v>10706</v>
      </c>
      <c r="W3717" s="267">
        <v>2503966.9300000002</v>
      </c>
      <c r="Y3717" s="247" t="s">
        <v>9301</v>
      </c>
      <c r="Z3717" s="248">
        <v>21793</v>
      </c>
    </row>
    <row r="3718" spans="5:26" ht="14.5" x14ac:dyDescent="0.35">
      <c r="E3718" s="239" t="s">
        <v>6290</v>
      </c>
      <c r="F3718" s="239"/>
      <c r="G3718" s="240">
        <v>1688680.46</v>
      </c>
      <c r="M3718" s="261" t="s">
        <v>50072</v>
      </c>
      <c r="N3718" s="262">
        <v>81372.42</v>
      </c>
      <c r="P3718" s="243" t="s">
        <v>20091</v>
      </c>
      <c r="Q3718" s="244">
        <v>10732.74</v>
      </c>
      <c r="R3718" s="104"/>
      <c r="S3718" s="235" t="s">
        <v>16542</v>
      </c>
      <c r="T3718" s="236">
        <v>866016.11</v>
      </c>
      <c r="V3718" s="266" t="s">
        <v>10707</v>
      </c>
      <c r="W3718" s="267">
        <v>6950382.2199999997</v>
      </c>
      <c r="Y3718" s="247" t="s">
        <v>9682</v>
      </c>
      <c r="Z3718" s="248">
        <v>2000</v>
      </c>
    </row>
    <row r="3719" spans="5:26" ht="14.5" x14ac:dyDescent="0.35">
      <c r="E3719" s="239" t="s">
        <v>6292</v>
      </c>
      <c r="F3719" s="239"/>
      <c r="G3719" s="240">
        <v>317.10000000000002</v>
      </c>
      <c r="M3719" s="261" t="s">
        <v>41771</v>
      </c>
      <c r="N3719" s="262">
        <v>278595.49</v>
      </c>
      <c r="P3719" s="243" t="s">
        <v>20092</v>
      </c>
      <c r="Q3719" s="244">
        <v>3616.32</v>
      </c>
      <c r="R3719" s="104"/>
      <c r="S3719" s="235" t="s">
        <v>16543</v>
      </c>
      <c r="T3719" s="236">
        <v>1794.94</v>
      </c>
      <c r="V3719" s="266" t="s">
        <v>10708</v>
      </c>
      <c r="W3719" s="267">
        <v>731327.39</v>
      </c>
      <c r="Y3719" s="247" t="s">
        <v>9979</v>
      </c>
      <c r="Z3719" s="248">
        <v>8078.21</v>
      </c>
    </row>
    <row r="3720" spans="5:26" ht="14.5" x14ac:dyDescent="0.35">
      <c r="E3720" s="239" t="s">
        <v>6293</v>
      </c>
      <c r="F3720" s="239"/>
      <c r="G3720" s="240">
        <v>370040.32000000001</v>
      </c>
      <c r="M3720" s="261" t="s">
        <v>41772</v>
      </c>
      <c r="N3720" s="262">
        <v>44044.17</v>
      </c>
      <c r="P3720" s="243" t="s">
        <v>20093</v>
      </c>
      <c r="Q3720" s="244">
        <v>9768.36</v>
      </c>
      <c r="R3720" s="104"/>
      <c r="S3720" s="235" t="s">
        <v>16544</v>
      </c>
      <c r="T3720" s="236">
        <v>126006.2</v>
      </c>
      <c r="V3720" s="266" t="s">
        <v>10709</v>
      </c>
      <c r="W3720" s="267">
        <v>468377.59</v>
      </c>
      <c r="Y3720" s="247" t="s">
        <v>10282</v>
      </c>
      <c r="Z3720" s="248">
        <v>67680.899999999994</v>
      </c>
    </row>
    <row r="3721" spans="5:26" ht="14.5" x14ac:dyDescent="0.35">
      <c r="E3721" s="239" t="s">
        <v>6295</v>
      </c>
      <c r="F3721" s="239"/>
      <c r="G3721" s="240">
        <v>1627893.83</v>
      </c>
      <c r="M3721" s="261" t="s">
        <v>45124</v>
      </c>
      <c r="N3721" s="262">
        <v>244500</v>
      </c>
      <c r="P3721" s="243" t="s">
        <v>20094</v>
      </c>
      <c r="Q3721" s="244">
        <v>78003</v>
      </c>
      <c r="R3721" s="104"/>
      <c r="S3721" s="235" t="s">
        <v>16545</v>
      </c>
      <c r="T3721" s="236">
        <v>2495</v>
      </c>
      <c r="V3721" s="266" t="s">
        <v>10710</v>
      </c>
      <c r="W3721" s="267">
        <v>5645840.3099999996</v>
      </c>
      <c r="Y3721" s="247" t="s">
        <v>12240</v>
      </c>
      <c r="Z3721" s="248">
        <v>4862</v>
      </c>
    </row>
    <row r="3722" spans="5:26" ht="14.5" x14ac:dyDescent="0.35">
      <c r="E3722" s="239" t="s">
        <v>6297</v>
      </c>
      <c r="F3722" s="239"/>
      <c r="G3722" s="240">
        <v>91601.2</v>
      </c>
      <c r="M3722" s="261" t="s">
        <v>45125</v>
      </c>
      <c r="N3722" s="262">
        <v>18704.25</v>
      </c>
      <c r="P3722" s="243" t="s">
        <v>20095</v>
      </c>
      <c r="Q3722" s="244">
        <v>338907.65</v>
      </c>
      <c r="R3722" s="104"/>
      <c r="S3722" s="235" t="s">
        <v>16546</v>
      </c>
      <c r="T3722" s="236">
        <v>17164.98</v>
      </c>
      <c r="V3722" s="266" t="s">
        <v>10711</v>
      </c>
      <c r="W3722" s="267">
        <v>127222243.23999999</v>
      </c>
      <c r="Y3722" s="247" t="s">
        <v>12990</v>
      </c>
      <c r="Z3722" s="248">
        <v>884.82</v>
      </c>
    </row>
    <row r="3723" spans="5:26" ht="14.5" x14ac:dyDescent="0.35">
      <c r="E3723" s="239" t="s">
        <v>6298</v>
      </c>
      <c r="F3723" s="239"/>
      <c r="G3723" s="240">
        <v>681696.8</v>
      </c>
      <c r="M3723" s="261" t="s">
        <v>45126</v>
      </c>
      <c r="N3723" s="262">
        <v>34262.86</v>
      </c>
      <c r="P3723" s="243" t="s">
        <v>20096</v>
      </c>
      <c r="Q3723" s="244">
        <v>201028</v>
      </c>
      <c r="R3723" s="104"/>
      <c r="S3723" s="235" t="s">
        <v>16547</v>
      </c>
      <c r="T3723" s="236">
        <v>113768.53</v>
      </c>
      <c r="V3723" s="266" t="s">
        <v>10712</v>
      </c>
      <c r="W3723" s="267">
        <v>370104.74</v>
      </c>
      <c r="Y3723" s="247" t="s">
        <v>13316</v>
      </c>
      <c r="Z3723" s="248">
        <v>140146.60999999999</v>
      </c>
    </row>
    <row r="3724" spans="5:26" ht="14.5" x14ac:dyDescent="0.35">
      <c r="E3724" s="239" t="s">
        <v>6299</v>
      </c>
      <c r="F3724" s="239"/>
      <c r="G3724" s="240">
        <v>233236.6</v>
      </c>
      <c r="M3724" s="261" t="s">
        <v>56125</v>
      </c>
      <c r="N3724" s="262">
        <v>5230.45</v>
      </c>
      <c r="P3724" s="243" t="s">
        <v>20097</v>
      </c>
      <c r="Q3724" s="244">
        <v>1031894.03</v>
      </c>
      <c r="R3724" s="104"/>
      <c r="S3724" s="235" t="s">
        <v>16548</v>
      </c>
      <c r="T3724" s="236">
        <v>1463483.8</v>
      </c>
      <c r="V3724" s="266" t="s">
        <v>10713</v>
      </c>
      <c r="W3724" s="267">
        <v>809716.47</v>
      </c>
      <c r="Y3724" s="247" t="s">
        <v>10887</v>
      </c>
      <c r="Z3724" s="248">
        <v>371964.54</v>
      </c>
    </row>
    <row r="3725" spans="5:26" ht="14.5" x14ac:dyDescent="0.35">
      <c r="E3725" s="239" t="s">
        <v>6705</v>
      </c>
      <c r="F3725" s="239"/>
      <c r="G3725" s="240">
        <v>113722464.73999999</v>
      </c>
      <c r="M3725" s="261" t="s">
        <v>56126</v>
      </c>
      <c r="N3725" s="262">
        <v>8582.2900000000009</v>
      </c>
      <c r="P3725" s="243" t="s">
        <v>15260</v>
      </c>
      <c r="Q3725" s="244">
        <v>19277.669999999998</v>
      </c>
      <c r="R3725" s="104"/>
      <c r="S3725" s="235" t="s">
        <v>16549</v>
      </c>
      <c r="T3725" s="236">
        <v>4490</v>
      </c>
      <c r="V3725" s="266" t="s">
        <v>10714</v>
      </c>
      <c r="W3725" s="267">
        <v>290800.24</v>
      </c>
      <c r="Y3725" s="247" t="s">
        <v>7699</v>
      </c>
      <c r="Z3725" s="248">
        <v>6717.35</v>
      </c>
    </row>
    <row r="3726" spans="5:26" ht="14.5" x14ac:dyDescent="0.35">
      <c r="E3726" s="239" t="s">
        <v>6301</v>
      </c>
      <c r="F3726" s="239"/>
      <c r="G3726" s="240">
        <v>57853.29</v>
      </c>
      <c r="M3726" s="261" t="s">
        <v>56127</v>
      </c>
      <c r="N3726" s="262">
        <v>1056.69</v>
      </c>
      <c r="P3726" s="243" t="s">
        <v>20098</v>
      </c>
      <c r="Q3726" s="244">
        <v>3.93</v>
      </c>
      <c r="R3726" s="104"/>
      <c r="S3726" s="235" t="s">
        <v>16550</v>
      </c>
      <c r="T3726" s="236">
        <v>83038.679999999993</v>
      </c>
      <c r="V3726" s="266" t="s">
        <v>10715</v>
      </c>
      <c r="W3726" s="267">
        <v>1713614.93</v>
      </c>
      <c r="Y3726" s="247" t="s">
        <v>8095</v>
      </c>
      <c r="Z3726" s="248">
        <v>2374</v>
      </c>
    </row>
    <row r="3727" spans="5:26" ht="14.5" x14ac:dyDescent="0.35">
      <c r="E3727" s="239" t="s">
        <v>6309</v>
      </c>
      <c r="F3727" s="239"/>
      <c r="G3727" s="240">
        <v>554.37</v>
      </c>
      <c r="M3727" s="261" t="s">
        <v>56128</v>
      </c>
      <c r="N3727" s="262">
        <v>3054.53</v>
      </c>
      <c r="P3727" s="243" t="s">
        <v>20099</v>
      </c>
      <c r="Q3727" s="244">
        <v>1157613.28</v>
      </c>
      <c r="R3727" s="104"/>
      <c r="S3727" s="235" t="s">
        <v>16551</v>
      </c>
      <c r="T3727" s="236">
        <v>15192.1</v>
      </c>
      <c r="V3727" s="266" t="s">
        <v>10716</v>
      </c>
      <c r="W3727" s="267">
        <v>523285.27</v>
      </c>
      <c r="Y3727" s="247" t="s">
        <v>8383</v>
      </c>
      <c r="Z3727" s="248">
        <v>8766</v>
      </c>
    </row>
    <row r="3728" spans="5:26" ht="14.5" x14ac:dyDescent="0.35">
      <c r="E3728" s="239" t="s">
        <v>6313</v>
      </c>
      <c r="F3728" s="239"/>
      <c r="G3728" s="240">
        <v>46410.33</v>
      </c>
      <c r="M3728" s="261" t="s">
        <v>52048</v>
      </c>
      <c r="N3728" s="262">
        <v>12896.85</v>
      </c>
      <c r="P3728" s="243" t="s">
        <v>15262</v>
      </c>
      <c r="Q3728" s="244">
        <v>89905.64</v>
      </c>
      <c r="R3728" s="104"/>
      <c r="S3728" s="235" t="s">
        <v>16552</v>
      </c>
      <c r="T3728" s="236">
        <v>58307.89</v>
      </c>
      <c r="V3728" s="266" t="s">
        <v>10717</v>
      </c>
      <c r="W3728" s="267">
        <v>1387695.51</v>
      </c>
      <c r="Y3728" s="247" t="s">
        <v>8785</v>
      </c>
      <c r="Z3728" s="248">
        <v>460</v>
      </c>
    </row>
    <row r="3729" spans="5:26" ht="14.5" x14ac:dyDescent="0.35">
      <c r="E3729" s="239" t="s">
        <v>6317</v>
      </c>
      <c r="F3729" s="239"/>
      <c r="G3729" s="240">
        <v>64853.279999999999</v>
      </c>
      <c r="M3729" s="261" t="s">
        <v>53063</v>
      </c>
      <c r="N3729" s="262">
        <v>158012.25</v>
      </c>
      <c r="P3729" s="243" t="s">
        <v>15263</v>
      </c>
      <c r="Q3729" s="244">
        <v>3823.34</v>
      </c>
      <c r="R3729" s="104"/>
      <c r="S3729" s="235" t="s">
        <v>36339</v>
      </c>
      <c r="T3729" s="236">
        <v>97.72</v>
      </c>
      <c r="V3729" s="266" t="s">
        <v>10718</v>
      </c>
      <c r="W3729" s="267">
        <v>360357.51</v>
      </c>
      <c r="Y3729" s="247" t="s">
        <v>9980</v>
      </c>
      <c r="Z3729" s="248">
        <v>9110.74</v>
      </c>
    </row>
    <row r="3730" spans="5:26" ht="14.5" x14ac:dyDescent="0.35">
      <c r="E3730" s="239" t="s">
        <v>6318</v>
      </c>
      <c r="F3730" s="239"/>
      <c r="G3730" s="240">
        <v>20313.580000000002</v>
      </c>
      <c r="M3730" s="261" t="s">
        <v>56129</v>
      </c>
      <c r="N3730" s="262">
        <v>75685</v>
      </c>
      <c r="P3730" s="243" t="s">
        <v>20100</v>
      </c>
      <c r="Q3730" s="244">
        <v>5056.55</v>
      </c>
      <c r="R3730" s="104"/>
      <c r="S3730" s="235" t="s">
        <v>16553</v>
      </c>
      <c r="T3730" s="236">
        <v>20192</v>
      </c>
      <c r="V3730" s="266" t="s">
        <v>10719</v>
      </c>
      <c r="W3730" s="267">
        <v>429688.1</v>
      </c>
      <c r="Y3730" s="247" t="s">
        <v>10339</v>
      </c>
      <c r="Z3730" s="248">
        <v>6441</v>
      </c>
    </row>
    <row r="3731" spans="5:26" ht="14.5" x14ac:dyDescent="0.35">
      <c r="E3731" s="239" t="s">
        <v>6320</v>
      </c>
      <c r="F3731" s="239"/>
      <c r="G3731" s="240">
        <v>26922.639999999999</v>
      </c>
      <c r="M3731" s="261" t="s">
        <v>52049</v>
      </c>
      <c r="N3731" s="262">
        <v>4985.68</v>
      </c>
      <c r="P3731" s="243" t="s">
        <v>20101</v>
      </c>
      <c r="Q3731" s="244">
        <v>398349.41</v>
      </c>
      <c r="R3731" s="104"/>
      <c r="S3731" s="235" t="s">
        <v>16554</v>
      </c>
      <c r="T3731" s="236">
        <v>36351.56</v>
      </c>
      <c r="V3731" s="266" t="s">
        <v>10720</v>
      </c>
      <c r="W3731" s="267">
        <v>789698.03</v>
      </c>
      <c r="Y3731" s="247" t="s">
        <v>10434</v>
      </c>
      <c r="Z3731" s="248">
        <v>1019</v>
      </c>
    </row>
    <row r="3732" spans="5:26" ht="14.5" x14ac:dyDescent="0.35">
      <c r="E3732" s="239" t="s">
        <v>6325</v>
      </c>
      <c r="F3732" s="239"/>
      <c r="G3732" s="240">
        <v>8500.0400000000009</v>
      </c>
      <c r="M3732" s="261" t="s">
        <v>35255</v>
      </c>
      <c r="N3732" s="262">
        <v>366486.24</v>
      </c>
      <c r="P3732" s="243" t="s">
        <v>20102</v>
      </c>
      <c r="Q3732" s="244">
        <v>32062.639999999999</v>
      </c>
      <c r="R3732" s="104"/>
      <c r="S3732" s="235" t="s">
        <v>16555</v>
      </c>
      <c r="T3732" s="236">
        <v>2494.9899999999998</v>
      </c>
      <c r="V3732" s="266" t="s">
        <v>10721</v>
      </c>
      <c r="W3732" s="267">
        <v>1064734.46</v>
      </c>
      <c r="Y3732" s="247" t="s">
        <v>13417</v>
      </c>
      <c r="Z3732" s="248">
        <v>4912</v>
      </c>
    </row>
    <row r="3733" spans="5:26" ht="14.5" x14ac:dyDescent="0.35">
      <c r="E3733" s="239" t="s">
        <v>6332</v>
      </c>
      <c r="F3733" s="239"/>
      <c r="G3733" s="240">
        <v>5852</v>
      </c>
      <c r="M3733" s="261" t="s">
        <v>35256</v>
      </c>
      <c r="N3733" s="262">
        <v>1510214.34</v>
      </c>
      <c r="P3733" s="243" t="s">
        <v>20103</v>
      </c>
      <c r="Q3733" s="244">
        <v>34493.089999999997</v>
      </c>
      <c r="R3733" s="104"/>
      <c r="S3733" s="235" t="s">
        <v>16556</v>
      </c>
      <c r="T3733" s="236">
        <v>19431.21</v>
      </c>
      <c r="V3733" s="266" t="s">
        <v>10722</v>
      </c>
      <c r="W3733" s="267">
        <v>270822.64</v>
      </c>
      <c r="Y3733" s="247" t="s">
        <v>10888</v>
      </c>
      <c r="Z3733" s="248">
        <v>39800.089999999997</v>
      </c>
    </row>
    <row r="3734" spans="5:26" ht="14.5" x14ac:dyDescent="0.35">
      <c r="E3734" s="239" t="s">
        <v>6338</v>
      </c>
      <c r="F3734" s="239"/>
      <c r="G3734" s="240">
        <v>107822.48</v>
      </c>
      <c r="M3734" s="261" t="s">
        <v>38103</v>
      </c>
      <c r="N3734" s="262">
        <v>7145</v>
      </c>
      <c r="P3734" s="243" t="s">
        <v>20104</v>
      </c>
      <c r="Q3734" s="244">
        <v>161801.72</v>
      </c>
      <c r="R3734" s="104"/>
      <c r="S3734" s="235" t="s">
        <v>16557</v>
      </c>
      <c r="T3734" s="236">
        <v>2596.81</v>
      </c>
      <c r="V3734" s="266" t="s">
        <v>10723</v>
      </c>
      <c r="W3734" s="267">
        <v>85790.86</v>
      </c>
      <c r="Y3734" s="247" t="s">
        <v>7866</v>
      </c>
      <c r="Z3734" s="248">
        <v>5145</v>
      </c>
    </row>
    <row r="3735" spans="5:26" ht="14.5" x14ac:dyDescent="0.35">
      <c r="E3735" s="239" t="s">
        <v>6343</v>
      </c>
      <c r="F3735" s="239"/>
      <c r="G3735" s="240">
        <v>1871.81</v>
      </c>
      <c r="M3735" s="261" t="s">
        <v>36758</v>
      </c>
      <c r="N3735" s="262">
        <v>298749.78000000003</v>
      </c>
      <c r="P3735" s="243" t="s">
        <v>20105</v>
      </c>
      <c r="Q3735" s="244">
        <v>28692.91</v>
      </c>
      <c r="R3735" s="104"/>
      <c r="S3735" s="235" t="s">
        <v>16558</v>
      </c>
      <c r="T3735" s="236">
        <v>2337.5</v>
      </c>
      <c r="V3735" s="266" t="s">
        <v>13753</v>
      </c>
      <c r="W3735" s="267">
        <v>61831.47</v>
      </c>
      <c r="Y3735" s="247" t="s">
        <v>8096</v>
      </c>
      <c r="Z3735" s="248">
        <v>1549</v>
      </c>
    </row>
    <row r="3736" spans="5:26" ht="14.5" x14ac:dyDescent="0.35">
      <c r="E3736" s="239" t="s">
        <v>6345</v>
      </c>
      <c r="F3736" s="239"/>
      <c r="G3736" s="240">
        <v>44100</v>
      </c>
      <c r="M3736" s="261" t="s">
        <v>35257</v>
      </c>
      <c r="N3736" s="262">
        <v>3308086.72</v>
      </c>
      <c r="P3736" s="243" t="s">
        <v>20106</v>
      </c>
      <c r="Q3736" s="244">
        <v>333679</v>
      </c>
      <c r="R3736" s="104"/>
      <c r="S3736" s="235" t="s">
        <v>16559</v>
      </c>
      <c r="T3736" s="236">
        <v>724218.16</v>
      </c>
      <c r="V3736" s="266" t="s">
        <v>10724</v>
      </c>
      <c r="W3736" s="267">
        <v>6029444.7400000002</v>
      </c>
      <c r="Y3736" s="247" t="s">
        <v>8384</v>
      </c>
      <c r="Z3736" s="248">
        <v>13515.98</v>
      </c>
    </row>
    <row r="3737" spans="5:26" ht="14.5" x14ac:dyDescent="0.35">
      <c r="E3737" s="239" t="s">
        <v>6346</v>
      </c>
      <c r="F3737" s="239"/>
      <c r="G3737" s="240">
        <v>56762.66</v>
      </c>
      <c r="M3737" s="261" t="s">
        <v>50073</v>
      </c>
      <c r="N3737" s="262">
        <v>42667.96</v>
      </c>
      <c r="P3737" s="243" t="s">
        <v>20107</v>
      </c>
      <c r="Q3737" s="244">
        <v>223833.44</v>
      </c>
      <c r="R3737" s="104"/>
      <c r="S3737" s="235" t="s">
        <v>16560</v>
      </c>
      <c r="T3737" s="236">
        <v>296433.05</v>
      </c>
      <c r="V3737" s="266" t="s">
        <v>10725</v>
      </c>
      <c r="W3737" s="267">
        <v>4845557.08</v>
      </c>
      <c r="Y3737" s="247" t="s">
        <v>8786</v>
      </c>
      <c r="Z3737" s="248">
        <v>2284</v>
      </c>
    </row>
    <row r="3738" spans="5:26" ht="14.5" x14ac:dyDescent="0.35">
      <c r="E3738" s="239" t="s">
        <v>6358</v>
      </c>
      <c r="F3738" s="239"/>
      <c r="G3738" s="240">
        <v>11965.3</v>
      </c>
      <c r="M3738" s="261" t="s">
        <v>35258</v>
      </c>
      <c r="N3738" s="262">
        <v>895999.42</v>
      </c>
      <c r="P3738" s="243" t="s">
        <v>20108</v>
      </c>
      <c r="Q3738" s="244">
        <v>218915.61</v>
      </c>
      <c r="R3738" s="104"/>
      <c r="S3738" s="235" t="s">
        <v>16561</v>
      </c>
      <c r="T3738" s="236">
        <v>8749.98</v>
      </c>
      <c r="V3738" s="266" t="s">
        <v>10726</v>
      </c>
      <c r="W3738" s="267">
        <v>1711345.93</v>
      </c>
      <c r="Y3738" s="247" t="s">
        <v>9020</v>
      </c>
      <c r="Z3738" s="248">
        <v>398</v>
      </c>
    </row>
    <row r="3739" spans="5:26" ht="14.5" x14ac:dyDescent="0.35">
      <c r="E3739" s="239" t="s">
        <v>6362</v>
      </c>
      <c r="F3739" s="239"/>
      <c r="G3739" s="240">
        <v>12146.01</v>
      </c>
      <c r="M3739" s="261" t="s">
        <v>36759</v>
      </c>
      <c r="N3739" s="262">
        <v>15583.2</v>
      </c>
      <c r="P3739" s="243" t="s">
        <v>20109</v>
      </c>
      <c r="Q3739" s="244">
        <v>392996</v>
      </c>
      <c r="R3739" s="104"/>
      <c r="S3739" s="235" t="s">
        <v>16562</v>
      </c>
      <c r="T3739" s="236">
        <v>95562.95</v>
      </c>
      <c r="V3739" s="266" t="s">
        <v>10727</v>
      </c>
      <c r="W3739" s="267">
        <v>850037.03</v>
      </c>
      <c r="Y3739" s="247" t="s">
        <v>9981</v>
      </c>
      <c r="Z3739" s="248">
        <v>18372</v>
      </c>
    </row>
    <row r="3740" spans="5:26" ht="14.5" x14ac:dyDescent="0.35">
      <c r="E3740" s="239" t="s">
        <v>6364</v>
      </c>
      <c r="F3740" s="239"/>
      <c r="G3740" s="240">
        <v>89845.72</v>
      </c>
      <c r="M3740" s="261" t="s">
        <v>35259</v>
      </c>
      <c r="N3740" s="262">
        <v>627510.43999999994</v>
      </c>
      <c r="P3740" s="243" t="s">
        <v>20110</v>
      </c>
      <c r="Q3740" s="244">
        <v>46375.39</v>
      </c>
      <c r="R3740" s="104"/>
      <c r="S3740" s="235" t="s">
        <v>16563</v>
      </c>
      <c r="T3740" s="236">
        <v>256772.78</v>
      </c>
      <c r="V3740" s="266" t="s">
        <v>10728</v>
      </c>
      <c r="W3740" s="267">
        <v>221704.28</v>
      </c>
      <c r="Y3740" s="247" t="s">
        <v>10340</v>
      </c>
      <c r="Z3740" s="248">
        <v>33142.120000000003</v>
      </c>
    </row>
    <row r="3741" spans="5:26" ht="14.5" x14ac:dyDescent="0.35">
      <c r="E3741" s="239" t="s">
        <v>6367</v>
      </c>
      <c r="F3741" s="239"/>
      <c r="G3741" s="240">
        <v>4912</v>
      </c>
      <c r="M3741" s="261" t="s">
        <v>41773</v>
      </c>
      <c r="N3741" s="262">
        <v>412630.11</v>
      </c>
      <c r="P3741" s="243" t="s">
        <v>20111</v>
      </c>
      <c r="Q3741" s="244">
        <v>131911.34</v>
      </c>
      <c r="R3741" s="104"/>
      <c r="S3741" s="235" t="s">
        <v>16564</v>
      </c>
      <c r="T3741" s="236">
        <v>5508729.1900000004</v>
      </c>
      <c r="V3741" s="266" t="s">
        <v>10729</v>
      </c>
      <c r="W3741" s="267">
        <v>21864689.850000001</v>
      </c>
      <c r="Y3741" s="247" t="s">
        <v>13418</v>
      </c>
      <c r="Z3741" s="248">
        <v>17500</v>
      </c>
    </row>
    <row r="3742" spans="5:26" ht="14.5" x14ac:dyDescent="0.35">
      <c r="E3742" s="239" t="s">
        <v>6368</v>
      </c>
      <c r="F3742" s="239"/>
      <c r="G3742" s="240">
        <v>17500</v>
      </c>
      <c r="M3742" s="261" t="s">
        <v>35260</v>
      </c>
      <c r="N3742" s="262">
        <v>512775.42</v>
      </c>
      <c r="P3742" s="243" t="s">
        <v>20112</v>
      </c>
      <c r="Q3742" s="244">
        <v>14373.72</v>
      </c>
      <c r="R3742" s="104"/>
      <c r="S3742" s="235" t="s">
        <v>16565</v>
      </c>
      <c r="T3742" s="236">
        <v>14779.83</v>
      </c>
      <c r="V3742" s="266" t="s">
        <v>10730</v>
      </c>
      <c r="W3742" s="267">
        <v>94649.03</v>
      </c>
      <c r="Y3742" s="247" t="s">
        <v>10889</v>
      </c>
      <c r="Z3742" s="248">
        <v>91906.1</v>
      </c>
    </row>
    <row r="3743" spans="5:26" ht="14.5" x14ac:dyDescent="0.35">
      <c r="E3743" s="239" t="s">
        <v>6375</v>
      </c>
      <c r="F3743" s="239"/>
      <c r="G3743" s="240">
        <v>47776.92</v>
      </c>
      <c r="M3743" s="261" t="s">
        <v>35261</v>
      </c>
      <c r="N3743" s="262">
        <v>78254.66</v>
      </c>
      <c r="P3743" s="243" t="s">
        <v>20113</v>
      </c>
      <c r="Q3743" s="244">
        <v>282425.77</v>
      </c>
      <c r="R3743" s="104"/>
      <c r="S3743" s="235" t="s">
        <v>16566</v>
      </c>
      <c r="T3743" s="236">
        <v>5650525.8799999999</v>
      </c>
      <c r="V3743" s="266" t="s">
        <v>10731</v>
      </c>
      <c r="W3743" s="267">
        <v>173303.25</v>
      </c>
      <c r="Y3743" s="247" t="s">
        <v>8097</v>
      </c>
      <c r="Z3743" s="248">
        <v>752</v>
      </c>
    </row>
    <row r="3744" spans="5:26" ht="14.5" x14ac:dyDescent="0.35">
      <c r="E3744" s="239" t="s">
        <v>6706</v>
      </c>
      <c r="F3744" s="239"/>
      <c r="G3744" s="240">
        <v>625962.43000000005</v>
      </c>
      <c r="M3744" s="261" t="s">
        <v>36760</v>
      </c>
      <c r="N3744" s="262">
        <v>84316.9</v>
      </c>
      <c r="P3744" s="243" t="s">
        <v>20114</v>
      </c>
      <c r="Q3744" s="244">
        <v>191158.64</v>
      </c>
      <c r="R3744" s="104"/>
      <c r="S3744" s="235" t="s">
        <v>16567</v>
      </c>
      <c r="T3744" s="236">
        <v>11849084.810000001</v>
      </c>
      <c r="V3744" s="266" t="s">
        <v>10732</v>
      </c>
      <c r="W3744" s="267">
        <v>9110151.2599999998</v>
      </c>
      <c r="Y3744" s="247" t="s">
        <v>8385</v>
      </c>
      <c r="Z3744" s="248">
        <v>18760</v>
      </c>
    </row>
    <row r="3745" spans="5:26" ht="14.5" x14ac:dyDescent="0.35">
      <c r="E3745" s="239" t="s">
        <v>13796</v>
      </c>
      <c r="F3745" s="239"/>
      <c r="G3745" s="240">
        <v>8021.79</v>
      </c>
      <c r="M3745" s="261" t="s">
        <v>38104</v>
      </c>
      <c r="N3745" s="262">
        <v>37216.5</v>
      </c>
      <c r="P3745" s="243" t="s">
        <v>20115</v>
      </c>
      <c r="Q3745" s="244">
        <v>62572.53</v>
      </c>
      <c r="R3745" s="104"/>
      <c r="S3745" s="235" t="s">
        <v>16568</v>
      </c>
      <c r="T3745" s="236">
        <v>232529.54</v>
      </c>
      <c r="V3745" s="266" t="s">
        <v>10733</v>
      </c>
      <c r="W3745" s="267">
        <v>561350.36</v>
      </c>
      <c r="Y3745" s="247" t="s">
        <v>8787</v>
      </c>
      <c r="Z3745" s="248">
        <v>1829</v>
      </c>
    </row>
    <row r="3746" spans="5:26" ht="14.5" x14ac:dyDescent="0.35">
      <c r="E3746" s="239" t="s">
        <v>13799</v>
      </c>
      <c r="F3746" s="239"/>
      <c r="G3746" s="240">
        <v>24679</v>
      </c>
      <c r="M3746" s="261" t="s">
        <v>52050</v>
      </c>
      <c r="N3746" s="262">
        <v>1174</v>
      </c>
      <c r="P3746" s="243" t="s">
        <v>20116</v>
      </c>
      <c r="Q3746" s="244">
        <v>978878.93</v>
      </c>
      <c r="R3746" s="104"/>
      <c r="S3746" s="235" t="s">
        <v>16569</v>
      </c>
      <c r="T3746" s="236">
        <v>4307423.0599999996</v>
      </c>
      <c r="V3746" s="266" t="s">
        <v>10734</v>
      </c>
      <c r="W3746" s="267">
        <v>14222158.060000001</v>
      </c>
      <c r="Y3746" s="247" t="s">
        <v>9683</v>
      </c>
      <c r="Z3746" s="248">
        <v>8360.75</v>
      </c>
    </row>
    <row r="3747" spans="5:26" ht="14.5" x14ac:dyDescent="0.35">
      <c r="E3747" s="239" t="s">
        <v>13805</v>
      </c>
      <c r="F3747" s="239"/>
      <c r="G3747" s="240">
        <v>62862.02</v>
      </c>
      <c r="M3747" s="261" t="s">
        <v>36761</v>
      </c>
      <c r="N3747" s="262">
        <v>882123.13</v>
      </c>
      <c r="P3747" s="243" t="s">
        <v>20117</v>
      </c>
      <c r="Q3747" s="244">
        <v>6968.56</v>
      </c>
      <c r="R3747" s="104"/>
      <c r="S3747" s="235" t="s">
        <v>33009</v>
      </c>
      <c r="T3747" s="236">
        <v>101549.05</v>
      </c>
      <c r="V3747" s="266" t="s">
        <v>10735</v>
      </c>
      <c r="W3747" s="267">
        <v>110624.56</v>
      </c>
      <c r="Y3747" s="247" t="s">
        <v>9982</v>
      </c>
      <c r="Z3747" s="248">
        <v>103.96</v>
      </c>
    </row>
    <row r="3748" spans="5:26" ht="14.5" x14ac:dyDescent="0.35">
      <c r="E3748" s="239" t="s">
        <v>13807</v>
      </c>
      <c r="F3748" s="239"/>
      <c r="G3748" s="240">
        <v>10658.32</v>
      </c>
      <c r="M3748" s="261" t="s">
        <v>41774</v>
      </c>
      <c r="N3748" s="262">
        <v>55207.3</v>
      </c>
      <c r="P3748" s="243" t="s">
        <v>20118</v>
      </c>
      <c r="Q3748" s="244">
        <v>73622.28</v>
      </c>
      <c r="R3748" s="104"/>
      <c r="S3748" s="235" t="s">
        <v>16570</v>
      </c>
      <c r="T3748" s="236">
        <v>9500</v>
      </c>
      <c r="V3748" s="266" t="s">
        <v>10736</v>
      </c>
      <c r="W3748" s="267">
        <v>301967.25</v>
      </c>
      <c r="Y3748" s="247" t="s">
        <v>10283</v>
      </c>
      <c r="Z3748" s="248">
        <v>14676</v>
      </c>
    </row>
    <row r="3749" spans="5:26" ht="14.5" x14ac:dyDescent="0.35">
      <c r="E3749" s="239" t="s">
        <v>13809</v>
      </c>
      <c r="F3749" s="239"/>
      <c r="G3749" s="240">
        <v>48000</v>
      </c>
      <c r="M3749" s="261" t="s">
        <v>35262</v>
      </c>
      <c r="N3749" s="262">
        <v>494628.67</v>
      </c>
      <c r="P3749" s="243" t="s">
        <v>20119</v>
      </c>
      <c r="Q3749" s="244">
        <v>165379.01999999999</v>
      </c>
      <c r="R3749" s="104"/>
      <c r="S3749" s="235" t="s">
        <v>16571</v>
      </c>
      <c r="T3749" s="236">
        <v>6036.1</v>
      </c>
      <c r="V3749" s="266" t="s">
        <v>10737</v>
      </c>
      <c r="W3749" s="267">
        <v>2724791.88</v>
      </c>
      <c r="Y3749" s="247" t="s">
        <v>10890</v>
      </c>
      <c r="Z3749" s="248">
        <v>44481.71</v>
      </c>
    </row>
    <row r="3750" spans="5:26" ht="14.5" x14ac:dyDescent="0.35">
      <c r="E3750" s="239" t="s">
        <v>13810</v>
      </c>
      <c r="F3750" s="239"/>
      <c r="G3750" s="240">
        <v>3062.98</v>
      </c>
      <c r="M3750" s="261" t="s">
        <v>35263</v>
      </c>
      <c r="N3750" s="262">
        <v>98862.720000000001</v>
      </c>
      <c r="P3750" s="243" t="s">
        <v>20120</v>
      </c>
      <c r="Q3750" s="244">
        <v>2042979.65</v>
      </c>
      <c r="R3750" s="104"/>
      <c r="S3750" s="235" t="s">
        <v>16572</v>
      </c>
      <c r="T3750" s="236">
        <v>3899185.44</v>
      </c>
      <c r="V3750" s="266" t="s">
        <v>10738</v>
      </c>
      <c r="W3750" s="267">
        <v>14646642.689999999</v>
      </c>
      <c r="Y3750" s="247" t="s">
        <v>7700</v>
      </c>
      <c r="Z3750" s="248">
        <v>11588</v>
      </c>
    </row>
    <row r="3751" spans="5:26" ht="14.5" x14ac:dyDescent="0.35">
      <c r="E3751" s="239" t="s">
        <v>13812</v>
      </c>
      <c r="F3751" s="239"/>
      <c r="G3751" s="240">
        <v>11800</v>
      </c>
      <c r="M3751" s="261" t="s">
        <v>38105</v>
      </c>
      <c r="N3751" s="262">
        <v>606.24</v>
      </c>
      <c r="P3751" s="243" t="s">
        <v>20121</v>
      </c>
      <c r="Q3751" s="244">
        <v>5125.6000000000004</v>
      </c>
      <c r="R3751" s="104"/>
      <c r="S3751" s="235" t="s">
        <v>16573</v>
      </c>
      <c r="T3751" s="236">
        <v>52875</v>
      </c>
      <c r="V3751" s="266" t="s">
        <v>10739</v>
      </c>
      <c r="W3751" s="267">
        <v>1224714.03</v>
      </c>
      <c r="Y3751" s="247" t="s">
        <v>7867</v>
      </c>
      <c r="Z3751" s="248">
        <v>3291</v>
      </c>
    </row>
    <row r="3752" spans="5:26" ht="14.5" x14ac:dyDescent="0.35">
      <c r="E3752" s="239" t="s">
        <v>13813</v>
      </c>
      <c r="F3752" s="239"/>
      <c r="G3752" s="240">
        <v>13250.22</v>
      </c>
      <c r="M3752" s="261" t="s">
        <v>41775</v>
      </c>
      <c r="N3752" s="262">
        <v>729411.13</v>
      </c>
      <c r="P3752" s="243" t="s">
        <v>20122</v>
      </c>
      <c r="Q3752" s="244">
        <v>1136442.53</v>
      </c>
      <c r="R3752" s="104"/>
      <c r="S3752" s="235" t="s">
        <v>16574</v>
      </c>
      <c r="T3752" s="236">
        <v>504229.38</v>
      </c>
      <c r="V3752" s="266" t="s">
        <v>10740</v>
      </c>
      <c r="W3752" s="267">
        <v>30198008.850000001</v>
      </c>
      <c r="Y3752" s="247" t="s">
        <v>8098</v>
      </c>
      <c r="Z3752" s="248">
        <v>27442.99</v>
      </c>
    </row>
    <row r="3753" spans="5:26" ht="14.5" x14ac:dyDescent="0.35">
      <c r="E3753" s="239" t="s">
        <v>13814</v>
      </c>
      <c r="F3753" s="239"/>
      <c r="G3753" s="240">
        <v>12276.25</v>
      </c>
      <c r="M3753" s="261" t="s">
        <v>56130</v>
      </c>
      <c r="N3753" s="262">
        <v>166881.14000000001</v>
      </c>
      <c r="P3753" s="243" t="s">
        <v>20123</v>
      </c>
      <c r="Q3753" s="244">
        <v>320446.77</v>
      </c>
      <c r="R3753" s="104"/>
      <c r="S3753" s="235" t="s">
        <v>16575</v>
      </c>
      <c r="T3753" s="236">
        <v>26962.5</v>
      </c>
      <c r="V3753" s="266" t="s">
        <v>10741</v>
      </c>
      <c r="W3753" s="267">
        <v>6932342.4100000001</v>
      </c>
      <c r="Y3753" s="247" t="s">
        <v>8386</v>
      </c>
      <c r="Z3753" s="248">
        <v>9247.92</v>
      </c>
    </row>
    <row r="3754" spans="5:26" ht="14.5" x14ac:dyDescent="0.35">
      <c r="E3754" s="239" t="s">
        <v>13815</v>
      </c>
      <c r="F3754" s="239"/>
      <c r="G3754" s="240">
        <v>2763.22</v>
      </c>
      <c r="M3754" s="261" t="s">
        <v>41776</v>
      </c>
      <c r="N3754" s="262">
        <v>12253254.529999999</v>
      </c>
      <c r="P3754" s="243" t="s">
        <v>20124</v>
      </c>
      <c r="Q3754" s="244">
        <v>486282.72</v>
      </c>
      <c r="R3754" s="104"/>
      <c r="S3754" s="235" t="s">
        <v>16576</v>
      </c>
      <c r="T3754" s="236">
        <v>10584.11</v>
      </c>
      <c r="V3754" s="266" t="s">
        <v>10742</v>
      </c>
      <c r="W3754" s="267">
        <v>402892.87</v>
      </c>
      <c r="Y3754" s="247" t="s">
        <v>8788</v>
      </c>
      <c r="Z3754" s="248">
        <v>686</v>
      </c>
    </row>
    <row r="3755" spans="5:26" ht="14.5" x14ac:dyDescent="0.35">
      <c r="E3755" s="239" t="s">
        <v>13817</v>
      </c>
      <c r="F3755" s="239"/>
      <c r="G3755" s="240">
        <v>6383.65</v>
      </c>
      <c r="M3755" s="261" t="s">
        <v>51161</v>
      </c>
      <c r="N3755" s="262">
        <v>11312.84</v>
      </c>
      <c r="P3755" s="243" t="s">
        <v>20125</v>
      </c>
      <c r="Q3755" s="244">
        <v>17529.939999999999</v>
      </c>
      <c r="R3755" s="104"/>
      <c r="S3755" s="235" t="s">
        <v>16577</v>
      </c>
      <c r="T3755" s="236">
        <v>2330424.7599999998</v>
      </c>
      <c r="V3755" s="266" t="s">
        <v>10743</v>
      </c>
      <c r="W3755" s="267">
        <v>426960.64000000001</v>
      </c>
      <c r="Y3755" s="247" t="s">
        <v>9983</v>
      </c>
      <c r="Z3755" s="248">
        <v>696.49</v>
      </c>
    </row>
    <row r="3756" spans="5:26" ht="14.5" x14ac:dyDescent="0.35">
      <c r="E3756" s="239" t="s">
        <v>13818</v>
      </c>
      <c r="F3756" s="239"/>
      <c r="G3756" s="240">
        <v>2295.0100000000002</v>
      </c>
      <c r="M3756" s="261" t="s">
        <v>47730</v>
      </c>
      <c r="N3756" s="262">
        <v>26789.59</v>
      </c>
      <c r="P3756" s="243" t="s">
        <v>20126</v>
      </c>
      <c r="Q3756" s="244">
        <v>111973.31</v>
      </c>
      <c r="R3756" s="104"/>
      <c r="S3756" s="235" t="s">
        <v>16578</v>
      </c>
      <c r="T3756" s="236">
        <v>4949473.72</v>
      </c>
      <c r="V3756" s="266" t="s">
        <v>10744</v>
      </c>
      <c r="W3756" s="267">
        <v>1079782.22</v>
      </c>
      <c r="Y3756" s="247" t="s">
        <v>10341</v>
      </c>
      <c r="Z3756" s="248">
        <v>23107</v>
      </c>
    </row>
    <row r="3757" spans="5:26" ht="14.5" x14ac:dyDescent="0.35">
      <c r="E3757" s="239" t="s">
        <v>13819</v>
      </c>
      <c r="F3757" s="239"/>
      <c r="G3757" s="240">
        <v>39340</v>
      </c>
      <c r="M3757" s="261" t="s">
        <v>41777</v>
      </c>
      <c r="N3757" s="262">
        <v>723354</v>
      </c>
      <c r="P3757" s="243" t="s">
        <v>20127</v>
      </c>
      <c r="Q3757" s="244">
        <v>603406.67000000004</v>
      </c>
      <c r="R3757" s="104"/>
      <c r="S3757" s="235" t="s">
        <v>33016</v>
      </c>
      <c r="T3757" s="236">
        <v>22.56</v>
      </c>
      <c r="V3757" s="266" t="s">
        <v>10745</v>
      </c>
      <c r="W3757" s="267">
        <v>497097.48</v>
      </c>
      <c r="Y3757" s="247" t="s">
        <v>10435</v>
      </c>
      <c r="Z3757" s="248">
        <v>3657</v>
      </c>
    </row>
    <row r="3758" spans="5:26" ht="14.5" x14ac:dyDescent="0.35">
      <c r="E3758" s="239" t="s">
        <v>13820</v>
      </c>
      <c r="F3758" s="239"/>
      <c r="G3758" s="240">
        <v>18468</v>
      </c>
      <c r="M3758" s="261" t="s">
        <v>41778</v>
      </c>
      <c r="N3758" s="262">
        <v>272475.81</v>
      </c>
      <c r="P3758" s="243" t="s">
        <v>20128</v>
      </c>
      <c r="Q3758" s="244">
        <v>15677.33</v>
      </c>
      <c r="R3758" s="104"/>
      <c r="S3758" s="235" t="s">
        <v>16579</v>
      </c>
      <c r="T3758" s="236">
        <v>1994787.55</v>
      </c>
      <c r="V3758" s="266" t="s">
        <v>10746</v>
      </c>
      <c r="W3758" s="267">
        <v>413216.29</v>
      </c>
      <c r="Y3758" s="247" t="s">
        <v>12994</v>
      </c>
      <c r="Z3758" s="248">
        <v>2461.8000000000002</v>
      </c>
    </row>
    <row r="3759" spans="5:26" ht="14.5" x14ac:dyDescent="0.35">
      <c r="E3759" s="239" t="s">
        <v>13829</v>
      </c>
      <c r="F3759" s="239"/>
      <c r="G3759" s="240">
        <v>2490.19</v>
      </c>
      <c r="M3759" s="261" t="s">
        <v>35264</v>
      </c>
      <c r="N3759" s="262">
        <v>9773.06</v>
      </c>
      <c r="P3759" s="243" t="s">
        <v>20129</v>
      </c>
      <c r="Q3759" s="244">
        <v>40673.81</v>
      </c>
      <c r="R3759" s="104"/>
      <c r="S3759" s="235" t="s">
        <v>16580</v>
      </c>
      <c r="T3759" s="236">
        <v>1315.9</v>
      </c>
      <c r="V3759" s="266" t="s">
        <v>10747</v>
      </c>
      <c r="W3759" s="267">
        <v>7378331.2000000002</v>
      </c>
      <c r="Y3759" s="247" t="s">
        <v>10891</v>
      </c>
      <c r="Z3759" s="248">
        <v>82178.2</v>
      </c>
    </row>
    <row r="3760" spans="5:26" ht="14.5" x14ac:dyDescent="0.35">
      <c r="E3760" s="239" t="s">
        <v>13832</v>
      </c>
      <c r="F3760" s="239"/>
      <c r="G3760" s="240">
        <v>2250</v>
      </c>
      <c r="M3760" s="261" t="s">
        <v>35265</v>
      </c>
      <c r="N3760" s="262">
        <v>1781227.78</v>
      </c>
      <c r="P3760" s="243" t="s">
        <v>20130</v>
      </c>
      <c r="Q3760" s="244">
        <v>8442.98</v>
      </c>
      <c r="R3760" s="104"/>
      <c r="S3760" s="235" t="s">
        <v>16581</v>
      </c>
      <c r="T3760" s="236">
        <v>21.29</v>
      </c>
      <c r="V3760" s="266" t="s">
        <v>10748</v>
      </c>
      <c r="W3760" s="267">
        <v>238541.2</v>
      </c>
      <c r="Y3760" s="247" t="s">
        <v>7701</v>
      </c>
      <c r="Z3760" s="248">
        <v>16500</v>
      </c>
    </row>
    <row r="3761" spans="5:26" ht="14.5" x14ac:dyDescent="0.35">
      <c r="E3761" s="239" t="s">
        <v>13838</v>
      </c>
      <c r="F3761" s="239"/>
      <c r="G3761" s="240">
        <v>5290</v>
      </c>
      <c r="M3761" s="261" t="s">
        <v>35266</v>
      </c>
      <c r="N3761" s="262">
        <v>3538065.07</v>
      </c>
      <c r="P3761" s="243" t="s">
        <v>20131</v>
      </c>
      <c r="Q3761" s="244">
        <v>23255.9</v>
      </c>
      <c r="R3761" s="104"/>
      <c r="S3761" s="235" t="s">
        <v>16582</v>
      </c>
      <c r="T3761" s="236">
        <v>6309114.3399999999</v>
      </c>
      <c r="V3761" s="266" t="s">
        <v>10749</v>
      </c>
      <c r="W3761" s="267">
        <v>14861.42</v>
      </c>
      <c r="Y3761" s="247" t="s">
        <v>8387</v>
      </c>
      <c r="Z3761" s="248">
        <v>25318</v>
      </c>
    </row>
    <row r="3762" spans="5:26" ht="14.5" x14ac:dyDescent="0.35">
      <c r="E3762" s="239" t="s">
        <v>13839</v>
      </c>
      <c r="F3762" s="239"/>
      <c r="G3762" s="240">
        <v>22789.25</v>
      </c>
      <c r="M3762" s="261" t="s">
        <v>36762</v>
      </c>
      <c r="N3762" s="262">
        <v>299157.96000000002</v>
      </c>
      <c r="P3762" s="243" t="s">
        <v>20132</v>
      </c>
      <c r="Q3762" s="244">
        <v>17089.259999999998</v>
      </c>
      <c r="R3762" s="104"/>
      <c r="S3762" s="235" t="s">
        <v>16583</v>
      </c>
      <c r="T3762" s="236">
        <v>3182.25</v>
      </c>
      <c r="V3762" s="266" t="s">
        <v>10750</v>
      </c>
      <c r="W3762" s="267">
        <v>38201438.210000001</v>
      </c>
      <c r="Y3762" s="247" t="s">
        <v>8789</v>
      </c>
      <c r="Z3762" s="248">
        <v>296</v>
      </c>
    </row>
    <row r="3763" spans="5:26" ht="14.5" x14ac:dyDescent="0.35">
      <c r="E3763" s="239" t="s">
        <v>13841</v>
      </c>
      <c r="F3763" s="239"/>
      <c r="G3763" s="240">
        <v>40188.410000000003</v>
      </c>
      <c r="M3763" s="261" t="s">
        <v>36763</v>
      </c>
      <c r="N3763" s="262">
        <v>410515.42</v>
      </c>
      <c r="P3763" s="243" t="s">
        <v>20133</v>
      </c>
      <c r="Q3763" s="244">
        <v>4782.7700000000004</v>
      </c>
      <c r="R3763" s="104"/>
      <c r="S3763" s="235" t="s">
        <v>16584</v>
      </c>
      <c r="T3763" s="236">
        <v>213429.87</v>
      </c>
      <c r="V3763" s="266" t="s">
        <v>10751</v>
      </c>
      <c r="W3763" s="267">
        <v>448270.52</v>
      </c>
      <c r="Y3763" s="247" t="s">
        <v>9021</v>
      </c>
      <c r="Z3763" s="248">
        <v>4463</v>
      </c>
    </row>
    <row r="3764" spans="5:26" ht="14.5" x14ac:dyDescent="0.35">
      <c r="E3764" s="239" t="s">
        <v>13843</v>
      </c>
      <c r="F3764" s="239"/>
      <c r="G3764" s="240">
        <v>3300</v>
      </c>
      <c r="M3764" s="261" t="s">
        <v>36764</v>
      </c>
      <c r="N3764" s="262">
        <v>239415.09</v>
      </c>
      <c r="P3764" s="243" t="s">
        <v>20134</v>
      </c>
      <c r="Q3764" s="244">
        <v>17932.150000000001</v>
      </c>
      <c r="R3764" s="104"/>
      <c r="S3764" s="235" t="s">
        <v>16585</v>
      </c>
      <c r="T3764" s="236">
        <v>770191.32</v>
      </c>
      <c r="V3764" s="266" t="s">
        <v>10752</v>
      </c>
      <c r="W3764" s="267">
        <v>294680.08</v>
      </c>
      <c r="Y3764" s="247" t="s">
        <v>9302</v>
      </c>
      <c r="Z3764" s="248">
        <v>12056</v>
      </c>
    </row>
    <row r="3765" spans="5:26" ht="14.5" x14ac:dyDescent="0.35">
      <c r="E3765" s="239" t="s">
        <v>13845</v>
      </c>
      <c r="F3765" s="239"/>
      <c r="G3765" s="240">
        <v>7907.3</v>
      </c>
      <c r="M3765" s="261" t="s">
        <v>43019</v>
      </c>
      <c r="N3765" s="262">
        <v>47300</v>
      </c>
      <c r="P3765" s="243" t="s">
        <v>20135</v>
      </c>
      <c r="Q3765" s="244">
        <v>10293</v>
      </c>
      <c r="R3765" s="104"/>
      <c r="S3765" s="235" t="s">
        <v>16586</v>
      </c>
      <c r="T3765" s="236">
        <v>27938.71</v>
      </c>
      <c r="V3765" s="266" t="s">
        <v>10753</v>
      </c>
      <c r="W3765" s="267">
        <v>2290243.59</v>
      </c>
      <c r="Y3765" s="247" t="s">
        <v>9684</v>
      </c>
      <c r="Z3765" s="248">
        <v>2002</v>
      </c>
    </row>
    <row r="3766" spans="5:26" ht="14.5" x14ac:dyDescent="0.35">
      <c r="E3766" s="239" t="s">
        <v>13847</v>
      </c>
      <c r="F3766" s="239"/>
      <c r="G3766" s="240">
        <v>1373.84</v>
      </c>
      <c r="M3766" s="261" t="s">
        <v>38106</v>
      </c>
      <c r="N3766" s="262">
        <v>1639066.87</v>
      </c>
      <c r="P3766" s="243" t="s">
        <v>20136</v>
      </c>
      <c r="Q3766" s="244">
        <v>989570.1</v>
      </c>
      <c r="R3766" s="104"/>
      <c r="S3766" s="235" t="s">
        <v>16587</v>
      </c>
      <c r="T3766" s="236">
        <v>13685</v>
      </c>
      <c r="V3766" s="266" t="s">
        <v>10754</v>
      </c>
      <c r="W3766" s="267">
        <v>14799779.92</v>
      </c>
      <c r="Y3766" s="247" t="s">
        <v>9984</v>
      </c>
      <c r="Z3766" s="248">
        <v>13977</v>
      </c>
    </row>
    <row r="3767" spans="5:26" ht="14.5" x14ac:dyDescent="0.35">
      <c r="E3767" s="239" t="s">
        <v>13848</v>
      </c>
      <c r="F3767" s="239"/>
      <c r="G3767" s="240">
        <v>14100</v>
      </c>
      <c r="M3767" s="261" t="s">
        <v>35267</v>
      </c>
      <c r="N3767" s="262">
        <v>2940.28</v>
      </c>
      <c r="P3767" s="243" t="s">
        <v>20137</v>
      </c>
      <c r="Q3767" s="244">
        <v>625.83000000000004</v>
      </c>
      <c r="R3767" s="104"/>
      <c r="S3767" s="235" t="s">
        <v>16588</v>
      </c>
      <c r="T3767" s="236">
        <v>17221.689999999999</v>
      </c>
      <c r="V3767" s="266" t="s">
        <v>10755</v>
      </c>
      <c r="W3767" s="267">
        <v>331379.34000000003</v>
      </c>
      <c r="Y3767" s="247" t="s">
        <v>10342</v>
      </c>
      <c r="Z3767" s="248">
        <v>40543</v>
      </c>
    </row>
    <row r="3768" spans="5:26" ht="14.5" x14ac:dyDescent="0.35">
      <c r="E3768" s="239" t="s">
        <v>13852</v>
      </c>
      <c r="F3768" s="239"/>
      <c r="G3768" s="240">
        <v>8529.7000000000007</v>
      </c>
      <c r="M3768" s="261" t="s">
        <v>52051</v>
      </c>
      <c r="N3768" s="262">
        <v>624.61</v>
      </c>
      <c r="P3768" s="243" t="s">
        <v>20138</v>
      </c>
      <c r="Q3768" s="244">
        <v>1105</v>
      </c>
      <c r="R3768" s="104"/>
      <c r="S3768" s="235" t="s">
        <v>16589</v>
      </c>
      <c r="T3768" s="236">
        <v>8566.68</v>
      </c>
      <c r="V3768" s="266" t="s">
        <v>10756</v>
      </c>
      <c r="W3768" s="267">
        <v>565432.44999999995</v>
      </c>
      <c r="Y3768" s="247" t="s">
        <v>10436</v>
      </c>
      <c r="Z3768" s="248">
        <v>5813</v>
      </c>
    </row>
    <row r="3769" spans="5:26" ht="14.5" x14ac:dyDescent="0.35">
      <c r="E3769" s="239" t="s">
        <v>13856</v>
      </c>
      <c r="F3769" s="239"/>
      <c r="G3769" s="240">
        <v>770</v>
      </c>
      <c r="M3769" s="261" t="s">
        <v>56131</v>
      </c>
      <c r="N3769" s="262">
        <v>505.76</v>
      </c>
      <c r="P3769" s="243" t="s">
        <v>20139</v>
      </c>
      <c r="Q3769" s="244">
        <v>54921.08</v>
      </c>
      <c r="R3769" s="104"/>
      <c r="S3769" s="235" t="s">
        <v>16590</v>
      </c>
      <c r="T3769" s="236">
        <v>11628.76</v>
      </c>
      <c r="V3769" s="266" t="s">
        <v>10757</v>
      </c>
      <c r="W3769" s="267">
        <v>12461491.119999999</v>
      </c>
      <c r="Y3769" s="247" t="s">
        <v>10892</v>
      </c>
      <c r="Z3769" s="248">
        <v>120968</v>
      </c>
    </row>
    <row r="3770" spans="5:26" ht="14.5" x14ac:dyDescent="0.35">
      <c r="E3770" s="239" t="s">
        <v>13858</v>
      </c>
      <c r="F3770" s="239"/>
      <c r="G3770" s="240">
        <v>46235.02</v>
      </c>
      <c r="M3770" s="261" t="s">
        <v>53064</v>
      </c>
      <c r="N3770" s="262">
        <v>10700</v>
      </c>
      <c r="P3770" s="243" t="s">
        <v>20140</v>
      </c>
      <c r="Q3770" s="244">
        <v>1290026.53</v>
      </c>
      <c r="R3770" s="104"/>
      <c r="S3770" s="235" t="s">
        <v>16591</v>
      </c>
      <c r="T3770" s="236">
        <v>373201.49</v>
      </c>
      <c r="V3770" s="266" t="s">
        <v>10758</v>
      </c>
      <c r="W3770" s="267">
        <v>946265.45</v>
      </c>
      <c r="Y3770" s="247" t="s">
        <v>7868</v>
      </c>
      <c r="Z3770" s="248">
        <v>2252</v>
      </c>
    </row>
    <row r="3771" spans="5:26" ht="14.5" x14ac:dyDescent="0.35">
      <c r="E3771" s="239" t="s">
        <v>13860</v>
      </c>
      <c r="F3771" s="239"/>
      <c r="G3771" s="240">
        <v>6066</v>
      </c>
      <c r="M3771" s="261" t="s">
        <v>36765</v>
      </c>
      <c r="N3771" s="262">
        <v>940918.28</v>
      </c>
      <c r="P3771" s="243" t="s">
        <v>20141</v>
      </c>
      <c r="Q3771" s="244">
        <v>4833.87</v>
      </c>
      <c r="R3771" s="104"/>
      <c r="S3771" s="235" t="s">
        <v>16592</v>
      </c>
      <c r="T3771" s="236">
        <v>244064.69</v>
      </c>
      <c r="V3771" s="266" t="s">
        <v>10759</v>
      </c>
      <c r="W3771" s="267">
        <v>13480527.029999999</v>
      </c>
      <c r="Y3771" s="247" t="s">
        <v>8099</v>
      </c>
      <c r="Z3771" s="248">
        <v>2255</v>
      </c>
    </row>
    <row r="3772" spans="5:26" ht="14.5" x14ac:dyDescent="0.35">
      <c r="E3772" s="239" t="s">
        <v>13862</v>
      </c>
      <c r="F3772" s="239"/>
      <c r="G3772" s="240">
        <v>85260</v>
      </c>
      <c r="M3772" s="261" t="s">
        <v>36766</v>
      </c>
      <c r="N3772" s="262">
        <v>765810.02</v>
      </c>
      <c r="P3772" s="243" t="s">
        <v>20142</v>
      </c>
      <c r="Q3772" s="244">
        <v>183985.92000000001</v>
      </c>
      <c r="R3772" s="104"/>
      <c r="S3772" s="235" t="s">
        <v>16593</v>
      </c>
      <c r="T3772" s="236">
        <v>147256.01</v>
      </c>
      <c r="V3772" s="266" t="s">
        <v>10760</v>
      </c>
      <c r="W3772" s="267">
        <v>895835.98</v>
      </c>
      <c r="Y3772" s="247" t="s">
        <v>8388</v>
      </c>
      <c r="Z3772" s="248">
        <v>6798</v>
      </c>
    </row>
    <row r="3773" spans="5:26" ht="14.5" x14ac:dyDescent="0.35">
      <c r="E3773" s="239" t="s">
        <v>13869</v>
      </c>
      <c r="F3773" s="239"/>
      <c r="G3773" s="240">
        <v>20121.71</v>
      </c>
      <c r="M3773" s="261" t="s">
        <v>36767</v>
      </c>
      <c r="N3773" s="262">
        <v>1719121.14</v>
      </c>
      <c r="P3773" s="243" t="s">
        <v>20143</v>
      </c>
      <c r="Q3773" s="244">
        <v>435632.15</v>
      </c>
      <c r="R3773" s="104"/>
      <c r="S3773" s="235" t="s">
        <v>16594</v>
      </c>
      <c r="T3773" s="236">
        <v>2060.7199999999998</v>
      </c>
      <c r="V3773" s="266" t="s">
        <v>10761</v>
      </c>
      <c r="W3773" s="267">
        <v>168537.84</v>
      </c>
      <c r="Y3773" s="247" t="s">
        <v>8790</v>
      </c>
      <c r="Z3773" s="248">
        <v>1130</v>
      </c>
    </row>
    <row r="3774" spans="5:26" ht="14.5" x14ac:dyDescent="0.35">
      <c r="E3774" s="239" t="s">
        <v>13871</v>
      </c>
      <c r="F3774" s="239"/>
      <c r="G3774" s="240">
        <v>5753.44</v>
      </c>
      <c r="M3774" s="261" t="s">
        <v>41779</v>
      </c>
      <c r="N3774" s="262">
        <v>11228.97</v>
      </c>
      <c r="P3774" s="243" t="s">
        <v>20144</v>
      </c>
      <c r="Q3774" s="244">
        <v>527110.87</v>
      </c>
      <c r="R3774" s="104"/>
      <c r="S3774" s="235" t="s">
        <v>16595</v>
      </c>
      <c r="T3774" s="236">
        <v>226234.39</v>
      </c>
      <c r="V3774" s="266" t="s">
        <v>10762</v>
      </c>
      <c r="W3774" s="267">
        <v>8174150.7800000003</v>
      </c>
      <c r="Y3774" s="247" t="s">
        <v>9022</v>
      </c>
      <c r="Z3774" s="248">
        <v>154</v>
      </c>
    </row>
    <row r="3775" spans="5:26" ht="14.5" x14ac:dyDescent="0.35">
      <c r="E3775" s="239" t="s">
        <v>13873</v>
      </c>
      <c r="F3775" s="239"/>
      <c r="G3775" s="240">
        <v>19474</v>
      </c>
      <c r="M3775" s="261" t="s">
        <v>41780</v>
      </c>
      <c r="N3775" s="262">
        <v>23648.38</v>
      </c>
      <c r="P3775" s="243" t="s">
        <v>20145</v>
      </c>
      <c r="Q3775" s="244">
        <v>185693.81</v>
      </c>
      <c r="R3775" s="104"/>
      <c r="S3775" s="235" t="s">
        <v>16596</v>
      </c>
      <c r="T3775" s="236">
        <v>8519589.8200000003</v>
      </c>
      <c r="V3775" s="266" t="s">
        <v>10763</v>
      </c>
      <c r="W3775" s="267">
        <v>4339204.68</v>
      </c>
      <c r="Y3775" s="247" t="s">
        <v>9985</v>
      </c>
      <c r="Z3775" s="248">
        <v>6602</v>
      </c>
    </row>
    <row r="3776" spans="5:26" ht="14.5" x14ac:dyDescent="0.35">
      <c r="E3776" s="239" t="s">
        <v>13874</v>
      </c>
      <c r="F3776" s="239"/>
      <c r="G3776" s="240">
        <v>12542.38</v>
      </c>
      <c r="M3776" s="261" t="s">
        <v>41781</v>
      </c>
      <c r="N3776" s="262">
        <v>18931.41</v>
      </c>
      <c r="P3776" s="243" t="s">
        <v>15265</v>
      </c>
      <c r="Q3776" s="244">
        <v>22100</v>
      </c>
      <c r="R3776" s="104"/>
      <c r="S3776" s="235" t="s">
        <v>16597</v>
      </c>
      <c r="T3776" s="236">
        <v>1794.94</v>
      </c>
      <c r="V3776" s="266" t="s">
        <v>10764</v>
      </c>
      <c r="W3776" s="267">
        <v>3703279.64</v>
      </c>
      <c r="Y3776" s="247" t="s">
        <v>10343</v>
      </c>
      <c r="Z3776" s="248">
        <v>15811</v>
      </c>
    </row>
    <row r="3777" spans="5:26" ht="14.5" x14ac:dyDescent="0.35">
      <c r="E3777" s="239" t="s">
        <v>13881</v>
      </c>
      <c r="F3777" s="239"/>
      <c r="G3777" s="240">
        <v>16461.46</v>
      </c>
      <c r="M3777" s="261" t="s">
        <v>36768</v>
      </c>
      <c r="N3777" s="262">
        <v>1004986.12</v>
      </c>
      <c r="P3777" s="243" t="s">
        <v>20146</v>
      </c>
      <c r="Q3777" s="244">
        <v>3099.75</v>
      </c>
      <c r="R3777" s="104"/>
      <c r="S3777" s="235" t="s">
        <v>16598</v>
      </c>
      <c r="T3777" s="236">
        <v>1225863.04</v>
      </c>
      <c r="V3777" s="266" t="s">
        <v>10765</v>
      </c>
      <c r="W3777" s="267">
        <v>197340.71</v>
      </c>
      <c r="Y3777" s="247" t="s">
        <v>10893</v>
      </c>
      <c r="Z3777" s="248">
        <v>35002</v>
      </c>
    </row>
    <row r="3778" spans="5:26" ht="14.5" x14ac:dyDescent="0.35">
      <c r="E3778" s="239" t="s">
        <v>13883</v>
      </c>
      <c r="F3778" s="239"/>
      <c r="G3778" s="240">
        <v>32461</v>
      </c>
      <c r="M3778" s="261" t="s">
        <v>41782</v>
      </c>
      <c r="N3778" s="262">
        <v>670036.92000000004</v>
      </c>
      <c r="P3778" s="243" t="s">
        <v>20147</v>
      </c>
      <c r="Q3778" s="244">
        <v>211725.79</v>
      </c>
      <c r="R3778" s="104"/>
      <c r="S3778" s="235" t="s">
        <v>16599</v>
      </c>
      <c r="T3778" s="236">
        <v>154094.48000000001</v>
      </c>
      <c r="V3778" s="266" t="s">
        <v>10766</v>
      </c>
      <c r="W3778" s="267">
        <v>8645493.8699999992</v>
      </c>
      <c r="Y3778" s="247" t="s">
        <v>7702</v>
      </c>
      <c r="Z3778" s="248">
        <v>29844.19</v>
      </c>
    </row>
    <row r="3779" spans="5:26" ht="14.5" x14ac:dyDescent="0.35">
      <c r="E3779" s="239" t="s">
        <v>13884</v>
      </c>
      <c r="F3779" s="239"/>
      <c r="G3779" s="240">
        <v>4173</v>
      </c>
      <c r="M3779" s="261" t="s">
        <v>36769</v>
      </c>
      <c r="N3779" s="262">
        <v>1075358.6000000001</v>
      </c>
      <c r="P3779" s="243" t="s">
        <v>20148</v>
      </c>
      <c r="Q3779" s="244">
        <v>337500</v>
      </c>
      <c r="R3779" s="104"/>
      <c r="S3779" s="235" t="s">
        <v>16600</v>
      </c>
      <c r="T3779" s="236">
        <v>511545.79</v>
      </c>
      <c r="V3779" s="266" t="s">
        <v>10767</v>
      </c>
      <c r="W3779" s="267">
        <v>154339392.47</v>
      </c>
      <c r="Y3779" s="247" t="s">
        <v>8389</v>
      </c>
      <c r="Z3779" s="248">
        <v>45117</v>
      </c>
    </row>
    <row r="3780" spans="5:26" ht="14.5" x14ac:dyDescent="0.35">
      <c r="E3780" s="239" t="s">
        <v>13888</v>
      </c>
      <c r="F3780" s="239"/>
      <c r="G3780" s="240">
        <v>10450</v>
      </c>
      <c r="M3780" s="261" t="s">
        <v>35268</v>
      </c>
      <c r="N3780" s="262">
        <v>608867.52</v>
      </c>
      <c r="P3780" s="243" t="s">
        <v>20149</v>
      </c>
      <c r="Q3780" s="244">
        <v>945.26</v>
      </c>
      <c r="R3780" s="104"/>
      <c r="S3780" s="235" t="s">
        <v>16601</v>
      </c>
      <c r="T3780" s="236">
        <v>2675.07</v>
      </c>
      <c r="V3780" s="266" t="s">
        <v>10768</v>
      </c>
      <c r="W3780" s="267">
        <v>3659469.21</v>
      </c>
      <c r="Y3780" s="247" t="s">
        <v>8791</v>
      </c>
      <c r="Z3780" s="248">
        <v>2453</v>
      </c>
    </row>
    <row r="3781" spans="5:26" ht="14.5" x14ac:dyDescent="0.35">
      <c r="E3781" s="239" t="s">
        <v>13889</v>
      </c>
      <c r="F3781" s="239"/>
      <c r="G3781" s="240">
        <v>1143.8699999999999</v>
      </c>
      <c r="M3781" s="261" t="s">
        <v>50074</v>
      </c>
      <c r="N3781" s="262">
        <v>514.85</v>
      </c>
      <c r="P3781" s="243" t="s">
        <v>20150</v>
      </c>
      <c r="Q3781" s="244">
        <v>21667.25</v>
      </c>
      <c r="R3781" s="104"/>
      <c r="S3781" s="235" t="s">
        <v>16602</v>
      </c>
      <c r="T3781" s="236">
        <v>2148594.9700000002</v>
      </c>
      <c r="V3781" s="266" t="s">
        <v>10769</v>
      </c>
      <c r="W3781" s="267">
        <v>762330.61</v>
      </c>
      <c r="Y3781" s="247" t="s">
        <v>9303</v>
      </c>
      <c r="Z3781" s="248">
        <v>15734.26</v>
      </c>
    </row>
    <row r="3782" spans="5:26" ht="14.5" x14ac:dyDescent="0.35">
      <c r="E3782" s="239" t="s">
        <v>13890</v>
      </c>
      <c r="F3782" s="239"/>
      <c r="G3782" s="240">
        <v>30786</v>
      </c>
      <c r="M3782" s="261" t="s">
        <v>51162</v>
      </c>
      <c r="N3782" s="262">
        <v>4208.6899999999996</v>
      </c>
      <c r="P3782" s="243" t="s">
        <v>20151</v>
      </c>
      <c r="Q3782" s="244">
        <v>1590279.3</v>
      </c>
      <c r="R3782" s="104"/>
      <c r="S3782" s="235" t="s">
        <v>33036</v>
      </c>
      <c r="T3782" s="236">
        <v>618.5</v>
      </c>
      <c r="V3782" s="266" t="s">
        <v>10770</v>
      </c>
      <c r="W3782" s="267">
        <v>221604.09</v>
      </c>
      <c r="Y3782" s="247" t="s">
        <v>9685</v>
      </c>
      <c r="Z3782" s="248">
        <v>2000</v>
      </c>
    </row>
    <row r="3783" spans="5:26" ht="14.5" x14ac:dyDescent="0.35">
      <c r="E3783" s="239" t="s">
        <v>13896</v>
      </c>
      <c r="F3783" s="239"/>
      <c r="G3783" s="240">
        <v>96442.31</v>
      </c>
      <c r="M3783" s="261" t="s">
        <v>50075</v>
      </c>
      <c r="N3783" s="262">
        <v>31911.3</v>
      </c>
      <c r="P3783" s="243" t="s">
        <v>20152</v>
      </c>
      <c r="Q3783" s="244">
        <v>942.78</v>
      </c>
      <c r="R3783" s="104"/>
      <c r="S3783" s="235" t="s">
        <v>16603</v>
      </c>
      <c r="T3783" s="236">
        <v>114204.92</v>
      </c>
      <c r="V3783" s="266" t="s">
        <v>10771</v>
      </c>
      <c r="W3783" s="267">
        <v>627966.18999999994</v>
      </c>
      <c r="Y3783" s="247" t="s">
        <v>9986</v>
      </c>
      <c r="Z3783" s="248">
        <v>9320.2900000000009</v>
      </c>
    </row>
    <row r="3784" spans="5:26" ht="14.5" x14ac:dyDescent="0.35">
      <c r="E3784" s="239" t="s">
        <v>13898</v>
      </c>
      <c r="F3784" s="239"/>
      <c r="G3784" s="240">
        <v>5670</v>
      </c>
      <c r="M3784" s="261" t="s">
        <v>56132</v>
      </c>
      <c r="N3784" s="262">
        <v>728</v>
      </c>
      <c r="P3784" s="243" t="s">
        <v>20153</v>
      </c>
      <c r="Q3784" s="244">
        <v>73123.5</v>
      </c>
      <c r="R3784" s="104"/>
      <c r="S3784" s="235" t="s">
        <v>33037</v>
      </c>
      <c r="T3784" s="236">
        <v>374.63</v>
      </c>
      <c r="V3784" s="266" t="s">
        <v>10772</v>
      </c>
      <c r="W3784" s="267">
        <v>776381.64</v>
      </c>
      <c r="Y3784" s="247" t="s">
        <v>10284</v>
      </c>
      <c r="Z3784" s="248">
        <v>8492.68</v>
      </c>
    </row>
    <row r="3785" spans="5:26" ht="14.5" x14ac:dyDescent="0.35">
      <c r="E3785" s="239" t="s">
        <v>13901</v>
      </c>
      <c r="F3785" s="239"/>
      <c r="G3785" s="240">
        <v>765889.34</v>
      </c>
      <c r="M3785" s="261" t="s">
        <v>50076</v>
      </c>
      <c r="N3785" s="262">
        <v>2535.5700000000002</v>
      </c>
      <c r="P3785" s="243" t="s">
        <v>15266</v>
      </c>
      <c r="Q3785" s="244">
        <v>185297.76</v>
      </c>
      <c r="R3785" s="104"/>
      <c r="S3785" s="235" t="s">
        <v>16604</v>
      </c>
      <c r="T3785" s="236">
        <v>1088077.83</v>
      </c>
      <c r="V3785" s="266" t="s">
        <v>10773</v>
      </c>
      <c r="W3785" s="267">
        <v>381235.21</v>
      </c>
      <c r="Y3785" s="247" t="s">
        <v>12057</v>
      </c>
      <c r="Z3785" s="248">
        <v>20118.2</v>
      </c>
    </row>
    <row r="3786" spans="5:26" ht="14.5" x14ac:dyDescent="0.35">
      <c r="E3786" s="239" t="s">
        <v>6381</v>
      </c>
      <c r="F3786" s="239"/>
      <c r="G3786" s="240">
        <v>1128534.75</v>
      </c>
      <c r="M3786" s="261" t="s">
        <v>50077</v>
      </c>
      <c r="N3786" s="262">
        <v>9004.43</v>
      </c>
      <c r="P3786" s="243" t="s">
        <v>20154</v>
      </c>
      <c r="Q3786" s="244">
        <v>1125351.6499999999</v>
      </c>
      <c r="R3786" s="104"/>
      <c r="S3786" s="235" t="s">
        <v>16605</v>
      </c>
      <c r="T3786" s="236">
        <v>11423873.58</v>
      </c>
      <c r="V3786" s="266" t="s">
        <v>10774</v>
      </c>
      <c r="W3786" s="267">
        <v>358857.67</v>
      </c>
      <c r="Y3786" s="247" t="s">
        <v>12244</v>
      </c>
      <c r="Z3786" s="248">
        <v>5432</v>
      </c>
    </row>
    <row r="3787" spans="5:26" ht="14.5" x14ac:dyDescent="0.35">
      <c r="E3787" s="239" t="s">
        <v>6390</v>
      </c>
      <c r="F3787" s="239"/>
      <c r="G3787" s="240">
        <v>156.94</v>
      </c>
      <c r="M3787" s="261" t="s">
        <v>50078</v>
      </c>
      <c r="N3787" s="262">
        <v>7109.41</v>
      </c>
      <c r="P3787" s="243" t="s">
        <v>20155</v>
      </c>
      <c r="Q3787" s="244">
        <v>123783.49</v>
      </c>
      <c r="R3787" s="104"/>
      <c r="S3787" s="235" t="s">
        <v>33038</v>
      </c>
      <c r="T3787" s="236">
        <v>135.09</v>
      </c>
      <c r="V3787" s="266" t="s">
        <v>10775</v>
      </c>
      <c r="W3787" s="267">
        <v>1255716.27</v>
      </c>
      <c r="Y3787" s="247" t="s">
        <v>12997</v>
      </c>
      <c r="Z3787" s="248">
        <v>938.57</v>
      </c>
    </row>
    <row r="3788" spans="5:26" ht="14.5" x14ac:dyDescent="0.35">
      <c r="E3788" s="239" t="s">
        <v>6396</v>
      </c>
      <c r="F3788" s="239"/>
      <c r="G3788" s="240">
        <v>1522085.57</v>
      </c>
      <c r="M3788" s="261" t="s">
        <v>53065</v>
      </c>
      <c r="N3788" s="262">
        <v>15401.58</v>
      </c>
      <c r="P3788" s="243" t="s">
        <v>20156</v>
      </c>
      <c r="Q3788" s="244">
        <v>367961.52</v>
      </c>
      <c r="R3788" s="104"/>
      <c r="S3788" s="235" t="s">
        <v>16606</v>
      </c>
      <c r="T3788" s="236">
        <v>222499.29</v>
      </c>
      <c r="V3788" s="266" t="s">
        <v>10776</v>
      </c>
      <c r="W3788" s="267">
        <v>723192.87</v>
      </c>
      <c r="Y3788" s="247" t="s">
        <v>10894</v>
      </c>
      <c r="Z3788" s="248">
        <v>139450.19</v>
      </c>
    </row>
    <row r="3789" spans="5:26" ht="14.5" x14ac:dyDescent="0.35">
      <c r="E3789" s="239" t="s">
        <v>6399</v>
      </c>
      <c r="F3789" s="239"/>
      <c r="G3789" s="240">
        <v>19550.580000000002</v>
      </c>
      <c r="M3789" s="261" t="s">
        <v>47731</v>
      </c>
      <c r="N3789" s="262">
        <v>8771.23</v>
      </c>
      <c r="P3789" s="243" t="s">
        <v>20157</v>
      </c>
      <c r="Q3789" s="244">
        <v>1586793.79</v>
      </c>
      <c r="R3789" s="104"/>
      <c r="S3789" s="235" t="s">
        <v>16607</v>
      </c>
      <c r="T3789" s="236">
        <v>4490</v>
      </c>
      <c r="V3789" s="266" t="s">
        <v>10777</v>
      </c>
      <c r="W3789" s="267">
        <v>257124.13</v>
      </c>
      <c r="Y3789" s="247" t="s">
        <v>11307</v>
      </c>
      <c r="Z3789" s="248">
        <v>27649.35</v>
      </c>
    </row>
    <row r="3790" spans="5:26" ht="14.5" x14ac:dyDescent="0.35">
      <c r="E3790" s="239" t="s">
        <v>6403</v>
      </c>
      <c r="F3790" s="239"/>
      <c r="G3790" s="240">
        <v>40908.46</v>
      </c>
      <c r="M3790" s="261" t="s">
        <v>56133</v>
      </c>
      <c r="N3790" s="262">
        <v>189</v>
      </c>
      <c r="P3790" s="243" t="s">
        <v>20158</v>
      </c>
      <c r="Q3790" s="244">
        <v>1629357.35</v>
      </c>
      <c r="R3790" s="104"/>
      <c r="S3790" s="235" t="s">
        <v>34979</v>
      </c>
      <c r="T3790" s="236">
        <v>12117148.050000001</v>
      </c>
      <c r="V3790" s="266" t="s">
        <v>10778</v>
      </c>
      <c r="W3790" s="267">
        <v>220935.42</v>
      </c>
      <c r="Y3790" s="247" t="s">
        <v>11460</v>
      </c>
      <c r="Z3790" s="248">
        <v>2430</v>
      </c>
    </row>
    <row r="3791" spans="5:26" ht="14.5" x14ac:dyDescent="0.35">
      <c r="E3791" s="239" t="s">
        <v>6406</v>
      </c>
      <c r="F3791" s="239"/>
      <c r="G3791" s="240">
        <v>7818.24</v>
      </c>
      <c r="M3791" s="261" t="s">
        <v>47732</v>
      </c>
      <c r="N3791" s="262">
        <v>659.96</v>
      </c>
      <c r="P3791" s="243" t="s">
        <v>20159</v>
      </c>
      <c r="Q3791" s="244">
        <v>137967.79</v>
      </c>
      <c r="R3791" s="104"/>
      <c r="S3791" s="205"/>
      <c r="T3791" s="206"/>
      <c r="V3791" s="266" t="s">
        <v>10779</v>
      </c>
      <c r="W3791" s="267">
        <v>765905.22</v>
      </c>
      <c r="Y3791" s="247" t="s">
        <v>11567</v>
      </c>
      <c r="Z3791" s="248">
        <v>18509</v>
      </c>
    </row>
    <row r="3792" spans="5:26" ht="14.5" x14ac:dyDescent="0.35">
      <c r="E3792" s="239" t="s">
        <v>6409</v>
      </c>
      <c r="F3792" s="239"/>
      <c r="G3792" s="240">
        <v>1673619.41</v>
      </c>
      <c r="M3792" s="261" t="s">
        <v>47733</v>
      </c>
      <c r="N3792" s="262">
        <v>2259.5</v>
      </c>
      <c r="P3792" s="243" t="s">
        <v>20160</v>
      </c>
      <c r="Q3792" s="244">
        <v>65885.850000000006</v>
      </c>
      <c r="R3792" s="104"/>
      <c r="S3792" s="127"/>
      <c r="T3792" s="128"/>
      <c r="V3792" s="266" t="s">
        <v>10780</v>
      </c>
      <c r="W3792" s="267">
        <v>628517.64</v>
      </c>
      <c r="Y3792" s="247" t="s">
        <v>11589</v>
      </c>
      <c r="Z3792" s="248">
        <v>13556</v>
      </c>
    </row>
    <row r="3793" spans="5:26" ht="14.5" x14ac:dyDescent="0.35">
      <c r="E3793" s="239" t="s">
        <v>6411</v>
      </c>
      <c r="F3793" s="239"/>
      <c r="G3793" s="240">
        <v>1425000.2</v>
      </c>
      <c r="M3793" s="261" t="s">
        <v>50079</v>
      </c>
      <c r="N3793" s="262">
        <v>2591.44</v>
      </c>
      <c r="P3793" s="243" t="s">
        <v>20161</v>
      </c>
      <c r="Q3793" s="244">
        <v>17.3</v>
      </c>
      <c r="R3793" s="104"/>
      <c r="S3793" s="127"/>
      <c r="T3793" s="128"/>
      <c r="V3793" s="266" t="s">
        <v>10781</v>
      </c>
      <c r="W3793" s="267">
        <v>487965.8</v>
      </c>
      <c r="Y3793" s="247" t="s">
        <v>11617</v>
      </c>
      <c r="Z3793" s="248">
        <v>89</v>
      </c>
    </row>
    <row r="3794" spans="5:26" ht="14.5" x14ac:dyDescent="0.35">
      <c r="E3794" s="239" t="s">
        <v>6414</v>
      </c>
      <c r="F3794" s="239"/>
      <c r="G3794" s="240">
        <v>7455.64</v>
      </c>
      <c r="M3794" s="261" t="s">
        <v>56134</v>
      </c>
      <c r="N3794" s="262">
        <v>4896.47</v>
      </c>
      <c r="P3794" s="243" t="s">
        <v>20162</v>
      </c>
      <c r="Q3794" s="244">
        <v>1018</v>
      </c>
      <c r="R3794" s="104"/>
      <c r="S3794" s="127"/>
      <c r="T3794" s="128"/>
      <c r="V3794" s="266" t="s">
        <v>10782</v>
      </c>
      <c r="W3794" s="267">
        <v>395611.74</v>
      </c>
      <c r="Y3794" s="247" t="s">
        <v>11857</v>
      </c>
      <c r="Z3794" s="248">
        <v>9051.31</v>
      </c>
    </row>
    <row r="3795" spans="5:26" ht="14.5" x14ac:dyDescent="0.35">
      <c r="E3795" s="239" t="s">
        <v>6417</v>
      </c>
      <c r="F3795" s="239"/>
      <c r="G3795" s="240">
        <v>575025.57999999996</v>
      </c>
      <c r="M3795" s="261" t="s">
        <v>47734</v>
      </c>
      <c r="N3795" s="262">
        <v>3431657</v>
      </c>
      <c r="P3795" s="243" t="s">
        <v>20163</v>
      </c>
      <c r="Q3795" s="244">
        <v>4849.3500000000004</v>
      </c>
      <c r="R3795" s="104"/>
      <c r="S3795" s="127"/>
      <c r="T3795" s="128"/>
      <c r="V3795" s="266" t="s">
        <v>10783</v>
      </c>
      <c r="W3795" s="267">
        <v>238155.49</v>
      </c>
      <c r="Y3795" s="247" t="s">
        <v>11953</v>
      </c>
      <c r="Z3795" s="248">
        <v>698</v>
      </c>
    </row>
    <row r="3796" spans="5:26" ht="14.5" x14ac:dyDescent="0.35">
      <c r="E3796" s="239" t="s">
        <v>6418</v>
      </c>
      <c r="F3796" s="239"/>
      <c r="G3796" s="240">
        <v>262.92</v>
      </c>
      <c r="M3796" s="261" t="s">
        <v>47735</v>
      </c>
      <c r="N3796" s="262">
        <v>254336.26</v>
      </c>
      <c r="P3796" s="243" t="s">
        <v>20164</v>
      </c>
      <c r="Q3796" s="244">
        <v>2902.91</v>
      </c>
      <c r="R3796" s="104"/>
      <c r="S3796" s="127"/>
      <c r="T3796" s="128"/>
      <c r="V3796" s="266" t="s">
        <v>10784</v>
      </c>
      <c r="W3796" s="267">
        <v>2475220.16</v>
      </c>
      <c r="Y3796" s="247" t="s">
        <v>11986</v>
      </c>
      <c r="Z3796" s="248">
        <v>14817.97</v>
      </c>
    </row>
    <row r="3797" spans="5:26" ht="14.5" x14ac:dyDescent="0.35">
      <c r="E3797" s="239" t="s">
        <v>6422</v>
      </c>
      <c r="F3797" s="239"/>
      <c r="G3797" s="240">
        <v>34298.81</v>
      </c>
      <c r="M3797" s="261" t="s">
        <v>45127</v>
      </c>
      <c r="N3797" s="262">
        <v>5844</v>
      </c>
      <c r="P3797" s="243" t="s">
        <v>20165</v>
      </c>
      <c r="Q3797" s="244">
        <v>6045.62</v>
      </c>
      <c r="R3797" s="104"/>
      <c r="S3797" s="127"/>
      <c r="T3797" s="128"/>
      <c r="V3797" s="266" t="s">
        <v>10785</v>
      </c>
      <c r="W3797" s="267">
        <v>125292.23</v>
      </c>
      <c r="Y3797" s="247" t="s">
        <v>10285</v>
      </c>
      <c r="Z3797" s="248">
        <v>17539</v>
      </c>
    </row>
    <row r="3798" spans="5:26" ht="14.5" x14ac:dyDescent="0.35">
      <c r="E3798" s="239" t="s">
        <v>6424</v>
      </c>
      <c r="F3798" s="239"/>
      <c r="G3798" s="240">
        <v>290440.11</v>
      </c>
      <c r="M3798" s="261" t="s">
        <v>45128</v>
      </c>
      <c r="N3798" s="262">
        <v>9382</v>
      </c>
      <c r="P3798" s="243" t="s">
        <v>20166</v>
      </c>
      <c r="Q3798" s="244">
        <v>36844.22</v>
      </c>
      <c r="R3798" s="104"/>
      <c r="S3798" s="127"/>
      <c r="T3798" s="128"/>
      <c r="V3798" s="266" t="s">
        <v>10786</v>
      </c>
      <c r="W3798" s="267">
        <v>171276.89</v>
      </c>
      <c r="Y3798" s="247" t="s">
        <v>12058</v>
      </c>
      <c r="Z3798" s="248">
        <v>21986.01</v>
      </c>
    </row>
    <row r="3799" spans="5:26" ht="14.5" x14ac:dyDescent="0.35">
      <c r="E3799" s="239" t="s">
        <v>6429</v>
      </c>
      <c r="F3799" s="239"/>
      <c r="G3799" s="240">
        <v>16015.99</v>
      </c>
      <c r="M3799" s="261" t="s">
        <v>20209</v>
      </c>
      <c r="N3799" s="262">
        <v>145</v>
      </c>
      <c r="P3799" s="243" t="s">
        <v>20167</v>
      </c>
      <c r="Q3799" s="244">
        <v>3281.08</v>
      </c>
      <c r="R3799" s="104"/>
      <c r="S3799" s="127"/>
      <c r="T3799" s="128"/>
      <c r="V3799" s="266" t="s">
        <v>10787</v>
      </c>
      <c r="W3799" s="267">
        <v>246537.92</v>
      </c>
      <c r="Y3799" s="247" t="s">
        <v>12245</v>
      </c>
      <c r="Z3799" s="248">
        <v>6494</v>
      </c>
    </row>
    <row r="3800" spans="5:26" ht="14.5" x14ac:dyDescent="0.35">
      <c r="E3800" s="239" t="s">
        <v>6432</v>
      </c>
      <c r="F3800" s="239"/>
      <c r="G3800" s="240">
        <v>152317.9</v>
      </c>
      <c r="M3800" s="261" t="s">
        <v>20210</v>
      </c>
      <c r="N3800" s="262">
        <v>883</v>
      </c>
      <c r="P3800" s="243" t="s">
        <v>20168</v>
      </c>
      <c r="Q3800" s="244">
        <v>254.44</v>
      </c>
      <c r="R3800" s="104"/>
      <c r="S3800" s="104"/>
      <c r="T3800" s="104"/>
      <c r="V3800" s="266" t="s">
        <v>10788</v>
      </c>
      <c r="W3800" s="267">
        <v>563683</v>
      </c>
      <c r="Y3800" s="247" t="s">
        <v>10895</v>
      </c>
      <c r="Z3800" s="248">
        <v>132819.64000000001</v>
      </c>
    </row>
    <row r="3801" spans="5:26" ht="14.5" x14ac:dyDescent="0.35">
      <c r="E3801" s="239" t="s">
        <v>6450</v>
      </c>
      <c r="F3801" s="239"/>
      <c r="G3801" s="240">
        <v>66185.740000000005</v>
      </c>
      <c r="M3801" s="261" t="s">
        <v>47736</v>
      </c>
      <c r="N3801" s="262">
        <v>160050</v>
      </c>
      <c r="P3801" s="243" t="s">
        <v>20169</v>
      </c>
      <c r="Q3801" s="244">
        <v>15677.33</v>
      </c>
      <c r="R3801" s="104"/>
      <c r="S3801" s="104"/>
      <c r="T3801" s="104"/>
      <c r="V3801" s="266" t="s">
        <v>10789</v>
      </c>
      <c r="W3801" s="267">
        <v>552462.5</v>
      </c>
      <c r="Y3801" s="247" t="s">
        <v>7703</v>
      </c>
      <c r="Z3801" s="248">
        <v>14072</v>
      </c>
    </row>
    <row r="3802" spans="5:26" ht="14.5" x14ac:dyDescent="0.35">
      <c r="E3802" s="239" t="s">
        <v>6451</v>
      </c>
      <c r="F3802" s="239"/>
      <c r="G3802" s="240">
        <v>1459835.52</v>
      </c>
      <c r="M3802" s="261" t="s">
        <v>47737</v>
      </c>
      <c r="N3802" s="262">
        <v>12243.86</v>
      </c>
      <c r="P3802" s="243" t="s">
        <v>20170</v>
      </c>
      <c r="Q3802" s="244">
        <v>293913.52</v>
      </c>
      <c r="R3802" s="104"/>
      <c r="S3802" s="104"/>
      <c r="T3802" s="104"/>
      <c r="V3802" s="266" t="s">
        <v>10790</v>
      </c>
      <c r="W3802" s="267">
        <v>290720.23</v>
      </c>
      <c r="Y3802" s="247" t="s">
        <v>8390</v>
      </c>
      <c r="Z3802" s="248">
        <v>13066</v>
      </c>
    </row>
    <row r="3803" spans="5:26" ht="14.5" x14ac:dyDescent="0.35">
      <c r="E3803" s="239" t="s">
        <v>6469</v>
      </c>
      <c r="F3803" s="239"/>
      <c r="G3803" s="240">
        <v>772326.8</v>
      </c>
      <c r="M3803" s="261" t="s">
        <v>51163</v>
      </c>
      <c r="N3803" s="262">
        <v>148856.64000000001</v>
      </c>
      <c r="P3803" s="243" t="s">
        <v>20171</v>
      </c>
      <c r="Q3803" s="244">
        <v>10658.48</v>
      </c>
      <c r="R3803" s="104"/>
      <c r="S3803" s="104"/>
      <c r="T3803" s="104"/>
      <c r="V3803" s="266" t="s">
        <v>10791</v>
      </c>
      <c r="W3803" s="267">
        <v>718145.1</v>
      </c>
      <c r="Y3803" s="247" t="s">
        <v>8792</v>
      </c>
      <c r="Z3803" s="248">
        <v>20781</v>
      </c>
    </row>
    <row r="3804" spans="5:26" ht="14.5" x14ac:dyDescent="0.35">
      <c r="E3804" s="239" t="s">
        <v>6471</v>
      </c>
      <c r="F3804" s="239"/>
      <c r="G3804" s="240">
        <v>990651.01</v>
      </c>
      <c r="M3804" s="261" t="s">
        <v>51164</v>
      </c>
      <c r="N3804" s="262">
        <v>11387.53</v>
      </c>
      <c r="P3804" s="243" t="s">
        <v>20172</v>
      </c>
      <c r="Q3804" s="244">
        <v>23255.9</v>
      </c>
      <c r="R3804" s="104"/>
      <c r="S3804" s="104"/>
      <c r="T3804" s="104"/>
      <c r="V3804" s="266" t="s">
        <v>10792</v>
      </c>
      <c r="W3804" s="267">
        <v>351687.67</v>
      </c>
      <c r="Y3804" s="247" t="s">
        <v>9023</v>
      </c>
      <c r="Z3804" s="248">
        <v>3526</v>
      </c>
    </row>
    <row r="3805" spans="5:26" ht="14.5" x14ac:dyDescent="0.35">
      <c r="E3805" s="239" t="s">
        <v>6473</v>
      </c>
      <c r="F3805" s="239"/>
      <c r="G3805" s="240">
        <v>172184.4</v>
      </c>
      <c r="M3805" s="261" t="s">
        <v>56135</v>
      </c>
      <c r="N3805" s="262">
        <v>10467.870000000001</v>
      </c>
      <c r="P3805" s="243" t="s">
        <v>20173</v>
      </c>
      <c r="Q3805" s="244">
        <v>17089.259999999998</v>
      </c>
      <c r="R3805" s="104"/>
      <c r="S3805" s="104"/>
      <c r="T3805" s="104"/>
      <c r="V3805" s="266" t="s">
        <v>10793</v>
      </c>
      <c r="W3805" s="267">
        <v>129222.75</v>
      </c>
      <c r="Y3805" s="247" t="s">
        <v>9987</v>
      </c>
      <c r="Z3805" s="248">
        <v>11194</v>
      </c>
    </row>
    <row r="3806" spans="5:26" ht="14.5" x14ac:dyDescent="0.35">
      <c r="E3806" s="239" t="s">
        <v>6481</v>
      </c>
      <c r="F3806" s="239"/>
      <c r="G3806" s="240">
        <v>1158337.21</v>
      </c>
      <c r="M3806" s="261" t="s">
        <v>51165</v>
      </c>
      <c r="N3806" s="262">
        <v>47000</v>
      </c>
      <c r="P3806" s="243" t="s">
        <v>20174</v>
      </c>
      <c r="Q3806" s="244">
        <v>1376657.7</v>
      </c>
      <c r="R3806" s="104"/>
      <c r="S3806" s="104"/>
      <c r="T3806" s="104"/>
      <c r="V3806" s="266" t="s">
        <v>10794</v>
      </c>
      <c r="W3806" s="267">
        <v>1278239.68</v>
      </c>
      <c r="Y3806" s="247" t="s">
        <v>10344</v>
      </c>
      <c r="Z3806" s="248">
        <v>26703.02</v>
      </c>
    </row>
    <row r="3807" spans="5:26" ht="14.5" x14ac:dyDescent="0.35">
      <c r="E3807" s="239" t="s">
        <v>6496</v>
      </c>
      <c r="F3807" s="239"/>
      <c r="G3807" s="240">
        <v>13225</v>
      </c>
      <c r="M3807" s="261" t="s">
        <v>51166</v>
      </c>
      <c r="N3807" s="262">
        <v>3595.55</v>
      </c>
      <c r="P3807" s="243" t="s">
        <v>20175</v>
      </c>
      <c r="Q3807" s="244">
        <v>23977.77</v>
      </c>
      <c r="R3807" s="104"/>
      <c r="S3807" s="104"/>
      <c r="T3807" s="104"/>
      <c r="V3807" s="266" t="s">
        <v>10795</v>
      </c>
      <c r="W3807" s="267">
        <v>537675.06999999995</v>
      </c>
      <c r="Y3807" s="247" t="s">
        <v>12246</v>
      </c>
      <c r="Z3807" s="248">
        <v>3234</v>
      </c>
    </row>
    <row r="3808" spans="5:26" ht="14.5" x14ac:dyDescent="0.35">
      <c r="E3808" s="239" t="s">
        <v>6502</v>
      </c>
      <c r="F3808" s="239"/>
      <c r="G3808" s="240">
        <v>58043.58</v>
      </c>
      <c r="M3808" s="261" t="s">
        <v>47738</v>
      </c>
      <c r="N3808" s="262">
        <v>82500</v>
      </c>
      <c r="P3808" s="243" t="s">
        <v>20176</v>
      </c>
      <c r="Q3808" s="244">
        <v>36844.22</v>
      </c>
      <c r="R3808" s="104"/>
      <c r="S3808" s="104"/>
      <c r="T3808" s="104"/>
      <c r="V3808" s="266" t="s">
        <v>10796</v>
      </c>
      <c r="W3808" s="267">
        <v>346550.41</v>
      </c>
      <c r="Y3808" s="247" t="s">
        <v>13425</v>
      </c>
      <c r="Z3808" s="248">
        <v>47776.92</v>
      </c>
    </row>
    <row r="3809" spans="5:26" ht="14.5" x14ac:dyDescent="0.35">
      <c r="E3809" s="239" t="s">
        <v>6509</v>
      </c>
      <c r="F3809" s="239"/>
      <c r="G3809" s="240">
        <v>1334.86</v>
      </c>
      <c r="M3809" s="261" t="s">
        <v>47739</v>
      </c>
      <c r="N3809" s="262">
        <v>6311.24</v>
      </c>
      <c r="P3809" s="243" t="s">
        <v>20177</v>
      </c>
      <c r="Q3809" s="244">
        <v>10293</v>
      </c>
      <c r="R3809" s="104"/>
      <c r="S3809" s="104"/>
      <c r="T3809" s="104"/>
      <c r="V3809" s="266" t="s">
        <v>10797</v>
      </c>
      <c r="W3809" s="267">
        <v>227138.09</v>
      </c>
      <c r="Y3809" s="247" t="s">
        <v>10896</v>
      </c>
      <c r="Z3809" s="248">
        <v>140352.94</v>
      </c>
    </row>
    <row r="3810" spans="5:26" ht="14.5" x14ac:dyDescent="0.35">
      <c r="E3810" s="239" t="s">
        <v>6510</v>
      </c>
      <c r="F3810" s="239"/>
      <c r="G3810" s="240">
        <v>612477.21</v>
      </c>
      <c r="M3810" s="261" t="s">
        <v>56136</v>
      </c>
      <c r="N3810" s="262">
        <v>10304</v>
      </c>
      <c r="P3810" s="243" t="s">
        <v>15267</v>
      </c>
      <c r="Q3810" s="244">
        <v>1008847.77</v>
      </c>
      <c r="R3810" s="104"/>
      <c r="S3810" s="104"/>
      <c r="T3810" s="104"/>
      <c r="V3810" s="266" t="s">
        <v>10798</v>
      </c>
      <c r="W3810" s="267">
        <v>379123.17</v>
      </c>
      <c r="Y3810" s="247" t="s">
        <v>7704</v>
      </c>
      <c r="Z3810" s="248">
        <v>60657.66</v>
      </c>
    </row>
    <row r="3811" spans="5:26" ht="14.5" x14ac:dyDescent="0.35">
      <c r="E3811" s="239" t="s">
        <v>6520</v>
      </c>
      <c r="F3811" s="239"/>
      <c r="G3811" s="240">
        <v>44050.46</v>
      </c>
      <c r="M3811" s="261" t="s">
        <v>20240</v>
      </c>
      <c r="N3811" s="262">
        <v>3265</v>
      </c>
      <c r="P3811" s="243" t="s">
        <v>20178</v>
      </c>
      <c r="Q3811" s="244">
        <v>629.76</v>
      </c>
      <c r="R3811" s="104"/>
      <c r="S3811" s="104"/>
      <c r="T3811" s="104"/>
      <c r="V3811" s="266" t="s">
        <v>10799</v>
      </c>
      <c r="W3811" s="267">
        <v>238414.59</v>
      </c>
      <c r="Y3811" s="247" t="s">
        <v>8100</v>
      </c>
      <c r="Z3811" s="248">
        <v>2200</v>
      </c>
    </row>
    <row r="3812" spans="5:26" ht="14.5" x14ac:dyDescent="0.35">
      <c r="E3812" s="239" t="s">
        <v>6521</v>
      </c>
      <c r="F3812" s="239"/>
      <c r="G3812" s="240">
        <v>29205.06</v>
      </c>
      <c r="M3812" s="261" t="s">
        <v>41789</v>
      </c>
      <c r="N3812" s="262">
        <v>25000</v>
      </c>
      <c r="P3812" s="243" t="s">
        <v>20179</v>
      </c>
      <c r="Q3812" s="244">
        <v>1157613.28</v>
      </c>
      <c r="R3812" s="104"/>
      <c r="S3812" s="104"/>
      <c r="T3812" s="104"/>
      <c r="V3812" s="266" t="s">
        <v>10800</v>
      </c>
      <c r="W3812" s="267">
        <v>7074273.6900000004</v>
      </c>
      <c r="Y3812" s="247" t="s">
        <v>8391</v>
      </c>
      <c r="Z3812" s="248">
        <v>23749</v>
      </c>
    </row>
    <row r="3813" spans="5:26" ht="14.5" x14ac:dyDescent="0.35">
      <c r="E3813" s="239" t="s">
        <v>6522</v>
      </c>
      <c r="F3813" s="239"/>
      <c r="G3813" s="240">
        <v>29994.89</v>
      </c>
      <c r="M3813" s="261" t="s">
        <v>35271</v>
      </c>
      <c r="N3813" s="262">
        <v>100069.84</v>
      </c>
      <c r="P3813" s="243" t="s">
        <v>20180</v>
      </c>
      <c r="Q3813" s="244">
        <v>1105</v>
      </c>
      <c r="R3813" s="104"/>
      <c r="S3813" s="104"/>
      <c r="T3813" s="104"/>
      <c r="V3813" s="266" t="s">
        <v>10801</v>
      </c>
      <c r="W3813" s="267">
        <v>137073.23000000001</v>
      </c>
      <c r="Y3813" s="247" t="s">
        <v>8793</v>
      </c>
      <c r="Z3813" s="248">
        <v>5338</v>
      </c>
    </row>
    <row r="3814" spans="5:26" ht="14.5" x14ac:dyDescent="0.35">
      <c r="E3814" s="239" t="s">
        <v>6528</v>
      </c>
      <c r="F3814" s="239"/>
      <c r="G3814" s="240">
        <v>205675.13</v>
      </c>
      <c r="M3814" s="261" t="s">
        <v>35272</v>
      </c>
      <c r="N3814" s="262">
        <v>51229.11</v>
      </c>
      <c r="P3814" s="243" t="s">
        <v>20181</v>
      </c>
      <c r="Q3814" s="244">
        <v>54921.08</v>
      </c>
      <c r="R3814" s="104"/>
      <c r="S3814" s="104"/>
      <c r="T3814" s="104"/>
      <c r="V3814" s="266" t="s">
        <v>10802</v>
      </c>
      <c r="W3814" s="267">
        <v>535090.86</v>
      </c>
      <c r="Y3814" s="247" t="s">
        <v>9024</v>
      </c>
      <c r="Z3814" s="248">
        <v>20766</v>
      </c>
    </row>
    <row r="3815" spans="5:26" ht="14.5" x14ac:dyDescent="0.35">
      <c r="E3815" s="239" t="s">
        <v>6529</v>
      </c>
      <c r="F3815" s="239"/>
      <c r="G3815" s="240">
        <v>55</v>
      </c>
      <c r="M3815" s="261" t="s">
        <v>35273</v>
      </c>
      <c r="N3815" s="262">
        <v>151532.04999999999</v>
      </c>
      <c r="P3815" s="243" t="s">
        <v>20182</v>
      </c>
      <c r="Q3815" s="244">
        <v>1290026.53</v>
      </c>
      <c r="R3815" s="104"/>
      <c r="S3815" s="104"/>
      <c r="T3815" s="104"/>
      <c r="V3815" s="266" t="s">
        <v>10803</v>
      </c>
      <c r="W3815" s="267">
        <v>989896.75</v>
      </c>
      <c r="Y3815" s="247" t="s">
        <v>9304</v>
      </c>
      <c r="Z3815" s="248">
        <v>14438</v>
      </c>
    </row>
    <row r="3816" spans="5:26" ht="14.5" x14ac:dyDescent="0.35">
      <c r="E3816" s="239" t="s">
        <v>6535</v>
      </c>
      <c r="F3816" s="239"/>
      <c r="G3816" s="240">
        <v>100852.29</v>
      </c>
      <c r="M3816" s="261" t="s">
        <v>38109</v>
      </c>
      <c r="N3816" s="262">
        <v>3600</v>
      </c>
      <c r="P3816" s="243" t="s">
        <v>20183</v>
      </c>
      <c r="Q3816" s="244">
        <v>10732.74</v>
      </c>
      <c r="R3816" s="104"/>
      <c r="S3816" s="104"/>
      <c r="T3816" s="104"/>
      <c r="V3816" s="266" t="s">
        <v>41559</v>
      </c>
      <c r="W3816" s="267">
        <v>66543</v>
      </c>
      <c r="Y3816" s="247" t="s">
        <v>9464</v>
      </c>
      <c r="Z3816" s="248">
        <v>242825</v>
      </c>
    </row>
    <row r="3817" spans="5:26" ht="14.5" x14ac:dyDescent="0.35">
      <c r="E3817" s="239" t="s">
        <v>6536</v>
      </c>
      <c r="F3817" s="239"/>
      <c r="G3817" s="240">
        <v>223364.14</v>
      </c>
      <c r="M3817" s="261" t="s">
        <v>38110</v>
      </c>
      <c r="N3817" s="262">
        <v>271</v>
      </c>
      <c r="P3817" s="243" t="s">
        <v>20184</v>
      </c>
      <c r="Q3817" s="244">
        <v>11802.43</v>
      </c>
      <c r="R3817" s="104"/>
      <c r="S3817" s="104"/>
      <c r="T3817" s="104"/>
      <c r="V3817" s="266" t="s">
        <v>10804</v>
      </c>
      <c r="W3817" s="267">
        <v>13626897.630000001</v>
      </c>
      <c r="Y3817" s="247" t="s">
        <v>9686</v>
      </c>
      <c r="Z3817" s="248">
        <v>375</v>
      </c>
    </row>
    <row r="3818" spans="5:26" ht="14.5" x14ac:dyDescent="0.35">
      <c r="E3818" s="239" t="s">
        <v>6540</v>
      </c>
      <c r="F3818" s="239"/>
      <c r="G3818" s="240">
        <v>88568.93</v>
      </c>
      <c r="M3818" s="261" t="s">
        <v>35274</v>
      </c>
      <c r="N3818" s="262">
        <v>172168.76</v>
      </c>
      <c r="P3818" s="243" t="s">
        <v>15269</v>
      </c>
      <c r="Q3818" s="244">
        <v>400786.63</v>
      </c>
      <c r="R3818" s="104"/>
      <c r="S3818" s="104"/>
      <c r="T3818" s="104"/>
      <c r="V3818" s="266" t="s">
        <v>10805</v>
      </c>
      <c r="W3818" s="267">
        <v>365528.27</v>
      </c>
      <c r="Y3818" s="247" t="s">
        <v>10058</v>
      </c>
      <c r="Z3818" s="248">
        <v>4843</v>
      </c>
    </row>
    <row r="3819" spans="5:26" ht="14.5" x14ac:dyDescent="0.35">
      <c r="E3819" s="239" t="s">
        <v>6541</v>
      </c>
      <c r="F3819" s="239"/>
      <c r="G3819" s="240">
        <v>67468.320000000007</v>
      </c>
      <c r="M3819" s="261" t="s">
        <v>36774</v>
      </c>
      <c r="N3819" s="262">
        <v>56171.81</v>
      </c>
      <c r="P3819" s="243" t="s">
        <v>15270</v>
      </c>
      <c r="Q3819" s="244">
        <v>746768.65</v>
      </c>
      <c r="R3819" s="104"/>
      <c r="S3819" s="104"/>
      <c r="T3819" s="104"/>
      <c r="V3819" s="266" t="s">
        <v>10806</v>
      </c>
      <c r="W3819" s="267">
        <v>446726.47</v>
      </c>
      <c r="Y3819" s="247" t="s">
        <v>10286</v>
      </c>
      <c r="Z3819" s="248">
        <v>744026.73</v>
      </c>
    </row>
    <row r="3820" spans="5:26" ht="14.5" x14ac:dyDescent="0.35">
      <c r="E3820" s="239" t="s">
        <v>6544</v>
      </c>
      <c r="F3820" s="239"/>
      <c r="G3820" s="240">
        <v>136958.24</v>
      </c>
      <c r="M3820" s="261" t="s">
        <v>35275</v>
      </c>
      <c r="N3820" s="262">
        <v>17414.55</v>
      </c>
      <c r="P3820" s="243" t="s">
        <v>20185</v>
      </c>
      <c r="Q3820" s="244">
        <v>546541.14</v>
      </c>
      <c r="R3820" s="104"/>
      <c r="S3820" s="104"/>
      <c r="T3820" s="104"/>
      <c r="V3820" s="266" t="s">
        <v>10807</v>
      </c>
      <c r="W3820" s="267">
        <v>138853.66</v>
      </c>
      <c r="Y3820" s="247" t="s">
        <v>12529</v>
      </c>
      <c r="Z3820" s="248">
        <v>6565</v>
      </c>
    </row>
    <row r="3821" spans="5:26" ht="14.5" x14ac:dyDescent="0.35">
      <c r="E3821" s="239" t="s">
        <v>6545</v>
      </c>
      <c r="F3821" s="239"/>
      <c r="G3821" s="240">
        <v>14705.5</v>
      </c>
      <c r="M3821" s="261" t="s">
        <v>36775</v>
      </c>
      <c r="N3821" s="262">
        <v>7926.12</v>
      </c>
      <c r="P3821" s="243" t="s">
        <v>20186</v>
      </c>
      <c r="Q3821" s="244">
        <v>2701075.54</v>
      </c>
      <c r="R3821" s="104"/>
      <c r="S3821" s="104"/>
      <c r="T3821" s="104"/>
      <c r="V3821" s="266" t="s">
        <v>10808</v>
      </c>
      <c r="W3821" s="267">
        <v>24433690.629999999</v>
      </c>
      <c r="Y3821" s="247" t="s">
        <v>13334</v>
      </c>
      <c r="Z3821" s="248">
        <v>526175.59</v>
      </c>
    </row>
    <row r="3822" spans="5:26" ht="14.5" x14ac:dyDescent="0.35">
      <c r="E3822" s="239" t="s">
        <v>6547</v>
      </c>
      <c r="F3822" s="239"/>
      <c r="G3822" s="240">
        <v>61563.91</v>
      </c>
      <c r="M3822" s="261" t="s">
        <v>36776</v>
      </c>
      <c r="N3822" s="262">
        <v>626.54</v>
      </c>
      <c r="P3822" s="243" t="s">
        <v>15271</v>
      </c>
      <c r="Q3822" s="244">
        <v>22100</v>
      </c>
      <c r="R3822" s="104"/>
      <c r="S3822" s="104"/>
      <c r="T3822" s="104"/>
      <c r="V3822" s="266" t="s">
        <v>10809</v>
      </c>
      <c r="W3822" s="267">
        <v>1299502.97</v>
      </c>
      <c r="Y3822" s="247" t="s">
        <v>10897</v>
      </c>
      <c r="Z3822" s="248">
        <v>1651958.98</v>
      </c>
    </row>
    <row r="3823" spans="5:26" ht="14.5" x14ac:dyDescent="0.35">
      <c r="E3823" s="239" t="s">
        <v>6569</v>
      </c>
      <c r="F3823" s="239"/>
      <c r="G3823" s="240">
        <v>4000</v>
      </c>
      <c r="M3823" s="261" t="s">
        <v>56137</v>
      </c>
      <c r="N3823" s="262">
        <v>7720.42</v>
      </c>
      <c r="P3823" s="243" t="s">
        <v>20187</v>
      </c>
      <c r="Q3823" s="244">
        <v>3099.75</v>
      </c>
      <c r="R3823" s="104"/>
      <c r="S3823" s="104"/>
      <c r="T3823" s="104"/>
      <c r="V3823" s="266" t="s">
        <v>10810</v>
      </c>
      <c r="W3823" s="267">
        <v>37552179.619999997</v>
      </c>
      <c r="Y3823" s="247" t="s">
        <v>7705</v>
      </c>
      <c r="Z3823" s="248">
        <v>12369.29</v>
      </c>
    </row>
    <row r="3824" spans="5:26" ht="14.5" x14ac:dyDescent="0.35">
      <c r="E3824" s="239" t="s">
        <v>6571</v>
      </c>
      <c r="F3824" s="239"/>
      <c r="G3824" s="240">
        <v>14959.33</v>
      </c>
      <c r="M3824" s="261" t="s">
        <v>47740</v>
      </c>
      <c r="N3824" s="262">
        <v>33683</v>
      </c>
      <c r="P3824" s="243" t="s">
        <v>20188</v>
      </c>
      <c r="Q3824" s="244">
        <v>211725.79</v>
      </c>
      <c r="R3824" s="104"/>
      <c r="S3824" s="104"/>
      <c r="T3824" s="104"/>
      <c r="V3824" s="266" t="s">
        <v>10811</v>
      </c>
      <c r="W3824" s="267">
        <v>231872.95</v>
      </c>
      <c r="Y3824" s="247" t="s">
        <v>8392</v>
      </c>
      <c r="Z3824" s="248">
        <v>2897</v>
      </c>
    </row>
    <row r="3825" spans="5:26" ht="14.5" x14ac:dyDescent="0.35">
      <c r="E3825" s="239" t="s">
        <v>6575</v>
      </c>
      <c r="F3825" s="239"/>
      <c r="G3825" s="240">
        <v>7197.93</v>
      </c>
      <c r="M3825" s="261" t="s">
        <v>47741</v>
      </c>
      <c r="N3825" s="262">
        <v>856479.45</v>
      </c>
      <c r="P3825" s="243" t="s">
        <v>20189</v>
      </c>
      <c r="Q3825" s="244">
        <v>337500</v>
      </c>
      <c r="R3825" s="104"/>
      <c r="S3825" s="104"/>
      <c r="T3825" s="104"/>
      <c r="V3825" s="266" t="s">
        <v>10812</v>
      </c>
      <c r="W3825" s="267">
        <v>54581.58</v>
      </c>
      <c r="Y3825" s="247" t="s">
        <v>8525</v>
      </c>
      <c r="Z3825" s="248">
        <v>4448</v>
      </c>
    </row>
    <row r="3826" spans="5:26" ht="14.5" x14ac:dyDescent="0.35">
      <c r="E3826" s="239" t="s">
        <v>6584</v>
      </c>
      <c r="F3826" s="239"/>
      <c r="G3826" s="240">
        <v>191748.75</v>
      </c>
      <c r="M3826" s="261" t="s">
        <v>47742</v>
      </c>
      <c r="N3826" s="262">
        <v>65520.9</v>
      </c>
      <c r="P3826" s="243" t="s">
        <v>20190</v>
      </c>
      <c r="Q3826" s="244">
        <v>945.26</v>
      </c>
      <c r="R3826" s="104"/>
      <c r="S3826" s="104"/>
      <c r="T3826" s="104"/>
      <c r="V3826" s="266" t="s">
        <v>10813</v>
      </c>
      <c r="W3826" s="267">
        <v>160334.48000000001</v>
      </c>
      <c r="Y3826" s="247" t="s">
        <v>8794</v>
      </c>
      <c r="Z3826" s="248">
        <v>4871</v>
      </c>
    </row>
    <row r="3827" spans="5:26" ht="14.5" x14ac:dyDescent="0.35">
      <c r="E3827" s="239" t="s">
        <v>6586</v>
      </c>
      <c r="F3827" s="239"/>
      <c r="G3827" s="240">
        <v>225177.26</v>
      </c>
      <c r="M3827" s="261" t="s">
        <v>15288</v>
      </c>
      <c r="N3827" s="262">
        <v>2658.87</v>
      </c>
      <c r="P3827" s="243" t="s">
        <v>20191</v>
      </c>
      <c r="Q3827" s="244">
        <v>21667.25</v>
      </c>
      <c r="R3827" s="104"/>
      <c r="S3827" s="104"/>
      <c r="T3827" s="104"/>
      <c r="V3827" s="266" t="s">
        <v>10814</v>
      </c>
      <c r="W3827" s="267">
        <v>184751.63</v>
      </c>
      <c r="Y3827" s="247" t="s">
        <v>9025</v>
      </c>
      <c r="Z3827" s="248">
        <v>9795</v>
      </c>
    </row>
    <row r="3828" spans="5:26" ht="14.5" x14ac:dyDescent="0.35">
      <c r="E3828" s="239" t="s">
        <v>6588</v>
      </c>
      <c r="F3828" s="239"/>
      <c r="G3828" s="240">
        <v>63437.5</v>
      </c>
      <c r="M3828" s="261" t="s">
        <v>15289</v>
      </c>
      <c r="N3828" s="262">
        <v>33408.620000000003</v>
      </c>
      <c r="P3828" s="243" t="s">
        <v>20192</v>
      </c>
      <c r="Q3828" s="244">
        <v>1590279.3</v>
      </c>
      <c r="R3828" s="104"/>
      <c r="S3828" s="104"/>
      <c r="T3828" s="104"/>
      <c r="V3828" s="266" t="s">
        <v>10815</v>
      </c>
      <c r="W3828" s="267">
        <v>406108.29</v>
      </c>
      <c r="Y3828" s="247" t="s">
        <v>9305</v>
      </c>
      <c r="Z3828" s="248">
        <v>3096.95</v>
      </c>
    </row>
    <row r="3829" spans="5:26" ht="14.5" x14ac:dyDescent="0.35">
      <c r="E3829" s="239" t="s">
        <v>6591</v>
      </c>
      <c r="F3829" s="239"/>
      <c r="G3829" s="240">
        <v>78472.05</v>
      </c>
      <c r="M3829" s="261" t="s">
        <v>38112</v>
      </c>
      <c r="N3829" s="262">
        <v>35941.230000000003</v>
      </c>
      <c r="P3829" s="243" t="s">
        <v>20193</v>
      </c>
      <c r="Q3829" s="244">
        <v>201970.78</v>
      </c>
      <c r="R3829" s="104"/>
      <c r="S3829" s="104"/>
      <c r="T3829" s="104"/>
      <c r="V3829" s="266" t="s">
        <v>10816</v>
      </c>
      <c r="W3829" s="267">
        <v>613751.27</v>
      </c>
      <c r="Y3829" s="247" t="s">
        <v>9988</v>
      </c>
      <c r="Z3829" s="248">
        <v>3670</v>
      </c>
    </row>
    <row r="3830" spans="5:26" ht="14.5" x14ac:dyDescent="0.35">
      <c r="E3830" s="239" t="s">
        <v>6603</v>
      </c>
      <c r="F3830" s="239"/>
      <c r="G3830" s="240">
        <v>4253031.3499999996</v>
      </c>
      <c r="M3830" s="261" t="s">
        <v>47743</v>
      </c>
      <c r="N3830" s="262">
        <v>-8403.33</v>
      </c>
      <c r="P3830" s="243" t="s">
        <v>20194</v>
      </c>
      <c r="Q3830" s="244">
        <v>73123.5</v>
      </c>
      <c r="R3830" s="104"/>
      <c r="S3830" s="104"/>
      <c r="T3830" s="104"/>
      <c r="V3830" s="266" t="s">
        <v>10817</v>
      </c>
      <c r="W3830" s="267">
        <v>408837.98</v>
      </c>
      <c r="Y3830" s="247" t="s">
        <v>10059</v>
      </c>
      <c r="Z3830" s="248">
        <v>325</v>
      </c>
    </row>
    <row r="3831" spans="5:26" ht="14.5" x14ac:dyDescent="0.35">
      <c r="E3831" s="239" t="s">
        <v>6615</v>
      </c>
      <c r="F3831" s="239"/>
      <c r="G3831" s="240">
        <v>423473.02</v>
      </c>
      <c r="M3831" s="261" t="s">
        <v>20280</v>
      </c>
      <c r="N3831" s="262">
        <v>220</v>
      </c>
      <c r="P3831" s="243" t="s">
        <v>15272</v>
      </c>
      <c r="Q3831" s="244">
        <v>185315.06</v>
      </c>
      <c r="R3831" s="104"/>
      <c r="S3831" s="104"/>
      <c r="T3831" s="104"/>
      <c r="V3831" s="266" t="s">
        <v>10818</v>
      </c>
      <c r="W3831" s="267">
        <v>275383.57</v>
      </c>
      <c r="Y3831" s="247" t="s">
        <v>12034</v>
      </c>
      <c r="Z3831" s="248">
        <v>16076.74</v>
      </c>
    </row>
    <row r="3832" spans="5:26" ht="14.5" x14ac:dyDescent="0.35">
      <c r="E3832" s="239" t="s">
        <v>6618</v>
      </c>
      <c r="F3832" s="239"/>
      <c r="G3832" s="240">
        <v>3981788.44</v>
      </c>
      <c r="M3832" s="261" t="s">
        <v>36778</v>
      </c>
      <c r="N3832" s="262">
        <v>3400</v>
      </c>
      <c r="P3832" s="243" t="s">
        <v>20195</v>
      </c>
      <c r="Q3832" s="244">
        <v>2667148.9700000002</v>
      </c>
      <c r="R3832" s="104"/>
      <c r="S3832" s="104"/>
      <c r="T3832" s="104"/>
      <c r="V3832" s="266" t="s">
        <v>10819</v>
      </c>
      <c r="W3832" s="267">
        <v>4948618.4000000004</v>
      </c>
      <c r="Y3832" s="247" t="s">
        <v>10898</v>
      </c>
      <c r="Z3832" s="248">
        <v>57548.98</v>
      </c>
    </row>
    <row r="3833" spans="5:26" ht="14.5" x14ac:dyDescent="0.35">
      <c r="E3833" s="239" t="s">
        <v>6621</v>
      </c>
      <c r="F3833" s="239"/>
      <c r="G3833" s="240">
        <v>126464.51</v>
      </c>
      <c r="M3833" s="261" t="s">
        <v>36779</v>
      </c>
      <c r="N3833" s="262">
        <v>260.10000000000002</v>
      </c>
      <c r="P3833" s="243" t="s">
        <v>20196</v>
      </c>
      <c r="Q3833" s="244">
        <v>1136442.53</v>
      </c>
      <c r="R3833" s="104"/>
      <c r="S3833" s="104"/>
      <c r="T3833" s="104"/>
      <c r="V3833" s="266" t="s">
        <v>10820</v>
      </c>
      <c r="W3833" s="267">
        <v>1369196.72</v>
      </c>
      <c r="Y3833" s="247" t="s">
        <v>7706</v>
      </c>
      <c r="Z3833" s="248">
        <v>57722</v>
      </c>
    </row>
    <row r="3834" spans="5:26" ht="14.5" x14ac:dyDescent="0.35">
      <c r="E3834" s="239" t="s">
        <v>6625</v>
      </c>
      <c r="F3834" s="239"/>
      <c r="G3834" s="240">
        <v>33039.230000000003</v>
      </c>
      <c r="M3834" s="261" t="s">
        <v>36780</v>
      </c>
      <c r="N3834" s="262">
        <v>737.12</v>
      </c>
      <c r="P3834" s="243" t="s">
        <v>20197</v>
      </c>
      <c r="Q3834" s="244">
        <v>669081.69999999995</v>
      </c>
      <c r="R3834" s="104"/>
      <c r="S3834" s="104"/>
      <c r="T3834" s="104"/>
      <c r="V3834" s="266" t="s">
        <v>10821</v>
      </c>
      <c r="W3834" s="267">
        <v>30892316.5</v>
      </c>
      <c r="Y3834" s="247" t="s">
        <v>8101</v>
      </c>
      <c r="Z3834" s="248">
        <v>788</v>
      </c>
    </row>
    <row r="3835" spans="5:26" ht="14.5" x14ac:dyDescent="0.35">
      <c r="E3835" s="239" t="s">
        <v>6636</v>
      </c>
      <c r="F3835" s="239"/>
      <c r="G3835" s="240">
        <v>49121.61</v>
      </c>
      <c r="M3835" s="261" t="s">
        <v>38113</v>
      </c>
      <c r="N3835" s="262">
        <v>19277.78</v>
      </c>
      <c r="P3835" s="243" t="s">
        <v>20198</v>
      </c>
      <c r="Q3835" s="244">
        <v>367961.52</v>
      </c>
      <c r="R3835" s="104"/>
      <c r="S3835" s="104"/>
      <c r="T3835" s="104"/>
      <c r="V3835" s="266" t="s">
        <v>10822</v>
      </c>
      <c r="W3835" s="267">
        <v>513263.12</v>
      </c>
      <c r="Y3835" s="247" t="s">
        <v>8393</v>
      </c>
      <c r="Z3835" s="248">
        <v>50370</v>
      </c>
    </row>
    <row r="3836" spans="5:26" ht="14.5" x14ac:dyDescent="0.35">
      <c r="E3836" s="239" t="s">
        <v>6645</v>
      </c>
      <c r="F3836" s="239"/>
      <c r="G3836" s="240">
        <v>57982.66</v>
      </c>
      <c r="M3836" s="261" t="s">
        <v>47744</v>
      </c>
      <c r="N3836" s="262">
        <v>860</v>
      </c>
      <c r="P3836" s="243" t="s">
        <v>20199</v>
      </c>
      <c r="Q3836" s="244">
        <v>1586793.79</v>
      </c>
      <c r="R3836" s="104"/>
      <c r="S3836" s="104"/>
      <c r="T3836" s="104"/>
      <c r="V3836" s="266" t="s">
        <v>10823</v>
      </c>
      <c r="W3836" s="267">
        <v>6880264.2199999997</v>
      </c>
      <c r="Y3836" s="247" t="s">
        <v>8795</v>
      </c>
      <c r="Z3836" s="248">
        <v>1314</v>
      </c>
    </row>
    <row r="3837" spans="5:26" ht="14.5" x14ac:dyDescent="0.35">
      <c r="E3837" s="239" t="s">
        <v>6650</v>
      </c>
      <c r="F3837" s="239"/>
      <c r="G3837" s="240">
        <v>76424.38</v>
      </c>
      <c r="M3837" s="261" t="s">
        <v>36781</v>
      </c>
      <c r="N3837" s="262">
        <v>55860</v>
      </c>
      <c r="P3837" s="243" t="s">
        <v>20200</v>
      </c>
      <c r="Q3837" s="244">
        <v>3706673.28</v>
      </c>
      <c r="R3837" s="104"/>
      <c r="S3837" s="104"/>
      <c r="T3837" s="104"/>
      <c r="V3837" s="266" t="s">
        <v>10824</v>
      </c>
      <c r="W3837" s="267">
        <v>10901550.4</v>
      </c>
      <c r="Y3837" s="247" t="s">
        <v>9989</v>
      </c>
      <c r="Z3837" s="248">
        <v>3719</v>
      </c>
    </row>
    <row r="3838" spans="5:26" ht="14.5" x14ac:dyDescent="0.35">
      <c r="E3838" s="239" t="s">
        <v>6657</v>
      </c>
      <c r="F3838" s="239"/>
      <c r="G3838" s="240">
        <v>10481.25</v>
      </c>
      <c r="M3838" s="261" t="s">
        <v>36782</v>
      </c>
      <c r="N3838" s="262">
        <v>4251.3999999999996</v>
      </c>
      <c r="P3838" s="243" t="s">
        <v>20201</v>
      </c>
      <c r="Q3838" s="244">
        <v>235033.41</v>
      </c>
      <c r="R3838" s="104"/>
      <c r="S3838" s="104"/>
      <c r="T3838" s="104"/>
      <c r="V3838" s="266" t="s">
        <v>10825</v>
      </c>
      <c r="W3838" s="267">
        <v>201678.93</v>
      </c>
      <c r="Y3838" s="247" t="s">
        <v>10287</v>
      </c>
      <c r="Z3838" s="248">
        <v>148511</v>
      </c>
    </row>
    <row r="3839" spans="5:26" ht="14.5" x14ac:dyDescent="0.35">
      <c r="E3839" s="239" t="s">
        <v>6658</v>
      </c>
      <c r="F3839" s="239"/>
      <c r="G3839" s="240">
        <v>22500</v>
      </c>
      <c r="M3839" s="261" t="s">
        <v>36783</v>
      </c>
      <c r="N3839" s="262">
        <v>13004</v>
      </c>
      <c r="P3839" s="243" t="s">
        <v>20202</v>
      </c>
      <c r="Q3839" s="244">
        <v>83415.789999999994</v>
      </c>
      <c r="R3839" s="104"/>
      <c r="S3839" s="104"/>
      <c r="T3839" s="104"/>
      <c r="V3839" s="266" t="s">
        <v>10826</v>
      </c>
      <c r="W3839" s="267">
        <v>190249.44</v>
      </c>
      <c r="Y3839" s="247" t="s">
        <v>10437</v>
      </c>
      <c r="Z3839" s="248">
        <v>2836</v>
      </c>
    </row>
    <row r="3840" spans="5:26" ht="14.5" x14ac:dyDescent="0.35">
      <c r="E3840" s="239" t="s">
        <v>6707</v>
      </c>
      <c r="F3840" s="239"/>
      <c r="G3840" s="240">
        <v>22819853.57</v>
      </c>
      <c r="M3840" s="261" t="s">
        <v>36784</v>
      </c>
      <c r="N3840" s="262">
        <v>5975</v>
      </c>
      <c r="P3840" s="243" t="s">
        <v>20203</v>
      </c>
      <c r="Q3840" s="244">
        <v>42326.06</v>
      </c>
      <c r="R3840" s="104"/>
      <c r="S3840" s="104"/>
      <c r="T3840" s="104"/>
      <c r="V3840" s="266" t="s">
        <v>10827</v>
      </c>
      <c r="W3840" s="267">
        <v>2618059.02</v>
      </c>
      <c r="Y3840" s="247" t="s">
        <v>12750</v>
      </c>
      <c r="Z3840" s="248">
        <v>10504</v>
      </c>
    </row>
    <row r="3841" spans="5:26" ht="14.5" x14ac:dyDescent="0.35">
      <c r="E3841" s="231"/>
      <c r="F3841" s="231"/>
      <c r="G3841" s="232"/>
      <c r="M3841" s="261" t="s">
        <v>38114</v>
      </c>
      <c r="N3841" s="262">
        <v>41938.769999999997</v>
      </c>
      <c r="P3841" s="243" t="s">
        <v>20204</v>
      </c>
      <c r="Q3841" s="244">
        <v>4000</v>
      </c>
      <c r="R3841" s="104"/>
      <c r="S3841" s="104"/>
      <c r="T3841" s="104"/>
      <c r="V3841" s="266" t="s">
        <v>10828</v>
      </c>
      <c r="W3841" s="267">
        <v>836281.29</v>
      </c>
      <c r="Y3841" s="247" t="s">
        <v>10899</v>
      </c>
      <c r="Z3841" s="248">
        <v>275764</v>
      </c>
    </row>
    <row r="3842" spans="5:26" ht="14.5" x14ac:dyDescent="0.35">
      <c r="E3842" s="208"/>
      <c r="F3842" s="208"/>
      <c r="G3842" s="209"/>
      <c r="M3842" s="261" t="s">
        <v>56138</v>
      </c>
      <c r="N3842" s="262">
        <v>3065.3</v>
      </c>
      <c r="P3842" s="243" t="s">
        <v>20205</v>
      </c>
      <c r="Q3842" s="244">
        <v>3543.94</v>
      </c>
      <c r="R3842" s="104"/>
      <c r="S3842" s="104"/>
      <c r="T3842" s="104"/>
      <c r="V3842" s="266" t="s">
        <v>10829</v>
      </c>
      <c r="W3842" s="267">
        <v>4461547.25</v>
      </c>
      <c r="Y3842" s="247" t="s">
        <v>8394</v>
      </c>
      <c r="Z3842" s="248">
        <v>10817</v>
      </c>
    </row>
    <row r="3843" spans="5:26" ht="14.5" x14ac:dyDescent="0.35">
      <c r="E3843" s="208"/>
      <c r="F3843" s="208"/>
      <c r="G3843" s="209"/>
      <c r="M3843" s="261" t="s">
        <v>47745</v>
      </c>
      <c r="N3843" s="262">
        <v>32212.5</v>
      </c>
      <c r="P3843" s="243" t="s">
        <v>20206</v>
      </c>
      <c r="Q3843" s="244">
        <v>293</v>
      </c>
      <c r="R3843" s="104"/>
      <c r="S3843" s="104"/>
      <c r="T3843" s="104"/>
      <c r="V3843" s="266" t="s">
        <v>10830</v>
      </c>
      <c r="W3843" s="267">
        <v>272682.06</v>
      </c>
      <c r="Y3843" s="247" t="s">
        <v>10288</v>
      </c>
      <c r="Z3843" s="248">
        <v>51756.68</v>
      </c>
    </row>
    <row r="3844" spans="5:26" ht="14.5" x14ac:dyDescent="0.35">
      <c r="E3844" s="208"/>
      <c r="F3844" s="208"/>
      <c r="G3844" s="209"/>
      <c r="M3844" s="261" t="s">
        <v>47746</v>
      </c>
      <c r="N3844" s="262">
        <v>2464.33</v>
      </c>
      <c r="P3844" s="243" t="s">
        <v>20207</v>
      </c>
      <c r="Q3844" s="244">
        <v>17617</v>
      </c>
      <c r="R3844" s="104"/>
      <c r="S3844" s="104"/>
      <c r="T3844" s="104"/>
      <c r="V3844" s="266" t="s">
        <v>10831</v>
      </c>
      <c r="W3844" s="267">
        <v>9733510.9199999999</v>
      </c>
      <c r="Y3844" s="247" t="s">
        <v>10900</v>
      </c>
      <c r="Z3844" s="248">
        <v>62573.68</v>
      </c>
    </row>
    <row r="3845" spans="5:26" ht="14.5" x14ac:dyDescent="0.35">
      <c r="E3845" s="208"/>
      <c r="F3845" s="208"/>
      <c r="G3845" s="209"/>
      <c r="M3845" s="261" t="s">
        <v>50080</v>
      </c>
      <c r="N3845" s="262">
        <v>7382.29</v>
      </c>
      <c r="P3845" s="243" t="s">
        <v>20208</v>
      </c>
      <c r="Q3845" s="244">
        <v>2933</v>
      </c>
      <c r="R3845" s="104"/>
      <c r="S3845" s="104"/>
      <c r="T3845" s="104"/>
      <c r="V3845" s="266" t="s">
        <v>10832</v>
      </c>
      <c r="W3845" s="267">
        <v>2606448.2400000002</v>
      </c>
      <c r="Y3845" s="247" t="s">
        <v>7707</v>
      </c>
      <c r="Z3845" s="248">
        <v>10028.44</v>
      </c>
    </row>
    <row r="3846" spans="5:26" ht="14.5" x14ac:dyDescent="0.35">
      <c r="E3846" s="208"/>
      <c r="F3846" s="208"/>
      <c r="G3846" s="209"/>
      <c r="M3846" s="261" t="s">
        <v>35276</v>
      </c>
      <c r="N3846" s="262">
        <v>240035.45</v>
      </c>
      <c r="P3846" s="243" t="s">
        <v>20209</v>
      </c>
      <c r="Q3846" s="244">
        <v>10775</v>
      </c>
      <c r="R3846" s="104"/>
      <c r="S3846" s="104"/>
      <c r="T3846" s="104"/>
      <c r="V3846" s="266" t="s">
        <v>10833</v>
      </c>
      <c r="W3846" s="267">
        <v>6104715.0899999999</v>
      </c>
      <c r="Y3846" s="247" t="s">
        <v>8395</v>
      </c>
      <c r="Z3846" s="248">
        <v>43765</v>
      </c>
    </row>
    <row r="3847" spans="5:26" ht="14.5" x14ac:dyDescent="0.35">
      <c r="E3847" s="208"/>
      <c r="F3847" s="208"/>
      <c r="G3847" s="209"/>
      <c r="M3847" s="261" t="s">
        <v>35277</v>
      </c>
      <c r="N3847" s="262">
        <v>18000</v>
      </c>
      <c r="P3847" s="243" t="s">
        <v>20210</v>
      </c>
      <c r="Q3847" s="244">
        <v>22274.66</v>
      </c>
      <c r="R3847" s="104"/>
      <c r="S3847" s="104"/>
      <c r="T3847" s="104"/>
      <c r="V3847" s="266" t="s">
        <v>10834</v>
      </c>
      <c r="W3847" s="267">
        <v>362469.84</v>
      </c>
      <c r="Y3847" s="247" t="s">
        <v>8796</v>
      </c>
      <c r="Z3847" s="248">
        <v>2386</v>
      </c>
    </row>
    <row r="3848" spans="5:26" ht="14.5" x14ac:dyDescent="0.35">
      <c r="E3848" s="208"/>
      <c r="F3848" s="208"/>
      <c r="G3848" s="209"/>
      <c r="M3848" s="261" t="s">
        <v>35278</v>
      </c>
      <c r="N3848" s="262">
        <v>6850</v>
      </c>
      <c r="P3848" s="243" t="s">
        <v>20211</v>
      </c>
      <c r="Q3848" s="244">
        <v>4328.79</v>
      </c>
      <c r="R3848" s="104"/>
      <c r="S3848" s="104"/>
      <c r="T3848" s="104"/>
      <c r="V3848" s="266" t="s">
        <v>10835</v>
      </c>
      <c r="W3848" s="267">
        <v>355847.74</v>
      </c>
      <c r="Y3848" s="247" t="s">
        <v>9306</v>
      </c>
      <c r="Z3848" s="248">
        <v>14975</v>
      </c>
    </row>
    <row r="3849" spans="5:26" ht="14.5" x14ac:dyDescent="0.35">
      <c r="E3849" s="208"/>
      <c r="F3849" s="208"/>
      <c r="G3849" s="209"/>
      <c r="M3849" s="261" t="s">
        <v>35279</v>
      </c>
      <c r="N3849" s="262">
        <v>52171</v>
      </c>
      <c r="P3849" s="243" t="s">
        <v>20212</v>
      </c>
      <c r="Q3849" s="244">
        <v>2024</v>
      </c>
      <c r="R3849" s="104"/>
      <c r="S3849" s="104"/>
      <c r="T3849" s="104"/>
      <c r="V3849" s="266" t="s">
        <v>10836</v>
      </c>
      <c r="W3849" s="267">
        <v>32751085.18</v>
      </c>
      <c r="Y3849" s="247" t="s">
        <v>9687</v>
      </c>
      <c r="Z3849" s="248">
        <v>2000</v>
      </c>
    </row>
    <row r="3850" spans="5:26" ht="14.5" x14ac:dyDescent="0.35">
      <c r="E3850" s="208"/>
      <c r="F3850" s="208"/>
      <c r="G3850" s="209"/>
      <c r="M3850" s="261" t="s">
        <v>35280</v>
      </c>
      <c r="N3850" s="262">
        <v>31453.8</v>
      </c>
      <c r="P3850" s="243" t="s">
        <v>20213</v>
      </c>
      <c r="Q3850" s="244">
        <v>8304</v>
      </c>
      <c r="R3850" s="104"/>
      <c r="S3850" s="104"/>
      <c r="T3850" s="104"/>
      <c r="V3850" s="266" t="s">
        <v>10837</v>
      </c>
      <c r="W3850" s="267">
        <v>635948.91</v>
      </c>
      <c r="Y3850" s="247" t="s">
        <v>9990</v>
      </c>
      <c r="Z3850" s="248">
        <v>7686</v>
      </c>
    </row>
    <row r="3851" spans="5:26" ht="14.5" x14ac:dyDescent="0.35">
      <c r="E3851" s="208"/>
      <c r="F3851" s="208"/>
      <c r="G3851" s="209"/>
      <c r="M3851" s="261" t="s">
        <v>35281</v>
      </c>
      <c r="N3851" s="262">
        <v>67300</v>
      </c>
      <c r="P3851" s="243" t="s">
        <v>20214</v>
      </c>
      <c r="Q3851" s="244">
        <v>90000</v>
      </c>
      <c r="R3851" s="104"/>
      <c r="S3851" s="104"/>
      <c r="T3851" s="104"/>
      <c r="V3851" s="266" t="s">
        <v>10838</v>
      </c>
      <c r="W3851" s="267">
        <v>130412.28</v>
      </c>
      <c r="Y3851" s="247" t="s">
        <v>12059</v>
      </c>
      <c r="Z3851" s="248">
        <v>17728.88</v>
      </c>
    </row>
    <row r="3852" spans="5:26" ht="14.5" x14ac:dyDescent="0.35">
      <c r="E3852" s="84"/>
      <c r="F3852" s="86"/>
      <c r="G3852" s="86"/>
      <c r="M3852" s="261" t="s">
        <v>35282</v>
      </c>
      <c r="N3852" s="262">
        <v>4950</v>
      </c>
      <c r="P3852" s="243" t="s">
        <v>20215</v>
      </c>
      <c r="Q3852" s="244">
        <v>6363</v>
      </c>
      <c r="R3852" s="104"/>
      <c r="S3852" s="104"/>
      <c r="T3852" s="104"/>
      <c r="V3852" s="266" t="s">
        <v>10839</v>
      </c>
      <c r="W3852" s="267">
        <v>3429020.02</v>
      </c>
      <c r="Y3852" s="247" t="s">
        <v>12249</v>
      </c>
      <c r="Z3852" s="248">
        <v>5282</v>
      </c>
    </row>
    <row r="3853" spans="5:26" ht="14.5" x14ac:dyDescent="0.35">
      <c r="E3853" s="84"/>
      <c r="F3853" s="86"/>
      <c r="G3853" s="86"/>
      <c r="M3853" s="261" t="s">
        <v>35283</v>
      </c>
      <c r="N3853" s="262">
        <v>32050.42</v>
      </c>
      <c r="P3853" s="243" t="s">
        <v>20216</v>
      </c>
      <c r="Q3853" s="244">
        <v>12873.71</v>
      </c>
      <c r="R3853" s="104"/>
      <c r="S3853" s="104"/>
      <c r="T3853" s="104"/>
      <c r="V3853" s="266" t="s">
        <v>10840</v>
      </c>
      <c r="W3853" s="267">
        <v>22756337.289999999</v>
      </c>
      <c r="Y3853" s="247" t="s">
        <v>13003</v>
      </c>
      <c r="Z3853" s="248">
        <v>576.20000000000005</v>
      </c>
    </row>
    <row r="3854" spans="5:26" ht="14.5" x14ac:dyDescent="0.35">
      <c r="E3854" s="84"/>
      <c r="F3854" s="86"/>
      <c r="G3854" s="86"/>
      <c r="M3854" s="261" t="s">
        <v>38115</v>
      </c>
      <c r="N3854" s="262">
        <v>48300</v>
      </c>
      <c r="P3854" s="243" t="s">
        <v>20217</v>
      </c>
      <c r="Q3854" s="244">
        <v>129404.29</v>
      </c>
      <c r="R3854" s="104"/>
      <c r="S3854" s="104"/>
      <c r="T3854" s="104"/>
      <c r="V3854" s="266" t="s">
        <v>10841</v>
      </c>
      <c r="W3854" s="267">
        <v>7631660.0599999996</v>
      </c>
      <c r="Y3854" s="247" t="s">
        <v>10901</v>
      </c>
      <c r="Z3854" s="248">
        <v>104427.52</v>
      </c>
    </row>
    <row r="3855" spans="5:26" ht="14.5" x14ac:dyDescent="0.35">
      <c r="E3855" s="84"/>
      <c r="F3855" s="86"/>
      <c r="G3855" s="86"/>
      <c r="M3855" s="261" t="s">
        <v>41790</v>
      </c>
      <c r="N3855" s="262">
        <v>14541.54</v>
      </c>
      <c r="P3855" s="243" t="s">
        <v>20218</v>
      </c>
      <c r="Q3855" s="244">
        <v>132326.06</v>
      </c>
      <c r="R3855" s="104"/>
      <c r="S3855" s="104"/>
      <c r="T3855" s="104"/>
      <c r="V3855" s="266" t="s">
        <v>10842</v>
      </c>
      <c r="W3855" s="267">
        <v>1251074.3799999999</v>
      </c>
      <c r="Y3855" s="247" t="s">
        <v>7708</v>
      </c>
      <c r="Z3855" s="248">
        <v>23655</v>
      </c>
    </row>
    <row r="3856" spans="5:26" ht="14.5" x14ac:dyDescent="0.35">
      <c r="E3856" s="84"/>
      <c r="F3856" s="86"/>
      <c r="G3856" s="86"/>
      <c r="M3856" s="261" t="s">
        <v>56139</v>
      </c>
      <c r="N3856" s="262">
        <v>58971.65</v>
      </c>
      <c r="P3856" s="243" t="s">
        <v>20219</v>
      </c>
      <c r="Q3856" s="244">
        <v>4000</v>
      </c>
      <c r="R3856" s="104"/>
      <c r="S3856" s="104"/>
      <c r="T3856" s="104"/>
      <c r="V3856" s="266" t="s">
        <v>10843</v>
      </c>
      <c r="W3856" s="267">
        <v>9178284.5299999993</v>
      </c>
      <c r="Y3856" s="247" t="s">
        <v>7869</v>
      </c>
      <c r="Z3856" s="248">
        <v>4901</v>
      </c>
    </row>
    <row r="3857" spans="5:26" ht="14.5" x14ac:dyDescent="0.35">
      <c r="E3857" s="84"/>
      <c r="F3857" s="86"/>
      <c r="G3857" s="86"/>
      <c r="M3857" s="261" t="s">
        <v>36785</v>
      </c>
      <c r="N3857" s="262">
        <v>91311.28</v>
      </c>
      <c r="P3857" s="243" t="s">
        <v>20220</v>
      </c>
      <c r="Q3857" s="244">
        <v>9906.94</v>
      </c>
      <c r="R3857" s="104"/>
      <c r="S3857" s="104"/>
      <c r="T3857" s="104"/>
      <c r="V3857" s="266" t="s">
        <v>10844</v>
      </c>
      <c r="W3857" s="267">
        <v>40200321.32</v>
      </c>
      <c r="Y3857" s="247" t="s">
        <v>8102</v>
      </c>
      <c r="Z3857" s="248">
        <v>1476</v>
      </c>
    </row>
    <row r="3858" spans="5:26" ht="14.5" x14ac:dyDescent="0.35">
      <c r="E3858" s="84"/>
      <c r="F3858" s="86"/>
      <c r="G3858" s="86"/>
      <c r="M3858" s="261" t="s">
        <v>35284</v>
      </c>
      <c r="N3858" s="262">
        <v>155068.42000000001</v>
      </c>
      <c r="P3858" s="243" t="s">
        <v>20221</v>
      </c>
      <c r="Q3858" s="244">
        <v>30871.66</v>
      </c>
      <c r="R3858" s="104"/>
      <c r="S3858" s="104"/>
      <c r="T3858" s="104"/>
      <c r="V3858" s="266" t="s">
        <v>10845</v>
      </c>
      <c r="W3858" s="267">
        <v>177901.41</v>
      </c>
      <c r="Y3858" s="247" t="s">
        <v>8396</v>
      </c>
      <c r="Z3858" s="248">
        <v>33775</v>
      </c>
    </row>
    <row r="3859" spans="5:26" ht="14.5" x14ac:dyDescent="0.35">
      <c r="E3859" s="84"/>
      <c r="F3859" s="86"/>
      <c r="G3859" s="86"/>
      <c r="M3859" s="261" t="s">
        <v>35285</v>
      </c>
      <c r="N3859" s="262">
        <v>824391.34</v>
      </c>
      <c r="P3859" s="243" t="s">
        <v>20222</v>
      </c>
      <c r="Q3859" s="244">
        <v>30001.5</v>
      </c>
      <c r="R3859" s="104"/>
      <c r="S3859" s="104"/>
      <c r="T3859" s="104"/>
      <c r="V3859" s="266" t="s">
        <v>10846</v>
      </c>
      <c r="W3859" s="267">
        <v>70145.36</v>
      </c>
      <c r="Y3859" s="247" t="s">
        <v>8797</v>
      </c>
      <c r="Z3859" s="248">
        <v>2460</v>
      </c>
    </row>
    <row r="3860" spans="5:26" ht="14.5" x14ac:dyDescent="0.35">
      <c r="E3860" s="84"/>
      <c r="F3860" s="86"/>
      <c r="G3860" s="86"/>
      <c r="M3860" s="261" t="s">
        <v>45129</v>
      </c>
      <c r="N3860" s="262">
        <v>25508.49</v>
      </c>
      <c r="P3860" s="243" t="s">
        <v>20223</v>
      </c>
      <c r="Q3860" s="244">
        <v>149954.29</v>
      </c>
      <c r="R3860" s="104"/>
      <c r="S3860" s="104"/>
      <c r="T3860" s="104"/>
      <c r="V3860" s="266" t="s">
        <v>38875</v>
      </c>
      <c r="W3860" s="267">
        <v>95927.51</v>
      </c>
      <c r="Y3860" s="247" t="s">
        <v>9026</v>
      </c>
      <c r="Z3860" s="248">
        <v>1520.79</v>
      </c>
    </row>
    <row r="3861" spans="5:26" ht="14.5" x14ac:dyDescent="0.35">
      <c r="E3861" s="84"/>
      <c r="F3861" s="86"/>
      <c r="G3861" s="86"/>
      <c r="M3861" s="261" t="s">
        <v>45130</v>
      </c>
      <c r="N3861" s="262">
        <v>1951.41</v>
      </c>
      <c r="P3861" s="243" t="s">
        <v>20224</v>
      </c>
      <c r="Q3861" s="244">
        <v>39425.78</v>
      </c>
      <c r="R3861" s="104"/>
      <c r="S3861" s="104"/>
      <c r="T3861" s="104"/>
      <c r="V3861" s="266" t="s">
        <v>10847</v>
      </c>
      <c r="W3861" s="267">
        <v>16643547.15</v>
      </c>
      <c r="Y3861" s="247" t="s">
        <v>9688</v>
      </c>
      <c r="Z3861" s="248">
        <v>2000</v>
      </c>
    </row>
    <row r="3862" spans="5:26" ht="14.5" x14ac:dyDescent="0.35">
      <c r="E3862" s="84"/>
      <c r="F3862" s="86"/>
      <c r="G3862" s="86"/>
      <c r="M3862" s="261" t="s">
        <v>45131</v>
      </c>
      <c r="N3862" s="262">
        <v>2699.1</v>
      </c>
      <c r="P3862" s="243" t="s">
        <v>20225</v>
      </c>
      <c r="Q3862" s="244">
        <v>2989.16</v>
      </c>
      <c r="R3862" s="104"/>
      <c r="S3862" s="104"/>
      <c r="T3862" s="104"/>
      <c r="V3862" s="266" t="s">
        <v>10848</v>
      </c>
      <c r="W3862" s="267">
        <v>125943.69</v>
      </c>
      <c r="Y3862" s="247" t="s">
        <v>9991</v>
      </c>
      <c r="Z3862" s="248">
        <v>7180.64</v>
      </c>
    </row>
    <row r="3863" spans="5:26" ht="14.5" x14ac:dyDescent="0.35">
      <c r="E3863" s="84"/>
      <c r="F3863" s="86"/>
      <c r="G3863" s="86"/>
      <c r="M3863" s="261" t="s">
        <v>56140</v>
      </c>
      <c r="N3863" s="262">
        <v>1320</v>
      </c>
      <c r="P3863" s="243" t="s">
        <v>20226</v>
      </c>
      <c r="Q3863" s="244">
        <v>131.5</v>
      </c>
      <c r="R3863" s="104"/>
      <c r="S3863" s="104"/>
      <c r="T3863" s="104"/>
      <c r="V3863" s="266" t="s">
        <v>10849</v>
      </c>
      <c r="W3863" s="267">
        <v>498075.01</v>
      </c>
      <c r="Y3863" s="247" t="s">
        <v>10345</v>
      </c>
      <c r="Z3863" s="248">
        <v>34413</v>
      </c>
    </row>
    <row r="3864" spans="5:26" ht="14.5" x14ac:dyDescent="0.35">
      <c r="E3864" s="84"/>
      <c r="F3864" s="86"/>
      <c r="G3864" s="86"/>
      <c r="M3864" s="261" t="s">
        <v>56141</v>
      </c>
      <c r="N3864" s="262">
        <v>3058</v>
      </c>
      <c r="P3864" s="243" t="s">
        <v>20227</v>
      </c>
      <c r="Q3864" s="244">
        <v>1748.26</v>
      </c>
      <c r="R3864" s="104"/>
      <c r="S3864" s="104"/>
      <c r="T3864" s="104"/>
      <c r="V3864" s="266" t="s">
        <v>10850</v>
      </c>
      <c r="W3864" s="267">
        <v>18075009.649999999</v>
      </c>
      <c r="Y3864" s="247" t="s">
        <v>10438</v>
      </c>
      <c r="Z3864" s="248">
        <v>5446</v>
      </c>
    </row>
    <row r="3865" spans="5:26" ht="14.5" x14ac:dyDescent="0.35">
      <c r="E3865" s="84"/>
      <c r="F3865" s="86"/>
      <c r="G3865" s="86"/>
      <c r="M3865" s="261" t="s">
        <v>56142</v>
      </c>
      <c r="N3865" s="262">
        <v>800</v>
      </c>
      <c r="P3865" s="243" t="s">
        <v>20228</v>
      </c>
      <c r="Q3865" s="244">
        <v>26164.75</v>
      </c>
      <c r="R3865" s="104"/>
      <c r="S3865" s="104"/>
      <c r="T3865" s="104"/>
      <c r="V3865" s="266" t="s">
        <v>41560</v>
      </c>
      <c r="W3865" s="267">
        <v>144331.84</v>
      </c>
      <c r="Y3865" s="247" t="s">
        <v>10554</v>
      </c>
      <c r="Z3865" s="248">
        <v>19668.96</v>
      </c>
    </row>
    <row r="3866" spans="5:26" ht="14.5" x14ac:dyDescent="0.35">
      <c r="E3866" s="84"/>
      <c r="F3866" s="86"/>
      <c r="G3866" s="86"/>
      <c r="M3866" s="261" t="s">
        <v>56143</v>
      </c>
      <c r="N3866" s="262">
        <v>396.12</v>
      </c>
      <c r="P3866" s="243" t="s">
        <v>20229</v>
      </c>
      <c r="Q3866" s="244">
        <v>16887.25</v>
      </c>
      <c r="R3866" s="104"/>
      <c r="S3866" s="104"/>
      <c r="T3866" s="104"/>
      <c r="V3866" s="266" t="s">
        <v>10852</v>
      </c>
      <c r="W3866" s="267">
        <v>16501638.68</v>
      </c>
      <c r="Y3866" s="247" t="s">
        <v>10599</v>
      </c>
      <c r="Z3866" s="248">
        <v>9826.8799999999992</v>
      </c>
    </row>
    <row r="3867" spans="5:26" ht="14.5" x14ac:dyDescent="0.35">
      <c r="G3867" s="92"/>
      <c r="M3867" s="261" t="s">
        <v>56144</v>
      </c>
      <c r="N3867" s="262">
        <v>1200.18</v>
      </c>
      <c r="P3867" s="243" t="s">
        <v>20230</v>
      </c>
      <c r="Q3867" s="244">
        <v>1790</v>
      </c>
      <c r="R3867" s="104"/>
      <c r="S3867" s="104"/>
      <c r="T3867" s="104"/>
      <c r="V3867" s="266" t="s">
        <v>10853</v>
      </c>
      <c r="W3867" s="267">
        <v>814415.2</v>
      </c>
      <c r="Y3867" s="247" t="s">
        <v>10902</v>
      </c>
      <c r="Z3867" s="248">
        <v>146323.26999999999</v>
      </c>
    </row>
    <row r="3868" spans="5:26" ht="14.5" x14ac:dyDescent="0.35">
      <c r="G3868" s="93"/>
      <c r="M3868" s="261" t="s">
        <v>56145</v>
      </c>
      <c r="N3868" s="262">
        <v>2371.6</v>
      </c>
      <c r="P3868" s="243" t="s">
        <v>20231</v>
      </c>
      <c r="Q3868" s="244">
        <v>3156</v>
      </c>
      <c r="R3868" s="104"/>
      <c r="S3868" s="104"/>
      <c r="T3868" s="104"/>
      <c r="V3868" s="266" t="s">
        <v>10854</v>
      </c>
      <c r="W3868" s="267">
        <v>538123.72</v>
      </c>
      <c r="Y3868" s="247" t="s">
        <v>7709</v>
      </c>
      <c r="Z3868" s="248">
        <v>19854</v>
      </c>
    </row>
    <row r="3869" spans="5:26" ht="14.5" x14ac:dyDescent="0.35">
      <c r="G3869" s="94"/>
      <c r="M3869" s="261" t="s">
        <v>56146</v>
      </c>
      <c r="N3869" s="262">
        <v>114</v>
      </c>
      <c r="P3869" s="243" t="s">
        <v>20232</v>
      </c>
      <c r="Q3869" s="244">
        <v>917.14</v>
      </c>
      <c r="R3869" s="104"/>
      <c r="S3869" s="104"/>
      <c r="T3869" s="104"/>
      <c r="V3869" s="266" t="s">
        <v>10855</v>
      </c>
      <c r="W3869" s="267">
        <v>14936713.09</v>
      </c>
      <c r="Y3869" s="247" t="s">
        <v>8397</v>
      </c>
      <c r="Z3869" s="248">
        <v>67595</v>
      </c>
    </row>
    <row r="3870" spans="5:26" ht="14.5" x14ac:dyDescent="0.35">
      <c r="G3870" s="95"/>
      <c r="M3870" s="261" t="s">
        <v>56147</v>
      </c>
      <c r="N3870" s="262">
        <v>25.24</v>
      </c>
      <c r="P3870" s="243" t="s">
        <v>20233</v>
      </c>
      <c r="Q3870" s="244">
        <v>9277.86</v>
      </c>
      <c r="R3870" s="104"/>
      <c r="S3870" s="104"/>
      <c r="T3870" s="104"/>
      <c r="V3870" s="266" t="s">
        <v>10856</v>
      </c>
      <c r="W3870" s="267">
        <v>3325659.47</v>
      </c>
      <c r="Y3870" s="247" t="s">
        <v>8798</v>
      </c>
      <c r="Z3870" s="248">
        <v>2112</v>
      </c>
    </row>
    <row r="3871" spans="5:26" ht="14.5" x14ac:dyDescent="0.35">
      <c r="M3871" s="261" t="s">
        <v>56148</v>
      </c>
      <c r="N3871" s="262">
        <v>1688.4</v>
      </c>
      <c r="P3871" s="243" t="s">
        <v>20234</v>
      </c>
      <c r="Q3871" s="244">
        <v>2000</v>
      </c>
      <c r="R3871" s="104"/>
      <c r="S3871" s="104"/>
      <c r="T3871" s="104"/>
      <c r="V3871" s="266" t="s">
        <v>10857</v>
      </c>
      <c r="W3871" s="267">
        <v>10239667.4</v>
      </c>
      <c r="Y3871" s="247" t="s">
        <v>9307</v>
      </c>
      <c r="Z3871" s="248">
        <v>13608</v>
      </c>
    </row>
    <row r="3872" spans="5:26" ht="14.5" x14ac:dyDescent="0.35">
      <c r="E3872" s="91"/>
      <c r="F3872" s="91"/>
      <c r="G3872" s="91"/>
      <c r="M3872" s="261" t="s">
        <v>56149</v>
      </c>
      <c r="N3872" s="262">
        <v>129.16</v>
      </c>
      <c r="P3872" s="243" t="s">
        <v>20235</v>
      </c>
      <c r="Q3872" s="244">
        <v>2176.38</v>
      </c>
      <c r="R3872" s="104"/>
      <c r="S3872" s="104"/>
      <c r="T3872" s="104"/>
      <c r="V3872" s="266" t="s">
        <v>10858</v>
      </c>
      <c r="W3872" s="267">
        <v>11050326.5</v>
      </c>
      <c r="Y3872" s="247" t="s">
        <v>9689</v>
      </c>
      <c r="Z3872" s="248">
        <v>2000</v>
      </c>
    </row>
    <row r="3873" spans="5:26" ht="14.5" x14ac:dyDescent="0.35">
      <c r="E3873" s="90"/>
      <c r="F3873" s="88"/>
      <c r="G3873" s="87"/>
      <c r="M3873" s="261" t="s">
        <v>56150</v>
      </c>
      <c r="N3873" s="262">
        <v>406.9</v>
      </c>
      <c r="P3873" s="243" t="s">
        <v>20236</v>
      </c>
      <c r="Q3873" s="244">
        <v>10198.620000000001</v>
      </c>
      <c r="R3873" s="104"/>
      <c r="S3873" s="104"/>
      <c r="T3873" s="104"/>
      <c r="V3873" s="266" t="s">
        <v>10859</v>
      </c>
      <c r="W3873" s="267">
        <v>356422.36</v>
      </c>
      <c r="Y3873" s="247" t="s">
        <v>9992</v>
      </c>
      <c r="Z3873" s="248">
        <v>5978.71</v>
      </c>
    </row>
    <row r="3874" spans="5:26" ht="14.5" x14ac:dyDescent="0.35">
      <c r="M3874" s="261" t="s">
        <v>56151</v>
      </c>
      <c r="N3874" s="262">
        <v>106.46</v>
      </c>
      <c r="P3874" s="243" t="s">
        <v>20237</v>
      </c>
      <c r="Q3874" s="244">
        <v>80336</v>
      </c>
      <c r="R3874" s="104"/>
      <c r="S3874" s="104"/>
      <c r="T3874" s="104"/>
      <c r="V3874" s="266" t="s">
        <v>10860</v>
      </c>
      <c r="W3874" s="267">
        <v>6484705.2599999998</v>
      </c>
      <c r="Y3874" s="247" t="s">
        <v>10289</v>
      </c>
      <c r="Z3874" s="248">
        <v>26364.37</v>
      </c>
    </row>
    <row r="3875" spans="5:26" ht="14.5" x14ac:dyDescent="0.35">
      <c r="M3875" s="261" t="s">
        <v>47747</v>
      </c>
      <c r="N3875" s="262">
        <v>-119.6</v>
      </c>
      <c r="P3875" s="243" t="s">
        <v>20238</v>
      </c>
      <c r="Q3875" s="244">
        <v>6625</v>
      </c>
      <c r="R3875" s="104"/>
      <c r="S3875" s="104"/>
      <c r="T3875" s="104"/>
      <c r="V3875" s="266" t="s">
        <v>10861</v>
      </c>
      <c r="W3875" s="267">
        <v>12213610.66</v>
      </c>
      <c r="Y3875" s="247" t="s">
        <v>12060</v>
      </c>
      <c r="Z3875" s="248">
        <v>294.94</v>
      </c>
    </row>
    <row r="3876" spans="5:26" ht="14.5" x14ac:dyDescent="0.35">
      <c r="M3876" s="261" t="s">
        <v>35286</v>
      </c>
      <c r="N3876" s="262">
        <v>50847.33</v>
      </c>
      <c r="P3876" s="243" t="s">
        <v>20239</v>
      </c>
      <c r="Q3876" s="244">
        <v>3964</v>
      </c>
      <c r="R3876" s="104"/>
      <c r="S3876" s="104"/>
      <c r="T3876" s="104"/>
      <c r="V3876" s="266" t="s">
        <v>10862</v>
      </c>
      <c r="W3876" s="267">
        <v>1663159.8</v>
      </c>
      <c r="Y3876" s="247" t="s">
        <v>12250</v>
      </c>
      <c r="Z3876" s="248">
        <v>4676</v>
      </c>
    </row>
    <row r="3877" spans="5:26" ht="14.5" x14ac:dyDescent="0.35">
      <c r="M3877" s="261" t="s">
        <v>35287</v>
      </c>
      <c r="N3877" s="262">
        <v>62647.67</v>
      </c>
      <c r="P3877" s="243" t="s">
        <v>20240</v>
      </c>
      <c r="Q3877" s="244">
        <v>745</v>
      </c>
      <c r="R3877" s="104"/>
      <c r="S3877" s="104"/>
      <c r="T3877" s="104"/>
      <c r="V3877" s="266" t="s">
        <v>10863</v>
      </c>
      <c r="W3877" s="267">
        <v>2739458.92</v>
      </c>
      <c r="Y3877" s="247" t="s">
        <v>12753</v>
      </c>
      <c r="Z3877" s="248">
        <v>3994.8</v>
      </c>
    </row>
    <row r="3878" spans="5:26" ht="14.5" x14ac:dyDescent="0.35">
      <c r="M3878" s="261" t="s">
        <v>47748</v>
      </c>
      <c r="N3878" s="262">
        <v>3095.63</v>
      </c>
      <c r="P3878" s="243" t="s">
        <v>20241</v>
      </c>
      <c r="Q3878" s="244">
        <v>7154</v>
      </c>
      <c r="R3878" s="104"/>
      <c r="S3878" s="104"/>
      <c r="T3878" s="104"/>
      <c r="V3878" s="266" t="s">
        <v>10864</v>
      </c>
      <c r="W3878" s="267">
        <v>557331.32999999996</v>
      </c>
      <c r="Y3878" s="247" t="s">
        <v>13004</v>
      </c>
      <c r="Z3878" s="248">
        <v>589.88</v>
      </c>
    </row>
    <row r="3879" spans="5:26" ht="14.5" x14ac:dyDescent="0.35">
      <c r="M3879" s="261" t="s">
        <v>41791</v>
      </c>
      <c r="N3879" s="262">
        <v>211516.04</v>
      </c>
      <c r="P3879" s="243" t="s">
        <v>20242</v>
      </c>
      <c r="Q3879" s="244">
        <v>39425.78</v>
      </c>
      <c r="R3879" s="104"/>
      <c r="S3879" s="104"/>
      <c r="T3879" s="104"/>
      <c r="V3879" s="266" t="s">
        <v>10865</v>
      </c>
      <c r="W3879" s="267">
        <v>2460878.7999999998</v>
      </c>
      <c r="Y3879" s="247" t="s">
        <v>10903</v>
      </c>
      <c r="Z3879" s="248">
        <v>147067.70000000001</v>
      </c>
    </row>
    <row r="3880" spans="5:26" ht="14.5" x14ac:dyDescent="0.35">
      <c r="M3880" s="261" t="s">
        <v>41792</v>
      </c>
      <c r="N3880" s="262">
        <v>16228.47</v>
      </c>
      <c r="P3880" s="243" t="s">
        <v>20243</v>
      </c>
      <c r="Q3880" s="244">
        <v>7154</v>
      </c>
      <c r="R3880" s="104"/>
      <c r="S3880" s="104"/>
      <c r="T3880" s="104"/>
      <c r="V3880" s="266" t="s">
        <v>10866</v>
      </c>
      <c r="W3880" s="267">
        <v>133265.71</v>
      </c>
      <c r="Y3880" s="247" t="s">
        <v>7710</v>
      </c>
      <c r="Z3880" s="248">
        <v>21061.88</v>
      </c>
    </row>
    <row r="3881" spans="5:26" ht="14.5" x14ac:dyDescent="0.35">
      <c r="M3881" s="261" t="s">
        <v>47749</v>
      </c>
      <c r="N3881" s="262">
        <v>10490</v>
      </c>
      <c r="P3881" s="243" t="s">
        <v>15279</v>
      </c>
      <c r="Q3881" s="244">
        <v>2989.16</v>
      </c>
      <c r="R3881" s="104"/>
      <c r="S3881" s="104"/>
      <c r="T3881" s="104"/>
      <c r="V3881" s="266" t="s">
        <v>10867</v>
      </c>
      <c r="W3881" s="267">
        <v>5034832</v>
      </c>
      <c r="Y3881" s="247" t="s">
        <v>7870</v>
      </c>
      <c r="Z3881" s="248">
        <v>5340</v>
      </c>
    </row>
    <row r="3882" spans="5:26" ht="14.5" x14ac:dyDescent="0.35">
      <c r="M3882" s="261" t="s">
        <v>38116</v>
      </c>
      <c r="N3882" s="262">
        <v>1039.24</v>
      </c>
      <c r="P3882" s="243" t="s">
        <v>20244</v>
      </c>
      <c r="Q3882" s="244">
        <v>131.5</v>
      </c>
      <c r="R3882" s="104"/>
      <c r="S3882" s="104"/>
      <c r="T3882" s="104"/>
      <c r="V3882" s="266" t="s">
        <v>10868</v>
      </c>
      <c r="W3882" s="267">
        <v>281900.23</v>
      </c>
      <c r="Y3882" s="247" t="s">
        <v>8103</v>
      </c>
      <c r="Z3882" s="248">
        <v>3311</v>
      </c>
    </row>
    <row r="3883" spans="5:26" ht="14.5" x14ac:dyDescent="0.35">
      <c r="M3883" s="261" t="s">
        <v>35288</v>
      </c>
      <c r="N3883" s="262">
        <v>25653.47</v>
      </c>
      <c r="P3883" s="243" t="s">
        <v>20245</v>
      </c>
      <c r="Q3883" s="244">
        <v>1748.26</v>
      </c>
      <c r="R3883" s="104"/>
      <c r="S3883" s="104"/>
      <c r="T3883" s="104"/>
      <c r="V3883" s="266" t="s">
        <v>10869</v>
      </c>
      <c r="W3883" s="267">
        <v>1102926.03</v>
      </c>
      <c r="Y3883" s="247" t="s">
        <v>8398</v>
      </c>
      <c r="Z3883" s="248">
        <v>9046.98</v>
      </c>
    </row>
    <row r="3884" spans="5:26" ht="14.5" x14ac:dyDescent="0.35">
      <c r="M3884" s="261" t="s">
        <v>35289</v>
      </c>
      <c r="N3884" s="262">
        <v>78539.33</v>
      </c>
      <c r="P3884" s="243" t="s">
        <v>20246</v>
      </c>
      <c r="Q3884" s="244">
        <v>84512.38</v>
      </c>
      <c r="R3884" s="104"/>
      <c r="S3884" s="104"/>
      <c r="T3884" s="104"/>
      <c r="V3884" s="266" t="s">
        <v>10870</v>
      </c>
      <c r="W3884" s="267">
        <v>35315570.140000001</v>
      </c>
      <c r="Y3884" s="247" t="s">
        <v>8799</v>
      </c>
      <c r="Z3884" s="248">
        <v>12291.62</v>
      </c>
    </row>
    <row r="3885" spans="5:26" ht="14.5" x14ac:dyDescent="0.35">
      <c r="M3885" s="261" t="s">
        <v>36786</v>
      </c>
      <c r="N3885" s="262">
        <v>26802.16</v>
      </c>
      <c r="P3885" s="243" t="s">
        <v>20247</v>
      </c>
      <c r="Q3885" s="244">
        <v>745</v>
      </c>
      <c r="R3885" s="104"/>
      <c r="S3885" s="104"/>
      <c r="T3885" s="104"/>
      <c r="V3885" s="266" t="s">
        <v>10871</v>
      </c>
      <c r="W3885" s="267">
        <v>834580.18</v>
      </c>
      <c r="Y3885" s="247" t="s">
        <v>9993</v>
      </c>
      <c r="Z3885" s="248">
        <v>4858</v>
      </c>
    </row>
    <row r="3886" spans="5:26" ht="14.5" x14ac:dyDescent="0.35">
      <c r="M3886" s="261" t="s">
        <v>56152</v>
      </c>
      <c r="N3886" s="262">
        <v>37882.199999999997</v>
      </c>
      <c r="P3886" s="243" t="s">
        <v>20248</v>
      </c>
      <c r="Q3886" s="244">
        <v>15079.76</v>
      </c>
      <c r="R3886" s="104"/>
      <c r="S3886" s="104"/>
      <c r="T3886" s="104"/>
      <c r="V3886" s="266" t="s">
        <v>10872</v>
      </c>
      <c r="W3886" s="267">
        <v>312462.63</v>
      </c>
      <c r="Y3886" s="247" t="s">
        <v>11300</v>
      </c>
      <c r="Z3886" s="248">
        <v>114</v>
      </c>
    </row>
    <row r="3887" spans="5:26" ht="14.5" x14ac:dyDescent="0.35">
      <c r="M3887" s="261" t="s">
        <v>38117</v>
      </c>
      <c r="N3887" s="262">
        <v>501200.05</v>
      </c>
      <c r="P3887" s="243" t="s">
        <v>20249</v>
      </c>
      <c r="Q3887" s="244">
        <v>1790</v>
      </c>
      <c r="R3887" s="104"/>
      <c r="S3887" s="104"/>
      <c r="T3887" s="104"/>
      <c r="V3887" s="266" t="s">
        <v>10873</v>
      </c>
      <c r="W3887" s="267">
        <v>355773.91</v>
      </c>
      <c r="Y3887" s="247" t="s">
        <v>12531</v>
      </c>
      <c r="Z3887" s="248">
        <v>142.91</v>
      </c>
    </row>
    <row r="3888" spans="5:26" ht="14.5" x14ac:dyDescent="0.35">
      <c r="M3888" s="261" t="s">
        <v>50081</v>
      </c>
      <c r="N3888" s="262">
        <v>7161.6</v>
      </c>
      <c r="P3888" s="243" t="s">
        <v>20250</v>
      </c>
      <c r="Q3888" s="244">
        <v>35945.75</v>
      </c>
      <c r="R3888" s="104"/>
      <c r="S3888" s="104"/>
      <c r="T3888" s="104"/>
      <c r="V3888" s="266" t="s">
        <v>10874</v>
      </c>
      <c r="W3888" s="267">
        <v>138299.6</v>
      </c>
      <c r="Y3888" s="247" t="s">
        <v>12754</v>
      </c>
      <c r="Z3888" s="248">
        <v>2682.63</v>
      </c>
    </row>
    <row r="3889" spans="13:26" ht="14.5" x14ac:dyDescent="0.35">
      <c r="M3889" s="261" t="s">
        <v>52052</v>
      </c>
      <c r="N3889" s="262">
        <v>238.48</v>
      </c>
      <c r="P3889" s="243" t="s">
        <v>20251</v>
      </c>
      <c r="Q3889" s="244">
        <v>9277.86</v>
      </c>
      <c r="R3889" s="104"/>
      <c r="S3889" s="104"/>
      <c r="T3889" s="104"/>
      <c r="V3889" s="266" t="s">
        <v>10875</v>
      </c>
      <c r="W3889" s="267">
        <v>162083.5</v>
      </c>
      <c r="Y3889" s="247" t="s">
        <v>10904</v>
      </c>
      <c r="Z3889" s="248">
        <v>58849.02</v>
      </c>
    </row>
    <row r="3890" spans="13:26" ht="14.5" x14ac:dyDescent="0.35">
      <c r="M3890" s="261" t="s">
        <v>56153</v>
      </c>
      <c r="N3890" s="262">
        <v>21.41</v>
      </c>
      <c r="P3890" s="243" t="s">
        <v>20252</v>
      </c>
      <c r="Q3890" s="244">
        <v>16887.25</v>
      </c>
      <c r="R3890" s="104"/>
      <c r="S3890" s="104"/>
      <c r="T3890" s="104"/>
      <c r="V3890" s="266" t="s">
        <v>10876</v>
      </c>
      <c r="W3890" s="267">
        <v>7318479.1600000001</v>
      </c>
      <c r="Y3890" s="247" t="s">
        <v>7711</v>
      </c>
      <c r="Z3890" s="248">
        <v>4312</v>
      </c>
    </row>
    <row r="3891" spans="13:26" ht="14.5" x14ac:dyDescent="0.35">
      <c r="M3891" s="261" t="s">
        <v>50082</v>
      </c>
      <c r="N3891" s="262">
        <v>319.73</v>
      </c>
      <c r="P3891" s="243" t="s">
        <v>20253</v>
      </c>
      <c r="Q3891" s="244">
        <v>51000</v>
      </c>
      <c r="R3891" s="104"/>
      <c r="S3891" s="104"/>
      <c r="T3891" s="104"/>
      <c r="V3891" s="266" t="s">
        <v>10877</v>
      </c>
      <c r="W3891" s="267">
        <v>533231.64</v>
      </c>
      <c r="Y3891" s="247" t="s">
        <v>8399</v>
      </c>
      <c r="Z3891" s="248">
        <v>16567.98</v>
      </c>
    </row>
    <row r="3892" spans="13:26" ht="14.5" x14ac:dyDescent="0.35">
      <c r="M3892" s="261" t="s">
        <v>50083</v>
      </c>
      <c r="N3892" s="262">
        <v>132200</v>
      </c>
      <c r="P3892" s="243" t="s">
        <v>20254</v>
      </c>
      <c r="Q3892" s="244">
        <v>3900.87</v>
      </c>
      <c r="R3892" s="104"/>
      <c r="S3892" s="104"/>
      <c r="T3892" s="104"/>
      <c r="V3892" s="266" t="s">
        <v>10878</v>
      </c>
      <c r="W3892" s="267">
        <v>918103.36</v>
      </c>
      <c r="Y3892" s="247" t="s">
        <v>8800</v>
      </c>
      <c r="Z3892" s="248">
        <v>17130.77</v>
      </c>
    </row>
    <row r="3893" spans="13:26" ht="14.5" x14ac:dyDescent="0.35">
      <c r="M3893" s="261" t="s">
        <v>50084</v>
      </c>
      <c r="N3893" s="262">
        <v>1120</v>
      </c>
      <c r="P3893" s="243" t="s">
        <v>20255</v>
      </c>
      <c r="Q3893" s="244">
        <v>11056.8</v>
      </c>
      <c r="R3893" s="104"/>
      <c r="S3893" s="104"/>
      <c r="T3893" s="104"/>
      <c r="V3893" s="266" t="s">
        <v>10879</v>
      </c>
      <c r="W3893" s="267">
        <v>214839960.44</v>
      </c>
      <c r="Y3893" s="247" t="s">
        <v>9308</v>
      </c>
      <c r="Z3893" s="248">
        <v>2893</v>
      </c>
    </row>
    <row r="3894" spans="13:26" ht="14.5" x14ac:dyDescent="0.35">
      <c r="M3894" s="261" t="s">
        <v>53066</v>
      </c>
      <c r="N3894" s="262">
        <v>1944.97</v>
      </c>
      <c r="P3894" s="243" t="s">
        <v>20256</v>
      </c>
      <c r="Q3894" s="244">
        <v>82666.899999999994</v>
      </c>
      <c r="R3894" s="104"/>
      <c r="S3894" s="104"/>
      <c r="T3894" s="104"/>
      <c r="V3894" s="266" t="s">
        <v>10880</v>
      </c>
      <c r="W3894" s="267">
        <v>237334.57</v>
      </c>
      <c r="Y3894" s="247" t="s">
        <v>9994</v>
      </c>
      <c r="Z3894" s="248">
        <v>8442</v>
      </c>
    </row>
    <row r="3895" spans="13:26" ht="14.5" x14ac:dyDescent="0.35">
      <c r="M3895" s="261" t="s">
        <v>51167</v>
      </c>
      <c r="N3895" s="262">
        <v>314.93</v>
      </c>
      <c r="P3895" s="243" t="s">
        <v>20257</v>
      </c>
      <c r="Q3895" s="244">
        <v>6800</v>
      </c>
      <c r="R3895" s="104"/>
      <c r="S3895" s="104"/>
      <c r="T3895" s="104"/>
      <c r="V3895" s="266" t="s">
        <v>10881</v>
      </c>
      <c r="W3895" s="267">
        <v>254840.76</v>
      </c>
      <c r="Y3895" s="247" t="s">
        <v>10905</v>
      </c>
      <c r="Z3895" s="248">
        <v>49345.75</v>
      </c>
    </row>
    <row r="3896" spans="13:26" ht="14.5" x14ac:dyDescent="0.35">
      <c r="M3896" s="261" t="s">
        <v>50085</v>
      </c>
      <c r="N3896" s="262">
        <v>9201.9599999999991</v>
      </c>
      <c r="P3896" s="243" t="s">
        <v>20258</v>
      </c>
      <c r="Q3896" s="244">
        <v>4856.68</v>
      </c>
      <c r="R3896" s="104"/>
      <c r="S3896" s="104"/>
      <c r="T3896" s="104"/>
      <c r="V3896" s="266" t="s">
        <v>10882</v>
      </c>
      <c r="W3896" s="267">
        <v>435200.9</v>
      </c>
      <c r="Y3896" s="247" t="s">
        <v>8104</v>
      </c>
      <c r="Z3896" s="248">
        <v>1106.0999999999999</v>
      </c>
    </row>
    <row r="3897" spans="13:26" ht="14.5" x14ac:dyDescent="0.35">
      <c r="M3897" s="261" t="s">
        <v>50086</v>
      </c>
      <c r="N3897" s="262">
        <v>31251.06</v>
      </c>
      <c r="P3897" s="243" t="s">
        <v>15280</v>
      </c>
      <c r="Q3897" s="244">
        <v>194081</v>
      </c>
      <c r="R3897" s="104"/>
      <c r="S3897" s="104"/>
      <c r="T3897" s="104"/>
      <c r="V3897" s="266" t="s">
        <v>10883</v>
      </c>
      <c r="W3897" s="267">
        <v>785267.05</v>
      </c>
      <c r="Y3897" s="247" t="s">
        <v>9995</v>
      </c>
      <c r="Z3897" s="248">
        <v>5376.56</v>
      </c>
    </row>
    <row r="3898" spans="13:26" ht="14.5" x14ac:dyDescent="0.35">
      <c r="M3898" s="261" t="s">
        <v>50087</v>
      </c>
      <c r="N3898" s="262">
        <v>17759.09</v>
      </c>
      <c r="P3898" s="243" t="s">
        <v>15287</v>
      </c>
      <c r="Q3898" s="244">
        <v>13412.65</v>
      </c>
      <c r="R3898" s="104"/>
      <c r="S3898" s="104"/>
      <c r="T3898" s="104"/>
      <c r="V3898" s="266" t="s">
        <v>10884</v>
      </c>
      <c r="W3898" s="267">
        <v>805920.81</v>
      </c>
      <c r="Y3898" s="247" t="s">
        <v>12035</v>
      </c>
      <c r="Z3898" s="248">
        <v>9783</v>
      </c>
    </row>
    <row r="3899" spans="13:26" ht="14.5" x14ac:dyDescent="0.35">
      <c r="M3899" s="261" t="s">
        <v>56154</v>
      </c>
      <c r="N3899" s="262">
        <v>7429.99</v>
      </c>
      <c r="P3899" s="243" t="s">
        <v>20259</v>
      </c>
      <c r="Q3899" s="244">
        <v>3780.46</v>
      </c>
      <c r="R3899" s="104"/>
      <c r="S3899" s="104"/>
      <c r="T3899" s="104"/>
      <c r="V3899" s="266" t="s">
        <v>10885</v>
      </c>
      <c r="W3899" s="267">
        <v>128134.94</v>
      </c>
      <c r="Y3899" s="247" t="s">
        <v>12756</v>
      </c>
      <c r="Z3899" s="248">
        <v>5744.83</v>
      </c>
    </row>
    <row r="3900" spans="13:26" ht="14.5" x14ac:dyDescent="0.35">
      <c r="M3900" s="261" t="s">
        <v>53067</v>
      </c>
      <c r="N3900" s="262">
        <v>8510</v>
      </c>
      <c r="P3900" s="243" t="s">
        <v>20260</v>
      </c>
      <c r="Q3900" s="244">
        <v>28130</v>
      </c>
      <c r="R3900" s="104"/>
      <c r="S3900" s="104"/>
      <c r="T3900" s="104"/>
      <c r="V3900" s="266" t="s">
        <v>10886</v>
      </c>
      <c r="W3900" s="267">
        <v>194240</v>
      </c>
      <c r="Y3900" s="247" t="s">
        <v>10906</v>
      </c>
      <c r="Z3900" s="248">
        <v>22010.49</v>
      </c>
    </row>
    <row r="3901" spans="13:26" ht="14.5" x14ac:dyDescent="0.35">
      <c r="M3901" s="261" t="s">
        <v>53068</v>
      </c>
      <c r="N3901" s="262">
        <v>581.88</v>
      </c>
      <c r="P3901" s="243" t="s">
        <v>20261</v>
      </c>
      <c r="Q3901" s="244">
        <v>970.12</v>
      </c>
      <c r="R3901" s="104"/>
      <c r="S3901" s="104"/>
      <c r="T3901" s="104"/>
      <c r="V3901" s="266" t="s">
        <v>10887</v>
      </c>
      <c r="W3901" s="267">
        <v>539521.93999999994</v>
      </c>
      <c r="Y3901" s="247" t="s">
        <v>7871</v>
      </c>
      <c r="Z3901" s="248">
        <v>9452</v>
      </c>
    </row>
    <row r="3902" spans="13:26" ht="14.5" x14ac:dyDescent="0.35">
      <c r="M3902" s="261" t="s">
        <v>53069</v>
      </c>
      <c r="N3902" s="262">
        <v>2050.92</v>
      </c>
      <c r="P3902" s="243" t="s">
        <v>20262</v>
      </c>
      <c r="Q3902" s="244">
        <v>2347.4299999999998</v>
      </c>
      <c r="R3902" s="104"/>
      <c r="S3902" s="104"/>
      <c r="T3902" s="104"/>
      <c r="V3902" s="266" t="s">
        <v>10888</v>
      </c>
      <c r="W3902" s="267">
        <v>57291.66</v>
      </c>
      <c r="Y3902" s="247" t="s">
        <v>8105</v>
      </c>
      <c r="Z3902" s="248">
        <v>2642.12</v>
      </c>
    </row>
    <row r="3903" spans="13:26" ht="14.5" x14ac:dyDescent="0.35">
      <c r="M3903" s="261" t="s">
        <v>53070</v>
      </c>
      <c r="N3903" s="262">
        <v>2261.29</v>
      </c>
      <c r="P3903" s="243" t="s">
        <v>20263</v>
      </c>
      <c r="Q3903" s="244">
        <v>7128.52</v>
      </c>
      <c r="R3903" s="104"/>
      <c r="S3903" s="104"/>
      <c r="T3903" s="104"/>
      <c r="V3903" s="266" t="s">
        <v>10889</v>
      </c>
      <c r="W3903" s="267">
        <v>362439.56</v>
      </c>
      <c r="Y3903" s="247" t="s">
        <v>8401</v>
      </c>
      <c r="Z3903" s="248">
        <v>42746.97</v>
      </c>
    </row>
    <row r="3904" spans="13:26" ht="14.5" x14ac:dyDescent="0.35">
      <c r="M3904" s="261" t="s">
        <v>56155</v>
      </c>
      <c r="N3904" s="262">
        <v>513.91</v>
      </c>
      <c r="P3904" s="243" t="s">
        <v>20264</v>
      </c>
      <c r="Q3904" s="244">
        <v>3122</v>
      </c>
      <c r="R3904" s="104"/>
      <c r="S3904" s="104"/>
      <c r="T3904" s="104"/>
      <c r="V3904" s="266" t="s">
        <v>10890</v>
      </c>
      <c r="W3904" s="267">
        <v>281074.53000000003</v>
      </c>
      <c r="Y3904" s="247" t="s">
        <v>8526</v>
      </c>
      <c r="Z3904" s="248">
        <v>60124.7</v>
      </c>
    </row>
    <row r="3905" spans="13:26" ht="14.5" x14ac:dyDescent="0.35">
      <c r="M3905" s="261" t="s">
        <v>56156</v>
      </c>
      <c r="N3905" s="262">
        <v>27088.06</v>
      </c>
      <c r="P3905" s="243" t="s">
        <v>20265</v>
      </c>
      <c r="Q3905" s="244">
        <v>105.69</v>
      </c>
      <c r="R3905" s="104"/>
      <c r="S3905" s="104"/>
      <c r="T3905" s="104"/>
      <c r="V3905" s="266" t="s">
        <v>10891</v>
      </c>
      <c r="W3905" s="267">
        <v>423637.12</v>
      </c>
      <c r="Y3905" s="247" t="s">
        <v>8801</v>
      </c>
      <c r="Z3905" s="248">
        <v>28541.599999999999</v>
      </c>
    </row>
    <row r="3906" spans="13:26" ht="14.5" x14ac:dyDescent="0.35">
      <c r="M3906" s="261" t="s">
        <v>47750</v>
      </c>
      <c r="N3906" s="262">
        <v>313510</v>
      </c>
      <c r="P3906" s="243" t="s">
        <v>20266</v>
      </c>
      <c r="Q3906" s="244">
        <v>5530.21</v>
      </c>
      <c r="R3906" s="104"/>
      <c r="S3906" s="104"/>
      <c r="T3906" s="104"/>
      <c r="V3906" s="266" t="s">
        <v>10892</v>
      </c>
      <c r="W3906" s="267">
        <v>617190.07999999996</v>
      </c>
      <c r="Y3906" s="247" t="s">
        <v>9027</v>
      </c>
      <c r="Z3906" s="248">
        <v>4739.7</v>
      </c>
    </row>
    <row r="3907" spans="13:26" ht="14.5" x14ac:dyDescent="0.35">
      <c r="M3907" s="261" t="s">
        <v>47751</v>
      </c>
      <c r="N3907" s="262">
        <v>23800</v>
      </c>
      <c r="P3907" s="243" t="s">
        <v>20267</v>
      </c>
      <c r="Q3907" s="244">
        <v>1240.5</v>
      </c>
      <c r="R3907" s="104"/>
      <c r="S3907" s="104"/>
      <c r="T3907" s="104"/>
      <c r="V3907" s="266" t="s">
        <v>10893</v>
      </c>
      <c r="W3907" s="267">
        <v>190147.56</v>
      </c>
      <c r="Y3907" s="247" t="s">
        <v>9309</v>
      </c>
      <c r="Z3907" s="248">
        <v>27758.63</v>
      </c>
    </row>
    <row r="3908" spans="13:26" ht="14.5" x14ac:dyDescent="0.35">
      <c r="M3908" s="261" t="s">
        <v>47752</v>
      </c>
      <c r="N3908" s="262">
        <v>10500</v>
      </c>
      <c r="P3908" s="243" t="s">
        <v>20268</v>
      </c>
      <c r="Q3908" s="244">
        <v>3219.7</v>
      </c>
      <c r="R3908" s="104"/>
      <c r="S3908" s="104"/>
      <c r="T3908" s="104"/>
      <c r="V3908" s="266" t="s">
        <v>10894</v>
      </c>
      <c r="W3908" s="267">
        <v>236339.69</v>
      </c>
      <c r="Y3908" s="247" t="s">
        <v>9465</v>
      </c>
      <c r="Z3908" s="248">
        <v>110226.39</v>
      </c>
    </row>
    <row r="3909" spans="13:26" ht="14.5" x14ac:dyDescent="0.35">
      <c r="M3909" s="261" t="s">
        <v>47753</v>
      </c>
      <c r="N3909" s="262">
        <v>803.25</v>
      </c>
      <c r="P3909" s="243" t="s">
        <v>20269</v>
      </c>
      <c r="Q3909" s="244">
        <v>920.93</v>
      </c>
      <c r="R3909" s="104"/>
      <c r="S3909" s="104"/>
      <c r="T3909" s="104"/>
      <c r="V3909" s="266" t="s">
        <v>10895</v>
      </c>
      <c r="W3909" s="267">
        <v>276261.8</v>
      </c>
      <c r="Y3909" s="247" t="s">
        <v>9691</v>
      </c>
      <c r="Z3909" s="248">
        <v>4560</v>
      </c>
    </row>
    <row r="3910" spans="13:26" ht="14.5" x14ac:dyDescent="0.35">
      <c r="M3910" s="261" t="s">
        <v>43020</v>
      </c>
      <c r="N3910" s="262">
        <v>9666</v>
      </c>
      <c r="P3910" s="243" t="s">
        <v>20270</v>
      </c>
      <c r="Q3910" s="244">
        <v>8164.42</v>
      </c>
      <c r="R3910" s="104"/>
      <c r="S3910" s="104"/>
      <c r="T3910" s="104"/>
      <c r="V3910" s="266" t="s">
        <v>10896</v>
      </c>
      <c r="W3910" s="267">
        <v>415621.45</v>
      </c>
      <c r="Y3910" s="247" t="s">
        <v>9711</v>
      </c>
      <c r="Z3910" s="248">
        <v>68258</v>
      </c>
    </row>
    <row r="3911" spans="13:26" ht="14.5" x14ac:dyDescent="0.35">
      <c r="M3911" s="261" t="s">
        <v>56157</v>
      </c>
      <c r="N3911" s="262">
        <v>1217.75</v>
      </c>
      <c r="P3911" s="243" t="s">
        <v>20271</v>
      </c>
      <c r="Q3911" s="244">
        <v>6348.58</v>
      </c>
      <c r="R3911" s="104"/>
      <c r="S3911" s="104"/>
      <c r="T3911" s="104"/>
      <c r="V3911" s="266" t="s">
        <v>10897</v>
      </c>
      <c r="W3911" s="267">
        <v>3003398.27</v>
      </c>
      <c r="Y3911" s="247" t="s">
        <v>9996</v>
      </c>
      <c r="Z3911" s="248">
        <v>12549</v>
      </c>
    </row>
    <row r="3912" spans="13:26" ht="14.5" x14ac:dyDescent="0.35">
      <c r="M3912" s="261" t="s">
        <v>52053</v>
      </c>
      <c r="N3912" s="262">
        <v>723</v>
      </c>
      <c r="P3912" s="243" t="s">
        <v>20272</v>
      </c>
      <c r="Q3912" s="244">
        <v>4800</v>
      </c>
      <c r="R3912" s="104"/>
      <c r="S3912" s="104"/>
      <c r="T3912" s="104"/>
      <c r="V3912" s="266" t="s">
        <v>10898</v>
      </c>
      <c r="W3912" s="267">
        <v>149552.43</v>
      </c>
      <c r="Y3912" s="247" t="s">
        <v>10290</v>
      </c>
      <c r="Z3912" s="248">
        <v>454765.28</v>
      </c>
    </row>
    <row r="3913" spans="13:26" ht="14.5" x14ac:dyDescent="0.35">
      <c r="M3913" s="261" t="s">
        <v>50088</v>
      </c>
      <c r="N3913" s="262">
        <v>300</v>
      </c>
      <c r="P3913" s="243" t="s">
        <v>20273</v>
      </c>
      <c r="Q3913" s="244">
        <v>1813.44</v>
      </c>
      <c r="R3913" s="104"/>
      <c r="S3913" s="104"/>
      <c r="T3913" s="104"/>
      <c r="V3913" s="266" t="s">
        <v>10899</v>
      </c>
      <c r="W3913" s="267">
        <v>930329.89</v>
      </c>
      <c r="Y3913" s="247" t="s">
        <v>10440</v>
      </c>
      <c r="Z3913" s="248">
        <v>9581</v>
      </c>
    </row>
    <row r="3914" spans="13:26" ht="14.5" x14ac:dyDescent="0.35">
      <c r="M3914" s="261" t="s">
        <v>51168</v>
      </c>
      <c r="N3914" s="262">
        <v>3494.43</v>
      </c>
      <c r="P3914" s="243" t="s">
        <v>20274</v>
      </c>
      <c r="Q3914" s="244">
        <v>3986.08</v>
      </c>
      <c r="R3914" s="104"/>
      <c r="S3914" s="104"/>
      <c r="T3914" s="104"/>
      <c r="V3914" s="266" t="s">
        <v>10900</v>
      </c>
      <c r="W3914" s="267">
        <v>282546.93</v>
      </c>
      <c r="Y3914" s="247" t="s">
        <v>10555</v>
      </c>
      <c r="Z3914" s="248">
        <v>13906.76</v>
      </c>
    </row>
    <row r="3915" spans="13:26" ht="14.5" x14ac:dyDescent="0.35">
      <c r="M3915" s="261" t="s">
        <v>52054</v>
      </c>
      <c r="N3915" s="262">
        <v>3977.87</v>
      </c>
      <c r="P3915" s="243" t="s">
        <v>20275</v>
      </c>
      <c r="Q3915" s="244">
        <v>3145</v>
      </c>
      <c r="R3915" s="104"/>
      <c r="S3915" s="104"/>
      <c r="T3915" s="104"/>
      <c r="V3915" s="266" t="s">
        <v>10901</v>
      </c>
      <c r="W3915" s="267">
        <v>300730.17</v>
      </c>
      <c r="Y3915" s="247" t="s">
        <v>13008</v>
      </c>
      <c r="Z3915" s="248">
        <v>7917.68</v>
      </c>
    </row>
    <row r="3916" spans="13:26" ht="14.5" x14ac:dyDescent="0.35">
      <c r="M3916" s="261" t="s">
        <v>50089</v>
      </c>
      <c r="N3916" s="262">
        <v>1590</v>
      </c>
      <c r="P3916" s="243" t="s">
        <v>20276</v>
      </c>
      <c r="Q3916" s="244">
        <v>26618.75</v>
      </c>
      <c r="R3916" s="104"/>
      <c r="S3916" s="104"/>
      <c r="T3916" s="104"/>
      <c r="V3916" s="266" t="s">
        <v>10902</v>
      </c>
      <c r="W3916" s="267">
        <v>554100.28</v>
      </c>
      <c r="Y3916" s="247" t="s">
        <v>13336</v>
      </c>
      <c r="Z3916" s="248">
        <v>29985.79</v>
      </c>
    </row>
    <row r="3917" spans="13:26" ht="14.5" x14ac:dyDescent="0.35">
      <c r="M3917" s="261" t="s">
        <v>47754</v>
      </c>
      <c r="N3917" s="262">
        <v>5000</v>
      </c>
      <c r="P3917" s="243" t="s">
        <v>20277</v>
      </c>
      <c r="Q3917" s="244">
        <v>1000</v>
      </c>
      <c r="R3917" s="104"/>
      <c r="S3917" s="104"/>
      <c r="T3917" s="104"/>
      <c r="V3917" s="266" t="s">
        <v>10903</v>
      </c>
      <c r="W3917" s="267">
        <v>364904.2</v>
      </c>
      <c r="Y3917" s="247" t="s">
        <v>10907</v>
      </c>
      <c r="Z3917" s="248">
        <v>887755.62</v>
      </c>
    </row>
    <row r="3918" spans="13:26" ht="14.5" x14ac:dyDescent="0.35">
      <c r="M3918" s="261" t="s">
        <v>47755</v>
      </c>
      <c r="N3918" s="262">
        <v>382.5</v>
      </c>
      <c r="P3918" s="243" t="s">
        <v>15288</v>
      </c>
      <c r="Q3918" s="244">
        <v>17248.37</v>
      </c>
      <c r="R3918" s="104"/>
      <c r="S3918" s="104"/>
      <c r="T3918" s="104"/>
      <c r="V3918" s="266" t="s">
        <v>10904</v>
      </c>
      <c r="W3918" s="267">
        <v>337250.31</v>
      </c>
      <c r="Y3918" s="247" t="s">
        <v>8106</v>
      </c>
      <c r="Z3918" s="248">
        <v>219.9</v>
      </c>
    </row>
    <row r="3919" spans="13:26" ht="14.5" x14ac:dyDescent="0.35">
      <c r="M3919" s="261" t="s">
        <v>45132</v>
      </c>
      <c r="N3919" s="262">
        <v>1147776.95</v>
      </c>
      <c r="P3919" s="243" t="s">
        <v>15289</v>
      </c>
      <c r="Q3919" s="244">
        <v>145535.03</v>
      </c>
      <c r="R3919" s="104"/>
      <c r="S3919" s="104"/>
      <c r="T3919" s="104"/>
      <c r="V3919" s="266" t="s">
        <v>10905</v>
      </c>
      <c r="W3919" s="267">
        <v>247524.66</v>
      </c>
      <c r="Y3919" s="247" t="s">
        <v>8402</v>
      </c>
      <c r="Z3919" s="248">
        <v>7683.34</v>
      </c>
    </row>
    <row r="3920" spans="13:26" ht="14.5" x14ac:dyDescent="0.35">
      <c r="M3920" s="261" t="s">
        <v>45133</v>
      </c>
      <c r="N3920" s="262">
        <v>87723.44</v>
      </c>
      <c r="P3920" s="243" t="s">
        <v>20278</v>
      </c>
      <c r="Q3920" s="244">
        <v>19943.38</v>
      </c>
      <c r="R3920" s="104"/>
      <c r="S3920" s="104"/>
      <c r="T3920" s="104"/>
      <c r="V3920" s="266" t="s">
        <v>10906</v>
      </c>
      <c r="W3920" s="267">
        <v>224095.26</v>
      </c>
      <c r="Y3920" s="247" t="s">
        <v>8802</v>
      </c>
      <c r="Z3920" s="248">
        <v>7999.93</v>
      </c>
    </row>
    <row r="3921" spans="13:26" ht="14.5" x14ac:dyDescent="0.35">
      <c r="M3921" s="261" t="s">
        <v>20347</v>
      </c>
      <c r="N3921" s="262">
        <v>76564.53</v>
      </c>
      <c r="P3921" s="243" t="s">
        <v>20279</v>
      </c>
      <c r="Q3921" s="244">
        <v>148407.51999999999</v>
      </c>
      <c r="R3921" s="104"/>
      <c r="S3921" s="104"/>
      <c r="T3921" s="104"/>
      <c r="V3921" s="266" t="s">
        <v>41561</v>
      </c>
      <c r="W3921" s="267">
        <v>131482.5</v>
      </c>
      <c r="Y3921" s="247" t="s">
        <v>9097</v>
      </c>
      <c r="Z3921" s="248">
        <v>5276</v>
      </c>
    </row>
    <row r="3922" spans="13:26" ht="14.5" x14ac:dyDescent="0.35">
      <c r="M3922" s="261" t="s">
        <v>36787</v>
      </c>
      <c r="N3922" s="262">
        <v>64910.44</v>
      </c>
      <c r="P3922" s="243" t="s">
        <v>20280</v>
      </c>
      <c r="Q3922" s="244">
        <v>29250</v>
      </c>
      <c r="R3922" s="104"/>
      <c r="S3922" s="104"/>
      <c r="T3922" s="104"/>
      <c r="V3922" s="266" t="s">
        <v>10907</v>
      </c>
      <c r="W3922" s="267">
        <v>2061556.56</v>
      </c>
      <c r="Y3922" s="247" t="s">
        <v>9310</v>
      </c>
      <c r="Z3922" s="248">
        <v>7209</v>
      </c>
    </row>
    <row r="3923" spans="13:26" ht="14.5" x14ac:dyDescent="0.35">
      <c r="M3923" s="261" t="s">
        <v>41795</v>
      </c>
      <c r="N3923" s="262">
        <v>370190.22</v>
      </c>
      <c r="P3923" s="243" t="s">
        <v>20281</v>
      </c>
      <c r="Q3923" s="244">
        <v>10098</v>
      </c>
      <c r="R3923" s="104"/>
      <c r="S3923" s="104"/>
      <c r="T3923" s="104"/>
      <c r="V3923" s="266" t="s">
        <v>10908</v>
      </c>
      <c r="W3923" s="267">
        <v>198095.92</v>
      </c>
      <c r="Y3923" s="247" t="s">
        <v>9466</v>
      </c>
      <c r="Z3923" s="248">
        <v>1483.25</v>
      </c>
    </row>
    <row r="3924" spans="13:26" ht="14.5" x14ac:dyDescent="0.35">
      <c r="M3924" s="261" t="s">
        <v>56158</v>
      </c>
      <c r="N3924" s="262">
        <v>1482.73</v>
      </c>
      <c r="P3924" s="243" t="s">
        <v>20282</v>
      </c>
      <c r="Q3924" s="244">
        <v>6383.65</v>
      </c>
      <c r="R3924" s="104"/>
      <c r="S3924" s="104"/>
      <c r="T3924" s="104"/>
      <c r="V3924" s="266" t="s">
        <v>10909</v>
      </c>
      <c r="W3924" s="267">
        <v>115473.34</v>
      </c>
      <c r="Y3924" s="247" t="s">
        <v>9692</v>
      </c>
      <c r="Z3924" s="248">
        <v>2295</v>
      </c>
    </row>
    <row r="3925" spans="13:26" ht="14.5" x14ac:dyDescent="0.35">
      <c r="M3925" s="261" t="s">
        <v>50090</v>
      </c>
      <c r="N3925" s="262">
        <v>35387.269999999997</v>
      </c>
      <c r="P3925" s="243" t="s">
        <v>20283</v>
      </c>
      <c r="Q3925" s="244">
        <v>3780.46</v>
      </c>
      <c r="R3925" s="104"/>
      <c r="S3925" s="104"/>
      <c r="T3925" s="104"/>
      <c r="V3925" s="266" t="s">
        <v>10910</v>
      </c>
      <c r="W3925" s="267">
        <v>4643362.46</v>
      </c>
      <c r="Y3925" s="247" t="s">
        <v>9997</v>
      </c>
      <c r="Z3925" s="248">
        <v>1671.56</v>
      </c>
    </row>
    <row r="3926" spans="13:26" ht="14.5" x14ac:dyDescent="0.35">
      <c r="M3926" s="261" t="s">
        <v>38119</v>
      </c>
      <c r="N3926" s="262">
        <v>7915</v>
      </c>
      <c r="P3926" s="243" t="s">
        <v>20284</v>
      </c>
      <c r="Q3926" s="244">
        <v>28130</v>
      </c>
      <c r="R3926" s="104"/>
      <c r="S3926" s="104"/>
      <c r="T3926" s="104"/>
      <c r="V3926" s="266" t="s">
        <v>10911</v>
      </c>
      <c r="W3926" s="267">
        <v>81109.570000000007</v>
      </c>
      <c r="Y3926" s="247" t="s">
        <v>12021</v>
      </c>
      <c r="Z3926" s="248">
        <v>16823</v>
      </c>
    </row>
    <row r="3927" spans="13:26" ht="14.5" x14ac:dyDescent="0.35">
      <c r="M3927" s="261" t="s">
        <v>47756</v>
      </c>
      <c r="N3927" s="262">
        <v>2413</v>
      </c>
      <c r="P3927" s="243" t="s">
        <v>20285</v>
      </c>
      <c r="Q3927" s="244">
        <v>1240.5</v>
      </c>
      <c r="R3927" s="104"/>
      <c r="S3927" s="104"/>
      <c r="T3927" s="104"/>
      <c r="V3927" s="266" t="s">
        <v>10912</v>
      </c>
      <c r="W3927" s="267">
        <v>38554797.43</v>
      </c>
      <c r="Y3927" s="247" t="s">
        <v>12253</v>
      </c>
      <c r="Z3927" s="248">
        <v>991</v>
      </c>
    </row>
    <row r="3928" spans="13:26" ht="14.5" x14ac:dyDescent="0.35">
      <c r="M3928" s="261" t="s">
        <v>41796</v>
      </c>
      <c r="N3928" s="262">
        <v>99572.11</v>
      </c>
      <c r="P3928" s="243" t="s">
        <v>20286</v>
      </c>
      <c r="Q3928" s="244">
        <v>3219.7</v>
      </c>
      <c r="R3928" s="104"/>
      <c r="S3928" s="104"/>
      <c r="T3928" s="104"/>
      <c r="V3928" s="266" t="s">
        <v>10913</v>
      </c>
      <c r="W3928" s="267">
        <v>365538.8</v>
      </c>
      <c r="Y3928" s="247" t="s">
        <v>12534</v>
      </c>
      <c r="Z3928" s="248">
        <v>741</v>
      </c>
    </row>
    <row r="3929" spans="13:26" ht="14.5" x14ac:dyDescent="0.35">
      <c r="M3929" s="261" t="s">
        <v>43021</v>
      </c>
      <c r="N3929" s="262">
        <v>1875</v>
      </c>
      <c r="P3929" s="243" t="s">
        <v>20287</v>
      </c>
      <c r="Q3929" s="244">
        <v>920.93</v>
      </c>
      <c r="R3929" s="104"/>
      <c r="S3929" s="104"/>
      <c r="T3929" s="104"/>
      <c r="V3929" s="266" t="s">
        <v>10914</v>
      </c>
      <c r="W3929" s="267">
        <v>908700.42</v>
      </c>
      <c r="Y3929" s="247" t="s">
        <v>10908</v>
      </c>
      <c r="Z3929" s="248">
        <v>52392.98</v>
      </c>
    </row>
    <row r="3930" spans="13:26" ht="14.5" x14ac:dyDescent="0.35">
      <c r="M3930" s="261" t="s">
        <v>41797</v>
      </c>
      <c r="N3930" s="262">
        <v>7857.66</v>
      </c>
      <c r="P3930" s="243" t="s">
        <v>20288</v>
      </c>
      <c r="Q3930" s="244">
        <v>8164.42</v>
      </c>
      <c r="R3930" s="104"/>
      <c r="S3930" s="104"/>
      <c r="T3930" s="104"/>
      <c r="V3930" s="266" t="s">
        <v>10915</v>
      </c>
      <c r="W3930" s="267">
        <v>10166086.49</v>
      </c>
      <c r="Y3930" s="247" t="s">
        <v>7872</v>
      </c>
      <c r="Z3930" s="248">
        <v>1238</v>
      </c>
    </row>
    <row r="3931" spans="13:26" ht="14.5" x14ac:dyDescent="0.35">
      <c r="M3931" s="261" t="s">
        <v>41798</v>
      </c>
      <c r="N3931" s="262">
        <v>23640.77</v>
      </c>
      <c r="P3931" s="243" t="s">
        <v>20289</v>
      </c>
      <c r="Q3931" s="244">
        <v>6348.58</v>
      </c>
      <c r="R3931" s="104"/>
      <c r="S3931" s="104"/>
      <c r="T3931" s="104"/>
      <c r="V3931" s="266" t="s">
        <v>10917</v>
      </c>
      <c r="W3931" s="267">
        <v>12773366.560000001</v>
      </c>
      <c r="Y3931" s="247" t="s">
        <v>8403</v>
      </c>
      <c r="Z3931" s="248">
        <v>4732</v>
      </c>
    </row>
    <row r="3932" spans="13:26" ht="14.5" x14ac:dyDescent="0.35">
      <c r="M3932" s="261" t="s">
        <v>35297</v>
      </c>
      <c r="N3932" s="262">
        <v>7540.88</v>
      </c>
      <c r="P3932" s="243" t="s">
        <v>20290</v>
      </c>
      <c r="Q3932" s="244">
        <v>5770.12</v>
      </c>
      <c r="R3932" s="104"/>
      <c r="S3932" s="104"/>
      <c r="T3932" s="104"/>
      <c r="V3932" s="266" t="s">
        <v>10918</v>
      </c>
      <c r="W3932" s="267">
        <v>2317164.85</v>
      </c>
      <c r="Y3932" s="247" t="s">
        <v>9028</v>
      </c>
      <c r="Z3932" s="248">
        <v>2759</v>
      </c>
    </row>
    <row r="3933" spans="13:26" ht="14.5" x14ac:dyDescent="0.35">
      <c r="M3933" s="261" t="s">
        <v>56159</v>
      </c>
      <c r="N3933" s="262">
        <v>5987.49</v>
      </c>
      <c r="P3933" s="243" t="s">
        <v>20291</v>
      </c>
      <c r="Q3933" s="244">
        <v>51000</v>
      </c>
      <c r="R3933" s="104"/>
      <c r="S3933" s="104"/>
      <c r="T3933" s="104"/>
      <c r="V3933" s="266" t="s">
        <v>10919</v>
      </c>
      <c r="W3933" s="267">
        <v>263164.90999999997</v>
      </c>
      <c r="Y3933" s="247" t="s">
        <v>9693</v>
      </c>
      <c r="Z3933" s="248">
        <v>2000</v>
      </c>
    </row>
    <row r="3934" spans="13:26" ht="14.5" x14ac:dyDescent="0.35">
      <c r="M3934" s="261" t="s">
        <v>20352</v>
      </c>
      <c r="N3934" s="262">
        <v>283175</v>
      </c>
      <c r="P3934" s="243" t="s">
        <v>15291</v>
      </c>
      <c r="Q3934" s="244">
        <v>8061.74</v>
      </c>
      <c r="R3934" s="104"/>
      <c r="S3934" s="104"/>
      <c r="T3934" s="104"/>
      <c r="V3934" s="266" t="s">
        <v>10920</v>
      </c>
      <c r="W3934" s="267">
        <v>6821010.4900000002</v>
      </c>
      <c r="Y3934" s="247" t="s">
        <v>9998</v>
      </c>
      <c r="Z3934" s="248">
        <v>1951</v>
      </c>
    </row>
    <row r="3935" spans="13:26" ht="14.5" x14ac:dyDescent="0.35">
      <c r="M3935" s="261" t="s">
        <v>47757</v>
      </c>
      <c r="N3935" s="262">
        <v>1044.8800000000001</v>
      </c>
      <c r="P3935" s="243" t="s">
        <v>20292</v>
      </c>
      <c r="Q3935" s="244">
        <v>22171.4</v>
      </c>
      <c r="R3935" s="104"/>
      <c r="S3935" s="104"/>
      <c r="T3935" s="104"/>
      <c r="V3935" s="266" t="s">
        <v>10921</v>
      </c>
      <c r="W3935" s="267">
        <v>2803952.02</v>
      </c>
      <c r="Y3935" s="247" t="s">
        <v>12062</v>
      </c>
      <c r="Z3935" s="248">
        <v>2852.9</v>
      </c>
    </row>
    <row r="3936" spans="13:26" ht="14.5" x14ac:dyDescent="0.35">
      <c r="M3936" s="261" t="s">
        <v>35298</v>
      </c>
      <c r="N3936" s="262">
        <v>10025</v>
      </c>
      <c r="P3936" s="243" t="s">
        <v>20293</v>
      </c>
      <c r="Q3936" s="244">
        <v>3122</v>
      </c>
      <c r="R3936" s="104"/>
      <c r="S3936" s="104"/>
      <c r="T3936" s="104"/>
      <c r="V3936" s="266" t="s">
        <v>10922</v>
      </c>
      <c r="W3936" s="267">
        <v>165082.25</v>
      </c>
      <c r="Y3936" s="247" t="s">
        <v>13010</v>
      </c>
      <c r="Z3936" s="248">
        <v>484.43</v>
      </c>
    </row>
    <row r="3937" spans="13:26" ht="14.5" x14ac:dyDescent="0.35">
      <c r="M3937" s="261" t="s">
        <v>41799</v>
      </c>
      <c r="N3937" s="262">
        <v>160008.79999999999</v>
      </c>
      <c r="P3937" s="243" t="s">
        <v>20294</v>
      </c>
      <c r="Q3937" s="244">
        <v>82666.899999999994</v>
      </c>
      <c r="R3937" s="104"/>
      <c r="S3937" s="104"/>
      <c r="T3937" s="104"/>
      <c r="V3937" s="266" t="s">
        <v>44863</v>
      </c>
      <c r="W3937" s="267">
        <v>315355</v>
      </c>
      <c r="Y3937" s="247" t="s">
        <v>13350</v>
      </c>
      <c r="Z3937" s="248">
        <v>3358.68</v>
      </c>
    </row>
    <row r="3938" spans="13:26" ht="14.5" x14ac:dyDescent="0.35">
      <c r="M3938" s="261" t="s">
        <v>20353</v>
      </c>
      <c r="N3938" s="262">
        <v>18587.5</v>
      </c>
      <c r="P3938" s="243" t="s">
        <v>20295</v>
      </c>
      <c r="Q3938" s="244">
        <v>9945</v>
      </c>
      <c r="R3938" s="104"/>
      <c r="S3938" s="104"/>
      <c r="T3938" s="104"/>
      <c r="V3938" s="266" t="s">
        <v>10924</v>
      </c>
      <c r="W3938" s="267">
        <v>278570.03000000003</v>
      </c>
      <c r="Y3938" s="247" t="s">
        <v>10909</v>
      </c>
      <c r="Z3938" s="248">
        <v>19376.009999999998</v>
      </c>
    </row>
    <row r="3939" spans="13:26" ht="14.5" x14ac:dyDescent="0.35">
      <c r="M3939" s="261" t="s">
        <v>35299</v>
      </c>
      <c r="N3939" s="262">
        <v>15525</v>
      </c>
      <c r="P3939" s="243" t="s">
        <v>20296</v>
      </c>
      <c r="Q3939" s="244">
        <v>26618.75</v>
      </c>
      <c r="R3939" s="104"/>
      <c r="S3939" s="104"/>
      <c r="T3939" s="104"/>
      <c r="V3939" s="266" t="s">
        <v>10927</v>
      </c>
      <c r="W3939" s="267">
        <v>134542.14000000001</v>
      </c>
      <c r="Y3939" s="247" t="s">
        <v>7712</v>
      </c>
      <c r="Z3939" s="248">
        <v>91717.52</v>
      </c>
    </row>
    <row r="3940" spans="13:26" ht="14.5" x14ac:dyDescent="0.35">
      <c r="M3940" s="261" t="s">
        <v>35300</v>
      </c>
      <c r="N3940" s="262">
        <v>6250</v>
      </c>
      <c r="P3940" s="243" t="s">
        <v>20297</v>
      </c>
      <c r="Q3940" s="244">
        <v>1000</v>
      </c>
      <c r="R3940" s="104"/>
      <c r="S3940" s="104"/>
      <c r="T3940" s="104"/>
      <c r="V3940" s="266" t="s">
        <v>10929</v>
      </c>
      <c r="W3940" s="267">
        <v>112730.8</v>
      </c>
      <c r="Y3940" s="247" t="s">
        <v>7873</v>
      </c>
      <c r="Z3940" s="248">
        <v>5521</v>
      </c>
    </row>
    <row r="3941" spans="13:26" ht="14.5" x14ac:dyDescent="0.35">
      <c r="M3941" s="261" t="s">
        <v>36788</v>
      </c>
      <c r="N3941" s="262">
        <v>767.61</v>
      </c>
      <c r="P3941" s="243" t="s">
        <v>20298</v>
      </c>
      <c r="Q3941" s="244">
        <v>105.69</v>
      </c>
      <c r="R3941" s="104"/>
      <c r="S3941" s="104"/>
      <c r="T3941" s="104"/>
      <c r="V3941" s="266" t="s">
        <v>44864</v>
      </c>
      <c r="W3941" s="267">
        <v>34870.720000000001</v>
      </c>
      <c r="Y3941" s="247" t="s">
        <v>8107</v>
      </c>
      <c r="Z3941" s="248">
        <v>63322.97</v>
      </c>
    </row>
    <row r="3942" spans="13:26" ht="14.5" x14ac:dyDescent="0.35">
      <c r="M3942" s="261" t="s">
        <v>36789</v>
      </c>
      <c r="N3942" s="262">
        <v>840</v>
      </c>
      <c r="P3942" s="243" t="s">
        <v>15292</v>
      </c>
      <c r="Q3942" s="244">
        <v>17248.37</v>
      </c>
      <c r="R3942" s="104"/>
      <c r="S3942" s="104"/>
      <c r="T3942" s="104"/>
      <c r="V3942" s="266" t="s">
        <v>47289</v>
      </c>
      <c r="W3942" s="267">
        <v>75656.73</v>
      </c>
      <c r="Y3942" s="247" t="s">
        <v>8404</v>
      </c>
      <c r="Z3942" s="248">
        <v>165627</v>
      </c>
    </row>
    <row r="3943" spans="13:26" ht="14.5" x14ac:dyDescent="0.35">
      <c r="M3943" s="261" t="s">
        <v>36790</v>
      </c>
      <c r="N3943" s="262">
        <v>520.5</v>
      </c>
      <c r="P3943" s="243" t="s">
        <v>15293</v>
      </c>
      <c r="Q3943" s="244">
        <v>179641.71</v>
      </c>
      <c r="R3943" s="104"/>
      <c r="S3943" s="104"/>
      <c r="T3943" s="104"/>
      <c r="V3943" s="266" t="s">
        <v>10931</v>
      </c>
      <c r="W3943" s="267">
        <v>413126.8</v>
      </c>
      <c r="Y3943" s="247" t="s">
        <v>8527</v>
      </c>
      <c r="Z3943" s="248">
        <v>75228.88</v>
      </c>
    </row>
    <row r="3944" spans="13:26" ht="14.5" x14ac:dyDescent="0.35">
      <c r="M3944" s="261" t="s">
        <v>45134</v>
      </c>
      <c r="N3944" s="262">
        <v>1248</v>
      </c>
      <c r="P3944" s="243" t="s">
        <v>20299</v>
      </c>
      <c r="Q3944" s="244">
        <v>36425.03</v>
      </c>
      <c r="R3944" s="104"/>
      <c r="S3944" s="104"/>
      <c r="T3944" s="104"/>
      <c r="V3944" s="266" t="s">
        <v>10932</v>
      </c>
      <c r="W3944" s="267">
        <v>206539.1</v>
      </c>
      <c r="Y3944" s="247" t="s">
        <v>8803</v>
      </c>
      <c r="Z3944" s="248">
        <v>25732.639999999999</v>
      </c>
    </row>
    <row r="3945" spans="13:26" ht="14.5" x14ac:dyDescent="0.35">
      <c r="M3945" s="261" t="s">
        <v>20354</v>
      </c>
      <c r="N3945" s="262">
        <v>32625.86</v>
      </c>
      <c r="P3945" s="243" t="s">
        <v>15296</v>
      </c>
      <c r="Q3945" s="244">
        <v>361431.38</v>
      </c>
      <c r="R3945" s="104"/>
      <c r="S3945" s="104"/>
      <c r="T3945" s="104"/>
      <c r="V3945" s="266" t="s">
        <v>47290</v>
      </c>
      <c r="W3945" s="267">
        <v>150806.23000000001</v>
      </c>
      <c r="Y3945" s="247" t="s">
        <v>9029</v>
      </c>
      <c r="Z3945" s="248">
        <v>11802.07</v>
      </c>
    </row>
    <row r="3946" spans="13:26" ht="14.5" x14ac:dyDescent="0.35">
      <c r="M3946" s="261" t="s">
        <v>36791</v>
      </c>
      <c r="N3946" s="262">
        <v>231.96</v>
      </c>
      <c r="P3946" s="243" t="s">
        <v>20300</v>
      </c>
      <c r="Q3946" s="244">
        <v>8140</v>
      </c>
      <c r="R3946" s="104"/>
      <c r="S3946" s="104"/>
      <c r="T3946" s="104"/>
      <c r="V3946" s="266" t="s">
        <v>10933</v>
      </c>
      <c r="W3946" s="267">
        <v>16368.47</v>
      </c>
      <c r="Y3946" s="247" t="s">
        <v>9311</v>
      </c>
      <c r="Z3946" s="248">
        <v>184470.8</v>
      </c>
    </row>
    <row r="3947" spans="13:26" ht="14.5" x14ac:dyDescent="0.35">
      <c r="M3947" s="261" t="s">
        <v>35301</v>
      </c>
      <c r="N3947" s="262">
        <v>165595.74</v>
      </c>
      <c r="P3947" s="243" t="s">
        <v>20301</v>
      </c>
      <c r="Q3947" s="244">
        <v>600</v>
      </c>
      <c r="R3947" s="104"/>
      <c r="S3947" s="104"/>
      <c r="T3947" s="104"/>
      <c r="V3947" s="266" t="s">
        <v>10935</v>
      </c>
      <c r="W3947" s="267">
        <v>72445.600000000006</v>
      </c>
      <c r="Y3947" s="247" t="s">
        <v>9694</v>
      </c>
      <c r="Z3947" s="248">
        <v>9734</v>
      </c>
    </row>
    <row r="3948" spans="13:26" ht="14.5" x14ac:dyDescent="0.35">
      <c r="M3948" s="261" t="s">
        <v>41800</v>
      </c>
      <c r="N3948" s="262">
        <v>4136.1000000000004</v>
      </c>
      <c r="P3948" s="243" t="s">
        <v>20302</v>
      </c>
      <c r="Q3948" s="244">
        <v>666.86</v>
      </c>
      <c r="R3948" s="104"/>
      <c r="S3948" s="104"/>
      <c r="T3948" s="104"/>
      <c r="V3948" s="266" t="s">
        <v>10936</v>
      </c>
      <c r="W3948" s="267">
        <v>160056.78</v>
      </c>
      <c r="Y3948" s="247" t="s">
        <v>9999</v>
      </c>
      <c r="Z3948" s="248">
        <v>106965</v>
      </c>
    </row>
    <row r="3949" spans="13:26" ht="14.5" x14ac:dyDescent="0.35">
      <c r="M3949" s="261" t="s">
        <v>20355</v>
      </c>
      <c r="N3949" s="262">
        <v>52532.66</v>
      </c>
      <c r="P3949" s="243" t="s">
        <v>20303</v>
      </c>
      <c r="Q3949" s="244">
        <v>64.05</v>
      </c>
      <c r="R3949" s="104"/>
      <c r="S3949" s="104"/>
      <c r="T3949" s="104"/>
      <c r="V3949" s="266" t="s">
        <v>10940</v>
      </c>
      <c r="W3949" s="267">
        <v>51302.28</v>
      </c>
      <c r="Y3949" s="247" t="s">
        <v>10291</v>
      </c>
      <c r="Z3949" s="248">
        <v>369435.01</v>
      </c>
    </row>
    <row r="3950" spans="13:26" ht="14.5" x14ac:dyDescent="0.35">
      <c r="M3950" s="261" t="s">
        <v>41801</v>
      </c>
      <c r="N3950" s="262">
        <v>37794.58</v>
      </c>
      <c r="P3950" s="243" t="s">
        <v>20304</v>
      </c>
      <c r="Q3950" s="244">
        <v>3828.09</v>
      </c>
      <c r="R3950" s="104"/>
      <c r="S3950" s="104"/>
      <c r="T3950" s="104"/>
      <c r="V3950" s="266" t="s">
        <v>10942</v>
      </c>
      <c r="W3950" s="267">
        <v>127326.89</v>
      </c>
      <c r="Y3950" s="247" t="s">
        <v>12255</v>
      </c>
      <c r="Z3950" s="248">
        <v>33463</v>
      </c>
    </row>
    <row r="3951" spans="13:26" ht="14.5" x14ac:dyDescent="0.35">
      <c r="M3951" s="261" t="s">
        <v>41802</v>
      </c>
      <c r="N3951" s="262">
        <v>17925</v>
      </c>
      <c r="P3951" s="243" t="s">
        <v>20305</v>
      </c>
      <c r="Q3951" s="244">
        <v>73</v>
      </c>
      <c r="R3951" s="104"/>
      <c r="S3951" s="104"/>
      <c r="T3951" s="104"/>
      <c r="V3951" s="266" t="s">
        <v>44865</v>
      </c>
      <c r="W3951" s="267">
        <v>194501.29</v>
      </c>
      <c r="Y3951" s="247" t="s">
        <v>12355</v>
      </c>
      <c r="Z3951" s="248">
        <v>14327.94</v>
      </c>
    </row>
    <row r="3952" spans="13:26" ht="14.5" x14ac:dyDescent="0.35">
      <c r="M3952" s="261" t="s">
        <v>36792</v>
      </c>
      <c r="N3952" s="262">
        <v>7100</v>
      </c>
      <c r="P3952" s="243" t="s">
        <v>20306</v>
      </c>
      <c r="Q3952" s="244">
        <v>4078</v>
      </c>
      <c r="R3952" s="104"/>
      <c r="S3952" s="104"/>
      <c r="T3952" s="104"/>
      <c r="V3952" s="266" t="s">
        <v>47291</v>
      </c>
      <c r="W3952" s="267">
        <v>26591.29</v>
      </c>
      <c r="Y3952" s="247" t="s">
        <v>10482</v>
      </c>
      <c r="Z3952" s="248">
        <v>36003.69</v>
      </c>
    </row>
    <row r="3953" spans="13:26" ht="14.5" x14ac:dyDescent="0.35">
      <c r="M3953" s="261" t="s">
        <v>36793</v>
      </c>
      <c r="N3953" s="262">
        <v>18632.599999999999</v>
      </c>
      <c r="P3953" s="243" t="s">
        <v>20307</v>
      </c>
      <c r="Q3953" s="244">
        <v>183.9</v>
      </c>
      <c r="R3953" s="104"/>
      <c r="S3953" s="104"/>
      <c r="T3953" s="104"/>
      <c r="V3953" s="266" t="s">
        <v>47292</v>
      </c>
      <c r="W3953" s="267">
        <v>157982.42000000001</v>
      </c>
      <c r="Y3953" s="247" t="s">
        <v>10556</v>
      </c>
      <c r="Z3953" s="248">
        <v>55063.83</v>
      </c>
    </row>
    <row r="3954" spans="13:26" ht="14.5" x14ac:dyDescent="0.35">
      <c r="M3954" s="261" t="s">
        <v>43022</v>
      </c>
      <c r="N3954" s="262">
        <v>121.34</v>
      </c>
      <c r="P3954" s="243" t="s">
        <v>20308</v>
      </c>
      <c r="Q3954" s="244">
        <v>917.1</v>
      </c>
      <c r="R3954" s="104"/>
      <c r="S3954" s="104"/>
      <c r="T3954" s="104"/>
      <c r="V3954" s="266" t="s">
        <v>44866</v>
      </c>
      <c r="W3954" s="267">
        <v>176369.36</v>
      </c>
      <c r="Y3954" s="247" t="s">
        <v>13338</v>
      </c>
      <c r="Z3954" s="248">
        <v>1590247.25</v>
      </c>
    </row>
    <row r="3955" spans="13:26" ht="14.5" x14ac:dyDescent="0.35">
      <c r="M3955" s="261" t="s">
        <v>20356</v>
      </c>
      <c r="N3955" s="262">
        <v>35497.919999999998</v>
      </c>
      <c r="P3955" s="243" t="s">
        <v>20309</v>
      </c>
      <c r="Q3955" s="244">
        <v>567.44000000000005</v>
      </c>
      <c r="R3955" s="104"/>
      <c r="S3955" s="104"/>
      <c r="T3955" s="104"/>
      <c r="V3955" s="259"/>
      <c r="W3955" s="260"/>
      <c r="Y3955" s="247" t="s">
        <v>10910</v>
      </c>
      <c r="Z3955" s="248">
        <v>2838662.6</v>
      </c>
    </row>
    <row r="3956" spans="13:26" ht="14.5" x14ac:dyDescent="0.35">
      <c r="M3956" s="261" t="s">
        <v>38120</v>
      </c>
      <c r="N3956" s="262">
        <v>19617.650000000001</v>
      </c>
      <c r="P3956" s="243" t="s">
        <v>20310</v>
      </c>
      <c r="Q3956" s="244">
        <v>293.45999999999998</v>
      </c>
      <c r="R3956" s="104"/>
      <c r="S3956" s="104"/>
      <c r="T3956" s="104"/>
      <c r="V3956" s="259"/>
      <c r="W3956" s="260"/>
      <c r="Y3956" s="247" t="s">
        <v>7713</v>
      </c>
      <c r="Z3956" s="248">
        <v>12129.63</v>
      </c>
    </row>
    <row r="3957" spans="13:26" ht="14.5" x14ac:dyDescent="0.35">
      <c r="M3957" s="261" t="s">
        <v>45135</v>
      </c>
      <c r="N3957" s="262">
        <v>28119</v>
      </c>
      <c r="P3957" s="243" t="s">
        <v>20311</v>
      </c>
      <c r="Q3957" s="244">
        <v>8140</v>
      </c>
      <c r="R3957" s="104"/>
      <c r="S3957" s="104"/>
      <c r="T3957" s="104"/>
      <c r="V3957" s="259"/>
      <c r="W3957" s="260"/>
      <c r="Y3957" s="247" t="s">
        <v>8108</v>
      </c>
      <c r="Z3957" s="248">
        <v>671.21</v>
      </c>
    </row>
    <row r="3958" spans="13:26" ht="14.5" x14ac:dyDescent="0.35">
      <c r="M3958" s="261" t="s">
        <v>45136</v>
      </c>
      <c r="N3958" s="262">
        <v>2137.5300000000002</v>
      </c>
      <c r="P3958" s="243" t="s">
        <v>20312</v>
      </c>
      <c r="Q3958" s="244">
        <v>600</v>
      </c>
      <c r="R3958" s="104"/>
      <c r="S3958" s="104"/>
      <c r="T3958" s="104"/>
      <c r="V3958" s="259"/>
      <c r="W3958" s="260"/>
      <c r="Y3958" s="247" t="s">
        <v>8405</v>
      </c>
      <c r="Z3958" s="248">
        <v>4569</v>
      </c>
    </row>
    <row r="3959" spans="13:26" ht="14.5" x14ac:dyDescent="0.35">
      <c r="M3959" s="261" t="s">
        <v>45137</v>
      </c>
      <c r="N3959" s="262">
        <v>5700.31</v>
      </c>
      <c r="P3959" s="243" t="s">
        <v>20313</v>
      </c>
      <c r="Q3959" s="244">
        <v>666.86</v>
      </c>
      <c r="R3959" s="104"/>
      <c r="S3959" s="104"/>
      <c r="T3959" s="104"/>
      <c r="Y3959" s="247" t="s">
        <v>8804</v>
      </c>
      <c r="Z3959" s="248">
        <v>4058.22</v>
      </c>
    </row>
    <row r="3960" spans="13:26" ht="14.5" x14ac:dyDescent="0.35">
      <c r="M3960" s="261" t="s">
        <v>56160</v>
      </c>
      <c r="N3960" s="262">
        <v>91300</v>
      </c>
      <c r="P3960" s="243" t="s">
        <v>20314</v>
      </c>
      <c r="Q3960" s="244">
        <v>64.05</v>
      </c>
      <c r="R3960" s="104"/>
      <c r="S3960" s="104"/>
      <c r="T3960" s="104"/>
      <c r="Y3960" s="247" t="s">
        <v>9312</v>
      </c>
      <c r="Z3960" s="248">
        <v>7443.01</v>
      </c>
    </row>
    <row r="3961" spans="13:26" ht="14.5" x14ac:dyDescent="0.35">
      <c r="M3961" s="261" t="s">
        <v>56161</v>
      </c>
      <c r="N3961" s="262">
        <v>6976.47</v>
      </c>
      <c r="P3961" s="243" t="s">
        <v>20315</v>
      </c>
      <c r="Q3961" s="244">
        <v>4194.55</v>
      </c>
      <c r="R3961" s="104"/>
      <c r="S3961" s="104"/>
      <c r="T3961" s="104"/>
      <c r="Y3961" s="247" t="s">
        <v>10000</v>
      </c>
      <c r="Z3961" s="248">
        <v>2714.48</v>
      </c>
    </row>
    <row r="3962" spans="13:26" ht="14.5" x14ac:dyDescent="0.35">
      <c r="M3962" s="261" t="s">
        <v>56162</v>
      </c>
      <c r="N3962" s="262">
        <v>21978.3</v>
      </c>
      <c r="P3962" s="243" t="s">
        <v>20316</v>
      </c>
      <c r="Q3962" s="244">
        <v>4829.34</v>
      </c>
      <c r="R3962" s="104"/>
      <c r="S3962" s="104"/>
      <c r="T3962" s="104"/>
      <c r="Y3962" s="247" t="s">
        <v>10292</v>
      </c>
      <c r="Z3962" s="248">
        <v>18612</v>
      </c>
    </row>
    <row r="3963" spans="13:26" ht="14.5" x14ac:dyDescent="0.35">
      <c r="M3963" s="261" t="s">
        <v>56163</v>
      </c>
      <c r="N3963" s="262">
        <v>5038.67</v>
      </c>
      <c r="P3963" s="243" t="s">
        <v>20317</v>
      </c>
      <c r="Q3963" s="244">
        <v>917.1</v>
      </c>
      <c r="R3963" s="104"/>
      <c r="S3963" s="104"/>
      <c r="T3963" s="104"/>
      <c r="Y3963" s="247" t="s">
        <v>10441</v>
      </c>
      <c r="Z3963" s="248">
        <v>1133</v>
      </c>
    </row>
    <row r="3964" spans="13:26" ht="14.5" x14ac:dyDescent="0.35">
      <c r="M3964" s="261" t="s">
        <v>20357</v>
      </c>
      <c r="N3964" s="262">
        <v>982.1</v>
      </c>
      <c r="P3964" s="243" t="s">
        <v>20318</v>
      </c>
      <c r="Q3964" s="244">
        <v>29800</v>
      </c>
      <c r="R3964" s="104"/>
      <c r="S3964" s="104"/>
      <c r="T3964" s="104"/>
      <c r="Y3964" s="247" t="s">
        <v>12535</v>
      </c>
      <c r="Z3964" s="248">
        <v>1177</v>
      </c>
    </row>
    <row r="3965" spans="13:26" ht="14.5" x14ac:dyDescent="0.35">
      <c r="M3965" s="261" t="s">
        <v>41803</v>
      </c>
      <c r="N3965" s="262">
        <v>50275</v>
      </c>
      <c r="P3965" s="243" t="s">
        <v>20319</v>
      </c>
      <c r="Q3965" s="244">
        <v>2279.65</v>
      </c>
      <c r="R3965" s="104"/>
      <c r="S3965" s="104"/>
      <c r="T3965" s="104"/>
      <c r="Y3965" s="247" t="s">
        <v>13012</v>
      </c>
      <c r="Z3965" s="248">
        <v>2045</v>
      </c>
    </row>
    <row r="3966" spans="13:26" ht="14.5" x14ac:dyDescent="0.35">
      <c r="M3966" s="261" t="s">
        <v>36794</v>
      </c>
      <c r="N3966" s="262">
        <v>645928.31999999995</v>
      </c>
      <c r="P3966" s="243" t="s">
        <v>20320</v>
      </c>
      <c r="Q3966" s="244">
        <v>6200.48</v>
      </c>
      <c r="R3966" s="104"/>
      <c r="S3966" s="104"/>
      <c r="T3966" s="104"/>
      <c r="Y3966" s="247" t="s">
        <v>10911</v>
      </c>
      <c r="Z3966" s="248">
        <v>54552.55</v>
      </c>
    </row>
    <row r="3967" spans="13:26" ht="14.5" x14ac:dyDescent="0.35">
      <c r="M3967" s="261" t="s">
        <v>47758</v>
      </c>
      <c r="N3967" s="262">
        <v>8971.6200000000008</v>
      </c>
      <c r="P3967" s="243" t="s">
        <v>20321</v>
      </c>
      <c r="Q3967" s="244">
        <v>11990</v>
      </c>
      <c r="R3967" s="104"/>
      <c r="S3967" s="104"/>
      <c r="T3967" s="104"/>
      <c r="Y3967" s="247" t="s">
        <v>7714</v>
      </c>
      <c r="Z3967" s="248">
        <v>965280</v>
      </c>
    </row>
    <row r="3968" spans="13:26" ht="14.5" x14ac:dyDescent="0.35">
      <c r="M3968" s="261" t="s">
        <v>36795</v>
      </c>
      <c r="N3968" s="262">
        <v>38524.71</v>
      </c>
      <c r="P3968" s="243" t="s">
        <v>20322</v>
      </c>
      <c r="Q3968" s="244">
        <v>36428.449999999997</v>
      </c>
      <c r="R3968" s="104"/>
      <c r="S3968" s="104"/>
      <c r="T3968" s="104"/>
      <c r="Y3968" s="247" t="s">
        <v>7874</v>
      </c>
      <c r="Z3968" s="248">
        <v>118823</v>
      </c>
    </row>
    <row r="3969" spans="13:26" ht="14.5" x14ac:dyDescent="0.35">
      <c r="M3969" s="261" t="s">
        <v>56164</v>
      </c>
      <c r="N3969" s="262">
        <v>2711.05</v>
      </c>
      <c r="P3969" s="243" t="s">
        <v>20323</v>
      </c>
      <c r="Q3969" s="244">
        <v>37660</v>
      </c>
      <c r="R3969" s="104"/>
      <c r="S3969" s="104"/>
      <c r="T3969" s="104"/>
      <c r="Y3969" s="247" t="s">
        <v>8109</v>
      </c>
      <c r="Z3969" s="248">
        <v>35866</v>
      </c>
    </row>
    <row r="3970" spans="13:26" ht="14.5" x14ac:dyDescent="0.35">
      <c r="M3970" s="261" t="s">
        <v>36796</v>
      </c>
      <c r="N3970" s="262">
        <v>59407.67</v>
      </c>
      <c r="P3970" s="243" t="s">
        <v>20324</v>
      </c>
      <c r="Q3970" s="244">
        <v>9189.98</v>
      </c>
      <c r="R3970" s="104"/>
      <c r="S3970" s="104"/>
      <c r="T3970" s="104"/>
      <c r="Y3970" s="247" t="s">
        <v>8528</v>
      </c>
      <c r="Z3970" s="248">
        <v>2508</v>
      </c>
    </row>
    <row r="3971" spans="13:26" ht="14.5" x14ac:dyDescent="0.35">
      <c r="M3971" s="261" t="s">
        <v>45138</v>
      </c>
      <c r="N3971" s="262">
        <v>19342.23</v>
      </c>
      <c r="P3971" s="243" t="s">
        <v>20325</v>
      </c>
      <c r="Q3971" s="244">
        <v>17198.98</v>
      </c>
      <c r="R3971" s="104"/>
      <c r="S3971" s="104"/>
      <c r="T3971" s="104"/>
      <c r="Y3971" s="247" t="s">
        <v>9030</v>
      </c>
      <c r="Z3971" s="248">
        <v>141893</v>
      </c>
    </row>
    <row r="3972" spans="13:26" ht="14.5" x14ac:dyDescent="0.35">
      <c r="M3972" s="261" t="s">
        <v>36797</v>
      </c>
      <c r="N3972" s="262">
        <v>46474.13</v>
      </c>
      <c r="P3972" s="243" t="s">
        <v>20326</v>
      </c>
      <c r="Q3972" s="244">
        <v>101.95</v>
      </c>
      <c r="R3972" s="104"/>
      <c r="S3972" s="104"/>
      <c r="T3972" s="104"/>
      <c r="Y3972" s="247" t="s">
        <v>9098</v>
      </c>
      <c r="Z3972" s="248">
        <v>51300</v>
      </c>
    </row>
    <row r="3973" spans="13:26" ht="14.5" x14ac:dyDescent="0.35">
      <c r="M3973" s="261" t="s">
        <v>38121</v>
      </c>
      <c r="N3973" s="262">
        <v>2039</v>
      </c>
      <c r="P3973" s="243" t="s">
        <v>20327</v>
      </c>
      <c r="Q3973" s="244">
        <v>170062.36</v>
      </c>
      <c r="R3973" s="104"/>
      <c r="S3973" s="104"/>
      <c r="T3973" s="104"/>
      <c r="Y3973" s="247" t="s">
        <v>9313</v>
      </c>
      <c r="Z3973" s="248">
        <v>119895</v>
      </c>
    </row>
    <row r="3974" spans="13:26" ht="14.5" x14ac:dyDescent="0.35">
      <c r="M3974" s="261" t="s">
        <v>45139</v>
      </c>
      <c r="N3974" s="262">
        <v>2604.64</v>
      </c>
      <c r="P3974" s="243" t="s">
        <v>15301</v>
      </c>
      <c r="Q3974" s="244">
        <v>10229.6</v>
      </c>
      <c r="R3974" s="104"/>
      <c r="S3974" s="104"/>
      <c r="T3974" s="104"/>
      <c r="Y3974" s="247" t="s">
        <v>9467</v>
      </c>
      <c r="Z3974" s="248">
        <v>2342893</v>
      </c>
    </row>
    <row r="3975" spans="13:26" ht="14.5" x14ac:dyDescent="0.35">
      <c r="M3975" s="261" t="s">
        <v>45140</v>
      </c>
      <c r="N3975" s="262">
        <v>141938.78</v>
      </c>
      <c r="P3975" s="243" t="s">
        <v>15302</v>
      </c>
      <c r="Q3975" s="244">
        <v>0.2</v>
      </c>
      <c r="R3975" s="104"/>
      <c r="S3975" s="104"/>
      <c r="T3975" s="104"/>
      <c r="Y3975" s="247" t="s">
        <v>9695</v>
      </c>
      <c r="Z3975" s="248">
        <v>45757.07</v>
      </c>
    </row>
    <row r="3976" spans="13:26" ht="14.5" x14ac:dyDescent="0.35">
      <c r="M3976" s="261" t="s">
        <v>36798</v>
      </c>
      <c r="N3976" s="262">
        <v>72502.210000000006</v>
      </c>
      <c r="P3976" s="243" t="s">
        <v>15303</v>
      </c>
      <c r="Q3976" s="244">
        <v>26977.37</v>
      </c>
      <c r="R3976" s="104"/>
      <c r="S3976" s="104"/>
      <c r="T3976" s="104"/>
      <c r="Y3976" s="247" t="s">
        <v>10001</v>
      </c>
      <c r="Z3976" s="248">
        <v>2348.02</v>
      </c>
    </row>
    <row r="3977" spans="13:26" ht="14.5" x14ac:dyDescent="0.35">
      <c r="M3977" s="261" t="s">
        <v>36799</v>
      </c>
      <c r="N3977" s="262">
        <v>226823.78</v>
      </c>
      <c r="P3977" s="243" t="s">
        <v>20328</v>
      </c>
      <c r="Q3977" s="244">
        <v>19938.77</v>
      </c>
      <c r="R3977" s="104"/>
      <c r="S3977" s="104"/>
      <c r="T3977" s="104"/>
      <c r="Y3977" s="247" t="s">
        <v>10060</v>
      </c>
      <c r="Z3977" s="248">
        <v>63030</v>
      </c>
    </row>
    <row r="3978" spans="13:26" ht="14.5" x14ac:dyDescent="0.35">
      <c r="M3978" s="261" t="s">
        <v>36800</v>
      </c>
      <c r="N3978" s="262">
        <v>69033.25</v>
      </c>
      <c r="P3978" s="243" t="s">
        <v>20329</v>
      </c>
      <c r="Q3978" s="244">
        <v>111955.15</v>
      </c>
      <c r="R3978" s="104"/>
      <c r="S3978" s="104"/>
      <c r="T3978" s="104"/>
      <c r="Y3978" s="247" t="s">
        <v>10293</v>
      </c>
      <c r="Z3978" s="248">
        <v>4967186.72</v>
      </c>
    </row>
    <row r="3979" spans="13:26" ht="14.5" x14ac:dyDescent="0.35">
      <c r="M3979" s="261" t="s">
        <v>38122</v>
      </c>
      <c r="N3979" s="262">
        <v>5667.42</v>
      </c>
      <c r="P3979" s="243" t="s">
        <v>20330</v>
      </c>
      <c r="Q3979" s="244">
        <v>6750</v>
      </c>
      <c r="R3979" s="104"/>
      <c r="S3979" s="104"/>
      <c r="T3979" s="104"/>
      <c r="Y3979" s="247" t="s">
        <v>10442</v>
      </c>
      <c r="Z3979" s="248">
        <v>1565.6</v>
      </c>
    </row>
    <row r="3980" spans="13:26" ht="14.5" x14ac:dyDescent="0.35">
      <c r="M3980" s="261" t="s">
        <v>56165</v>
      </c>
      <c r="N3980" s="262">
        <v>21548.36</v>
      </c>
      <c r="P3980" s="243" t="s">
        <v>20331</v>
      </c>
      <c r="Q3980" s="244">
        <v>31000</v>
      </c>
      <c r="R3980" s="104"/>
      <c r="S3980" s="104"/>
      <c r="T3980" s="104"/>
      <c r="Y3980" s="247" t="s">
        <v>10483</v>
      </c>
      <c r="Z3980" s="248">
        <v>118961.87</v>
      </c>
    </row>
    <row r="3981" spans="13:26" ht="14.5" x14ac:dyDescent="0.35">
      <c r="M3981" s="261" t="s">
        <v>51169</v>
      </c>
      <c r="N3981" s="262">
        <v>45123.48</v>
      </c>
      <c r="P3981" s="243" t="s">
        <v>20332</v>
      </c>
      <c r="Q3981" s="244">
        <v>10514.04</v>
      </c>
      <c r="R3981" s="104"/>
      <c r="S3981" s="104"/>
      <c r="T3981" s="104"/>
      <c r="Y3981" s="247" t="s">
        <v>10557</v>
      </c>
      <c r="Z3981" s="248">
        <v>382988.31</v>
      </c>
    </row>
    <row r="3982" spans="13:26" ht="14.5" x14ac:dyDescent="0.35">
      <c r="M3982" s="261" t="s">
        <v>51170</v>
      </c>
      <c r="N3982" s="262">
        <v>32654.86</v>
      </c>
      <c r="P3982" s="243" t="s">
        <v>20333</v>
      </c>
      <c r="Q3982" s="244">
        <v>3090.79</v>
      </c>
      <c r="R3982" s="104"/>
      <c r="S3982" s="104"/>
      <c r="T3982" s="104"/>
      <c r="Y3982" s="247" t="s">
        <v>10600</v>
      </c>
      <c r="Z3982" s="248">
        <v>166017.18</v>
      </c>
    </row>
    <row r="3983" spans="13:26" ht="14.5" x14ac:dyDescent="0.35">
      <c r="M3983" s="261" t="s">
        <v>53071</v>
      </c>
      <c r="N3983" s="262">
        <v>288</v>
      </c>
      <c r="P3983" s="243" t="s">
        <v>20334</v>
      </c>
      <c r="Q3983" s="244">
        <v>8737.73</v>
      </c>
      <c r="R3983" s="104"/>
      <c r="S3983" s="104"/>
      <c r="T3983" s="104"/>
      <c r="Y3983" s="247" t="s">
        <v>13340</v>
      </c>
      <c r="Z3983" s="248">
        <v>1688680.46</v>
      </c>
    </row>
    <row r="3984" spans="13:26" ht="14.5" x14ac:dyDescent="0.35">
      <c r="M3984" s="261" t="s">
        <v>51171</v>
      </c>
      <c r="N3984" s="262">
        <v>113.13</v>
      </c>
      <c r="P3984" s="243" t="s">
        <v>20335</v>
      </c>
      <c r="Q3984" s="244">
        <v>2100</v>
      </c>
      <c r="R3984" s="104"/>
      <c r="S3984" s="104"/>
      <c r="T3984" s="104"/>
      <c r="Y3984" s="247" t="s">
        <v>14012</v>
      </c>
      <c r="Z3984" s="248">
        <v>96442.31</v>
      </c>
    </row>
    <row r="3985" spans="13:26" ht="14.5" x14ac:dyDescent="0.35">
      <c r="M3985" s="261" t="s">
        <v>51172</v>
      </c>
      <c r="N3985" s="262">
        <v>5917.91</v>
      </c>
      <c r="P3985" s="243" t="s">
        <v>20336</v>
      </c>
      <c r="Q3985" s="244">
        <v>29287.4</v>
      </c>
      <c r="R3985" s="104"/>
      <c r="S3985" s="104"/>
      <c r="T3985" s="104"/>
      <c r="Y3985" s="247" t="s">
        <v>10912</v>
      </c>
      <c r="Z3985" s="248">
        <v>11311435.539999999</v>
      </c>
    </row>
    <row r="3986" spans="13:26" ht="14.5" x14ac:dyDescent="0.35">
      <c r="M3986" s="261" t="s">
        <v>51173</v>
      </c>
      <c r="N3986" s="262">
        <v>18298.490000000002</v>
      </c>
      <c r="P3986" s="243" t="s">
        <v>20337</v>
      </c>
      <c r="Q3986" s="244">
        <v>350</v>
      </c>
      <c r="R3986" s="104"/>
      <c r="S3986" s="104"/>
      <c r="T3986" s="104"/>
      <c r="Y3986" s="247" t="s">
        <v>7715</v>
      </c>
      <c r="Z3986" s="248">
        <v>35062</v>
      </c>
    </row>
    <row r="3987" spans="13:26" ht="14.5" x14ac:dyDescent="0.35">
      <c r="M3987" s="261" t="s">
        <v>51174</v>
      </c>
      <c r="N3987" s="262">
        <v>14894.25</v>
      </c>
      <c r="P3987" s="243" t="s">
        <v>20338</v>
      </c>
      <c r="Q3987" s="244">
        <v>11330.45</v>
      </c>
      <c r="R3987" s="104"/>
      <c r="S3987" s="104"/>
      <c r="T3987" s="104"/>
      <c r="Y3987" s="247" t="s">
        <v>8110</v>
      </c>
      <c r="Z3987" s="248">
        <v>1313</v>
      </c>
    </row>
    <row r="3988" spans="13:26" ht="14.5" x14ac:dyDescent="0.35">
      <c r="M3988" s="261" t="s">
        <v>56166</v>
      </c>
      <c r="N3988" s="262">
        <v>4914.46</v>
      </c>
      <c r="P3988" s="243" t="s">
        <v>20339</v>
      </c>
      <c r="Q3988" s="244">
        <v>8990</v>
      </c>
      <c r="R3988" s="104"/>
      <c r="S3988" s="104"/>
      <c r="T3988" s="104"/>
      <c r="Y3988" s="247" t="s">
        <v>8406</v>
      </c>
      <c r="Z3988" s="248">
        <v>35098.43</v>
      </c>
    </row>
    <row r="3989" spans="13:26" ht="14.5" x14ac:dyDescent="0.35">
      <c r="M3989" s="261" t="s">
        <v>56167</v>
      </c>
      <c r="N3989" s="262">
        <v>11276.81</v>
      </c>
      <c r="P3989" s="243" t="s">
        <v>20340</v>
      </c>
      <c r="Q3989" s="244">
        <v>2475</v>
      </c>
      <c r="R3989" s="104"/>
      <c r="S3989" s="104"/>
      <c r="T3989" s="104"/>
      <c r="Y3989" s="247" t="s">
        <v>8529</v>
      </c>
      <c r="Z3989" s="248">
        <v>601.71</v>
      </c>
    </row>
    <row r="3990" spans="13:26" ht="14.5" x14ac:dyDescent="0.35">
      <c r="M3990" s="261" t="s">
        <v>56168</v>
      </c>
      <c r="N3990" s="262">
        <v>816.73</v>
      </c>
      <c r="P3990" s="243" t="s">
        <v>20341</v>
      </c>
      <c r="Q3990" s="244">
        <v>71273.27</v>
      </c>
      <c r="R3990" s="104"/>
      <c r="S3990" s="104"/>
      <c r="T3990" s="104"/>
      <c r="Y3990" s="247" t="s">
        <v>8805</v>
      </c>
      <c r="Z3990" s="248">
        <v>953</v>
      </c>
    </row>
    <row r="3991" spans="13:26" ht="14.5" x14ac:dyDescent="0.35">
      <c r="M3991" s="261" t="s">
        <v>56169</v>
      </c>
      <c r="N3991" s="262">
        <v>2619.85</v>
      </c>
      <c r="P3991" s="243" t="s">
        <v>20342</v>
      </c>
      <c r="Q3991" s="244">
        <v>75571.62</v>
      </c>
      <c r="R3991" s="104"/>
      <c r="S3991" s="104"/>
      <c r="T3991" s="104"/>
      <c r="Y3991" s="247" t="s">
        <v>8843</v>
      </c>
      <c r="Z3991" s="248">
        <v>804</v>
      </c>
    </row>
    <row r="3992" spans="13:26" ht="14.5" x14ac:dyDescent="0.35">
      <c r="M3992" s="261" t="s">
        <v>56170</v>
      </c>
      <c r="N3992" s="262">
        <v>3380.38</v>
      </c>
      <c r="P3992" s="243" t="s">
        <v>20343</v>
      </c>
      <c r="Q3992" s="244">
        <v>67.180000000000007</v>
      </c>
      <c r="R3992" s="104"/>
      <c r="S3992" s="104"/>
      <c r="T3992" s="104"/>
      <c r="Y3992" s="247" t="s">
        <v>9468</v>
      </c>
      <c r="Z3992" s="248">
        <v>18491.759999999998</v>
      </c>
    </row>
    <row r="3993" spans="13:26" ht="14.5" x14ac:dyDescent="0.35">
      <c r="M3993" s="261" t="s">
        <v>56171</v>
      </c>
      <c r="N3993" s="262">
        <v>758.13</v>
      </c>
      <c r="P3993" s="243" t="s">
        <v>20344</v>
      </c>
      <c r="Q3993" s="244">
        <v>5345.94</v>
      </c>
      <c r="R3993" s="104"/>
      <c r="S3993" s="104"/>
      <c r="T3993" s="104"/>
      <c r="Y3993" s="247" t="s">
        <v>9696</v>
      </c>
      <c r="Z3993" s="248">
        <v>2000</v>
      </c>
    </row>
    <row r="3994" spans="13:26" ht="14.5" x14ac:dyDescent="0.35">
      <c r="M3994" s="261" t="s">
        <v>56172</v>
      </c>
      <c r="N3994" s="262">
        <v>26559.53</v>
      </c>
      <c r="P3994" s="243" t="s">
        <v>20345</v>
      </c>
      <c r="Q3994" s="244">
        <v>6150.55</v>
      </c>
      <c r="R3994" s="104"/>
      <c r="S3994" s="104"/>
      <c r="T3994" s="104"/>
      <c r="Y3994" s="247" t="s">
        <v>10002</v>
      </c>
      <c r="Z3994" s="248">
        <v>4117</v>
      </c>
    </row>
    <row r="3995" spans="13:26" ht="14.5" x14ac:dyDescent="0.35">
      <c r="M3995" s="261" t="s">
        <v>47759</v>
      </c>
      <c r="N3995" s="262">
        <v>336923.05</v>
      </c>
      <c r="P3995" s="243" t="s">
        <v>20346</v>
      </c>
      <c r="Q3995" s="244">
        <v>300</v>
      </c>
      <c r="R3995" s="104"/>
      <c r="S3995" s="104"/>
      <c r="T3995" s="104"/>
      <c r="Y3995" s="247" t="s">
        <v>10484</v>
      </c>
      <c r="Z3995" s="248">
        <v>600</v>
      </c>
    </row>
    <row r="3996" spans="13:26" ht="14.5" x14ac:dyDescent="0.35">
      <c r="M3996" s="261" t="s">
        <v>47760</v>
      </c>
      <c r="N3996" s="262">
        <v>25238.959999999999</v>
      </c>
      <c r="P3996" s="243" t="s">
        <v>20347</v>
      </c>
      <c r="Q3996" s="244">
        <v>1113.78</v>
      </c>
      <c r="R3996" s="104"/>
      <c r="S3996" s="104"/>
      <c r="T3996" s="104"/>
      <c r="Y3996" s="247" t="s">
        <v>12760</v>
      </c>
      <c r="Z3996" s="248">
        <v>4668.3</v>
      </c>
    </row>
    <row r="3997" spans="13:26" ht="14.5" x14ac:dyDescent="0.35">
      <c r="M3997" s="261" t="s">
        <v>45141</v>
      </c>
      <c r="N3997" s="262">
        <v>3231435.83</v>
      </c>
      <c r="P3997" s="243" t="s">
        <v>20348</v>
      </c>
      <c r="Q3997" s="244">
        <v>40820</v>
      </c>
      <c r="R3997" s="104"/>
      <c r="S3997" s="104"/>
      <c r="T3997" s="104"/>
      <c r="Y3997" s="247" t="s">
        <v>10913</v>
      </c>
      <c r="Z3997" s="248">
        <v>103709.2</v>
      </c>
    </row>
    <row r="3998" spans="13:26" ht="14.5" x14ac:dyDescent="0.35">
      <c r="M3998" s="261" t="s">
        <v>45142</v>
      </c>
      <c r="N3998" s="262">
        <v>246197.69</v>
      </c>
      <c r="P3998" s="243" t="s">
        <v>20349</v>
      </c>
      <c r="Q3998" s="244">
        <v>8125</v>
      </c>
      <c r="R3998" s="104"/>
      <c r="S3998" s="104"/>
      <c r="T3998" s="104"/>
      <c r="Y3998" s="247" t="s">
        <v>7716</v>
      </c>
      <c r="Z3998" s="248">
        <v>63825.94</v>
      </c>
    </row>
    <row r="3999" spans="13:26" ht="14.5" x14ac:dyDescent="0.35">
      <c r="M3999" s="261" t="s">
        <v>20409</v>
      </c>
      <c r="N3999" s="262">
        <v>50505.09</v>
      </c>
      <c r="P3999" s="243" t="s">
        <v>20350</v>
      </c>
      <c r="Q3999" s="244">
        <v>3744.38</v>
      </c>
      <c r="R3999" s="104"/>
      <c r="S3999" s="104"/>
      <c r="T3999" s="104"/>
      <c r="Y3999" s="247" t="s">
        <v>8111</v>
      </c>
      <c r="Z3999" s="248">
        <v>1492.58</v>
      </c>
    </row>
    <row r="4000" spans="13:26" ht="14.5" x14ac:dyDescent="0.35">
      <c r="M4000" s="261" t="s">
        <v>35307</v>
      </c>
      <c r="N4000" s="262">
        <v>549177.68999999994</v>
      </c>
      <c r="P4000" s="243" t="s">
        <v>20351</v>
      </c>
      <c r="Q4000" s="244">
        <v>1912.62</v>
      </c>
      <c r="R4000" s="104"/>
      <c r="S4000" s="104"/>
      <c r="T4000" s="104"/>
      <c r="Y4000" s="247" t="s">
        <v>8407</v>
      </c>
      <c r="Z4000" s="248">
        <v>16714</v>
      </c>
    </row>
    <row r="4001" spans="13:26" ht="14.5" x14ac:dyDescent="0.35">
      <c r="M4001" s="261" t="s">
        <v>35308</v>
      </c>
      <c r="N4001" s="262">
        <v>51966.59</v>
      </c>
      <c r="P4001" s="243" t="s">
        <v>20352</v>
      </c>
      <c r="Q4001" s="244">
        <v>109205</v>
      </c>
      <c r="R4001" s="104"/>
      <c r="S4001" s="104"/>
      <c r="T4001" s="104"/>
      <c r="Y4001" s="247" t="s">
        <v>8806</v>
      </c>
      <c r="Z4001" s="248">
        <v>108868.96</v>
      </c>
    </row>
    <row r="4002" spans="13:26" ht="14.5" x14ac:dyDescent="0.35">
      <c r="M4002" s="261" t="s">
        <v>35309</v>
      </c>
      <c r="N4002" s="262">
        <v>8989.32</v>
      </c>
      <c r="P4002" s="243" t="s">
        <v>20353</v>
      </c>
      <c r="Q4002" s="244">
        <v>11250</v>
      </c>
      <c r="R4002" s="104"/>
      <c r="S4002" s="104"/>
      <c r="T4002" s="104"/>
      <c r="Y4002" s="247" t="s">
        <v>9314</v>
      </c>
      <c r="Z4002" s="248">
        <v>3065</v>
      </c>
    </row>
    <row r="4003" spans="13:26" ht="14.5" x14ac:dyDescent="0.35">
      <c r="M4003" s="261" t="s">
        <v>35310</v>
      </c>
      <c r="N4003" s="262">
        <v>54195.81</v>
      </c>
      <c r="P4003" s="243" t="s">
        <v>20354</v>
      </c>
      <c r="Q4003" s="244">
        <v>14448.63</v>
      </c>
      <c r="R4003" s="104"/>
      <c r="S4003" s="104"/>
      <c r="T4003" s="104"/>
      <c r="Y4003" s="247" t="s">
        <v>9469</v>
      </c>
      <c r="Z4003" s="248">
        <v>19340</v>
      </c>
    </row>
    <row r="4004" spans="13:26" ht="14.5" x14ac:dyDescent="0.35">
      <c r="M4004" s="261" t="s">
        <v>35311</v>
      </c>
      <c r="N4004" s="262">
        <v>17764.919999999998</v>
      </c>
      <c r="P4004" s="243" t="s">
        <v>20355</v>
      </c>
      <c r="Q4004" s="244">
        <v>10320.290000000001</v>
      </c>
      <c r="R4004" s="104"/>
      <c r="S4004" s="104"/>
      <c r="T4004" s="104"/>
      <c r="Y4004" s="247" t="s">
        <v>10003</v>
      </c>
      <c r="Z4004" s="248">
        <v>23446</v>
      </c>
    </row>
    <row r="4005" spans="13:26" ht="14.5" x14ac:dyDescent="0.35">
      <c r="M4005" s="261" t="s">
        <v>35312</v>
      </c>
      <c r="N4005" s="262">
        <v>27180.39</v>
      </c>
      <c r="P4005" s="243" t="s">
        <v>20356</v>
      </c>
      <c r="Q4005" s="244">
        <v>5271.63</v>
      </c>
      <c r="R4005" s="104"/>
      <c r="S4005" s="104"/>
      <c r="T4005" s="104"/>
      <c r="Y4005" s="247" t="s">
        <v>10295</v>
      </c>
      <c r="Z4005" s="248">
        <v>2608.33</v>
      </c>
    </row>
    <row r="4006" spans="13:26" ht="14.5" x14ac:dyDescent="0.35">
      <c r="M4006" s="261" t="s">
        <v>20411</v>
      </c>
      <c r="N4006" s="262">
        <v>57922.91</v>
      </c>
      <c r="P4006" s="243" t="s">
        <v>20357</v>
      </c>
      <c r="Q4006" s="244">
        <v>2295.0100000000002</v>
      </c>
      <c r="R4006" s="104"/>
      <c r="S4006" s="104"/>
      <c r="T4006" s="104"/>
      <c r="Y4006" s="247" t="s">
        <v>13014</v>
      </c>
      <c r="Z4006" s="248">
        <v>649.20000000000005</v>
      </c>
    </row>
    <row r="4007" spans="13:26" ht="14.5" x14ac:dyDescent="0.35">
      <c r="M4007" s="261" t="s">
        <v>20416</v>
      </c>
      <c r="N4007" s="262">
        <v>14152.37</v>
      </c>
      <c r="P4007" s="243" t="s">
        <v>20358</v>
      </c>
      <c r="Q4007" s="244">
        <v>150025</v>
      </c>
      <c r="R4007" s="104"/>
      <c r="S4007" s="104"/>
      <c r="T4007" s="104"/>
      <c r="Y4007" s="247" t="s">
        <v>13342</v>
      </c>
      <c r="Z4007" s="248">
        <v>317.10000000000002</v>
      </c>
    </row>
    <row r="4008" spans="13:26" ht="14.5" x14ac:dyDescent="0.35">
      <c r="M4008" s="261" t="s">
        <v>56173</v>
      </c>
      <c r="N4008" s="262">
        <v>56797.120000000003</v>
      </c>
      <c r="P4008" s="243" t="s">
        <v>20359</v>
      </c>
      <c r="Q4008" s="244">
        <v>19375</v>
      </c>
      <c r="R4008" s="104"/>
      <c r="S4008" s="104"/>
      <c r="T4008" s="104"/>
      <c r="Y4008" s="247" t="s">
        <v>10914</v>
      </c>
      <c r="Z4008" s="248">
        <v>240327.11</v>
      </c>
    </row>
    <row r="4009" spans="13:26" ht="14.5" x14ac:dyDescent="0.35">
      <c r="M4009" s="261" t="s">
        <v>20417</v>
      </c>
      <c r="N4009" s="262">
        <v>34301</v>
      </c>
      <c r="P4009" s="243" t="s">
        <v>15304</v>
      </c>
      <c r="Q4009" s="244">
        <v>14448.63</v>
      </c>
      <c r="R4009" s="104"/>
      <c r="S4009" s="104"/>
      <c r="T4009" s="104"/>
      <c r="Y4009" s="247" t="s">
        <v>7717</v>
      </c>
      <c r="Z4009" s="248">
        <v>250468.66</v>
      </c>
    </row>
    <row r="4010" spans="13:26" ht="14.5" x14ac:dyDescent="0.35">
      <c r="M4010" s="261" t="s">
        <v>20419</v>
      </c>
      <c r="N4010" s="262">
        <v>10978.43</v>
      </c>
      <c r="P4010" s="243" t="s">
        <v>20360</v>
      </c>
      <c r="Q4010" s="244">
        <v>75571.62</v>
      </c>
      <c r="R4010" s="104"/>
      <c r="S4010" s="104"/>
      <c r="T4010" s="104"/>
      <c r="Y4010" s="247" t="s">
        <v>8112</v>
      </c>
      <c r="Z4010" s="248">
        <v>8289.58</v>
      </c>
    </row>
    <row r="4011" spans="13:26" ht="14.5" x14ac:dyDescent="0.35">
      <c r="M4011" s="261" t="s">
        <v>20421</v>
      </c>
      <c r="N4011" s="262">
        <v>-83660.03</v>
      </c>
      <c r="P4011" s="243" t="s">
        <v>20361</v>
      </c>
      <c r="Q4011" s="244">
        <v>31000</v>
      </c>
      <c r="R4011" s="104"/>
      <c r="S4011" s="104"/>
      <c r="T4011" s="104"/>
      <c r="Y4011" s="247" t="s">
        <v>8408</v>
      </c>
      <c r="Z4011" s="248">
        <v>190835.85</v>
      </c>
    </row>
    <row r="4012" spans="13:26" ht="14.5" x14ac:dyDescent="0.35">
      <c r="M4012" s="261" t="s">
        <v>45143</v>
      </c>
      <c r="N4012" s="262">
        <v>1900.44</v>
      </c>
      <c r="P4012" s="243" t="s">
        <v>20362</v>
      </c>
      <c r="Q4012" s="244">
        <v>40314.04</v>
      </c>
      <c r="R4012" s="104"/>
      <c r="S4012" s="104"/>
      <c r="T4012" s="104"/>
      <c r="Y4012" s="247" t="s">
        <v>8530</v>
      </c>
      <c r="Z4012" s="248">
        <v>565201.93000000005</v>
      </c>
    </row>
    <row r="4013" spans="13:26" ht="14.5" x14ac:dyDescent="0.35">
      <c r="M4013" s="261" t="s">
        <v>56174</v>
      </c>
      <c r="N4013" s="262">
        <v>9304.68</v>
      </c>
      <c r="P4013" s="243" t="s">
        <v>20363</v>
      </c>
      <c r="Q4013" s="244">
        <v>67.180000000000007</v>
      </c>
      <c r="R4013" s="104"/>
      <c r="S4013" s="104"/>
      <c r="T4013" s="104"/>
      <c r="Y4013" s="247" t="s">
        <v>8807</v>
      </c>
      <c r="Z4013" s="248">
        <v>25430.48</v>
      </c>
    </row>
    <row r="4014" spans="13:26" ht="14.5" x14ac:dyDescent="0.35">
      <c r="M4014" s="261" t="s">
        <v>35313</v>
      </c>
      <c r="N4014" s="262">
        <v>123079.88</v>
      </c>
      <c r="P4014" s="243" t="s">
        <v>15306</v>
      </c>
      <c r="Q4014" s="244">
        <v>24781.05</v>
      </c>
      <c r="R4014" s="104"/>
      <c r="S4014" s="104"/>
      <c r="T4014" s="104"/>
      <c r="Y4014" s="247" t="s">
        <v>8844</v>
      </c>
      <c r="Z4014" s="248">
        <v>3740.59</v>
      </c>
    </row>
    <row r="4015" spans="13:26" ht="14.5" x14ac:dyDescent="0.35">
      <c r="M4015" s="261" t="s">
        <v>56175</v>
      </c>
      <c r="N4015" s="262">
        <v>2090.92</v>
      </c>
      <c r="P4015" s="243" t="s">
        <v>15307</v>
      </c>
      <c r="Q4015" s="244">
        <v>21088.76</v>
      </c>
      <c r="R4015" s="104"/>
      <c r="S4015" s="104"/>
      <c r="T4015" s="104"/>
      <c r="Y4015" s="247" t="s">
        <v>9031</v>
      </c>
      <c r="Z4015" s="248">
        <v>34487.9</v>
      </c>
    </row>
    <row r="4016" spans="13:26" ht="14.5" x14ac:dyDescent="0.35">
      <c r="M4016" s="261" t="s">
        <v>52055</v>
      </c>
      <c r="N4016" s="262">
        <v>22967.08</v>
      </c>
      <c r="P4016" s="243" t="s">
        <v>20364</v>
      </c>
      <c r="Q4016" s="244">
        <v>4575</v>
      </c>
      <c r="R4016" s="104"/>
      <c r="S4016" s="104"/>
      <c r="T4016" s="104"/>
      <c r="Y4016" s="247" t="s">
        <v>9315</v>
      </c>
      <c r="Z4016" s="248">
        <v>102684.53</v>
      </c>
    </row>
    <row r="4017" spans="13:26" ht="14.5" x14ac:dyDescent="0.35">
      <c r="M4017" s="261" t="s">
        <v>20422</v>
      </c>
      <c r="N4017" s="262">
        <v>223341.16</v>
      </c>
      <c r="P4017" s="243" t="s">
        <v>20365</v>
      </c>
      <c r="Q4017" s="244">
        <v>11990</v>
      </c>
      <c r="R4017" s="104"/>
      <c r="S4017" s="104"/>
      <c r="T4017" s="104"/>
      <c r="Y4017" s="247" t="s">
        <v>9470</v>
      </c>
      <c r="Z4017" s="248">
        <v>385696.35</v>
      </c>
    </row>
    <row r="4018" spans="13:26" ht="14.5" x14ac:dyDescent="0.35">
      <c r="M4018" s="261" t="s">
        <v>56176</v>
      </c>
      <c r="N4018" s="262">
        <v>48577.9</v>
      </c>
      <c r="P4018" s="243" t="s">
        <v>20366</v>
      </c>
      <c r="Q4018" s="244">
        <v>300</v>
      </c>
      <c r="R4018" s="104"/>
      <c r="S4018" s="104"/>
      <c r="T4018" s="104"/>
      <c r="Y4018" s="247" t="s">
        <v>9697</v>
      </c>
      <c r="Z4018" s="248">
        <v>21134.7</v>
      </c>
    </row>
    <row r="4019" spans="13:26" ht="14.5" x14ac:dyDescent="0.35">
      <c r="M4019" s="261" t="s">
        <v>56177</v>
      </c>
      <c r="N4019" s="262">
        <v>47485.16</v>
      </c>
      <c r="P4019" s="243" t="s">
        <v>20367</v>
      </c>
      <c r="Q4019" s="244">
        <v>7184.25</v>
      </c>
      <c r="R4019" s="104"/>
      <c r="S4019" s="104"/>
      <c r="T4019" s="104"/>
      <c r="Y4019" s="247" t="s">
        <v>10004</v>
      </c>
      <c r="Z4019" s="248">
        <v>447430.45</v>
      </c>
    </row>
    <row r="4020" spans="13:26" ht="14.5" x14ac:dyDescent="0.35">
      <c r="M4020" s="261" t="s">
        <v>56178</v>
      </c>
      <c r="N4020" s="262">
        <v>47287.95</v>
      </c>
      <c r="P4020" s="243" t="s">
        <v>15308</v>
      </c>
      <c r="Q4020" s="244">
        <v>157522.48000000001</v>
      </c>
      <c r="R4020" s="104"/>
      <c r="S4020" s="104"/>
      <c r="T4020" s="104"/>
      <c r="Y4020" s="247" t="s">
        <v>10296</v>
      </c>
      <c r="Z4020" s="248">
        <v>751824.92</v>
      </c>
    </row>
    <row r="4021" spans="13:26" ht="14.5" x14ac:dyDescent="0.35">
      <c r="M4021" s="261" t="s">
        <v>56179</v>
      </c>
      <c r="N4021" s="262">
        <v>11138.32</v>
      </c>
      <c r="P4021" s="243" t="s">
        <v>20368</v>
      </c>
      <c r="Q4021" s="244">
        <v>73243.990000000005</v>
      </c>
      <c r="R4021" s="104"/>
      <c r="S4021" s="104"/>
      <c r="T4021" s="104"/>
      <c r="Y4021" s="247" t="s">
        <v>10443</v>
      </c>
      <c r="Z4021" s="248">
        <v>30125</v>
      </c>
    </row>
    <row r="4022" spans="13:26" ht="14.5" x14ac:dyDescent="0.35">
      <c r="M4022" s="261" t="s">
        <v>56180</v>
      </c>
      <c r="N4022" s="262">
        <v>18823.11</v>
      </c>
      <c r="P4022" s="243" t="s">
        <v>20369</v>
      </c>
      <c r="Q4022" s="244">
        <v>101.95</v>
      </c>
      <c r="R4022" s="104"/>
      <c r="S4022" s="104"/>
      <c r="T4022" s="104"/>
      <c r="Y4022" s="247" t="s">
        <v>12537</v>
      </c>
      <c r="Z4022" s="248">
        <v>1735.85</v>
      </c>
    </row>
    <row r="4023" spans="13:26" ht="14.5" x14ac:dyDescent="0.35">
      <c r="M4023" s="261" t="s">
        <v>56181</v>
      </c>
      <c r="N4023" s="262">
        <v>5453.04</v>
      </c>
      <c r="P4023" s="243" t="s">
        <v>15309</v>
      </c>
      <c r="Q4023" s="244">
        <v>0.2</v>
      </c>
      <c r="R4023" s="104"/>
      <c r="S4023" s="104"/>
      <c r="T4023" s="104"/>
      <c r="Y4023" s="247" t="s">
        <v>10558</v>
      </c>
      <c r="Z4023" s="248">
        <v>33469.910000000003</v>
      </c>
    </row>
    <row r="4024" spans="13:26" ht="14.5" x14ac:dyDescent="0.35">
      <c r="M4024" s="261" t="s">
        <v>56182</v>
      </c>
      <c r="N4024" s="262">
        <v>18267.91</v>
      </c>
      <c r="P4024" s="243" t="s">
        <v>15310</v>
      </c>
      <c r="Q4024" s="244">
        <v>26977.37</v>
      </c>
      <c r="R4024" s="104"/>
      <c r="S4024" s="104"/>
      <c r="T4024" s="104"/>
      <c r="Y4024" s="247" t="s">
        <v>13015</v>
      </c>
      <c r="Z4024" s="248">
        <v>2512.0100000000002</v>
      </c>
    </row>
    <row r="4025" spans="13:26" ht="14.5" x14ac:dyDescent="0.35">
      <c r="M4025" s="261" t="s">
        <v>56183</v>
      </c>
      <c r="N4025" s="262">
        <v>21892.6</v>
      </c>
      <c r="P4025" s="243" t="s">
        <v>20370</v>
      </c>
      <c r="Q4025" s="244">
        <v>313286.73</v>
      </c>
      <c r="R4025" s="104"/>
      <c r="S4025" s="104"/>
      <c r="T4025" s="104"/>
      <c r="Y4025" s="247" t="s">
        <v>13343</v>
      </c>
      <c r="Z4025" s="248">
        <v>370040.32000000001</v>
      </c>
    </row>
    <row r="4026" spans="13:26" ht="14.5" x14ac:dyDescent="0.35">
      <c r="M4026" s="261" t="s">
        <v>35314</v>
      </c>
      <c r="N4026" s="262">
        <v>122324.57</v>
      </c>
      <c r="P4026" s="243" t="s">
        <v>20371</v>
      </c>
      <c r="Q4026" s="244">
        <v>29686.7</v>
      </c>
      <c r="R4026" s="104"/>
      <c r="S4026" s="104"/>
      <c r="T4026" s="104"/>
      <c r="Y4026" s="247" t="s">
        <v>10915</v>
      </c>
      <c r="Z4026" s="248">
        <v>3225109.03</v>
      </c>
    </row>
    <row r="4027" spans="13:26" ht="14.5" x14ac:dyDescent="0.35">
      <c r="M4027" s="261" t="s">
        <v>52056</v>
      </c>
      <c r="N4027" s="262">
        <v>36780.06</v>
      </c>
      <c r="P4027" s="243" t="s">
        <v>20372</v>
      </c>
      <c r="Q4027" s="244">
        <v>8011.92</v>
      </c>
      <c r="R4027" s="104"/>
      <c r="S4027" s="104"/>
      <c r="T4027" s="104"/>
      <c r="Y4027" s="247" t="s">
        <v>7718</v>
      </c>
      <c r="Z4027" s="248">
        <v>20622</v>
      </c>
    </row>
    <row r="4028" spans="13:26" ht="14.5" x14ac:dyDescent="0.35">
      <c r="M4028" s="261" t="s">
        <v>35315</v>
      </c>
      <c r="N4028" s="262">
        <v>542712.6</v>
      </c>
      <c r="P4028" s="243" t="s">
        <v>20373</v>
      </c>
      <c r="Q4028" s="244">
        <v>279.58</v>
      </c>
      <c r="R4028" s="104"/>
      <c r="S4028" s="104"/>
      <c r="T4028" s="104"/>
      <c r="Y4028" s="247" t="s">
        <v>7875</v>
      </c>
      <c r="Z4028" s="248">
        <v>1103</v>
      </c>
    </row>
    <row r="4029" spans="13:26" ht="14.5" x14ac:dyDescent="0.35">
      <c r="M4029" s="261" t="s">
        <v>47761</v>
      </c>
      <c r="N4029" s="262">
        <v>3367.33</v>
      </c>
      <c r="P4029" s="243" t="s">
        <v>20374</v>
      </c>
      <c r="Q4029" s="244">
        <v>2619.6999999999998</v>
      </c>
      <c r="R4029" s="104"/>
      <c r="S4029" s="104"/>
      <c r="T4029" s="104"/>
      <c r="Y4029" s="247" t="s">
        <v>8113</v>
      </c>
      <c r="Z4029" s="248">
        <v>332</v>
      </c>
    </row>
    <row r="4030" spans="13:26" ht="14.5" x14ac:dyDescent="0.35">
      <c r="M4030" s="261" t="s">
        <v>36807</v>
      </c>
      <c r="N4030" s="262">
        <v>143385.85</v>
      </c>
      <c r="P4030" s="243" t="s">
        <v>20375</v>
      </c>
      <c r="Q4030" s="244">
        <v>6825.35</v>
      </c>
      <c r="R4030" s="104"/>
      <c r="S4030" s="104"/>
      <c r="T4030" s="104"/>
      <c r="Y4030" s="247" t="s">
        <v>9032</v>
      </c>
      <c r="Z4030" s="248">
        <v>633</v>
      </c>
    </row>
    <row r="4031" spans="13:26" ht="14.5" x14ac:dyDescent="0.35">
      <c r="M4031" s="261" t="s">
        <v>35316</v>
      </c>
      <c r="N4031" s="262">
        <v>33044.17</v>
      </c>
      <c r="P4031" s="243" t="s">
        <v>20376</v>
      </c>
      <c r="Q4031" s="244">
        <v>186799.93</v>
      </c>
      <c r="R4031" s="104"/>
      <c r="S4031" s="104"/>
      <c r="T4031" s="104"/>
      <c r="Y4031" s="247" t="s">
        <v>9316</v>
      </c>
      <c r="Z4031" s="248">
        <v>11458</v>
      </c>
    </row>
    <row r="4032" spans="13:26" ht="14.5" x14ac:dyDescent="0.35">
      <c r="M4032" s="261" t="s">
        <v>35317</v>
      </c>
      <c r="N4032" s="262">
        <v>5928.51</v>
      </c>
      <c r="P4032" s="243" t="s">
        <v>20377</v>
      </c>
      <c r="Q4032" s="244">
        <v>143211.99</v>
      </c>
      <c r="R4032" s="104"/>
      <c r="S4032" s="104"/>
      <c r="T4032" s="104"/>
      <c r="Y4032" s="247" t="s">
        <v>9471</v>
      </c>
      <c r="Z4032" s="248">
        <v>5441</v>
      </c>
    </row>
    <row r="4033" spans="13:26" ht="14.5" x14ac:dyDescent="0.35">
      <c r="M4033" s="261" t="s">
        <v>35318</v>
      </c>
      <c r="N4033" s="262">
        <v>7886.7</v>
      </c>
      <c r="P4033" s="243" t="s">
        <v>20378</v>
      </c>
      <c r="Q4033" s="244">
        <v>31672</v>
      </c>
      <c r="R4033" s="104"/>
      <c r="S4033" s="104"/>
      <c r="T4033" s="104"/>
      <c r="Y4033" s="247" t="s">
        <v>9698</v>
      </c>
      <c r="Z4033" s="248">
        <v>2000</v>
      </c>
    </row>
    <row r="4034" spans="13:26" ht="14.5" x14ac:dyDescent="0.35">
      <c r="M4034" s="261" t="s">
        <v>35319</v>
      </c>
      <c r="N4034" s="262">
        <v>32017.29</v>
      </c>
      <c r="P4034" s="243" t="s">
        <v>20379</v>
      </c>
      <c r="Q4034" s="244">
        <v>42789.1</v>
      </c>
      <c r="R4034" s="104"/>
      <c r="S4034" s="104"/>
      <c r="T4034" s="104"/>
      <c r="Y4034" s="247" t="s">
        <v>10005</v>
      </c>
      <c r="Z4034" s="248">
        <v>1568</v>
      </c>
    </row>
    <row r="4035" spans="13:26" ht="14.5" x14ac:dyDescent="0.35">
      <c r="M4035" s="261" t="s">
        <v>35320</v>
      </c>
      <c r="N4035" s="262">
        <v>11243.43</v>
      </c>
      <c r="P4035" s="243" t="s">
        <v>20380</v>
      </c>
      <c r="Q4035" s="244">
        <v>1587535.58</v>
      </c>
      <c r="R4035" s="104"/>
      <c r="S4035" s="104"/>
      <c r="T4035" s="104"/>
      <c r="Y4035" s="247" t="s">
        <v>10444</v>
      </c>
      <c r="Z4035" s="248">
        <v>453</v>
      </c>
    </row>
    <row r="4036" spans="13:26" ht="14.5" x14ac:dyDescent="0.35">
      <c r="M4036" s="261" t="s">
        <v>35321</v>
      </c>
      <c r="N4036" s="262">
        <v>17095.64</v>
      </c>
      <c r="P4036" s="243" t="s">
        <v>20381</v>
      </c>
      <c r="Q4036" s="244">
        <v>7134.98</v>
      </c>
      <c r="R4036" s="104"/>
      <c r="S4036" s="104"/>
      <c r="T4036" s="104"/>
      <c r="Y4036" s="247" t="s">
        <v>10916</v>
      </c>
      <c r="Z4036" s="248">
        <v>43610</v>
      </c>
    </row>
    <row r="4037" spans="13:26" ht="14.5" x14ac:dyDescent="0.35">
      <c r="M4037" s="261" t="s">
        <v>35322</v>
      </c>
      <c r="N4037" s="262">
        <v>5141975.08</v>
      </c>
      <c r="P4037" s="243" t="s">
        <v>20382</v>
      </c>
      <c r="Q4037" s="244">
        <v>5481.72</v>
      </c>
      <c r="R4037" s="104"/>
      <c r="S4037" s="104"/>
      <c r="T4037" s="104"/>
      <c r="Y4037" s="247" t="s">
        <v>7719</v>
      </c>
      <c r="Z4037" s="248">
        <v>390983.62</v>
      </c>
    </row>
    <row r="4038" spans="13:26" ht="14.5" x14ac:dyDescent="0.35">
      <c r="M4038" s="261" t="s">
        <v>43023</v>
      </c>
      <c r="N4038" s="262">
        <v>13703.5</v>
      </c>
      <c r="P4038" s="243" t="s">
        <v>20383</v>
      </c>
      <c r="Q4038" s="244">
        <v>192.56</v>
      </c>
      <c r="R4038" s="104"/>
      <c r="S4038" s="104"/>
      <c r="T4038" s="104"/>
      <c r="Y4038" s="247" t="s">
        <v>8114</v>
      </c>
      <c r="Z4038" s="248">
        <v>17878.79</v>
      </c>
    </row>
    <row r="4039" spans="13:26" ht="14.5" x14ac:dyDescent="0.35">
      <c r="M4039" s="261" t="s">
        <v>36808</v>
      </c>
      <c r="N4039" s="262">
        <v>69.849999999999994</v>
      </c>
      <c r="P4039" s="243" t="s">
        <v>15311</v>
      </c>
      <c r="Q4039" s="244">
        <v>5459.77</v>
      </c>
      <c r="R4039" s="104"/>
      <c r="S4039" s="104"/>
      <c r="T4039" s="104"/>
      <c r="Y4039" s="247" t="s">
        <v>8409</v>
      </c>
      <c r="Z4039" s="248">
        <v>264452</v>
      </c>
    </row>
    <row r="4040" spans="13:26" ht="14.5" x14ac:dyDescent="0.35">
      <c r="M4040" s="261" t="s">
        <v>35323</v>
      </c>
      <c r="N4040" s="262">
        <v>464701.43</v>
      </c>
      <c r="P4040" s="243" t="s">
        <v>15312</v>
      </c>
      <c r="Q4040" s="244">
        <v>6293.56</v>
      </c>
      <c r="R4040" s="104"/>
      <c r="S4040" s="104"/>
      <c r="T4040" s="104"/>
      <c r="Y4040" s="247" t="s">
        <v>8531</v>
      </c>
      <c r="Z4040" s="248">
        <v>903426.83</v>
      </c>
    </row>
    <row r="4041" spans="13:26" ht="14.5" x14ac:dyDescent="0.35">
      <c r="M4041" s="261" t="s">
        <v>35324</v>
      </c>
      <c r="N4041" s="262">
        <v>66948.67</v>
      </c>
      <c r="P4041" s="243" t="s">
        <v>20384</v>
      </c>
      <c r="Q4041" s="244">
        <v>6642.11</v>
      </c>
      <c r="R4041" s="104"/>
      <c r="S4041" s="104"/>
      <c r="T4041" s="104"/>
      <c r="Y4041" s="247" t="s">
        <v>8808</v>
      </c>
      <c r="Z4041" s="248">
        <v>35656.639999999999</v>
      </c>
    </row>
    <row r="4042" spans="13:26" ht="14.5" x14ac:dyDescent="0.35">
      <c r="M4042" s="261" t="s">
        <v>36809</v>
      </c>
      <c r="N4042" s="262">
        <v>33906.42</v>
      </c>
      <c r="P4042" s="243" t="s">
        <v>20385</v>
      </c>
      <c r="Q4042" s="244">
        <v>19242.75</v>
      </c>
      <c r="R4042" s="104"/>
      <c r="S4042" s="104"/>
      <c r="T4042" s="104"/>
      <c r="Y4042" s="247" t="s">
        <v>9033</v>
      </c>
      <c r="Z4042" s="248">
        <v>150901.88</v>
      </c>
    </row>
    <row r="4043" spans="13:26" ht="14.5" x14ac:dyDescent="0.35">
      <c r="M4043" s="261" t="s">
        <v>41806</v>
      </c>
      <c r="N4043" s="262">
        <v>213983.59</v>
      </c>
      <c r="P4043" s="243" t="s">
        <v>20386</v>
      </c>
      <c r="Q4043" s="244">
        <v>254</v>
      </c>
      <c r="R4043" s="104"/>
      <c r="S4043" s="104"/>
      <c r="T4043" s="104"/>
      <c r="Y4043" s="247" t="s">
        <v>9317</v>
      </c>
      <c r="Z4043" s="248">
        <v>194352</v>
      </c>
    </row>
    <row r="4044" spans="13:26" ht="14.5" x14ac:dyDescent="0.35">
      <c r="M4044" s="261" t="s">
        <v>45144</v>
      </c>
      <c r="N4044" s="262">
        <v>810170.86</v>
      </c>
      <c r="P4044" s="243" t="s">
        <v>15313</v>
      </c>
      <c r="Q4044" s="244">
        <v>3051.16</v>
      </c>
      <c r="R4044" s="104"/>
      <c r="S4044" s="104"/>
      <c r="T4044" s="104"/>
      <c r="Y4044" s="247" t="s">
        <v>9472</v>
      </c>
      <c r="Z4044" s="248">
        <v>241524.35</v>
      </c>
    </row>
    <row r="4045" spans="13:26" ht="14.5" x14ac:dyDescent="0.35">
      <c r="M4045" s="261" t="s">
        <v>56184</v>
      </c>
      <c r="N4045" s="262">
        <v>-19074.189999999999</v>
      </c>
      <c r="P4045" s="243" t="s">
        <v>20387</v>
      </c>
      <c r="Q4045" s="244">
        <v>11998.93</v>
      </c>
      <c r="R4045" s="104"/>
      <c r="S4045" s="104"/>
      <c r="T4045" s="104"/>
      <c r="Y4045" s="247" t="s">
        <v>9699</v>
      </c>
      <c r="Z4045" s="248">
        <v>28813</v>
      </c>
    </row>
    <row r="4046" spans="13:26" ht="14.5" x14ac:dyDescent="0.35">
      <c r="M4046" s="261" t="s">
        <v>35325</v>
      </c>
      <c r="N4046" s="262">
        <v>387000.17</v>
      </c>
      <c r="P4046" s="243" t="s">
        <v>20388</v>
      </c>
      <c r="Q4046" s="244">
        <v>52544.160000000003</v>
      </c>
      <c r="R4046" s="104"/>
      <c r="S4046" s="104"/>
      <c r="T4046" s="104"/>
      <c r="Y4046" s="247" t="s">
        <v>10006</v>
      </c>
      <c r="Z4046" s="248">
        <v>180123.15</v>
      </c>
    </row>
    <row r="4047" spans="13:26" ht="14.5" x14ac:dyDescent="0.35">
      <c r="M4047" s="261" t="s">
        <v>36810</v>
      </c>
      <c r="N4047" s="262">
        <v>110658.75</v>
      </c>
      <c r="P4047" s="243" t="s">
        <v>20389</v>
      </c>
      <c r="Q4047" s="244">
        <v>15107.54</v>
      </c>
      <c r="R4047" s="104"/>
      <c r="S4047" s="104"/>
      <c r="T4047" s="104"/>
      <c r="Y4047" s="247" t="s">
        <v>10297</v>
      </c>
      <c r="Z4047" s="248">
        <v>2557547.5699999998</v>
      </c>
    </row>
    <row r="4048" spans="13:26" ht="14.5" x14ac:dyDescent="0.35">
      <c r="M4048" s="261" t="s">
        <v>36811</v>
      </c>
      <c r="N4048" s="262">
        <v>16240.23</v>
      </c>
      <c r="P4048" s="243" t="s">
        <v>20390</v>
      </c>
      <c r="Q4048" s="244">
        <v>2793.36</v>
      </c>
      <c r="R4048" s="104"/>
      <c r="S4048" s="104"/>
      <c r="T4048" s="104"/>
      <c r="Y4048" s="247" t="s">
        <v>10485</v>
      </c>
      <c r="Z4048" s="248">
        <v>33682.370000000003</v>
      </c>
    </row>
    <row r="4049" spans="13:26" ht="14.5" x14ac:dyDescent="0.35">
      <c r="M4049" s="261" t="s">
        <v>36812</v>
      </c>
      <c r="N4049" s="262">
        <v>24379.599999999999</v>
      </c>
      <c r="P4049" s="243" t="s">
        <v>20391</v>
      </c>
      <c r="Q4049" s="244">
        <v>5416.08</v>
      </c>
      <c r="R4049" s="104"/>
      <c r="S4049" s="104"/>
      <c r="T4049" s="104"/>
      <c r="Y4049" s="247" t="s">
        <v>13016</v>
      </c>
      <c r="Z4049" s="248">
        <v>80428.399999999994</v>
      </c>
    </row>
    <row r="4050" spans="13:26" ht="14.5" x14ac:dyDescent="0.35">
      <c r="M4050" s="261" t="s">
        <v>36813</v>
      </c>
      <c r="N4050" s="262">
        <v>760.96</v>
      </c>
      <c r="P4050" s="243" t="s">
        <v>20392</v>
      </c>
      <c r="Q4050" s="244">
        <v>130.88999999999999</v>
      </c>
      <c r="R4050" s="104"/>
      <c r="S4050" s="104"/>
      <c r="T4050" s="104"/>
      <c r="Y4050" s="247" t="s">
        <v>13345</v>
      </c>
      <c r="Z4050" s="248">
        <v>1627893.83</v>
      </c>
    </row>
    <row r="4051" spans="13:26" ht="14.5" x14ac:dyDescent="0.35">
      <c r="M4051" s="261" t="s">
        <v>36814</v>
      </c>
      <c r="N4051" s="262">
        <v>4787.3</v>
      </c>
      <c r="P4051" s="243" t="s">
        <v>20393</v>
      </c>
      <c r="Q4051" s="244">
        <v>183266.37</v>
      </c>
      <c r="R4051" s="104"/>
      <c r="S4051" s="104"/>
      <c r="T4051" s="104"/>
      <c r="Y4051" s="247" t="s">
        <v>14014</v>
      </c>
      <c r="Z4051" s="248">
        <v>5670</v>
      </c>
    </row>
    <row r="4052" spans="13:26" ht="14.5" x14ac:dyDescent="0.35">
      <c r="M4052" s="261" t="s">
        <v>20423</v>
      </c>
      <c r="N4052" s="262">
        <v>1468632.36</v>
      </c>
      <c r="P4052" s="243" t="s">
        <v>20394</v>
      </c>
      <c r="Q4052" s="244">
        <v>32856.400000000001</v>
      </c>
      <c r="R4052" s="104"/>
      <c r="S4052" s="104"/>
      <c r="T4052" s="104"/>
      <c r="Y4052" s="247" t="s">
        <v>10917</v>
      </c>
      <c r="Z4052" s="248">
        <v>6713334.4299999997</v>
      </c>
    </row>
    <row r="4053" spans="13:26" ht="14.5" x14ac:dyDescent="0.35">
      <c r="M4053" s="261" t="s">
        <v>45145</v>
      </c>
      <c r="N4053" s="262">
        <v>520505.77</v>
      </c>
      <c r="P4053" s="243" t="s">
        <v>20395</v>
      </c>
      <c r="Q4053" s="244">
        <v>65109.66</v>
      </c>
      <c r="R4053" s="104"/>
      <c r="S4053" s="104"/>
      <c r="T4053" s="104"/>
      <c r="Y4053" s="247" t="s">
        <v>7720</v>
      </c>
      <c r="Z4053" s="248">
        <v>79168</v>
      </c>
    </row>
    <row r="4054" spans="13:26" ht="14.5" x14ac:dyDescent="0.35">
      <c r="M4054" s="261" t="s">
        <v>56185</v>
      </c>
      <c r="N4054" s="262">
        <v>110335.05</v>
      </c>
      <c r="P4054" s="243" t="s">
        <v>20396</v>
      </c>
      <c r="Q4054" s="244">
        <v>1980</v>
      </c>
      <c r="R4054" s="104"/>
      <c r="S4054" s="104"/>
      <c r="T4054" s="104"/>
      <c r="Y4054" s="247" t="s">
        <v>7876</v>
      </c>
      <c r="Z4054" s="248">
        <v>3966</v>
      </c>
    </row>
    <row r="4055" spans="13:26" ht="14.5" x14ac:dyDescent="0.35">
      <c r="M4055" s="261" t="s">
        <v>56186</v>
      </c>
      <c r="N4055" s="262">
        <v>8440.6200000000008</v>
      </c>
      <c r="P4055" s="243" t="s">
        <v>20397</v>
      </c>
      <c r="Q4055" s="244">
        <v>48957.63</v>
      </c>
      <c r="R4055" s="104"/>
      <c r="S4055" s="104"/>
      <c r="T4055" s="104"/>
      <c r="Y4055" s="247" t="s">
        <v>8115</v>
      </c>
      <c r="Z4055" s="248">
        <v>2072.98</v>
      </c>
    </row>
    <row r="4056" spans="13:26" ht="14.5" x14ac:dyDescent="0.35">
      <c r="M4056" s="261" t="s">
        <v>56187</v>
      </c>
      <c r="N4056" s="262">
        <v>10737.33</v>
      </c>
      <c r="P4056" s="243" t="s">
        <v>20398</v>
      </c>
      <c r="Q4056" s="244">
        <v>76213.75</v>
      </c>
      <c r="R4056" s="104"/>
      <c r="S4056" s="104"/>
      <c r="T4056" s="104"/>
      <c r="Y4056" s="247" t="s">
        <v>8410</v>
      </c>
      <c r="Z4056" s="248">
        <v>20270</v>
      </c>
    </row>
    <row r="4057" spans="13:26" ht="14.5" x14ac:dyDescent="0.35">
      <c r="M4057" s="261" t="s">
        <v>52057</v>
      </c>
      <c r="N4057" s="262">
        <v>16202.14</v>
      </c>
      <c r="P4057" s="243" t="s">
        <v>20399</v>
      </c>
      <c r="Q4057" s="244">
        <v>71498.83</v>
      </c>
      <c r="R4057" s="104"/>
      <c r="S4057" s="104"/>
      <c r="T4057" s="104"/>
      <c r="Y4057" s="247" t="s">
        <v>8532</v>
      </c>
      <c r="Z4057" s="248">
        <v>90106.55</v>
      </c>
    </row>
    <row r="4058" spans="13:26" ht="14.5" x14ac:dyDescent="0.35">
      <c r="M4058" s="261" t="s">
        <v>56188</v>
      </c>
      <c r="N4058" s="262">
        <v>4870.6400000000003</v>
      </c>
      <c r="P4058" s="243" t="s">
        <v>20400</v>
      </c>
      <c r="Q4058" s="244">
        <v>15105.6</v>
      </c>
      <c r="R4058" s="104"/>
      <c r="S4058" s="104"/>
      <c r="T4058" s="104"/>
      <c r="Y4058" s="247" t="s">
        <v>8809</v>
      </c>
      <c r="Z4058" s="248">
        <v>6095</v>
      </c>
    </row>
    <row r="4059" spans="13:26" ht="14.5" x14ac:dyDescent="0.35">
      <c r="M4059" s="261" t="s">
        <v>52058</v>
      </c>
      <c r="N4059" s="262">
        <v>231467.22</v>
      </c>
      <c r="P4059" s="243" t="s">
        <v>20401</v>
      </c>
      <c r="Q4059" s="244">
        <v>66068.2</v>
      </c>
      <c r="R4059" s="104"/>
      <c r="S4059" s="104"/>
      <c r="T4059" s="104"/>
      <c r="Y4059" s="247" t="s">
        <v>9034</v>
      </c>
      <c r="Z4059" s="248">
        <v>12239</v>
      </c>
    </row>
    <row r="4060" spans="13:26" ht="14.5" x14ac:dyDescent="0.35">
      <c r="M4060" s="261" t="s">
        <v>52059</v>
      </c>
      <c r="N4060" s="262">
        <v>2405.42</v>
      </c>
      <c r="P4060" s="243" t="s">
        <v>20402</v>
      </c>
      <c r="Q4060" s="244">
        <v>78733.899999999994</v>
      </c>
      <c r="R4060" s="104"/>
      <c r="S4060" s="104"/>
      <c r="T4060" s="104"/>
      <c r="Y4060" s="247" t="s">
        <v>9099</v>
      </c>
      <c r="Z4060" s="248">
        <v>11830</v>
      </c>
    </row>
    <row r="4061" spans="13:26" ht="14.5" x14ac:dyDescent="0.35">
      <c r="M4061" s="261" t="s">
        <v>51175</v>
      </c>
      <c r="N4061" s="262">
        <v>26421.56</v>
      </c>
      <c r="P4061" s="243" t="s">
        <v>20403</v>
      </c>
      <c r="Q4061" s="244">
        <v>40512</v>
      </c>
      <c r="R4061" s="104"/>
      <c r="S4061" s="104"/>
      <c r="T4061" s="104"/>
      <c r="Y4061" s="247" t="s">
        <v>9473</v>
      </c>
      <c r="Z4061" s="248">
        <v>42269</v>
      </c>
    </row>
    <row r="4062" spans="13:26" ht="14.5" x14ac:dyDescent="0.35">
      <c r="M4062" s="261" t="s">
        <v>43024</v>
      </c>
      <c r="N4062" s="262">
        <v>47999.41</v>
      </c>
      <c r="P4062" s="243" t="s">
        <v>20404</v>
      </c>
      <c r="Q4062" s="244">
        <v>4889.8999999999996</v>
      </c>
      <c r="R4062" s="104"/>
      <c r="S4062" s="104"/>
      <c r="T4062" s="104"/>
      <c r="Y4062" s="247" t="s">
        <v>9700</v>
      </c>
      <c r="Z4062" s="248">
        <v>21356.81</v>
      </c>
    </row>
    <row r="4063" spans="13:26" ht="14.5" x14ac:dyDescent="0.35">
      <c r="M4063" s="261" t="s">
        <v>47762</v>
      </c>
      <c r="N4063" s="262">
        <v>1715</v>
      </c>
      <c r="P4063" s="243" t="s">
        <v>20405</v>
      </c>
      <c r="Q4063" s="244">
        <v>200000</v>
      </c>
      <c r="R4063" s="104"/>
      <c r="S4063" s="104"/>
      <c r="T4063" s="104"/>
      <c r="Y4063" s="247" t="s">
        <v>10007</v>
      </c>
      <c r="Z4063" s="248">
        <v>5730</v>
      </c>
    </row>
    <row r="4064" spans="13:26" ht="14.5" x14ac:dyDescent="0.35">
      <c r="M4064" s="261" t="s">
        <v>36815</v>
      </c>
      <c r="N4064" s="262">
        <v>186967.06</v>
      </c>
      <c r="P4064" s="243" t="s">
        <v>20406</v>
      </c>
      <c r="Q4064" s="244">
        <v>9656.35</v>
      </c>
      <c r="R4064" s="104"/>
      <c r="S4064" s="104"/>
      <c r="T4064" s="104"/>
      <c r="Y4064" s="247" t="s">
        <v>10061</v>
      </c>
      <c r="Z4064" s="248">
        <v>5849</v>
      </c>
    </row>
    <row r="4065" spans="13:26" ht="14.5" x14ac:dyDescent="0.35">
      <c r="M4065" s="261" t="s">
        <v>47763</v>
      </c>
      <c r="N4065" s="262">
        <v>6048569.0199999996</v>
      </c>
      <c r="P4065" s="243" t="s">
        <v>20407</v>
      </c>
      <c r="Q4065" s="244">
        <v>22826.92</v>
      </c>
      <c r="R4065" s="104"/>
      <c r="S4065" s="104"/>
      <c r="T4065" s="104"/>
      <c r="Y4065" s="247" t="s">
        <v>10298</v>
      </c>
      <c r="Z4065" s="248">
        <v>396500</v>
      </c>
    </row>
    <row r="4066" spans="13:26" ht="14.5" x14ac:dyDescent="0.35">
      <c r="M4066" s="261" t="s">
        <v>43025</v>
      </c>
      <c r="N4066" s="262">
        <v>66223.06</v>
      </c>
      <c r="P4066" s="243" t="s">
        <v>20408</v>
      </c>
      <c r="Q4066" s="244">
        <v>411942.24</v>
      </c>
      <c r="R4066" s="104"/>
      <c r="S4066" s="104"/>
      <c r="T4066" s="104"/>
      <c r="Y4066" s="247" t="s">
        <v>10918</v>
      </c>
      <c r="Z4066" s="248">
        <v>697452.34</v>
      </c>
    </row>
    <row r="4067" spans="13:26" ht="14.5" x14ac:dyDescent="0.35">
      <c r="M4067" s="261" t="s">
        <v>45146</v>
      </c>
      <c r="N4067" s="262">
        <v>91700</v>
      </c>
      <c r="P4067" s="243" t="s">
        <v>20409</v>
      </c>
      <c r="Q4067" s="244">
        <v>9875.35</v>
      </c>
      <c r="R4067" s="104"/>
      <c r="S4067" s="104"/>
      <c r="T4067" s="104"/>
      <c r="Y4067" s="247" t="s">
        <v>7721</v>
      </c>
      <c r="Z4067" s="248">
        <v>10537</v>
      </c>
    </row>
    <row r="4068" spans="13:26" ht="14.5" x14ac:dyDescent="0.35">
      <c r="M4068" s="261" t="s">
        <v>36816</v>
      </c>
      <c r="N4068" s="262">
        <v>491351.44</v>
      </c>
      <c r="P4068" s="243" t="s">
        <v>20410</v>
      </c>
      <c r="Q4068" s="244">
        <v>6375</v>
      </c>
      <c r="R4068" s="104"/>
      <c r="S4068" s="104"/>
      <c r="T4068" s="104"/>
      <c r="Y4068" s="247" t="s">
        <v>8116</v>
      </c>
      <c r="Z4068" s="248">
        <v>1743</v>
      </c>
    </row>
    <row r="4069" spans="13:26" ht="14.5" x14ac:dyDescent="0.35">
      <c r="M4069" s="261" t="s">
        <v>36817</v>
      </c>
      <c r="N4069" s="262">
        <v>91117.21</v>
      </c>
      <c r="P4069" s="243" t="s">
        <v>20411</v>
      </c>
      <c r="Q4069" s="244">
        <v>1235.3900000000001</v>
      </c>
      <c r="R4069" s="104"/>
      <c r="S4069" s="104"/>
      <c r="T4069" s="104"/>
      <c r="Y4069" s="247" t="s">
        <v>8411</v>
      </c>
      <c r="Z4069" s="248">
        <v>52280.91</v>
      </c>
    </row>
    <row r="4070" spans="13:26" ht="14.5" x14ac:dyDescent="0.35">
      <c r="M4070" s="261" t="s">
        <v>36818</v>
      </c>
      <c r="N4070" s="262">
        <v>27535.360000000001</v>
      </c>
      <c r="P4070" s="243" t="s">
        <v>20412</v>
      </c>
      <c r="Q4070" s="244">
        <v>3523.07</v>
      </c>
      <c r="R4070" s="104"/>
      <c r="S4070" s="104"/>
      <c r="T4070" s="104"/>
      <c r="Y4070" s="247" t="s">
        <v>8810</v>
      </c>
      <c r="Z4070" s="248">
        <v>2904</v>
      </c>
    </row>
    <row r="4071" spans="13:26" ht="14.5" x14ac:dyDescent="0.35">
      <c r="M4071" s="261" t="s">
        <v>56189</v>
      </c>
      <c r="N4071" s="262">
        <v>679868.84</v>
      </c>
      <c r="P4071" s="243" t="s">
        <v>20413</v>
      </c>
      <c r="Q4071" s="244">
        <v>232.5</v>
      </c>
      <c r="R4071" s="104"/>
      <c r="S4071" s="104"/>
      <c r="T4071" s="104"/>
      <c r="Y4071" s="247" t="s">
        <v>9035</v>
      </c>
      <c r="Z4071" s="248">
        <v>1824</v>
      </c>
    </row>
    <row r="4072" spans="13:26" ht="14.5" x14ac:dyDescent="0.35">
      <c r="M4072" s="261" t="s">
        <v>52060</v>
      </c>
      <c r="N4072" s="262">
        <v>198639.19</v>
      </c>
      <c r="P4072" s="243" t="s">
        <v>20414</v>
      </c>
      <c r="Q4072" s="244">
        <v>29711.99</v>
      </c>
      <c r="R4072" s="104"/>
      <c r="S4072" s="104"/>
      <c r="T4072" s="104"/>
      <c r="Y4072" s="247" t="s">
        <v>9474</v>
      </c>
      <c r="Z4072" s="248">
        <v>41976</v>
      </c>
    </row>
    <row r="4073" spans="13:26" ht="14.5" x14ac:dyDescent="0.35">
      <c r="M4073" s="261" t="s">
        <v>36819</v>
      </c>
      <c r="N4073" s="262">
        <v>215986.8</v>
      </c>
      <c r="P4073" s="243" t="s">
        <v>20415</v>
      </c>
      <c r="Q4073" s="244">
        <v>87539.67</v>
      </c>
      <c r="R4073" s="104"/>
      <c r="S4073" s="104"/>
      <c r="T4073" s="104"/>
      <c r="Y4073" s="247" t="s">
        <v>10008</v>
      </c>
      <c r="Z4073" s="248">
        <v>6164.8</v>
      </c>
    </row>
    <row r="4074" spans="13:26" ht="14.5" x14ac:dyDescent="0.35">
      <c r="M4074" s="261" t="s">
        <v>56190</v>
      </c>
      <c r="N4074" s="262">
        <v>1131.6400000000001</v>
      </c>
      <c r="P4074" s="243" t="s">
        <v>20416</v>
      </c>
      <c r="Q4074" s="244">
        <v>34546.370000000003</v>
      </c>
      <c r="R4074" s="104"/>
      <c r="S4074" s="104"/>
      <c r="T4074" s="104"/>
      <c r="Y4074" s="247" t="s">
        <v>10299</v>
      </c>
      <c r="Z4074" s="248">
        <v>19950.669999999998</v>
      </c>
    </row>
    <row r="4075" spans="13:26" ht="14.5" x14ac:dyDescent="0.35">
      <c r="M4075" s="261" t="s">
        <v>56191</v>
      </c>
      <c r="N4075" s="262">
        <v>86.58</v>
      </c>
      <c r="P4075" s="243" t="s">
        <v>20417</v>
      </c>
      <c r="Q4075" s="244">
        <v>370590.92</v>
      </c>
      <c r="R4075" s="104"/>
      <c r="S4075" s="104"/>
      <c r="T4075" s="104"/>
      <c r="Y4075" s="247" t="s">
        <v>12063</v>
      </c>
      <c r="Z4075" s="248">
        <v>8654.7800000000007</v>
      </c>
    </row>
    <row r="4076" spans="13:26" ht="14.5" x14ac:dyDescent="0.35">
      <c r="M4076" s="261" t="s">
        <v>52061</v>
      </c>
      <c r="N4076" s="262">
        <v>92.78</v>
      </c>
      <c r="P4076" s="243" t="s">
        <v>20418</v>
      </c>
      <c r="Q4076" s="244">
        <v>7198.96</v>
      </c>
      <c r="R4076" s="104"/>
      <c r="S4076" s="104"/>
      <c r="T4076" s="104"/>
      <c r="Y4076" s="247" t="s">
        <v>13347</v>
      </c>
      <c r="Z4076" s="248">
        <v>91601.2</v>
      </c>
    </row>
    <row r="4077" spans="13:26" ht="14.5" x14ac:dyDescent="0.35">
      <c r="M4077" s="261" t="s">
        <v>56192</v>
      </c>
      <c r="N4077" s="262">
        <v>141.72999999999999</v>
      </c>
      <c r="P4077" s="243" t="s">
        <v>20419</v>
      </c>
      <c r="Q4077" s="244">
        <v>393446.17</v>
      </c>
      <c r="R4077" s="104"/>
      <c r="S4077" s="104"/>
      <c r="T4077" s="104"/>
      <c r="Y4077" s="247" t="s">
        <v>10919</v>
      </c>
      <c r="Z4077" s="248">
        <v>237636.36</v>
      </c>
    </row>
    <row r="4078" spans="13:26" ht="14.5" x14ac:dyDescent="0.35">
      <c r="M4078" s="261" t="s">
        <v>51176</v>
      </c>
      <c r="N4078" s="262">
        <v>1357.7</v>
      </c>
      <c r="P4078" s="243" t="s">
        <v>20420</v>
      </c>
      <c r="Q4078" s="244">
        <v>1525514.79</v>
      </c>
      <c r="R4078" s="104"/>
      <c r="S4078" s="104"/>
      <c r="T4078" s="104"/>
      <c r="Y4078" s="247" t="s">
        <v>7722</v>
      </c>
      <c r="Z4078" s="248">
        <v>110382.1</v>
      </c>
    </row>
    <row r="4079" spans="13:26" ht="14.5" x14ac:dyDescent="0.35">
      <c r="M4079" s="261" t="s">
        <v>52062</v>
      </c>
      <c r="N4079" s="262">
        <v>127169.83</v>
      </c>
      <c r="P4079" s="243" t="s">
        <v>20421</v>
      </c>
      <c r="Q4079" s="244">
        <v>7929.21</v>
      </c>
      <c r="R4079" s="104"/>
      <c r="S4079" s="104"/>
      <c r="T4079" s="104"/>
      <c r="Y4079" s="247" t="s">
        <v>7877</v>
      </c>
      <c r="Z4079" s="248">
        <v>9095</v>
      </c>
    </row>
    <row r="4080" spans="13:26" ht="14.5" x14ac:dyDescent="0.35">
      <c r="M4080" s="261" t="s">
        <v>56193</v>
      </c>
      <c r="N4080" s="262">
        <v>12624.47</v>
      </c>
      <c r="P4080" s="243" t="s">
        <v>20422</v>
      </c>
      <c r="Q4080" s="244">
        <v>237140.84</v>
      </c>
      <c r="R4080" s="104"/>
      <c r="S4080" s="104"/>
      <c r="T4080" s="104"/>
      <c r="Y4080" s="247" t="s">
        <v>8117</v>
      </c>
      <c r="Z4080" s="248">
        <v>2546.9499999999998</v>
      </c>
    </row>
    <row r="4081" spans="13:26" ht="14.5" x14ac:dyDescent="0.35">
      <c r="M4081" s="261" t="s">
        <v>52063</v>
      </c>
      <c r="N4081" s="262">
        <v>72262.5</v>
      </c>
      <c r="P4081" s="243" t="s">
        <v>20423</v>
      </c>
      <c r="Q4081" s="244">
        <v>668482.5</v>
      </c>
      <c r="R4081" s="104"/>
      <c r="S4081" s="104"/>
      <c r="T4081" s="104"/>
      <c r="Y4081" s="247" t="s">
        <v>8412</v>
      </c>
      <c r="Z4081" s="248">
        <v>100188</v>
      </c>
    </row>
    <row r="4082" spans="13:26" ht="14.5" x14ac:dyDescent="0.35">
      <c r="M4082" s="261" t="s">
        <v>52064</v>
      </c>
      <c r="N4082" s="262">
        <v>69313.25</v>
      </c>
      <c r="P4082" s="243" t="s">
        <v>20424</v>
      </c>
      <c r="Q4082" s="244">
        <v>39340</v>
      </c>
      <c r="R4082" s="104"/>
      <c r="S4082" s="104"/>
      <c r="T4082" s="104"/>
      <c r="Y4082" s="247" t="s">
        <v>8533</v>
      </c>
      <c r="Z4082" s="248">
        <v>133977.97</v>
      </c>
    </row>
    <row r="4083" spans="13:26" ht="14.5" x14ac:dyDescent="0.35">
      <c r="M4083" s="261" t="s">
        <v>56194</v>
      </c>
      <c r="N4083" s="262">
        <v>541.41</v>
      </c>
      <c r="P4083" s="243" t="s">
        <v>20425</v>
      </c>
      <c r="Q4083" s="244">
        <v>17010.330000000002</v>
      </c>
      <c r="R4083" s="104"/>
      <c r="S4083" s="104"/>
      <c r="T4083" s="104"/>
      <c r="Y4083" s="247" t="s">
        <v>8811</v>
      </c>
      <c r="Z4083" s="248">
        <v>16685</v>
      </c>
    </row>
    <row r="4084" spans="13:26" ht="14.5" x14ac:dyDescent="0.35">
      <c r="M4084" s="261" t="s">
        <v>52065</v>
      </c>
      <c r="N4084" s="262">
        <v>257168.24</v>
      </c>
      <c r="P4084" s="243" t="s">
        <v>20426</v>
      </c>
      <c r="Q4084" s="244">
        <v>29686.7</v>
      </c>
      <c r="R4084" s="104"/>
      <c r="S4084" s="104"/>
      <c r="T4084" s="104"/>
      <c r="Y4084" s="247" t="s">
        <v>9036</v>
      </c>
      <c r="Z4084" s="248">
        <v>504.31</v>
      </c>
    </row>
    <row r="4085" spans="13:26" ht="14.5" x14ac:dyDescent="0.35">
      <c r="M4085" s="261" t="s">
        <v>52066</v>
      </c>
      <c r="N4085" s="262">
        <v>39184.54</v>
      </c>
      <c r="P4085" s="243" t="s">
        <v>20427</v>
      </c>
      <c r="Q4085" s="244">
        <v>8011.92</v>
      </c>
      <c r="R4085" s="104"/>
      <c r="S4085" s="104"/>
      <c r="T4085" s="104"/>
      <c r="Y4085" s="247" t="s">
        <v>9318</v>
      </c>
      <c r="Z4085" s="248">
        <v>128749.17</v>
      </c>
    </row>
    <row r="4086" spans="13:26" ht="14.5" x14ac:dyDescent="0.35">
      <c r="M4086" s="261" t="s">
        <v>56195</v>
      </c>
      <c r="N4086" s="262">
        <v>200</v>
      </c>
      <c r="P4086" s="243" t="s">
        <v>20428</v>
      </c>
      <c r="Q4086" s="244">
        <v>279.58</v>
      </c>
      <c r="R4086" s="104"/>
      <c r="S4086" s="104"/>
      <c r="T4086" s="104"/>
      <c r="Y4086" s="247" t="s">
        <v>9475</v>
      </c>
      <c r="Z4086" s="248">
        <v>447953</v>
      </c>
    </row>
    <row r="4087" spans="13:26" ht="14.5" x14ac:dyDescent="0.35">
      <c r="M4087" s="261" t="s">
        <v>52067</v>
      </c>
      <c r="N4087" s="262">
        <v>9342.2199999999993</v>
      </c>
      <c r="P4087" s="243" t="s">
        <v>20429</v>
      </c>
      <c r="Q4087" s="244">
        <v>5481.72</v>
      </c>
      <c r="R4087" s="104"/>
      <c r="S4087" s="104"/>
      <c r="T4087" s="104"/>
      <c r="Y4087" s="247" t="s">
        <v>9701</v>
      </c>
      <c r="Z4087" s="248">
        <v>7757.41</v>
      </c>
    </row>
    <row r="4088" spans="13:26" ht="14.5" x14ac:dyDescent="0.35">
      <c r="M4088" s="261" t="s">
        <v>52068</v>
      </c>
      <c r="N4088" s="262">
        <v>38267.699999999997</v>
      </c>
      <c r="P4088" s="243" t="s">
        <v>20430</v>
      </c>
      <c r="Q4088" s="244">
        <v>6375</v>
      </c>
      <c r="R4088" s="104"/>
      <c r="S4088" s="104"/>
      <c r="T4088" s="104"/>
      <c r="Y4088" s="247" t="s">
        <v>10009</v>
      </c>
      <c r="Z4088" s="248">
        <v>25749</v>
      </c>
    </row>
    <row r="4089" spans="13:26" ht="14.5" x14ac:dyDescent="0.35">
      <c r="M4089" s="261" t="s">
        <v>52069</v>
      </c>
      <c r="N4089" s="262">
        <v>60759.72</v>
      </c>
      <c r="P4089" s="243" t="s">
        <v>20431</v>
      </c>
      <c r="Q4089" s="244">
        <v>78733.899999999994</v>
      </c>
      <c r="R4089" s="104"/>
      <c r="S4089" s="104"/>
      <c r="T4089" s="104"/>
      <c r="Y4089" s="247" t="s">
        <v>10300</v>
      </c>
      <c r="Z4089" s="248">
        <v>914149.15</v>
      </c>
    </row>
    <row r="4090" spans="13:26" ht="14.5" x14ac:dyDescent="0.35">
      <c r="M4090" s="261" t="s">
        <v>52070</v>
      </c>
      <c r="N4090" s="262">
        <v>1492.65</v>
      </c>
      <c r="P4090" s="243" t="s">
        <v>20432</v>
      </c>
      <c r="Q4090" s="244">
        <v>192.56</v>
      </c>
      <c r="R4090" s="104"/>
      <c r="S4090" s="104"/>
      <c r="T4090" s="104"/>
      <c r="Y4090" s="247" t="s">
        <v>12539</v>
      </c>
      <c r="Z4090" s="248">
        <v>16437.75</v>
      </c>
    </row>
    <row r="4091" spans="13:26" ht="14.5" x14ac:dyDescent="0.35">
      <c r="M4091" s="261" t="s">
        <v>47764</v>
      </c>
      <c r="N4091" s="262">
        <v>1191949.4099999999</v>
      </c>
      <c r="P4091" s="243" t="s">
        <v>15314</v>
      </c>
      <c r="Q4091" s="244">
        <v>5459.77</v>
      </c>
      <c r="R4091" s="104"/>
      <c r="S4091" s="104"/>
      <c r="T4091" s="104"/>
      <c r="Y4091" s="247" t="s">
        <v>13019</v>
      </c>
      <c r="Z4091" s="248">
        <v>44011.85</v>
      </c>
    </row>
    <row r="4092" spans="13:26" ht="14.5" x14ac:dyDescent="0.35">
      <c r="M4092" s="261" t="s">
        <v>47765</v>
      </c>
      <c r="N4092" s="262">
        <v>89724.59</v>
      </c>
      <c r="P4092" s="243" t="s">
        <v>15315</v>
      </c>
      <c r="Q4092" s="244">
        <v>6293.56</v>
      </c>
      <c r="R4092" s="104"/>
      <c r="S4092" s="104"/>
      <c r="T4092" s="104"/>
      <c r="Y4092" s="247" t="s">
        <v>13348</v>
      </c>
      <c r="Z4092" s="248">
        <v>681696.8</v>
      </c>
    </row>
    <row r="4093" spans="13:26" ht="14.5" x14ac:dyDescent="0.35">
      <c r="M4093" s="261" t="s">
        <v>20464</v>
      </c>
      <c r="N4093" s="262">
        <v>352.49</v>
      </c>
      <c r="P4093" s="243" t="s">
        <v>20433</v>
      </c>
      <c r="Q4093" s="244">
        <v>6642.11</v>
      </c>
      <c r="R4093" s="104"/>
      <c r="S4093" s="104"/>
      <c r="T4093" s="104"/>
      <c r="Y4093" s="247" t="s">
        <v>10920</v>
      </c>
      <c r="Z4093" s="248">
        <v>2639883.46</v>
      </c>
    </row>
    <row r="4094" spans="13:26" ht="14.5" x14ac:dyDescent="0.35">
      <c r="M4094" s="261" t="s">
        <v>20467</v>
      </c>
      <c r="N4094" s="262">
        <v>10893</v>
      </c>
      <c r="P4094" s="243" t="s">
        <v>20434</v>
      </c>
      <c r="Q4094" s="244">
        <v>19242.75</v>
      </c>
      <c r="R4094" s="104"/>
      <c r="S4094" s="104"/>
      <c r="T4094" s="104"/>
      <c r="Y4094" s="247" t="s">
        <v>7723</v>
      </c>
      <c r="Z4094" s="248">
        <v>89077</v>
      </c>
    </row>
    <row r="4095" spans="13:26" ht="14.5" x14ac:dyDescent="0.35">
      <c r="M4095" s="261" t="s">
        <v>20469</v>
      </c>
      <c r="N4095" s="262">
        <v>3714.02</v>
      </c>
      <c r="P4095" s="243" t="s">
        <v>20435</v>
      </c>
      <c r="Q4095" s="244">
        <v>254</v>
      </c>
      <c r="R4095" s="104"/>
      <c r="S4095" s="104"/>
      <c r="T4095" s="104"/>
      <c r="Y4095" s="247" t="s">
        <v>7878</v>
      </c>
      <c r="Z4095" s="248">
        <v>13503</v>
      </c>
    </row>
    <row r="4096" spans="13:26" ht="14.5" x14ac:dyDescent="0.35">
      <c r="M4096" s="261" t="s">
        <v>45147</v>
      </c>
      <c r="N4096" s="262">
        <v>3384.22</v>
      </c>
      <c r="P4096" s="243" t="s">
        <v>15316</v>
      </c>
      <c r="Q4096" s="244">
        <v>6906.25</v>
      </c>
      <c r="R4096" s="104"/>
      <c r="S4096" s="104"/>
      <c r="T4096" s="104"/>
      <c r="Y4096" s="247" t="s">
        <v>8118</v>
      </c>
      <c r="Z4096" s="248">
        <v>4106</v>
      </c>
    </row>
    <row r="4097" spans="13:26" ht="14.5" x14ac:dyDescent="0.35">
      <c r="M4097" s="261" t="s">
        <v>20472</v>
      </c>
      <c r="N4097" s="262">
        <v>251.66</v>
      </c>
      <c r="P4097" s="243" t="s">
        <v>20436</v>
      </c>
      <c r="Q4097" s="244">
        <v>22347.35</v>
      </c>
      <c r="R4097" s="104"/>
      <c r="S4097" s="104"/>
      <c r="T4097" s="104"/>
      <c r="Y4097" s="247" t="s">
        <v>8413</v>
      </c>
      <c r="Z4097" s="248">
        <v>45294</v>
      </c>
    </row>
    <row r="4098" spans="13:26" ht="14.5" x14ac:dyDescent="0.35">
      <c r="M4098" s="261" t="s">
        <v>20473</v>
      </c>
      <c r="N4098" s="262">
        <v>733.7</v>
      </c>
      <c r="P4098" s="243" t="s">
        <v>20437</v>
      </c>
      <c r="Q4098" s="244">
        <v>52776.66</v>
      </c>
      <c r="R4098" s="104"/>
      <c r="S4098" s="104"/>
      <c r="T4098" s="104"/>
      <c r="Y4098" s="247" t="s">
        <v>8534</v>
      </c>
      <c r="Z4098" s="248">
        <v>33152</v>
      </c>
    </row>
    <row r="4099" spans="13:26" ht="14.5" x14ac:dyDescent="0.35">
      <c r="M4099" s="261" t="s">
        <v>45148</v>
      </c>
      <c r="N4099" s="262">
        <v>647.86</v>
      </c>
      <c r="P4099" s="243" t="s">
        <v>20438</v>
      </c>
      <c r="Q4099" s="244">
        <v>358599.56</v>
      </c>
      <c r="R4099" s="104"/>
      <c r="S4099" s="104"/>
      <c r="T4099" s="104"/>
      <c r="Y4099" s="247" t="s">
        <v>9037</v>
      </c>
      <c r="Z4099" s="248">
        <v>20424</v>
      </c>
    </row>
    <row r="4100" spans="13:26" ht="14.5" x14ac:dyDescent="0.35">
      <c r="M4100" s="261" t="s">
        <v>20479</v>
      </c>
      <c r="N4100" s="262">
        <v>1120</v>
      </c>
      <c r="P4100" s="243" t="s">
        <v>20439</v>
      </c>
      <c r="Q4100" s="244">
        <v>76213.75</v>
      </c>
      <c r="R4100" s="104"/>
      <c r="S4100" s="104"/>
      <c r="T4100" s="104"/>
      <c r="Y4100" s="247" t="s">
        <v>9319</v>
      </c>
      <c r="Z4100" s="248">
        <v>62138</v>
      </c>
    </row>
    <row r="4101" spans="13:26" ht="14.5" x14ac:dyDescent="0.35">
      <c r="M4101" s="261" t="s">
        <v>45149</v>
      </c>
      <c r="N4101" s="262">
        <v>613000</v>
      </c>
      <c r="P4101" s="243" t="s">
        <v>20440</v>
      </c>
      <c r="Q4101" s="244">
        <v>71498.83</v>
      </c>
      <c r="R4101" s="104"/>
      <c r="S4101" s="104"/>
      <c r="T4101" s="104"/>
      <c r="Y4101" s="247" t="s">
        <v>9702</v>
      </c>
      <c r="Z4101" s="248">
        <v>5036</v>
      </c>
    </row>
    <row r="4102" spans="13:26" ht="14.5" x14ac:dyDescent="0.35">
      <c r="M4102" s="261" t="s">
        <v>45150</v>
      </c>
      <c r="N4102" s="262">
        <v>46894.59</v>
      </c>
      <c r="P4102" s="243" t="s">
        <v>20441</v>
      </c>
      <c r="Q4102" s="244">
        <v>15105.6</v>
      </c>
      <c r="R4102" s="104"/>
      <c r="S4102" s="104"/>
      <c r="T4102" s="104"/>
      <c r="Y4102" s="247" t="s">
        <v>10010</v>
      </c>
      <c r="Z4102" s="248">
        <v>64032</v>
      </c>
    </row>
    <row r="4103" spans="13:26" ht="14.5" x14ac:dyDescent="0.35">
      <c r="M4103" s="261" t="s">
        <v>47766</v>
      </c>
      <c r="N4103" s="262">
        <v>13973.07</v>
      </c>
      <c r="P4103" s="243" t="s">
        <v>20442</v>
      </c>
      <c r="Q4103" s="244">
        <v>87539.67</v>
      </c>
      <c r="R4103" s="104"/>
      <c r="S4103" s="104"/>
      <c r="T4103" s="104"/>
      <c r="Y4103" s="247" t="s">
        <v>10301</v>
      </c>
      <c r="Z4103" s="248">
        <v>551448</v>
      </c>
    </row>
    <row r="4104" spans="13:26" ht="14.5" x14ac:dyDescent="0.35">
      <c r="M4104" s="261" t="s">
        <v>20481</v>
      </c>
      <c r="N4104" s="262">
        <v>173845</v>
      </c>
      <c r="P4104" s="243" t="s">
        <v>20443</v>
      </c>
      <c r="Q4104" s="244">
        <v>34546.370000000003</v>
      </c>
      <c r="R4104" s="104"/>
      <c r="S4104" s="104"/>
      <c r="T4104" s="104"/>
      <c r="Y4104" s="247" t="s">
        <v>12262</v>
      </c>
      <c r="Z4104" s="248">
        <v>15163</v>
      </c>
    </row>
    <row r="4105" spans="13:26" ht="14.5" x14ac:dyDescent="0.35">
      <c r="M4105" s="261" t="s">
        <v>20482</v>
      </c>
      <c r="N4105" s="262">
        <v>12863.68</v>
      </c>
      <c r="P4105" s="243" t="s">
        <v>20444</v>
      </c>
      <c r="Q4105" s="244">
        <v>1050508.83</v>
      </c>
      <c r="R4105" s="104"/>
      <c r="S4105" s="104"/>
      <c r="T4105" s="104"/>
      <c r="Y4105" s="247" t="s">
        <v>12766</v>
      </c>
      <c r="Z4105" s="248">
        <v>15375</v>
      </c>
    </row>
    <row r="4106" spans="13:26" ht="14.5" x14ac:dyDescent="0.35">
      <c r="M4106" s="261" t="s">
        <v>52071</v>
      </c>
      <c r="N4106" s="262">
        <v>2976.33</v>
      </c>
      <c r="P4106" s="243" t="s">
        <v>20445</v>
      </c>
      <c r="Q4106" s="244">
        <v>7198.96</v>
      </c>
      <c r="R4106" s="104"/>
      <c r="S4106" s="104"/>
      <c r="T4106" s="104"/>
      <c r="Y4106" s="247" t="s">
        <v>10601</v>
      </c>
      <c r="Z4106" s="248">
        <v>28192.48</v>
      </c>
    </row>
    <row r="4107" spans="13:26" ht="14.5" x14ac:dyDescent="0.35">
      <c r="M4107" s="261" t="s">
        <v>20487</v>
      </c>
      <c r="N4107" s="262">
        <v>15462.81</v>
      </c>
      <c r="P4107" s="243" t="s">
        <v>20446</v>
      </c>
      <c r="Q4107" s="244">
        <v>661002.91</v>
      </c>
      <c r="R4107" s="104"/>
      <c r="S4107" s="104"/>
      <c r="T4107" s="104"/>
      <c r="Y4107" s="247" t="s">
        <v>13349</v>
      </c>
      <c r="Z4107" s="248">
        <v>233236.6</v>
      </c>
    </row>
    <row r="4108" spans="13:26" ht="14.5" x14ac:dyDescent="0.35">
      <c r="M4108" s="261" t="s">
        <v>20488</v>
      </c>
      <c r="N4108" s="262">
        <v>4678.03</v>
      </c>
      <c r="P4108" s="243" t="s">
        <v>20447</v>
      </c>
      <c r="Q4108" s="244">
        <v>2793.36</v>
      </c>
      <c r="R4108" s="104"/>
      <c r="S4108" s="104"/>
      <c r="T4108" s="104"/>
      <c r="Y4108" s="247" t="s">
        <v>10921</v>
      </c>
      <c r="Z4108" s="248">
        <v>1180177.08</v>
      </c>
    </row>
    <row r="4109" spans="13:26" ht="14.5" x14ac:dyDescent="0.35">
      <c r="M4109" s="261" t="s">
        <v>20489</v>
      </c>
      <c r="N4109" s="262">
        <v>2567.7199999999998</v>
      </c>
      <c r="P4109" s="243" t="s">
        <v>20448</v>
      </c>
      <c r="Q4109" s="244">
        <v>5416.08</v>
      </c>
      <c r="R4109" s="104"/>
      <c r="S4109" s="104"/>
      <c r="T4109" s="104"/>
      <c r="Y4109" s="247" t="s">
        <v>9320</v>
      </c>
      <c r="Z4109" s="248">
        <v>108340.53</v>
      </c>
    </row>
    <row r="4110" spans="13:26" ht="14.5" x14ac:dyDescent="0.35">
      <c r="M4110" s="261" t="s">
        <v>20490</v>
      </c>
      <c r="N4110" s="262">
        <v>2250</v>
      </c>
      <c r="P4110" s="243" t="s">
        <v>20449</v>
      </c>
      <c r="Q4110" s="244">
        <v>130.88999999999999</v>
      </c>
      <c r="R4110" s="104"/>
      <c r="S4110" s="104"/>
      <c r="T4110" s="104"/>
      <c r="Y4110" s="247" t="s">
        <v>10922</v>
      </c>
      <c r="Z4110" s="248">
        <v>108340.53</v>
      </c>
    </row>
    <row r="4111" spans="13:26" ht="14.5" x14ac:dyDescent="0.35">
      <c r="M4111" s="261" t="s">
        <v>20493</v>
      </c>
      <c r="N4111" s="262">
        <v>8001.73</v>
      </c>
      <c r="P4111" s="243" t="s">
        <v>20450</v>
      </c>
      <c r="Q4111" s="244">
        <v>183266.37</v>
      </c>
      <c r="R4111" s="104"/>
      <c r="S4111" s="104"/>
      <c r="T4111" s="104"/>
      <c r="Y4111" s="247" t="s">
        <v>9321</v>
      </c>
      <c r="Z4111" s="248">
        <v>202500</v>
      </c>
    </row>
    <row r="4112" spans="13:26" ht="14.5" x14ac:dyDescent="0.35">
      <c r="M4112" s="261" t="s">
        <v>20494</v>
      </c>
      <c r="N4112" s="262">
        <v>2144.08</v>
      </c>
      <c r="P4112" s="243" t="s">
        <v>20451</v>
      </c>
      <c r="Q4112" s="244">
        <v>4889.8999999999996</v>
      </c>
      <c r="R4112" s="104"/>
      <c r="S4112" s="104"/>
      <c r="T4112" s="104"/>
      <c r="Y4112" s="247" t="s">
        <v>10923</v>
      </c>
      <c r="Z4112" s="248">
        <v>202500</v>
      </c>
    </row>
    <row r="4113" spans="13:26" ht="14.5" x14ac:dyDescent="0.35">
      <c r="M4113" s="261" t="s">
        <v>50091</v>
      </c>
      <c r="N4113" s="262">
        <v>-9176.6299999999992</v>
      </c>
      <c r="P4113" s="243" t="s">
        <v>20452</v>
      </c>
      <c r="Q4113" s="244">
        <v>4078314.53</v>
      </c>
      <c r="R4113" s="104"/>
      <c r="S4113" s="104"/>
      <c r="T4113" s="104"/>
      <c r="Y4113" s="247" t="s">
        <v>9322</v>
      </c>
      <c r="Z4113" s="248">
        <v>172865.98</v>
      </c>
    </row>
    <row r="4114" spans="13:26" ht="14.5" x14ac:dyDescent="0.35">
      <c r="M4114" s="261" t="s">
        <v>53072</v>
      </c>
      <c r="N4114" s="262">
        <v>8804.4599999999991</v>
      </c>
      <c r="P4114" s="243" t="s">
        <v>20453</v>
      </c>
      <c r="Q4114" s="244">
        <v>7929.21</v>
      </c>
      <c r="R4114" s="104"/>
      <c r="S4114" s="104"/>
      <c r="T4114" s="104"/>
      <c r="Y4114" s="247" t="s">
        <v>10924</v>
      </c>
      <c r="Z4114" s="248">
        <v>172865.98</v>
      </c>
    </row>
    <row r="4115" spans="13:26" ht="14.5" x14ac:dyDescent="0.35">
      <c r="M4115" s="261" t="s">
        <v>20499</v>
      </c>
      <c r="N4115" s="262">
        <v>7500</v>
      </c>
      <c r="P4115" s="243" t="s">
        <v>20454</v>
      </c>
      <c r="Q4115" s="244">
        <v>22826.92</v>
      </c>
      <c r="R4115" s="104"/>
      <c r="S4115" s="104"/>
      <c r="T4115" s="104"/>
      <c r="Y4115" s="247" t="s">
        <v>9323</v>
      </c>
      <c r="Z4115" s="248">
        <v>265565.90999999997</v>
      </c>
    </row>
    <row r="4116" spans="13:26" ht="14.5" x14ac:dyDescent="0.35">
      <c r="M4116" s="261" t="s">
        <v>20500</v>
      </c>
      <c r="N4116" s="262">
        <v>573.76</v>
      </c>
      <c r="P4116" s="243" t="s">
        <v>20455</v>
      </c>
      <c r="Q4116" s="244">
        <v>1350</v>
      </c>
      <c r="R4116" s="104"/>
      <c r="S4116" s="104"/>
      <c r="T4116" s="104"/>
      <c r="Y4116" s="247" t="s">
        <v>10925</v>
      </c>
      <c r="Z4116" s="248">
        <v>265565.90999999997</v>
      </c>
    </row>
    <row r="4117" spans="13:26" ht="14.5" x14ac:dyDescent="0.35">
      <c r="M4117" s="261" t="s">
        <v>20501</v>
      </c>
      <c r="N4117" s="262">
        <v>1626</v>
      </c>
      <c r="P4117" s="243" t="s">
        <v>20456</v>
      </c>
      <c r="Q4117" s="244">
        <v>46000</v>
      </c>
      <c r="R4117" s="104"/>
      <c r="S4117" s="104"/>
      <c r="T4117" s="104"/>
      <c r="Y4117" s="247" t="s">
        <v>9324</v>
      </c>
      <c r="Z4117" s="248">
        <v>112000</v>
      </c>
    </row>
    <row r="4118" spans="13:26" ht="14.5" x14ac:dyDescent="0.35">
      <c r="M4118" s="261" t="s">
        <v>20502</v>
      </c>
      <c r="N4118" s="262">
        <v>4123</v>
      </c>
      <c r="P4118" s="243" t="s">
        <v>20457</v>
      </c>
      <c r="Q4118" s="244">
        <v>3438.69</v>
      </c>
      <c r="R4118" s="104"/>
      <c r="S4118" s="104"/>
      <c r="T4118" s="104"/>
      <c r="Y4118" s="247" t="s">
        <v>10926</v>
      </c>
      <c r="Z4118" s="248">
        <v>112000</v>
      </c>
    </row>
    <row r="4119" spans="13:26" ht="14.5" x14ac:dyDescent="0.35">
      <c r="M4119" s="261" t="s">
        <v>52072</v>
      </c>
      <c r="N4119" s="262">
        <v>354.24</v>
      </c>
      <c r="P4119" s="243" t="s">
        <v>20458</v>
      </c>
      <c r="Q4119" s="244">
        <v>9745.16</v>
      </c>
      <c r="R4119" s="104"/>
      <c r="S4119" s="104"/>
      <c r="T4119" s="104"/>
      <c r="Y4119" s="247" t="s">
        <v>9325</v>
      </c>
      <c r="Z4119" s="248">
        <v>110398.43</v>
      </c>
    </row>
    <row r="4120" spans="13:26" ht="14.5" x14ac:dyDescent="0.35">
      <c r="M4120" s="261" t="s">
        <v>20503</v>
      </c>
      <c r="N4120" s="262">
        <v>17568.75</v>
      </c>
      <c r="P4120" s="243" t="s">
        <v>20459</v>
      </c>
      <c r="Q4120" s="244">
        <v>44100.53</v>
      </c>
      <c r="R4120" s="104"/>
      <c r="S4120" s="104"/>
      <c r="T4120" s="104"/>
      <c r="Y4120" s="247" t="s">
        <v>10927</v>
      </c>
      <c r="Z4120" s="248">
        <v>110398.43</v>
      </c>
    </row>
    <row r="4121" spans="13:26" ht="14.5" x14ac:dyDescent="0.35">
      <c r="M4121" s="261" t="s">
        <v>52073</v>
      </c>
      <c r="N4121" s="262">
        <v>7500</v>
      </c>
      <c r="P4121" s="243" t="s">
        <v>20460</v>
      </c>
      <c r="Q4121" s="244">
        <v>22124.51</v>
      </c>
      <c r="R4121" s="104"/>
      <c r="S4121" s="104"/>
      <c r="T4121" s="104"/>
      <c r="Y4121" s="247" t="s">
        <v>9326</v>
      </c>
      <c r="Z4121" s="248">
        <v>184818.02</v>
      </c>
    </row>
    <row r="4122" spans="13:26" ht="14.5" x14ac:dyDescent="0.35">
      <c r="M4122" s="261" t="s">
        <v>20504</v>
      </c>
      <c r="N4122" s="262">
        <v>1917.78</v>
      </c>
      <c r="P4122" s="243" t="s">
        <v>20461</v>
      </c>
      <c r="Q4122" s="244">
        <v>52873.1</v>
      </c>
      <c r="R4122" s="104"/>
      <c r="S4122" s="104"/>
      <c r="T4122" s="104"/>
      <c r="Y4122" s="247" t="s">
        <v>10928</v>
      </c>
      <c r="Z4122" s="248">
        <v>184818.02</v>
      </c>
    </row>
    <row r="4123" spans="13:26" ht="14.5" x14ac:dyDescent="0.35">
      <c r="M4123" s="261" t="s">
        <v>56196</v>
      </c>
      <c r="N4123" s="262">
        <v>4234.1000000000004</v>
      </c>
      <c r="P4123" s="243" t="s">
        <v>20462</v>
      </c>
      <c r="Q4123" s="244">
        <v>20254</v>
      </c>
      <c r="R4123" s="104"/>
      <c r="S4123" s="104"/>
      <c r="T4123" s="104"/>
      <c r="Y4123" s="247" t="s">
        <v>9327</v>
      </c>
      <c r="Z4123" s="248">
        <v>224836</v>
      </c>
    </row>
    <row r="4124" spans="13:26" ht="14.5" x14ac:dyDescent="0.35">
      <c r="M4124" s="261" t="s">
        <v>47767</v>
      </c>
      <c r="N4124" s="262">
        <v>14436.72</v>
      </c>
      <c r="P4124" s="243" t="s">
        <v>20463</v>
      </c>
      <c r="Q4124" s="244">
        <v>5811.59</v>
      </c>
      <c r="R4124" s="104"/>
      <c r="S4124" s="104"/>
      <c r="T4124" s="104"/>
      <c r="Y4124" s="247" t="s">
        <v>10929</v>
      </c>
      <c r="Z4124" s="248">
        <v>224836</v>
      </c>
    </row>
    <row r="4125" spans="13:26" ht="14.5" x14ac:dyDescent="0.35">
      <c r="M4125" s="261" t="s">
        <v>20506</v>
      </c>
      <c r="N4125" s="262">
        <v>28194.28</v>
      </c>
      <c r="P4125" s="243" t="s">
        <v>20464</v>
      </c>
      <c r="Q4125" s="244">
        <v>71949.740000000005</v>
      </c>
      <c r="R4125" s="104"/>
      <c r="S4125" s="104"/>
      <c r="T4125" s="104"/>
      <c r="Y4125" s="247" t="s">
        <v>9328</v>
      </c>
      <c r="Z4125" s="248">
        <v>153606.85999999999</v>
      </c>
    </row>
    <row r="4126" spans="13:26" ht="14.5" x14ac:dyDescent="0.35">
      <c r="M4126" s="261" t="s">
        <v>36823</v>
      </c>
      <c r="N4126" s="262">
        <v>259890</v>
      </c>
      <c r="P4126" s="243" t="s">
        <v>20465</v>
      </c>
      <c r="Q4126" s="244">
        <v>78583.539999999994</v>
      </c>
      <c r="R4126" s="104"/>
      <c r="S4126" s="104"/>
      <c r="T4126" s="104"/>
      <c r="Y4126" s="247" t="s">
        <v>10930</v>
      </c>
      <c r="Z4126" s="248">
        <v>153606.85999999999</v>
      </c>
    </row>
    <row r="4127" spans="13:26" ht="14.5" x14ac:dyDescent="0.35">
      <c r="M4127" s="261" t="s">
        <v>36824</v>
      </c>
      <c r="N4127" s="262">
        <v>25844.720000000001</v>
      </c>
      <c r="P4127" s="243" t="s">
        <v>20466</v>
      </c>
      <c r="Q4127" s="244">
        <v>9249.52</v>
      </c>
      <c r="R4127" s="104"/>
      <c r="S4127" s="104"/>
      <c r="T4127" s="104"/>
      <c r="Y4127" s="247" t="s">
        <v>9329</v>
      </c>
      <c r="Z4127" s="248">
        <v>295000</v>
      </c>
    </row>
    <row r="4128" spans="13:26" ht="14.5" x14ac:dyDescent="0.35">
      <c r="M4128" s="261" t="s">
        <v>53073</v>
      </c>
      <c r="N4128" s="262">
        <v>14187.95</v>
      </c>
      <c r="P4128" s="243" t="s">
        <v>20467</v>
      </c>
      <c r="Q4128" s="244">
        <v>38271.31</v>
      </c>
      <c r="R4128" s="104"/>
      <c r="S4128" s="104"/>
      <c r="T4128" s="104"/>
      <c r="Y4128" s="247" t="s">
        <v>10931</v>
      </c>
      <c r="Z4128" s="248">
        <v>295000</v>
      </c>
    </row>
    <row r="4129" spans="13:26" ht="14.5" x14ac:dyDescent="0.35">
      <c r="M4129" s="261" t="s">
        <v>43026</v>
      </c>
      <c r="N4129" s="262">
        <v>5670</v>
      </c>
      <c r="P4129" s="243" t="s">
        <v>20468</v>
      </c>
      <c r="Q4129" s="244">
        <v>1496</v>
      </c>
      <c r="R4129" s="104"/>
      <c r="S4129" s="104"/>
      <c r="T4129" s="104"/>
      <c r="Y4129" s="247" t="s">
        <v>9330</v>
      </c>
      <c r="Z4129" s="248">
        <v>229076.3</v>
      </c>
    </row>
    <row r="4130" spans="13:26" ht="14.5" x14ac:dyDescent="0.35">
      <c r="M4130" s="261" t="s">
        <v>38124</v>
      </c>
      <c r="N4130" s="262">
        <v>23700</v>
      </c>
      <c r="P4130" s="243" t="s">
        <v>20469</v>
      </c>
      <c r="Q4130" s="244">
        <v>23947.3</v>
      </c>
      <c r="R4130" s="104"/>
      <c r="S4130" s="104"/>
      <c r="T4130" s="104"/>
      <c r="Y4130" s="247" t="s">
        <v>10932</v>
      </c>
      <c r="Z4130" s="248">
        <v>229076.3</v>
      </c>
    </row>
    <row r="4131" spans="13:26" ht="14.5" x14ac:dyDescent="0.35">
      <c r="M4131" s="261" t="s">
        <v>36825</v>
      </c>
      <c r="N4131" s="262">
        <v>2000</v>
      </c>
      <c r="P4131" s="243" t="s">
        <v>20470</v>
      </c>
      <c r="Q4131" s="244">
        <v>9349.66</v>
      </c>
      <c r="R4131" s="104"/>
      <c r="S4131" s="104"/>
      <c r="T4131" s="104"/>
      <c r="Y4131" s="247" t="s">
        <v>9331</v>
      </c>
      <c r="Z4131" s="248">
        <v>192512.71</v>
      </c>
    </row>
    <row r="4132" spans="13:26" ht="14.5" x14ac:dyDescent="0.35">
      <c r="M4132" s="261" t="s">
        <v>20507</v>
      </c>
      <c r="N4132" s="262">
        <v>7350</v>
      </c>
      <c r="P4132" s="243" t="s">
        <v>20471</v>
      </c>
      <c r="Q4132" s="244">
        <v>12718.8</v>
      </c>
      <c r="R4132" s="104"/>
      <c r="S4132" s="104"/>
      <c r="T4132" s="104"/>
      <c r="Y4132" s="247" t="s">
        <v>10933</v>
      </c>
      <c r="Z4132" s="248">
        <v>192512.71</v>
      </c>
    </row>
    <row r="4133" spans="13:26" ht="14.5" x14ac:dyDescent="0.35">
      <c r="M4133" s="261" t="s">
        <v>20508</v>
      </c>
      <c r="N4133" s="262">
        <v>132348.5</v>
      </c>
      <c r="P4133" s="243" t="s">
        <v>20472</v>
      </c>
      <c r="Q4133" s="244">
        <v>973.12</v>
      </c>
      <c r="R4133" s="104"/>
      <c r="S4133" s="104"/>
      <c r="T4133" s="104"/>
      <c r="Y4133" s="247" t="s">
        <v>9332</v>
      </c>
      <c r="Z4133" s="248">
        <v>151511.85999999999</v>
      </c>
    </row>
    <row r="4134" spans="13:26" ht="14.5" x14ac:dyDescent="0.35">
      <c r="M4134" s="261" t="s">
        <v>38125</v>
      </c>
      <c r="N4134" s="262">
        <v>2425</v>
      </c>
      <c r="P4134" s="243" t="s">
        <v>20473</v>
      </c>
      <c r="Q4134" s="244">
        <v>2757.45</v>
      </c>
      <c r="R4134" s="104"/>
      <c r="S4134" s="104"/>
      <c r="T4134" s="104"/>
      <c r="Y4134" s="247" t="s">
        <v>10934</v>
      </c>
      <c r="Z4134" s="248">
        <v>151511.85999999999</v>
      </c>
    </row>
    <row r="4135" spans="13:26" ht="14.5" x14ac:dyDescent="0.35">
      <c r="M4135" s="261" t="s">
        <v>50092</v>
      </c>
      <c r="N4135" s="262">
        <v>27155</v>
      </c>
      <c r="P4135" s="243" t="s">
        <v>20474</v>
      </c>
      <c r="Q4135" s="244">
        <v>16648.25</v>
      </c>
      <c r="R4135" s="104"/>
      <c r="S4135" s="104"/>
      <c r="T4135" s="104"/>
      <c r="Y4135" s="247" t="s">
        <v>9712</v>
      </c>
      <c r="Z4135" s="248">
        <v>1100000</v>
      </c>
    </row>
    <row r="4136" spans="13:26" ht="14.5" x14ac:dyDescent="0.35">
      <c r="M4136" s="261" t="s">
        <v>20509</v>
      </c>
      <c r="N4136" s="262">
        <v>40266.089999999997</v>
      </c>
      <c r="P4136" s="243" t="s">
        <v>20475</v>
      </c>
      <c r="Q4136" s="244">
        <v>1873.74</v>
      </c>
      <c r="R4136" s="104"/>
      <c r="S4136" s="104"/>
      <c r="T4136" s="104"/>
      <c r="Y4136" s="247" t="s">
        <v>10935</v>
      </c>
      <c r="Z4136" s="248">
        <v>1100000</v>
      </c>
    </row>
    <row r="4137" spans="13:26" ht="14.5" x14ac:dyDescent="0.35">
      <c r="M4137" s="261" t="s">
        <v>20510</v>
      </c>
      <c r="N4137" s="262">
        <v>115306.12</v>
      </c>
      <c r="P4137" s="243" t="s">
        <v>20476</v>
      </c>
      <c r="Q4137" s="244">
        <v>14322.19</v>
      </c>
      <c r="R4137" s="104"/>
      <c r="S4137" s="104"/>
      <c r="T4137" s="104"/>
      <c r="Y4137" s="247" t="s">
        <v>9333</v>
      </c>
      <c r="Z4137" s="248">
        <v>179041</v>
      </c>
    </row>
    <row r="4138" spans="13:26" ht="14.5" x14ac:dyDescent="0.35">
      <c r="M4138" s="261" t="s">
        <v>20511</v>
      </c>
      <c r="N4138" s="262">
        <v>39196.47</v>
      </c>
      <c r="P4138" s="243" t="s">
        <v>20477</v>
      </c>
      <c r="Q4138" s="244">
        <v>34455.25</v>
      </c>
      <c r="R4138" s="104"/>
      <c r="S4138" s="104"/>
      <c r="T4138" s="104"/>
      <c r="Y4138" s="247" t="s">
        <v>10936</v>
      </c>
      <c r="Z4138" s="248">
        <v>179041</v>
      </c>
    </row>
    <row r="4139" spans="13:26" ht="14.5" x14ac:dyDescent="0.35">
      <c r="M4139" s="261" t="s">
        <v>20512</v>
      </c>
      <c r="N4139" s="262">
        <v>888514.11</v>
      </c>
      <c r="P4139" s="243" t="s">
        <v>20478</v>
      </c>
      <c r="Q4139" s="244">
        <v>13490.75</v>
      </c>
      <c r="R4139" s="104"/>
      <c r="S4139" s="104"/>
      <c r="T4139" s="104"/>
      <c r="Y4139" s="247" t="s">
        <v>9334</v>
      </c>
      <c r="Z4139" s="248">
        <v>228698</v>
      </c>
    </row>
    <row r="4140" spans="13:26" ht="14.5" x14ac:dyDescent="0.35">
      <c r="M4140" s="261" t="s">
        <v>20513</v>
      </c>
      <c r="N4140" s="262">
        <v>20222.5</v>
      </c>
      <c r="P4140" s="243" t="s">
        <v>20479</v>
      </c>
      <c r="Q4140" s="244">
        <v>54134.05</v>
      </c>
      <c r="R4140" s="104"/>
      <c r="S4140" s="104"/>
      <c r="T4140" s="104"/>
      <c r="Y4140" s="247" t="s">
        <v>10937</v>
      </c>
      <c r="Z4140" s="248">
        <v>228698</v>
      </c>
    </row>
    <row r="4141" spans="13:26" ht="14.5" x14ac:dyDescent="0.35">
      <c r="M4141" s="261" t="s">
        <v>50093</v>
      </c>
      <c r="N4141" s="262">
        <v>1130</v>
      </c>
      <c r="P4141" s="243" t="s">
        <v>20480</v>
      </c>
      <c r="Q4141" s="244">
        <v>5905.83</v>
      </c>
      <c r="R4141" s="104"/>
      <c r="S4141" s="104"/>
      <c r="T4141" s="104"/>
      <c r="Y4141" s="247" t="s">
        <v>9335</v>
      </c>
      <c r="Z4141" s="248">
        <v>51062.55</v>
      </c>
    </row>
    <row r="4142" spans="13:26" ht="14.5" x14ac:dyDescent="0.35">
      <c r="M4142" s="261" t="s">
        <v>38126</v>
      </c>
      <c r="N4142" s="262">
        <v>28459.95</v>
      </c>
      <c r="P4142" s="243" t="s">
        <v>20481</v>
      </c>
      <c r="Q4142" s="244">
        <v>98700</v>
      </c>
      <c r="R4142" s="104"/>
      <c r="S4142" s="104"/>
      <c r="T4142" s="104"/>
      <c r="Y4142" s="247" t="s">
        <v>10938</v>
      </c>
      <c r="Z4142" s="248">
        <v>51062.55</v>
      </c>
    </row>
    <row r="4143" spans="13:26" ht="14.5" x14ac:dyDescent="0.35">
      <c r="M4143" s="261" t="s">
        <v>52074</v>
      </c>
      <c r="N4143" s="262">
        <v>52862.27</v>
      </c>
      <c r="P4143" s="243" t="s">
        <v>20482</v>
      </c>
      <c r="Q4143" s="244">
        <v>23712.83</v>
      </c>
      <c r="R4143" s="104"/>
      <c r="S4143" s="104"/>
      <c r="T4143" s="104"/>
      <c r="Y4143" s="247" t="s">
        <v>9336</v>
      </c>
      <c r="Z4143" s="248">
        <v>92037.11</v>
      </c>
    </row>
    <row r="4144" spans="13:26" ht="14.5" x14ac:dyDescent="0.35">
      <c r="M4144" s="261" t="s">
        <v>20514</v>
      </c>
      <c r="N4144" s="262">
        <v>448507.48</v>
      </c>
      <c r="P4144" s="243" t="s">
        <v>20483</v>
      </c>
      <c r="Q4144" s="244">
        <v>7350</v>
      </c>
      <c r="R4144" s="104"/>
      <c r="S4144" s="104"/>
      <c r="T4144" s="104"/>
      <c r="Y4144" s="247" t="s">
        <v>10939</v>
      </c>
      <c r="Z4144" s="248">
        <v>92037.11</v>
      </c>
    </row>
    <row r="4145" spans="13:26" ht="14.5" x14ac:dyDescent="0.35">
      <c r="M4145" s="261" t="s">
        <v>41807</v>
      </c>
      <c r="N4145" s="262">
        <v>3703.22</v>
      </c>
      <c r="P4145" s="243" t="s">
        <v>20484</v>
      </c>
      <c r="Q4145" s="244">
        <v>86058.3</v>
      </c>
      <c r="R4145" s="104"/>
      <c r="S4145" s="104"/>
      <c r="T4145" s="104"/>
      <c r="Y4145" s="247" t="s">
        <v>9337</v>
      </c>
      <c r="Z4145" s="248">
        <v>80025.88</v>
      </c>
    </row>
    <row r="4146" spans="13:26" ht="14.5" x14ac:dyDescent="0.35">
      <c r="M4146" s="261" t="s">
        <v>38127</v>
      </c>
      <c r="N4146" s="262">
        <v>41940.85</v>
      </c>
      <c r="P4146" s="243" t="s">
        <v>20485</v>
      </c>
      <c r="Q4146" s="244">
        <v>5400</v>
      </c>
      <c r="R4146" s="104"/>
      <c r="S4146" s="104"/>
      <c r="T4146" s="104"/>
      <c r="Y4146" s="247" t="s">
        <v>10940</v>
      </c>
      <c r="Z4146" s="248">
        <v>80025.88</v>
      </c>
    </row>
    <row r="4147" spans="13:26" ht="14.5" x14ac:dyDescent="0.35">
      <c r="M4147" s="261" t="s">
        <v>20515</v>
      </c>
      <c r="N4147" s="262">
        <v>68818.539999999994</v>
      </c>
      <c r="P4147" s="243" t="s">
        <v>20486</v>
      </c>
      <c r="Q4147" s="244">
        <v>6950</v>
      </c>
      <c r="R4147" s="104"/>
      <c r="S4147" s="104"/>
      <c r="T4147" s="104"/>
      <c r="Y4147" s="247" t="s">
        <v>9338</v>
      </c>
      <c r="Z4147" s="248">
        <v>48832.59</v>
      </c>
    </row>
    <row r="4148" spans="13:26" ht="14.5" x14ac:dyDescent="0.35">
      <c r="M4148" s="261" t="s">
        <v>20516</v>
      </c>
      <c r="N4148" s="262">
        <v>122836.83</v>
      </c>
      <c r="P4148" s="243" t="s">
        <v>20487</v>
      </c>
      <c r="Q4148" s="244">
        <v>17889.189999999999</v>
      </c>
      <c r="R4148" s="104"/>
      <c r="S4148" s="104"/>
      <c r="T4148" s="104"/>
      <c r="Y4148" s="247" t="s">
        <v>10941</v>
      </c>
      <c r="Z4148" s="248">
        <v>48832.59</v>
      </c>
    </row>
    <row r="4149" spans="13:26" ht="14.5" x14ac:dyDescent="0.35">
      <c r="M4149" s="261" t="s">
        <v>50094</v>
      </c>
      <c r="N4149" s="262">
        <v>-1915.96</v>
      </c>
      <c r="P4149" s="243" t="s">
        <v>20488</v>
      </c>
      <c r="Q4149" s="244">
        <v>25043.599999999999</v>
      </c>
      <c r="R4149" s="104"/>
      <c r="S4149" s="104"/>
      <c r="T4149" s="104"/>
      <c r="Y4149" s="247" t="s">
        <v>9339</v>
      </c>
      <c r="Z4149" s="248">
        <v>200044.13</v>
      </c>
    </row>
    <row r="4150" spans="13:26" ht="14.5" x14ac:dyDescent="0.35">
      <c r="M4150" s="261" t="s">
        <v>53074</v>
      </c>
      <c r="N4150" s="262">
        <v>14833.2</v>
      </c>
      <c r="P4150" s="243" t="s">
        <v>20489</v>
      </c>
      <c r="Q4150" s="244">
        <v>360.15</v>
      </c>
      <c r="R4150" s="104"/>
      <c r="S4150" s="104"/>
      <c r="T4150" s="104"/>
      <c r="Y4150" s="247" t="s">
        <v>10942</v>
      </c>
      <c r="Z4150" s="248">
        <v>200044.13</v>
      </c>
    </row>
    <row r="4151" spans="13:26" ht="14.5" x14ac:dyDescent="0.35">
      <c r="M4151" s="261" t="s">
        <v>53075</v>
      </c>
      <c r="N4151" s="262">
        <v>1134.74</v>
      </c>
      <c r="P4151" s="243" t="s">
        <v>20490</v>
      </c>
      <c r="Q4151" s="244">
        <v>23964.47</v>
      </c>
      <c r="R4151" s="104"/>
      <c r="S4151" s="104"/>
      <c r="T4151" s="104"/>
      <c r="Y4151" s="247" t="s">
        <v>9340</v>
      </c>
      <c r="Z4151" s="248">
        <v>186989.5</v>
      </c>
    </row>
    <row r="4152" spans="13:26" ht="14.5" x14ac:dyDescent="0.35">
      <c r="M4152" s="261" t="s">
        <v>53076</v>
      </c>
      <c r="N4152" s="262">
        <v>2825.04</v>
      </c>
      <c r="P4152" s="243" t="s">
        <v>20491</v>
      </c>
      <c r="Q4152" s="244">
        <v>26338.75</v>
      </c>
      <c r="R4152" s="104"/>
      <c r="S4152" s="104"/>
      <c r="T4152" s="104"/>
      <c r="Y4152" s="247" t="s">
        <v>10943</v>
      </c>
      <c r="Z4152" s="248">
        <v>186989.5</v>
      </c>
    </row>
    <row r="4153" spans="13:26" ht="14.5" x14ac:dyDescent="0.35">
      <c r="M4153" s="261" t="s">
        <v>56197</v>
      </c>
      <c r="N4153" s="262">
        <v>16700</v>
      </c>
      <c r="P4153" s="243" t="s">
        <v>20492</v>
      </c>
      <c r="Q4153" s="244">
        <v>19619.39</v>
      </c>
      <c r="R4153" s="104"/>
      <c r="S4153" s="104"/>
      <c r="T4153" s="104"/>
      <c r="Y4153" s="247" t="s">
        <v>9341</v>
      </c>
      <c r="Z4153" s="248">
        <v>79500</v>
      </c>
    </row>
    <row r="4154" spans="13:26" ht="14.5" x14ac:dyDescent="0.35">
      <c r="M4154" s="261" t="s">
        <v>56198</v>
      </c>
      <c r="N4154" s="262">
        <v>1277.57</v>
      </c>
      <c r="P4154" s="243" t="s">
        <v>20493</v>
      </c>
      <c r="Q4154" s="244">
        <v>27488.38</v>
      </c>
      <c r="R4154" s="104"/>
      <c r="S4154" s="104"/>
      <c r="T4154" s="104"/>
      <c r="Y4154" s="247" t="s">
        <v>10944</v>
      </c>
      <c r="Z4154" s="248">
        <v>79500</v>
      </c>
    </row>
    <row r="4155" spans="13:26" ht="14.5" x14ac:dyDescent="0.35">
      <c r="M4155" s="261" t="s">
        <v>56199</v>
      </c>
      <c r="N4155" s="262">
        <v>4024.7</v>
      </c>
      <c r="P4155" s="243" t="s">
        <v>20494</v>
      </c>
      <c r="Q4155" s="244">
        <v>316039.53999999998</v>
      </c>
      <c r="R4155" s="104"/>
      <c r="S4155" s="104"/>
      <c r="T4155" s="104"/>
      <c r="Y4155" s="247" t="s">
        <v>9342</v>
      </c>
      <c r="Z4155" s="248">
        <v>270000</v>
      </c>
    </row>
    <row r="4156" spans="13:26" ht="14.5" x14ac:dyDescent="0.35">
      <c r="M4156" s="261" t="s">
        <v>56200</v>
      </c>
      <c r="N4156" s="262">
        <v>900.73</v>
      </c>
      <c r="P4156" s="243" t="s">
        <v>20495</v>
      </c>
      <c r="Q4156" s="244">
        <v>34270.26</v>
      </c>
      <c r="R4156" s="104"/>
      <c r="S4156" s="104"/>
      <c r="T4156" s="104"/>
      <c r="Y4156" s="247" t="s">
        <v>10945</v>
      </c>
      <c r="Z4156" s="248">
        <v>270000</v>
      </c>
    </row>
    <row r="4157" spans="13:26" ht="14.5" x14ac:dyDescent="0.35">
      <c r="M4157" s="261" t="s">
        <v>56201</v>
      </c>
      <c r="N4157" s="262">
        <v>839.63</v>
      </c>
      <c r="P4157" s="243" t="s">
        <v>20496</v>
      </c>
      <c r="Q4157" s="244">
        <v>228776.07</v>
      </c>
      <c r="R4157" s="104"/>
      <c r="S4157" s="104"/>
      <c r="T4157" s="104"/>
      <c r="Y4157" s="247" t="s">
        <v>9343</v>
      </c>
      <c r="Z4157" s="248">
        <v>94963.56</v>
      </c>
    </row>
    <row r="4158" spans="13:26" ht="14.5" x14ac:dyDescent="0.35">
      <c r="M4158" s="261" t="s">
        <v>56202</v>
      </c>
      <c r="N4158" s="262">
        <v>695.03</v>
      </c>
      <c r="P4158" s="243" t="s">
        <v>20497</v>
      </c>
      <c r="Q4158" s="244">
        <v>98.38</v>
      </c>
      <c r="R4158" s="104"/>
      <c r="S4158" s="104"/>
      <c r="T4158" s="104"/>
      <c r="Y4158" s="247" t="s">
        <v>10946</v>
      </c>
      <c r="Z4158" s="248">
        <v>94963.56</v>
      </c>
    </row>
    <row r="4159" spans="13:26" ht="14.5" x14ac:dyDescent="0.35">
      <c r="M4159" s="261" t="s">
        <v>41808</v>
      </c>
      <c r="N4159" s="262">
        <v>5795</v>
      </c>
      <c r="P4159" s="243" t="s">
        <v>20498</v>
      </c>
      <c r="Q4159" s="244">
        <v>2600</v>
      </c>
      <c r="R4159" s="104"/>
      <c r="S4159" s="104"/>
      <c r="T4159" s="104"/>
      <c r="Y4159" s="247" t="s">
        <v>9344</v>
      </c>
      <c r="Z4159" s="248">
        <v>20443.41</v>
      </c>
    </row>
    <row r="4160" spans="13:26" ht="14.5" x14ac:dyDescent="0.35">
      <c r="M4160" s="261" t="s">
        <v>47768</v>
      </c>
      <c r="N4160" s="262">
        <v>1422</v>
      </c>
      <c r="P4160" s="243" t="s">
        <v>20499</v>
      </c>
      <c r="Q4160" s="244">
        <v>3250</v>
      </c>
      <c r="R4160" s="104"/>
      <c r="S4160" s="104"/>
      <c r="T4160" s="104"/>
      <c r="Y4160" s="247" t="s">
        <v>10947</v>
      </c>
      <c r="Z4160" s="248">
        <v>20443.41</v>
      </c>
    </row>
    <row r="4161" spans="13:26" ht="14.5" x14ac:dyDescent="0.35">
      <c r="M4161" s="261" t="s">
        <v>52075</v>
      </c>
      <c r="N4161" s="262">
        <v>-100</v>
      </c>
      <c r="P4161" s="243" t="s">
        <v>20500</v>
      </c>
      <c r="Q4161" s="244">
        <v>248.63</v>
      </c>
      <c r="R4161" s="104"/>
      <c r="S4161" s="104"/>
      <c r="T4161" s="104"/>
      <c r="Y4161" s="247" t="s">
        <v>9345</v>
      </c>
      <c r="Z4161" s="248">
        <v>65575</v>
      </c>
    </row>
    <row r="4162" spans="13:26" ht="14.5" x14ac:dyDescent="0.35">
      <c r="M4162" s="261" t="s">
        <v>41809</v>
      </c>
      <c r="N4162" s="262">
        <v>172780.84</v>
      </c>
      <c r="P4162" s="243" t="s">
        <v>20501</v>
      </c>
      <c r="Q4162" s="244">
        <v>704.6</v>
      </c>
      <c r="R4162" s="104"/>
      <c r="S4162" s="104"/>
      <c r="T4162" s="104"/>
      <c r="Y4162" s="247" t="s">
        <v>10948</v>
      </c>
      <c r="Z4162" s="248">
        <v>65575</v>
      </c>
    </row>
    <row r="4163" spans="13:26" ht="14.5" x14ac:dyDescent="0.35">
      <c r="M4163" s="261" t="s">
        <v>47769</v>
      </c>
      <c r="N4163" s="262">
        <v>26330.48</v>
      </c>
      <c r="P4163" s="243" t="s">
        <v>20502</v>
      </c>
      <c r="Q4163" s="244">
        <v>80412.490000000005</v>
      </c>
      <c r="R4163" s="104"/>
      <c r="S4163" s="104"/>
      <c r="T4163" s="104"/>
      <c r="Y4163" s="127"/>
      <c r="Z4163" s="128"/>
    </row>
    <row r="4164" spans="13:26" ht="14.5" x14ac:dyDescent="0.35">
      <c r="M4164" s="261" t="s">
        <v>52076</v>
      </c>
      <c r="N4164" s="262">
        <v>3725</v>
      </c>
      <c r="P4164" s="243" t="s">
        <v>20503</v>
      </c>
      <c r="Q4164" s="244">
        <v>11328</v>
      </c>
      <c r="R4164" s="104"/>
      <c r="S4164" s="104"/>
      <c r="T4164" s="104"/>
      <c r="Y4164" s="210"/>
      <c r="Z4164" s="211"/>
    </row>
    <row r="4165" spans="13:26" ht="14.5" x14ac:dyDescent="0.35">
      <c r="M4165" s="261" t="s">
        <v>41810</v>
      </c>
      <c r="N4165" s="262">
        <v>361000</v>
      </c>
      <c r="P4165" s="243" t="s">
        <v>20504</v>
      </c>
      <c r="Q4165" s="244">
        <v>866.62</v>
      </c>
      <c r="R4165" s="104"/>
      <c r="S4165" s="104"/>
      <c r="T4165" s="104"/>
      <c r="Y4165" s="210"/>
      <c r="Z4165" s="211"/>
    </row>
    <row r="4166" spans="13:26" ht="14.5" x14ac:dyDescent="0.35">
      <c r="M4166" s="261" t="s">
        <v>41811</v>
      </c>
      <c r="N4166" s="262">
        <v>6250</v>
      </c>
      <c r="P4166" s="243" t="s">
        <v>20505</v>
      </c>
      <c r="Q4166" s="244">
        <v>386.75</v>
      </c>
      <c r="R4166" s="104"/>
      <c r="S4166" s="104"/>
      <c r="T4166" s="104"/>
      <c r="Y4166" s="210"/>
      <c r="Z4166" s="211"/>
    </row>
    <row r="4167" spans="13:26" ht="14.5" x14ac:dyDescent="0.35">
      <c r="M4167" s="261" t="s">
        <v>41812</v>
      </c>
      <c r="N4167" s="262">
        <v>125809.3</v>
      </c>
      <c r="P4167" s="243" t="s">
        <v>20506</v>
      </c>
      <c r="Q4167" s="244">
        <v>22816.67</v>
      </c>
      <c r="R4167" s="104"/>
      <c r="S4167" s="104"/>
      <c r="T4167" s="104"/>
      <c r="Y4167" s="210"/>
      <c r="Z4167" s="211"/>
    </row>
    <row r="4168" spans="13:26" ht="14.5" x14ac:dyDescent="0.35">
      <c r="M4168" s="261" t="s">
        <v>41813</v>
      </c>
      <c r="N4168" s="262">
        <v>52429.04</v>
      </c>
      <c r="P4168" s="243" t="s">
        <v>20507</v>
      </c>
      <c r="Q4168" s="244">
        <v>600</v>
      </c>
      <c r="R4168" s="104"/>
      <c r="S4168" s="104"/>
      <c r="T4168" s="104"/>
      <c r="Y4168" s="210"/>
      <c r="Z4168" s="211"/>
    </row>
    <row r="4169" spans="13:26" ht="14.5" x14ac:dyDescent="0.35">
      <c r="M4169" s="261" t="s">
        <v>41814</v>
      </c>
      <c r="N4169" s="262">
        <v>79679.08</v>
      </c>
      <c r="P4169" s="243" t="s">
        <v>20508</v>
      </c>
      <c r="Q4169" s="244">
        <v>2272.7199999999998</v>
      </c>
      <c r="R4169" s="104"/>
      <c r="S4169" s="104"/>
      <c r="T4169" s="104"/>
      <c r="Y4169" s="210"/>
      <c r="Z4169" s="211"/>
    </row>
    <row r="4170" spans="13:26" ht="14.5" x14ac:dyDescent="0.35">
      <c r="M4170" s="261" t="s">
        <v>41815</v>
      </c>
      <c r="N4170" s="262">
        <v>30082.31</v>
      </c>
      <c r="P4170" s="243" t="s">
        <v>20509</v>
      </c>
      <c r="Q4170" s="244">
        <v>1933.18</v>
      </c>
      <c r="R4170" s="104"/>
      <c r="S4170" s="104"/>
      <c r="T4170" s="104"/>
      <c r="Y4170" s="210"/>
      <c r="Z4170" s="211"/>
    </row>
    <row r="4171" spans="13:26" ht="14.5" x14ac:dyDescent="0.35">
      <c r="M4171" s="261" t="s">
        <v>43027</v>
      </c>
      <c r="N4171" s="262">
        <v>305524.32</v>
      </c>
      <c r="P4171" s="243" t="s">
        <v>20510</v>
      </c>
      <c r="Q4171" s="244">
        <v>5569.45</v>
      </c>
      <c r="R4171" s="104"/>
      <c r="S4171" s="104"/>
      <c r="T4171" s="104"/>
      <c r="Y4171" s="210"/>
      <c r="Z4171" s="211"/>
    </row>
    <row r="4172" spans="13:26" ht="14.5" x14ac:dyDescent="0.35">
      <c r="M4172" s="261" t="s">
        <v>41816</v>
      </c>
      <c r="N4172" s="262">
        <v>129572</v>
      </c>
      <c r="P4172" s="243" t="s">
        <v>20511</v>
      </c>
      <c r="Q4172" s="244">
        <v>3162.96</v>
      </c>
      <c r="R4172" s="104"/>
      <c r="S4172" s="104"/>
      <c r="T4172" s="104"/>
      <c r="Y4172" s="210"/>
      <c r="Z4172" s="211"/>
    </row>
    <row r="4173" spans="13:26" ht="14.5" x14ac:dyDescent="0.35">
      <c r="M4173" s="261" t="s">
        <v>52077</v>
      </c>
      <c r="N4173" s="262">
        <v>104021.35</v>
      </c>
      <c r="P4173" s="243" t="s">
        <v>20512</v>
      </c>
      <c r="Q4173" s="244">
        <v>4061.72</v>
      </c>
      <c r="R4173" s="104"/>
      <c r="S4173" s="104"/>
      <c r="T4173" s="104"/>
      <c r="Y4173" s="210"/>
      <c r="Z4173" s="211"/>
    </row>
    <row r="4174" spans="13:26" ht="14.5" x14ac:dyDescent="0.35">
      <c r="M4174" s="261" t="s">
        <v>41817</v>
      </c>
      <c r="N4174" s="262">
        <v>42176.53</v>
      </c>
      <c r="P4174" s="243" t="s">
        <v>20513</v>
      </c>
      <c r="Q4174" s="244">
        <v>148150</v>
      </c>
      <c r="R4174" s="104"/>
      <c r="S4174" s="104"/>
      <c r="T4174" s="104"/>
    </row>
    <row r="4175" spans="13:26" ht="14.5" x14ac:dyDescent="0.35">
      <c r="M4175" s="261" t="s">
        <v>41818</v>
      </c>
      <c r="N4175" s="262">
        <v>46387</v>
      </c>
      <c r="P4175" s="243" t="s">
        <v>20514</v>
      </c>
      <c r="Q4175" s="244">
        <v>156.22999999999999</v>
      </c>
      <c r="R4175" s="104"/>
      <c r="S4175" s="104"/>
      <c r="T4175" s="104"/>
    </row>
    <row r="4176" spans="13:26" ht="14.5" x14ac:dyDescent="0.35">
      <c r="M4176" s="261" t="s">
        <v>50095</v>
      </c>
      <c r="N4176" s="262">
        <v>21478.01</v>
      </c>
      <c r="P4176" s="243" t="s">
        <v>20515</v>
      </c>
      <c r="Q4176" s="244">
        <v>18230</v>
      </c>
      <c r="R4176" s="104"/>
      <c r="S4176" s="104"/>
      <c r="T4176" s="104"/>
    </row>
    <row r="4177" spans="13:20" ht="14.5" x14ac:dyDescent="0.35">
      <c r="M4177" s="261" t="s">
        <v>41819</v>
      </c>
      <c r="N4177" s="262">
        <v>1738601.42</v>
      </c>
      <c r="P4177" s="243" t="s">
        <v>20516</v>
      </c>
      <c r="Q4177" s="244">
        <v>75636.11</v>
      </c>
      <c r="R4177" s="104"/>
      <c r="S4177" s="104"/>
      <c r="T4177" s="104"/>
    </row>
    <row r="4178" spans="13:20" ht="14.5" x14ac:dyDescent="0.35">
      <c r="M4178" s="261" t="s">
        <v>56203</v>
      </c>
      <c r="N4178" s="262">
        <v>4335.0200000000004</v>
      </c>
      <c r="P4178" s="243" t="s">
        <v>20517</v>
      </c>
      <c r="Q4178" s="244">
        <v>18468</v>
      </c>
      <c r="R4178" s="104"/>
      <c r="S4178" s="104"/>
      <c r="T4178" s="104"/>
    </row>
    <row r="4179" spans="13:20" ht="14.5" x14ac:dyDescent="0.35">
      <c r="M4179" s="261" t="s">
        <v>56204</v>
      </c>
      <c r="N4179" s="262">
        <v>331.63</v>
      </c>
      <c r="P4179" s="243" t="s">
        <v>20518</v>
      </c>
      <c r="Q4179" s="244">
        <v>5905.83</v>
      </c>
      <c r="R4179" s="104"/>
      <c r="S4179" s="104"/>
      <c r="T4179" s="104"/>
    </row>
    <row r="4180" spans="13:20" ht="14.5" x14ac:dyDescent="0.35">
      <c r="M4180" s="261" t="s">
        <v>56205</v>
      </c>
      <c r="N4180" s="262">
        <v>1044.74</v>
      </c>
      <c r="P4180" s="243" t="s">
        <v>20519</v>
      </c>
      <c r="Q4180" s="244">
        <v>22816.67</v>
      </c>
      <c r="R4180" s="104"/>
      <c r="S4180" s="104"/>
      <c r="T4180" s="104"/>
    </row>
    <row r="4181" spans="13:20" ht="14.5" x14ac:dyDescent="0.35">
      <c r="M4181" s="261" t="s">
        <v>56206</v>
      </c>
      <c r="N4181" s="262">
        <v>315.54000000000002</v>
      </c>
      <c r="P4181" s="243" t="s">
        <v>20520</v>
      </c>
      <c r="Q4181" s="244">
        <v>110028</v>
      </c>
      <c r="R4181" s="104"/>
      <c r="S4181" s="104"/>
      <c r="T4181" s="104"/>
    </row>
    <row r="4182" spans="13:20" ht="14.5" x14ac:dyDescent="0.35">
      <c r="M4182" s="261" t="s">
        <v>56207</v>
      </c>
      <c r="N4182" s="262">
        <v>7000</v>
      </c>
      <c r="P4182" s="243" t="s">
        <v>15321</v>
      </c>
      <c r="Q4182" s="244">
        <v>23712.83</v>
      </c>
      <c r="R4182" s="104"/>
      <c r="S4182" s="104"/>
      <c r="T4182" s="104"/>
    </row>
    <row r="4183" spans="13:20" ht="14.5" x14ac:dyDescent="0.35">
      <c r="M4183" s="261" t="s">
        <v>53077</v>
      </c>
      <c r="N4183" s="262">
        <v>2217.54</v>
      </c>
      <c r="P4183" s="243" t="s">
        <v>20521</v>
      </c>
      <c r="Q4183" s="244">
        <v>7950</v>
      </c>
      <c r="R4183" s="104"/>
      <c r="S4183" s="104"/>
      <c r="T4183" s="104"/>
    </row>
    <row r="4184" spans="13:20" ht="14.5" x14ac:dyDescent="0.35">
      <c r="M4184" s="261" t="s">
        <v>56208</v>
      </c>
      <c r="N4184" s="262">
        <v>425.06</v>
      </c>
      <c r="P4184" s="243" t="s">
        <v>20522</v>
      </c>
      <c r="Q4184" s="244">
        <v>91581.02</v>
      </c>
      <c r="R4184" s="104"/>
      <c r="S4184" s="104"/>
      <c r="T4184" s="104"/>
    </row>
    <row r="4185" spans="13:20" ht="14.5" x14ac:dyDescent="0.35">
      <c r="M4185" s="261" t="s">
        <v>53078</v>
      </c>
      <c r="N4185" s="262">
        <v>2976.61</v>
      </c>
      <c r="P4185" s="243" t="s">
        <v>20523</v>
      </c>
      <c r="Q4185" s="244">
        <v>6750</v>
      </c>
      <c r="R4185" s="104"/>
      <c r="S4185" s="104"/>
      <c r="T4185" s="104"/>
    </row>
    <row r="4186" spans="13:20" ht="14.5" x14ac:dyDescent="0.35">
      <c r="M4186" s="261" t="s">
        <v>53079</v>
      </c>
      <c r="N4186" s="262">
        <v>30750</v>
      </c>
      <c r="P4186" s="243" t="s">
        <v>20524</v>
      </c>
      <c r="Q4186" s="244">
        <v>65668.800000000003</v>
      </c>
      <c r="R4186" s="104"/>
      <c r="S4186" s="104"/>
      <c r="T4186" s="104"/>
    </row>
    <row r="4187" spans="13:20" ht="14.5" x14ac:dyDescent="0.35">
      <c r="M4187" s="261" t="s">
        <v>53080</v>
      </c>
      <c r="N4187" s="262">
        <v>9876</v>
      </c>
      <c r="P4187" s="243" t="s">
        <v>15324</v>
      </c>
      <c r="Q4187" s="244">
        <v>25349.43</v>
      </c>
      <c r="R4187" s="104"/>
      <c r="S4187" s="104"/>
      <c r="T4187" s="104"/>
    </row>
    <row r="4188" spans="13:20" ht="14.5" x14ac:dyDescent="0.35">
      <c r="M4188" s="261" t="s">
        <v>47770</v>
      </c>
      <c r="N4188" s="262">
        <v>190858</v>
      </c>
      <c r="P4188" s="243" t="s">
        <v>20525</v>
      </c>
      <c r="Q4188" s="244">
        <v>43820.26</v>
      </c>
      <c r="R4188" s="104"/>
      <c r="S4188" s="104"/>
      <c r="T4188" s="104"/>
    </row>
    <row r="4189" spans="13:20" ht="14.5" x14ac:dyDescent="0.35">
      <c r="M4189" s="261" t="s">
        <v>47771</v>
      </c>
      <c r="N4189" s="262">
        <v>14851</v>
      </c>
      <c r="P4189" s="243" t="s">
        <v>20526</v>
      </c>
      <c r="Q4189" s="244">
        <v>3523.11</v>
      </c>
      <c r="R4189" s="104"/>
      <c r="S4189" s="104"/>
      <c r="T4189" s="104"/>
    </row>
    <row r="4190" spans="13:20" ht="14.5" x14ac:dyDescent="0.35">
      <c r="M4190" s="261" t="s">
        <v>20547</v>
      </c>
      <c r="N4190" s="262">
        <v>47.24</v>
      </c>
      <c r="P4190" s="243" t="s">
        <v>20527</v>
      </c>
      <c r="Q4190" s="244">
        <v>163147.93</v>
      </c>
      <c r="R4190" s="104"/>
      <c r="S4190" s="104"/>
      <c r="T4190" s="104"/>
    </row>
    <row r="4191" spans="13:20" ht="14.5" x14ac:dyDescent="0.35">
      <c r="M4191" s="261" t="s">
        <v>45151</v>
      </c>
      <c r="N4191" s="262">
        <v>1500</v>
      </c>
      <c r="P4191" s="243" t="s">
        <v>20528</v>
      </c>
      <c r="Q4191" s="244">
        <v>174488.75</v>
      </c>
      <c r="R4191" s="104"/>
      <c r="S4191" s="104"/>
      <c r="T4191" s="104"/>
    </row>
    <row r="4192" spans="13:20" ht="14.5" x14ac:dyDescent="0.35">
      <c r="M4192" s="261" t="s">
        <v>45152</v>
      </c>
      <c r="N4192" s="262">
        <v>3199</v>
      </c>
      <c r="P4192" s="243" t="s">
        <v>20529</v>
      </c>
      <c r="Q4192" s="244">
        <v>19619.39</v>
      </c>
      <c r="R4192" s="104"/>
      <c r="S4192" s="104"/>
      <c r="T4192" s="104"/>
    </row>
    <row r="4193" spans="13:20" ht="14.5" x14ac:dyDescent="0.35">
      <c r="M4193" s="261" t="s">
        <v>45153</v>
      </c>
      <c r="N4193" s="262">
        <v>20810</v>
      </c>
      <c r="P4193" s="243" t="s">
        <v>20530</v>
      </c>
      <c r="Q4193" s="244">
        <v>27973.51</v>
      </c>
      <c r="R4193" s="104"/>
      <c r="S4193" s="104"/>
      <c r="T4193" s="104"/>
    </row>
    <row r="4194" spans="13:20" ht="14.5" x14ac:dyDescent="0.35">
      <c r="M4194" s="261" t="s">
        <v>20557</v>
      </c>
      <c r="N4194" s="262">
        <v>10.68</v>
      </c>
      <c r="P4194" s="243" t="s">
        <v>20531</v>
      </c>
      <c r="Q4194" s="244">
        <v>542021.03</v>
      </c>
      <c r="R4194" s="104"/>
      <c r="S4194" s="104"/>
      <c r="T4194" s="104"/>
    </row>
    <row r="4195" spans="13:20" ht="14.5" x14ac:dyDescent="0.35">
      <c r="M4195" s="261" t="s">
        <v>45154</v>
      </c>
      <c r="N4195" s="262">
        <v>428728.25</v>
      </c>
      <c r="P4195" s="243" t="s">
        <v>20532</v>
      </c>
      <c r="Q4195" s="244">
        <v>1873.74</v>
      </c>
      <c r="R4195" s="104"/>
      <c r="S4195" s="104"/>
      <c r="T4195" s="104"/>
    </row>
    <row r="4196" spans="13:20" ht="14.5" x14ac:dyDescent="0.35">
      <c r="M4196" s="261" t="s">
        <v>45155</v>
      </c>
      <c r="N4196" s="262">
        <v>32903.83</v>
      </c>
      <c r="P4196" s="243" t="s">
        <v>20533</v>
      </c>
      <c r="Q4196" s="244">
        <v>132860.07999999999</v>
      </c>
      <c r="R4196" s="104"/>
      <c r="S4196" s="104"/>
      <c r="T4196" s="104"/>
    </row>
    <row r="4197" spans="13:20" ht="14.5" x14ac:dyDescent="0.35">
      <c r="M4197" s="261" t="s">
        <v>20569</v>
      </c>
      <c r="N4197" s="262">
        <v>170000</v>
      </c>
      <c r="P4197" s="243" t="s">
        <v>20534</v>
      </c>
      <c r="Q4197" s="244">
        <v>462156.39</v>
      </c>
      <c r="R4197" s="104"/>
      <c r="S4197" s="104"/>
      <c r="T4197" s="104"/>
    </row>
    <row r="4198" spans="13:20" ht="14.5" x14ac:dyDescent="0.35">
      <c r="M4198" s="261" t="s">
        <v>15330</v>
      </c>
      <c r="N4198" s="262">
        <v>13005</v>
      </c>
      <c r="P4198" s="243" t="s">
        <v>20535</v>
      </c>
      <c r="Q4198" s="244">
        <v>13490.75</v>
      </c>
      <c r="R4198" s="104"/>
      <c r="S4198" s="104"/>
      <c r="T4198" s="104"/>
    </row>
    <row r="4199" spans="13:20" ht="14.5" x14ac:dyDescent="0.35">
      <c r="M4199" s="261" t="s">
        <v>20574</v>
      </c>
      <c r="N4199" s="262">
        <v>27757.5</v>
      </c>
      <c r="P4199" s="243" t="s">
        <v>20536</v>
      </c>
      <c r="Q4199" s="244">
        <v>52772.83</v>
      </c>
      <c r="R4199" s="104"/>
      <c r="S4199" s="104"/>
      <c r="T4199" s="104"/>
    </row>
    <row r="4200" spans="13:20" ht="14.5" x14ac:dyDescent="0.35">
      <c r="M4200" s="261" t="s">
        <v>20579</v>
      </c>
      <c r="N4200" s="262">
        <v>3782</v>
      </c>
      <c r="P4200" s="243" t="s">
        <v>20537</v>
      </c>
      <c r="Q4200" s="244">
        <v>5050.43</v>
      </c>
      <c r="R4200" s="104"/>
      <c r="S4200" s="104"/>
      <c r="T4200" s="104"/>
    </row>
    <row r="4201" spans="13:20" ht="14.5" x14ac:dyDescent="0.35">
      <c r="M4201" s="261" t="s">
        <v>38130</v>
      </c>
      <c r="N4201" s="262">
        <v>5303</v>
      </c>
      <c r="P4201" s="243" t="s">
        <v>20538</v>
      </c>
      <c r="Q4201" s="244">
        <v>11095.64</v>
      </c>
      <c r="R4201" s="104"/>
      <c r="S4201" s="104"/>
      <c r="T4201" s="104"/>
    </row>
    <row r="4202" spans="13:20" ht="14.5" x14ac:dyDescent="0.35">
      <c r="M4202" s="261" t="s">
        <v>35329</v>
      </c>
      <c r="N4202" s="262">
        <v>4732.49</v>
      </c>
      <c r="P4202" s="243" t="s">
        <v>20539</v>
      </c>
      <c r="Q4202" s="244">
        <v>1836</v>
      </c>
      <c r="R4202" s="104"/>
      <c r="S4202" s="104"/>
      <c r="T4202" s="104"/>
    </row>
    <row r="4203" spans="13:20" ht="14.5" x14ac:dyDescent="0.35">
      <c r="M4203" s="261" t="s">
        <v>35330</v>
      </c>
      <c r="N4203" s="262">
        <v>362.04</v>
      </c>
      <c r="P4203" s="243" t="s">
        <v>20540</v>
      </c>
      <c r="Q4203" s="244">
        <v>4321.08</v>
      </c>
      <c r="R4203" s="104"/>
      <c r="S4203" s="104"/>
      <c r="T4203" s="104"/>
    </row>
    <row r="4204" spans="13:20" ht="14.5" x14ac:dyDescent="0.35">
      <c r="M4204" s="261" t="s">
        <v>35331</v>
      </c>
      <c r="N4204" s="262">
        <v>1026.01</v>
      </c>
      <c r="P4204" s="243" t="s">
        <v>20541</v>
      </c>
      <c r="Q4204" s="244">
        <v>5743.3</v>
      </c>
      <c r="R4204" s="104"/>
      <c r="S4204" s="104"/>
      <c r="T4204" s="104"/>
    </row>
    <row r="4205" spans="13:20" ht="14.5" x14ac:dyDescent="0.35">
      <c r="M4205" s="261" t="s">
        <v>36830</v>
      </c>
      <c r="N4205" s="262">
        <v>3980</v>
      </c>
      <c r="P4205" s="243" t="s">
        <v>20542</v>
      </c>
      <c r="Q4205" s="244">
        <v>16152.04</v>
      </c>
      <c r="R4205" s="104"/>
      <c r="S4205" s="104"/>
      <c r="T4205" s="104"/>
    </row>
    <row r="4206" spans="13:20" ht="14.5" x14ac:dyDescent="0.35">
      <c r="M4206" s="261" t="s">
        <v>20580</v>
      </c>
      <c r="N4206" s="262">
        <v>52806.8</v>
      </c>
      <c r="P4206" s="243" t="s">
        <v>20543</v>
      </c>
      <c r="Q4206" s="244">
        <v>25731.68</v>
      </c>
      <c r="R4206" s="104"/>
      <c r="S4206" s="104"/>
      <c r="T4206" s="104"/>
    </row>
    <row r="4207" spans="13:20" ht="14.5" x14ac:dyDescent="0.35">
      <c r="M4207" s="261" t="s">
        <v>35332</v>
      </c>
      <c r="N4207" s="262">
        <v>381423.21</v>
      </c>
      <c r="P4207" s="243" t="s">
        <v>20544</v>
      </c>
      <c r="Q4207" s="244">
        <v>20350</v>
      </c>
      <c r="R4207" s="104"/>
      <c r="S4207" s="104"/>
      <c r="T4207" s="104"/>
    </row>
    <row r="4208" spans="13:20" ht="14.5" x14ac:dyDescent="0.35">
      <c r="M4208" s="261" t="s">
        <v>35333</v>
      </c>
      <c r="N4208" s="262">
        <v>42198.400000000001</v>
      </c>
      <c r="P4208" s="243" t="s">
        <v>20545</v>
      </c>
      <c r="Q4208" s="244">
        <v>14853</v>
      </c>
      <c r="R4208" s="104"/>
      <c r="S4208" s="104"/>
      <c r="T4208" s="104"/>
    </row>
    <row r="4209" spans="13:20" ht="14.5" x14ac:dyDescent="0.35">
      <c r="M4209" s="261" t="s">
        <v>35334</v>
      </c>
      <c r="N4209" s="262">
        <v>9062.42</v>
      </c>
      <c r="P4209" s="243" t="s">
        <v>20546</v>
      </c>
      <c r="Q4209" s="244">
        <v>4413</v>
      </c>
      <c r="R4209" s="104"/>
      <c r="S4209" s="104"/>
      <c r="T4209" s="104"/>
    </row>
    <row r="4210" spans="13:20" ht="14.5" x14ac:dyDescent="0.35">
      <c r="M4210" s="261" t="s">
        <v>20581</v>
      </c>
      <c r="N4210" s="262">
        <v>34616.25</v>
      </c>
      <c r="P4210" s="243" t="s">
        <v>20547</v>
      </c>
      <c r="Q4210" s="244">
        <v>60646.720000000001</v>
      </c>
      <c r="R4210" s="104"/>
      <c r="S4210" s="104"/>
      <c r="T4210" s="104"/>
    </row>
    <row r="4211" spans="13:20" ht="14.5" x14ac:dyDescent="0.35">
      <c r="M4211" s="261" t="s">
        <v>20582</v>
      </c>
      <c r="N4211" s="262">
        <v>35748.36</v>
      </c>
      <c r="P4211" s="243" t="s">
        <v>20548</v>
      </c>
      <c r="Q4211" s="244">
        <v>32327.11</v>
      </c>
      <c r="R4211" s="104"/>
      <c r="S4211" s="104"/>
      <c r="T4211" s="104"/>
    </row>
    <row r="4212" spans="13:20" ht="14.5" x14ac:dyDescent="0.35">
      <c r="M4212" s="261" t="s">
        <v>20583</v>
      </c>
      <c r="N4212" s="262">
        <v>7853.86</v>
      </c>
      <c r="P4212" s="243" t="s">
        <v>20549</v>
      </c>
      <c r="Q4212" s="244">
        <v>136934.07</v>
      </c>
      <c r="R4212" s="104"/>
      <c r="S4212" s="104"/>
      <c r="T4212" s="104"/>
    </row>
    <row r="4213" spans="13:20" ht="14.5" x14ac:dyDescent="0.35">
      <c r="M4213" s="261" t="s">
        <v>20584</v>
      </c>
      <c r="N4213" s="262">
        <v>114387.56</v>
      </c>
      <c r="P4213" s="243" t="s">
        <v>20550</v>
      </c>
      <c r="Q4213" s="244">
        <v>7489.57</v>
      </c>
      <c r="R4213" s="104"/>
      <c r="S4213" s="104"/>
      <c r="T4213" s="104"/>
    </row>
    <row r="4214" spans="13:20" ht="14.5" x14ac:dyDescent="0.35">
      <c r="M4214" s="261" t="s">
        <v>20585</v>
      </c>
      <c r="N4214" s="262">
        <v>19956.43</v>
      </c>
      <c r="P4214" s="243" t="s">
        <v>20551</v>
      </c>
      <c r="Q4214" s="244">
        <v>17240</v>
      </c>
      <c r="R4214" s="104"/>
      <c r="S4214" s="104"/>
      <c r="T4214" s="104"/>
    </row>
    <row r="4215" spans="13:20" ht="14.5" x14ac:dyDescent="0.35">
      <c r="M4215" s="261" t="s">
        <v>36831</v>
      </c>
      <c r="N4215" s="262">
        <v>2080.2399999999998</v>
      </c>
      <c r="P4215" s="243" t="s">
        <v>20552</v>
      </c>
      <c r="Q4215" s="244">
        <v>13915.16</v>
      </c>
      <c r="R4215" s="104"/>
      <c r="S4215" s="104"/>
      <c r="T4215" s="104"/>
    </row>
    <row r="4216" spans="13:20" ht="14.5" x14ac:dyDescent="0.35">
      <c r="M4216" s="261" t="s">
        <v>41821</v>
      </c>
      <c r="N4216" s="262">
        <v>686221.93</v>
      </c>
      <c r="P4216" s="243" t="s">
        <v>20553</v>
      </c>
      <c r="Q4216" s="244">
        <v>1064.92</v>
      </c>
      <c r="R4216" s="104"/>
      <c r="S4216" s="104"/>
      <c r="T4216" s="104"/>
    </row>
    <row r="4217" spans="13:20" ht="14.5" x14ac:dyDescent="0.35">
      <c r="M4217" s="261" t="s">
        <v>36832</v>
      </c>
      <c r="N4217" s="262">
        <v>349295.82</v>
      </c>
      <c r="P4217" s="243" t="s">
        <v>20554</v>
      </c>
      <c r="Q4217" s="244">
        <v>3016.81</v>
      </c>
      <c r="R4217" s="104"/>
      <c r="S4217" s="104"/>
      <c r="T4217" s="104"/>
    </row>
    <row r="4218" spans="13:20" ht="14.5" x14ac:dyDescent="0.35">
      <c r="M4218" s="261" t="s">
        <v>38131</v>
      </c>
      <c r="N4218" s="262">
        <v>14678.2</v>
      </c>
      <c r="P4218" s="243" t="s">
        <v>20555</v>
      </c>
      <c r="Q4218" s="244">
        <v>26689.03</v>
      </c>
      <c r="R4218" s="104"/>
      <c r="S4218" s="104"/>
      <c r="T4218" s="104"/>
    </row>
    <row r="4219" spans="13:20" ht="14.5" x14ac:dyDescent="0.35">
      <c r="M4219" s="261" t="s">
        <v>38132</v>
      </c>
      <c r="N4219" s="262">
        <v>13510</v>
      </c>
      <c r="P4219" s="243" t="s">
        <v>20556</v>
      </c>
      <c r="Q4219" s="244">
        <v>996.76</v>
      </c>
      <c r="R4219" s="104"/>
      <c r="S4219" s="104"/>
      <c r="T4219" s="104"/>
    </row>
    <row r="4220" spans="13:20" ht="14.5" x14ac:dyDescent="0.35">
      <c r="M4220" s="261" t="s">
        <v>51177</v>
      </c>
      <c r="N4220" s="262">
        <v>9454.42</v>
      </c>
      <c r="P4220" s="243" t="s">
        <v>20557</v>
      </c>
      <c r="Q4220" s="244">
        <v>1422.78</v>
      </c>
      <c r="R4220" s="104"/>
      <c r="S4220" s="104"/>
      <c r="T4220" s="104"/>
    </row>
    <row r="4221" spans="13:20" ht="14.5" x14ac:dyDescent="0.35">
      <c r="M4221" s="261" t="s">
        <v>41822</v>
      </c>
      <c r="N4221" s="262">
        <v>1111853.72</v>
      </c>
      <c r="P4221" s="243" t="s">
        <v>20558</v>
      </c>
      <c r="Q4221" s="244">
        <v>31792.6</v>
      </c>
      <c r="R4221" s="104"/>
      <c r="S4221" s="104"/>
      <c r="T4221" s="104"/>
    </row>
    <row r="4222" spans="13:20" ht="14.5" x14ac:dyDescent="0.35">
      <c r="M4222" s="261" t="s">
        <v>51178</v>
      </c>
      <c r="N4222" s="262">
        <v>21000</v>
      </c>
      <c r="P4222" s="243" t="s">
        <v>20559</v>
      </c>
      <c r="Q4222" s="244">
        <v>1957.77</v>
      </c>
      <c r="R4222" s="104"/>
      <c r="S4222" s="104"/>
      <c r="T4222" s="104"/>
    </row>
    <row r="4223" spans="13:20" ht="14.5" x14ac:dyDescent="0.35">
      <c r="M4223" s="261" t="s">
        <v>41823</v>
      </c>
      <c r="N4223" s="262">
        <v>89424.93</v>
      </c>
      <c r="P4223" s="243" t="s">
        <v>20560</v>
      </c>
      <c r="Q4223" s="244">
        <v>6892.64</v>
      </c>
      <c r="R4223" s="104"/>
      <c r="S4223" s="104"/>
      <c r="T4223" s="104"/>
    </row>
    <row r="4224" spans="13:20" ht="14.5" x14ac:dyDescent="0.35">
      <c r="M4224" s="261" t="s">
        <v>41824</v>
      </c>
      <c r="N4224" s="262">
        <v>205820.72</v>
      </c>
      <c r="P4224" s="243" t="s">
        <v>20561</v>
      </c>
      <c r="Q4224" s="244">
        <v>4238.08</v>
      </c>
      <c r="R4224" s="104"/>
      <c r="S4224" s="104"/>
      <c r="T4224" s="104"/>
    </row>
    <row r="4225" spans="13:20" ht="14.5" x14ac:dyDescent="0.35">
      <c r="M4225" s="261" t="s">
        <v>52078</v>
      </c>
      <c r="N4225" s="262">
        <v>70501</v>
      </c>
      <c r="P4225" s="243" t="s">
        <v>20562</v>
      </c>
      <c r="Q4225" s="244">
        <v>3663.61</v>
      </c>
      <c r="R4225" s="104"/>
      <c r="S4225" s="104"/>
      <c r="T4225" s="104"/>
    </row>
    <row r="4226" spans="13:20" ht="14.5" x14ac:dyDescent="0.35">
      <c r="M4226" s="261" t="s">
        <v>41825</v>
      </c>
      <c r="N4226" s="262">
        <v>25518.79</v>
      </c>
      <c r="P4226" s="243" t="s">
        <v>20563</v>
      </c>
      <c r="Q4226" s="244">
        <v>21095.73</v>
      </c>
      <c r="R4226" s="104"/>
      <c r="S4226" s="104"/>
      <c r="T4226" s="104"/>
    </row>
    <row r="4227" spans="13:20" ht="14.5" x14ac:dyDescent="0.35">
      <c r="M4227" s="261" t="s">
        <v>53081</v>
      </c>
      <c r="N4227" s="262">
        <v>151162.51</v>
      </c>
      <c r="P4227" s="243" t="s">
        <v>20564</v>
      </c>
      <c r="Q4227" s="244">
        <v>18700</v>
      </c>
      <c r="R4227" s="104"/>
      <c r="S4227" s="104"/>
      <c r="T4227" s="104"/>
    </row>
    <row r="4228" spans="13:20" ht="14.5" x14ac:dyDescent="0.35">
      <c r="M4228" s="261" t="s">
        <v>38133</v>
      </c>
      <c r="N4228" s="262">
        <v>61452.86</v>
      </c>
      <c r="P4228" s="243" t="s">
        <v>20565</v>
      </c>
      <c r="Q4228" s="244">
        <v>6688.43</v>
      </c>
      <c r="R4228" s="104"/>
      <c r="S4228" s="104"/>
      <c r="T4228" s="104"/>
    </row>
    <row r="4229" spans="13:20" ht="14.5" x14ac:dyDescent="0.35">
      <c r="M4229" s="261" t="s">
        <v>47772</v>
      </c>
      <c r="N4229" s="262">
        <v>9626</v>
      </c>
      <c r="P4229" s="243" t="s">
        <v>20566</v>
      </c>
      <c r="Q4229" s="244">
        <v>24205.24</v>
      </c>
      <c r="R4229" s="104"/>
      <c r="S4229" s="104"/>
      <c r="T4229" s="104"/>
    </row>
    <row r="4230" spans="13:20" ht="14.5" x14ac:dyDescent="0.35">
      <c r="M4230" s="261" t="s">
        <v>38134</v>
      </c>
      <c r="N4230" s="262">
        <v>351148.94</v>
      </c>
      <c r="P4230" s="243" t="s">
        <v>20567</v>
      </c>
      <c r="Q4230" s="244">
        <v>900</v>
      </c>
      <c r="R4230" s="104"/>
      <c r="S4230" s="104"/>
      <c r="T4230" s="104"/>
    </row>
    <row r="4231" spans="13:20" ht="14.5" x14ac:dyDescent="0.35">
      <c r="M4231" s="261" t="s">
        <v>56209</v>
      </c>
      <c r="N4231" s="262">
        <v>215799.75</v>
      </c>
      <c r="P4231" s="243" t="s">
        <v>20568</v>
      </c>
      <c r="Q4231" s="244">
        <v>23171.599999999999</v>
      </c>
      <c r="R4231" s="104"/>
      <c r="S4231" s="104"/>
      <c r="T4231" s="104"/>
    </row>
    <row r="4232" spans="13:20" ht="14.5" x14ac:dyDescent="0.35">
      <c r="M4232" s="261" t="s">
        <v>56210</v>
      </c>
      <c r="N4232" s="262">
        <v>61.21</v>
      </c>
      <c r="P4232" s="243" t="s">
        <v>15326</v>
      </c>
      <c r="Q4232" s="244">
        <v>13192.63</v>
      </c>
      <c r="R4232" s="104"/>
      <c r="S4232" s="104"/>
      <c r="T4232" s="104"/>
    </row>
    <row r="4233" spans="13:20" ht="14.5" x14ac:dyDescent="0.35">
      <c r="M4233" s="261" t="s">
        <v>56211</v>
      </c>
      <c r="N4233" s="262">
        <v>120.5</v>
      </c>
      <c r="P4233" s="243" t="s">
        <v>15327</v>
      </c>
      <c r="Q4233" s="244">
        <v>9034.77</v>
      </c>
      <c r="R4233" s="104"/>
      <c r="S4233" s="104"/>
      <c r="T4233" s="104"/>
    </row>
    <row r="4234" spans="13:20" ht="14.5" x14ac:dyDescent="0.35">
      <c r="M4234" s="261" t="s">
        <v>52079</v>
      </c>
      <c r="N4234" s="262">
        <v>7800</v>
      </c>
      <c r="P4234" s="243" t="s">
        <v>20569</v>
      </c>
      <c r="Q4234" s="244">
        <v>17059</v>
      </c>
      <c r="R4234" s="104"/>
      <c r="S4234" s="104"/>
      <c r="T4234" s="104"/>
    </row>
    <row r="4235" spans="13:20" ht="14.5" x14ac:dyDescent="0.35">
      <c r="M4235" s="261" t="s">
        <v>53082</v>
      </c>
      <c r="N4235" s="262">
        <v>582.07000000000005</v>
      </c>
      <c r="P4235" s="243" t="s">
        <v>20570</v>
      </c>
      <c r="Q4235" s="244">
        <v>1000</v>
      </c>
      <c r="R4235" s="104"/>
      <c r="S4235" s="104"/>
      <c r="T4235" s="104"/>
    </row>
    <row r="4236" spans="13:20" ht="14.5" x14ac:dyDescent="0.35">
      <c r="M4236" s="261" t="s">
        <v>56212</v>
      </c>
      <c r="N4236" s="262">
        <v>1300.76</v>
      </c>
      <c r="P4236" s="243" t="s">
        <v>20571</v>
      </c>
      <c r="Q4236" s="244">
        <v>1095.6400000000001</v>
      </c>
      <c r="R4236" s="104"/>
      <c r="S4236" s="104"/>
      <c r="T4236" s="104"/>
    </row>
    <row r="4237" spans="13:20" ht="14.5" x14ac:dyDescent="0.35">
      <c r="M4237" s="261" t="s">
        <v>47773</v>
      </c>
      <c r="N4237" s="262">
        <v>125076.5</v>
      </c>
      <c r="P4237" s="243" t="s">
        <v>20572</v>
      </c>
      <c r="Q4237" s="244">
        <v>37226.69</v>
      </c>
      <c r="R4237" s="104"/>
      <c r="S4237" s="104"/>
      <c r="T4237" s="104"/>
    </row>
    <row r="4238" spans="13:20" ht="14.5" x14ac:dyDescent="0.35">
      <c r="M4238" s="261" t="s">
        <v>47774</v>
      </c>
      <c r="N4238" s="262">
        <v>9485.94</v>
      </c>
      <c r="P4238" s="243" t="s">
        <v>20573</v>
      </c>
      <c r="Q4238" s="244">
        <v>4313.1400000000003</v>
      </c>
      <c r="R4238" s="104"/>
      <c r="S4238" s="104"/>
      <c r="T4238" s="104"/>
    </row>
    <row r="4239" spans="13:20" ht="14.5" x14ac:dyDescent="0.35">
      <c r="M4239" s="261" t="s">
        <v>47775</v>
      </c>
      <c r="N4239" s="262">
        <v>40000</v>
      </c>
      <c r="P4239" s="243" t="s">
        <v>15330</v>
      </c>
      <c r="Q4239" s="244">
        <v>8014.38</v>
      </c>
      <c r="R4239" s="104"/>
      <c r="S4239" s="104"/>
      <c r="T4239" s="104"/>
    </row>
    <row r="4240" spans="13:20" ht="14.5" x14ac:dyDescent="0.35">
      <c r="M4240" s="261" t="s">
        <v>47776</v>
      </c>
      <c r="N4240" s="262">
        <v>2990.42</v>
      </c>
      <c r="P4240" s="243" t="s">
        <v>15331</v>
      </c>
      <c r="Q4240" s="244">
        <v>19134.349999999999</v>
      </c>
      <c r="R4240" s="104"/>
      <c r="S4240" s="104"/>
      <c r="T4240" s="104"/>
    </row>
    <row r="4241" spans="13:20" ht="14.5" x14ac:dyDescent="0.35">
      <c r="M4241" s="261" t="s">
        <v>20618</v>
      </c>
      <c r="N4241" s="262">
        <v>1750</v>
      </c>
      <c r="P4241" s="243" t="s">
        <v>15332</v>
      </c>
      <c r="Q4241" s="244">
        <v>2129.44</v>
      </c>
      <c r="R4241" s="104"/>
      <c r="S4241" s="104"/>
      <c r="T4241" s="104"/>
    </row>
    <row r="4242" spans="13:20" ht="14.5" x14ac:dyDescent="0.35">
      <c r="M4242" s="261" t="s">
        <v>56213</v>
      </c>
      <c r="N4242" s="262">
        <v>2456.2800000000002</v>
      </c>
      <c r="P4242" s="243" t="s">
        <v>20574</v>
      </c>
      <c r="Q4242" s="244">
        <v>97673.23</v>
      </c>
      <c r="R4242" s="104"/>
      <c r="S4242" s="104"/>
      <c r="T4242" s="104"/>
    </row>
    <row r="4243" spans="13:20" ht="14.5" x14ac:dyDescent="0.35">
      <c r="M4243" s="261" t="s">
        <v>50096</v>
      </c>
      <c r="N4243" s="262">
        <v>13305.56</v>
      </c>
      <c r="P4243" s="243" t="s">
        <v>15333</v>
      </c>
      <c r="Q4243" s="244">
        <v>47000</v>
      </c>
      <c r="R4243" s="104"/>
      <c r="S4243" s="104"/>
      <c r="T4243" s="104"/>
    </row>
    <row r="4244" spans="13:20" ht="14.5" x14ac:dyDescent="0.35">
      <c r="M4244" s="261" t="s">
        <v>56214</v>
      </c>
      <c r="N4244" s="262">
        <v>12816.71</v>
      </c>
      <c r="P4244" s="243" t="s">
        <v>15334</v>
      </c>
      <c r="Q4244" s="244">
        <v>20113.830000000002</v>
      </c>
      <c r="R4244" s="104"/>
      <c r="S4244" s="104"/>
      <c r="T4244" s="104"/>
    </row>
    <row r="4245" spans="13:20" ht="14.5" x14ac:dyDescent="0.35">
      <c r="M4245" s="261" t="s">
        <v>41828</v>
      </c>
      <c r="N4245" s="262">
        <v>10702.05</v>
      </c>
      <c r="P4245" s="243" t="s">
        <v>15335</v>
      </c>
      <c r="Q4245" s="244">
        <v>18986.25</v>
      </c>
      <c r="R4245" s="104"/>
      <c r="S4245" s="104"/>
      <c r="T4245" s="104"/>
    </row>
    <row r="4246" spans="13:20" ht="14.5" x14ac:dyDescent="0.35">
      <c r="M4246" s="261" t="s">
        <v>41829</v>
      </c>
      <c r="N4246" s="262">
        <v>4338.1099999999997</v>
      </c>
      <c r="P4246" s="243" t="s">
        <v>20575</v>
      </c>
      <c r="Q4246" s="244">
        <v>19525</v>
      </c>
      <c r="R4246" s="104"/>
      <c r="S4246" s="104"/>
      <c r="T4246" s="104"/>
    </row>
    <row r="4247" spans="13:20" ht="14.5" x14ac:dyDescent="0.35">
      <c r="M4247" s="261" t="s">
        <v>41830</v>
      </c>
      <c r="N4247" s="262">
        <v>1133.28</v>
      </c>
      <c r="P4247" s="243" t="s">
        <v>15336</v>
      </c>
      <c r="Q4247" s="244">
        <v>82260.37</v>
      </c>
      <c r="R4247" s="104"/>
      <c r="S4247" s="104"/>
      <c r="T4247" s="104"/>
    </row>
    <row r="4248" spans="13:20" ht="14.5" x14ac:dyDescent="0.35">
      <c r="M4248" s="261" t="s">
        <v>41831</v>
      </c>
      <c r="N4248" s="262">
        <v>1304.49</v>
      </c>
      <c r="P4248" s="243" t="s">
        <v>15337</v>
      </c>
      <c r="Q4248" s="244">
        <v>52004.47</v>
      </c>
      <c r="R4248" s="104"/>
      <c r="S4248" s="104"/>
      <c r="T4248" s="104"/>
    </row>
    <row r="4249" spans="13:20" ht="14.5" x14ac:dyDescent="0.35">
      <c r="M4249" s="261" t="s">
        <v>56215</v>
      </c>
      <c r="N4249" s="262">
        <v>10000</v>
      </c>
      <c r="P4249" s="243" t="s">
        <v>15338</v>
      </c>
      <c r="Q4249" s="244">
        <v>125359.01</v>
      </c>
      <c r="R4249" s="104"/>
      <c r="S4249" s="104"/>
      <c r="T4249" s="104"/>
    </row>
    <row r="4250" spans="13:20" ht="14.5" x14ac:dyDescent="0.35">
      <c r="M4250" s="261" t="s">
        <v>50097</v>
      </c>
      <c r="N4250" s="262">
        <v>6449.41</v>
      </c>
      <c r="P4250" s="243" t="s">
        <v>20576</v>
      </c>
      <c r="Q4250" s="244">
        <v>46922.44</v>
      </c>
      <c r="R4250" s="104"/>
      <c r="S4250" s="104"/>
      <c r="T4250" s="104"/>
    </row>
    <row r="4251" spans="13:20" ht="14.5" x14ac:dyDescent="0.35">
      <c r="M4251" s="261" t="s">
        <v>56216</v>
      </c>
      <c r="N4251" s="262">
        <v>15193.86</v>
      </c>
      <c r="P4251" s="243" t="s">
        <v>20577</v>
      </c>
      <c r="Q4251" s="244">
        <v>1882.67</v>
      </c>
      <c r="R4251" s="104"/>
      <c r="S4251" s="104"/>
      <c r="T4251" s="104"/>
    </row>
    <row r="4252" spans="13:20" ht="14.5" x14ac:dyDescent="0.35">
      <c r="M4252" s="261" t="s">
        <v>56217</v>
      </c>
      <c r="N4252" s="262">
        <v>5048.2700000000004</v>
      </c>
      <c r="P4252" s="243" t="s">
        <v>20578</v>
      </c>
      <c r="Q4252" s="244">
        <v>-536.39</v>
      </c>
      <c r="R4252" s="104"/>
      <c r="S4252" s="104"/>
      <c r="T4252" s="104"/>
    </row>
    <row r="4253" spans="13:20" ht="14.5" x14ac:dyDescent="0.35">
      <c r="M4253" s="261" t="s">
        <v>51179</v>
      </c>
      <c r="N4253" s="262">
        <v>122609.64</v>
      </c>
      <c r="P4253" s="243" t="s">
        <v>20579</v>
      </c>
      <c r="Q4253" s="244">
        <v>12500</v>
      </c>
      <c r="R4253" s="104"/>
      <c r="S4253" s="104"/>
      <c r="T4253" s="104"/>
    </row>
    <row r="4254" spans="13:20" ht="14.5" x14ac:dyDescent="0.35">
      <c r="M4254" s="261" t="s">
        <v>56218</v>
      </c>
      <c r="N4254" s="262">
        <v>183928.85</v>
      </c>
      <c r="P4254" s="243" t="s">
        <v>20580</v>
      </c>
      <c r="Q4254" s="244">
        <v>37003.199999999997</v>
      </c>
      <c r="R4254" s="104"/>
      <c r="S4254" s="104"/>
      <c r="T4254" s="104"/>
    </row>
    <row r="4255" spans="13:20" ht="14.5" x14ac:dyDescent="0.35">
      <c r="M4255" s="261" t="s">
        <v>41832</v>
      </c>
      <c r="N4255" s="262">
        <v>53434.48</v>
      </c>
      <c r="P4255" s="243" t="s">
        <v>20581</v>
      </c>
      <c r="Q4255" s="244">
        <v>13718.16</v>
      </c>
      <c r="R4255" s="104"/>
      <c r="S4255" s="104"/>
      <c r="T4255" s="104"/>
    </row>
    <row r="4256" spans="13:20" ht="14.5" x14ac:dyDescent="0.35">
      <c r="M4256" s="261" t="s">
        <v>47777</v>
      </c>
      <c r="N4256" s="262">
        <v>485.89</v>
      </c>
      <c r="P4256" s="243" t="s">
        <v>20582</v>
      </c>
      <c r="Q4256" s="244">
        <v>1049.46</v>
      </c>
      <c r="R4256" s="104"/>
      <c r="S4256" s="104"/>
      <c r="T4256" s="104"/>
    </row>
    <row r="4257" spans="13:20" ht="14.5" x14ac:dyDescent="0.35">
      <c r="M4257" s="261" t="s">
        <v>41833</v>
      </c>
      <c r="N4257" s="262">
        <v>48291.64</v>
      </c>
      <c r="P4257" s="243" t="s">
        <v>20583</v>
      </c>
      <c r="Q4257" s="244">
        <v>2974.07</v>
      </c>
      <c r="R4257" s="104"/>
      <c r="S4257" s="104"/>
      <c r="T4257" s="104"/>
    </row>
    <row r="4258" spans="13:20" ht="14.5" x14ac:dyDescent="0.35">
      <c r="M4258" s="261" t="s">
        <v>56219</v>
      </c>
      <c r="N4258" s="262">
        <v>12240</v>
      </c>
      <c r="P4258" s="243" t="s">
        <v>20584</v>
      </c>
      <c r="Q4258" s="244">
        <v>1577.44</v>
      </c>
      <c r="R4258" s="104"/>
      <c r="S4258" s="104"/>
      <c r="T4258" s="104"/>
    </row>
    <row r="4259" spans="13:20" ht="14.5" x14ac:dyDescent="0.35">
      <c r="M4259" s="261" t="s">
        <v>38136</v>
      </c>
      <c r="N4259" s="262">
        <v>53900</v>
      </c>
      <c r="P4259" s="243" t="s">
        <v>20585</v>
      </c>
      <c r="Q4259" s="244">
        <v>1976.29</v>
      </c>
      <c r="R4259" s="104"/>
      <c r="S4259" s="104"/>
      <c r="T4259" s="104"/>
    </row>
    <row r="4260" spans="13:20" ht="14.5" x14ac:dyDescent="0.35">
      <c r="M4260" s="261" t="s">
        <v>38137</v>
      </c>
      <c r="N4260" s="262">
        <v>12598.21</v>
      </c>
      <c r="P4260" s="243" t="s">
        <v>20586</v>
      </c>
      <c r="Q4260" s="244">
        <v>23171.599999999999</v>
      </c>
      <c r="R4260" s="104"/>
      <c r="S4260" s="104"/>
      <c r="T4260" s="104"/>
    </row>
    <row r="4261" spans="13:20" ht="14.5" x14ac:dyDescent="0.35">
      <c r="M4261" s="261" t="s">
        <v>41834</v>
      </c>
      <c r="N4261" s="262">
        <v>34216.92</v>
      </c>
      <c r="P4261" s="243" t="s">
        <v>15340</v>
      </c>
      <c r="Q4261" s="244">
        <v>52772.83</v>
      </c>
      <c r="R4261" s="104"/>
      <c r="S4261" s="104"/>
      <c r="T4261" s="104"/>
    </row>
    <row r="4262" spans="13:20" ht="14.5" x14ac:dyDescent="0.35">
      <c r="M4262" s="261" t="s">
        <v>45156</v>
      </c>
      <c r="N4262" s="262">
        <v>10134.76</v>
      </c>
      <c r="P4262" s="243" t="s">
        <v>15341</v>
      </c>
      <c r="Q4262" s="244">
        <v>18243.060000000001</v>
      </c>
      <c r="R4262" s="104"/>
      <c r="S4262" s="104"/>
      <c r="T4262" s="104"/>
    </row>
    <row r="4263" spans="13:20" ht="14.5" x14ac:dyDescent="0.35">
      <c r="M4263" s="261" t="s">
        <v>52080</v>
      </c>
      <c r="N4263" s="262">
        <v>95914</v>
      </c>
      <c r="P4263" s="243" t="s">
        <v>15342</v>
      </c>
      <c r="Q4263" s="244">
        <v>20130.41</v>
      </c>
      <c r="R4263" s="104"/>
      <c r="S4263" s="104"/>
      <c r="T4263" s="104"/>
    </row>
    <row r="4264" spans="13:20" ht="14.5" x14ac:dyDescent="0.35">
      <c r="M4264" s="261" t="s">
        <v>56220</v>
      </c>
      <c r="N4264" s="262">
        <v>42491.73</v>
      </c>
      <c r="P4264" s="243" t="s">
        <v>20587</v>
      </c>
      <c r="Q4264" s="244">
        <v>1836</v>
      </c>
      <c r="R4264" s="104"/>
      <c r="S4264" s="104"/>
      <c r="T4264" s="104"/>
    </row>
    <row r="4265" spans="13:20" ht="14.5" x14ac:dyDescent="0.35">
      <c r="M4265" s="261" t="s">
        <v>51180</v>
      </c>
      <c r="N4265" s="262">
        <v>83212.44</v>
      </c>
      <c r="P4265" s="243" t="s">
        <v>20588</v>
      </c>
      <c r="Q4265" s="244">
        <v>32327.11</v>
      </c>
      <c r="R4265" s="104"/>
      <c r="S4265" s="104"/>
      <c r="T4265" s="104"/>
    </row>
    <row r="4266" spans="13:20" ht="14.5" x14ac:dyDescent="0.35">
      <c r="M4266" s="261" t="s">
        <v>56221</v>
      </c>
      <c r="N4266" s="262">
        <v>70752.84</v>
      </c>
      <c r="P4266" s="243" t="s">
        <v>20589</v>
      </c>
      <c r="Q4266" s="244">
        <v>4321.08</v>
      </c>
      <c r="R4266" s="104"/>
      <c r="S4266" s="104"/>
      <c r="T4266" s="104"/>
    </row>
    <row r="4267" spans="13:20" ht="14.5" x14ac:dyDescent="0.35">
      <c r="M4267" s="261" t="s">
        <v>38138</v>
      </c>
      <c r="N4267" s="262">
        <v>72628.23</v>
      </c>
      <c r="P4267" s="243" t="s">
        <v>20590</v>
      </c>
      <c r="Q4267" s="244">
        <v>31792.6</v>
      </c>
      <c r="R4267" s="104"/>
      <c r="S4267" s="104"/>
      <c r="T4267" s="104"/>
    </row>
    <row r="4268" spans="13:20" ht="14.5" x14ac:dyDescent="0.35">
      <c r="M4268" s="261" t="s">
        <v>56222</v>
      </c>
      <c r="N4268" s="262">
        <v>121787.01</v>
      </c>
      <c r="P4268" s="243" t="s">
        <v>20591</v>
      </c>
      <c r="Q4268" s="244">
        <v>17059</v>
      </c>
      <c r="R4268" s="104"/>
      <c r="S4268" s="104"/>
      <c r="T4268" s="104"/>
    </row>
    <row r="4269" spans="13:20" ht="14.5" x14ac:dyDescent="0.35">
      <c r="M4269" s="261" t="s">
        <v>56223</v>
      </c>
      <c r="N4269" s="262">
        <v>6929.95</v>
      </c>
      <c r="P4269" s="243" t="s">
        <v>20592</v>
      </c>
      <c r="Q4269" s="244">
        <v>1000</v>
      </c>
      <c r="R4269" s="104"/>
      <c r="S4269" s="104"/>
      <c r="T4269" s="104"/>
    </row>
    <row r="4270" spans="13:20" ht="14.5" x14ac:dyDescent="0.35">
      <c r="M4270" s="261" t="s">
        <v>47778</v>
      </c>
      <c r="N4270" s="262">
        <v>8000</v>
      </c>
      <c r="P4270" s="243" t="s">
        <v>20593</v>
      </c>
      <c r="Q4270" s="244">
        <v>1095.6400000000001</v>
      </c>
      <c r="R4270" s="104"/>
      <c r="S4270" s="104"/>
      <c r="T4270" s="104"/>
    </row>
    <row r="4271" spans="13:20" ht="14.5" x14ac:dyDescent="0.35">
      <c r="M4271" s="261" t="s">
        <v>47779</v>
      </c>
      <c r="N4271" s="262">
        <v>594.35</v>
      </c>
      <c r="P4271" s="243" t="s">
        <v>20594</v>
      </c>
      <c r="Q4271" s="244">
        <v>37226.69</v>
      </c>
      <c r="R4271" s="104"/>
      <c r="S4271" s="104"/>
      <c r="T4271" s="104"/>
    </row>
    <row r="4272" spans="13:20" ht="14.5" x14ac:dyDescent="0.35">
      <c r="M4272" s="261" t="s">
        <v>47780</v>
      </c>
      <c r="N4272" s="262">
        <v>70687.5</v>
      </c>
      <c r="P4272" s="243" t="s">
        <v>20595</v>
      </c>
      <c r="Q4272" s="244">
        <v>31946.46</v>
      </c>
      <c r="R4272" s="104"/>
      <c r="S4272" s="104"/>
      <c r="T4272" s="104"/>
    </row>
    <row r="4273" spans="13:20" ht="14.5" x14ac:dyDescent="0.35">
      <c r="M4273" s="261" t="s">
        <v>47781</v>
      </c>
      <c r="N4273" s="262">
        <v>5407.59</v>
      </c>
      <c r="P4273" s="243" t="s">
        <v>15345</v>
      </c>
      <c r="Q4273" s="244">
        <v>17829.830000000002</v>
      </c>
      <c r="R4273" s="104"/>
      <c r="S4273" s="104"/>
      <c r="T4273" s="104"/>
    </row>
    <row r="4274" spans="13:20" ht="14.5" x14ac:dyDescent="0.35">
      <c r="M4274" s="261" t="s">
        <v>45157</v>
      </c>
      <c r="N4274" s="262">
        <v>67072.52</v>
      </c>
      <c r="P4274" s="243" t="s">
        <v>15346</v>
      </c>
      <c r="Q4274" s="244">
        <v>48169.91</v>
      </c>
      <c r="R4274" s="104"/>
      <c r="S4274" s="104"/>
      <c r="T4274" s="104"/>
    </row>
    <row r="4275" spans="13:20" ht="14.5" x14ac:dyDescent="0.35">
      <c r="M4275" s="261" t="s">
        <v>45158</v>
      </c>
      <c r="N4275" s="262">
        <v>4813.68</v>
      </c>
      <c r="P4275" s="243" t="s">
        <v>15347</v>
      </c>
      <c r="Q4275" s="244">
        <v>6367.52</v>
      </c>
      <c r="R4275" s="104"/>
      <c r="S4275" s="104"/>
      <c r="T4275" s="104"/>
    </row>
    <row r="4276" spans="13:20" ht="14.5" x14ac:dyDescent="0.35">
      <c r="M4276" s="261" t="s">
        <v>45159</v>
      </c>
      <c r="N4276" s="262">
        <v>1497.01</v>
      </c>
      <c r="P4276" s="243" t="s">
        <v>20596</v>
      </c>
      <c r="Q4276" s="244">
        <v>186570.5</v>
      </c>
      <c r="R4276" s="104"/>
      <c r="S4276" s="104"/>
      <c r="T4276" s="104"/>
    </row>
    <row r="4277" spans="13:20" ht="14.5" x14ac:dyDescent="0.35">
      <c r="M4277" s="261" t="s">
        <v>45160</v>
      </c>
      <c r="N4277" s="262">
        <v>5372.23</v>
      </c>
      <c r="P4277" s="243" t="s">
        <v>15348</v>
      </c>
      <c r="Q4277" s="244">
        <v>47000</v>
      </c>
      <c r="R4277" s="104"/>
      <c r="S4277" s="104"/>
      <c r="T4277" s="104"/>
    </row>
    <row r="4278" spans="13:20" ht="14.5" x14ac:dyDescent="0.35">
      <c r="M4278" s="261" t="s">
        <v>45161</v>
      </c>
      <c r="N4278" s="262">
        <v>31.5</v>
      </c>
      <c r="P4278" s="243" t="s">
        <v>15349</v>
      </c>
      <c r="Q4278" s="244">
        <v>45622.559999999998</v>
      </c>
      <c r="R4278" s="104"/>
      <c r="S4278" s="104"/>
      <c r="T4278" s="104"/>
    </row>
    <row r="4279" spans="13:20" ht="14.5" x14ac:dyDescent="0.35">
      <c r="M4279" s="261" t="s">
        <v>47782</v>
      </c>
      <c r="N4279" s="262">
        <v>85845.06</v>
      </c>
      <c r="P4279" s="243" t="s">
        <v>15350</v>
      </c>
      <c r="Q4279" s="244">
        <v>18986.25</v>
      </c>
      <c r="R4279" s="104"/>
      <c r="S4279" s="104"/>
      <c r="T4279" s="104"/>
    </row>
    <row r="4280" spans="13:20" ht="14.5" x14ac:dyDescent="0.35">
      <c r="M4280" s="261" t="s">
        <v>52081</v>
      </c>
      <c r="N4280" s="262">
        <v>3399</v>
      </c>
      <c r="P4280" s="243" t="s">
        <v>20597</v>
      </c>
      <c r="Q4280" s="244">
        <v>19525</v>
      </c>
      <c r="R4280" s="104"/>
      <c r="S4280" s="104"/>
      <c r="T4280" s="104"/>
    </row>
    <row r="4281" spans="13:20" ht="14.5" x14ac:dyDescent="0.35">
      <c r="M4281" s="261" t="s">
        <v>56224</v>
      </c>
      <c r="N4281" s="262">
        <v>125829.55</v>
      </c>
      <c r="P4281" s="243" t="s">
        <v>20598</v>
      </c>
      <c r="Q4281" s="244">
        <v>996.76</v>
      </c>
      <c r="R4281" s="104"/>
      <c r="S4281" s="104"/>
      <c r="T4281" s="104"/>
    </row>
    <row r="4282" spans="13:20" ht="14.5" x14ac:dyDescent="0.35">
      <c r="M4282" s="261" t="s">
        <v>56225</v>
      </c>
      <c r="N4282" s="262">
        <v>9493.9599999999991</v>
      </c>
      <c r="P4282" s="243" t="s">
        <v>15351</v>
      </c>
      <c r="Q4282" s="244">
        <v>82260.37</v>
      </c>
      <c r="R4282" s="104"/>
      <c r="S4282" s="104"/>
      <c r="T4282" s="104"/>
    </row>
    <row r="4283" spans="13:20" ht="14.5" x14ac:dyDescent="0.35">
      <c r="M4283" s="261" t="s">
        <v>56226</v>
      </c>
      <c r="N4283" s="262">
        <v>2088.92</v>
      </c>
      <c r="P4283" s="243" t="s">
        <v>15352</v>
      </c>
      <c r="Q4283" s="244">
        <v>53581.91</v>
      </c>
      <c r="R4283" s="104"/>
      <c r="S4283" s="104"/>
      <c r="T4283" s="104"/>
    </row>
    <row r="4284" spans="13:20" ht="14.5" x14ac:dyDescent="0.35">
      <c r="M4284" s="261" t="s">
        <v>56227</v>
      </c>
      <c r="N4284" s="262">
        <v>19963.669999999998</v>
      </c>
      <c r="P4284" s="243" t="s">
        <v>15353</v>
      </c>
      <c r="Q4284" s="244">
        <v>178695</v>
      </c>
      <c r="R4284" s="104"/>
      <c r="S4284" s="104"/>
      <c r="T4284" s="104"/>
    </row>
    <row r="4285" spans="13:20" ht="14.5" x14ac:dyDescent="0.35">
      <c r="M4285" s="261" t="s">
        <v>56228</v>
      </c>
      <c r="N4285" s="262">
        <v>98.16</v>
      </c>
      <c r="P4285" s="243" t="s">
        <v>20599</v>
      </c>
      <c r="Q4285" s="244">
        <v>99372.44</v>
      </c>
      <c r="R4285" s="104"/>
      <c r="S4285" s="104"/>
      <c r="T4285" s="104"/>
    </row>
    <row r="4286" spans="13:20" ht="14.5" x14ac:dyDescent="0.35">
      <c r="M4286" s="261" t="s">
        <v>56229</v>
      </c>
      <c r="N4286" s="262">
        <v>550.04</v>
      </c>
      <c r="P4286" s="243" t="s">
        <v>20600</v>
      </c>
      <c r="Q4286" s="244">
        <v>138816.74</v>
      </c>
      <c r="R4286" s="104"/>
      <c r="S4286" s="104"/>
      <c r="T4286" s="104"/>
    </row>
    <row r="4287" spans="13:20" ht="14.5" x14ac:dyDescent="0.35">
      <c r="M4287" s="261" t="s">
        <v>56230</v>
      </c>
      <c r="N4287" s="262">
        <v>7800</v>
      </c>
      <c r="P4287" s="243" t="s">
        <v>20601</v>
      </c>
      <c r="Q4287" s="244">
        <v>85376.29</v>
      </c>
      <c r="R4287" s="104"/>
      <c r="S4287" s="104"/>
      <c r="T4287" s="104"/>
    </row>
    <row r="4288" spans="13:20" ht="14.5" x14ac:dyDescent="0.35">
      <c r="M4288" s="261" t="s">
        <v>53083</v>
      </c>
      <c r="N4288" s="262">
        <v>24129</v>
      </c>
      <c r="P4288" s="243" t="s">
        <v>20602</v>
      </c>
      <c r="Q4288" s="244">
        <v>-536.39</v>
      </c>
      <c r="R4288" s="104"/>
      <c r="S4288" s="104"/>
      <c r="T4288" s="104"/>
    </row>
    <row r="4289" spans="13:20" ht="14.5" x14ac:dyDescent="0.35">
      <c r="M4289" s="261" t="s">
        <v>47783</v>
      </c>
      <c r="N4289" s="262">
        <v>30000</v>
      </c>
      <c r="P4289" s="243" t="s">
        <v>20603</v>
      </c>
      <c r="Q4289" s="244">
        <v>6825</v>
      </c>
      <c r="R4289" s="104"/>
      <c r="S4289" s="104"/>
      <c r="T4289" s="104"/>
    </row>
    <row r="4290" spans="13:20" ht="14.5" x14ac:dyDescent="0.35">
      <c r="M4290" s="261" t="s">
        <v>47784</v>
      </c>
      <c r="N4290" s="262">
        <v>2174</v>
      </c>
      <c r="P4290" s="243" t="s">
        <v>20604</v>
      </c>
      <c r="Q4290" s="244">
        <v>522.12</v>
      </c>
      <c r="R4290" s="104"/>
      <c r="S4290" s="104"/>
      <c r="T4290" s="104"/>
    </row>
    <row r="4291" spans="13:20" ht="14.5" x14ac:dyDescent="0.35">
      <c r="M4291" s="261" t="s">
        <v>38140</v>
      </c>
      <c r="N4291" s="262">
        <v>23151.58</v>
      </c>
      <c r="P4291" s="243" t="s">
        <v>20605</v>
      </c>
      <c r="Q4291" s="244">
        <v>1750</v>
      </c>
      <c r="R4291" s="104"/>
      <c r="S4291" s="104"/>
      <c r="T4291" s="104"/>
    </row>
    <row r="4292" spans="13:20" ht="14.5" x14ac:dyDescent="0.35">
      <c r="M4292" s="261" t="s">
        <v>20682</v>
      </c>
      <c r="N4292" s="262">
        <v>10387.5</v>
      </c>
      <c r="P4292" s="243" t="s">
        <v>20606</v>
      </c>
      <c r="Q4292" s="244">
        <v>500.11</v>
      </c>
      <c r="R4292" s="104"/>
      <c r="S4292" s="104"/>
      <c r="T4292" s="104"/>
    </row>
    <row r="4293" spans="13:20" ht="14.5" x14ac:dyDescent="0.35">
      <c r="M4293" s="261" t="s">
        <v>20683</v>
      </c>
      <c r="N4293" s="262">
        <v>13594.92</v>
      </c>
      <c r="P4293" s="243" t="s">
        <v>20607</v>
      </c>
      <c r="Q4293" s="244">
        <v>400</v>
      </c>
      <c r="R4293" s="104"/>
      <c r="S4293" s="104"/>
      <c r="T4293" s="104"/>
    </row>
    <row r="4294" spans="13:20" ht="14.5" x14ac:dyDescent="0.35">
      <c r="M4294" s="261" t="s">
        <v>20684</v>
      </c>
      <c r="N4294" s="262">
        <v>1789.97</v>
      </c>
      <c r="P4294" s="243" t="s">
        <v>20608</v>
      </c>
      <c r="Q4294" s="244">
        <v>1373</v>
      </c>
      <c r="R4294" s="104"/>
      <c r="S4294" s="104"/>
      <c r="T4294" s="104"/>
    </row>
    <row r="4295" spans="13:20" ht="14.5" x14ac:dyDescent="0.35">
      <c r="M4295" s="261" t="s">
        <v>43028</v>
      </c>
      <c r="N4295" s="262">
        <v>6000</v>
      </c>
      <c r="P4295" s="243" t="s">
        <v>20609</v>
      </c>
      <c r="Q4295" s="244">
        <v>413</v>
      </c>
      <c r="R4295" s="104"/>
      <c r="S4295" s="104"/>
      <c r="T4295" s="104"/>
    </row>
    <row r="4296" spans="13:20" ht="14.5" x14ac:dyDescent="0.35">
      <c r="M4296" s="261" t="s">
        <v>20686</v>
      </c>
      <c r="N4296" s="262">
        <v>595.92999999999995</v>
      </c>
      <c r="P4296" s="243" t="s">
        <v>20610</v>
      </c>
      <c r="Q4296" s="244">
        <v>4154</v>
      </c>
      <c r="R4296" s="104"/>
      <c r="S4296" s="104"/>
      <c r="T4296" s="104"/>
    </row>
    <row r="4297" spans="13:20" ht="14.5" x14ac:dyDescent="0.35">
      <c r="M4297" s="261" t="s">
        <v>20687</v>
      </c>
      <c r="N4297" s="262">
        <v>1300.8</v>
      </c>
      <c r="P4297" s="243" t="s">
        <v>20611</v>
      </c>
      <c r="Q4297" s="244">
        <v>689</v>
      </c>
      <c r="R4297" s="104"/>
      <c r="S4297" s="104"/>
      <c r="T4297" s="104"/>
    </row>
    <row r="4298" spans="13:20" ht="14.5" x14ac:dyDescent="0.35">
      <c r="M4298" s="261" t="s">
        <v>20689</v>
      </c>
      <c r="N4298" s="262">
        <v>9460.9500000000007</v>
      </c>
      <c r="P4298" s="243" t="s">
        <v>20612</v>
      </c>
      <c r="Q4298" s="244">
        <v>1100.68</v>
      </c>
      <c r="R4298" s="104"/>
      <c r="S4298" s="104"/>
      <c r="T4298" s="104"/>
    </row>
    <row r="4299" spans="13:20" ht="14.5" x14ac:dyDescent="0.35">
      <c r="M4299" s="261" t="s">
        <v>20690</v>
      </c>
      <c r="N4299" s="262">
        <v>219436.2</v>
      </c>
      <c r="P4299" s="243" t="s">
        <v>20613</v>
      </c>
      <c r="Q4299" s="244">
        <v>1463</v>
      </c>
      <c r="R4299" s="104"/>
      <c r="S4299" s="104"/>
      <c r="T4299" s="104"/>
    </row>
    <row r="4300" spans="13:20" ht="14.5" x14ac:dyDescent="0.35">
      <c r="M4300" s="261" t="s">
        <v>20692</v>
      </c>
      <c r="N4300" s="262">
        <v>50657.15</v>
      </c>
      <c r="P4300" s="243" t="s">
        <v>20614</v>
      </c>
      <c r="Q4300" s="244">
        <v>16775</v>
      </c>
      <c r="R4300" s="104"/>
      <c r="S4300" s="104"/>
      <c r="T4300" s="104"/>
    </row>
    <row r="4301" spans="13:20" ht="14.5" x14ac:dyDescent="0.35">
      <c r="M4301" s="261" t="s">
        <v>20694</v>
      </c>
      <c r="N4301" s="262">
        <v>53388.75</v>
      </c>
      <c r="P4301" s="243" t="s">
        <v>20615</v>
      </c>
      <c r="Q4301" s="244">
        <v>10178.64</v>
      </c>
      <c r="R4301" s="104"/>
      <c r="S4301" s="104"/>
      <c r="T4301" s="104"/>
    </row>
    <row r="4302" spans="13:20" ht="14.5" x14ac:dyDescent="0.35">
      <c r="M4302" s="261" t="s">
        <v>20695</v>
      </c>
      <c r="N4302" s="262">
        <v>2882.25</v>
      </c>
      <c r="P4302" s="243" t="s">
        <v>20616</v>
      </c>
      <c r="Q4302" s="244">
        <v>5899.81</v>
      </c>
      <c r="R4302" s="104"/>
      <c r="S4302" s="104"/>
      <c r="T4302" s="104"/>
    </row>
    <row r="4303" spans="13:20" ht="14.5" x14ac:dyDescent="0.35">
      <c r="M4303" s="261" t="s">
        <v>45162</v>
      </c>
      <c r="N4303" s="262">
        <v>1158866.3400000001</v>
      </c>
      <c r="P4303" s="243" t="s">
        <v>20617</v>
      </c>
      <c r="Q4303" s="244">
        <v>3265.64</v>
      </c>
      <c r="R4303" s="104"/>
      <c r="S4303" s="104"/>
      <c r="T4303" s="104"/>
    </row>
    <row r="4304" spans="13:20" ht="14.5" x14ac:dyDescent="0.35">
      <c r="M4304" s="261" t="s">
        <v>45163</v>
      </c>
      <c r="N4304" s="262">
        <v>88591.28</v>
      </c>
      <c r="P4304" s="243" t="s">
        <v>20618</v>
      </c>
      <c r="Q4304" s="244">
        <v>14552</v>
      </c>
      <c r="R4304" s="104"/>
      <c r="S4304" s="104"/>
      <c r="T4304" s="104"/>
    </row>
    <row r="4305" spans="13:20" ht="14.5" x14ac:dyDescent="0.35">
      <c r="M4305" s="261" t="s">
        <v>20696</v>
      </c>
      <c r="N4305" s="262">
        <v>26496.25</v>
      </c>
      <c r="P4305" s="243" t="s">
        <v>20619</v>
      </c>
      <c r="Q4305" s="244">
        <v>600</v>
      </c>
      <c r="R4305" s="104"/>
      <c r="S4305" s="104"/>
      <c r="T4305" s="104"/>
    </row>
    <row r="4306" spans="13:20" ht="14.5" x14ac:dyDescent="0.35">
      <c r="M4306" s="261" t="s">
        <v>50098</v>
      </c>
      <c r="N4306" s="262">
        <v>114.8</v>
      </c>
      <c r="P4306" s="243" t="s">
        <v>20620</v>
      </c>
      <c r="Q4306" s="244">
        <v>792.57</v>
      </c>
      <c r="R4306" s="104"/>
      <c r="S4306" s="104"/>
      <c r="T4306" s="104"/>
    </row>
    <row r="4307" spans="13:20" ht="14.5" x14ac:dyDescent="0.35">
      <c r="M4307" s="261" t="s">
        <v>53084</v>
      </c>
      <c r="N4307" s="262">
        <v>1089.8599999999999</v>
      </c>
      <c r="P4307" s="243" t="s">
        <v>20621</v>
      </c>
      <c r="Q4307" s="244">
        <v>6825</v>
      </c>
      <c r="R4307" s="104"/>
      <c r="S4307" s="104"/>
      <c r="T4307" s="104"/>
    </row>
    <row r="4308" spans="13:20" ht="14.5" x14ac:dyDescent="0.35">
      <c r="M4308" s="261" t="s">
        <v>20700</v>
      </c>
      <c r="N4308" s="262">
        <v>29689.37</v>
      </c>
      <c r="P4308" s="243" t="s">
        <v>20622</v>
      </c>
      <c r="Q4308" s="244">
        <v>522.12</v>
      </c>
      <c r="R4308" s="104"/>
      <c r="S4308" s="104"/>
      <c r="T4308" s="104"/>
    </row>
    <row r="4309" spans="13:20" ht="14.5" x14ac:dyDescent="0.35">
      <c r="M4309" s="261" t="s">
        <v>20701</v>
      </c>
      <c r="N4309" s="262">
        <v>4325.05</v>
      </c>
      <c r="P4309" s="243" t="s">
        <v>20623</v>
      </c>
      <c r="Q4309" s="244">
        <v>29316.639999999999</v>
      </c>
      <c r="R4309" s="104"/>
      <c r="S4309" s="104"/>
      <c r="T4309" s="104"/>
    </row>
    <row r="4310" spans="13:20" ht="14.5" x14ac:dyDescent="0.35">
      <c r="M4310" s="261" t="s">
        <v>20702</v>
      </c>
      <c r="N4310" s="262">
        <v>12495.93</v>
      </c>
      <c r="P4310" s="243" t="s">
        <v>20624</v>
      </c>
      <c r="Q4310" s="244">
        <v>17375</v>
      </c>
      <c r="R4310" s="104"/>
      <c r="S4310" s="104"/>
      <c r="T4310" s="104"/>
    </row>
    <row r="4311" spans="13:20" ht="14.5" x14ac:dyDescent="0.35">
      <c r="M4311" s="261" t="s">
        <v>20703</v>
      </c>
      <c r="N4311" s="262">
        <v>4553.38</v>
      </c>
      <c r="P4311" s="243" t="s">
        <v>20625</v>
      </c>
      <c r="Q4311" s="244">
        <v>6812.92</v>
      </c>
      <c r="R4311" s="104"/>
      <c r="S4311" s="104"/>
      <c r="T4311" s="104"/>
    </row>
    <row r="4312" spans="13:20" ht="14.5" x14ac:dyDescent="0.35">
      <c r="M4312" s="261" t="s">
        <v>20705</v>
      </c>
      <c r="N4312" s="262">
        <v>10375.66</v>
      </c>
      <c r="P4312" s="243" t="s">
        <v>20626</v>
      </c>
      <c r="Q4312" s="244">
        <v>400</v>
      </c>
      <c r="R4312" s="104"/>
      <c r="S4312" s="104"/>
      <c r="T4312" s="104"/>
    </row>
    <row r="4313" spans="13:20" ht="14.5" x14ac:dyDescent="0.35">
      <c r="M4313" s="261" t="s">
        <v>36835</v>
      </c>
      <c r="N4313" s="262">
        <v>188.33</v>
      </c>
      <c r="P4313" s="243" t="s">
        <v>20627</v>
      </c>
      <c r="Q4313" s="244">
        <v>3265.64</v>
      </c>
      <c r="R4313" s="104"/>
      <c r="S4313" s="104"/>
      <c r="T4313" s="104"/>
    </row>
    <row r="4314" spans="13:20" ht="14.5" x14ac:dyDescent="0.35">
      <c r="M4314" s="261" t="s">
        <v>20706</v>
      </c>
      <c r="N4314" s="262">
        <v>5111.58</v>
      </c>
      <c r="P4314" s="243" t="s">
        <v>20628</v>
      </c>
      <c r="Q4314" s="244">
        <v>6736.25</v>
      </c>
      <c r="R4314" s="104"/>
      <c r="S4314" s="104"/>
      <c r="T4314" s="104"/>
    </row>
    <row r="4315" spans="13:20" ht="14.5" x14ac:dyDescent="0.35">
      <c r="M4315" s="261" t="s">
        <v>20707</v>
      </c>
      <c r="N4315" s="262">
        <v>60024</v>
      </c>
      <c r="P4315" s="243" t="s">
        <v>20629</v>
      </c>
      <c r="Q4315" s="244">
        <v>459</v>
      </c>
      <c r="R4315" s="104"/>
      <c r="S4315" s="104"/>
      <c r="T4315" s="104"/>
    </row>
    <row r="4316" spans="13:20" ht="14.5" x14ac:dyDescent="0.35">
      <c r="M4316" s="261" t="s">
        <v>38141</v>
      </c>
      <c r="N4316" s="262">
        <v>43721</v>
      </c>
      <c r="P4316" s="243" t="s">
        <v>20630</v>
      </c>
      <c r="Q4316" s="244">
        <v>3040</v>
      </c>
      <c r="R4316" s="104"/>
      <c r="S4316" s="104"/>
      <c r="T4316" s="104"/>
    </row>
    <row r="4317" spans="13:20" ht="14.5" x14ac:dyDescent="0.35">
      <c r="M4317" s="261" t="s">
        <v>56231</v>
      </c>
      <c r="N4317" s="262">
        <v>264.57</v>
      </c>
      <c r="P4317" s="243" t="s">
        <v>20631</v>
      </c>
      <c r="Q4317" s="244">
        <v>6456</v>
      </c>
      <c r="R4317" s="104"/>
      <c r="S4317" s="104"/>
      <c r="T4317" s="104"/>
    </row>
    <row r="4318" spans="13:20" ht="14.5" x14ac:dyDescent="0.35">
      <c r="M4318" s="261" t="s">
        <v>51181</v>
      </c>
      <c r="N4318" s="262">
        <v>8860.43</v>
      </c>
      <c r="P4318" s="243" t="s">
        <v>20632</v>
      </c>
      <c r="Q4318" s="244">
        <v>15581.96</v>
      </c>
      <c r="R4318" s="104"/>
      <c r="S4318" s="104"/>
      <c r="T4318" s="104"/>
    </row>
    <row r="4319" spans="13:20" ht="14.5" x14ac:dyDescent="0.35">
      <c r="M4319" s="261" t="s">
        <v>51182</v>
      </c>
      <c r="N4319" s="262">
        <v>5305.74</v>
      </c>
      <c r="P4319" s="243" t="s">
        <v>20633</v>
      </c>
      <c r="Q4319" s="244">
        <v>1188.75</v>
      </c>
      <c r="R4319" s="104"/>
      <c r="S4319" s="104"/>
      <c r="T4319" s="104"/>
    </row>
    <row r="4320" spans="13:20" ht="14.5" x14ac:dyDescent="0.35">
      <c r="M4320" s="261" t="s">
        <v>56232</v>
      </c>
      <c r="N4320" s="262">
        <v>11368.46</v>
      </c>
      <c r="P4320" s="243" t="s">
        <v>20634</v>
      </c>
      <c r="Q4320" s="244">
        <v>500</v>
      </c>
      <c r="R4320" s="104"/>
      <c r="S4320" s="104"/>
      <c r="T4320" s="104"/>
    </row>
    <row r="4321" spans="13:20" ht="14.5" x14ac:dyDescent="0.35">
      <c r="M4321" s="261" t="s">
        <v>51183</v>
      </c>
      <c r="N4321" s="262">
        <v>1275.67</v>
      </c>
      <c r="P4321" s="243" t="s">
        <v>20635</v>
      </c>
      <c r="Q4321" s="244">
        <v>1.29</v>
      </c>
      <c r="R4321" s="104"/>
      <c r="S4321" s="104"/>
      <c r="T4321" s="104"/>
    </row>
    <row r="4322" spans="13:20" ht="14.5" x14ac:dyDescent="0.35">
      <c r="M4322" s="261" t="s">
        <v>56233</v>
      </c>
      <c r="N4322" s="262">
        <v>2739.79</v>
      </c>
      <c r="P4322" s="243" t="s">
        <v>20636</v>
      </c>
      <c r="Q4322" s="244">
        <v>3300</v>
      </c>
      <c r="R4322" s="104"/>
      <c r="S4322" s="104"/>
      <c r="T4322" s="104"/>
    </row>
    <row r="4323" spans="13:20" ht="14.5" x14ac:dyDescent="0.35">
      <c r="M4323" s="261" t="s">
        <v>56234</v>
      </c>
      <c r="N4323" s="262">
        <v>10500.75</v>
      </c>
      <c r="P4323" s="243" t="s">
        <v>20637</v>
      </c>
      <c r="Q4323" s="244">
        <v>10711.75</v>
      </c>
      <c r="R4323" s="104"/>
      <c r="S4323" s="104"/>
      <c r="T4323" s="104"/>
    </row>
    <row r="4324" spans="13:20" ht="14.5" x14ac:dyDescent="0.35">
      <c r="M4324" s="261" t="s">
        <v>56235</v>
      </c>
      <c r="N4324" s="262">
        <v>50</v>
      </c>
      <c r="P4324" s="243" t="s">
        <v>20638</v>
      </c>
      <c r="Q4324" s="244">
        <v>1057.25</v>
      </c>
      <c r="R4324" s="104"/>
      <c r="S4324" s="104"/>
      <c r="T4324" s="104"/>
    </row>
    <row r="4325" spans="13:20" ht="14.5" x14ac:dyDescent="0.35">
      <c r="M4325" s="261" t="s">
        <v>56236</v>
      </c>
      <c r="N4325" s="262">
        <v>1111.26</v>
      </c>
      <c r="P4325" s="243" t="s">
        <v>20639</v>
      </c>
      <c r="Q4325" s="244">
        <v>36061.629999999997</v>
      </c>
      <c r="R4325" s="104"/>
      <c r="S4325" s="104"/>
      <c r="T4325" s="104"/>
    </row>
    <row r="4326" spans="13:20" ht="14.5" x14ac:dyDescent="0.35">
      <c r="M4326" s="261" t="s">
        <v>50099</v>
      </c>
      <c r="N4326" s="262">
        <v>1624.18</v>
      </c>
      <c r="P4326" s="243" t="s">
        <v>20640</v>
      </c>
      <c r="Q4326" s="244">
        <v>1978.87</v>
      </c>
      <c r="R4326" s="104"/>
      <c r="S4326" s="104"/>
      <c r="T4326" s="104"/>
    </row>
    <row r="4327" spans="13:20" ht="14.5" x14ac:dyDescent="0.35">
      <c r="M4327" s="261" t="s">
        <v>20710</v>
      </c>
      <c r="N4327" s="262">
        <v>63913.05</v>
      </c>
      <c r="P4327" s="243" t="s">
        <v>20641</v>
      </c>
      <c r="Q4327" s="244">
        <v>673.75</v>
      </c>
      <c r="R4327" s="104"/>
      <c r="S4327" s="104"/>
      <c r="T4327" s="104"/>
    </row>
    <row r="4328" spans="13:20" ht="14.5" x14ac:dyDescent="0.35">
      <c r="M4328" s="261" t="s">
        <v>20711</v>
      </c>
      <c r="N4328" s="262">
        <v>20440.96</v>
      </c>
      <c r="P4328" s="243" t="s">
        <v>20642</v>
      </c>
      <c r="Q4328" s="244">
        <v>3500</v>
      </c>
      <c r="R4328" s="104"/>
      <c r="S4328" s="104"/>
      <c r="T4328" s="104"/>
    </row>
    <row r="4329" spans="13:20" ht="14.5" x14ac:dyDescent="0.35">
      <c r="M4329" s="261" t="s">
        <v>50100</v>
      </c>
      <c r="N4329" s="262">
        <v>1058.48</v>
      </c>
      <c r="P4329" s="243" t="s">
        <v>20643</v>
      </c>
      <c r="Q4329" s="244">
        <v>15.75</v>
      </c>
      <c r="R4329" s="104"/>
      <c r="S4329" s="104"/>
      <c r="T4329" s="104"/>
    </row>
    <row r="4330" spans="13:20" ht="14.5" x14ac:dyDescent="0.35">
      <c r="M4330" s="261" t="s">
        <v>20712</v>
      </c>
      <c r="N4330" s="262">
        <v>6577.99</v>
      </c>
      <c r="P4330" s="243" t="s">
        <v>20644</v>
      </c>
      <c r="Q4330" s="244">
        <v>3158</v>
      </c>
      <c r="R4330" s="104"/>
      <c r="S4330" s="104"/>
      <c r="T4330" s="104"/>
    </row>
    <row r="4331" spans="13:20" ht="14.5" x14ac:dyDescent="0.35">
      <c r="M4331" s="261" t="s">
        <v>20713</v>
      </c>
      <c r="N4331" s="262">
        <v>13568.08</v>
      </c>
      <c r="P4331" s="243" t="s">
        <v>20645</v>
      </c>
      <c r="Q4331" s="244">
        <v>1960</v>
      </c>
      <c r="R4331" s="104"/>
      <c r="S4331" s="104"/>
      <c r="T4331" s="104"/>
    </row>
    <row r="4332" spans="13:20" ht="14.5" x14ac:dyDescent="0.35">
      <c r="M4332" s="261" t="s">
        <v>50101</v>
      </c>
      <c r="N4332" s="262">
        <v>5975</v>
      </c>
      <c r="P4332" s="243" t="s">
        <v>20646</v>
      </c>
      <c r="Q4332" s="244">
        <v>1875</v>
      </c>
      <c r="R4332" s="104"/>
      <c r="S4332" s="104"/>
      <c r="T4332" s="104"/>
    </row>
    <row r="4333" spans="13:20" ht="14.5" x14ac:dyDescent="0.35">
      <c r="M4333" s="261" t="s">
        <v>51184</v>
      </c>
      <c r="N4333" s="262">
        <v>22368.75</v>
      </c>
      <c r="P4333" s="243" t="s">
        <v>20647</v>
      </c>
      <c r="Q4333" s="244">
        <v>11405</v>
      </c>
      <c r="R4333" s="104"/>
      <c r="S4333" s="104"/>
      <c r="T4333" s="104"/>
    </row>
    <row r="4334" spans="13:20" ht="14.5" x14ac:dyDescent="0.35">
      <c r="M4334" s="261" t="s">
        <v>50102</v>
      </c>
      <c r="N4334" s="262">
        <v>36480</v>
      </c>
      <c r="P4334" s="243" t="s">
        <v>20648</v>
      </c>
      <c r="Q4334" s="244">
        <v>5284.8</v>
      </c>
      <c r="R4334" s="104"/>
      <c r="S4334" s="104"/>
      <c r="T4334" s="104"/>
    </row>
    <row r="4335" spans="13:20" ht="14.5" x14ac:dyDescent="0.35">
      <c r="M4335" s="261" t="s">
        <v>47785</v>
      </c>
      <c r="N4335" s="262">
        <v>14977.52</v>
      </c>
      <c r="P4335" s="243" t="s">
        <v>20649</v>
      </c>
      <c r="Q4335" s="244">
        <v>404.2</v>
      </c>
      <c r="R4335" s="104"/>
      <c r="S4335" s="104"/>
      <c r="T4335" s="104"/>
    </row>
    <row r="4336" spans="13:20" ht="14.5" x14ac:dyDescent="0.35">
      <c r="M4336" s="261" t="s">
        <v>47786</v>
      </c>
      <c r="N4336" s="262">
        <v>3600.86</v>
      </c>
      <c r="P4336" s="243" t="s">
        <v>20650</v>
      </c>
      <c r="Q4336" s="244">
        <v>36061.629999999997</v>
      </c>
      <c r="R4336" s="104"/>
      <c r="S4336" s="104"/>
      <c r="T4336" s="104"/>
    </row>
    <row r="4337" spans="13:20" ht="14.5" x14ac:dyDescent="0.35">
      <c r="M4337" s="261" t="s">
        <v>47787</v>
      </c>
      <c r="N4337" s="262">
        <v>11686.69</v>
      </c>
      <c r="P4337" s="243" t="s">
        <v>20651</v>
      </c>
      <c r="Q4337" s="244">
        <v>20866.759999999998</v>
      </c>
      <c r="R4337" s="104"/>
      <c r="S4337" s="104"/>
      <c r="T4337" s="104"/>
    </row>
    <row r="4338" spans="13:20" ht="14.5" x14ac:dyDescent="0.35">
      <c r="M4338" s="261" t="s">
        <v>50103</v>
      </c>
      <c r="N4338" s="262">
        <v>4628.93</v>
      </c>
      <c r="P4338" s="243" t="s">
        <v>20652</v>
      </c>
      <c r="Q4338" s="244">
        <v>11405</v>
      </c>
      <c r="R4338" s="104"/>
      <c r="S4338" s="104"/>
      <c r="T4338" s="104"/>
    </row>
    <row r="4339" spans="13:20" ht="14.5" x14ac:dyDescent="0.35">
      <c r="M4339" s="261" t="s">
        <v>20714</v>
      </c>
      <c r="N4339" s="262">
        <v>20137.91</v>
      </c>
      <c r="P4339" s="243" t="s">
        <v>20653</v>
      </c>
      <c r="Q4339" s="244">
        <v>3571.82</v>
      </c>
      <c r="R4339" s="104"/>
      <c r="S4339" s="104"/>
      <c r="T4339" s="104"/>
    </row>
    <row r="4340" spans="13:20" ht="14.5" x14ac:dyDescent="0.35">
      <c r="M4340" s="261" t="s">
        <v>20715</v>
      </c>
      <c r="N4340" s="262">
        <v>197696.33</v>
      </c>
      <c r="P4340" s="243" t="s">
        <v>20654</v>
      </c>
      <c r="Q4340" s="244">
        <v>673.75</v>
      </c>
      <c r="R4340" s="104"/>
      <c r="S4340" s="104"/>
      <c r="T4340" s="104"/>
    </row>
    <row r="4341" spans="13:20" ht="14.5" x14ac:dyDescent="0.35">
      <c r="M4341" s="261" t="s">
        <v>50104</v>
      </c>
      <c r="N4341" s="262">
        <v>1194.9000000000001</v>
      </c>
      <c r="P4341" s="243" t="s">
        <v>20655</v>
      </c>
      <c r="Q4341" s="244">
        <v>4000</v>
      </c>
      <c r="R4341" s="104"/>
      <c r="S4341" s="104"/>
      <c r="T4341" s="104"/>
    </row>
    <row r="4342" spans="13:20" ht="14.5" x14ac:dyDescent="0.35">
      <c r="M4342" s="261" t="s">
        <v>20716</v>
      </c>
      <c r="N4342" s="262">
        <v>13124.67</v>
      </c>
      <c r="P4342" s="243" t="s">
        <v>20656</v>
      </c>
      <c r="Q4342" s="244">
        <v>15.75</v>
      </c>
      <c r="R4342" s="104"/>
      <c r="S4342" s="104"/>
      <c r="T4342" s="104"/>
    </row>
    <row r="4343" spans="13:20" ht="14.5" x14ac:dyDescent="0.35">
      <c r="M4343" s="261" t="s">
        <v>36836</v>
      </c>
      <c r="N4343" s="262">
        <v>196107.64</v>
      </c>
      <c r="P4343" s="243" t="s">
        <v>20657</v>
      </c>
      <c r="Q4343" s="244">
        <v>6456</v>
      </c>
      <c r="R4343" s="104"/>
      <c r="S4343" s="104"/>
      <c r="T4343" s="104"/>
    </row>
    <row r="4344" spans="13:20" ht="14.5" x14ac:dyDescent="0.35">
      <c r="M4344" s="261" t="s">
        <v>20717</v>
      </c>
      <c r="N4344" s="262">
        <v>34399.550000000003</v>
      </c>
      <c r="P4344" s="243" t="s">
        <v>20658</v>
      </c>
      <c r="Q4344" s="244">
        <v>11170.75</v>
      </c>
      <c r="R4344" s="104"/>
      <c r="S4344" s="104"/>
      <c r="T4344" s="104"/>
    </row>
    <row r="4345" spans="13:20" ht="14.5" x14ac:dyDescent="0.35">
      <c r="M4345" s="261" t="s">
        <v>43029</v>
      </c>
      <c r="N4345" s="262">
        <v>26219.25</v>
      </c>
      <c r="P4345" s="243" t="s">
        <v>20659</v>
      </c>
      <c r="Q4345" s="244">
        <v>13334.29</v>
      </c>
      <c r="R4345" s="104"/>
      <c r="S4345" s="104"/>
      <c r="T4345" s="104"/>
    </row>
    <row r="4346" spans="13:20" ht="14.5" x14ac:dyDescent="0.35">
      <c r="M4346" s="261" t="s">
        <v>20719</v>
      </c>
      <c r="N4346" s="262">
        <v>3746.06</v>
      </c>
      <c r="P4346" s="243" t="s">
        <v>20660</v>
      </c>
      <c r="Q4346" s="244">
        <v>1057.25</v>
      </c>
      <c r="R4346" s="104"/>
      <c r="S4346" s="104"/>
      <c r="T4346" s="104"/>
    </row>
    <row r="4347" spans="13:20" ht="14.5" x14ac:dyDescent="0.35">
      <c r="M4347" s="261" t="s">
        <v>47788</v>
      </c>
      <c r="N4347" s="262">
        <v>6613.83</v>
      </c>
      <c r="P4347" s="243" t="s">
        <v>20661</v>
      </c>
      <c r="Q4347" s="244">
        <v>9081.25</v>
      </c>
      <c r="R4347" s="104"/>
      <c r="S4347" s="104"/>
      <c r="T4347" s="104"/>
    </row>
    <row r="4348" spans="13:20" ht="14.5" x14ac:dyDescent="0.35">
      <c r="M4348" s="261" t="s">
        <v>51185</v>
      </c>
      <c r="N4348" s="262">
        <v>269.41000000000003</v>
      </c>
      <c r="P4348" s="243" t="s">
        <v>20662</v>
      </c>
      <c r="Q4348" s="244">
        <v>694.78</v>
      </c>
      <c r="R4348" s="104"/>
      <c r="S4348" s="104"/>
      <c r="T4348" s="104"/>
    </row>
    <row r="4349" spans="13:20" ht="14.5" x14ac:dyDescent="0.35">
      <c r="M4349" s="261" t="s">
        <v>20720</v>
      </c>
      <c r="N4349" s="262">
        <v>8631.77</v>
      </c>
      <c r="P4349" s="243" t="s">
        <v>20663</v>
      </c>
      <c r="Q4349" s="244">
        <v>1968.82</v>
      </c>
      <c r="R4349" s="104"/>
      <c r="S4349" s="104"/>
      <c r="T4349" s="104"/>
    </row>
    <row r="4350" spans="13:20" ht="14.5" x14ac:dyDescent="0.35">
      <c r="M4350" s="261" t="s">
        <v>20721</v>
      </c>
      <c r="N4350" s="262">
        <v>4252.5</v>
      </c>
      <c r="P4350" s="243" t="s">
        <v>20664</v>
      </c>
      <c r="Q4350" s="244">
        <v>80250</v>
      </c>
      <c r="R4350" s="104"/>
      <c r="S4350" s="104"/>
      <c r="T4350" s="104"/>
    </row>
    <row r="4351" spans="13:20" ht="14.5" x14ac:dyDescent="0.35">
      <c r="M4351" s="261" t="s">
        <v>20722</v>
      </c>
      <c r="N4351" s="262">
        <v>311772.71999999997</v>
      </c>
      <c r="P4351" s="243" t="s">
        <v>20665</v>
      </c>
      <c r="Q4351" s="244">
        <v>44623.05</v>
      </c>
      <c r="R4351" s="104"/>
      <c r="S4351" s="104"/>
      <c r="T4351" s="104"/>
    </row>
    <row r="4352" spans="13:20" ht="14.5" x14ac:dyDescent="0.35">
      <c r="M4352" s="261" t="s">
        <v>43030</v>
      </c>
      <c r="N4352" s="262">
        <v>13258.36</v>
      </c>
      <c r="P4352" s="243" t="s">
        <v>20666</v>
      </c>
      <c r="Q4352" s="244">
        <v>283.08</v>
      </c>
      <c r="R4352" s="104"/>
      <c r="S4352" s="104"/>
      <c r="T4352" s="104"/>
    </row>
    <row r="4353" spans="13:20" ht="14.5" x14ac:dyDescent="0.35">
      <c r="M4353" s="261" t="s">
        <v>45164</v>
      </c>
      <c r="N4353" s="262">
        <v>6078.85</v>
      </c>
      <c r="P4353" s="243" t="s">
        <v>20667</v>
      </c>
      <c r="Q4353" s="244">
        <v>25525.05</v>
      </c>
      <c r="R4353" s="104"/>
      <c r="S4353" s="104"/>
      <c r="T4353" s="104"/>
    </row>
    <row r="4354" spans="13:20" ht="14.5" x14ac:dyDescent="0.35">
      <c r="M4354" s="261" t="s">
        <v>20723</v>
      </c>
      <c r="N4354" s="262">
        <v>63790.34</v>
      </c>
      <c r="P4354" s="243" t="s">
        <v>15358</v>
      </c>
      <c r="Q4354" s="244">
        <v>276354</v>
      </c>
      <c r="R4354" s="104"/>
      <c r="S4354" s="104"/>
      <c r="T4354" s="104"/>
    </row>
    <row r="4355" spans="13:20" ht="14.5" x14ac:dyDescent="0.35">
      <c r="M4355" s="261" t="s">
        <v>36837</v>
      </c>
      <c r="N4355" s="262">
        <v>56210.3</v>
      </c>
      <c r="P4355" s="243" t="s">
        <v>20668</v>
      </c>
      <c r="Q4355" s="244">
        <v>6090.19</v>
      </c>
      <c r="R4355" s="104"/>
      <c r="S4355" s="104"/>
      <c r="T4355" s="104"/>
    </row>
    <row r="4356" spans="13:20" ht="14.5" x14ac:dyDescent="0.35">
      <c r="M4356" s="261" t="s">
        <v>36838</v>
      </c>
      <c r="N4356" s="262">
        <v>18098.939999999999</v>
      </c>
      <c r="P4356" s="243" t="s">
        <v>20669</v>
      </c>
      <c r="Q4356" s="244">
        <v>1723.69</v>
      </c>
      <c r="R4356" s="104"/>
      <c r="S4356" s="104"/>
      <c r="T4356" s="104"/>
    </row>
    <row r="4357" spans="13:20" ht="14.5" x14ac:dyDescent="0.35">
      <c r="M4357" s="261" t="s">
        <v>47789</v>
      </c>
      <c r="N4357" s="262">
        <v>82307.460000000006</v>
      </c>
      <c r="P4357" s="243" t="s">
        <v>15359</v>
      </c>
      <c r="Q4357" s="244">
        <v>442.8</v>
      </c>
      <c r="R4357" s="104"/>
      <c r="S4357" s="104"/>
      <c r="T4357" s="104"/>
    </row>
    <row r="4358" spans="13:20" ht="14.5" x14ac:dyDescent="0.35">
      <c r="M4358" s="261" t="s">
        <v>50105</v>
      </c>
      <c r="N4358" s="262">
        <v>519.38</v>
      </c>
      <c r="P4358" s="243" t="s">
        <v>20670</v>
      </c>
      <c r="Q4358" s="244">
        <v>8968.6</v>
      </c>
      <c r="R4358" s="104"/>
      <c r="S4358" s="104"/>
      <c r="T4358" s="104"/>
    </row>
    <row r="4359" spans="13:20" ht="14.5" x14ac:dyDescent="0.35">
      <c r="M4359" s="261" t="s">
        <v>36839</v>
      </c>
      <c r="N4359" s="262">
        <v>12060.52</v>
      </c>
      <c r="P4359" s="243" t="s">
        <v>20671</v>
      </c>
      <c r="Q4359" s="244">
        <v>200.69</v>
      </c>
      <c r="R4359" s="104"/>
      <c r="S4359" s="104"/>
      <c r="T4359" s="104"/>
    </row>
    <row r="4360" spans="13:20" ht="14.5" x14ac:dyDescent="0.35">
      <c r="M4360" s="261" t="s">
        <v>43031</v>
      </c>
      <c r="N4360" s="262">
        <v>27837.9</v>
      </c>
      <c r="P4360" s="243" t="s">
        <v>20672</v>
      </c>
      <c r="Q4360" s="244">
        <v>300.86</v>
      </c>
      <c r="R4360" s="104"/>
      <c r="S4360" s="104"/>
      <c r="T4360" s="104"/>
    </row>
    <row r="4361" spans="13:20" ht="14.5" x14ac:dyDescent="0.35">
      <c r="M4361" s="261" t="s">
        <v>36840</v>
      </c>
      <c r="N4361" s="262">
        <v>157992.07</v>
      </c>
      <c r="P4361" s="243" t="s">
        <v>20673</v>
      </c>
      <c r="Q4361" s="244">
        <v>6478.4</v>
      </c>
      <c r="R4361" s="104"/>
      <c r="S4361" s="104"/>
      <c r="T4361" s="104"/>
    </row>
    <row r="4362" spans="13:20" ht="14.5" x14ac:dyDescent="0.35">
      <c r="M4362" s="261" t="s">
        <v>36841</v>
      </c>
      <c r="N4362" s="262">
        <v>1706.63</v>
      </c>
      <c r="P4362" s="243" t="s">
        <v>20674</v>
      </c>
      <c r="Q4362" s="244">
        <v>2752.02</v>
      </c>
      <c r="R4362" s="104"/>
      <c r="S4362" s="104"/>
      <c r="T4362" s="104"/>
    </row>
    <row r="4363" spans="13:20" ht="14.5" x14ac:dyDescent="0.35">
      <c r="M4363" s="261" t="s">
        <v>36842</v>
      </c>
      <c r="N4363" s="262">
        <v>9309.7199999999993</v>
      </c>
      <c r="P4363" s="243" t="s">
        <v>20675</v>
      </c>
      <c r="Q4363" s="244">
        <v>19747</v>
      </c>
      <c r="R4363" s="104"/>
      <c r="S4363" s="104"/>
      <c r="T4363" s="104"/>
    </row>
    <row r="4364" spans="13:20" ht="14.5" x14ac:dyDescent="0.35">
      <c r="M4364" s="261" t="s">
        <v>36843</v>
      </c>
      <c r="N4364" s="262">
        <v>127.57</v>
      </c>
      <c r="P4364" s="243" t="s">
        <v>20676</v>
      </c>
      <c r="Q4364" s="244">
        <v>6178.2</v>
      </c>
      <c r="R4364" s="104"/>
      <c r="S4364" s="104"/>
      <c r="T4364" s="104"/>
    </row>
    <row r="4365" spans="13:20" ht="14.5" x14ac:dyDescent="0.35">
      <c r="M4365" s="261" t="s">
        <v>36844</v>
      </c>
      <c r="N4365" s="262">
        <v>874.58</v>
      </c>
      <c r="P4365" s="243" t="s">
        <v>20677</v>
      </c>
      <c r="Q4365" s="244">
        <v>15558</v>
      </c>
      <c r="R4365" s="104"/>
      <c r="S4365" s="104"/>
      <c r="T4365" s="104"/>
    </row>
    <row r="4366" spans="13:20" ht="14.5" x14ac:dyDescent="0.35">
      <c r="M4366" s="261" t="s">
        <v>43032</v>
      </c>
      <c r="N4366" s="262">
        <v>436.71</v>
      </c>
      <c r="P4366" s="243" t="s">
        <v>20678</v>
      </c>
      <c r="Q4366" s="244">
        <v>56</v>
      </c>
      <c r="R4366" s="104"/>
      <c r="S4366" s="104"/>
      <c r="T4366" s="104"/>
    </row>
    <row r="4367" spans="13:20" ht="14.5" x14ac:dyDescent="0.35">
      <c r="M4367" s="261" t="s">
        <v>56237</v>
      </c>
      <c r="N4367" s="262">
        <v>197178</v>
      </c>
      <c r="P4367" s="243" t="s">
        <v>20679</v>
      </c>
      <c r="Q4367" s="244">
        <v>28691.82</v>
      </c>
      <c r="R4367" s="104"/>
      <c r="S4367" s="104"/>
      <c r="T4367" s="104"/>
    </row>
    <row r="4368" spans="13:20" ht="14.5" x14ac:dyDescent="0.35">
      <c r="M4368" s="261" t="s">
        <v>56238</v>
      </c>
      <c r="N4368" s="262">
        <v>22381.65</v>
      </c>
      <c r="P4368" s="243" t="s">
        <v>20680</v>
      </c>
      <c r="Q4368" s="244">
        <v>2194.92</v>
      </c>
      <c r="R4368" s="104"/>
      <c r="S4368" s="104"/>
      <c r="T4368" s="104"/>
    </row>
    <row r="4369" spans="13:20" ht="14.5" x14ac:dyDescent="0.35">
      <c r="M4369" s="261" t="s">
        <v>51186</v>
      </c>
      <c r="N4369" s="262">
        <v>37250</v>
      </c>
      <c r="P4369" s="243" t="s">
        <v>20681</v>
      </c>
      <c r="Q4369" s="244">
        <v>6046.98</v>
      </c>
      <c r="R4369" s="104"/>
      <c r="S4369" s="104"/>
      <c r="T4369" s="104"/>
    </row>
    <row r="4370" spans="13:20" ht="14.5" x14ac:dyDescent="0.35">
      <c r="M4370" s="261" t="s">
        <v>50106</v>
      </c>
      <c r="N4370" s="262">
        <v>1368</v>
      </c>
      <c r="P4370" s="243" t="s">
        <v>20682</v>
      </c>
      <c r="Q4370" s="244">
        <v>50006.25</v>
      </c>
      <c r="R4370" s="104"/>
      <c r="S4370" s="104"/>
      <c r="T4370" s="104"/>
    </row>
    <row r="4371" spans="13:20" ht="14.5" x14ac:dyDescent="0.35">
      <c r="M4371" s="261" t="s">
        <v>45165</v>
      </c>
      <c r="N4371" s="262">
        <v>39448.839999999997</v>
      </c>
      <c r="P4371" s="243" t="s">
        <v>20683</v>
      </c>
      <c r="Q4371" s="244">
        <v>55966.99</v>
      </c>
      <c r="R4371" s="104"/>
      <c r="S4371" s="104"/>
      <c r="T4371" s="104"/>
    </row>
    <row r="4372" spans="13:20" ht="14.5" x14ac:dyDescent="0.35">
      <c r="M4372" s="261" t="s">
        <v>45166</v>
      </c>
      <c r="N4372" s="262">
        <v>3033.16</v>
      </c>
      <c r="P4372" s="243" t="s">
        <v>20684</v>
      </c>
      <c r="Q4372" s="244">
        <v>2624.72</v>
      </c>
      <c r="R4372" s="104"/>
      <c r="S4372" s="104"/>
      <c r="T4372" s="104"/>
    </row>
    <row r="4373" spans="13:20" ht="14.5" x14ac:dyDescent="0.35">
      <c r="M4373" s="261" t="s">
        <v>53085</v>
      </c>
      <c r="N4373" s="262">
        <v>3913.24</v>
      </c>
      <c r="P4373" s="243" t="s">
        <v>20685</v>
      </c>
      <c r="Q4373" s="244">
        <v>19568.7</v>
      </c>
      <c r="R4373" s="104"/>
      <c r="S4373" s="104"/>
      <c r="T4373" s="104"/>
    </row>
    <row r="4374" spans="13:20" ht="14.5" x14ac:dyDescent="0.35">
      <c r="M4374" s="261" t="s">
        <v>53086</v>
      </c>
      <c r="N4374" s="262">
        <v>299.37</v>
      </c>
      <c r="P4374" s="243" t="s">
        <v>20686</v>
      </c>
      <c r="Q4374" s="244">
        <v>1697.78</v>
      </c>
      <c r="R4374" s="104"/>
      <c r="S4374" s="104"/>
      <c r="T4374" s="104"/>
    </row>
    <row r="4375" spans="13:20" ht="14.5" x14ac:dyDescent="0.35">
      <c r="M4375" s="261" t="s">
        <v>53087</v>
      </c>
      <c r="N4375" s="262">
        <v>726.19</v>
      </c>
      <c r="P4375" s="243" t="s">
        <v>20687</v>
      </c>
      <c r="Q4375" s="244">
        <v>4096.18</v>
      </c>
      <c r="R4375" s="104"/>
      <c r="S4375" s="104"/>
      <c r="T4375" s="104"/>
    </row>
    <row r="4376" spans="13:20" ht="14.5" x14ac:dyDescent="0.35">
      <c r="M4376" s="261" t="s">
        <v>56239</v>
      </c>
      <c r="N4376" s="262">
        <v>547.55999999999995</v>
      </c>
      <c r="P4376" s="243" t="s">
        <v>20688</v>
      </c>
      <c r="Q4376" s="244">
        <v>265.23</v>
      </c>
      <c r="R4376" s="104"/>
      <c r="S4376" s="104"/>
      <c r="T4376" s="104"/>
    </row>
    <row r="4377" spans="13:20" ht="14.5" x14ac:dyDescent="0.35">
      <c r="M4377" s="261" t="s">
        <v>56240</v>
      </c>
      <c r="N4377" s="262">
        <v>1164.96</v>
      </c>
      <c r="P4377" s="243" t="s">
        <v>20689</v>
      </c>
      <c r="Q4377" s="244">
        <v>5762.51</v>
      </c>
      <c r="R4377" s="104"/>
      <c r="S4377" s="104"/>
      <c r="T4377" s="104"/>
    </row>
    <row r="4378" spans="13:20" ht="14.5" x14ac:dyDescent="0.35">
      <c r="M4378" s="261" t="s">
        <v>56241</v>
      </c>
      <c r="N4378" s="262">
        <v>89.15</v>
      </c>
      <c r="P4378" s="243" t="s">
        <v>20690</v>
      </c>
      <c r="Q4378" s="244">
        <v>2401.86</v>
      </c>
      <c r="R4378" s="104"/>
      <c r="S4378" s="104"/>
      <c r="T4378" s="104"/>
    </row>
    <row r="4379" spans="13:20" ht="14.5" x14ac:dyDescent="0.35">
      <c r="M4379" s="261" t="s">
        <v>56242</v>
      </c>
      <c r="N4379" s="262">
        <v>280.76</v>
      </c>
      <c r="P4379" s="243" t="s">
        <v>20691</v>
      </c>
      <c r="Q4379" s="244">
        <v>3142.59</v>
      </c>
      <c r="R4379" s="104"/>
      <c r="S4379" s="104"/>
      <c r="T4379" s="104"/>
    </row>
    <row r="4380" spans="13:20" ht="14.5" x14ac:dyDescent="0.35">
      <c r="M4380" s="261" t="s">
        <v>47790</v>
      </c>
      <c r="N4380" s="262">
        <v>34982</v>
      </c>
      <c r="P4380" s="243" t="s">
        <v>20692</v>
      </c>
      <c r="Q4380" s="244">
        <v>2760</v>
      </c>
      <c r="R4380" s="104"/>
      <c r="S4380" s="104"/>
      <c r="T4380" s="104"/>
    </row>
    <row r="4381" spans="13:20" ht="14.5" x14ac:dyDescent="0.35">
      <c r="M4381" s="261" t="s">
        <v>52082</v>
      </c>
      <c r="N4381" s="262">
        <v>9320</v>
      </c>
      <c r="P4381" s="243" t="s">
        <v>20693</v>
      </c>
      <c r="Q4381" s="244">
        <v>15884.4</v>
      </c>
      <c r="R4381" s="104"/>
      <c r="S4381" s="104"/>
      <c r="T4381" s="104"/>
    </row>
    <row r="4382" spans="13:20" ht="14.5" x14ac:dyDescent="0.35">
      <c r="M4382" s="261" t="s">
        <v>50107</v>
      </c>
      <c r="N4382" s="262">
        <v>3265.24</v>
      </c>
      <c r="P4382" s="243" t="s">
        <v>20694</v>
      </c>
      <c r="Q4382" s="244">
        <v>87794.01</v>
      </c>
      <c r="R4382" s="104"/>
      <c r="S4382" s="104"/>
      <c r="T4382" s="104"/>
    </row>
    <row r="4383" spans="13:20" ht="14.5" x14ac:dyDescent="0.35">
      <c r="M4383" s="261" t="s">
        <v>36845</v>
      </c>
      <c r="N4383" s="262">
        <v>57488.56</v>
      </c>
      <c r="P4383" s="243" t="s">
        <v>20695</v>
      </c>
      <c r="Q4383" s="244">
        <v>23642.93</v>
      </c>
      <c r="R4383" s="104"/>
      <c r="S4383" s="104"/>
      <c r="T4383" s="104"/>
    </row>
    <row r="4384" spans="13:20" ht="14.5" x14ac:dyDescent="0.35">
      <c r="M4384" s="261" t="s">
        <v>36846</v>
      </c>
      <c r="N4384" s="262">
        <v>60932</v>
      </c>
      <c r="P4384" s="243" t="s">
        <v>20696</v>
      </c>
      <c r="Q4384" s="244">
        <v>9700</v>
      </c>
      <c r="R4384" s="104"/>
      <c r="S4384" s="104"/>
      <c r="T4384" s="104"/>
    </row>
    <row r="4385" spans="13:20" ht="14.5" x14ac:dyDescent="0.35">
      <c r="M4385" s="261" t="s">
        <v>51187</v>
      </c>
      <c r="N4385" s="262">
        <v>903.9</v>
      </c>
      <c r="P4385" s="243" t="s">
        <v>20697</v>
      </c>
      <c r="Q4385" s="244">
        <v>72772.460000000006</v>
      </c>
      <c r="R4385" s="104"/>
      <c r="S4385" s="104"/>
      <c r="T4385" s="104"/>
    </row>
    <row r="4386" spans="13:20" ht="14.5" x14ac:dyDescent="0.35">
      <c r="M4386" s="261" t="s">
        <v>45167</v>
      </c>
      <c r="N4386" s="262">
        <v>770494.36</v>
      </c>
      <c r="P4386" s="243" t="s">
        <v>20698</v>
      </c>
      <c r="Q4386" s="244">
        <v>9134.01</v>
      </c>
      <c r="R4386" s="104"/>
      <c r="S4386" s="104"/>
      <c r="T4386" s="104"/>
    </row>
    <row r="4387" spans="13:20" ht="14.5" x14ac:dyDescent="0.35">
      <c r="M4387" s="261" t="s">
        <v>43033</v>
      </c>
      <c r="N4387" s="262">
        <v>11277.36</v>
      </c>
      <c r="P4387" s="243" t="s">
        <v>20699</v>
      </c>
      <c r="Q4387" s="244">
        <v>1950</v>
      </c>
      <c r="R4387" s="104"/>
      <c r="S4387" s="104"/>
      <c r="T4387" s="104"/>
    </row>
    <row r="4388" spans="13:20" ht="14.5" x14ac:dyDescent="0.35">
      <c r="M4388" s="261" t="s">
        <v>36847</v>
      </c>
      <c r="N4388" s="262">
        <v>69131.899999999994</v>
      </c>
      <c r="P4388" s="243" t="s">
        <v>20700</v>
      </c>
      <c r="Q4388" s="244">
        <v>115793.17</v>
      </c>
      <c r="R4388" s="104"/>
      <c r="S4388" s="104"/>
      <c r="T4388" s="104"/>
    </row>
    <row r="4389" spans="13:20" ht="14.5" x14ac:dyDescent="0.35">
      <c r="M4389" s="261" t="s">
        <v>36848</v>
      </c>
      <c r="N4389" s="262">
        <v>32961.22</v>
      </c>
      <c r="P4389" s="243" t="s">
        <v>20701</v>
      </c>
      <c r="Q4389" s="244">
        <v>15683</v>
      </c>
      <c r="R4389" s="104"/>
      <c r="S4389" s="104"/>
      <c r="T4389" s="104"/>
    </row>
    <row r="4390" spans="13:20" ht="14.5" x14ac:dyDescent="0.35">
      <c r="M4390" s="261" t="s">
        <v>36849</v>
      </c>
      <c r="N4390" s="262">
        <v>7270.72</v>
      </c>
      <c r="P4390" s="243" t="s">
        <v>20702</v>
      </c>
      <c r="Q4390" s="244">
        <v>43674.32</v>
      </c>
      <c r="R4390" s="104"/>
      <c r="S4390" s="104"/>
      <c r="T4390" s="104"/>
    </row>
    <row r="4391" spans="13:20" ht="14.5" x14ac:dyDescent="0.35">
      <c r="M4391" s="261" t="s">
        <v>50108</v>
      </c>
      <c r="N4391" s="262">
        <v>245025.66</v>
      </c>
      <c r="P4391" s="243" t="s">
        <v>20703</v>
      </c>
      <c r="Q4391" s="244">
        <v>6044.14</v>
      </c>
      <c r="R4391" s="104"/>
      <c r="S4391" s="104"/>
      <c r="T4391" s="104"/>
    </row>
    <row r="4392" spans="13:20" ht="14.5" x14ac:dyDescent="0.35">
      <c r="M4392" s="261" t="s">
        <v>36850</v>
      </c>
      <c r="N4392" s="262">
        <v>6831.67</v>
      </c>
      <c r="P4392" s="243" t="s">
        <v>20704</v>
      </c>
      <c r="Q4392" s="244">
        <v>100</v>
      </c>
      <c r="R4392" s="104"/>
      <c r="S4392" s="104"/>
      <c r="T4392" s="104"/>
    </row>
    <row r="4393" spans="13:20" ht="14.5" x14ac:dyDescent="0.35">
      <c r="M4393" s="261" t="s">
        <v>20724</v>
      </c>
      <c r="N4393" s="262">
        <v>1409.68</v>
      </c>
      <c r="P4393" s="243" t="s">
        <v>20705</v>
      </c>
      <c r="Q4393" s="244">
        <v>47952.5</v>
      </c>
      <c r="R4393" s="104"/>
      <c r="S4393" s="104"/>
      <c r="T4393" s="104"/>
    </row>
    <row r="4394" spans="13:20" ht="14.5" x14ac:dyDescent="0.35">
      <c r="M4394" s="261" t="s">
        <v>43034</v>
      </c>
      <c r="N4394" s="262">
        <v>293887.89</v>
      </c>
      <c r="P4394" s="243" t="s">
        <v>20706</v>
      </c>
      <c r="Q4394" s="244">
        <v>12073.34</v>
      </c>
      <c r="R4394" s="104"/>
      <c r="S4394" s="104"/>
      <c r="T4394" s="104"/>
    </row>
    <row r="4395" spans="13:20" ht="14.5" x14ac:dyDescent="0.35">
      <c r="M4395" s="261" t="s">
        <v>52083</v>
      </c>
      <c r="N4395" s="262">
        <v>1518.61</v>
      </c>
      <c r="P4395" s="243" t="s">
        <v>20707</v>
      </c>
      <c r="Q4395" s="244">
        <v>25040.81</v>
      </c>
      <c r="R4395" s="104"/>
      <c r="S4395" s="104"/>
      <c r="T4395" s="104"/>
    </row>
    <row r="4396" spans="13:20" ht="14.5" x14ac:dyDescent="0.35">
      <c r="M4396" s="261" t="s">
        <v>50109</v>
      </c>
      <c r="N4396" s="262">
        <v>898.6</v>
      </c>
      <c r="P4396" s="243" t="s">
        <v>20708</v>
      </c>
      <c r="Q4396" s="244">
        <v>9032.33</v>
      </c>
      <c r="R4396" s="104"/>
      <c r="S4396" s="104"/>
      <c r="T4396" s="104"/>
    </row>
    <row r="4397" spans="13:20" ht="14.5" x14ac:dyDescent="0.35">
      <c r="M4397" s="261" t="s">
        <v>53088</v>
      </c>
      <c r="N4397" s="262">
        <v>1617.96</v>
      </c>
      <c r="P4397" s="243" t="s">
        <v>20709</v>
      </c>
      <c r="Q4397" s="244">
        <v>436737.89</v>
      </c>
      <c r="R4397" s="104"/>
      <c r="S4397" s="104"/>
      <c r="T4397" s="104"/>
    </row>
    <row r="4398" spans="13:20" ht="14.5" x14ac:dyDescent="0.35">
      <c r="M4398" s="261" t="s">
        <v>53089</v>
      </c>
      <c r="N4398" s="262">
        <v>11.21</v>
      </c>
      <c r="P4398" s="243" t="s">
        <v>20710</v>
      </c>
      <c r="Q4398" s="244">
        <v>27286</v>
      </c>
      <c r="R4398" s="104"/>
      <c r="S4398" s="104"/>
      <c r="T4398" s="104"/>
    </row>
    <row r="4399" spans="13:20" ht="14.5" x14ac:dyDescent="0.35">
      <c r="M4399" s="261" t="s">
        <v>53090</v>
      </c>
      <c r="N4399" s="262">
        <v>124.62</v>
      </c>
      <c r="P4399" s="243" t="s">
        <v>20711</v>
      </c>
      <c r="Q4399" s="244">
        <v>8582.81</v>
      </c>
      <c r="R4399" s="104"/>
      <c r="S4399" s="104"/>
      <c r="T4399" s="104"/>
    </row>
    <row r="4400" spans="13:20" ht="14.5" x14ac:dyDescent="0.35">
      <c r="M4400" s="261" t="s">
        <v>53091</v>
      </c>
      <c r="N4400" s="262">
        <v>3611.25</v>
      </c>
      <c r="P4400" s="243" t="s">
        <v>20712</v>
      </c>
      <c r="Q4400" s="244">
        <v>2743.94</v>
      </c>
      <c r="R4400" s="104"/>
      <c r="S4400" s="104"/>
      <c r="T4400" s="104"/>
    </row>
    <row r="4401" spans="13:20" ht="14.5" x14ac:dyDescent="0.35">
      <c r="M4401" s="261" t="s">
        <v>56243</v>
      </c>
      <c r="N4401" s="262">
        <v>61548.14</v>
      </c>
      <c r="P4401" s="243" t="s">
        <v>20713</v>
      </c>
      <c r="Q4401" s="244">
        <v>1860.76</v>
      </c>
      <c r="R4401" s="104"/>
      <c r="S4401" s="104"/>
      <c r="T4401" s="104"/>
    </row>
    <row r="4402" spans="13:20" ht="14.5" x14ac:dyDescent="0.35">
      <c r="M4402" s="261" t="s">
        <v>47791</v>
      </c>
      <c r="N4402" s="262">
        <v>425477</v>
      </c>
      <c r="P4402" s="243" t="s">
        <v>20714</v>
      </c>
      <c r="Q4402" s="244">
        <v>38597.519999999997</v>
      </c>
      <c r="R4402" s="104"/>
      <c r="S4402" s="104"/>
      <c r="T4402" s="104"/>
    </row>
    <row r="4403" spans="13:20" ht="14.5" x14ac:dyDescent="0.35">
      <c r="M4403" s="261" t="s">
        <v>47792</v>
      </c>
      <c r="N4403" s="262">
        <v>32827</v>
      </c>
      <c r="P4403" s="243" t="s">
        <v>20715</v>
      </c>
      <c r="Q4403" s="244">
        <v>193036.57</v>
      </c>
      <c r="R4403" s="104"/>
      <c r="S4403" s="104"/>
      <c r="T4403" s="104"/>
    </row>
    <row r="4404" spans="13:20" ht="14.5" x14ac:dyDescent="0.35">
      <c r="M4404" s="261" t="s">
        <v>47793</v>
      </c>
      <c r="N4404" s="262">
        <v>1735281.95</v>
      </c>
      <c r="P4404" s="243" t="s">
        <v>20716</v>
      </c>
      <c r="Q4404" s="244">
        <v>4331.97</v>
      </c>
      <c r="R4404" s="104"/>
      <c r="S4404" s="104"/>
      <c r="T4404" s="104"/>
    </row>
    <row r="4405" spans="13:20" ht="14.5" x14ac:dyDescent="0.35">
      <c r="M4405" s="261" t="s">
        <v>47794</v>
      </c>
      <c r="N4405" s="262">
        <v>132688.69</v>
      </c>
      <c r="P4405" s="243" t="s">
        <v>20717</v>
      </c>
      <c r="Q4405" s="244">
        <v>32143.5</v>
      </c>
      <c r="R4405" s="104"/>
      <c r="S4405" s="104"/>
      <c r="T4405" s="104"/>
    </row>
    <row r="4406" spans="13:20" ht="14.5" x14ac:dyDescent="0.35">
      <c r="M4406" s="261" t="s">
        <v>20806</v>
      </c>
      <c r="N4406" s="262">
        <v>4168.33</v>
      </c>
      <c r="P4406" s="243" t="s">
        <v>20718</v>
      </c>
      <c r="Q4406" s="244">
        <v>4385.6400000000003</v>
      </c>
      <c r="R4406" s="104"/>
      <c r="S4406" s="104"/>
      <c r="T4406" s="104"/>
    </row>
    <row r="4407" spans="13:20" ht="14.5" x14ac:dyDescent="0.35">
      <c r="M4407" s="261" t="s">
        <v>20808</v>
      </c>
      <c r="N4407" s="262">
        <v>235839.98</v>
      </c>
      <c r="P4407" s="243" t="s">
        <v>20719</v>
      </c>
      <c r="Q4407" s="244">
        <v>3377.21</v>
      </c>
      <c r="R4407" s="104"/>
      <c r="S4407" s="104"/>
      <c r="T4407" s="104"/>
    </row>
    <row r="4408" spans="13:20" ht="14.5" x14ac:dyDescent="0.35">
      <c r="M4408" s="261" t="s">
        <v>53092</v>
      </c>
      <c r="N4408" s="262">
        <v>96770.8</v>
      </c>
      <c r="P4408" s="243" t="s">
        <v>20720</v>
      </c>
      <c r="Q4408" s="244">
        <v>6317.41</v>
      </c>
      <c r="R4408" s="104"/>
      <c r="S4408" s="104"/>
      <c r="T4408" s="104"/>
    </row>
    <row r="4409" spans="13:20" ht="14.5" x14ac:dyDescent="0.35">
      <c r="M4409" s="261" t="s">
        <v>45168</v>
      </c>
      <c r="N4409" s="262">
        <v>18328.52</v>
      </c>
      <c r="P4409" s="243" t="s">
        <v>20721</v>
      </c>
      <c r="Q4409" s="244">
        <v>2741.25</v>
      </c>
      <c r="R4409" s="104"/>
      <c r="S4409" s="104"/>
      <c r="T4409" s="104"/>
    </row>
    <row r="4410" spans="13:20" ht="14.5" x14ac:dyDescent="0.35">
      <c r="M4410" s="261" t="s">
        <v>20809</v>
      </c>
      <c r="N4410" s="262">
        <v>27677.49</v>
      </c>
      <c r="P4410" s="243" t="s">
        <v>20722</v>
      </c>
      <c r="Q4410" s="244">
        <v>525</v>
      </c>
      <c r="R4410" s="104"/>
      <c r="S4410" s="104"/>
      <c r="T4410" s="104"/>
    </row>
    <row r="4411" spans="13:20" ht="14.5" x14ac:dyDescent="0.35">
      <c r="M4411" s="261" t="s">
        <v>20810</v>
      </c>
      <c r="N4411" s="262">
        <v>54085.24</v>
      </c>
      <c r="P4411" s="243" t="s">
        <v>20723</v>
      </c>
      <c r="Q4411" s="244">
        <v>21837.16</v>
      </c>
      <c r="R4411" s="104"/>
      <c r="S4411" s="104"/>
      <c r="T4411" s="104"/>
    </row>
    <row r="4412" spans="13:20" ht="14.5" x14ac:dyDescent="0.35">
      <c r="M4412" s="261" t="s">
        <v>20811</v>
      </c>
      <c r="N4412" s="262">
        <v>49082.080000000002</v>
      </c>
      <c r="P4412" s="243" t="s">
        <v>20724</v>
      </c>
      <c r="Q4412" s="244">
        <v>66185.740000000005</v>
      </c>
      <c r="R4412" s="104"/>
      <c r="S4412" s="104"/>
      <c r="T4412" s="104"/>
    </row>
    <row r="4413" spans="13:20" ht="14.5" x14ac:dyDescent="0.35">
      <c r="M4413" s="261" t="s">
        <v>53093</v>
      </c>
      <c r="N4413" s="262">
        <v>26507.09</v>
      </c>
      <c r="P4413" s="243" t="s">
        <v>20725</v>
      </c>
      <c r="Q4413" s="244">
        <v>48297.52</v>
      </c>
      <c r="R4413" s="104"/>
      <c r="S4413" s="104"/>
      <c r="T4413" s="104"/>
    </row>
    <row r="4414" spans="13:20" ht="14.5" x14ac:dyDescent="0.35">
      <c r="M4414" s="261" t="s">
        <v>38142</v>
      </c>
      <c r="N4414" s="262">
        <v>1202.8800000000001</v>
      </c>
      <c r="P4414" s="243" t="s">
        <v>20726</v>
      </c>
      <c r="Q4414" s="244">
        <v>72772.460000000006</v>
      </c>
      <c r="R4414" s="104"/>
      <c r="S4414" s="104"/>
      <c r="T4414" s="104"/>
    </row>
    <row r="4415" spans="13:20" ht="14.5" x14ac:dyDescent="0.35">
      <c r="M4415" s="261" t="s">
        <v>53094</v>
      </c>
      <c r="N4415" s="262">
        <v>73953.22</v>
      </c>
      <c r="P4415" s="243" t="s">
        <v>20727</v>
      </c>
      <c r="Q4415" s="244">
        <v>193036.57</v>
      </c>
      <c r="R4415" s="104"/>
      <c r="S4415" s="104"/>
      <c r="T4415" s="104"/>
    </row>
    <row r="4416" spans="13:20" ht="14.5" x14ac:dyDescent="0.35">
      <c r="M4416" s="261" t="s">
        <v>53095</v>
      </c>
      <c r="N4416" s="262">
        <v>60000</v>
      </c>
      <c r="P4416" s="243" t="s">
        <v>20728</v>
      </c>
      <c r="Q4416" s="244">
        <v>40751.980000000003</v>
      </c>
      <c r="R4416" s="104"/>
      <c r="S4416" s="104"/>
      <c r="T4416" s="104"/>
    </row>
    <row r="4417" spans="13:20" ht="14.5" x14ac:dyDescent="0.35">
      <c r="M4417" s="261" t="s">
        <v>53096</v>
      </c>
      <c r="N4417" s="262">
        <v>30000</v>
      </c>
      <c r="P4417" s="243" t="s">
        <v>20729</v>
      </c>
      <c r="Q4417" s="244">
        <v>56</v>
      </c>
      <c r="R4417" s="104"/>
      <c r="S4417" s="104"/>
      <c r="T4417" s="104"/>
    </row>
    <row r="4418" spans="13:20" ht="14.5" x14ac:dyDescent="0.35">
      <c r="M4418" s="261" t="s">
        <v>20812</v>
      </c>
      <c r="N4418" s="262">
        <v>35668.730000000003</v>
      </c>
      <c r="P4418" s="243" t="s">
        <v>20730</v>
      </c>
      <c r="Q4418" s="244">
        <v>34768.22</v>
      </c>
      <c r="R4418" s="104"/>
      <c r="S4418" s="104"/>
      <c r="T4418" s="104"/>
    </row>
    <row r="4419" spans="13:20" ht="14.5" x14ac:dyDescent="0.35">
      <c r="M4419" s="261" t="s">
        <v>20813</v>
      </c>
      <c r="N4419" s="262">
        <v>459811.7</v>
      </c>
      <c r="P4419" s="243" t="s">
        <v>20731</v>
      </c>
      <c r="Q4419" s="244">
        <v>12968.45</v>
      </c>
      <c r="R4419" s="104"/>
      <c r="S4419" s="104"/>
      <c r="T4419" s="104"/>
    </row>
    <row r="4420" spans="13:20" ht="14.5" x14ac:dyDescent="0.35">
      <c r="M4420" s="261" t="s">
        <v>20814</v>
      </c>
      <c r="N4420" s="262">
        <v>50582.28</v>
      </c>
      <c r="P4420" s="243" t="s">
        <v>20732</v>
      </c>
      <c r="Q4420" s="244">
        <v>3377.21</v>
      </c>
      <c r="R4420" s="104"/>
      <c r="S4420" s="104"/>
      <c r="T4420" s="104"/>
    </row>
    <row r="4421" spans="13:20" ht="14.5" x14ac:dyDescent="0.35">
      <c r="M4421" s="261" t="s">
        <v>53097</v>
      </c>
      <c r="N4421" s="262">
        <v>70058.649999999994</v>
      </c>
      <c r="P4421" s="243" t="s">
        <v>20733</v>
      </c>
      <c r="Q4421" s="244">
        <v>6317.41</v>
      </c>
      <c r="R4421" s="104"/>
      <c r="S4421" s="104"/>
      <c r="T4421" s="104"/>
    </row>
    <row r="4422" spans="13:20" ht="14.5" x14ac:dyDescent="0.35">
      <c r="M4422" s="261" t="s">
        <v>43035</v>
      </c>
      <c r="N4422" s="262">
        <v>151672.03</v>
      </c>
      <c r="P4422" s="243" t="s">
        <v>20734</v>
      </c>
      <c r="Q4422" s="244">
        <v>2741.25</v>
      </c>
      <c r="R4422" s="104"/>
      <c r="S4422" s="104"/>
      <c r="T4422" s="104"/>
    </row>
    <row r="4423" spans="13:20" ht="14.5" x14ac:dyDescent="0.35">
      <c r="M4423" s="261" t="s">
        <v>35337</v>
      </c>
      <c r="N4423" s="262">
        <v>6522.22</v>
      </c>
      <c r="P4423" s="243" t="s">
        <v>20735</v>
      </c>
      <c r="Q4423" s="244">
        <v>6090.19</v>
      </c>
      <c r="R4423" s="104"/>
      <c r="S4423" s="104"/>
      <c r="T4423" s="104"/>
    </row>
    <row r="4424" spans="13:20" ht="14.5" x14ac:dyDescent="0.35">
      <c r="M4424" s="261" t="s">
        <v>41839</v>
      </c>
      <c r="N4424" s="262">
        <v>25527.06</v>
      </c>
      <c r="P4424" s="243" t="s">
        <v>20736</v>
      </c>
      <c r="Q4424" s="244">
        <v>1723.69</v>
      </c>
      <c r="R4424" s="104"/>
      <c r="S4424" s="104"/>
      <c r="T4424" s="104"/>
    </row>
    <row r="4425" spans="13:20" ht="14.5" x14ac:dyDescent="0.35">
      <c r="M4425" s="261" t="s">
        <v>41840</v>
      </c>
      <c r="N4425" s="262">
        <v>435193.01</v>
      </c>
      <c r="P4425" s="243" t="s">
        <v>20737</v>
      </c>
      <c r="Q4425" s="244">
        <v>525</v>
      </c>
      <c r="R4425" s="104"/>
      <c r="S4425" s="104"/>
      <c r="T4425" s="104"/>
    </row>
    <row r="4426" spans="13:20" ht="14.5" x14ac:dyDescent="0.35">
      <c r="M4426" s="261" t="s">
        <v>20816</v>
      </c>
      <c r="N4426" s="262">
        <v>1491.49</v>
      </c>
      <c r="P4426" s="243" t="s">
        <v>20738</v>
      </c>
      <c r="Q4426" s="244">
        <v>1950</v>
      </c>
      <c r="R4426" s="104"/>
      <c r="S4426" s="104"/>
      <c r="T4426" s="104"/>
    </row>
    <row r="4427" spans="13:20" ht="14.5" x14ac:dyDescent="0.35">
      <c r="M4427" s="261" t="s">
        <v>50110</v>
      </c>
      <c r="N4427" s="262">
        <v>48190.19</v>
      </c>
      <c r="P4427" s="243" t="s">
        <v>20739</v>
      </c>
      <c r="Q4427" s="244">
        <v>144484.99</v>
      </c>
      <c r="R4427" s="104"/>
      <c r="S4427" s="104"/>
      <c r="T4427" s="104"/>
    </row>
    <row r="4428" spans="13:20" ht="14.5" x14ac:dyDescent="0.35">
      <c r="M4428" s="261" t="s">
        <v>51188</v>
      </c>
      <c r="N4428" s="262">
        <v>558.6</v>
      </c>
      <c r="P4428" s="243" t="s">
        <v>20740</v>
      </c>
      <c r="Q4428" s="244">
        <v>28649.95</v>
      </c>
      <c r="R4428" s="104"/>
      <c r="S4428" s="104"/>
      <c r="T4428" s="104"/>
    </row>
    <row r="4429" spans="13:20" ht="14.5" x14ac:dyDescent="0.35">
      <c r="M4429" s="261" t="s">
        <v>35338</v>
      </c>
      <c r="N4429" s="262">
        <v>18031.11</v>
      </c>
      <c r="P4429" s="243" t="s">
        <v>20741</v>
      </c>
      <c r="Q4429" s="244">
        <v>44851.58</v>
      </c>
      <c r="R4429" s="104"/>
      <c r="S4429" s="104"/>
      <c r="T4429" s="104"/>
    </row>
    <row r="4430" spans="13:20" ht="14.5" x14ac:dyDescent="0.35">
      <c r="M4430" s="261" t="s">
        <v>20818</v>
      </c>
      <c r="N4430" s="262">
        <v>1355</v>
      </c>
      <c r="P4430" s="243" t="s">
        <v>20742</v>
      </c>
      <c r="Q4430" s="244">
        <v>57647.06</v>
      </c>
      <c r="R4430" s="104"/>
      <c r="S4430" s="104"/>
      <c r="T4430" s="104"/>
    </row>
    <row r="4431" spans="13:20" ht="14.5" x14ac:dyDescent="0.35">
      <c r="M4431" s="261" t="s">
        <v>50111</v>
      </c>
      <c r="N4431" s="262">
        <v>225</v>
      </c>
      <c r="P4431" s="243" t="s">
        <v>20743</v>
      </c>
      <c r="Q4431" s="244">
        <v>6044.14</v>
      </c>
      <c r="R4431" s="104"/>
      <c r="S4431" s="104"/>
      <c r="T4431" s="104"/>
    </row>
    <row r="4432" spans="13:20" ht="14.5" x14ac:dyDescent="0.35">
      <c r="M4432" s="261" t="s">
        <v>52084</v>
      </c>
      <c r="N4432" s="262">
        <v>425</v>
      </c>
      <c r="P4432" s="243" t="s">
        <v>20744</v>
      </c>
      <c r="Q4432" s="244">
        <v>80350</v>
      </c>
      <c r="R4432" s="104"/>
      <c r="S4432" s="104"/>
      <c r="T4432" s="104"/>
    </row>
    <row r="4433" spans="13:20" ht="14.5" x14ac:dyDescent="0.35">
      <c r="M4433" s="261" t="s">
        <v>20819</v>
      </c>
      <c r="N4433" s="262">
        <v>180.93</v>
      </c>
      <c r="P4433" s="243" t="s">
        <v>20745</v>
      </c>
      <c r="Q4433" s="244">
        <v>92840.78</v>
      </c>
      <c r="R4433" s="104"/>
      <c r="S4433" s="104"/>
      <c r="T4433" s="104"/>
    </row>
    <row r="4434" spans="13:20" ht="14.5" x14ac:dyDescent="0.35">
      <c r="M4434" s="261" t="s">
        <v>35339</v>
      </c>
      <c r="N4434" s="262">
        <v>16899.509999999998</v>
      </c>
      <c r="P4434" s="243" t="s">
        <v>20746</v>
      </c>
      <c r="Q4434" s="244">
        <v>50006.25</v>
      </c>
      <c r="R4434" s="104"/>
      <c r="S4434" s="104"/>
      <c r="T4434" s="104"/>
    </row>
    <row r="4435" spans="13:20" ht="14.5" x14ac:dyDescent="0.35">
      <c r="M4435" s="261" t="s">
        <v>20820</v>
      </c>
      <c r="N4435" s="262">
        <v>740.15</v>
      </c>
      <c r="P4435" s="243" t="s">
        <v>15360</v>
      </c>
      <c r="Q4435" s="244">
        <v>442.8</v>
      </c>
      <c r="R4435" s="104"/>
      <c r="S4435" s="104"/>
      <c r="T4435" s="104"/>
    </row>
    <row r="4436" spans="13:20" ht="14.5" x14ac:dyDescent="0.35">
      <c r="M4436" s="261" t="s">
        <v>36857</v>
      </c>
      <c r="N4436" s="262">
        <v>20745.759999999998</v>
      </c>
      <c r="P4436" s="243" t="s">
        <v>20747</v>
      </c>
      <c r="Q4436" s="244">
        <v>170848.53</v>
      </c>
      <c r="R4436" s="104"/>
      <c r="S4436" s="104"/>
      <c r="T4436" s="104"/>
    </row>
    <row r="4437" spans="13:20" ht="14.5" x14ac:dyDescent="0.35">
      <c r="M4437" s="261" t="s">
        <v>41841</v>
      </c>
      <c r="N4437" s="262">
        <v>3296.7</v>
      </c>
      <c r="P4437" s="243" t="s">
        <v>20748</v>
      </c>
      <c r="Q4437" s="244">
        <v>150595.85999999999</v>
      </c>
      <c r="R4437" s="104"/>
      <c r="S4437" s="104"/>
      <c r="T4437" s="104"/>
    </row>
    <row r="4438" spans="13:20" ht="14.5" x14ac:dyDescent="0.35">
      <c r="M4438" s="261" t="s">
        <v>43036</v>
      </c>
      <c r="N4438" s="262">
        <v>166482.18</v>
      </c>
      <c r="P4438" s="243" t="s">
        <v>20749</v>
      </c>
      <c r="Q4438" s="244">
        <v>200.69</v>
      </c>
      <c r="R4438" s="104"/>
      <c r="S4438" s="104"/>
      <c r="T4438" s="104"/>
    </row>
    <row r="4439" spans="13:20" ht="14.5" x14ac:dyDescent="0.35">
      <c r="M4439" s="261" t="s">
        <v>41842</v>
      </c>
      <c r="N4439" s="262">
        <v>14672.07</v>
      </c>
      <c r="P4439" s="243" t="s">
        <v>20750</v>
      </c>
      <c r="Q4439" s="244">
        <v>300.86</v>
      </c>
      <c r="R4439" s="104"/>
      <c r="S4439" s="104"/>
      <c r="T4439" s="104"/>
    </row>
    <row r="4440" spans="13:20" ht="14.5" x14ac:dyDescent="0.35">
      <c r="M4440" s="261" t="s">
        <v>53098</v>
      </c>
      <c r="N4440" s="262">
        <v>100066.91</v>
      </c>
      <c r="P4440" s="243" t="s">
        <v>20751</v>
      </c>
      <c r="Q4440" s="244">
        <v>42296.25</v>
      </c>
      <c r="R4440" s="104"/>
      <c r="S4440" s="104"/>
      <c r="T4440" s="104"/>
    </row>
    <row r="4441" spans="13:20" ht="14.5" x14ac:dyDescent="0.35">
      <c r="M4441" s="261" t="s">
        <v>41843</v>
      </c>
      <c r="N4441" s="262">
        <v>8855.0300000000007</v>
      </c>
      <c r="P4441" s="243" t="s">
        <v>15361</v>
      </c>
      <c r="Q4441" s="244">
        <v>741777.09</v>
      </c>
      <c r="R4441" s="104"/>
      <c r="S4441" s="104"/>
      <c r="T4441" s="104"/>
    </row>
    <row r="4442" spans="13:20" ht="14.5" x14ac:dyDescent="0.35">
      <c r="M4442" s="261" t="s">
        <v>41844</v>
      </c>
      <c r="N4442" s="262">
        <v>3694.55</v>
      </c>
      <c r="P4442" s="243" t="s">
        <v>20752</v>
      </c>
      <c r="Q4442" s="244">
        <v>2752.02</v>
      </c>
      <c r="R4442" s="104"/>
      <c r="S4442" s="104"/>
      <c r="T4442" s="104"/>
    </row>
    <row r="4443" spans="13:20" ht="14.5" x14ac:dyDescent="0.35">
      <c r="M4443" s="261" t="s">
        <v>51189</v>
      </c>
      <c r="N4443" s="262">
        <v>4304.63</v>
      </c>
      <c r="P4443" s="243" t="s">
        <v>20753</v>
      </c>
      <c r="Q4443" s="244">
        <v>171412.31</v>
      </c>
      <c r="R4443" s="104"/>
      <c r="S4443" s="104"/>
      <c r="T4443" s="104"/>
    </row>
    <row r="4444" spans="13:20" ht="14.5" x14ac:dyDescent="0.35">
      <c r="M4444" s="261" t="s">
        <v>51190</v>
      </c>
      <c r="N4444" s="262">
        <v>11794.81</v>
      </c>
      <c r="P4444" s="243" t="s">
        <v>20754</v>
      </c>
      <c r="Q4444" s="244">
        <v>3325.85</v>
      </c>
      <c r="R4444" s="104"/>
      <c r="S4444" s="104"/>
      <c r="T4444" s="104"/>
    </row>
    <row r="4445" spans="13:20" ht="14.5" x14ac:dyDescent="0.35">
      <c r="M4445" s="261" t="s">
        <v>52085</v>
      </c>
      <c r="N4445" s="262">
        <v>2786</v>
      </c>
      <c r="P4445" s="243" t="s">
        <v>20755</v>
      </c>
      <c r="Q4445" s="244">
        <v>19936.96</v>
      </c>
      <c r="R4445" s="104"/>
      <c r="S4445" s="104"/>
      <c r="T4445" s="104"/>
    </row>
    <row r="4446" spans="13:20" ht="14.5" x14ac:dyDescent="0.35">
      <c r="M4446" s="261" t="s">
        <v>36858</v>
      </c>
      <c r="N4446" s="262">
        <v>121683</v>
      </c>
      <c r="P4446" s="243" t="s">
        <v>20756</v>
      </c>
      <c r="Q4446" s="244">
        <v>6770.66</v>
      </c>
      <c r="R4446" s="104"/>
      <c r="S4446" s="104"/>
      <c r="T4446" s="104"/>
    </row>
    <row r="4447" spans="13:20" ht="14.5" x14ac:dyDescent="0.35">
      <c r="M4447" s="261" t="s">
        <v>20821</v>
      </c>
      <c r="N4447" s="262">
        <v>66381.45</v>
      </c>
      <c r="P4447" s="243" t="s">
        <v>20757</v>
      </c>
      <c r="Q4447" s="244">
        <v>15410.49</v>
      </c>
      <c r="R4447" s="104"/>
      <c r="S4447" s="104"/>
      <c r="T4447" s="104"/>
    </row>
    <row r="4448" spans="13:20" ht="14.5" x14ac:dyDescent="0.35">
      <c r="M4448" s="261" t="s">
        <v>38143</v>
      </c>
      <c r="N4448" s="262">
        <v>221130</v>
      </c>
      <c r="P4448" s="243" t="s">
        <v>20758</v>
      </c>
      <c r="Q4448" s="244">
        <v>42997.42</v>
      </c>
      <c r="R4448" s="104"/>
      <c r="S4448" s="104"/>
      <c r="T4448" s="104"/>
    </row>
    <row r="4449" spans="13:20" ht="14.5" x14ac:dyDescent="0.35">
      <c r="M4449" s="261" t="s">
        <v>51191</v>
      </c>
      <c r="N4449" s="262">
        <v>21900</v>
      </c>
      <c r="P4449" s="243" t="s">
        <v>20759</v>
      </c>
      <c r="Q4449" s="244">
        <v>321146.59999999998</v>
      </c>
      <c r="R4449" s="104"/>
      <c r="S4449" s="104"/>
      <c r="T4449" s="104"/>
    </row>
    <row r="4450" spans="13:20" ht="14.5" x14ac:dyDescent="0.35">
      <c r="M4450" s="261" t="s">
        <v>41845</v>
      </c>
      <c r="N4450" s="262">
        <v>259171</v>
      </c>
      <c r="P4450" s="243" t="s">
        <v>20760</v>
      </c>
      <c r="Q4450" s="244">
        <v>10606.36</v>
      </c>
      <c r="R4450" s="104"/>
      <c r="S4450" s="104"/>
      <c r="T4450" s="104"/>
    </row>
    <row r="4451" spans="13:20" ht="14.5" x14ac:dyDescent="0.35">
      <c r="M4451" s="261" t="s">
        <v>20822</v>
      </c>
      <c r="N4451" s="262">
        <v>52097.06</v>
      </c>
      <c r="P4451" s="243" t="s">
        <v>20761</v>
      </c>
      <c r="Q4451" s="244">
        <v>310.42</v>
      </c>
      <c r="R4451" s="104"/>
      <c r="S4451" s="104"/>
      <c r="T4451" s="104"/>
    </row>
    <row r="4452" spans="13:20" ht="14.5" x14ac:dyDescent="0.35">
      <c r="M4452" s="261" t="s">
        <v>20823</v>
      </c>
      <c r="N4452" s="262">
        <v>76752.92</v>
      </c>
      <c r="P4452" s="243" t="s">
        <v>20762</v>
      </c>
      <c r="Q4452" s="244">
        <v>127478.61</v>
      </c>
      <c r="R4452" s="104"/>
      <c r="S4452" s="104"/>
      <c r="T4452" s="104"/>
    </row>
    <row r="4453" spans="13:20" ht="14.5" x14ac:dyDescent="0.35">
      <c r="M4453" s="261" t="s">
        <v>35340</v>
      </c>
      <c r="N4453" s="262">
        <v>20633.439999999999</v>
      </c>
      <c r="P4453" s="243" t="s">
        <v>20763</v>
      </c>
      <c r="Q4453" s="244">
        <v>1560</v>
      </c>
      <c r="R4453" s="104"/>
      <c r="S4453" s="104"/>
      <c r="T4453" s="104"/>
    </row>
    <row r="4454" spans="13:20" ht="14.5" x14ac:dyDescent="0.35">
      <c r="M4454" s="261" t="s">
        <v>53099</v>
      </c>
      <c r="N4454" s="262">
        <v>495000</v>
      </c>
      <c r="P4454" s="243" t="s">
        <v>20764</v>
      </c>
      <c r="Q4454" s="244">
        <v>58467.58</v>
      </c>
      <c r="R4454" s="104"/>
      <c r="S4454" s="104"/>
      <c r="T4454" s="104"/>
    </row>
    <row r="4455" spans="13:20" ht="14.5" x14ac:dyDescent="0.35">
      <c r="M4455" s="261" t="s">
        <v>53100</v>
      </c>
      <c r="N4455" s="262">
        <v>15000</v>
      </c>
      <c r="P4455" s="243" t="s">
        <v>20765</v>
      </c>
      <c r="Q4455" s="244">
        <v>33347.86</v>
      </c>
      <c r="R4455" s="104"/>
      <c r="S4455" s="104"/>
      <c r="T4455" s="104"/>
    </row>
    <row r="4456" spans="13:20" ht="14.5" x14ac:dyDescent="0.35">
      <c r="M4456" s="261" t="s">
        <v>20824</v>
      </c>
      <c r="N4456" s="262">
        <v>106609.48</v>
      </c>
      <c r="P4456" s="243" t="s">
        <v>20766</v>
      </c>
      <c r="Q4456" s="244">
        <v>3139.36</v>
      </c>
      <c r="R4456" s="104"/>
      <c r="S4456" s="104"/>
      <c r="T4456" s="104"/>
    </row>
    <row r="4457" spans="13:20" ht="14.5" x14ac:dyDescent="0.35">
      <c r="M4457" s="261" t="s">
        <v>35341</v>
      </c>
      <c r="N4457" s="262">
        <v>233060.17</v>
      </c>
      <c r="P4457" s="243" t="s">
        <v>20767</v>
      </c>
      <c r="Q4457" s="244">
        <v>19363.34</v>
      </c>
      <c r="R4457" s="104"/>
      <c r="S4457" s="104"/>
      <c r="T4457" s="104"/>
    </row>
    <row r="4458" spans="13:20" ht="14.5" x14ac:dyDescent="0.35">
      <c r="M4458" s="261" t="s">
        <v>36859</v>
      </c>
      <c r="N4458" s="262">
        <v>422999.89</v>
      </c>
      <c r="P4458" s="243" t="s">
        <v>20768</v>
      </c>
      <c r="Q4458" s="244">
        <v>2651.4</v>
      </c>
      <c r="R4458" s="104"/>
      <c r="S4458" s="104"/>
      <c r="T4458" s="104"/>
    </row>
    <row r="4459" spans="13:20" ht="14.5" x14ac:dyDescent="0.35">
      <c r="M4459" s="261" t="s">
        <v>36860</v>
      </c>
      <c r="N4459" s="262">
        <v>104639.96</v>
      </c>
      <c r="P4459" s="243" t="s">
        <v>20769</v>
      </c>
      <c r="Q4459" s="244">
        <v>273.7</v>
      </c>
      <c r="R4459" s="104"/>
      <c r="S4459" s="104"/>
      <c r="T4459" s="104"/>
    </row>
    <row r="4460" spans="13:20" ht="14.5" x14ac:dyDescent="0.35">
      <c r="M4460" s="261" t="s">
        <v>38144</v>
      </c>
      <c r="N4460" s="262">
        <v>177154.49</v>
      </c>
      <c r="P4460" s="243" t="s">
        <v>20770</v>
      </c>
      <c r="Q4460" s="244">
        <v>55510.6</v>
      </c>
      <c r="R4460" s="104"/>
      <c r="S4460" s="104"/>
      <c r="T4460" s="104"/>
    </row>
    <row r="4461" spans="13:20" ht="14.5" x14ac:dyDescent="0.35">
      <c r="M4461" s="261" t="s">
        <v>51192</v>
      </c>
      <c r="N4461" s="262">
        <v>45900</v>
      </c>
      <c r="P4461" s="243" t="s">
        <v>20771</v>
      </c>
      <c r="Q4461" s="244">
        <v>8662.66</v>
      </c>
      <c r="R4461" s="104"/>
      <c r="S4461" s="104"/>
      <c r="T4461" s="104"/>
    </row>
    <row r="4462" spans="13:20" ht="14.5" x14ac:dyDescent="0.35">
      <c r="M4462" s="261" t="s">
        <v>51193</v>
      </c>
      <c r="N4462" s="262">
        <v>3511.35</v>
      </c>
      <c r="P4462" s="243" t="s">
        <v>20772</v>
      </c>
      <c r="Q4462" s="244">
        <v>20930.29</v>
      </c>
      <c r="R4462" s="104"/>
      <c r="S4462" s="104"/>
      <c r="T4462" s="104"/>
    </row>
    <row r="4463" spans="13:20" ht="14.5" x14ac:dyDescent="0.35">
      <c r="M4463" s="261" t="s">
        <v>51194</v>
      </c>
      <c r="N4463" s="262">
        <v>10506.51</v>
      </c>
      <c r="P4463" s="243" t="s">
        <v>20773</v>
      </c>
      <c r="Q4463" s="244">
        <v>160609.82</v>
      </c>
      <c r="R4463" s="104"/>
      <c r="S4463" s="104"/>
      <c r="T4463" s="104"/>
    </row>
    <row r="4464" spans="13:20" ht="14.5" x14ac:dyDescent="0.35">
      <c r="M4464" s="261" t="s">
        <v>56244</v>
      </c>
      <c r="N4464" s="262">
        <v>904.38</v>
      </c>
      <c r="P4464" s="243" t="s">
        <v>20774</v>
      </c>
      <c r="Q4464" s="244">
        <v>64638.61</v>
      </c>
      <c r="R4464" s="104"/>
      <c r="S4464" s="104"/>
      <c r="T4464" s="104"/>
    </row>
    <row r="4465" spans="13:20" ht="14.5" x14ac:dyDescent="0.35">
      <c r="M4465" s="261" t="s">
        <v>52086</v>
      </c>
      <c r="N4465" s="262">
        <v>14161.11</v>
      </c>
      <c r="P4465" s="243" t="s">
        <v>20775</v>
      </c>
      <c r="Q4465" s="244">
        <v>3699.98</v>
      </c>
      <c r="R4465" s="104"/>
      <c r="S4465" s="104"/>
      <c r="T4465" s="104"/>
    </row>
    <row r="4466" spans="13:20" ht="14.5" x14ac:dyDescent="0.35">
      <c r="M4466" s="261" t="s">
        <v>52087</v>
      </c>
      <c r="N4466" s="262">
        <v>915.34</v>
      </c>
      <c r="P4466" s="243" t="s">
        <v>20776</v>
      </c>
      <c r="Q4466" s="244">
        <v>96871</v>
      </c>
      <c r="R4466" s="104"/>
      <c r="S4466" s="104"/>
      <c r="T4466" s="104"/>
    </row>
    <row r="4467" spans="13:20" ht="14.5" x14ac:dyDescent="0.35">
      <c r="M4467" s="261" t="s">
        <v>53101</v>
      </c>
      <c r="N4467" s="262">
        <v>14144.37</v>
      </c>
      <c r="P4467" s="243" t="s">
        <v>20777</v>
      </c>
      <c r="Q4467" s="244">
        <v>3095.13</v>
      </c>
      <c r="R4467" s="104"/>
      <c r="S4467" s="104"/>
      <c r="T4467" s="104"/>
    </row>
    <row r="4468" spans="13:20" ht="14.5" x14ac:dyDescent="0.35">
      <c r="M4468" s="261" t="s">
        <v>56245</v>
      </c>
      <c r="N4468" s="262">
        <v>57271.27</v>
      </c>
      <c r="P4468" s="243" t="s">
        <v>20778</v>
      </c>
      <c r="Q4468" s="244">
        <v>153.80000000000001</v>
      </c>
      <c r="R4468" s="104"/>
      <c r="S4468" s="104"/>
      <c r="T4468" s="104"/>
    </row>
    <row r="4469" spans="13:20" ht="14.5" x14ac:dyDescent="0.35">
      <c r="M4469" s="261" t="s">
        <v>56246</v>
      </c>
      <c r="N4469" s="262">
        <v>2312.54</v>
      </c>
      <c r="P4469" s="243" t="s">
        <v>20779</v>
      </c>
      <c r="Q4469" s="244">
        <v>7559.72</v>
      </c>
      <c r="R4469" s="104"/>
      <c r="S4469" s="104"/>
      <c r="T4469" s="104"/>
    </row>
    <row r="4470" spans="13:20" ht="14.5" x14ac:dyDescent="0.35">
      <c r="M4470" s="261" t="s">
        <v>56247</v>
      </c>
      <c r="N4470" s="262">
        <v>4558.09</v>
      </c>
      <c r="P4470" s="243" t="s">
        <v>20780</v>
      </c>
      <c r="Q4470" s="244">
        <v>96643.99</v>
      </c>
      <c r="R4470" s="104"/>
      <c r="S4470" s="104"/>
      <c r="T4470" s="104"/>
    </row>
    <row r="4471" spans="13:20" ht="14.5" x14ac:dyDescent="0.35">
      <c r="M4471" s="261" t="s">
        <v>56248</v>
      </c>
      <c r="N4471" s="262">
        <v>14041.04</v>
      </c>
      <c r="P4471" s="243" t="s">
        <v>20781</v>
      </c>
      <c r="Q4471" s="244">
        <v>15390</v>
      </c>
      <c r="R4471" s="104"/>
      <c r="S4471" s="104"/>
      <c r="T4471" s="104"/>
    </row>
    <row r="4472" spans="13:20" ht="14.5" x14ac:dyDescent="0.35">
      <c r="M4472" s="261" t="s">
        <v>53102</v>
      </c>
      <c r="N4472" s="262">
        <v>10396.879999999999</v>
      </c>
      <c r="P4472" s="243" t="s">
        <v>20782</v>
      </c>
      <c r="Q4472" s="244">
        <v>227.61</v>
      </c>
      <c r="R4472" s="104"/>
      <c r="S4472" s="104"/>
      <c r="T4472" s="104"/>
    </row>
    <row r="4473" spans="13:20" ht="14.5" x14ac:dyDescent="0.35">
      <c r="M4473" s="261" t="s">
        <v>52088</v>
      </c>
      <c r="N4473" s="262">
        <v>414.63</v>
      </c>
      <c r="P4473" s="243" t="s">
        <v>20783</v>
      </c>
      <c r="Q4473" s="244">
        <v>43682.71</v>
      </c>
      <c r="R4473" s="104"/>
      <c r="S4473" s="104"/>
      <c r="T4473" s="104"/>
    </row>
    <row r="4474" spans="13:20" ht="14.5" x14ac:dyDescent="0.35">
      <c r="M4474" s="261" t="s">
        <v>56249</v>
      </c>
      <c r="N4474" s="262">
        <v>390.55</v>
      </c>
      <c r="P4474" s="243" t="s">
        <v>20784</v>
      </c>
      <c r="Q4474" s="244">
        <v>34320</v>
      </c>
      <c r="R4474" s="104"/>
      <c r="S4474" s="104"/>
      <c r="T4474" s="104"/>
    </row>
    <row r="4475" spans="13:20" ht="14.5" x14ac:dyDescent="0.35">
      <c r="M4475" s="261" t="s">
        <v>52089</v>
      </c>
      <c r="N4475" s="262">
        <v>4721.92</v>
      </c>
      <c r="P4475" s="243" t="s">
        <v>20785</v>
      </c>
      <c r="Q4475" s="244">
        <v>19634.169999999998</v>
      </c>
      <c r="R4475" s="104"/>
      <c r="S4475" s="104"/>
      <c r="T4475" s="104"/>
    </row>
    <row r="4476" spans="13:20" ht="14.5" x14ac:dyDescent="0.35">
      <c r="M4476" s="261" t="s">
        <v>56250</v>
      </c>
      <c r="N4476" s="262">
        <v>3505.01</v>
      </c>
      <c r="P4476" s="243" t="s">
        <v>20786</v>
      </c>
      <c r="Q4476" s="244">
        <v>6213.16</v>
      </c>
      <c r="R4476" s="104"/>
      <c r="S4476" s="104"/>
      <c r="T4476" s="104"/>
    </row>
    <row r="4477" spans="13:20" ht="14.5" x14ac:dyDescent="0.35">
      <c r="M4477" s="261" t="s">
        <v>52090</v>
      </c>
      <c r="N4477" s="262">
        <v>18267.32</v>
      </c>
      <c r="P4477" s="243" t="s">
        <v>20787</v>
      </c>
      <c r="Q4477" s="244">
        <v>753.6</v>
      </c>
      <c r="R4477" s="104"/>
      <c r="S4477" s="104"/>
      <c r="T4477" s="104"/>
    </row>
    <row r="4478" spans="13:20" ht="14.5" x14ac:dyDescent="0.35">
      <c r="M4478" s="261" t="s">
        <v>52091</v>
      </c>
      <c r="N4478" s="262">
        <v>233.26</v>
      </c>
      <c r="P4478" s="243" t="s">
        <v>20788</v>
      </c>
      <c r="Q4478" s="244">
        <v>21272.48</v>
      </c>
      <c r="R4478" s="104"/>
      <c r="S4478" s="104"/>
      <c r="T4478" s="104"/>
    </row>
    <row r="4479" spans="13:20" ht="14.5" x14ac:dyDescent="0.35">
      <c r="M4479" s="261" t="s">
        <v>52092</v>
      </c>
      <c r="N4479" s="262">
        <v>639.86</v>
      </c>
      <c r="P4479" s="243" t="s">
        <v>20789</v>
      </c>
      <c r="Q4479" s="244">
        <v>2717.54</v>
      </c>
      <c r="R4479" s="104"/>
      <c r="S4479" s="104"/>
      <c r="T4479" s="104"/>
    </row>
    <row r="4480" spans="13:20" ht="14.5" x14ac:dyDescent="0.35">
      <c r="M4480" s="261" t="s">
        <v>20825</v>
      </c>
      <c r="N4480" s="262">
        <v>22842.12</v>
      </c>
      <c r="P4480" s="243" t="s">
        <v>20790</v>
      </c>
      <c r="Q4480" s="244">
        <v>1235.1600000000001</v>
      </c>
      <c r="R4480" s="104"/>
      <c r="S4480" s="104"/>
      <c r="T4480" s="104"/>
    </row>
    <row r="4481" spans="13:20" ht="14.5" x14ac:dyDescent="0.35">
      <c r="M4481" s="261" t="s">
        <v>36861</v>
      </c>
      <c r="N4481" s="262">
        <v>295400.84000000003</v>
      </c>
      <c r="P4481" s="243" t="s">
        <v>20791</v>
      </c>
      <c r="Q4481" s="244">
        <v>6148.96</v>
      </c>
      <c r="R4481" s="104"/>
      <c r="S4481" s="104"/>
      <c r="T4481" s="104"/>
    </row>
    <row r="4482" spans="13:20" ht="14.5" x14ac:dyDescent="0.35">
      <c r="M4482" s="261" t="s">
        <v>20826</v>
      </c>
      <c r="N4482" s="262">
        <v>217935.02</v>
      </c>
      <c r="P4482" s="243" t="s">
        <v>20792</v>
      </c>
      <c r="Q4482" s="244">
        <v>2000.25</v>
      </c>
      <c r="R4482" s="104"/>
      <c r="S4482" s="104"/>
      <c r="T4482" s="104"/>
    </row>
    <row r="4483" spans="13:20" ht="14.5" x14ac:dyDescent="0.35">
      <c r="M4483" s="261" t="s">
        <v>51195</v>
      </c>
      <c r="N4483" s="262">
        <v>10260.09</v>
      </c>
      <c r="P4483" s="243" t="s">
        <v>20793</v>
      </c>
      <c r="Q4483" s="244">
        <v>6485.52</v>
      </c>
      <c r="R4483" s="104"/>
      <c r="S4483" s="104"/>
      <c r="T4483" s="104"/>
    </row>
    <row r="4484" spans="13:20" ht="14.5" x14ac:dyDescent="0.35">
      <c r="M4484" s="261" t="s">
        <v>20827</v>
      </c>
      <c r="N4484" s="262">
        <v>292709.40999999997</v>
      </c>
      <c r="P4484" s="243" t="s">
        <v>20794</v>
      </c>
      <c r="Q4484" s="244">
        <v>11875.3</v>
      </c>
      <c r="R4484" s="104"/>
      <c r="S4484" s="104"/>
      <c r="T4484" s="104"/>
    </row>
    <row r="4485" spans="13:20" ht="14.5" x14ac:dyDescent="0.35">
      <c r="M4485" s="261" t="s">
        <v>20828</v>
      </c>
      <c r="N4485" s="262">
        <v>69480.53</v>
      </c>
      <c r="P4485" s="243" t="s">
        <v>20795</v>
      </c>
      <c r="Q4485" s="244">
        <v>6433.78</v>
      </c>
      <c r="R4485" s="104"/>
      <c r="S4485" s="104"/>
      <c r="T4485" s="104"/>
    </row>
    <row r="4486" spans="13:20" ht="14.5" x14ac:dyDescent="0.35">
      <c r="M4486" s="261" t="s">
        <v>38145</v>
      </c>
      <c r="N4486" s="262">
        <v>71064.09</v>
      </c>
      <c r="P4486" s="243" t="s">
        <v>20796</v>
      </c>
      <c r="Q4486" s="244">
        <v>648.45000000000005</v>
      </c>
      <c r="R4486" s="104"/>
      <c r="S4486" s="104"/>
      <c r="T4486" s="104"/>
    </row>
    <row r="4487" spans="13:20" ht="14.5" x14ac:dyDescent="0.35">
      <c r="M4487" s="261" t="s">
        <v>20829</v>
      </c>
      <c r="N4487" s="262">
        <v>92828.32</v>
      </c>
      <c r="P4487" s="243" t="s">
        <v>20797</v>
      </c>
      <c r="Q4487" s="244">
        <v>1988.6</v>
      </c>
      <c r="R4487" s="104"/>
      <c r="S4487" s="104"/>
      <c r="T4487" s="104"/>
    </row>
    <row r="4488" spans="13:20" ht="14.5" x14ac:dyDescent="0.35">
      <c r="M4488" s="261" t="s">
        <v>56251</v>
      </c>
      <c r="N4488" s="262">
        <v>455</v>
      </c>
      <c r="P4488" s="243" t="s">
        <v>20798</v>
      </c>
      <c r="Q4488" s="244">
        <v>299996.95</v>
      </c>
      <c r="R4488" s="104"/>
      <c r="S4488" s="104"/>
      <c r="T4488" s="104"/>
    </row>
    <row r="4489" spans="13:20" ht="14.5" x14ac:dyDescent="0.35">
      <c r="M4489" s="261" t="s">
        <v>20830</v>
      </c>
      <c r="N4489" s="262">
        <v>79998.39</v>
      </c>
      <c r="P4489" s="243" t="s">
        <v>20799</v>
      </c>
      <c r="Q4489" s="244">
        <v>177043.20000000001</v>
      </c>
      <c r="R4489" s="104"/>
      <c r="S4489" s="104"/>
      <c r="T4489" s="104"/>
    </row>
    <row r="4490" spans="13:20" ht="14.5" x14ac:dyDescent="0.35">
      <c r="M4490" s="261" t="s">
        <v>38146</v>
      </c>
      <c r="N4490" s="262">
        <v>71445.759999999995</v>
      </c>
      <c r="P4490" s="243" t="s">
        <v>20800</v>
      </c>
      <c r="Q4490" s="244">
        <v>14926.4</v>
      </c>
      <c r="R4490" s="104"/>
      <c r="S4490" s="104"/>
      <c r="T4490" s="104"/>
    </row>
    <row r="4491" spans="13:20" ht="14.5" x14ac:dyDescent="0.35">
      <c r="M4491" s="261" t="s">
        <v>38147</v>
      </c>
      <c r="N4491" s="262">
        <v>19184.82</v>
      </c>
      <c r="P4491" s="243" t="s">
        <v>20801</v>
      </c>
      <c r="Q4491" s="244">
        <v>438475.8</v>
      </c>
      <c r="R4491" s="104"/>
      <c r="S4491" s="104"/>
      <c r="T4491" s="104"/>
    </row>
    <row r="4492" spans="13:20" ht="14.5" x14ac:dyDescent="0.35">
      <c r="M4492" s="261" t="s">
        <v>51196</v>
      </c>
      <c r="N4492" s="262">
        <v>195</v>
      </c>
      <c r="P4492" s="243" t="s">
        <v>20802</v>
      </c>
      <c r="Q4492" s="244">
        <v>23395.84</v>
      </c>
      <c r="R4492" s="104"/>
      <c r="S4492" s="104"/>
      <c r="T4492" s="104"/>
    </row>
    <row r="4493" spans="13:20" ht="14.5" x14ac:dyDescent="0.35">
      <c r="M4493" s="261" t="s">
        <v>56252</v>
      </c>
      <c r="N4493" s="262">
        <v>21.14</v>
      </c>
      <c r="P4493" s="243" t="s">
        <v>20803</v>
      </c>
      <c r="Q4493" s="244">
        <v>217371</v>
      </c>
      <c r="R4493" s="104"/>
      <c r="S4493" s="104"/>
      <c r="T4493" s="104"/>
    </row>
    <row r="4494" spans="13:20" ht="14.5" x14ac:dyDescent="0.35">
      <c r="M4494" s="261" t="s">
        <v>35342</v>
      </c>
      <c r="N4494" s="262">
        <v>50540.13</v>
      </c>
      <c r="P4494" s="243" t="s">
        <v>20804</v>
      </c>
      <c r="Q4494" s="244">
        <v>16405</v>
      </c>
      <c r="R4494" s="104"/>
      <c r="S4494" s="104"/>
      <c r="T4494" s="104"/>
    </row>
    <row r="4495" spans="13:20" ht="14.5" x14ac:dyDescent="0.35">
      <c r="M4495" s="261" t="s">
        <v>35343</v>
      </c>
      <c r="N4495" s="262">
        <v>16842.02</v>
      </c>
      <c r="P4495" s="243" t="s">
        <v>20805</v>
      </c>
      <c r="Q4495" s="244">
        <v>40746.080000000002</v>
      </c>
      <c r="R4495" s="104"/>
      <c r="S4495" s="104"/>
      <c r="T4495" s="104"/>
    </row>
    <row r="4496" spans="13:20" ht="14.5" x14ac:dyDescent="0.35">
      <c r="M4496" s="261" t="s">
        <v>20831</v>
      </c>
      <c r="N4496" s="262">
        <v>26940.45</v>
      </c>
      <c r="P4496" s="243" t="s">
        <v>20806</v>
      </c>
      <c r="Q4496" s="244">
        <v>2950.5</v>
      </c>
      <c r="R4496" s="104"/>
      <c r="S4496" s="104"/>
      <c r="T4496" s="104"/>
    </row>
    <row r="4497" spans="13:20" ht="14.5" x14ac:dyDescent="0.35">
      <c r="M4497" s="261" t="s">
        <v>35344</v>
      </c>
      <c r="N4497" s="262">
        <v>2655</v>
      </c>
      <c r="P4497" s="243" t="s">
        <v>20807</v>
      </c>
      <c r="Q4497" s="244">
        <v>42588.77</v>
      </c>
      <c r="R4497" s="104"/>
      <c r="S4497" s="104"/>
      <c r="T4497" s="104"/>
    </row>
    <row r="4498" spans="13:20" ht="14.5" x14ac:dyDescent="0.35">
      <c r="M4498" s="261" t="s">
        <v>20832</v>
      </c>
      <c r="N4498" s="262">
        <v>8090.55</v>
      </c>
      <c r="P4498" s="243" t="s">
        <v>20808</v>
      </c>
      <c r="Q4498" s="244">
        <v>95291.85</v>
      </c>
      <c r="R4498" s="104"/>
      <c r="S4498" s="104"/>
      <c r="T4498" s="104"/>
    </row>
    <row r="4499" spans="13:20" ht="14.5" x14ac:dyDescent="0.35">
      <c r="M4499" s="261" t="s">
        <v>20833</v>
      </c>
      <c r="N4499" s="262">
        <v>28216.95</v>
      </c>
      <c r="P4499" s="243" t="s">
        <v>20809</v>
      </c>
      <c r="Q4499" s="244">
        <v>12914.66</v>
      </c>
      <c r="R4499" s="104"/>
      <c r="S4499" s="104"/>
      <c r="T4499" s="104"/>
    </row>
    <row r="4500" spans="13:20" ht="14.5" x14ac:dyDescent="0.35">
      <c r="M4500" s="261" t="s">
        <v>43037</v>
      </c>
      <c r="N4500" s="262">
        <v>32721.94</v>
      </c>
      <c r="P4500" s="243" t="s">
        <v>20810</v>
      </c>
      <c r="Q4500" s="244">
        <v>37687.29</v>
      </c>
      <c r="R4500" s="104"/>
      <c r="S4500" s="104"/>
      <c r="T4500" s="104"/>
    </row>
    <row r="4501" spans="13:20" ht="14.5" x14ac:dyDescent="0.35">
      <c r="M4501" s="261" t="s">
        <v>38148</v>
      </c>
      <c r="N4501" s="262">
        <v>742.68</v>
      </c>
      <c r="P4501" s="243" t="s">
        <v>20811</v>
      </c>
      <c r="Q4501" s="244">
        <v>25980</v>
      </c>
      <c r="R4501" s="104"/>
      <c r="S4501" s="104"/>
      <c r="T4501" s="104"/>
    </row>
    <row r="4502" spans="13:20" ht="14.5" x14ac:dyDescent="0.35">
      <c r="M4502" s="261" t="s">
        <v>43038</v>
      </c>
      <c r="N4502" s="262">
        <v>23776.01</v>
      </c>
      <c r="P4502" s="243" t="s">
        <v>20812</v>
      </c>
      <c r="Q4502" s="244">
        <v>15172.33</v>
      </c>
      <c r="R4502" s="104"/>
      <c r="S4502" s="104"/>
      <c r="T4502" s="104"/>
    </row>
    <row r="4503" spans="13:20" ht="14.5" x14ac:dyDescent="0.35">
      <c r="M4503" s="261" t="s">
        <v>41846</v>
      </c>
      <c r="N4503" s="262">
        <v>4000</v>
      </c>
      <c r="P4503" s="243" t="s">
        <v>20813</v>
      </c>
      <c r="Q4503" s="244">
        <v>453203.55</v>
      </c>
      <c r="R4503" s="104"/>
      <c r="S4503" s="104"/>
      <c r="T4503" s="104"/>
    </row>
    <row r="4504" spans="13:20" ht="14.5" x14ac:dyDescent="0.35">
      <c r="M4504" s="261" t="s">
        <v>52093</v>
      </c>
      <c r="N4504" s="262">
        <v>229.22</v>
      </c>
      <c r="P4504" s="243" t="s">
        <v>20814</v>
      </c>
      <c r="Q4504" s="244">
        <v>20297</v>
      </c>
      <c r="R4504" s="104"/>
      <c r="S4504" s="104"/>
      <c r="T4504" s="104"/>
    </row>
    <row r="4505" spans="13:20" ht="14.5" x14ac:dyDescent="0.35">
      <c r="M4505" s="261" t="s">
        <v>20834</v>
      </c>
      <c r="N4505" s="262">
        <v>106748.57</v>
      </c>
      <c r="P4505" s="243" t="s">
        <v>20815</v>
      </c>
      <c r="Q4505" s="244">
        <v>123601.05</v>
      </c>
      <c r="R4505" s="104"/>
      <c r="S4505" s="104"/>
      <c r="T4505" s="104"/>
    </row>
    <row r="4506" spans="13:20" ht="14.5" x14ac:dyDescent="0.35">
      <c r="M4506" s="261" t="s">
        <v>35345</v>
      </c>
      <c r="N4506" s="262">
        <v>163903.43</v>
      </c>
      <c r="P4506" s="243" t="s">
        <v>20816</v>
      </c>
      <c r="Q4506" s="244">
        <v>319.32</v>
      </c>
      <c r="R4506" s="104"/>
      <c r="S4506" s="104"/>
      <c r="T4506" s="104"/>
    </row>
    <row r="4507" spans="13:20" ht="14.5" x14ac:dyDescent="0.35">
      <c r="M4507" s="261" t="s">
        <v>35346</v>
      </c>
      <c r="N4507" s="262">
        <v>59923.89</v>
      </c>
      <c r="P4507" s="243" t="s">
        <v>20817</v>
      </c>
      <c r="Q4507" s="244">
        <v>18000</v>
      </c>
      <c r="R4507" s="104"/>
      <c r="S4507" s="104"/>
      <c r="T4507" s="104"/>
    </row>
    <row r="4508" spans="13:20" ht="14.5" x14ac:dyDescent="0.35">
      <c r="M4508" s="261" t="s">
        <v>51197</v>
      </c>
      <c r="N4508" s="262">
        <v>12036.05</v>
      </c>
      <c r="P4508" s="243" t="s">
        <v>20818</v>
      </c>
      <c r="Q4508" s="244">
        <v>2790</v>
      </c>
      <c r="R4508" s="104"/>
      <c r="S4508" s="104"/>
      <c r="T4508" s="104"/>
    </row>
    <row r="4509" spans="13:20" ht="14.5" x14ac:dyDescent="0.35">
      <c r="M4509" s="261" t="s">
        <v>36862</v>
      </c>
      <c r="N4509" s="262">
        <v>12596.05</v>
      </c>
      <c r="P4509" s="243" t="s">
        <v>20819</v>
      </c>
      <c r="Q4509" s="244">
        <v>213.47</v>
      </c>
      <c r="R4509" s="104"/>
      <c r="S4509" s="104"/>
      <c r="T4509" s="104"/>
    </row>
    <row r="4510" spans="13:20" ht="14.5" x14ac:dyDescent="0.35">
      <c r="M4510" s="261" t="s">
        <v>45169</v>
      </c>
      <c r="N4510" s="262">
        <v>994.13</v>
      </c>
      <c r="P4510" s="243" t="s">
        <v>20820</v>
      </c>
      <c r="Q4510" s="244">
        <v>53.28</v>
      </c>
      <c r="R4510" s="104"/>
      <c r="S4510" s="104"/>
      <c r="T4510" s="104"/>
    </row>
    <row r="4511" spans="13:20" ht="14.5" x14ac:dyDescent="0.35">
      <c r="M4511" s="261" t="s">
        <v>56253</v>
      </c>
      <c r="N4511" s="262">
        <v>319.93</v>
      </c>
      <c r="P4511" s="243" t="s">
        <v>20821</v>
      </c>
      <c r="Q4511" s="244">
        <v>5289.58</v>
      </c>
      <c r="R4511" s="104"/>
      <c r="S4511" s="104"/>
      <c r="T4511" s="104"/>
    </row>
    <row r="4512" spans="13:20" ht="14.5" x14ac:dyDescent="0.35">
      <c r="M4512" s="261" t="s">
        <v>20835</v>
      </c>
      <c r="N4512" s="262">
        <v>141279.01</v>
      </c>
      <c r="P4512" s="243" t="s">
        <v>20822</v>
      </c>
      <c r="Q4512" s="244">
        <v>402.36</v>
      </c>
      <c r="R4512" s="104"/>
      <c r="S4512" s="104"/>
      <c r="T4512" s="104"/>
    </row>
    <row r="4513" spans="13:20" ht="14.5" x14ac:dyDescent="0.35">
      <c r="M4513" s="261" t="s">
        <v>38149</v>
      </c>
      <c r="N4513" s="262">
        <v>164890.47</v>
      </c>
      <c r="P4513" s="243" t="s">
        <v>20823</v>
      </c>
      <c r="Q4513" s="244">
        <v>1146.78</v>
      </c>
      <c r="R4513" s="104"/>
      <c r="S4513" s="104"/>
      <c r="T4513" s="104"/>
    </row>
    <row r="4514" spans="13:20" ht="14.5" x14ac:dyDescent="0.35">
      <c r="M4514" s="261" t="s">
        <v>43039</v>
      </c>
      <c r="N4514" s="262">
        <v>12929.93</v>
      </c>
      <c r="P4514" s="243" t="s">
        <v>20824</v>
      </c>
      <c r="Q4514" s="244">
        <v>121.32</v>
      </c>
      <c r="R4514" s="104"/>
      <c r="S4514" s="104"/>
      <c r="T4514" s="104"/>
    </row>
    <row r="4515" spans="13:20" ht="14.5" x14ac:dyDescent="0.35">
      <c r="M4515" s="261" t="s">
        <v>36863</v>
      </c>
      <c r="N4515" s="262">
        <v>122001.34</v>
      </c>
      <c r="P4515" s="243" t="s">
        <v>20825</v>
      </c>
      <c r="Q4515" s="244">
        <v>51901.23</v>
      </c>
      <c r="R4515" s="104"/>
      <c r="S4515" s="104"/>
      <c r="T4515" s="104"/>
    </row>
    <row r="4516" spans="13:20" ht="14.5" x14ac:dyDescent="0.35">
      <c r="M4516" s="261" t="s">
        <v>41847</v>
      </c>
      <c r="N4516" s="262">
        <v>1451.76</v>
      </c>
      <c r="P4516" s="243" t="s">
        <v>20826</v>
      </c>
      <c r="Q4516" s="244">
        <v>540750.39</v>
      </c>
      <c r="R4516" s="104"/>
      <c r="S4516" s="104"/>
      <c r="T4516" s="104"/>
    </row>
    <row r="4517" spans="13:20" ht="14.5" x14ac:dyDescent="0.35">
      <c r="M4517" s="261" t="s">
        <v>36864</v>
      </c>
      <c r="N4517" s="262">
        <v>170628.54</v>
      </c>
      <c r="P4517" s="243" t="s">
        <v>20827</v>
      </c>
      <c r="Q4517" s="244">
        <v>86005.05</v>
      </c>
      <c r="R4517" s="104"/>
      <c r="S4517" s="104"/>
      <c r="T4517" s="104"/>
    </row>
    <row r="4518" spans="13:20" ht="14.5" x14ac:dyDescent="0.35">
      <c r="M4518" s="261" t="s">
        <v>43040</v>
      </c>
      <c r="N4518" s="262">
        <v>2453.16</v>
      </c>
      <c r="P4518" s="243" t="s">
        <v>20828</v>
      </c>
      <c r="Q4518" s="244">
        <v>76890.39</v>
      </c>
      <c r="R4518" s="104"/>
      <c r="S4518" s="104"/>
      <c r="T4518" s="104"/>
    </row>
    <row r="4519" spans="13:20" ht="14.5" x14ac:dyDescent="0.35">
      <c r="M4519" s="261" t="s">
        <v>36865</v>
      </c>
      <c r="N4519" s="262">
        <v>200836.04</v>
      </c>
      <c r="P4519" s="243" t="s">
        <v>20829</v>
      </c>
      <c r="Q4519" s="244">
        <v>16327.96</v>
      </c>
      <c r="R4519" s="104"/>
      <c r="S4519" s="104"/>
      <c r="T4519" s="104"/>
    </row>
    <row r="4520" spans="13:20" ht="14.5" x14ac:dyDescent="0.35">
      <c r="M4520" s="261" t="s">
        <v>41848</v>
      </c>
      <c r="N4520" s="262">
        <v>36906.370000000003</v>
      </c>
      <c r="P4520" s="243" t="s">
        <v>20830</v>
      </c>
      <c r="Q4520" s="244">
        <v>1813.31</v>
      </c>
      <c r="R4520" s="104"/>
      <c r="S4520" s="104"/>
      <c r="T4520" s="104"/>
    </row>
    <row r="4521" spans="13:20" ht="14.5" x14ac:dyDescent="0.35">
      <c r="M4521" s="261" t="s">
        <v>45170</v>
      </c>
      <c r="N4521" s="262">
        <v>98395.01</v>
      </c>
      <c r="P4521" s="243" t="s">
        <v>20831</v>
      </c>
      <c r="Q4521" s="244">
        <v>37904.71</v>
      </c>
      <c r="R4521" s="104"/>
      <c r="S4521" s="104"/>
      <c r="T4521" s="104"/>
    </row>
    <row r="4522" spans="13:20" ht="14.5" x14ac:dyDescent="0.35">
      <c r="M4522" s="261" t="s">
        <v>20836</v>
      </c>
      <c r="N4522" s="262">
        <v>740407.78</v>
      </c>
      <c r="P4522" s="243" t="s">
        <v>20832</v>
      </c>
      <c r="Q4522" s="244">
        <v>18703.080000000002</v>
      </c>
      <c r="R4522" s="104"/>
      <c r="S4522" s="104"/>
      <c r="T4522" s="104"/>
    </row>
    <row r="4523" spans="13:20" ht="14.5" x14ac:dyDescent="0.35">
      <c r="M4523" s="261" t="s">
        <v>36866</v>
      </c>
      <c r="N4523" s="262">
        <v>10357.39</v>
      </c>
      <c r="P4523" s="243" t="s">
        <v>20833</v>
      </c>
      <c r="Q4523" s="244">
        <v>492550</v>
      </c>
      <c r="R4523" s="104"/>
      <c r="S4523" s="104"/>
      <c r="T4523" s="104"/>
    </row>
    <row r="4524" spans="13:20" ht="14.5" x14ac:dyDescent="0.35">
      <c r="M4524" s="261" t="s">
        <v>56254</v>
      </c>
      <c r="N4524" s="262">
        <v>250</v>
      </c>
      <c r="P4524" s="243" t="s">
        <v>20834</v>
      </c>
      <c r="Q4524" s="244">
        <v>101200</v>
      </c>
      <c r="R4524" s="104"/>
      <c r="S4524" s="104"/>
      <c r="T4524" s="104"/>
    </row>
    <row r="4525" spans="13:20" ht="14.5" x14ac:dyDescent="0.35">
      <c r="M4525" s="261" t="s">
        <v>56255</v>
      </c>
      <c r="N4525" s="262">
        <v>7.74</v>
      </c>
      <c r="P4525" s="243" t="s">
        <v>20835</v>
      </c>
      <c r="Q4525" s="244">
        <v>25269.16</v>
      </c>
      <c r="R4525" s="104"/>
      <c r="S4525" s="104"/>
      <c r="T4525" s="104"/>
    </row>
    <row r="4526" spans="13:20" ht="14.5" x14ac:dyDescent="0.35">
      <c r="M4526" s="261" t="s">
        <v>51198</v>
      </c>
      <c r="N4526" s="262">
        <v>3743.93</v>
      </c>
      <c r="P4526" s="243" t="s">
        <v>20836</v>
      </c>
      <c r="Q4526" s="244">
        <v>10520.24</v>
      </c>
      <c r="R4526" s="104"/>
      <c r="S4526" s="104"/>
      <c r="T4526" s="104"/>
    </row>
    <row r="4527" spans="13:20" ht="14.5" x14ac:dyDescent="0.35">
      <c r="M4527" s="261" t="s">
        <v>56256</v>
      </c>
      <c r="N4527" s="262">
        <v>115.87</v>
      </c>
      <c r="P4527" s="243" t="s">
        <v>20837</v>
      </c>
      <c r="Q4527" s="244">
        <v>51901.23</v>
      </c>
      <c r="R4527" s="104"/>
      <c r="S4527" s="104"/>
      <c r="T4527" s="104"/>
    </row>
    <row r="4528" spans="13:20" ht="14.5" x14ac:dyDescent="0.35">
      <c r="M4528" s="261" t="s">
        <v>53103</v>
      </c>
      <c r="N4528" s="262">
        <v>2240</v>
      </c>
      <c r="P4528" s="243" t="s">
        <v>20838</v>
      </c>
      <c r="Q4528" s="244">
        <v>212158.39</v>
      </c>
      <c r="R4528" s="104"/>
      <c r="S4528" s="104"/>
      <c r="T4528" s="104"/>
    </row>
    <row r="4529" spans="13:20" ht="14.5" x14ac:dyDescent="0.35">
      <c r="M4529" s="261" t="s">
        <v>53104</v>
      </c>
      <c r="N4529" s="262">
        <v>95582.86</v>
      </c>
      <c r="P4529" s="243" t="s">
        <v>20839</v>
      </c>
      <c r="Q4529" s="244">
        <v>543540.39</v>
      </c>
      <c r="R4529" s="104"/>
      <c r="S4529" s="104"/>
      <c r="T4529" s="104"/>
    </row>
    <row r="4530" spans="13:20" ht="14.5" x14ac:dyDescent="0.35">
      <c r="M4530" s="261" t="s">
        <v>53105</v>
      </c>
      <c r="N4530" s="262">
        <v>30849</v>
      </c>
      <c r="P4530" s="243" t="s">
        <v>20840</v>
      </c>
      <c r="Q4530" s="244">
        <v>123650.9</v>
      </c>
      <c r="R4530" s="104"/>
      <c r="S4530" s="104"/>
      <c r="T4530" s="104"/>
    </row>
    <row r="4531" spans="13:20" ht="14.5" x14ac:dyDescent="0.35">
      <c r="M4531" s="261" t="s">
        <v>47795</v>
      </c>
      <c r="N4531" s="262">
        <v>622000</v>
      </c>
      <c r="P4531" s="243" t="s">
        <v>20841</v>
      </c>
      <c r="Q4531" s="244">
        <v>19936.96</v>
      </c>
      <c r="R4531" s="104"/>
      <c r="S4531" s="104"/>
      <c r="T4531" s="104"/>
    </row>
    <row r="4532" spans="13:20" ht="14.5" x14ac:dyDescent="0.35">
      <c r="M4532" s="261" t="s">
        <v>47796</v>
      </c>
      <c r="N4532" s="262">
        <v>47095</v>
      </c>
      <c r="P4532" s="243" t="s">
        <v>20842</v>
      </c>
      <c r="Q4532" s="244">
        <v>96524.56</v>
      </c>
      <c r="R4532" s="104"/>
      <c r="S4532" s="104"/>
      <c r="T4532" s="104"/>
    </row>
    <row r="4533" spans="13:20" ht="14.5" x14ac:dyDescent="0.35">
      <c r="M4533" s="261" t="s">
        <v>45171</v>
      </c>
      <c r="N4533" s="262">
        <v>7281005.96</v>
      </c>
      <c r="P4533" s="243" t="s">
        <v>20843</v>
      </c>
      <c r="Q4533" s="244">
        <v>2950.5</v>
      </c>
      <c r="R4533" s="104"/>
      <c r="S4533" s="104"/>
      <c r="T4533" s="104"/>
    </row>
    <row r="4534" spans="13:20" ht="14.5" x14ac:dyDescent="0.35">
      <c r="M4534" s="261" t="s">
        <v>45172</v>
      </c>
      <c r="N4534" s="262">
        <v>550568.97</v>
      </c>
      <c r="P4534" s="243" t="s">
        <v>20844</v>
      </c>
      <c r="Q4534" s="244">
        <v>55572.59</v>
      </c>
      <c r="R4534" s="104"/>
      <c r="S4534" s="104"/>
      <c r="T4534" s="104"/>
    </row>
    <row r="4535" spans="13:20" ht="14.5" x14ac:dyDescent="0.35">
      <c r="M4535" s="261" t="s">
        <v>20897</v>
      </c>
      <c r="N4535" s="262">
        <v>528631.5</v>
      </c>
      <c r="P4535" s="243" t="s">
        <v>20845</v>
      </c>
      <c r="Q4535" s="244">
        <v>17081.560000000001</v>
      </c>
      <c r="R4535" s="104"/>
      <c r="S4535" s="104"/>
      <c r="T4535" s="104"/>
    </row>
    <row r="4536" spans="13:20" ht="14.5" x14ac:dyDescent="0.35">
      <c r="M4536" s="261" t="s">
        <v>20898</v>
      </c>
      <c r="N4536" s="262">
        <v>650876.79</v>
      </c>
      <c r="P4536" s="243" t="s">
        <v>20846</v>
      </c>
      <c r="Q4536" s="244">
        <v>24645.79</v>
      </c>
      <c r="R4536" s="104"/>
      <c r="S4536" s="104"/>
      <c r="T4536" s="104"/>
    </row>
    <row r="4537" spans="13:20" ht="14.5" x14ac:dyDescent="0.35">
      <c r="M4537" s="261" t="s">
        <v>20899</v>
      </c>
      <c r="N4537" s="262">
        <v>268937.46000000002</v>
      </c>
      <c r="P4537" s="243" t="s">
        <v>20847</v>
      </c>
      <c r="Q4537" s="244">
        <v>8007.12</v>
      </c>
      <c r="R4537" s="104"/>
      <c r="S4537" s="104"/>
      <c r="T4537" s="104"/>
    </row>
    <row r="4538" spans="13:20" ht="14.5" x14ac:dyDescent="0.35">
      <c r="M4538" s="261" t="s">
        <v>20900</v>
      </c>
      <c r="N4538" s="262">
        <v>1124547.43</v>
      </c>
      <c r="P4538" s="243" t="s">
        <v>20848</v>
      </c>
      <c r="Q4538" s="244">
        <v>1235.1600000000001</v>
      </c>
      <c r="R4538" s="104"/>
      <c r="S4538" s="104"/>
      <c r="T4538" s="104"/>
    </row>
    <row r="4539" spans="13:20" ht="14.5" x14ac:dyDescent="0.35">
      <c r="M4539" s="261" t="s">
        <v>20902</v>
      </c>
      <c r="N4539" s="262">
        <v>768731.69</v>
      </c>
      <c r="P4539" s="243" t="s">
        <v>20849</v>
      </c>
      <c r="Q4539" s="244">
        <v>101440.81</v>
      </c>
      <c r="R4539" s="104"/>
      <c r="S4539" s="104"/>
      <c r="T4539" s="104"/>
    </row>
    <row r="4540" spans="13:20" ht="14.5" x14ac:dyDescent="0.35">
      <c r="M4540" s="261" t="s">
        <v>51199</v>
      </c>
      <c r="N4540" s="262">
        <v>-217354.76</v>
      </c>
      <c r="P4540" s="243" t="s">
        <v>20850</v>
      </c>
      <c r="Q4540" s="244">
        <v>96372.29</v>
      </c>
      <c r="R4540" s="104"/>
      <c r="S4540" s="104"/>
      <c r="T4540" s="104"/>
    </row>
    <row r="4541" spans="13:20" ht="14.5" x14ac:dyDescent="0.35">
      <c r="M4541" s="261" t="s">
        <v>20904</v>
      </c>
      <c r="N4541" s="262">
        <v>3263.83</v>
      </c>
      <c r="P4541" s="243" t="s">
        <v>20851</v>
      </c>
      <c r="Q4541" s="244">
        <v>52050.94</v>
      </c>
      <c r="R4541" s="104"/>
      <c r="S4541" s="104"/>
      <c r="T4541" s="104"/>
    </row>
    <row r="4542" spans="13:20" ht="14.5" x14ac:dyDescent="0.35">
      <c r="M4542" s="261" t="s">
        <v>20905</v>
      </c>
      <c r="N4542" s="262">
        <v>115902.97</v>
      </c>
      <c r="P4542" s="243" t="s">
        <v>20852</v>
      </c>
      <c r="Q4542" s="244">
        <v>492550</v>
      </c>
      <c r="R4542" s="104"/>
      <c r="S4542" s="104"/>
      <c r="T4542" s="104"/>
    </row>
    <row r="4543" spans="13:20" ht="14.5" x14ac:dyDescent="0.35">
      <c r="M4543" s="261" t="s">
        <v>51200</v>
      </c>
      <c r="N4543" s="262">
        <v>-2800.83</v>
      </c>
      <c r="P4543" s="243" t="s">
        <v>20853</v>
      </c>
      <c r="Q4543" s="244">
        <v>2000.25</v>
      </c>
      <c r="R4543" s="104"/>
      <c r="S4543" s="104"/>
      <c r="T4543" s="104"/>
    </row>
    <row r="4544" spans="13:20" ht="14.5" x14ac:dyDescent="0.35">
      <c r="M4544" s="261" t="s">
        <v>38154</v>
      </c>
      <c r="N4544" s="262">
        <v>635.30999999999995</v>
      </c>
      <c r="P4544" s="243" t="s">
        <v>20854</v>
      </c>
      <c r="Q4544" s="244">
        <v>139765.85999999999</v>
      </c>
      <c r="R4544" s="104"/>
      <c r="S4544" s="104"/>
      <c r="T4544" s="104"/>
    </row>
    <row r="4545" spans="13:20" ht="14.5" x14ac:dyDescent="0.35">
      <c r="M4545" s="261" t="s">
        <v>38155</v>
      </c>
      <c r="N4545" s="262">
        <v>22552.69</v>
      </c>
      <c r="P4545" s="243" t="s">
        <v>20855</v>
      </c>
      <c r="Q4545" s="244">
        <v>113070.13</v>
      </c>
      <c r="R4545" s="104"/>
      <c r="S4545" s="104"/>
      <c r="T4545" s="104"/>
    </row>
    <row r="4546" spans="13:20" ht="14.5" x14ac:dyDescent="0.35">
      <c r="M4546" s="261" t="s">
        <v>56257</v>
      </c>
      <c r="N4546" s="262">
        <v>21801.32</v>
      </c>
      <c r="P4546" s="243" t="s">
        <v>20856</v>
      </c>
      <c r="Q4546" s="244">
        <v>35065.18</v>
      </c>
      <c r="R4546" s="104"/>
      <c r="S4546" s="104"/>
      <c r="T4546" s="104"/>
    </row>
    <row r="4547" spans="13:20" ht="14.5" x14ac:dyDescent="0.35">
      <c r="M4547" s="261" t="s">
        <v>56258</v>
      </c>
      <c r="N4547" s="262">
        <v>1667.8</v>
      </c>
      <c r="P4547" s="243" t="s">
        <v>20857</v>
      </c>
      <c r="Q4547" s="244">
        <v>648.45000000000005</v>
      </c>
      <c r="R4547" s="104"/>
      <c r="S4547" s="104"/>
      <c r="T4547" s="104"/>
    </row>
    <row r="4548" spans="13:20" ht="14.5" x14ac:dyDescent="0.35">
      <c r="M4548" s="261" t="s">
        <v>56259</v>
      </c>
      <c r="N4548" s="262">
        <v>5091.72</v>
      </c>
      <c r="P4548" s="243" t="s">
        <v>20858</v>
      </c>
      <c r="Q4548" s="244">
        <v>12594.96</v>
      </c>
      <c r="R4548" s="104"/>
      <c r="S4548" s="104"/>
      <c r="T4548" s="104"/>
    </row>
    <row r="4549" spans="13:20" ht="14.5" x14ac:dyDescent="0.35">
      <c r="M4549" s="261" t="s">
        <v>47797</v>
      </c>
      <c r="N4549" s="262">
        <v>124.28</v>
      </c>
      <c r="P4549" s="243" t="s">
        <v>20859</v>
      </c>
      <c r="Q4549" s="244">
        <v>501.31</v>
      </c>
      <c r="R4549" s="104"/>
      <c r="S4549" s="104"/>
      <c r="T4549" s="104"/>
    </row>
    <row r="4550" spans="13:20" ht="14.5" x14ac:dyDescent="0.35">
      <c r="M4550" s="261" t="s">
        <v>38156</v>
      </c>
      <c r="N4550" s="262">
        <v>7649.56</v>
      </c>
      <c r="P4550" s="243" t="s">
        <v>20860</v>
      </c>
      <c r="Q4550" s="244">
        <v>40935.410000000003</v>
      </c>
      <c r="R4550" s="104"/>
      <c r="S4550" s="104"/>
      <c r="T4550" s="104"/>
    </row>
    <row r="4551" spans="13:20" ht="14.5" x14ac:dyDescent="0.35">
      <c r="M4551" s="261" t="s">
        <v>41850</v>
      </c>
      <c r="N4551" s="262">
        <v>76896</v>
      </c>
      <c r="P4551" s="243" t="s">
        <v>20861</v>
      </c>
      <c r="Q4551" s="244">
        <v>1088075.23</v>
      </c>
      <c r="R4551" s="104"/>
      <c r="S4551" s="104"/>
      <c r="T4551" s="104"/>
    </row>
    <row r="4552" spans="13:20" ht="14.5" x14ac:dyDescent="0.35">
      <c r="M4552" s="261" t="s">
        <v>38157</v>
      </c>
      <c r="N4552" s="262">
        <v>1196.52</v>
      </c>
      <c r="P4552" s="243" t="s">
        <v>20862</v>
      </c>
      <c r="Q4552" s="244">
        <v>658687.29</v>
      </c>
      <c r="R4552" s="104"/>
      <c r="S4552" s="104"/>
      <c r="T4552" s="104"/>
    </row>
    <row r="4553" spans="13:20" ht="14.5" x14ac:dyDescent="0.35">
      <c r="M4553" s="261" t="s">
        <v>50112</v>
      </c>
      <c r="N4553" s="262">
        <v>60.82</v>
      </c>
      <c r="P4553" s="243" t="s">
        <v>20863</v>
      </c>
      <c r="Q4553" s="244">
        <v>41227.29</v>
      </c>
      <c r="R4553" s="104"/>
      <c r="S4553" s="104"/>
      <c r="T4553" s="104"/>
    </row>
    <row r="4554" spans="13:20" ht="14.5" x14ac:dyDescent="0.35">
      <c r="M4554" s="261" t="s">
        <v>20906</v>
      </c>
      <c r="N4554" s="262">
        <v>125437.5</v>
      </c>
      <c r="P4554" s="243" t="s">
        <v>20864</v>
      </c>
      <c r="Q4554" s="244">
        <v>160609.82</v>
      </c>
      <c r="R4554" s="104"/>
      <c r="S4554" s="104"/>
      <c r="T4554" s="104"/>
    </row>
    <row r="4555" spans="13:20" ht="14.5" x14ac:dyDescent="0.35">
      <c r="M4555" s="261" t="s">
        <v>20907</v>
      </c>
      <c r="N4555" s="262">
        <v>16115.66</v>
      </c>
      <c r="P4555" s="243" t="s">
        <v>20865</v>
      </c>
      <c r="Q4555" s="244">
        <v>64638.61</v>
      </c>
      <c r="R4555" s="104"/>
      <c r="S4555" s="104"/>
      <c r="T4555" s="104"/>
    </row>
    <row r="4556" spans="13:20" ht="14.5" x14ac:dyDescent="0.35">
      <c r="M4556" s="261" t="s">
        <v>20908</v>
      </c>
      <c r="N4556" s="262">
        <v>45736.89</v>
      </c>
      <c r="P4556" s="243" t="s">
        <v>20866</v>
      </c>
      <c r="Q4556" s="244">
        <v>18626.38</v>
      </c>
      <c r="R4556" s="104"/>
      <c r="S4556" s="104"/>
      <c r="T4556" s="104"/>
    </row>
    <row r="4557" spans="13:20" ht="14.5" x14ac:dyDescent="0.35">
      <c r="M4557" s="261" t="s">
        <v>41851</v>
      </c>
      <c r="N4557" s="262">
        <v>7018.98</v>
      </c>
      <c r="P4557" s="243" t="s">
        <v>20867</v>
      </c>
      <c r="Q4557" s="244">
        <v>697268.98</v>
      </c>
      <c r="R4557" s="104"/>
      <c r="S4557" s="104"/>
      <c r="T4557" s="104"/>
    </row>
    <row r="4558" spans="13:20" ht="14.5" x14ac:dyDescent="0.35">
      <c r="M4558" s="261" t="s">
        <v>45173</v>
      </c>
      <c r="N4558" s="262">
        <v>223134.98</v>
      </c>
      <c r="P4558" s="243" t="s">
        <v>20868</v>
      </c>
      <c r="Q4558" s="244">
        <v>10520.24</v>
      </c>
      <c r="R4558" s="104"/>
      <c r="S4558" s="104"/>
      <c r="T4558" s="104"/>
    </row>
    <row r="4559" spans="13:20" ht="14.5" x14ac:dyDescent="0.35">
      <c r="M4559" s="261" t="s">
        <v>20909</v>
      </c>
      <c r="N4559" s="262">
        <v>9334.14</v>
      </c>
      <c r="P4559" s="243" t="s">
        <v>20869</v>
      </c>
      <c r="Q4559" s="244">
        <v>96871</v>
      </c>
      <c r="R4559" s="104"/>
      <c r="S4559" s="104"/>
      <c r="T4559" s="104"/>
    </row>
    <row r="4560" spans="13:20" ht="14.5" x14ac:dyDescent="0.35">
      <c r="M4560" s="261" t="s">
        <v>41852</v>
      </c>
      <c r="N4560" s="262">
        <v>59044.95</v>
      </c>
      <c r="P4560" s="243" t="s">
        <v>20870</v>
      </c>
      <c r="Q4560" s="244">
        <v>3095.13</v>
      </c>
      <c r="R4560" s="104"/>
      <c r="S4560" s="104"/>
      <c r="T4560" s="104"/>
    </row>
    <row r="4561" spans="13:20" ht="14.5" x14ac:dyDescent="0.35">
      <c r="M4561" s="261" t="s">
        <v>20910</v>
      </c>
      <c r="N4561" s="262">
        <v>66015.12</v>
      </c>
      <c r="P4561" s="243" t="s">
        <v>20871</v>
      </c>
      <c r="Q4561" s="244">
        <v>74375.990000000005</v>
      </c>
      <c r="R4561" s="104"/>
      <c r="S4561" s="104"/>
      <c r="T4561" s="104"/>
    </row>
    <row r="4562" spans="13:20" ht="14.5" x14ac:dyDescent="0.35">
      <c r="M4562" s="261" t="s">
        <v>20911</v>
      </c>
      <c r="N4562" s="262">
        <v>9567.32</v>
      </c>
      <c r="P4562" s="243" t="s">
        <v>20872</v>
      </c>
      <c r="Q4562" s="244">
        <v>3107.5</v>
      </c>
      <c r="R4562" s="104"/>
      <c r="S4562" s="104"/>
      <c r="T4562" s="104"/>
    </row>
    <row r="4563" spans="13:20" ht="14.5" x14ac:dyDescent="0.35">
      <c r="M4563" s="261" t="s">
        <v>20912</v>
      </c>
      <c r="N4563" s="262">
        <v>15345.51</v>
      </c>
      <c r="P4563" s="243" t="s">
        <v>20873</v>
      </c>
      <c r="Q4563" s="244">
        <v>5722.64</v>
      </c>
      <c r="R4563" s="104"/>
      <c r="S4563" s="104"/>
      <c r="T4563" s="104"/>
    </row>
    <row r="4564" spans="13:20" ht="14.5" x14ac:dyDescent="0.35">
      <c r="M4564" s="261" t="s">
        <v>20913</v>
      </c>
      <c r="N4564" s="262">
        <v>7769.5</v>
      </c>
      <c r="P4564" s="243" t="s">
        <v>20874</v>
      </c>
      <c r="Q4564" s="244">
        <v>6365.25</v>
      </c>
      <c r="R4564" s="104"/>
      <c r="S4564" s="104"/>
      <c r="T4564" s="104"/>
    </row>
    <row r="4565" spans="13:20" ht="14.5" x14ac:dyDescent="0.35">
      <c r="M4565" s="261" t="s">
        <v>50113</v>
      </c>
      <c r="N4565" s="262">
        <v>8167.85</v>
      </c>
      <c r="P4565" s="243" t="s">
        <v>20875</v>
      </c>
      <c r="Q4565" s="244">
        <v>17365.39</v>
      </c>
      <c r="R4565" s="104"/>
      <c r="S4565" s="104"/>
      <c r="T4565" s="104"/>
    </row>
    <row r="4566" spans="13:20" ht="14.5" x14ac:dyDescent="0.35">
      <c r="M4566" s="261" t="s">
        <v>45174</v>
      </c>
      <c r="N4566" s="262">
        <v>9800</v>
      </c>
      <c r="P4566" s="243" t="s">
        <v>20876</v>
      </c>
      <c r="Q4566" s="244">
        <v>49930</v>
      </c>
      <c r="R4566" s="104"/>
      <c r="S4566" s="104"/>
      <c r="T4566" s="104"/>
    </row>
    <row r="4567" spans="13:20" ht="14.5" x14ac:dyDescent="0.35">
      <c r="M4567" s="261" t="s">
        <v>35350</v>
      </c>
      <c r="N4567" s="262">
        <v>1635830.34</v>
      </c>
      <c r="P4567" s="243" t="s">
        <v>20877</v>
      </c>
      <c r="Q4567" s="244">
        <v>2257.5</v>
      </c>
      <c r="R4567" s="104"/>
      <c r="S4567" s="104"/>
      <c r="T4567" s="104"/>
    </row>
    <row r="4568" spans="13:20" ht="14.5" x14ac:dyDescent="0.35">
      <c r="M4568" s="261" t="s">
        <v>36869</v>
      </c>
      <c r="N4568" s="262">
        <v>115669.6</v>
      </c>
      <c r="P4568" s="243" t="s">
        <v>20878</v>
      </c>
      <c r="Q4568" s="244">
        <v>845216.43</v>
      </c>
      <c r="R4568" s="104"/>
      <c r="S4568" s="104"/>
      <c r="T4568" s="104"/>
    </row>
    <row r="4569" spans="13:20" ht="14.5" x14ac:dyDescent="0.35">
      <c r="M4569" s="261" t="s">
        <v>20914</v>
      </c>
      <c r="N4569" s="262">
        <v>3637922.62</v>
      </c>
      <c r="P4569" s="243" t="s">
        <v>20879</v>
      </c>
      <c r="Q4569" s="244">
        <v>303088.3</v>
      </c>
      <c r="R4569" s="104"/>
      <c r="S4569" s="104"/>
      <c r="T4569" s="104"/>
    </row>
    <row r="4570" spans="13:20" ht="14.5" x14ac:dyDescent="0.35">
      <c r="M4570" s="261" t="s">
        <v>36870</v>
      </c>
      <c r="N4570" s="262">
        <v>264186.43</v>
      </c>
      <c r="P4570" s="243" t="s">
        <v>20880</v>
      </c>
      <c r="Q4570" s="244">
        <v>37512.239999999998</v>
      </c>
      <c r="R4570" s="104"/>
      <c r="S4570" s="104"/>
      <c r="T4570" s="104"/>
    </row>
    <row r="4571" spans="13:20" ht="14.5" x14ac:dyDescent="0.35">
      <c r="M4571" s="261" t="s">
        <v>47798</v>
      </c>
      <c r="N4571" s="262">
        <v>45820.66</v>
      </c>
      <c r="P4571" s="243" t="s">
        <v>20881</v>
      </c>
      <c r="Q4571" s="244">
        <v>2842.74</v>
      </c>
      <c r="R4571" s="104"/>
      <c r="S4571" s="104"/>
      <c r="T4571" s="104"/>
    </row>
    <row r="4572" spans="13:20" ht="14.5" x14ac:dyDescent="0.35">
      <c r="M4572" s="261" t="s">
        <v>35351</v>
      </c>
      <c r="N4572" s="262">
        <v>927650.32</v>
      </c>
      <c r="P4572" s="243" t="s">
        <v>20882</v>
      </c>
      <c r="Q4572" s="244">
        <v>8132.64</v>
      </c>
      <c r="R4572" s="104"/>
      <c r="S4572" s="104"/>
      <c r="T4572" s="104"/>
    </row>
    <row r="4573" spans="13:20" ht="14.5" x14ac:dyDescent="0.35">
      <c r="M4573" s="261" t="s">
        <v>35352</v>
      </c>
      <c r="N4573" s="262">
        <v>249756</v>
      </c>
      <c r="P4573" s="243" t="s">
        <v>20883</v>
      </c>
      <c r="Q4573" s="244">
        <v>2651.4</v>
      </c>
      <c r="R4573" s="104"/>
      <c r="S4573" s="104"/>
      <c r="T4573" s="104"/>
    </row>
    <row r="4574" spans="13:20" ht="14.5" x14ac:dyDescent="0.35">
      <c r="M4574" s="261" t="s">
        <v>41853</v>
      </c>
      <c r="N4574" s="262">
        <v>51750.43</v>
      </c>
      <c r="P4574" s="243" t="s">
        <v>20884</v>
      </c>
      <c r="Q4574" s="244">
        <v>39467.980000000003</v>
      </c>
      <c r="R4574" s="104"/>
      <c r="S4574" s="104"/>
      <c r="T4574" s="104"/>
    </row>
    <row r="4575" spans="13:20" ht="14.5" x14ac:dyDescent="0.35">
      <c r="M4575" s="261" t="s">
        <v>20915</v>
      </c>
      <c r="N4575" s="262">
        <v>370437.26</v>
      </c>
      <c r="P4575" s="243" t="s">
        <v>20885</v>
      </c>
      <c r="Q4575" s="244">
        <v>61641.67</v>
      </c>
      <c r="R4575" s="104"/>
      <c r="S4575" s="104"/>
      <c r="T4575" s="104"/>
    </row>
    <row r="4576" spans="13:20" ht="14.5" x14ac:dyDescent="0.35">
      <c r="M4576" s="261" t="s">
        <v>45175</v>
      </c>
      <c r="N4576" s="262">
        <v>85975.56</v>
      </c>
      <c r="P4576" s="243" t="s">
        <v>20886</v>
      </c>
      <c r="Q4576" s="244">
        <v>2224577</v>
      </c>
      <c r="R4576" s="104"/>
      <c r="S4576" s="104"/>
      <c r="T4576" s="104"/>
    </row>
    <row r="4577" spans="13:20" ht="14.5" x14ac:dyDescent="0.35">
      <c r="M4577" s="261" t="s">
        <v>20916</v>
      </c>
      <c r="N4577" s="262">
        <v>626680.85</v>
      </c>
      <c r="P4577" s="243" t="s">
        <v>15362</v>
      </c>
      <c r="Q4577" s="244">
        <v>9962.5400000000009</v>
      </c>
      <c r="R4577" s="104"/>
      <c r="S4577" s="104"/>
      <c r="T4577" s="104"/>
    </row>
    <row r="4578" spans="13:20" ht="14.5" x14ac:dyDescent="0.35">
      <c r="M4578" s="261" t="s">
        <v>20917</v>
      </c>
      <c r="N4578" s="262">
        <v>36228.6</v>
      </c>
      <c r="P4578" s="243" t="s">
        <v>15363</v>
      </c>
      <c r="Q4578" s="244">
        <v>403221.37</v>
      </c>
      <c r="R4578" s="104"/>
      <c r="S4578" s="104"/>
      <c r="T4578" s="104"/>
    </row>
    <row r="4579" spans="13:20" ht="14.5" x14ac:dyDescent="0.35">
      <c r="M4579" s="261" t="s">
        <v>47799</v>
      </c>
      <c r="N4579" s="262">
        <v>59708.32</v>
      </c>
      <c r="P4579" s="243" t="s">
        <v>15364</v>
      </c>
      <c r="Q4579" s="244">
        <v>181743.91</v>
      </c>
      <c r="R4579" s="104"/>
      <c r="S4579" s="104"/>
      <c r="T4579" s="104"/>
    </row>
    <row r="4580" spans="13:20" ht="14.5" x14ac:dyDescent="0.35">
      <c r="M4580" s="261" t="s">
        <v>53106</v>
      </c>
      <c r="N4580" s="262">
        <v>21096.18</v>
      </c>
      <c r="P4580" s="243" t="s">
        <v>15365</v>
      </c>
      <c r="Q4580" s="244">
        <v>44358.13</v>
      </c>
      <c r="R4580" s="104"/>
      <c r="S4580" s="104"/>
      <c r="T4580" s="104"/>
    </row>
    <row r="4581" spans="13:20" ht="14.5" x14ac:dyDescent="0.35">
      <c r="M4581" s="261" t="s">
        <v>53107</v>
      </c>
      <c r="N4581" s="262">
        <v>1450</v>
      </c>
      <c r="P4581" s="243" t="s">
        <v>15366</v>
      </c>
      <c r="Q4581" s="244">
        <v>112527.51</v>
      </c>
      <c r="R4581" s="104"/>
      <c r="S4581" s="104"/>
      <c r="T4581" s="104"/>
    </row>
    <row r="4582" spans="13:20" ht="14.5" x14ac:dyDescent="0.35">
      <c r="M4582" s="261" t="s">
        <v>53108</v>
      </c>
      <c r="N4582" s="262">
        <v>2176.73</v>
      </c>
      <c r="P4582" s="243" t="s">
        <v>15367</v>
      </c>
      <c r="Q4582" s="244">
        <v>58073.54</v>
      </c>
      <c r="R4582" s="104"/>
      <c r="S4582" s="104"/>
      <c r="T4582" s="104"/>
    </row>
    <row r="4583" spans="13:20" ht="14.5" x14ac:dyDescent="0.35">
      <c r="M4583" s="261" t="s">
        <v>35353</v>
      </c>
      <c r="N4583" s="262">
        <v>87390.7</v>
      </c>
      <c r="P4583" s="243" t="s">
        <v>20887</v>
      </c>
      <c r="Q4583" s="244">
        <v>207604</v>
      </c>
      <c r="R4583" s="104"/>
      <c r="S4583" s="104"/>
      <c r="T4583" s="104"/>
    </row>
    <row r="4584" spans="13:20" ht="14.5" x14ac:dyDescent="0.35">
      <c r="M4584" s="261" t="s">
        <v>51201</v>
      </c>
      <c r="N4584" s="262">
        <v>1074130.51</v>
      </c>
      <c r="P4584" s="243" t="s">
        <v>20888</v>
      </c>
      <c r="Q4584" s="244">
        <v>41356</v>
      </c>
      <c r="R4584" s="104"/>
      <c r="S4584" s="104"/>
      <c r="T4584" s="104"/>
    </row>
    <row r="4585" spans="13:20" ht="14.5" x14ac:dyDescent="0.35">
      <c r="M4585" s="261" t="s">
        <v>36871</v>
      </c>
      <c r="N4585" s="262">
        <v>1696671.48</v>
      </c>
      <c r="P4585" s="243" t="s">
        <v>20889</v>
      </c>
      <c r="Q4585" s="244">
        <v>9405</v>
      </c>
      <c r="R4585" s="104"/>
      <c r="S4585" s="104"/>
      <c r="T4585" s="104"/>
    </row>
    <row r="4586" spans="13:20" ht="14.5" x14ac:dyDescent="0.35">
      <c r="M4586" s="261" t="s">
        <v>35354</v>
      </c>
      <c r="N4586" s="262">
        <v>517742.58</v>
      </c>
      <c r="P4586" s="243" t="s">
        <v>20890</v>
      </c>
      <c r="Q4586" s="244">
        <v>115192</v>
      </c>
      <c r="R4586" s="104"/>
      <c r="S4586" s="104"/>
      <c r="T4586" s="104"/>
    </row>
    <row r="4587" spans="13:20" ht="14.5" x14ac:dyDescent="0.35">
      <c r="M4587" s="261" t="s">
        <v>52094</v>
      </c>
      <c r="N4587" s="262">
        <v>935.99</v>
      </c>
      <c r="P4587" s="243" t="s">
        <v>20891</v>
      </c>
      <c r="Q4587" s="244">
        <v>132000</v>
      </c>
      <c r="R4587" s="104"/>
      <c r="S4587" s="104"/>
      <c r="T4587" s="104"/>
    </row>
    <row r="4588" spans="13:20" ht="14.5" x14ac:dyDescent="0.35">
      <c r="M4588" s="261" t="s">
        <v>35355</v>
      </c>
      <c r="N4588" s="262">
        <v>21267.29</v>
      </c>
      <c r="P4588" s="243" t="s">
        <v>20892</v>
      </c>
      <c r="Q4588" s="244">
        <v>225396</v>
      </c>
      <c r="R4588" s="104"/>
      <c r="S4588" s="104"/>
      <c r="T4588" s="104"/>
    </row>
    <row r="4589" spans="13:20" ht="14.5" x14ac:dyDescent="0.35">
      <c r="M4589" s="261" t="s">
        <v>50114</v>
      </c>
      <c r="N4589" s="262">
        <v>1368.67</v>
      </c>
      <c r="P4589" s="243" t="s">
        <v>20893</v>
      </c>
      <c r="Q4589" s="244">
        <v>12556.35</v>
      </c>
      <c r="R4589" s="104"/>
      <c r="S4589" s="104"/>
      <c r="T4589" s="104"/>
    </row>
    <row r="4590" spans="13:20" ht="14.5" x14ac:dyDescent="0.35">
      <c r="M4590" s="261" t="s">
        <v>50115</v>
      </c>
      <c r="N4590" s="262">
        <v>11063.85</v>
      </c>
      <c r="P4590" s="243" t="s">
        <v>20894</v>
      </c>
      <c r="Q4590" s="244">
        <v>72007.649999999994</v>
      </c>
      <c r="R4590" s="104"/>
      <c r="S4590" s="104"/>
      <c r="T4590" s="104"/>
    </row>
    <row r="4591" spans="13:20" ht="14.5" x14ac:dyDescent="0.35">
      <c r="M4591" s="261" t="s">
        <v>56260</v>
      </c>
      <c r="N4591" s="262">
        <v>8593.5</v>
      </c>
      <c r="P4591" s="243" t="s">
        <v>20895</v>
      </c>
      <c r="Q4591" s="244">
        <v>296070.63</v>
      </c>
      <c r="R4591" s="104"/>
      <c r="S4591" s="104"/>
      <c r="T4591" s="104"/>
    </row>
    <row r="4592" spans="13:20" ht="14.5" x14ac:dyDescent="0.35">
      <c r="M4592" s="261" t="s">
        <v>50116</v>
      </c>
      <c r="N4592" s="262">
        <v>198939.44</v>
      </c>
      <c r="P4592" s="243" t="s">
        <v>20896</v>
      </c>
      <c r="Q4592" s="244">
        <v>143270</v>
      </c>
      <c r="R4592" s="104"/>
      <c r="S4592" s="104"/>
      <c r="T4592" s="104"/>
    </row>
    <row r="4593" spans="13:20" ht="14.5" x14ac:dyDescent="0.35">
      <c r="M4593" s="261" t="s">
        <v>41854</v>
      </c>
      <c r="N4593" s="262">
        <v>20354.400000000001</v>
      </c>
      <c r="P4593" s="243" t="s">
        <v>20897</v>
      </c>
      <c r="Q4593" s="244">
        <v>4000</v>
      </c>
      <c r="R4593" s="104"/>
      <c r="S4593" s="104"/>
      <c r="T4593" s="104"/>
    </row>
    <row r="4594" spans="13:20" ht="14.5" x14ac:dyDescent="0.35">
      <c r="M4594" s="261" t="s">
        <v>20918</v>
      </c>
      <c r="N4594" s="262">
        <v>869581.93</v>
      </c>
      <c r="P4594" s="243" t="s">
        <v>20898</v>
      </c>
      <c r="Q4594" s="244">
        <v>1577426.4</v>
      </c>
      <c r="R4594" s="104"/>
      <c r="S4594" s="104"/>
      <c r="T4594" s="104"/>
    </row>
    <row r="4595" spans="13:20" ht="14.5" x14ac:dyDescent="0.35">
      <c r="M4595" s="261" t="s">
        <v>35356</v>
      </c>
      <c r="N4595" s="262">
        <v>1261893.51</v>
      </c>
      <c r="P4595" s="243" t="s">
        <v>20899</v>
      </c>
      <c r="Q4595" s="244">
        <v>745769.23</v>
      </c>
      <c r="R4595" s="104"/>
      <c r="S4595" s="104"/>
      <c r="T4595" s="104"/>
    </row>
    <row r="4596" spans="13:20" ht="14.5" x14ac:dyDescent="0.35">
      <c r="M4596" s="261" t="s">
        <v>36872</v>
      </c>
      <c r="N4596" s="262">
        <v>443339.84</v>
      </c>
      <c r="P4596" s="243" t="s">
        <v>20900</v>
      </c>
      <c r="Q4596" s="244">
        <v>42212.03</v>
      </c>
      <c r="R4596" s="104"/>
      <c r="S4596" s="104"/>
      <c r="T4596" s="104"/>
    </row>
    <row r="4597" spans="13:20" ht="14.5" x14ac:dyDescent="0.35">
      <c r="M4597" s="261" t="s">
        <v>41855</v>
      </c>
      <c r="N4597" s="262">
        <v>720515.94</v>
      </c>
      <c r="P4597" s="243" t="s">
        <v>20901</v>
      </c>
      <c r="Q4597" s="244">
        <v>37439.57</v>
      </c>
      <c r="R4597" s="104"/>
      <c r="S4597" s="104"/>
      <c r="T4597" s="104"/>
    </row>
    <row r="4598" spans="13:20" ht="14.5" x14ac:dyDescent="0.35">
      <c r="M4598" s="261" t="s">
        <v>52095</v>
      </c>
      <c r="N4598" s="262">
        <v>841.61</v>
      </c>
      <c r="P4598" s="243" t="s">
        <v>20902</v>
      </c>
      <c r="Q4598" s="244">
        <v>5768559.5</v>
      </c>
      <c r="R4598" s="104"/>
      <c r="S4598" s="104"/>
      <c r="T4598" s="104"/>
    </row>
    <row r="4599" spans="13:20" ht="14.5" x14ac:dyDescent="0.35">
      <c r="M4599" s="261" t="s">
        <v>41856</v>
      </c>
      <c r="N4599" s="262">
        <v>92988.72</v>
      </c>
      <c r="P4599" s="243" t="s">
        <v>20903</v>
      </c>
      <c r="Q4599" s="244">
        <v>23961.63</v>
      </c>
      <c r="R4599" s="104"/>
      <c r="S4599" s="104"/>
      <c r="T4599" s="104"/>
    </row>
    <row r="4600" spans="13:20" ht="14.5" x14ac:dyDescent="0.35">
      <c r="M4600" s="261" t="s">
        <v>45176</v>
      </c>
      <c r="N4600" s="262">
        <v>3642.62</v>
      </c>
      <c r="P4600" s="243" t="s">
        <v>20904</v>
      </c>
      <c r="Q4600" s="244">
        <v>2967.1</v>
      </c>
      <c r="R4600" s="104"/>
      <c r="S4600" s="104"/>
      <c r="T4600" s="104"/>
    </row>
    <row r="4601" spans="13:20" ht="14.5" x14ac:dyDescent="0.35">
      <c r="M4601" s="261" t="s">
        <v>47800</v>
      </c>
      <c r="N4601" s="262">
        <v>147269.29</v>
      </c>
      <c r="P4601" s="243" t="s">
        <v>20905</v>
      </c>
      <c r="Q4601" s="244">
        <v>109487.1</v>
      </c>
      <c r="R4601" s="104"/>
      <c r="S4601" s="104"/>
      <c r="T4601" s="104"/>
    </row>
    <row r="4602" spans="13:20" ht="14.5" x14ac:dyDescent="0.35">
      <c r="M4602" s="261" t="s">
        <v>51202</v>
      </c>
      <c r="N4602" s="262">
        <v>271.95</v>
      </c>
      <c r="P4602" s="243" t="s">
        <v>20906</v>
      </c>
      <c r="Q4602" s="244">
        <v>65350</v>
      </c>
      <c r="R4602" s="104"/>
      <c r="S4602" s="104"/>
      <c r="T4602" s="104"/>
    </row>
    <row r="4603" spans="13:20" ht="14.5" x14ac:dyDescent="0.35">
      <c r="M4603" s="261" t="s">
        <v>38158</v>
      </c>
      <c r="N4603" s="262">
        <v>487850.38</v>
      </c>
      <c r="P4603" s="243" t="s">
        <v>20907</v>
      </c>
      <c r="Q4603" s="244">
        <v>4999.29</v>
      </c>
      <c r="R4603" s="104"/>
      <c r="S4603" s="104"/>
      <c r="T4603" s="104"/>
    </row>
    <row r="4604" spans="13:20" ht="14.5" x14ac:dyDescent="0.35">
      <c r="M4604" s="261" t="s">
        <v>41857</v>
      </c>
      <c r="N4604" s="262">
        <v>977261.97</v>
      </c>
      <c r="P4604" s="243" t="s">
        <v>20908</v>
      </c>
      <c r="Q4604" s="244">
        <v>14167.88</v>
      </c>
      <c r="R4604" s="104"/>
      <c r="S4604" s="104"/>
      <c r="T4604" s="104"/>
    </row>
    <row r="4605" spans="13:20" ht="14.5" x14ac:dyDescent="0.35">
      <c r="M4605" s="261" t="s">
        <v>47801</v>
      </c>
      <c r="N4605" s="262">
        <v>449374.65</v>
      </c>
      <c r="P4605" s="243" t="s">
        <v>20909</v>
      </c>
      <c r="Q4605" s="244">
        <v>2171.25</v>
      </c>
      <c r="R4605" s="104"/>
      <c r="S4605" s="104"/>
      <c r="T4605" s="104"/>
    </row>
    <row r="4606" spans="13:20" ht="14.5" x14ac:dyDescent="0.35">
      <c r="M4606" s="261" t="s">
        <v>52096</v>
      </c>
      <c r="N4606" s="262">
        <v>1379.58</v>
      </c>
      <c r="P4606" s="243" t="s">
        <v>20910</v>
      </c>
      <c r="Q4606" s="244">
        <v>8329.81</v>
      </c>
      <c r="R4606" s="104"/>
      <c r="S4606" s="104"/>
      <c r="T4606" s="104"/>
    </row>
    <row r="4607" spans="13:20" ht="14.5" x14ac:dyDescent="0.35">
      <c r="M4607" s="261" t="s">
        <v>51203</v>
      </c>
      <c r="N4607" s="262">
        <v>351761.24</v>
      </c>
      <c r="P4607" s="243" t="s">
        <v>20911</v>
      </c>
      <c r="Q4607" s="244">
        <v>637.24</v>
      </c>
      <c r="R4607" s="104"/>
      <c r="S4607" s="104"/>
      <c r="T4607" s="104"/>
    </row>
    <row r="4608" spans="13:20" ht="14.5" x14ac:dyDescent="0.35">
      <c r="M4608" s="261" t="s">
        <v>56261</v>
      </c>
      <c r="N4608" s="262">
        <v>1020379.69</v>
      </c>
      <c r="P4608" s="243" t="s">
        <v>20912</v>
      </c>
      <c r="Q4608" s="244">
        <v>1805.9</v>
      </c>
      <c r="R4608" s="104"/>
      <c r="S4608" s="104"/>
      <c r="T4608" s="104"/>
    </row>
    <row r="4609" spans="13:20" ht="14.5" x14ac:dyDescent="0.35">
      <c r="M4609" s="261" t="s">
        <v>38159</v>
      </c>
      <c r="N4609" s="262">
        <v>3436099.89</v>
      </c>
      <c r="P4609" s="243" t="s">
        <v>20913</v>
      </c>
      <c r="Q4609" s="244">
        <v>291.95</v>
      </c>
      <c r="R4609" s="104"/>
      <c r="S4609" s="104"/>
      <c r="T4609" s="104"/>
    </row>
    <row r="4610" spans="13:20" ht="14.5" x14ac:dyDescent="0.35">
      <c r="M4610" s="261" t="s">
        <v>53109</v>
      </c>
      <c r="N4610" s="262">
        <v>175125.66</v>
      </c>
      <c r="P4610" s="243" t="s">
        <v>20914</v>
      </c>
      <c r="Q4610" s="244">
        <v>2455142.4300000002</v>
      </c>
      <c r="R4610" s="104"/>
      <c r="S4610" s="104"/>
      <c r="T4610" s="104"/>
    </row>
    <row r="4611" spans="13:20" ht="14.5" x14ac:dyDescent="0.35">
      <c r="M4611" s="261" t="s">
        <v>56262</v>
      </c>
      <c r="N4611" s="262">
        <v>23932.97</v>
      </c>
      <c r="P4611" s="243" t="s">
        <v>20915</v>
      </c>
      <c r="Q4611" s="244">
        <v>168004</v>
      </c>
      <c r="R4611" s="104"/>
      <c r="S4611" s="104"/>
      <c r="T4611" s="104"/>
    </row>
    <row r="4612" spans="13:20" ht="14.5" x14ac:dyDescent="0.35">
      <c r="M4612" s="261" t="s">
        <v>41858</v>
      </c>
      <c r="N4612" s="262">
        <v>428464.99</v>
      </c>
      <c r="P4612" s="243" t="s">
        <v>20916</v>
      </c>
      <c r="Q4612" s="244">
        <v>44690</v>
      </c>
      <c r="R4612" s="104"/>
      <c r="S4612" s="104"/>
      <c r="T4612" s="104"/>
    </row>
    <row r="4613" spans="13:20" ht="14.5" x14ac:dyDescent="0.35">
      <c r="M4613" s="261" t="s">
        <v>56263</v>
      </c>
      <c r="N4613" s="262">
        <v>177180.08</v>
      </c>
      <c r="P4613" s="243" t="s">
        <v>20917</v>
      </c>
      <c r="Q4613" s="244">
        <v>24840</v>
      </c>
      <c r="R4613" s="104"/>
      <c r="S4613" s="104"/>
      <c r="T4613" s="104"/>
    </row>
    <row r="4614" spans="13:20" ht="14.5" x14ac:dyDescent="0.35">
      <c r="M4614" s="261" t="s">
        <v>45177</v>
      </c>
      <c r="N4614" s="262">
        <v>216351</v>
      </c>
      <c r="P4614" s="243" t="s">
        <v>20918</v>
      </c>
      <c r="Q4614" s="244">
        <v>205989.89</v>
      </c>
      <c r="R4614" s="104"/>
      <c r="S4614" s="104"/>
      <c r="T4614" s="104"/>
    </row>
    <row r="4615" spans="13:20" ht="14.5" x14ac:dyDescent="0.35">
      <c r="M4615" s="261" t="s">
        <v>45178</v>
      </c>
      <c r="N4615" s="262">
        <v>16549.41</v>
      </c>
      <c r="P4615" s="243" t="s">
        <v>20919</v>
      </c>
      <c r="Q4615" s="244">
        <v>74375.990000000005</v>
      </c>
      <c r="R4615" s="104"/>
      <c r="S4615" s="104"/>
      <c r="T4615" s="104"/>
    </row>
    <row r="4616" spans="13:20" ht="14.5" x14ac:dyDescent="0.35">
      <c r="M4616" s="261" t="s">
        <v>56264</v>
      </c>
      <c r="N4616" s="262">
        <v>1840</v>
      </c>
      <c r="P4616" s="243" t="s">
        <v>20920</v>
      </c>
      <c r="Q4616" s="244">
        <v>3107.5</v>
      </c>
      <c r="R4616" s="104"/>
      <c r="S4616" s="104"/>
      <c r="T4616" s="104"/>
    </row>
    <row r="4617" spans="13:20" ht="14.5" x14ac:dyDescent="0.35">
      <c r="M4617" s="261" t="s">
        <v>56265</v>
      </c>
      <c r="N4617" s="262">
        <v>140.76</v>
      </c>
      <c r="P4617" s="243" t="s">
        <v>20921</v>
      </c>
      <c r="Q4617" s="244">
        <v>2455142.4300000002</v>
      </c>
      <c r="R4617" s="104"/>
      <c r="S4617" s="104"/>
      <c r="T4617" s="104"/>
    </row>
    <row r="4618" spans="13:20" ht="14.5" x14ac:dyDescent="0.35">
      <c r="M4618" s="261" t="s">
        <v>56266</v>
      </c>
      <c r="N4618" s="262">
        <v>221.72</v>
      </c>
      <c r="P4618" s="243" t="s">
        <v>20922</v>
      </c>
      <c r="Q4618" s="244">
        <v>168004</v>
      </c>
      <c r="R4618" s="104"/>
      <c r="S4618" s="104"/>
      <c r="T4618" s="104"/>
    </row>
    <row r="4619" spans="13:20" ht="14.5" x14ac:dyDescent="0.35">
      <c r="M4619" s="261" t="s">
        <v>56267</v>
      </c>
      <c r="N4619" s="262">
        <v>62.04</v>
      </c>
      <c r="P4619" s="243" t="s">
        <v>20923</v>
      </c>
      <c r="Q4619" s="244">
        <v>82202.240000000005</v>
      </c>
      <c r="R4619" s="104"/>
      <c r="S4619" s="104"/>
      <c r="T4619" s="104"/>
    </row>
    <row r="4620" spans="13:20" ht="14.5" x14ac:dyDescent="0.35">
      <c r="M4620" s="261" t="s">
        <v>43041</v>
      </c>
      <c r="N4620" s="262">
        <v>14498369.08</v>
      </c>
      <c r="P4620" s="243" t="s">
        <v>20924</v>
      </c>
      <c r="Q4620" s="244">
        <v>30562.639999999999</v>
      </c>
      <c r="R4620" s="104"/>
      <c r="S4620" s="104"/>
      <c r="T4620" s="104"/>
    </row>
    <row r="4621" spans="13:20" ht="14.5" x14ac:dyDescent="0.35">
      <c r="M4621" s="261" t="s">
        <v>43042</v>
      </c>
      <c r="N4621" s="262">
        <v>1102211.3600000001</v>
      </c>
      <c r="P4621" s="243" t="s">
        <v>15368</v>
      </c>
      <c r="Q4621" s="244">
        <v>9962.5400000000009</v>
      </c>
      <c r="R4621" s="104"/>
      <c r="S4621" s="104"/>
      <c r="T4621" s="104"/>
    </row>
    <row r="4622" spans="13:20" ht="14.5" x14ac:dyDescent="0.35">
      <c r="M4622" s="261" t="s">
        <v>53110</v>
      </c>
      <c r="N4622" s="262">
        <v>23293.03</v>
      </c>
      <c r="P4622" s="243" t="s">
        <v>15369</v>
      </c>
      <c r="Q4622" s="244">
        <v>403221.37</v>
      </c>
      <c r="R4622" s="104"/>
      <c r="S4622" s="104"/>
      <c r="T4622" s="104"/>
    </row>
    <row r="4623" spans="13:20" ht="14.5" x14ac:dyDescent="0.35">
      <c r="M4623" s="261" t="s">
        <v>47802</v>
      </c>
      <c r="N4623" s="262">
        <v>433418.04</v>
      </c>
      <c r="P4623" s="243" t="s">
        <v>15370</v>
      </c>
      <c r="Q4623" s="244">
        <v>181743.91</v>
      </c>
      <c r="R4623" s="104"/>
      <c r="S4623" s="104"/>
      <c r="T4623" s="104"/>
    </row>
    <row r="4624" spans="13:20" ht="14.5" x14ac:dyDescent="0.35">
      <c r="M4624" s="261" t="s">
        <v>56268</v>
      </c>
      <c r="N4624" s="262">
        <v>299578.32</v>
      </c>
      <c r="P4624" s="243" t="s">
        <v>20925</v>
      </c>
      <c r="Q4624" s="244">
        <v>65350</v>
      </c>
      <c r="R4624" s="104"/>
      <c r="S4624" s="104"/>
      <c r="T4624" s="104"/>
    </row>
    <row r="4625" spans="13:20" ht="14.5" x14ac:dyDescent="0.35">
      <c r="M4625" s="261" t="s">
        <v>56269</v>
      </c>
      <c r="N4625" s="262">
        <v>569963.24</v>
      </c>
      <c r="P4625" s="243" t="s">
        <v>20926</v>
      </c>
      <c r="Q4625" s="244">
        <v>8329.81</v>
      </c>
      <c r="R4625" s="104"/>
      <c r="S4625" s="104"/>
      <c r="T4625" s="104"/>
    </row>
    <row r="4626" spans="13:20" ht="14.5" x14ac:dyDescent="0.35">
      <c r="M4626" s="261" t="s">
        <v>56270</v>
      </c>
      <c r="N4626" s="262">
        <v>108537.39</v>
      </c>
      <c r="P4626" s="243" t="s">
        <v>15371</v>
      </c>
      <c r="Q4626" s="244">
        <v>265192.53999999998</v>
      </c>
      <c r="R4626" s="104"/>
      <c r="S4626" s="104"/>
      <c r="T4626" s="104"/>
    </row>
    <row r="4627" spans="13:20" ht="14.5" x14ac:dyDescent="0.35">
      <c r="M4627" s="261" t="s">
        <v>56271</v>
      </c>
      <c r="N4627" s="262">
        <v>41305.68</v>
      </c>
      <c r="P4627" s="243" t="s">
        <v>15372</v>
      </c>
      <c r="Q4627" s="244">
        <v>153999.32</v>
      </c>
      <c r="R4627" s="104"/>
      <c r="S4627" s="104"/>
      <c r="T4627" s="104"/>
    </row>
    <row r="4628" spans="13:20" ht="14.5" x14ac:dyDescent="0.35">
      <c r="M4628" s="261" t="s">
        <v>56272</v>
      </c>
      <c r="N4628" s="262">
        <v>162534.63</v>
      </c>
      <c r="P4628" s="243" t="s">
        <v>15373</v>
      </c>
      <c r="Q4628" s="244">
        <v>60724.94</v>
      </c>
      <c r="R4628" s="104"/>
      <c r="S4628" s="104"/>
      <c r="T4628" s="104"/>
    </row>
    <row r="4629" spans="13:20" ht="14.5" x14ac:dyDescent="0.35">
      <c r="M4629" s="261" t="s">
        <v>56273</v>
      </c>
      <c r="N4629" s="262">
        <v>18733.78</v>
      </c>
      <c r="P4629" s="243" t="s">
        <v>20927</v>
      </c>
      <c r="Q4629" s="244">
        <v>188024.33</v>
      </c>
      <c r="R4629" s="104"/>
      <c r="S4629" s="104"/>
      <c r="T4629" s="104"/>
    </row>
    <row r="4630" spans="13:20" ht="14.5" x14ac:dyDescent="0.35">
      <c r="M4630" s="261" t="s">
        <v>51204</v>
      </c>
      <c r="N4630" s="262">
        <v>300</v>
      </c>
      <c r="P4630" s="243" t="s">
        <v>20928</v>
      </c>
      <c r="Q4630" s="244">
        <v>49930</v>
      </c>
      <c r="R4630" s="104"/>
      <c r="S4630" s="104"/>
      <c r="T4630" s="104"/>
    </row>
    <row r="4631" spans="13:20" ht="14.5" x14ac:dyDescent="0.35">
      <c r="M4631" s="261" t="s">
        <v>51205</v>
      </c>
      <c r="N4631" s="262">
        <v>22.95</v>
      </c>
      <c r="P4631" s="243" t="s">
        <v>20929</v>
      </c>
      <c r="Q4631" s="244">
        <v>1577426.4</v>
      </c>
      <c r="R4631" s="104"/>
      <c r="S4631" s="104"/>
      <c r="T4631" s="104"/>
    </row>
    <row r="4632" spans="13:20" ht="14.5" x14ac:dyDescent="0.35">
      <c r="M4632" s="261" t="s">
        <v>56274</v>
      </c>
      <c r="N4632" s="262">
        <v>9600</v>
      </c>
      <c r="P4632" s="243" t="s">
        <v>20930</v>
      </c>
      <c r="Q4632" s="244">
        <v>5430.3</v>
      </c>
      <c r="R4632" s="104"/>
      <c r="S4632" s="104"/>
      <c r="T4632" s="104"/>
    </row>
    <row r="4633" spans="13:20" ht="14.5" x14ac:dyDescent="0.35">
      <c r="M4633" s="261" t="s">
        <v>52097</v>
      </c>
      <c r="N4633" s="262">
        <v>279.52999999999997</v>
      </c>
      <c r="P4633" s="243" t="s">
        <v>20931</v>
      </c>
      <c r="Q4633" s="244">
        <v>1331135.03</v>
      </c>
      <c r="R4633" s="104"/>
      <c r="S4633" s="104"/>
      <c r="T4633" s="104"/>
    </row>
    <row r="4634" spans="13:20" ht="14.5" x14ac:dyDescent="0.35">
      <c r="M4634" s="261" t="s">
        <v>50117</v>
      </c>
      <c r="N4634" s="262">
        <v>403467.82</v>
      </c>
      <c r="P4634" s="243" t="s">
        <v>20932</v>
      </c>
      <c r="Q4634" s="244">
        <v>845216.43</v>
      </c>
      <c r="R4634" s="104"/>
      <c r="S4634" s="104"/>
      <c r="T4634" s="104"/>
    </row>
    <row r="4635" spans="13:20" ht="14.5" x14ac:dyDescent="0.35">
      <c r="M4635" s="261" t="s">
        <v>56275</v>
      </c>
      <c r="N4635" s="262">
        <v>403.35</v>
      </c>
      <c r="P4635" s="243" t="s">
        <v>20933</v>
      </c>
      <c r="Q4635" s="244">
        <v>785257.08</v>
      </c>
      <c r="R4635" s="104"/>
      <c r="S4635" s="104"/>
      <c r="T4635" s="104"/>
    </row>
    <row r="4636" spans="13:20" ht="14.5" x14ac:dyDescent="0.35">
      <c r="M4636" s="261" t="s">
        <v>50118</v>
      </c>
      <c r="N4636" s="262">
        <v>29056.87</v>
      </c>
      <c r="P4636" s="243" t="s">
        <v>20934</v>
      </c>
      <c r="Q4636" s="244">
        <v>37439.57</v>
      </c>
      <c r="R4636" s="104"/>
      <c r="S4636" s="104"/>
      <c r="T4636" s="104"/>
    </row>
    <row r="4637" spans="13:20" ht="14.5" x14ac:dyDescent="0.35">
      <c r="M4637" s="261" t="s">
        <v>50119</v>
      </c>
      <c r="N4637" s="262">
        <v>92469.09</v>
      </c>
      <c r="P4637" s="243" t="s">
        <v>20935</v>
      </c>
      <c r="Q4637" s="244">
        <v>8251501.5</v>
      </c>
      <c r="R4637" s="104"/>
      <c r="S4637" s="104"/>
      <c r="T4637" s="104"/>
    </row>
    <row r="4638" spans="13:20" ht="14.5" x14ac:dyDescent="0.35">
      <c r="M4638" s="261" t="s">
        <v>50120</v>
      </c>
      <c r="N4638" s="262">
        <v>74544.02</v>
      </c>
      <c r="P4638" s="243" t="s">
        <v>20936</v>
      </c>
      <c r="Q4638" s="244">
        <v>23961.63</v>
      </c>
      <c r="R4638" s="104"/>
      <c r="S4638" s="104"/>
      <c r="T4638" s="104"/>
    </row>
    <row r="4639" spans="13:20" ht="14.5" x14ac:dyDescent="0.35">
      <c r="M4639" s="261" t="s">
        <v>52098</v>
      </c>
      <c r="N4639" s="262">
        <v>17166.53</v>
      </c>
      <c r="P4639" s="243" t="s">
        <v>20937</v>
      </c>
      <c r="Q4639" s="244">
        <v>21000</v>
      </c>
      <c r="R4639" s="104"/>
      <c r="S4639" s="104"/>
      <c r="T4639" s="104"/>
    </row>
    <row r="4640" spans="13:20" ht="14.5" x14ac:dyDescent="0.35">
      <c r="M4640" s="261" t="s">
        <v>56276</v>
      </c>
      <c r="N4640" s="262">
        <v>9449.26</v>
      </c>
      <c r="P4640" s="243" t="s">
        <v>20938</v>
      </c>
      <c r="Q4640" s="244">
        <v>1606.5</v>
      </c>
      <c r="R4640" s="104"/>
      <c r="S4640" s="104"/>
      <c r="T4640" s="104"/>
    </row>
    <row r="4641" spans="13:20" ht="14.5" x14ac:dyDescent="0.35">
      <c r="M4641" s="261" t="s">
        <v>51206</v>
      </c>
      <c r="N4641" s="262">
        <v>430</v>
      </c>
      <c r="P4641" s="243" t="s">
        <v>20939</v>
      </c>
      <c r="Q4641" s="244">
        <v>3000</v>
      </c>
      <c r="R4641" s="104"/>
      <c r="S4641" s="104"/>
      <c r="T4641" s="104"/>
    </row>
    <row r="4642" spans="13:20" ht="14.5" x14ac:dyDescent="0.35">
      <c r="M4642" s="261" t="s">
        <v>52099</v>
      </c>
      <c r="N4642" s="262">
        <v>266.47000000000003</v>
      </c>
      <c r="P4642" s="243" t="s">
        <v>20940</v>
      </c>
      <c r="Q4642" s="244">
        <v>13036.5</v>
      </c>
      <c r="R4642" s="104"/>
      <c r="S4642" s="104"/>
      <c r="T4642" s="104"/>
    </row>
    <row r="4643" spans="13:20" ht="14.5" x14ac:dyDescent="0.35">
      <c r="M4643" s="261" t="s">
        <v>52100</v>
      </c>
      <c r="N4643" s="262">
        <v>20.22</v>
      </c>
      <c r="P4643" s="243" t="s">
        <v>20941</v>
      </c>
      <c r="Q4643" s="244">
        <v>4106</v>
      </c>
      <c r="R4643" s="104"/>
      <c r="S4643" s="104"/>
      <c r="T4643" s="104"/>
    </row>
    <row r="4644" spans="13:20" ht="14.5" x14ac:dyDescent="0.35">
      <c r="M4644" s="261" t="s">
        <v>56277</v>
      </c>
      <c r="N4644" s="262">
        <v>21.42</v>
      </c>
      <c r="P4644" s="243" t="s">
        <v>20942</v>
      </c>
      <c r="Q4644" s="244">
        <v>1236</v>
      </c>
      <c r="R4644" s="104"/>
      <c r="S4644" s="104"/>
      <c r="T4644" s="104"/>
    </row>
    <row r="4645" spans="13:20" ht="14.5" x14ac:dyDescent="0.35">
      <c r="M4645" s="261" t="s">
        <v>47803</v>
      </c>
      <c r="N4645" s="262">
        <v>2802060.38</v>
      </c>
      <c r="P4645" s="243" t="s">
        <v>20943</v>
      </c>
      <c r="Q4645" s="244">
        <v>50633.82</v>
      </c>
      <c r="R4645" s="104"/>
      <c r="S4645" s="104"/>
      <c r="T4645" s="104"/>
    </row>
    <row r="4646" spans="13:20" ht="14.5" x14ac:dyDescent="0.35">
      <c r="M4646" s="261" t="s">
        <v>47804</v>
      </c>
      <c r="N4646" s="262">
        <v>210532.62</v>
      </c>
      <c r="P4646" s="243" t="s">
        <v>20944</v>
      </c>
      <c r="Q4646" s="244">
        <v>6589.68</v>
      </c>
      <c r="R4646" s="104"/>
      <c r="S4646" s="104"/>
      <c r="T4646" s="104"/>
    </row>
    <row r="4647" spans="13:20" ht="14.5" x14ac:dyDescent="0.35">
      <c r="M4647" s="261" t="s">
        <v>45179</v>
      </c>
      <c r="N4647" s="262">
        <v>156501</v>
      </c>
      <c r="P4647" s="243" t="s">
        <v>20945</v>
      </c>
      <c r="Q4647" s="244">
        <v>2061</v>
      </c>
      <c r="R4647" s="104"/>
      <c r="S4647" s="104"/>
      <c r="T4647" s="104"/>
    </row>
    <row r="4648" spans="13:20" ht="14.5" x14ac:dyDescent="0.35">
      <c r="M4648" s="261" t="s">
        <v>45180</v>
      </c>
      <c r="N4648" s="262">
        <v>11972</v>
      </c>
      <c r="P4648" s="243" t="s">
        <v>20946</v>
      </c>
      <c r="Q4648" s="244">
        <v>6195</v>
      </c>
      <c r="R4648" s="104"/>
      <c r="S4648" s="104"/>
      <c r="T4648" s="104"/>
    </row>
    <row r="4649" spans="13:20" ht="14.5" x14ac:dyDescent="0.35">
      <c r="M4649" s="261" t="s">
        <v>53111</v>
      </c>
      <c r="N4649" s="262">
        <v>4562</v>
      </c>
      <c r="P4649" s="243" t="s">
        <v>20947</v>
      </c>
      <c r="Q4649" s="244">
        <v>2000</v>
      </c>
      <c r="R4649" s="104"/>
      <c r="S4649" s="104"/>
      <c r="T4649" s="104"/>
    </row>
    <row r="4650" spans="13:20" ht="14.5" x14ac:dyDescent="0.35">
      <c r="M4650" s="261" t="s">
        <v>41864</v>
      </c>
      <c r="N4650" s="262">
        <v>3314</v>
      </c>
      <c r="P4650" s="243" t="s">
        <v>20948</v>
      </c>
      <c r="Q4650" s="244">
        <v>5834</v>
      </c>
      <c r="R4650" s="104"/>
      <c r="S4650" s="104"/>
      <c r="T4650" s="104"/>
    </row>
    <row r="4651" spans="13:20" ht="14.5" x14ac:dyDescent="0.35">
      <c r="M4651" s="261" t="s">
        <v>53112</v>
      </c>
      <c r="N4651" s="262">
        <v>3593.63</v>
      </c>
      <c r="P4651" s="243" t="s">
        <v>20949</v>
      </c>
      <c r="Q4651" s="244">
        <v>1607</v>
      </c>
      <c r="R4651" s="104"/>
      <c r="S4651" s="104"/>
      <c r="T4651" s="104"/>
    </row>
    <row r="4652" spans="13:20" ht="14.5" x14ac:dyDescent="0.35">
      <c r="M4652" s="261" t="s">
        <v>53113</v>
      </c>
      <c r="N4652" s="262">
        <v>274.91000000000003</v>
      </c>
      <c r="P4652" s="243" t="s">
        <v>20950</v>
      </c>
      <c r="Q4652" s="244">
        <v>102274.08</v>
      </c>
      <c r="R4652" s="104"/>
      <c r="S4652" s="104"/>
      <c r="T4652" s="104"/>
    </row>
    <row r="4653" spans="13:20" ht="14.5" x14ac:dyDescent="0.35">
      <c r="M4653" s="261" t="s">
        <v>50121</v>
      </c>
      <c r="N4653" s="262">
        <v>49228.24</v>
      </c>
      <c r="P4653" s="243" t="s">
        <v>20951</v>
      </c>
      <c r="Q4653" s="244">
        <v>31125.54</v>
      </c>
      <c r="R4653" s="104"/>
      <c r="S4653" s="104"/>
      <c r="T4653" s="104"/>
    </row>
    <row r="4654" spans="13:20" ht="14.5" x14ac:dyDescent="0.35">
      <c r="M4654" s="261" t="s">
        <v>50122</v>
      </c>
      <c r="N4654" s="262">
        <v>269985.03000000003</v>
      </c>
      <c r="P4654" s="243" t="s">
        <v>20952</v>
      </c>
      <c r="Q4654" s="244">
        <v>54087.6</v>
      </c>
      <c r="R4654" s="104"/>
      <c r="S4654" s="104"/>
      <c r="T4654" s="104"/>
    </row>
    <row r="4655" spans="13:20" ht="14.5" x14ac:dyDescent="0.35">
      <c r="M4655" s="261" t="s">
        <v>50123</v>
      </c>
      <c r="N4655" s="262">
        <v>24419.81</v>
      </c>
      <c r="P4655" s="243" t="s">
        <v>20953</v>
      </c>
      <c r="Q4655" s="244">
        <v>14342.78</v>
      </c>
      <c r="R4655" s="104"/>
      <c r="S4655" s="104"/>
      <c r="T4655" s="104"/>
    </row>
    <row r="4656" spans="13:20" ht="14.5" x14ac:dyDescent="0.35">
      <c r="M4656" s="261" t="s">
        <v>45181</v>
      </c>
      <c r="N4656" s="262">
        <v>19611.740000000002</v>
      </c>
      <c r="P4656" s="243" t="s">
        <v>20954</v>
      </c>
      <c r="Q4656" s="244">
        <v>16476</v>
      </c>
      <c r="R4656" s="104"/>
      <c r="S4656" s="104"/>
      <c r="T4656" s="104"/>
    </row>
    <row r="4657" spans="13:20" ht="14.5" x14ac:dyDescent="0.35">
      <c r="M4657" s="261" t="s">
        <v>41865</v>
      </c>
      <c r="N4657" s="262">
        <v>4127</v>
      </c>
      <c r="P4657" s="243" t="s">
        <v>20955</v>
      </c>
      <c r="Q4657" s="244">
        <v>4365.46</v>
      </c>
      <c r="R4657" s="104"/>
      <c r="S4657" s="104"/>
      <c r="T4657" s="104"/>
    </row>
    <row r="4658" spans="13:20" ht="14.5" x14ac:dyDescent="0.35">
      <c r="M4658" s="261" t="s">
        <v>45182</v>
      </c>
      <c r="N4658" s="262">
        <v>3750</v>
      </c>
      <c r="P4658" s="243" t="s">
        <v>20956</v>
      </c>
      <c r="Q4658" s="244">
        <v>21000</v>
      </c>
      <c r="R4658" s="104"/>
      <c r="S4658" s="104"/>
      <c r="T4658" s="104"/>
    </row>
    <row r="4659" spans="13:20" ht="14.5" x14ac:dyDescent="0.35">
      <c r="M4659" s="261" t="s">
        <v>45183</v>
      </c>
      <c r="N4659" s="262">
        <v>286.91000000000003</v>
      </c>
      <c r="P4659" s="243" t="s">
        <v>20957</v>
      </c>
      <c r="Q4659" s="244">
        <v>102274.08</v>
      </c>
      <c r="R4659" s="104"/>
      <c r="S4659" s="104"/>
      <c r="T4659" s="104"/>
    </row>
    <row r="4660" spans="13:20" ht="14.5" x14ac:dyDescent="0.35">
      <c r="M4660" s="261" t="s">
        <v>50124</v>
      </c>
      <c r="N4660" s="262">
        <v>89610.48</v>
      </c>
      <c r="P4660" s="243" t="s">
        <v>20958</v>
      </c>
      <c r="Q4660" s="244">
        <v>31125.54</v>
      </c>
      <c r="R4660" s="104"/>
      <c r="S4660" s="104"/>
      <c r="T4660" s="104"/>
    </row>
    <row r="4661" spans="13:20" ht="14.5" x14ac:dyDescent="0.35">
      <c r="M4661" s="261" t="s">
        <v>56278</v>
      </c>
      <c r="N4661" s="262">
        <v>54832.49</v>
      </c>
      <c r="P4661" s="243" t="s">
        <v>20959</v>
      </c>
      <c r="Q4661" s="244">
        <v>54087.6</v>
      </c>
      <c r="R4661" s="104"/>
      <c r="S4661" s="104"/>
      <c r="T4661" s="104"/>
    </row>
    <row r="4662" spans="13:20" ht="14.5" x14ac:dyDescent="0.35">
      <c r="M4662" s="261" t="s">
        <v>50125</v>
      </c>
      <c r="N4662" s="262">
        <v>245764.88</v>
      </c>
      <c r="P4662" s="243" t="s">
        <v>20960</v>
      </c>
      <c r="Q4662" s="244">
        <v>15949.28</v>
      </c>
      <c r="R4662" s="104"/>
      <c r="S4662" s="104"/>
      <c r="T4662" s="104"/>
    </row>
    <row r="4663" spans="13:20" ht="14.5" x14ac:dyDescent="0.35">
      <c r="M4663" s="261" t="s">
        <v>50126</v>
      </c>
      <c r="N4663" s="262">
        <v>57324.88</v>
      </c>
      <c r="P4663" s="243" t="s">
        <v>20961</v>
      </c>
      <c r="Q4663" s="244">
        <v>29947.46</v>
      </c>
      <c r="R4663" s="104"/>
      <c r="S4663" s="104"/>
      <c r="T4663" s="104"/>
    </row>
    <row r="4664" spans="13:20" ht="14.5" x14ac:dyDescent="0.35">
      <c r="M4664" s="261" t="s">
        <v>50127</v>
      </c>
      <c r="N4664" s="262">
        <v>23776.94</v>
      </c>
      <c r="P4664" s="243" t="s">
        <v>20962</v>
      </c>
      <c r="Q4664" s="244">
        <v>7070</v>
      </c>
      <c r="R4664" s="104"/>
      <c r="S4664" s="104"/>
      <c r="T4664" s="104"/>
    </row>
    <row r="4665" spans="13:20" ht="14.5" x14ac:dyDescent="0.35">
      <c r="M4665" s="261" t="s">
        <v>50128</v>
      </c>
      <c r="N4665" s="262">
        <v>36055.199999999997</v>
      </c>
      <c r="P4665" s="243" t="s">
        <v>20963</v>
      </c>
      <c r="Q4665" s="244">
        <v>1607</v>
      </c>
      <c r="R4665" s="104"/>
      <c r="S4665" s="104"/>
      <c r="T4665" s="104"/>
    </row>
    <row r="4666" spans="13:20" ht="14.5" x14ac:dyDescent="0.35">
      <c r="M4666" s="261" t="s">
        <v>56279</v>
      </c>
      <c r="N4666" s="262">
        <v>125622.9</v>
      </c>
      <c r="P4666" s="243" t="s">
        <v>20964</v>
      </c>
      <c r="Q4666" s="244">
        <v>6589.68</v>
      </c>
      <c r="R4666" s="104"/>
      <c r="S4666" s="104"/>
      <c r="T4666" s="104"/>
    </row>
    <row r="4667" spans="13:20" ht="14.5" x14ac:dyDescent="0.35">
      <c r="M4667" s="261" t="s">
        <v>53114</v>
      </c>
      <c r="N4667" s="262">
        <v>10356.85</v>
      </c>
      <c r="P4667" s="243" t="s">
        <v>20965</v>
      </c>
      <c r="Q4667" s="244">
        <v>71926.320000000007</v>
      </c>
      <c r="R4667" s="104"/>
      <c r="S4667" s="104"/>
      <c r="T4667" s="104"/>
    </row>
    <row r="4668" spans="13:20" ht="14.5" x14ac:dyDescent="0.35">
      <c r="M4668" s="261" t="s">
        <v>53115</v>
      </c>
      <c r="N4668" s="262">
        <v>791.55</v>
      </c>
      <c r="P4668" s="243" t="s">
        <v>20966</v>
      </c>
      <c r="Q4668" s="244">
        <v>32112.6</v>
      </c>
      <c r="R4668" s="104"/>
      <c r="S4668" s="104"/>
      <c r="T4668" s="104"/>
    </row>
    <row r="4669" spans="13:20" ht="14.5" x14ac:dyDescent="0.35">
      <c r="M4669" s="261" t="s">
        <v>47805</v>
      </c>
      <c r="N4669" s="262">
        <v>57137.02</v>
      </c>
      <c r="P4669" s="243" t="s">
        <v>20967</v>
      </c>
      <c r="Q4669" s="244">
        <v>2429</v>
      </c>
      <c r="R4669" s="104"/>
      <c r="S4669" s="104"/>
      <c r="T4669" s="104"/>
    </row>
    <row r="4670" spans="13:20" ht="14.5" x14ac:dyDescent="0.35">
      <c r="M4670" s="261" t="s">
        <v>47806</v>
      </c>
      <c r="N4670" s="262">
        <v>4370.9799999999996</v>
      </c>
      <c r="P4670" s="243" t="s">
        <v>20968</v>
      </c>
      <c r="Q4670" s="244">
        <v>6883.4</v>
      </c>
      <c r="R4670" s="104"/>
      <c r="S4670" s="104"/>
      <c r="T4670" s="104"/>
    </row>
    <row r="4671" spans="13:20" ht="14.5" x14ac:dyDescent="0.35">
      <c r="M4671" s="261" t="s">
        <v>45184</v>
      </c>
      <c r="N4671" s="262">
        <v>89448.83</v>
      </c>
      <c r="P4671" s="243" t="s">
        <v>20969</v>
      </c>
      <c r="Q4671" s="244">
        <v>17847.88</v>
      </c>
      <c r="R4671" s="104"/>
      <c r="S4671" s="104"/>
      <c r="T4671" s="104"/>
    </row>
    <row r="4672" spans="13:20" ht="14.5" x14ac:dyDescent="0.35">
      <c r="M4672" s="261" t="s">
        <v>45185</v>
      </c>
      <c r="N4672" s="262">
        <v>6925.17</v>
      </c>
      <c r="P4672" s="243" t="s">
        <v>20970</v>
      </c>
      <c r="Q4672" s="244">
        <v>546</v>
      </c>
      <c r="R4672" s="104"/>
      <c r="S4672" s="104"/>
      <c r="T4672" s="104"/>
    </row>
    <row r="4673" spans="13:20" ht="14.5" x14ac:dyDescent="0.35">
      <c r="M4673" s="261" t="s">
        <v>38161</v>
      </c>
      <c r="N4673" s="262">
        <v>3329</v>
      </c>
      <c r="P4673" s="243" t="s">
        <v>20971</v>
      </c>
      <c r="Q4673" s="244">
        <v>6106</v>
      </c>
      <c r="R4673" s="104"/>
      <c r="S4673" s="104"/>
      <c r="T4673" s="104"/>
    </row>
    <row r="4674" spans="13:20" ht="14.5" x14ac:dyDescent="0.35">
      <c r="M4674" s="261" t="s">
        <v>53116</v>
      </c>
      <c r="N4674" s="262">
        <v>5554.2</v>
      </c>
      <c r="P4674" s="243" t="s">
        <v>20972</v>
      </c>
      <c r="Q4674" s="244">
        <v>23076</v>
      </c>
      <c r="R4674" s="104"/>
      <c r="S4674" s="104"/>
      <c r="T4674" s="104"/>
    </row>
    <row r="4675" spans="13:20" ht="14.5" x14ac:dyDescent="0.35">
      <c r="M4675" s="261" t="s">
        <v>53117</v>
      </c>
      <c r="N4675" s="262">
        <v>459.8</v>
      </c>
      <c r="P4675" s="243" t="s">
        <v>20973</v>
      </c>
      <c r="Q4675" s="244">
        <v>3878.83</v>
      </c>
      <c r="R4675" s="104"/>
      <c r="S4675" s="104"/>
      <c r="T4675" s="104"/>
    </row>
    <row r="4676" spans="13:20" ht="14.5" x14ac:dyDescent="0.35">
      <c r="M4676" s="261" t="s">
        <v>38162</v>
      </c>
      <c r="N4676" s="262">
        <v>701650.6</v>
      </c>
      <c r="P4676" s="243" t="s">
        <v>20974</v>
      </c>
      <c r="Q4676" s="244">
        <v>1798</v>
      </c>
      <c r="R4676" s="104"/>
      <c r="S4676" s="104"/>
      <c r="T4676" s="104"/>
    </row>
    <row r="4677" spans="13:20" ht="14.5" x14ac:dyDescent="0.35">
      <c r="M4677" s="261" t="s">
        <v>38163</v>
      </c>
      <c r="N4677" s="262">
        <v>53674.400000000001</v>
      </c>
      <c r="P4677" s="243" t="s">
        <v>20975</v>
      </c>
      <c r="Q4677" s="244">
        <v>2801</v>
      </c>
      <c r="R4677" s="104"/>
      <c r="S4677" s="104"/>
      <c r="T4677" s="104"/>
    </row>
    <row r="4678" spans="13:20" ht="14.5" x14ac:dyDescent="0.35">
      <c r="M4678" s="261" t="s">
        <v>56280</v>
      </c>
      <c r="N4678" s="262">
        <v>27234.42</v>
      </c>
      <c r="P4678" s="243" t="s">
        <v>20976</v>
      </c>
      <c r="Q4678" s="244">
        <v>10942</v>
      </c>
      <c r="R4678" s="104"/>
      <c r="S4678" s="104"/>
      <c r="T4678" s="104"/>
    </row>
    <row r="4679" spans="13:20" ht="14.5" x14ac:dyDescent="0.35">
      <c r="M4679" s="261" t="s">
        <v>50129</v>
      </c>
      <c r="N4679" s="262">
        <v>78978.210000000006</v>
      </c>
      <c r="P4679" s="243" t="s">
        <v>20977</v>
      </c>
      <c r="Q4679" s="244">
        <v>772.27</v>
      </c>
      <c r="R4679" s="104"/>
      <c r="S4679" s="104"/>
      <c r="T4679" s="104"/>
    </row>
    <row r="4680" spans="13:20" ht="14.5" x14ac:dyDescent="0.35">
      <c r="M4680" s="261" t="s">
        <v>50130</v>
      </c>
      <c r="N4680" s="262">
        <v>44328</v>
      </c>
      <c r="P4680" s="243" t="s">
        <v>20978</v>
      </c>
      <c r="Q4680" s="244">
        <v>53899.66</v>
      </c>
      <c r="R4680" s="104"/>
      <c r="S4680" s="104"/>
      <c r="T4680" s="104"/>
    </row>
    <row r="4681" spans="13:20" ht="14.5" x14ac:dyDescent="0.35">
      <c r="M4681" s="261" t="s">
        <v>50131</v>
      </c>
      <c r="N4681" s="262">
        <v>65818.37</v>
      </c>
      <c r="P4681" s="243" t="s">
        <v>20979</v>
      </c>
      <c r="Q4681" s="244">
        <v>795</v>
      </c>
      <c r="R4681" s="104"/>
      <c r="S4681" s="104"/>
      <c r="T4681" s="104"/>
    </row>
    <row r="4682" spans="13:20" ht="14.5" x14ac:dyDescent="0.35">
      <c r="M4682" s="261" t="s">
        <v>56281</v>
      </c>
      <c r="N4682" s="262">
        <v>112650</v>
      </c>
      <c r="P4682" s="243" t="s">
        <v>20980</v>
      </c>
      <c r="Q4682" s="244">
        <v>17307.39</v>
      </c>
      <c r="R4682" s="104"/>
      <c r="S4682" s="104"/>
      <c r="T4682" s="104"/>
    </row>
    <row r="4683" spans="13:20" ht="14.5" x14ac:dyDescent="0.35">
      <c r="M4683" s="261" t="s">
        <v>50132</v>
      </c>
      <c r="N4683" s="262">
        <v>22965.599999999999</v>
      </c>
      <c r="P4683" s="243" t="s">
        <v>20981</v>
      </c>
      <c r="Q4683" s="244">
        <v>93986.68</v>
      </c>
      <c r="R4683" s="104"/>
      <c r="S4683" s="104"/>
      <c r="T4683" s="104"/>
    </row>
    <row r="4684" spans="13:20" ht="14.5" x14ac:dyDescent="0.35">
      <c r="M4684" s="261" t="s">
        <v>53118</v>
      </c>
      <c r="N4684" s="262">
        <v>53318.05</v>
      </c>
      <c r="P4684" s="243" t="s">
        <v>20982</v>
      </c>
      <c r="Q4684" s="244">
        <v>12023</v>
      </c>
      <c r="R4684" s="104"/>
      <c r="S4684" s="104"/>
      <c r="T4684" s="104"/>
    </row>
    <row r="4685" spans="13:20" ht="14.5" x14ac:dyDescent="0.35">
      <c r="M4685" s="261" t="s">
        <v>53119</v>
      </c>
      <c r="N4685" s="262">
        <v>83506.3</v>
      </c>
      <c r="P4685" s="243" t="s">
        <v>20983</v>
      </c>
      <c r="Q4685" s="244">
        <v>32112.6</v>
      </c>
      <c r="R4685" s="104"/>
      <c r="S4685" s="104"/>
      <c r="T4685" s="104"/>
    </row>
    <row r="4686" spans="13:20" ht="14.5" x14ac:dyDescent="0.35">
      <c r="M4686" s="261" t="s">
        <v>50133</v>
      </c>
      <c r="N4686" s="262">
        <v>32900</v>
      </c>
      <c r="P4686" s="243" t="s">
        <v>20984</v>
      </c>
      <c r="Q4686" s="244">
        <v>2429</v>
      </c>
      <c r="R4686" s="104"/>
      <c r="S4686" s="104"/>
      <c r="T4686" s="104"/>
    </row>
    <row r="4687" spans="13:20" ht="14.5" x14ac:dyDescent="0.35">
      <c r="M4687" s="261" t="s">
        <v>53120</v>
      </c>
      <c r="N4687" s="262">
        <v>7718.48</v>
      </c>
      <c r="P4687" s="243" t="s">
        <v>20985</v>
      </c>
      <c r="Q4687" s="244">
        <v>6883.4</v>
      </c>
      <c r="R4687" s="104"/>
      <c r="S4687" s="104"/>
      <c r="T4687" s="104"/>
    </row>
    <row r="4688" spans="13:20" ht="14.5" x14ac:dyDescent="0.35">
      <c r="M4688" s="261" t="s">
        <v>53121</v>
      </c>
      <c r="N4688" s="262">
        <v>388.58</v>
      </c>
      <c r="P4688" s="243" t="s">
        <v>20986</v>
      </c>
      <c r="Q4688" s="244">
        <v>12569</v>
      </c>
      <c r="R4688" s="104"/>
      <c r="S4688" s="104"/>
      <c r="T4688" s="104"/>
    </row>
    <row r="4689" spans="13:20" ht="14.5" x14ac:dyDescent="0.35">
      <c r="M4689" s="261" t="s">
        <v>47807</v>
      </c>
      <c r="N4689" s="262">
        <v>31000</v>
      </c>
      <c r="P4689" s="243" t="s">
        <v>20987</v>
      </c>
      <c r="Q4689" s="244">
        <v>35668.15</v>
      </c>
      <c r="R4689" s="104"/>
      <c r="S4689" s="104"/>
      <c r="T4689" s="104"/>
    </row>
    <row r="4690" spans="13:20" ht="14.5" x14ac:dyDescent="0.35">
      <c r="M4690" s="261" t="s">
        <v>47808</v>
      </c>
      <c r="N4690" s="262">
        <v>2371.5</v>
      </c>
      <c r="P4690" s="243" t="s">
        <v>20988</v>
      </c>
      <c r="Q4690" s="244">
        <v>53899.66</v>
      </c>
      <c r="R4690" s="104"/>
      <c r="S4690" s="104"/>
      <c r="T4690" s="104"/>
    </row>
    <row r="4691" spans="13:20" ht="14.5" x14ac:dyDescent="0.35">
      <c r="M4691" s="261" t="s">
        <v>45186</v>
      </c>
      <c r="N4691" s="262">
        <v>44622.1</v>
      </c>
      <c r="P4691" s="243" t="s">
        <v>20989</v>
      </c>
      <c r="Q4691" s="244">
        <v>795</v>
      </c>
      <c r="R4691" s="104"/>
      <c r="S4691" s="104"/>
      <c r="T4691" s="104"/>
    </row>
    <row r="4692" spans="13:20" ht="14.5" x14ac:dyDescent="0.35">
      <c r="M4692" s="261" t="s">
        <v>45187</v>
      </c>
      <c r="N4692" s="262">
        <v>3497.9</v>
      </c>
      <c r="P4692" s="243" t="s">
        <v>20990</v>
      </c>
      <c r="Q4692" s="244">
        <v>21186.22</v>
      </c>
      <c r="R4692" s="104"/>
      <c r="S4692" s="104"/>
      <c r="T4692" s="104"/>
    </row>
    <row r="4693" spans="13:20" ht="14.5" x14ac:dyDescent="0.35">
      <c r="M4693" s="261" t="s">
        <v>21013</v>
      </c>
      <c r="N4693" s="262">
        <v>118</v>
      </c>
      <c r="P4693" s="243" t="s">
        <v>20991</v>
      </c>
      <c r="Q4693" s="244">
        <v>121661.68</v>
      </c>
      <c r="R4693" s="104"/>
      <c r="S4693" s="104"/>
      <c r="T4693" s="104"/>
    </row>
    <row r="4694" spans="13:20" ht="14.5" x14ac:dyDescent="0.35">
      <c r="M4694" s="261" t="s">
        <v>56282</v>
      </c>
      <c r="N4694" s="262">
        <v>9666</v>
      </c>
      <c r="P4694" s="243" t="s">
        <v>20992</v>
      </c>
      <c r="Q4694" s="244">
        <v>2010</v>
      </c>
      <c r="R4694" s="104"/>
      <c r="S4694" s="104"/>
      <c r="T4694" s="104"/>
    </row>
    <row r="4695" spans="13:20" ht="14.5" x14ac:dyDescent="0.35">
      <c r="M4695" s="261" t="s">
        <v>53122</v>
      </c>
      <c r="N4695" s="262">
        <v>2908</v>
      </c>
      <c r="P4695" s="243" t="s">
        <v>20993</v>
      </c>
      <c r="Q4695" s="244">
        <v>6945</v>
      </c>
      <c r="R4695" s="104"/>
      <c r="S4695" s="104"/>
      <c r="T4695" s="104"/>
    </row>
    <row r="4696" spans="13:20" ht="14.5" x14ac:dyDescent="0.35">
      <c r="M4696" s="261" t="s">
        <v>38164</v>
      </c>
      <c r="N4696" s="262">
        <v>63815</v>
      </c>
      <c r="P4696" s="243" t="s">
        <v>20994</v>
      </c>
      <c r="Q4696" s="244">
        <v>1825</v>
      </c>
      <c r="R4696" s="104"/>
      <c r="S4696" s="104"/>
      <c r="T4696" s="104"/>
    </row>
    <row r="4697" spans="13:20" ht="14.5" x14ac:dyDescent="0.35">
      <c r="M4697" s="261" t="s">
        <v>56283</v>
      </c>
      <c r="N4697" s="262">
        <v>99129.86</v>
      </c>
      <c r="P4697" s="243" t="s">
        <v>20995</v>
      </c>
      <c r="Q4697" s="244">
        <v>500</v>
      </c>
      <c r="R4697" s="104"/>
      <c r="S4697" s="104"/>
      <c r="T4697" s="104"/>
    </row>
    <row r="4698" spans="13:20" ht="14.5" x14ac:dyDescent="0.35">
      <c r="M4698" s="261" t="s">
        <v>21015</v>
      </c>
      <c r="N4698" s="262">
        <v>12385.95</v>
      </c>
      <c r="P4698" s="243" t="s">
        <v>20996</v>
      </c>
      <c r="Q4698" s="244">
        <v>862.88</v>
      </c>
      <c r="R4698" s="104"/>
      <c r="S4698" s="104"/>
      <c r="T4698" s="104"/>
    </row>
    <row r="4699" spans="13:20" ht="14.5" x14ac:dyDescent="0.35">
      <c r="M4699" s="261" t="s">
        <v>21016</v>
      </c>
      <c r="N4699" s="262">
        <v>26116.5</v>
      </c>
      <c r="P4699" s="243" t="s">
        <v>20997</v>
      </c>
      <c r="Q4699" s="244">
        <v>8000</v>
      </c>
      <c r="R4699" s="104"/>
      <c r="S4699" s="104"/>
      <c r="T4699" s="104"/>
    </row>
    <row r="4700" spans="13:20" ht="14.5" x14ac:dyDescent="0.35">
      <c r="M4700" s="261" t="s">
        <v>36875</v>
      </c>
      <c r="N4700" s="262">
        <v>43261.57</v>
      </c>
      <c r="P4700" s="243" t="s">
        <v>20998</v>
      </c>
      <c r="Q4700" s="244">
        <v>5232.96</v>
      </c>
      <c r="R4700" s="104"/>
      <c r="S4700" s="104"/>
      <c r="T4700" s="104"/>
    </row>
    <row r="4701" spans="13:20" ht="14.5" x14ac:dyDescent="0.35">
      <c r="M4701" s="261" t="s">
        <v>36876</v>
      </c>
      <c r="N4701" s="262">
        <v>15000</v>
      </c>
      <c r="P4701" s="243" t="s">
        <v>20999</v>
      </c>
      <c r="Q4701" s="244">
        <v>8199.16</v>
      </c>
      <c r="R4701" s="104"/>
      <c r="S4701" s="104"/>
      <c r="T4701" s="104"/>
    </row>
    <row r="4702" spans="13:20" ht="14.5" x14ac:dyDescent="0.35">
      <c r="M4702" s="261" t="s">
        <v>21017</v>
      </c>
      <c r="N4702" s="262">
        <v>42335.7</v>
      </c>
      <c r="P4702" s="243" t="s">
        <v>21000</v>
      </c>
      <c r="Q4702" s="244">
        <v>932.02</v>
      </c>
      <c r="R4702" s="104"/>
      <c r="S4702" s="104"/>
      <c r="T4702" s="104"/>
    </row>
    <row r="4703" spans="13:20" ht="14.5" x14ac:dyDescent="0.35">
      <c r="M4703" s="261" t="s">
        <v>38165</v>
      </c>
      <c r="N4703" s="262">
        <v>63000</v>
      </c>
      <c r="P4703" s="243" t="s">
        <v>21001</v>
      </c>
      <c r="Q4703" s="244">
        <v>58.98</v>
      </c>
      <c r="R4703" s="104"/>
      <c r="S4703" s="104"/>
      <c r="T4703" s="104"/>
    </row>
    <row r="4704" spans="13:20" ht="14.5" x14ac:dyDescent="0.35">
      <c r="M4704" s="261" t="s">
        <v>56284</v>
      </c>
      <c r="N4704" s="262">
        <v>142305.07999999999</v>
      </c>
      <c r="P4704" s="243" t="s">
        <v>21002</v>
      </c>
      <c r="Q4704" s="244">
        <v>2295</v>
      </c>
      <c r="R4704" s="104"/>
      <c r="S4704" s="104"/>
      <c r="T4704" s="104"/>
    </row>
    <row r="4705" spans="13:20" ht="14.5" x14ac:dyDescent="0.35">
      <c r="M4705" s="261" t="s">
        <v>38166</v>
      </c>
      <c r="N4705" s="262">
        <v>41750.080000000002</v>
      </c>
      <c r="P4705" s="243" t="s">
        <v>21003</v>
      </c>
      <c r="Q4705" s="244">
        <v>4365</v>
      </c>
      <c r="R4705" s="104"/>
      <c r="S4705" s="104"/>
      <c r="T4705" s="104"/>
    </row>
    <row r="4706" spans="13:20" ht="14.5" x14ac:dyDescent="0.35">
      <c r="M4706" s="261" t="s">
        <v>38167</v>
      </c>
      <c r="N4706" s="262">
        <v>13838.74</v>
      </c>
      <c r="P4706" s="243" t="s">
        <v>21004</v>
      </c>
      <c r="Q4706" s="244">
        <v>96.01</v>
      </c>
      <c r="R4706" s="104"/>
      <c r="S4706" s="104"/>
      <c r="T4706" s="104"/>
    </row>
    <row r="4707" spans="13:20" ht="14.5" x14ac:dyDescent="0.35">
      <c r="M4707" s="261" t="s">
        <v>51207</v>
      </c>
      <c r="N4707" s="262">
        <v>22808.6</v>
      </c>
      <c r="P4707" s="243" t="s">
        <v>21005</v>
      </c>
      <c r="Q4707" s="244">
        <v>11633.99</v>
      </c>
      <c r="R4707" s="104"/>
      <c r="S4707" s="104"/>
      <c r="T4707" s="104"/>
    </row>
    <row r="4708" spans="13:20" ht="14.5" x14ac:dyDescent="0.35">
      <c r="M4708" s="261" t="s">
        <v>56285</v>
      </c>
      <c r="N4708" s="262">
        <v>17969.939999999999</v>
      </c>
      <c r="P4708" s="243" t="s">
        <v>21006</v>
      </c>
      <c r="Q4708" s="244">
        <v>1351</v>
      </c>
      <c r="R4708" s="104"/>
      <c r="S4708" s="104"/>
      <c r="T4708" s="104"/>
    </row>
    <row r="4709" spans="13:20" ht="14.5" x14ac:dyDescent="0.35">
      <c r="M4709" s="261" t="s">
        <v>43043</v>
      </c>
      <c r="N4709" s="262">
        <v>60000</v>
      </c>
      <c r="P4709" s="243" t="s">
        <v>21007</v>
      </c>
      <c r="Q4709" s="244">
        <v>5865</v>
      </c>
      <c r="R4709" s="104"/>
      <c r="S4709" s="104"/>
      <c r="T4709" s="104"/>
    </row>
    <row r="4710" spans="13:20" ht="14.5" x14ac:dyDescent="0.35">
      <c r="M4710" s="261" t="s">
        <v>38168</v>
      </c>
      <c r="N4710" s="262">
        <v>91752</v>
      </c>
      <c r="P4710" s="243" t="s">
        <v>21008</v>
      </c>
      <c r="Q4710" s="244">
        <v>2145</v>
      </c>
      <c r="R4710" s="104"/>
      <c r="S4710" s="104"/>
      <c r="T4710" s="104"/>
    </row>
    <row r="4711" spans="13:20" ht="14.5" x14ac:dyDescent="0.35">
      <c r="M4711" s="261" t="s">
        <v>53123</v>
      </c>
      <c r="N4711" s="262">
        <v>430</v>
      </c>
      <c r="P4711" s="243" t="s">
        <v>21009</v>
      </c>
      <c r="Q4711" s="244">
        <v>32763</v>
      </c>
      <c r="R4711" s="104"/>
      <c r="S4711" s="104"/>
      <c r="T4711" s="104"/>
    </row>
    <row r="4712" spans="13:20" ht="14.5" x14ac:dyDescent="0.35">
      <c r="M4712" s="261" t="s">
        <v>51208</v>
      </c>
      <c r="N4712" s="262">
        <v>720</v>
      </c>
      <c r="P4712" s="243" t="s">
        <v>21010</v>
      </c>
      <c r="Q4712" s="244">
        <v>13066</v>
      </c>
      <c r="R4712" s="104"/>
      <c r="S4712" s="104"/>
      <c r="T4712" s="104"/>
    </row>
    <row r="4713" spans="13:20" ht="14.5" x14ac:dyDescent="0.35">
      <c r="M4713" s="261" t="s">
        <v>47809</v>
      </c>
      <c r="N4713" s="262">
        <v>17001.36</v>
      </c>
      <c r="P4713" s="243" t="s">
        <v>21011</v>
      </c>
      <c r="Q4713" s="244">
        <v>6237.5</v>
      </c>
      <c r="R4713" s="104"/>
      <c r="S4713" s="104"/>
      <c r="T4713" s="104"/>
    </row>
    <row r="4714" spans="13:20" ht="14.5" x14ac:dyDescent="0.35">
      <c r="M4714" s="261" t="s">
        <v>47810</v>
      </c>
      <c r="N4714" s="262">
        <v>1307.6400000000001</v>
      </c>
      <c r="P4714" s="243" t="s">
        <v>21012</v>
      </c>
      <c r="Q4714" s="244">
        <v>50999.5</v>
      </c>
      <c r="R4714" s="104"/>
      <c r="S4714" s="104"/>
      <c r="T4714" s="104"/>
    </row>
    <row r="4715" spans="13:20" ht="14.5" x14ac:dyDescent="0.35">
      <c r="M4715" s="261" t="s">
        <v>35361</v>
      </c>
      <c r="N4715" s="262">
        <v>2000</v>
      </c>
      <c r="P4715" s="243" t="s">
        <v>21013</v>
      </c>
      <c r="Q4715" s="244">
        <v>1500</v>
      </c>
      <c r="R4715" s="104"/>
      <c r="S4715" s="104"/>
      <c r="T4715" s="104"/>
    </row>
    <row r="4716" spans="13:20" ht="14.5" x14ac:dyDescent="0.35">
      <c r="M4716" s="261" t="s">
        <v>35362</v>
      </c>
      <c r="N4716" s="262">
        <v>153</v>
      </c>
      <c r="P4716" s="243" t="s">
        <v>21014</v>
      </c>
      <c r="Q4716" s="244">
        <v>21350</v>
      </c>
      <c r="R4716" s="104"/>
      <c r="S4716" s="104"/>
      <c r="T4716" s="104"/>
    </row>
    <row r="4717" spans="13:20" ht="14.5" x14ac:dyDescent="0.35">
      <c r="M4717" s="261" t="s">
        <v>45188</v>
      </c>
      <c r="N4717" s="262">
        <v>263</v>
      </c>
      <c r="P4717" s="243" t="s">
        <v>21015</v>
      </c>
      <c r="Q4717" s="244">
        <v>1633.25</v>
      </c>
      <c r="R4717" s="104"/>
      <c r="S4717" s="104"/>
      <c r="T4717" s="104"/>
    </row>
    <row r="4718" spans="13:20" ht="14.5" x14ac:dyDescent="0.35">
      <c r="M4718" s="261" t="s">
        <v>47811</v>
      </c>
      <c r="N4718" s="262">
        <v>77400</v>
      </c>
      <c r="P4718" s="243" t="s">
        <v>21016</v>
      </c>
      <c r="Q4718" s="244">
        <v>9750</v>
      </c>
      <c r="R4718" s="104"/>
      <c r="S4718" s="104"/>
      <c r="T4718" s="104"/>
    </row>
    <row r="4719" spans="13:20" ht="14.5" x14ac:dyDescent="0.35">
      <c r="M4719" s="261" t="s">
        <v>47812</v>
      </c>
      <c r="N4719" s="262">
        <v>5806.34</v>
      </c>
      <c r="P4719" s="243" t="s">
        <v>21017</v>
      </c>
      <c r="Q4719" s="244">
        <v>1150.33</v>
      </c>
      <c r="R4719" s="104"/>
      <c r="S4719" s="104"/>
      <c r="T4719" s="104"/>
    </row>
    <row r="4720" spans="13:20" ht="14.5" x14ac:dyDescent="0.35">
      <c r="M4720" s="261" t="s">
        <v>21045</v>
      </c>
      <c r="N4720" s="262">
        <v>30341.8</v>
      </c>
      <c r="P4720" s="243" t="s">
        <v>21018</v>
      </c>
      <c r="Q4720" s="244">
        <v>2010</v>
      </c>
      <c r="R4720" s="104"/>
      <c r="S4720" s="104"/>
      <c r="T4720" s="104"/>
    </row>
    <row r="4721" spans="13:20" ht="14.5" x14ac:dyDescent="0.35">
      <c r="M4721" s="261" t="s">
        <v>35363</v>
      </c>
      <c r="N4721" s="262">
        <v>3572</v>
      </c>
      <c r="P4721" s="243" t="s">
        <v>21019</v>
      </c>
      <c r="Q4721" s="244">
        <v>6945</v>
      </c>
      <c r="R4721" s="104"/>
      <c r="S4721" s="104"/>
      <c r="T4721" s="104"/>
    </row>
    <row r="4722" spans="13:20" ht="14.5" x14ac:dyDescent="0.35">
      <c r="M4722" s="261" t="s">
        <v>41867</v>
      </c>
      <c r="N4722" s="262">
        <v>12500</v>
      </c>
      <c r="P4722" s="243" t="s">
        <v>21020</v>
      </c>
      <c r="Q4722" s="244">
        <v>1825</v>
      </c>
      <c r="R4722" s="104"/>
      <c r="S4722" s="104"/>
      <c r="T4722" s="104"/>
    </row>
    <row r="4723" spans="13:20" ht="14.5" x14ac:dyDescent="0.35">
      <c r="M4723" s="261" t="s">
        <v>53124</v>
      </c>
      <c r="N4723" s="262">
        <v>6000</v>
      </c>
      <c r="P4723" s="243" t="s">
        <v>21021</v>
      </c>
      <c r="Q4723" s="244">
        <v>500</v>
      </c>
      <c r="R4723" s="104"/>
      <c r="S4723" s="104"/>
      <c r="T4723" s="104"/>
    </row>
    <row r="4724" spans="13:20" ht="14.5" x14ac:dyDescent="0.35">
      <c r="M4724" s="261" t="s">
        <v>36879</v>
      </c>
      <c r="N4724" s="262">
        <v>459</v>
      </c>
      <c r="P4724" s="243" t="s">
        <v>21022</v>
      </c>
      <c r="Q4724" s="244">
        <v>21350</v>
      </c>
      <c r="R4724" s="104"/>
      <c r="S4724" s="104"/>
      <c r="T4724" s="104"/>
    </row>
    <row r="4725" spans="13:20" ht="14.5" x14ac:dyDescent="0.35">
      <c r="M4725" s="261" t="s">
        <v>36880</v>
      </c>
      <c r="N4725" s="262">
        <v>59162.720000000001</v>
      </c>
      <c r="P4725" s="243" t="s">
        <v>21023</v>
      </c>
      <c r="Q4725" s="244">
        <v>2496.13</v>
      </c>
      <c r="R4725" s="104"/>
      <c r="S4725" s="104"/>
      <c r="T4725" s="104"/>
    </row>
    <row r="4726" spans="13:20" ht="14.5" x14ac:dyDescent="0.35">
      <c r="M4726" s="261" t="s">
        <v>52101</v>
      </c>
      <c r="N4726" s="262">
        <v>50000</v>
      </c>
      <c r="P4726" s="243" t="s">
        <v>21024</v>
      </c>
      <c r="Q4726" s="244">
        <v>19895</v>
      </c>
      <c r="R4726" s="104"/>
      <c r="S4726" s="104"/>
      <c r="T4726" s="104"/>
    </row>
    <row r="4727" spans="13:20" ht="14.5" x14ac:dyDescent="0.35">
      <c r="M4727" s="261" t="s">
        <v>35364</v>
      </c>
      <c r="N4727" s="262">
        <v>18400</v>
      </c>
      <c r="P4727" s="243" t="s">
        <v>21025</v>
      </c>
      <c r="Q4727" s="244">
        <v>932.02</v>
      </c>
      <c r="R4727" s="104"/>
      <c r="S4727" s="104"/>
      <c r="T4727" s="104"/>
    </row>
    <row r="4728" spans="13:20" ht="14.5" x14ac:dyDescent="0.35">
      <c r="M4728" s="261" t="s">
        <v>35365</v>
      </c>
      <c r="N4728" s="262">
        <v>5916.44</v>
      </c>
      <c r="P4728" s="243" t="s">
        <v>21026</v>
      </c>
      <c r="Q4728" s="244">
        <v>32763</v>
      </c>
      <c r="R4728" s="104"/>
      <c r="S4728" s="104"/>
      <c r="T4728" s="104"/>
    </row>
    <row r="4729" spans="13:20" ht="14.5" x14ac:dyDescent="0.35">
      <c r="M4729" s="261" t="s">
        <v>50134</v>
      </c>
      <c r="N4729" s="262">
        <v>142.12</v>
      </c>
      <c r="P4729" s="243" t="s">
        <v>21027</v>
      </c>
      <c r="Q4729" s="244">
        <v>13066</v>
      </c>
      <c r="R4729" s="104"/>
      <c r="S4729" s="104"/>
      <c r="T4729" s="104"/>
    </row>
    <row r="4730" spans="13:20" ht="14.5" x14ac:dyDescent="0.35">
      <c r="M4730" s="261" t="s">
        <v>36881</v>
      </c>
      <c r="N4730" s="262">
        <v>8158.6</v>
      </c>
      <c r="P4730" s="243" t="s">
        <v>21028</v>
      </c>
      <c r="Q4730" s="244">
        <v>11156.94</v>
      </c>
      <c r="R4730" s="104"/>
      <c r="S4730" s="104"/>
      <c r="T4730" s="104"/>
    </row>
    <row r="4731" spans="13:20" ht="14.5" x14ac:dyDescent="0.35">
      <c r="M4731" s="261" t="s">
        <v>35366</v>
      </c>
      <c r="N4731" s="262">
        <v>3375</v>
      </c>
      <c r="P4731" s="243" t="s">
        <v>21029</v>
      </c>
      <c r="Q4731" s="244">
        <v>8199.16</v>
      </c>
      <c r="R4731" s="104"/>
      <c r="S4731" s="104"/>
      <c r="T4731" s="104"/>
    </row>
    <row r="4732" spans="13:20" ht="14.5" x14ac:dyDescent="0.35">
      <c r="M4732" s="261" t="s">
        <v>36882</v>
      </c>
      <c r="N4732" s="262">
        <v>4735</v>
      </c>
      <c r="P4732" s="243" t="s">
        <v>21030</v>
      </c>
      <c r="Q4732" s="244">
        <v>11278.84</v>
      </c>
      <c r="R4732" s="104"/>
      <c r="S4732" s="104"/>
      <c r="T4732" s="104"/>
    </row>
    <row r="4733" spans="13:20" ht="14.5" x14ac:dyDescent="0.35">
      <c r="M4733" s="261" t="s">
        <v>35367</v>
      </c>
      <c r="N4733" s="262">
        <v>1175.6199999999999</v>
      </c>
      <c r="P4733" s="243" t="s">
        <v>21031</v>
      </c>
      <c r="Q4733" s="244">
        <v>68349.490000000005</v>
      </c>
      <c r="R4733" s="104"/>
      <c r="S4733" s="104"/>
      <c r="T4733" s="104"/>
    </row>
    <row r="4734" spans="13:20" ht="14.5" x14ac:dyDescent="0.35">
      <c r="M4734" s="261" t="s">
        <v>36883</v>
      </c>
      <c r="N4734" s="262">
        <v>119504.98</v>
      </c>
      <c r="P4734" s="243" t="s">
        <v>21032</v>
      </c>
      <c r="Q4734" s="244">
        <v>13260</v>
      </c>
      <c r="R4734" s="104"/>
      <c r="S4734" s="104"/>
      <c r="T4734" s="104"/>
    </row>
    <row r="4735" spans="13:20" ht="14.5" x14ac:dyDescent="0.35">
      <c r="M4735" s="261" t="s">
        <v>43044</v>
      </c>
      <c r="N4735" s="262">
        <v>21978.16</v>
      </c>
      <c r="P4735" s="243" t="s">
        <v>21033</v>
      </c>
      <c r="Q4735" s="244">
        <v>654.36</v>
      </c>
      <c r="R4735" s="104"/>
      <c r="S4735" s="104"/>
      <c r="T4735" s="104"/>
    </row>
    <row r="4736" spans="13:20" ht="14.5" x14ac:dyDescent="0.35">
      <c r="M4736" s="261" t="s">
        <v>36884</v>
      </c>
      <c r="N4736" s="262">
        <v>10103.67</v>
      </c>
      <c r="P4736" s="243" t="s">
        <v>21034</v>
      </c>
      <c r="Q4736" s="244">
        <v>375</v>
      </c>
      <c r="R4736" s="104"/>
      <c r="S4736" s="104"/>
      <c r="T4736" s="104"/>
    </row>
    <row r="4737" spans="13:20" ht="14.5" x14ac:dyDescent="0.35">
      <c r="M4737" s="261" t="s">
        <v>36885</v>
      </c>
      <c r="N4737" s="262">
        <v>853.42</v>
      </c>
      <c r="P4737" s="243" t="s">
        <v>21035</v>
      </c>
      <c r="Q4737" s="244">
        <v>208.11</v>
      </c>
      <c r="R4737" s="104"/>
      <c r="S4737" s="104"/>
      <c r="T4737" s="104"/>
    </row>
    <row r="4738" spans="13:20" ht="14.5" x14ac:dyDescent="0.35">
      <c r="M4738" s="261" t="s">
        <v>36886</v>
      </c>
      <c r="N4738" s="262">
        <v>15878</v>
      </c>
      <c r="P4738" s="243" t="s">
        <v>21036</v>
      </c>
      <c r="Q4738" s="244">
        <v>20798.53</v>
      </c>
      <c r="R4738" s="104"/>
      <c r="S4738" s="104"/>
      <c r="T4738" s="104"/>
    </row>
    <row r="4739" spans="13:20" ht="14.5" x14ac:dyDescent="0.35">
      <c r="M4739" s="261" t="s">
        <v>52102</v>
      </c>
      <c r="N4739" s="262">
        <v>2440</v>
      </c>
      <c r="P4739" s="243" t="s">
        <v>21037</v>
      </c>
      <c r="Q4739" s="244">
        <v>1600</v>
      </c>
      <c r="R4739" s="104"/>
      <c r="S4739" s="104"/>
      <c r="T4739" s="104"/>
    </row>
    <row r="4740" spans="13:20" ht="14.5" x14ac:dyDescent="0.35">
      <c r="M4740" s="261" t="s">
        <v>41868</v>
      </c>
      <c r="N4740" s="262">
        <v>4482.75</v>
      </c>
      <c r="P4740" s="243" t="s">
        <v>21038</v>
      </c>
      <c r="Q4740" s="244">
        <v>898.7</v>
      </c>
      <c r="R4740" s="104"/>
      <c r="S4740" s="104"/>
      <c r="T4740" s="104"/>
    </row>
    <row r="4741" spans="13:20" ht="14.5" x14ac:dyDescent="0.35">
      <c r="M4741" s="261" t="s">
        <v>53125</v>
      </c>
      <c r="N4741" s="262">
        <v>739.57</v>
      </c>
      <c r="P4741" s="243" t="s">
        <v>21039</v>
      </c>
      <c r="Q4741" s="244">
        <v>17768</v>
      </c>
      <c r="R4741" s="104"/>
      <c r="S4741" s="104"/>
      <c r="T4741" s="104"/>
    </row>
    <row r="4742" spans="13:20" ht="14.5" x14ac:dyDescent="0.35">
      <c r="M4742" s="261" t="s">
        <v>56286</v>
      </c>
      <c r="N4742" s="262">
        <v>778.12</v>
      </c>
      <c r="P4742" s="243" t="s">
        <v>21040</v>
      </c>
      <c r="Q4742" s="244">
        <v>105.63</v>
      </c>
      <c r="R4742" s="104"/>
      <c r="S4742" s="104"/>
      <c r="T4742" s="104"/>
    </row>
    <row r="4743" spans="13:20" ht="14.5" x14ac:dyDescent="0.35">
      <c r="M4743" s="261" t="s">
        <v>47813</v>
      </c>
      <c r="N4743" s="262">
        <v>25000</v>
      </c>
      <c r="P4743" s="243" t="s">
        <v>21041</v>
      </c>
      <c r="Q4743" s="244">
        <v>5194.37</v>
      </c>
      <c r="R4743" s="104"/>
      <c r="S4743" s="104"/>
      <c r="T4743" s="104"/>
    </row>
    <row r="4744" spans="13:20" ht="14.5" x14ac:dyDescent="0.35">
      <c r="M4744" s="261" t="s">
        <v>47814</v>
      </c>
      <c r="N4744" s="262">
        <v>1723</v>
      </c>
      <c r="P4744" s="243" t="s">
        <v>21042</v>
      </c>
      <c r="Q4744" s="244">
        <v>10471.790000000001</v>
      </c>
      <c r="R4744" s="104"/>
      <c r="S4744" s="104"/>
      <c r="T4744" s="104"/>
    </row>
    <row r="4745" spans="13:20" ht="14.5" x14ac:dyDescent="0.35">
      <c r="M4745" s="261" t="s">
        <v>47815</v>
      </c>
      <c r="N4745" s="262">
        <v>75250</v>
      </c>
      <c r="P4745" s="243" t="s">
        <v>21043</v>
      </c>
      <c r="Q4745" s="244">
        <v>2000</v>
      </c>
      <c r="R4745" s="104"/>
      <c r="S4745" s="104"/>
      <c r="T4745" s="104"/>
    </row>
    <row r="4746" spans="13:20" ht="14.5" x14ac:dyDescent="0.35">
      <c r="M4746" s="261" t="s">
        <v>47816</v>
      </c>
      <c r="N4746" s="262">
        <v>5756.63</v>
      </c>
      <c r="P4746" s="243" t="s">
        <v>21044</v>
      </c>
      <c r="Q4746" s="244">
        <v>4566.12</v>
      </c>
      <c r="R4746" s="104"/>
      <c r="S4746" s="104"/>
      <c r="T4746" s="104"/>
    </row>
    <row r="4747" spans="13:20" ht="14.5" x14ac:dyDescent="0.35">
      <c r="M4747" s="261" t="s">
        <v>53126</v>
      </c>
      <c r="N4747" s="262">
        <v>31000</v>
      </c>
      <c r="P4747" s="243" t="s">
        <v>21045</v>
      </c>
      <c r="Q4747" s="244">
        <v>2937.6</v>
      </c>
      <c r="R4747" s="104"/>
      <c r="S4747" s="104"/>
      <c r="T4747" s="104"/>
    </row>
    <row r="4748" spans="13:20" ht="14.5" x14ac:dyDescent="0.35">
      <c r="M4748" s="261" t="s">
        <v>21067</v>
      </c>
      <c r="N4748" s="262">
        <v>4530.04</v>
      </c>
      <c r="P4748" s="243" t="s">
        <v>21046</v>
      </c>
      <c r="Q4748" s="244">
        <v>36450</v>
      </c>
      <c r="R4748" s="104"/>
      <c r="S4748" s="104"/>
      <c r="T4748" s="104"/>
    </row>
    <row r="4749" spans="13:20" ht="14.5" x14ac:dyDescent="0.35">
      <c r="M4749" s="261" t="s">
        <v>53127</v>
      </c>
      <c r="N4749" s="262">
        <v>3223.69</v>
      </c>
      <c r="P4749" s="243" t="s">
        <v>21047</v>
      </c>
      <c r="Q4749" s="244">
        <v>13260</v>
      </c>
      <c r="R4749" s="104"/>
      <c r="S4749" s="104"/>
      <c r="T4749" s="104"/>
    </row>
    <row r="4750" spans="13:20" ht="14.5" x14ac:dyDescent="0.35">
      <c r="M4750" s="261" t="s">
        <v>53128</v>
      </c>
      <c r="N4750" s="262">
        <v>6699.4</v>
      </c>
      <c r="P4750" s="243" t="s">
        <v>21048</v>
      </c>
      <c r="Q4750" s="244">
        <v>654.36</v>
      </c>
      <c r="R4750" s="104"/>
      <c r="S4750" s="104"/>
      <c r="T4750" s="104"/>
    </row>
    <row r="4751" spans="13:20" ht="14.5" x14ac:dyDescent="0.35">
      <c r="M4751" s="261" t="s">
        <v>21068</v>
      </c>
      <c r="N4751" s="262">
        <v>5959.82</v>
      </c>
      <c r="P4751" s="243" t="s">
        <v>21049</v>
      </c>
      <c r="Q4751" s="244">
        <v>375</v>
      </c>
      <c r="R4751" s="104"/>
      <c r="S4751" s="104"/>
      <c r="T4751" s="104"/>
    </row>
    <row r="4752" spans="13:20" ht="14.5" x14ac:dyDescent="0.35">
      <c r="M4752" s="261" t="s">
        <v>45189</v>
      </c>
      <c r="N4752" s="262">
        <v>2.74</v>
      </c>
      <c r="P4752" s="243" t="s">
        <v>21050</v>
      </c>
      <c r="Q4752" s="244">
        <v>208.11</v>
      </c>
      <c r="R4752" s="104"/>
      <c r="S4752" s="104"/>
      <c r="T4752" s="104"/>
    </row>
    <row r="4753" spans="13:20" ht="14.5" x14ac:dyDescent="0.35">
      <c r="M4753" s="261" t="s">
        <v>21070</v>
      </c>
      <c r="N4753" s="262">
        <v>295.63</v>
      </c>
      <c r="P4753" s="243" t="s">
        <v>21051</v>
      </c>
      <c r="Q4753" s="244">
        <v>1600</v>
      </c>
      <c r="R4753" s="104"/>
      <c r="S4753" s="104"/>
      <c r="T4753" s="104"/>
    </row>
    <row r="4754" spans="13:20" ht="14.5" x14ac:dyDescent="0.35">
      <c r="M4754" s="261" t="s">
        <v>53129</v>
      </c>
      <c r="N4754" s="262">
        <v>173312.58</v>
      </c>
      <c r="P4754" s="243" t="s">
        <v>21052</v>
      </c>
      <c r="Q4754" s="244">
        <v>8402.42</v>
      </c>
      <c r="R4754" s="104"/>
      <c r="S4754" s="104"/>
      <c r="T4754" s="104"/>
    </row>
    <row r="4755" spans="13:20" ht="14.5" x14ac:dyDescent="0.35">
      <c r="M4755" s="261" t="s">
        <v>45190</v>
      </c>
      <c r="N4755" s="262">
        <v>8280.18</v>
      </c>
      <c r="P4755" s="243" t="s">
        <v>21053</v>
      </c>
      <c r="Q4755" s="244">
        <v>28345.42</v>
      </c>
      <c r="R4755" s="104"/>
      <c r="S4755" s="104"/>
      <c r="T4755" s="104"/>
    </row>
    <row r="4756" spans="13:20" ht="14.5" x14ac:dyDescent="0.35">
      <c r="M4756" s="261" t="s">
        <v>53130</v>
      </c>
      <c r="N4756" s="262">
        <v>1986.39</v>
      </c>
      <c r="P4756" s="243" t="s">
        <v>21054</v>
      </c>
      <c r="Q4756" s="244">
        <v>25992.9</v>
      </c>
      <c r="R4756" s="104"/>
      <c r="S4756" s="104"/>
      <c r="T4756" s="104"/>
    </row>
    <row r="4757" spans="13:20" ht="14.5" x14ac:dyDescent="0.35">
      <c r="M4757" s="261" t="s">
        <v>45191</v>
      </c>
      <c r="N4757" s="262">
        <v>395.83</v>
      </c>
      <c r="P4757" s="243" t="s">
        <v>21055</v>
      </c>
      <c r="Q4757" s="244">
        <v>36450</v>
      </c>
      <c r="R4757" s="104"/>
      <c r="S4757" s="104"/>
      <c r="T4757" s="104"/>
    </row>
    <row r="4758" spans="13:20" ht="14.5" x14ac:dyDescent="0.35">
      <c r="M4758" s="261" t="s">
        <v>45192</v>
      </c>
      <c r="N4758" s="262">
        <v>19393.310000000001</v>
      </c>
      <c r="P4758" s="243" t="s">
        <v>21056</v>
      </c>
      <c r="Q4758" s="244">
        <v>2000</v>
      </c>
      <c r="R4758" s="104"/>
      <c r="S4758" s="104"/>
      <c r="T4758" s="104"/>
    </row>
    <row r="4759" spans="13:20" ht="14.5" x14ac:dyDescent="0.35">
      <c r="M4759" s="261" t="s">
        <v>56287</v>
      </c>
      <c r="N4759" s="262">
        <v>1743.48</v>
      </c>
      <c r="P4759" s="243" t="s">
        <v>21057</v>
      </c>
      <c r="Q4759" s="244">
        <v>23766.5</v>
      </c>
      <c r="R4759" s="104"/>
      <c r="S4759" s="104"/>
      <c r="T4759" s="104"/>
    </row>
    <row r="4760" spans="13:20" ht="14.5" x14ac:dyDescent="0.35">
      <c r="M4760" s="261" t="s">
        <v>45193</v>
      </c>
      <c r="N4760" s="262">
        <v>2718.7</v>
      </c>
      <c r="P4760" s="243" t="s">
        <v>21058</v>
      </c>
      <c r="Q4760" s="244">
        <v>4355</v>
      </c>
      <c r="R4760" s="104"/>
      <c r="S4760" s="104"/>
      <c r="T4760" s="104"/>
    </row>
    <row r="4761" spans="13:20" ht="14.5" x14ac:dyDescent="0.35">
      <c r="M4761" s="261" t="s">
        <v>45194</v>
      </c>
      <c r="N4761" s="262">
        <v>16951.16</v>
      </c>
      <c r="P4761" s="243" t="s">
        <v>21059</v>
      </c>
      <c r="Q4761" s="244">
        <v>2103.13</v>
      </c>
      <c r="R4761" s="104"/>
      <c r="S4761" s="104"/>
      <c r="T4761" s="104"/>
    </row>
    <row r="4762" spans="13:20" ht="14.5" x14ac:dyDescent="0.35">
      <c r="M4762" s="261" t="s">
        <v>53131</v>
      </c>
      <c r="N4762" s="262">
        <v>111968.19</v>
      </c>
      <c r="P4762" s="243" t="s">
        <v>21060</v>
      </c>
      <c r="Q4762" s="244">
        <v>515.19000000000005</v>
      </c>
      <c r="R4762" s="104"/>
      <c r="S4762" s="104"/>
      <c r="T4762" s="104"/>
    </row>
    <row r="4763" spans="13:20" ht="14.5" x14ac:dyDescent="0.35">
      <c r="M4763" s="261" t="s">
        <v>45195</v>
      </c>
      <c r="N4763" s="262">
        <v>32225.01</v>
      </c>
      <c r="P4763" s="243" t="s">
        <v>21061</v>
      </c>
      <c r="Q4763" s="244">
        <v>57.9</v>
      </c>
      <c r="R4763" s="104"/>
      <c r="S4763" s="104"/>
      <c r="T4763" s="104"/>
    </row>
    <row r="4764" spans="13:20" ht="14.5" x14ac:dyDescent="0.35">
      <c r="M4764" s="261" t="s">
        <v>45196</v>
      </c>
      <c r="N4764" s="262">
        <v>13920.35</v>
      </c>
      <c r="P4764" s="243" t="s">
        <v>21062</v>
      </c>
      <c r="Q4764" s="244">
        <v>88888.99</v>
      </c>
      <c r="R4764" s="104"/>
      <c r="S4764" s="104"/>
      <c r="T4764" s="104"/>
    </row>
    <row r="4765" spans="13:20" ht="14.5" x14ac:dyDescent="0.35">
      <c r="M4765" s="261" t="s">
        <v>53132</v>
      </c>
      <c r="N4765" s="262">
        <v>21440</v>
      </c>
      <c r="P4765" s="243" t="s">
        <v>21063</v>
      </c>
      <c r="Q4765" s="244">
        <v>1608.09</v>
      </c>
      <c r="R4765" s="104"/>
      <c r="S4765" s="104"/>
      <c r="T4765" s="104"/>
    </row>
    <row r="4766" spans="13:20" ht="14.5" x14ac:dyDescent="0.35">
      <c r="M4766" s="261" t="s">
        <v>53133</v>
      </c>
      <c r="N4766" s="262">
        <v>68767.240000000005</v>
      </c>
      <c r="P4766" s="243" t="s">
        <v>21064</v>
      </c>
      <c r="Q4766" s="244">
        <v>16064.59</v>
      </c>
      <c r="R4766" s="104"/>
      <c r="S4766" s="104"/>
      <c r="T4766" s="104"/>
    </row>
    <row r="4767" spans="13:20" ht="14.5" x14ac:dyDescent="0.35">
      <c r="M4767" s="261" t="s">
        <v>53134</v>
      </c>
      <c r="N4767" s="262">
        <v>7500</v>
      </c>
      <c r="P4767" s="243" t="s">
        <v>21065</v>
      </c>
      <c r="Q4767" s="244">
        <v>2000</v>
      </c>
      <c r="R4767" s="104"/>
      <c r="S4767" s="104"/>
      <c r="T4767" s="104"/>
    </row>
    <row r="4768" spans="13:20" ht="14.5" x14ac:dyDescent="0.35">
      <c r="M4768" s="261" t="s">
        <v>45197</v>
      </c>
      <c r="N4768" s="262">
        <v>8433.1200000000008</v>
      </c>
      <c r="P4768" s="243" t="s">
        <v>21066</v>
      </c>
      <c r="Q4768" s="244">
        <v>12207.08</v>
      </c>
      <c r="R4768" s="104"/>
      <c r="S4768" s="104"/>
      <c r="T4768" s="104"/>
    </row>
    <row r="4769" spans="13:20" ht="14.5" x14ac:dyDescent="0.35">
      <c r="M4769" s="261" t="s">
        <v>53135</v>
      </c>
      <c r="N4769" s="262">
        <v>1908.11</v>
      </c>
      <c r="P4769" s="243" t="s">
        <v>21067</v>
      </c>
      <c r="Q4769" s="244">
        <v>18097.45</v>
      </c>
      <c r="R4769" s="104"/>
      <c r="S4769" s="104"/>
      <c r="T4769" s="104"/>
    </row>
    <row r="4770" spans="13:20" ht="14.5" x14ac:dyDescent="0.35">
      <c r="M4770" s="261" t="s">
        <v>45198</v>
      </c>
      <c r="N4770" s="262">
        <v>54.6</v>
      </c>
      <c r="P4770" s="243" t="s">
        <v>21068</v>
      </c>
      <c r="Q4770" s="244">
        <v>52865.03</v>
      </c>
      <c r="R4770" s="104"/>
      <c r="S4770" s="104"/>
      <c r="T4770" s="104"/>
    </row>
    <row r="4771" spans="13:20" ht="14.5" x14ac:dyDescent="0.35">
      <c r="M4771" s="261" t="s">
        <v>45199</v>
      </c>
      <c r="N4771" s="262">
        <v>373.3</v>
      </c>
      <c r="P4771" s="243" t="s">
        <v>21069</v>
      </c>
      <c r="Q4771" s="244">
        <v>5190</v>
      </c>
      <c r="R4771" s="104"/>
      <c r="S4771" s="104"/>
      <c r="T4771" s="104"/>
    </row>
    <row r="4772" spans="13:20" ht="14.5" x14ac:dyDescent="0.35">
      <c r="M4772" s="261" t="s">
        <v>53136</v>
      </c>
      <c r="N4772" s="262">
        <v>7.26</v>
      </c>
      <c r="P4772" s="243" t="s">
        <v>21070</v>
      </c>
      <c r="Q4772" s="244">
        <v>591.26</v>
      </c>
      <c r="R4772" s="104"/>
      <c r="S4772" s="104"/>
      <c r="T4772" s="104"/>
    </row>
    <row r="4773" spans="13:20" ht="14.5" x14ac:dyDescent="0.35">
      <c r="M4773" s="261" t="s">
        <v>45200</v>
      </c>
      <c r="N4773" s="262">
        <v>1166.77</v>
      </c>
      <c r="P4773" s="243" t="s">
        <v>21071</v>
      </c>
      <c r="Q4773" s="244">
        <v>23766.5</v>
      </c>
      <c r="R4773" s="104"/>
      <c r="S4773" s="104"/>
      <c r="T4773" s="104"/>
    </row>
    <row r="4774" spans="13:20" ht="14.5" x14ac:dyDescent="0.35">
      <c r="M4774" s="261" t="s">
        <v>45201</v>
      </c>
      <c r="N4774" s="262">
        <v>618.34</v>
      </c>
      <c r="P4774" s="243" t="s">
        <v>21072</v>
      </c>
      <c r="Q4774" s="244">
        <v>4355</v>
      </c>
      <c r="R4774" s="104"/>
      <c r="S4774" s="104"/>
      <c r="T4774" s="104"/>
    </row>
    <row r="4775" spans="13:20" ht="14.5" x14ac:dyDescent="0.35">
      <c r="M4775" s="261" t="s">
        <v>56288</v>
      </c>
      <c r="N4775" s="262">
        <v>2281.84</v>
      </c>
      <c r="P4775" s="243" t="s">
        <v>21073</v>
      </c>
      <c r="Q4775" s="244">
        <v>2103.13</v>
      </c>
      <c r="R4775" s="104"/>
      <c r="S4775" s="104"/>
      <c r="T4775" s="104"/>
    </row>
    <row r="4776" spans="13:20" ht="14.5" x14ac:dyDescent="0.35">
      <c r="M4776" s="261" t="s">
        <v>47817</v>
      </c>
      <c r="N4776" s="262">
        <v>9000</v>
      </c>
      <c r="P4776" s="243" t="s">
        <v>21074</v>
      </c>
      <c r="Q4776" s="244">
        <v>515.19000000000005</v>
      </c>
      <c r="R4776" s="104"/>
      <c r="S4776" s="104"/>
      <c r="T4776" s="104"/>
    </row>
    <row r="4777" spans="13:20" ht="14.5" x14ac:dyDescent="0.35">
      <c r="M4777" s="261" t="s">
        <v>47818</v>
      </c>
      <c r="N4777" s="262">
        <v>688.5</v>
      </c>
      <c r="P4777" s="243" t="s">
        <v>21075</v>
      </c>
      <c r="Q4777" s="244">
        <v>57.9</v>
      </c>
      <c r="R4777" s="104"/>
      <c r="S4777" s="104"/>
      <c r="T4777" s="104"/>
    </row>
    <row r="4778" spans="13:20" ht="14.5" x14ac:dyDescent="0.35">
      <c r="M4778" s="261" t="s">
        <v>45202</v>
      </c>
      <c r="N4778" s="262">
        <v>120029.85</v>
      </c>
      <c r="P4778" s="243" t="s">
        <v>21076</v>
      </c>
      <c r="Q4778" s="244">
        <v>51559.12</v>
      </c>
      <c r="R4778" s="104"/>
      <c r="S4778" s="104"/>
      <c r="T4778" s="104"/>
    </row>
    <row r="4779" spans="13:20" ht="14.5" x14ac:dyDescent="0.35">
      <c r="M4779" s="261" t="s">
        <v>45203</v>
      </c>
      <c r="N4779" s="262">
        <v>9120.4</v>
      </c>
      <c r="P4779" s="243" t="s">
        <v>21077</v>
      </c>
      <c r="Q4779" s="244">
        <v>2000</v>
      </c>
      <c r="R4779" s="104"/>
      <c r="S4779" s="104"/>
      <c r="T4779" s="104"/>
    </row>
    <row r="4780" spans="13:20" ht="14.5" x14ac:dyDescent="0.35">
      <c r="M4780" s="261" t="s">
        <v>56289</v>
      </c>
      <c r="N4780" s="262">
        <v>10631.24</v>
      </c>
      <c r="P4780" s="243" t="s">
        <v>21078</v>
      </c>
      <c r="Q4780" s="244">
        <v>143953.37</v>
      </c>
      <c r="R4780" s="104"/>
      <c r="S4780" s="104"/>
      <c r="T4780" s="104"/>
    </row>
    <row r="4781" spans="13:20" ht="14.5" x14ac:dyDescent="0.35">
      <c r="M4781" s="261" t="s">
        <v>56290</v>
      </c>
      <c r="N4781" s="262">
        <v>813.28</v>
      </c>
      <c r="P4781" s="243" t="s">
        <v>21079</v>
      </c>
      <c r="Q4781" s="244">
        <v>14995</v>
      </c>
      <c r="R4781" s="104"/>
      <c r="S4781" s="104"/>
      <c r="T4781" s="104"/>
    </row>
    <row r="4782" spans="13:20" ht="14.5" x14ac:dyDescent="0.35">
      <c r="M4782" s="261" t="s">
        <v>45204</v>
      </c>
      <c r="N4782" s="262">
        <v>48592.36</v>
      </c>
      <c r="P4782" s="243" t="s">
        <v>21080</v>
      </c>
      <c r="Q4782" s="244">
        <v>3219.13</v>
      </c>
      <c r="R4782" s="104"/>
      <c r="S4782" s="104"/>
      <c r="T4782" s="104"/>
    </row>
    <row r="4783" spans="13:20" ht="14.5" x14ac:dyDescent="0.35">
      <c r="M4783" s="261" t="s">
        <v>21098</v>
      </c>
      <c r="N4783" s="262">
        <v>9250</v>
      </c>
      <c r="P4783" s="243" t="s">
        <v>21081</v>
      </c>
      <c r="Q4783" s="244">
        <v>2959.34</v>
      </c>
      <c r="R4783" s="104"/>
      <c r="S4783" s="104"/>
      <c r="T4783" s="104"/>
    </row>
    <row r="4784" spans="13:20" ht="14.5" x14ac:dyDescent="0.35">
      <c r="M4784" s="261" t="s">
        <v>21099</v>
      </c>
      <c r="N4784" s="262">
        <v>300</v>
      </c>
      <c r="P4784" s="243" t="s">
        <v>21082</v>
      </c>
      <c r="Q4784" s="244">
        <v>1851.26</v>
      </c>
      <c r="R4784" s="104"/>
      <c r="S4784" s="104"/>
      <c r="T4784" s="104"/>
    </row>
    <row r="4785" spans="13:20" ht="14.5" x14ac:dyDescent="0.35">
      <c r="M4785" s="261" t="s">
        <v>45205</v>
      </c>
      <c r="N4785" s="262">
        <v>17760.72</v>
      </c>
      <c r="P4785" s="243" t="s">
        <v>21083</v>
      </c>
      <c r="Q4785" s="244">
        <v>3915.27</v>
      </c>
      <c r="R4785" s="104"/>
      <c r="S4785" s="104"/>
      <c r="T4785" s="104"/>
    </row>
    <row r="4786" spans="13:20" ht="14.5" x14ac:dyDescent="0.35">
      <c r="M4786" s="261" t="s">
        <v>21100</v>
      </c>
      <c r="N4786" s="262">
        <v>730.6</v>
      </c>
      <c r="P4786" s="243" t="s">
        <v>21084</v>
      </c>
      <c r="Q4786" s="244">
        <v>800</v>
      </c>
      <c r="R4786" s="104"/>
      <c r="S4786" s="104"/>
      <c r="T4786" s="104"/>
    </row>
    <row r="4787" spans="13:20" ht="14.5" x14ac:dyDescent="0.35">
      <c r="M4787" s="261" t="s">
        <v>21101</v>
      </c>
      <c r="N4787" s="262">
        <v>337.73</v>
      </c>
      <c r="P4787" s="243" t="s">
        <v>21085</v>
      </c>
      <c r="Q4787" s="244">
        <v>611.74</v>
      </c>
      <c r="R4787" s="104"/>
      <c r="S4787" s="104"/>
      <c r="T4787" s="104"/>
    </row>
    <row r="4788" spans="13:20" ht="14.5" x14ac:dyDescent="0.35">
      <c r="M4788" s="261" t="s">
        <v>38172</v>
      </c>
      <c r="N4788" s="262">
        <v>14546.5</v>
      </c>
      <c r="P4788" s="243" t="s">
        <v>21086</v>
      </c>
      <c r="Q4788" s="244">
        <v>1186</v>
      </c>
      <c r="R4788" s="104"/>
      <c r="S4788" s="104"/>
      <c r="T4788" s="104"/>
    </row>
    <row r="4789" spans="13:20" ht="14.5" x14ac:dyDescent="0.35">
      <c r="M4789" s="261" t="s">
        <v>56291</v>
      </c>
      <c r="N4789" s="262">
        <v>4268.46</v>
      </c>
      <c r="P4789" s="243" t="s">
        <v>21087</v>
      </c>
      <c r="Q4789" s="244">
        <v>11852</v>
      </c>
      <c r="R4789" s="104"/>
      <c r="S4789" s="104"/>
      <c r="T4789" s="104"/>
    </row>
    <row r="4790" spans="13:20" ht="14.5" x14ac:dyDescent="0.35">
      <c r="M4790" s="261" t="s">
        <v>56292</v>
      </c>
      <c r="N4790" s="262">
        <v>326.52</v>
      </c>
      <c r="P4790" s="243" t="s">
        <v>21088</v>
      </c>
      <c r="Q4790" s="244">
        <v>11663.19</v>
      </c>
      <c r="R4790" s="104"/>
      <c r="S4790" s="104"/>
      <c r="T4790" s="104"/>
    </row>
    <row r="4791" spans="13:20" ht="14.5" x14ac:dyDescent="0.35">
      <c r="M4791" s="261" t="s">
        <v>56293</v>
      </c>
      <c r="N4791" s="262">
        <v>5600</v>
      </c>
      <c r="P4791" s="243" t="s">
        <v>21089</v>
      </c>
      <c r="Q4791" s="244">
        <v>2984.25</v>
      </c>
      <c r="R4791" s="104"/>
      <c r="S4791" s="104"/>
      <c r="T4791" s="104"/>
    </row>
    <row r="4792" spans="13:20" ht="14.5" x14ac:dyDescent="0.35">
      <c r="M4792" s="261" t="s">
        <v>56294</v>
      </c>
      <c r="N4792" s="262">
        <v>1050</v>
      </c>
      <c r="P4792" s="243" t="s">
        <v>21090</v>
      </c>
      <c r="Q4792" s="244">
        <v>47.96</v>
      </c>
      <c r="R4792" s="104"/>
      <c r="S4792" s="104"/>
      <c r="T4792" s="104"/>
    </row>
    <row r="4793" spans="13:20" ht="14.5" x14ac:dyDescent="0.35">
      <c r="M4793" s="261" t="s">
        <v>56295</v>
      </c>
      <c r="N4793" s="262">
        <v>508.72</v>
      </c>
      <c r="P4793" s="243" t="s">
        <v>21091</v>
      </c>
      <c r="Q4793" s="244">
        <v>323.60000000000002</v>
      </c>
      <c r="R4793" s="104"/>
      <c r="S4793" s="104"/>
      <c r="T4793" s="104"/>
    </row>
    <row r="4794" spans="13:20" ht="14.5" x14ac:dyDescent="0.35">
      <c r="M4794" s="261" t="s">
        <v>56296</v>
      </c>
      <c r="N4794" s="262">
        <v>1602.65</v>
      </c>
      <c r="P4794" s="243" t="s">
        <v>21092</v>
      </c>
      <c r="Q4794" s="244">
        <v>1977</v>
      </c>
      <c r="R4794" s="104"/>
      <c r="S4794" s="104"/>
      <c r="T4794" s="104"/>
    </row>
    <row r="4795" spans="13:20" ht="14.5" x14ac:dyDescent="0.35">
      <c r="M4795" s="261" t="s">
        <v>53137</v>
      </c>
      <c r="N4795" s="262">
        <v>84523.98</v>
      </c>
      <c r="P4795" s="243" t="s">
        <v>21093</v>
      </c>
      <c r="Q4795" s="244">
        <v>5940</v>
      </c>
      <c r="R4795" s="104"/>
      <c r="S4795" s="104"/>
      <c r="T4795" s="104"/>
    </row>
    <row r="4796" spans="13:20" ht="14.5" x14ac:dyDescent="0.35">
      <c r="M4796" s="261" t="s">
        <v>53138</v>
      </c>
      <c r="N4796" s="262">
        <v>26806.75</v>
      </c>
      <c r="P4796" s="243" t="s">
        <v>21094</v>
      </c>
      <c r="Q4796" s="244">
        <v>12543</v>
      </c>
      <c r="R4796" s="104"/>
      <c r="S4796" s="104"/>
      <c r="T4796" s="104"/>
    </row>
    <row r="4797" spans="13:20" ht="14.5" x14ac:dyDescent="0.35">
      <c r="M4797" s="261" t="s">
        <v>56297</v>
      </c>
      <c r="N4797" s="262">
        <v>5572.29</v>
      </c>
      <c r="P4797" s="243" t="s">
        <v>21095</v>
      </c>
      <c r="Q4797" s="244">
        <v>44377</v>
      </c>
      <c r="R4797" s="104"/>
      <c r="S4797" s="104"/>
      <c r="T4797" s="104"/>
    </row>
    <row r="4798" spans="13:20" ht="14.5" x14ac:dyDescent="0.35">
      <c r="M4798" s="261" t="s">
        <v>53139</v>
      </c>
      <c r="N4798" s="262">
        <v>24504.26</v>
      </c>
      <c r="P4798" s="243" t="s">
        <v>21096</v>
      </c>
      <c r="Q4798" s="244">
        <v>4377</v>
      </c>
      <c r="R4798" s="104"/>
      <c r="S4798" s="104"/>
      <c r="T4798" s="104"/>
    </row>
    <row r="4799" spans="13:20" ht="14.5" x14ac:dyDescent="0.35">
      <c r="M4799" s="261" t="s">
        <v>56298</v>
      </c>
      <c r="N4799" s="262">
        <v>13392.31</v>
      </c>
      <c r="P4799" s="243" t="s">
        <v>21097</v>
      </c>
      <c r="Q4799" s="244">
        <v>5363</v>
      </c>
      <c r="R4799" s="104"/>
      <c r="S4799" s="104"/>
      <c r="T4799" s="104"/>
    </row>
    <row r="4800" spans="13:20" ht="14.5" x14ac:dyDescent="0.35">
      <c r="M4800" s="261" t="s">
        <v>56299</v>
      </c>
      <c r="N4800" s="262">
        <v>8493.65</v>
      </c>
      <c r="P4800" s="243" t="s">
        <v>21098</v>
      </c>
      <c r="Q4800" s="244">
        <v>15210</v>
      </c>
      <c r="R4800" s="104"/>
      <c r="S4800" s="104"/>
      <c r="T4800" s="104"/>
    </row>
    <row r="4801" spans="13:20" ht="14.5" x14ac:dyDescent="0.35">
      <c r="M4801" s="261" t="s">
        <v>56300</v>
      </c>
      <c r="N4801" s="262">
        <v>25446</v>
      </c>
      <c r="P4801" s="243" t="s">
        <v>21099</v>
      </c>
      <c r="Q4801" s="244">
        <v>3000</v>
      </c>
      <c r="R4801" s="104"/>
      <c r="S4801" s="104"/>
      <c r="T4801" s="104"/>
    </row>
    <row r="4802" spans="13:20" ht="14.5" x14ac:dyDescent="0.35">
      <c r="M4802" s="261" t="s">
        <v>47819</v>
      </c>
      <c r="N4802" s="262">
        <v>56603.81</v>
      </c>
      <c r="P4802" s="243" t="s">
        <v>21100</v>
      </c>
      <c r="Q4802" s="244">
        <v>1393.12</v>
      </c>
      <c r="R4802" s="104"/>
      <c r="S4802" s="104"/>
      <c r="T4802" s="104"/>
    </row>
    <row r="4803" spans="13:20" ht="14.5" x14ac:dyDescent="0.35">
      <c r="M4803" s="261" t="s">
        <v>47820</v>
      </c>
      <c r="N4803" s="262">
        <v>4330.1899999999996</v>
      </c>
      <c r="P4803" s="243" t="s">
        <v>21101</v>
      </c>
      <c r="Q4803" s="244">
        <v>3447.12</v>
      </c>
      <c r="R4803" s="104"/>
      <c r="S4803" s="104"/>
      <c r="T4803" s="104"/>
    </row>
    <row r="4804" spans="13:20" ht="14.5" x14ac:dyDescent="0.35">
      <c r="M4804" s="261" t="s">
        <v>47821</v>
      </c>
      <c r="N4804" s="262">
        <v>197743.75</v>
      </c>
      <c r="P4804" s="243" t="s">
        <v>21102</v>
      </c>
      <c r="Q4804" s="244">
        <v>35568</v>
      </c>
      <c r="R4804" s="104"/>
      <c r="S4804" s="104"/>
      <c r="T4804" s="104"/>
    </row>
    <row r="4805" spans="13:20" ht="14.5" x14ac:dyDescent="0.35">
      <c r="M4805" s="261" t="s">
        <v>47822</v>
      </c>
      <c r="N4805" s="262">
        <v>14897.92</v>
      </c>
      <c r="P4805" s="243" t="s">
        <v>21103</v>
      </c>
      <c r="Q4805" s="244">
        <v>3000</v>
      </c>
      <c r="R4805" s="104"/>
      <c r="S4805" s="104"/>
      <c r="T4805" s="104"/>
    </row>
    <row r="4806" spans="13:20" ht="14.5" x14ac:dyDescent="0.35">
      <c r="M4806" s="261" t="s">
        <v>21141</v>
      </c>
      <c r="N4806" s="262">
        <v>240</v>
      </c>
      <c r="P4806" s="243" t="s">
        <v>21104</v>
      </c>
      <c r="Q4806" s="244">
        <v>3219.13</v>
      </c>
      <c r="R4806" s="104"/>
      <c r="S4806" s="104"/>
      <c r="T4806" s="104"/>
    </row>
    <row r="4807" spans="13:20" ht="14.5" x14ac:dyDescent="0.35">
      <c r="M4807" s="261" t="s">
        <v>45206</v>
      </c>
      <c r="N4807" s="262">
        <v>2169</v>
      </c>
      <c r="P4807" s="243" t="s">
        <v>21105</v>
      </c>
      <c r="Q4807" s="244">
        <v>11663.19</v>
      </c>
      <c r="R4807" s="104"/>
      <c r="S4807" s="104"/>
      <c r="T4807" s="104"/>
    </row>
    <row r="4808" spans="13:20" ht="14.5" x14ac:dyDescent="0.35">
      <c r="M4808" s="261" t="s">
        <v>35370</v>
      </c>
      <c r="N4808" s="262">
        <v>524.70000000000005</v>
      </c>
      <c r="P4808" s="243" t="s">
        <v>21106</v>
      </c>
      <c r="Q4808" s="244">
        <v>2984.25</v>
      </c>
      <c r="R4808" s="104"/>
      <c r="S4808" s="104"/>
      <c r="T4808" s="104"/>
    </row>
    <row r="4809" spans="13:20" ht="14.5" x14ac:dyDescent="0.35">
      <c r="M4809" s="261" t="s">
        <v>35371</v>
      </c>
      <c r="N4809" s="262">
        <v>5880</v>
      </c>
      <c r="P4809" s="243" t="s">
        <v>21107</v>
      </c>
      <c r="Q4809" s="244">
        <v>2959.34</v>
      </c>
      <c r="R4809" s="104"/>
      <c r="S4809" s="104"/>
      <c r="T4809" s="104"/>
    </row>
    <row r="4810" spans="13:20" ht="14.5" x14ac:dyDescent="0.35">
      <c r="M4810" s="261" t="s">
        <v>35372</v>
      </c>
      <c r="N4810" s="262">
        <v>378.9</v>
      </c>
      <c r="P4810" s="243" t="s">
        <v>21108</v>
      </c>
      <c r="Q4810" s="244">
        <v>3244.38</v>
      </c>
      <c r="R4810" s="104"/>
      <c r="S4810" s="104"/>
      <c r="T4810" s="104"/>
    </row>
    <row r="4811" spans="13:20" ht="14.5" x14ac:dyDescent="0.35">
      <c r="M4811" s="261" t="s">
        <v>35373</v>
      </c>
      <c r="N4811" s="262">
        <v>1162.77</v>
      </c>
      <c r="P4811" s="243" t="s">
        <v>21109</v>
      </c>
      <c r="Q4811" s="244">
        <v>7362.39</v>
      </c>
      <c r="R4811" s="104"/>
      <c r="S4811" s="104"/>
      <c r="T4811" s="104"/>
    </row>
    <row r="4812" spans="13:20" ht="14.5" x14ac:dyDescent="0.35">
      <c r="M4812" s="261" t="s">
        <v>35374</v>
      </c>
      <c r="N4812" s="262">
        <v>293.62</v>
      </c>
      <c r="P4812" s="243" t="s">
        <v>21110</v>
      </c>
      <c r="Q4812" s="244">
        <v>800</v>
      </c>
      <c r="R4812" s="104"/>
      <c r="S4812" s="104"/>
      <c r="T4812" s="104"/>
    </row>
    <row r="4813" spans="13:20" ht="14.5" x14ac:dyDescent="0.35">
      <c r="M4813" s="261" t="s">
        <v>43045</v>
      </c>
      <c r="N4813" s="262">
        <v>3600</v>
      </c>
      <c r="P4813" s="243" t="s">
        <v>21111</v>
      </c>
      <c r="Q4813" s="244">
        <v>47.96</v>
      </c>
      <c r="R4813" s="104"/>
      <c r="S4813" s="104"/>
      <c r="T4813" s="104"/>
    </row>
    <row r="4814" spans="13:20" ht="14.5" x14ac:dyDescent="0.35">
      <c r="M4814" s="261" t="s">
        <v>56301</v>
      </c>
      <c r="N4814" s="262">
        <v>31206</v>
      </c>
      <c r="P4814" s="243" t="s">
        <v>21112</v>
      </c>
      <c r="Q4814" s="244">
        <v>1186</v>
      </c>
      <c r="R4814" s="104"/>
      <c r="S4814" s="104"/>
      <c r="T4814" s="104"/>
    </row>
    <row r="4815" spans="13:20" ht="14.5" x14ac:dyDescent="0.35">
      <c r="M4815" s="261" t="s">
        <v>52103</v>
      </c>
      <c r="N4815" s="262">
        <v>15395.38</v>
      </c>
      <c r="P4815" s="243" t="s">
        <v>21113</v>
      </c>
      <c r="Q4815" s="244">
        <v>13478.34</v>
      </c>
      <c r="R4815" s="104"/>
      <c r="S4815" s="104"/>
      <c r="T4815" s="104"/>
    </row>
    <row r="4816" spans="13:20" ht="14.5" x14ac:dyDescent="0.35">
      <c r="M4816" s="261" t="s">
        <v>36889</v>
      </c>
      <c r="N4816" s="262">
        <v>2450.1</v>
      </c>
      <c r="P4816" s="243" t="s">
        <v>21114</v>
      </c>
      <c r="Q4816" s="244">
        <v>10317</v>
      </c>
      <c r="R4816" s="104"/>
      <c r="S4816" s="104"/>
      <c r="T4816" s="104"/>
    </row>
    <row r="4817" spans="13:20" ht="14.5" x14ac:dyDescent="0.35">
      <c r="M4817" s="261" t="s">
        <v>53140</v>
      </c>
      <c r="N4817" s="262">
        <v>4400</v>
      </c>
      <c r="P4817" s="243" t="s">
        <v>21115</v>
      </c>
      <c r="Q4817" s="244">
        <v>58206</v>
      </c>
      <c r="R4817" s="104"/>
      <c r="S4817" s="104"/>
      <c r="T4817" s="104"/>
    </row>
    <row r="4818" spans="13:20" ht="14.5" x14ac:dyDescent="0.35">
      <c r="M4818" s="261" t="s">
        <v>47823</v>
      </c>
      <c r="N4818" s="262">
        <v>24700</v>
      </c>
      <c r="P4818" s="243" t="s">
        <v>21116</v>
      </c>
      <c r="Q4818" s="244">
        <v>29450</v>
      </c>
      <c r="R4818" s="104"/>
      <c r="S4818" s="104"/>
      <c r="T4818" s="104"/>
    </row>
    <row r="4819" spans="13:20" ht="14.5" x14ac:dyDescent="0.35">
      <c r="M4819" s="261" t="s">
        <v>52104</v>
      </c>
      <c r="N4819" s="262">
        <v>11700</v>
      </c>
      <c r="P4819" s="243" t="s">
        <v>21117</v>
      </c>
      <c r="Q4819" s="244">
        <v>2237.31</v>
      </c>
      <c r="R4819" s="104"/>
      <c r="S4819" s="104"/>
      <c r="T4819" s="104"/>
    </row>
    <row r="4820" spans="13:20" ht="14.5" x14ac:dyDescent="0.35">
      <c r="M4820" s="261" t="s">
        <v>21143</v>
      </c>
      <c r="N4820" s="262">
        <v>13.72</v>
      </c>
      <c r="P4820" s="243" t="s">
        <v>21118</v>
      </c>
      <c r="Q4820" s="244">
        <v>5242.13</v>
      </c>
      <c r="R4820" s="104"/>
      <c r="S4820" s="104"/>
      <c r="T4820" s="104"/>
    </row>
    <row r="4821" spans="13:20" ht="14.5" x14ac:dyDescent="0.35">
      <c r="M4821" s="261" t="s">
        <v>21146</v>
      </c>
      <c r="N4821" s="262">
        <v>2520</v>
      </c>
      <c r="P4821" s="243" t="s">
        <v>21119</v>
      </c>
      <c r="Q4821" s="244">
        <v>361.56</v>
      </c>
      <c r="R4821" s="104"/>
      <c r="S4821" s="104"/>
      <c r="T4821" s="104"/>
    </row>
    <row r="4822" spans="13:20" ht="14.5" x14ac:dyDescent="0.35">
      <c r="M4822" s="261" t="s">
        <v>35375</v>
      </c>
      <c r="N4822" s="262">
        <v>24408.5</v>
      </c>
      <c r="P4822" s="243" t="s">
        <v>21120</v>
      </c>
      <c r="Q4822" s="244">
        <v>5150</v>
      </c>
      <c r="R4822" s="104"/>
      <c r="S4822" s="104"/>
      <c r="T4822" s="104"/>
    </row>
    <row r="4823" spans="13:20" ht="14.5" x14ac:dyDescent="0.35">
      <c r="M4823" s="261" t="s">
        <v>45207</v>
      </c>
      <c r="N4823" s="262">
        <v>37890.36</v>
      </c>
      <c r="P4823" s="243" t="s">
        <v>21121</v>
      </c>
      <c r="Q4823" s="244">
        <v>2955</v>
      </c>
      <c r="R4823" s="104"/>
      <c r="S4823" s="104"/>
      <c r="T4823" s="104"/>
    </row>
    <row r="4824" spans="13:20" ht="14.5" x14ac:dyDescent="0.35">
      <c r="M4824" s="261" t="s">
        <v>56302</v>
      </c>
      <c r="N4824" s="262">
        <v>5000</v>
      </c>
      <c r="P4824" s="243" t="s">
        <v>21122</v>
      </c>
      <c r="Q4824" s="244">
        <v>36773</v>
      </c>
      <c r="R4824" s="104"/>
      <c r="S4824" s="104"/>
      <c r="T4824" s="104"/>
    </row>
    <row r="4825" spans="13:20" ht="14.5" x14ac:dyDescent="0.35">
      <c r="M4825" s="261" t="s">
        <v>43046</v>
      </c>
      <c r="N4825" s="262">
        <v>327.98</v>
      </c>
      <c r="P4825" s="243" t="s">
        <v>21123</v>
      </c>
      <c r="Q4825" s="244">
        <v>4739</v>
      </c>
      <c r="R4825" s="104"/>
      <c r="S4825" s="104"/>
      <c r="T4825" s="104"/>
    </row>
    <row r="4826" spans="13:20" ht="14.5" x14ac:dyDescent="0.35">
      <c r="M4826" s="261" t="s">
        <v>52105</v>
      </c>
      <c r="N4826" s="262">
        <v>350</v>
      </c>
      <c r="P4826" s="243" t="s">
        <v>21124</v>
      </c>
      <c r="Q4826" s="244">
        <v>8092</v>
      </c>
      <c r="R4826" s="104"/>
      <c r="S4826" s="104"/>
      <c r="T4826" s="104"/>
    </row>
    <row r="4827" spans="13:20" ht="14.5" x14ac:dyDescent="0.35">
      <c r="M4827" s="261" t="s">
        <v>56303</v>
      </c>
      <c r="N4827" s="262">
        <v>33000</v>
      </c>
      <c r="P4827" s="243" t="s">
        <v>21125</v>
      </c>
      <c r="Q4827" s="244">
        <v>3975</v>
      </c>
      <c r="R4827" s="104"/>
      <c r="S4827" s="104"/>
      <c r="T4827" s="104"/>
    </row>
    <row r="4828" spans="13:20" ht="14.5" x14ac:dyDescent="0.35">
      <c r="M4828" s="261" t="s">
        <v>56304</v>
      </c>
      <c r="N4828" s="262">
        <v>3750</v>
      </c>
      <c r="P4828" s="243" t="s">
        <v>21126</v>
      </c>
      <c r="Q4828" s="244">
        <v>1850</v>
      </c>
      <c r="R4828" s="104"/>
      <c r="S4828" s="104"/>
      <c r="T4828" s="104"/>
    </row>
    <row r="4829" spans="13:20" ht="14.5" x14ac:dyDescent="0.35">
      <c r="M4829" s="261" t="s">
        <v>56305</v>
      </c>
      <c r="N4829" s="262">
        <v>3495</v>
      </c>
      <c r="P4829" s="243" t="s">
        <v>21127</v>
      </c>
      <c r="Q4829" s="244">
        <v>3275</v>
      </c>
      <c r="R4829" s="104"/>
      <c r="S4829" s="104"/>
      <c r="T4829" s="104"/>
    </row>
    <row r="4830" spans="13:20" ht="14.5" x14ac:dyDescent="0.35">
      <c r="M4830" s="261" t="s">
        <v>47824</v>
      </c>
      <c r="N4830" s="262">
        <v>12890.64</v>
      </c>
      <c r="P4830" s="243" t="s">
        <v>21128</v>
      </c>
      <c r="Q4830" s="244">
        <v>62.5</v>
      </c>
      <c r="R4830" s="104"/>
      <c r="S4830" s="104"/>
      <c r="T4830" s="104"/>
    </row>
    <row r="4831" spans="13:20" ht="14.5" x14ac:dyDescent="0.35">
      <c r="M4831" s="261" t="s">
        <v>56306</v>
      </c>
      <c r="N4831" s="262">
        <v>210</v>
      </c>
      <c r="P4831" s="243" t="s">
        <v>21129</v>
      </c>
      <c r="Q4831" s="244">
        <v>380.29</v>
      </c>
      <c r="R4831" s="104"/>
      <c r="S4831" s="104"/>
      <c r="T4831" s="104"/>
    </row>
    <row r="4832" spans="13:20" ht="14.5" x14ac:dyDescent="0.35">
      <c r="M4832" s="261" t="s">
        <v>47825</v>
      </c>
      <c r="N4832" s="262">
        <v>1001.99</v>
      </c>
      <c r="P4832" s="243" t="s">
        <v>21130</v>
      </c>
      <c r="Q4832" s="244">
        <v>1076.82</v>
      </c>
      <c r="R4832" s="104"/>
      <c r="S4832" s="104"/>
      <c r="T4832" s="104"/>
    </row>
    <row r="4833" spans="13:20" ht="14.5" x14ac:dyDescent="0.35">
      <c r="M4833" s="261" t="s">
        <v>50135</v>
      </c>
      <c r="N4833" s="262">
        <v>50.61</v>
      </c>
      <c r="P4833" s="243" t="s">
        <v>21131</v>
      </c>
      <c r="Q4833" s="244">
        <v>336.74</v>
      </c>
      <c r="R4833" s="104"/>
      <c r="S4833" s="104"/>
      <c r="T4833" s="104"/>
    </row>
    <row r="4834" spans="13:20" ht="14.5" x14ac:dyDescent="0.35">
      <c r="M4834" s="261" t="s">
        <v>50136</v>
      </c>
      <c r="N4834" s="262">
        <v>669.77</v>
      </c>
      <c r="P4834" s="243" t="s">
        <v>21132</v>
      </c>
      <c r="Q4834" s="244">
        <v>1500</v>
      </c>
      <c r="R4834" s="104"/>
      <c r="S4834" s="104"/>
      <c r="T4834" s="104"/>
    </row>
    <row r="4835" spans="13:20" ht="14.5" x14ac:dyDescent="0.35">
      <c r="M4835" s="261" t="s">
        <v>51209</v>
      </c>
      <c r="N4835" s="262">
        <v>276.69</v>
      </c>
      <c r="P4835" s="243" t="s">
        <v>21133</v>
      </c>
      <c r="Q4835" s="244">
        <v>15179.65</v>
      </c>
      <c r="R4835" s="104"/>
      <c r="S4835" s="104"/>
      <c r="T4835" s="104"/>
    </row>
    <row r="4836" spans="13:20" ht="14.5" x14ac:dyDescent="0.35">
      <c r="M4836" s="261" t="s">
        <v>43047</v>
      </c>
      <c r="N4836" s="262">
        <v>2273.08</v>
      </c>
      <c r="P4836" s="243" t="s">
        <v>21134</v>
      </c>
      <c r="Q4836" s="244">
        <v>2217</v>
      </c>
      <c r="R4836" s="104"/>
      <c r="S4836" s="104"/>
      <c r="T4836" s="104"/>
    </row>
    <row r="4837" spans="13:20" ht="14.5" x14ac:dyDescent="0.35">
      <c r="M4837" s="261" t="s">
        <v>43048</v>
      </c>
      <c r="N4837" s="262">
        <v>5894.77</v>
      </c>
      <c r="P4837" s="243" t="s">
        <v>21135</v>
      </c>
      <c r="Q4837" s="244">
        <v>12914</v>
      </c>
      <c r="R4837" s="104"/>
      <c r="S4837" s="104"/>
      <c r="T4837" s="104"/>
    </row>
    <row r="4838" spans="13:20" ht="14.5" x14ac:dyDescent="0.35">
      <c r="M4838" s="261" t="s">
        <v>53141</v>
      </c>
      <c r="N4838" s="262">
        <v>6161.86</v>
      </c>
      <c r="P4838" s="243" t="s">
        <v>21136</v>
      </c>
      <c r="Q4838" s="244">
        <v>3903.75</v>
      </c>
      <c r="R4838" s="104"/>
      <c r="S4838" s="104"/>
      <c r="T4838" s="104"/>
    </row>
    <row r="4839" spans="13:20" ht="14.5" x14ac:dyDescent="0.35">
      <c r="M4839" s="261" t="s">
        <v>43049</v>
      </c>
      <c r="N4839" s="262">
        <v>2486</v>
      </c>
      <c r="P4839" s="243" t="s">
        <v>21137</v>
      </c>
      <c r="Q4839" s="244">
        <v>15690.09</v>
      </c>
      <c r="R4839" s="104"/>
      <c r="S4839" s="104"/>
      <c r="T4839" s="104"/>
    </row>
    <row r="4840" spans="13:20" ht="14.5" x14ac:dyDescent="0.35">
      <c r="M4840" s="261" t="s">
        <v>53142</v>
      </c>
      <c r="N4840" s="262">
        <v>4697.8999999999996</v>
      </c>
      <c r="P4840" s="243" t="s">
        <v>21138</v>
      </c>
      <c r="Q4840" s="244">
        <v>9070.36</v>
      </c>
      <c r="R4840" s="104"/>
      <c r="S4840" s="104"/>
      <c r="T4840" s="104"/>
    </row>
    <row r="4841" spans="13:20" ht="14.5" x14ac:dyDescent="0.35">
      <c r="M4841" s="261" t="s">
        <v>47826</v>
      </c>
      <c r="N4841" s="262">
        <v>97600</v>
      </c>
      <c r="P4841" s="243" t="s">
        <v>21139</v>
      </c>
      <c r="Q4841" s="244">
        <v>32141.55</v>
      </c>
      <c r="R4841" s="104"/>
      <c r="S4841" s="104"/>
      <c r="T4841" s="104"/>
    </row>
    <row r="4842" spans="13:20" ht="14.5" x14ac:dyDescent="0.35">
      <c r="M4842" s="261" t="s">
        <v>47827</v>
      </c>
      <c r="N4842" s="262">
        <v>52500</v>
      </c>
      <c r="P4842" s="243" t="s">
        <v>21140</v>
      </c>
      <c r="Q4842" s="244">
        <v>4263</v>
      </c>
      <c r="R4842" s="104"/>
      <c r="S4842" s="104"/>
      <c r="T4842" s="104"/>
    </row>
    <row r="4843" spans="13:20" ht="14.5" x14ac:dyDescent="0.35">
      <c r="M4843" s="261" t="s">
        <v>47828</v>
      </c>
      <c r="N4843" s="262">
        <v>3411</v>
      </c>
      <c r="P4843" s="243" t="s">
        <v>21141</v>
      </c>
      <c r="Q4843" s="244">
        <v>9398</v>
      </c>
      <c r="R4843" s="104"/>
      <c r="S4843" s="104"/>
      <c r="T4843" s="104"/>
    </row>
    <row r="4844" spans="13:20" ht="14.5" x14ac:dyDescent="0.35">
      <c r="M4844" s="261" t="s">
        <v>21178</v>
      </c>
      <c r="N4844" s="262">
        <v>348</v>
      </c>
      <c r="P4844" s="243" t="s">
        <v>21142</v>
      </c>
      <c r="Q4844" s="244">
        <v>34085</v>
      </c>
      <c r="R4844" s="104"/>
      <c r="S4844" s="104"/>
      <c r="T4844" s="104"/>
    </row>
    <row r="4845" spans="13:20" ht="14.5" x14ac:dyDescent="0.35">
      <c r="M4845" s="261" t="s">
        <v>56307</v>
      </c>
      <c r="N4845" s="262">
        <v>1511</v>
      </c>
      <c r="P4845" s="243" t="s">
        <v>21143</v>
      </c>
      <c r="Q4845" s="244">
        <v>2507.9299999999998</v>
      </c>
      <c r="R4845" s="104"/>
      <c r="S4845" s="104"/>
      <c r="T4845" s="104"/>
    </row>
    <row r="4846" spans="13:20" ht="14.5" x14ac:dyDescent="0.35">
      <c r="M4846" s="261" t="s">
        <v>56308</v>
      </c>
      <c r="N4846" s="262">
        <v>784</v>
      </c>
      <c r="P4846" s="243" t="s">
        <v>21144</v>
      </c>
      <c r="Q4846" s="244">
        <v>6253.6</v>
      </c>
      <c r="R4846" s="104"/>
      <c r="S4846" s="104"/>
      <c r="T4846" s="104"/>
    </row>
    <row r="4847" spans="13:20" ht="14.5" x14ac:dyDescent="0.35">
      <c r="M4847" s="261" t="s">
        <v>21186</v>
      </c>
      <c r="N4847" s="262">
        <v>17.64</v>
      </c>
      <c r="P4847" s="243" t="s">
        <v>21145</v>
      </c>
      <c r="Q4847" s="244">
        <v>2288.7399999999998</v>
      </c>
      <c r="R4847" s="104"/>
      <c r="S4847" s="104"/>
      <c r="T4847" s="104"/>
    </row>
    <row r="4848" spans="13:20" ht="14.5" x14ac:dyDescent="0.35">
      <c r="M4848" s="261" t="s">
        <v>35377</v>
      </c>
      <c r="N4848" s="262">
        <v>75162.77</v>
      </c>
      <c r="P4848" s="243" t="s">
        <v>21146</v>
      </c>
      <c r="Q4848" s="244">
        <v>3024</v>
      </c>
      <c r="R4848" s="104"/>
      <c r="S4848" s="104"/>
      <c r="T4848" s="104"/>
    </row>
    <row r="4849" spans="13:20" ht="14.5" x14ac:dyDescent="0.35">
      <c r="M4849" s="261" t="s">
        <v>35378</v>
      </c>
      <c r="N4849" s="262">
        <v>6108.33</v>
      </c>
      <c r="P4849" s="243" t="s">
        <v>21147</v>
      </c>
      <c r="Q4849" s="244">
        <v>554.37</v>
      </c>
      <c r="R4849" s="104"/>
      <c r="S4849" s="104"/>
      <c r="T4849" s="104"/>
    </row>
    <row r="4850" spans="13:20" ht="14.5" x14ac:dyDescent="0.35">
      <c r="M4850" s="261" t="s">
        <v>43050</v>
      </c>
      <c r="N4850" s="262">
        <v>1774.86</v>
      </c>
      <c r="P4850" s="243" t="s">
        <v>21148</v>
      </c>
      <c r="Q4850" s="244">
        <v>65385</v>
      </c>
      <c r="R4850" s="104"/>
      <c r="S4850" s="104"/>
      <c r="T4850" s="104"/>
    </row>
    <row r="4851" spans="13:20" ht="14.5" x14ac:dyDescent="0.35">
      <c r="M4851" s="261" t="s">
        <v>41869</v>
      </c>
      <c r="N4851" s="262">
        <v>22379.93</v>
      </c>
      <c r="P4851" s="243" t="s">
        <v>21149</v>
      </c>
      <c r="Q4851" s="244">
        <v>3275</v>
      </c>
      <c r="R4851" s="104"/>
      <c r="S4851" s="104"/>
      <c r="T4851" s="104"/>
    </row>
    <row r="4852" spans="13:20" ht="14.5" x14ac:dyDescent="0.35">
      <c r="M4852" s="261" t="s">
        <v>35379</v>
      </c>
      <c r="N4852" s="262">
        <v>5692.77</v>
      </c>
      <c r="P4852" s="243" t="s">
        <v>21150</v>
      </c>
      <c r="Q4852" s="244">
        <v>62.5</v>
      </c>
      <c r="R4852" s="104"/>
      <c r="S4852" s="104"/>
      <c r="T4852" s="104"/>
    </row>
    <row r="4853" spans="13:20" ht="14.5" x14ac:dyDescent="0.35">
      <c r="M4853" s="261" t="s">
        <v>36891</v>
      </c>
      <c r="N4853" s="262">
        <v>14425.56</v>
      </c>
      <c r="P4853" s="243" t="s">
        <v>21151</v>
      </c>
      <c r="Q4853" s="244">
        <v>5125.53</v>
      </c>
      <c r="R4853" s="104"/>
      <c r="S4853" s="104"/>
      <c r="T4853" s="104"/>
    </row>
    <row r="4854" spans="13:20" ht="14.5" x14ac:dyDescent="0.35">
      <c r="M4854" s="261" t="s">
        <v>45208</v>
      </c>
      <c r="N4854" s="262">
        <v>1500</v>
      </c>
      <c r="P4854" s="243" t="s">
        <v>21152</v>
      </c>
      <c r="Q4854" s="244">
        <v>12572.55</v>
      </c>
      <c r="R4854" s="104"/>
      <c r="S4854" s="104"/>
      <c r="T4854" s="104"/>
    </row>
    <row r="4855" spans="13:20" ht="14.5" x14ac:dyDescent="0.35">
      <c r="M4855" s="261" t="s">
        <v>45209</v>
      </c>
      <c r="N4855" s="262">
        <v>67</v>
      </c>
      <c r="P4855" s="243" t="s">
        <v>21153</v>
      </c>
      <c r="Q4855" s="244">
        <v>2625.48</v>
      </c>
      <c r="R4855" s="104"/>
      <c r="S4855" s="104"/>
      <c r="T4855" s="104"/>
    </row>
    <row r="4856" spans="13:20" ht="14.5" x14ac:dyDescent="0.35">
      <c r="M4856" s="261" t="s">
        <v>52106</v>
      </c>
      <c r="N4856" s="262">
        <v>16250.01</v>
      </c>
      <c r="P4856" s="243" t="s">
        <v>21154</v>
      </c>
      <c r="Q4856" s="244">
        <v>11004</v>
      </c>
      <c r="R4856" s="104"/>
      <c r="S4856" s="104"/>
      <c r="T4856" s="104"/>
    </row>
    <row r="4857" spans="13:20" ht="14.5" x14ac:dyDescent="0.35">
      <c r="M4857" s="261" t="s">
        <v>35380</v>
      </c>
      <c r="N4857" s="262">
        <v>29333.35</v>
      </c>
      <c r="P4857" s="243" t="s">
        <v>21155</v>
      </c>
      <c r="Q4857" s="244">
        <v>5150</v>
      </c>
      <c r="R4857" s="104"/>
      <c r="S4857" s="104"/>
      <c r="T4857" s="104"/>
    </row>
    <row r="4858" spans="13:20" ht="14.5" x14ac:dyDescent="0.35">
      <c r="M4858" s="261" t="s">
        <v>36892</v>
      </c>
      <c r="N4858" s="262">
        <v>22394.46</v>
      </c>
      <c r="P4858" s="243" t="s">
        <v>21156</v>
      </c>
      <c r="Q4858" s="244">
        <v>56691.11</v>
      </c>
      <c r="R4858" s="104"/>
      <c r="S4858" s="104"/>
      <c r="T4858" s="104"/>
    </row>
    <row r="4859" spans="13:20" ht="14.5" x14ac:dyDescent="0.35">
      <c r="M4859" s="261" t="s">
        <v>35381</v>
      </c>
      <c r="N4859" s="262">
        <v>5206.3100000000004</v>
      </c>
      <c r="P4859" s="243" t="s">
        <v>21157</v>
      </c>
      <c r="Q4859" s="244">
        <v>17310.669999999998</v>
      </c>
      <c r="R4859" s="104"/>
      <c r="S4859" s="104"/>
      <c r="T4859" s="104"/>
    </row>
    <row r="4860" spans="13:20" ht="14.5" x14ac:dyDescent="0.35">
      <c r="M4860" s="261" t="s">
        <v>36893</v>
      </c>
      <c r="N4860" s="262">
        <v>470.16</v>
      </c>
      <c r="P4860" s="243" t="s">
        <v>21158</v>
      </c>
      <c r="Q4860" s="244">
        <v>81745.55</v>
      </c>
      <c r="R4860" s="104"/>
      <c r="S4860" s="104"/>
      <c r="T4860" s="104"/>
    </row>
    <row r="4861" spans="13:20" ht="14.5" x14ac:dyDescent="0.35">
      <c r="M4861" s="261" t="s">
        <v>41870</v>
      </c>
      <c r="N4861" s="262">
        <v>6356</v>
      </c>
      <c r="P4861" s="243" t="s">
        <v>21159</v>
      </c>
      <c r="Q4861" s="244">
        <v>5475.75</v>
      </c>
      <c r="R4861" s="104"/>
      <c r="S4861" s="104"/>
      <c r="T4861" s="104"/>
    </row>
    <row r="4862" spans="13:20" ht="14.5" x14ac:dyDescent="0.35">
      <c r="M4862" s="261" t="s">
        <v>41871</v>
      </c>
      <c r="N4862" s="262">
        <v>263.77</v>
      </c>
      <c r="P4862" s="243" t="s">
        <v>21160</v>
      </c>
      <c r="Q4862" s="244">
        <v>3020</v>
      </c>
      <c r="R4862" s="104"/>
      <c r="S4862" s="104"/>
      <c r="T4862" s="104"/>
    </row>
    <row r="4863" spans="13:20" ht="14.5" x14ac:dyDescent="0.35">
      <c r="M4863" s="261" t="s">
        <v>43051</v>
      </c>
      <c r="N4863" s="262">
        <v>156449.01</v>
      </c>
      <c r="P4863" s="243" t="s">
        <v>21161</v>
      </c>
      <c r="Q4863" s="244">
        <v>642.16</v>
      </c>
      <c r="R4863" s="104"/>
      <c r="S4863" s="104"/>
      <c r="T4863" s="104"/>
    </row>
    <row r="4864" spans="13:20" ht="14.5" x14ac:dyDescent="0.35">
      <c r="M4864" s="261" t="s">
        <v>43052</v>
      </c>
      <c r="N4864" s="262">
        <v>41925</v>
      </c>
      <c r="P4864" s="243" t="s">
        <v>21162</v>
      </c>
      <c r="Q4864" s="244">
        <v>67.540000000000006</v>
      </c>
      <c r="R4864" s="104"/>
      <c r="S4864" s="104"/>
      <c r="T4864" s="104"/>
    </row>
    <row r="4865" spans="13:20" ht="14.5" x14ac:dyDescent="0.35">
      <c r="M4865" s="261" t="s">
        <v>35382</v>
      </c>
      <c r="N4865" s="262">
        <v>33627.660000000003</v>
      </c>
      <c r="P4865" s="243" t="s">
        <v>21163</v>
      </c>
      <c r="Q4865" s="244">
        <v>293.33999999999997</v>
      </c>
      <c r="R4865" s="104"/>
      <c r="S4865" s="104"/>
      <c r="T4865" s="104"/>
    </row>
    <row r="4866" spans="13:20" ht="14.5" x14ac:dyDescent="0.35">
      <c r="M4866" s="261" t="s">
        <v>45210</v>
      </c>
      <c r="N4866" s="262">
        <v>1580.15</v>
      </c>
      <c r="P4866" s="243" t="s">
        <v>21164</v>
      </c>
      <c r="Q4866" s="244">
        <v>2500</v>
      </c>
      <c r="R4866" s="104"/>
      <c r="S4866" s="104"/>
      <c r="T4866" s="104"/>
    </row>
    <row r="4867" spans="13:20" ht="14.5" x14ac:dyDescent="0.35">
      <c r="M4867" s="261" t="s">
        <v>45211</v>
      </c>
      <c r="N4867" s="262">
        <v>12808.13</v>
      </c>
      <c r="P4867" s="243" t="s">
        <v>21165</v>
      </c>
      <c r="Q4867" s="244">
        <v>355.69</v>
      </c>
      <c r="R4867" s="104"/>
      <c r="S4867" s="104"/>
      <c r="T4867" s="104"/>
    </row>
    <row r="4868" spans="13:20" ht="14.5" x14ac:dyDescent="0.35">
      <c r="M4868" s="261" t="s">
        <v>47829</v>
      </c>
      <c r="N4868" s="262">
        <v>33054.19</v>
      </c>
      <c r="P4868" s="243" t="s">
        <v>21166</v>
      </c>
      <c r="Q4868" s="244">
        <v>4289.5200000000004</v>
      </c>
      <c r="R4868" s="104"/>
      <c r="S4868" s="104"/>
      <c r="T4868" s="104"/>
    </row>
    <row r="4869" spans="13:20" ht="14.5" x14ac:dyDescent="0.35">
      <c r="M4869" s="261" t="s">
        <v>47830</v>
      </c>
      <c r="N4869" s="262">
        <v>2641.81</v>
      </c>
      <c r="P4869" s="243" t="s">
        <v>15374</v>
      </c>
      <c r="Q4869" s="244">
        <v>11314</v>
      </c>
      <c r="R4869" s="104"/>
      <c r="S4869" s="104"/>
      <c r="T4869" s="104"/>
    </row>
    <row r="4870" spans="13:20" ht="14.5" x14ac:dyDescent="0.35">
      <c r="M4870" s="261" t="s">
        <v>45212</v>
      </c>
      <c r="N4870" s="262">
        <v>80250</v>
      </c>
      <c r="P4870" s="243" t="s">
        <v>21167</v>
      </c>
      <c r="Q4870" s="244">
        <v>12325.45</v>
      </c>
      <c r="R4870" s="104"/>
      <c r="S4870" s="104"/>
      <c r="T4870" s="104"/>
    </row>
    <row r="4871" spans="13:20" ht="14.5" x14ac:dyDescent="0.35">
      <c r="M4871" s="261" t="s">
        <v>45213</v>
      </c>
      <c r="N4871" s="262">
        <v>6139.22</v>
      </c>
      <c r="P4871" s="243" t="s">
        <v>21168</v>
      </c>
      <c r="Q4871" s="244">
        <v>942.9</v>
      </c>
      <c r="R4871" s="104"/>
      <c r="S4871" s="104"/>
      <c r="T4871" s="104"/>
    </row>
    <row r="4872" spans="13:20" ht="14.5" x14ac:dyDescent="0.35">
      <c r="M4872" s="261" t="s">
        <v>15380</v>
      </c>
      <c r="N4872" s="262">
        <v>708.23</v>
      </c>
      <c r="P4872" s="243" t="s">
        <v>21169</v>
      </c>
      <c r="Q4872" s="244">
        <v>361.73</v>
      </c>
      <c r="R4872" s="104"/>
      <c r="S4872" s="104"/>
      <c r="T4872" s="104"/>
    </row>
    <row r="4873" spans="13:20" ht="14.5" x14ac:dyDescent="0.35">
      <c r="M4873" s="261" t="s">
        <v>52107</v>
      </c>
      <c r="N4873" s="262">
        <v>11508.6</v>
      </c>
      <c r="P4873" s="243" t="s">
        <v>21170</v>
      </c>
      <c r="Q4873" s="244">
        <v>5417</v>
      </c>
      <c r="R4873" s="104"/>
      <c r="S4873" s="104"/>
      <c r="T4873" s="104"/>
    </row>
    <row r="4874" spans="13:20" ht="14.5" x14ac:dyDescent="0.35">
      <c r="M4874" s="261" t="s">
        <v>50137</v>
      </c>
      <c r="N4874" s="262">
        <v>85532.7</v>
      </c>
      <c r="P4874" s="243" t="s">
        <v>21171</v>
      </c>
      <c r="Q4874" s="244">
        <v>1636</v>
      </c>
      <c r="R4874" s="104"/>
      <c r="S4874" s="104"/>
      <c r="T4874" s="104"/>
    </row>
    <row r="4875" spans="13:20" ht="14.5" x14ac:dyDescent="0.35">
      <c r="M4875" s="261" t="s">
        <v>47831</v>
      </c>
      <c r="N4875" s="262">
        <v>13000</v>
      </c>
      <c r="P4875" s="243" t="s">
        <v>21172</v>
      </c>
      <c r="Q4875" s="244">
        <v>2000</v>
      </c>
      <c r="R4875" s="104"/>
      <c r="S4875" s="104"/>
      <c r="T4875" s="104"/>
    </row>
    <row r="4876" spans="13:20" ht="14.5" x14ac:dyDescent="0.35">
      <c r="M4876" s="261" t="s">
        <v>47832</v>
      </c>
      <c r="N4876" s="262">
        <v>7307.3</v>
      </c>
      <c r="P4876" s="243" t="s">
        <v>21173</v>
      </c>
      <c r="Q4876" s="244">
        <v>1932</v>
      </c>
      <c r="R4876" s="104"/>
      <c r="S4876" s="104"/>
      <c r="T4876" s="104"/>
    </row>
    <row r="4877" spans="13:20" ht="14.5" x14ac:dyDescent="0.35">
      <c r="M4877" s="261" t="s">
        <v>52108</v>
      </c>
      <c r="N4877" s="262">
        <v>31874.99</v>
      </c>
      <c r="P4877" s="243" t="s">
        <v>21174</v>
      </c>
      <c r="Q4877" s="244">
        <v>641</v>
      </c>
      <c r="R4877" s="104"/>
      <c r="S4877" s="104"/>
      <c r="T4877" s="104"/>
    </row>
    <row r="4878" spans="13:20" ht="14.5" x14ac:dyDescent="0.35">
      <c r="M4878" s="261" t="s">
        <v>50138</v>
      </c>
      <c r="N4878" s="262">
        <v>53597.59</v>
      </c>
      <c r="P4878" s="243" t="s">
        <v>21175</v>
      </c>
      <c r="Q4878" s="244">
        <v>11000</v>
      </c>
      <c r="R4878" s="104"/>
      <c r="S4878" s="104"/>
      <c r="T4878" s="104"/>
    </row>
    <row r="4879" spans="13:20" ht="14.5" x14ac:dyDescent="0.35">
      <c r="M4879" s="261" t="s">
        <v>50139</v>
      </c>
      <c r="N4879" s="262">
        <v>59399.4</v>
      </c>
      <c r="P4879" s="243" t="s">
        <v>21176</v>
      </c>
      <c r="Q4879" s="244">
        <v>4380.79</v>
      </c>
      <c r="R4879" s="104"/>
      <c r="S4879" s="104"/>
      <c r="T4879" s="104"/>
    </row>
    <row r="4880" spans="13:20" ht="14.5" x14ac:dyDescent="0.35">
      <c r="M4880" s="261" t="s">
        <v>52109</v>
      </c>
      <c r="N4880" s="262">
        <v>21453</v>
      </c>
      <c r="P4880" s="243" t="s">
        <v>21177</v>
      </c>
      <c r="Q4880" s="244">
        <v>1500</v>
      </c>
      <c r="R4880" s="104"/>
      <c r="S4880" s="104"/>
      <c r="T4880" s="104"/>
    </row>
    <row r="4881" spans="13:20" ht="14.5" x14ac:dyDescent="0.35">
      <c r="M4881" s="261" t="s">
        <v>47833</v>
      </c>
      <c r="N4881" s="262">
        <v>42000</v>
      </c>
      <c r="P4881" s="243" t="s">
        <v>21178</v>
      </c>
      <c r="Q4881" s="244">
        <v>26147.26</v>
      </c>
      <c r="R4881" s="104"/>
      <c r="S4881" s="104"/>
      <c r="T4881" s="104"/>
    </row>
    <row r="4882" spans="13:20" ht="14.5" x14ac:dyDescent="0.35">
      <c r="M4882" s="261" t="s">
        <v>47834</v>
      </c>
      <c r="N4882" s="262">
        <v>3213</v>
      </c>
      <c r="P4882" s="243" t="s">
        <v>21179</v>
      </c>
      <c r="Q4882" s="244">
        <v>6109.66</v>
      </c>
      <c r="R4882" s="104"/>
      <c r="S4882" s="104"/>
      <c r="T4882" s="104"/>
    </row>
    <row r="4883" spans="13:20" ht="14.5" x14ac:dyDescent="0.35">
      <c r="M4883" s="261" t="s">
        <v>47835</v>
      </c>
      <c r="N4883" s="262">
        <v>45908.26</v>
      </c>
      <c r="P4883" s="243" t="s">
        <v>21180</v>
      </c>
      <c r="Q4883" s="244">
        <v>12068.29</v>
      </c>
      <c r="R4883" s="104"/>
      <c r="S4883" s="104"/>
      <c r="T4883" s="104"/>
    </row>
    <row r="4884" spans="13:20" ht="14.5" x14ac:dyDescent="0.35">
      <c r="M4884" s="261" t="s">
        <v>47836</v>
      </c>
      <c r="N4884" s="262">
        <v>4149.74</v>
      </c>
      <c r="P4884" s="243" t="s">
        <v>21181</v>
      </c>
      <c r="Q4884" s="244">
        <v>1337.34</v>
      </c>
      <c r="R4884" s="104"/>
      <c r="S4884" s="104"/>
      <c r="T4884" s="104"/>
    </row>
    <row r="4885" spans="13:20" ht="14.5" x14ac:dyDescent="0.35">
      <c r="M4885" s="261" t="s">
        <v>21227</v>
      </c>
      <c r="N4885" s="262">
        <v>2800.07</v>
      </c>
      <c r="P4885" s="243" t="s">
        <v>21182</v>
      </c>
      <c r="Q4885" s="244">
        <v>144.66</v>
      </c>
      <c r="R4885" s="104"/>
      <c r="S4885" s="104"/>
      <c r="T4885" s="104"/>
    </row>
    <row r="4886" spans="13:20" ht="14.5" x14ac:dyDescent="0.35">
      <c r="M4886" s="261" t="s">
        <v>52110</v>
      </c>
      <c r="N4886" s="262">
        <v>1669.15</v>
      </c>
      <c r="P4886" s="243" t="s">
        <v>21183</v>
      </c>
      <c r="Q4886" s="244">
        <v>8642.09</v>
      </c>
      <c r="R4886" s="104"/>
      <c r="S4886" s="104"/>
      <c r="T4886" s="104"/>
    </row>
    <row r="4887" spans="13:20" ht="14.5" x14ac:dyDescent="0.35">
      <c r="M4887" s="261" t="s">
        <v>50140</v>
      </c>
      <c r="N4887" s="262">
        <v>1092.5</v>
      </c>
      <c r="P4887" s="243" t="s">
        <v>21184</v>
      </c>
      <c r="Q4887" s="244">
        <v>735.49</v>
      </c>
      <c r="R4887" s="104"/>
      <c r="S4887" s="104"/>
      <c r="T4887" s="104"/>
    </row>
    <row r="4888" spans="13:20" ht="14.5" x14ac:dyDescent="0.35">
      <c r="M4888" s="261" t="s">
        <v>35383</v>
      </c>
      <c r="N4888" s="262">
        <v>35208.339999999997</v>
      </c>
      <c r="P4888" s="243" t="s">
        <v>21185</v>
      </c>
      <c r="Q4888" s="244">
        <v>288.42</v>
      </c>
      <c r="R4888" s="104"/>
      <c r="S4888" s="104"/>
      <c r="T4888" s="104"/>
    </row>
    <row r="4889" spans="13:20" ht="14.5" x14ac:dyDescent="0.35">
      <c r="M4889" s="261" t="s">
        <v>38173</v>
      </c>
      <c r="N4889" s="262">
        <v>30677.08</v>
      </c>
      <c r="P4889" s="243" t="s">
        <v>21186</v>
      </c>
      <c r="Q4889" s="244">
        <v>207.17</v>
      </c>
      <c r="R4889" s="104"/>
      <c r="S4889" s="104"/>
      <c r="T4889" s="104"/>
    </row>
    <row r="4890" spans="13:20" ht="14.5" x14ac:dyDescent="0.35">
      <c r="M4890" s="261" t="s">
        <v>45214</v>
      </c>
      <c r="N4890" s="262">
        <v>30000</v>
      </c>
      <c r="P4890" s="243" t="s">
        <v>21187</v>
      </c>
      <c r="Q4890" s="244">
        <v>625.95000000000005</v>
      </c>
      <c r="R4890" s="104"/>
      <c r="S4890" s="104"/>
      <c r="T4890" s="104"/>
    </row>
    <row r="4891" spans="13:20" ht="14.5" x14ac:dyDescent="0.35">
      <c r="M4891" s="261" t="s">
        <v>35384</v>
      </c>
      <c r="N4891" s="262">
        <v>5475.26</v>
      </c>
      <c r="P4891" s="243" t="s">
        <v>21188</v>
      </c>
      <c r="Q4891" s="244">
        <v>251.7</v>
      </c>
      <c r="R4891" s="104"/>
      <c r="S4891" s="104"/>
      <c r="T4891" s="104"/>
    </row>
    <row r="4892" spans="13:20" ht="14.5" x14ac:dyDescent="0.35">
      <c r="M4892" s="261" t="s">
        <v>38174</v>
      </c>
      <c r="N4892" s="262">
        <v>11719.75</v>
      </c>
      <c r="P4892" s="243" t="s">
        <v>21189</v>
      </c>
      <c r="Q4892" s="244">
        <v>1565.88</v>
      </c>
      <c r="R4892" s="104"/>
      <c r="S4892" s="104"/>
      <c r="T4892" s="104"/>
    </row>
    <row r="4893" spans="13:20" ht="14.5" x14ac:dyDescent="0.35">
      <c r="M4893" s="261" t="s">
        <v>43053</v>
      </c>
      <c r="N4893" s="262">
        <v>2755</v>
      </c>
      <c r="P4893" s="243" t="s">
        <v>21190</v>
      </c>
      <c r="Q4893" s="244">
        <v>57.66</v>
      </c>
      <c r="R4893" s="104"/>
      <c r="S4893" s="104"/>
      <c r="T4893" s="104"/>
    </row>
    <row r="4894" spans="13:20" ht="14.5" x14ac:dyDescent="0.35">
      <c r="M4894" s="261" t="s">
        <v>47837</v>
      </c>
      <c r="N4894" s="262">
        <v>17856</v>
      </c>
      <c r="P4894" s="243" t="s">
        <v>21191</v>
      </c>
      <c r="Q4894" s="244">
        <v>5475.75</v>
      </c>
      <c r="R4894" s="104"/>
      <c r="S4894" s="104"/>
      <c r="T4894" s="104"/>
    </row>
    <row r="4895" spans="13:20" ht="14.5" x14ac:dyDescent="0.35">
      <c r="M4895" s="261" t="s">
        <v>47838</v>
      </c>
      <c r="N4895" s="262">
        <v>1530</v>
      </c>
      <c r="P4895" s="243" t="s">
        <v>21192</v>
      </c>
      <c r="Q4895" s="244">
        <v>11662.09</v>
      </c>
      <c r="R4895" s="104"/>
      <c r="S4895" s="104"/>
      <c r="T4895" s="104"/>
    </row>
    <row r="4896" spans="13:20" ht="14.5" x14ac:dyDescent="0.35">
      <c r="M4896" s="261" t="s">
        <v>47839</v>
      </c>
      <c r="N4896" s="262">
        <v>66500</v>
      </c>
      <c r="P4896" s="243" t="s">
        <v>21193</v>
      </c>
      <c r="Q4896" s="244">
        <v>207.17</v>
      </c>
      <c r="R4896" s="104"/>
      <c r="S4896" s="104"/>
      <c r="T4896" s="104"/>
    </row>
    <row r="4897" spans="13:20" ht="14.5" x14ac:dyDescent="0.35">
      <c r="M4897" s="261" t="s">
        <v>47840</v>
      </c>
      <c r="N4897" s="262">
        <v>5088</v>
      </c>
      <c r="P4897" s="243" t="s">
        <v>21194</v>
      </c>
      <c r="Q4897" s="244">
        <v>1337.34</v>
      </c>
      <c r="R4897" s="104"/>
      <c r="S4897" s="104"/>
      <c r="T4897" s="104"/>
    </row>
    <row r="4898" spans="13:20" ht="14.5" x14ac:dyDescent="0.35">
      <c r="M4898" s="261" t="s">
        <v>52111</v>
      </c>
      <c r="N4898" s="262">
        <v>1750</v>
      </c>
      <c r="P4898" s="243" t="s">
        <v>21195</v>
      </c>
      <c r="Q4898" s="244">
        <v>12325.45</v>
      </c>
      <c r="R4898" s="104"/>
      <c r="S4898" s="104"/>
      <c r="T4898" s="104"/>
    </row>
    <row r="4899" spans="13:20" ht="14.5" x14ac:dyDescent="0.35">
      <c r="M4899" s="261" t="s">
        <v>53143</v>
      </c>
      <c r="N4899" s="262">
        <v>9666</v>
      </c>
      <c r="P4899" s="243" t="s">
        <v>21196</v>
      </c>
      <c r="Q4899" s="244">
        <v>3091.16</v>
      </c>
      <c r="R4899" s="104"/>
      <c r="S4899" s="104"/>
      <c r="T4899" s="104"/>
    </row>
    <row r="4900" spans="13:20" ht="14.5" x14ac:dyDescent="0.35">
      <c r="M4900" s="261" t="s">
        <v>53144</v>
      </c>
      <c r="N4900" s="262">
        <v>4373</v>
      </c>
      <c r="P4900" s="243" t="s">
        <v>21197</v>
      </c>
      <c r="Q4900" s="244">
        <v>607.66</v>
      </c>
      <c r="R4900" s="104"/>
      <c r="S4900" s="104"/>
      <c r="T4900" s="104"/>
    </row>
    <row r="4901" spans="13:20" ht="14.5" x14ac:dyDescent="0.35">
      <c r="M4901" s="261" t="s">
        <v>51210</v>
      </c>
      <c r="N4901" s="262">
        <v>1341</v>
      </c>
      <c r="P4901" s="243" t="s">
        <v>21198</v>
      </c>
      <c r="Q4901" s="244">
        <v>1859.22</v>
      </c>
      <c r="R4901" s="104"/>
      <c r="S4901" s="104"/>
      <c r="T4901" s="104"/>
    </row>
    <row r="4902" spans="13:20" ht="14.5" x14ac:dyDescent="0.35">
      <c r="M4902" s="261" t="s">
        <v>47841</v>
      </c>
      <c r="N4902" s="262">
        <v>24936</v>
      </c>
      <c r="P4902" s="243" t="s">
        <v>21199</v>
      </c>
      <c r="Q4902" s="244">
        <v>57.66</v>
      </c>
      <c r="R4902" s="104"/>
      <c r="S4902" s="104"/>
      <c r="T4902" s="104"/>
    </row>
    <row r="4903" spans="13:20" ht="14.5" x14ac:dyDescent="0.35">
      <c r="M4903" s="261" t="s">
        <v>47842</v>
      </c>
      <c r="N4903" s="262">
        <v>1989</v>
      </c>
      <c r="P4903" s="243" t="s">
        <v>21200</v>
      </c>
      <c r="Q4903" s="244">
        <v>11000</v>
      </c>
      <c r="R4903" s="104"/>
      <c r="S4903" s="104"/>
      <c r="T4903" s="104"/>
    </row>
    <row r="4904" spans="13:20" ht="14.5" x14ac:dyDescent="0.35">
      <c r="M4904" s="261" t="s">
        <v>47843</v>
      </c>
      <c r="N4904" s="262">
        <v>151861.26999999999</v>
      </c>
      <c r="P4904" s="243" t="s">
        <v>21201</v>
      </c>
      <c r="Q4904" s="244">
        <v>6880.79</v>
      </c>
      <c r="R4904" s="104"/>
      <c r="S4904" s="104"/>
      <c r="T4904" s="104"/>
    </row>
    <row r="4905" spans="13:20" ht="14.5" x14ac:dyDescent="0.35">
      <c r="M4905" s="261" t="s">
        <v>47844</v>
      </c>
      <c r="N4905" s="262">
        <v>11982.73</v>
      </c>
      <c r="P4905" s="243" t="s">
        <v>21202</v>
      </c>
      <c r="Q4905" s="244">
        <v>1500</v>
      </c>
      <c r="R4905" s="104"/>
      <c r="S4905" s="104"/>
      <c r="T4905" s="104"/>
    </row>
    <row r="4906" spans="13:20" ht="14.5" x14ac:dyDescent="0.35">
      <c r="M4906" s="261" t="s">
        <v>53145</v>
      </c>
      <c r="N4906" s="262">
        <v>17649.72</v>
      </c>
      <c r="P4906" s="243" t="s">
        <v>21203</v>
      </c>
      <c r="Q4906" s="244">
        <v>30070.95</v>
      </c>
      <c r="R4906" s="104"/>
      <c r="S4906" s="104"/>
      <c r="T4906" s="104"/>
    </row>
    <row r="4907" spans="13:20" ht="14.5" x14ac:dyDescent="0.35">
      <c r="M4907" s="261" t="s">
        <v>53146</v>
      </c>
      <c r="N4907" s="262">
        <v>1350.18</v>
      </c>
      <c r="P4907" s="243" t="s">
        <v>21204</v>
      </c>
      <c r="Q4907" s="244">
        <v>18457.18</v>
      </c>
      <c r="R4907" s="104"/>
      <c r="S4907" s="104"/>
      <c r="T4907" s="104"/>
    </row>
    <row r="4908" spans="13:20" ht="14.5" x14ac:dyDescent="0.35">
      <c r="M4908" s="261" t="s">
        <v>53147</v>
      </c>
      <c r="N4908" s="262">
        <v>1570</v>
      </c>
      <c r="P4908" s="243" t="s">
        <v>21205</v>
      </c>
      <c r="Q4908" s="244">
        <v>361.73</v>
      </c>
      <c r="R4908" s="104"/>
      <c r="S4908" s="104"/>
      <c r="T4908" s="104"/>
    </row>
    <row r="4909" spans="13:20" ht="14.5" x14ac:dyDescent="0.35">
      <c r="M4909" s="261" t="s">
        <v>53148</v>
      </c>
      <c r="N4909" s="262">
        <v>1795</v>
      </c>
      <c r="P4909" s="243" t="s">
        <v>15377</v>
      </c>
      <c r="Q4909" s="244">
        <v>23382.29</v>
      </c>
      <c r="R4909" s="104"/>
      <c r="S4909" s="104"/>
      <c r="T4909" s="104"/>
    </row>
    <row r="4910" spans="13:20" ht="14.5" x14ac:dyDescent="0.35">
      <c r="M4910" s="261" t="s">
        <v>53149</v>
      </c>
      <c r="N4910" s="262">
        <v>7788.1</v>
      </c>
      <c r="P4910" s="243" t="s">
        <v>21206</v>
      </c>
      <c r="Q4910" s="244">
        <v>11230</v>
      </c>
      <c r="R4910" s="104"/>
      <c r="S4910" s="104"/>
      <c r="T4910" s="104"/>
    </row>
    <row r="4911" spans="13:20" ht="14.5" x14ac:dyDescent="0.35">
      <c r="M4911" s="261" t="s">
        <v>53150</v>
      </c>
      <c r="N4911" s="262">
        <v>1118.31</v>
      </c>
      <c r="P4911" s="243" t="s">
        <v>21207</v>
      </c>
      <c r="Q4911" s="244">
        <v>4607</v>
      </c>
      <c r="R4911" s="104"/>
      <c r="S4911" s="104"/>
      <c r="T4911" s="104"/>
    </row>
    <row r="4912" spans="13:20" ht="14.5" x14ac:dyDescent="0.35">
      <c r="M4912" s="261" t="s">
        <v>56309</v>
      </c>
      <c r="N4912" s="262">
        <v>3336</v>
      </c>
      <c r="P4912" s="243" t="s">
        <v>21208</v>
      </c>
      <c r="Q4912" s="244">
        <v>5780</v>
      </c>
      <c r="R4912" s="104"/>
      <c r="S4912" s="104"/>
      <c r="T4912" s="104"/>
    </row>
    <row r="4913" spans="13:20" ht="14.5" x14ac:dyDescent="0.35">
      <c r="M4913" s="261" t="s">
        <v>56310</v>
      </c>
      <c r="N4913" s="262">
        <v>2479</v>
      </c>
      <c r="P4913" s="243" t="s">
        <v>21209</v>
      </c>
      <c r="Q4913" s="244">
        <v>1841</v>
      </c>
      <c r="R4913" s="104"/>
      <c r="S4913" s="104"/>
      <c r="T4913" s="104"/>
    </row>
    <row r="4914" spans="13:20" ht="14.5" x14ac:dyDescent="0.35">
      <c r="M4914" s="261" t="s">
        <v>53151</v>
      </c>
      <c r="N4914" s="262">
        <v>950</v>
      </c>
      <c r="P4914" s="243" t="s">
        <v>21210</v>
      </c>
      <c r="Q4914" s="244">
        <v>6566</v>
      </c>
      <c r="R4914" s="104"/>
      <c r="S4914" s="104"/>
      <c r="T4914" s="104"/>
    </row>
    <row r="4915" spans="13:20" ht="14.5" x14ac:dyDescent="0.35">
      <c r="M4915" s="261" t="s">
        <v>51211</v>
      </c>
      <c r="N4915" s="262">
        <v>2276</v>
      </c>
      <c r="P4915" s="243" t="s">
        <v>21211</v>
      </c>
      <c r="Q4915" s="244">
        <v>7380</v>
      </c>
      <c r="R4915" s="104"/>
      <c r="S4915" s="104"/>
      <c r="T4915" s="104"/>
    </row>
    <row r="4916" spans="13:20" ht="14.5" x14ac:dyDescent="0.35">
      <c r="M4916" s="261" t="s">
        <v>53152</v>
      </c>
      <c r="N4916" s="262">
        <v>16788.66</v>
      </c>
      <c r="P4916" s="243" t="s">
        <v>21212</v>
      </c>
      <c r="Q4916" s="244">
        <v>10901</v>
      </c>
      <c r="R4916" s="104"/>
      <c r="S4916" s="104"/>
      <c r="T4916" s="104"/>
    </row>
    <row r="4917" spans="13:20" ht="14.5" x14ac:dyDescent="0.35">
      <c r="M4917" s="261" t="s">
        <v>53153</v>
      </c>
      <c r="N4917" s="262">
        <v>1284.3399999999999</v>
      </c>
      <c r="P4917" s="243" t="s">
        <v>21213</v>
      </c>
      <c r="Q4917" s="244">
        <v>4021</v>
      </c>
      <c r="R4917" s="104"/>
      <c r="S4917" s="104"/>
      <c r="T4917" s="104"/>
    </row>
    <row r="4918" spans="13:20" ht="14.5" x14ac:dyDescent="0.35">
      <c r="M4918" s="261" t="s">
        <v>56311</v>
      </c>
      <c r="N4918" s="262">
        <v>7278.03</v>
      </c>
      <c r="P4918" s="243" t="s">
        <v>21214</v>
      </c>
      <c r="Q4918" s="244">
        <v>7263</v>
      </c>
      <c r="R4918" s="104"/>
      <c r="S4918" s="104"/>
      <c r="T4918" s="104"/>
    </row>
    <row r="4919" spans="13:20" ht="14.5" x14ac:dyDescent="0.35">
      <c r="M4919" s="261" t="s">
        <v>56312</v>
      </c>
      <c r="N4919" s="262">
        <v>528.6</v>
      </c>
      <c r="P4919" s="243" t="s">
        <v>21215</v>
      </c>
      <c r="Q4919" s="244">
        <v>7380</v>
      </c>
      <c r="R4919" s="104"/>
      <c r="S4919" s="104"/>
      <c r="T4919" s="104"/>
    </row>
    <row r="4920" spans="13:20" ht="14.5" x14ac:dyDescent="0.35">
      <c r="M4920" s="261" t="s">
        <v>53154</v>
      </c>
      <c r="N4920" s="262">
        <v>13662.5</v>
      </c>
      <c r="P4920" s="243" t="s">
        <v>21216</v>
      </c>
      <c r="Q4920" s="244">
        <v>7263</v>
      </c>
      <c r="R4920" s="104"/>
      <c r="S4920" s="104"/>
      <c r="T4920" s="104"/>
    </row>
    <row r="4921" spans="13:20" ht="14.5" x14ac:dyDescent="0.35">
      <c r="M4921" s="261" t="s">
        <v>47845</v>
      </c>
      <c r="N4921" s="262">
        <v>51000</v>
      </c>
      <c r="P4921" s="243" t="s">
        <v>21217</v>
      </c>
      <c r="Q4921" s="244">
        <v>10587</v>
      </c>
      <c r="R4921" s="104"/>
      <c r="S4921" s="104"/>
      <c r="T4921" s="104"/>
    </row>
    <row r="4922" spans="13:20" ht="14.5" x14ac:dyDescent="0.35">
      <c r="M4922" s="261" t="s">
        <v>47846</v>
      </c>
      <c r="N4922" s="262">
        <v>3765.67</v>
      </c>
      <c r="P4922" s="243" t="s">
        <v>21218</v>
      </c>
      <c r="Q4922" s="244">
        <v>10901</v>
      </c>
      <c r="R4922" s="104"/>
      <c r="S4922" s="104"/>
      <c r="T4922" s="104"/>
    </row>
    <row r="4923" spans="13:20" ht="14.5" x14ac:dyDescent="0.35">
      <c r="M4923" s="261" t="s">
        <v>47847</v>
      </c>
      <c r="N4923" s="262">
        <v>62230.12</v>
      </c>
      <c r="P4923" s="243" t="s">
        <v>15382</v>
      </c>
      <c r="Q4923" s="244">
        <v>1841</v>
      </c>
      <c r="R4923" s="104"/>
      <c r="S4923" s="104"/>
      <c r="T4923" s="104"/>
    </row>
    <row r="4924" spans="13:20" ht="14.5" x14ac:dyDescent="0.35">
      <c r="M4924" s="261" t="s">
        <v>47848</v>
      </c>
      <c r="N4924" s="262">
        <v>5000.88</v>
      </c>
      <c r="P4924" s="243" t="s">
        <v>15383</v>
      </c>
      <c r="Q4924" s="244">
        <v>21617</v>
      </c>
      <c r="R4924" s="104"/>
      <c r="S4924" s="104"/>
      <c r="T4924" s="104"/>
    </row>
    <row r="4925" spans="13:20" ht="14.5" x14ac:dyDescent="0.35">
      <c r="M4925" s="261" t="s">
        <v>21304</v>
      </c>
      <c r="N4925" s="262">
        <v>10392.11</v>
      </c>
      <c r="P4925" s="243" t="s">
        <v>21219</v>
      </c>
      <c r="Q4925" s="244">
        <v>25604.17</v>
      </c>
      <c r="R4925" s="104"/>
      <c r="S4925" s="104"/>
      <c r="T4925" s="104"/>
    </row>
    <row r="4926" spans="13:20" ht="14.5" x14ac:dyDescent="0.35">
      <c r="M4926" s="261" t="s">
        <v>21305</v>
      </c>
      <c r="N4926" s="262">
        <v>3800.22</v>
      </c>
      <c r="P4926" s="243" t="s">
        <v>21220</v>
      </c>
      <c r="Q4926" s="244">
        <v>1919.24</v>
      </c>
      <c r="R4926" s="104"/>
      <c r="S4926" s="104"/>
      <c r="T4926" s="104"/>
    </row>
    <row r="4927" spans="13:20" ht="14.5" x14ac:dyDescent="0.35">
      <c r="M4927" s="261" t="s">
        <v>21307</v>
      </c>
      <c r="N4927" s="262">
        <v>2214.4</v>
      </c>
      <c r="P4927" s="243" t="s">
        <v>21221</v>
      </c>
      <c r="Q4927" s="244">
        <v>403.59</v>
      </c>
      <c r="R4927" s="104"/>
      <c r="S4927" s="104"/>
      <c r="T4927" s="104"/>
    </row>
    <row r="4928" spans="13:20" ht="14.5" x14ac:dyDescent="0.35">
      <c r="M4928" s="261" t="s">
        <v>21309</v>
      </c>
      <c r="N4928" s="262">
        <v>15343.1</v>
      </c>
      <c r="P4928" s="243" t="s">
        <v>21222</v>
      </c>
      <c r="Q4928" s="244">
        <v>900</v>
      </c>
      <c r="R4928" s="104"/>
      <c r="S4928" s="104"/>
      <c r="T4928" s="104"/>
    </row>
    <row r="4929" spans="13:20" ht="14.5" x14ac:dyDescent="0.35">
      <c r="M4929" s="261" t="s">
        <v>56313</v>
      </c>
      <c r="N4929" s="262">
        <v>3598.48</v>
      </c>
      <c r="P4929" s="243" t="s">
        <v>21223</v>
      </c>
      <c r="Q4929" s="244">
        <v>680</v>
      </c>
      <c r="R4929" s="104"/>
      <c r="S4929" s="104"/>
      <c r="T4929" s="104"/>
    </row>
    <row r="4930" spans="13:20" ht="14.5" x14ac:dyDescent="0.35">
      <c r="M4930" s="261" t="s">
        <v>56314</v>
      </c>
      <c r="N4930" s="262">
        <v>275.31</v>
      </c>
      <c r="P4930" s="243" t="s">
        <v>21224</v>
      </c>
      <c r="Q4930" s="244">
        <v>1485</v>
      </c>
      <c r="R4930" s="104"/>
      <c r="S4930" s="104"/>
      <c r="T4930" s="104"/>
    </row>
    <row r="4931" spans="13:20" ht="14.5" x14ac:dyDescent="0.35">
      <c r="M4931" s="261" t="s">
        <v>56315</v>
      </c>
      <c r="N4931" s="262">
        <v>187316.22</v>
      </c>
      <c r="P4931" s="243" t="s">
        <v>21225</v>
      </c>
      <c r="Q4931" s="244">
        <v>36629</v>
      </c>
      <c r="R4931" s="104"/>
      <c r="S4931" s="104"/>
      <c r="T4931" s="104"/>
    </row>
    <row r="4932" spans="13:20" ht="14.5" x14ac:dyDescent="0.35">
      <c r="M4932" s="261" t="s">
        <v>56316</v>
      </c>
      <c r="N4932" s="262">
        <v>95855.93</v>
      </c>
      <c r="P4932" s="243" t="s">
        <v>21226</v>
      </c>
      <c r="Q4932" s="244">
        <v>2901</v>
      </c>
      <c r="R4932" s="104"/>
      <c r="S4932" s="104"/>
      <c r="T4932" s="104"/>
    </row>
    <row r="4933" spans="13:20" ht="14.5" x14ac:dyDescent="0.35">
      <c r="M4933" s="261" t="s">
        <v>56317</v>
      </c>
      <c r="N4933" s="262">
        <v>21701.27</v>
      </c>
      <c r="P4933" s="243" t="s">
        <v>21227</v>
      </c>
      <c r="Q4933" s="244">
        <v>1302.48</v>
      </c>
      <c r="R4933" s="104"/>
      <c r="S4933" s="104"/>
      <c r="T4933" s="104"/>
    </row>
    <row r="4934" spans="13:20" ht="14.5" x14ac:dyDescent="0.35">
      <c r="M4934" s="261" t="s">
        <v>56318</v>
      </c>
      <c r="N4934" s="262">
        <v>1136.1099999999999</v>
      </c>
      <c r="P4934" s="243" t="s">
        <v>21228</v>
      </c>
      <c r="Q4934" s="244">
        <v>1498.99</v>
      </c>
      <c r="R4934" s="104"/>
      <c r="S4934" s="104"/>
      <c r="T4934" s="104"/>
    </row>
    <row r="4935" spans="13:20" ht="14.5" x14ac:dyDescent="0.35">
      <c r="M4935" s="261" t="s">
        <v>56319</v>
      </c>
      <c r="N4935" s="262">
        <v>28009.39</v>
      </c>
      <c r="P4935" s="243" t="s">
        <v>21229</v>
      </c>
      <c r="Q4935" s="244">
        <v>94716</v>
      </c>
      <c r="R4935" s="104"/>
      <c r="S4935" s="104"/>
      <c r="T4935" s="104"/>
    </row>
    <row r="4936" spans="13:20" ht="14.5" x14ac:dyDescent="0.35">
      <c r="M4936" s="261" t="s">
        <v>43054</v>
      </c>
      <c r="N4936" s="262">
        <v>83239.179999999993</v>
      </c>
      <c r="P4936" s="243" t="s">
        <v>21230</v>
      </c>
      <c r="Q4936" s="244">
        <v>1700</v>
      </c>
      <c r="R4936" s="104"/>
      <c r="S4936" s="104"/>
      <c r="T4936" s="104"/>
    </row>
    <row r="4937" spans="13:20" ht="14.5" x14ac:dyDescent="0.35">
      <c r="M4937" s="261" t="s">
        <v>56320</v>
      </c>
      <c r="N4937" s="262">
        <v>600</v>
      </c>
      <c r="P4937" s="243" t="s">
        <v>21231</v>
      </c>
      <c r="Q4937" s="244">
        <v>27304.17</v>
      </c>
      <c r="R4937" s="104"/>
      <c r="S4937" s="104"/>
      <c r="T4937" s="104"/>
    </row>
    <row r="4938" spans="13:20" ht="14.5" x14ac:dyDescent="0.35">
      <c r="M4938" s="261" t="s">
        <v>50141</v>
      </c>
      <c r="N4938" s="262">
        <v>3084</v>
      </c>
      <c r="P4938" s="243" t="s">
        <v>21232</v>
      </c>
      <c r="Q4938" s="244">
        <v>1919.24</v>
      </c>
      <c r="R4938" s="104"/>
      <c r="S4938" s="104"/>
      <c r="T4938" s="104"/>
    </row>
    <row r="4939" spans="13:20" ht="14.5" x14ac:dyDescent="0.35">
      <c r="M4939" s="261" t="s">
        <v>47849</v>
      </c>
      <c r="N4939" s="262">
        <v>20000</v>
      </c>
      <c r="P4939" s="243" t="s">
        <v>21233</v>
      </c>
      <c r="Q4939" s="244">
        <v>403.59</v>
      </c>
      <c r="R4939" s="104"/>
      <c r="S4939" s="104"/>
      <c r="T4939" s="104"/>
    </row>
    <row r="4940" spans="13:20" ht="14.5" x14ac:dyDescent="0.35">
      <c r="M4940" s="261" t="s">
        <v>47850</v>
      </c>
      <c r="N4940" s="262">
        <v>1540</v>
      </c>
      <c r="P4940" s="243" t="s">
        <v>21234</v>
      </c>
      <c r="Q4940" s="244">
        <v>900</v>
      </c>
      <c r="R4940" s="104"/>
      <c r="S4940" s="104"/>
      <c r="T4940" s="104"/>
    </row>
    <row r="4941" spans="13:20" ht="14.5" x14ac:dyDescent="0.35">
      <c r="M4941" s="261" t="s">
        <v>47851</v>
      </c>
      <c r="N4941" s="262">
        <v>37375</v>
      </c>
      <c r="P4941" s="243" t="s">
        <v>21235</v>
      </c>
      <c r="Q4941" s="244">
        <v>4883.4799999999996</v>
      </c>
      <c r="R4941" s="104"/>
      <c r="S4941" s="104"/>
      <c r="T4941" s="104"/>
    </row>
    <row r="4942" spans="13:20" ht="14.5" x14ac:dyDescent="0.35">
      <c r="M4942" s="261" t="s">
        <v>47852</v>
      </c>
      <c r="N4942" s="262">
        <v>2859.18</v>
      </c>
      <c r="P4942" s="243" t="s">
        <v>21236</v>
      </c>
      <c r="Q4942" s="244">
        <v>1485</v>
      </c>
      <c r="R4942" s="104"/>
      <c r="S4942" s="104"/>
      <c r="T4942" s="104"/>
    </row>
    <row r="4943" spans="13:20" ht="14.5" x14ac:dyDescent="0.35">
      <c r="M4943" s="261" t="s">
        <v>38176</v>
      </c>
      <c r="N4943" s="262">
        <v>8969.68</v>
      </c>
      <c r="P4943" s="243" t="s">
        <v>21237</v>
      </c>
      <c r="Q4943" s="244">
        <v>1498.99</v>
      </c>
      <c r="R4943" s="104"/>
      <c r="S4943" s="104"/>
      <c r="T4943" s="104"/>
    </row>
    <row r="4944" spans="13:20" ht="14.5" x14ac:dyDescent="0.35">
      <c r="M4944" s="261" t="s">
        <v>52112</v>
      </c>
      <c r="N4944" s="262">
        <v>820</v>
      </c>
      <c r="P4944" s="243" t="s">
        <v>21238</v>
      </c>
      <c r="Q4944" s="244">
        <v>131345</v>
      </c>
      <c r="R4944" s="104"/>
      <c r="S4944" s="104"/>
      <c r="T4944" s="104"/>
    </row>
    <row r="4945" spans="13:20" ht="14.5" x14ac:dyDescent="0.35">
      <c r="M4945" s="261" t="s">
        <v>21329</v>
      </c>
      <c r="N4945" s="262">
        <v>4491.95</v>
      </c>
      <c r="P4945" s="243" t="s">
        <v>21239</v>
      </c>
      <c r="Q4945" s="244">
        <v>5022.28</v>
      </c>
      <c r="R4945" s="104"/>
      <c r="S4945" s="104"/>
      <c r="T4945" s="104"/>
    </row>
    <row r="4946" spans="13:20" ht="14.5" x14ac:dyDescent="0.35">
      <c r="M4946" s="261" t="s">
        <v>51212</v>
      </c>
      <c r="N4946" s="262">
        <v>46893</v>
      </c>
      <c r="P4946" s="243" t="s">
        <v>21240</v>
      </c>
      <c r="Q4946" s="244">
        <v>36878.300000000003</v>
      </c>
      <c r="R4946" s="104"/>
      <c r="S4946" s="104"/>
      <c r="T4946" s="104"/>
    </row>
    <row r="4947" spans="13:20" ht="14.5" x14ac:dyDescent="0.35">
      <c r="M4947" s="261" t="s">
        <v>36895</v>
      </c>
      <c r="N4947" s="262">
        <v>3542.91</v>
      </c>
      <c r="P4947" s="243" t="s">
        <v>21241</v>
      </c>
      <c r="Q4947" s="244">
        <v>2300</v>
      </c>
      <c r="R4947" s="104"/>
      <c r="S4947" s="104"/>
      <c r="T4947" s="104"/>
    </row>
    <row r="4948" spans="13:20" ht="14.5" x14ac:dyDescent="0.35">
      <c r="M4948" s="261" t="s">
        <v>36896</v>
      </c>
      <c r="N4948" s="262">
        <v>10760.85</v>
      </c>
      <c r="P4948" s="243" t="s">
        <v>21242</v>
      </c>
      <c r="Q4948" s="244">
        <v>1800</v>
      </c>
      <c r="R4948" s="104"/>
      <c r="S4948" s="104"/>
      <c r="T4948" s="104"/>
    </row>
    <row r="4949" spans="13:20" ht="14.5" x14ac:dyDescent="0.35">
      <c r="M4949" s="261" t="s">
        <v>47853</v>
      </c>
      <c r="N4949" s="262">
        <v>3887.16</v>
      </c>
      <c r="P4949" s="243" t="s">
        <v>21243</v>
      </c>
      <c r="Q4949" s="244">
        <v>3447.42</v>
      </c>
      <c r="R4949" s="104"/>
      <c r="S4949" s="104"/>
      <c r="T4949" s="104"/>
    </row>
    <row r="4950" spans="13:20" ht="14.5" x14ac:dyDescent="0.35">
      <c r="M4950" s="261" t="s">
        <v>36897</v>
      </c>
      <c r="N4950" s="262">
        <v>493.44</v>
      </c>
      <c r="P4950" s="243" t="s">
        <v>21244</v>
      </c>
      <c r="Q4950" s="244">
        <v>2181</v>
      </c>
      <c r="R4950" s="104"/>
      <c r="S4950" s="104"/>
      <c r="T4950" s="104"/>
    </row>
    <row r="4951" spans="13:20" ht="14.5" x14ac:dyDescent="0.35">
      <c r="M4951" s="261" t="s">
        <v>36898</v>
      </c>
      <c r="N4951" s="262">
        <v>10498.5</v>
      </c>
      <c r="P4951" s="243" t="s">
        <v>21245</v>
      </c>
      <c r="Q4951" s="244">
        <v>657</v>
      </c>
      <c r="R4951" s="104"/>
      <c r="S4951" s="104"/>
      <c r="T4951" s="104"/>
    </row>
    <row r="4952" spans="13:20" ht="14.5" x14ac:dyDescent="0.35">
      <c r="M4952" s="261" t="s">
        <v>52113</v>
      </c>
      <c r="N4952" s="262">
        <v>1195</v>
      </c>
      <c r="P4952" s="243" t="s">
        <v>21246</v>
      </c>
      <c r="Q4952" s="244">
        <v>6603</v>
      </c>
      <c r="R4952" s="104"/>
      <c r="S4952" s="104"/>
      <c r="T4952" s="104"/>
    </row>
    <row r="4953" spans="13:20" ht="14.5" x14ac:dyDescent="0.35">
      <c r="M4953" s="261" t="s">
        <v>56321</v>
      </c>
      <c r="N4953" s="262">
        <v>2563.75</v>
      </c>
      <c r="P4953" s="243" t="s">
        <v>21247</v>
      </c>
      <c r="Q4953" s="244">
        <v>1095</v>
      </c>
      <c r="R4953" s="104"/>
      <c r="S4953" s="104"/>
      <c r="T4953" s="104"/>
    </row>
    <row r="4954" spans="13:20" ht="14.5" x14ac:dyDescent="0.35">
      <c r="M4954" s="261" t="s">
        <v>56322</v>
      </c>
      <c r="N4954" s="262">
        <v>1500</v>
      </c>
      <c r="P4954" s="243" t="s">
        <v>21248</v>
      </c>
      <c r="Q4954" s="244">
        <v>1294</v>
      </c>
      <c r="R4954" s="104"/>
      <c r="S4954" s="104"/>
      <c r="T4954" s="104"/>
    </row>
    <row r="4955" spans="13:20" ht="14.5" x14ac:dyDescent="0.35">
      <c r="M4955" s="261" t="s">
        <v>36899</v>
      </c>
      <c r="N4955" s="262">
        <v>50550</v>
      </c>
      <c r="P4955" s="243" t="s">
        <v>21249</v>
      </c>
      <c r="Q4955" s="244">
        <v>3051.09</v>
      </c>
      <c r="R4955" s="104"/>
      <c r="S4955" s="104"/>
      <c r="T4955" s="104"/>
    </row>
    <row r="4956" spans="13:20" ht="14.5" x14ac:dyDescent="0.35">
      <c r="M4956" s="261" t="s">
        <v>36900</v>
      </c>
      <c r="N4956" s="262">
        <v>3762.35</v>
      </c>
      <c r="P4956" s="243" t="s">
        <v>21250</v>
      </c>
      <c r="Q4956" s="244">
        <v>6232.31</v>
      </c>
      <c r="R4956" s="104"/>
      <c r="S4956" s="104"/>
      <c r="T4956" s="104"/>
    </row>
    <row r="4957" spans="13:20" ht="14.5" x14ac:dyDescent="0.35">
      <c r="M4957" s="261" t="s">
        <v>36901</v>
      </c>
      <c r="N4957" s="262">
        <v>11598.12</v>
      </c>
      <c r="P4957" s="243" t="s">
        <v>21251</v>
      </c>
      <c r="Q4957" s="244">
        <v>859.6</v>
      </c>
      <c r="R4957" s="104"/>
      <c r="S4957" s="104"/>
      <c r="T4957" s="104"/>
    </row>
    <row r="4958" spans="13:20" ht="14.5" x14ac:dyDescent="0.35">
      <c r="M4958" s="261" t="s">
        <v>47854</v>
      </c>
      <c r="N4958" s="262">
        <v>3887.16</v>
      </c>
      <c r="P4958" s="243" t="s">
        <v>21252</v>
      </c>
      <c r="Q4958" s="244">
        <v>700</v>
      </c>
      <c r="R4958" s="104"/>
      <c r="S4958" s="104"/>
      <c r="T4958" s="104"/>
    </row>
    <row r="4959" spans="13:20" ht="14.5" x14ac:dyDescent="0.35">
      <c r="M4959" s="261" t="s">
        <v>36902</v>
      </c>
      <c r="N4959" s="262">
        <v>467.92</v>
      </c>
      <c r="P4959" s="243" t="s">
        <v>21253</v>
      </c>
      <c r="Q4959" s="244">
        <v>33284</v>
      </c>
      <c r="R4959" s="104"/>
      <c r="S4959" s="104"/>
      <c r="T4959" s="104"/>
    </row>
    <row r="4960" spans="13:20" ht="14.5" x14ac:dyDescent="0.35">
      <c r="M4960" s="261" t="s">
        <v>36903</v>
      </c>
      <c r="N4960" s="262">
        <v>6795</v>
      </c>
      <c r="P4960" s="243" t="s">
        <v>21254</v>
      </c>
      <c r="Q4960" s="244">
        <v>5022.28</v>
      </c>
      <c r="R4960" s="104"/>
      <c r="S4960" s="104"/>
      <c r="T4960" s="104"/>
    </row>
    <row r="4961" spans="13:20" ht="14.5" x14ac:dyDescent="0.35">
      <c r="M4961" s="261" t="s">
        <v>52114</v>
      </c>
      <c r="N4961" s="262">
        <v>13252</v>
      </c>
      <c r="P4961" s="243" t="s">
        <v>21255</v>
      </c>
      <c r="Q4961" s="244">
        <v>36878.300000000003</v>
      </c>
      <c r="R4961" s="104"/>
      <c r="S4961" s="104"/>
      <c r="T4961" s="104"/>
    </row>
    <row r="4962" spans="13:20" ht="14.5" x14ac:dyDescent="0.35">
      <c r="M4962" s="261" t="s">
        <v>53155</v>
      </c>
      <c r="N4962" s="262">
        <v>12600</v>
      </c>
      <c r="P4962" s="243" t="s">
        <v>21256</v>
      </c>
      <c r="Q4962" s="244">
        <v>2300</v>
      </c>
      <c r="R4962" s="104"/>
      <c r="S4962" s="104"/>
      <c r="T4962" s="104"/>
    </row>
    <row r="4963" spans="13:20" ht="14.5" x14ac:dyDescent="0.35">
      <c r="M4963" s="261" t="s">
        <v>47855</v>
      </c>
      <c r="N4963" s="262">
        <v>20000</v>
      </c>
      <c r="P4963" s="243" t="s">
        <v>21257</v>
      </c>
      <c r="Q4963" s="244">
        <v>1800</v>
      </c>
      <c r="R4963" s="104"/>
      <c r="S4963" s="104"/>
      <c r="T4963" s="104"/>
    </row>
    <row r="4964" spans="13:20" ht="14.5" x14ac:dyDescent="0.35">
      <c r="M4964" s="261" t="s">
        <v>47856</v>
      </c>
      <c r="N4964" s="262">
        <v>1161</v>
      </c>
      <c r="P4964" s="243" t="s">
        <v>21258</v>
      </c>
      <c r="Q4964" s="244">
        <v>3447.42</v>
      </c>
      <c r="R4964" s="104"/>
      <c r="S4964" s="104"/>
      <c r="T4964" s="104"/>
    </row>
    <row r="4965" spans="13:20" ht="14.5" x14ac:dyDescent="0.35">
      <c r="M4965" s="261" t="s">
        <v>45215</v>
      </c>
      <c r="N4965" s="262">
        <v>30467.83</v>
      </c>
      <c r="P4965" s="243" t="s">
        <v>21259</v>
      </c>
      <c r="Q4965" s="244">
        <v>5232.09</v>
      </c>
      <c r="R4965" s="104"/>
      <c r="S4965" s="104"/>
      <c r="T4965" s="104"/>
    </row>
    <row r="4966" spans="13:20" ht="14.5" x14ac:dyDescent="0.35">
      <c r="M4966" s="261" t="s">
        <v>21360</v>
      </c>
      <c r="N4966" s="262">
        <v>6409.17</v>
      </c>
      <c r="P4966" s="243" t="s">
        <v>21260</v>
      </c>
      <c r="Q4966" s="244">
        <v>6889.31</v>
      </c>
      <c r="R4966" s="104"/>
      <c r="S4966" s="104"/>
      <c r="T4966" s="104"/>
    </row>
    <row r="4967" spans="13:20" ht="14.5" x14ac:dyDescent="0.35">
      <c r="M4967" s="261" t="s">
        <v>21366</v>
      </c>
      <c r="N4967" s="262">
        <v>176346.52</v>
      </c>
      <c r="P4967" s="243" t="s">
        <v>21261</v>
      </c>
      <c r="Q4967" s="244">
        <v>700</v>
      </c>
      <c r="R4967" s="104"/>
      <c r="S4967" s="104"/>
      <c r="T4967" s="104"/>
    </row>
    <row r="4968" spans="13:20" ht="14.5" x14ac:dyDescent="0.35">
      <c r="M4968" s="261" t="s">
        <v>42435</v>
      </c>
      <c r="N4968" s="262">
        <v>516.48</v>
      </c>
      <c r="P4968" s="243" t="s">
        <v>21262</v>
      </c>
      <c r="Q4968" s="244">
        <v>859.6</v>
      </c>
      <c r="R4968" s="104"/>
      <c r="S4968" s="104"/>
      <c r="T4968" s="104"/>
    </row>
    <row r="4969" spans="13:20" ht="14.5" x14ac:dyDescent="0.35">
      <c r="M4969" s="261" t="s">
        <v>45216</v>
      </c>
      <c r="N4969" s="262">
        <v>1123248.1499999999</v>
      </c>
      <c r="P4969" s="243" t="s">
        <v>21263</v>
      </c>
      <c r="Q4969" s="244">
        <v>42276</v>
      </c>
      <c r="R4969" s="104"/>
      <c r="S4969" s="104"/>
      <c r="T4969" s="104"/>
    </row>
    <row r="4970" spans="13:20" ht="14.5" x14ac:dyDescent="0.35">
      <c r="M4970" s="261" t="s">
        <v>45217</v>
      </c>
      <c r="N4970" s="262">
        <v>85406.25</v>
      </c>
      <c r="P4970" s="243" t="s">
        <v>21264</v>
      </c>
      <c r="Q4970" s="244">
        <v>3000</v>
      </c>
      <c r="R4970" s="104"/>
      <c r="S4970" s="104"/>
      <c r="T4970" s="104"/>
    </row>
    <row r="4971" spans="13:20" ht="14.5" x14ac:dyDescent="0.35">
      <c r="M4971" s="261" t="s">
        <v>21372</v>
      </c>
      <c r="N4971" s="262">
        <v>20130.43</v>
      </c>
      <c r="P4971" s="243" t="s">
        <v>21265</v>
      </c>
      <c r="Q4971" s="244">
        <v>14400</v>
      </c>
      <c r="R4971" s="104"/>
      <c r="S4971" s="104"/>
      <c r="T4971" s="104"/>
    </row>
    <row r="4972" spans="13:20" ht="14.5" x14ac:dyDescent="0.35">
      <c r="M4972" s="261" t="s">
        <v>21374</v>
      </c>
      <c r="N4972" s="262">
        <v>5384.92</v>
      </c>
      <c r="P4972" s="243" t="s">
        <v>21266</v>
      </c>
      <c r="Q4972" s="244">
        <v>1000</v>
      </c>
      <c r="R4972" s="104"/>
      <c r="S4972" s="104"/>
      <c r="T4972" s="104"/>
    </row>
    <row r="4973" spans="13:20" ht="14.5" x14ac:dyDescent="0.35">
      <c r="M4973" s="261" t="s">
        <v>21375</v>
      </c>
      <c r="N4973" s="262">
        <v>1952.1</v>
      </c>
      <c r="P4973" s="243" t="s">
        <v>21267</v>
      </c>
      <c r="Q4973" s="244">
        <v>500</v>
      </c>
      <c r="R4973" s="104"/>
      <c r="S4973" s="104"/>
      <c r="T4973" s="104"/>
    </row>
    <row r="4974" spans="13:20" ht="14.5" x14ac:dyDescent="0.35">
      <c r="M4974" s="261" t="s">
        <v>21376</v>
      </c>
      <c r="N4974" s="262">
        <v>1670.46</v>
      </c>
      <c r="P4974" s="243" t="s">
        <v>21268</v>
      </c>
      <c r="Q4974" s="244">
        <v>1364.52</v>
      </c>
      <c r="R4974" s="104"/>
      <c r="S4974" s="104"/>
      <c r="T4974" s="104"/>
    </row>
    <row r="4975" spans="13:20" ht="14.5" x14ac:dyDescent="0.35">
      <c r="M4975" s="261" t="s">
        <v>43055</v>
      </c>
      <c r="N4975" s="262">
        <v>16300</v>
      </c>
      <c r="P4975" s="243" t="s">
        <v>21269</v>
      </c>
      <c r="Q4975" s="244">
        <v>474</v>
      </c>
      <c r="R4975" s="104"/>
      <c r="S4975" s="104"/>
      <c r="T4975" s="104"/>
    </row>
    <row r="4976" spans="13:20" ht="14.5" x14ac:dyDescent="0.35">
      <c r="M4976" s="261" t="s">
        <v>21377</v>
      </c>
      <c r="N4976" s="262">
        <v>45000</v>
      </c>
      <c r="P4976" s="243" t="s">
        <v>21270</v>
      </c>
      <c r="Q4976" s="244">
        <v>1112.08</v>
      </c>
      <c r="R4976" s="104"/>
      <c r="S4976" s="104"/>
      <c r="T4976" s="104"/>
    </row>
    <row r="4977" spans="13:20" ht="14.5" x14ac:dyDescent="0.35">
      <c r="M4977" s="261" t="s">
        <v>15395</v>
      </c>
      <c r="N4977" s="262">
        <v>12562.65</v>
      </c>
      <c r="P4977" s="243" t="s">
        <v>21271</v>
      </c>
      <c r="Q4977" s="244">
        <v>13239.99</v>
      </c>
      <c r="R4977" s="104"/>
      <c r="S4977" s="104"/>
      <c r="T4977" s="104"/>
    </row>
    <row r="4978" spans="13:20" ht="14.5" x14ac:dyDescent="0.35">
      <c r="M4978" s="261" t="s">
        <v>15396</v>
      </c>
      <c r="N4978" s="262">
        <v>109612.31</v>
      </c>
      <c r="P4978" s="243" t="s">
        <v>21272</v>
      </c>
      <c r="Q4978" s="244">
        <v>1914.77</v>
      </c>
      <c r="R4978" s="104"/>
      <c r="S4978" s="104"/>
      <c r="T4978" s="104"/>
    </row>
    <row r="4979" spans="13:20" ht="14.5" x14ac:dyDescent="0.35">
      <c r="M4979" s="261" t="s">
        <v>21378</v>
      </c>
      <c r="N4979" s="262">
        <v>163393.72</v>
      </c>
      <c r="P4979" s="243" t="s">
        <v>21273</v>
      </c>
      <c r="Q4979" s="244">
        <v>14078</v>
      </c>
      <c r="R4979" s="104"/>
      <c r="S4979" s="104"/>
      <c r="T4979" s="104"/>
    </row>
    <row r="4980" spans="13:20" ht="14.5" x14ac:dyDescent="0.35">
      <c r="M4980" s="261" t="s">
        <v>51213</v>
      </c>
      <c r="N4980" s="262">
        <v>11352.7</v>
      </c>
      <c r="P4980" s="243" t="s">
        <v>21274</v>
      </c>
      <c r="Q4980" s="244">
        <v>3291.07</v>
      </c>
      <c r="R4980" s="104"/>
      <c r="S4980" s="104"/>
      <c r="T4980" s="104"/>
    </row>
    <row r="4981" spans="13:20" ht="14.5" x14ac:dyDescent="0.35">
      <c r="M4981" s="261" t="s">
        <v>21381</v>
      </c>
      <c r="N4981" s="262">
        <v>-26678.18</v>
      </c>
      <c r="P4981" s="243" t="s">
        <v>21275</v>
      </c>
      <c r="Q4981" s="244">
        <v>8585</v>
      </c>
      <c r="R4981" s="104"/>
      <c r="S4981" s="104"/>
      <c r="T4981" s="104"/>
    </row>
    <row r="4982" spans="13:20" ht="14.5" x14ac:dyDescent="0.35">
      <c r="M4982" s="261" t="s">
        <v>38177</v>
      </c>
      <c r="N4982" s="262">
        <v>109142</v>
      </c>
      <c r="P4982" s="243" t="s">
        <v>21276</v>
      </c>
      <c r="Q4982" s="244">
        <v>622</v>
      </c>
      <c r="R4982" s="104"/>
      <c r="S4982" s="104"/>
      <c r="T4982" s="104"/>
    </row>
    <row r="4983" spans="13:20" ht="14.5" x14ac:dyDescent="0.35">
      <c r="M4983" s="261" t="s">
        <v>21382</v>
      </c>
      <c r="N4983" s="262">
        <v>-845.97</v>
      </c>
      <c r="P4983" s="243" t="s">
        <v>21277</v>
      </c>
      <c r="Q4983" s="244">
        <v>3658</v>
      </c>
      <c r="R4983" s="104"/>
      <c r="S4983" s="104"/>
      <c r="T4983" s="104"/>
    </row>
    <row r="4984" spans="13:20" ht="14.5" x14ac:dyDescent="0.35">
      <c r="M4984" s="261" t="s">
        <v>21384</v>
      </c>
      <c r="N4984" s="262">
        <v>232.56</v>
      </c>
      <c r="P4984" s="243" t="s">
        <v>21278</v>
      </c>
      <c r="Q4984" s="244">
        <v>15709</v>
      </c>
      <c r="R4984" s="104"/>
      <c r="S4984" s="104"/>
      <c r="T4984" s="104"/>
    </row>
    <row r="4985" spans="13:20" ht="14.5" x14ac:dyDescent="0.35">
      <c r="M4985" s="261" t="s">
        <v>21385</v>
      </c>
      <c r="N4985" s="262">
        <v>6642.28</v>
      </c>
      <c r="P4985" s="243" t="s">
        <v>21279</v>
      </c>
      <c r="Q4985" s="244">
        <v>12337</v>
      </c>
      <c r="R4985" s="104"/>
      <c r="S4985" s="104"/>
      <c r="T4985" s="104"/>
    </row>
    <row r="4986" spans="13:20" ht="14.5" x14ac:dyDescent="0.35">
      <c r="M4986" s="261" t="s">
        <v>21386</v>
      </c>
      <c r="N4986" s="262">
        <v>3581.76</v>
      </c>
      <c r="P4986" s="243" t="s">
        <v>21280</v>
      </c>
      <c r="Q4986" s="244">
        <v>6375</v>
      </c>
      <c r="R4986" s="104"/>
      <c r="S4986" s="104"/>
      <c r="T4986" s="104"/>
    </row>
    <row r="4987" spans="13:20" ht="14.5" x14ac:dyDescent="0.35">
      <c r="M4987" s="261" t="s">
        <v>21387</v>
      </c>
      <c r="N4987" s="262">
        <v>1143</v>
      </c>
      <c r="P4987" s="243" t="s">
        <v>21281</v>
      </c>
      <c r="Q4987" s="244">
        <v>482.21</v>
      </c>
      <c r="R4987" s="104"/>
      <c r="S4987" s="104"/>
      <c r="T4987" s="104"/>
    </row>
    <row r="4988" spans="13:20" ht="14.5" x14ac:dyDescent="0.35">
      <c r="M4988" s="261" t="s">
        <v>56323</v>
      </c>
      <c r="N4988" s="262">
        <v>20504.95</v>
      </c>
      <c r="P4988" s="243" t="s">
        <v>21282</v>
      </c>
      <c r="Q4988" s="244">
        <v>60.5</v>
      </c>
      <c r="R4988" s="104"/>
      <c r="S4988" s="104"/>
      <c r="T4988" s="104"/>
    </row>
    <row r="4989" spans="13:20" ht="14.5" x14ac:dyDescent="0.35">
      <c r="M4989" s="261" t="s">
        <v>21388</v>
      </c>
      <c r="N4989" s="262">
        <v>2855.3</v>
      </c>
      <c r="P4989" s="243" t="s">
        <v>21283</v>
      </c>
      <c r="Q4989" s="244">
        <v>137.47</v>
      </c>
      <c r="R4989" s="104"/>
      <c r="S4989" s="104"/>
      <c r="T4989" s="104"/>
    </row>
    <row r="4990" spans="13:20" ht="14.5" x14ac:dyDescent="0.35">
      <c r="M4990" s="261" t="s">
        <v>21389</v>
      </c>
      <c r="N4990" s="262">
        <v>8743.2199999999993</v>
      </c>
      <c r="P4990" s="243" t="s">
        <v>21284</v>
      </c>
      <c r="Q4990" s="244">
        <v>2236.3200000000002</v>
      </c>
      <c r="R4990" s="104"/>
      <c r="S4990" s="104"/>
      <c r="T4990" s="104"/>
    </row>
    <row r="4991" spans="13:20" ht="14.5" x14ac:dyDescent="0.35">
      <c r="M4991" s="261" t="s">
        <v>47857</v>
      </c>
      <c r="N4991" s="262">
        <v>150.54</v>
      </c>
      <c r="P4991" s="243" t="s">
        <v>21285</v>
      </c>
      <c r="Q4991" s="244">
        <v>6528</v>
      </c>
      <c r="R4991" s="104"/>
      <c r="S4991" s="104"/>
      <c r="T4991" s="104"/>
    </row>
    <row r="4992" spans="13:20" ht="14.5" x14ac:dyDescent="0.35">
      <c r="M4992" s="261" t="s">
        <v>38178</v>
      </c>
      <c r="N4992" s="262">
        <v>38008.910000000003</v>
      </c>
      <c r="P4992" s="243" t="s">
        <v>21286</v>
      </c>
      <c r="Q4992" s="244">
        <v>3000</v>
      </c>
      <c r="R4992" s="104"/>
      <c r="S4992" s="104"/>
      <c r="T4992" s="104"/>
    </row>
    <row r="4993" spans="13:20" ht="14.5" x14ac:dyDescent="0.35">
      <c r="M4993" s="261" t="s">
        <v>56324</v>
      </c>
      <c r="N4993" s="262">
        <v>2200</v>
      </c>
      <c r="P4993" s="243" t="s">
        <v>21287</v>
      </c>
      <c r="Q4993" s="244">
        <v>20775</v>
      </c>
      <c r="R4993" s="104"/>
      <c r="S4993" s="104"/>
      <c r="T4993" s="104"/>
    </row>
    <row r="4994" spans="13:20" ht="14.5" x14ac:dyDescent="0.35">
      <c r="M4994" s="261" t="s">
        <v>43056</v>
      </c>
      <c r="N4994" s="262">
        <v>30201</v>
      </c>
      <c r="P4994" s="243" t="s">
        <v>21288</v>
      </c>
      <c r="Q4994" s="244">
        <v>1000</v>
      </c>
      <c r="R4994" s="104"/>
      <c r="S4994" s="104"/>
      <c r="T4994" s="104"/>
    </row>
    <row r="4995" spans="13:20" ht="14.5" x14ac:dyDescent="0.35">
      <c r="M4995" s="261" t="s">
        <v>21391</v>
      </c>
      <c r="N4995" s="262">
        <v>7793.04</v>
      </c>
      <c r="P4995" s="243" t="s">
        <v>21289</v>
      </c>
      <c r="Q4995" s="244">
        <v>500</v>
      </c>
      <c r="R4995" s="104"/>
      <c r="S4995" s="104"/>
      <c r="T4995" s="104"/>
    </row>
    <row r="4996" spans="13:20" ht="14.5" x14ac:dyDescent="0.35">
      <c r="M4996" s="261" t="s">
        <v>21392</v>
      </c>
      <c r="N4996" s="262">
        <v>5872.69</v>
      </c>
      <c r="P4996" s="243" t="s">
        <v>21290</v>
      </c>
      <c r="Q4996" s="244">
        <v>1846.73</v>
      </c>
      <c r="R4996" s="104"/>
      <c r="S4996" s="104"/>
      <c r="T4996" s="104"/>
    </row>
    <row r="4997" spans="13:20" ht="14.5" x14ac:dyDescent="0.35">
      <c r="M4997" s="261" t="s">
        <v>21393</v>
      </c>
      <c r="N4997" s="262">
        <v>17383.490000000002</v>
      </c>
      <c r="P4997" s="243" t="s">
        <v>21291</v>
      </c>
      <c r="Q4997" s="244">
        <v>534.5</v>
      </c>
      <c r="R4997" s="104"/>
      <c r="S4997" s="104"/>
      <c r="T4997" s="104"/>
    </row>
    <row r="4998" spans="13:20" ht="14.5" x14ac:dyDescent="0.35">
      <c r="M4998" s="261" t="s">
        <v>38179</v>
      </c>
      <c r="N4998" s="262">
        <v>5129.46</v>
      </c>
      <c r="P4998" s="243" t="s">
        <v>21292</v>
      </c>
      <c r="Q4998" s="244">
        <v>1249.55</v>
      </c>
      <c r="R4998" s="104"/>
      <c r="S4998" s="104"/>
      <c r="T4998" s="104"/>
    </row>
    <row r="4999" spans="13:20" ht="14.5" x14ac:dyDescent="0.35">
      <c r="M4999" s="261" t="s">
        <v>56325</v>
      </c>
      <c r="N4999" s="262">
        <v>4125</v>
      </c>
      <c r="P4999" s="243" t="s">
        <v>21293</v>
      </c>
      <c r="Q4999" s="244">
        <v>13239.99</v>
      </c>
      <c r="R4999" s="104"/>
      <c r="S4999" s="104"/>
      <c r="T4999" s="104"/>
    </row>
    <row r="5000" spans="13:20" ht="14.5" x14ac:dyDescent="0.35">
      <c r="M5000" s="261" t="s">
        <v>56326</v>
      </c>
      <c r="N5000" s="262">
        <v>55310</v>
      </c>
      <c r="P5000" s="243" t="s">
        <v>21294</v>
      </c>
      <c r="Q5000" s="244">
        <v>8585</v>
      </c>
      <c r="R5000" s="104"/>
      <c r="S5000" s="104"/>
      <c r="T5000" s="104"/>
    </row>
    <row r="5001" spans="13:20" ht="14.5" x14ac:dyDescent="0.35">
      <c r="M5001" s="261" t="s">
        <v>56327</v>
      </c>
      <c r="N5001" s="262">
        <v>4231.22</v>
      </c>
      <c r="P5001" s="243" t="s">
        <v>21295</v>
      </c>
      <c r="Q5001" s="244">
        <v>622</v>
      </c>
      <c r="R5001" s="104"/>
      <c r="S5001" s="104"/>
      <c r="T5001" s="104"/>
    </row>
    <row r="5002" spans="13:20" ht="14.5" x14ac:dyDescent="0.35">
      <c r="M5002" s="261" t="s">
        <v>56328</v>
      </c>
      <c r="N5002" s="262">
        <v>11189.63</v>
      </c>
      <c r="P5002" s="243" t="s">
        <v>21296</v>
      </c>
      <c r="Q5002" s="244">
        <v>10679.09</v>
      </c>
      <c r="R5002" s="104"/>
      <c r="S5002" s="104"/>
      <c r="T5002" s="104"/>
    </row>
    <row r="5003" spans="13:20" ht="14.5" x14ac:dyDescent="0.35">
      <c r="M5003" s="261" t="s">
        <v>35385</v>
      </c>
      <c r="N5003" s="262">
        <v>28227.85</v>
      </c>
      <c r="P5003" s="243" t="s">
        <v>21297</v>
      </c>
      <c r="Q5003" s="244">
        <v>14078</v>
      </c>
      <c r="R5003" s="104"/>
      <c r="S5003" s="104"/>
      <c r="T5003" s="104"/>
    </row>
    <row r="5004" spans="13:20" ht="14.5" x14ac:dyDescent="0.35">
      <c r="M5004" s="261" t="s">
        <v>45218</v>
      </c>
      <c r="N5004" s="262">
        <v>410212.23</v>
      </c>
      <c r="P5004" s="243" t="s">
        <v>21298</v>
      </c>
      <c r="Q5004" s="244">
        <v>12337</v>
      </c>
      <c r="R5004" s="104"/>
      <c r="S5004" s="104"/>
      <c r="T5004" s="104"/>
    </row>
    <row r="5005" spans="13:20" ht="14.5" x14ac:dyDescent="0.35">
      <c r="M5005" s="261" t="s">
        <v>21395</v>
      </c>
      <c r="N5005" s="262">
        <v>32559.67</v>
      </c>
      <c r="P5005" s="243" t="s">
        <v>21299</v>
      </c>
      <c r="Q5005" s="244">
        <v>22658.07</v>
      </c>
      <c r="R5005" s="104"/>
      <c r="S5005" s="104"/>
      <c r="T5005" s="104"/>
    </row>
    <row r="5006" spans="13:20" ht="14.5" x14ac:dyDescent="0.35">
      <c r="M5006" s="261" t="s">
        <v>47858</v>
      </c>
      <c r="N5006" s="262">
        <v>8110.06</v>
      </c>
      <c r="P5006" s="243" t="s">
        <v>21300</v>
      </c>
      <c r="Q5006" s="244">
        <v>55309.25</v>
      </c>
      <c r="R5006" s="104"/>
      <c r="S5006" s="104"/>
      <c r="T5006" s="104"/>
    </row>
    <row r="5007" spans="13:20" ht="14.5" x14ac:dyDescent="0.35">
      <c r="M5007" s="261" t="s">
        <v>21396</v>
      </c>
      <c r="N5007" s="262">
        <v>60926.85</v>
      </c>
      <c r="P5007" s="243" t="s">
        <v>21301</v>
      </c>
      <c r="Q5007" s="244">
        <v>2087.75</v>
      </c>
      <c r="R5007" s="104"/>
      <c r="S5007" s="104"/>
      <c r="T5007" s="104"/>
    </row>
    <row r="5008" spans="13:20" ht="14.5" x14ac:dyDescent="0.35">
      <c r="M5008" s="261" t="s">
        <v>51214</v>
      </c>
      <c r="N5008" s="262">
        <v>16045.11</v>
      </c>
      <c r="P5008" s="243" t="s">
        <v>21302</v>
      </c>
      <c r="Q5008" s="244">
        <v>2000</v>
      </c>
      <c r="R5008" s="104"/>
      <c r="S5008" s="104"/>
      <c r="T5008" s="104"/>
    </row>
    <row r="5009" spans="13:20" ht="14.5" x14ac:dyDescent="0.35">
      <c r="M5009" s="261" t="s">
        <v>47859</v>
      </c>
      <c r="N5009" s="262">
        <v>20743.2</v>
      </c>
      <c r="P5009" s="243" t="s">
        <v>21303</v>
      </c>
      <c r="Q5009" s="244">
        <v>6944.2</v>
      </c>
      <c r="R5009" s="104"/>
      <c r="S5009" s="104"/>
      <c r="T5009" s="104"/>
    </row>
    <row r="5010" spans="13:20" ht="14.5" x14ac:dyDescent="0.35">
      <c r="M5010" s="261" t="s">
        <v>21397</v>
      </c>
      <c r="N5010" s="262">
        <v>1541.69</v>
      </c>
      <c r="P5010" s="243" t="s">
        <v>21304</v>
      </c>
      <c r="Q5010" s="244">
        <v>17318.38</v>
      </c>
      <c r="R5010" s="104"/>
      <c r="S5010" s="104"/>
      <c r="T5010" s="104"/>
    </row>
    <row r="5011" spans="13:20" ht="14.5" x14ac:dyDescent="0.35">
      <c r="M5011" s="261" t="s">
        <v>47860</v>
      </c>
      <c r="N5011" s="262">
        <v>3250.79</v>
      </c>
      <c r="P5011" s="243" t="s">
        <v>21305</v>
      </c>
      <c r="Q5011" s="244">
        <v>47955.98</v>
      </c>
      <c r="R5011" s="104"/>
      <c r="S5011" s="104"/>
      <c r="T5011" s="104"/>
    </row>
    <row r="5012" spans="13:20" ht="14.5" x14ac:dyDescent="0.35">
      <c r="M5012" s="261" t="s">
        <v>50142</v>
      </c>
      <c r="N5012" s="262">
        <v>2144.11</v>
      </c>
      <c r="P5012" s="243" t="s">
        <v>21306</v>
      </c>
      <c r="Q5012" s="244">
        <v>58.31</v>
      </c>
      <c r="R5012" s="104"/>
      <c r="S5012" s="104"/>
      <c r="T5012" s="104"/>
    </row>
    <row r="5013" spans="13:20" ht="14.5" x14ac:dyDescent="0.35">
      <c r="M5013" s="261" t="s">
        <v>21398</v>
      </c>
      <c r="N5013" s="262">
        <v>35140.47</v>
      </c>
      <c r="P5013" s="243" t="s">
        <v>21307</v>
      </c>
      <c r="Q5013" s="244">
        <v>5653.68</v>
      </c>
      <c r="R5013" s="104"/>
      <c r="S5013" s="104"/>
      <c r="T5013" s="104"/>
    </row>
    <row r="5014" spans="13:20" ht="14.5" x14ac:dyDescent="0.35">
      <c r="M5014" s="261" t="s">
        <v>21399</v>
      </c>
      <c r="N5014" s="262">
        <v>67.14</v>
      </c>
      <c r="P5014" s="243" t="s">
        <v>21308</v>
      </c>
      <c r="Q5014" s="244">
        <v>6100</v>
      </c>
      <c r="R5014" s="104"/>
      <c r="S5014" s="104"/>
      <c r="T5014" s="104"/>
    </row>
    <row r="5015" spans="13:20" ht="14.5" x14ac:dyDescent="0.35">
      <c r="M5015" s="261" t="s">
        <v>56329</v>
      </c>
      <c r="N5015" s="262">
        <v>10890.2</v>
      </c>
      <c r="P5015" s="243" t="s">
        <v>21309</v>
      </c>
      <c r="Q5015" s="244">
        <v>21567.17</v>
      </c>
      <c r="R5015" s="104"/>
      <c r="S5015" s="104"/>
      <c r="T5015" s="104"/>
    </row>
    <row r="5016" spans="13:20" ht="14.5" x14ac:dyDescent="0.35">
      <c r="M5016" s="261" t="s">
        <v>56330</v>
      </c>
      <c r="N5016" s="262">
        <v>3590.72</v>
      </c>
      <c r="P5016" s="243" t="s">
        <v>21310</v>
      </c>
      <c r="Q5016" s="244">
        <v>2631</v>
      </c>
      <c r="R5016" s="104"/>
      <c r="S5016" s="104"/>
      <c r="T5016" s="104"/>
    </row>
    <row r="5017" spans="13:20" ht="14.5" x14ac:dyDescent="0.35">
      <c r="M5017" s="261" t="s">
        <v>35386</v>
      </c>
      <c r="N5017" s="262">
        <v>459648.22</v>
      </c>
      <c r="P5017" s="243" t="s">
        <v>21311</v>
      </c>
      <c r="Q5017" s="244">
        <v>62253.45</v>
      </c>
      <c r="R5017" s="104"/>
      <c r="S5017" s="104"/>
      <c r="T5017" s="104"/>
    </row>
    <row r="5018" spans="13:20" ht="14.5" x14ac:dyDescent="0.35">
      <c r="M5018" s="261" t="s">
        <v>51215</v>
      </c>
      <c r="N5018" s="262">
        <v>68432.399999999994</v>
      </c>
      <c r="P5018" s="243" t="s">
        <v>21312</v>
      </c>
      <c r="Q5018" s="244">
        <v>17318.38</v>
      </c>
      <c r="R5018" s="104"/>
      <c r="S5018" s="104"/>
      <c r="T5018" s="104"/>
    </row>
    <row r="5019" spans="13:20" ht="14.5" x14ac:dyDescent="0.35">
      <c r="M5019" s="261" t="s">
        <v>56331</v>
      </c>
      <c r="N5019" s="262">
        <v>3000</v>
      </c>
      <c r="P5019" s="243" t="s">
        <v>21313</v>
      </c>
      <c r="Q5019" s="244">
        <v>47955.98</v>
      </c>
      <c r="R5019" s="104"/>
      <c r="S5019" s="104"/>
      <c r="T5019" s="104"/>
    </row>
    <row r="5020" spans="13:20" ht="14.5" x14ac:dyDescent="0.35">
      <c r="M5020" s="261" t="s">
        <v>56332</v>
      </c>
      <c r="N5020" s="262">
        <v>151300</v>
      </c>
      <c r="P5020" s="243" t="s">
        <v>21314</v>
      </c>
      <c r="Q5020" s="244">
        <v>4689.3100000000004</v>
      </c>
      <c r="R5020" s="104"/>
      <c r="S5020" s="104"/>
      <c r="T5020" s="104"/>
    </row>
    <row r="5021" spans="13:20" ht="14.5" x14ac:dyDescent="0.35">
      <c r="M5021" s="261" t="s">
        <v>21400</v>
      </c>
      <c r="N5021" s="262">
        <v>142.87</v>
      </c>
      <c r="P5021" s="243" t="s">
        <v>21315</v>
      </c>
      <c r="Q5021" s="244">
        <v>5653.68</v>
      </c>
      <c r="R5021" s="104"/>
      <c r="S5021" s="104"/>
      <c r="T5021" s="104"/>
    </row>
    <row r="5022" spans="13:20" ht="14.5" x14ac:dyDescent="0.35">
      <c r="M5022" s="261" t="s">
        <v>21401</v>
      </c>
      <c r="N5022" s="262">
        <v>99033.7</v>
      </c>
      <c r="P5022" s="243" t="s">
        <v>21316</v>
      </c>
      <c r="Q5022" s="244">
        <v>2087.75</v>
      </c>
      <c r="R5022" s="104"/>
      <c r="S5022" s="104"/>
      <c r="T5022" s="104"/>
    </row>
    <row r="5023" spans="13:20" ht="14.5" x14ac:dyDescent="0.35">
      <c r="M5023" s="261" t="s">
        <v>45219</v>
      </c>
      <c r="N5023" s="262">
        <v>172743.25</v>
      </c>
      <c r="P5023" s="243" t="s">
        <v>21317</v>
      </c>
      <c r="Q5023" s="244">
        <v>6100</v>
      </c>
      <c r="R5023" s="104"/>
      <c r="S5023" s="104"/>
      <c r="T5023" s="104"/>
    </row>
    <row r="5024" spans="13:20" ht="14.5" x14ac:dyDescent="0.35">
      <c r="M5024" s="261" t="s">
        <v>45220</v>
      </c>
      <c r="N5024" s="262">
        <v>68198.960000000006</v>
      </c>
      <c r="P5024" s="243" t="s">
        <v>21318</v>
      </c>
      <c r="Q5024" s="244">
        <v>21567.17</v>
      </c>
      <c r="R5024" s="104"/>
      <c r="S5024" s="104"/>
      <c r="T5024" s="104"/>
    </row>
    <row r="5025" spans="13:20" ht="14.5" x14ac:dyDescent="0.35">
      <c r="M5025" s="261" t="s">
        <v>43057</v>
      </c>
      <c r="N5025" s="262">
        <v>47025</v>
      </c>
      <c r="P5025" s="243" t="s">
        <v>21319</v>
      </c>
      <c r="Q5025" s="244">
        <v>222</v>
      </c>
      <c r="R5025" s="104"/>
      <c r="S5025" s="104"/>
      <c r="T5025" s="104"/>
    </row>
    <row r="5026" spans="13:20" ht="14.5" x14ac:dyDescent="0.35">
      <c r="M5026" s="261" t="s">
        <v>43058</v>
      </c>
      <c r="N5026" s="262">
        <v>42111.76</v>
      </c>
      <c r="P5026" s="243" t="s">
        <v>21320</v>
      </c>
      <c r="Q5026" s="244">
        <v>8955</v>
      </c>
      <c r="R5026" s="104"/>
      <c r="S5026" s="104"/>
      <c r="T5026" s="104"/>
    </row>
    <row r="5027" spans="13:20" ht="14.5" x14ac:dyDescent="0.35">
      <c r="M5027" s="261" t="s">
        <v>21402</v>
      </c>
      <c r="N5027" s="262">
        <v>-52.05</v>
      </c>
      <c r="P5027" s="243" t="s">
        <v>21321</v>
      </c>
      <c r="Q5027" s="244">
        <v>370</v>
      </c>
      <c r="R5027" s="104"/>
      <c r="S5027" s="104"/>
      <c r="T5027" s="104"/>
    </row>
    <row r="5028" spans="13:20" ht="14.5" x14ac:dyDescent="0.35">
      <c r="M5028" s="261" t="s">
        <v>56333</v>
      </c>
      <c r="N5028" s="262">
        <v>237186.8</v>
      </c>
      <c r="P5028" s="243" t="s">
        <v>21322</v>
      </c>
      <c r="Q5028" s="244">
        <v>249.99</v>
      </c>
      <c r="R5028" s="104"/>
      <c r="S5028" s="104"/>
      <c r="T5028" s="104"/>
    </row>
    <row r="5029" spans="13:20" ht="14.5" x14ac:dyDescent="0.35">
      <c r="M5029" s="261" t="s">
        <v>21403</v>
      </c>
      <c r="N5029" s="262">
        <v>20132.330000000002</v>
      </c>
      <c r="P5029" s="243" t="s">
        <v>21323</v>
      </c>
      <c r="Q5029" s="244">
        <v>637.32000000000005</v>
      </c>
      <c r="R5029" s="104"/>
      <c r="S5029" s="104"/>
      <c r="T5029" s="104"/>
    </row>
    <row r="5030" spans="13:20" ht="14.5" x14ac:dyDescent="0.35">
      <c r="M5030" s="261" t="s">
        <v>51216</v>
      </c>
      <c r="N5030" s="262">
        <v>14100.9</v>
      </c>
      <c r="P5030" s="243" t="s">
        <v>21324</v>
      </c>
      <c r="Q5030" s="244">
        <v>1926</v>
      </c>
      <c r="R5030" s="104"/>
      <c r="S5030" s="104"/>
      <c r="T5030" s="104"/>
    </row>
    <row r="5031" spans="13:20" ht="14.5" x14ac:dyDescent="0.35">
      <c r="M5031" s="261" t="s">
        <v>52115</v>
      </c>
      <c r="N5031" s="262">
        <v>3411.16</v>
      </c>
      <c r="P5031" s="243" t="s">
        <v>21325</v>
      </c>
      <c r="Q5031" s="244">
        <v>1000</v>
      </c>
      <c r="R5031" s="104"/>
      <c r="S5031" s="104"/>
      <c r="T5031" s="104"/>
    </row>
    <row r="5032" spans="13:20" ht="14.5" x14ac:dyDescent="0.35">
      <c r="M5032" s="261" t="s">
        <v>51217</v>
      </c>
      <c r="N5032" s="262">
        <v>12866.85</v>
      </c>
      <c r="P5032" s="243" t="s">
        <v>21326</v>
      </c>
      <c r="Q5032" s="244">
        <v>152.71</v>
      </c>
      <c r="R5032" s="104"/>
      <c r="S5032" s="104"/>
      <c r="T5032" s="104"/>
    </row>
    <row r="5033" spans="13:20" ht="14.5" x14ac:dyDescent="0.35">
      <c r="M5033" s="261" t="s">
        <v>43059</v>
      </c>
      <c r="N5033" s="262">
        <v>353830.07</v>
      </c>
      <c r="P5033" s="243" t="s">
        <v>21327</v>
      </c>
      <c r="Q5033" s="244">
        <v>634.36</v>
      </c>
      <c r="R5033" s="104"/>
      <c r="S5033" s="104"/>
      <c r="T5033" s="104"/>
    </row>
    <row r="5034" spans="13:20" ht="14.5" x14ac:dyDescent="0.35">
      <c r="M5034" s="261" t="s">
        <v>56334</v>
      </c>
      <c r="N5034" s="262">
        <v>18000</v>
      </c>
      <c r="P5034" s="243" t="s">
        <v>21328</v>
      </c>
      <c r="Q5034" s="244">
        <v>260.98</v>
      </c>
      <c r="R5034" s="104"/>
      <c r="S5034" s="104"/>
      <c r="T5034" s="104"/>
    </row>
    <row r="5035" spans="13:20" ht="14.5" x14ac:dyDescent="0.35">
      <c r="M5035" s="261" t="s">
        <v>47861</v>
      </c>
      <c r="N5035" s="262">
        <v>30030</v>
      </c>
      <c r="P5035" s="243" t="s">
        <v>21329</v>
      </c>
      <c r="Q5035" s="244">
        <v>1200</v>
      </c>
      <c r="R5035" s="104"/>
      <c r="S5035" s="104"/>
      <c r="T5035" s="104"/>
    </row>
    <row r="5036" spans="13:20" ht="14.5" x14ac:dyDescent="0.35">
      <c r="M5036" s="261" t="s">
        <v>47862</v>
      </c>
      <c r="N5036" s="262">
        <v>2297.5300000000002</v>
      </c>
      <c r="P5036" s="243" t="s">
        <v>21330</v>
      </c>
      <c r="Q5036" s="244">
        <v>1130.2</v>
      </c>
      <c r="R5036" s="104"/>
      <c r="S5036" s="104"/>
      <c r="T5036" s="104"/>
    </row>
    <row r="5037" spans="13:20" ht="14.5" x14ac:dyDescent="0.35">
      <c r="M5037" s="261" t="s">
        <v>47863</v>
      </c>
      <c r="N5037" s="262">
        <v>6056.33</v>
      </c>
      <c r="P5037" s="243" t="s">
        <v>21331</v>
      </c>
      <c r="Q5037" s="244">
        <v>86.46</v>
      </c>
      <c r="R5037" s="104"/>
      <c r="S5037" s="104"/>
      <c r="T5037" s="104"/>
    </row>
    <row r="5038" spans="13:20" ht="14.5" x14ac:dyDescent="0.35">
      <c r="M5038" s="261" t="s">
        <v>56335</v>
      </c>
      <c r="N5038" s="262">
        <v>35100</v>
      </c>
      <c r="P5038" s="243" t="s">
        <v>21332</v>
      </c>
      <c r="Q5038" s="244">
        <v>11.31</v>
      </c>
      <c r="R5038" s="104"/>
      <c r="S5038" s="104"/>
      <c r="T5038" s="104"/>
    </row>
    <row r="5039" spans="13:20" ht="14.5" x14ac:dyDescent="0.35">
      <c r="M5039" s="261" t="s">
        <v>56336</v>
      </c>
      <c r="N5039" s="262">
        <v>2685.18</v>
      </c>
      <c r="P5039" s="243" t="s">
        <v>21333</v>
      </c>
      <c r="Q5039" s="244">
        <v>250.03</v>
      </c>
      <c r="R5039" s="104"/>
      <c r="S5039" s="104"/>
      <c r="T5039" s="104"/>
    </row>
    <row r="5040" spans="13:20" ht="14.5" x14ac:dyDescent="0.35">
      <c r="M5040" s="261" t="s">
        <v>56337</v>
      </c>
      <c r="N5040" s="262">
        <v>8227.74</v>
      </c>
      <c r="P5040" s="243" t="s">
        <v>21334</v>
      </c>
      <c r="Q5040" s="244">
        <v>1926</v>
      </c>
      <c r="R5040" s="104"/>
      <c r="S5040" s="104"/>
      <c r="T5040" s="104"/>
    </row>
    <row r="5041" spans="13:20" ht="14.5" x14ac:dyDescent="0.35">
      <c r="M5041" s="261" t="s">
        <v>56338</v>
      </c>
      <c r="N5041" s="262">
        <v>6265.64</v>
      </c>
      <c r="P5041" s="243" t="s">
        <v>21335</v>
      </c>
      <c r="Q5041" s="244">
        <v>1130.2</v>
      </c>
      <c r="R5041" s="104"/>
      <c r="S5041" s="104"/>
      <c r="T5041" s="104"/>
    </row>
    <row r="5042" spans="13:20" ht="14.5" x14ac:dyDescent="0.35">
      <c r="M5042" s="261" t="s">
        <v>56339</v>
      </c>
      <c r="N5042" s="262">
        <v>12480</v>
      </c>
      <c r="P5042" s="243" t="s">
        <v>21336</v>
      </c>
      <c r="Q5042" s="244">
        <v>1000</v>
      </c>
      <c r="R5042" s="104"/>
      <c r="S5042" s="104"/>
      <c r="T5042" s="104"/>
    </row>
    <row r="5043" spans="13:20" ht="14.5" x14ac:dyDescent="0.35">
      <c r="M5043" s="261" t="s">
        <v>56340</v>
      </c>
      <c r="N5043" s="262">
        <v>954.72</v>
      </c>
      <c r="P5043" s="243" t="s">
        <v>21337</v>
      </c>
      <c r="Q5043" s="244">
        <v>239.17</v>
      </c>
      <c r="R5043" s="104"/>
      <c r="S5043" s="104"/>
      <c r="T5043" s="104"/>
    </row>
    <row r="5044" spans="13:20" ht="14.5" x14ac:dyDescent="0.35">
      <c r="M5044" s="261" t="s">
        <v>56341</v>
      </c>
      <c r="N5044" s="262">
        <v>2776.32</v>
      </c>
      <c r="P5044" s="243" t="s">
        <v>21338</v>
      </c>
      <c r="Q5044" s="244">
        <v>634.36</v>
      </c>
      <c r="R5044" s="104"/>
      <c r="S5044" s="104"/>
      <c r="T5044" s="104"/>
    </row>
    <row r="5045" spans="13:20" ht="14.5" x14ac:dyDescent="0.35">
      <c r="M5045" s="261" t="s">
        <v>38180</v>
      </c>
      <c r="N5045" s="262">
        <v>55409.72</v>
      </c>
      <c r="P5045" s="243" t="s">
        <v>21339</v>
      </c>
      <c r="Q5045" s="244">
        <v>260.98</v>
      </c>
      <c r="R5045" s="104"/>
      <c r="S5045" s="104"/>
      <c r="T5045" s="104"/>
    </row>
    <row r="5046" spans="13:20" ht="14.5" x14ac:dyDescent="0.35">
      <c r="M5046" s="261" t="s">
        <v>36905</v>
      </c>
      <c r="N5046" s="262">
        <v>152745</v>
      </c>
      <c r="P5046" s="243" t="s">
        <v>21340</v>
      </c>
      <c r="Q5046" s="244">
        <v>11.31</v>
      </c>
      <c r="R5046" s="104"/>
      <c r="S5046" s="104"/>
      <c r="T5046" s="104"/>
    </row>
    <row r="5047" spans="13:20" ht="14.5" x14ac:dyDescent="0.35">
      <c r="M5047" s="261" t="s">
        <v>47864</v>
      </c>
      <c r="N5047" s="262">
        <v>1848.85</v>
      </c>
      <c r="P5047" s="243" t="s">
        <v>21341</v>
      </c>
      <c r="Q5047" s="244">
        <v>222</v>
      </c>
      <c r="R5047" s="104"/>
      <c r="S5047" s="104"/>
      <c r="T5047" s="104"/>
    </row>
    <row r="5048" spans="13:20" ht="14.5" x14ac:dyDescent="0.35">
      <c r="M5048" s="261" t="s">
        <v>38181</v>
      </c>
      <c r="N5048" s="262">
        <v>108387</v>
      </c>
      <c r="P5048" s="243" t="s">
        <v>21342</v>
      </c>
      <c r="Q5048" s="244">
        <v>1200</v>
      </c>
      <c r="R5048" s="104"/>
      <c r="S5048" s="104"/>
      <c r="T5048" s="104"/>
    </row>
    <row r="5049" spans="13:20" ht="14.5" x14ac:dyDescent="0.35">
      <c r="M5049" s="261" t="s">
        <v>41873</v>
      </c>
      <c r="N5049" s="262">
        <v>63000</v>
      </c>
      <c r="P5049" s="243" t="s">
        <v>21343</v>
      </c>
      <c r="Q5049" s="244">
        <v>10462.34</v>
      </c>
      <c r="R5049" s="104"/>
      <c r="S5049" s="104"/>
      <c r="T5049" s="104"/>
    </row>
    <row r="5050" spans="13:20" ht="14.5" x14ac:dyDescent="0.35">
      <c r="M5050" s="261" t="s">
        <v>47865</v>
      </c>
      <c r="N5050" s="262">
        <v>400</v>
      </c>
      <c r="P5050" s="243" t="s">
        <v>21344</v>
      </c>
      <c r="Q5050" s="244">
        <v>14983.76</v>
      </c>
      <c r="R5050" s="104"/>
      <c r="S5050" s="104"/>
      <c r="T5050" s="104"/>
    </row>
    <row r="5051" spans="13:20" ht="14.5" x14ac:dyDescent="0.35">
      <c r="M5051" s="261" t="s">
        <v>38182</v>
      </c>
      <c r="N5051" s="262">
        <v>15950.56</v>
      </c>
      <c r="P5051" s="243" t="s">
        <v>21345</v>
      </c>
      <c r="Q5051" s="244">
        <v>3060.4</v>
      </c>
      <c r="R5051" s="104"/>
      <c r="S5051" s="104"/>
      <c r="T5051" s="104"/>
    </row>
    <row r="5052" spans="13:20" ht="14.5" x14ac:dyDescent="0.35">
      <c r="M5052" s="261" t="s">
        <v>41874</v>
      </c>
      <c r="N5052" s="262">
        <v>768300.86</v>
      </c>
      <c r="P5052" s="243" t="s">
        <v>21346</v>
      </c>
      <c r="Q5052" s="244">
        <v>212.48</v>
      </c>
      <c r="R5052" s="104"/>
      <c r="S5052" s="104"/>
      <c r="T5052" s="104"/>
    </row>
    <row r="5053" spans="13:20" ht="14.5" x14ac:dyDescent="0.35">
      <c r="M5053" s="261" t="s">
        <v>36906</v>
      </c>
      <c r="N5053" s="262">
        <v>39000</v>
      </c>
      <c r="P5053" s="243" t="s">
        <v>21347</v>
      </c>
      <c r="Q5053" s="244">
        <v>6.97</v>
      </c>
      <c r="R5053" s="104"/>
      <c r="S5053" s="104"/>
      <c r="T5053" s="104"/>
    </row>
    <row r="5054" spans="13:20" ht="14.5" x14ac:dyDescent="0.35">
      <c r="M5054" s="261" t="s">
        <v>38183</v>
      </c>
      <c r="N5054" s="262">
        <v>19181.060000000001</v>
      </c>
      <c r="P5054" s="243" t="s">
        <v>21348</v>
      </c>
      <c r="Q5054" s="244">
        <v>71798.48</v>
      </c>
      <c r="R5054" s="104"/>
      <c r="S5054" s="104"/>
      <c r="T5054" s="104"/>
    </row>
    <row r="5055" spans="13:20" ht="14.5" x14ac:dyDescent="0.35">
      <c r="M5055" s="261" t="s">
        <v>38184</v>
      </c>
      <c r="N5055" s="262">
        <v>7420.1</v>
      </c>
      <c r="P5055" s="243" t="s">
        <v>21349</v>
      </c>
      <c r="Q5055" s="244">
        <v>6889.88</v>
      </c>
      <c r="R5055" s="104"/>
      <c r="S5055" s="104"/>
      <c r="T5055" s="104"/>
    </row>
    <row r="5056" spans="13:20" ht="14.5" x14ac:dyDescent="0.35">
      <c r="M5056" s="261" t="s">
        <v>41875</v>
      </c>
      <c r="N5056" s="262">
        <v>10500</v>
      </c>
      <c r="P5056" s="243" t="s">
        <v>21350</v>
      </c>
      <c r="Q5056" s="244">
        <v>17507.47</v>
      </c>
      <c r="R5056" s="104"/>
      <c r="S5056" s="104"/>
      <c r="T5056" s="104"/>
    </row>
    <row r="5057" spans="13:20" ht="14.5" x14ac:dyDescent="0.35">
      <c r="M5057" s="261" t="s">
        <v>38185</v>
      </c>
      <c r="N5057" s="262">
        <v>45607.88</v>
      </c>
      <c r="P5057" s="243" t="s">
        <v>21351</v>
      </c>
      <c r="Q5057" s="244">
        <v>57600</v>
      </c>
      <c r="R5057" s="104"/>
      <c r="S5057" s="104"/>
      <c r="T5057" s="104"/>
    </row>
    <row r="5058" spans="13:20" ht="14.5" x14ac:dyDescent="0.35">
      <c r="M5058" s="261" t="s">
        <v>36907</v>
      </c>
      <c r="N5058" s="262">
        <v>97624.9</v>
      </c>
      <c r="P5058" s="243" t="s">
        <v>21352</v>
      </c>
      <c r="Q5058" s="244">
        <v>42159.519999999997</v>
      </c>
      <c r="R5058" s="104"/>
      <c r="S5058" s="104"/>
      <c r="T5058" s="104"/>
    </row>
    <row r="5059" spans="13:20" ht="14.5" x14ac:dyDescent="0.35">
      <c r="M5059" s="261" t="s">
        <v>36908</v>
      </c>
      <c r="N5059" s="262">
        <v>248877.38</v>
      </c>
      <c r="P5059" s="243" t="s">
        <v>21353</v>
      </c>
      <c r="Q5059" s="244">
        <v>67101.539999999994</v>
      </c>
      <c r="R5059" s="104"/>
      <c r="S5059" s="104"/>
      <c r="T5059" s="104"/>
    </row>
    <row r="5060" spans="13:20" ht="14.5" x14ac:dyDescent="0.35">
      <c r="M5060" s="261" t="s">
        <v>36909</v>
      </c>
      <c r="N5060" s="262">
        <v>26085</v>
      </c>
      <c r="P5060" s="243" t="s">
        <v>21354</v>
      </c>
      <c r="Q5060" s="244">
        <v>35400</v>
      </c>
      <c r="R5060" s="104"/>
      <c r="S5060" s="104"/>
      <c r="T5060" s="104"/>
    </row>
    <row r="5061" spans="13:20" ht="14.5" x14ac:dyDescent="0.35">
      <c r="M5061" s="261" t="s">
        <v>43060</v>
      </c>
      <c r="N5061" s="262">
        <v>314911.90000000002</v>
      </c>
      <c r="P5061" s="243" t="s">
        <v>21355</v>
      </c>
      <c r="Q5061" s="244">
        <v>62066.1</v>
      </c>
      <c r="R5061" s="104"/>
      <c r="S5061" s="104"/>
      <c r="T5061" s="104"/>
    </row>
    <row r="5062" spans="13:20" ht="14.5" x14ac:dyDescent="0.35">
      <c r="M5062" s="261" t="s">
        <v>50143</v>
      </c>
      <c r="N5062" s="262">
        <v>106100</v>
      </c>
      <c r="P5062" s="243" t="s">
        <v>21356</v>
      </c>
      <c r="Q5062" s="244">
        <v>20146.98</v>
      </c>
      <c r="R5062" s="104"/>
      <c r="S5062" s="104"/>
      <c r="T5062" s="104"/>
    </row>
    <row r="5063" spans="13:20" ht="14.5" x14ac:dyDescent="0.35">
      <c r="M5063" s="261" t="s">
        <v>21404</v>
      </c>
      <c r="N5063" s="262">
        <v>90569.81</v>
      </c>
      <c r="P5063" s="243" t="s">
        <v>15387</v>
      </c>
      <c r="Q5063" s="244">
        <v>8243.85</v>
      </c>
      <c r="R5063" s="104"/>
      <c r="S5063" s="104"/>
      <c r="T5063" s="104"/>
    </row>
    <row r="5064" spans="13:20" ht="14.5" x14ac:dyDescent="0.35">
      <c r="M5064" s="261" t="s">
        <v>41876</v>
      </c>
      <c r="N5064" s="262">
        <v>653893.4</v>
      </c>
      <c r="P5064" s="243" t="s">
        <v>15388</v>
      </c>
      <c r="Q5064" s="244">
        <v>520</v>
      </c>
      <c r="R5064" s="104"/>
      <c r="S5064" s="104"/>
      <c r="T5064" s="104"/>
    </row>
    <row r="5065" spans="13:20" ht="14.5" x14ac:dyDescent="0.35">
      <c r="M5065" s="261" t="s">
        <v>21405</v>
      </c>
      <c r="N5065" s="262">
        <v>252136.8</v>
      </c>
      <c r="P5065" s="243" t="s">
        <v>15389</v>
      </c>
      <c r="Q5065" s="244">
        <v>39.78</v>
      </c>
      <c r="R5065" s="104"/>
      <c r="S5065" s="104"/>
      <c r="T5065" s="104"/>
    </row>
    <row r="5066" spans="13:20" ht="14.5" x14ac:dyDescent="0.35">
      <c r="M5066" s="261" t="s">
        <v>52116</v>
      </c>
      <c r="N5066" s="262">
        <v>1859.53</v>
      </c>
      <c r="P5066" s="243" t="s">
        <v>15390</v>
      </c>
      <c r="Q5066" s="244">
        <v>4498.82</v>
      </c>
      <c r="R5066" s="104"/>
      <c r="S5066" s="104"/>
      <c r="T5066" s="104"/>
    </row>
    <row r="5067" spans="13:20" ht="14.5" x14ac:dyDescent="0.35">
      <c r="M5067" s="261" t="s">
        <v>41877</v>
      </c>
      <c r="N5067" s="262">
        <v>3014.4</v>
      </c>
      <c r="P5067" s="243" t="s">
        <v>21357</v>
      </c>
      <c r="Q5067" s="244">
        <v>24993.15</v>
      </c>
      <c r="R5067" s="104"/>
      <c r="S5067" s="104"/>
      <c r="T5067" s="104"/>
    </row>
    <row r="5068" spans="13:20" ht="14.5" x14ac:dyDescent="0.35">
      <c r="M5068" s="261" t="s">
        <v>21406</v>
      </c>
      <c r="N5068" s="262">
        <v>107860.28</v>
      </c>
      <c r="P5068" s="243" t="s">
        <v>15391</v>
      </c>
      <c r="Q5068" s="244">
        <v>5020.0600000000004</v>
      </c>
      <c r="R5068" s="104"/>
      <c r="S5068" s="104"/>
      <c r="T5068" s="104"/>
    </row>
    <row r="5069" spans="13:20" ht="14.5" x14ac:dyDescent="0.35">
      <c r="M5069" s="261" t="s">
        <v>35387</v>
      </c>
      <c r="N5069" s="262">
        <v>618597.21</v>
      </c>
      <c r="P5069" s="243" t="s">
        <v>15392</v>
      </c>
      <c r="Q5069" s="244">
        <v>10086.459999999999</v>
      </c>
      <c r="R5069" s="104"/>
      <c r="S5069" s="104"/>
      <c r="T5069" s="104"/>
    </row>
    <row r="5070" spans="13:20" ht="14.5" x14ac:dyDescent="0.35">
      <c r="M5070" s="261" t="s">
        <v>45221</v>
      </c>
      <c r="N5070" s="262">
        <v>831044.96</v>
      </c>
      <c r="P5070" s="243" t="s">
        <v>15393</v>
      </c>
      <c r="Q5070" s="244">
        <v>278.89</v>
      </c>
      <c r="R5070" s="104"/>
      <c r="S5070" s="104"/>
      <c r="T5070" s="104"/>
    </row>
    <row r="5071" spans="13:20" ht="14.5" x14ac:dyDescent="0.35">
      <c r="M5071" s="261" t="s">
        <v>56342</v>
      </c>
      <c r="N5071" s="262">
        <v>66983.75</v>
      </c>
      <c r="P5071" s="243" t="s">
        <v>15394</v>
      </c>
      <c r="Q5071" s="244">
        <v>161766.01999999999</v>
      </c>
      <c r="R5071" s="104"/>
      <c r="S5071" s="104"/>
      <c r="T5071" s="104"/>
    </row>
    <row r="5072" spans="13:20" ht="14.5" x14ac:dyDescent="0.35">
      <c r="M5072" s="261" t="s">
        <v>56343</v>
      </c>
      <c r="N5072" s="262">
        <v>108740</v>
      </c>
      <c r="P5072" s="243" t="s">
        <v>21358</v>
      </c>
      <c r="Q5072" s="244">
        <v>1986.99</v>
      </c>
      <c r="R5072" s="104"/>
      <c r="S5072" s="104"/>
      <c r="T5072" s="104"/>
    </row>
    <row r="5073" spans="13:20" ht="14.5" x14ac:dyDescent="0.35">
      <c r="M5073" s="261" t="s">
        <v>56344</v>
      </c>
      <c r="N5073" s="262">
        <v>5990</v>
      </c>
      <c r="P5073" s="243" t="s">
        <v>21359</v>
      </c>
      <c r="Q5073" s="244">
        <v>58661.68</v>
      </c>
      <c r="R5073" s="104"/>
      <c r="S5073" s="104"/>
      <c r="T5073" s="104"/>
    </row>
    <row r="5074" spans="13:20" ht="14.5" x14ac:dyDescent="0.35">
      <c r="M5074" s="261" t="s">
        <v>56345</v>
      </c>
      <c r="N5074" s="262">
        <v>10080</v>
      </c>
      <c r="P5074" s="243" t="s">
        <v>21360</v>
      </c>
      <c r="Q5074" s="244">
        <v>90503.039999999994</v>
      </c>
      <c r="R5074" s="104"/>
      <c r="S5074" s="104"/>
      <c r="T5074" s="104"/>
    </row>
    <row r="5075" spans="13:20" ht="14.5" x14ac:dyDescent="0.35">
      <c r="M5075" s="261" t="s">
        <v>56346</v>
      </c>
      <c r="N5075" s="262">
        <v>2965</v>
      </c>
      <c r="P5075" s="243" t="s">
        <v>21361</v>
      </c>
      <c r="Q5075" s="244">
        <v>2859.03</v>
      </c>
      <c r="R5075" s="104"/>
      <c r="S5075" s="104"/>
      <c r="T5075" s="104"/>
    </row>
    <row r="5076" spans="13:20" ht="14.5" x14ac:dyDescent="0.35">
      <c r="M5076" s="261" t="s">
        <v>56347</v>
      </c>
      <c r="N5076" s="262">
        <v>3788.68</v>
      </c>
      <c r="P5076" s="243" t="s">
        <v>21362</v>
      </c>
      <c r="Q5076" s="244">
        <v>648.91</v>
      </c>
      <c r="R5076" s="104"/>
      <c r="S5076" s="104"/>
      <c r="T5076" s="104"/>
    </row>
    <row r="5077" spans="13:20" ht="14.5" x14ac:dyDescent="0.35">
      <c r="M5077" s="261" t="s">
        <v>56348</v>
      </c>
      <c r="N5077" s="262">
        <v>15340</v>
      </c>
      <c r="P5077" s="243" t="s">
        <v>21363</v>
      </c>
      <c r="Q5077" s="244">
        <v>70.180000000000007</v>
      </c>
      <c r="R5077" s="104"/>
      <c r="S5077" s="104"/>
      <c r="T5077" s="104"/>
    </row>
    <row r="5078" spans="13:20" ht="14.5" x14ac:dyDescent="0.35">
      <c r="M5078" s="261" t="s">
        <v>56349</v>
      </c>
      <c r="N5078" s="262">
        <v>15358.69</v>
      </c>
      <c r="P5078" s="243" t="s">
        <v>21364</v>
      </c>
      <c r="Q5078" s="244">
        <v>55.08</v>
      </c>
      <c r="R5078" s="104"/>
      <c r="S5078" s="104"/>
      <c r="T5078" s="104"/>
    </row>
    <row r="5079" spans="13:20" ht="14.5" x14ac:dyDescent="0.35">
      <c r="M5079" s="261" t="s">
        <v>56350</v>
      </c>
      <c r="N5079" s="262">
        <v>48774.74</v>
      </c>
      <c r="P5079" s="243" t="s">
        <v>21365</v>
      </c>
      <c r="Q5079" s="244">
        <v>155.9</v>
      </c>
      <c r="R5079" s="104"/>
      <c r="S5079" s="104"/>
      <c r="T5079" s="104"/>
    </row>
    <row r="5080" spans="13:20" ht="14.5" x14ac:dyDescent="0.35">
      <c r="M5080" s="261" t="s">
        <v>56351</v>
      </c>
      <c r="N5080" s="262">
        <v>19418.77</v>
      </c>
      <c r="P5080" s="243" t="s">
        <v>21366</v>
      </c>
      <c r="Q5080" s="244">
        <v>235084.24</v>
      </c>
      <c r="R5080" s="104"/>
      <c r="S5080" s="104"/>
      <c r="T5080" s="104"/>
    </row>
    <row r="5081" spans="13:20" ht="14.5" x14ac:dyDescent="0.35">
      <c r="M5081" s="261" t="s">
        <v>56352</v>
      </c>
      <c r="N5081" s="262">
        <v>8898.32</v>
      </c>
      <c r="P5081" s="243" t="s">
        <v>21367</v>
      </c>
      <c r="Q5081" s="244">
        <v>7291.64</v>
      </c>
      <c r="R5081" s="104"/>
      <c r="S5081" s="104"/>
      <c r="T5081" s="104"/>
    </row>
    <row r="5082" spans="13:20" ht="14.5" x14ac:dyDescent="0.35">
      <c r="M5082" s="261" t="s">
        <v>51218</v>
      </c>
      <c r="N5082" s="262">
        <v>9679.59</v>
      </c>
      <c r="P5082" s="243" t="s">
        <v>21368</v>
      </c>
      <c r="Q5082" s="244">
        <v>40392.5</v>
      </c>
      <c r="R5082" s="104"/>
      <c r="S5082" s="104"/>
      <c r="T5082" s="104"/>
    </row>
    <row r="5083" spans="13:20" ht="14.5" x14ac:dyDescent="0.35">
      <c r="M5083" s="261" t="s">
        <v>52117</v>
      </c>
      <c r="N5083" s="262">
        <v>589.41</v>
      </c>
      <c r="P5083" s="243" t="s">
        <v>21369</v>
      </c>
      <c r="Q5083" s="244">
        <v>14280.22</v>
      </c>
      <c r="R5083" s="104"/>
      <c r="S5083" s="104"/>
      <c r="T5083" s="104"/>
    </row>
    <row r="5084" spans="13:20" ht="14.5" x14ac:dyDescent="0.35">
      <c r="M5084" s="261" t="s">
        <v>47866</v>
      </c>
      <c r="N5084" s="262">
        <v>330153.42</v>
      </c>
      <c r="P5084" s="243" t="s">
        <v>21370</v>
      </c>
      <c r="Q5084" s="244">
        <v>83862.61</v>
      </c>
      <c r="R5084" s="104"/>
      <c r="S5084" s="104"/>
      <c r="T5084" s="104"/>
    </row>
    <row r="5085" spans="13:20" ht="14.5" x14ac:dyDescent="0.35">
      <c r="M5085" s="261" t="s">
        <v>47867</v>
      </c>
      <c r="N5085" s="262">
        <v>24950.75</v>
      </c>
      <c r="P5085" s="243" t="s">
        <v>21371</v>
      </c>
      <c r="Q5085" s="244">
        <v>51137.39</v>
      </c>
      <c r="R5085" s="104"/>
      <c r="S5085" s="104"/>
      <c r="T5085" s="104"/>
    </row>
    <row r="5086" spans="13:20" ht="14.5" x14ac:dyDescent="0.35">
      <c r="M5086" s="261" t="s">
        <v>45222</v>
      </c>
      <c r="N5086" s="262">
        <v>163500</v>
      </c>
      <c r="P5086" s="243" t="s">
        <v>21372</v>
      </c>
      <c r="Q5086" s="244">
        <v>27979</v>
      </c>
      <c r="R5086" s="104"/>
      <c r="S5086" s="104"/>
      <c r="T5086" s="104"/>
    </row>
    <row r="5087" spans="13:20" ht="14.5" x14ac:dyDescent="0.35">
      <c r="M5087" s="261" t="s">
        <v>45223</v>
      </c>
      <c r="N5087" s="262">
        <v>12507.52</v>
      </c>
      <c r="P5087" s="243" t="s">
        <v>21373</v>
      </c>
      <c r="Q5087" s="244">
        <v>812</v>
      </c>
      <c r="R5087" s="104"/>
      <c r="S5087" s="104"/>
      <c r="T5087" s="104"/>
    </row>
    <row r="5088" spans="13:20" ht="14.5" x14ac:dyDescent="0.35">
      <c r="M5088" s="261" t="s">
        <v>21448</v>
      </c>
      <c r="N5088" s="262">
        <v>1975.02</v>
      </c>
      <c r="P5088" s="243" t="s">
        <v>21374</v>
      </c>
      <c r="Q5088" s="244">
        <v>1305.49</v>
      </c>
      <c r="R5088" s="104"/>
      <c r="S5088" s="104"/>
      <c r="T5088" s="104"/>
    </row>
    <row r="5089" spans="13:20" ht="14.5" x14ac:dyDescent="0.35">
      <c r="M5089" s="261" t="s">
        <v>38190</v>
      </c>
      <c r="N5089" s="262">
        <v>4294.08</v>
      </c>
      <c r="P5089" s="243" t="s">
        <v>21375</v>
      </c>
      <c r="Q5089" s="244">
        <v>2302.4</v>
      </c>
      <c r="R5089" s="104"/>
      <c r="S5089" s="104"/>
      <c r="T5089" s="104"/>
    </row>
    <row r="5090" spans="13:20" ht="14.5" x14ac:dyDescent="0.35">
      <c r="M5090" s="261" t="s">
        <v>38191</v>
      </c>
      <c r="N5090" s="262">
        <v>327.92</v>
      </c>
      <c r="P5090" s="243" t="s">
        <v>21376</v>
      </c>
      <c r="Q5090" s="244">
        <v>283.02999999999997</v>
      </c>
      <c r="R5090" s="104"/>
      <c r="S5090" s="104"/>
      <c r="T5090" s="104"/>
    </row>
    <row r="5091" spans="13:20" ht="14.5" x14ac:dyDescent="0.35">
      <c r="M5091" s="261" t="s">
        <v>21449</v>
      </c>
      <c r="N5091" s="262">
        <v>16443.84</v>
      </c>
      <c r="P5091" s="243" t="s">
        <v>21377</v>
      </c>
      <c r="Q5091" s="244">
        <v>18961.400000000001</v>
      </c>
      <c r="R5091" s="104"/>
      <c r="S5091" s="104"/>
      <c r="T5091" s="104"/>
    </row>
    <row r="5092" spans="13:20" ht="14.5" x14ac:dyDescent="0.35">
      <c r="M5092" s="261" t="s">
        <v>21450</v>
      </c>
      <c r="N5092" s="262">
        <v>1257.6099999999999</v>
      </c>
      <c r="P5092" s="243" t="s">
        <v>15395</v>
      </c>
      <c r="Q5092" s="244">
        <v>46817.2</v>
      </c>
      <c r="R5092" s="104"/>
      <c r="S5092" s="104"/>
      <c r="T5092" s="104"/>
    </row>
    <row r="5093" spans="13:20" ht="14.5" x14ac:dyDescent="0.35">
      <c r="M5093" s="261" t="s">
        <v>50144</v>
      </c>
      <c r="N5093" s="262">
        <v>11499.12</v>
      </c>
      <c r="P5093" s="243" t="s">
        <v>15396</v>
      </c>
      <c r="Q5093" s="244">
        <v>314983.14</v>
      </c>
      <c r="R5093" s="104"/>
      <c r="S5093" s="104"/>
      <c r="T5093" s="104"/>
    </row>
    <row r="5094" spans="13:20" ht="14.5" x14ac:dyDescent="0.35">
      <c r="M5094" s="261" t="s">
        <v>50145</v>
      </c>
      <c r="N5094" s="262">
        <v>879.88</v>
      </c>
      <c r="P5094" s="243" t="s">
        <v>21378</v>
      </c>
      <c r="Q5094" s="244">
        <v>317570.21999999997</v>
      </c>
      <c r="R5094" s="104"/>
      <c r="S5094" s="104"/>
      <c r="T5094" s="104"/>
    </row>
    <row r="5095" spans="13:20" ht="14.5" x14ac:dyDescent="0.35">
      <c r="M5095" s="261" t="s">
        <v>52118</v>
      </c>
      <c r="N5095" s="262">
        <v>705502.37</v>
      </c>
      <c r="P5095" s="243" t="s">
        <v>21379</v>
      </c>
      <c r="Q5095" s="244">
        <v>48699.85</v>
      </c>
      <c r="R5095" s="104"/>
      <c r="S5095" s="104"/>
      <c r="T5095" s="104"/>
    </row>
    <row r="5096" spans="13:20" ht="14.5" x14ac:dyDescent="0.35">
      <c r="M5096" s="261" t="s">
        <v>50146</v>
      </c>
      <c r="N5096" s="262">
        <v>5300</v>
      </c>
      <c r="P5096" s="243" t="s">
        <v>21380</v>
      </c>
      <c r="Q5096" s="244">
        <v>631379.32999999996</v>
      </c>
      <c r="R5096" s="104"/>
      <c r="S5096" s="104"/>
      <c r="T5096" s="104"/>
    </row>
    <row r="5097" spans="13:20" ht="14.5" x14ac:dyDescent="0.35">
      <c r="M5097" s="261" t="s">
        <v>53156</v>
      </c>
      <c r="N5097" s="262">
        <v>6221.88</v>
      </c>
      <c r="P5097" s="243" t="s">
        <v>21381</v>
      </c>
      <c r="Q5097" s="244">
        <v>-138.37</v>
      </c>
      <c r="R5097" s="104"/>
      <c r="S5097" s="104"/>
      <c r="T5097" s="104"/>
    </row>
    <row r="5098" spans="13:20" ht="14.5" x14ac:dyDescent="0.35">
      <c r="M5098" s="261" t="s">
        <v>53157</v>
      </c>
      <c r="N5098" s="262">
        <v>475.92</v>
      </c>
      <c r="P5098" s="243" t="s">
        <v>21382</v>
      </c>
      <c r="Q5098" s="244">
        <v>1380.47</v>
      </c>
      <c r="R5098" s="104"/>
      <c r="S5098" s="104"/>
      <c r="T5098" s="104"/>
    </row>
    <row r="5099" spans="13:20" ht="14.5" x14ac:dyDescent="0.35">
      <c r="M5099" s="261" t="s">
        <v>56353</v>
      </c>
      <c r="N5099" s="262">
        <v>50000</v>
      </c>
      <c r="P5099" s="243" t="s">
        <v>21383</v>
      </c>
      <c r="Q5099" s="244">
        <v>40223.51</v>
      </c>
      <c r="R5099" s="104"/>
      <c r="S5099" s="104"/>
      <c r="T5099" s="104"/>
    </row>
    <row r="5100" spans="13:20" ht="14.5" x14ac:dyDescent="0.35">
      <c r="M5100" s="261" t="s">
        <v>52119</v>
      </c>
      <c r="N5100" s="262">
        <v>101132.68</v>
      </c>
      <c r="P5100" s="243" t="s">
        <v>21384</v>
      </c>
      <c r="Q5100" s="244">
        <v>1395.36</v>
      </c>
      <c r="R5100" s="104"/>
      <c r="S5100" s="104"/>
      <c r="T5100" s="104"/>
    </row>
    <row r="5101" spans="13:20" ht="14.5" x14ac:dyDescent="0.35">
      <c r="M5101" s="261" t="s">
        <v>52120</v>
      </c>
      <c r="N5101" s="262">
        <v>45726.14</v>
      </c>
      <c r="P5101" s="243" t="s">
        <v>21385</v>
      </c>
      <c r="Q5101" s="244">
        <v>8449.2999999999993</v>
      </c>
      <c r="R5101" s="104"/>
      <c r="S5101" s="104"/>
      <c r="T5101" s="104"/>
    </row>
    <row r="5102" spans="13:20" ht="14.5" x14ac:dyDescent="0.35">
      <c r="M5102" s="261" t="s">
        <v>56354</v>
      </c>
      <c r="N5102" s="262">
        <v>2400</v>
      </c>
      <c r="P5102" s="243" t="s">
        <v>21386</v>
      </c>
      <c r="Q5102" s="244">
        <v>4745.88</v>
      </c>
      <c r="R5102" s="104"/>
      <c r="S5102" s="104"/>
      <c r="T5102" s="104"/>
    </row>
    <row r="5103" spans="13:20" ht="14.5" x14ac:dyDescent="0.35">
      <c r="M5103" s="261" t="s">
        <v>50147</v>
      </c>
      <c r="N5103" s="262">
        <v>20200</v>
      </c>
      <c r="P5103" s="243" t="s">
        <v>21387</v>
      </c>
      <c r="Q5103" s="244">
        <v>1221.8</v>
      </c>
      <c r="R5103" s="104"/>
      <c r="S5103" s="104"/>
      <c r="T5103" s="104"/>
    </row>
    <row r="5104" spans="13:20" ht="14.5" x14ac:dyDescent="0.35">
      <c r="M5104" s="261" t="s">
        <v>53158</v>
      </c>
      <c r="N5104" s="262">
        <v>90008.68</v>
      </c>
      <c r="P5104" s="243" t="s">
        <v>21388</v>
      </c>
      <c r="Q5104" s="244">
        <v>1209.6099999999999</v>
      </c>
      <c r="R5104" s="104"/>
      <c r="S5104" s="104"/>
      <c r="T5104" s="104"/>
    </row>
    <row r="5105" spans="13:20" ht="14.5" x14ac:dyDescent="0.35">
      <c r="M5105" s="261" t="s">
        <v>50148</v>
      </c>
      <c r="N5105" s="262">
        <v>23651.200000000001</v>
      </c>
      <c r="P5105" s="243" t="s">
        <v>21389</v>
      </c>
      <c r="Q5105" s="244">
        <v>3428.13</v>
      </c>
      <c r="R5105" s="104"/>
      <c r="S5105" s="104"/>
      <c r="T5105" s="104"/>
    </row>
    <row r="5106" spans="13:20" ht="14.5" x14ac:dyDescent="0.35">
      <c r="M5106" s="261" t="s">
        <v>56355</v>
      </c>
      <c r="N5106" s="262">
        <v>3198.4</v>
      </c>
      <c r="P5106" s="243" t="s">
        <v>21390</v>
      </c>
      <c r="Q5106" s="244">
        <v>701.85</v>
      </c>
      <c r="R5106" s="104"/>
      <c r="S5106" s="104"/>
      <c r="T5106" s="104"/>
    </row>
    <row r="5107" spans="13:20" ht="14.5" x14ac:dyDescent="0.35">
      <c r="M5107" s="261" t="s">
        <v>50149</v>
      </c>
      <c r="N5107" s="262">
        <v>34800</v>
      </c>
      <c r="P5107" s="243" t="s">
        <v>21391</v>
      </c>
      <c r="Q5107" s="244">
        <v>4558.17</v>
      </c>
      <c r="R5107" s="104"/>
      <c r="S5107" s="104"/>
      <c r="T5107" s="104"/>
    </row>
    <row r="5108" spans="13:20" ht="14.5" x14ac:dyDescent="0.35">
      <c r="M5108" s="261" t="s">
        <v>43061</v>
      </c>
      <c r="N5108" s="262">
        <v>16000</v>
      </c>
      <c r="P5108" s="243" t="s">
        <v>21392</v>
      </c>
      <c r="Q5108" s="244">
        <v>348.7</v>
      </c>
      <c r="R5108" s="104"/>
      <c r="S5108" s="104"/>
      <c r="T5108" s="104"/>
    </row>
    <row r="5109" spans="13:20" ht="14.5" x14ac:dyDescent="0.35">
      <c r="M5109" s="261" t="s">
        <v>50150</v>
      </c>
      <c r="N5109" s="262">
        <v>20013.46</v>
      </c>
      <c r="P5109" s="243" t="s">
        <v>21393</v>
      </c>
      <c r="Q5109" s="244">
        <v>988.21</v>
      </c>
      <c r="R5109" s="104"/>
      <c r="S5109" s="104"/>
      <c r="T5109" s="104"/>
    </row>
    <row r="5110" spans="13:20" ht="14.5" x14ac:dyDescent="0.35">
      <c r="M5110" s="261" t="s">
        <v>43062</v>
      </c>
      <c r="N5110" s="262">
        <v>71061.08</v>
      </c>
      <c r="P5110" s="243" t="s">
        <v>21394</v>
      </c>
      <c r="Q5110" s="244">
        <v>202.32</v>
      </c>
      <c r="R5110" s="104"/>
      <c r="S5110" s="104"/>
      <c r="T5110" s="104"/>
    </row>
    <row r="5111" spans="13:20" ht="14.5" x14ac:dyDescent="0.35">
      <c r="M5111" s="261" t="s">
        <v>41882</v>
      </c>
      <c r="N5111" s="262">
        <v>348399.63</v>
      </c>
      <c r="P5111" s="243" t="s">
        <v>21395</v>
      </c>
      <c r="Q5111" s="244">
        <v>393676.03</v>
      </c>
      <c r="R5111" s="104"/>
      <c r="S5111" s="104"/>
      <c r="T5111" s="104"/>
    </row>
    <row r="5112" spans="13:20" ht="14.5" x14ac:dyDescent="0.35">
      <c r="M5112" s="261" t="s">
        <v>47868</v>
      </c>
      <c r="N5112" s="262">
        <v>60000</v>
      </c>
      <c r="P5112" s="243" t="s">
        <v>21396</v>
      </c>
      <c r="Q5112" s="244">
        <v>59569.91</v>
      </c>
      <c r="R5112" s="104"/>
      <c r="S5112" s="104"/>
      <c r="T5112" s="104"/>
    </row>
    <row r="5113" spans="13:20" ht="14.5" x14ac:dyDescent="0.35">
      <c r="M5113" s="261" t="s">
        <v>47869</v>
      </c>
      <c r="N5113" s="262">
        <v>4590</v>
      </c>
      <c r="P5113" s="243" t="s">
        <v>21397</v>
      </c>
      <c r="Q5113" s="244">
        <v>2317.4</v>
      </c>
      <c r="R5113" s="104"/>
      <c r="S5113" s="104"/>
      <c r="T5113" s="104"/>
    </row>
    <row r="5114" spans="13:20" ht="14.5" x14ac:dyDescent="0.35">
      <c r="M5114" s="261" t="s">
        <v>21483</v>
      </c>
      <c r="N5114" s="262">
        <v>73033.48</v>
      </c>
      <c r="P5114" s="243" t="s">
        <v>21398</v>
      </c>
      <c r="Q5114" s="244">
        <v>25764.75</v>
      </c>
      <c r="R5114" s="104"/>
      <c r="S5114" s="104"/>
      <c r="T5114" s="104"/>
    </row>
    <row r="5115" spans="13:20" ht="14.5" x14ac:dyDescent="0.35">
      <c r="M5115" s="261" t="s">
        <v>45224</v>
      </c>
      <c r="N5115" s="262">
        <v>10071697</v>
      </c>
      <c r="P5115" s="243" t="s">
        <v>21399</v>
      </c>
      <c r="Q5115" s="244">
        <v>677.69</v>
      </c>
      <c r="R5115" s="104"/>
      <c r="S5115" s="104"/>
      <c r="T5115" s="104"/>
    </row>
    <row r="5116" spans="13:20" ht="14.5" x14ac:dyDescent="0.35">
      <c r="M5116" s="261" t="s">
        <v>45225</v>
      </c>
      <c r="N5116" s="262">
        <v>770304.55</v>
      </c>
      <c r="P5116" s="243" t="s">
        <v>21400</v>
      </c>
      <c r="Q5116" s="244">
        <v>1591.35</v>
      </c>
      <c r="R5116" s="104"/>
      <c r="S5116" s="104"/>
      <c r="T5116" s="104"/>
    </row>
    <row r="5117" spans="13:20" ht="14.5" x14ac:dyDescent="0.35">
      <c r="M5117" s="261" t="s">
        <v>21488</v>
      </c>
      <c r="N5117" s="262">
        <v>1066249.72</v>
      </c>
      <c r="P5117" s="243" t="s">
        <v>21401</v>
      </c>
      <c r="Q5117" s="244">
        <v>36765.760000000002</v>
      </c>
      <c r="R5117" s="104"/>
      <c r="S5117" s="104"/>
      <c r="T5117" s="104"/>
    </row>
    <row r="5118" spans="13:20" ht="14.5" x14ac:dyDescent="0.35">
      <c r="M5118" s="261" t="s">
        <v>51219</v>
      </c>
      <c r="N5118" s="262">
        <v>6644.33</v>
      </c>
      <c r="P5118" s="243" t="s">
        <v>21402</v>
      </c>
      <c r="Q5118" s="244">
        <v>19205.939999999999</v>
      </c>
      <c r="R5118" s="104"/>
      <c r="S5118" s="104"/>
      <c r="T5118" s="104"/>
    </row>
    <row r="5119" spans="13:20" ht="14.5" x14ac:dyDescent="0.35">
      <c r="M5119" s="261" t="s">
        <v>47870</v>
      </c>
      <c r="N5119" s="262">
        <v>65253.16</v>
      </c>
      <c r="P5119" s="243" t="s">
        <v>21403</v>
      </c>
      <c r="Q5119" s="244">
        <v>3306.11</v>
      </c>
      <c r="R5119" s="104"/>
      <c r="S5119" s="104"/>
      <c r="T5119" s="104"/>
    </row>
    <row r="5120" spans="13:20" ht="14.5" x14ac:dyDescent="0.35">
      <c r="M5120" s="261" t="s">
        <v>47871</v>
      </c>
      <c r="N5120" s="262">
        <v>26585.86</v>
      </c>
      <c r="P5120" s="243" t="s">
        <v>21404</v>
      </c>
      <c r="Q5120" s="244">
        <v>25626.75</v>
      </c>
      <c r="R5120" s="104"/>
      <c r="S5120" s="104"/>
      <c r="T5120" s="104"/>
    </row>
    <row r="5121" spans="13:20" ht="14.5" x14ac:dyDescent="0.35">
      <c r="M5121" s="261" t="s">
        <v>21489</v>
      </c>
      <c r="N5121" s="262">
        <v>54625.62</v>
      </c>
      <c r="P5121" s="243" t="s">
        <v>21405</v>
      </c>
      <c r="Q5121" s="244">
        <v>89988.65</v>
      </c>
      <c r="R5121" s="104"/>
      <c r="S5121" s="104"/>
      <c r="T5121" s="104"/>
    </row>
    <row r="5122" spans="13:20" ht="14.5" x14ac:dyDescent="0.35">
      <c r="M5122" s="261" t="s">
        <v>21490</v>
      </c>
      <c r="N5122" s="262">
        <v>488655.55</v>
      </c>
      <c r="P5122" s="243" t="s">
        <v>21406</v>
      </c>
      <c r="Q5122" s="244">
        <v>656711.4</v>
      </c>
      <c r="R5122" s="104"/>
      <c r="S5122" s="104"/>
      <c r="T5122" s="104"/>
    </row>
    <row r="5123" spans="13:20" ht="14.5" x14ac:dyDescent="0.35">
      <c r="M5123" s="261" t="s">
        <v>21492</v>
      </c>
      <c r="N5123" s="262">
        <v>227116.39</v>
      </c>
      <c r="P5123" s="243" t="s">
        <v>21407</v>
      </c>
      <c r="Q5123" s="244">
        <v>14983.76</v>
      </c>
      <c r="R5123" s="104"/>
      <c r="S5123" s="104"/>
      <c r="T5123" s="104"/>
    </row>
    <row r="5124" spans="13:20" ht="14.5" x14ac:dyDescent="0.35">
      <c r="M5124" s="261" t="s">
        <v>21497</v>
      </c>
      <c r="N5124" s="262">
        <v>217884.2</v>
      </c>
      <c r="P5124" s="243" t="s">
        <v>21408</v>
      </c>
      <c r="Q5124" s="244">
        <v>1395.36</v>
      </c>
      <c r="R5124" s="104"/>
      <c r="S5124" s="104"/>
      <c r="T5124" s="104"/>
    </row>
    <row r="5125" spans="13:20" ht="14.5" x14ac:dyDescent="0.35">
      <c r="M5125" s="261" t="s">
        <v>21498</v>
      </c>
      <c r="N5125" s="262">
        <v>1325792.8</v>
      </c>
      <c r="P5125" s="243" t="s">
        <v>21409</v>
      </c>
      <c r="Q5125" s="244">
        <v>393676.03</v>
      </c>
      <c r="R5125" s="104"/>
      <c r="S5125" s="104"/>
      <c r="T5125" s="104"/>
    </row>
    <row r="5126" spans="13:20" ht="14.5" x14ac:dyDescent="0.35">
      <c r="M5126" s="261" t="s">
        <v>21500</v>
      </c>
      <c r="N5126" s="262">
        <v>260774.19</v>
      </c>
      <c r="P5126" s="243" t="s">
        <v>21410</v>
      </c>
      <c r="Q5126" s="244">
        <v>8449.2999999999993</v>
      </c>
      <c r="R5126" s="104"/>
      <c r="S5126" s="104"/>
      <c r="T5126" s="104"/>
    </row>
    <row r="5127" spans="13:20" ht="14.5" x14ac:dyDescent="0.35">
      <c r="M5127" s="261" t="s">
        <v>21501</v>
      </c>
      <c r="N5127" s="262">
        <v>816982.53</v>
      </c>
      <c r="P5127" s="243" t="s">
        <v>21411</v>
      </c>
      <c r="Q5127" s="244">
        <v>4745.88</v>
      </c>
      <c r="R5127" s="104"/>
      <c r="S5127" s="104"/>
      <c r="T5127" s="104"/>
    </row>
    <row r="5128" spans="13:20" ht="14.5" x14ac:dyDescent="0.35">
      <c r="M5128" s="261" t="s">
        <v>21502</v>
      </c>
      <c r="N5128" s="262">
        <v>306837.11</v>
      </c>
      <c r="P5128" s="243" t="s">
        <v>21412</v>
      </c>
      <c r="Q5128" s="244">
        <v>3060.4</v>
      </c>
      <c r="R5128" s="104"/>
      <c r="S5128" s="104"/>
      <c r="T5128" s="104"/>
    </row>
    <row r="5129" spans="13:20" ht="14.5" x14ac:dyDescent="0.35">
      <c r="M5129" s="261" t="s">
        <v>21503</v>
      </c>
      <c r="N5129" s="262">
        <v>23308.080000000002</v>
      </c>
      <c r="P5129" s="243" t="s">
        <v>21413</v>
      </c>
      <c r="Q5129" s="244">
        <v>59569.91</v>
      </c>
      <c r="R5129" s="104"/>
      <c r="S5129" s="104"/>
      <c r="T5129" s="104"/>
    </row>
    <row r="5130" spans="13:20" ht="14.5" x14ac:dyDescent="0.35">
      <c r="M5130" s="261" t="s">
        <v>56356</v>
      </c>
      <c r="N5130" s="262">
        <v>41275</v>
      </c>
      <c r="P5130" s="243" t="s">
        <v>21414</v>
      </c>
      <c r="Q5130" s="244">
        <v>1221.8</v>
      </c>
      <c r="R5130" s="104"/>
      <c r="S5130" s="104"/>
      <c r="T5130" s="104"/>
    </row>
    <row r="5131" spans="13:20" ht="14.5" x14ac:dyDescent="0.35">
      <c r="M5131" s="261" t="s">
        <v>56357</v>
      </c>
      <c r="N5131" s="262">
        <v>3006.9</v>
      </c>
      <c r="P5131" s="243" t="s">
        <v>21415</v>
      </c>
      <c r="Q5131" s="244">
        <v>2317.4</v>
      </c>
      <c r="R5131" s="104"/>
      <c r="S5131" s="104"/>
      <c r="T5131" s="104"/>
    </row>
    <row r="5132" spans="13:20" ht="14.5" x14ac:dyDescent="0.35">
      <c r="M5132" s="261" t="s">
        <v>21504</v>
      </c>
      <c r="N5132" s="262">
        <v>219793.27</v>
      </c>
      <c r="P5132" s="243" t="s">
        <v>21416</v>
      </c>
      <c r="Q5132" s="244">
        <v>27979</v>
      </c>
      <c r="R5132" s="104"/>
      <c r="S5132" s="104"/>
      <c r="T5132" s="104"/>
    </row>
    <row r="5133" spans="13:20" ht="14.5" x14ac:dyDescent="0.35">
      <c r="M5133" s="261" t="s">
        <v>35390</v>
      </c>
      <c r="N5133" s="262">
        <v>15624.48</v>
      </c>
      <c r="P5133" s="243" t="s">
        <v>21417</v>
      </c>
      <c r="Q5133" s="244">
        <v>812</v>
      </c>
      <c r="R5133" s="104"/>
      <c r="S5133" s="104"/>
      <c r="T5133" s="104"/>
    </row>
    <row r="5134" spans="13:20" ht="14.5" x14ac:dyDescent="0.35">
      <c r="M5134" s="261" t="s">
        <v>21505</v>
      </c>
      <c r="N5134" s="262">
        <v>1388.4</v>
      </c>
      <c r="P5134" s="243" t="s">
        <v>21418</v>
      </c>
      <c r="Q5134" s="244">
        <v>1305.49</v>
      </c>
      <c r="R5134" s="104"/>
      <c r="S5134" s="104"/>
      <c r="T5134" s="104"/>
    </row>
    <row r="5135" spans="13:20" ht="14.5" x14ac:dyDescent="0.35">
      <c r="M5135" s="261" t="s">
        <v>56358</v>
      </c>
      <c r="N5135" s="262">
        <v>339891.33</v>
      </c>
      <c r="P5135" s="243" t="s">
        <v>15397</v>
      </c>
      <c r="Q5135" s="244">
        <v>26626.14</v>
      </c>
      <c r="R5135" s="104"/>
      <c r="S5135" s="104"/>
      <c r="T5135" s="104"/>
    </row>
    <row r="5136" spans="13:20" ht="14.5" x14ac:dyDescent="0.35">
      <c r="M5136" s="261" t="s">
        <v>21507</v>
      </c>
      <c r="N5136" s="262">
        <v>14282.48</v>
      </c>
      <c r="P5136" s="243" t="s">
        <v>21419</v>
      </c>
      <c r="Q5136" s="244">
        <v>754.84</v>
      </c>
      <c r="R5136" s="104"/>
      <c r="S5136" s="104"/>
      <c r="T5136" s="104"/>
    </row>
    <row r="5137" spans="13:20" ht="14.5" x14ac:dyDescent="0.35">
      <c r="M5137" s="261" t="s">
        <v>21509</v>
      </c>
      <c r="N5137" s="262">
        <v>1953.2</v>
      </c>
      <c r="P5137" s="243" t="s">
        <v>21420</v>
      </c>
      <c r="Q5137" s="244">
        <v>20146.98</v>
      </c>
      <c r="R5137" s="104"/>
      <c r="S5137" s="104"/>
      <c r="T5137" s="104"/>
    </row>
    <row r="5138" spans="13:20" ht="14.5" x14ac:dyDescent="0.35">
      <c r="M5138" s="261" t="s">
        <v>21510</v>
      </c>
      <c r="N5138" s="262">
        <v>6480.21</v>
      </c>
      <c r="P5138" s="243" t="s">
        <v>15398</v>
      </c>
      <c r="Q5138" s="244">
        <v>8243.85</v>
      </c>
      <c r="R5138" s="104"/>
      <c r="S5138" s="104"/>
      <c r="T5138" s="104"/>
    </row>
    <row r="5139" spans="13:20" ht="14.5" x14ac:dyDescent="0.35">
      <c r="M5139" s="261" t="s">
        <v>21511</v>
      </c>
      <c r="N5139" s="262">
        <v>1072.47</v>
      </c>
      <c r="P5139" s="243" t="s">
        <v>15399</v>
      </c>
      <c r="Q5139" s="244">
        <v>520</v>
      </c>
      <c r="R5139" s="104"/>
      <c r="S5139" s="104"/>
      <c r="T5139" s="104"/>
    </row>
    <row r="5140" spans="13:20" ht="14.5" x14ac:dyDescent="0.35">
      <c r="M5140" s="261" t="s">
        <v>56359</v>
      </c>
      <c r="N5140" s="262">
        <v>-40113.519999999997</v>
      </c>
      <c r="P5140" s="243" t="s">
        <v>21421</v>
      </c>
      <c r="Q5140" s="244">
        <v>4558.17</v>
      </c>
      <c r="R5140" s="104"/>
      <c r="S5140" s="104"/>
      <c r="T5140" s="104"/>
    </row>
    <row r="5141" spans="13:20" ht="14.5" x14ac:dyDescent="0.35">
      <c r="M5141" s="261" t="s">
        <v>56360</v>
      </c>
      <c r="N5141" s="262">
        <v>13872.07</v>
      </c>
      <c r="P5141" s="243" t="s">
        <v>21422</v>
      </c>
      <c r="Q5141" s="244">
        <v>71798.48</v>
      </c>
      <c r="R5141" s="104"/>
      <c r="S5141" s="104"/>
      <c r="T5141" s="104"/>
    </row>
    <row r="5142" spans="13:20" ht="14.5" x14ac:dyDescent="0.35">
      <c r="M5142" s="261" t="s">
        <v>21515</v>
      </c>
      <c r="N5142" s="262">
        <v>201277.89</v>
      </c>
      <c r="P5142" s="243" t="s">
        <v>21423</v>
      </c>
      <c r="Q5142" s="244">
        <v>1591.35</v>
      </c>
      <c r="R5142" s="104"/>
      <c r="S5142" s="104"/>
      <c r="T5142" s="104"/>
    </row>
    <row r="5143" spans="13:20" ht="14.5" x14ac:dyDescent="0.35">
      <c r="M5143" s="261" t="s">
        <v>47872</v>
      </c>
      <c r="N5143" s="262">
        <v>3585.47</v>
      </c>
      <c r="P5143" s="243" t="s">
        <v>15400</v>
      </c>
      <c r="Q5143" s="244">
        <v>47611.21</v>
      </c>
      <c r="R5143" s="104"/>
      <c r="S5143" s="104"/>
      <c r="T5143" s="104"/>
    </row>
    <row r="5144" spans="13:20" ht="14.5" x14ac:dyDescent="0.35">
      <c r="M5144" s="261" t="s">
        <v>38192</v>
      </c>
      <c r="N5144" s="262">
        <v>208094.53</v>
      </c>
      <c r="P5144" s="243" t="s">
        <v>15401</v>
      </c>
      <c r="Q5144" s="244">
        <v>26861.56</v>
      </c>
      <c r="R5144" s="104"/>
      <c r="S5144" s="104"/>
      <c r="T5144" s="104"/>
    </row>
    <row r="5145" spans="13:20" ht="14.5" x14ac:dyDescent="0.35">
      <c r="M5145" s="261" t="s">
        <v>21516</v>
      </c>
      <c r="N5145" s="262">
        <v>137910.82999999999</v>
      </c>
      <c r="P5145" s="243" t="s">
        <v>21424</v>
      </c>
      <c r="Q5145" s="244">
        <v>49680.22</v>
      </c>
      <c r="R5145" s="104"/>
      <c r="S5145" s="104"/>
      <c r="T5145" s="104"/>
    </row>
    <row r="5146" spans="13:20" ht="14.5" x14ac:dyDescent="0.35">
      <c r="M5146" s="261" t="s">
        <v>21517</v>
      </c>
      <c r="N5146" s="262">
        <v>10549.07</v>
      </c>
      <c r="P5146" s="243" t="s">
        <v>21425</v>
      </c>
      <c r="Q5146" s="244">
        <v>76561.399999999994</v>
      </c>
      <c r="R5146" s="104"/>
      <c r="S5146" s="104"/>
      <c r="T5146" s="104"/>
    </row>
    <row r="5147" spans="13:20" ht="14.5" x14ac:dyDescent="0.35">
      <c r="M5147" s="261" t="s">
        <v>21518</v>
      </c>
      <c r="N5147" s="262">
        <v>30231.35</v>
      </c>
      <c r="P5147" s="243" t="s">
        <v>15402</v>
      </c>
      <c r="Q5147" s="244">
        <v>93934.53</v>
      </c>
      <c r="R5147" s="104"/>
      <c r="S5147" s="104"/>
      <c r="T5147" s="104"/>
    </row>
    <row r="5148" spans="13:20" ht="14.5" x14ac:dyDescent="0.35">
      <c r="M5148" s="261" t="s">
        <v>38193</v>
      </c>
      <c r="N5148" s="262">
        <v>19.809999999999999</v>
      </c>
      <c r="P5148" s="243" t="s">
        <v>15403</v>
      </c>
      <c r="Q5148" s="244">
        <v>835115.32</v>
      </c>
      <c r="R5148" s="104"/>
      <c r="S5148" s="104"/>
      <c r="T5148" s="104"/>
    </row>
    <row r="5149" spans="13:20" ht="14.5" x14ac:dyDescent="0.35">
      <c r="M5149" s="261" t="s">
        <v>21519</v>
      </c>
      <c r="N5149" s="262">
        <v>924</v>
      </c>
      <c r="P5149" s="243" t="s">
        <v>21426</v>
      </c>
      <c r="Q5149" s="244">
        <v>474660.41</v>
      </c>
      <c r="R5149" s="104"/>
      <c r="S5149" s="104"/>
      <c r="T5149" s="104"/>
    </row>
    <row r="5150" spans="13:20" ht="14.5" x14ac:dyDescent="0.35">
      <c r="M5150" s="261" t="s">
        <v>35391</v>
      </c>
      <c r="N5150" s="262">
        <v>13057</v>
      </c>
      <c r="P5150" s="243" t="s">
        <v>15404</v>
      </c>
      <c r="Q5150" s="244">
        <v>5020.0600000000004</v>
      </c>
      <c r="R5150" s="104"/>
      <c r="S5150" s="104"/>
      <c r="T5150" s="104"/>
    </row>
    <row r="5151" spans="13:20" ht="14.5" x14ac:dyDescent="0.35">
      <c r="M5151" s="261" t="s">
        <v>56361</v>
      </c>
      <c r="N5151" s="262">
        <v>12380.45</v>
      </c>
      <c r="P5151" s="243" t="s">
        <v>15405</v>
      </c>
      <c r="Q5151" s="244">
        <v>10086.459999999999</v>
      </c>
      <c r="R5151" s="104"/>
      <c r="S5151" s="104"/>
      <c r="T5151" s="104"/>
    </row>
    <row r="5152" spans="13:20" ht="14.5" x14ac:dyDescent="0.35">
      <c r="M5152" s="261" t="s">
        <v>21521</v>
      </c>
      <c r="N5152" s="262">
        <v>109535.09</v>
      </c>
      <c r="P5152" s="243" t="s">
        <v>15406</v>
      </c>
      <c r="Q5152" s="244">
        <v>278.89</v>
      </c>
      <c r="R5152" s="104"/>
      <c r="S5152" s="104"/>
      <c r="T5152" s="104"/>
    </row>
    <row r="5153" spans="13:20" ht="14.5" x14ac:dyDescent="0.35">
      <c r="M5153" s="261" t="s">
        <v>56362</v>
      </c>
      <c r="N5153" s="262">
        <v>21230</v>
      </c>
      <c r="P5153" s="243" t="s">
        <v>15407</v>
      </c>
      <c r="Q5153" s="244">
        <v>161766.01999999999</v>
      </c>
      <c r="R5153" s="104"/>
      <c r="S5153" s="104"/>
      <c r="T5153" s="104"/>
    </row>
    <row r="5154" spans="13:20" ht="14.5" x14ac:dyDescent="0.35">
      <c r="M5154" s="261" t="s">
        <v>56363</v>
      </c>
      <c r="N5154" s="262">
        <v>2514.98</v>
      </c>
      <c r="P5154" s="243" t="s">
        <v>21427</v>
      </c>
      <c r="Q5154" s="244">
        <v>109115.87</v>
      </c>
      <c r="R5154" s="104"/>
      <c r="S5154" s="104"/>
      <c r="T5154" s="104"/>
    </row>
    <row r="5155" spans="13:20" ht="14.5" x14ac:dyDescent="0.35">
      <c r="M5155" s="261" t="s">
        <v>21522</v>
      </c>
      <c r="N5155" s="262">
        <v>10754.96</v>
      </c>
      <c r="P5155" s="243" t="s">
        <v>21428</v>
      </c>
      <c r="Q5155" s="244">
        <v>1452070.04</v>
      </c>
      <c r="R5155" s="104"/>
      <c r="S5155" s="104"/>
      <c r="T5155" s="104"/>
    </row>
    <row r="5156" spans="13:20" ht="14.5" x14ac:dyDescent="0.35">
      <c r="M5156" s="261" t="s">
        <v>21523</v>
      </c>
      <c r="N5156" s="262">
        <v>4610</v>
      </c>
      <c r="P5156" s="243" t="s">
        <v>21429</v>
      </c>
      <c r="Q5156" s="244">
        <v>-138.37</v>
      </c>
      <c r="R5156" s="104"/>
      <c r="S5156" s="104"/>
      <c r="T5156" s="104"/>
    </row>
    <row r="5157" spans="13:20" ht="14.5" x14ac:dyDescent="0.35">
      <c r="M5157" s="261" t="s">
        <v>56364</v>
      </c>
      <c r="N5157" s="262">
        <v>-103.73</v>
      </c>
      <c r="P5157" s="243" t="s">
        <v>21430</v>
      </c>
      <c r="Q5157" s="244">
        <v>14263.63</v>
      </c>
      <c r="R5157" s="104"/>
      <c r="S5157" s="104"/>
      <c r="T5157" s="104"/>
    </row>
    <row r="5158" spans="13:20" ht="14.5" x14ac:dyDescent="0.35">
      <c r="M5158" s="261" t="s">
        <v>56365</v>
      </c>
      <c r="N5158" s="262">
        <v>418682.37</v>
      </c>
      <c r="P5158" s="243" t="s">
        <v>21431</v>
      </c>
      <c r="Q5158" s="244">
        <v>1091.17</v>
      </c>
      <c r="R5158" s="104"/>
      <c r="S5158" s="104"/>
      <c r="T5158" s="104"/>
    </row>
    <row r="5159" spans="13:20" ht="14.5" x14ac:dyDescent="0.35">
      <c r="M5159" s="261" t="s">
        <v>56366</v>
      </c>
      <c r="N5159" s="262">
        <v>60145</v>
      </c>
      <c r="P5159" s="243" t="s">
        <v>21432</v>
      </c>
      <c r="Q5159" s="244">
        <v>2389.4899999999998</v>
      </c>
      <c r="R5159" s="104"/>
      <c r="S5159" s="104"/>
      <c r="T5159" s="104"/>
    </row>
    <row r="5160" spans="13:20" ht="14.5" x14ac:dyDescent="0.35">
      <c r="M5160" s="261" t="s">
        <v>56367</v>
      </c>
      <c r="N5160" s="262">
        <v>34464.839999999997</v>
      </c>
      <c r="P5160" s="243" t="s">
        <v>21433</v>
      </c>
      <c r="Q5160" s="244">
        <v>18613.71</v>
      </c>
      <c r="R5160" s="104"/>
      <c r="S5160" s="104"/>
      <c r="T5160" s="104"/>
    </row>
    <row r="5161" spans="13:20" ht="14.5" x14ac:dyDescent="0.35">
      <c r="M5161" s="261" t="s">
        <v>56368</v>
      </c>
      <c r="N5161" s="262">
        <v>114084.5</v>
      </c>
      <c r="P5161" s="243" t="s">
        <v>21434</v>
      </c>
      <c r="Q5161" s="244">
        <v>2451</v>
      </c>
      <c r="R5161" s="104"/>
      <c r="S5161" s="104"/>
      <c r="T5161" s="104"/>
    </row>
    <row r="5162" spans="13:20" ht="14.5" x14ac:dyDescent="0.35">
      <c r="M5162" s="261" t="s">
        <v>56369</v>
      </c>
      <c r="N5162" s="262">
        <v>48589.5</v>
      </c>
      <c r="P5162" s="243" t="s">
        <v>21435</v>
      </c>
      <c r="Q5162" s="244">
        <v>198</v>
      </c>
      <c r="R5162" s="104"/>
      <c r="S5162" s="104"/>
      <c r="T5162" s="104"/>
    </row>
    <row r="5163" spans="13:20" ht="14.5" x14ac:dyDescent="0.35">
      <c r="M5163" s="261" t="s">
        <v>56370</v>
      </c>
      <c r="N5163" s="262">
        <v>3106.39</v>
      </c>
      <c r="P5163" s="243" t="s">
        <v>21436</v>
      </c>
      <c r="Q5163" s="244">
        <v>1364.01</v>
      </c>
      <c r="R5163" s="104"/>
      <c r="S5163" s="104"/>
      <c r="T5163" s="104"/>
    </row>
    <row r="5164" spans="13:20" ht="14.5" x14ac:dyDescent="0.35">
      <c r="M5164" s="261" t="s">
        <v>21524</v>
      </c>
      <c r="N5164" s="262">
        <v>64777.66</v>
      </c>
      <c r="P5164" s="243" t="s">
        <v>21437</v>
      </c>
      <c r="Q5164" s="244">
        <v>17213.990000000002</v>
      </c>
      <c r="R5164" s="104"/>
      <c r="S5164" s="104"/>
      <c r="T5164" s="104"/>
    </row>
    <row r="5165" spans="13:20" ht="14.5" x14ac:dyDescent="0.35">
      <c r="M5165" s="261" t="s">
        <v>56371</v>
      </c>
      <c r="N5165" s="262">
        <v>21009.74</v>
      </c>
      <c r="P5165" s="243" t="s">
        <v>21438</v>
      </c>
      <c r="Q5165" s="244">
        <v>3097</v>
      </c>
      <c r="R5165" s="104"/>
      <c r="S5165" s="104"/>
      <c r="T5165" s="104"/>
    </row>
    <row r="5166" spans="13:20" ht="14.5" x14ac:dyDescent="0.35">
      <c r="M5166" s="261" t="s">
        <v>21525</v>
      </c>
      <c r="N5166" s="262">
        <v>233678.64</v>
      </c>
      <c r="P5166" s="243" t="s">
        <v>21439</v>
      </c>
      <c r="Q5166" s="244">
        <v>6702.79</v>
      </c>
      <c r="R5166" s="104"/>
      <c r="S5166" s="104"/>
      <c r="T5166" s="104"/>
    </row>
    <row r="5167" spans="13:20" ht="14.5" x14ac:dyDescent="0.35">
      <c r="M5167" s="261" t="s">
        <v>21526</v>
      </c>
      <c r="N5167" s="262">
        <v>17734.650000000001</v>
      </c>
      <c r="P5167" s="243" t="s">
        <v>21440</v>
      </c>
      <c r="Q5167" s="244">
        <v>30474.29</v>
      </c>
      <c r="R5167" s="104"/>
      <c r="S5167" s="104"/>
      <c r="T5167" s="104"/>
    </row>
    <row r="5168" spans="13:20" ht="14.5" x14ac:dyDescent="0.35">
      <c r="M5168" s="261" t="s">
        <v>21527</v>
      </c>
      <c r="N5168" s="262">
        <v>36843.86</v>
      </c>
      <c r="P5168" s="243" t="s">
        <v>21441</v>
      </c>
      <c r="Q5168" s="244">
        <v>57483.34</v>
      </c>
      <c r="R5168" s="104"/>
      <c r="S5168" s="104"/>
      <c r="T5168" s="104"/>
    </row>
    <row r="5169" spans="13:20" ht="14.5" x14ac:dyDescent="0.35">
      <c r="M5169" s="261" t="s">
        <v>45226</v>
      </c>
      <c r="N5169" s="262">
        <v>15548.64</v>
      </c>
      <c r="P5169" s="243" t="s">
        <v>21442</v>
      </c>
      <c r="Q5169" s="244">
        <v>16873.27</v>
      </c>
      <c r="R5169" s="104"/>
      <c r="S5169" s="104"/>
      <c r="T5169" s="104"/>
    </row>
    <row r="5170" spans="13:20" ht="14.5" x14ac:dyDescent="0.35">
      <c r="M5170" s="261" t="s">
        <v>21528</v>
      </c>
      <c r="N5170" s="262">
        <v>1565.65</v>
      </c>
      <c r="P5170" s="243" t="s">
        <v>21443</v>
      </c>
      <c r="Q5170" s="244">
        <v>134.97</v>
      </c>
      <c r="R5170" s="104"/>
      <c r="S5170" s="104"/>
      <c r="T5170" s="104"/>
    </row>
    <row r="5171" spans="13:20" ht="14.5" x14ac:dyDescent="0.35">
      <c r="M5171" s="261" t="s">
        <v>56372</v>
      </c>
      <c r="N5171" s="262">
        <v>21046.2</v>
      </c>
      <c r="P5171" s="243" t="s">
        <v>21444</v>
      </c>
      <c r="Q5171" s="244">
        <v>14261.14</v>
      </c>
      <c r="R5171" s="104"/>
      <c r="S5171" s="104"/>
      <c r="T5171" s="104"/>
    </row>
    <row r="5172" spans="13:20" ht="14.5" x14ac:dyDescent="0.35">
      <c r="M5172" s="261" t="s">
        <v>56373</v>
      </c>
      <c r="N5172" s="262">
        <v>51508.14</v>
      </c>
      <c r="P5172" s="243" t="s">
        <v>21445</v>
      </c>
      <c r="Q5172" s="244">
        <v>8650.66</v>
      </c>
      <c r="R5172" s="104"/>
      <c r="S5172" s="104"/>
      <c r="T5172" s="104"/>
    </row>
    <row r="5173" spans="13:20" ht="14.5" x14ac:dyDescent="0.35">
      <c r="M5173" s="261" t="s">
        <v>47873</v>
      </c>
      <c r="N5173" s="262">
        <v>25398.240000000002</v>
      </c>
      <c r="P5173" s="243" t="s">
        <v>21446</v>
      </c>
      <c r="Q5173" s="244">
        <v>15422</v>
      </c>
      <c r="R5173" s="104"/>
      <c r="S5173" s="104"/>
      <c r="T5173" s="104"/>
    </row>
    <row r="5174" spans="13:20" ht="14.5" x14ac:dyDescent="0.35">
      <c r="M5174" s="261" t="s">
        <v>52121</v>
      </c>
      <c r="N5174" s="262">
        <v>52500</v>
      </c>
      <c r="P5174" s="243" t="s">
        <v>21447</v>
      </c>
      <c r="Q5174" s="244">
        <v>7998</v>
      </c>
      <c r="R5174" s="104"/>
      <c r="S5174" s="104"/>
      <c r="T5174" s="104"/>
    </row>
    <row r="5175" spans="13:20" ht="14.5" x14ac:dyDescent="0.35">
      <c r="M5175" s="261" t="s">
        <v>43063</v>
      </c>
      <c r="N5175" s="262">
        <v>786240</v>
      </c>
      <c r="P5175" s="243" t="s">
        <v>21448</v>
      </c>
      <c r="Q5175" s="244">
        <v>168364.98</v>
      </c>
      <c r="R5175" s="104"/>
      <c r="S5175" s="104"/>
      <c r="T5175" s="104"/>
    </row>
    <row r="5176" spans="13:20" ht="14.5" x14ac:dyDescent="0.35">
      <c r="M5176" s="261" t="s">
        <v>38194</v>
      </c>
      <c r="N5176" s="262">
        <v>1334335.5</v>
      </c>
      <c r="P5176" s="243" t="s">
        <v>21449</v>
      </c>
      <c r="Q5176" s="244">
        <v>6562.5</v>
      </c>
      <c r="R5176" s="104"/>
      <c r="S5176" s="104"/>
      <c r="T5176" s="104"/>
    </row>
    <row r="5177" spans="13:20" ht="14.5" x14ac:dyDescent="0.35">
      <c r="M5177" s="261" t="s">
        <v>38195</v>
      </c>
      <c r="N5177" s="262">
        <v>171770.05</v>
      </c>
      <c r="P5177" s="243" t="s">
        <v>21450</v>
      </c>
      <c r="Q5177" s="244">
        <v>502.05</v>
      </c>
      <c r="R5177" s="104"/>
      <c r="S5177" s="104"/>
      <c r="T5177" s="104"/>
    </row>
    <row r="5178" spans="13:20" ht="14.5" x14ac:dyDescent="0.35">
      <c r="M5178" s="261" t="s">
        <v>38196</v>
      </c>
      <c r="N5178" s="262">
        <v>498604.88</v>
      </c>
      <c r="P5178" s="243" t="s">
        <v>21451</v>
      </c>
      <c r="Q5178" s="244">
        <v>47623.45</v>
      </c>
      <c r="R5178" s="104"/>
      <c r="S5178" s="104"/>
      <c r="T5178" s="104"/>
    </row>
    <row r="5179" spans="13:20" ht="14.5" x14ac:dyDescent="0.35">
      <c r="M5179" s="261" t="s">
        <v>43064</v>
      </c>
      <c r="N5179" s="262">
        <v>15059.84</v>
      </c>
      <c r="P5179" s="243" t="s">
        <v>21452</v>
      </c>
      <c r="Q5179" s="244">
        <v>3643.18</v>
      </c>
      <c r="R5179" s="104"/>
      <c r="S5179" s="104"/>
      <c r="T5179" s="104"/>
    </row>
    <row r="5180" spans="13:20" ht="14.5" x14ac:dyDescent="0.35">
      <c r="M5180" s="261" t="s">
        <v>41884</v>
      </c>
      <c r="N5180" s="262">
        <v>1142395</v>
      </c>
      <c r="P5180" s="243" t="s">
        <v>21453</v>
      </c>
      <c r="Q5180" s="244">
        <v>61887.08</v>
      </c>
      <c r="R5180" s="104"/>
      <c r="S5180" s="104"/>
      <c r="T5180" s="104"/>
    </row>
    <row r="5181" spans="13:20" ht="14.5" x14ac:dyDescent="0.35">
      <c r="M5181" s="261" t="s">
        <v>35392</v>
      </c>
      <c r="N5181" s="262">
        <v>144865.74</v>
      </c>
      <c r="P5181" s="243" t="s">
        <v>21454</v>
      </c>
      <c r="Q5181" s="244">
        <v>6562.5</v>
      </c>
      <c r="R5181" s="104"/>
      <c r="S5181" s="104"/>
      <c r="T5181" s="104"/>
    </row>
    <row r="5182" spans="13:20" ht="14.5" x14ac:dyDescent="0.35">
      <c r="M5182" s="261" t="s">
        <v>50151</v>
      </c>
      <c r="N5182" s="262">
        <v>91280.93</v>
      </c>
      <c r="P5182" s="243" t="s">
        <v>21455</v>
      </c>
      <c r="Q5182" s="244">
        <v>5236.3999999999996</v>
      </c>
      <c r="R5182" s="104"/>
      <c r="S5182" s="104"/>
      <c r="T5182" s="104"/>
    </row>
    <row r="5183" spans="13:20" ht="14.5" x14ac:dyDescent="0.35">
      <c r="M5183" s="261" t="s">
        <v>56374</v>
      </c>
      <c r="N5183" s="262">
        <v>1514538.77</v>
      </c>
      <c r="P5183" s="243" t="s">
        <v>21456</v>
      </c>
      <c r="Q5183" s="244">
        <v>2451</v>
      </c>
      <c r="R5183" s="104"/>
      <c r="S5183" s="104"/>
      <c r="T5183" s="104"/>
    </row>
    <row r="5184" spans="13:20" ht="14.5" x14ac:dyDescent="0.35">
      <c r="M5184" s="261" t="s">
        <v>35393</v>
      </c>
      <c r="N5184" s="262">
        <v>10820086.630000001</v>
      </c>
      <c r="P5184" s="243" t="s">
        <v>21457</v>
      </c>
      <c r="Q5184" s="244">
        <v>168364.98</v>
      </c>
      <c r="R5184" s="104"/>
      <c r="S5184" s="104"/>
      <c r="T5184" s="104"/>
    </row>
    <row r="5185" spans="13:20" ht="14.5" x14ac:dyDescent="0.35">
      <c r="M5185" s="261" t="s">
        <v>51220</v>
      </c>
      <c r="N5185" s="262">
        <v>43225.47</v>
      </c>
      <c r="P5185" s="243" t="s">
        <v>21458</v>
      </c>
      <c r="Q5185" s="244">
        <v>48483.78</v>
      </c>
      <c r="R5185" s="104"/>
      <c r="S5185" s="104"/>
      <c r="T5185" s="104"/>
    </row>
    <row r="5186" spans="13:20" ht="14.5" x14ac:dyDescent="0.35">
      <c r="M5186" s="261" t="s">
        <v>53159</v>
      </c>
      <c r="N5186" s="262">
        <v>361650.1</v>
      </c>
      <c r="P5186" s="243" t="s">
        <v>21459</v>
      </c>
      <c r="Q5186" s="244">
        <v>57483.34</v>
      </c>
      <c r="R5186" s="104"/>
      <c r="S5186" s="104"/>
      <c r="T5186" s="104"/>
    </row>
    <row r="5187" spans="13:20" ht="14.5" x14ac:dyDescent="0.35">
      <c r="M5187" s="261" t="s">
        <v>38197</v>
      </c>
      <c r="N5187" s="262">
        <v>2116094.9500000002</v>
      </c>
      <c r="P5187" s="243" t="s">
        <v>21460</v>
      </c>
      <c r="Q5187" s="244">
        <v>36850.99</v>
      </c>
      <c r="R5187" s="104"/>
      <c r="S5187" s="104"/>
      <c r="T5187" s="104"/>
    </row>
    <row r="5188" spans="13:20" ht="14.5" x14ac:dyDescent="0.35">
      <c r="M5188" s="261" t="s">
        <v>35394</v>
      </c>
      <c r="N5188" s="262">
        <v>5463032.7199999997</v>
      </c>
      <c r="P5188" s="243" t="s">
        <v>21461</v>
      </c>
      <c r="Q5188" s="244">
        <v>8132.97</v>
      </c>
      <c r="R5188" s="104"/>
      <c r="S5188" s="104"/>
      <c r="T5188" s="104"/>
    </row>
    <row r="5189" spans="13:20" ht="14.5" x14ac:dyDescent="0.35">
      <c r="M5189" s="261" t="s">
        <v>47874</v>
      </c>
      <c r="N5189" s="262">
        <v>260600</v>
      </c>
      <c r="P5189" s="243" t="s">
        <v>21462</v>
      </c>
      <c r="Q5189" s="244">
        <v>41274.92</v>
      </c>
      <c r="R5189" s="104"/>
      <c r="S5189" s="104"/>
      <c r="T5189" s="104"/>
    </row>
    <row r="5190" spans="13:20" ht="14.5" x14ac:dyDescent="0.35">
      <c r="M5190" s="261" t="s">
        <v>47875</v>
      </c>
      <c r="N5190" s="262">
        <v>19935.900000000001</v>
      </c>
      <c r="P5190" s="243" t="s">
        <v>21463</v>
      </c>
      <c r="Q5190" s="244">
        <v>8650.66</v>
      </c>
      <c r="R5190" s="104"/>
      <c r="S5190" s="104"/>
      <c r="T5190" s="104"/>
    </row>
    <row r="5191" spans="13:20" ht="14.5" x14ac:dyDescent="0.35">
      <c r="M5191" s="261" t="s">
        <v>56375</v>
      </c>
      <c r="N5191" s="262">
        <v>19334.53</v>
      </c>
      <c r="P5191" s="243" t="s">
        <v>21464</v>
      </c>
      <c r="Q5191" s="244">
        <v>714335.94</v>
      </c>
      <c r="R5191" s="104"/>
      <c r="S5191" s="104"/>
      <c r="T5191" s="104"/>
    </row>
    <row r="5192" spans="13:20" ht="14.5" x14ac:dyDescent="0.35">
      <c r="M5192" s="261" t="s">
        <v>56376</v>
      </c>
      <c r="N5192" s="262">
        <v>41556.36</v>
      </c>
      <c r="P5192" s="243" t="s">
        <v>21465</v>
      </c>
      <c r="Q5192" s="244">
        <v>54027.05</v>
      </c>
      <c r="R5192" s="104"/>
      <c r="S5192" s="104"/>
      <c r="T5192" s="104"/>
    </row>
    <row r="5193" spans="13:20" ht="14.5" x14ac:dyDescent="0.35">
      <c r="M5193" s="261" t="s">
        <v>56377</v>
      </c>
      <c r="N5193" s="262">
        <v>602965.18999999994</v>
      </c>
      <c r="P5193" s="243" t="s">
        <v>21466</v>
      </c>
      <c r="Q5193" s="244">
        <v>143940.57999999999</v>
      </c>
      <c r="R5193" s="104"/>
      <c r="S5193" s="104"/>
      <c r="T5193" s="104"/>
    </row>
    <row r="5194" spans="13:20" ht="14.5" x14ac:dyDescent="0.35">
      <c r="M5194" s="261" t="s">
        <v>56378</v>
      </c>
      <c r="N5194" s="262">
        <v>35520</v>
      </c>
      <c r="P5194" s="243" t="s">
        <v>21467</v>
      </c>
      <c r="Q5194" s="244">
        <v>391650.29</v>
      </c>
      <c r="R5194" s="104"/>
      <c r="S5194" s="104"/>
      <c r="T5194" s="104"/>
    </row>
    <row r="5195" spans="13:20" ht="14.5" x14ac:dyDescent="0.35">
      <c r="M5195" s="261" t="s">
        <v>56379</v>
      </c>
      <c r="N5195" s="262">
        <v>9360</v>
      </c>
      <c r="P5195" s="243" t="s">
        <v>21468</v>
      </c>
      <c r="Q5195" s="244">
        <v>157348.95000000001</v>
      </c>
      <c r="R5195" s="104"/>
      <c r="S5195" s="104"/>
      <c r="T5195" s="104"/>
    </row>
    <row r="5196" spans="13:20" ht="14.5" x14ac:dyDescent="0.35">
      <c r="M5196" s="261" t="s">
        <v>56380</v>
      </c>
      <c r="N5196" s="262">
        <v>3433.32</v>
      </c>
      <c r="P5196" s="243" t="s">
        <v>21469</v>
      </c>
      <c r="Q5196" s="244">
        <v>7548.67</v>
      </c>
      <c r="R5196" s="104"/>
      <c r="S5196" s="104"/>
      <c r="T5196" s="104"/>
    </row>
    <row r="5197" spans="13:20" ht="14.5" x14ac:dyDescent="0.35">
      <c r="M5197" s="261" t="s">
        <v>56381</v>
      </c>
      <c r="N5197" s="262">
        <v>9051.9599999999991</v>
      </c>
      <c r="P5197" s="243" t="s">
        <v>21470</v>
      </c>
      <c r="Q5197" s="244">
        <v>2397823.7999999998</v>
      </c>
      <c r="R5197" s="104"/>
      <c r="S5197" s="104"/>
      <c r="T5197" s="104"/>
    </row>
    <row r="5198" spans="13:20" ht="14.5" x14ac:dyDescent="0.35">
      <c r="M5198" s="261" t="s">
        <v>56382</v>
      </c>
      <c r="N5198" s="262">
        <v>302.72000000000003</v>
      </c>
      <c r="P5198" s="243" t="s">
        <v>21471</v>
      </c>
      <c r="Q5198" s="244">
        <v>232.83</v>
      </c>
      <c r="R5198" s="104"/>
      <c r="S5198" s="104"/>
      <c r="T5198" s="104"/>
    </row>
    <row r="5199" spans="13:20" ht="14.5" x14ac:dyDescent="0.35">
      <c r="M5199" s="261" t="s">
        <v>56383</v>
      </c>
      <c r="N5199" s="262">
        <v>4053.83</v>
      </c>
      <c r="P5199" s="243" t="s">
        <v>21472</v>
      </c>
      <c r="Q5199" s="244">
        <v>334153.59999999998</v>
      </c>
      <c r="R5199" s="104"/>
      <c r="S5199" s="104"/>
      <c r="T5199" s="104"/>
    </row>
    <row r="5200" spans="13:20" ht="14.5" x14ac:dyDescent="0.35">
      <c r="M5200" s="261" t="s">
        <v>56384</v>
      </c>
      <c r="N5200" s="262">
        <v>1182.69</v>
      </c>
      <c r="P5200" s="243" t="s">
        <v>15410</v>
      </c>
      <c r="Q5200" s="244">
        <v>24118.39</v>
      </c>
      <c r="R5200" s="104"/>
      <c r="S5200" s="104"/>
      <c r="T5200" s="104"/>
    </row>
    <row r="5201" spans="13:20" ht="14.5" x14ac:dyDescent="0.35">
      <c r="M5201" s="261" t="s">
        <v>36911</v>
      </c>
      <c r="N5201" s="262">
        <v>2972977.7</v>
      </c>
      <c r="P5201" s="243" t="s">
        <v>15411</v>
      </c>
      <c r="Q5201" s="244">
        <v>60301.279999999999</v>
      </c>
      <c r="R5201" s="104"/>
      <c r="S5201" s="104"/>
      <c r="T5201" s="104"/>
    </row>
    <row r="5202" spans="13:20" ht="14.5" x14ac:dyDescent="0.35">
      <c r="M5202" s="261" t="s">
        <v>21530</v>
      </c>
      <c r="N5202" s="262">
        <v>2347007.2000000002</v>
      </c>
      <c r="P5202" s="243" t="s">
        <v>21473</v>
      </c>
      <c r="Q5202" s="244">
        <v>47363.33</v>
      </c>
      <c r="R5202" s="104"/>
      <c r="S5202" s="104"/>
      <c r="T5202" s="104"/>
    </row>
    <row r="5203" spans="13:20" ht="14.5" x14ac:dyDescent="0.35">
      <c r="M5203" s="261" t="s">
        <v>51221</v>
      </c>
      <c r="N5203" s="262">
        <v>39826.559999999998</v>
      </c>
      <c r="P5203" s="243" t="s">
        <v>21474</v>
      </c>
      <c r="Q5203" s="244">
        <v>113418.13</v>
      </c>
      <c r="R5203" s="104"/>
      <c r="S5203" s="104"/>
      <c r="T5203" s="104"/>
    </row>
    <row r="5204" spans="13:20" ht="14.5" x14ac:dyDescent="0.35">
      <c r="M5204" s="261" t="s">
        <v>36912</v>
      </c>
      <c r="N5204" s="262">
        <v>740886.71</v>
      </c>
      <c r="P5204" s="243" t="s">
        <v>21475</v>
      </c>
      <c r="Q5204" s="244">
        <v>839863.87</v>
      </c>
      <c r="R5204" s="104"/>
      <c r="S5204" s="104"/>
      <c r="T5204" s="104"/>
    </row>
    <row r="5205" spans="13:20" ht="14.5" x14ac:dyDescent="0.35">
      <c r="M5205" s="261" t="s">
        <v>36913</v>
      </c>
      <c r="N5205" s="262">
        <v>888648.49</v>
      </c>
      <c r="P5205" s="243" t="s">
        <v>21476</v>
      </c>
      <c r="Q5205" s="244">
        <v>5708</v>
      </c>
      <c r="R5205" s="104"/>
      <c r="S5205" s="104"/>
      <c r="T5205" s="104"/>
    </row>
    <row r="5206" spans="13:20" ht="14.5" x14ac:dyDescent="0.35">
      <c r="M5206" s="261" t="s">
        <v>21531</v>
      </c>
      <c r="N5206" s="262">
        <v>527925.65</v>
      </c>
      <c r="P5206" s="243" t="s">
        <v>21477</v>
      </c>
      <c r="Q5206" s="244">
        <v>380620.07</v>
      </c>
      <c r="R5206" s="104"/>
      <c r="S5206" s="104"/>
      <c r="T5206" s="104"/>
    </row>
    <row r="5207" spans="13:20" ht="14.5" x14ac:dyDescent="0.35">
      <c r="M5207" s="261" t="s">
        <v>45227</v>
      </c>
      <c r="N5207" s="262">
        <v>238599.5</v>
      </c>
      <c r="P5207" s="243" t="s">
        <v>21478</v>
      </c>
      <c r="Q5207" s="244">
        <v>211680</v>
      </c>
      <c r="R5207" s="104"/>
      <c r="S5207" s="104"/>
      <c r="T5207" s="104"/>
    </row>
    <row r="5208" spans="13:20" ht="14.5" x14ac:dyDescent="0.35">
      <c r="M5208" s="261" t="s">
        <v>36914</v>
      </c>
      <c r="N5208" s="262">
        <v>112758.99</v>
      </c>
      <c r="P5208" s="243" t="s">
        <v>21479</v>
      </c>
      <c r="Q5208" s="244">
        <v>52425</v>
      </c>
      <c r="R5208" s="104"/>
      <c r="S5208" s="104"/>
      <c r="T5208" s="104"/>
    </row>
    <row r="5209" spans="13:20" ht="14.5" x14ac:dyDescent="0.35">
      <c r="M5209" s="261" t="s">
        <v>50152</v>
      </c>
      <c r="N5209" s="262">
        <v>165157.1</v>
      </c>
      <c r="P5209" s="243" t="s">
        <v>21480</v>
      </c>
      <c r="Q5209" s="244">
        <v>4011.21</v>
      </c>
      <c r="R5209" s="104"/>
      <c r="S5209" s="104"/>
      <c r="T5209" s="104"/>
    </row>
    <row r="5210" spans="13:20" ht="14.5" x14ac:dyDescent="0.35">
      <c r="M5210" s="261" t="s">
        <v>38198</v>
      </c>
      <c r="N5210" s="262">
        <v>57.38</v>
      </c>
      <c r="P5210" s="243" t="s">
        <v>21481</v>
      </c>
      <c r="Q5210" s="244">
        <v>11203.14</v>
      </c>
      <c r="R5210" s="104"/>
      <c r="S5210" s="104"/>
      <c r="T5210" s="104"/>
    </row>
    <row r="5211" spans="13:20" ht="14.5" x14ac:dyDescent="0.35">
      <c r="M5211" s="261" t="s">
        <v>35395</v>
      </c>
      <c r="N5211" s="262">
        <v>251351.32</v>
      </c>
      <c r="P5211" s="243" t="s">
        <v>21482</v>
      </c>
      <c r="Q5211" s="244">
        <v>540</v>
      </c>
      <c r="R5211" s="104"/>
      <c r="S5211" s="104"/>
      <c r="T5211" s="104"/>
    </row>
    <row r="5212" spans="13:20" ht="14.5" x14ac:dyDescent="0.35">
      <c r="M5212" s="261" t="s">
        <v>35396</v>
      </c>
      <c r="N5212" s="262">
        <v>3402.11</v>
      </c>
      <c r="P5212" s="243" t="s">
        <v>21483</v>
      </c>
      <c r="Q5212" s="244">
        <v>1245977.9099999999</v>
      </c>
      <c r="R5212" s="104"/>
      <c r="S5212" s="104"/>
      <c r="T5212" s="104"/>
    </row>
    <row r="5213" spans="13:20" ht="14.5" x14ac:dyDescent="0.35">
      <c r="M5213" s="261" t="s">
        <v>35397</v>
      </c>
      <c r="N5213" s="262">
        <v>64688.59</v>
      </c>
      <c r="P5213" s="243" t="s">
        <v>21484</v>
      </c>
      <c r="Q5213" s="244">
        <v>128345.7</v>
      </c>
      <c r="R5213" s="104"/>
      <c r="S5213" s="104"/>
      <c r="T5213" s="104"/>
    </row>
    <row r="5214" spans="13:20" ht="14.5" x14ac:dyDescent="0.35">
      <c r="M5214" s="261" t="s">
        <v>36915</v>
      </c>
      <c r="N5214" s="262">
        <v>28535022.629999999</v>
      </c>
      <c r="P5214" s="243" t="s">
        <v>21485</v>
      </c>
      <c r="Q5214" s="244">
        <v>10336.200000000001</v>
      </c>
      <c r="R5214" s="104"/>
      <c r="S5214" s="104"/>
      <c r="T5214" s="104"/>
    </row>
    <row r="5215" spans="13:20" ht="14.5" x14ac:dyDescent="0.35">
      <c r="M5215" s="261" t="s">
        <v>36916</v>
      </c>
      <c r="N5215" s="262">
        <v>751125.25</v>
      </c>
      <c r="P5215" s="243" t="s">
        <v>21486</v>
      </c>
      <c r="Q5215" s="244">
        <v>681780.24</v>
      </c>
      <c r="R5215" s="104"/>
      <c r="S5215" s="104"/>
      <c r="T5215" s="104"/>
    </row>
    <row r="5216" spans="13:20" ht="14.5" x14ac:dyDescent="0.35">
      <c r="M5216" s="261" t="s">
        <v>21532</v>
      </c>
      <c r="N5216" s="262">
        <v>46450</v>
      </c>
      <c r="P5216" s="243" t="s">
        <v>21487</v>
      </c>
      <c r="Q5216" s="244">
        <v>863519.56</v>
      </c>
      <c r="R5216" s="104"/>
      <c r="S5216" s="104"/>
      <c r="T5216" s="104"/>
    </row>
    <row r="5217" spans="13:20" ht="14.5" x14ac:dyDescent="0.35">
      <c r="M5217" s="261" t="s">
        <v>41885</v>
      </c>
      <c r="N5217" s="262">
        <v>54491.1</v>
      </c>
      <c r="P5217" s="243" t="s">
        <v>21488</v>
      </c>
      <c r="Q5217" s="244">
        <v>2525144.0499999998</v>
      </c>
      <c r="R5217" s="104"/>
      <c r="S5217" s="104"/>
      <c r="T5217" s="104"/>
    </row>
    <row r="5218" spans="13:20" ht="14.5" x14ac:dyDescent="0.35">
      <c r="M5218" s="261" t="s">
        <v>43065</v>
      </c>
      <c r="N5218" s="262">
        <v>380609.81</v>
      </c>
      <c r="P5218" s="243" t="s">
        <v>21489</v>
      </c>
      <c r="Q5218" s="244">
        <v>458464.39</v>
      </c>
      <c r="R5218" s="104"/>
      <c r="S5218" s="104"/>
      <c r="T5218" s="104"/>
    </row>
    <row r="5219" spans="13:20" ht="14.5" x14ac:dyDescent="0.35">
      <c r="M5219" s="261" t="s">
        <v>21533</v>
      </c>
      <c r="N5219" s="262">
        <v>2893308.82</v>
      </c>
      <c r="P5219" s="243" t="s">
        <v>21490</v>
      </c>
      <c r="Q5219" s="244">
        <v>396040.93</v>
      </c>
      <c r="R5219" s="104"/>
      <c r="S5219" s="104"/>
      <c r="T5219" s="104"/>
    </row>
    <row r="5220" spans="13:20" ht="14.5" x14ac:dyDescent="0.35">
      <c r="M5220" s="261" t="s">
        <v>36917</v>
      </c>
      <c r="N5220" s="262">
        <v>1511688.43</v>
      </c>
      <c r="P5220" s="243" t="s">
        <v>21491</v>
      </c>
      <c r="Q5220" s="244">
        <v>332743.83</v>
      </c>
      <c r="R5220" s="104"/>
      <c r="S5220" s="104"/>
      <c r="T5220" s="104"/>
    </row>
    <row r="5221" spans="13:20" ht="14.5" x14ac:dyDescent="0.35">
      <c r="M5221" s="261" t="s">
        <v>36918</v>
      </c>
      <c r="N5221" s="262">
        <v>553361.06000000006</v>
      </c>
      <c r="P5221" s="243" t="s">
        <v>21492</v>
      </c>
      <c r="Q5221" s="244">
        <v>93211.02</v>
      </c>
      <c r="R5221" s="104"/>
      <c r="S5221" s="104"/>
      <c r="T5221" s="104"/>
    </row>
    <row r="5222" spans="13:20" ht="14.5" x14ac:dyDescent="0.35">
      <c r="M5222" s="261" t="s">
        <v>21534</v>
      </c>
      <c r="N5222" s="262">
        <v>64345.71</v>
      </c>
      <c r="P5222" s="243" t="s">
        <v>21493</v>
      </c>
      <c r="Q5222" s="244">
        <v>55470</v>
      </c>
      <c r="R5222" s="104"/>
      <c r="S5222" s="104"/>
      <c r="T5222" s="104"/>
    </row>
    <row r="5223" spans="13:20" ht="14.5" x14ac:dyDescent="0.35">
      <c r="M5223" s="261" t="s">
        <v>56385</v>
      </c>
      <c r="N5223" s="262">
        <v>50107.199999999997</v>
      </c>
      <c r="P5223" s="243" t="s">
        <v>21494</v>
      </c>
      <c r="Q5223" s="244">
        <v>537387.39</v>
      </c>
      <c r="R5223" s="104"/>
      <c r="S5223" s="104"/>
      <c r="T5223" s="104"/>
    </row>
    <row r="5224" spans="13:20" ht="14.5" x14ac:dyDescent="0.35">
      <c r="M5224" s="261" t="s">
        <v>56386</v>
      </c>
      <c r="N5224" s="262">
        <v>3120</v>
      </c>
      <c r="P5224" s="243" t="s">
        <v>21495</v>
      </c>
      <c r="Q5224" s="244">
        <v>134.01</v>
      </c>
      <c r="R5224" s="104"/>
      <c r="S5224" s="104"/>
      <c r="T5224" s="104"/>
    </row>
    <row r="5225" spans="13:20" ht="14.5" x14ac:dyDescent="0.35">
      <c r="M5225" s="261" t="s">
        <v>38199</v>
      </c>
      <c r="N5225" s="262">
        <v>2798851.07</v>
      </c>
      <c r="P5225" s="243" t="s">
        <v>21496</v>
      </c>
      <c r="Q5225" s="244">
        <v>8881.35</v>
      </c>
      <c r="R5225" s="104"/>
      <c r="S5225" s="104"/>
      <c r="T5225" s="104"/>
    </row>
    <row r="5226" spans="13:20" ht="14.5" x14ac:dyDescent="0.35">
      <c r="M5226" s="261" t="s">
        <v>52122</v>
      </c>
      <c r="N5226" s="262">
        <v>14836.55</v>
      </c>
      <c r="P5226" s="243" t="s">
        <v>21497</v>
      </c>
      <c r="Q5226" s="244">
        <v>309760.69</v>
      </c>
      <c r="R5226" s="104"/>
      <c r="S5226" s="104"/>
      <c r="T5226" s="104"/>
    </row>
    <row r="5227" spans="13:20" ht="14.5" x14ac:dyDescent="0.35">
      <c r="M5227" s="261" t="s">
        <v>50153</v>
      </c>
      <c r="N5227" s="262">
        <v>2064.79</v>
      </c>
      <c r="P5227" s="243" t="s">
        <v>21498</v>
      </c>
      <c r="Q5227" s="244">
        <v>444010.99</v>
      </c>
      <c r="R5227" s="104"/>
      <c r="S5227" s="104"/>
      <c r="T5227" s="104"/>
    </row>
    <row r="5228" spans="13:20" ht="14.5" x14ac:dyDescent="0.35">
      <c r="M5228" s="261" t="s">
        <v>52123</v>
      </c>
      <c r="N5228" s="262">
        <v>700</v>
      </c>
      <c r="P5228" s="243" t="s">
        <v>21499</v>
      </c>
      <c r="Q5228" s="244">
        <v>415853.7</v>
      </c>
      <c r="R5228" s="104"/>
      <c r="S5228" s="104"/>
      <c r="T5228" s="104"/>
    </row>
    <row r="5229" spans="13:20" ht="14.5" x14ac:dyDescent="0.35">
      <c r="M5229" s="261" t="s">
        <v>56387</v>
      </c>
      <c r="N5229" s="262">
        <v>3191086.09</v>
      </c>
      <c r="P5229" s="243" t="s">
        <v>21500</v>
      </c>
      <c r="Q5229" s="244">
        <v>414619.81</v>
      </c>
      <c r="R5229" s="104"/>
      <c r="S5229" s="104"/>
      <c r="T5229" s="104"/>
    </row>
    <row r="5230" spans="13:20" ht="14.5" x14ac:dyDescent="0.35">
      <c r="M5230" s="261" t="s">
        <v>21536</v>
      </c>
      <c r="N5230" s="262">
        <v>1928498.9</v>
      </c>
      <c r="P5230" s="243" t="s">
        <v>21501</v>
      </c>
      <c r="Q5230" s="244">
        <v>899907.6</v>
      </c>
      <c r="R5230" s="104"/>
      <c r="S5230" s="104"/>
      <c r="T5230" s="104"/>
    </row>
    <row r="5231" spans="13:20" ht="14.5" x14ac:dyDescent="0.35">
      <c r="M5231" s="261" t="s">
        <v>43066</v>
      </c>
      <c r="N5231" s="262">
        <v>62500</v>
      </c>
      <c r="P5231" s="243" t="s">
        <v>21502</v>
      </c>
      <c r="Q5231" s="244">
        <v>312287.8</v>
      </c>
      <c r="R5231" s="104"/>
      <c r="S5231" s="104"/>
      <c r="T5231" s="104"/>
    </row>
    <row r="5232" spans="13:20" ht="14.5" x14ac:dyDescent="0.35">
      <c r="M5232" s="261" t="s">
        <v>52124</v>
      </c>
      <c r="N5232" s="262">
        <v>1090</v>
      </c>
      <c r="P5232" s="243" t="s">
        <v>21503</v>
      </c>
      <c r="Q5232" s="244">
        <v>37192.6</v>
      </c>
      <c r="R5232" s="104"/>
      <c r="S5232" s="104"/>
      <c r="T5232" s="104"/>
    </row>
    <row r="5233" spans="13:20" ht="14.5" x14ac:dyDescent="0.35">
      <c r="M5233" s="261" t="s">
        <v>45228</v>
      </c>
      <c r="N5233" s="262">
        <v>1093449.6200000001</v>
      </c>
      <c r="P5233" s="243" t="s">
        <v>21504</v>
      </c>
      <c r="Q5233" s="244">
        <v>874431.58</v>
      </c>
      <c r="R5233" s="104"/>
      <c r="S5233" s="104"/>
      <c r="T5233" s="104"/>
    </row>
    <row r="5234" spans="13:20" ht="14.5" x14ac:dyDescent="0.35">
      <c r="M5234" s="261" t="s">
        <v>56388</v>
      </c>
      <c r="N5234" s="262">
        <v>-53.22</v>
      </c>
      <c r="P5234" s="243" t="s">
        <v>21505</v>
      </c>
      <c r="Q5234" s="244">
        <v>1882.63</v>
      </c>
      <c r="R5234" s="104"/>
      <c r="S5234" s="104"/>
      <c r="T5234" s="104"/>
    </row>
    <row r="5235" spans="13:20" ht="14.5" x14ac:dyDescent="0.35">
      <c r="M5235" s="261" t="s">
        <v>51222</v>
      </c>
      <c r="N5235" s="262">
        <v>245</v>
      </c>
      <c r="P5235" s="243" t="s">
        <v>21506</v>
      </c>
      <c r="Q5235" s="244">
        <v>137284.74</v>
      </c>
      <c r="R5235" s="104"/>
      <c r="S5235" s="104"/>
      <c r="T5235" s="104"/>
    </row>
    <row r="5236" spans="13:20" ht="14.5" x14ac:dyDescent="0.35">
      <c r="M5236" s="261" t="s">
        <v>56389</v>
      </c>
      <c r="N5236" s="262">
        <v>16.89</v>
      </c>
      <c r="P5236" s="243" t="s">
        <v>21507</v>
      </c>
      <c r="Q5236" s="244">
        <v>347745.22</v>
      </c>
      <c r="R5236" s="104"/>
      <c r="S5236" s="104"/>
      <c r="T5236" s="104"/>
    </row>
    <row r="5237" spans="13:20" ht="14.5" x14ac:dyDescent="0.35">
      <c r="M5237" s="261" t="s">
        <v>47876</v>
      </c>
      <c r="N5237" s="262">
        <v>3384149.48</v>
      </c>
      <c r="P5237" s="243" t="s">
        <v>21508</v>
      </c>
      <c r="Q5237" s="244">
        <v>522044.38</v>
      </c>
      <c r="R5237" s="104"/>
      <c r="S5237" s="104"/>
      <c r="T5237" s="104"/>
    </row>
    <row r="5238" spans="13:20" ht="14.5" x14ac:dyDescent="0.35">
      <c r="M5238" s="261" t="s">
        <v>47877</v>
      </c>
      <c r="N5238" s="262">
        <v>258887.44</v>
      </c>
      <c r="P5238" s="243" t="s">
        <v>21509</v>
      </c>
      <c r="Q5238" s="244">
        <v>416.25</v>
      </c>
      <c r="R5238" s="104"/>
      <c r="S5238" s="104"/>
      <c r="T5238" s="104"/>
    </row>
    <row r="5239" spans="13:20" ht="14.5" x14ac:dyDescent="0.35">
      <c r="M5239" s="261" t="s">
        <v>47878</v>
      </c>
      <c r="N5239" s="262">
        <v>156000</v>
      </c>
      <c r="P5239" s="243" t="s">
        <v>21510</v>
      </c>
      <c r="Q5239" s="244">
        <v>530628.37</v>
      </c>
      <c r="R5239" s="104"/>
      <c r="S5239" s="104"/>
      <c r="T5239" s="104"/>
    </row>
    <row r="5240" spans="13:20" ht="14.5" x14ac:dyDescent="0.35">
      <c r="M5240" s="261" t="s">
        <v>21577</v>
      </c>
      <c r="N5240" s="262">
        <v>29637.43</v>
      </c>
      <c r="P5240" s="243" t="s">
        <v>21511</v>
      </c>
      <c r="Q5240" s="244">
        <v>17645.810000000001</v>
      </c>
      <c r="R5240" s="104"/>
      <c r="S5240" s="104"/>
      <c r="T5240" s="104"/>
    </row>
    <row r="5241" spans="13:20" ht="14.5" x14ac:dyDescent="0.35">
      <c r="M5241" s="261" t="s">
        <v>35399</v>
      </c>
      <c r="N5241" s="262">
        <v>5500</v>
      </c>
      <c r="P5241" s="243" t="s">
        <v>21512</v>
      </c>
      <c r="Q5241" s="244">
        <v>5833.79</v>
      </c>
      <c r="R5241" s="104"/>
      <c r="S5241" s="104"/>
      <c r="T5241" s="104"/>
    </row>
    <row r="5242" spans="13:20" ht="14.5" x14ac:dyDescent="0.35">
      <c r="M5242" s="261" t="s">
        <v>35400</v>
      </c>
      <c r="N5242" s="262">
        <v>128475</v>
      </c>
      <c r="P5242" s="243" t="s">
        <v>21513</v>
      </c>
      <c r="Q5242" s="244">
        <v>1926</v>
      </c>
      <c r="R5242" s="104"/>
      <c r="S5242" s="104"/>
      <c r="T5242" s="104"/>
    </row>
    <row r="5243" spans="13:20" ht="14.5" x14ac:dyDescent="0.35">
      <c r="M5243" s="261" t="s">
        <v>35401</v>
      </c>
      <c r="N5243" s="262">
        <v>16000</v>
      </c>
      <c r="P5243" s="243" t="s">
        <v>21514</v>
      </c>
      <c r="Q5243" s="244">
        <v>635.42999999999995</v>
      </c>
      <c r="R5243" s="104"/>
      <c r="S5243" s="104"/>
      <c r="T5243" s="104"/>
    </row>
    <row r="5244" spans="13:20" ht="14.5" x14ac:dyDescent="0.35">
      <c r="M5244" s="261" t="s">
        <v>35402</v>
      </c>
      <c r="N5244" s="262">
        <v>40000</v>
      </c>
      <c r="P5244" s="243" t="s">
        <v>21515</v>
      </c>
      <c r="Q5244" s="244">
        <v>40090</v>
      </c>
      <c r="R5244" s="104"/>
      <c r="S5244" s="104"/>
      <c r="T5244" s="104"/>
    </row>
    <row r="5245" spans="13:20" ht="14.5" x14ac:dyDescent="0.35">
      <c r="M5245" s="261" t="s">
        <v>35403</v>
      </c>
      <c r="N5245" s="262">
        <v>19500</v>
      </c>
      <c r="P5245" s="243" t="s">
        <v>21516</v>
      </c>
      <c r="Q5245" s="244">
        <v>14221.52</v>
      </c>
      <c r="R5245" s="104"/>
      <c r="S5245" s="104"/>
      <c r="T5245" s="104"/>
    </row>
    <row r="5246" spans="13:20" ht="14.5" x14ac:dyDescent="0.35">
      <c r="M5246" s="261" t="s">
        <v>35404</v>
      </c>
      <c r="N5246" s="262">
        <v>6100</v>
      </c>
      <c r="P5246" s="243" t="s">
        <v>21517</v>
      </c>
      <c r="Q5246" s="244">
        <v>1087.96</v>
      </c>
      <c r="R5246" s="104"/>
      <c r="S5246" s="104"/>
      <c r="T5246" s="104"/>
    </row>
    <row r="5247" spans="13:20" ht="14.5" x14ac:dyDescent="0.35">
      <c r="M5247" s="261" t="s">
        <v>35405</v>
      </c>
      <c r="N5247" s="262">
        <v>16491.43</v>
      </c>
      <c r="P5247" s="243" t="s">
        <v>21518</v>
      </c>
      <c r="Q5247" s="244">
        <v>3083.25</v>
      </c>
      <c r="R5247" s="104"/>
      <c r="S5247" s="104"/>
      <c r="T5247" s="104"/>
    </row>
    <row r="5248" spans="13:20" ht="14.5" x14ac:dyDescent="0.35">
      <c r="M5248" s="261" t="s">
        <v>21580</v>
      </c>
      <c r="N5248" s="262">
        <v>18593.89</v>
      </c>
      <c r="P5248" s="243" t="s">
        <v>21519</v>
      </c>
      <c r="Q5248" s="244">
        <v>95.29</v>
      </c>
      <c r="R5248" s="104"/>
      <c r="S5248" s="104"/>
      <c r="T5248" s="104"/>
    </row>
    <row r="5249" spans="13:20" ht="14.5" x14ac:dyDescent="0.35">
      <c r="M5249" s="261" t="s">
        <v>36922</v>
      </c>
      <c r="N5249" s="262">
        <v>322154.73</v>
      </c>
      <c r="P5249" s="243" t="s">
        <v>21520</v>
      </c>
      <c r="Q5249" s="244">
        <v>293.04000000000002</v>
      </c>
      <c r="R5249" s="104"/>
      <c r="S5249" s="104"/>
      <c r="T5249" s="104"/>
    </row>
    <row r="5250" spans="13:20" ht="14.5" x14ac:dyDescent="0.35">
      <c r="M5250" s="261" t="s">
        <v>45229</v>
      </c>
      <c r="N5250" s="262">
        <v>4492.5</v>
      </c>
      <c r="P5250" s="243" t="s">
        <v>21521</v>
      </c>
      <c r="Q5250" s="244">
        <v>82141.289999999994</v>
      </c>
      <c r="R5250" s="104"/>
      <c r="S5250" s="104"/>
      <c r="T5250" s="104"/>
    </row>
    <row r="5251" spans="13:20" ht="14.5" x14ac:dyDescent="0.35">
      <c r="M5251" s="261" t="s">
        <v>45230</v>
      </c>
      <c r="N5251" s="262">
        <v>343.71</v>
      </c>
      <c r="P5251" s="243" t="s">
        <v>21522</v>
      </c>
      <c r="Q5251" s="244">
        <v>7349.1</v>
      </c>
      <c r="R5251" s="104"/>
      <c r="S5251" s="104"/>
      <c r="T5251" s="104"/>
    </row>
    <row r="5252" spans="13:20" ht="14.5" x14ac:dyDescent="0.35">
      <c r="M5252" s="261" t="s">
        <v>43067</v>
      </c>
      <c r="N5252" s="262">
        <v>27749.97</v>
      </c>
      <c r="P5252" s="243" t="s">
        <v>21523</v>
      </c>
      <c r="Q5252" s="244">
        <v>2994.52</v>
      </c>
      <c r="R5252" s="104"/>
      <c r="S5252" s="104"/>
      <c r="T5252" s="104"/>
    </row>
    <row r="5253" spans="13:20" ht="14.5" x14ac:dyDescent="0.35">
      <c r="M5253" s="261" t="s">
        <v>43068</v>
      </c>
      <c r="N5253" s="262">
        <v>35000</v>
      </c>
      <c r="P5253" s="243" t="s">
        <v>21524</v>
      </c>
      <c r="Q5253" s="244">
        <v>479989.67</v>
      </c>
      <c r="R5253" s="104"/>
      <c r="S5253" s="104"/>
      <c r="T5253" s="104"/>
    </row>
    <row r="5254" spans="13:20" ht="14.5" x14ac:dyDescent="0.35">
      <c r="M5254" s="261" t="s">
        <v>43069</v>
      </c>
      <c r="N5254" s="262">
        <v>485000</v>
      </c>
      <c r="P5254" s="243" t="s">
        <v>21525</v>
      </c>
      <c r="Q5254" s="244">
        <v>63320.22</v>
      </c>
      <c r="R5254" s="104"/>
      <c r="S5254" s="104"/>
      <c r="T5254" s="104"/>
    </row>
    <row r="5255" spans="13:20" ht="14.5" x14ac:dyDescent="0.35">
      <c r="M5255" s="261" t="s">
        <v>43070</v>
      </c>
      <c r="N5255" s="262">
        <v>41833.65</v>
      </c>
      <c r="P5255" s="243" t="s">
        <v>21526</v>
      </c>
      <c r="Q5255" s="244">
        <v>4844.03</v>
      </c>
      <c r="R5255" s="104"/>
      <c r="S5255" s="104"/>
      <c r="T5255" s="104"/>
    </row>
    <row r="5256" spans="13:20" ht="14.5" x14ac:dyDescent="0.35">
      <c r="M5256" s="261" t="s">
        <v>47879</v>
      </c>
      <c r="N5256" s="262">
        <v>69000</v>
      </c>
      <c r="P5256" s="243" t="s">
        <v>21527</v>
      </c>
      <c r="Q5256" s="244">
        <v>675.12</v>
      </c>
      <c r="R5256" s="104"/>
      <c r="S5256" s="104"/>
      <c r="T5256" s="104"/>
    </row>
    <row r="5257" spans="13:20" ht="14.5" x14ac:dyDescent="0.35">
      <c r="M5257" s="261" t="s">
        <v>53160</v>
      </c>
      <c r="N5257" s="262">
        <v>1836</v>
      </c>
      <c r="P5257" s="243" t="s">
        <v>21528</v>
      </c>
      <c r="Q5257" s="244">
        <v>424.25</v>
      </c>
      <c r="R5257" s="104"/>
      <c r="S5257" s="104"/>
      <c r="T5257" s="104"/>
    </row>
    <row r="5258" spans="13:20" ht="14.5" x14ac:dyDescent="0.35">
      <c r="M5258" s="261" t="s">
        <v>47880</v>
      </c>
      <c r="N5258" s="262">
        <v>83500</v>
      </c>
      <c r="P5258" s="243" t="s">
        <v>21529</v>
      </c>
      <c r="Q5258" s="244">
        <v>1617</v>
      </c>
      <c r="R5258" s="104"/>
      <c r="S5258" s="104"/>
      <c r="T5258" s="104"/>
    </row>
    <row r="5259" spans="13:20" ht="14.5" x14ac:dyDescent="0.35">
      <c r="M5259" s="261" t="s">
        <v>47881</v>
      </c>
      <c r="N5259" s="262">
        <v>6247.79</v>
      </c>
      <c r="P5259" s="243" t="s">
        <v>21530</v>
      </c>
      <c r="Q5259" s="244">
        <v>716693.2</v>
      </c>
      <c r="R5259" s="104"/>
      <c r="S5259" s="104"/>
      <c r="T5259" s="104"/>
    </row>
    <row r="5260" spans="13:20" ht="14.5" x14ac:dyDescent="0.35">
      <c r="M5260" s="261" t="s">
        <v>21601</v>
      </c>
      <c r="N5260" s="262">
        <v>38108.07</v>
      </c>
      <c r="P5260" s="243" t="s">
        <v>21531</v>
      </c>
      <c r="Q5260" s="244">
        <v>151852.5</v>
      </c>
      <c r="R5260" s="104"/>
      <c r="S5260" s="104"/>
      <c r="T5260" s="104"/>
    </row>
    <row r="5261" spans="13:20" ht="14.5" x14ac:dyDescent="0.35">
      <c r="M5261" s="261" t="s">
        <v>38202</v>
      </c>
      <c r="N5261" s="262">
        <v>9666</v>
      </c>
      <c r="P5261" s="243" t="s">
        <v>21532</v>
      </c>
      <c r="Q5261" s="244">
        <v>26000</v>
      </c>
      <c r="R5261" s="104"/>
      <c r="S5261" s="104"/>
      <c r="T5261" s="104"/>
    </row>
    <row r="5262" spans="13:20" ht="14.5" x14ac:dyDescent="0.35">
      <c r="M5262" s="261" t="s">
        <v>52125</v>
      </c>
      <c r="N5262" s="262">
        <v>4657</v>
      </c>
      <c r="P5262" s="243" t="s">
        <v>21533</v>
      </c>
      <c r="Q5262" s="244">
        <v>68432.86</v>
      </c>
      <c r="R5262" s="104"/>
      <c r="S5262" s="104"/>
      <c r="T5262" s="104"/>
    </row>
    <row r="5263" spans="13:20" ht="14.5" x14ac:dyDescent="0.35">
      <c r="M5263" s="261" t="s">
        <v>35410</v>
      </c>
      <c r="N5263" s="262">
        <v>5600</v>
      </c>
      <c r="P5263" s="243" t="s">
        <v>21534</v>
      </c>
      <c r="Q5263" s="244">
        <v>5993.46</v>
      </c>
      <c r="R5263" s="104"/>
      <c r="S5263" s="104"/>
      <c r="T5263" s="104"/>
    </row>
    <row r="5264" spans="13:20" ht="14.5" x14ac:dyDescent="0.35">
      <c r="M5264" s="261" t="s">
        <v>52126</v>
      </c>
      <c r="N5264" s="262">
        <v>40592.03</v>
      </c>
      <c r="P5264" s="243" t="s">
        <v>21535</v>
      </c>
      <c r="Q5264" s="244">
        <v>18557.04</v>
      </c>
      <c r="R5264" s="104"/>
      <c r="S5264" s="104"/>
      <c r="T5264" s="104"/>
    </row>
    <row r="5265" spans="13:20" ht="14.5" x14ac:dyDescent="0.35">
      <c r="M5265" s="261" t="s">
        <v>35411</v>
      </c>
      <c r="N5265" s="262">
        <v>1500</v>
      </c>
      <c r="P5265" s="243" t="s">
        <v>21536</v>
      </c>
      <c r="Q5265" s="244">
        <v>3121.95</v>
      </c>
      <c r="R5265" s="104"/>
      <c r="S5265" s="104"/>
      <c r="T5265" s="104"/>
    </row>
    <row r="5266" spans="13:20" ht="14.5" x14ac:dyDescent="0.35">
      <c r="M5266" s="261" t="s">
        <v>35412</v>
      </c>
      <c r="N5266" s="262">
        <v>2356</v>
      </c>
      <c r="P5266" s="243" t="s">
        <v>21537</v>
      </c>
      <c r="Q5266" s="244">
        <v>2525144.0499999998</v>
      </c>
      <c r="R5266" s="104"/>
      <c r="S5266" s="104"/>
      <c r="T5266" s="104"/>
    </row>
    <row r="5267" spans="13:20" ht="14.5" x14ac:dyDescent="0.35">
      <c r="M5267" s="261" t="s">
        <v>35413</v>
      </c>
      <c r="N5267" s="262">
        <v>1500</v>
      </c>
      <c r="P5267" s="243" t="s">
        <v>21538</v>
      </c>
      <c r="Q5267" s="244">
        <v>716693.2</v>
      </c>
      <c r="R5267" s="104"/>
      <c r="S5267" s="104"/>
      <c r="T5267" s="104"/>
    </row>
    <row r="5268" spans="13:20" ht="14.5" x14ac:dyDescent="0.35">
      <c r="M5268" s="261" t="s">
        <v>35414</v>
      </c>
      <c r="N5268" s="262">
        <v>3906.35</v>
      </c>
      <c r="P5268" s="243" t="s">
        <v>21539</v>
      </c>
      <c r="Q5268" s="244">
        <v>151852.5</v>
      </c>
      <c r="R5268" s="104"/>
      <c r="S5268" s="104"/>
      <c r="T5268" s="104"/>
    </row>
    <row r="5269" spans="13:20" ht="14.5" x14ac:dyDescent="0.35">
      <c r="M5269" s="261" t="s">
        <v>35415</v>
      </c>
      <c r="N5269" s="262">
        <v>1491.9</v>
      </c>
      <c r="P5269" s="243" t="s">
        <v>21540</v>
      </c>
      <c r="Q5269" s="244">
        <v>521784.61</v>
      </c>
      <c r="R5269" s="104"/>
      <c r="S5269" s="104"/>
      <c r="T5269" s="104"/>
    </row>
    <row r="5270" spans="13:20" ht="14.5" x14ac:dyDescent="0.35">
      <c r="M5270" s="261" t="s">
        <v>43071</v>
      </c>
      <c r="N5270" s="262">
        <v>70400</v>
      </c>
      <c r="P5270" s="243" t="s">
        <v>21541</v>
      </c>
      <c r="Q5270" s="244">
        <v>396040.93</v>
      </c>
      <c r="R5270" s="104"/>
      <c r="S5270" s="104"/>
      <c r="T5270" s="104"/>
    </row>
    <row r="5271" spans="13:20" ht="14.5" x14ac:dyDescent="0.35">
      <c r="M5271" s="261" t="s">
        <v>36923</v>
      </c>
      <c r="N5271" s="262">
        <v>16454</v>
      </c>
      <c r="P5271" s="243" t="s">
        <v>21542</v>
      </c>
      <c r="Q5271" s="244">
        <v>332743.83</v>
      </c>
      <c r="R5271" s="104"/>
      <c r="S5271" s="104"/>
      <c r="T5271" s="104"/>
    </row>
    <row r="5272" spans="13:20" ht="14.5" x14ac:dyDescent="0.35">
      <c r="M5272" s="261" t="s">
        <v>41886</v>
      </c>
      <c r="N5272" s="262">
        <v>5604.15</v>
      </c>
      <c r="P5272" s="243" t="s">
        <v>21543</v>
      </c>
      <c r="Q5272" s="244">
        <v>93211.02</v>
      </c>
      <c r="R5272" s="104"/>
      <c r="S5272" s="104"/>
      <c r="T5272" s="104"/>
    </row>
    <row r="5273" spans="13:20" ht="14.5" x14ac:dyDescent="0.35">
      <c r="M5273" s="261" t="s">
        <v>38203</v>
      </c>
      <c r="N5273" s="262">
        <v>50754.14</v>
      </c>
      <c r="P5273" s="243" t="s">
        <v>21544</v>
      </c>
      <c r="Q5273" s="244">
        <v>55470</v>
      </c>
      <c r="R5273" s="104"/>
      <c r="S5273" s="104"/>
      <c r="T5273" s="104"/>
    </row>
    <row r="5274" spans="13:20" ht="14.5" x14ac:dyDescent="0.35">
      <c r="M5274" s="261" t="s">
        <v>45231</v>
      </c>
      <c r="N5274" s="262">
        <v>2773</v>
      </c>
      <c r="P5274" s="243" t="s">
        <v>21545</v>
      </c>
      <c r="Q5274" s="244">
        <v>537387.39</v>
      </c>
      <c r="R5274" s="104"/>
      <c r="S5274" s="104"/>
      <c r="T5274" s="104"/>
    </row>
    <row r="5275" spans="13:20" ht="14.5" x14ac:dyDescent="0.35">
      <c r="M5275" s="261" t="s">
        <v>53161</v>
      </c>
      <c r="N5275" s="262">
        <v>1498.8</v>
      </c>
      <c r="P5275" s="243" t="s">
        <v>21546</v>
      </c>
      <c r="Q5275" s="244">
        <v>232.83</v>
      </c>
      <c r="R5275" s="104"/>
      <c r="S5275" s="104"/>
      <c r="T5275" s="104"/>
    </row>
    <row r="5276" spans="13:20" ht="14.5" x14ac:dyDescent="0.35">
      <c r="M5276" s="261" t="s">
        <v>47882</v>
      </c>
      <c r="N5276" s="262">
        <v>80.239999999999995</v>
      </c>
      <c r="P5276" s="243" t="s">
        <v>21547</v>
      </c>
      <c r="Q5276" s="244">
        <v>134.01</v>
      </c>
      <c r="R5276" s="104"/>
      <c r="S5276" s="104"/>
      <c r="T5276" s="104"/>
    </row>
    <row r="5277" spans="13:20" ht="14.5" x14ac:dyDescent="0.35">
      <c r="M5277" s="261" t="s">
        <v>41887</v>
      </c>
      <c r="N5277" s="262">
        <v>34229.18</v>
      </c>
      <c r="P5277" s="243" t="s">
        <v>21548</v>
      </c>
      <c r="Q5277" s="244">
        <v>343034.95</v>
      </c>
      <c r="R5277" s="104"/>
      <c r="S5277" s="104"/>
      <c r="T5277" s="104"/>
    </row>
    <row r="5278" spans="13:20" ht="14.5" x14ac:dyDescent="0.35">
      <c r="M5278" s="261" t="s">
        <v>45232</v>
      </c>
      <c r="N5278" s="262">
        <v>525</v>
      </c>
      <c r="P5278" s="243" t="s">
        <v>21549</v>
      </c>
      <c r="Q5278" s="244">
        <v>309760.69</v>
      </c>
      <c r="R5278" s="104"/>
      <c r="S5278" s="104"/>
      <c r="T5278" s="104"/>
    </row>
    <row r="5279" spans="13:20" ht="14.5" x14ac:dyDescent="0.35">
      <c r="M5279" s="261" t="s">
        <v>43072</v>
      </c>
      <c r="N5279" s="262">
        <v>9144.32</v>
      </c>
      <c r="P5279" s="243" t="s">
        <v>21550</v>
      </c>
      <c r="Q5279" s="244">
        <v>26000</v>
      </c>
      <c r="R5279" s="104"/>
      <c r="S5279" s="104"/>
      <c r="T5279" s="104"/>
    </row>
    <row r="5280" spans="13:20" ht="14.5" x14ac:dyDescent="0.35">
      <c r="M5280" s="261" t="s">
        <v>45233</v>
      </c>
      <c r="N5280" s="262">
        <v>11520</v>
      </c>
      <c r="P5280" s="243" t="s">
        <v>21551</v>
      </c>
      <c r="Q5280" s="244">
        <v>510657.51</v>
      </c>
      <c r="R5280" s="104"/>
      <c r="S5280" s="104"/>
      <c r="T5280" s="104"/>
    </row>
    <row r="5281" spans="13:20" ht="14.5" x14ac:dyDescent="0.35">
      <c r="M5281" s="261" t="s">
        <v>43073</v>
      </c>
      <c r="N5281" s="262">
        <v>8475</v>
      </c>
      <c r="P5281" s="243" t="s">
        <v>21552</v>
      </c>
      <c r="Q5281" s="244">
        <v>1130189.6399999999</v>
      </c>
      <c r="R5281" s="104"/>
      <c r="S5281" s="104"/>
      <c r="T5281" s="104"/>
    </row>
    <row r="5282" spans="13:20" ht="14.5" x14ac:dyDescent="0.35">
      <c r="M5282" s="261" t="s">
        <v>36924</v>
      </c>
      <c r="N5282" s="262">
        <v>4736.8999999999996</v>
      </c>
      <c r="P5282" s="243" t="s">
        <v>15414</v>
      </c>
      <c r="Q5282" s="244">
        <v>571141.31000000006</v>
      </c>
      <c r="R5282" s="104"/>
      <c r="S5282" s="104"/>
      <c r="T5282" s="104"/>
    </row>
    <row r="5283" spans="13:20" ht="14.5" x14ac:dyDescent="0.35">
      <c r="M5283" s="261" t="s">
        <v>43074</v>
      </c>
      <c r="N5283" s="262">
        <v>4366.7299999999996</v>
      </c>
      <c r="P5283" s="243" t="s">
        <v>15415</v>
      </c>
      <c r="Q5283" s="244">
        <v>1119110.97</v>
      </c>
      <c r="R5283" s="104"/>
      <c r="S5283" s="104"/>
      <c r="T5283" s="104"/>
    </row>
    <row r="5284" spans="13:20" ht="14.5" x14ac:dyDescent="0.35">
      <c r="M5284" s="261" t="s">
        <v>36925</v>
      </c>
      <c r="N5284" s="262">
        <v>61980</v>
      </c>
      <c r="P5284" s="243" t="s">
        <v>21553</v>
      </c>
      <c r="Q5284" s="244">
        <v>312287.8</v>
      </c>
      <c r="R5284" s="104"/>
      <c r="S5284" s="104"/>
      <c r="T5284" s="104"/>
    </row>
    <row r="5285" spans="13:20" ht="14.5" x14ac:dyDescent="0.35">
      <c r="M5285" s="261" t="s">
        <v>45234</v>
      </c>
      <c r="N5285" s="262">
        <v>36382.550000000003</v>
      </c>
      <c r="P5285" s="243" t="s">
        <v>21554</v>
      </c>
      <c r="Q5285" s="244">
        <v>43705.599999999999</v>
      </c>
      <c r="R5285" s="104"/>
      <c r="S5285" s="104"/>
      <c r="T5285" s="104"/>
    </row>
    <row r="5286" spans="13:20" ht="14.5" x14ac:dyDescent="0.35">
      <c r="M5286" s="261" t="s">
        <v>21603</v>
      </c>
      <c r="N5286" s="262">
        <v>15335.33</v>
      </c>
      <c r="P5286" s="243" t="s">
        <v>21555</v>
      </c>
      <c r="Q5286" s="244">
        <v>1605864.69</v>
      </c>
      <c r="R5286" s="104"/>
      <c r="S5286" s="104"/>
      <c r="T5286" s="104"/>
    </row>
    <row r="5287" spans="13:20" ht="14.5" x14ac:dyDescent="0.35">
      <c r="M5287" s="261" t="s">
        <v>38204</v>
      </c>
      <c r="N5287" s="262">
        <v>11066.66</v>
      </c>
      <c r="P5287" s="243" t="s">
        <v>21556</v>
      </c>
      <c r="Q5287" s="244">
        <v>540</v>
      </c>
      <c r="R5287" s="104"/>
      <c r="S5287" s="104"/>
      <c r="T5287" s="104"/>
    </row>
    <row r="5288" spans="13:20" ht="14.5" x14ac:dyDescent="0.35">
      <c r="M5288" s="261" t="s">
        <v>52127</v>
      </c>
      <c r="N5288" s="262">
        <v>483069.44</v>
      </c>
      <c r="P5288" s="243" t="s">
        <v>21557</v>
      </c>
      <c r="Q5288" s="244">
        <v>1882.63</v>
      </c>
      <c r="R5288" s="104"/>
      <c r="S5288" s="104"/>
      <c r="T5288" s="104"/>
    </row>
    <row r="5289" spans="13:20" ht="14.5" x14ac:dyDescent="0.35">
      <c r="M5289" s="261" t="s">
        <v>45235</v>
      </c>
      <c r="N5289" s="262">
        <v>98566</v>
      </c>
      <c r="P5289" s="243" t="s">
        <v>21558</v>
      </c>
      <c r="Q5289" s="244">
        <v>156770.25</v>
      </c>
      <c r="R5289" s="104"/>
      <c r="S5289" s="104"/>
      <c r="T5289" s="104"/>
    </row>
    <row r="5290" spans="13:20" ht="14.5" x14ac:dyDescent="0.35">
      <c r="M5290" s="261" t="s">
        <v>47883</v>
      </c>
      <c r="N5290" s="262">
        <v>6462</v>
      </c>
      <c r="P5290" s="243" t="s">
        <v>21559</v>
      </c>
      <c r="Q5290" s="244">
        <v>2732536.71</v>
      </c>
      <c r="R5290" s="104"/>
      <c r="S5290" s="104"/>
      <c r="T5290" s="104"/>
    </row>
    <row r="5291" spans="13:20" ht="14.5" x14ac:dyDescent="0.35">
      <c r="M5291" s="261" t="s">
        <v>47884</v>
      </c>
      <c r="N5291" s="262">
        <v>426</v>
      </c>
      <c r="P5291" s="243" t="s">
        <v>21560</v>
      </c>
      <c r="Q5291" s="244">
        <v>902160.08</v>
      </c>
      <c r="R5291" s="104"/>
      <c r="S5291" s="104"/>
      <c r="T5291" s="104"/>
    </row>
    <row r="5292" spans="13:20" ht="14.5" x14ac:dyDescent="0.35">
      <c r="M5292" s="261" t="s">
        <v>47885</v>
      </c>
      <c r="N5292" s="262">
        <v>83500</v>
      </c>
      <c r="P5292" s="243" t="s">
        <v>21561</v>
      </c>
      <c r="Q5292" s="244">
        <v>2994.52</v>
      </c>
      <c r="R5292" s="104"/>
      <c r="S5292" s="104"/>
      <c r="T5292" s="104"/>
    </row>
    <row r="5293" spans="13:20" ht="14.5" x14ac:dyDescent="0.35">
      <c r="M5293" s="261" t="s">
        <v>47886</v>
      </c>
      <c r="N5293" s="262">
        <v>6387.75</v>
      </c>
      <c r="P5293" s="243" t="s">
        <v>21562</v>
      </c>
      <c r="Q5293" s="244">
        <v>416.25</v>
      </c>
      <c r="R5293" s="104"/>
      <c r="S5293" s="104"/>
      <c r="T5293" s="104"/>
    </row>
    <row r="5294" spans="13:20" ht="14.5" x14ac:dyDescent="0.35">
      <c r="M5294" s="261" t="s">
        <v>53162</v>
      </c>
      <c r="N5294" s="262">
        <v>3000</v>
      </c>
      <c r="P5294" s="243" t="s">
        <v>21563</v>
      </c>
      <c r="Q5294" s="244">
        <v>1507566.06</v>
      </c>
      <c r="R5294" s="104"/>
      <c r="S5294" s="104"/>
      <c r="T5294" s="104"/>
    </row>
    <row r="5295" spans="13:20" ht="14.5" x14ac:dyDescent="0.35">
      <c r="M5295" s="261" t="s">
        <v>45236</v>
      </c>
      <c r="N5295" s="262">
        <v>7067.48</v>
      </c>
      <c r="P5295" s="243" t="s">
        <v>21564</v>
      </c>
      <c r="Q5295" s="244">
        <v>3641661.55</v>
      </c>
      <c r="R5295" s="104"/>
      <c r="S5295" s="104"/>
      <c r="T5295" s="104"/>
    </row>
    <row r="5296" spans="13:20" ht="14.5" x14ac:dyDescent="0.35">
      <c r="M5296" s="261" t="s">
        <v>52128</v>
      </c>
      <c r="N5296" s="262">
        <v>8683.24</v>
      </c>
      <c r="P5296" s="243" t="s">
        <v>21565</v>
      </c>
      <c r="Q5296" s="244">
        <v>5833.79</v>
      </c>
      <c r="R5296" s="104"/>
      <c r="S5296" s="104"/>
      <c r="T5296" s="104"/>
    </row>
    <row r="5297" spans="13:20" ht="14.5" x14ac:dyDescent="0.35">
      <c r="M5297" s="261" t="s">
        <v>21622</v>
      </c>
      <c r="N5297" s="262">
        <v>615.38</v>
      </c>
      <c r="P5297" s="243" t="s">
        <v>21566</v>
      </c>
      <c r="Q5297" s="244">
        <v>1926</v>
      </c>
      <c r="R5297" s="104"/>
      <c r="S5297" s="104"/>
      <c r="T5297" s="104"/>
    </row>
    <row r="5298" spans="13:20" ht="14.5" x14ac:dyDescent="0.35">
      <c r="M5298" s="261" t="s">
        <v>21623</v>
      </c>
      <c r="N5298" s="262">
        <v>32533.85</v>
      </c>
      <c r="P5298" s="243" t="s">
        <v>21567</v>
      </c>
      <c r="Q5298" s="244">
        <v>9000</v>
      </c>
      <c r="R5298" s="104"/>
      <c r="S5298" s="104"/>
      <c r="T5298" s="104"/>
    </row>
    <row r="5299" spans="13:20" ht="14.5" x14ac:dyDescent="0.35">
      <c r="M5299" s="261" t="s">
        <v>53163</v>
      </c>
      <c r="N5299" s="262">
        <v>15968.68</v>
      </c>
      <c r="P5299" s="243" t="s">
        <v>21568</v>
      </c>
      <c r="Q5299" s="244">
        <v>2000</v>
      </c>
      <c r="R5299" s="104"/>
      <c r="S5299" s="104"/>
      <c r="T5299" s="104"/>
    </row>
    <row r="5300" spans="13:20" ht="14.5" x14ac:dyDescent="0.35">
      <c r="M5300" s="261" t="s">
        <v>21624</v>
      </c>
      <c r="N5300" s="262">
        <v>12650.98</v>
      </c>
      <c r="P5300" s="243" t="s">
        <v>21569</v>
      </c>
      <c r="Q5300" s="244">
        <v>3000</v>
      </c>
      <c r="R5300" s="104"/>
      <c r="S5300" s="104"/>
      <c r="T5300" s="104"/>
    </row>
    <row r="5301" spans="13:20" ht="14.5" x14ac:dyDescent="0.35">
      <c r="M5301" s="261" t="s">
        <v>53164</v>
      </c>
      <c r="N5301" s="262">
        <v>145750</v>
      </c>
      <c r="P5301" s="243" t="s">
        <v>21570</v>
      </c>
      <c r="Q5301" s="244">
        <v>1070.98</v>
      </c>
      <c r="R5301" s="104"/>
      <c r="S5301" s="104"/>
      <c r="T5301" s="104"/>
    </row>
    <row r="5302" spans="13:20" ht="14.5" x14ac:dyDescent="0.35">
      <c r="M5302" s="261" t="s">
        <v>52129</v>
      </c>
      <c r="N5302" s="262">
        <v>123071.96</v>
      </c>
      <c r="P5302" s="243" t="s">
        <v>21571</v>
      </c>
      <c r="Q5302" s="244">
        <v>23510</v>
      </c>
      <c r="R5302" s="104"/>
      <c r="S5302" s="104"/>
      <c r="T5302" s="104"/>
    </row>
    <row r="5303" spans="13:20" ht="14.5" x14ac:dyDescent="0.35">
      <c r="M5303" s="261" t="s">
        <v>45237</v>
      </c>
      <c r="N5303" s="262">
        <v>9169.1200000000008</v>
      </c>
      <c r="P5303" s="243" t="s">
        <v>21572</v>
      </c>
      <c r="Q5303" s="244">
        <v>55807.25</v>
      </c>
      <c r="R5303" s="104"/>
      <c r="S5303" s="104"/>
      <c r="T5303" s="104"/>
    </row>
    <row r="5304" spans="13:20" ht="14.5" x14ac:dyDescent="0.35">
      <c r="M5304" s="261" t="s">
        <v>52130</v>
      </c>
      <c r="N5304" s="262">
        <v>2295.2399999999998</v>
      </c>
      <c r="P5304" s="243" t="s">
        <v>21573</v>
      </c>
      <c r="Q5304" s="244">
        <v>1800</v>
      </c>
      <c r="R5304" s="104"/>
      <c r="S5304" s="104"/>
      <c r="T5304" s="104"/>
    </row>
    <row r="5305" spans="13:20" ht="14.5" x14ac:dyDescent="0.35">
      <c r="M5305" s="261" t="s">
        <v>45238</v>
      </c>
      <c r="N5305" s="262">
        <v>438.77</v>
      </c>
      <c r="P5305" s="243" t="s">
        <v>21574</v>
      </c>
      <c r="Q5305" s="244">
        <v>1069.9000000000001</v>
      </c>
      <c r="R5305" s="104"/>
      <c r="S5305" s="104"/>
      <c r="T5305" s="104"/>
    </row>
    <row r="5306" spans="13:20" ht="14.5" x14ac:dyDescent="0.35">
      <c r="M5306" s="261" t="s">
        <v>52131</v>
      </c>
      <c r="N5306" s="262">
        <v>3318.6</v>
      </c>
      <c r="P5306" s="243" t="s">
        <v>21575</v>
      </c>
      <c r="Q5306" s="244">
        <v>10000</v>
      </c>
      <c r="R5306" s="104"/>
      <c r="S5306" s="104"/>
      <c r="T5306" s="104"/>
    </row>
    <row r="5307" spans="13:20" ht="14.5" x14ac:dyDescent="0.35">
      <c r="M5307" s="261" t="s">
        <v>56390</v>
      </c>
      <c r="N5307" s="262">
        <v>276.55</v>
      </c>
      <c r="P5307" s="243" t="s">
        <v>21576</v>
      </c>
      <c r="Q5307" s="244">
        <v>7705.79</v>
      </c>
      <c r="R5307" s="104"/>
      <c r="S5307" s="104"/>
      <c r="T5307" s="104"/>
    </row>
    <row r="5308" spans="13:20" ht="14.5" x14ac:dyDescent="0.35">
      <c r="M5308" s="261" t="s">
        <v>45239</v>
      </c>
      <c r="N5308" s="262">
        <v>3114.26</v>
      </c>
      <c r="P5308" s="243" t="s">
        <v>21577</v>
      </c>
      <c r="Q5308" s="244">
        <v>16318.98</v>
      </c>
      <c r="R5308" s="104"/>
      <c r="S5308" s="104"/>
      <c r="T5308" s="104"/>
    </row>
    <row r="5309" spans="13:20" ht="14.5" x14ac:dyDescent="0.35">
      <c r="M5309" s="261" t="s">
        <v>45240</v>
      </c>
      <c r="N5309" s="262">
        <v>32582.55</v>
      </c>
      <c r="P5309" s="243" t="s">
        <v>21578</v>
      </c>
      <c r="Q5309" s="244">
        <v>152295</v>
      </c>
      <c r="R5309" s="104"/>
      <c r="S5309" s="104"/>
      <c r="T5309" s="104"/>
    </row>
    <row r="5310" spans="13:20" ht="14.5" x14ac:dyDescent="0.35">
      <c r="M5310" s="261" t="s">
        <v>52132</v>
      </c>
      <c r="N5310" s="262">
        <v>102665.21</v>
      </c>
      <c r="P5310" s="243" t="s">
        <v>21579</v>
      </c>
      <c r="Q5310" s="244">
        <v>12833</v>
      </c>
      <c r="R5310" s="104"/>
      <c r="S5310" s="104"/>
      <c r="T5310" s="104"/>
    </row>
    <row r="5311" spans="13:20" ht="14.5" x14ac:dyDescent="0.35">
      <c r="M5311" s="261" t="s">
        <v>45241</v>
      </c>
      <c r="N5311" s="262">
        <v>6832</v>
      </c>
      <c r="P5311" s="243" t="s">
        <v>21580</v>
      </c>
      <c r="Q5311" s="244">
        <v>1500</v>
      </c>
      <c r="R5311" s="104"/>
      <c r="S5311" s="104"/>
      <c r="T5311" s="104"/>
    </row>
    <row r="5312" spans="13:20" ht="14.5" x14ac:dyDescent="0.35">
      <c r="M5312" s="261" t="s">
        <v>45242</v>
      </c>
      <c r="N5312" s="262">
        <v>54353.34</v>
      </c>
      <c r="P5312" s="243" t="s">
        <v>21581</v>
      </c>
      <c r="Q5312" s="244">
        <v>6500</v>
      </c>
      <c r="R5312" s="104"/>
      <c r="S5312" s="104"/>
      <c r="T5312" s="104"/>
    </row>
    <row r="5313" spans="13:20" ht="14.5" x14ac:dyDescent="0.35">
      <c r="M5313" s="261" t="s">
        <v>45243</v>
      </c>
      <c r="N5313" s="262">
        <v>74150</v>
      </c>
      <c r="P5313" s="243" t="s">
        <v>21582</v>
      </c>
      <c r="Q5313" s="244">
        <v>9000</v>
      </c>
      <c r="R5313" s="104"/>
      <c r="S5313" s="104"/>
      <c r="T5313" s="104"/>
    </row>
    <row r="5314" spans="13:20" ht="14.5" x14ac:dyDescent="0.35">
      <c r="M5314" s="261" t="s">
        <v>52133</v>
      </c>
      <c r="N5314" s="262">
        <v>12240</v>
      </c>
      <c r="P5314" s="243" t="s">
        <v>21583</v>
      </c>
      <c r="Q5314" s="244">
        <v>2000</v>
      </c>
      <c r="R5314" s="104"/>
      <c r="S5314" s="104"/>
      <c r="T5314" s="104"/>
    </row>
    <row r="5315" spans="13:20" ht="14.5" x14ac:dyDescent="0.35">
      <c r="M5315" s="261" t="s">
        <v>52134</v>
      </c>
      <c r="N5315" s="262">
        <v>50620</v>
      </c>
      <c r="P5315" s="243" t="s">
        <v>21584</v>
      </c>
      <c r="Q5315" s="244">
        <v>3000</v>
      </c>
      <c r="R5315" s="104"/>
      <c r="S5315" s="104"/>
      <c r="T5315" s="104"/>
    </row>
    <row r="5316" spans="13:20" ht="14.5" x14ac:dyDescent="0.35">
      <c r="M5316" s="261" t="s">
        <v>53165</v>
      </c>
      <c r="N5316" s="262">
        <v>5010</v>
      </c>
      <c r="P5316" s="243" t="s">
        <v>21585</v>
      </c>
      <c r="Q5316" s="244">
        <v>1070.98</v>
      </c>
      <c r="R5316" s="104"/>
      <c r="S5316" s="104"/>
      <c r="T5316" s="104"/>
    </row>
    <row r="5317" spans="13:20" ht="14.5" x14ac:dyDescent="0.35">
      <c r="M5317" s="261" t="s">
        <v>45244</v>
      </c>
      <c r="N5317" s="262">
        <v>10713.82</v>
      </c>
      <c r="P5317" s="243" t="s">
        <v>21586</v>
      </c>
      <c r="Q5317" s="244">
        <v>12833</v>
      </c>
      <c r="R5317" s="104"/>
      <c r="S5317" s="104"/>
      <c r="T5317" s="104"/>
    </row>
    <row r="5318" spans="13:20" ht="14.5" x14ac:dyDescent="0.35">
      <c r="M5318" s="261" t="s">
        <v>52135</v>
      </c>
      <c r="N5318" s="262">
        <v>2625.22</v>
      </c>
      <c r="P5318" s="243" t="s">
        <v>15417</v>
      </c>
      <c r="Q5318" s="244">
        <v>49034.77</v>
      </c>
      <c r="R5318" s="104"/>
      <c r="S5318" s="104"/>
      <c r="T5318" s="104"/>
    </row>
    <row r="5319" spans="13:20" ht="14.5" x14ac:dyDescent="0.35">
      <c r="M5319" s="261" t="s">
        <v>53166</v>
      </c>
      <c r="N5319" s="262">
        <v>90.7</v>
      </c>
      <c r="P5319" s="243" t="s">
        <v>21587</v>
      </c>
      <c r="Q5319" s="244">
        <v>75177.149999999994</v>
      </c>
      <c r="R5319" s="104"/>
      <c r="S5319" s="104"/>
      <c r="T5319" s="104"/>
    </row>
    <row r="5320" spans="13:20" ht="14.5" x14ac:dyDescent="0.35">
      <c r="M5320" s="261" t="s">
        <v>53167</v>
      </c>
      <c r="N5320" s="262">
        <v>577.66999999999996</v>
      </c>
      <c r="P5320" s="243" t="s">
        <v>21588</v>
      </c>
      <c r="Q5320" s="244">
        <v>152295</v>
      </c>
      <c r="R5320" s="104"/>
      <c r="S5320" s="104"/>
      <c r="T5320" s="104"/>
    </row>
    <row r="5321" spans="13:20" ht="14.5" x14ac:dyDescent="0.35">
      <c r="M5321" s="261" t="s">
        <v>45245</v>
      </c>
      <c r="N5321" s="262">
        <v>469.36</v>
      </c>
      <c r="P5321" s="243" t="s">
        <v>21589</v>
      </c>
      <c r="Q5321" s="244">
        <v>21540</v>
      </c>
      <c r="R5321" s="104"/>
      <c r="S5321" s="104"/>
      <c r="T5321" s="104"/>
    </row>
    <row r="5322" spans="13:20" ht="14.5" x14ac:dyDescent="0.35">
      <c r="M5322" s="261" t="s">
        <v>53168</v>
      </c>
      <c r="N5322" s="262">
        <v>36.44</v>
      </c>
      <c r="P5322" s="243" t="s">
        <v>21590</v>
      </c>
      <c r="Q5322" s="244">
        <v>4374.83</v>
      </c>
      <c r="R5322" s="104"/>
      <c r="S5322" s="104"/>
      <c r="T5322" s="104"/>
    </row>
    <row r="5323" spans="13:20" ht="14.5" x14ac:dyDescent="0.35">
      <c r="M5323" s="261" t="s">
        <v>53169</v>
      </c>
      <c r="N5323" s="262">
        <v>2.62</v>
      </c>
      <c r="P5323" s="243" t="s">
        <v>21591</v>
      </c>
      <c r="Q5323" s="244">
        <v>2056.17</v>
      </c>
      <c r="R5323" s="104"/>
      <c r="S5323" s="104"/>
      <c r="T5323" s="104"/>
    </row>
    <row r="5324" spans="13:20" ht="14.5" x14ac:dyDescent="0.35">
      <c r="M5324" s="261" t="s">
        <v>45246</v>
      </c>
      <c r="N5324" s="262">
        <v>1734.57</v>
      </c>
      <c r="P5324" s="243" t="s">
        <v>21592</v>
      </c>
      <c r="Q5324" s="244">
        <v>1709.5</v>
      </c>
      <c r="R5324" s="104"/>
      <c r="S5324" s="104"/>
      <c r="T5324" s="104"/>
    </row>
    <row r="5325" spans="13:20" ht="14.5" x14ac:dyDescent="0.35">
      <c r="M5325" s="261" t="s">
        <v>45247</v>
      </c>
      <c r="N5325" s="262">
        <v>19583.23</v>
      </c>
      <c r="P5325" s="243" t="s">
        <v>21593</v>
      </c>
      <c r="Q5325" s="244">
        <v>6990</v>
      </c>
      <c r="R5325" s="104"/>
      <c r="S5325" s="104"/>
      <c r="T5325" s="104"/>
    </row>
    <row r="5326" spans="13:20" ht="14.5" x14ac:dyDescent="0.35">
      <c r="M5326" s="261" t="s">
        <v>53170</v>
      </c>
      <c r="N5326" s="262">
        <v>1102.69</v>
      </c>
      <c r="P5326" s="243" t="s">
        <v>21594</v>
      </c>
      <c r="Q5326" s="244">
        <v>13086</v>
      </c>
      <c r="R5326" s="104"/>
      <c r="S5326" s="104"/>
      <c r="T5326" s="104"/>
    </row>
    <row r="5327" spans="13:20" ht="14.5" x14ac:dyDescent="0.35">
      <c r="M5327" s="261" t="s">
        <v>53171</v>
      </c>
      <c r="N5327" s="262">
        <v>7736.91</v>
      </c>
      <c r="P5327" s="243" t="s">
        <v>21595</v>
      </c>
      <c r="Q5327" s="244">
        <v>105</v>
      </c>
      <c r="R5327" s="104"/>
      <c r="S5327" s="104"/>
      <c r="T5327" s="104"/>
    </row>
    <row r="5328" spans="13:20" ht="14.5" x14ac:dyDescent="0.35">
      <c r="M5328" s="261" t="s">
        <v>47887</v>
      </c>
      <c r="N5328" s="262">
        <v>34000</v>
      </c>
      <c r="P5328" s="243" t="s">
        <v>21596</v>
      </c>
      <c r="Q5328" s="244">
        <v>14062</v>
      </c>
      <c r="R5328" s="104"/>
      <c r="S5328" s="104"/>
      <c r="T5328" s="104"/>
    </row>
    <row r="5329" spans="13:20" ht="14.5" x14ac:dyDescent="0.35">
      <c r="M5329" s="261" t="s">
        <v>47888</v>
      </c>
      <c r="N5329" s="262">
        <v>2601</v>
      </c>
      <c r="P5329" s="243" t="s">
        <v>21597</v>
      </c>
      <c r="Q5329" s="244">
        <v>10634.6</v>
      </c>
      <c r="R5329" s="104"/>
      <c r="S5329" s="104"/>
      <c r="T5329" s="104"/>
    </row>
    <row r="5330" spans="13:20" ht="14.5" x14ac:dyDescent="0.35">
      <c r="M5330" s="261" t="s">
        <v>47889</v>
      </c>
      <c r="N5330" s="262">
        <v>79005</v>
      </c>
      <c r="P5330" s="243" t="s">
        <v>21598</v>
      </c>
      <c r="Q5330" s="244">
        <v>813.58</v>
      </c>
      <c r="R5330" s="104"/>
      <c r="S5330" s="104"/>
      <c r="T5330" s="104"/>
    </row>
    <row r="5331" spans="13:20" ht="14.5" x14ac:dyDescent="0.35">
      <c r="M5331" s="261" t="s">
        <v>47890</v>
      </c>
      <c r="N5331" s="262">
        <v>6043.88</v>
      </c>
      <c r="P5331" s="243" t="s">
        <v>21599</v>
      </c>
      <c r="Q5331" s="244">
        <v>20893.75</v>
      </c>
      <c r="R5331" s="104"/>
      <c r="S5331" s="104"/>
      <c r="T5331" s="104"/>
    </row>
    <row r="5332" spans="13:20" ht="14.5" x14ac:dyDescent="0.35">
      <c r="M5332" s="261" t="s">
        <v>51223</v>
      </c>
      <c r="N5332" s="262">
        <v>3714</v>
      </c>
      <c r="P5332" s="243" t="s">
        <v>21600</v>
      </c>
      <c r="Q5332" s="244">
        <v>46714</v>
      </c>
      <c r="R5332" s="104"/>
      <c r="S5332" s="104"/>
      <c r="T5332" s="104"/>
    </row>
    <row r="5333" spans="13:20" ht="14.5" x14ac:dyDescent="0.35">
      <c r="M5333" s="261" t="s">
        <v>53172</v>
      </c>
      <c r="N5333" s="262">
        <v>3183</v>
      </c>
      <c r="P5333" s="243" t="s">
        <v>21601</v>
      </c>
      <c r="Q5333" s="244">
        <v>48166</v>
      </c>
      <c r="R5333" s="104"/>
      <c r="S5333" s="104"/>
      <c r="T5333" s="104"/>
    </row>
    <row r="5334" spans="13:20" ht="14.5" x14ac:dyDescent="0.35">
      <c r="M5334" s="261" t="s">
        <v>21652</v>
      </c>
      <c r="N5334" s="262">
        <v>163.4</v>
      </c>
      <c r="P5334" s="243" t="s">
        <v>21602</v>
      </c>
      <c r="Q5334" s="244">
        <v>2581</v>
      </c>
      <c r="R5334" s="104"/>
      <c r="S5334" s="104"/>
      <c r="T5334" s="104"/>
    </row>
    <row r="5335" spans="13:20" ht="14.5" x14ac:dyDescent="0.35">
      <c r="M5335" s="261" t="s">
        <v>51224</v>
      </c>
      <c r="N5335" s="262">
        <v>68010.42</v>
      </c>
      <c r="P5335" s="243" t="s">
        <v>21603</v>
      </c>
      <c r="Q5335" s="244">
        <v>172184.4</v>
      </c>
      <c r="R5335" s="104"/>
      <c r="S5335" s="104"/>
      <c r="T5335" s="104"/>
    </row>
    <row r="5336" spans="13:20" ht="14.5" x14ac:dyDescent="0.35">
      <c r="M5336" s="261" t="s">
        <v>51225</v>
      </c>
      <c r="N5336" s="262">
        <v>5203.2700000000004</v>
      </c>
      <c r="P5336" s="243" t="s">
        <v>21604</v>
      </c>
      <c r="Q5336" s="244">
        <v>21540</v>
      </c>
      <c r="R5336" s="104"/>
      <c r="S5336" s="104"/>
      <c r="T5336" s="104"/>
    </row>
    <row r="5337" spans="13:20" ht="14.5" x14ac:dyDescent="0.35">
      <c r="M5337" s="261" t="s">
        <v>51226</v>
      </c>
      <c r="N5337" s="262">
        <v>11924</v>
      </c>
      <c r="P5337" s="243" t="s">
        <v>21605</v>
      </c>
      <c r="Q5337" s="244">
        <v>10634.6</v>
      </c>
      <c r="R5337" s="104"/>
      <c r="S5337" s="104"/>
      <c r="T5337" s="104"/>
    </row>
    <row r="5338" spans="13:20" ht="14.5" x14ac:dyDescent="0.35">
      <c r="M5338" s="261" t="s">
        <v>51227</v>
      </c>
      <c r="N5338" s="262">
        <v>6263.52</v>
      </c>
      <c r="P5338" s="243" t="s">
        <v>21606</v>
      </c>
      <c r="Q5338" s="244">
        <v>4374.83</v>
      </c>
      <c r="R5338" s="104"/>
      <c r="S5338" s="104"/>
      <c r="T5338" s="104"/>
    </row>
    <row r="5339" spans="13:20" ht="14.5" x14ac:dyDescent="0.35">
      <c r="M5339" s="261" t="s">
        <v>50154</v>
      </c>
      <c r="N5339" s="262">
        <v>56000</v>
      </c>
      <c r="P5339" s="243" t="s">
        <v>15424</v>
      </c>
      <c r="Q5339" s="244">
        <v>2869.75</v>
      </c>
      <c r="R5339" s="104"/>
      <c r="S5339" s="104"/>
      <c r="T5339" s="104"/>
    </row>
    <row r="5340" spans="13:20" ht="14.5" x14ac:dyDescent="0.35">
      <c r="M5340" s="261" t="s">
        <v>50155</v>
      </c>
      <c r="N5340" s="262">
        <v>4280.6400000000003</v>
      </c>
      <c r="P5340" s="243" t="s">
        <v>21607</v>
      </c>
      <c r="Q5340" s="244">
        <v>22603.25</v>
      </c>
      <c r="R5340" s="104"/>
      <c r="S5340" s="104"/>
      <c r="T5340" s="104"/>
    </row>
    <row r="5341" spans="13:20" ht="14.5" x14ac:dyDescent="0.35">
      <c r="M5341" s="261" t="s">
        <v>53173</v>
      </c>
      <c r="N5341" s="262">
        <v>27442.85</v>
      </c>
      <c r="P5341" s="243" t="s">
        <v>21608</v>
      </c>
      <c r="Q5341" s="244">
        <v>188827.4</v>
      </c>
      <c r="R5341" s="104"/>
      <c r="S5341" s="104"/>
      <c r="T5341" s="104"/>
    </row>
    <row r="5342" spans="13:20" ht="14.5" x14ac:dyDescent="0.35">
      <c r="M5342" s="261" t="s">
        <v>52136</v>
      </c>
      <c r="N5342" s="262">
        <v>84</v>
      </c>
      <c r="P5342" s="243" t="s">
        <v>21609</v>
      </c>
      <c r="Q5342" s="244">
        <v>46714</v>
      </c>
      <c r="R5342" s="104"/>
      <c r="S5342" s="104"/>
      <c r="T5342" s="104"/>
    </row>
    <row r="5343" spans="13:20" ht="14.5" x14ac:dyDescent="0.35">
      <c r="M5343" s="261" t="s">
        <v>52137</v>
      </c>
      <c r="N5343" s="262">
        <v>12814</v>
      </c>
      <c r="P5343" s="243" t="s">
        <v>21610</v>
      </c>
      <c r="Q5343" s="244">
        <v>68347</v>
      </c>
      <c r="R5343" s="104"/>
      <c r="S5343" s="104"/>
      <c r="T5343" s="104"/>
    </row>
    <row r="5344" spans="13:20" ht="14.5" x14ac:dyDescent="0.35">
      <c r="M5344" s="261" t="s">
        <v>47891</v>
      </c>
      <c r="N5344" s="262">
        <v>35657.279999999999</v>
      </c>
      <c r="P5344" s="243" t="s">
        <v>21611</v>
      </c>
      <c r="Q5344" s="244">
        <v>9469.18</v>
      </c>
      <c r="R5344" s="104"/>
      <c r="S5344" s="104"/>
      <c r="T5344" s="104"/>
    </row>
    <row r="5345" spans="13:20" ht="14.5" x14ac:dyDescent="0.35">
      <c r="M5345" s="261" t="s">
        <v>47892</v>
      </c>
      <c r="N5345" s="262">
        <v>2728.72</v>
      </c>
      <c r="P5345" s="243" t="s">
        <v>21612</v>
      </c>
      <c r="Q5345" s="244">
        <v>696.05</v>
      </c>
      <c r="R5345" s="104"/>
      <c r="S5345" s="104"/>
      <c r="T5345" s="104"/>
    </row>
    <row r="5346" spans="13:20" ht="14.5" x14ac:dyDescent="0.35">
      <c r="M5346" s="261" t="s">
        <v>47893</v>
      </c>
      <c r="N5346" s="262">
        <v>115229.01</v>
      </c>
      <c r="P5346" s="243" t="s">
        <v>21613</v>
      </c>
      <c r="Q5346" s="244">
        <v>209.59</v>
      </c>
      <c r="R5346" s="104"/>
      <c r="S5346" s="104"/>
      <c r="T5346" s="104"/>
    </row>
    <row r="5347" spans="13:20" ht="14.5" x14ac:dyDescent="0.35">
      <c r="M5347" s="261" t="s">
        <v>47894</v>
      </c>
      <c r="N5347" s="262">
        <v>9573.99</v>
      </c>
      <c r="P5347" s="243" t="s">
        <v>21614</v>
      </c>
      <c r="Q5347" s="244">
        <v>35971.839999999997</v>
      </c>
      <c r="R5347" s="104"/>
      <c r="S5347" s="104"/>
      <c r="T5347" s="104"/>
    </row>
    <row r="5348" spans="13:20" ht="14.5" x14ac:dyDescent="0.35">
      <c r="M5348" s="261" t="s">
        <v>21677</v>
      </c>
      <c r="N5348" s="262">
        <v>4465.66</v>
      </c>
      <c r="P5348" s="243" t="s">
        <v>21615</v>
      </c>
      <c r="Q5348" s="244">
        <v>77084</v>
      </c>
      <c r="R5348" s="104"/>
      <c r="S5348" s="104"/>
      <c r="T5348" s="104"/>
    </row>
    <row r="5349" spans="13:20" ht="14.5" x14ac:dyDescent="0.35">
      <c r="M5349" s="261" t="s">
        <v>21678</v>
      </c>
      <c r="N5349" s="262">
        <v>5858.5</v>
      </c>
      <c r="P5349" s="243" t="s">
        <v>21616</v>
      </c>
      <c r="Q5349" s="244">
        <v>2328</v>
      </c>
      <c r="R5349" s="104"/>
      <c r="S5349" s="104"/>
      <c r="T5349" s="104"/>
    </row>
    <row r="5350" spans="13:20" ht="14.5" x14ac:dyDescent="0.35">
      <c r="M5350" s="261" t="s">
        <v>51228</v>
      </c>
      <c r="N5350" s="262">
        <v>6611.53</v>
      </c>
      <c r="P5350" s="243" t="s">
        <v>21617</v>
      </c>
      <c r="Q5350" s="244">
        <v>19104.63</v>
      </c>
      <c r="R5350" s="104"/>
      <c r="S5350" s="104"/>
      <c r="T5350" s="104"/>
    </row>
    <row r="5351" spans="13:20" ht="14.5" x14ac:dyDescent="0.35">
      <c r="M5351" s="261" t="s">
        <v>56391</v>
      </c>
      <c r="N5351" s="262">
        <v>2830</v>
      </c>
      <c r="P5351" s="243" t="s">
        <v>21618</v>
      </c>
      <c r="Q5351" s="244">
        <v>2000</v>
      </c>
      <c r="R5351" s="104"/>
      <c r="S5351" s="104"/>
      <c r="T5351" s="104"/>
    </row>
    <row r="5352" spans="13:20" ht="14.5" x14ac:dyDescent="0.35">
      <c r="M5352" s="261" t="s">
        <v>43075</v>
      </c>
      <c r="N5352" s="262">
        <v>15700</v>
      </c>
      <c r="P5352" s="243" t="s">
        <v>21619</v>
      </c>
      <c r="Q5352" s="244">
        <v>7865.43</v>
      </c>
      <c r="R5352" s="104"/>
      <c r="S5352" s="104"/>
      <c r="T5352" s="104"/>
    </row>
    <row r="5353" spans="13:20" ht="14.5" x14ac:dyDescent="0.35">
      <c r="M5353" s="261" t="s">
        <v>21681</v>
      </c>
      <c r="N5353" s="262">
        <v>1156.55</v>
      </c>
      <c r="P5353" s="243" t="s">
        <v>21620</v>
      </c>
      <c r="Q5353" s="244">
        <v>2488.9499999999998</v>
      </c>
      <c r="R5353" s="104"/>
      <c r="S5353" s="104"/>
      <c r="T5353" s="104"/>
    </row>
    <row r="5354" spans="13:20" ht="14.5" x14ac:dyDescent="0.35">
      <c r="M5354" s="261" t="s">
        <v>58805</v>
      </c>
      <c r="N5354" s="262">
        <v>-885.3</v>
      </c>
      <c r="P5354" s="243" t="s">
        <v>21621</v>
      </c>
      <c r="Q5354" s="244">
        <v>14272.18</v>
      </c>
      <c r="R5354" s="104"/>
      <c r="S5354" s="104"/>
      <c r="T5354" s="104"/>
    </row>
    <row r="5355" spans="13:20" ht="14.5" x14ac:dyDescent="0.35">
      <c r="M5355" s="261" t="s">
        <v>52138</v>
      </c>
      <c r="N5355" s="262">
        <v>2750</v>
      </c>
      <c r="P5355" s="243" t="s">
        <v>21622</v>
      </c>
      <c r="Q5355" s="244">
        <v>776.2</v>
      </c>
      <c r="R5355" s="104"/>
      <c r="S5355" s="104"/>
      <c r="T5355" s="104"/>
    </row>
    <row r="5356" spans="13:20" ht="14.5" x14ac:dyDescent="0.35">
      <c r="M5356" s="261" t="s">
        <v>52139</v>
      </c>
      <c r="N5356" s="262">
        <v>176.47</v>
      </c>
      <c r="P5356" s="243" t="s">
        <v>21623</v>
      </c>
      <c r="Q5356" s="244">
        <v>2465.34</v>
      </c>
      <c r="R5356" s="104"/>
      <c r="S5356" s="104"/>
      <c r="T5356" s="104"/>
    </row>
    <row r="5357" spans="13:20" ht="14.5" x14ac:dyDescent="0.35">
      <c r="M5357" s="261" t="s">
        <v>21682</v>
      </c>
      <c r="N5357" s="262">
        <v>22050</v>
      </c>
      <c r="P5357" s="243" t="s">
        <v>21624</v>
      </c>
      <c r="Q5357" s="244">
        <v>63524.18</v>
      </c>
      <c r="R5357" s="104"/>
      <c r="S5357" s="104"/>
      <c r="T5357" s="104"/>
    </row>
    <row r="5358" spans="13:20" ht="14.5" x14ac:dyDescent="0.35">
      <c r="M5358" s="261" t="s">
        <v>21683</v>
      </c>
      <c r="N5358" s="262">
        <v>1686.86</v>
      </c>
      <c r="P5358" s="243" t="s">
        <v>21625</v>
      </c>
      <c r="Q5358" s="244">
        <v>5154</v>
      </c>
      <c r="R5358" s="104"/>
      <c r="S5358" s="104"/>
      <c r="T5358" s="104"/>
    </row>
    <row r="5359" spans="13:20" ht="14.5" x14ac:dyDescent="0.35">
      <c r="M5359" s="261" t="s">
        <v>21684</v>
      </c>
      <c r="N5359" s="262">
        <v>33861.879999999997</v>
      </c>
      <c r="P5359" s="243" t="s">
        <v>21626</v>
      </c>
      <c r="Q5359" s="244">
        <v>0.06</v>
      </c>
      <c r="R5359" s="104"/>
      <c r="S5359" s="104"/>
      <c r="T5359" s="104"/>
    </row>
    <row r="5360" spans="13:20" ht="14.5" x14ac:dyDescent="0.35">
      <c r="M5360" s="261" t="s">
        <v>21685</v>
      </c>
      <c r="N5360" s="262">
        <v>34597.25</v>
      </c>
      <c r="P5360" s="243" t="s">
        <v>21627</v>
      </c>
      <c r="Q5360" s="244">
        <v>882.75</v>
      </c>
      <c r="R5360" s="104"/>
      <c r="S5360" s="104"/>
      <c r="T5360" s="104"/>
    </row>
    <row r="5361" spans="13:20" ht="14.5" x14ac:dyDescent="0.35">
      <c r="M5361" s="261" t="s">
        <v>45248</v>
      </c>
      <c r="N5361" s="262">
        <v>7204.4</v>
      </c>
      <c r="P5361" s="243" t="s">
        <v>21628</v>
      </c>
      <c r="Q5361" s="244">
        <v>9469.18</v>
      </c>
      <c r="R5361" s="104"/>
      <c r="S5361" s="104"/>
      <c r="T5361" s="104"/>
    </row>
    <row r="5362" spans="13:20" ht="14.5" x14ac:dyDescent="0.35">
      <c r="M5362" s="261" t="s">
        <v>58806</v>
      </c>
      <c r="N5362" s="262">
        <v>-675.4</v>
      </c>
      <c r="P5362" s="243" t="s">
        <v>21629</v>
      </c>
      <c r="Q5362" s="244">
        <v>696.05</v>
      </c>
      <c r="R5362" s="104"/>
      <c r="S5362" s="104"/>
      <c r="T5362" s="104"/>
    </row>
    <row r="5363" spans="13:20" ht="14.5" x14ac:dyDescent="0.35">
      <c r="M5363" s="261" t="s">
        <v>47895</v>
      </c>
      <c r="N5363" s="262">
        <v>7500</v>
      </c>
      <c r="P5363" s="243" t="s">
        <v>21630</v>
      </c>
      <c r="Q5363" s="244">
        <v>209.59</v>
      </c>
      <c r="R5363" s="104"/>
      <c r="S5363" s="104"/>
      <c r="T5363" s="104"/>
    </row>
    <row r="5364" spans="13:20" ht="14.5" x14ac:dyDescent="0.35">
      <c r="M5364" s="261" t="s">
        <v>52140</v>
      </c>
      <c r="N5364" s="262">
        <v>4000</v>
      </c>
      <c r="P5364" s="243" t="s">
        <v>21631</v>
      </c>
      <c r="Q5364" s="244">
        <v>2488.9499999999998</v>
      </c>
      <c r="R5364" s="104"/>
      <c r="S5364" s="104"/>
      <c r="T5364" s="104"/>
    </row>
    <row r="5365" spans="13:20" ht="14.5" x14ac:dyDescent="0.35">
      <c r="M5365" s="261" t="s">
        <v>45249</v>
      </c>
      <c r="N5365" s="262">
        <v>4200</v>
      </c>
      <c r="P5365" s="243" t="s">
        <v>21632</v>
      </c>
      <c r="Q5365" s="244">
        <v>14272.18</v>
      </c>
      <c r="R5365" s="104"/>
      <c r="S5365" s="104"/>
      <c r="T5365" s="104"/>
    </row>
    <row r="5366" spans="13:20" ht="14.5" x14ac:dyDescent="0.35">
      <c r="M5366" s="261" t="s">
        <v>45250</v>
      </c>
      <c r="N5366" s="262">
        <v>1148.74</v>
      </c>
      <c r="P5366" s="243" t="s">
        <v>21633</v>
      </c>
      <c r="Q5366" s="244">
        <v>776.26</v>
      </c>
      <c r="R5366" s="104"/>
      <c r="S5366" s="104"/>
      <c r="T5366" s="104"/>
    </row>
    <row r="5367" spans="13:20" ht="14.5" x14ac:dyDescent="0.35">
      <c r="M5367" s="261" t="s">
        <v>50156</v>
      </c>
      <c r="N5367" s="262">
        <v>44194.28</v>
      </c>
      <c r="P5367" s="243" t="s">
        <v>21634</v>
      </c>
      <c r="Q5367" s="244">
        <v>70561.240000000005</v>
      </c>
      <c r="R5367" s="104"/>
      <c r="S5367" s="104"/>
      <c r="T5367" s="104"/>
    </row>
    <row r="5368" spans="13:20" ht="14.5" x14ac:dyDescent="0.35">
      <c r="M5368" s="261" t="s">
        <v>56392</v>
      </c>
      <c r="N5368" s="262">
        <v>3750</v>
      </c>
      <c r="P5368" s="243" t="s">
        <v>21635</v>
      </c>
      <c r="Q5368" s="244">
        <v>2000</v>
      </c>
      <c r="R5368" s="104"/>
      <c r="S5368" s="104"/>
      <c r="T5368" s="104"/>
    </row>
    <row r="5369" spans="13:20" ht="14.5" x14ac:dyDescent="0.35">
      <c r="M5369" s="261" t="s">
        <v>52141</v>
      </c>
      <c r="N5369" s="262">
        <v>2085.94</v>
      </c>
      <c r="P5369" s="243" t="s">
        <v>21636</v>
      </c>
      <c r="Q5369" s="244">
        <v>143818.93</v>
      </c>
      <c r="R5369" s="104"/>
      <c r="S5369" s="104"/>
      <c r="T5369" s="104"/>
    </row>
    <row r="5370" spans="13:20" ht="14.5" x14ac:dyDescent="0.35">
      <c r="M5370" s="261" t="s">
        <v>56393</v>
      </c>
      <c r="N5370" s="262">
        <v>26796</v>
      </c>
      <c r="P5370" s="243" t="s">
        <v>21637</v>
      </c>
      <c r="Q5370" s="244">
        <v>23903</v>
      </c>
      <c r="R5370" s="104"/>
      <c r="S5370" s="104"/>
      <c r="T5370" s="104"/>
    </row>
    <row r="5371" spans="13:20" ht="14.5" x14ac:dyDescent="0.35">
      <c r="M5371" s="261" t="s">
        <v>51229</v>
      </c>
      <c r="N5371" s="262">
        <v>11501.54</v>
      </c>
      <c r="P5371" s="243" t="s">
        <v>21638</v>
      </c>
      <c r="Q5371" s="244">
        <v>1828.62</v>
      </c>
      <c r="R5371" s="104"/>
      <c r="S5371" s="104"/>
      <c r="T5371" s="104"/>
    </row>
    <row r="5372" spans="13:20" ht="14.5" x14ac:dyDescent="0.35">
      <c r="M5372" s="261" t="s">
        <v>50157</v>
      </c>
      <c r="N5372" s="262">
        <v>3151.56</v>
      </c>
      <c r="P5372" s="243" t="s">
        <v>21639</v>
      </c>
      <c r="Q5372" s="244">
        <v>5360.38</v>
      </c>
      <c r="R5372" s="104"/>
      <c r="S5372" s="104"/>
      <c r="T5372" s="104"/>
    </row>
    <row r="5373" spans="13:20" ht="14.5" x14ac:dyDescent="0.35">
      <c r="M5373" s="261" t="s">
        <v>50158</v>
      </c>
      <c r="N5373" s="262">
        <v>7639.44</v>
      </c>
      <c r="P5373" s="243" t="s">
        <v>21640</v>
      </c>
      <c r="Q5373" s="244">
        <v>1105</v>
      </c>
      <c r="R5373" s="104"/>
      <c r="S5373" s="104"/>
      <c r="T5373" s="104"/>
    </row>
    <row r="5374" spans="13:20" ht="14.5" x14ac:dyDescent="0.35">
      <c r="M5374" s="261" t="s">
        <v>47896</v>
      </c>
      <c r="N5374" s="262">
        <v>40264.5</v>
      </c>
      <c r="P5374" s="243" t="s">
        <v>21641</v>
      </c>
      <c r="Q5374" s="244">
        <v>1007</v>
      </c>
      <c r="R5374" s="104"/>
      <c r="S5374" s="104"/>
      <c r="T5374" s="104"/>
    </row>
    <row r="5375" spans="13:20" ht="14.5" x14ac:dyDescent="0.35">
      <c r="M5375" s="261" t="s">
        <v>47897</v>
      </c>
      <c r="N5375" s="262">
        <v>4972.5</v>
      </c>
      <c r="P5375" s="243" t="s">
        <v>21642</v>
      </c>
      <c r="Q5375" s="244">
        <v>2411.5100000000002</v>
      </c>
      <c r="R5375" s="104"/>
      <c r="S5375" s="104"/>
      <c r="T5375" s="104"/>
    </row>
    <row r="5376" spans="13:20" ht="14.5" x14ac:dyDescent="0.35">
      <c r="M5376" s="261" t="s">
        <v>56394</v>
      </c>
      <c r="N5376" s="262">
        <v>1996</v>
      </c>
      <c r="P5376" s="243" t="s">
        <v>21643</v>
      </c>
      <c r="Q5376" s="244">
        <v>2629.89</v>
      </c>
      <c r="R5376" s="104"/>
      <c r="S5376" s="104"/>
      <c r="T5376" s="104"/>
    </row>
    <row r="5377" spans="13:20" ht="14.5" x14ac:dyDescent="0.35">
      <c r="M5377" s="261" t="s">
        <v>38206</v>
      </c>
      <c r="N5377" s="262">
        <v>1221</v>
      </c>
      <c r="P5377" s="243" t="s">
        <v>21644</v>
      </c>
      <c r="Q5377" s="244">
        <v>6058.11</v>
      </c>
      <c r="R5377" s="104"/>
      <c r="S5377" s="104"/>
      <c r="T5377" s="104"/>
    </row>
    <row r="5378" spans="13:20" ht="14.5" x14ac:dyDescent="0.35">
      <c r="M5378" s="261" t="s">
        <v>52142</v>
      </c>
      <c r="N5378" s="262">
        <v>9605</v>
      </c>
      <c r="P5378" s="243" t="s">
        <v>21645</v>
      </c>
      <c r="Q5378" s="244">
        <v>13690</v>
      </c>
      <c r="R5378" s="104"/>
      <c r="S5378" s="104"/>
      <c r="T5378" s="104"/>
    </row>
    <row r="5379" spans="13:20" ht="14.5" x14ac:dyDescent="0.35">
      <c r="M5379" s="261" t="s">
        <v>52143</v>
      </c>
      <c r="N5379" s="262">
        <v>60.02</v>
      </c>
      <c r="P5379" s="243" t="s">
        <v>21646</v>
      </c>
      <c r="Q5379" s="244">
        <v>3501</v>
      </c>
      <c r="R5379" s="104"/>
      <c r="S5379" s="104"/>
      <c r="T5379" s="104"/>
    </row>
    <row r="5380" spans="13:20" ht="14.5" x14ac:dyDescent="0.35">
      <c r="M5380" s="261" t="s">
        <v>56395</v>
      </c>
      <c r="N5380" s="262">
        <v>3334.88</v>
      </c>
      <c r="P5380" s="243" t="s">
        <v>21647</v>
      </c>
      <c r="Q5380" s="244">
        <v>25.64</v>
      </c>
      <c r="R5380" s="104"/>
      <c r="S5380" s="104"/>
      <c r="T5380" s="104"/>
    </row>
    <row r="5381" spans="13:20" ht="14.5" x14ac:dyDescent="0.35">
      <c r="M5381" s="261" t="s">
        <v>56396</v>
      </c>
      <c r="N5381" s="262">
        <v>255.12</v>
      </c>
      <c r="P5381" s="243" t="s">
        <v>21648</v>
      </c>
      <c r="Q5381" s="244">
        <v>2058.36</v>
      </c>
      <c r="R5381" s="104"/>
      <c r="S5381" s="104"/>
      <c r="T5381" s="104"/>
    </row>
    <row r="5382" spans="13:20" ht="14.5" x14ac:dyDescent="0.35">
      <c r="M5382" s="261" t="s">
        <v>47898</v>
      </c>
      <c r="N5382" s="262">
        <v>33600</v>
      </c>
      <c r="P5382" s="243" t="s">
        <v>21649</v>
      </c>
      <c r="Q5382" s="244">
        <v>6285</v>
      </c>
      <c r="R5382" s="104"/>
      <c r="S5382" s="104"/>
      <c r="T5382" s="104"/>
    </row>
    <row r="5383" spans="13:20" ht="14.5" x14ac:dyDescent="0.35">
      <c r="M5383" s="261" t="s">
        <v>35419</v>
      </c>
      <c r="N5383" s="262">
        <v>53331.9</v>
      </c>
      <c r="P5383" s="243" t="s">
        <v>21650</v>
      </c>
      <c r="Q5383" s="244">
        <v>1074.8599999999999</v>
      </c>
      <c r="R5383" s="104"/>
      <c r="S5383" s="104"/>
      <c r="T5383" s="104"/>
    </row>
    <row r="5384" spans="13:20" ht="14.5" x14ac:dyDescent="0.35">
      <c r="M5384" s="261" t="s">
        <v>52144</v>
      </c>
      <c r="N5384" s="262">
        <v>1500</v>
      </c>
      <c r="P5384" s="243" t="s">
        <v>21651</v>
      </c>
      <c r="Q5384" s="244">
        <v>23622</v>
      </c>
      <c r="R5384" s="104"/>
      <c r="S5384" s="104"/>
      <c r="T5384" s="104"/>
    </row>
    <row r="5385" spans="13:20" ht="14.5" x14ac:dyDescent="0.35">
      <c r="M5385" s="261" t="s">
        <v>35420</v>
      </c>
      <c r="N5385" s="262">
        <v>6495.25</v>
      </c>
      <c r="P5385" s="243" t="s">
        <v>21652</v>
      </c>
      <c r="Q5385" s="244">
        <v>13249.6</v>
      </c>
      <c r="R5385" s="104"/>
      <c r="S5385" s="104"/>
      <c r="T5385" s="104"/>
    </row>
    <row r="5386" spans="13:20" ht="14.5" x14ac:dyDescent="0.35">
      <c r="M5386" s="261" t="s">
        <v>35421</v>
      </c>
      <c r="N5386" s="262">
        <v>6018.67</v>
      </c>
      <c r="P5386" s="243" t="s">
        <v>21653</v>
      </c>
      <c r="Q5386" s="244">
        <v>23903</v>
      </c>
      <c r="R5386" s="104"/>
      <c r="S5386" s="104"/>
      <c r="T5386" s="104"/>
    </row>
    <row r="5387" spans="13:20" ht="14.5" x14ac:dyDescent="0.35">
      <c r="M5387" s="261" t="s">
        <v>36926</v>
      </c>
      <c r="N5387" s="262">
        <v>72.37</v>
      </c>
      <c r="P5387" s="243" t="s">
        <v>21654</v>
      </c>
      <c r="Q5387" s="244">
        <v>1828.62</v>
      </c>
      <c r="R5387" s="104"/>
      <c r="S5387" s="104"/>
      <c r="T5387" s="104"/>
    </row>
    <row r="5388" spans="13:20" ht="14.5" x14ac:dyDescent="0.35">
      <c r="M5388" s="261" t="s">
        <v>38207</v>
      </c>
      <c r="N5388" s="262">
        <v>36505.839999999997</v>
      </c>
      <c r="P5388" s="243" t="s">
        <v>21655</v>
      </c>
      <c r="Q5388" s="244">
        <v>5360.38</v>
      </c>
      <c r="R5388" s="104"/>
      <c r="S5388" s="104"/>
      <c r="T5388" s="104"/>
    </row>
    <row r="5389" spans="13:20" ht="14.5" x14ac:dyDescent="0.35">
      <c r="M5389" s="261" t="s">
        <v>50159</v>
      </c>
      <c r="N5389" s="262">
        <v>11250</v>
      </c>
      <c r="P5389" s="243" t="s">
        <v>21656</v>
      </c>
      <c r="Q5389" s="244">
        <v>13249.6</v>
      </c>
      <c r="R5389" s="104"/>
      <c r="S5389" s="104"/>
      <c r="T5389" s="104"/>
    </row>
    <row r="5390" spans="13:20" ht="14.5" x14ac:dyDescent="0.35">
      <c r="M5390" s="261" t="s">
        <v>56397</v>
      </c>
      <c r="N5390" s="262">
        <v>400</v>
      </c>
      <c r="P5390" s="243" t="s">
        <v>21657</v>
      </c>
      <c r="Q5390" s="244">
        <v>1007</v>
      </c>
      <c r="R5390" s="104"/>
      <c r="S5390" s="104"/>
      <c r="T5390" s="104"/>
    </row>
    <row r="5391" spans="13:20" ht="14.5" x14ac:dyDescent="0.35">
      <c r="M5391" s="261" t="s">
        <v>56398</v>
      </c>
      <c r="N5391" s="262">
        <v>615.95000000000005</v>
      </c>
      <c r="P5391" s="243" t="s">
        <v>21658</v>
      </c>
      <c r="Q5391" s="244">
        <v>4617.01</v>
      </c>
      <c r="R5391" s="104"/>
      <c r="S5391" s="104"/>
      <c r="T5391" s="104"/>
    </row>
    <row r="5392" spans="13:20" ht="14.5" x14ac:dyDescent="0.35">
      <c r="M5392" s="261" t="s">
        <v>47899</v>
      </c>
      <c r="N5392" s="262">
        <v>25</v>
      </c>
      <c r="P5392" s="243" t="s">
        <v>21659</v>
      </c>
      <c r="Q5392" s="244">
        <v>4688.25</v>
      </c>
      <c r="R5392" s="104"/>
      <c r="S5392" s="104"/>
      <c r="T5392" s="104"/>
    </row>
    <row r="5393" spans="13:20" ht="14.5" x14ac:dyDescent="0.35">
      <c r="M5393" s="261" t="s">
        <v>52145</v>
      </c>
      <c r="N5393" s="262">
        <v>763</v>
      </c>
      <c r="P5393" s="243" t="s">
        <v>21660</v>
      </c>
      <c r="Q5393" s="244">
        <v>15844.11</v>
      </c>
      <c r="R5393" s="104"/>
      <c r="S5393" s="104"/>
      <c r="T5393" s="104"/>
    </row>
    <row r="5394" spans="13:20" ht="14.5" x14ac:dyDescent="0.35">
      <c r="M5394" s="261" t="s">
        <v>41888</v>
      </c>
      <c r="N5394" s="262">
        <v>161.04</v>
      </c>
      <c r="P5394" s="243" t="s">
        <v>21661</v>
      </c>
      <c r="Q5394" s="244">
        <v>23622</v>
      </c>
      <c r="R5394" s="104"/>
      <c r="S5394" s="104"/>
      <c r="T5394" s="104"/>
    </row>
    <row r="5395" spans="13:20" ht="14.5" x14ac:dyDescent="0.35">
      <c r="M5395" s="261" t="s">
        <v>38208</v>
      </c>
      <c r="N5395" s="262">
        <v>570</v>
      </c>
      <c r="P5395" s="243" t="s">
        <v>21662</v>
      </c>
      <c r="Q5395" s="244">
        <v>13690</v>
      </c>
      <c r="R5395" s="104"/>
      <c r="S5395" s="104"/>
      <c r="T5395" s="104"/>
    </row>
    <row r="5396" spans="13:20" ht="14.5" x14ac:dyDescent="0.35">
      <c r="M5396" s="261" t="s">
        <v>41889</v>
      </c>
      <c r="N5396" s="262">
        <v>270</v>
      </c>
      <c r="P5396" s="243" t="s">
        <v>21663</v>
      </c>
      <c r="Q5396" s="244">
        <v>6175</v>
      </c>
      <c r="R5396" s="104"/>
      <c r="S5396" s="104"/>
      <c r="T5396" s="104"/>
    </row>
    <row r="5397" spans="13:20" ht="14.5" x14ac:dyDescent="0.35">
      <c r="M5397" s="261" t="s">
        <v>35422</v>
      </c>
      <c r="N5397" s="262">
        <v>32326.03</v>
      </c>
      <c r="P5397" s="243" t="s">
        <v>21664</v>
      </c>
      <c r="Q5397" s="244">
        <v>449.27</v>
      </c>
      <c r="R5397" s="104"/>
      <c r="S5397" s="104"/>
      <c r="T5397" s="104"/>
    </row>
    <row r="5398" spans="13:20" ht="14.5" x14ac:dyDescent="0.35">
      <c r="M5398" s="261" t="s">
        <v>41890</v>
      </c>
      <c r="N5398" s="262">
        <v>5131.2</v>
      </c>
      <c r="P5398" s="243" t="s">
        <v>21665</v>
      </c>
      <c r="Q5398" s="244">
        <v>450.73</v>
      </c>
      <c r="R5398" s="104"/>
      <c r="S5398" s="104"/>
      <c r="T5398" s="104"/>
    </row>
    <row r="5399" spans="13:20" ht="14.5" x14ac:dyDescent="0.35">
      <c r="M5399" s="261" t="s">
        <v>43076</v>
      </c>
      <c r="N5399" s="262">
        <v>45886.77</v>
      </c>
      <c r="P5399" s="243" t="s">
        <v>21666</v>
      </c>
      <c r="Q5399" s="244">
        <v>258</v>
      </c>
      <c r="R5399" s="104"/>
      <c r="S5399" s="104"/>
      <c r="T5399" s="104"/>
    </row>
    <row r="5400" spans="13:20" ht="14.5" x14ac:dyDescent="0.35">
      <c r="M5400" s="261" t="s">
        <v>51230</v>
      </c>
      <c r="N5400" s="262">
        <v>20997.52</v>
      </c>
      <c r="P5400" s="243" t="s">
        <v>21667</v>
      </c>
      <c r="Q5400" s="244">
        <v>21373.21</v>
      </c>
      <c r="R5400" s="104"/>
      <c r="S5400" s="104"/>
      <c r="T5400" s="104"/>
    </row>
    <row r="5401" spans="13:20" ht="14.5" x14ac:dyDescent="0.35">
      <c r="M5401" s="261" t="s">
        <v>56399</v>
      </c>
      <c r="N5401" s="262">
        <v>937.33</v>
      </c>
      <c r="P5401" s="243" t="s">
        <v>21668</v>
      </c>
      <c r="Q5401" s="244">
        <v>14032.79</v>
      </c>
      <c r="R5401" s="104"/>
      <c r="S5401" s="104"/>
      <c r="T5401" s="104"/>
    </row>
    <row r="5402" spans="13:20" ht="14.5" x14ac:dyDescent="0.35">
      <c r="M5402" s="261" t="s">
        <v>47900</v>
      </c>
      <c r="N5402" s="262">
        <v>36555.660000000003</v>
      </c>
      <c r="P5402" s="243" t="s">
        <v>21669</v>
      </c>
      <c r="Q5402" s="244">
        <v>1585.23</v>
      </c>
      <c r="R5402" s="104"/>
      <c r="S5402" s="104"/>
      <c r="T5402" s="104"/>
    </row>
    <row r="5403" spans="13:20" ht="14.5" x14ac:dyDescent="0.35">
      <c r="M5403" s="261" t="s">
        <v>35423</v>
      </c>
      <c r="N5403" s="262">
        <v>93411.13</v>
      </c>
      <c r="P5403" s="243" t="s">
        <v>21670</v>
      </c>
      <c r="Q5403" s="244">
        <v>836.58</v>
      </c>
      <c r="R5403" s="104"/>
      <c r="S5403" s="104"/>
      <c r="T5403" s="104"/>
    </row>
    <row r="5404" spans="13:20" ht="14.5" x14ac:dyDescent="0.35">
      <c r="M5404" s="261" t="s">
        <v>56400</v>
      </c>
      <c r="N5404" s="262">
        <v>48914.400000000001</v>
      </c>
      <c r="P5404" s="243" t="s">
        <v>21671</v>
      </c>
      <c r="Q5404" s="244">
        <v>34285</v>
      </c>
      <c r="R5404" s="104"/>
      <c r="S5404" s="104"/>
      <c r="T5404" s="104"/>
    </row>
    <row r="5405" spans="13:20" ht="14.5" x14ac:dyDescent="0.35">
      <c r="M5405" s="261" t="s">
        <v>41891</v>
      </c>
      <c r="N5405" s="262">
        <v>590</v>
      </c>
      <c r="P5405" s="243" t="s">
        <v>21672</v>
      </c>
      <c r="Q5405" s="244">
        <v>1284</v>
      </c>
      <c r="R5405" s="104"/>
      <c r="S5405" s="104"/>
      <c r="T5405" s="104"/>
    </row>
    <row r="5406" spans="13:20" ht="14.5" x14ac:dyDescent="0.35">
      <c r="M5406" s="261" t="s">
        <v>45251</v>
      </c>
      <c r="N5406" s="262">
        <v>9191.2199999999993</v>
      </c>
      <c r="P5406" s="243" t="s">
        <v>21673</v>
      </c>
      <c r="Q5406" s="244">
        <v>5893.94</v>
      </c>
      <c r="R5406" s="104"/>
      <c r="S5406" s="104"/>
      <c r="T5406" s="104"/>
    </row>
    <row r="5407" spans="13:20" ht="14.5" x14ac:dyDescent="0.35">
      <c r="M5407" s="261" t="s">
        <v>43077</v>
      </c>
      <c r="N5407" s="262">
        <v>75200</v>
      </c>
      <c r="P5407" s="243" t="s">
        <v>21674</v>
      </c>
      <c r="Q5407" s="244">
        <v>5565.06</v>
      </c>
      <c r="R5407" s="104"/>
      <c r="S5407" s="104"/>
      <c r="T5407" s="104"/>
    </row>
    <row r="5408" spans="13:20" ht="14.5" x14ac:dyDescent="0.35">
      <c r="M5408" s="261" t="s">
        <v>36927</v>
      </c>
      <c r="N5408" s="262">
        <v>700</v>
      </c>
      <c r="P5408" s="243" t="s">
        <v>21675</v>
      </c>
      <c r="Q5408" s="244">
        <v>4048.5</v>
      </c>
      <c r="R5408" s="104"/>
      <c r="S5408" s="104"/>
      <c r="T5408" s="104"/>
    </row>
    <row r="5409" spans="13:20" ht="14.5" x14ac:dyDescent="0.35">
      <c r="M5409" s="261" t="s">
        <v>47901</v>
      </c>
      <c r="N5409" s="262">
        <v>60</v>
      </c>
      <c r="P5409" s="243" t="s">
        <v>21676</v>
      </c>
      <c r="Q5409" s="244">
        <v>1125.29</v>
      </c>
      <c r="R5409" s="104"/>
      <c r="S5409" s="104"/>
      <c r="T5409" s="104"/>
    </row>
    <row r="5410" spans="13:20" ht="14.5" x14ac:dyDescent="0.35">
      <c r="M5410" s="261" t="s">
        <v>35424</v>
      </c>
      <c r="N5410" s="262">
        <v>19826.400000000001</v>
      </c>
      <c r="P5410" s="243" t="s">
        <v>21677</v>
      </c>
      <c r="Q5410" s="244">
        <v>9338.9599999999991</v>
      </c>
      <c r="R5410" s="104"/>
      <c r="S5410" s="104"/>
      <c r="T5410" s="104"/>
    </row>
    <row r="5411" spans="13:20" ht="14.5" x14ac:dyDescent="0.35">
      <c r="M5411" s="261" t="s">
        <v>35425</v>
      </c>
      <c r="N5411" s="262">
        <v>39537.85</v>
      </c>
      <c r="P5411" s="243" t="s">
        <v>21678</v>
      </c>
      <c r="Q5411" s="244">
        <v>3521.68</v>
      </c>
      <c r="R5411" s="104"/>
      <c r="S5411" s="104"/>
      <c r="T5411" s="104"/>
    </row>
    <row r="5412" spans="13:20" ht="14.5" x14ac:dyDescent="0.35">
      <c r="M5412" s="261" t="s">
        <v>36928</v>
      </c>
      <c r="N5412" s="262">
        <v>188.29</v>
      </c>
      <c r="P5412" s="243" t="s">
        <v>21679</v>
      </c>
      <c r="Q5412" s="244">
        <v>13715.41</v>
      </c>
      <c r="R5412" s="104"/>
      <c r="S5412" s="104"/>
      <c r="T5412" s="104"/>
    </row>
    <row r="5413" spans="13:20" ht="14.5" x14ac:dyDescent="0.35">
      <c r="M5413" s="261" t="s">
        <v>41892</v>
      </c>
      <c r="N5413" s="262">
        <v>8107.43</v>
      </c>
      <c r="P5413" s="243" t="s">
        <v>21680</v>
      </c>
      <c r="Q5413" s="244">
        <v>7500</v>
      </c>
      <c r="R5413" s="104"/>
      <c r="S5413" s="104"/>
      <c r="T5413" s="104"/>
    </row>
    <row r="5414" spans="13:20" ht="14.5" x14ac:dyDescent="0.35">
      <c r="M5414" s="261" t="s">
        <v>56401</v>
      </c>
      <c r="N5414" s="262">
        <v>50</v>
      </c>
      <c r="P5414" s="243" t="s">
        <v>21681</v>
      </c>
      <c r="Q5414" s="244">
        <v>573.75</v>
      </c>
      <c r="R5414" s="104"/>
      <c r="S5414" s="104"/>
      <c r="T5414" s="104"/>
    </row>
    <row r="5415" spans="13:20" ht="14.5" x14ac:dyDescent="0.35">
      <c r="M5415" s="261" t="s">
        <v>56402</v>
      </c>
      <c r="N5415" s="262">
        <v>367.12</v>
      </c>
      <c r="P5415" s="243" t="s">
        <v>21682</v>
      </c>
      <c r="Q5415" s="244">
        <v>885</v>
      </c>
      <c r="R5415" s="104"/>
      <c r="S5415" s="104"/>
      <c r="T5415" s="104"/>
    </row>
    <row r="5416" spans="13:20" ht="14.5" x14ac:dyDescent="0.35">
      <c r="M5416" s="261" t="s">
        <v>56403</v>
      </c>
      <c r="N5416" s="262">
        <v>39618</v>
      </c>
      <c r="P5416" s="243" t="s">
        <v>21683</v>
      </c>
      <c r="Q5416" s="244">
        <v>67.709999999999994</v>
      </c>
      <c r="R5416" s="104"/>
      <c r="S5416" s="104"/>
      <c r="T5416" s="104"/>
    </row>
    <row r="5417" spans="13:20" ht="14.5" x14ac:dyDescent="0.35">
      <c r="M5417" s="261" t="s">
        <v>56404</v>
      </c>
      <c r="N5417" s="262">
        <v>4665</v>
      </c>
      <c r="P5417" s="243" t="s">
        <v>21684</v>
      </c>
      <c r="Q5417" s="244">
        <v>42857.62</v>
      </c>
      <c r="R5417" s="104"/>
      <c r="S5417" s="104"/>
      <c r="T5417" s="104"/>
    </row>
    <row r="5418" spans="13:20" ht="14.5" x14ac:dyDescent="0.35">
      <c r="M5418" s="261" t="s">
        <v>52146</v>
      </c>
      <c r="N5418" s="262">
        <v>356.86</v>
      </c>
      <c r="P5418" s="243" t="s">
        <v>21685</v>
      </c>
      <c r="Q5418" s="244">
        <v>2600</v>
      </c>
      <c r="R5418" s="104"/>
      <c r="S5418" s="104"/>
      <c r="T5418" s="104"/>
    </row>
    <row r="5419" spans="13:20" ht="14.5" x14ac:dyDescent="0.35">
      <c r="M5419" s="261" t="s">
        <v>47902</v>
      </c>
      <c r="N5419" s="262">
        <v>14000</v>
      </c>
      <c r="P5419" s="243" t="s">
        <v>21686</v>
      </c>
      <c r="Q5419" s="244">
        <v>6175</v>
      </c>
      <c r="R5419" s="104"/>
      <c r="S5419" s="104"/>
      <c r="T5419" s="104"/>
    </row>
    <row r="5420" spans="13:20" ht="14.5" x14ac:dyDescent="0.35">
      <c r="M5420" s="261" t="s">
        <v>47903</v>
      </c>
      <c r="N5420" s="262">
        <v>1046.99</v>
      </c>
      <c r="P5420" s="243" t="s">
        <v>21687</v>
      </c>
      <c r="Q5420" s="244">
        <v>885</v>
      </c>
      <c r="R5420" s="104"/>
      <c r="S5420" s="104"/>
      <c r="T5420" s="104"/>
    </row>
    <row r="5421" spans="13:20" ht="14.5" x14ac:dyDescent="0.35">
      <c r="M5421" s="261" t="s">
        <v>21739</v>
      </c>
      <c r="N5421" s="262">
        <v>765.82</v>
      </c>
      <c r="P5421" s="243" t="s">
        <v>21688</v>
      </c>
      <c r="Q5421" s="244">
        <v>7500</v>
      </c>
      <c r="R5421" s="104"/>
      <c r="S5421" s="104"/>
      <c r="T5421" s="104"/>
    </row>
    <row r="5422" spans="13:20" ht="14.5" x14ac:dyDescent="0.35">
      <c r="M5422" s="261" t="s">
        <v>21740</v>
      </c>
      <c r="N5422" s="262">
        <v>56.15</v>
      </c>
      <c r="P5422" s="243" t="s">
        <v>21689</v>
      </c>
      <c r="Q5422" s="244">
        <v>1090.73</v>
      </c>
      <c r="R5422" s="104"/>
      <c r="S5422" s="104"/>
      <c r="T5422" s="104"/>
    </row>
    <row r="5423" spans="13:20" ht="14.5" x14ac:dyDescent="0.35">
      <c r="M5423" s="261" t="s">
        <v>21741</v>
      </c>
      <c r="N5423" s="262">
        <v>166.03</v>
      </c>
      <c r="P5423" s="243" t="s">
        <v>21690</v>
      </c>
      <c r="Q5423" s="244">
        <v>450.73</v>
      </c>
      <c r="R5423" s="104"/>
      <c r="S5423" s="104"/>
      <c r="T5423" s="104"/>
    </row>
    <row r="5424" spans="13:20" ht="14.5" x14ac:dyDescent="0.35">
      <c r="M5424" s="261" t="s">
        <v>45252</v>
      </c>
      <c r="N5424" s="262">
        <v>1486838.25</v>
      </c>
      <c r="P5424" s="243" t="s">
        <v>21691</v>
      </c>
      <c r="Q5424" s="244">
        <v>9942.44</v>
      </c>
      <c r="R5424" s="104"/>
      <c r="S5424" s="104"/>
      <c r="T5424" s="104"/>
    </row>
    <row r="5425" spans="13:20" ht="14.5" x14ac:dyDescent="0.35">
      <c r="M5425" s="261" t="s">
        <v>45253</v>
      </c>
      <c r="N5425" s="262">
        <v>113341.59</v>
      </c>
      <c r="P5425" s="243" t="s">
        <v>21692</v>
      </c>
      <c r="Q5425" s="244">
        <v>1125.29</v>
      </c>
      <c r="R5425" s="104"/>
      <c r="S5425" s="104"/>
      <c r="T5425" s="104"/>
    </row>
    <row r="5426" spans="13:20" ht="14.5" x14ac:dyDescent="0.35">
      <c r="M5426" s="261" t="s">
        <v>51231</v>
      </c>
      <c r="N5426" s="262">
        <v>30.9</v>
      </c>
      <c r="P5426" s="243" t="s">
        <v>21693</v>
      </c>
      <c r="Q5426" s="244">
        <v>58019.64</v>
      </c>
      <c r="R5426" s="104"/>
      <c r="S5426" s="104"/>
      <c r="T5426" s="104"/>
    </row>
    <row r="5427" spans="13:20" ht="14.5" x14ac:dyDescent="0.35">
      <c r="M5427" s="261" t="s">
        <v>21760</v>
      </c>
      <c r="N5427" s="262">
        <v>31641.13</v>
      </c>
      <c r="P5427" s="243" t="s">
        <v>21694</v>
      </c>
      <c r="Q5427" s="244">
        <v>63365.120000000003</v>
      </c>
      <c r="R5427" s="104"/>
      <c r="S5427" s="104"/>
      <c r="T5427" s="104"/>
    </row>
    <row r="5428" spans="13:20" ht="14.5" x14ac:dyDescent="0.35">
      <c r="M5428" s="261" t="s">
        <v>21764</v>
      </c>
      <c r="N5428" s="262">
        <v>23379.43</v>
      </c>
      <c r="P5428" s="243" t="s">
        <v>21695</v>
      </c>
      <c r="Q5428" s="244">
        <v>1284</v>
      </c>
      <c r="R5428" s="104"/>
      <c r="S5428" s="104"/>
      <c r="T5428" s="104"/>
    </row>
    <row r="5429" spans="13:20" ht="14.5" x14ac:dyDescent="0.35">
      <c r="M5429" s="261" t="s">
        <v>21765</v>
      </c>
      <c r="N5429" s="262">
        <v>16375.75</v>
      </c>
      <c r="P5429" s="243" t="s">
        <v>21696</v>
      </c>
      <c r="Q5429" s="244">
        <v>28584.78</v>
      </c>
      <c r="R5429" s="104"/>
      <c r="S5429" s="104"/>
      <c r="T5429" s="104"/>
    </row>
    <row r="5430" spans="13:20" ht="14.5" x14ac:dyDescent="0.35">
      <c r="M5430" s="261" t="s">
        <v>56405</v>
      </c>
      <c r="N5430" s="262">
        <v>5632.96</v>
      </c>
      <c r="P5430" s="243" t="s">
        <v>21697</v>
      </c>
      <c r="Q5430" s="244">
        <v>1796</v>
      </c>
      <c r="R5430" s="104"/>
      <c r="S5430" s="104"/>
      <c r="T5430" s="104"/>
    </row>
    <row r="5431" spans="13:20" ht="14.5" x14ac:dyDescent="0.35">
      <c r="M5431" s="261" t="s">
        <v>50160</v>
      </c>
      <c r="N5431" s="262">
        <v>114.58</v>
      </c>
      <c r="P5431" s="243" t="s">
        <v>21698</v>
      </c>
      <c r="Q5431" s="244">
        <v>3897</v>
      </c>
      <c r="R5431" s="104"/>
      <c r="S5431" s="104"/>
      <c r="T5431" s="104"/>
    </row>
    <row r="5432" spans="13:20" ht="14.5" x14ac:dyDescent="0.35">
      <c r="M5432" s="261" t="s">
        <v>21768</v>
      </c>
      <c r="N5432" s="262">
        <v>8626.85</v>
      </c>
      <c r="P5432" s="243" t="s">
        <v>21699</v>
      </c>
      <c r="Q5432" s="244">
        <v>5104</v>
      </c>
      <c r="R5432" s="104"/>
      <c r="S5432" s="104"/>
      <c r="T5432" s="104"/>
    </row>
    <row r="5433" spans="13:20" ht="14.5" x14ac:dyDescent="0.35">
      <c r="M5433" s="261" t="s">
        <v>21769</v>
      </c>
      <c r="N5433" s="262">
        <v>19570</v>
      </c>
      <c r="P5433" s="243" t="s">
        <v>21700</v>
      </c>
      <c r="Q5433" s="244">
        <v>1125</v>
      </c>
      <c r="R5433" s="104"/>
      <c r="S5433" s="104"/>
      <c r="T5433" s="104"/>
    </row>
    <row r="5434" spans="13:20" ht="14.5" x14ac:dyDescent="0.35">
      <c r="M5434" s="261" t="s">
        <v>21770</v>
      </c>
      <c r="N5434" s="262">
        <v>7911.32</v>
      </c>
      <c r="P5434" s="243" t="s">
        <v>21701</v>
      </c>
      <c r="Q5434" s="244">
        <v>725</v>
      </c>
      <c r="R5434" s="104"/>
      <c r="S5434" s="104"/>
      <c r="T5434" s="104"/>
    </row>
    <row r="5435" spans="13:20" ht="14.5" x14ac:dyDescent="0.35">
      <c r="M5435" s="261" t="s">
        <v>21771</v>
      </c>
      <c r="N5435" s="262">
        <v>13895.02</v>
      </c>
      <c r="P5435" s="243" t="s">
        <v>21702</v>
      </c>
      <c r="Q5435" s="244">
        <v>175</v>
      </c>
      <c r="R5435" s="104"/>
      <c r="S5435" s="104"/>
      <c r="T5435" s="104"/>
    </row>
    <row r="5436" spans="13:20" ht="14.5" x14ac:dyDescent="0.35">
      <c r="M5436" s="261" t="s">
        <v>43078</v>
      </c>
      <c r="N5436" s="262">
        <v>2025.81</v>
      </c>
      <c r="P5436" s="243" t="s">
        <v>21703</v>
      </c>
      <c r="Q5436" s="244">
        <v>149.09</v>
      </c>
      <c r="R5436" s="104"/>
      <c r="S5436" s="104"/>
      <c r="T5436" s="104"/>
    </row>
    <row r="5437" spans="13:20" ht="14.5" x14ac:dyDescent="0.35">
      <c r="M5437" s="261" t="s">
        <v>21772</v>
      </c>
      <c r="N5437" s="262">
        <v>274671.68</v>
      </c>
      <c r="P5437" s="243" t="s">
        <v>21704</v>
      </c>
      <c r="Q5437" s="244">
        <v>401.08</v>
      </c>
      <c r="R5437" s="104"/>
      <c r="S5437" s="104"/>
      <c r="T5437" s="104"/>
    </row>
    <row r="5438" spans="13:20" ht="14.5" x14ac:dyDescent="0.35">
      <c r="M5438" s="261" t="s">
        <v>21773</v>
      </c>
      <c r="N5438" s="262">
        <v>2895.1</v>
      </c>
      <c r="P5438" s="243" t="s">
        <v>21705</v>
      </c>
      <c r="Q5438" s="244">
        <v>2.56</v>
      </c>
      <c r="R5438" s="104"/>
      <c r="S5438" s="104"/>
      <c r="T5438" s="104"/>
    </row>
    <row r="5439" spans="13:20" ht="14.5" x14ac:dyDescent="0.35">
      <c r="M5439" s="261" t="s">
        <v>21777</v>
      </c>
      <c r="N5439" s="262">
        <v>212.17</v>
      </c>
      <c r="P5439" s="243" t="s">
        <v>21706</v>
      </c>
      <c r="Q5439" s="244">
        <v>15687.35</v>
      </c>
      <c r="R5439" s="104"/>
      <c r="S5439" s="104"/>
      <c r="T5439" s="104"/>
    </row>
    <row r="5440" spans="13:20" ht="14.5" x14ac:dyDescent="0.35">
      <c r="M5440" s="261" t="s">
        <v>21779</v>
      </c>
      <c r="N5440" s="262">
        <v>198879.43</v>
      </c>
      <c r="P5440" s="243" t="s">
        <v>21707</v>
      </c>
      <c r="Q5440" s="244">
        <v>14388.25</v>
      </c>
      <c r="R5440" s="104"/>
      <c r="S5440" s="104"/>
      <c r="T5440" s="104"/>
    </row>
    <row r="5441" spans="13:20" ht="14.5" x14ac:dyDescent="0.35">
      <c r="M5441" s="261" t="s">
        <v>21782</v>
      </c>
      <c r="N5441" s="262">
        <v>2201.4299999999998</v>
      </c>
      <c r="P5441" s="243" t="s">
        <v>21708</v>
      </c>
      <c r="Q5441" s="244">
        <v>198</v>
      </c>
      <c r="R5441" s="104"/>
      <c r="S5441" s="104"/>
      <c r="T5441" s="104"/>
    </row>
    <row r="5442" spans="13:20" ht="14.5" x14ac:dyDescent="0.35">
      <c r="M5442" s="261" t="s">
        <v>21783</v>
      </c>
      <c r="N5442" s="262">
        <v>4622.3100000000004</v>
      </c>
      <c r="P5442" s="243" t="s">
        <v>21709</v>
      </c>
      <c r="Q5442" s="244">
        <v>174.28</v>
      </c>
      <c r="R5442" s="104"/>
      <c r="S5442" s="104"/>
      <c r="T5442" s="104"/>
    </row>
    <row r="5443" spans="13:20" ht="14.5" x14ac:dyDescent="0.35">
      <c r="M5443" s="261" t="s">
        <v>52147</v>
      </c>
      <c r="N5443" s="262">
        <v>42589.07</v>
      </c>
      <c r="P5443" s="243" t="s">
        <v>21710</v>
      </c>
      <c r="Q5443" s="244">
        <v>3077.75</v>
      </c>
      <c r="R5443" s="104"/>
      <c r="S5443" s="104"/>
      <c r="T5443" s="104"/>
    </row>
    <row r="5444" spans="13:20" ht="14.5" x14ac:dyDescent="0.35">
      <c r="M5444" s="261" t="s">
        <v>43079</v>
      </c>
      <c r="N5444" s="262">
        <v>58299</v>
      </c>
      <c r="P5444" s="243" t="s">
        <v>21711</v>
      </c>
      <c r="Q5444" s="244">
        <v>1260.3399999999999</v>
      </c>
      <c r="R5444" s="104"/>
      <c r="S5444" s="104"/>
      <c r="T5444" s="104"/>
    </row>
    <row r="5445" spans="13:20" ht="14.5" x14ac:dyDescent="0.35">
      <c r="M5445" s="261" t="s">
        <v>43080</v>
      </c>
      <c r="N5445" s="262">
        <v>20196</v>
      </c>
      <c r="P5445" s="243" t="s">
        <v>21712</v>
      </c>
      <c r="Q5445" s="244">
        <v>51718.91</v>
      </c>
      <c r="R5445" s="104"/>
      <c r="S5445" s="104"/>
      <c r="T5445" s="104"/>
    </row>
    <row r="5446" spans="13:20" ht="14.5" x14ac:dyDescent="0.35">
      <c r="M5446" s="261" t="s">
        <v>51232</v>
      </c>
      <c r="N5446" s="262">
        <v>882.1</v>
      </c>
      <c r="P5446" s="243" t="s">
        <v>21713</v>
      </c>
      <c r="Q5446" s="244">
        <v>56565.39</v>
      </c>
      <c r="R5446" s="104"/>
      <c r="S5446" s="104"/>
      <c r="T5446" s="104"/>
    </row>
    <row r="5447" spans="13:20" ht="14.5" x14ac:dyDescent="0.35">
      <c r="M5447" s="261" t="s">
        <v>36929</v>
      </c>
      <c r="N5447" s="262">
        <v>22723.61</v>
      </c>
      <c r="P5447" s="243" t="s">
        <v>21714</v>
      </c>
      <c r="Q5447" s="244">
        <v>1125</v>
      </c>
      <c r="R5447" s="104"/>
      <c r="S5447" s="104"/>
      <c r="T5447" s="104"/>
    </row>
    <row r="5448" spans="13:20" ht="14.5" x14ac:dyDescent="0.35">
      <c r="M5448" s="261" t="s">
        <v>38210</v>
      </c>
      <c r="N5448" s="262">
        <v>57663.41</v>
      </c>
      <c r="P5448" s="243" t="s">
        <v>21715</v>
      </c>
      <c r="Q5448" s="244">
        <v>725</v>
      </c>
      <c r="R5448" s="104"/>
      <c r="S5448" s="104"/>
      <c r="T5448" s="104"/>
    </row>
    <row r="5449" spans="13:20" ht="14.5" x14ac:dyDescent="0.35">
      <c r="M5449" s="261" t="s">
        <v>41897</v>
      </c>
      <c r="N5449" s="262">
        <v>103</v>
      </c>
      <c r="P5449" s="243" t="s">
        <v>21716</v>
      </c>
      <c r="Q5449" s="244">
        <v>175</v>
      </c>
      <c r="R5449" s="104"/>
      <c r="S5449" s="104"/>
      <c r="T5449" s="104"/>
    </row>
    <row r="5450" spans="13:20" ht="14.5" x14ac:dyDescent="0.35">
      <c r="M5450" s="261" t="s">
        <v>41898</v>
      </c>
      <c r="N5450" s="262">
        <v>1571.54</v>
      </c>
      <c r="P5450" s="243" t="s">
        <v>21717</v>
      </c>
      <c r="Q5450" s="244">
        <v>149.09</v>
      </c>
      <c r="R5450" s="104"/>
      <c r="S5450" s="104"/>
      <c r="T5450" s="104"/>
    </row>
    <row r="5451" spans="13:20" ht="14.5" x14ac:dyDescent="0.35">
      <c r="M5451" s="261" t="s">
        <v>36930</v>
      </c>
      <c r="N5451" s="262">
        <v>11743.5</v>
      </c>
      <c r="P5451" s="243" t="s">
        <v>21718</v>
      </c>
      <c r="Q5451" s="244">
        <v>401.08</v>
      </c>
      <c r="R5451" s="104"/>
      <c r="S5451" s="104"/>
      <c r="T5451" s="104"/>
    </row>
    <row r="5452" spans="13:20" ht="14.5" x14ac:dyDescent="0.35">
      <c r="M5452" s="261" t="s">
        <v>41899</v>
      </c>
      <c r="N5452" s="262">
        <v>173.43</v>
      </c>
      <c r="P5452" s="243" t="s">
        <v>21719</v>
      </c>
      <c r="Q5452" s="244">
        <v>2.56</v>
      </c>
      <c r="R5452" s="104"/>
      <c r="S5452" s="104"/>
      <c r="T5452" s="104"/>
    </row>
    <row r="5453" spans="13:20" ht="14.5" x14ac:dyDescent="0.35">
      <c r="M5453" s="261" t="s">
        <v>36931</v>
      </c>
      <c r="N5453" s="262">
        <v>6987.08</v>
      </c>
      <c r="P5453" s="243" t="s">
        <v>21720</v>
      </c>
      <c r="Q5453" s="244">
        <v>21380.35</v>
      </c>
      <c r="R5453" s="104"/>
      <c r="S5453" s="104"/>
      <c r="T5453" s="104"/>
    </row>
    <row r="5454" spans="13:20" ht="14.5" x14ac:dyDescent="0.35">
      <c r="M5454" s="261" t="s">
        <v>36932</v>
      </c>
      <c r="N5454" s="262">
        <v>19623.84</v>
      </c>
      <c r="P5454" s="243" t="s">
        <v>21721</v>
      </c>
      <c r="Q5454" s="244">
        <v>14388.25</v>
      </c>
      <c r="R5454" s="104"/>
      <c r="S5454" s="104"/>
      <c r="T5454" s="104"/>
    </row>
    <row r="5455" spans="13:20" ht="14.5" x14ac:dyDescent="0.35">
      <c r="M5455" s="261" t="s">
        <v>36933</v>
      </c>
      <c r="N5455" s="262">
        <v>16433.77</v>
      </c>
      <c r="P5455" s="243" t="s">
        <v>21722</v>
      </c>
      <c r="Q5455" s="244">
        <v>198</v>
      </c>
      <c r="R5455" s="104"/>
      <c r="S5455" s="104"/>
      <c r="T5455" s="104"/>
    </row>
    <row r="5456" spans="13:20" ht="14.5" x14ac:dyDescent="0.35">
      <c r="M5456" s="261" t="s">
        <v>21785</v>
      </c>
      <c r="N5456" s="262">
        <v>62162.32</v>
      </c>
      <c r="P5456" s="243" t="s">
        <v>21723</v>
      </c>
      <c r="Q5456" s="244">
        <v>174.28</v>
      </c>
      <c r="R5456" s="104"/>
      <c r="S5456" s="104"/>
      <c r="T5456" s="104"/>
    </row>
    <row r="5457" spans="13:20" ht="14.5" x14ac:dyDescent="0.35">
      <c r="M5457" s="261" t="s">
        <v>21786</v>
      </c>
      <c r="N5457" s="262">
        <v>8221.59</v>
      </c>
      <c r="P5457" s="243" t="s">
        <v>21724</v>
      </c>
      <c r="Q5457" s="244">
        <v>3077.75</v>
      </c>
      <c r="R5457" s="104"/>
      <c r="S5457" s="104"/>
      <c r="T5457" s="104"/>
    </row>
    <row r="5458" spans="13:20" ht="14.5" x14ac:dyDescent="0.35">
      <c r="M5458" s="261" t="s">
        <v>47904</v>
      </c>
      <c r="N5458" s="262">
        <v>5000</v>
      </c>
      <c r="P5458" s="243" t="s">
        <v>21725</v>
      </c>
      <c r="Q5458" s="244">
        <v>1260.3399999999999</v>
      </c>
      <c r="R5458" s="104"/>
      <c r="S5458" s="104"/>
      <c r="T5458" s="104"/>
    </row>
    <row r="5459" spans="13:20" ht="14.5" x14ac:dyDescent="0.35">
      <c r="M5459" s="261" t="s">
        <v>45254</v>
      </c>
      <c r="N5459" s="262">
        <v>89066.21</v>
      </c>
      <c r="P5459" s="243" t="s">
        <v>21726</v>
      </c>
      <c r="Q5459" s="244">
        <v>56822.91</v>
      </c>
      <c r="R5459" s="104"/>
      <c r="S5459" s="104"/>
      <c r="T5459" s="104"/>
    </row>
    <row r="5460" spans="13:20" ht="14.5" x14ac:dyDescent="0.35">
      <c r="M5460" s="261" t="s">
        <v>45255</v>
      </c>
      <c r="N5460" s="262">
        <v>7089.36</v>
      </c>
      <c r="P5460" s="243" t="s">
        <v>21727</v>
      </c>
      <c r="Q5460" s="244">
        <v>56565.39</v>
      </c>
      <c r="R5460" s="104"/>
      <c r="S5460" s="104"/>
      <c r="T5460" s="104"/>
    </row>
    <row r="5461" spans="13:20" ht="14.5" x14ac:dyDescent="0.35">
      <c r="M5461" s="261" t="s">
        <v>45256</v>
      </c>
      <c r="N5461" s="262">
        <v>22252.59</v>
      </c>
      <c r="P5461" s="243" t="s">
        <v>21728</v>
      </c>
      <c r="Q5461" s="244">
        <v>1246</v>
      </c>
      <c r="R5461" s="104"/>
      <c r="S5461" s="104"/>
      <c r="T5461" s="104"/>
    </row>
    <row r="5462" spans="13:20" ht="14.5" x14ac:dyDescent="0.35">
      <c r="M5462" s="261" t="s">
        <v>51233</v>
      </c>
      <c r="N5462" s="262">
        <v>1100</v>
      </c>
      <c r="P5462" s="243" t="s">
        <v>21729</v>
      </c>
      <c r="Q5462" s="244">
        <v>253229</v>
      </c>
      <c r="R5462" s="104"/>
      <c r="S5462" s="104"/>
      <c r="T5462" s="104"/>
    </row>
    <row r="5463" spans="13:20" ht="14.5" x14ac:dyDescent="0.35">
      <c r="M5463" s="261" t="s">
        <v>56406</v>
      </c>
      <c r="N5463" s="262">
        <v>-181.16</v>
      </c>
      <c r="P5463" s="243" t="s">
        <v>21730</v>
      </c>
      <c r="Q5463" s="244">
        <v>18884.419999999998</v>
      </c>
      <c r="R5463" s="104"/>
      <c r="S5463" s="104"/>
      <c r="T5463" s="104"/>
    </row>
    <row r="5464" spans="13:20" ht="14.5" x14ac:dyDescent="0.35">
      <c r="M5464" s="261" t="s">
        <v>35427</v>
      </c>
      <c r="N5464" s="262">
        <v>60158.85</v>
      </c>
      <c r="P5464" s="243" t="s">
        <v>21731</v>
      </c>
      <c r="Q5464" s="244">
        <v>52477.57</v>
      </c>
      <c r="R5464" s="104"/>
      <c r="S5464" s="104"/>
      <c r="T5464" s="104"/>
    </row>
    <row r="5465" spans="13:20" ht="14.5" x14ac:dyDescent="0.35">
      <c r="M5465" s="261" t="s">
        <v>21787</v>
      </c>
      <c r="N5465" s="262">
        <v>399461.4</v>
      </c>
      <c r="P5465" s="243" t="s">
        <v>21732</v>
      </c>
      <c r="Q5465" s="244">
        <v>4673.53</v>
      </c>
      <c r="R5465" s="104"/>
      <c r="S5465" s="104"/>
      <c r="T5465" s="104"/>
    </row>
    <row r="5466" spans="13:20" ht="14.5" x14ac:dyDescent="0.35">
      <c r="M5466" s="261" t="s">
        <v>21788</v>
      </c>
      <c r="N5466" s="262">
        <v>15060.4</v>
      </c>
      <c r="P5466" s="243" t="s">
        <v>21733</v>
      </c>
      <c r="Q5466" s="244">
        <v>9185</v>
      </c>
      <c r="R5466" s="104"/>
      <c r="S5466" s="104"/>
      <c r="T5466" s="104"/>
    </row>
    <row r="5467" spans="13:20" ht="14.5" x14ac:dyDescent="0.35">
      <c r="M5467" s="261" t="s">
        <v>21789</v>
      </c>
      <c r="N5467" s="262">
        <v>17174.25</v>
      </c>
      <c r="P5467" s="243" t="s">
        <v>21734</v>
      </c>
      <c r="Q5467" s="244">
        <v>13771.33</v>
      </c>
      <c r="R5467" s="104"/>
      <c r="S5467" s="104"/>
      <c r="T5467" s="104"/>
    </row>
    <row r="5468" spans="13:20" ht="14.5" x14ac:dyDescent="0.35">
      <c r="M5468" s="261" t="s">
        <v>43081</v>
      </c>
      <c r="N5468" s="262">
        <v>51318.16</v>
      </c>
      <c r="P5468" s="243" t="s">
        <v>21735</v>
      </c>
      <c r="Q5468" s="244">
        <v>186584.19</v>
      </c>
      <c r="R5468" s="104"/>
      <c r="S5468" s="104"/>
      <c r="T5468" s="104"/>
    </row>
    <row r="5469" spans="13:20" ht="14.5" x14ac:dyDescent="0.35">
      <c r="M5469" s="261" t="s">
        <v>21790</v>
      </c>
      <c r="N5469" s="262">
        <v>111036.3</v>
      </c>
      <c r="P5469" s="243" t="s">
        <v>21736</v>
      </c>
      <c r="Q5469" s="244">
        <v>26107.42</v>
      </c>
      <c r="R5469" s="104"/>
      <c r="S5469" s="104"/>
      <c r="T5469" s="104"/>
    </row>
    <row r="5470" spans="13:20" ht="14.5" x14ac:dyDescent="0.35">
      <c r="M5470" s="261" t="s">
        <v>21791</v>
      </c>
      <c r="N5470" s="262">
        <v>43515.38</v>
      </c>
      <c r="P5470" s="243" t="s">
        <v>21737</v>
      </c>
      <c r="Q5470" s="244">
        <v>62643</v>
      </c>
      <c r="R5470" s="104"/>
      <c r="S5470" s="104"/>
      <c r="T5470" s="104"/>
    </row>
    <row r="5471" spans="13:20" ht="14.5" x14ac:dyDescent="0.35">
      <c r="M5471" s="261" t="s">
        <v>21792</v>
      </c>
      <c r="N5471" s="262">
        <v>33983.550000000003</v>
      </c>
      <c r="P5471" s="243" t="s">
        <v>21738</v>
      </c>
      <c r="Q5471" s="244">
        <v>101.71</v>
      </c>
      <c r="R5471" s="104"/>
      <c r="S5471" s="104"/>
      <c r="T5471" s="104"/>
    </row>
    <row r="5472" spans="13:20" ht="14.5" x14ac:dyDescent="0.35">
      <c r="M5472" s="261" t="s">
        <v>21793</v>
      </c>
      <c r="N5472" s="262">
        <v>184192.52</v>
      </c>
      <c r="P5472" s="243" t="s">
        <v>21739</v>
      </c>
      <c r="Q5472" s="244">
        <v>16742.580000000002</v>
      </c>
      <c r="R5472" s="104"/>
      <c r="S5472" s="104"/>
      <c r="T5472" s="104"/>
    </row>
    <row r="5473" spans="13:20" ht="14.5" x14ac:dyDescent="0.35">
      <c r="M5473" s="261" t="s">
        <v>36934</v>
      </c>
      <c r="N5473" s="262">
        <v>243695.23</v>
      </c>
      <c r="P5473" s="243" t="s">
        <v>21740</v>
      </c>
      <c r="Q5473" s="244">
        <v>1215.77</v>
      </c>
      <c r="R5473" s="104"/>
      <c r="S5473" s="104"/>
      <c r="T5473" s="104"/>
    </row>
    <row r="5474" spans="13:20" ht="14.5" x14ac:dyDescent="0.35">
      <c r="M5474" s="261" t="s">
        <v>51234</v>
      </c>
      <c r="N5474" s="262">
        <v>200</v>
      </c>
      <c r="P5474" s="243" t="s">
        <v>21741</v>
      </c>
      <c r="Q5474" s="244">
        <v>3440.45</v>
      </c>
      <c r="R5474" s="104"/>
      <c r="S5474" s="104"/>
      <c r="T5474" s="104"/>
    </row>
    <row r="5475" spans="13:20" ht="14.5" x14ac:dyDescent="0.35">
      <c r="M5475" s="261" t="s">
        <v>36935</v>
      </c>
      <c r="N5475" s="262">
        <v>373456.7</v>
      </c>
      <c r="P5475" s="243" t="s">
        <v>21742</v>
      </c>
      <c r="Q5475" s="244">
        <v>546</v>
      </c>
      <c r="R5475" s="104"/>
      <c r="S5475" s="104"/>
      <c r="T5475" s="104"/>
    </row>
    <row r="5476" spans="13:20" ht="14.5" x14ac:dyDescent="0.35">
      <c r="M5476" s="261" t="s">
        <v>52148</v>
      </c>
      <c r="N5476" s="262">
        <v>621.25</v>
      </c>
      <c r="P5476" s="243" t="s">
        <v>21743</v>
      </c>
      <c r="Q5476" s="244">
        <v>59000</v>
      </c>
      <c r="R5476" s="104"/>
      <c r="S5476" s="104"/>
      <c r="T5476" s="104"/>
    </row>
    <row r="5477" spans="13:20" ht="14.5" x14ac:dyDescent="0.35">
      <c r="M5477" s="261" t="s">
        <v>45257</v>
      </c>
      <c r="N5477" s="262">
        <v>629.26</v>
      </c>
      <c r="P5477" s="243" t="s">
        <v>21744</v>
      </c>
      <c r="Q5477" s="244">
        <v>956.55</v>
      </c>
      <c r="R5477" s="104"/>
      <c r="S5477" s="104"/>
      <c r="T5477" s="104"/>
    </row>
    <row r="5478" spans="13:20" ht="14.5" x14ac:dyDescent="0.35">
      <c r="M5478" s="261" t="s">
        <v>21794</v>
      </c>
      <c r="N5478" s="262">
        <v>113682.43</v>
      </c>
      <c r="P5478" s="243" t="s">
        <v>21745</v>
      </c>
      <c r="Q5478" s="244">
        <v>892.46</v>
      </c>
      <c r="R5478" s="104"/>
      <c r="S5478" s="104"/>
      <c r="T5478" s="104"/>
    </row>
    <row r="5479" spans="13:20" ht="14.5" x14ac:dyDescent="0.35">
      <c r="M5479" s="261" t="s">
        <v>36936</v>
      </c>
      <c r="N5479" s="262">
        <v>134376.74</v>
      </c>
      <c r="P5479" s="243" t="s">
        <v>21746</v>
      </c>
      <c r="Q5479" s="244">
        <v>14345.25</v>
      </c>
      <c r="R5479" s="104"/>
      <c r="S5479" s="104"/>
      <c r="T5479" s="104"/>
    </row>
    <row r="5480" spans="13:20" ht="14.5" x14ac:dyDescent="0.35">
      <c r="M5480" s="261" t="s">
        <v>47905</v>
      </c>
      <c r="N5480" s="262">
        <v>6295.8</v>
      </c>
      <c r="P5480" s="243" t="s">
        <v>21747</v>
      </c>
      <c r="Q5480" s="244">
        <v>11230.73</v>
      </c>
      <c r="R5480" s="104"/>
      <c r="S5480" s="104"/>
      <c r="T5480" s="104"/>
    </row>
    <row r="5481" spans="13:20" ht="14.5" x14ac:dyDescent="0.35">
      <c r="M5481" s="261" t="s">
        <v>53174</v>
      </c>
      <c r="N5481" s="262">
        <v>16923.91</v>
      </c>
      <c r="P5481" s="243" t="s">
        <v>21748</v>
      </c>
      <c r="Q5481" s="244">
        <v>12021.35</v>
      </c>
      <c r="R5481" s="104"/>
      <c r="S5481" s="104"/>
      <c r="T5481" s="104"/>
    </row>
    <row r="5482" spans="13:20" ht="14.5" x14ac:dyDescent="0.35">
      <c r="M5482" s="261" t="s">
        <v>45258</v>
      </c>
      <c r="N5482" s="262">
        <v>84471.06</v>
      </c>
      <c r="P5482" s="243" t="s">
        <v>21749</v>
      </c>
      <c r="Q5482" s="244">
        <v>15624.91</v>
      </c>
      <c r="R5482" s="104"/>
      <c r="S5482" s="104"/>
      <c r="T5482" s="104"/>
    </row>
    <row r="5483" spans="13:20" ht="14.5" x14ac:dyDescent="0.35">
      <c r="M5483" s="261" t="s">
        <v>53175</v>
      </c>
      <c r="N5483" s="262">
        <v>7180.59</v>
      </c>
      <c r="P5483" s="243" t="s">
        <v>21750</v>
      </c>
      <c r="Q5483" s="244">
        <v>68297.490000000005</v>
      </c>
      <c r="R5483" s="104"/>
      <c r="S5483" s="104"/>
      <c r="T5483" s="104"/>
    </row>
    <row r="5484" spans="13:20" ht="14.5" x14ac:dyDescent="0.35">
      <c r="M5484" s="261" t="s">
        <v>21795</v>
      </c>
      <c r="N5484" s="262">
        <v>102.38</v>
      </c>
      <c r="P5484" s="243" t="s">
        <v>21751</v>
      </c>
      <c r="Q5484" s="244">
        <v>7914.47</v>
      </c>
      <c r="R5484" s="104"/>
      <c r="S5484" s="104"/>
      <c r="T5484" s="104"/>
    </row>
    <row r="5485" spans="13:20" ht="14.5" x14ac:dyDescent="0.35">
      <c r="M5485" s="261" t="s">
        <v>56407</v>
      </c>
      <c r="N5485" s="262">
        <v>116797.85</v>
      </c>
      <c r="P5485" s="243" t="s">
        <v>21752</v>
      </c>
      <c r="Q5485" s="244">
        <v>18142.05</v>
      </c>
      <c r="R5485" s="104"/>
      <c r="S5485" s="104"/>
      <c r="T5485" s="104"/>
    </row>
    <row r="5486" spans="13:20" ht="14.5" x14ac:dyDescent="0.35">
      <c r="M5486" s="261" t="s">
        <v>21796</v>
      </c>
      <c r="N5486" s="262">
        <v>68380.86</v>
      </c>
      <c r="P5486" s="243" t="s">
        <v>21753</v>
      </c>
      <c r="Q5486" s="244">
        <v>14683.6</v>
      </c>
      <c r="R5486" s="104"/>
      <c r="S5486" s="104"/>
      <c r="T5486" s="104"/>
    </row>
    <row r="5487" spans="13:20" ht="14.5" x14ac:dyDescent="0.35">
      <c r="M5487" s="261" t="s">
        <v>52149</v>
      </c>
      <c r="N5487" s="262">
        <v>39521.699999999997</v>
      </c>
      <c r="P5487" s="243" t="s">
        <v>21754</v>
      </c>
      <c r="Q5487" s="244">
        <v>30082</v>
      </c>
      <c r="R5487" s="104"/>
      <c r="S5487" s="104"/>
      <c r="T5487" s="104"/>
    </row>
    <row r="5488" spans="13:20" ht="14.5" x14ac:dyDescent="0.35">
      <c r="M5488" s="261" t="s">
        <v>35428</v>
      </c>
      <c r="N5488" s="262">
        <v>583238.07999999996</v>
      </c>
      <c r="P5488" s="243" t="s">
        <v>21755</v>
      </c>
      <c r="Q5488" s="244">
        <v>256887.4</v>
      </c>
      <c r="R5488" s="104"/>
      <c r="S5488" s="104"/>
      <c r="T5488" s="104"/>
    </row>
    <row r="5489" spans="13:20" ht="14.5" x14ac:dyDescent="0.35">
      <c r="M5489" s="261" t="s">
        <v>50161</v>
      </c>
      <c r="N5489" s="262">
        <v>36735.550000000003</v>
      </c>
      <c r="P5489" s="243" t="s">
        <v>21756</v>
      </c>
      <c r="Q5489" s="244">
        <v>44170.48</v>
      </c>
      <c r="R5489" s="104"/>
      <c r="S5489" s="104"/>
      <c r="T5489" s="104"/>
    </row>
    <row r="5490" spans="13:20" ht="14.5" x14ac:dyDescent="0.35">
      <c r="M5490" s="261" t="s">
        <v>41900</v>
      </c>
      <c r="N5490" s="262">
        <v>36387.730000000003</v>
      </c>
      <c r="P5490" s="243" t="s">
        <v>21757</v>
      </c>
      <c r="Q5490" s="244">
        <v>20260</v>
      </c>
      <c r="R5490" s="104"/>
      <c r="S5490" s="104"/>
      <c r="T5490" s="104"/>
    </row>
    <row r="5491" spans="13:20" ht="14.5" x14ac:dyDescent="0.35">
      <c r="M5491" s="261" t="s">
        <v>41901</v>
      </c>
      <c r="N5491" s="262">
        <v>405454.82</v>
      </c>
      <c r="P5491" s="243" t="s">
        <v>21758</v>
      </c>
      <c r="Q5491" s="244">
        <v>149086</v>
      </c>
      <c r="R5491" s="104"/>
      <c r="S5491" s="104"/>
      <c r="T5491" s="104"/>
    </row>
    <row r="5492" spans="13:20" ht="14.5" x14ac:dyDescent="0.35">
      <c r="M5492" s="261" t="s">
        <v>45259</v>
      </c>
      <c r="N5492" s="262">
        <v>58371.58</v>
      </c>
      <c r="P5492" s="243" t="s">
        <v>21759</v>
      </c>
      <c r="Q5492" s="244">
        <v>26563.78</v>
      </c>
      <c r="R5492" s="104"/>
      <c r="S5492" s="104"/>
      <c r="T5492" s="104"/>
    </row>
    <row r="5493" spans="13:20" ht="14.5" x14ac:dyDescent="0.35">
      <c r="M5493" s="261" t="s">
        <v>50162</v>
      </c>
      <c r="N5493" s="262">
        <v>79421.08</v>
      </c>
      <c r="P5493" s="243" t="s">
        <v>21760</v>
      </c>
      <c r="Q5493" s="244">
        <v>4888.1000000000004</v>
      </c>
      <c r="R5493" s="104"/>
      <c r="S5493" s="104"/>
      <c r="T5493" s="104"/>
    </row>
    <row r="5494" spans="13:20" ht="14.5" x14ac:dyDescent="0.35">
      <c r="M5494" s="261" t="s">
        <v>38211</v>
      </c>
      <c r="N5494" s="262">
        <v>44393.36</v>
      </c>
      <c r="P5494" s="243" t="s">
        <v>21761</v>
      </c>
      <c r="Q5494" s="244">
        <v>110</v>
      </c>
      <c r="R5494" s="104"/>
      <c r="S5494" s="104"/>
      <c r="T5494" s="104"/>
    </row>
    <row r="5495" spans="13:20" ht="14.5" x14ac:dyDescent="0.35">
      <c r="M5495" s="261" t="s">
        <v>47906</v>
      </c>
      <c r="N5495" s="262">
        <v>41550</v>
      </c>
      <c r="P5495" s="243" t="s">
        <v>21762</v>
      </c>
      <c r="Q5495" s="244">
        <v>3438.27</v>
      </c>
      <c r="R5495" s="104"/>
      <c r="S5495" s="104"/>
      <c r="T5495" s="104"/>
    </row>
    <row r="5496" spans="13:20" ht="14.5" x14ac:dyDescent="0.35">
      <c r="M5496" s="261" t="s">
        <v>47907</v>
      </c>
      <c r="N5496" s="262">
        <v>3176.41</v>
      </c>
      <c r="P5496" s="243" t="s">
        <v>21763</v>
      </c>
      <c r="Q5496" s="244">
        <v>9777.86</v>
      </c>
      <c r="R5496" s="104"/>
      <c r="S5496" s="104"/>
      <c r="T5496" s="104"/>
    </row>
    <row r="5497" spans="13:20" ht="14.5" x14ac:dyDescent="0.35">
      <c r="M5497" s="261" t="s">
        <v>47908</v>
      </c>
      <c r="N5497" s="262">
        <v>132.55000000000001</v>
      </c>
      <c r="P5497" s="243" t="s">
        <v>21764</v>
      </c>
      <c r="Q5497" s="244">
        <v>10653.97</v>
      </c>
      <c r="R5497" s="104"/>
      <c r="S5497" s="104"/>
      <c r="T5497" s="104"/>
    </row>
    <row r="5498" spans="13:20" ht="14.5" x14ac:dyDescent="0.35">
      <c r="M5498" s="261" t="s">
        <v>56408</v>
      </c>
      <c r="N5498" s="262">
        <v>42265.5</v>
      </c>
      <c r="P5498" s="243" t="s">
        <v>21765</v>
      </c>
      <c r="Q5498" s="244">
        <v>5402.5</v>
      </c>
      <c r="R5498" s="104"/>
      <c r="S5498" s="104"/>
      <c r="T5498" s="104"/>
    </row>
    <row r="5499" spans="13:20" ht="14.5" x14ac:dyDescent="0.35">
      <c r="M5499" s="261" t="s">
        <v>56409</v>
      </c>
      <c r="N5499" s="262">
        <v>14655</v>
      </c>
      <c r="P5499" s="243" t="s">
        <v>21766</v>
      </c>
      <c r="Q5499" s="244">
        <v>1250</v>
      </c>
      <c r="R5499" s="104"/>
      <c r="S5499" s="104"/>
      <c r="T5499" s="104"/>
    </row>
    <row r="5500" spans="13:20" ht="14.5" x14ac:dyDescent="0.35">
      <c r="M5500" s="261" t="s">
        <v>56410</v>
      </c>
      <c r="N5500" s="262">
        <v>51737.2</v>
      </c>
      <c r="P5500" s="243" t="s">
        <v>21767</v>
      </c>
      <c r="Q5500" s="244">
        <v>8995.2000000000007</v>
      </c>
      <c r="R5500" s="104"/>
      <c r="S5500" s="104"/>
      <c r="T5500" s="104"/>
    </row>
    <row r="5501" spans="13:20" ht="14.5" x14ac:dyDescent="0.35">
      <c r="M5501" s="261" t="s">
        <v>56411</v>
      </c>
      <c r="N5501" s="262">
        <v>5186.1400000000003</v>
      </c>
      <c r="P5501" s="243" t="s">
        <v>21768</v>
      </c>
      <c r="Q5501" s="244">
        <v>72717.45</v>
      </c>
      <c r="R5501" s="104"/>
      <c r="S5501" s="104"/>
      <c r="T5501" s="104"/>
    </row>
    <row r="5502" spans="13:20" ht="14.5" x14ac:dyDescent="0.35">
      <c r="M5502" s="261" t="s">
        <v>56412</v>
      </c>
      <c r="N5502" s="262">
        <v>5426.96</v>
      </c>
      <c r="P5502" s="243" t="s">
        <v>21769</v>
      </c>
      <c r="Q5502" s="244">
        <v>725</v>
      </c>
      <c r="R5502" s="104"/>
      <c r="S5502" s="104"/>
      <c r="T5502" s="104"/>
    </row>
    <row r="5503" spans="13:20" ht="14.5" x14ac:dyDescent="0.35">
      <c r="M5503" s="261" t="s">
        <v>56413</v>
      </c>
      <c r="N5503" s="262">
        <v>17450</v>
      </c>
      <c r="P5503" s="243" t="s">
        <v>21770</v>
      </c>
      <c r="Q5503" s="244">
        <v>10782.94</v>
      </c>
      <c r="R5503" s="104"/>
      <c r="S5503" s="104"/>
      <c r="T5503" s="104"/>
    </row>
    <row r="5504" spans="13:20" ht="14.5" x14ac:dyDescent="0.35">
      <c r="M5504" s="261" t="s">
        <v>56414</v>
      </c>
      <c r="N5504" s="262">
        <v>10387.39</v>
      </c>
      <c r="P5504" s="243" t="s">
        <v>21771</v>
      </c>
      <c r="Q5504" s="244">
        <v>28021.11</v>
      </c>
      <c r="R5504" s="104"/>
      <c r="S5504" s="104"/>
      <c r="T5504" s="104"/>
    </row>
    <row r="5505" spans="13:20" ht="14.5" x14ac:dyDescent="0.35">
      <c r="M5505" s="261" t="s">
        <v>56415</v>
      </c>
      <c r="N5505" s="262">
        <v>32936.300000000003</v>
      </c>
      <c r="P5505" s="243" t="s">
        <v>21772</v>
      </c>
      <c r="Q5505" s="244">
        <v>212103.05</v>
      </c>
      <c r="R5505" s="104"/>
      <c r="S5505" s="104"/>
      <c r="T5505" s="104"/>
    </row>
    <row r="5506" spans="13:20" ht="14.5" x14ac:dyDescent="0.35">
      <c r="M5506" s="261" t="s">
        <v>53176</v>
      </c>
      <c r="N5506" s="262">
        <v>32448.080000000002</v>
      </c>
      <c r="P5506" s="243" t="s">
        <v>21773</v>
      </c>
      <c r="Q5506" s="244">
        <v>4840.28</v>
      </c>
      <c r="R5506" s="104"/>
      <c r="S5506" s="104"/>
      <c r="T5506" s="104"/>
    </row>
    <row r="5507" spans="13:20" ht="14.5" x14ac:dyDescent="0.35">
      <c r="M5507" s="261" t="s">
        <v>53177</v>
      </c>
      <c r="N5507" s="262">
        <v>108480</v>
      </c>
      <c r="P5507" s="243" t="s">
        <v>21774</v>
      </c>
      <c r="Q5507" s="244">
        <v>134158.81</v>
      </c>
      <c r="R5507" s="104"/>
      <c r="S5507" s="104"/>
      <c r="T5507" s="104"/>
    </row>
    <row r="5508" spans="13:20" ht="14.5" x14ac:dyDescent="0.35">
      <c r="M5508" s="261" t="s">
        <v>43082</v>
      </c>
      <c r="N5508" s="262">
        <v>44898</v>
      </c>
      <c r="P5508" s="243" t="s">
        <v>21775</v>
      </c>
      <c r="Q5508" s="244">
        <v>11939.33</v>
      </c>
      <c r="R5508" s="104"/>
      <c r="S5508" s="104"/>
      <c r="T5508" s="104"/>
    </row>
    <row r="5509" spans="13:20" ht="14.5" x14ac:dyDescent="0.35">
      <c r="M5509" s="261" t="s">
        <v>36937</v>
      </c>
      <c r="N5509" s="262">
        <v>145950</v>
      </c>
      <c r="P5509" s="243" t="s">
        <v>21776</v>
      </c>
      <c r="Q5509" s="244">
        <v>262.64</v>
      </c>
      <c r="R5509" s="104"/>
      <c r="S5509" s="104"/>
      <c r="T5509" s="104"/>
    </row>
    <row r="5510" spans="13:20" ht="14.5" x14ac:dyDescent="0.35">
      <c r="M5510" s="261" t="s">
        <v>51235</v>
      </c>
      <c r="N5510" s="262">
        <v>3583.27</v>
      </c>
      <c r="P5510" s="243" t="s">
        <v>21777</v>
      </c>
      <c r="Q5510" s="244">
        <v>4644.07</v>
      </c>
      <c r="R5510" s="104"/>
      <c r="S5510" s="104"/>
      <c r="T5510" s="104"/>
    </row>
    <row r="5511" spans="13:20" ht="14.5" x14ac:dyDescent="0.35">
      <c r="M5511" s="261" t="s">
        <v>36938</v>
      </c>
      <c r="N5511" s="262">
        <v>52565.440000000002</v>
      </c>
      <c r="P5511" s="243" t="s">
        <v>21778</v>
      </c>
      <c r="Q5511" s="244">
        <v>4106.91</v>
      </c>
      <c r="R5511" s="104"/>
      <c r="S5511" s="104"/>
      <c r="T5511" s="104"/>
    </row>
    <row r="5512" spans="13:20" ht="14.5" x14ac:dyDescent="0.35">
      <c r="M5512" s="261" t="s">
        <v>36939</v>
      </c>
      <c r="N5512" s="262">
        <v>215038.34</v>
      </c>
      <c r="P5512" s="243" t="s">
        <v>21779</v>
      </c>
      <c r="Q5512" s="244">
        <v>750167.22</v>
      </c>
      <c r="R5512" s="104"/>
      <c r="S5512" s="104"/>
      <c r="T5512" s="104"/>
    </row>
    <row r="5513" spans="13:20" ht="14.5" x14ac:dyDescent="0.35">
      <c r="M5513" s="261" t="s">
        <v>47909</v>
      </c>
      <c r="N5513" s="262">
        <v>2428925</v>
      </c>
      <c r="P5513" s="243" t="s">
        <v>21780</v>
      </c>
      <c r="Q5513" s="244">
        <v>24256.98</v>
      </c>
      <c r="R5513" s="104"/>
      <c r="S5513" s="104"/>
      <c r="T5513" s="104"/>
    </row>
    <row r="5514" spans="13:20" ht="14.5" x14ac:dyDescent="0.35">
      <c r="M5514" s="261" t="s">
        <v>35429</v>
      </c>
      <c r="N5514" s="262">
        <v>6000</v>
      </c>
      <c r="P5514" s="243" t="s">
        <v>21781</v>
      </c>
      <c r="Q5514" s="244">
        <v>14085.03</v>
      </c>
      <c r="R5514" s="104"/>
      <c r="S5514" s="104"/>
      <c r="T5514" s="104"/>
    </row>
    <row r="5515" spans="13:20" ht="14.5" x14ac:dyDescent="0.35">
      <c r="M5515" s="261" t="s">
        <v>35430</v>
      </c>
      <c r="N5515" s="262">
        <v>215859.3</v>
      </c>
      <c r="P5515" s="243" t="s">
        <v>21782</v>
      </c>
      <c r="Q5515" s="244">
        <v>5855.69</v>
      </c>
      <c r="R5515" s="104"/>
      <c r="S5515" s="104"/>
      <c r="T5515" s="104"/>
    </row>
    <row r="5516" spans="13:20" ht="14.5" x14ac:dyDescent="0.35">
      <c r="M5516" s="261" t="s">
        <v>35431</v>
      </c>
      <c r="N5516" s="262">
        <v>97340.94</v>
      </c>
      <c r="P5516" s="243" t="s">
        <v>21783</v>
      </c>
      <c r="Q5516" s="244">
        <v>55027.82</v>
      </c>
      <c r="R5516" s="104"/>
      <c r="S5516" s="104"/>
      <c r="T5516" s="104"/>
    </row>
    <row r="5517" spans="13:20" ht="14.5" x14ac:dyDescent="0.35">
      <c r="M5517" s="261" t="s">
        <v>36940</v>
      </c>
      <c r="N5517" s="262">
        <v>41428.94</v>
      </c>
      <c r="P5517" s="243" t="s">
        <v>21784</v>
      </c>
      <c r="Q5517" s="244">
        <v>249864.05</v>
      </c>
      <c r="R5517" s="104"/>
      <c r="S5517" s="104"/>
      <c r="T5517" s="104"/>
    </row>
    <row r="5518" spans="13:20" ht="14.5" x14ac:dyDescent="0.35">
      <c r="M5518" s="261" t="s">
        <v>35432</v>
      </c>
      <c r="N5518" s="262">
        <v>8241.2999999999993</v>
      </c>
      <c r="P5518" s="243" t="s">
        <v>21785</v>
      </c>
      <c r="Q5518" s="244">
        <v>5790.25</v>
      </c>
      <c r="R5518" s="104"/>
      <c r="S5518" s="104"/>
      <c r="T5518" s="104"/>
    </row>
    <row r="5519" spans="13:20" ht="14.5" x14ac:dyDescent="0.35">
      <c r="M5519" s="261" t="s">
        <v>56416</v>
      </c>
      <c r="N5519" s="262">
        <v>929.9</v>
      </c>
      <c r="P5519" s="243" t="s">
        <v>21786</v>
      </c>
      <c r="Q5519" s="244">
        <v>7714.56</v>
      </c>
      <c r="R5519" s="104"/>
      <c r="S5519" s="104"/>
      <c r="T5519" s="104"/>
    </row>
    <row r="5520" spans="13:20" ht="14.5" x14ac:dyDescent="0.35">
      <c r="M5520" s="261" t="s">
        <v>36941</v>
      </c>
      <c r="N5520" s="262">
        <v>609.94000000000005</v>
      </c>
      <c r="P5520" s="243" t="s">
        <v>21787</v>
      </c>
      <c r="Q5520" s="244">
        <v>265348.78000000003</v>
      </c>
      <c r="R5520" s="104"/>
      <c r="S5520" s="104"/>
      <c r="T5520" s="104"/>
    </row>
    <row r="5521" spans="13:20" ht="14.5" x14ac:dyDescent="0.35">
      <c r="M5521" s="261" t="s">
        <v>56417</v>
      </c>
      <c r="N5521" s="262">
        <v>194010.07</v>
      </c>
      <c r="P5521" s="243" t="s">
        <v>21788</v>
      </c>
      <c r="Q5521" s="244">
        <v>3915</v>
      </c>
      <c r="R5521" s="104"/>
      <c r="S5521" s="104"/>
      <c r="T5521" s="104"/>
    </row>
    <row r="5522" spans="13:20" ht="14.5" x14ac:dyDescent="0.35">
      <c r="M5522" s="261" t="s">
        <v>35433</v>
      </c>
      <c r="N5522" s="262">
        <v>15259.27</v>
      </c>
      <c r="P5522" s="243" t="s">
        <v>21789</v>
      </c>
      <c r="Q5522" s="244">
        <v>11025</v>
      </c>
      <c r="R5522" s="104"/>
      <c r="S5522" s="104"/>
      <c r="T5522" s="104"/>
    </row>
    <row r="5523" spans="13:20" ht="14.5" x14ac:dyDescent="0.35">
      <c r="M5523" s="261" t="s">
        <v>35434</v>
      </c>
      <c r="N5523" s="262">
        <v>56032.83</v>
      </c>
      <c r="P5523" s="243" t="s">
        <v>21790</v>
      </c>
      <c r="Q5523" s="244">
        <v>94758.1</v>
      </c>
      <c r="R5523" s="104"/>
      <c r="S5523" s="104"/>
      <c r="T5523" s="104"/>
    </row>
    <row r="5524" spans="13:20" ht="14.5" x14ac:dyDescent="0.35">
      <c r="M5524" s="261" t="s">
        <v>53178</v>
      </c>
      <c r="N5524" s="262">
        <v>84.75</v>
      </c>
      <c r="P5524" s="243" t="s">
        <v>21791</v>
      </c>
      <c r="Q5524" s="244">
        <v>40838.44</v>
      </c>
      <c r="R5524" s="104"/>
      <c r="S5524" s="104"/>
      <c r="T5524" s="104"/>
    </row>
    <row r="5525" spans="13:20" ht="14.5" x14ac:dyDescent="0.35">
      <c r="M5525" s="261" t="s">
        <v>35435</v>
      </c>
      <c r="N5525" s="262">
        <v>134419.48000000001</v>
      </c>
      <c r="P5525" s="243" t="s">
        <v>21792</v>
      </c>
      <c r="Q5525" s="244">
        <v>7076.31</v>
      </c>
      <c r="R5525" s="104"/>
      <c r="S5525" s="104"/>
      <c r="T5525" s="104"/>
    </row>
    <row r="5526" spans="13:20" ht="14.5" x14ac:dyDescent="0.35">
      <c r="M5526" s="261" t="s">
        <v>35436</v>
      </c>
      <c r="N5526" s="262">
        <v>1089091.6399999999</v>
      </c>
      <c r="P5526" s="243" t="s">
        <v>21793</v>
      </c>
      <c r="Q5526" s="244">
        <v>50</v>
      </c>
      <c r="R5526" s="104"/>
      <c r="S5526" s="104"/>
      <c r="T5526" s="104"/>
    </row>
    <row r="5527" spans="13:20" ht="14.5" x14ac:dyDescent="0.35">
      <c r="M5527" s="261" t="s">
        <v>35437</v>
      </c>
      <c r="N5527" s="262">
        <v>553788.82999999996</v>
      </c>
      <c r="P5527" s="243" t="s">
        <v>21794</v>
      </c>
      <c r="Q5527" s="244">
        <v>32141.71</v>
      </c>
      <c r="R5527" s="104"/>
      <c r="S5527" s="104"/>
      <c r="T5527" s="104"/>
    </row>
    <row r="5528" spans="13:20" ht="14.5" x14ac:dyDescent="0.35">
      <c r="M5528" s="261" t="s">
        <v>41902</v>
      </c>
      <c r="N5528" s="262">
        <v>229469.8</v>
      </c>
      <c r="P5528" s="243" t="s">
        <v>21795</v>
      </c>
      <c r="Q5528" s="244">
        <v>55.44</v>
      </c>
      <c r="R5528" s="104"/>
      <c r="S5528" s="104"/>
      <c r="T5528" s="104"/>
    </row>
    <row r="5529" spans="13:20" ht="14.5" x14ac:dyDescent="0.35">
      <c r="M5529" s="261" t="s">
        <v>56418</v>
      </c>
      <c r="N5529" s="262">
        <v>5208.17</v>
      </c>
      <c r="P5529" s="243" t="s">
        <v>21796</v>
      </c>
      <c r="Q5529" s="244">
        <v>28749.96</v>
      </c>
      <c r="R5529" s="104"/>
      <c r="S5529" s="104"/>
      <c r="T5529" s="104"/>
    </row>
    <row r="5530" spans="13:20" ht="14.5" x14ac:dyDescent="0.35">
      <c r="M5530" s="261" t="s">
        <v>56419</v>
      </c>
      <c r="N5530" s="262">
        <v>397.65</v>
      </c>
      <c r="P5530" s="243" t="s">
        <v>21797</v>
      </c>
      <c r="Q5530" s="244">
        <v>26563.78</v>
      </c>
      <c r="R5530" s="104"/>
      <c r="S5530" s="104"/>
      <c r="T5530" s="104"/>
    </row>
    <row r="5531" spans="13:20" ht="14.5" x14ac:dyDescent="0.35">
      <c r="M5531" s="261" t="s">
        <v>56420</v>
      </c>
      <c r="N5531" s="262">
        <v>1204.4000000000001</v>
      </c>
      <c r="P5531" s="243" t="s">
        <v>21798</v>
      </c>
      <c r="Q5531" s="244">
        <v>265348.78000000003</v>
      </c>
      <c r="R5531" s="104"/>
      <c r="S5531" s="104"/>
      <c r="T5531" s="104"/>
    </row>
    <row r="5532" spans="13:20" ht="14.5" x14ac:dyDescent="0.35">
      <c r="M5532" s="261" t="s">
        <v>47910</v>
      </c>
      <c r="N5532" s="262">
        <v>6037.5</v>
      </c>
      <c r="P5532" s="243" t="s">
        <v>21799</v>
      </c>
      <c r="Q5532" s="244">
        <v>20033.830000000002</v>
      </c>
      <c r="R5532" s="104"/>
      <c r="S5532" s="104"/>
      <c r="T5532" s="104"/>
    </row>
    <row r="5533" spans="13:20" ht="14.5" x14ac:dyDescent="0.35">
      <c r="M5533" s="261" t="s">
        <v>56421</v>
      </c>
      <c r="N5533" s="262">
        <v>-1163.98</v>
      </c>
      <c r="P5533" s="243" t="s">
        <v>21800</v>
      </c>
      <c r="Q5533" s="244">
        <v>110</v>
      </c>
      <c r="R5533" s="104"/>
      <c r="S5533" s="104"/>
      <c r="T5533" s="104"/>
    </row>
    <row r="5534" spans="13:20" ht="14.5" x14ac:dyDescent="0.35">
      <c r="M5534" s="261" t="s">
        <v>52150</v>
      </c>
      <c r="N5534" s="262">
        <v>1904.08</v>
      </c>
      <c r="P5534" s="243" t="s">
        <v>21801</v>
      </c>
      <c r="Q5534" s="244">
        <v>14463.27</v>
      </c>
      <c r="R5534" s="104"/>
      <c r="S5534" s="104"/>
      <c r="T5534" s="104"/>
    </row>
    <row r="5535" spans="13:20" ht="14.5" x14ac:dyDescent="0.35">
      <c r="M5535" s="261" t="s">
        <v>47911</v>
      </c>
      <c r="N5535" s="262">
        <v>41242.720000000001</v>
      </c>
      <c r="P5535" s="243" t="s">
        <v>21802</v>
      </c>
      <c r="Q5535" s="244">
        <v>94859.81</v>
      </c>
      <c r="R5535" s="104"/>
      <c r="S5535" s="104"/>
      <c r="T5535" s="104"/>
    </row>
    <row r="5536" spans="13:20" ht="14.5" x14ac:dyDescent="0.35">
      <c r="M5536" s="261" t="s">
        <v>51236</v>
      </c>
      <c r="N5536" s="262">
        <v>632.74</v>
      </c>
      <c r="P5536" s="243" t="s">
        <v>21803</v>
      </c>
      <c r="Q5536" s="244">
        <v>9777.86</v>
      </c>
      <c r="R5536" s="104"/>
      <c r="S5536" s="104"/>
      <c r="T5536" s="104"/>
    </row>
    <row r="5537" spans="13:20" ht="14.5" x14ac:dyDescent="0.35">
      <c r="M5537" s="261" t="s">
        <v>45260</v>
      </c>
      <c r="N5537" s="262">
        <v>13127.05</v>
      </c>
      <c r="P5537" s="243" t="s">
        <v>15432</v>
      </c>
      <c r="Q5537" s="244">
        <v>23921.32</v>
      </c>
      <c r="R5537" s="104"/>
      <c r="S5537" s="104"/>
      <c r="T5537" s="104"/>
    </row>
    <row r="5538" spans="13:20" ht="14.5" x14ac:dyDescent="0.35">
      <c r="M5538" s="261" t="s">
        <v>45261</v>
      </c>
      <c r="N5538" s="262">
        <v>3938.4</v>
      </c>
      <c r="P5538" s="243" t="s">
        <v>21804</v>
      </c>
      <c r="Q5538" s="244">
        <v>5402.5</v>
      </c>
      <c r="R5538" s="104"/>
      <c r="S5538" s="104"/>
      <c r="T5538" s="104"/>
    </row>
    <row r="5539" spans="13:20" ht="14.5" x14ac:dyDescent="0.35">
      <c r="M5539" s="261" t="s">
        <v>45262</v>
      </c>
      <c r="N5539" s="262">
        <v>11876.38</v>
      </c>
      <c r="P5539" s="243" t="s">
        <v>21805</v>
      </c>
      <c r="Q5539" s="244">
        <v>15624.91</v>
      </c>
      <c r="R5539" s="104"/>
      <c r="S5539" s="104"/>
      <c r="T5539" s="104"/>
    </row>
    <row r="5540" spans="13:20" ht="14.5" x14ac:dyDescent="0.35">
      <c r="M5540" s="261" t="s">
        <v>45263</v>
      </c>
      <c r="N5540" s="262">
        <v>6506.76</v>
      </c>
      <c r="P5540" s="243" t="s">
        <v>21806</v>
      </c>
      <c r="Q5540" s="244">
        <v>40838.44</v>
      </c>
      <c r="R5540" s="104"/>
      <c r="S5540" s="104"/>
      <c r="T5540" s="104"/>
    </row>
    <row r="5541" spans="13:20" ht="14.5" x14ac:dyDescent="0.35">
      <c r="M5541" s="261" t="s">
        <v>51237</v>
      </c>
      <c r="N5541" s="262">
        <v>32212.65</v>
      </c>
      <c r="P5541" s="243" t="s">
        <v>15433</v>
      </c>
      <c r="Q5541" s="244">
        <v>7076.31</v>
      </c>
      <c r="R5541" s="104"/>
      <c r="S5541" s="104"/>
      <c r="T5541" s="104"/>
    </row>
    <row r="5542" spans="13:20" ht="14.5" x14ac:dyDescent="0.35">
      <c r="M5542" s="261" t="s">
        <v>43083</v>
      </c>
      <c r="N5542" s="262">
        <v>11520.5</v>
      </c>
      <c r="P5542" s="243" t="s">
        <v>21807</v>
      </c>
      <c r="Q5542" s="244">
        <v>50</v>
      </c>
      <c r="R5542" s="104"/>
      <c r="S5542" s="104"/>
      <c r="T5542" s="104"/>
    </row>
    <row r="5543" spans="13:20" ht="14.5" x14ac:dyDescent="0.35">
      <c r="M5543" s="261" t="s">
        <v>43084</v>
      </c>
      <c r="N5543" s="262">
        <v>2572.89</v>
      </c>
      <c r="P5543" s="243" t="s">
        <v>21808</v>
      </c>
      <c r="Q5543" s="244">
        <v>69547.490000000005</v>
      </c>
      <c r="R5543" s="104"/>
      <c r="S5543" s="104"/>
      <c r="T5543" s="104"/>
    </row>
    <row r="5544" spans="13:20" ht="14.5" x14ac:dyDescent="0.35">
      <c r="M5544" s="261" t="s">
        <v>50163</v>
      </c>
      <c r="N5544" s="262">
        <v>1135.68</v>
      </c>
      <c r="P5544" s="243" t="s">
        <v>21809</v>
      </c>
      <c r="Q5544" s="244">
        <v>8995.2000000000007</v>
      </c>
      <c r="R5544" s="104"/>
      <c r="S5544" s="104"/>
      <c r="T5544" s="104"/>
    </row>
    <row r="5545" spans="13:20" ht="14.5" x14ac:dyDescent="0.35">
      <c r="M5545" s="261" t="s">
        <v>47912</v>
      </c>
      <c r="N5545" s="262">
        <v>563339.77</v>
      </c>
      <c r="P5545" s="243" t="s">
        <v>21810</v>
      </c>
      <c r="Q5545" s="244">
        <v>89460.03</v>
      </c>
      <c r="R5545" s="104"/>
      <c r="S5545" s="104"/>
      <c r="T5545" s="104"/>
    </row>
    <row r="5546" spans="13:20" ht="14.5" x14ac:dyDescent="0.35">
      <c r="M5546" s="261" t="s">
        <v>47913</v>
      </c>
      <c r="N5546" s="262">
        <v>44138.23</v>
      </c>
      <c r="P5546" s="243" t="s">
        <v>21811</v>
      </c>
      <c r="Q5546" s="244">
        <v>253954</v>
      </c>
      <c r="R5546" s="104"/>
      <c r="S5546" s="104"/>
      <c r="T5546" s="104"/>
    </row>
    <row r="5547" spans="13:20" ht="14.5" x14ac:dyDescent="0.35">
      <c r="M5547" s="261" t="s">
        <v>47914</v>
      </c>
      <c r="N5547" s="262">
        <v>64187.5</v>
      </c>
      <c r="P5547" s="243" t="s">
        <v>15435</v>
      </c>
      <c r="Q5547" s="244">
        <v>70939.31</v>
      </c>
      <c r="R5547" s="104"/>
      <c r="S5547" s="104"/>
      <c r="T5547" s="104"/>
    </row>
    <row r="5548" spans="13:20" ht="14.5" x14ac:dyDescent="0.35">
      <c r="M5548" s="261" t="s">
        <v>47915</v>
      </c>
      <c r="N5548" s="262">
        <v>4868.62</v>
      </c>
      <c r="P5548" s="243" t="s">
        <v>15436</v>
      </c>
      <c r="Q5548" s="244">
        <v>102081.18</v>
      </c>
      <c r="R5548" s="104"/>
      <c r="S5548" s="104"/>
      <c r="T5548" s="104"/>
    </row>
    <row r="5549" spans="13:20" ht="14.5" x14ac:dyDescent="0.35">
      <c r="M5549" s="261" t="s">
        <v>15438</v>
      </c>
      <c r="N5549" s="262">
        <v>4483.7700000000004</v>
      </c>
      <c r="P5549" s="243" t="s">
        <v>21812</v>
      </c>
      <c r="Q5549" s="244">
        <v>227624.3</v>
      </c>
      <c r="R5549" s="104"/>
      <c r="S5549" s="104"/>
      <c r="T5549" s="104"/>
    </row>
    <row r="5550" spans="13:20" ht="14.5" x14ac:dyDescent="0.35">
      <c r="M5550" s="261" t="s">
        <v>21838</v>
      </c>
      <c r="N5550" s="262">
        <v>10108</v>
      </c>
      <c r="P5550" s="243" t="s">
        <v>21813</v>
      </c>
      <c r="Q5550" s="244">
        <v>4840.28</v>
      </c>
      <c r="R5550" s="104"/>
      <c r="S5550" s="104"/>
      <c r="T5550" s="104"/>
    </row>
    <row r="5551" spans="13:20" ht="14.5" x14ac:dyDescent="0.35">
      <c r="M5551" s="261" t="s">
        <v>50164</v>
      </c>
      <c r="N5551" s="262">
        <v>10000</v>
      </c>
      <c r="P5551" s="243" t="s">
        <v>21814</v>
      </c>
      <c r="Q5551" s="244">
        <v>134158.81</v>
      </c>
      <c r="R5551" s="104"/>
      <c r="S5551" s="104"/>
      <c r="T5551" s="104"/>
    </row>
    <row r="5552" spans="13:20" ht="14.5" x14ac:dyDescent="0.35">
      <c r="M5552" s="261" t="s">
        <v>50165</v>
      </c>
      <c r="N5552" s="262">
        <v>54000</v>
      </c>
      <c r="P5552" s="243" t="s">
        <v>21815</v>
      </c>
      <c r="Q5552" s="244">
        <v>66714.559999999998</v>
      </c>
      <c r="R5552" s="104"/>
      <c r="S5552" s="104"/>
      <c r="T5552" s="104"/>
    </row>
    <row r="5553" spans="13:20" ht="14.5" x14ac:dyDescent="0.35">
      <c r="M5553" s="261" t="s">
        <v>50166</v>
      </c>
      <c r="N5553" s="262">
        <v>5160</v>
      </c>
      <c r="P5553" s="243" t="s">
        <v>21816</v>
      </c>
      <c r="Q5553" s="244">
        <v>11939.33</v>
      </c>
      <c r="R5553" s="104"/>
      <c r="S5553" s="104"/>
      <c r="T5553" s="104"/>
    </row>
    <row r="5554" spans="13:20" ht="14.5" x14ac:dyDescent="0.35">
      <c r="M5554" s="261" t="s">
        <v>50167</v>
      </c>
      <c r="N5554" s="262">
        <v>11340</v>
      </c>
      <c r="P5554" s="243" t="s">
        <v>21817</v>
      </c>
      <c r="Q5554" s="244">
        <v>1274.6300000000001</v>
      </c>
      <c r="R5554" s="104"/>
      <c r="S5554" s="104"/>
      <c r="T5554" s="104"/>
    </row>
    <row r="5555" spans="13:20" ht="14.5" x14ac:dyDescent="0.35">
      <c r="M5555" s="261" t="s">
        <v>50168</v>
      </c>
      <c r="N5555" s="262">
        <v>7106.9</v>
      </c>
      <c r="P5555" s="243" t="s">
        <v>21818</v>
      </c>
      <c r="Q5555" s="244">
        <v>4644.07</v>
      </c>
      <c r="R5555" s="104"/>
      <c r="S5555" s="104"/>
      <c r="T5555" s="104"/>
    </row>
    <row r="5556" spans="13:20" ht="14.5" x14ac:dyDescent="0.35">
      <c r="M5556" s="261" t="s">
        <v>50169</v>
      </c>
      <c r="N5556" s="262">
        <v>16433.41</v>
      </c>
      <c r="P5556" s="243" t="s">
        <v>21819</v>
      </c>
      <c r="Q5556" s="244">
        <v>4999.37</v>
      </c>
      <c r="R5556" s="104"/>
      <c r="S5556" s="104"/>
      <c r="T5556" s="104"/>
    </row>
    <row r="5557" spans="13:20" ht="14.5" x14ac:dyDescent="0.35">
      <c r="M5557" s="261" t="s">
        <v>50170</v>
      </c>
      <c r="N5557" s="262">
        <v>1000</v>
      </c>
      <c r="P5557" s="243" t="s">
        <v>21820</v>
      </c>
      <c r="Q5557" s="244">
        <v>975476.89</v>
      </c>
      <c r="R5557" s="104"/>
      <c r="S5557" s="104"/>
      <c r="T5557" s="104"/>
    </row>
    <row r="5558" spans="13:20" ht="14.5" x14ac:dyDescent="0.35">
      <c r="M5558" s="261" t="s">
        <v>50171</v>
      </c>
      <c r="N5558" s="262">
        <v>36567</v>
      </c>
      <c r="P5558" s="243" t="s">
        <v>21821</v>
      </c>
      <c r="Q5558" s="244">
        <v>54338.98</v>
      </c>
      <c r="R5558" s="104"/>
      <c r="S5558" s="104"/>
      <c r="T5558" s="104"/>
    </row>
    <row r="5559" spans="13:20" ht="14.5" x14ac:dyDescent="0.35">
      <c r="M5559" s="261" t="s">
        <v>50172</v>
      </c>
      <c r="N5559" s="262">
        <v>673.9</v>
      </c>
      <c r="P5559" s="243" t="s">
        <v>21822</v>
      </c>
      <c r="Q5559" s="244">
        <v>291232.43</v>
      </c>
      <c r="R5559" s="104"/>
      <c r="S5559" s="104"/>
      <c r="T5559" s="104"/>
    </row>
    <row r="5560" spans="13:20" ht="14.5" x14ac:dyDescent="0.35">
      <c r="M5560" s="261" t="s">
        <v>50173</v>
      </c>
      <c r="N5560" s="262">
        <v>20458.28</v>
      </c>
      <c r="P5560" s="243" t="s">
        <v>21823</v>
      </c>
      <c r="Q5560" s="244">
        <v>5855.69</v>
      </c>
      <c r="R5560" s="104"/>
      <c r="S5560" s="104"/>
      <c r="T5560" s="104"/>
    </row>
    <row r="5561" spans="13:20" ht="14.5" x14ac:dyDescent="0.35">
      <c r="M5561" s="261" t="s">
        <v>50174</v>
      </c>
      <c r="N5561" s="262">
        <v>1445.53</v>
      </c>
      <c r="P5561" s="243" t="s">
        <v>21824</v>
      </c>
      <c r="Q5561" s="244">
        <v>99198.3</v>
      </c>
      <c r="R5561" s="104"/>
      <c r="S5561" s="104"/>
      <c r="T5561" s="104"/>
    </row>
    <row r="5562" spans="13:20" ht="14.5" x14ac:dyDescent="0.35">
      <c r="M5562" s="261" t="s">
        <v>50175</v>
      </c>
      <c r="N5562" s="262">
        <v>4737.87</v>
      </c>
      <c r="P5562" s="243" t="s">
        <v>21825</v>
      </c>
      <c r="Q5562" s="244">
        <v>525198.66</v>
      </c>
      <c r="R5562" s="104"/>
      <c r="S5562" s="104"/>
      <c r="T5562" s="104"/>
    </row>
    <row r="5563" spans="13:20" ht="14.5" x14ac:dyDescent="0.35">
      <c r="M5563" s="261" t="s">
        <v>50176</v>
      </c>
      <c r="N5563" s="262">
        <v>4268.9799999999996</v>
      </c>
      <c r="P5563" s="243" t="s">
        <v>21826</v>
      </c>
      <c r="Q5563" s="244">
        <v>12000</v>
      </c>
      <c r="R5563" s="104"/>
      <c r="S5563" s="104"/>
      <c r="T5563" s="104"/>
    </row>
    <row r="5564" spans="13:20" ht="14.5" x14ac:dyDescent="0.35">
      <c r="M5564" s="261" t="s">
        <v>50177</v>
      </c>
      <c r="N5564" s="262">
        <v>15053.52</v>
      </c>
      <c r="P5564" s="243" t="s">
        <v>21827</v>
      </c>
      <c r="Q5564" s="244">
        <v>600</v>
      </c>
      <c r="R5564" s="104"/>
      <c r="S5564" s="104"/>
      <c r="T5564" s="104"/>
    </row>
    <row r="5565" spans="13:20" ht="14.5" x14ac:dyDescent="0.35">
      <c r="M5565" s="261" t="s">
        <v>50178</v>
      </c>
      <c r="N5565" s="262">
        <v>38043.410000000003</v>
      </c>
      <c r="P5565" s="243" t="s">
        <v>21828</v>
      </c>
      <c r="Q5565" s="244">
        <v>963.91</v>
      </c>
      <c r="R5565" s="104"/>
      <c r="S5565" s="104"/>
      <c r="T5565" s="104"/>
    </row>
    <row r="5566" spans="13:20" ht="14.5" x14ac:dyDescent="0.35">
      <c r="M5566" s="261" t="s">
        <v>47916</v>
      </c>
      <c r="N5566" s="262">
        <v>61000</v>
      </c>
      <c r="P5566" s="243" t="s">
        <v>21829</v>
      </c>
      <c r="Q5566" s="244">
        <v>2731.68</v>
      </c>
      <c r="R5566" s="104"/>
      <c r="S5566" s="104"/>
      <c r="T5566" s="104"/>
    </row>
    <row r="5567" spans="13:20" ht="14.5" x14ac:dyDescent="0.35">
      <c r="M5567" s="261" t="s">
        <v>47917</v>
      </c>
      <c r="N5567" s="262">
        <v>4666.5</v>
      </c>
      <c r="P5567" s="243" t="s">
        <v>21830</v>
      </c>
      <c r="Q5567" s="244">
        <v>6654</v>
      </c>
      <c r="R5567" s="104"/>
      <c r="S5567" s="104"/>
      <c r="T5567" s="104"/>
    </row>
    <row r="5568" spans="13:20" ht="14.5" x14ac:dyDescent="0.35">
      <c r="M5568" s="261" t="s">
        <v>43085</v>
      </c>
      <c r="N5568" s="262">
        <v>23556.5</v>
      </c>
      <c r="P5568" s="243" t="s">
        <v>21831</v>
      </c>
      <c r="Q5568" s="244">
        <v>1111</v>
      </c>
      <c r="R5568" s="104"/>
      <c r="S5568" s="104"/>
      <c r="T5568" s="104"/>
    </row>
    <row r="5569" spans="13:20" ht="14.5" x14ac:dyDescent="0.35">
      <c r="M5569" s="261" t="s">
        <v>43086</v>
      </c>
      <c r="N5569" s="262">
        <v>1802.56</v>
      </c>
      <c r="P5569" s="243" t="s">
        <v>21832</v>
      </c>
      <c r="Q5569" s="244">
        <v>1773.96</v>
      </c>
      <c r="R5569" s="104"/>
      <c r="S5569" s="104"/>
      <c r="T5569" s="104"/>
    </row>
    <row r="5570" spans="13:20" ht="14.5" x14ac:dyDescent="0.35">
      <c r="M5570" s="261" t="s">
        <v>43087</v>
      </c>
      <c r="N5570" s="262">
        <v>51722.54</v>
      </c>
      <c r="P5570" s="243" t="s">
        <v>21833</v>
      </c>
      <c r="Q5570" s="244">
        <v>5847</v>
      </c>
      <c r="R5570" s="104"/>
      <c r="S5570" s="104"/>
      <c r="T5570" s="104"/>
    </row>
    <row r="5571" spans="13:20" ht="14.5" x14ac:dyDescent="0.35">
      <c r="M5571" s="261" t="s">
        <v>43088</v>
      </c>
      <c r="N5571" s="262">
        <v>3847.39</v>
      </c>
      <c r="P5571" s="243" t="s">
        <v>21834</v>
      </c>
      <c r="Q5571" s="244">
        <v>1656</v>
      </c>
      <c r="R5571" s="104"/>
      <c r="S5571" s="104"/>
      <c r="T5571" s="104"/>
    </row>
    <row r="5572" spans="13:20" ht="14.5" x14ac:dyDescent="0.35">
      <c r="M5572" s="261" t="s">
        <v>51238</v>
      </c>
      <c r="N5572" s="262">
        <v>8771.94</v>
      </c>
      <c r="P5572" s="243" t="s">
        <v>21835</v>
      </c>
      <c r="Q5572" s="244">
        <v>3126.22</v>
      </c>
      <c r="R5572" s="104"/>
      <c r="S5572" s="104"/>
      <c r="T5572" s="104"/>
    </row>
    <row r="5573" spans="13:20" ht="14.5" x14ac:dyDescent="0.35">
      <c r="M5573" s="261" t="s">
        <v>52151</v>
      </c>
      <c r="N5573" s="262">
        <v>23324.880000000001</v>
      </c>
      <c r="P5573" s="243" t="s">
        <v>21836</v>
      </c>
      <c r="Q5573" s="244">
        <v>2000</v>
      </c>
      <c r="R5573" s="104"/>
      <c r="S5573" s="104"/>
      <c r="T5573" s="104"/>
    </row>
    <row r="5574" spans="13:20" ht="14.5" x14ac:dyDescent="0.35">
      <c r="M5574" s="261" t="s">
        <v>47918</v>
      </c>
      <c r="N5574" s="262">
        <v>29985</v>
      </c>
      <c r="P5574" s="243" t="s">
        <v>21837</v>
      </c>
      <c r="Q5574" s="244">
        <v>5324.89</v>
      </c>
      <c r="R5574" s="104"/>
      <c r="S5574" s="104"/>
      <c r="T5574" s="104"/>
    </row>
    <row r="5575" spans="13:20" ht="14.5" x14ac:dyDescent="0.35">
      <c r="M5575" s="261" t="s">
        <v>47919</v>
      </c>
      <c r="N5575" s="262">
        <v>2294</v>
      </c>
      <c r="P5575" s="243" t="s">
        <v>15438</v>
      </c>
      <c r="Q5575" s="244">
        <v>2005.31</v>
      </c>
      <c r="R5575" s="104"/>
      <c r="S5575" s="104"/>
      <c r="T5575" s="104"/>
    </row>
    <row r="5576" spans="13:20" ht="14.5" x14ac:dyDescent="0.35">
      <c r="M5576" s="261" t="s">
        <v>47920</v>
      </c>
      <c r="N5576" s="262">
        <v>5506236.9400000004</v>
      </c>
      <c r="P5576" s="243" t="s">
        <v>21838</v>
      </c>
      <c r="Q5576" s="244">
        <v>20235</v>
      </c>
      <c r="R5576" s="104"/>
      <c r="S5576" s="104"/>
      <c r="T5576" s="104"/>
    </row>
    <row r="5577" spans="13:20" ht="14.5" x14ac:dyDescent="0.35">
      <c r="M5577" s="261" t="s">
        <v>50179</v>
      </c>
      <c r="N5577" s="262">
        <v>455276.32</v>
      </c>
      <c r="P5577" s="243" t="s">
        <v>21839</v>
      </c>
      <c r="Q5577" s="244">
        <v>2459</v>
      </c>
      <c r="R5577" s="104"/>
      <c r="S5577" s="104"/>
      <c r="T5577" s="104"/>
    </row>
    <row r="5578" spans="13:20" ht="14.5" x14ac:dyDescent="0.35">
      <c r="M5578" s="261" t="s">
        <v>21905</v>
      </c>
      <c r="N5578" s="262">
        <v>5950</v>
      </c>
      <c r="P5578" s="243" t="s">
        <v>21840</v>
      </c>
      <c r="Q5578" s="244">
        <v>12000</v>
      </c>
      <c r="R5578" s="104"/>
      <c r="S5578" s="104"/>
      <c r="T5578" s="104"/>
    </row>
    <row r="5579" spans="13:20" ht="14.5" x14ac:dyDescent="0.35">
      <c r="M5579" s="261" t="s">
        <v>21909</v>
      </c>
      <c r="N5579" s="262">
        <v>2.69</v>
      </c>
      <c r="P5579" s="243" t="s">
        <v>21841</v>
      </c>
      <c r="Q5579" s="244">
        <v>600</v>
      </c>
      <c r="R5579" s="104"/>
      <c r="S5579" s="104"/>
      <c r="T5579" s="104"/>
    </row>
    <row r="5580" spans="13:20" ht="14.5" x14ac:dyDescent="0.35">
      <c r="M5580" s="261" t="s">
        <v>21910</v>
      </c>
      <c r="N5580" s="262">
        <v>46713.21</v>
      </c>
      <c r="P5580" s="243" t="s">
        <v>21842</v>
      </c>
      <c r="Q5580" s="244">
        <v>963.91</v>
      </c>
      <c r="R5580" s="104"/>
      <c r="S5580" s="104"/>
      <c r="T5580" s="104"/>
    </row>
    <row r="5581" spans="13:20" ht="14.5" x14ac:dyDescent="0.35">
      <c r="M5581" s="261" t="s">
        <v>21912</v>
      </c>
      <c r="N5581" s="262">
        <v>18646.5</v>
      </c>
      <c r="P5581" s="243" t="s">
        <v>21843</v>
      </c>
      <c r="Q5581" s="244">
        <v>2731.68</v>
      </c>
      <c r="R5581" s="104"/>
      <c r="S5581" s="104"/>
      <c r="T5581" s="104"/>
    </row>
    <row r="5582" spans="13:20" ht="14.5" x14ac:dyDescent="0.35">
      <c r="M5582" s="261" t="s">
        <v>50180</v>
      </c>
      <c r="N5582" s="262">
        <v>3708.74</v>
      </c>
      <c r="P5582" s="243" t="s">
        <v>15439</v>
      </c>
      <c r="Q5582" s="244">
        <v>13177.2</v>
      </c>
      <c r="R5582" s="104"/>
      <c r="S5582" s="104"/>
      <c r="T5582" s="104"/>
    </row>
    <row r="5583" spans="13:20" ht="14.5" x14ac:dyDescent="0.35">
      <c r="M5583" s="261" t="s">
        <v>21917</v>
      </c>
      <c r="N5583" s="262">
        <v>68102.86</v>
      </c>
      <c r="P5583" s="243" t="s">
        <v>21844</v>
      </c>
      <c r="Q5583" s="244">
        <v>26350</v>
      </c>
      <c r="R5583" s="104"/>
      <c r="S5583" s="104"/>
      <c r="T5583" s="104"/>
    </row>
    <row r="5584" spans="13:20" ht="14.5" x14ac:dyDescent="0.35">
      <c r="M5584" s="261" t="s">
        <v>21919</v>
      </c>
      <c r="N5584" s="262">
        <v>10710.74</v>
      </c>
      <c r="P5584" s="243" t="s">
        <v>21845</v>
      </c>
      <c r="Q5584" s="244">
        <v>12665.18</v>
      </c>
      <c r="R5584" s="104"/>
      <c r="S5584" s="104"/>
      <c r="T5584" s="104"/>
    </row>
    <row r="5585" spans="13:20" ht="14.5" x14ac:dyDescent="0.35">
      <c r="M5585" s="261" t="s">
        <v>21920</v>
      </c>
      <c r="N5585" s="262">
        <v>16677.03</v>
      </c>
      <c r="P5585" s="243" t="s">
        <v>21846</v>
      </c>
      <c r="Q5585" s="244">
        <v>753</v>
      </c>
      <c r="R5585" s="104"/>
      <c r="S5585" s="104"/>
      <c r="T5585" s="104"/>
    </row>
    <row r="5586" spans="13:20" ht="14.5" x14ac:dyDescent="0.35">
      <c r="M5586" s="261" t="s">
        <v>21921</v>
      </c>
      <c r="N5586" s="262">
        <v>1243.28</v>
      </c>
      <c r="P5586" s="243" t="s">
        <v>21847</v>
      </c>
      <c r="Q5586" s="244">
        <v>7515</v>
      </c>
      <c r="R5586" s="104"/>
      <c r="S5586" s="104"/>
      <c r="T5586" s="104"/>
    </row>
    <row r="5587" spans="13:20" ht="14.5" x14ac:dyDescent="0.35">
      <c r="M5587" s="261" t="s">
        <v>56422</v>
      </c>
      <c r="N5587" s="262">
        <v>95.72</v>
      </c>
      <c r="P5587" s="243" t="s">
        <v>21848</v>
      </c>
      <c r="Q5587" s="244">
        <v>2691</v>
      </c>
      <c r="R5587" s="104"/>
      <c r="S5587" s="104"/>
      <c r="T5587" s="104"/>
    </row>
    <row r="5588" spans="13:20" ht="14.5" x14ac:dyDescent="0.35">
      <c r="M5588" s="261" t="s">
        <v>21922</v>
      </c>
      <c r="N5588" s="262">
        <v>225632.72</v>
      </c>
      <c r="P5588" s="243" t="s">
        <v>21849</v>
      </c>
      <c r="Q5588" s="244">
        <v>28365.56</v>
      </c>
      <c r="R5588" s="104"/>
      <c r="S5588" s="104"/>
      <c r="T5588" s="104"/>
    </row>
    <row r="5589" spans="13:20" ht="14.5" x14ac:dyDescent="0.35">
      <c r="M5589" s="261" t="s">
        <v>21926</v>
      </c>
      <c r="N5589" s="262">
        <v>61157.83</v>
      </c>
      <c r="P5589" s="243" t="s">
        <v>21850</v>
      </c>
      <c r="Q5589" s="244">
        <v>4074</v>
      </c>
      <c r="R5589" s="104"/>
      <c r="S5589" s="104"/>
      <c r="T5589" s="104"/>
    </row>
    <row r="5590" spans="13:20" ht="14.5" x14ac:dyDescent="0.35">
      <c r="M5590" s="261" t="s">
        <v>21931</v>
      </c>
      <c r="N5590" s="262">
        <v>30313.42</v>
      </c>
      <c r="P5590" s="243" t="s">
        <v>21851</v>
      </c>
      <c r="Q5590" s="244">
        <v>4827</v>
      </c>
      <c r="R5590" s="104"/>
      <c r="S5590" s="104"/>
      <c r="T5590" s="104"/>
    </row>
    <row r="5591" spans="13:20" ht="14.5" x14ac:dyDescent="0.35">
      <c r="M5591" s="261" t="s">
        <v>21932</v>
      </c>
      <c r="N5591" s="262">
        <v>14861.23</v>
      </c>
      <c r="P5591" s="243" t="s">
        <v>21852</v>
      </c>
      <c r="Q5591" s="244">
        <v>28365.56</v>
      </c>
      <c r="R5591" s="104"/>
      <c r="S5591" s="104"/>
      <c r="T5591" s="104"/>
    </row>
    <row r="5592" spans="13:20" ht="14.5" x14ac:dyDescent="0.35">
      <c r="M5592" s="261" t="s">
        <v>45264</v>
      </c>
      <c r="N5592" s="262">
        <v>4319.5200000000004</v>
      </c>
      <c r="P5592" s="243" t="s">
        <v>21853</v>
      </c>
      <c r="Q5592" s="244">
        <v>10206</v>
      </c>
      <c r="R5592" s="104"/>
      <c r="S5592" s="104"/>
      <c r="T5592" s="104"/>
    </row>
    <row r="5593" spans="13:20" ht="14.5" x14ac:dyDescent="0.35">
      <c r="M5593" s="261" t="s">
        <v>21934</v>
      </c>
      <c r="N5593" s="262">
        <v>339727.33</v>
      </c>
      <c r="P5593" s="243" t="s">
        <v>21854</v>
      </c>
      <c r="Q5593" s="244">
        <v>359.39</v>
      </c>
      <c r="R5593" s="104"/>
      <c r="S5593" s="104"/>
      <c r="T5593" s="104"/>
    </row>
    <row r="5594" spans="13:20" ht="14.5" x14ac:dyDescent="0.35">
      <c r="M5594" s="261" t="s">
        <v>56423</v>
      </c>
      <c r="N5594" s="262">
        <v>-72523.179999999993</v>
      </c>
      <c r="P5594" s="243" t="s">
        <v>21855</v>
      </c>
      <c r="Q5594" s="244">
        <v>8150</v>
      </c>
      <c r="R5594" s="104"/>
      <c r="S5594" s="104"/>
      <c r="T5594" s="104"/>
    </row>
    <row r="5595" spans="13:20" ht="14.5" x14ac:dyDescent="0.35">
      <c r="M5595" s="261" t="s">
        <v>21936</v>
      </c>
      <c r="N5595" s="262">
        <v>538.45000000000005</v>
      </c>
      <c r="P5595" s="243" t="s">
        <v>21856</v>
      </c>
      <c r="Q5595" s="244">
        <v>220916.1</v>
      </c>
      <c r="R5595" s="104"/>
      <c r="S5595" s="104"/>
      <c r="T5595" s="104"/>
    </row>
    <row r="5596" spans="13:20" ht="14.5" x14ac:dyDescent="0.35">
      <c r="M5596" s="261" t="s">
        <v>21937</v>
      </c>
      <c r="N5596" s="262">
        <v>12642.73</v>
      </c>
      <c r="P5596" s="243" t="s">
        <v>21857</v>
      </c>
      <c r="Q5596" s="244">
        <v>17547.810000000001</v>
      </c>
      <c r="R5596" s="104"/>
      <c r="S5596" s="104"/>
      <c r="T5596" s="104"/>
    </row>
    <row r="5597" spans="13:20" ht="14.5" x14ac:dyDescent="0.35">
      <c r="M5597" s="261" t="s">
        <v>43089</v>
      </c>
      <c r="N5597" s="262">
        <v>65867.95</v>
      </c>
      <c r="P5597" s="243" t="s">
        <v>21858</v>
      </c>
      <c r="Q5597" s="244">
        <v>37238.47</v>
      </c>
      <c r="R5597" s="104"/>
      <c r="S5597" s="104"/>
      <c r="T5597" s="104"/>
    </row>
    <row r="5598" spans="13:20" ht="14.5" x14ac:dyDescent="0.35">
      <c r="M5598" s="261" t="s">
        <v>43090</v>
      </c>
      <c r="N5598" s="262">
        <v>4843.29</v>
      </c>
      <c r="P5598" s="243" t="s">
        <v>21859</v>
      </c>
      <c r="Q5598" s="244">
        <v>49500</v>
      </c>
      <c r="R5598" s="104"/>
      <c r="S5598" s="104"/>
      <c r="T5598" s="104"/>
    </row>
    <row r="5599" spans="13:20" ht="14.5" x14ac:dyDescent="0.35">
      <c r="M5599" s="261" t="s">
        <v>43091</v>
      </c>
      <c r="N5599" s="262">
        <v>17093.759999999998</v>
      </c>
      <c r="P5599" s="243" t="s">
        <v>21860</v>
      </c>
      <c r="Q5599" s="244">
        <v>1240813.23</v>
      </c>
      <c r="R5599" s="104"/>
      <c r="S5599" s="104"/>
      <c r="T5599" s="104"/>
    </row>
    <row r="5600" spans="13:20" ht="14.5" x14ac:dyDescent="0.35">
      <c r="M5600" s="261" t="s">
        <v>51239</v>
      </c>
      <c r="N5600" s="262">
        <v>6314.84</v>
      </c>
      <c r="P5600" s="243" t="s">
        <v>21861</v>
      </c>
      <c r="Q5600" s="244">
        <v>30821</v>
      </c>
      <c r="R5600" s="104"/>
      <c r="S5600" s="104"/>
      <c r="T5600" s="104"/>
    </row>
    <row r="5601" spans="13:20" ht="14.5" x14ac:dyDescent="0.35">
      <c r="M5601" s="261" t="s">
        <v>56424</v>
      </c>
      <c r="N5601" s="262">
        <v>113488.86</v>
      </c>
      <c r="P5601" s="243" t="s">
        <v>21862</v>
      </c>
      <c r="Q5601" s="244">
        <v>59993</v>
      </c>
      <c r="R5601" s="104"/>
      <c r="S5601" s="104"/>
      <c r="T5601" s="104"/>
    </row>
    <row r="5602" spans="13:20" ht="14.5" x14ac:dyDescent="0.35">
      <c r="M5602" s="261" t="s">
        <v>52152</v>
      </c>
      <c r="N5602" s="262">
        <v>2459.41</v>
      </c>
      <c r="P5602" s="243" t="s">
        <v>21863</v>
      </c>
      <c r="Q5602" s="244">
        <v>84717</v>
      </c>
      <c r="R5602" s="104"/>
      <c r="S5602" s="104"/>
      <c r="T5602" s="104"/>
    </row>
    <row r="5603" spans="13:20" ht="14.5" x14ac:dyDescent="0.35">
      <c r="M5603" s="261" t="s">
        <v>52153</v>
      </c>
      <c r="N5603" s="262">
        <v>495.95</v>
      </c>
      <c r="P5603" s="243" t="s">
        <v>21864</v>
      </c>
      <c r="Q5603" s="244">
        <v>541848</v>
      </c>
      <c r="R5603" s="104"/>
      <c r="S5603" s="104"/>
      <c r="T5603" s="104"/>
    </row>
    <row r="5604" spans="13:20" ht="14.5" x14ac:dyDescent="0.35">
      <c r="M5604" s="261" t="s">
        <v>21940</v>
      </c>
      <c r="N5604" s="262">
        <v>243490.01</v>
      </c>
      <c r="P5604" s="243" t="s">
        <v>21865</v>
      </c>
      <c r="Q5604" s="244">
        <v>7594.42</v>
      </c>
      <c r="R5604" s="104"/>
      <c r="S5604" s="104"/>
      <c r="T5604" s="104"/>
    </row>
    <row r="5605" spans="13:20" ht="14.5" x14ac:dyDescent="0.35">
      <c r="M5605" s="261" t="s">
        <v>36943</v>
      </c>
      <c r="N5605" s="262">
        <v>14158.02</v>
      </c>
      <c r="P5605" s="243" t="s">
        <v>21866</v>
      </c>
      <c r="Q5605" s="244">
        <v>7664.09</v>
      </c>
      <c r="R5605" s="104"/>
      <c r="S5605" s="104"/>
      <c r="T5605" s="104"/>
    </row>
    <row r="5606" spans="13:20" ht="14.5" x14ac:dyDescent="0.35">
      <c r="M5606" s="261" t="s">
        <v>21941</v>
      </c>
      <c r="N5606" s="262">
        <v>19240.080000000002</v>
      </c>
      <c r="P5606" s="243" t="s">
        <v>21867</v>
      </c>
      <c r="Q5606" s="244">
        <v>1123258.32</v>
      </c>
      <c r="R5606" s="104"/>
      <c r="S5606" s="104"/>
      <c r="T5606" s="104"/>
    </row>
    <row r="5607" spans="13:20" ht="14.5" x14ac:dyDescent="0.35">
      <c r="M5607" s="261" t="s">
        <v>21942</v>
      </c>
      <c r="N5607" s="262">
        <v>58533.46</v>
      </c>
      <c r="P5607" s="243" t="s">
        <v>21868</v>
      </c>
      <c r="Q5607" s="244">
        <v>30660.94</v>
      </c>
      <c r="R5607" s="104"/>
      <c r="S5607" s="104"/>
      <c r="T5607" s="104"/>
    </row>
    <row r="5608" spans="13:20" ht="14.5" x14ac:dyDescent="0.35">
      <c r="M5608" s="261" t="s">
        <v>21943</v>
      </c>
      <c r="N5608" s="262">
        <v>16986.349999999999</v>
      </c>
      <c r="P5608" s="243" t="s">
        <v>21869</v>
      </c>
      <c r="Q5608" s="244">
        <v>3499.99</v>
      </c>
      <c r="R5608" s="104"/>
      <c r="S5608" s="104"/>
      <c r="T5608" s="104"/>
    </row>
    <row r="5609" spans="13:20" ht="14.5" x14ac:dyDescent="0.35">
      <c r="M5609" s="261" t="s">
        <v>56425</v>
      </c>
      <c r="N5609" s="262">
        <v>2.39</v>
      </c>
      <c r="P5609" s="243" t="s">
        <v>21870</v>
      </c>
      <c r="Q5609" s="244">
        <v>103443.34</v>
      </c>
      <c r="R5609" s="104"/>
      <c r="S5609" s="104"/>
      <c r="T5609" s="104"/>
    </row>
    <row r="5610" spans="13:20" ht="14.5" x14ac:dyDescent="0.35">
      <c r="M5610" s="261" t="s">
        <v>21944</v>
      </c>
      <c r="N5610" s="262">
        <v>7149.3</v>
      </c>
      <c r="P5610" s="243" t="s">
        <v>21871</v>
      </c>
      <c r="Q5610" s="244">
        <v>242193.44</v>
      </c>
      <c r="R5610" s="104"/>
      <c r="S5610" s="104"/>
      <c r="T5610" s="104"/>
    </row>
    <row r="5611" spans="13:20" ht="14.5" x14ac:dyDescent="0.35">
      <c r="M5611" s="261" t="s">
        <v>21945</v>
      </c>
      <c r="N5611" s="262">
        <v>15771.67</v>
      </c>
      <c r="P5611" s="243" t="s">
        <v>21872</v>
      </c>
      <c r="Q5611" s="244">
        <v>21219.05</v>
      </c>
      <c r="R5611" s="104"/>
      <c r="S5611" s="104"/>
      <c r="T5611" s="104"/>
    </row>
    <row r="5612" spans="13:20" ht="14.5" x14ac:dyDescent="0.35">
      <c r="M5612" s="261" t="s">
        <v>21947</v>
      </c>
      <c r="N5612" s="262">
        <v>272.02999999999997</v>
      </c>
      <c r="P5612" s="243" t="s">
        <v>21873</v>
      </c>
      <c r="Q5612" s="244">
        <v>6240.23</v>
      </c>
      <c r="R5612" s="104"/>
      <c r="S5612" s="104"/>
      <c r="T5612" s="104"/>
    </row>
    <row r="5613" spans="13:20" ht="14.5" x14ac:dyDescent="0.35">
      <c r="M5613" s="261" t="s">
        <v>21948</v>
      </c>
      <c r="N5613" s="262">
        <v>-149.66</v>
      </c>
      <c r="P5613" s="243" t="s">
        <v>21874</v>
      </c>
      <c r="Q5613" s="244">
        <v>2762.38</v>
      </c>
      <c r="R5613" s="104"/>
      <c r="S5613" s="104"/>
      <c r="T5613" s="104"/>
    </row>
    <row r="5614" spans="13:20" ht="14.5" x14ac:dyDescent="0.35">
      <c r="M5614" s="261" t="s">
        <v>56426</v>
      </c>
      <c r="N5614" s="262">
        <v>-91.1</v>
      </c>
      <c r="P5614" s="243" t="s">
        <v>21875</v>
      </c>
      <c r="Q5614" s="244">
        <v>3558.08</v>
      </c>
      <c r="R5614" s="104"/>
      <c r="S5614" s="104"/>
      <c r="T5614" s="104"/>
    </row>
    <row r="5615" spans="13:20" ht="14.5" x14ac:dyDescent="0.35">
      <c r="M5615" s="261" t="s">
        <v>36944</v>
      </c>
      <c r="N5615" s="262">
        <v>573617.99</v>
      </c>
      <c r="P5615" s="243" t="s">
        <v>21876</v>
      </c>
      <c r="Q5615" s="244">
        <v>2441</v>
      </c>
      <c r="R5615" s="104"/>
      <c r="S5615" s="104"/>
      <c r="T5615" s="104"/>
    </row>
    <row r="5616" spans="13:20" ht="14.5" x14ac:dyDescent="0.35">
      <c r="M5616" s="261" t="s">
        <v>21949</v>
      </c>
      <c r="N5616" s="262">
        <v>1406921.66</v>
      </c>
      <c r="P5616" s="243" t="s">
        <v>21877</v>
      </c>
      <c r="Q5616" s="244">
        <v>637.52</v>
      </c>
      <c r="R5616" s="104"/>
      <c r="S5616" s="104"/>
      <c r="T5616" s="104"/>
    </row>
    <row r="5617" spans="13:20" ht="14.5" x14ac:dyDescent="0.35">
      <c r="M5617" s="261" t="s">
        <v>45265</v>
      </c>
      <c r="N5617" s="262">
        <v>8139.31</v>
      </c>
      <c r="P5617" s="243" t="s">
        <v>21878</v>
      </c>
      <c r="Q5617" s="244">
        <v>1350.41</v>
      </c>
      <c r="R5617" s="104"/>
      <c r="S5617" s="104"/>
      <c r="T5617" s="104"/>
    </row>
    <row r="5618" spans="13:20" ht="14.5" x14ac:dyDescent="0.35">
      <c r="M5618" s="261" t="s">
        <v>56427</v>
      </c>
      <c r="N5618" s="262">
        <v>-1865.61</v>
      </c>
      <c r="P5618" s="243" t="s">
        <v>21879</v>
      </c>
      <c r="Q5618" s="244">
        <v>571.83000000000004</v>
      </c>
      <c r="R5618" s="104"/>
      <c r="S5618" s="104"/>
      <c r="T5618" s="104"/>
    </row>
    <row r="5619" spans="13:20" ht="14.5" x14ac:dyDescent="0.35">
      <c r="M5619" s="261" t="s">
        <v>35440</v>
      </c>
      <c r="N5619" s="262">
        <v>824265</v>
      </c>
      <c r="P5619" s="243" t="s">
        <v>21880</v>
      </c>
      <c r="Q5619" s="244">
        <v>140</v>
      </c>
      <c r="R5619" s="104"/>
      <c r="S5619" s="104"/>
      <c r="T5619" s="104"/>
    </row>
    <row r="5620" spans="13:20" ht="14.5" x14ac:dyDescent="0.35">
      <c r="M5620" s="261" t="s">
        <v>21950</v>
      </c>
      <c r="N5620" s="262">
        <v>96691.54</v>
      </c>
      <c r="P5620" s="243" t="s">
        <v>21881</v>
      </c>
      <c r="Q5620" s="244">
        <v>37443.29</v>
      </c>
      <c r="R5620" s="104"/>
      <c r="S5620" s="104"/>
      <c r="T5620" s="104"/>
    </row>
    <row r="5621" spans="13:20" ht="14.5" x14ac:dyDescent="0.35">
      <c r="M5621" s="261" t="s">
        <v>35441</v>
      </c>
      <c r="N5621" s="262">
        <v>10378.89</v>
      </c>
      <c r="P5621" s="243" t="s">
        <v>21882</v>
      </c>
      <c r="Q5621" s="244">
        <v>3370.5</v>
      </c>
      <c r="R5621" s="104"/>
      <c r="S5621" s="104"/>
      <c r="T5621" s="104"/>
    </row>
    <row r="5622" spans="13:20" ht="14.5" x14ac:dyDescent="0.35">
      <c r="M5622" s="261" t="s">
        <v>21951</v>
      </c>
      <c r="N5622" s="262">
        <v>89620</v>
      </c>
      <c r="P5622" s="243" t="s">
        <v>21883</v>
      </c>
      <c r="Q5622" s="244">
        <v>5533.28</v>
      </c>
      <c r="R5622" s="104"/>
      <c r="S5622" s="104"/>
      <c r="T5622" s="104"/>
    </row>
    <row r="5623" spans="13:20" ht="14.5" x14ac:dyDescent="0.35">
      <c r="M5623" s="261" t="s">
        <v>21952</v>
      </c>
      <c r="N5623" s="262">
        <v>19040</v>
      </c>
      <c r="P5623" s="243" t="s">
        <v>21884</v>
      </c>
      <c r="Q5623" s="244">
        <v>282233.32</v>
      </c>
      <c r="R5623" s="104"/>
      <c r="S5623" s="104"/>
      <c r="T5623" s="104"/>
    </row>
    <row r="5624" spans="13:20" ht="14.5" x14ac:dyDescent="0.35">
      <c r="M5624" s="261" t="s">
        <v>38213</v>
      </c>
      <c r="N5624" s="262">
        <v>138360.04999999999</v>
      </c>
      <c r="P5624" s="243" t="s">
        <v>21885</v>
      </c>
      <c r="Q5624" s="244">
        <v>5419.06</v>
      </c>
      <c r="R5624" s="104"/>
      <c r="S5624" s="104"/>
      <c r="T5624" s="104"/>
    </row>
    <row r="5625" spans="13:20" ht="14.5" x14ac:dyDescent="0.35">
      <c r="M5625" s="261" t="s">
        <v>43092</v>
      </c>
      <c r="N5625" s="262">
        <v>569.77</v>
      </c>
      <c r="P5625" s="243" t="s">
        <v>21886</v>
      </c>
      <c r="Q5625" s="244">
        <v>91200.06</v>
      </c>
      <c r="R5625" s="104"/>
      <c r="S5625" s="104"/>
      <c r="T5625" s="104"/>
    </row>
    <row r="5626" spans="13:20" ht="14.5" x14ac:dyDescent="0.35">
      <c r="M5626" s="261" t="s">
        <v>21953</v>
      </c>
      <c r="N5626" s="262">
        <v>79242.899999999994</v>
      </c>
      <c r="P5626" s="243" t="s">
        <v>21887</v>
      </c>
      <c r="Q5626" s="244">
        <v>99168.74</v>
      </c>
      <c r="R5626" s="104"/>
      <c r="S5626" s="104"/>
      <c r="T5626" s="104"/>
    </row>
    <row r="5627" spans="13:20" ht="14.5" x14ac:dyDescent="0.35">
      <c r="M5627" s="261" t="s">
        <v>21954</v>
      </c>
      <c r="N5627" s="262">
        <v>3511544.9</v>
      </c>
      <c r="P5627" s="243" t="s">
        <v>21888</v>
      </c>
      <c r="Q5627" s="244">
        <v>1554.71</v>
      </c>
      <c r="R5627" s="104"/>
      <c r="S5627" s="104"/>
      <c r="T5627" s="104"/>
    </row>
    <row r="5628" spans="13:20" ht="14.5" x14ac:dyDescent="0.35">
      <c r="M5628" s="261" t="s">
        <v>56428</v>
      </c>
      <c r="N5628" s="262">
        <v>437.46</v>
      </c>
      <c r="P5628" s="243" t="s">
        <v>21889</v>
      </c>
      <c r="Q5628" s="244">
        <v>10646.5</v>
      </c>
      <c r="R5628" s="104"/>
      <c r="S5628" s="104"/>
      <c r="T5628" s="104"/>
    </row>
    <row r="5629" spans="13:20" ht="14.5" x14ac:dyDescent="0.35">
      <c r="M5629" s="261" t="s">
        <v>36945</v>
      </c>
      <c r="N5629" s="262">
        <v>149863.72</v>
      </c>
      <c r="P5629" s="243" t="s">
        <v>21890</v>
      </c>
      <c r="Q5629" s="244">
        <v>89655.5</v>
      </c>
      <c r="R5629" s="104"/>
      <c r="S5629" s="104"/>
      <c r="T5629" s="104"/>
    </row>
    <row r="5630" spans="13:20" ht="14.5" x14ac:dyDescent="0.35">
      <c r="M5630" s="261" t="s">
        <v>35442</v>
      </c>
      <c r="N5630" s="262">
        <v>686618.45</v>
      </c>
      <c r="P5630" s="243" t="s">
        <v>21891</v>
      </c>
      <c r="Q5630" s="244">
        <v>227446</v>
      </c>
      <c r="R5630" s="104"/>
      <c r="S5630" s="104"/>
      <c r="T5630" s="104"/>
    </row>
    <row r="5631" spans="13:20" ht="14.5" x14ac:dyDescent="0.35">
      <c r="M5631" s="261" t="s">
        <v>35443</v>
      </c>
      <c r="N5631" s="262">
        <v>18228.419999999998</v>
      </c>
      <c r="P5631" s="243" t="s">
        <v>21892</v>
      </c>
      <c r="Q5631" s="244">
        <v>60027</v>
      </c>
      <c r="R5631" s="104"/>
      <c r="S5631" s="104"/>
      <c r="T5631" s="104"/>
    </row>
    <row r="5632" spans="13:20" ht="14.5" x14ac:dyDescent="0.35">
      <c r="M5632" s="261" t="s">
        <v>38214</v>
      </c>
      <c r="N5632" s="262">
        <v>125580</v>
      </c>
      <c r="P5632" s="243" t="s">
        <v>21893</v>
      </c>
      <c r="Q5632" s="244">
        <v>204210</v>
      </c>
      <c r="R5632" s="104"/>
      <c r="S5632" s="104"/>
      <c r="T5632" s="104"/>
    </row>
    <row r="5633" spans="13:20" ht="14.5" x14ac:dyDescent="0.35">
      <c r="M5633" s="261" t="s">
        <v>21955</v>
      </c>
      <c r="N5633" s="262">
        <v>51000</v>
      </c>
      <c r="P5633" s="243" t="s">
        <v>21894</v>
      </c>
      <c r="Q5633" s="244">
        <v>15622.3</v>
      </c>
      <c r="R5633" s="104"/>
      <c r="S5633" s="104"/>
      <c r="T5633" s="104"/>
    </row>
    <row r="5634" spans="13:20" ht="14.5" x14ac:dyDescent="0.35">
      <c r="M5634" s="261" t="s">
        <v>56429</v>
      </c>
      <c r="N5634" s="262">
        <v>36600</v>
      </c>
      <c r="P5634" s="243" t="s">
        <v>21895</v>
      </c>
      <c r="Q5634" s="244">
        <v>43468.38</v>
      </c>
      <c r="R5634" s="104"/>
      <c r="S5634" s="104"/>
      <c r="T5634" s="104"/>
    </row>
    <row r="5635" spans="13:20" ht="14.5" x14ac:dyDescent="0.35">
      <c r="M5635" s="261" t="s">
        <v>35444</v>
      </c>
      <c r="N5635" s="262">
        <v>10965.86</v>
      </c>
      <c r="P5635" s="243" t="s">
        <v>21896</v>
      </c>
      <c r="Q5635" s="244">
        <v>94989.52</v>
      </c>
      <c r="R5635" s="104"/>
      <c r="S5635" s="104"/>
      <c r="T5635" s="104"/>
    </row>
    <row r="5636" spans="13:20" ht="14.5" x14ac:dyDescent="0.35">
      <c r="M5636" s="261" t="s">
        <v>21956</v>
      </c>
      <c r="N5636" s="262">
        <v>574391.36</v>
      </c>
      <c r="P5636" s="243" t="s">
        <v>21897</v>
      </c>
      <c r="Q5636" s="244">
        <v>454253.72</v>
      </c>
      <c r="R5636" s="104"/>
      <c r="S5636" s="104"/>
      <c r="T5636" s="104"/>
    </row>
    <row r="5637" spans="13:20" ht="14.5" x14ac:dyDescent="0.35">
      <c r="M5637" s="261" t="s">
        <v>21957</v>
      </c>
      <c r="N5637" s="262">
        <v>1068095.7</v>
      </c>
      <c r="P5637" s="243" t="s">
        <v>21898</v>
      </c>
      <c r="Q5637" s="244">
        <v>7449.08</v>
      </c>
      <c r="R5637" s="104"/>
      <c r="S5637" s="104"/>
      <c r="T5637" s="104"/>
    </row>
    <row r="5638" spans="13:20" ht="14.5" x14ac:dyDescent="0.35">
      <c r="M5638" s="261" t="s">
        <v>35445</v>
      </c>
      <c r="N5638" s="262">
        <v>980547</v>
      </c>
      <c r="P5638" s="243" t="s">
        <v>21899</v>
      </c>
      <c r="Q5638" s="244">
        <v>1769.39</v>
      </c>
      <c r="R5638" s="104"/>
      <c r="S5638" s="104"/>
      <c r="T5638" s="104"/>
    </row>
    <row r="5639" spans="13:20" ht="14.5" x14ac:dyDescent="0.35">
      <c r="M5639" s="261" t="s">
        <v>56430</v>
      </c>
      <c r="N5639" s="262">
        <v>6818.19</v>
      </c>
      <c r="P5639" s="243" t="s">
        <v>21900</v>
      </c>
      <c r="Q5639" s="244">
        <v>112749.17</v>
      </c>
      <c r="R5639" s="104"/>
      <c r="S5639" s="104"/>
      <c r="T5639" s="104"/>
    </row>
    <row r="5640" spans="13:20" ht="14.5" x14ac:dyDescent="0.35">
      <c r="M5640" s="261" t="s">
        <v>21958</v>
      </c>
      <c r="N5640" s="262">
        <v>1943913.82</v>
      </c>
      <c r="P5640" s="243" t="s">
        <v>21901</v>
      </c>
      <c r="Q5640" s="244">
        <v>240140.44</v>
      </c>
      <c r="R5640" s="104"/>
      <c r="S5640" s="104"/>
      <c r="T5640" s="104"/>
    </row>
    <row r="5641" spans="13:20" ht="14.5" x14ac:dyDescent="0.35">
      <c r="M5641" s="261" t="s">
        <v>50181</v>
      </c>
      <c r="N5641" s="262">
        <v>5104.2</v>
      </c>
      <c r="P5641" s="243" t="s">
        <v>21902</v>
      </c>
      <c r="Q5641" s="244">
        <v>67956</v>
      </c>
      <c r="R5641" s="104"/>
      <c r="S5641" s="104"/>
      <c r="T5641" s="104"/>
    </row>
    <row r="5642" spans="13:20" ht="14.5" x14ac:dyDescent="0.35">
      <c r="M5642" s="261" t="s">
        <v>21959</v>
      </c>
      <c r="N5642" s="262">
        <v>472006.65</v>
      </c>
      <c r="P5642" s="243" t="s">
        <v>21903</v>
      </c>
      <c r="Q5642" s="244">
        <v>18989.07</v>
      </c>
      <c r="R5642" s="104"/>
      <c r="S5642" s="104"/>
      <c r="T5642" s="104"/>
    </row>
    <row r="5643" spans="13:20" ht="14.5" x14ac:dyDescent="0.35">
      <c r="M5643" s="261" t="s">
        <v>36946</v>
      </c>
      <c r="N5643" s="262">
        <v>22906.37</v>
      </c>
      <c r="P5643" s="243" t="s">
        <v>21904</v>
      </c>
      <c r="Q5643" s="244">
        <v>918231.93</v>
      </c>
      <c r="R5643" s="104"/>
      <c r="S5643" s="104"/>
      <c r="T5643" s="104"/>
    </row>
    <row r="5644" spans="13:20" ht="14.5" x14ac:dyDescent="0.35">
      <c r="M5644" s="261" t="s">
        <v>53179</v>
      </c>
      <c r="N5644" s="262">
        <v>1600</v>
      </c>
      <c r="P5644" s="243" t="s">
        <v>21905</v>
      </c>
      <c r="Q5644" s="244">
        <v>5950</v>
      </c>
      <c r="R5644" s="104"/>
      <c r="S5644" s="104"/>
      <c r="T5644" s="104"/>
    </row>
    <row r="5645" spans="13:20" ht="14.5" x14ac:dyDescent="0.35">
      <c r="M5645" s="261" t="s">
        <v>53180</v>
      </c>
      <c r="N5645" s="262">
        <v>116.14</v>
      </c>
      <c r="P5645" s="243" t="s">
        <v>21906</v>
      </c>
      <c r="Q5645" s="244">
        <v>161059.29999999999</v>
      </c>
      <c r="R5645" s="104"/>
      <c r="S5645" s="104"/>
      <c r="T5645" s="104"/>
    </row>
    <row r="5646" spans="13:20" ht="14.5" x14ac:dyDescent="0.35">
      <c r="M5646" s="261" t="s">
        <v>53181</v>
      </c>
      <c r="N5646" s="262">
        <v>385.6</v>
      </c>
      <c r="P5646" s="243" t="s">
        <v>21907</v>
      </c>
      <c r="Q5646" s="244">
        <v>487.81</v>
      </c>
      <c r="R5646" s="104"/>
      <c r="S5646" s="104"/>
      <c r="T5646" s="104"/>
    </row>
    <row r="5647" spans="13:20" ht="14.5" x14ac:dyDescent="0.35">
      <c r="M5647" s="261" t="s">
        <v>53182</v>
      </c>
      <c r="N5647" s="262">
        <v>118.67</v>
      </c>
      <c r="P5647" s="243" t="s">
        <v>21908</v>
      </c>
      <c r="Q5647" s="244">
        <v>228321.93</v>
      </c>
      <c r="R5647" s="104"/>
      <c r="S5647" s="104"/>
      <c r="T5647" s="104"/>
    </row>
    <row r="5648" spans="13:20" ht="14.5" x14ac:dyDescent="0.35">
      <c r="M5648" s="261" t="s">
        <v>56431</v>
      </c>
      <c r="N5648" s="262">
        <v>1723.93</v>
      </c>
      <c r="P5648" s="243" t="s">
        <v>21909</v>
      </c>
      <c r="Q5648" s="244">
        <v>23186.71</v>
      </c>
      <c r="R5648" s="104"/>
      <c r="S5648" s="104"/>
      <c r="T5648" s="104"/>
    </row>
    <row r="5649" spans="13:20" ht="14.5" x14ac:dyDescent="0.35">
      <c r="M5649" s="261" t="s">
        <v>56432</v>
      </c>
      <c r="N5649" s="262">
        <v>37867.58</v>
      </c>
      <c r="P5649" s="243" t="s">
        <v>21910</v>
      </c>
      <c r="Q5649" s="244">
        <v>62538.37</v>
      </c>
      <c r="R5649" s="104"/>
      <c r="S5649" s="104"/>
      <c r="T5649" s="104"/>
    </row>
    <row r="5650" spans="13:20" ht="14.5" x14ac:dyDescent="0.35">
      <c r="M5650" s="261" t="s">
        <v>56433</v>
      </c>
      <c r="N5650" s="262">
        <v>0.97</v>
      </c>
      <c r="P5650" s="243" t="s">
        <v>21911</v>
      </c>
      <c r="Q5650" s="244">
        <v>1000</v>
      </c>
      <c r="R5650" s="104"/>
      <c r="S5650" s="104"/>
      <c r="T5650" s="104"/>
    </row>
    <row r="5651" spans="13:20" ht="14.5" x14ac:dyDescent="0.35">
      <c r="M5651" s="261" t="s">
        <v>56434</v>
      </c>
      <c r="N5651" s="262">
        <v>177330.02</v>
      </c>
      <c r="P5651" s="243" t="s">
        <v>21912</v>
      </c>
      <c r="Q5651" s="244">
        <v>91669.51</v>
      </c>
      <c r="R5651" s="104"/>
      <c r="S5651" s="104"/>
      <c r="T5651" s="104"/>
    </row>
    <row r="5652" spans="13:20" ht="14.5" x14ac:dyDescent="0.35">
      <c r="M5652" s="261" t="s">
        <v>21960</v>
      </c>
      <c r="N5652" s="262">
        <v>157720.10999999999</v>
      </c>
      <c r="P5652" s="243" t="s">
        <v>21913</v>
      </c>
      <c r="Q5652" s="244">
        <v>9737.85</v>
      </c>
      <c r="R5652" s="104"/>
      <c r="S5652" s="104"/>
      <c r="T5652" s="104"/>
    </row>
    <row r="5653" spans="13:20" ht="14.5" x14ac:dyDescent="0.35">
      <c r="M5653" s="261" t="s">
        <v>35446</v>
      </c>
      <c r="N5653" s="262">
        <v>78580.259999999995</v>
      </c>
      <c r="P5653" s="243" t="s">
        <v>21914</v>
      </c>
      <c r="Q5653" s="244">
        <v>36912.61</v>
      </c>
      <c r="R5653" s="104"/>
      <c r="S5653" s="104"/>
      <c r="T5653" s="104"/>
    </row>
    <row r="5654" spans="13:20" ht="14.5" x14ac:dyDescent="0.35">
      <c r="M5654" s="261" t="s">
        <v>47921</v>
      </c>
      <c r="N5654" s="262">
        <v>3619290.31</v>
      </c>
      <c r="P5654" s="243" t="s">
        <v>21915</v>
      </c>
      <c r="Q5654" s="244">
        <v>125000</v>
      </c>
      <c r="R5654" s="104"/>
      <c r="S5654" s="104"/>
      <c r="T5654" s="104"/>
    </row>
    <row r="5655" spans="13:20" ht="14.5" x14ac:dyDescent="0.35">
      <c r="M5655" s="261" t="s">
        <v>21962</v>
      </c>
      <c r="N5655" s="262">
        <v>17550.45</v>
      </c>
      <c r="P5655" s="243" t="s">
        <v>21916</v>
      </c>
      <c r="Q5655" s="244">
        <v>1984.45</v>
      </c>
      <c r="R5655" s="104"/>
      <c r="S5655" s="104"/>
      <c r="T5655" s="104"/>
    </row>
    <row r="5656" spans="13:20" ht="14.5" x14ac:dyDescent="0.35">
      <c r="M5656" s="261" t="s">
        <v>45266</v>
      </c>
      <c r="N5656" s="262">
        <v>3743062.5</v>
      </c>
      <c r="P5656" s="243" t="s">
        <v>21917</v>
      </c>
      <c r="Q5656" s="244">
        <v>1111029.1200000001</v>
      </c>
      <c r="R5656" s="104"/>
      <c r="S5656" s="104"/>
      <c r="T5656" s="104"/>
    </row>
    <row r="5657" spans="13:20" ht="14.5" x14ac:dyDescent="0.35">
      <c r="M5657" s="261" t="s">
        <v>36947</v>
      </c>
      <c r="N5657" s="262">
        <v>1164.1500000000001</v>
      </c>
      <c r="P5657" s="243" t="s">
        <v>21918</v>
      </c>
      <c r="Q5657" s="244">
        <v>87099.69</v>
      </c>
      <c r="R5657" s="104"/>
      <c r="S5657" s="104"/>
      <c r="T5657" s="104"/>
    </row>
    <row r="5658" spans="13:20" ht="14.5" x14ac:dyDescent="0.35">
      <c r="M5658" s="261" t="s">
        <v>35447</v>
      </c>
      <c r="N5658" s="262">
        <v>282400</v>
      </c>
      <c r="P5658" s="243" t="s">
        <v>21919</v>
      </c>
      <c r="Q5658" s="244">
        <v>146965.99</v>
      </c>
      <c r="R5658" s="104"/>
      <c r="S5658" s="104"/>
      <c r="T5658" s="104"/>
    </row>
    <row r="5659" spans="13:20" ht="14.5" x14ac:dyDescent="0.35">
      <c r="M5659" s="261" t="s">
        <v>21963</v>
      </c>
      <c r="N5659" s="262">
        <v>597163.88</v>
      </c>
      <c r="P5659" s="243" t="s">
        <v>21920</v>
      </c>
      <c r="Q5659" s="244">
        <v>335318.03000000003</v>
      </c>
      <c r="R5659" s="104"/>
      <c r="S5659" s="104"/>
      <c r="T5659" s="104"/>
    </row>
    <row r="5660" spans="13:20" ht="14.5" x14ac:dyDescent="0.35">
      <c r="M5660" s="261" t="s">
        <v>21964</v>
      </c>
      <c r="N5660" s="262">
        <v>802272.96</v>
      </c>
      <c r="P5660" s="243" t="s">
        <v>21921</v>
      </c>
      <c r="Q5660" s="244">
        <v>28477.48</v>
      </c>
      <c r="R5660" s="104"/>
      <c r="S5660" s="104"/>
      <c r="T5660" s="104"/>
    </row>
    <row r="5661" spans="13:20" ht="14.5" x14ac:dyDescent="0.35">
      <c r="M5661" s="261" t="s">
        <v>38215</v>
      </c>
      <c r="N5661" s="262">
        <v>28810.12</v>
      </c>
      <c r="P5661" s="243" t="s">
        <v>21922</v>
      </c>
      <c r="Q5661" s="244">
        <v>285420.63</v>
      </c>
      <c r="R5661" s="104"/>
      <c r="S5661" s="104"/>
      <c r="T5661" s="104"/>
    </row>
    <row r="5662" spans="13:20" ht="14.5" x14ac:dyDescent="0.35">
      <c r="M5662" s="261" t="s">
        <v>56435</v>
      </c>
      <c r="N5662" s="262">
        <v>51.66</v>
      </c>
      <c r="P5662" s="243" t="s">
        <v>21923</v>
      </c>
      <c r="Q5662" s="244">
        <v>3743.3</v>
      </c>
      <c r="R5662" s="104"/>
      <c r="S5662" s="104"/>
      <c r="T5662" s="104"/>
    </row>
    <row r="5663" spans="13:20" ht="14.5" x14ac:dyDescent="0.35">
      <c r="M5663" s="261" t="s">
        <v>36948</v>
      </c>
      <c r="N5663" s="262">
        <v>22249.29</v>
      </c>
      <c r="P5663" s="243" t="s">
        <v>21924</v>
      </c>
      <c r="Q5663" s="244">
        <v>18743.77</v>
      </c>
      <c r="R5663" s="104"/>
      <c r="S5663" s="104"/>
      <c r="T5663" s="104"/>
    </row>
    <row r="5664" spans="13:20" ht="14.5" x14ac:dyDescent="0.35">
      <c r="M5664" s="261" t="s">
        <v>41907</v>
      </c>
      <c r="N5664" s="262">
        <v>152144.5</v>
      </c>
      <c r="P5664" s="243" t="s">
        <v>21925</v>
      </c>
      <c r="Q5664" s="244">
        <v>26545</v>
      </c>
      <c r="R5664" s="104"/>
      <c r="S5664" s="104"/>
      <c r="T5664" s="104"/>
    </row>
    <row r="5665" spans="13:20" ht="14.5" x14ac:dyDescent="0.35">
      <c r="M5665" s="261" t="s">
        <v>41908</v>
      </c>
      <c r="N5665" s="262">
        <v>43864.54</v>
      </c>
      <c r="P5665" s="243" t="s">
        <v>21926</v>
      </c>
      <c r="Q5665" s="244">
        <v>158798.6</v>
      </c>
      <c r="R5665" s="104"/>
      <c r="S5665" s="104"/>
      <c r="T5665" s="104"/>
    </row>
    <row r="5666" spans="13:20" ht="14.5" x14ac:dyDescent="0.35">
      <c r="M5666" s="261" t="s">
        <v>36949</v>
      </c>
      <c r="N5666" s="262">
        <v>490553.7</v>
      </c>
      <c r="P5666" s="243" t="s">
        <v>21927</v>
      </c>
      <c r="Q5666" s="244">
        <v>1757</v>
      </c>
      <c r="R5666" s="104"/>
      <c r="S5666" s="104"/>
      <c r="T5666" s="104"/>
    </row>
    <row r="5667" spans="13:20" ht="14.5" x14ac:dyDescent="0.35">
      <c r="M5667" s="261" t="s">
        <v>41909</v>
      </c>
      <c r="N5667" s="262">
        <v>2950</v>
      </c>
      <c r="P5667" s="243" t="s">
        <v>21928</v>
      </c>
      <c r="Q5667" s="244">
        <v>37800</v>
      </c>
      <c r="R5667" s="104"/>
      <c r="S5667" s="104"/>
      <c r="T5667" s="104"/>
    </row>
    <row r="5668" spans="13:20" ht="14.5" x14ac:dyDescent="0.35">
      <c r="M5668" s="261" t="s">
        <v>38216</v>
      </c>
      <c r="N5668" s="262">
        <v>17742.12</v>
      </c>
      <c r="P5668" s="243" t="s">
        <v>21929</v>
      </c>
      <c r="Q5668" s="244">
        <v>6021.4</v>
      </c>
      <c r="R5668" s="104"/>
      <c r="S5668" s="104"/>
      <c r="T5668" s="104"/>
    </row>
    <row r="5669" spans="13:20" ht="14.5" x14ac:dyDescent="0.35">
      <c r="M5669" s="261" t="s">
        <v>21965</v>
      </c>
      <c r="N5669" s="262">
        <v>492234.7</v>
      </c>
      <c r="P5669" s="243" t="s">
        <v>21930</v>
      </c>
      <c r="Q5669" s="244">
        <v>66374.05</v>
      </c>
      <c r="R5669" s="104"/>
      <c r="S5669" s="104"/>
      <c r="T5669" s="104"/>
    </row>
    <row r="5670" spans="13:20" ht="14.5" x14ac:dyDescent="0.35">
      <c r="M5670" s="261" t="s">
        <v>21966</v>
      </c>
      <c r="N5670" s="262">
        <v>276121.15999999997</v>
      </c>
      <c r="P5670" s="243" t="s">
        <v>21931</v>
      </c>
      <c r="Q5670" s="244">
        <v>234528.96</v>
      </c>
      <c r="R5670" s="104"/>
      <c r="S5670" s="104"/>
      <c r="T5670" s="104"/>
    </row>
    <row r="5671" spans="13:20" ht="14.5" x14ac:dyDescent="0.35">
      <c r="M5671" s="261" t="s">
        <v>50182</v>
      </c>
      <c r="N5671" s="262">
        <v>221753.49</v>
      </c>
      <c r="P5671" s="243" t="s">
        <v>21932</v>
      </c>
      <c r="Q5671" s="244">
        <v>1670478.35</v>
      </c>
      <c r="R5671" s="104"/>
      <c r="S5671" s="104"/>
      <c r="T5671" s="104"/>
    </row>
    <row r="5672" spans="13:20" ht="14.5" x14ac:dyDescent="0.35">
      <c r="M5672" s="261" t="s">
        <v>21967</v>
      </c>
      <c r="N5672" s="262">
        <v>219089.93</v>
      </c>
      <c r="P5672" s="243" t="s">
        <v>21933</v>
      </c>
      <c r="Q5672" s="244">
        <v>359733.88</v>
      </c>
      <c r="R5672" s="104"/>
      <c r="S5672" s="104"/>
      <c r="T5672" s="104"/>
    </row>
    <row r="5673" spans="13:20" ht="14.5" x14ac:dyDescent="0.35">
      <c r="M5673" s="261" t="s">
        <v>45267</v>
      </c>
      <c r="N5673" s="262">
        <v>764328.5</v>
      </c>
      <c r="P5673" s="243" t="s">
        <v>21934</v>
      </c>
      <c r="Q5673" s="244">
        <v>219134.71</v>
      </c>
      <c r="R5673" s="104"/>
      <c r="S5673" s="104"/>
      <c r="T5673" s="104"/>
    </row>
    <row r="5674" spans="13:20" ht="14.5" x14ac:dyDescent="0.35">
      <c r="M5674" s="261" t="s">
        <v>56436</v>
      </c>
      <c r="N5674" s="262">
        <v>-9464.2099999999991</v>
      </c>
      <c r="P5674" s="243" t="s">
        <v>21935</v>
      </c>
      <c r="Q5674" s="244">
        <v>1512434.89</v>
      </c>
      <c r="R5674" s="104"/>
      <c r="S5674" s="104"/>
      <c r="T5674" s="104"/>
    </row>
    <row r="5675" spans="13:20" ht="14.5" x14ac:dyDescent="0.35">
      <c r="M5675" s="261" t="s">
        <v>50183</v>
      </c>
      <c r="N5675" s="262">
        <v>21756.23</v>
      </c>
      <c r="P5675" s="243" t="s">
        <v>21936</v>
      </c>
      <c r="Q5675" s="244">
        <v>7236.77</v>
      </c>
      <c r="R5675" s="104"/>
      <c r="S5675" s="104"/>
      <c r="T5675" s="104"/>
    </row>
    <row r="5676" spans="13:20" ht="14.5" x14ac:dyDescent="0.35">
      <c r="M5676" s="261" t="s">
        <v>56437</v>
      </c>
      <c r="N5676" s="262">
        <v>1280</v>
      </c>
      <c r="P5676" s="243" t="s">
        <v>21937</v>
      </c>
      <c r="Q5676" s="244">
        <v>201750</v>
      </c>
      <c r="R5676" s="104"/>
      <c r="S5676" s="104"/>
      <c r="T5676" s="104"/>
    </row>
    <row r="5677" spans="13:20" ht="14.5" x14ac:dyDescent="0.35">
      <c r="M5677" s="261" t="s">
        <v>56438</v>
      </c>
      <c r="N5677" s="262">
        <v>97.92</v>
      </c>
      <c r="P5677" s="243" t="s">
        <v>21938</v>
      </c>
      <c r="Q5677" s="244">
        <v>1870</v>
      </c>
      <c r="R5677" s="104"/>
      <c r="S5677" s="104"/>
      <c r="T5677" s="104"/>
    </row>
    <row r="5678" spans="13:20" ht="14.5" x14ac:dyDescent="0.35">
      <c r="M5678" s="261" t="s">
        <v>56439</v>
      </c>
      <c r="N5678" s="262">
        <v>308.48</v>
      </c>
      <c r="P5678" s="243" t="s">
        <v>21939</v>
      </c>
      <c r="Q5678" s="244">
        <v>7500</v>
      </c>
      <c r="R5678" s="104"/>
      <c r="S5678" s="104"/>
      <c r="T5678" s="104"/>
    </row>
    <row r="5679" spans="13:20" ht="14.5" x14ac:dyDescent="0.35">
      <c r="M5679" s="261" t="s">
        <v>56440</v>
      </c>
      <c r="N5679" s="262">
        <v>647.86</v>
      </c>
      <c r="P5679" s="243" t="s">
        <v>21940</v>
      </c>
      <c r="Q5679" s="244">
        <v>123340.78</v>
      </c>
      <c r="R5679" s="104"/>
      <c r="S5679" s="104"/>
      <c r="T5679" s="104"/>
    </row>
    <row r="5680" spans="13:20" ht="14.5" x14ac:dyDescent="0.35">
      <c r="M5680" s="261" t="s">
        <v>56441</v>
      </c>
      <c r="N5680" s="262">
        <v>-297.7</v>
      </c>
      <c r="P5680" s="243" t="s">
        <v>21941</v>
      </c>
      <c r="Q5680" s="244">
        <v>9085.15</v>
      </c>
      <c r="R5680" s="104"/>
      <c r="S5680" s="104"/>
      <c r="T5680" s="104"/>
    </row>
    <row r="5681" spans="13:20" ht="14.5" x14ac:dyDescent="0.35">
      <c r="M5681" s="261" t="s">
        <v>45268</v>
      </c>
      <c r="N5681" s="262">
        <v>199885.21</v>
      </c>
      <c r="P5681" s="243" t="s">
        <v>21942</v>
      </c>
      <c r="Q5681" s="244">
        <v>26740.28</v>
      </c>
      <c r="R5681" s="104"/>
      <c r="S5681" s="104"/>
      <c r="T5681" s="104"/>
    </row>
    <row r="5682" spans="13:20" ht="14.5" x14ac:dyDescent="0.35">
      <c r="M5682" s="261" t="s">
        <v>45269</v>
      </c>
      <c r="N5682" s="262">
        <v>94082.5</v>
      </c>
      <c r="P5682" s="243" t="s">
        <v>21943</v>
      </c>
      <c r="Q5682" s="244">
        <v>14761.04</v>
      </c>
      <c r="R5682" s="104"/>
      <c r="S5682" s="104"/>
      <c r="T5682" s="104"/>
    </row>
    <row r="5683" spans="13:20" ht="14.5" x14ac:dyDescent="0.35">
      <c r="M5683" s="261" t="s">
        <v>52154</v>
      </c>
      <c r="N5683" s="262">
        <v>7828.95</v>
      </c>
      <c r="P5683" s="243" t="s">
        <v>21944</v>
      </c>
      <c r="Q5683" s="244">
        <v>97013.83</v>
      </c>
      <c r="R5683" s="104"/>
      <c r="S5683" s="104"/>
      <c r="T5683" s="104"/>
    </row>
    <row r="5684" spans="13:20" ht="14.5" x14ac:dyDescent="0.35">
      <c r="M5684" s="261" t="s">
        <v>47922</v>
      </c>
      <c r="N5684" s="262">
        <v>2137897.35</v>
      </c>
      <c r="P5684" s="243" t="s">
        <v>21945</v>
      </c>
      <c r="Q5684" s="244">
        <v>6238.77</v>
      </c>
      <c r="R5684" s="104"/>
      <c r="S5684" s="104"/>
      <c r="T5684" s="104"/>
    </row>
    <row r="5685" spans="13:20" ht="14.5" x14ac:dyDescent="0.35">
      <c r="M5685" s="261" t="s">
        <v>47923</v>
      </c>
      <c r="N5685" s="262">
        <v>166778.67000000001</v>
      </c>
      <c r="P5685" s="243" t="s">
        <v>21946</v>
      </c>
      <c r="Q5685" s="244">
        <v>398718.27</v>
      </c>
      <c r="R5685" s="104"/>
      <c r="S5685" s="104"/>
      <c r="T5685" s="104"/>
    </row>
    <row r="5686" spans="13:20" ht="14.5" x14ac:dyDescent="0.35">
      <c r="M5686" s="261" t="s">
        <v>47924</v>
      </c>
      <c r="N5686" s="262">
        <v>284976.25</v>
      </c>
      <c r="P5686" s="243" t="s">
        <v>21947</v>
      </c>
      <c r="Q5686" s="244">
        <v>155.4</v>
      </c>
      <c r="R5686" s="104"/>
      <c r="S5686" s="104"/>
      <c r="T5686" s="104"/>
    </row>
    <row r="5687" spans="13:20" ht="14.5" x14ac:dyDescent="0.35">
      <c r="M5687" s="261" t="s">
        <v>47925</v>
      </c>
      <c r="N5687" s="262">
        <v>21800.71</v>
      </c>
      <c r="P5687" s="243" t="s">
        <v>21948</v>
      </c>
      <c r="Q5687" s="244">
        <v>4332.32</v>
      </c>
      <c r="R5687" s="104"/>
      <c r="S5687" s="104"/>
      <c r="T5687" s="104"/>
    </row>
    <row r="5688" spans="13:20" ht="14.5" x14ac:dyDescent="0.35">
      <c r="M5688" s="261" t="s">
        <v>22034</v>
      </c>
      <c r="N5688" s="262">
        <v>32357</v>
      </c>
      <c r="P5688" s="243" t="s">
        <v>21949</v>
      </c>
      <c r="Q5688" s="244">
        <v>839904.4</v>
      </c>
      <c r="R5688" s="104"/>
      <c r="S5688" s="104"/>
      <c r="T5688" s="104"/>
    </row>
    <row r="5689" spans="13:20" ht="14.5" x14ac:dyDescent="0.35">
      <c r="M5689" s="261" t="s">
        <v>22037</v>
      </c>
      <c r="N5689" s="262">
        <v>2575</v>
      </c>
      <c r="P5689" s="243" t="s">
        <v>21950</v>
      </c>
      <c r="Q5689" s="244">
        <v>115993.36</v>
      </c>
      <c r="R5689" s="104"/>
      <c r="S5689" s="104"/>
      <c r="T5689" s="104"/>
    </row>
    <row r="5690" spans="13:20" ht="14.5" x14ac:dyDescent="0.35">
      <c r="M5690" s="261" t="s">
        <v>43093</v>
      </c>
      <c r="N5690" s="262">
        <v>28225</v>
      </c>
      <c r="P5690" s="243" t="s">
        <v>21951</v>
      </c>
      <c r="Q5690" s="244">
        <v>83753.2</v>
      </c>
      <c r="R5690" s="104"/>
      <c r="S5690" s="104"/>
      <c r="T5690" s="104"/>
    </row>
    <row r="5691" spans="13:20" ht="14.5" x14ac:dyDescent="0.35">
      <c r="M5691" s="261" t="s">
        <v>43094</v>
      </c>
      <c r="N5691" s="262">
        <v>14810.33</v>
      </c>
      <c r="P5691" s="243" t="s">
        <v>21952</v>
      </c>
      <c r="Q5691" s="244">
        <v>15229.28</v>
      </c>
      <c r="R5691" s="104"/>
      <c r="S5691" s="104"/>
      <c r="T5691" s="104"/>
    </row>
    <row r="5692" spans="13:20" ht="14.5" x14ac:dyDescent="0.35">
      <c r="M5692" s="261" t="s">
        <v>43095</v>
      </c>
      <c r="N5692" s="262">
        <v>1470.41</v>
      </c>
      <c r="P5692" s="243" t="s">
        <v>21953</v>
      </c>
      <c r="Q5692" s="244">
        <v>41846.550000000003</v>
      </c>
      <c r="R5692" s="104"/>
      <c r="S5692" s="104"/>
      <c r="T5692" s="104"/>
    </row>
    <row r="5693" spans="13:20" ht="14.5" x14ac:dyDescent="0.35">
      <c r="M5693" s="261" t="s">
        <v>43096</v>
      </c>
      <c r="N5693" s="262">
        <v>1153.26</v>
      </c>
      <c r="P5693" s="243" t="s">
        <v>21954</v>
      </c>
      <c r="Q5693" s="244">
        <v>9914.4599999999991</v>
      </c>
      <c r="R5693" s="104"/>
      <c r="S5693" s="104"/>
      <c r="T5693" s="104"/>
    </row>
    <row r="5694" spans="13:20" ht="14.5" x14ac:dyDescent="0.35">
      <c r="M5694" s="261" t="s">
        <v>35451</v>
      </c>
      <c r="N5694" s="262">
        <v>229131.43</v>
      </c>
      <c r="P5694" s="243" t="s">
        <v>21955</v>
      </c>
      <c r="Q5694" s="244">
        <v>85700</v>
      </c>
      <c r="R5694" s="104"/>
      <c r="S5694" s="104"/>
      <c r="T5694" s="104"/>
    </row>
    <row r="5695" spans="13:20" ht="14.5" x14ac:dyDescent="0.35">
      <c r="M5695" s="261" t="s">
        <v>35452</v>
      </c>
      <c r="N5695" s="262">
        <v>24163.77</v>
      </c>
      <c r="P5695" s="243" t="s">
        <v>21956</v>
      </c>
      <c r="Q5695" s="244">
        <v>91195.839999999997</v>
      </c>
      <c r="R5695" s="104"/>
      <c r="S5695" s="104"/>
      <c r="T5695" s="104"/>
    </row>
    <row r="5696" spans="13:20" ht="14.5" x14ac:dyDescent="0.35">
      <c r="M5696" s="261" t="s">
        <v>35453</v>
      </c>
      <c r="N5696" s="262">
        <v>9196.1</v>
      </c>
      <c r="P5696" s="243" t="s">
        <v>21957</v>
      </c>
      <c r="Q5696" s="244">
        <v>20227.16</v>
      </c>
      <c r="R5696" s="104"/>
      <c r="S5696" s="104"/>
      <c r="T5696" s="104"/>
    </row>
    <row r="5697" spans="13:20" ht="14.5" x14ac:dyDescent="0.35">
      <c r="M5697" s="261" t="s">
        <v>35454</v>
      </c>
      <c r="N5697" s="262">
        <v>3.9</v>
      </c>
      <c r="P5697" s="243" t="s">
        <v>21958</v>
      </c>
      <c r="Q5697" s="244">
        <v>6434.36</v>
      </c>
      <c r="R5697" s="104"/>
      <c r="S5697" s="104"/>
      <c r="T5697" s="104"/>
    </row>
    <row r="5698" spans="13:20" ht="14.5" x14ac:dyDescent="0.35">
      <c r="M5698" s="261" t="s">
        <v>35455</v>
      </c>
      <c r="N5698" s="262">
        <v>35811.96</v>
      </c>
      <c r="P5698" s="243" t="s">
        <v>21959</v>
      </c>
      <c r="Q5698" s="244">
        <v>46766.02</v>
      </c>
      <c r="R5698" s="104"/>
      <c r="S5698" s="104"/>
      <c r="T5698" s="104"/>
    </row>
    <row r="5699" spans="13:20" ht="14.5" x14ac:dyDescent="0.35">
      <c r="M5699" s="261" t="s">
        <v>38218</v>
      </c>
      <c r="N5699" s="262">
        <v>120785.59</v>
      </c>
      <c r="P5699" s="243" t="s">
        <v>21960</v>
      </c>
      <c r="Q5699" s="244">
        <v>3681.75</v>
      </c>
      <c r="R5699" s="104"/>
      <c r="S5699" s="104"/>
      <c r="T5699" s="104"/>
    </row>
    <row r="5700" spans="13:20" ht="14.5" x14ac:dyDescent="0.35">
      <c r="M5700" s="261" t="s">
        <v>38219</v>
      </c>
      <c r="N5700" s="262">
        <v>41620</v>
      </c>
      <c r="P5700" s="243" t="s">
        <v>21961</v>
      </c>
      <c r="Q5700" s="244">
        <v>3821.71</v>
      </c>
      <c r="R5700" s="104"/>
      <c r="S5700" s="104"/>
      <c r="T5700" s="104"/>
    </row>
    <row r="5701" spans="13:20" ht="14.5" x14ac:dyDescent="0.35">
      <c r="M5701" s="261" t="s">
        <v>35456</v>
      </c>
      <c r="N5701" s="262">
        <v>3882</v>
      </c>
      <c r="P5701" s="243" t="s">
        <v>21962</v>
      </c>
      <c r="Q5701" s="244">
        <v>1145.52</v>
      </c>
      <c r="R5701" s="104"/>
      <c r="S5701" s="104"/>
      <c r="T5701" s="104"/>
    </row>
    <row r="5702" spans="13:20" ht="14.5" x14ac:dyDescent="0.35">
      <c r="M5702" s="261" t="s">
        <v>36950</v>
      </c>
      <c r="N5702" s="262">
        <v>7333.86</v>
      </c>
      <c r="P5702" s="243" t="s">
        <v>21963</v>
      </c>
      <c r="Q5702" s="244">
        <v>638.32000000000005</v>
      </c>
      <c r="R5702" s="104"/>
      <c r="S5702" s="104"/>
      <c r="T5702" s="104"/>
    </row>
    <row r="5703" spans="13:20" ht="14.5" x14ac:dyDescent="0.35">
      <c r="M5703" s="261" t="s">
        <v>38220</v>
      </c>
      <c r="N5703" s="262">
        <v>17641.57</v>
      </c>
      <c r="P5703" s="243" t="s">
        <v>21964</v>
      </c>
      <c r="Q5703" s="244">
        <v>828.55</v>
      </c>
      <c r="R5703" s="104"/>
      <c r="S5703" s="104"/>
      <c r="T5703" s="104"/>
    </row>
    <row r="5704" spans="13:20" ht="14.5" x14ac:dyDescent="0.35">
      <c r="M5704" s="261" t="s">
        <v>38221</v>
      </c>
      <c r="N5704" s="262">
        <v>508.88</v>
      </c>
      <c r="P5704" s="243" t="s">
        <v>21965</v>
      </c>
      <c r="Q5704" s="244">
        <v>40110.78</v>
      </c>
      <c r="R5704" s="104"/>
      <c r="S5704" s="104"/>
      <c r="T5704" s="104"/>
    </row>
    <row r="5705" spans="13:20" ht="14.5" x14ac:dyDescent="0.35">
      <c r="M5705" s="261" t="s">
        <v>38222</v>
      </c>
      <c r="N5705" s="262">
        <v>53680</v>
      </c>
      <c r="P5705" s="243" t="s">
        <v>21966</v>
      </c>
      <c r="Q5705" s="244">
        <v>1084838.08</v>
      </c>
      <c r="R5705" s="104"/>
      <c r="S5705" s="104"/>
      <c r="T5705" s="104"/>
    </row>
    <row r="5706" spans="13:20" ht="14.5" x14ac:dyDescent="0.35">
      <c r="M5706" s="261" t="s">
        <v>56442</v>
      </c>
      <c r="N5706" s="262">
        <v>95928.19</v>
      </c>
      <c r="P5706" s="243" t="s">
        <v>21967</v>
      </c>
      <c r="Q5706" s="244">
        <v>23272.5</v>
      </c>
      <c r="R5706" s="104"/>
      <c r="S5706" s="104"/>
      <c r="T5706" s="104"/>
    </row>
    <row r="5707" spans="13:20" ht="14.5" x14ac:dyDescent="0.35">
      <c r="M5707" s="261" t="s">
        <v>47926</v>
      </c>
      <c r="N5707" s="262">
        <v>107000</v>
      </c>
      <c r="P5707" s="243" t="s">
        <v>21968</v>
      </c>
      <c r="Q5707" s="244">
        <v>5950</v>
      </c>
      <c r="R5707" s="104"/>
      <c r="S5707" s="104"/>
      <c r="T5707" s="104"/>
    </row>
    <row r="5708" spans="13:20" ht="14.5" x14ac:dyDescent="0.35">
      <c r="M5708" s="261" t="s">
        <v>47927</v>
      </c>
      <c r="N5708" s="262">
        <v>8286</v>
      </c>
      <c r="P5708" s="243" t="s">
        <v>21969</v>
      </c>
      <c r="Q5708" s="244">
        <v>164741.04999999999</v>
      </c>
      <c r="R5708" s="104"/>
      <c r="S5708" s="104"/>
      <c r="T5708" s="104"/>
    </row>
    <row r="5709" spans="13:20" ht="14.5" x14ac:dyDescent="0.35">
      <c r="M5709" s="261" t="s">
        <v>47928</v>
      </c>
      <c r="N5709" s="262">
        <v>249900</v>
      </c>
      <c r="P5709" s="243" t="s">
        <v>21970</v>
      </c>
      <c r="Q5709" s="244">
        <v>839904.4</v>
      </c>
      <c r="R5709" s="104"/>
      <c r="S5709" s="104"/>
      <c r="T5709" s="104"/>
    </row>
    <row r="5710" spans="13:20" ht="14.5" x14ac:dyDescent="0.35">
      <c r="M5710" s="261" t="s">
        <v>47929</v>
      </c>
      <c r="N5710" s="262">
        <v>19117.36</v>
      </c>
      <c r="P5710" s="243" t="s">
        <v>21971</v>
      </c>
      <c r="Q5710" s="244">
        <v>487.81</v>
      </c>
      <c r="R5710" s="104"/>
      <c r="S5710" s="104"/>
      <c r="T5710" s="104"/>
    </row>
    <row r="5711" spans="13:20" ht="14.5" x14ac:dyDescent="0.35">
      <c r="M5711" s="261" t="s">
        <v>41911</v>
      </c>
      <c r="N5711" s="262">
        <v>17711.669999999998</v>
      </c>
      <c r="P5711" s="243" t="s">
        <v>21972</v>
      </c>
      <c r="Q5711" s="244">
        <v>355484.42</v>
      </c>
      <c r="R5711" s="104"/>
      <c r="S5711" s="104"/>
      <c r="T5711" s="104"/>
    </row>
    <row r="5712" spans="13:20" ht="14.5" x14ac:dyDescent="0.35">
      <c r="M5712" s="261" t="s">
        <v>41912</v>
      </c>
      <c r="N5712" s="262">
        <v>1326.55</v>
      </c>
      <c r="P5712" s="243" t="s">
        <v>21973</v>
      </c>
      <c r="Q5712" s="244">
        <v>139180.07</v>
      </c>
      <c r="R5712" s="104"/>
      <c r="S5712" s="104"/>
      <c r="T5712" s="104"/>
    </row>
    <row r="5713" spans="13:20" ht="14.5" x14ac:dyDescent="0.35">
      <c r="M5713" s="261" t="s">
        <v>41913</v>
      </c>
      <c r="N5713" s="262">
        <v>933.78</v>
      </c>
      <c r="P5713" s="243" t="s">
        <v>21974</v>
      </c>
      <c r="Q5713" s="244">
        <v>146291.57</v>
      </c>
      <c r="R5713" s="104"/>
      <c r="S5713" s="104"/>
      <c r="T5713" s="104"/>
    </row>
    <row r="5714" spans="13:20" ht="14.5" x14ac:dyDescent="0.35">
      <c r="M5714" s="261" t="s">
        <v>35461</v>
      </c>
      <c r="N5714" s="262">
        <v>75958.600000000006</v>
      </c>
      <c r="P5714" s="243" t="s">
        <v>21975</v>
      </c>
      <c r="Q5714" s="244">
        <v>23823.7</v>
      </c>
      <c r="R5714" s="104"/>
      <c r="S5714" s="104"/>
      <c r="T5714" s="104"/>
    </row>
    <row r="5715" spans="13:20" ht="14.5" x14ac:dyDescent="0.35">
      <c r="M5715" s="261" t="s">
        <v>35462</v>
      </c>
      <c r="N5715" s="262">
        <v>5778.64</v>
      </c>
      <c r="P5715" s="243" t="s">
        <v>21976</v>
      </c>
      <c r="Q5715" s="244">
        <v>7664.09</v>
      </c>
      <c r="R5715" s="104"/>
      <c r="S5715" s="104"/>
      <c r="T5715" s="104"/>
    </row>
    <row r="5716" spans="13:20" ht="14.5" x14ac:dyDescent="0.35">
      <c r="M5716" s="261" t="s">
        <v>35463</v>
      </c>
      <c r="N5716" s="262">
        <v>1280.48</v>
      </c>
      <c r="P5716" s="243" t="s">
        <v>21977</v>
      </c>
      <c r="Q5716" s="244">
        <v>91669.51</v>
      </c>
      <c r="R5716" s="104"/>
      <c r="S5716" s="104"/>
      <c r="T5716" s="104"/>
    </row>
    <row r="5717" spans="13:20" ht="14.5" x14ac:dyDescent="0.35">
      <c r="M5717" s="261" t="s">
        <v>35464</v>
      </c>
      <c r="N5717" s="262">
        <v>2317.27</v>
      </c>
      <c r="P5717" s="243" t="s">
        <v>21978</v>
      </c>
      <c r="Q5717" s="244">
        <v>42205.94</v>
      </c>
      <c r="R5717" s="104"/>
      <c r="S5717" s="104"/>
      <c r="T5717" s="104"/>
    </row>
    <row r="5718" spans="13:20" ht="14.5" x14ac:dyDescent="0.35">
      <c r="M5718" s="261" t="s">
        <v>35465</v>
      </c>
      <c r="N5718" s="262">
        <v>98.62</v>
      </c>
      <c r="P5718" s="243" t="s">
        <v>21979</v>
      </c>
      <c r="Q5718" s="244">
        <v>19652.310000000001</v>
      </c>
      <c r="R5718" s="104"/>
      <c r="S5718" s="104"/>
      <c r="T5718" s="104"/>
    </row>
    <row r="5719" spans="13:20" ht="14.5" x14ac:dyDescent="0.35">
      <c r="M5719" s="261" t="s">
        <v>50184</v>
      </c>
      <c r="N5719" s="262">
        <v>19985.39</v>
      </c>
      <c r="P5719" s="243" t="s">
        <v>21980</v>
      </c>
      <c r="Q5719" s="244">
        <v>1123258.32</v>
      </c>
      <c r="R5719" s="104"/>
      <c r="S5719" s="104"/>
      <c r="T5719" s="104"/>
    </row>
    <row r="5720" spans="13:20" ht="14.5" x14ac:dyDescent="0.35">
      <c r="M5720" s="261" t="s">
        <v>35466</v>
      </c>
      <c r="N5720" s="262">
        <v>2737.94</v>
      </c>
      <c r="P5720" s="243" t="s">
        <v>21981</v>
      </c>
      <c r="Q5720" s="244">
        <v>30660.94</v>
      </c>
      <c r="R5720" s="104"/>
      <c r="S5720" s="104"/>
      <c r="T5720" s="104"/>
    </row>
    <row r="5721" spans="13:20" ht="14.5" x14ac:dyDescent="0.35">
      <c r="M5721" s="261" t="s">
        <v>35467</v>
      </c>
      <c r="N5721" s="262">
        <v>206.4</v>
      </c>
      <c r="P5721" s="243" t="s">
        <v>21982</v>
      </c>
      <c r="Q5721" s="244">
        <v>38058.129999999997</v>
      </c>
      <c r="R5721" s="104"/>
      <c r="S5721" s="104"/>
      <c r="T5721" s="104"/>
    </row>
    <row r="5722" spans="13:20" ht="14.5" x14ac:dyDescent="0.35">
      <c r="M5722" s="261" t="s">
        <v>35468</v>
      </c>
      <c r="N5722" s="262">
        <v>15.5</v>
      </c>
      <c r="P5722" s="243" t="s">
        <v>21983</v>
      </c>
      <c r="Q5722" s="244">
        <v>125000</v>
      </c>
      <c r="R5722" s="104"/>
      <c r="S5722" s="104"/>
      <c r="T5722" s="104"/>
    </row>
    <row r="5723" spans="13:20" ht="14.5" x14ac:dyDescent="0.35">
      <c r="M5723" s="261" t="s">
        <v>35469</v>
      </c>
      <c r="N5723" s="262">
        <v>106.14</v>
      </c>
      <c r="P5723" s="243" t="s">
        <v>21984</v>
      </c>
      <c r="Q5723" s="244">
        <v>3499.99</v>
      </c>
      <c r="R5723" s="104"/>
      <c r="S5723" s="104"/>
      <c r="T5723" s="104"/>
    </row>
    <row r="5724" spans="13:20" ht="14.5" x14ac:dyDescent="0.35">
      <c r="M5724" s="261" t="s">
        <v>35470</v>
      </c>
      <c r="N5724" s="262">
        <v>10.8</v>
      </c>
      <c r="P5724" s="243" t="s">
        <v>21985</v>
      </c>
      <c r="Q5724" s="244">
        <v>1984.45</v>
      </c>
      <c r="R5724" s="104"/>
      <c r="S5724" s="104"/>
      <c r="T5724" s="104"/>
    </row>
    <row r="5725" spans="13:20" ht="14.5" x14ac:dyDescent="0.35">
      <c r="M5725" s="261" t="s">
        <v>43097</v>
      </c>
      <c r="N5725" s="262">
        <v>98347.5</v>
      </c>
      <c r="P5725" s="243" t="s">
        <v>21986</v>
      </c>
      <c r="Q5725" s="244">
        <v>1315239.1200000001</v>
      </c>
      <c r="R5725" s="104"/>
      <c r="S5725" s="104"/>
      <c r="T5725" s="104"/>
    </row>
    <row r="5726" spans="13:20" ht="14.5" x14ac:dyDescent="0.35">
      <c r="M5726" s="261" t="s">
        <v>47930</v>
      </c>
      <c r="N5726" s="262">
        <v>4795</v>
      </c>
      <c r="P5726" s="243" t="s">
        <v>21987</v>
      </c>
      <c r="Q5726" s="244">
        <v>93850</v>
      </c>
      <c r="R5726" s="104"/>
      <c r="S5726" s="104"/>
      <c r="T5726" s="104"/>
    </row>
    <row r="5727" spans="13:20" ht="14.5" x14ac:dyDescent="0.35">
      <c r="M5727" s="261" t="s">
        <v>45270</v>
      </c>
      <c r="N5727" s="262">
        <v>4360</v>
      </c>
      <c r="P5727" s="243" t="s">
        <v>21988</v>
      </c>
      <c r="Q5727" s="244">
        <v>308015.78999999998</v>
      </c>
      <c r="R5727" s="104"/>
      <c r="S5727" s="104"/>
      <c r="T5727" s="104"/>
    </row>
    <row r="5728" spans="13:20" ht="14.5" x14ac:dyDescent="0.35">
      <c r="M5728" s="261" t="s">
        <v>45271</v>
      </c>
      <c r="N5728" s="262">
        <v>332.5</v>
      </c>
      <c r="P5728" s="243" t="s">
        <v>21989</v>
      </c>
      <c r="Q5728" s="244">
        <v>384498.75</v>
      </c>
      <c r="R5728" s="104"/>
      <c r="S5728" s="104"/>
      <c r="T5728" s="104"/>
    </row>
    <row r="5729" spans="13:20" ht="14.5" x14ac:dyDescent="0.35">
      <c r="M5729" s="261" t="s">
        <v>45272</v>
      </c>
      <c r="N5729" s="262">
        <v>87.55</v>
      </c>
      <c r="P5729" s="243" t="s">
        <v>21990</v>
      </c>
      <c r="Q5729" s="244">
        <v>706014.31</v>
      </c>
      <c r="R5729" s="104"/>
      <c r="S5729" s="104"/>
      <c r="T5729" s="104"/>
    </row>
    <row r="5730" spans="13:20" ht="14.5" x14ac:dyDescent="0.35">
      <c r="M5730" s="261" t="s">
        <v>41914</v>
      </c>
      <c r="N5730" s="262">
        <v>23776.43</v>
      </c>
      <c r="P5730" s="243" t="s">
        <v>21991</v>
      </c>
      <c r="Q5730" s="244">
        <v>64457.57</v>
      </c>
      <c r="R5730" s="104"/>
      <c r="S5730" s="104"/>
      <c r="T5730" s="104"/>
    </row>
    <row r="5731" spans="13:20" ht="14.5" x14ac:dyDescent="0.35">
      <c r="M5731" s="261" t="s">
        <v>41915</v>
      </c>
      <c r="N5731" s="262">
        <v>29331.9</v>
      </c>
      <c r="P5731" s="243" t="s">
        <v>21992</v>
      </c>
      <c r="Q5731" s="244">
        <v>6240.23</v>
      </c>
      <c r="R5731" s="104"/>
      <c r="S5731" s="104"/>
      <c r="T5731" s="104"/>
    </row>
    <row r="5732" spans="13:20" ht="14.5" x14ac:dyDescent="0.35">
      <c r="M5732" s="261" t="s">
        <v>41916</v>
      </c>
      <c r="N5732" s="262">
        <v>3643.75</v>
      </c>
      <c r="P5732" s="243" t="s">
        <v>21993</v>
      </c>
      <c r="Q5732" s="244">
        <v>952835.07</v>
      </c>
      <c r="R5732" s="104"/>
      <c r="S5732" s="104"/>
      <c r="T5732" s="104"/>
    </row>
    <row r="5733" spans="13:20" ht="14.5" x14ac:dyDescent="0.35">
      <c r="M5733" s="261" t="s">
        <v>41917</v>
      </c>
      <c r="N5733" s="262">
        <v>1593.32</v>
      </c>
      <c r="P5733" s="243" t="s">
        <v>21994</v>
      </c>
      <c r="Q5733" s="244">
        <v>3743.3</v>
      </c>
      <c r="R5733" s="104"/>
      <c r="S5733" s="104"/>
      <c r="T5733" s="104"/>
    </row>
    <row r="5734" spans="13:20" ht="14.5" x14ac:dyDescent="0.35">
      <c r="M5734" s="261" t="s">
        <v>41918</v>
      </c>
      <c r="N5734" s="262">
        <v>6619.26</v>
      </c>
      <c r="P5734" s="243" t="s">
        <v>21995</v>
      </c>
      <c r="Q5734" s="244">
        <v>21506.15</v>
      </c>
      <c r="R5734" s="104"/>
      <c r="S5734" s="104"/>
      <c r="T5734" s="104"/>
    </row>
    <row r="5735" spans="13:20" ht="14.5" x14ac:dyDescent="0.35">
      <c r="M5735" s="261" t="s">
        <v>41919</v>
      </c>
      <c r="N5735" s="262">
        <v>148.33000000000001</v>
      </c>
      <c r="P5735" s="243" t="s">
        <v>21996</v>
      </c>
      <c r="Q5735" s="244">
        <v>26545</v>
      </c>
      <c r="R5735" s="104"/>
      <c r="S5735" s="104"/>
      <c r="T5735" s="104"/>
    </row>
    <row r="5736" spans="13:20" ht="14.5" x14ac:dyDescent="0.35">
      <c r="M5736" s="261" t="s">
        <v>47931</v>
      </c>
      <c r="N5736" s="262">
        <v>13404.94</v>
      </c>
      <c r="P5736" s="243" t="s">
        <v>21997</v>
      </c>
      <c r="Q5736" s="244">
        <v>158798.6</v>
      </c>
      <c r="R5736" s="104"/>
      <c r="S5736" s="104"/>
      <c r="T5736" s="104"/>
    </row>
    <row r="5737" spans="13:20" ht="14.5" x14ac:dyDescent="0.35">
      <c r="M5737" s="261" t="s">
        <v>47932</v>
      </c>
      <c r="N5737" s="262">
        <v>1015.91</v>
      </c>
      <c r="P5737" s="243" t="s">
        <v>21998</v>
      </c>
      <c r="Q5737" s="244">
        <v>1757</v>
      </c>
      <c r="R5737" s="104"/>
      <c r="S5737" s="104"/>
      <c r="T5737" s="104"/>
    </row>
    <row r="5738" spans="13:20" ht="14.5" x14ac:dyDescent="0.35">
      <c r="M5738" s="261" t="s">
        <v>47933</v>
      </c>
      <c r="N5738" s="262">
        <v>346.91</v>
      </c>
      <c r="P5738" s="243" t="s">
        <v>21999</v>
      </c>
      <c r="Q5738" s="244">
        <v>3558.08</v>
      </c>
      <c r="R5738" s="104"/>
      <c r="S5738" s="104"/>
      <c r="T5738" s="104"/>
    </row>
    <row r="5739" spans="13:20" ht="14.5" x14ac:dyDescent="0.35">
      <c r="M5739" s="261" t="s">
        <v>47934</v>
      </c>
      <c r="N5739" s="262">
        <v>1893.73</v>
      </c>
      <c r="P5739" s="243" t="s">
        <v>22000</v>
      </c>
      <c r="Q5739" s="244">
        <v>40241</v>
      </c>
      <c r="R5739" s="104"/>
      <c r="S5739" s="104"/>
      <c r="T5739" s="104"/>
    </row>
    <row r="5740" spans="13:20" ht="14.5" x14ac:dyDescent="0.35">
      <c r="M5740" s="261" t="s">
        <v>47935</v>
      </c>
      <c r="N5740" s="262">
        <v>16.829999999999998</v>
      </c>
      <c r="P5740" s="243" t="s">
        <v>22001</v>
      </c>
      <c r="Q5740" s="244">
        <v>6021.4</v>
      </c>
      <c r="R5740" s="104"/>
      <c r="S5740" s="104"/>
      <c r="T5740" s="104"/>
    </row>
    <row r="5741" spans="13:20" ht="14.5" x14ac:dyDescent="0.35">
      <c r="M5741" s="261" t="s">
        <v>47936</v>
      </c>
      <c r="N5741" s="262">
        <v>166095.10999999999</v>
      </c>
      <c r="P5741" s="243" t="s">
        <v>22002</v>
      </c>
      <c r="Q5741" s="244">
        <v>67011.570000000007</v>
      </c>
      <c r="R5741" s="104"/>
      <c r="S5741" s="104"/>
      <c r="T5741" s="104"/>
    </row>
    <row r="5742" spans="13:20" ht="14.5" x14ac:dyDescent="0.35">
      <c r="M5742" s="261" t="s">
        <v>43098</v>
      </c>
      <c r="N5742" s="262">
        <v>53193.78</v>
      </c>
      <c r="P5742" s="243" t="s">
        <v>22003</v>
      </c>
      <c r="Q5742" s="244">
        <v>1350.41</v>
      </c>
      <c r="R5742" s="104"/>
      <c r="S5742" s="104"/>
      <c r="T5742" s="104"/>
    </row>
    <row r="5743" spans="13:20" ht="14.5" x14ac:dyDescent="0.35">
      <c r="M5743" s="261" t="s">
        <v>43099</v>
      </c>
      <c r="N5743" s="262">
        <v>3900.05</v>
      </c>
      <c r="P5743" s="243" t="s">
        <v>22004</v>
      </c>
      <c r="Q5743" s="244">
        <v>571.83000000000004</v>
      </c>
      <c r="R5743" s="104"/>
      <c r="S5743" s="104"/>
      <c r="T5743" s="104"/>
    </row>
    <row r="5744" spans="13:20" ht="14.5" x14ac:dyDescent="0.35">
      <c r="M5744" s="261" t="s">
        <v>43100</v>
      </c>
      <c r="N5744" s="262">
        <v>4346.17</v>
      </c>
      <c r="P5744" s="243" t="s">
        <v>22005</v>
      </c>
      <c r="Q5744" s="244">
        <v>140</v>
      </c>
      <c r="R5744" s="104"/>
      <c r="S5744" s="104"/>
      <c r="T5744" s="104"/>
    </row>
    <row r="5745" spans="13:20" ht="14.5" x14ac:dyDescent="0.35">
      <c r="M5745" s="261" t="s">
        <v>43101</v>
      </c>
      <c r="N5745" s="262">
        <v>3593.13</v>
      </c>
      <c r="P5745" s="243" t="s">
        <v>22006</v>
      </c>
      <c r="Q5745" s="244">
        <v>335036.7</v>
      </c>
      <c r="R5745" s="104"/>
      <c r="S5745" s="104"/>
      <c r="T5745" s="104"/>
    </row>
    <row r="5746" spans="13:20" ht="14.5" x14ac:dyDescent="0.35">
      <c r="M5746" s="261" t="s">
        <v>43102</v>
      </c>
      <c r="N5746" s="262">
        <v>273.87</v>
      </c>
      <c r="P5746" s="243" t="s">
        <v>22007</v>
      </c>
      <c r="Q5746" s="244">
        <v>5679633.9199999999</v>
      </c>
      <c r="R5746" s="104"/>
      <c r="S5746" s="104"/>
      <c r="T5746" s="104"/>
    </row>
    <row r="5747" spans="13:20" ht="14.5" x14ac:dyDescent="0.35">
      <c r="M5747" s="261" t="s">
        <v>47937</v>
      </c>
      <c r="N5747" s="262">
        <v>90882.15</v>
      </c>
      <c r="P5747" s="243" t="s">
        <v>22008</v>
      </c>
      <c r="Q5747" s="244">
        <v>112749.17</v>
      </c>
      <c r="R5747" s="104"/>
      <c r="S5747" s="104"/>
      <c r="T5747" s="104"/>
    </row>
    <row r="5748" spans="13:20" ht="14.5" x14ac:dyDescent="0.35">
      <c r="M5748" s="261" t="s">
        <v>47938</v>
      </c>
      <c r="N5748" s="262">
        <v>6927.85</v>
      </c>
      <c r="P5748" s="243" t="s">
        <v>22009</v>
      </c>
      <c r="Q5748" s="244">
        <v>866731.4</v>
      </c>
      <c r="R5748" s="104"/>
      <c r="S5748" s="104"/>
      <c r="T5748" s="104"/>
    </row>
    <row r="5749" spans="13:20" ht="14.5" x14ac:dyDescent="0.35">
      <c r="M5749" s="261" t="s">
        <v>47939</v>
      </c>
      <c r="N5749" s="262">
        <v>30950</v>
      </c>
      <c r="P5749" s="243" t="s">
        <v>22010</v>
      </c>
      <c r="Q5749" s="244">
        <v>5533.28</v>
      </c>
      <c r="R5749" s="104"/>
      <c r="S5749" s="104"/>
      <c r="T5749" s="104"/>
    </row>
    <row r="5750" spans="13:20" ht="14.5" x14ac:dyDescent="0.35">
      <c r="M5750" s="261" t="s">
        <v>47940</v>
      </c>
      <c r="N5750" s="262">
        <v>2368</v>
      </c>
      <c r="P5750" s="243" t="s">
        <v>22011</v>
      </c>
      <c r="Q5750" s="244">
        <v>282233.32</v>
      </c>
      <c r="R5750" s="104"/>
      <c r="S5750" s="104"/>
      <c r="T5750" s="104"/>
    </row>
    <row r="5751" spans="13:20" ht="14.5" x14ac:dyDescent="0.35">
      <c r="M5751" s="261" t="s">
        <v>22084</v>
      </c>
      <c r="N5751" s="262">
        <v>5166</v>
      </c>
      <c r="P5751" s="243" t="s">
        <v>22012</v>
      </c>
      <c r="Q5751" s="244">
        <v>5419.06</v>
      </c>
      <c r="R5751" s="104"/>
      <c r="S5751" s="104"/>
      <c r="T5751" s="104"/>
    </row>
    <row r="5752" spans="13:20" ht="14.5" x14ac:dyDescent="0.35">
      <c r="M5752" s="261" t="s">
        <v>52155</v>
      </c>
      <c r="N5752" s="262">
        <v>2007.5</v>
      </c>
      <c r="P5752" s="243" t="s">
        <v>22013</v>
      </c>
      <c r="Q5752" s="244">
        <v>91200.06</v>
      </c>
      <c r="R5752" s="104"/>
      <c r="S5752" s="104"/>
      <c r="T5752" s="104"/>
    </row>
    <row r="5753" spans="13:20" ht="14.5" x14ac:dyDescent="0.35">
      <c r="M5753" s="261" t="s">
        <v>52156</v>
      </c>
      <c r="N5753" s="262">
        <v>138.5</v>
      </c>
      <c r="P5753" s="243" t="s">
        <v>22014</v>
      </c>
      <c r="Q5753" s="244">
        <v>341575.95</v>
      </c>
      <c r="R5753" s="104"/>
      <c r="S5753" s="104"/>
      <c r="T5753" s="104"/>
    </row>
    <row r="5754" spans="13:20" ht="14.5" x14ac:dyDescent="0.35">
      <c r="M5754" s="261" t="s">
        <v>56443</v>
      </c>
      <c r="N5754" s="262">
        <v>1500</v>
      </c>
      <c r="P5754" s="243" t="s">
        <v>22015</v>
      </c>
      <c r="Q5754" s="244">
        <v>2372939.1</v>
      </c>
      <c r="R5754" s="104"/>
      <c r="S5754" s="104"/>
      <c r="T5754" s="104"/>
    </row>
    <row r="5755" spans="13:20" ht="14.5" x14ac:dyDescent="0.35">
      <c r="M5755" s="261" t="s">
        <v>51240</v>
      </c>
      <c r="N5755" s="262">
        <v>10573.72</v>
      </c>
      <c r="P5755" s="243" t="s">
        <v>22016</v>
      </c>
      <c r="Q5755" s="244">
        <v>5343.81</v>
      </c>
      <c r="R5755" s="104"/>
      <c r="S5755" s="104"/>
      <c r="T5755" s="104"/>
    </row>
    <row r="5756" spans="13:20" ht="14.5" x14ac:dyDescent="0.35">
      <c r="M5756" s="261" t="s">
        <v>35473</v>
      </c>
      <c r="N5756" s="262">
        <v>816</v>
      </c>
      <c r="P5756" s="243" t="s">
        <v>22017</v>
      </c>
      <c r="Q5756" s="244">
        <v>403.81</v>
      </c>
      <c r="R5756" s="104"/>
      <c r="S5756" s="104"/>
      <c r="T5756" s="104"/>
    </row>
    <row r="5757" spans="13:20" ht="14.5" x14ac:dyDescent="0.35">
      <c r="M5757" s="261" t="s">
        <v>35474</v>
      </c>
      <c r="N5757" s="262">
        <v>983.75</v>
      </c>
      <c r="P5757" s="243" t="s">
        <v>22018</v>
      </c>
      <c r="Q5757" s="244">
        <v>308.92</v>
      </c>
      <c r="R5757" s="104"/>
      <c r="S5757" s="104"/>
      <c r="T5757" s="104"/>
    </row>
    <row r="5758" spans="13:20" ht="14.5" x14ac:dyDescent="0.35">
      <c r="M5758" s="261" t="s">
        <v>56444</v>
      </c>
      <c r="N5758" s="262">
        <v>124.97</v>
      </c>
      <c r="P5758" s="243" t="s">
        <v>22019</v>
      </c>
      <c r="Q5758" s="244">
        <v>9300</v>
      </c>
      <c r="R5758" s="104"/>
      <c r="S5758" s="104"/>
      <c r="T5758" s="104"/>
    </row>
    <row r="5759" spans="13:20" ht="14.5" x14ac:dyDescent="0.35">
      <c r="M5759" s="261" t="s">
        <v>56445</v>
      </c>
      <c r="N5759" s="262">
        <v>2436</v>
      </c>
      <c r="P5759" s="243" t="s">
        <v>22020</v>
      </c>
      <c r="Q5759" s="244">
        <v>5875.57</v>
      </c>
      <c r="R5759" s="104"/>
      <c r="S5759" s="104"/>
      <c r="T5759" s="104"/>
    </row>
    <row r="5760" spans="13:20" ht="14.5" x14ac:dyDescent="0.35">
      <c r="M5760" s="261" t="s">
        <v>22085</v>
      </c>
      <c r="N5760" s="262">
        <v>3962.67</v>
      </c>
      <c r="P5760" s="243" t="s">
        <v>22021</v>
      </c>
      <c r="Q5760" s="244">
        <v>6217.89</v>
      </c>
      <c r="R5760" s="104"/>
      <c r="S5760" s="104"/>
      <c r="T5760" s="104"/>
    </row>
    <row r="5761" spans="13:20" ht="14.5" x14ac:dyDescent="0.35">
      <c r="M5761" s="261" t="s">
        <v>22086</v>
      </c>
      <c r="N5761" s="262">
        <v>8203.06</v>
      </c>
      <c r="P5761" s="243" t="s">
        <v>22022</v>
      </c>
      <c r="Q5761" s="244">
        <v>26164</v>
      </c>
      <c r="R5761" s="104"/>
      <c r="S5761" s="104"/>
      <c r="T5761" s="104"/>
    </row>
    <row r="5762" spans="13:20" ht="14.5" x14ac:dyDescent="0.35">
      <c r="M5762" s="261" t="s">
        <v>53183</v>
      </c>
      <c r="N5762" s="262">
        <v>5084</v>
      </c>
      <c r="P5762" s="243" t="s">
        <v>22023</v>
      </c>
      <c r="Q5762" s="244">
        <v>25515</v>
      </c>
      <c r="R5762" s="104"/>
      <c r="S5762" s="104"/>
      <c r="T5762" s="104"/>
    </row>
    <row r="5763" spans="13:20" ht="14.5" x14ac:dyDescent="0.35">
      <c r="M5763" s="261" t="s">
        <v>45273</v>
      </c>
      <c r="N5763" s="262">
        <v>1246</v>
      </c>
      <c r="P5763" s="243" t="s">
        <v>22024</v>
      </c>
      <c r="Q5763" s="244">
        <v>1604</v>
      </c>
      <c r="R5763" s="104"/>
      <c r="S5763" s="104"/>
      <c r="T5763" s="104"/>
    </row>
    <row r="5764" spans="13:20" ht="14.5" x14ac:dyDescent="0.35">
      <c r="M5764" s="261" t="s">
        <v>45274</v>
      </c>
      <c r="N5764" s="262">
        <v>1260.57</v>
      </c>
      <c r="P5764" s="243" t="s">
        <v>22025</v>
      </c>
      <c r="Q5764" s="244">
        <v>1023.75</v>
      </c>
      <c r="R5764" s="104"/>
      <c r="S5764" s="104"/>
      <c r="T5764" s="104"/>
    </row>
    <row r="5765" spans="13:20" ht="14.5" x14ac:dyDescent="0.35">
      <c r="M5765" s="261" t="s">
        <v>45275</v>
      </c>
      <c r="N5765" s="262">
        <v>96.43</v>
      </c>
      <c r="P5765" s="243" t="s">
        <v>22026</v>
      </c>
      <c r="Q5765" s="244">
        <v>5250</v>
      </c>
      <c r="R5765" s="104"/>
      <c r="S5765" s="104"/>
      <c r="T5765" s="104"/>
    </row>
    <row r="5766" spans="13:20" ht="14.5" x14ac:dyDescent="0.35">
      <c r="M5766" s="261" t="s">
        <v>56446</v>
      </c>
      <c r="N5766" s="262">
        <v>5346.06</v>
      </c>
      <c r="P5766" s="243" t="s">
        <v>22027</v>
      </c>
      <c r="Q5766" s="244">
        <v>1884.6</v>
      </c>
      <c r="R5766" s="104"/>
      <c r="S5766" s="104"/>
      <c r="T5766" s="104"/>
    </row>
    <row r="5767" spans="13:20" ht="14.5" x14ac:dyDescent="0.35">
      <c r="M5767" s="261" t="s">
        <v>56447</v>
      </c>
      <c r="N5767" s="262">
        <v>387.94</v>
      </c>
      <c r="P5767" s="243" t="s">
        <v>22028</v>
      </c>
      <c r="Q5767" s="244">
        <v>1442.65</v>
      </c>
      <c r="R5767" s="104"/>
      <c r="S5767" s="104"/>
      <c r="T5767" s="104"/>
    </row>
    <row r="5768" spans="13:20" ht="14.5" x14ac:dyDescent="0.35">
      <c r="M5768" s="261" t="s">
        <v>43103</v>
      </c>
      <c r="N5768" s="262">
        <v>25784.240000000002</v>
      </c>
      <c r="P5768" s="243" t="s">
        <v>22029</v>
      </c>
      <c r="Q5768" s="244">
        <v>10375</v>
      </c>
      <c r="R5768" s="104"/>
      <c r="S5768" s="104"/>
      <c r="T5768" s="104"/>
    </row>
    <row r="5769" spans="13:20" ht="14.5" x14ac:dyDescent="0.35">
      <c r="M5769" s="261" t="s">
        <v>43104</v>
      </c>
      <c r="N5769" s="262">
        <v>1889.65</v>
      </c>
      <c r="P5769" s="243" t="s">
        <v>22030</v>
      </c>
      <c r="Q5769" s="244">
        <v>16196</v>
      </c>
      <c r="R5769" s="104"/>
      <c r="S5769" s="104"/>
      <c r="T5769" s="104"/>
    </row>
    <row r="5770" spans="13:20" ht="14.5" x14ac:dyDescent="0.35">
      <c r="M5770" s="261" t="s">
        <v>43105</v>
      </c>
      <c r="N5770" s="262">
        <v>773.56</v>
      </c>
      <c r="P5770" s="243" t="s">
        <v>22031</v>
      </c>
      <c r="Q5770" s="244">
        <v>2470</v>
      </c>
      <c r="R5770" s="104"/>
      <c r="S5770" s="104"/>
      <c r="T5770" s="104"/>
    </row>
    <row r="5771" spans="13:20" ht="14.5" x14ac:dyDescent="0.35">
      <c r="M5771" s="261" t="s">
        <v>43106</v>
      </c>
      <c r="N5771" s="262">
        <v>2266.7399999999998</v>
      </c>
      <c r="P5771" s="243" t="s">
        <v>22032</v>
      </c>
      <c r="Q5771" s="244">
        <v>484</v>
      </c>
      <c r="R5771" s="104"/>
      <c r="S5771" s="104"/>
      <c r="T5771" s="104"/>
    </row>
    <row r="5772" spans="13:20" ht="14.5" x14ac:dyDescent="0.35">
      <c r="M5772" s="261" t="s">
        <v>41921</v>
      </c>
      <c r="N5772" s="262">
        <v>250146.08</v>
      </c>
      <c r="P5772" s="243" t="s">
        <v>22033</v>
      </c>
      <c r="Q5772" s="244">
        <v>63663</v>
      </c>
      <c r="R5772" s="104"/>
      <c r="S5772" s="104"/>
      <c r="T5772" s="104"/>
    </row>
    <row r="5773" spans="13:20" ht="14.5" x14ac:dyDescent="0.35">
      <c r="M5773" s="261" t="s">
        <v>43107</v>
      </c>
      <c r="N5773" s="262">
        <v>25885.91</v>
      </c>
      <c r="P5773" s="243" t="s">
        <v>22034</v>
      </c>
      <c r="Q5773" s="244">
        <v>107566</v>
      </c>
      <c r="R5773" s="104"/>
      <c r="S5773" s="104"/>
      <c r="T5773" s="104"/>
    </row>
    <row r="5774" spans="13:20" ht="14.5" x14ac:dyDescent="0.35">
      <c r="M5774" s="261" t="s">
        <v>43108</v>
      </c>
      <c r="N5774" s="262">
        <v>1964</v>
      </c>
      <c r="P5774" s="243" t="s">
        <v>22035</v>
      </c>
      <c r="Q5774" s="244">
        <v>9659</v>
      </c>
      <c r="R5774" s="104"/>
      <c r="S5774" s="104"/>
      <c r="T5774" s="104"/>
    </row>
    <row r="5775" spans="13:20" ht="14.5" x14ac:dyDescent="0.35">
      <c r="M5775" s="261" t="s">
        <v>41922</v>
      </c>
      <c r="N5775" s="262">
        <v>38290.980000000003</v>
      </c>
      <c r="P5775" s="243" t="s">
        <v>22036</v>
      </c>
      <c r="Q5775" s="244">
        <v>954</v>
      </c>
      <c r="R5775" s="104"/>
      <c r="S5775" s="104"/>
      <c r="T5775" s="104"/>
    </row>
    <row r="5776" spans="13:20" ht="14.5" x14ac:dyDescent="0.35">
      <c r="M5776" s="261" t="s">
        <v>43109</v>
      </c>
      <c r="N5776" s="262">
        <v>361</v>
      </c>
      <c r="P5776" s="243" t="s">
        <v>22037</v>
      </c>
      <c r="Q5776" s="244">
        <v>2575</v>
      </c>
      <c r="R5776" s="104"/>
      <c r="S5776" s="104"/>
      <c r="T5776" s="104"/>
    </row>
    <row r="5777" spans="13:20" ht="14.5" x14ac:dyDescent="0.35">
      <c r="M5777" s="261" t="s">
        <v>56448</v>
      </c>
      <c r="N5777" s="262">
        <v>899.36</v>
      </c>
      <c r="P5777" s="243" t="s">
        <v>22038</v>
      </c>
      <c r="Q5777" s="244">
        <v>6297.81</v>
      </c>
      <c r="R5777" s="104"/>
      <c r="S5777" s="104"/>
      <c r="T5777" s="104"/>
    </row>
    <row r="5778" spans="13:20" ht="14.5" x14ac:dyDescent="0.35">
      <c r="M5778" s="261" t="s">
        <v>56449</v>
      </c>
      <c r="N5778" s="262">
        <v>1359.94</v>
      </c>
      <c r="P5778" s="243" t="s">
        <v>22039</v>
      </c>
      <c r="Q5778" s="244">
        <v>403.81</v>
      </c>
      <c r="R5778" s="104"/>
      <c r="S5778" s="104"/>
      <c r="T5778" s="104"/>
    </row>
    <row r="5779" spans="13:20" ht="14.5" x14ac:dyDescent="0.35">
      <c r="M5779" s="261" t="s">
        <v>47941</v>
      </c>
      <c r="N5779" s="262">
        <v>4000</v>
      </c>
      <c r="P5779" s="243" t="s">
        <v>22040</v>
      </c>
      <c r="Q5779" s="244">
        <v>308.92</v>
      </c>
      <c r="R5779" s="104"/>
      <c r="S5779" s="104"/>
      <c r="T5779" s="104"/>
    </row>
    <row r="5780" spans="13:20" ht="14.5" x14ac:dyDescent="0.35">
      <c r="M5780" s="261" t="s">
        <v>47942</v>
      </c>
      <c r="N5780" s="262">
        <v>306</v>
      </c>
      <c r="P5780" s="243" t="s">
        <v>22041</v>
      </c>
      <c r="Q5780" s="244">
        <v>3493.75</v>
      </c>
      <c r="R5780" s="104"/>
      <c r="S5780" s="104"/>
      <c r="T5780" s="104"/>
    </row>
    <row r="5781" spans="13:20" ht="14.5" x14ac:dyDescent="0.35">
      <c r="M5781" s="261" t="s">
        <v>45276</v>
      </c>
      <c r="N5781" s="262">
        <v>78047</v>
      </c>
      <c r="P5781" s="243" t="s">
        <v>22042</v>
      </c>
      <c r="Q5781" s="244">
        <v>9300</v>
      </c>
      <c r="R5781" s="104"/>
      <c r="S5781" s="104"/>
      <c r="T5781" s="104"/>
    </row>
    <row r="5782" spans="13:20" ht="14.5" x14ac:dyDescent="0.35">
      <c r="M5782" s="261" t="s">
        <v>41923</v>
      </c>
      <c r="N5782" s="262">
        <v>1690</v>
      </c>
      <c r="P5782" s="243" t="s">
        <v>22043</v>
      </c>
      <c r="Q5782" s="244">
        <v>5250</v>
      </c>
      <c r="R5782" s="104"/>
      <c r="S5782" s="104"/>
      <c r="T5782" s="104"/>
    </row>
    <row r="5783" spans="13:20" ht="14.5" x14ac:dyDescent="0.35">
      <c r="M5783" s="261" t="s">
        <v>41924</v>
      </c>
      <c r="N5783" s="262">
        <v>9666</v>
      </c>
      <c r="P5783" s="243" t="s">
        <v>22044</v>
      </c>
      <c r="Q5783" s="244">
        <v>1884.6</v>
      </c>
      <c r="R5783" s="104"/>
      <c r="S5783" s="104"/>
      <c r="T5783" s="104"/>
    </row>
    <row r="5784" spans="13:20" ht="14.5" x14ac:dyDescent="0.35">
      <c r="M5784" s="261" t="s">
        <v>41925</v>
      </c>
      <c r="N5784" s="262">
        <v>3058</v>
      </c>
      <c r="P5784" s="243" t="s">
        <v>22045</v>
      </c>
      <c r="Q5784" s="244">
        <v>70981.22</v>
      </c>
      <c r="R5784" s="104"/>
      <c r="S5784" s="104"/>
      <c r="T5784" s="104"/>
    </row>
    <row r="5785" spans="13:20" ht="14.5" x14ac:dyDescent="0.35">
      <c r="M5785" s="261" t="s">
        <v>43110</v>
      </c>
      <c r="N5785" s="262">
        <v>33631.58</v>
      </c>
      <c r="P5785" s="243" t="s">
        <v>22046</v>
      </c>
      <c r="Q5785" s="244">
        <v>6217.89</v>
      </c>
      <c r="R5785" s="104"/>
      <c r="S5785" s="104"/>
      <c r="T5785" s="104"/>
    </row>
    <row r="5786" spans="13:20" ht="14.5" x14ac:dyDescent="0.35">
      <c r="M5786" s="261" t="s">
        <v>51241</v>
      </c>
      <c r="N5786" s="262">
        <v>2274</v>
      </c>
      <c r="P5786" s="243" t="s">
        <v>22047</v>
      </c>
      <c r="Q5786" s="244">
        <v>23093</v>
      </c>
      <c r="R5786" s="104"/>
      <c r="S5786" s="104"/>
      <c r="T5786" s="104"/>
    </row>
    <row r="5787" spans="13:20" ht="14.5" x14ac:dyDescent="0.35">
      <c r="M5787" s="261" t="s">
        <v>47943</v>
      </c>
      <c r="N5787" s="262">
        <v>30515.05</v>
      </c>
      <c r="P5787" s="243" t="s">
        <v>22048</v>
      </c>
      <c r="Q5787" s="244">
        <v>177045</v>
      </c>
      <c r="R5787" s="104"/>
      <c r="S5787" s="104"/>
      <c r="T5787" s="104"/>
    </row>
    <row r="5788" spans="13:20" ht="14.5" x14ac:dyDescent="0.35">
      <c r="M5788" s="261" t="s">
        <v>56450</v>
      </c>
      <c r="N5788" s="262">
        <v>10030.98</v>
      </c>
      <c r="P5788" s="243" t="s">
        <v>22049</v>
      </c>
      <c r="Q5788" s="244">
        <v>27091.62</v>
      </c>
      <c r="R5788" s="104"/>
      <c r="S5788" s="104"/>
      <c r="T5788" s="104"/>
    </row>
    <row r="5789" spans="13:20" ht="14.5" x14ac:dyDescent="0.35">
      <c r="M5789" s="261" t="s">
        <v>53184</v>
      </c>
      <c r="N5789" s="262">
        <v>13000</v>
      </c>
      <c r="P5789" s="243" t="s">
        <v>22050</v>
      </c>
      <c r="Q5789" s="244">
        <v>2004.27</v>
      </c>
      <c r="R5789" s="104"/>
      <c r="S5789" s="104"/>
      <c r="T5789" s="104"/>
    </row>
    <row r="5790" spans="13:20" ht="14.5" x14ac:dyDescent="0.35">
      <c r="M5790" s="261" t="s">
        <v>47944</v>
      </c>
      <c r="N5790" s="262">
        <v>39753</v>
      </c>
      <c r="P5790" s="243" t="s">
        <v>22051</v>
      </c>
      <c r="Q5790" s="244">
        <v>496.7</v>
      </c>
      <c r="R5790" s="104"/>
      <c r="S5790" s="104"/>
      <c r="T5790" s="104"/>
    </row>
    <row r="5791" spans="13:20" ht="14.5" x14ac:dyDescent="0.35">
      <c r="M5791" s="261" t="s">
        <v>47945</v>
      </c>
      <c r="N5791" s="262">
        <v>419140</v>
      </c>
      <c r="P5791" s="243" t="s">
        <v>22052</v>
      </c>
      <c r="Q5791" s="244">
        <v>1610.41</v>
      </c>
      <c r="R5791" s="104"/>
      <c r="S5791" s="104"/>
      <c r="T5791" s="104"/>
    </row>
    <row r="5792" spans="13:20" ht="14.5" x14ac:dyDescent="0.35">
      <c r="M5792" s="261" t="s">
        <v>47946</v>
      </c>
      <c r="N5792" s="262">
        <v>32064.29</v>
      </c>
      <c r="P5792" s="243" t="s">
        <v>22053</v>
      </c>
      <c r="Q5792" s="244">
        <v>4211</v>
      </c>
      <c r="R5792" s="104"/>
      <c r="S5792" s="104"/>
      <c r="T5792" s="104"/>
    </row>
    <row r="5793" spans="13:20" ht="14.5" x14ac:dyDescent="0.35">
      <c r="M5793" s="261" t="s">
        <v>35476</v>
      </c>
      <c r="N5793" s="262">
        <v>46199.76</v>
      </c>
      <c r="P5793" s="243" t="s">
        <v>22054</v>
      </c>
      <c r="Q5793" s="244">
        <v>80795</v>
      </c>
      <c r="R5793" s="104"/>
      <c r="S5793" s="104"/>
      <c r="T5793" s="104"/>
    </row>
    <row r="5794" spans="13:20" ht="14.5" x14ac:dyDescent="0.35">
      <c r="M5794" s="261" t="s">
        <v>35477</v>
      </c>
      <c r="N5794" s="262">
        <v>10000</v>
      </c>
      <c r="P5794" s="243" t="s">
        <v>22055</v>
      </c>
      <c r="Q5794" s="244">
        <v>38898.22</v>
      </c>
      <c r="R5794" s="104"/>
      <c r="S5794" s="104"/>
      <c r="T5794" s="104"/>
    </row>
    <row r="5795" spans="13:20" ht="14.5" x14ac:dyDescent="0.35">
      <c r="M5795" s="261" t="s">
        <v>35478</v>
      </c>
      <c r="N5795" s="262">
        <v>454.01</v>
      </c>
      <c r="P5795" s="243" t="s">
        <v>22056</v>
      </c>
      <c r="Q5795" s="244">
        <v>3194.84</v>
      </c>
      <c r="R5795" s="104"/>
      <c r="S5795" s="104"/>
      <c r="T5795" s="104"/>
    </row>
    <row r="5796" spans="13:20" ht="14.5" x14ac:dyDescent="0.35">
      <c r="M5796" s="261" t="s">
        <v>22144</v>
      </c>
      <c r="N5796" s="262">
        <v>4336.34</v>
      </c>
      <c r="P5796" s="243" t="s">
        <v>22057</v>
      </c>
      <c r="Q5796" s="244">
        <v>6799.94</v>
      </c>
      <c r="R5796" s="104"/>
      <c r="S5796" s="104"/>
      <c r="T5796" s="104"/>
    </row>
    <row r="5797" spans="13:20" ht="14.5" x14ac:dyDescent="0.35">
      <c r="M5797" s="261" t="s">
        <v>41926</v>
      </c>
      <c r="N5797" s="262">
        <v>2415.88</v>
      </c>
      <c r="P5797" s="243" t="s">
        <v>22058</v>
      </c>
      <c r="Q5797" s="244">
        <v>13012.49</v>
      </c>
      <c r="R5797" s="104"/>
      <c r="S5797" s="104"/>
      <c r="T5797" s="104"/>
    </row>
    <row r="5798" spans="13:20" ht="14.5" x14ac:dyDescent="0.35">
      <c r="M5798" s="261" t="s">
        <v>22146</v>
      </c>
      <c r="N5798" s="262">
        <v>2631.35</v>
      </c>
      <c r="P5798" s="243" t="s">
        <v>22059</v>
      </c>
      <c r="Q5798" s="244">
        <v>17299</v>
      </c>
      <c r="R5798" s="104"/>
      <c r="S5798" s="104"/>
      <c r="T5798" s="104"/>
    </row>
    <row r="5799" spans="13:20" ht="14.5" x14ac:dyDescent="0.35">
      <c r="M5799" s="261" t="s">
        <v>41927</v>
      </c>
      <c r="N5799" s="262">
        <v>-3059.65</v>
      </c>
      <c r="P5799" s="243" t="s">
        <v>22060</v>
      </c>
      <c r="Q5799" s="244">
        <v>26843</v>
      </c>
      <c r="R5799" s="104"/>
      <c r="S5799" s="104"/>
      <c r="T5799" s="104"/>
    </row>
    <row r="5800" spans="13:20" ht="14.5" x14ac:dyDescent="0.35">
      <c r="M5800" s="261" t="s">
        <v>22151</v>
      </c>
      <c r="N5800" s="262">
        <v>4292.8100000000004</v>
      </c>
      <c r="P5800" s="243" t="s">
        <v>22061</v>
      </c>
      <c r="Q5800" s="244">
        <v>43154</v>
      </c>
      <c r="R5800" s="104"/>
      <c r="S5800" s="104"/>
      <c r="T5800" s="104"/>
    </row>
    <row r="5801" spans="13:20" ht="14.5" x14ac:dyDescent="0.35">
      <c r="M5801" s="261" t="s">
        <v>38224</v>
      </c>
      <c r="N5801" s="262">
        <v>1931.62</v>
      </c>
      <c r="P5801" s="243" t="s">
        <v>22062</v>
      </c>
      <c r="Q5801" s="244">
        <v>11057</v>
      </c>
      <c r="R5801" s="104"/>
      <c r="S5801" s="104"/>
      <c r="T5801" s="104"/>
    </row>
    <row r="5802" spans="13:20" ht="14.5" x14ac:dyDescent="0.35">
      <c r="M5802" s="261" t="s">
        <v>22152</v>
      </c>
      <c r="N5802" s="262">
        <v>18020</v>
      </c>
      <c r="P5802" s="243" t="s">
        <v>22063</v>
      </c>
      <c r="Q5802" s="244">
        <v>4186</v>
      </c>
      <c r="R5802" s="104"/>
      <c r="S5802" s="104"/>
      <c r="T5802" s="104"/>
    </row>
    <row r="5803" spans="13:20" ht="14.5" x14ac:dyDescent="0.35">
      <c r="M5803" s="261" t="s">
        <v>22153</v>
      </c>
      <c r="N5803" s="262">
        <v>1210.2</v>
      </c>
      <c r="P5803" s="243" t="s">
        <v>22064</v>
      </c>
      <c r="Q5803" s="244">
        <v>39930</v>
      </c>
      <c r="R5803" s="104"/>
      <c r="S5803" s="104"/>
      <c r="T5803" s="104"/>
    </row>
    <row r="5804" spans="13:20" ht="14.5" x14ac:dyDescent="0.35">
      <c r="M5804" s="261" t="s">
        <v>22154</v>
      </c>
      <c r="N5804" s="262">
        <v>3906.74</v>
      </c>
      <c r="P5804" s="243" t="s">
        <v>22065</v>
      </c>
      <c r="Q5804" s="244">
        <v>27091.62</v>
      </c>
      <c r="R5804" s="104"/>
      <c r="S5804" s="104"/>
      <c r="T5804" s="104"/>
    </row>
    <row r="5805" spans="13:20" ht="14.5" x14ac:dyDescent="0.35">
      <c r="M5805" s="261" t="s">
        <v>22155</v>
      </c>
      <c r="N5805" s="262">
        <v>2189.5500000000002</v>
      </c>
      <c r="P5805" s="243" t="s">
        <v>22066</v>
      </c>
      <c r="Q5805" s="244">
        <v>52942.49</v>
      </c>
      <c r="R5805" s="104"/>
      <c r="S5805" s="104"/>
      <c r="T5805" s="104"/>
    </row>
    <row r="5806" spans="13:20" ht="14.5" x14ac:dyDescent="0.35">
      <c r="M5806" s="261" t="s">
        <v>22156</v>
      </c>
      <c r="N5806" s="262">
        <v>1051.05</v>
      </c>
      <c r="P5806" s="243" t="s">
        <v>22067</v>
      </c>
      <c r="Q5806" s="244">
        <v>2004.27</v>
      </c>
      <c r="R5806" s="104"/>
      <c r="S5806" s="104"/>
      <c r="T5806" s="104"/>
    </row>
    <row r="5807" spans="13:20" ht="14.5" x14ac:dyDescent="0.35">
      <c r="M5807" s="261" t="s">
        <v>35479</v>
      </c>
      <c r="N5807" s="262">
        <v>14296</v>
      </c>
      <c r="P5807" s="243" t="s">
        <v>22068</v>
      </c>
      <c r="Q5807" s="244">
        <v>496.7</v>
      </c>
      <c r="R5807" s="104"/>
      <c r="S5807" s="104"/>
      <c r="T5807" s="104"/>
    </row>
    <row r="5808" spans="13:20" ht="14.5" x14ac:dyDescent="0.35">
      <c r="M5808" s="261" t="s">
        <v>38225</v>
      </c>
      <c r="N5808" s="262">
        <v>1182.19</v>
      </c>
      <c r="P5808" s="243" t="s">
        <v>22069</v>
      </c>
      <c r="Q5808" s="244">
        <v>1610.41</v>
      </c>
      <c r="R5808" s="104"/>
      <c r="S5808" s="104"/>
      <c r="T5808" s="104"/>
    </row>
    <row r="5809" spans="13:20" ht="14.5" x14ac:dyDescent="0.35">
      <c r="M5809" s="261" t="s">
        <v>22157</v>
      </c>
      <c r="N5809" s="262">
        <v>428.46</v>
      </c>
      <c r="P5809" s="243" t="s">
        <v>22070</v>
      </c>
      <c r="Q5809" s="244">
        <v>43084.22</v>
      </c>
      <c r="R5809" s="104"/>
      <c r="S5809" s="104"/>
      <c r="T5809" s="104"/>
    </row>
    <row r="5810" spans="13:20" ht="14.5" x14ac:dyDescent="0.35">
      <c r="M5810" s="261" t="s">
        <v>22159</v>
      </c>
      <c r="N5810" s="262">
        <v>1216.6099999999999</v>
      </c>
      <c r="P5810" s="243" t="s">
        <v>22071</v>
      </c>
      <c r="Q5810" s="244">
        <v>3194.84</v>
      </c>
      <c r="R5810" s="104"/>
      <c r="S5810" s="104"/>
      <c r="T5810" s="104"/>
    </row>
    <row r="5811" spans="13:20" ht="14.5" x14ac:dyDescent="0.35">
      <c r="M5811" s="261" t="s">
        <v>22160</v>
      </c>
      <c r="N5811" s="262">
        <v>329.01</v>
      </c>
      <c r="P5811" s="243" t="s">
        <v>22072</v>
      </c>
      <c r="Q5811" s="244">
        <v>22067.94</v>
      </c>
      <c r="R5811" s="104"/>
      <c r="S5811" s="104"/>
      <c r="T5811" s="104"/>
    </row>
    <row r="5812" spans="13:20" ht="14.5" x14ac:dyDescent="0.35">
      <c r="M5812" s="261" t="s">
        <v>22161</v>
      </c>
      <c r="N5812" s="262">
        <v>724.27</v>
      </c>
      <c r="P5812" s="243" t="s">
        <v>22073</v>
      </c>
      <c r="Q5812" s="244">
        <v>80795</v>
      </c>
      <c r="R5812" s="104"/>
      <c r="S5812" s="104"/>
      <c r="T5812" s="104"/>
    </row>
    <row r="5813" spans="13:20" ht="14.5" x14ac:dyDescent="0.35">
      <c r="M5813" s="261" t="s">
        <v>41928</v>
      </c>
      <c r="N5813" s="262">
        <v>-0.24</v>
      </c>
      <c r="P5813" s="243" t="s">
        <v>22074</v>
      </c>
      <c r="Q5813" s="244">
        <v>69997</v>
      </c>
      <c r="R5813" s="104"/>
      <c r="S5813" s="104"/>
      <c r="T5813" s="104"/>
    </row>
    <row r="5814" spans="13:20" ht="14.5" x14ac:dyDescent="0.35">
      <c r="M5814" s="261" t="s">
        <v>47947</v>
      </c>
      <c r="N5814" s="262">
        <v>36740</v>
      </c>
      <c r="P5814" s="243" t="s">
        <v>22075</v>
      </c>
      <c r="Q5814" s="244">
        <v>17299</v>
      </c>
      <c r="R5814" s="104"/>
      <c r="S5814" s="104"/>
      <c r="T5814" s="104"/>
    </row>
    <row r="5815" spans="13:20" ht="14.5" x14ac:dyDescent="0.35">
      <c r="M5815" s="261" t="s">
        <v>50185</v>
      </c>
      <c r="N5815" s="262">
        <v>740</v>
      </c>
      <c r="P5815" s="243" t="s">
        <v>22076</v>
      </c>
      <c r="Q5815" s="244">
        <v>15600</v>
      </c>
      <c r="R5815" s="104"/>
      <c r="S5815" s="104"/>
      <c r="T5815" s="104"/>
    </row>
    <row r="5816" spans="13:20" ht="14.5" x14ac:dyDescent="0.35">
      <c r="M5816" s="261" t="s">
        <v>52157</v>
      </c>
      <c r="N5816" s="262">
        <v>5306.28</v>
      </c>
      <c r="P5816" s="243" t="s">
        <v>22077</v>
      </c>
      <c r="Q5816" s="244">
        <v>397.8</v>
      </c>
      <c r="R5816" s="104"/>
      <c r="S5816" s="104"/>
      <c r="T5816" s="104"/>
    </row>
    <row r="5817" spans="13:20" ht="14.5" x14ac:dyDescent="0.35">
      <c r="M5817" s="261" t="s">
        <v>45277</v>
      </c>
      <c r="N5817" s="262">
        <v>154.5</v>
      </c>
      <c r="P5817" s="243" t="s">
        <v>22078</v>
      </c>
      <c r="Q5817" s="244">
        <v>10197</v>
      </c>
      <c r="R5817" s="104"/>
      <c r="S5817" s="104"/>
      <c r="T5817" s="104"/>
    </row>
    <row r="5818" spans="13:20" ht="14.5" x14ac:dyDescent="0.35">
      <c r="M5818" s="261" t="s">
        <v>47948</v>
      </c>
      <c r="N5818" s="262">
        <v>20550</v>
      </c>
      <c r="P5818" s="243" t="s">
        <v>22079</v>
      </c>
      <c r="Q5818" s="244">
        <v>285.68</v>
      </c>
      <c r="R5818" s="104"/>
      <c r="S5818" s="104"/>
      <c r="T5818" s="104"/>
    </row>
    <row r="5819" spans="13:20" ht="14.5" x14ac:dyDescent="0.35">
      <c r="M5819" s="261" t="s">
        <v>22164</v>
      </c>
      <c r="N5819" s="262">
        <v>4200</v>
      </c>
      <c r="P5819" s="243" t="s">
        <v>22080</v>
      </c>
      <c r="Q5819" s="244">
        <v>1233</v>
      </c>
      <c r="R5819" s="104"/>
      <c r="S5819" s="104"/>
      <c r="T5819" s="104"/>
    </row>
    <row r="5820" spans="13:20" ht="14.5" x14ac:dyDescent="0.35">
      <c r="M5820" s="261" t="s">
        <v>22165</v>
      </c>
      <c r="N5820" s="262">
        <v>5074.22</v>
      </c>
      <c r="P5820" s="243" t="s">
        <v>22081</v>
      </c>
      <c r="Q5820" s="244">
        <v>10523</v>
      </c>
      <c r="R5820" s="104"/>
      <c r="S5820" s="104"/>
      <c r="T5820" s="104"/>
    </row>
    <row r="5821" spans="13:20" ht="14.5" x14ac:dyDescent="0.35">
      <c r="M5821" s="261" t="s">
        <v>22166</v>
      </c>
      <c r="N5821" s="262">
        <v>9562.08</v>
      </c>
      <c r="P5821" s="243" t="s">
        <v>15440</v>
      </c>
      <c r="Q5821" s="244">
        <v>183</v>
      </c>
      <c r="R5821" s="104"/>
      <c r="S5821" s="104"/>
      <c r="T5821" s="104"/>
    </row>
    <row r="5822" spans="13:20" ht="14.5" x14ac:dyDescent="0.35">
      <c r="M5822" s="261" t="s">
        <v>35480</v>
      </c>
      <c r="N5822" s="262">
        <v>7018.92</v>
      </c>
      <c r="P5822" s="243" t="s">
        <v>22082</v>
      </c>
      <c r="Q5822" s="244">
        <v>1183</v>
      </c>
      <c r="R5822" s="104"/>
      <c r="S5822" s="104"/>
      <c r="T5822" s="104"/>
    </row>
    <row r="5823" spans="13:20" ht="14.5" x14ac:dyDescent="0.35">
      <c r="M5823" s="261" t="s">
        <v>53185</v>
      </c>
      <c r="N5823" s="262">
        <v>25839.15</v>
      </c>
      <c r="P5823" s="243" t="s">
        <v>22083</v>
      </c>
      <c r="Q5823" s="244">
        <v>741</v>
      </c>
      <c r="R5823" s="104"/>
      <c r="S5823" s="104"/>
      <c r="T5823" s="104"/>
    </row>
    <row r="5824" spans="13:20" ht="14.5" x14ac:dyDescent="0.35">
      <c r="M5824" s="261" t="s">
        <v>36951</v>
      </c>
      <c r="N5824" s="262">
        <v>4800</v>
      </c>
      <c r="P5824" s="243" t="s">
        <v>22084</v>
      </c>
      <c r="Q5824" s="244">
        <v>4500</v>
      </c>
      <c r="R5824" s="104"/>
      <c r="S5824" s="104"/>
      <c r="T5824" s="104"/>
    </row>
    <row r="5825" spans="13:20" ht="14.5" x14ac:dyDescent="0.35">
      <c r="M5825" s="261" t="s">
        <v>36952</v>
      </c>
      <c r="N5825" s="262">
        <v>384760</v>
      </c>
      <c r="P5825" s="243" t="s">
        <v>22085</v>
      </c>
      <c r="Q5825" s="244">
        <v>630.86</v>
      </c>
      <c r="R5825" s="104"/>
      <c r="S5825" s="104"/>
      <c r="T5825" s="104"/>
    </row>
    <row r="5826" spans="13:20" ht="14.5" x14ac:dyDescent="0.35">
      <c r="M5826" s="261" t="s">
        <v>36953</v>
      </c>
      <c r="N5826" s="262">
        <v>12902.72</v>
      </c>
      <c r="P5826" s="243" t="s">
        <v>22086</v>
      </c>
      <c r="Q5826" s="244">
        <v>3990.25</v>
      </c>
      <c r="R5826" s="104"/>
      <c r="S5826" s="104"/>
      <c r="T5826" s="104"/>
    </row>
    <row r="5827" spans="13:20" ht="14.5" x14ac:dyDescent="0.35">
      <c r="M5827" s="261" t="s">
        <v>22167</v>
      </c>
      <c r="N5827" s="262">
        <v>22986.12</v>
      </c>
      <c r="P5827" s="243" t="s">
        <v>22087</v>
      </c>
      <c r="Q5827" s="244">
        <v>15600</v>
      </c>
      <c r="R5827" s="104"/>
      <c r="S5827" s="104"/>
      <c r="T5827" s="104"/>
    </row>
    <row r="5828" spans="13:20" ht="14.5" x14ac:dyDescent="0.35">
      <c r="M5828" s="261" t="s">
        <v>41929</v>
      </c>
      <c r="N5828" s="262">
        <v>9253.36</v>
      </c>
      <c r="P5828" s="243" t="s">
        <v>22088</v>
      </c>
      <c r="Q5828" s="244">
        <v>397.8</v>
      </c>
      <c r="R5828" s="104"/>
      <c r="S5828" s="104"/>
      <c r="T5828" s="104"/>
    </row>
    <row r="5829" spans="13:20" ht="14.5" x14ac:dyDescent="0.35">
      <c r="M5829" s="261" t="s">
        <v>36954</v>
      </c>
      <c r="N5829" s="262">
        <v>6385</v>
      </c>
      <c r="P5829" s="243" t="s">
        <v>22089</v>
      </c>
      <c r="Q5829" s="244">
        <v>5241</v>
      </c>
      <c r="R5829" s="104"/>
      <c r="S5829" s="104"/>
      <c r="T5829" s="104"/>
    </row>
    <row r="5830" spans="13:20" ht="14.5" x14ac:dyDescent="0.35">
      <c r="M5830" s="261" t="s">
        <v>47949</v>
      </c>
      <c r="N5830" s="262">
        <v>46435.21</v>
      </c>
      <c r="P5830" s="243" t="s">
        <v>22090</v>
      </c>
      <c r="Q5830" s="244">
        <v>12336.86</v>
      </c>
      <c r="R5830" s="104"/>
      <c r="S5830" s="104"/>
      <c r="T5830" s="104"/>
    </row>
    <row r="5831" spans="13:20" ht="14.5" x14ac:dyDescent="0.35">
      <c r="M5831" s="261" t="s">
        <v>45278</v>
      </c>
      <c r="N5831" s="262">
        <v>9585</v>
      </c>
      <c r="P5831" s="243" t="s">
        <v>22091</v>
      </c>
      <c r="Q5831" s="244">
        <v>285.68</v>
      </c>
      <c r="R5831" s="104"/>
      <c r="S5831" s="104"/>
      <c r="T5831" s="104"/>
    </row>
    <row r="5832" spans="13:20" ht="14.5" x14ac:dyDescent="0.35">
      <c r="M5832" s="261" t="s">
        <v>50186</v>
      </c>
      <c r="N5832" s="262">
        <v>8590</v>
      </c>
      <c r="P5832" s="243" t="s">
        <v>22092</v>
      </c>
      <c r="Q5832" s="244">
        <v>3990.25</v>
      </c>
      <c r="R5832" s="104"/>
      <c r="S5832" s="104"/>
      <c r="T5832" s="104"/>
    </row>
    <row r="5833" spans="13:20" ht="14.5" x14ac:dyDescent="0.35">
      <c r="M5833" s="261" t="s">
        <v>50187</v>
      </c>
      <c r="N5833" s="262">
        <v>656.62</v>
      </c>
      <c r="P5833" s="243" t="s">
        <v>15441</v>
      </c>
      <c r="Q5833" s="244">
        <v>11613</v>
      </c>
      <c r="R5833" s="104"/>
      <c r="S5833" s="104"/>
      <c r="T5833" s="104"/>
    </row>
    <row r="5834" spans="13:20" ht="14.5" x14ac:dyDescent="0.35">
      <c r="M5834" s="261" t="s">
        <v>50188</v>
      </c>
      <c r="N5834" s="262">
        <v>1415.89</v>
      </c>
      <c r="P5834" s="243" t="s">
        <v>22093</v>
      </c>
      <c r="Q5834" s="244">
        <v>23387.200000000001</v>
      </c>
      <c r="R5834" s="104"/>
      <c r="S5834" s="104"/>
      <c r="T5834" s="104"/>
    </row>
    <row r="5835" spans="13:20" ht="14.5" x14ac:dyDescent="0.35">
      <c r="M5835" s="261" t="s">
        <v>56451</v>
      </c>
      <c r="N5835" s="262">
        <v>442.49</v>
      </c>
      <c r="P5835" s="243" t="s">
        <v>22094</v>
      </c>
      <c r="Q5835" s="244">
        <v>1789.2</v>
      </c>
      <c r="R5835" s="104"/>
      <c r="S5835" s="104"/>
      <c r="T5835" s="104"/>
    </row>
    <row r="5836" spans="13:20" ht="14.5" x14ac:dyDescent="0.35">
      <c r="M5836" s="261" t="s">
        <v>56452</v>
      </c>
      <c r="N5836" s="262">
        <v>3624.2</v>
      </c>
      <c r="P5836" s="243" t="s">
        <v>22095</v>
      </c>
      <c r="Q5836" s="244">
        <v>2999.6</v>
      </c>
      <c r="R5836" s="104"/>
      <c r="S5836" s="104"/>
      <c r="T5836" s="104"/>
    </row>
    <row r="5837" spans="13:20" ht="14.5" x14ac:dyDescent="0.35">
      <c r="M5837" s="261" t="s">
        <v>56453</v>
      </c>
      <c r="N5837" s="262">
        <v>277.24</v>
      </c>
      <c r="P5837" s="243" t="s">
        <v>22096</v>
      </c>
      <c r="Q5837" s="244">
        <v>1520</v>
      </c>
      <c r="R5837" s="104"/>
      <c r="S5837" s="104"/>
      <c r="T5837" s="104"/>
    </row>
    <row r="5838" spans="13:20" ht="14.5" x14ac:dyDescent="0.35">
      <c r="M5838" s="261" t="s">
        <v>56454</v>
      </c>
      <c r="N5838" s="262">
        <v>873.43</v>
      </c>
      <c r="P5838" s="243" t="s">
        <v>22097</v>
      </c>
      <c r="Q5838" s="244">
        <v>458</v>
      </c>
      <c r="R5838" s="104"/>
      <c r="S5838" s="104"/>
      <c r="T5838" s="104"/>
    </row>
    <row r="5839" spans="13:20" ht="14.5" x14ac:dyDescent="0.35">
      <c r="M5839" s="261" t="s">
        <v>56455</v>
      </c>
      <c r="N5839" s="262">
        <v>198.16</v>
      </c>
      <c r="P5839" s="243" t="s">
        <v>22098</v>
      </c>
      <c r="Q5839" s="244">
        <v>11127.26</v>
      </c>
      <c r="R5839" s="104"/>
      <c r="S5839" s="104"/>
      <c r="T5839" s="104"/>
    </row>
    <row r="5840" spans="13:20" ht="14.5" x14ac:dyDescent="0.35">
      <c r="M5840" s="261" t="s">
        <v>41930</v>
      </c>
      <c r="N5840" s="262">
        <v>-4.5</v>
      </c>
      <c r="P5840" s="243" t="s">
        <v>22099</v>
      </c>
      <c r="Q5840" s="244">
        <v>763</v>
      </c>
      <c r="R5840" s="104"/>
      <c r="S5840" s="104"/>
      <c r="T5840" s="104"/>
    </row>
    <row r="5841" spans="13:20" ht="14.5" x14ac:dyDescent="0.35">
      <c r="M5841" s="261" t="s">
        <v>36955</v>
      </c>
      <c r="N5841" s="262">
        <v>209680.07</v>
      </c>
      <c r="P5841" s="243" t="s">
        <v>22100</v>
      </c>
      <c r="Q5841" s="244">
        <v>1728</v>
      </c>
      <c r="R5841" s="104"/>
      <c r="S5841" s="104"/>
      <c r="T5841" s="104"/>
    </row>
    <row r="5842" spans="13:20" ht="14.5" x14ac:dyDescent="0.35">
      <c r="M5842" s="261" t="s">
        <v>35481</v>
      </c>
      <c r="N5842" s="262">
        <v>94334.71</v>
      </c>
      <c r="P5842" s="243" t="s">
        <v>22101</v>
      </c>
      <c r="Q5842" s="244">
        <v>1240.51</v>
      </c>
      <c r="R5842" s="104"/>
      <c r="S5842" s="104"/>
      <c r="T5842" s="104"/>
    </row>
    <row r="5843" spans="13:20" ht="14.5" x14ac:dyDescent="0.35">
      <c r="M5843" s="261" t="s">
        <v>50189</v>
      </c>
      <c r="N5843" s="262">
        <v>3625</v>
      </c>
      <c r="P5843" s="243" t="s">
        <v>22102</v>
      </c>
      <c r="Q5843" s="244">
        <v>235.65</v>
      </c>
      <c r="R5843" s="104"/>
      <c r="S5843" s="104"/>
      <c r="T5843" s="104"/>
    </row>
    <row r="5844" spans="13:20" ht="14.5" x14ac:dyDescent="0.35">
      <c r="M5844" s="261" t="s">
        <v>35482</v>
      </c>
      <c r="N5844" s="262">
        <v>36612.050000000003</v>
      </c>
      <c r="P5844" s="243" t="s">
        <v>22103</v>
      </c>
      <c r="Q5844" s="244">
        <v>2429.35</v>
      </c>
      <c r="R5844" s="104"/>
      <c r="S5844" s="104"/>
      <c r="T5844" s="104"/>
    </row>
    <row r="5845" spans="13:20" ht="14.5" x14ac:dyDescent="0.35">
      <c r="M5845" s="261" t="s">
        <v>47950</v>
      </c>
      <c r="N5845" s="262">
        <v>5554.78</v>
      </c>
      <c r="P5845" s="243" t="s">
        <v>22104</v>
      </c>
      <c r="Q5845" s="244">
        <v>1364.89</v>
      </c>
      <c r="R5845" s="104"/>
      <c r="S5845" s="104"/>
      <c r="T5845" s="104"/>
    </row>
    <row r="5846" spans="13:20" ht="14.5" x14ac:dyDescent="0.35">
      <c r="M5846" s="261" t="s">
        <v>35483</v>
      </c>
      <c r="N5846" s="262">
        <v>58037.94</v>
      </c>
      <c r="P5846" s="243" t="s">
        <v>22105</v>
      </c>
      <c r="Q5846" s="244">
        <v>1725</v>
      </c>
      <c r="R5846" s="104"/>
      <c r="S5846" s="104"/>
      <c r="T5846" s="104"/>
    </row>
    <row r="5847" spans="13:20" ht="14.5" x14ac:dyDescent="0.35">
      <c r="M5847" s="261" t="s">
        <v>35484</v>
      </c>
      <c r="N5847" s="262">
        <v>1648.05</v>
      </c>
      <c r="P5847" s="243" t="s">
        <v>22106</v>
      </c>
      <c r="Q5847" s="244">
        <v>3382</v>
      </c>
      <c r="R5847" s="104"/>
      <c r="S5847" s="104"/>
      <c r="T5847" s="104"/>
    </row>
    <row r="5848" spans="13:20" ht="14.5" x14ac:dyDescent="0.35">
      <c r="M5848" s="261" t="s">
        <v>35485</v>
      </c>
      <c r="N5848" s="262">
        <v>8000.04</v>
      </c>
      <c r="P5848" s="243" t="s">
        <v>22107</v>
      </c>
      <c r="Q5848" s="244">
        <v>12824</v>
      </c>
      <c r="R5848" s="104"/>
      <c r="S5848" s="104"/>
      <c r="T5848" s="104"/>
    </row>
    <row r="5849" spans="13:20" ht="14.5" x14ac:dyDescent="0.35">
      <c r="M5849" s="261" t="s">
        <v>35486</v>
      </c>
      <c r="N5849" s="262">
        <v>1984.38</v>
      </c>
      <c r="P5849" s="243" t="s">
        <v>22108</v>
      </c>
      <c r="Q5849" s="244">
        <v>36211.199999999997</v>
      </c>
      <c r="R5849" s="104"/>
      <c r="S5849" s="104"/>
      <c r="T5849" s="104"/>
    </row>
    <row r="5850" spans="13:20" ht="14.5" x14ac:dyDescent="0.35">
      <c r="M5850" s="261" t="s">
        <v>35487</v>
      </c>
      <c r="N5850" s="262">
        <v>349.07</v>
      </c>
      <c r="P5850" s="243" t="s">
        <v>22109</v>
      </c>
      <c r="Q5850" s="244">
        <v>1789.2</v>
      </c>
      <c r="R5850" s="104"/>
      <c r="S5850" s="104"/>
      <c r="T5850" s="104"/>
    </row>
    <row r="5851" spans="13:20" ht="14.5" x14ac:dyDescent="0.35">
      <c r="M5851" s="261" t="s">
        <v>35488</v>
      </c>
      <c r="N5851" s="262">
        <v>38900.370000000003</v>
      </c>
      <c r="P5851" s="243" t="s">
        <v>22110</v>
      </c>
      <c r="Q5851" s="244">
        <v>1725</v>
      </c>
      <c r="R5851" s="104"/>
      <c r="S5851" s="104"/>
      <c r="T5851" s="104"/>
    </row>
    <row r="5852" spans="13:20" ht="14.5" x14ac:dyDescent="0.35">
      <c r="M5852" s="261" t="s">
        <v>35489</v>
      </c>
      <c r="N5852" s="262">
        <v>28216.51</v>
      </c>
      <c r="P5852" s="243" t="s">
        <v>22111</v>
      </c>
      <c r="Q5852" s="244">
        <v>2999.6</v>
      </c>
      <c r="R5852" s="104"/>
      <c r="S5852" s="104"/>
      <c r="T5852" s="104"/>
    </row>
    <row r="5853" spans="13:20" ht="14.5" x14ac:dyDescent="0.35">
      <c r="M5853" s="261" t="s">
        <v>35490</v>
      </c>
      <c r="N5853" s="262">
        <v>13423.1</v>
      </c>
      <c r="P5853" s="243" t="s">
        <v>22112</v>
      </c>
      <c r="Q5853" s="244">
        <v>1520</v>
      </c>
      <c r="R5853" s="104"/>
      <c r="S5853" s="104"/>
      <c r="T5853" s="104"/>
    </row>
    <row r="5854" spans="13:20" ht="14.5" x14ac:dyDescent="0.35">
      <c r="M5854" s="261" t="s">
        <v>35491</v>
      </c>
      <c r="N5854" s="262">
        <v>14400</v>
      </c>
      <c r="P5854" s="243" t="s">
        <v>22113</v>
      </c>
      <c r="Q5854" s="244">
        <v>5316.16</v>
      </c>
      <c r="R5854" s="104"/>
      <c r="S5854" s="104"/>
      <c r="T5854" s="104"/>
    </row>
    <row r="5855" spans="13:20" ht="14.5" x14ac:dyDescent="0.35">
      <c r="M5855" s="261" t="s">
        <v>35492</v>
      </c>
      <c r="N5855" s="262">
        <v>23000</v>
      </c>
      <c r="P5855" s="243" t="s">
        <v>22114</v>
      </c>
      <c r="Q5855" s="244">
        <v>6285.24</v>
      </c>
      <c r="R5855" s="104"/>
      <c r="S5855" s="104"/>
      <c r="T5855" s="104"/>
    </row>
    <row r="5856" spans="13:20" ht="14.5" x14ac:dyDescent="0.35">
      <c r="M5856" s="261" t="s">
        <v>36956</v>
      </c>
      <c r="N5856" s="262">
        <v>2250</v>
      </c>
      <c r="P5856" s="243" t="s">
        <v>22115</v>
      </c>
      <c r="Q5856" s="244">
        <v>11127.26</v>
      </c>
      <c r="R5856" s="104"/>
      <c r="S5856" s="104"/>
      <c r="T5856" s="104"/>
    </row>
    <row r="5857" spans="13:20" ht="14.5" x14ac:dyDescent="0.35">
      <c r="M5857" s="261" t="s">
        <v>35493</v>
      </c>
      <c r="N5857" s="262">
        <v>40700</v>
      </c>
      <c r="P5857" s="243" t="s">
        <v>22116</v>
      </c>
      <c r="Q5857" s="244">
        <v>21374.55</v>
      </c>
      <c r="R5857" s="104"/>
      <c r="S5857" s="104"/>
      <c r="T5857" s="104"/>
    </row>
    <row r="5858" spans="13:20" ht="14.5" x14ac:dyDescent="0.35">
      <c r="M5858" s="261" t="s">
        <v>51242</v>
      </c>
      <c r="N5858" s="262">
        <v>1043.74</v>
      </c>
      <c r="P5858" s="243" t="s">
        <v>22117</v>
      </c>
      <c r="Q5858" s="244">
        <v>5537.84</v>
      </c>
      <c r="R5858" s="104"/>
      <c r="S5858" s="104"/>
      <c r="T5858" s="104"/>
    </row>
    <row r="5859" spans="13:20" ht="14.5" x14ac:dyDescent="0.35">
      <c r="M5859" s="261" t="s">
        <v>35494</v>
      </c>
      <c r="N5859" s="262">
        <v>42221.15</v>
      </c>
      <c r="P5859" s="243" t="s">
        <v>22118</v>
      </c>
      <c r="Q5859" s="244">
        <v>6100</v>
      </c>
      <c r="R5859" s="104"/>
      <c r="S5859" s="104"/>
      <c r="T5859" s="104"/>
    </row>
    <row r="5860" spans="13:20" ht="14.5" x14ac:dyDescent="0.35">
      <c r="M5860" s="261" t="s">
        <v>35495</v>
      </c>
      <c r="N5860" s="262">
        <v>87610.05</v>
      </c>
      <c r="P5860" s="243" t="s">
        <v>22119</v>
      </c>
      <c r="Q5860" s="244">
        <v>2000</v>
      </c>
      <c r="R5860" s="104"/>
      <c r="S5860" s="104"/>
      <c r="T5860" s="104"/>
    </row>
    <row r="5861" spans="13:20" ht="14.5" x14ac:dyDescent="0.35">
      <c r="M5861" s="261" t="s">
        <v>36957</v>
      </c>
      <c r="N5861" s="262">
        <v>44560.35</v>
      </c>
      <c r="P5861" s="243" t="s">
        <v>22120</v>
      </c>
      <c r="Q5861" s="244">
        <v>6225.81</v>
      </c>
      <c r="R5861" s="104"/>
      <c r="S5861" s="104"/>
      <c r="T5861" s="104"/>
    </row>
    <row r="5862" spans="13:20" ht="14.5" x14ac:dyDescent="0.35">
      <c r="M5862" s="261" t="s">
        <v>45279</v>
      </c>
      <c r="N5862" s="262">
        <v>2217.7600000000002</v>
      </c>
      <c r="P5862" s="243" t="s">
        <v>22121</v>
      </c>
      <c r="Q5862" s="244">
        <v>3651.9</v>
      </c>
      <c r="R5862" s="104"/>
      <c r="S5862" s="104"/>
      <c r="T5862" s="104"/>
    </row>
    <row r="5863" spans="13:20" ht="14.5" x14ac:dyDescent="0.35">
      <c r="M5863" s="261" t="s">
        <v>36958</v>
      </c>
      <c r="N5863" s="262">
        <v>170.4</v>
      </c>
      <c r="P5863" s="243" t="s">
        <v>22122</v>
      </c>
      <c r="Q5863" s="244">
        <v>9955.6299999999992</v>
      </c>
      <c r="R5863" s="104"/>
      <c r="S5863" s="104"/>
      <c r="T5863" s="104"/>
    </row>
    <row r="5864" spans="13:20" ht="14.5" x14ac:dyDescent="0.35">
      <c r="M5864" s="261" t="s">
        <v>56456</v>
      </c>
      <c r="N5864" s="262">
        <v>32867.97</v>
      </c>
      <c r="P5864" s="243" t="s">
        <v>22123</v>
      </c>
      <c r="Q5864" s="244">
        <v>6500</v>
      </c>
      <c r="R5864" s="104"/>
      <c r="S5864" s="104"/>
      <c r="T5864" s="104"/>
    </row>
    <row r="5865" spans="13:20" ht="14.5" x14ac:dyDescent="0.35">
      <c r="M5865" s="261" t="s">
        <v>38226</v>
      </c>
      <c r="N5865" s="262">
        <v>8821.8799999999992</v>
      </c>
      <c r="P5865" s="243" t="s">
        <v>22124</v>
      </c>
      <c r="Q5865" s="244">
        <v>750</v>
      </c>
      <c r="R5865" s="104"/>
      <c r="S5865" s="104"/>
      <c r="T5865" s="104"/>
    </row>
    <row r="5866" spans="13:20" ht="14.5" x14ac:dyDescent="0.35">
      <c r="M5866" s="261" t="s">
        <v>36959</v>
      </c>
      <c r="N5866" s="262">
        <v>24637.8</v>
      </c>
      <c r="P5866" s="243" t="s">
        <v>22125</v>
      </c>
      <c r="Q5866" s="244">
        <v>16146.1</v>
      </c>
      <c r="R5866" s="104"/>
      <c r="S5866" s="104"/>
      <c r="T5866" s="104"/>
    </row>
    <row r="5867" spans="13:20" ht="14.5" x14ac:dyDescent="0.35">
      <c r="M5867" s="261" t="s">
        <v>53186</v>
      </c>
      <c r="N5867" s="262">
        <v>3994.24</v>
      </c>
      <c r="P5867" s="243" t="s">
        <v>22126</v>
      </c>
      <c r="Q5867" s="244">
        <v>8123.17</v>
      </c>
      <c r="R5867" s="104"/>
      <c r="S5867" s="104"/>
      <c r="T5867" s="104"/>
    </row>
    <row r="5868" spans="13:20" ht="14.5" x14ac:dyDescent="0.35">
      <c r="M5868" s="261" t="s">
        <v>53187</v>
      </c>
      <c r="N5868" s="262">
        <v>273.07</v>
      </c>
      <c r="P5868" s="243" t="s">
        <v>22127</v>
      </c>
      <c r="Q5868" s="244">
        <v>10802</v>
      </c>
      <c r="R5868" s="104"/>
      <c r="S5868" s="104"/>
      <c r="T5868" s="104"/>
    </row>
    <row r="5869" spans="13:20" ht="14.5" x14ac:dyDescent="0.35">
      <c r="M5869" s="261" t="s">
        <v>53188</v>
      </c>
      <c r="N5869" s="262">
        <v>962.6</v>
      </c>
      <c r="P5869" s="243" t="s">
        <v>22128</v>
      </c>
      <c r="Q5869" s="244">
        <v>3296</v>
      </c>
      <c r="R5869" s="104"/>
      <c r="S5869" s="104"/>
      <c r="T5869" s="104"/>
    </row>
    <row r="5870" spans="13:20" ht="14.5" x14ac:dyDescent="0.35">
      <c r="M5870" s="261" t="s">
        <v>53189</v>
      </c>
      <c r="N5870" s="262">
        <v>510.89</v>
      </c>
      <c r="P5870" s="243" t="s">
        <v>22129</v>
      </c>
      <c r="Q5870" s="244">
        <v>29420</v>
      </c>
      <c r="R5870" s="104"/>
      <c r="S5870" s="104"/>
      <c r="T5870" s="104"/>
    </row>
    <row r="5871" spans="13:20" ht="14.5" x14ac:dyDescent="0.35">
      <c r="M5871" s="261" t="s">
        <v>47951</v>
      </c>
      <c r="N5871" s="262">
        <v>78745.11</v>
      </c>
      <c r="P5871" s="243" t="s">
        <v>22130</v>
      </c>
      <c r="Q5871" s="244">
        <v>31769</v>
      </c>
      <c r="R5871" s="104"/>
      <c r="S5871" s="104"/>
      <c r="T5871" s="104"/>
    </row>
    <row r="5872" spans="13:20" ht="14.5" x14ac:dyDescent="0.35">
      <c r="M5872" s="261" t="s">
        <v>47952</v>
      </c>
      <c r="N5872" s="262">
        <v>359.91</v>
      </c>
      <c r="P5872" s="243" t="s">
        <v>22131</v>
      </c>
      <c r="Q5872" s="244">
        <v>1575</v>
      </c>
      <c r="R5872" s="104"/>
      <c r="S5872" s="104"/>
      <c r="T5872" s="104"/>
    </row>
    <row r="5873" spans="13:20" ht="14.5" x14ac:dyDescent="0.35">
      <c r="M5873" s="261" t="s">
        <v>56457</v>
      </c>
      <c r="N5873" s="262">
        <v>253.18</v>
      </c>
      <c r="P5873" s="243" t="s">
        <v>22132</v>
      </c>
      <c r="Q5873" s="244">
        <v>120.47</v>
      </c>
      <c r="R5873" s="104"/>
      <c r="S5873" s="104"/>
      <c r="T5873" s="104"/>
    </row>
    <row r="5874" spans="13:20" ht="14.5" x14ac:dyDescent="0.35">
      <c r="M5874" s="261" t="s">
        <v>53190</v>
      </c>
      <c r="N5874" s="262">
        <v>8600.2800000000007</v>
      </c>
      <c r="P5874" s="243" t="s">
        <v>22133</v>
      </c>
      <c r="Q5874" s="244">
        <v>337.2</v>
      </c>
      <c r="R5874" s="104"/>
      <c r="S5874" s="104"/>
      <c r="T5874" s="104"/>
    </row>
    <row r="5875" spans="13:20" ht="14.5" x14ac:dyDescent="0.35">
      <c r="M5875" s="261" t="s">
        <v>53191</v>
      </c>
      <c r="N5875" s="262">
        <v>587.55999999999995</v>
      </c>
      <c r="P5875" s="243" t="s">
        <v>22134</v>
      </c>
      <c r="Q5875" s="244">
        <v>44037.86</v>
      </c>
      <c r="R5875" s="104"/>
      <c r="S5875" s="104"/>
      <c r="T5875" s="104"/>
    </row>
    <row r="5876" spans="13:20" ht="14.5" x14ac:dyDescent="0.35">
      <c r="M5876" s="261" t="s">
        <v>53192</v>
      </c>
      <c r="N5876" s="262">
        <v>1982.02</v>
      </c>
      <c r="P5876" s="243" t="s">
        <v>22135</v>
      </c>
      <c r="Q5876" s="244">
        <v>5899.47</v>
      </c>
      <c r="R5876" s="104"/>
      <c r="S5876" s="104"/>
      <c r="T5876" s="104"/>
    </row>
    <row r="5877" spans="13:20" ht="14.5" x14ac:dyDescent="0.35">
      <c r="M5877" s="261" t="s">
        <v>53193</v>
      </c>
      <c r="N5877" s="262">
        <v>1054.82</v>
      </c>
      <c r="P5877" s="243" t="s">
        <v>22136</v>
      </c>
      <c r="Q5877" s="244">
        <v>1819.58</v>
      </c>
      <c r="R5877" s="104"/>
      <c r="S5877" s="104"/>
      <c r="T5877" s="104"/>
    </row>
    <row r="5878" spans="13:20" ht="14.5" x14ac:dyDescent="0.35">
      <c r="M5878" s="261" t="s">
        <v>56458</v>
      </c>
      <c r="N5878" s="262">
        <v>507.32</v>
      </c>
      <c r="P5878" s="243" t="s">
        <v>22137</v>
      </c>
      <c r="Q5878" s="244">
        <v>15298.77</v>
      </c>
      <c r="R5878" s="104"/>
      <c r="S5878" s="104"/>
      <c r="T5878" s="104"/>
    </row>
    <row r="5879" spans="13:20" ht="14.5" x14ac:dyDescent="0.35">
      <c r="M5879" s="261" t="s">
        <v>53194</v>
      </c>
      <c r="N5879" s="262">
        <v>201.34</v>
      </c>
      <c r="P5879" s="243" t="s">
        <v>22138</v>
      </c>
      <c r="Q5879" s="244">
        <v>3055.72</v>
      </c>
      <c r="R5879" s="104"/>
      <c r="S5879" s="104"/>
      <c r="T5879" s="104"/>
    </row>
    <row r="5880" spans="13:20" ht="14.5" x14ac:dyDescent="0.35">
      <c r="M5880" s="261" t="s">
        <v>52158</v>
      </c>
      <c r="N5880" s="262">
        <v>4851.66</v>
      </c>
      <c r="P5880" s="243" t="s">
        <v>22139</v>
      </c>
      <c r="Q5880" s="244">
        <v>44344.93</v>
      </c>
      <c r="R5880" s="104"/>
      <c r="S5880" s="104"/>
      <c r="T5880" s="104"/>
    </row>
    <row r="5881" spans="13:20" ht="14.5" x14ac:dyDescent="0.35">
      <c r="M5881" s="261" t="s">
        <v>47953</v>
      </c>
      <c r="N5881" s="262">
        <v>125882.93</v>
      </c>
      <c r="P5881" s="243" t="s">
        <v>22140</v>
      </c>
      <c r="Q5881" s="244">
        <v>3573</v>
      </c>
      <c r="R5881" s="104"/>
      <c r="S5881" s="104"/>
      <c r="T5881" s="104"/>
    </row>
    <row r="5882" spans="13:20" ht="14.5" x14ac:dyDescent="0.35">
      <c r="M5882" s="261" t="s">
        <v>47954</v>
      </c>
      <c r="N5882" s="262">
        <v>9630.07</v>
      </c>
      <c r="P5882" s="243" t="s">
        <v>22141</v>
      </c>
      <c r="Q5882" s="244">
        <v>15550</v>
      </c>
      <c r="R5882" s="104"/>
      <c r="S5882" s="104"/>
      <c r="T5882" s="104"/>
    </row>
    <row r="5883" spans="13:20" ht="14.5" x14ac:dyDescent="0.35">
      <c r="M5883" s="261" t="s">
        <v>56459</v>
      </c>
      <c r="N5883" s="262">
        <v>300</v>
      </c>
      <c r="P5883" s="243" t="s">
        <v>22142</v>
      </c>
      <c r="Q5883" s="244">
        <v>3500</v>
      </c>
      <c r="R5883" s="104"/>
      <c r="S5883" s="104"/>
      <c r="T5883" s="104"/>
    </row>
    <row r="5884" spans="13:20" ht="14.5" x14ac:dyDescent="0.35">
      <c r="M5884" s="261" t="s">
        <v>56460</v>
      </c>
      <c r="N5884" s="262">
        <v>21.36</v>
      </c>
      <c r="P5884" s="243" t="s">
        <v>22143</v>
      </c>
      <c r="Q5884" s="244">
        <v>20000</v>
      </c>
      <c r="R5884" s="104"/>
      <c r="S5884" s="104"/>
      <c r="T5884" s="104"/>
    </row>
    <row r="5885" spans="13:20" ht="14.5" x14ac:dyDescent="0.35">
      <c r="M5885" s="261" t="s">
        <v>56461</v>
      </c>
      <c r="N5885" s="262">
        <v>72.3</v>
      </c>
      <c r="P5885" s="243" t="s">
        <v>22144</v>
      </c>
      <c r="Q5885" s="244">
        <v>1797.76</v>
      </c>
      <c r="R5885" s="104"/>
      <c r="S5885" s="104"/>
      <c r="T5885" s="104"/>
    </row>
    <row r="5886" spans="13:20" ht="14.5" x14ac:dyDescent="0.35">
      <c r="M5886" s="261" t="s">
        <v>56462</v>
      </c>
      <c r="N5886" s="262">
        <v>16.34</v>
      </c>
      <c r="P5886" s="243" t="s">
        <v>22145</v>
      </c>
      <c r="Q5886" s="244">
        <v>5094.8</v>
      </c>
      <c r="R5886" s="104"/>
      <c r="S5886" s="104"/>
      <c r="T5886" s="104"/>
    </row>
    <row r="5887" spans="13:20" ht="14.5" x14ac:dyDescent="0.35">
      <c r="M5887" s="261" t="s">
        <v>22196</v>
      </c>
      <c r="N5887" s="262">
        <v>2000</v>
      </c>
      <c r="P5887" s="243" t="s">
        <v>22146</v>
      </c>
      <c r="Q5887" s="244">
        <v>8788.9500000000007</v>
      </c>
      <c r="R5887" s="104"/>
      <c r="S5887" s="104"/>
      <c r="T5887" s="104"/>
    </row>
    <row r="5888" spans="13:20" ht="14.5" x14ac:dyDescent="0.35">
      <c r="M5888" s="261" t="s">
        <v>22197</v>
      </c>
      <c r="N5888" s="262">
        <v>153.01</v>
      </c>
      <c r="P5888" s="243" t="s">
        <v>22147</v>
      </c>
      <c r="Q5888" s="244">
        <v>11075.51</v>
      </c>
      <c r="R5888" s="104"/>
      <c r="S5888" s="104"/>
      <c r="T5888" s="104"/>
    </row>
    <row r="5889" spans="13:20" ht="14.5" x14ac:dyDescent="0.35">
      <c r="M5889" s="261" t="s">
        <v>22198</v>
      </c>
      <c r="N5889" s="262">
        <v>433.6</v>
      </c>
      <c r="P5889" s="243" t="s">
        <v>22148</v>
      </c>
      <c r="Q5889" s="244">
        <v>67597.91</v>
      </c>
      <c r="R5889" s="104"/>
      <c r="S5889" s="104"/>
      <c r="T5889" s="104"/>
    </row>
    <row r="5890" spans="13:20" ht="14.5" x14ac:dyDescent="0.35">
      <c r="M5890" s="261" t="s">
        <v>22199</v>
      </c>
      <c r="N5890" s="262">
        <v>8587.36</v>
      </c>
      <c r="P5890" s="243" t="s">
        <v>22149</v>
      </c>
      <c r="Q5890" s="244">
        <v>118332.38</v>
      </c>
      <c r="R5890" s="104"/>
      <c r="S5890" s="104"/>
      <c r="T5890" s="104"/>
    </row>
    <row r="5891" spans="13:20" ht="14.5" x14ac:dyDescent="0.35">
      <c r="M5891" s="261" t="s">
        <v>47955</v>
      </c>
      <c r="N5891" s="262">
        <v>308630</v>
      </c>
      <c r="P5891" s="243" t="s">
        <v>22150</v>
      </c>
      <c r="Q5891" s="244">
        <v>2618</v>
      </c>
      <c r="R5891" s="104"/>
      <c r="S5891" s="104"/>
      <c r="T5891" s="104"/>
    </row>
    <row r="5892" spans="13:20" ht="14.5" x14ac:dyDescent="0.35">
      <c r="M5892" s="261" t="s">
        <v>47956</v>
      </c>
      <c r="N5892" s="262">
        <v>23610.2</v>
      </c>
      <c r="P5892" s="243" t="s">
        <v>22151</v>
      </c>
      <c r="Q5892" s="244">
        <v>12022.57</v>
      </c>
      <c r="R5892" s="104"/>
      <c r="S5892" s="104"/>
      <c r="T5892" s="104"/>
    </row>
    <row r="5893" spans="13:20" ht="14.5" x14ac:dyDescent="0.35">
      <c r="M5893" s="261" t="s">
        <v>22209</v>
      </c>
      <c r="N5893" s="262">
        <v>-125.69</v>
      </c>
      <c r="P5893" s="243" t="s">
        <v>22152</v>
      </c>
      <c r="Q5893" s="244">
        <v>35207.54</v>
      </c>
      <c r="R5893" s="104"/>
      <c r="S5893" s="104"/>
      <c r="T5893" s="104"/>
    </row>
    <row r="5894" spans="13:20" ht="14.5" x14ac:dyDescent="0.35">
      <c r="M5894" s="261" t="s">
        <v>22210</v>
      </c>
      <c r="N5894" s="262">
        <v>-9.48</v>
      </c>
      <c r="P5894" s="243" t="s">
        <v>22153</v>
      </c>
      <c r="Q5894" s="244">
        <v>2638.34</v>
      </c>
      <c r="R5894" s="104"/>
      <c r="S5894" s="104"/>
      <c r="T5894" s="104"/>
    </row>
    <row r="5895" spans="13:20" ht="14.5" x14ac:dyDescent="0.35">
      <c r="M5895" s="261" t="s">
        <v>22211</v>
      </c>
      <c r="N5895" s="262">
        <v>-27.25</v>
      </c>
      <c r="P5895" s="243" t="s">
        <v>22154</v>
      </c>
      <c r="Q5895" s="244">
        <v>7633.02</v>
      </c>
      <c r="R5895" s="104"/>
      <c r="S5895" s="104"/>
      <c r="T5895" s="104"/>
    </row>
    <row r="5896" spans="13:20" ht="14.5" x14ac:dyDescent="0.35">
      <c r="M5896" s="261" t="s">
        <v>22212</v>
      </c>
      <c r="N5896" s="262">
        <v>214.78</v>
      </c>
      <c r="P5896" s="243" t="s">
        <v>22155</v>
      </c>
      <c r="Q5896" s="244">
        <v>3131.76</v>
      </c>
      <c r="R5896" s="104"/>
      <c r="S5896" s="104"/>
      <c r="T5896" s="104"/>
    </row>
    <row r="5897" spans="13:20" ht="14.5" x14ac:dyDescent="0.35">
      <c r="M5897" s="261" t="s">
        <v>36965</v>
      </c>
      <c r="N5897" s="262">
        <v>7991</v>
      </c>
      <c r="P5897" s="243" t="s">
        <v>22156</v>
      </c>
      <c r="Q5897" s="244">
        <v>1878.8</v>
      </c>
      <c r="R5897" s="104"/>
      <c r="S5897" s="104"/>
      <c r="T5897" s="104"/>
    </row>
    <row r="5898" spans="13:20" ht="14.5" x14ac:dyDescent="0.35">
      <c r="M5898" s="261" t="s">
        <v>22218</v>
      </c>
      <c r="N5898" s="262">
        <v>260.98</v>
      </c>
      <c r="P5898" s="243" t="s">
        <v>22157</v>
      </c>
      <c r="Q5898" s="244">
        <v>1515.1</v>
      </c>
      <c r="R5898" s="104"/>
      <c r="S5898" s="104"/>
      <c r="T5898" s="104"/>
    </row>
    <row r="5899" spans="13:20" ht="14.5" x14ac:dyDescent="0.35">
      <c r="M5899" s="261" t="s">
        <v>36966</v>
      </c>
      <c r="N5899" s="262">
        <v>9862.18</v>
      </c>
      <c r="P5899" s="243" t="s">
        <v>22158</v>
      </c>
      <c r="Q5899" s="244">
        <v>765.99</v>
      </c>
      <c r="R5899" s="104"/>
      <c r="S5899" s="104"/>
      <c r="T5899" s="104"/>
    </row>
    <row r="5900" spans="13:20" ht="14.5" x14ac:dyDescent="0.35">
      <c r="M5900" s="261" t="s">
        <v>43111</v>
      </c>
      <c r="N5900" s="262">
        <v>656.25</v>
      </c>
      <c r="P5900" s="243" t="s">
        <v>22159</v>
      </c>
      <c r="Q5900" s="244">
        <v>174.5</v>
      </c>
      <c r="R5900" s="104"/>
      <c r="S5900" s="104"/>
      <c r="T5900" s="104"/>
    </row>
    <row r="5901" spans="13:20" ht="14.5" x14ac:dyDescent="0.35">
      <c r="M5901" s="261" t="s">
        <v>36967</v>
      </c>
      <c r="N5901" s="262">
        <v>791.6</v>
      </c>
      <c r="P5901" s="243" t="s">
        <v>22160</v>
      </c>
      <c r="Q5901" s="244">
        <v>494.57</v>
      </c>
      <c r="R5901" s="104"/>
      <c r="S5901" s="104"/>
      <c r="T5901" s="104"/>
    </row>
    <row r="5902" spans="13:20" ht="14.5" x14ac:dyDescent="0.35">
      <c r="M5902" s="261" t="s">
        <v>36968</v>
      </c>
      <c r="N5902" s="262">
        <v>2250.39</v>
      </c>
      <c r="P5902" s="243" t="s">
        <v>22161</v>
      </c>
      <c r="Q5902" s="244">
        <v>114.52</v>
      </c>
      <c r="R5902" s="104"/>
      <c r="S5902" s="104"/>
      <c r="T5902" s="104"/>
    </row>
    <row r="5903" spans="13:20" ht="14.5" x14ac:dyDescent="0.35">
      <c r="M5903" s="261" t="s">
        <v>36969</v>
      </c>
      <c r="N5903" s="262">
        <v>2903.28</v>
      </c>
      <c r="P5903" s="243" t="s">
        <v>22162</v>
      </c>
      <c r="Q5903" s="244">
        <v>12.78</v>
      </c>
      <c r="R5903" s="104"/>
      <c r="S5903" s="104"/>
      <c r="T5903" s="104"/>
    </row>
    <row r="5904" spans="13:20" ht="14.5" x14ac:dyDescent="0.35">
      <c r="M5904" s="261" t="s">
        <v>35502</v>
      </c>
      <c r="N5904" s="262">
        <v>66432</v>
      </c>
      <c r="P5904" s="243" t="s">
        <v>22163</v>
      </c>
      <c r="Q5904" s="244">
        <v>9000</v>
      </c>
      <c r="R5904" s="104"/>
      <c r="S5904" s="104"/>
      <c r="T5904" s="104"/>
    </row>
    <row r="5905" spans="13:20" ht="14.5" x14ac:dyDescent="0.35">
      <c r="M5905" s="261" t="s">
        <v>41932</v>
      </c>
      <c r="N5905" s="262">
        <v>62635</v>
      </c>
      <c r="P5905" s="243" t="s">
        <v>22164</v>
      </c>
      <c r="Q5905" s="244">
        <v>285000</v>
      </c>
      <c r="R5905" s="104"/>
      <c r="S5905" s="104"/>
      <c r="T5905" s="104"/>
    </row>
    <row r="5906" spans="13:20" ht="14.5" x14ac:dyDescent="0.35">
      <c r="M5906" s="261" t="s">
        <v>22219</v>
      </c>
      <c r="N5906" s="262">
        <v>59909</v>
      </c>
      <c r="P5906" s="243" t="s">
        <v>22165</v>
      </c>
      <c r="Q5906" s="244">
        <v>22487.46</v>
      </c>
      <c r="R5906" s="104"/>
      <c r="S5906" s="104"/>
      <c r="T5906" s="104"/>
    </row>
    <row r="5907" spans="13:20" ht="14.5" x14ac:dyDescent="0.35">
      <c r="M5907" s="261" t="s">
        <v>47957</v>
      </c>
      <c r="N5907" s="262">
        <v>3814</v>
      </c>
      <c r="P5907" s="243" t="s">
        <v>22166</v>
      </c>
      <c r="Q5907" s="244">
        <v>53766.400000000001</v>
      </c>
      <c r="R5907" s="104"/>
      <c r="S5907" s="104"/>
      <c r="T5907" s="104"/>
    </row>
    <row r="5908" spans="13:20" ht="14.5" x14ac:dyDescent="0.35">
      <c r="M5908" s="261" t="s">
        <v>22220</v>
      </c>
      <c r="N5908" s="262">
        <v>3000.48</v>
      </c>
      <c r="P5908" s="243" t="s">
        <v>22167</v>
      </c>
      <c r="Q5908" s="244">
        <v>13885.58</v>
      </c>
      <c r="R5908" s="104"/>
      <c r="S5908" s="104"/>
      <c r="T5908" s="104"/>
    </row>
    <row r="5909" spans="13:20" ht="14.5" x14ac:dyDescent="0.35">
      <c r="M5909" s="261" t="s">
        <v>22221</v>
      </c>
      <c r="N5909" s="262">
        <v>99097</v>
      </c>
      <c r="P5909" s="243" t="s">
        <v>22168</v>
      </c>
      <c r="Q5909" s="244">
        <v>2490.19</v>
      </c>
      <c r="R5909" s="104"/>
      <c r="S5909" s="104"/>
      <c r="T5909" s="104"/>
    </row>
    <row r="5910" spans="13:20" ht="14.5" x14ac:dyDescent="0.35">
      <c r="M5910" s="261" t="s">
        <v>22222</v>
      </c>
      <c r="N5910" s="262">
        <v>35067.47</v>
      </c>
      <c r="P5910" s="243" t="s">
        <v>22169</v>
      </c>
      <c r="Q5910" s="244">
        <v>21374.55</v>
      </c>
      <c r="R5910" s="104"/>
      <c r="S5910" s="104"/>
      <c r="T5910" s="104"/>
    </row>
    <row r="5911" spans="13:20" ht="14.5" x14ac:dyDescent="0.35">
      <c r="M5911" s="261" t="s">
        <v>22223</v>
      </c>
      <c r="N5911" s="262">
        <v>57400.08</v>
      </c>
      <c r="P5911" s="243" t="s">
        <v>22170</v>
      </c>
      <c r="Q5911" s="244">
        <v>40745.379999999997</v>
      </c>
      <c r="R5911" s="104"/>
      <c r="S5911" s="104"/>
      <c r="T5911" s="104"/>
    </row>
    <row r="5912" spans="13:20" ht="14.5" x14ac:dyDescent="0.35">
      <c r="M5912" s="261" t="s">
        <v>22224</v>
      </c>
      <c r="N5912" s="262">
        <v>1400</v>
      </c>
      <c r="P5912" s="243" t="s">
        <v>22171</v>
      </c>
      <c r="Q5912" s="244">
        <v>1515.1</v>
      </c>
      <c r="R5912" s="104"/>
      <c r="S5912" s="104"/>
      <c r="T5912" s="104"/>
    </row>
    <row r="5913" spans="13:20" ht="14.5" x14ac:dyDescent="0.35">
      <c r="M5913" s="261" t="s">
        <v>35503</v>
      </c>
      <c r="N5913" s="262">
        <v>33116.06</v>
      </c>
      <c r="P5913" s="243" t="s">
        <v>22172</v>
      </c>
      <c r="Q5913" s="244">
        <v>3500</v>
      </c>
      <c r="R5913" s="104"/>
      <c r="S5913" s="104"/>
      <c r="T5913" s="104"/>
    </row>
    <row r="5914" spans="13:20" ht="14.5" x14ac:dyDescent="0.35">
      <c r="M5914" s="261" t="s">
        <v>45280</v>
      </c>
      <c r="N5914" s="262">
        <v>735</v>
      </c>
      <c r="P5914" s="243" t="s">
        <v>22173</v>
      </c>
      <c r="Q5914" s="244">
        <v>9000</v>
      </c>
      <c r="R5914" s="104"/>
      <c r="S5914" s="104"/>
      <c r="T5914" s="104"/>
    </row>
    <row r="5915" spans="13:20" ht="14.5" x14ac:dyDescent="0.35">
      <c r="M5915" s="261" t="s">
        <v>35504</v>
      </c>
      <c r="N5915" s="262">
        <v>5347.19</v>
      </c>
      <c r="P5915" s="243" t="s">
        <v>22174</v>
      </c>
      <c r="Q5915" s="244">
        <v>285000</v>
      </c>
      <c r="R5915" s="104"/>
      <c r="S5915" s="104"/>
      <c r="T5915" s="104"/>
    </row>
    <row r="5916" spans="13:20" ht="14.5" x14ac:dyDescent="0.35">
      <c r="M5916" s="261" t="s">
        <v>22225</v>
      </c>
      <c r="N5916" s="262">
        <v>4600</v>
      </c>
      <c r="P5916" s="243" t="s">
        <v>22175</v>
      </c>
      <c r="Q5916" s="244">
        <v>20000</v>
      </c>
      <c r="R5916" s="104"/>
      <c r="S5916" s="104"/>
      <c r="T5916" s="104"/>
    </row>
    <row r="5917" spans="13:20" ht="14.5" x14ac:dyDescent="0.35">
      <c r="M5917" s="261" t="s">
        <v>22226</v>
      </c>
      <c r="N5917" s="262">
        <v>14450</v>
      </c>
      <c r="P5917" s="243" t="s">
        <v>22176</v>
      </c>
      <c r="Q5917" s="244">
        <v>6100</v>
      </c>
      <c r="R5917" s="104"/>
      <c r="S5917" s="104"/>
      <c r="T5917" s="104"/>
    </row>
    <row r="5918" spans="13:20" ht="14.5" x14ac:dyDescent="0.35">
      <c r="M5918" s="261" t="s">
        <v>36970</v>
      </c>
      <c r="N5918" s="262">
        <v>63100</v>
      </c>
      <c r="P5918" s="243" t="s">
        <v>22177</v>
      </c>
      <c r="Q5918" s="244">
        <v>2000</v>
      </c>
      <c r="R5918" s="104"/>
      <c r="S5918" s="104"/>
      <c r="T5918" s="104"/>
    </row>
    <row r="5919" spans="13:20" ht="14.5" x14ac:dyDescent="0.35">
      <c r="M5919" s="261" t="s">
        <v>35505</v>
      </c>
      <c r="N5919" s="262">
        <v>10302</v>
      </c>
      <c r="P5919" s="243" t="s">
        <v>22178</v>
      </c>
      <c r="Q5919" s="244">
        <v>8566.7999999999993</v>
      </c>
      <c r="R5919" s="104"/>
      <c r="S5919" s="104"/>
      <c r="T5919" s="104"/>
    </row>
    <row r="5920" spans="13:20" ht="14.5" x14ac:dyDescent="0.35">
      <c r="M5920" s="261" t="s">
        <v>22227</v>
      </c>
      <c r="N5920" s="262">
        <v>38712.870000000003</v>
      </c>
      <c r="P5920" s="243" t="s">
        <v>15446</v>
      </c>
      <c r="Q5920" s="244">
        <v>30870.43</v>
      </c>
      <c r="R5920" s="104"/>
      <c r="S5920" s="104"/>
      <c r="T5920" s="104"/>
    </row>
    <row r="5921" spans="13:20" ht="14.5" x14ac:dyDescent="0.35">
      <c r="M5921" s="261" t="s">
        <v>22228</v>
      </c>
      <c r="N5921" s="262">
        <v>80939.289999999994</v>
      </c>
      <c r="P5921" s="243" t="s">
        <v>22179</v>
      </c>
      <c r="Q5921" s="244">
        <v>77281.62</v>
      </c>
      <c r="R5921" s="104"/>
      <c r="S5921" s="104"/>
      <c r="T5921" s="104"/>
    </row>
    <row r="5922" spans="13:20" ht="14.5" x14ac:dyDescent="0.35">
      <c r="M5922" s="261" t="s">
        <v>35506</v>
      </c>
      <c r="N5922" s="262">
        <v>42528.71</v>
      </c>
      <c r="P5922" s="243" t="s">
        <v>22180</v>
      </c>
      <c r="Q5922" s="244">
        <v>3131.76</v>
      </c>
      <c r="R5922" s="104"/>
      <c r="S5922" s="104"/>
      <c r="T5922" s="104"/>
    </row>
    <row r="5923" spans="13:20" ht="14.5" x14ac:dyDescent="0.35">
      <c r="M5923" s="261" t="s">
        <v>36971</v>
      </c>
      <c r="N5923" s="262">
        <v>5000</v>
      </c>
      <c r="P5923" s="243" t="s">
        <v>22181</v>
      </c>
      <c r="Q5923" s="244">
        <v>64380.01</v>
      </c>
      <c r="R5923" s="104"/>
      <c r="S5923" s="104"/>
      <c r="T5923" s="104"/>
    </row>
    <row r="5924" spans="13:20" ht="14.5" x14ac:dyDescent="0.35">
      <c r="M5924" s="261" t="s">
        <v>22229</v>
      </c>
      <c r="N5924" s="262">
        <v>15796.14</v>
      </c>
      <c r="P5924" s="243" t="s">
        <v>22182</v>
      </c>
      <c r="Q5924" s="244">
        <v>750</v>
      </c>
      <c r="R5924" s="104"/>
      <c r="S5924" s="104"/>
      <c r="T5924" s="104"/>
    </row>
    <row r="5925" spans="13:20" ht="14.5" x14ac:dyDescent="0.35">
      <c r="M5925" s="261" t="s">
        <v>22230</v>
      </c>
      <c r="N5925" s="262">
        <v>588</v>
      </c>
      <c r="P5925" s="243" t="s">
        <v>22183</v>
      </c>
      <c r="Q5925" s="244">
        <v>10802</v>
      </c>
      <c r="R5925" s="104"/>
      <c r="S5925" s="104"/>
      <c r="T5925" s="104"/>
    </row>
    <row r="5926" spans="13:20" ht="14.5" x14ac:dyDescent="0.35">
      <c r="M5926" s="261" t="s">
        <v>56463</v>
      </c>
      <c r="N5926" s="262">
        <v>139778.66</v>
      </c>
      <c r="P5926" s="243" t="s">
        <v>22184</v>
      </c>
      <c r="Q5926" s="244">
        <v>24667.85</v>
      </c>
      <c r="R5926" s="104"/>
      <c r="S5926" s="104"/>
      <c r="T5926" s="104"/>
    </row>
    <row r="5927" spans="13:20" ht="14.5" x14ac:dyDescent="0.35">
      <c r="M5927" s="261" t="s">
        <v>22231</v>
      </c>
      <c r="N5927" s="262">
        <v>34616.550000000003</v>
      </c>
      <c r="P5927" s="243" t="s">
        <v>22185</v>
      </c>
      <c r="Q5927" s="244">
        <v>67278.63</v>
      </c>
      <c r="R5927" s="104"/>
      <c r="S5927" s="104"/>
      <c r="T5927" s="104"/>
    </row>
    <row r="5928" spans="13:20" ht="14.5" x14ac:dyDescent="0.35">
      <c r="M5928" s="261" t="s">
        <v>35507</v>
      </c>
      <c r="N5928" s="262">
        <v>27631.68</v>
      </c>
      <c r="P5928" s="243" t="s">
        <v>22186</v>
      </c>
      <c r="Q5928" s="244">
        <v>115653.99</v>
      </c>
      <c r="R5928" s="104"/>
      <c r="S5928" s="104"/>
      <c r="T5928" s="104"/>
    </row>
    <row r="5929" spans="13:20" ht="14.5" x14ac:dyDescent="0.35">
      <c r="M5929" s="261" t="s">
        <v>22232</v>
      </c>
      <c r="N5929" s="262">
        <v>9338.23</v>
      </c>
      <c r="P5929" s="243" t="s">
        <v>22187</v>
      </c>
      <c r="Q5929" s="244">
        <v>195670.31</v>
      </c>
      <c r="R5929" s="104"/>
      <c r="S5929" s="104"/>
      <c r="T5929" s="104"/>
    </row>
    <row r="5930" spans="13:20" ht="14.5" x14ac:dyDescent="0.35">
      <c r="M5930" s="261" t="s">
        <v>35508</v>
      </c>
      <c r="N5930" s="262">
        <v>6008.07</v>
      </c>
      <c r="P5930" s="243" t="s">
        <v>22188</v>
      </c>
      <c r="Q5930" s="244">
        <v>1460.4</v>
      </c>
      <c r="R5930" s="104"/>
      <c r="S5930" s="104"/>
      <c r="T5930" s="104"/>
    </row>
    <row r="5931" spans="13:20" ht="14.5" x14ac:dyDescent="0.35">
      <c r="M5931" s="261" t="s">
        <v>53195</v>
      </c>
      <c r="N5931" s="262">
        <v>1680</v>
      </c>
      <c r="P5931" s="243" t="s">
        <v>22189</v>
      </c>
      <c r="Q5931" s="244">
        <v>16246</v>
      </c>
      <c r="R5931" s="104"/>
      <c r="S5931" s="104"/>
      <c r="T5931" s="104"/>
    </row>
    <row r="5932" spans="13:20" ht="14.5" x14ac:dyDescent="0.35">
      <c r="M5932" s="261" t="s">
        <v>50190</v>
      </c>
      <c r="N5932" s="262">
        <v>6131</v>
      </c>
      <c r="P5932" s="243" t="s">
        <v>22190</v>
      </c>
      <c r="Q5932" s="244">
        <v>1354.51</v>
      </c>
      <c r="R5932" s="104"/>
      <c r="S5932" s="104"/>
      <c r="T5932" s="104"/>
    </row>
    <row r="5933" spans="13:20" ht="14.5" x14ac:dyDescent="0.35">
      <c r="M5933" s="261" t="s">
        <v>50191</v>
      </c>
      <c r="N5933" s="262">
        <v>469.04</v>
      </c>
      <c r="P5933" s="243" t="s">
        <v>22191</v>
      </c>
      <c r="Q5933" s="244">
        <v>3412.49</v>
      </c>
      <c r="R5933" s="104"/>
      <c r="S5933" s="104"/>
      <c r="T5933" s="104"/>
    </row>
    <row r="5934" spans="13:20" ht="14.5" x14ac:dyDescent="0.35">
      <c r="M5934" s="261" t="s">
        <v>50192</v>
      </c>
      <c r="N5934" s="262">
        <v>1207.9100000000001</v>
      </c>
      <c r="P5934" s="243" t="s">
        <v>22192</v>
      </c>
      <c r="Q5934" s="244">
        <v>7710.31</v>
      </c>
      <c r="R5934" s="104"/>
      <c r="S5934" s="104"/>
      <c r="T5934" s="104"/>
    </row>
    <row r="5935" spans="13:20" ht="14.5" x14ac:dyDescent="0.35">
      <c r="M5935" s="261" t="s">
        <v>56464</v>
      </c>
      <c r="N5935" s="262">
        <v>117</v>
      </c>
      <c r="P5935" s="243" t="s">
        <v>22193</v>
      </c>
      <c r="Q5935" s="244">
        <v>12117.75</v>
      </c>
      <c r="R5935" s="104"/>
      <c r="S5935" s="104"/>
      <c r="T5935" s="104"/>
    </row>
    <row r="5936" spans="13:20" ht="14.5" x14ac:dyDescent="0.35">
      <c r="M5936" s="261" t="s">
        <v>56465</v>
      </c>
      <c r="N5936" s="262">
        <v>2650</v>
      </c>
      <c r="P5936" s="243" t="s">
        <v>22194</v>
      </c>
      <c r="Q5936" s="244">
        <v>24609.96</v>
      </c>
      <c r="R5936" s="104"/>
      <c r="S5936" s="104"/>
      <c r="T5936" s="104"/>
    </row>
    <row r="5937" spans="13:20" ht="14.5" x14ac:dyDescent="0.35">
      <c r="M5937" s="261" t="s">
        <v>56466</v>
      </c>
      <c r="N5937" s="262">
        <v>211.69</v>
      </c>
      <c r="P5937" s="243" t="s">
        <v>15453</v>
      </c>
      <c r="Q5937" s="244">
        <v>13029.66</v>
      </c>
      <c r="R5937" s="104"/>
      <c r="S5937" s="104"/>
      <c r="T5937" s="104"/>
    </row>
    <row r="5938" spans="13:20" ht="14.5" x14ac:dyDescent="0.35">
      <c r="M5938" s="261" t="s">
        <v>56467</v>
      </c>
      <c r="N5938" s="262">
        <v>638.66</v>
      </c>
      <c r="P5938" s="243" t="s">
        <v>22195</v>
      </c>
      <c r="Q5938" s="244">
        <v>3325.56</v>
      </c>
      <c r="R5938" s="104"/>
      <c r="S5938" s="104"/>
      <c r="T5938" s="104"/>
    </row>
    <row r="5939" spans="13:20" ht="14.5" x14ac:dyDescent="0.35">
      <c r="M5939" s="261" t="s">
        <v>56468</v>
      </c>
      <c r="N5939" s="262">
        <v>1000</v>
      </c>
      <c r="P5939" s="243" t="s">
        <v>22196</v>
      </c>
      <c r="Q5939" s="244">
        <v>9530</v>
      </c>
      <c r="R5939" s="104"/>
      <c r="S5939" s="104"/>
      <c r="T5939" s="104"/>
    </row>
    <row r="5940" spans="13:20" ht="14.5" x14ac:dyDescent="0.35">
      <c r="M5940" s="261" t="s">
        <v>56469</v>
      </c>
      <c r="N5940" s="262">
        <v>249.33</v>
      </c>
      <c r="P5940" s="243" t="s">
        <v>22197</v>
      </c>
      <c r="Q5940" s="244">
        <v>729.04</v>
      </c>
      <c r="R5940" s="104"/>
      <c r="S5940" s="104"/>
      <c r="T5940" s="104"/>
    </row>
    <row r="5941" spans="13:20" ht="14.5" x14ac:dyDescent="0.35">
      <c r="M5941" s="261" t="s">
        <v>45281</v>
      </c>
      <c r="N5941" s="262">
        <v>6347</v>
      </c>
      <c r="P5941" s="243" t="s">
        <v>22198</v>
      </c>
      <c r="Q5941" s="244">
        <v>2001.07</v>
      </c>
      <c r="R5941" s="104"/>
      <c r="S5941" s="104"/>
      <c r="T5941" s="104"/>
    </row>
    <row r="5942" spans="13:20" ht="14.5" x14ac:dyDescent="0.35">
      <c r="M5942" s="261" t="s">
        <v>36972</v>
      </c>
      <c r="N5942" s="262">
        <v>50325</v>
      </c>
      <c r="P5942" s="243" t="s">
        <v>22199</v>
      </c>
      <c r="Q5942" s="244">
        <v>1848.66</v>
      </c>
      <c r="R5942" s="104"/>
      <c r="S5942" s="104"/>
      <c r="T5942" s="104"/>
    </row>
    <row r="5943" spans="13:20" ht="14.5" x14ac:dyDescent="0.35">
      <c r="M5943" s="261" t="s">
        <v>47958</v>
      </c>
      <c r="N5943" s="262">
        <v>325</v>
      </c>
      <c r="P5943" s="243" t="s">
        <v>22200</v>
      </c>
      <c r="Q5943" s="244">
        <v>7672.97</v>
      </c>
      <c r="R5943" s="104"/>
      <c r="S5943" s="104"/>
      <c r="T5943" s="104"/>
    </row>
    <row r="5944" spans="13:20" ht="14.5" x14ac:dyDescent="0.35">
      <c r="M5944" s="261" t="s">
        <v>38227</v>
      </c>
      <c r="N5944" s="262">
        <v>2034</v>
      </c>
      <c r="P5944" s="243" t="s">
        <v>22201</v>
      </c>
      <c r="Q5944" s="244">
        <v>5418.75</v>
      </c>
      <c r="R5944" s="104"/>
      <c r="S5944" s="104"/>
      <c r="T5944" s="104"/>
    </row>
    <row r="5945" spans="13:20" ht="14.5" x14ac:dyDescent="0.35">
      <c r="M5945" s="261" t="s">
        <v>43112</v>
      </c>
      <c r="N5945" s="262">
        <v>88.75</v>
      </c>
      <c r="P5945" s="243" t="s">
        <v>22202</v>
      </c>
      <c r="Q5945" s="244">
        <v>402.52</v>
      </c>
      <c r="R5945" s="104"/>
      <c r="S5945" s="104"/>
      <c r="T5945" s="104"/>
    </row>
    <row r="5946" spans="13:20" ht="14.5" x14ac:dyDescent="0.35">
      <c r="M5946" s="261" t="s">
        <v>45282</v>
      </c>
      <c r="N5946" s="262">
        <v>310001.68</v>
      </c>
      <c r="P5946" s="243" t="s">
        <v>22203</v>
      </c>
      <c r="Q5946" s="244">
        <v>1174.79</v>
      </c>
      <c r="R5946" s="104"/>
      <c r="S5946" s="104"/>
      <c r="T5946" s="104"/>
    </row>
    <row r="5947" spans="13:20" ht="14.5" x14ac:dyDescent="0.35">
      <c r="M5947" s="261" t="s">
        <v>36973</v>
      </c>
      <c r="N5947" s="262">
        <v>28800</v>
      </c>
      <c r="P5947" s="243" t="s">
        <v>22204</v>
      </c>
      <c r="Q5947" s="244">
        <v>452.51</v>
      </c>
      <c r="R5947" s="104"/>
      <c r="S5947" s="104"/>
      <c r="T5947" s="104"/>
    </row>
    <row r="5948" spans="13:20" ht="14.5" x14ac:dyDescent="0.35">
      <c r="M5948" s="261" t="s">
        <v>36974</v>
      </c>
      <c r="N5948" s="262">
        <v>29404.59</v>
      </c>
      <c r="P5948" s="243" t="s">
        <v>22205</v>
      </c>
      <c r="Q5948" s="244">
        <v>2799</v>
      </c>
      <c r="R5948" s="104"/>
      <c r="S5948" s="104"/>
      <c r="T5948" s="104"/>
    </row>
    <row r="5949" spans="13:20" ht="14.5" x14ac:dyDescent="0.35">
      <c r="M5949" s="261" t="s">
        <v>36975</v>
      </c>
      <c r="N5949" s="262">
        <v>17986.91</v>
      </c>
      <c r="P5949" s="243" t="s">
        <v>22206</v>
      </c>
      <c r="Q5949" s="244">
        <v>16900.810000000001</v>
      </c>
      <c r="R5949" s="104"/>
      <c r="S5949" s="104"/>
      <c r="T5949" s="104"/>
    </row>
    <row r="5950" spans="13:20" ht="14.5" x14ac:dyDescent="0.35">
      <c r="M5950" s="261" t="s">
        <v>36976</v>
      </c>
      <c r="N5950" s="262">
        <v>5975</v>
      </c>
      <c r="P5950" s="243" t="s">
        <v>22207</v>
      </c>
      <c r="Q5950" s="244">
        <v>2937.15</v>
      </c>
      <c r="R5950" s="104"/>
      <c r="S5950" s="104"/>
      <c r="T5950" s="104"/>
    </row>
    <row r="5951" spans="13:20" ht="14.5" x14ac:dyDescent="0.35">
      <c r="M5951" s="261" t="s">
        <v>36977</v>
      </c>
      <c r="N5951" s="262">
        <v>15314.08</v>
      </c>
      <c r="P5951" s="243" t="s">
        <v>22208</v>
      </c>
      <c r="Q5951" s="244">
        <v>13750</v>
      </c>
      <c r="R5951" s="104"/>
      <c r="S5951" s="104"/>
      <c r="T5951" s="104"/>
    </row>
    <row r="5952" spans="13:20" ht="14.5" x14ac:dyDescent="0.35">
      <c r="M5952" s="261" t="s">
        <v>45283</v>
      </c>
      <c r="N5952" s="262">
        <v>2404.88</v>
      </c>
      <c r="P5952" s="243" t="s">
        <v>22209</v>
      </c>
      <c r="Q5952" s="244">
        <v>9447.84</v>
      </c>
      <c r="R5952" s="104"/>
      <c r="S5952" s="104"/>
      <c r="T5952" s="104"/>
    </row>
    <row r="5953" spans="13:20" ht="14.5" x14ac:dyDescent="0.35">
      <c r="M5953" s="261" t="s">
        <v>51243</v>
      </c>
      <c r="N5953" s="262">
        <v>9115.3700000000008</v>
      </c>
      <c r="P5953" s="243" t="s">
        <v>22210</v>
      </c>
      <c r="Q5953" s="244">
        <v>1755.59</v>
      </c>
      <c r="R5953" s="104"/>
      <c r="S5953" s="104"/>
      <c r="T5953" s="104"/>
    </row>
    <row r="5954" spans="13:20" ht="14.5" x14ac:dyDescent="0.35">
      <c r="M5954" s="261" t="s">
        <v>56470</v>
      </c>
      <c r="N5954" s="262">
        <v>137779.07999999999</v>
      </c>
      <c r="P5954" s="243" t="s">
        <v>22211</v>
      </c>
      <c r="Q5954" s="244">
        <v>5029.29</v>
      </c>
      <c r="R5954" s="104"/>
      <c r="S5954" s="104"/>
      <c r="T5954" s="104"/>
    </row>
    <row r="5955" spans="13:20" ht="14.5" x14ac:dyDescent="0.35">
      <c r="M5955" s="261" t="s">
        <v>36978</v>
      </c>
      <c r="N5955" s="262">
        <v>3830.17</v>
      </c>
      <c r="P5955" s="243" t="s">
        <v>22212</v>
      </c>
      <c r="Q5955" s="244">
        <v>3444.74</v>
      </c>
      <c r="R5955" s="104"/>
      <c r="S5955" s="104"/>
      <c r="T5955" s="104"/>
    </row>
    <row r="5956" spans="13:20" ht="14.5" x14ac:dyDescent="0.35">
      <c r="M5956" s="261" t="s">
        <v>36979</v>
      </c>
      <c r="N5956" s="262">
        <v>309148</v>
      </c>
      <c r="P5956" s="243" t="s">
        <v>22213</v>
      </c>
      <c r="Q5956" s="244">
        <v>179117.74</v>
      </c>
      <c r="R5956" s="104"/>
      <c r="S5956" s="104"/>
      <c r="T5956" s="104"/>
    </row>
    <row r="5957" spans="13:20" ht="14.5" x14ac:dyDescent="0.35">
      <c r="M5957" s="261" t="s">
        <v>36980</v>
      </c>
      <c r="N5957" s="262">
        <v>132795.07999999999</v>
      </c>
      <c r="P5957" s="243" t="s">
        <v>22214</v>
      </c>
      <c r="Q5957" s="244">
        <v>106495</v>
      </c>
      <c r="R5957" s="104"/>
      <c r="S5957" s="104"/>
      <c r="T5957" s="104"/>
    </row>
    <row r="5958" spans="13:20" ht="14.5" x14ac:dyDescent="0.35">
      <c r="M5958" s="261" t="s">
        <v>47959</v>
      </c>
      <c r="N5958" s="262">
        <v>5555.61</v>
      </c>
      <c r="P5958" s="243" t="s">
        <v>22215</v>
      </c>
      <c r="Q5958" s="244">
        <v>16500</v>
      </c>
      <c r="R5958" s="104"/>
      <c r="S5958" s="104"/>
      <c r="T5958" s="104"/>
    </row>
    <row r="5959" spans="13:20" ht="14.5" x14ac:dyDescent="0.35">
      <c r="M5959" s="261" t="s">
        <v>47960</v>
      </c>
      <c r="N5959" s="262">
        <v>10383.75</v>
      </c>
      <c r="P5959" s="243" t="s">
        <v>22216</v>
      </c>
      <c r="Q5959" s="244">
        <v>1250.8</v>
      </c>
      <c r="R5959" s="104"/>
      <c r="S5959" s="104"/>
      <c r="T5959" s="104"/>
    </row>
    <row r="5960" spans="13:20" ht="14.5" x14ac:dyDescent="0.35">
      <c r="M5960" s="261" t="s">
        <v>47961</v>
      </c>
      <c r="N5960" s="262">
        <v>1214.3499999999999</v>
      </c>
      <c r="P5960" s="243" t="s">
        <v>22217</v>
      </c>
      <c r="Q5960" s="244">
        <v>3577.2</v>
      </c>
      <c r="R5960" s="104"/>
      <c r="S5960" s="104"/>
      <c r="T5960" s="104"/>
    </row>
    <row r="5961" spans="13:20" ht="14.5" x14ac:dyDescent="0.35">
      <c r="M5961" s="261" t="s">
        <v>47962</v>
      </c>
      <c r="N5961" s="262">
        <v>1338.9</v>
      </c>
      <c r="P5961" s="243" t="s">
        <v>22218</v>
      </c>
      <c r="Q5961" s="244">
        <v>1304.9000000000001</v>
      </c>
      <c r="R5961" s="104"/>
      <c r="S5961" s="104"/>
      <c r="T5961" s="104"/>
    </row>
    <row r="5962" spans="13:20" ht="14.5" x14ac:dyDescent="0.35">
      <c r="M5962" s="261" t="s">
        <v>47963</v>
      </c>
      <c r="N5962" s="262">
        <v>1703.87</v>
      </c>
      <c r="P5962" s="243" t="s">
        <v>22219</v>
      </c>
      <c r="Q5962" s="244">
        <v>96851.28</v>
      </c>
      <c r="R5962" s="104"/>
      <c r="S5962" s="104"/>
      <c r="T5962" s="104"/>
    </row>
    <row r="5963" spans="13:20" ht="14.5" x14ac:dyDescent="0.35">
      <c r="M5963" s="261" t="s">
        <v>47964</v>
      </c>
      <c r="N5963" s="262">
        <v>4668.1000000000004</v>
      </c>
      <c r="P5963" s="243" t="s">
        <v>22220</v>
      </c>
      <c r="Q5963" s="244">
        <v>1546.16</v>
      </c>
      <c r="R5963" s="104"/>
      <c r="S5963" s="104"/>
      <c r="T5963" s="104"/>
    </row>
    <row r="5964" spans="13:20" ht="14.5" x14ac:dyDescent="0.35">
      <c r="M5964" s="261" t="s">
        <v>47965</v>
      </c>
      <c r="N5964" s="262">
        <v>350.11</v>
      </c>
      <c r="P5964" s="243" t="s">
        <v>22221</v>
      </c>
      <c r="Q5964" s="244">
        <v>5593</v>
      </c>
      <c r="R5964" s="104"/>
      <c r="S5964" s="104"/>
      <c r="T5964" s="104"/>
    </row>
    <row r="5965" spans="13:20" ht="14.5" x14ac:dyDescent="0.35">
      <c r="M5965" s="261" t="s">
        <v>47966</v>
      </c>
      <c r="N5965" s="262">
        <v>1125</v>
      </c>
      <c r="P5965" s="243" t="s">
        <v>22222</v>
      </c>
      <c r="Q5965" s="244">
        <v>27500</v>
      </c>
      <c r="R5965" s="104"/>
      <c r="S5965" s="104"/>
      <c r="T5965" s="104"/>
    </row>
    <row r="5966" spans="13:20" ht="14.5" x14ac:dyDescent="0.35">
      <c r="M5966" s="261" t="s">
        <v>47967</v>
      </c>
      <c r="N5966" s="262">
        <v>1295.7</v>
      </c>
      <c r="P5966" s="243" t="s">
        <v>22223</v>
      </c>
      <c r="Q5966" s="244">
        <v>4666.67</v>
      </c>
      <c r="R5966" s="104"/>
      <c r="S5966" s="104"/>
      <c r="T5966" s="104"/>
    </row>
    <row r="5967" spans="13:20" ht="14.5" x14ac:dyDescent="0.35">
      <c r="M5967" s="261" t="s">
        <v>51244</v>
      </c>
      <c r="N5967" s="262">
        <v>4849.03</v>
      </c>
      <c r="P5967" s="243" t="s">
        <v>22224</v>
      </c>
      <c r="Q5967" s="244">
        <v>3800</v>
      </c>
      <c r="R5967" s="104"/>
      <c r="S5967" s="104"/>
      <c r="T5967" s="104"/>
    </row>
    <row r="5968" spans="13:20" ht="14.5" x14ac:dyDescent="0.35">
      <c r="M5968" s="261" t="s">
        <v>47968</v>
      </c>
      <c r="N5968" s="262">
        <v>98400</v>
      </c>
      <c r="P5968" s="243" t="s">
        <v>22225</v>
      </c>
      <c r="Q5968" s="244">
        <v>5400</v>
      </c>
      <c r="R5968" s="104"/>
      <c r="S5968" s="104"/>
      <c r="T5968" s="104"/>
    </row>
    <row r="5969" spans="13:20" ht="14.5" x14ac:dyDescent="0.35">
      <c r="M5969" s="261" t="s">
        <v>47969</v>
      </c>
      <c r="N5969" s="262">
        <v>7527.6</v>
      </c>
      <c r="P5969" s="243" t="s">
        <v>22226</v>
      </c>
      <c r="Q5969" s="244">
        <v>23312.5</v>
      </c>
      <c r="R5969" s="104"/>
      <c r="S5969" s="104"/>
      <c r="T5969" s="104"/>
    </row>
    <row r="5970" spans="13:20" ht="14.5" x14ac:dyDescent="0.35">
      <c r="M5970" s="261" t="s">
        <v>45284</v>
      </c>
      <c r="N5970" s="262">
        <v>1256820.51</v>
      </c>
      <c r="P5970" s="243" t="s">
        <v>22227</v>
      </c>
      <c r="Q5970" s="244">
        <v>12882.66</v>
      </c>
      <c r="R5970" s="104"/>
      <c r="S5970" s="104"/>
      <c r="T5970" s="104"/>
    </row>
    <row r="5971" spans="13:20" ht="14.5" x14ac:dyDescent="0.35">
      <c r="M5971" s="261" t="s">
        <v>45285</v>
      </c>
      <c r="N5971" s="262">
        <v>95907.12</v>
      </c>
      <c r="P5971" s="243" t="s">
        <v>22228</v>
      </c>
      <c r="Q5971" s="244">
        <v>2224.29</v>
      </c>
      <c r="R5971" s="104"/>
      <c r="S5971" s="104"/>
      <c r="T5971" s="104"/>
    </row>
    <row r="5972" spans="13:20" ht="14.5" x14ac:dyDescent="0.35">
      <c r="M5972" s="261" t="s">
        <v>50193</v>
      </c>
      <c r="N5972" s="262">
        <v>140243</v>
      </c>
      <c r="P5972" s="243" t="s">
        <v>22229</v>
      </c>
      <c r="Q5972" s="244">
        <v>85</v>
      </c>
      <c r="R5972" s="104"/>
      <c r="S5972" s="104"/>
      <c r="T5972" s="104"/>
    </row>
    <row r="5973" spans="13:20" ht="14.5" x14ac:dyDescent="0.35">
      <c r="M5973" s="261" t="s">
        <v>22293</v>
      </c>
      <c r="N5973" s="262">
        <v>39760</v>
      </c>
      <c r="P5973" s="243" t="s">
        <v>22230</v>
      </c>
      <c r="Q5973" s="244">
        <v>260</v>
      </c>
      <c r="R5973" s="104"/>
      <c r="S5973" s="104"/>
      <c r="T5973" s="104"/>
    </row>
    <row r="5974" spans="13:20" ht="14.5" x14ac:dyDescent="0.35">
      <c r="M5974" s="261" t="s">
        <v>50194</v>
      </c>
      <c r="N5974" s="262">
        <v>1572</v>
      </c>
      <c r="P5974" s="243" t="s">
        <v>22231</v>
      </c>
      <c r="Q5974" s="244">
        <v>57.81</v>
      </c>
      <c r="R5974" s="104"/>
      <c r="S5974" s="104"/>
      <c r="T5974" s="104"/>
    </row>
    <row r="5975" spans="13:20" ht="14.5" x14ac:dyDescent="0.35">
      <c r="M5975" s="261" t="s">
        <v>47970</v>
      </c>
      <c r="N5975" s="262">
        <v>760</v>
      </c>
      <c r="P5975" s="243" t="s">
        <v>22232</v>
      </c>
      <c r="Q5975" s="244">
        <v>9974.91</v>
      </c>
      <c r="R5975" s="104"/>
      <c r="S5975" s="104"/>
      <c r="T5975" s="104"/>
    </row>
    <row r="5976" spans="13:20" ht="14.5" x14ac:dyDescent="0.35">
      <c r="M5976" s="261" t="s">
        <v>50195</v>
      </c>
      <c r="N5976" s="262">
        <v>20604.919999999998</v>
      </c>
      <c r="P5976" s="243" t="s">
        <v>22233</v>
      </c>
      <c r="Q5976" s="244">
        <v>96851.28</v>
      </c>
      <c r="R5976" s="104"/>
      <c r="S5976" s="104"/>
      <c r="T5976" s="104"/>
    </row>
    <row r="5977" spans="13:20" ht="14.5" x14ac:dyDescent="0.35">
      <c r="M5977" s="261" t="s">
        <v>50196</v>
      </c>
      <c r="N5977" s="262">
        <v>15533.03</v>
      </c>
      <c r="P5977" s="243" t="s">
        <v>22234</v>
      </c>
      <c r="Q5977" s="244">
        <v>31796.16</v>
      </c>
      <c r="R5977" s="104"/>
      <c r="S5977" s="104"/>
      <c r="T5977" s="104"/>
    </row>
    <row r="5978" spans="13:20" ht="14.5" x14ac:dyDescent="0.35">
      <c r="M5978" s="261" t="s">
        <v>22294</v>
      </c>
      <c r="N5978" s="262">
        <v>21435.86</v>
      </c>
      <c r="P5978" s="243" t="s">
        <v>22235</v>
      </c>
      <c r="Q5978" s="244">
        <v>5593</v>
      </c>
      <c r="R5978" s="104"/>
      <c r="S5978" s="104"/>
      <c r="T5978" s="104"/>
    </row>
    <row r="5979" spans="13:20" ht="14.5" x14ac:dyDescent="0.35">
      <c r="M5979" s="261" t="s">
        <v>22295</v>
      </c>
      <c r="N5979" s="262">
        <v>4455</v>
      </c>
      <c r="P5979" s="243" t="s">
        <v>22236</v>
      </c>
      <c r="Q5979" s="244">
        <v>27500</v>
      </c>
      <c r="R5979" s="104"/>
      <c r="S5979" s="104"/>
      <c r="T5979" s="104"/>
    </row>
    <row r="5980" spans="13:20" ht="14.5" x14ac:dyDescent="0.35">
      <c r="M5980" s="261" t="s">
        <v>41933</v>
      </c>
      <c r="N5980" s="262">
        <v>60967.5</v>
      </c>
      <c r="P5980" s="243" t="s">
        <v>22237</v>
      </c>
      <c r="Q5980" s="244">
        <v>10085.42</v>
      </c>
      <c r="R5980" s="104"/>
      <c r="S5980" s="104"/>
      <c r="T5980" s="104"/>
    </row>
    <row r="5981" spans="13:20" ht="14.5" x14ac:dyDescent="0.35">
      <c r="M5981" s="261" t="s">
        <v>22296</v>
      </c>
      <c r="N5981" s="262">
        <v>3991.85</v>
      </c>
      <c r="P5981" s="243" t="s">
        <v>22238</v>
      </c>
      <c r="Q5981" s="244">
        <v>3800</v>
      </c>
      <c r="R5981" s="104"/>
      <c r="S5981" s="104"/>
      <c r="T5981" s="104"/>
    </row>
    <row r="5982" spans="13:20" ht="14.5" x14ac:dyDescent="0.35">
      <c r="M5982" s="261" t="s">
        <v>22297</v>
      </c>
      <c r="N5982" s="262">
        <v>40441.769999999997</v>
      </c>
      <c r="P5982" s="243" t="s">
        <v>15455</v>
      </c>
      <c r="Q5982" s="244">
        <v>1460.4</v>
      </c>
      <c r="R5982" s="104"/>
      <c r="S5982" s="104"/>
      <c r="T5982" s="104"/>
    </row>
    <row r="5983" spans="13:20" ht="14.5" x14ac:dyDescent="0.35">
      <c r="M5983" s="261" t="s">
        <v>50197</v>
      </c>
      <c r="N5983" s="262">
        <v>210</v>
      </c>
      <c r="P5983" s="243" t="s">
        <v>22239</v>
      </c>
      <c r="Q5983" s="244">
        <v>14847.84</v>
      </c>
      <c r="R5983" s="104"/>
      <c r="S5983" s="104"/>
      <c r="T5983" s="104"/>
    </row>
    <row r="5984" spans="13:20" ht="14.5" x14ac:dyDescent="0.35">
      <c r="M5984" s="261" t="s">
        <v>50198</v>
      </c>
      <c r="N5984" s="262">
        <v>157.5</v>
      </c>
      <c r="P5984" s="243" t="s">
        <v>15456</v>
      </c>
      <c r="Q5984" s="244">
        <v>23312.5</v>
      </c>
      <c r="R5984" s="104"/>
      <c r="S5984" s="104"/>
      <c r="T5984" s="104"/>
    </row>
    <row r="5985" spans="13:20" ht="14.5" x14ac:dyDescent="0.35">
      <c r="M5985" s="261" t="s">
        <v>22298</v>
      </c>
      <c r="N5985" s="262">
        <v>329.86</v>
      </c>
      <c r="P5985" s="243" t="s">
        <v>22240</v>
      </c>
      <c r="Q5985" s="244">
        <v>9530</v>
      </c>
      <c r="R5985" s="104"/>
      <c r="S5985" s="104"/>
      <c r="T5985" s="104"/>
    </row>
    <row r="5986" spans="13:20" ht="14.5" x14ac:dyDescent="0.35">
      <c r="M5986" s="261" t="s">
        <v>41934</v>
      </c>
      <c r="N5986" s="262">
        <v>22444.89</v>
      </c>
      <c r="P5986" s="243" t="s">
        <v>22241</v>
      </c>
      <c r="Q5986" s="244">
        <v>16246</v>
      </c>
      <c r="R5986" s="104"/>
      <c r="S5986" s="104"/>
      <c r="T5986" s="104"/>
    </row>
    <row r="5987" spans="13:20" ht="14.5" x14ac:dyDescent="0.35">
      <c r="M5987" s="261" t="s">
        <v>22299</v>
      </c>
      <c r="N5987" s="262">
        <v>12678.16</v>
      </c>
      <c r="P5987" s="243" t="s">
        <v>15457</v>
      </c>
      <c r="Q5987" s="244">
        <v>18375.12</v>
      </c>
      <c r="R5987" s="104"/>
      <c r="S5987" s="104"/>
      <c r="T5987" s="104"/>
    </row>
    <row r="5988" spans="13:20" ht="14.5" x14ac:dyDescent="0.35">
      <c r="M5988" s="261" t="s">
        <v>56471</v>
      </c>
      <c r="N5988" s="262">
        <v>87.64</v>
      </c>
      <c r="P5988" s="243" t="s">
        <v>15458</v>
      </c>
      <c r="Q5988" s="244">
        <v>17419.13</v>
      </c>
      <c r="R5988" s="104"/>
      <c r="S5988" s="104"/>
      <c r="T5988" s="104"/>
    </row>
    <row r="5989" spans="13:20" ht="14.5" x14ac:dyDescent="0.35">
      <c r="M5989" s="261" t="s">
        <v>50199</v>
      </c>
      <c r="N5989" s="262">
        <v>979.8</v>
      </c>
      <c r="P5989" s="243" t="s">
        <v>15459</v>
      </c>
      <c r="Q5989" s="244">
        <v>5202.1499999999996</v>
      </c>
      <c r="R5989" s="104"/>
      <c r="S5989" s="104"/>
      <c r="T5989" s="104"/>
    </row>
    <row r="5990" spans="13:20" ht="14.5" x14ac:dyDescent="0.35">
      <c r="M5990" s="261" t="s">
        <v>22300</v>
      </c>
      <c r="N5990" s="262">
        <v>3360</v>
      </c>
      <c r="P5990" s="243" t="s">
        <v>22242</v>
      </c>
      <c r="Q5990" s="244">
        <v>85</v>
      </c>
      <c r="R5990" s="104"/>
      <c r="S5990" s="104"/>
      <c r="T5990" s="104"/>
    </row>
    <row r="5991" spans="13:20" ht="14.5" x14ac:dyDescent="0.35">
      <c r="M5991" s="261" t="s">
        <v>22301</v>
      </c>
      <c r="N5991" s="262">
        <v>1701.64</v>
      </c>
      <c r="P5991" s="243" t="s">
        <v>22243</v>
      </c>
      <c r="Q5991" s="244">
        <v>260</v>
      </c>
      <c r="R5991" s="104"/>
      <c r="S5991" s="104"/>
      <c r="T5991" s="104"/>
    </row>
    <row r="5992" spans="13:20" ht="14.5" x14ac:dyDescent="0.35">
      <c r="M5992" s="261" t="s">
        <v>22302</v>
      </c>
      <c r="N5992" s="262">
        <v>29164.17</v>
      </c>
      <c r="P5992" s="243" t="s">
        <v>15460</v>
      </c>
      <c r="Q5992" s="244">
        <v>218664.99</v>
      </c>
      <c r="R5992" s="104"/>
      <c r="S5992" s="104"/>
      <c r="T5992" s="104"/>
    </row>
    <row r="5993" spans="13:20" ht="14.5" x14ac:dyDescent="0.35">
      <c r="M5993" s="261" t="s">
        <v>22303</v>
      </c>
      <c r="N5993" s="262">
        <v>75794.84</v>
      </c>
      <c r="P5993" s="243" t="s">
        <v>22244</v>
      </c>
      <c r="Q5993" s="244">
        <v>14916.75</v>
      </c>
      <c r="R5993" s="104"/>
      <c r="S5993" s="104"/>
      <c r="T5993" s="104"/>
    </row>
    <row r="5994" spans="13:20" ht="14.5" x14ac:dyDescent="0.35">
      <c r="M5994" s="261" t="s">
        <v>22304</v>
      </c>
      <c r="N5994" s="262">
        <v>43636.959999999999</v>
      </c>
      <c r="P5994" s="243" t="s">
        <v>15461</v>
      </c>
      <c r="Q5994" s="244">
        <v>12912.06</v>
      </c>
      <c r="R5994" s="104"/>
      <c r="S5994" s="104"/>
      <c r="T5994" s="104"/>
    </row>
    <row r="5995" spans="13:20" ht="14.5" x14ac:dyDescent="0.35">
      <c r="M5995" s="261" t="s">
        <v>43113</v>
      </c>
      <c r="N5995" s="262">
        <v>12000</v>
      </c>
      <c r="P5995" s="243" t="s">
        <v>22245</v>
      </c>
      <c r="Q5995" s="244">
        <v>142103.49</v>
      </c>
      <c r="R5995" s="104"/>
      <c r="S5995" s="104"/>
      <c r="T5995" s="104"/>
    </row>
    <row r="5996" spans="13:20" ht="14.5" x14ac:dyDescent="0.35">
      <c r="M5996" s="261" t="s">
        <v>36985</v>
      </c>
      <c r="N5996" s="262">
        <v>2435.54</v>
      </c>
      <c r="P5996" s="243" t="s">
        <v>22246</v>
      </c>
      <c r="Q5996" s="244">
        <v>6.25</v>
      </c>
      <c r="R5996" s="104"/>
      <c r="S5996" s="104"/>
      <c r="T5996" s="104"/>
    </row>
    <row r="5997" spans="13:20" ht="14.5" x14ac:dyDescent="0.35">
      <c r="M5997" s="261" t="s">
        <v>22306</v>
      </c>
      <c r="N5997" s="262">
        <v>30125.06</v>
      </c>
      <c r="P5997" s="243" t="s">
        <v>22247</v>
      </c>
      <c r="Q5997" s="244">
        <v>1856.25</v>
      </c>
      <c r="R5997" s="104"/>
      <c r="S5997" s="104"/>
      <c r="T5997" s="104"/>
    </row>
    <row r="5998" spans="13:20" ht="14.5" x14ac:dyDescent="0.35">
      <c r="M5998" s="261" t="s">
        <v>22307</v>
      </c>
      <c r="N5998" s="262">
        <v>27051.21</v>
      </c>
      <c r="P5998" s="243" t="s">
        <v>22248</v>
      </c>
      <c r="Q5998" s="244">
        <v>571.58000000000004</v>
      </c>
      <c r="R5998" s="104"/>
      <c r="S5998" s="104"/>
      <c r="T5998" s="104"/>
    </row>
    <row r="5999" spans="13:20" ht="14.5" x14ac:dyDescent="0.35">
      <c r="M5999" s="261" t="s">
        <v>51245</v>
      </c>
      <c r="N5999" s="262">
        <v>26428.79</v>
      </c>
      <c r="P5999" s="243" t="s">
        <v>22249</v>
      </c>
      <c r="Q5999" s="244">
        <v>1035.23</v>
      </c>
      <c r="R5999" s="104"/>
      <c r="S5999" s="104"/>
      <c r="T5999" s="104"/>
    </row>
    <row r="6000" spans="13:20" ht="14.5" x14ac:dyDescent="0.35">
      <c r="M6000" s="261" t="s">
        <v>22308</v>
      </c>
      <c r="N6000" s="262">
        <v>6750</v>
      </c>
      <c r="P6000" s="243" t="s">
        <v>22250</v>
      </c>
      <c r="Q6000" s="244">
        <v>10.96</v>
      </c>
      <c r="R6000" s="104"/>
      <c r="S6000" s="104"/>
      <c r="T6000" s="104"/>
    </row>
    <row r="6001" spans="13:20" ht="14.5" x14ac:dyDescent="0.35">
      <c r="M6001" s="261" t="s">
        <v>53196</v>
      </c>
      <c r="N6001" s="262">
        <v>99853.29</v>
      </c>
      <c r="P6001" s="243" t="s">
        <v>22251</v>
      </c>
      <c r="Q6001" s="244">
        <v>6665.03</v>
      </c>
      <c r="R6001" s="104"/>
      <c r="S6001" s="104"/>
      <c r="T6001" s="104"/>
    </row>
    <row r="6002" spans="13:20" ht="14.5" x14ac:dyDescent="0.35">
      <c r="M6002" s="261" t="s">
        <v>56472</v>
      </c>
      <c r="N6002" s="262">
        <v>-16106.91</v>
      </c>
      <c r="P6002" s="243" t="s">
        <v>22252</v>
      </c>
      <c r="Q6002" s="244">
        <v>34200</v>
      </c>
      <c r="R6002" s="104"/>
      <c r="S6002" s="104"/>
      <c r="T6002" s="104"/>
    </row>
    <row r="6003" spans="13:20" ht="14.5" x14ac:dyDescent="0.35">
      <c r="M6003" s="261" t="s">
        <v>38229</v>
      </c>
      <c r="N6003" s="262">
        <v>1024.68</v>
      </c>
      <c r="P6003" s="243" t="s">
        <v>22253</v>
      </c>
      <c r="Q6003" s="244">
        <v>4156.25</v>
      </c>
      <c r="R6003" s="104"/>
      <c r="S6003" s="104"/>
      <c r="T6003" s="104"/>
    </row>
    <row r="6004" spans="13:20" ht="14.5" x14ac:dyDescent="0.35">
      <c r="M6004" s="261" t="s">
        <v>22314</v>
      </c>
      <c r="N6004" s="262">
        <v>3751.9</v>
      </c>
      <c r="P6004" s="243" t="s">
        <v>22254</v>
      </c>
      <c r="Q6004" s="244">
        <v>3665.07</v>
      </c>
      <c r="R6004" s="104"/>
      <c r="S6004" s="104"/>
      <c r="T6004" s="104"/>
    </row>
    <row r="6005" spans="13:20" ht="14.5" x14ac:dyDescent="0.35">
      <c r="M6005" s="261" t="s">
        <v>22315</v>
      </c>
      <c r="N6005" s="262">
        <v>365.42</v>
      </c>
      <c r="P6005" s="243" t="s">
        <v>22255</v>
      </c>
      <c r="Q6005" s="244">
        <v>10302.42</v>
      </c>
      <c r="R6005" s="104"/>
      <c r="S6005" s="104"/>
      <c r="T6005" s="104"/>
    </row>
    <row r="6006" spans="13:20" ht="14.5" x14ac:dyDescent="0.35">
      <c r="M6006" s="261" t="s">
        <v>22316</v>
      </c>
      <c r="N6006" s="262">
        <v>796.74</v>
      </c>
      <c r="P6006" s="243" t="s">
        <v>22256</v>
      </c>
      <c r="Q6006" s="244">
        <v>41900</v>
      </c>
      <c r="R6006" s="104"/>
      <c r="S6006" s="104"/>
      <c r="T6006" s="104"/>
    </row>
    <row r="6007" spans="13:20" ht="14.5" x14ac:dyDescent="0.35">
      <c r="M6007" s="261" t="s">
        <v>45286</v>
      </c>
      <c r="N6007" s="262">
        <v>10882.25</v>
      </c>
      <c r="P6007" s="243" t="s">
        <v>22257</v>
      </c>
      <c r="Q6007" s="244">
        <v>58658.74</v>
      </c>
      <c r="R6007" s="104"/>
      <c r="S6007" s="104"/>
      <c r="T6007" s="104"/>
    </row>
    <row r="6008" spans="13:20" ht="14.5" x14ac:dyDescent="0.35">
      <c r="M6008" s="261" t="s">
        <v>56473</v>
      </c>
      <c r="N6008" s="262">
        <v>53209.3</v>
      </c>
      <c r="P6008" s="243" t="s">
        <v>22258</v>
      </c>
      <c r="Q6008" s="244">
        <v>16662.61</v>
      </c>
      <c r="R6008" s="104"/>
      <c r="S6008" s="104"/>
      <c r="T6008" s="104"/>
    </row>
    <row r="6009" spans="13:20" ht="14.5" x14ac:dyDescent="0.35">
      <c r="M6009" s="261" t="s">
        <v>56474</v>
      </c>
      <c r="N6009" s="262">
        <v>4285.1000000000004</v>
      </c>
      <c r="P6009" s="243" t="s">
        <v>22259</v>
      </c>
      <c r="Q6009" s="244">
        <v>47000</v>
      </c>
      <c r="R6009" s="104"/>
      <c r="S6009" s="104"/>
      <c r="T6009" s="104"/>
    </row>
    <row r="6010" spans="13:20" ht="14.5" x14ac:dyDescent="0.35">
      <c r="M6010" s="261" t="s">
        <v>52159</v>
      </c>
      <c r="N6010" s="262">
        <v>79072.460000000006</v>
      </c>
      <c r="P6010" s="243" t="s">
        <v>22260</v>
      </c>
      <c r="Q6010" s="244">
        <v>12745.98</v>
      </c>
      <c r="R6010" s="104"/>
      <c r="S6010" s="104"/>
      <c r="T6010" s="104"/>
    </row>
    <row r="6011" spans="13:20" ht="14.5" x14ac:dyDescent="0.35">
      <c r="M6011" s="261" t="s">
        <v>22318</v>
      </c>
      <c r="N6011" s="262">
        <v>27682.6</v>
      </c>
      <c r="P6011" s="243" t="s">
        <v>22261</v>
      </c>
      <c r="Q6011" s="244">
        <v>581946</v>
      </c>
      <c r="R6011" s="104"/>
      <c r="S6011" s="104"/>
      <c r="T6011" s="104"/>
    </row>
    <row r="6012" spans="13:20" ht="14.5" x14ac:dyDescent="0.35">
      <c r="M6012" s="261" t="s">
        <v>22319</v>
      </c>
      <c r="N6012" s="262">
        <v>16941.46</v>
      </c>
      <c r="P6012" s="243" t="s">
        <v>22262</v>
      </c>
      <c r="Q6012" s="244">
        <v>44861.8</v>
      </c>
      <c r="R6012" s="104"/>
      <c r="S6012" s="104"/>
      <c r="T6012" s="104"/>
    </row>
    <row r="6013" spans="13:20" ht="14.5" x14ac:dyDescent="0.35">
      <c r="M6013" s="261" t="s">
        <v>22320</v>
      </c>
      <c r="N6013" s="262">
        <v>14681.26</v>
      </c>
      <c r="P6013" s="243" t="s">
        <v>22263</v>
      </c>
      <c r="Q6013" s="244">
        <v>0.01</v>
      </c>
      <c r="R6013" s="104"/>
      <c r="S6013" s="104"/>
      <c r="T6013" s="104"/>
    </row>
    <row r="6014" spans="13:20" ht="14.5" x14ac:dyDescent="0.35">
      <c r="M6014" s="261" t="s">
        <v>22321</v>
      </c>
      <c r="N6014" s="262">
        <v>34128.300000000003</v>
      </c>
      <c r="P6014" s="243" t="s">
        <v>22264</v>
      </c>
      <c r="Q6014" s="244">
        <v>6070.32</v>
      </c>
      <c r="R6014" s="104"/>
      <c r="S6014" s="104"/>
      <c r="T6014" s="104"/>
    </row>
    <row r="6015" spans="13:20" ht="14.5" x14ac:dyDescent="0.35">
      <c r="M6015" s="261" t="s">
        <v>22322</v>
      </c>
      <c r="N6015" s="262">
        <v>2594.37</v>
      </c>
      <c r="P6015" s="243" t="s">
        <v>15463</v>
      </c>
      <c r="Q6015" s="244">
        <v>3843.03</v>
      </c>
      <c r="R6015" s="104"/>
      <c r="S6015" s="104"/>
      <c r="T6015" s="104"/>
    </row>
    <row r="6016" spans="13:20" ht="14.5" x14ac:dyDescent="0.35">
      <c r="M6016" s="261" t="s">
        <v>22323</v>
      </c>
      <c r="N6016" s="262">
        <v>70267.02</v>
      </c>
      <c r="P6016" s="243" t="s">
        <v>15464</v>
      </c>
      <c r="Q6016" s="244">
        <v>2369.46</v>
      </c>
      <c r="R6016" s="104"/>
      <c r="S6016" s="104"/>
      <c r="T6016" s="104"/>
    </row>
    <row r="6017" spans="13:20" ht="14.5" x14ac:dyDescent="0.35">
      <c r="M6017" s="261" t="s">
        <v>43114</v>
      </c>
      <c r="N6017" s="262">
        <v>4662.7299999999996</v>
      </c>
      <c r="P6017" s="243" t="s">
        <v>22265</v>
      </c>
      <c r="Q6017" s="244">
        <v>532.36</v>
      </c>
      <c r="R6017" s="104"/>
      <c r="S6017" s="104"/>
      <c r="T6017" s="104"/>
    </row>
    <row r="6018" spans="13:20" ht="14.5" x14ac:dyDescent="0.35">
      <c r="M6018" s="261" t="s">
        <v>22324</v>
      </c>
      <c r="N6018" s="262">
        <v>11963.63</v>
      </c>
      <c r="P6018" s="243" t="s">
        <v>22266</v>
      </c>
      <c r="Q6018" s="244">
        <v>31171</v>
      </c>
      <c r="R6018" s="104"/>
      <c r="S6018" s="104"/>
      <c r="T6018" s="104"/>
    </row>
    <row r="6019" spans="13:20" ht="14.5" x14ac:dyDescent="0.35">
      <c r="M6019" s="261" t="s">
        <v>22325</v>
      </c>
      <c r="N6019" s="262">
        <v>29245.53</v>
      </c>
      <c r="P6019" s="243" t="s">
        <v>22267</v>
      </c>
      <c r="Q6019" s="244">
        <v>5103</v>
      </c>
      <c r="R6019" s="104"/>
      <c r="S6019" s="104"/>
      <c r="T6019" s="104"/>
    </row>
    <row r="6020" spans="13:20" ht="14.5" x14ac:dyDescent="0.35">
      <c r="M6020" s="261" t="s">
        <v>56475</v>
      </c>
      <c r="N6020" s="262">
        <v>-166.55</v>
      </c>
      <c r="P6020" s="243" t="s">
        <v>22268</v>
      </c>
      <c r="Q6020" s="244">
        <v>6778.68</v>
      </c>
      <c r="R6020" s="104"/>
      <c r="S6020" s="104"/>
      <c r="T6020" s="104"/>
    </row>
    <row r="6021" spans="13:20" ht="14.5" x14ac:dyDescent="0.35">
      <c r="M6021" s="261" t="s">
        <v>47971</v>
      </c>
      <c r="N6021" s="262">
        <v>882</v>
      </c>
      <c r="P6021" s="243" t="s">
        <v>22269</v>
      </c>
      <c r="Q6021" s="244">
        <v>1901.22</v>
      </c>
      <c r="R6021" s="104"/>
      <c r="S6021" s="104"/>
      <c r="T6021" s="104"/>
    </row>
    <row r="6022" spans="13:20" ht="14.5" x14ac:dyDescent="0.35">
      <c r="M6022" s="261" t="s">
        <v>22327</v>
      </c>
      <c r="N6022" s="262">
        <v>42882</v>
      </c>
      <c r="P6022" s="243" t="s">
        <v>22270</v>
      </c>
      <c r="Q6022" s="244">
        <v>74.91</v>
      </c>
      <c r="R6022" s="104"/>
      <c r="S6022" s="104"/>
      <c r="T6022" s="104"/>
    </row>
    <row r="6023" spans="13:20" ht="14.5" x14ac:dyDescent="0.35">
      <c r="M6023" s="261" t="s">
        <v>22328</v>
      </c>
      <c r="N6023" s="262">
        <v>4376.3999999999996</v>
      </c>
      <c r="P6023" s="243" t="s">
        <v>22271</v>
      </c>
      <c r="Q6023" s="244">
        <v>14880.95</v>
      </c>
      <c r="R6023" s="104"/>
      <c r="S6023" s="104"/>
      <c r="T6023" s="104"/>
    </row>
    <row r="6024" spans="13:20" ht="14.5" x14ac:dyDescent="0.35">
      <c r="M6024" s="261" t="s">
        <v>22329</v>
      </c>
      <c r="N6024" s="262">
        <v>3624.47</v>
      </c>
      <c r="P6024" s="243" t="s">
        <v>22272</v>
      </c>
      <c r="Q6024" s="244">
        <v>21414.01</v>
      </c>
      <c r="R6024" s="104"/>
      <c r="S6024" s="104"/>
      <c r="T6024" s="104"/>
    </row>
    <row r="6025" spans="13:20" ht="14.5" x14ac:dyDescent="0.35">
      <c r="M6025" s="261" t="s">
        <v>22330</v>
      </c>
      <c r="N6025" s="262">
        <v>11042.86</v>
      </c>
      <c r="P6025" s="243" t="s">
        <v>22273</v>
      </c>
      <c r="Q6025" s="244">
        <v>17653.25</v>
      </c>
      <c r="R6025" s="104"/>
      <c r="S6025" s="104"/>
      <c r="T6025" s="104"/>
    </row>
    <row r="6026" spans="13:20" ht="14.5" x14ac:dyDescent="0.35">
      <c r="M6026" s="261" t="s">
        <v>45287</v>
      </c>
      <c r="N6026" s="262">
        <v>3887.16</v>
      </c>
      <c r="P6026" s="243" t="s">
        <v>22274</v>
      </c>
      <c r="Q6026" s="244">
        <v>167213.20000000001</v>
      </c>
      <c r="R6026" s="104"/>
      <c r="S6026" s="104"/>
      <c r="T6026" s="104"/>
    </row>
    <row r="6027" spans="13:20" ht="14.5" x14ac:dyDescent="0.35">
      <c r="M6027" s="261" t="s">
        <v>51246</v>
      </c>
      <c r="N6027" s="262">
        <v>1152.4100000000001</v>
      </c>
      <c r="P6027" s="243" t="s">
        <v>22275</v>
      </c>
      <c r="Q6027" s="244">
        <v>56144.95</v>
      </c>
      <c r="R6027" s="104"/>
      <c r="S6027" s="104"/>
      <c r="T6027" s="104"/>
    </row>
    <row r="6028" spans="13:20" ht="14.5" x14ac:dyDescent="0.35">
      <c r="M6028" s="261" t="s">
        <v>22331</v>
      </c>
      <c r="N6028" s="262">
        <v>2926.25</v>
      </c>
      <c r="P6028" s="243" t="s">
        <v>22276</v>
      </c>
      <c r="Q6028" s="244">
        <v>784</v>
      </c>
      <c r="R6028" s="104"/>
      <c r="S6028" s="104"/>
      <c r="T6028" s="104"/>
    </row>
    <row r="6029" spans="13:20" ht="14.5" x14ac:dyDescent="0.35">
      <c r="M6029" s="261" t="s">
        <v>22332</v>
      </c>
      <c r="N6029" s="262">
        <v>39214.65</v>
      </c>
      <c r="P6029" s="243" t="s">
        <v>22277</v>
      </c>
      <c r="Q6029" s="244">
        <v>233.16</v>
      </c>
      <c r="R6029" s="104"/>
      <c r="S6029" s="104"/>
      <c r="T6029" s="104"/>
    </row>
    <row r="6030" spans="13:20" ht="14.5" x14ac:dyDescent="0.35">
      <c r="M6030" s="261" t="s">
        <v>52160</v>
      </c>
      <c r="N6030" s="262">
        <v>525</v>
      </c>
      <c r="P6030" s="243" t="s">
        <v>22278</v>
      </c>
      <c r="Q6030" s="244">
        <v>17.850000000000001</v>
      </c>
      <c r="R6030" s="104"/>
      <c r="S6030" s="104"/>
      <c r="T6030" s="104"/>
    </row>
    <row r="6031" spans="13:20" ht="14.5" x14ac:dyDescent="0.35">
      <c r="M6031" s="261" t="s">
        <v>22333</v>
      </c>
      <c r="N6031" s="262">
        <v>3040.09</v>
      </c>
      <c r="P6031" s="243" t="s">
        <v>22279</v>
      </c>
      <c r="Q6031" s="244">
        <v>50.55</v>
      </c>
      <c r="R6031" s="104"/>
      <c r="S6031" s="104"/>
      <c r="T6031" s="104"/>
    </row>
    <row r="6032" spans="13:20" ht="14.5" x14ac:dyDescent="0.35">
      <c r="M6032" s="261" t="s">
        <v>22334</v>
      </c>
      <c r="N6032" s="262">
        <v>1926.58</v>
      </c>
      <c r="P6032" s="243" t="s">
        <v>22280</v>
      </c>
      <c r="Q6032" s="244">
        <v>24180</v>
      </c>
      <c r="R6032" s="104"/>
      <c r="S6032" s="104"/>
      <c r="T6032" s="104"/>
    </row>
    <row r="6033" spans="13:20" ht="14.5" x14ac:dyDescent="0.35">
      <c r="M6033" s="261" t="s">
        <v>52161</v>
      </c>
      <c r="N6033" s="262">
        <v>1889.3</v>
      </c>
      <c r="P6033" s="243" t="s">
        <v>22281</v>
      </c>
      <c r="Q6033" s="244">
        <v>29744.03</v>
      </c>
      <c r="R6033" s="104"/>
      <c r="S6033" s="104"/>
      <c r="T6033" s="104"/>
    </row>
    <row r="6034" spans="13:20" ht="14.5" x14ac:dyDescent="0.35">
      <c r="M6034" s="261" t="s">
        <v>22335</v>
      </c>
      <c r="N6034" s="262">
        <v>33202.28</v>
      </c>
      <c r="P6034" s="243" t="s">
        <v>22282</v>
      </c>
      <c r="Q6034" s="244">
        <v>152712.41</v>
      </c>
      <c r="R6034" s="104"/>
      <c r="S6034" s="104"/>
      <c r="T6034" s="104"/>
    </row>
    <row r="6035" spans="13:20" ht="14.5" x14ac:dyDescent="0.35">
      <c r="M6035" s="261" t="s">
        <v>41935</v>
      </c>
      <c r="N6035" s="262">
        <v>423596.22</v>
      </c>
      <c r="P6035" s="243" t="s">
        <v>22283</v>
      </c>
      <c r="Q6035" s="244">
        <v>9386.35</v>
      </c>
      <c r="R6035" s="104"/>
      <c r="S6035" s="104"/>
      <c r="T6035" s="104"/>
    </row>
    <row r="6036" spans="13:20" ht="14.5" x14ac:dyDescent="0.35">
      <c r="M6036" s="261" t="s">
        <v>22336</v>
      </c>
      <c r="N6036" s="262">
        <v>560517.72</v>
      </c>
      <c r="P6036" s="243" t="s">
        <v>22284</v>
      </c>
      <c r="Q6036" s="244">
        <v>4182.25</v>
      </c>
      <c r="R6036" s="104"/>
      <c r="S6036" s="104"/>
      <c r="T6036" s="104"/>
    </row>
    <row r="6037" spans="13:20" ht="14.5" x14ac:dyDescent="0.35">
      <c r="M6037" s="261" t="s">
        <v>47972</v>
      </c>
      <c r="N6037" s="262">
        <v>4041.19</v>
      </c>
      <c r="P6037" s="243" t="s">
        <v>22285</v>
      </c>
      <c r="Q6037" s="244">
        <v>531.38</v>
      </c>
      <c r="R6037" s="104"/>
      <c r="S6037" s="104"/>
      <c r="T6037" s="104"/>
    </row>
    <row r="6038" spans="13:20" ht="14.5" x14ac:dyDescent="0.35">
      <c r="M6038" s="261" t="s">
        <v>35511</v>
      </c>
      <c r="N6038" s="262">
        <v>23303.79</v>
      </c>
      <c r="P6038" s="243" t="s">
        <v>22286</v>
      </c>
      <c r="Q6038" s="244">
        <v>1078.6500000000001</v>
      </c>
      <c r="R6038" s="104"/>
      <c r="S6038" s="104"/>
      <c r="T6038" s="104"/>
    </row>
    <row r="6039" spans="13:20" ht="14.5" x14ac:dyDescent="0.35">
      <c r="M6039" s="261" t="s">
        <v>35512</v>
      </c>
      <c r="N6039" s="262">
        <v>7127.53</v>
      </c>
      <c r="P6039" s="243" t="s">
        <v>22287</v>
      </c>
      <c r="Q6039" s="244">
        <v>2543.77</v>
      </c>
      <c r="R6039" s="104"/>
      <c r="S6039" s="104"/>
      <c r="T6039" s="104"/>
    </row>
    <row r="6040" spans="13:20" ht="14.5" x14ac:dyDescent="0.35">
      <c r="M6040" s="261" t="s">
        <v>35513</v>
      </c>
      <c r="N6040" s="262">
        <v>9037</v>
      </c>
      <c r="P6040" s="243" t="s">
        <v>22288</v>
      </c>
      <c r="Q6040" s="244">
        <v>16305.58</v>
      </c>
      <c r="R6040" s="104"/>
      <c r="S6040" s="104"/>
      <c r="T6040" s="104"/>
    </row>
    <row r="6041" spans="13:20" ht="14.5" x14ac:dyDescent="0.35">
      <c r="M6041" s="261" t="s">
        <v>43115</v>
      </c>
      <c r="N6041" s="262">
        <v>2994.55</v>
      </c>
      <c r="P6041" s="243" t="s">
        <v>22289</v>
      </c>
      <c r="Q6041" s="244">
        <v>14550.03</v>
      </c>
      <c r="R6041" s="104"/>
      <c r="S6041" s="104"/>
      <c r="T6041" s="104"/>
    </row>
    <row r="6042" spans="13:20" ht="14.5" x14ac:dyDescent="0.35">
      <c r="M6042" s="261" t="s">
        <v>35514</v>
      </c>
      <c r="N6042" s="262">
        <v>12860.41</v>
      </c>
      <c r="P6042" s="243" t="s">
        <v>22290</v>
      </c>
      <c r="Q6042" s="244">
        <v>170422.23</v>
      </c>
      <c r="R6042" s="104"/>
      <c r="S6042" s="104"/>
      <c r="T6042" s="104"/>
    </row>
    <row r="6043" spans="13:20" ht="14.5" x14ac:dyDescent="0.35">
      <c r="M6043" s="261" t="s">
        <v>36986</v>
      </c>
      <c r="N6043" s="262">
        <v>147.22</v>
      </c>
      <c r="P6043" s="243" t="s">
        <v>22291</v>
      </c>
      <c r="Q6043" s="244">
        <v>28779.81</v>
      </c>
      <c r="R6043" s="104"/>
      <c r="S6043" s="104"/>
      <c r="T6043" s="104"/>
    </row>
    <row r="6044" spans="13:20" ht="14.5" x14ac:dyDescent="0.35">
      <c r="M6044" s="261" t="s">
        <v>35515</v>
      </c>
      <c r="N6044" s="262">
        <v>188240</v>
      </c>
      <c r="P6044" s="243" t="s">
        <v>22292</v>
      </c>
      <c r="Q6044" s="244">
        <v>5145</v>
      </c>
      <c r="R6044" s="104"/>
      <c r="S6044" s="104"/>
      <c r="T6044" s="104"/>
    </row>
    <row r="6045" spans="13:20" ht="14.5" x14ac:dyDescent="0.35">
      <c r="M6045" s="261" t="s">
        <v>45288</v>
      </c>
      <c r="N6045" s="262">
        <v>42763.75</v>
      </c>
      <c r="P6045" s="243" t="s">
        <v>22293</v>
      </c>
      <c r="Q6045" s="244">
        <v>40000</v>
      </c>
      <c r="R6045" s="104"/>
      <c r="S6045" s="104"/>
      <c r="T6045" s="104"/>
    </row>
    <row r="6046" spans="13:20" ht="14.5" x14ac:dyDescent="0.35">
      <c r="M6046" s="261" t="s">
        <v>22337</v>
      </c>
      <c r="N6046" s="262">
        <v>97936.53</v>
      </c>
      <c r="P6046" s="243" t="s">
        <v>22294</v>
      </c>
      <c r="Q6046" s="244">
        <v>26669.05</v>
      </c>
      <c r="R6046" s="104"/>
      <c r="S6046" s="104"/>
      <c r="T6046" s="104"/>
    </row>
    <row r="6047" spans="13:20" ht="14.5" x14ac:dyDescent="0.35">
      <c r="M6047" s="261" t="s">
        <v>41936</v>
      </c>
      <c r="N6047" s="262">
        <v>108458.93</v>
      </c>
      <c r="P6047" s="243" t="s">
        <v>22295</v>
      </c>
      <c r="Q6047" s="244">
        <v>1077.6500000000001</v>
      </c>
      <c r="R6047" s="104"/>
      <c r="S6047" s="104"/>
      <c r="T6047" s="104"/>
    </row>
    <row r="6048" spans="13:20" ht="14.5" x14ac:dyDescent="0.35">
      <c r="M6048" s="261" t="s">
        <v>41937</v>
      </c>
      <c r="N6048" s="262">
        <v>43489.24</v>
      </c>
      <c r="P6048" s="243" t="s">
        <v>22296</v>
      </c>
      <c r="Q6048" s="244">
        <v>1535.28</v>
      </c>
      <c r="R6048" s="104"/>
      <c r="S6048" s="104"/>
      <c r="T6048" s="104"/>
    </row>
    <row r="6049" spans="13:20" ht="14.5" x14ac:dyDescent="0.35">
      <c r="M6049" s="261" t="s">
        <v>22338</v>
      </c>
      <c r="N6049" s="262">
        <v>69675.960000000006</v>
      </c>
      <c r="P6049" s="243" t="s">
        <v>22297</v>
      </c>
      <c r="Q6049" s="244">
        <v>325.58</v>
      </c>
      <c r="R6049" s="104"/>
      <c r="S6049" s="104"/>
      <c r="T6049" s="104"/>
    </row>
    <row r="6050" spans="13:20" ht="14.5" x14ac:dyDescent="0.35">
      <c r="M6050" s="261" t="s">
        <v>36987</v>
      </c>
      <c r="N6050" s="262">
        <v>57860.37</v>
      </c>
      <c r="P6050" s="243" t="s">
        <v>22298</v>
      </c>
      <c r="Q6050" s="244">
        <v>162.79</v>
      </c>
      <c r="R6050" s="104"/>
      <c r="S6050" s="104"/>
      <c r="T6050" s="104"/>
    </row>
    <row r="6051" spans="13:20" ht="14.5" x14ac:dyDescent="0.35">
      <c r="M6051" s="261" t="s">
        <v>22339</v>
      </c>
      <c r="N6051" s="262">
        <v>-0.03</v>
      </c>
      <c r="P6051" s="243" t="s">
        <v>22299</v>
      </c>
      <c r="Q6051" s="244">
        <v>4808.3100000000004</v>
      </c>
      <c r="R6051" s="104"/>
      <c r="S6051" s="104"/>
      <c r="T6051" s="104"/>
    </row>
    <row r="6052" spans="13:20" ht="14.5" x14ac:dyDescent="0.35">
      <c r="M6052" s="261" t="s">
        <v>45289</v>
      </c>
      <c r="N6052" s="262">
        <v>44220</v>
      </c>
      <c r="P6052" s="243" t="s">
        <v>22300</v>
      </c>
      <c r="Q6052" s="244">
        <v>775</v>
      </c>
      <c r="R6052" s="104"/>
      <c r="S6052" s="104"/>
      <c r="T6052" s="104"/>
    </row>
    <row r="6053" spans="13:20" ht="14.5" x14ac:dyDescent="0.35">
      <c r="M6053" s="261" t="s">
        <v>45290</v>
      </c>
      <c r="N6053" s="262">
        <v>3382.84</v>
      </c>
      <c r="P6053" s="243" t="s">
        <v>22301</v>
      </c>
      <c r="Q6053" s="244">
        <v>229.64</v>
      </c>
      <c r="R6053" s="104"/>
      <c r="S6053" s="104"/>
      <c r="T6053" s="104"/>
    </row>
    <row r="6054" spans="13:20" ht="14.5" x14ac:dyDescent="0.35">
      <c r="M6054" s="261" t="s">
        <v>56476</v>
      </c>
      <c r="N6054" s="262">
        <v>1237.79</v>
      </c>
      <c r="P6054" s="243" t="s">
        <v>22302</v>
      </c>
      <c r="Q6054" s="244">
        <v>5484.94</v>
      </c>
      <c r="R6054" s="104"/>
      <c r="S6054" s="104"/>
      <c r="T6054" s="104"/>
    </row>
    <row r="6055" spans="13:20" ht="14.5" x14ac:dyDescent="0.35">
      <c r="M6055" s="261" t="s">
        <v>56477</v>
      </c>
      <c r="N6055" s="262">
        <v>30.35</v>
      </c>
      <c r="P6055" s="243" t="s">
        <v>22303</v>
      </c>
      <c r="Q6055" s="244">
        <v>15659.31</v>
      </c>
      <c r="R6055" s="104"/>
      <c r="S6055" s="104"/>
      <c r="T6055" s="104"/>
    </row>
    <row r="6056" spans="13:20" ht="14.5" x14ac:dyDescent="0.35">
      <c r="M6056" s="261" t="s">
        <v>56478</v>
      </c>
      <c r="N6056" s="262">
        <v>703.69</v>
      </c>
      <c r="P6056" s="243" t="s">
        <v>22304</v>
      </c>
      <c r="Q6056" s="244">
        <v>11508.48</v>
      </c>
      <c r="R6056" s="104"/>
      <c r="S6056" s="104"/>
      <c r="T6056" s="104"/>
    </row>
    <row r="6057" spans="13:20" ht="14.5" x14ac:dyDescent="0.35">
      <c r="M6057" s="261" t="s">
        <v>41938</v>
      </c>
      <c r="N6057" s="262">
        <v>40622</v>
      </c>
      <c r="P6057" s="243" t="s">
        <v>22305</v>
      </c>
      <c r="Q6057" s="244">
        <v>1018.05</v>
      </c>
      <c r="R6057" s="104"/>
      <c r="S6057" s="104"/>
      <c r="T6057" s="104"/>
    </row>
    <row r="6058" spans="13:20" ht="14.5" x14ac:dyDescent="0.35">
      <c r="M6058" s="261" t="s">
        <v>35516</v>
      </c>
      <c r="N6058" s="262">
        <v>123621.6</v>
      </c>
      <c r="P6058" s="243" t="s">
        <v>22306</v>
      </c>
      <c r="Q6058" s="244">
        <v>12215.75</v>
      </c>
      <c r="R6058" s="104"/>
      <c r="S6058" s="104"/>
      <c r="T6058" s="104"/>
    </row>
    <row r="6059" spans="13:20" ht="14.5" x14ac:dyDescent="0.35">
      <c r="M6059" s="261" t="s">
        <v>47973</v>
      </c>
      <c r="N6059" s="262">
        <v>602.01</v>
      </c>
      <c r="P6059" s="243" t="s">
        <v>22307</v>
      </c>
      <c r="Q6059" s="244">
        <v>177914.57</v>
      </c>
      <c r="R6059" s="104"/>
      <c r="S6059" s="104"/>
      <c r="T6059" s="104"/>
    </row>
    <row r="6060" spans="13:20" ht="14.5" x14ac:dyDescent="0.35">
      <c r="M6060" s="261" t="s">
        <v>41939</v>
      </c>
      <c r="N6060" s="262">
        <v>48600</v>
      </c>
      <c r="P6060" s="243" t="s">
        <v>22308</v>
      </c>
      <c r="Q6060" s="244">
        <v>13562.54</v>
      </c>
      <c r="R6060" s="104"/>
      <c r="S6060" s="104"/>
      <c r="T6060" s="104"/>
    </row>
    <row r="6061" spans="13:20" ht="14.5" x14ac:dyDescent="0.35">
      <c r="M6061" s="261" t="s">
        <v>41940</v>
      </c>
      <c r="N6061" s="262">
        <v>21724.29</v>
      </c>
      <c r="P6061" s="243" t="s">
        <v>22309</v>
      </c>
      <c r="Q6061" s="244">
        <v>7358.28</v>
      </c>
      <c r="R6061" s="104"/>
      <c r="S6061" s="104"/>
      <c r="T6061" s="104"/>
    </row>
    <row r="6062" spans="13:20" ht="14.5" x14ac:dyDescent="0.35">
      <c r="M6062" s="261" t="s">
        <v>50200</v>
      </c>
      <c r="N6062" s="262">
        <v>11430.2</v>
      </c>
      <c r="P6062" s="243" t="s">
        <v>22310</v>
      </c>
      <c r="Q6062" s="244">
        <v>2006.74</v>
      </c>
      <c r="R6062" s="104"/>
      <c r="S6062" s="104"/>
      <c r="T6062" s="104"/>
    </row>
    <row r="6063" spans="13:20" ht="14.5" x14ac:dyDescent="0.35">
      <c r="M6063" s="261" t="s">
        <v>41941</v>
      </c>
      <c r="N6063" s="262">
        <v>1577316.21</v>
      </c>
      <c r="P6063" s="243" t="s">
        <v>22311</v>
      </c>
      <c r="Q6063" s="244">
        <v>50611.26</v>
      </c>
      <c r="R6063" s="104"/>
      <c r="S6063" s="104"/>
      <c r="T6063" s="104"/>
    </row>
    <row r="6064" spans="13:20" ht="14.5" x14ac:dyDescent="0.35">
      <c r="M6064" s="261" t="s">
        <v>45291</v>
      </c>
      <c r="N6064" s="262">
        <v>16660.02</v>
      </c>
      <c r="P6064" s="243" t="s">
        <v>22312</v>
      </c>
      <c r="Q6064" s="244">
        <v>44.76</v>
      </c>
      <c r="R6064" s="104"/>
      <c r="S6064" s="104"/>
      <c r="T6064" s="104"/>
    </row>
    <row r="6065" spans="13:20" ht="14.5" x14ac:dyDescent="0.35">
      <c r="M6065" s="261" t="s">
        <v>36988</v>
      </c>
      <c r="N6065" s="262">
        <v>29250</v>
      </c>
      <c r="P6065" s="243" t="s">
        <v>22313</v>
      </c>
      <c r="Q6065" s="244">
        <v>1128.8800000000001</v>
      </c>
      <c r="R6065" s="104"/>
      <c r="S6065" s="104"/>
      <c r="T6065" s="104"/>
    </row>
    <row r="6066" spans="13:20" ht="14.5" x14ac:dyDescent="0.35">
      <c r="M6066" s="261" t="s">
        <v>36989</v>
      </c>
      <c r="N6066" s="262">
        <v>3587.47</v>
      </c>
      <c r="P6066" s="243" t="s">
        <v>22314</v>
      </c>
      <c r="Q6066" s="244">
        <v>1562.8</v>
      </c>
      <c r="R6066" s="104"/>
      <c r="S6066" s="104"/>
      <c r="T6066" s="104"/>
    </row>
    <row r="6067" spans="13:20" ht="14.5" x14ac:dyDescent="0.35">
      <c r="M6067" s="261" t="s">
        <v>35517</v>
      </c>
      <c r="N6067" s="262">
        <v>138584.56</v>
      </c>
      <c r="P6067" s="243" t="s">
        <v>22315</v>
      </c>
      <c r="Q6067" s="244">
        <v>119.55</v>
      </c>
      <c r="R6067" s="104"/>
      <c r="S6067" s="104"/>
      <c r="T6067" s="104"/>
    </row>
    <row r="6068" spans="13:20" ht="14.5" x14ac:dyDescent="0.35">
      <c r="M6068" s="261" t="s">
        <v>35518</v>
      </c>
      <c r="N6068" s="262">
        <v>49535.18</v>
      </c>
      <c r="P6068" s="243" t="s">
        <v>22316</v>
      </c>
      <c r="Q6068" s="244">
        <v>65.040000000000006</v>
      </c>
      <c r="R6068" s="104"/>
      <c r="S6068" s="104"/>
      <c r="T6068" s="104"/>
    </row>
    <row r="6069" spans="13:20" ht="14.5" x14ac:dyDescent="0.35">
      <c r="M6069" s="261" t="s">
        <v>38230</v>
      </c>
      <c r="N6069" s="262">
        <v>14605.98</v>
      </c>
      <c r="P6069" s="243" t="s">
        <v>22317</v>
      </c>
      <c r="Q6069" s="244">
        <v>2351.0500000000002</v>
      </c>
      <c r="R6069" s="104"/>
      <c r="S6069" s="104"/>
      <c r="T6069" s="104"/>
    </row>
    <row r="6070" spans="13:20" ht="14.5" x14ac:dyDescent="0.35">
      <c r="M6070" s="261" t="s">
        <v>56479</v>
      </c>
      <c r="N6070" s="262">
        <v>87982.16</v>
      </c>
      <c r="P6070" s="243" t="s">
        <v>22318</v>
      </c>
      <c r="Q6070" s="244">
        <v>37276.69</v>
      </c>
      <c r="R6070" s="104"/>
      <c r="S6070" s="104"/>
      <c r="T6070" s="104"/>
    </row>
    <row r="6071" spans="13:20" ht="14.5" x14ac:dyDescent="0.35">
      <c r="M6071" s="261" t="s">
        <v>45292</v>
      </c>
      <c r="N6071" s="262">
        <v>1419.39</v>
      </c>
      <c r="P6071" s="243" t="s">
        <v>22319</v>
      </c>
      <c r="Q6071" s="244">
        <v>3687.01</v>
      </c>
      <c r="R6071" s="104"/>
      <c r="S6071" s="104"/>
      <c r="T6071" s="104"/>
    </row>
    <row r="6072" spans="13:20" ht="14.5" x14ac:dyDescent="0.35">
      <c r="M6072" s="261" t="s">
        <v>52162</v>
      </c>
      <c r="N6072" s="262">
        <v>7956</v>
      </c>
      <c r="P6072" s="243" t="s">
        <v>22320</v>
      </c>
      <c r="Q6072" s="244">
        <v>3296.54</v>
      </c>
      <c r="R6072" s="104"/>
      <c r="S6072" s="104"/>
      <c r="T6072" s="104"/>
    </row>
    <row r="6073" spans="13:20" ht="14.5" x14ac:dyDescent="0.35">
      <c r="M6073" s="261" t="s">
        <v>56480</v>
      </c>
      <c r="N6073" s="262">
        <v>120</v>
      </c>
      <c r="P6073" s="243" t="s">
        <v>22321</v>
      </c>
      <c r="Q6073" s="244">
        <v>7457.13</v>
      </c>
      <c r="R6073" s="104"/>
      <c r="S6073" s="104"/>
      <c r="T6073" s="104"/>
    </row>
    <row r="6074" spans="13:20" ht="14.5" x14ac:dyDescent="0.35">
      <c r="M6074" s="261" t="s">
        <v>56481</v>
      </c>
      <c r="N6074" s="262">
        <v>762.73</v>
      </c>
      <c r="P6074" s="243" t="s">
        <v>22322</v>
      </c>
      <c r="Q6074" s="244">
        <v>176.55</v>
      </c>
      <c r="R6074" s="104"/>
      <c r="S6074" s="104"/>
      <c r="T6074" s="104"/>
    </row>
    <row r="6075" spans="13:20" ht="14.5" x14ac:dyDescent="0.35">
      <c r="M6075" s="261" t="s">
        <v>56482</v>
      </c>
      <c r="N6075" s="262">
        <v>5163.37</v>
      </c>
      <c r="P6075" s="243" t="s">
        <v>22323</v>
      </c>
      <c r="Q6075" s="244">
        <v>3081.05</v>
      </c>
      <c r="R6075" s="104"/>
      <c r="S6075" s="104"/>
      <c r="T6075" s="104"/>
    </row>
    <row r="6076" spans="13:20" ht="14.5" x14ac:dyDescent="0.35">
      <c r="M6076" s="261" t="s">
        <v>56483</v>
      </c>
      <c r="N6076" s="262">
        <v>4445.07</v>
      </c>
      <c r="P6076" s="243" t="s">
        <v>22324</v>
      </c>
      <c r="Q6076" s="244">
        <v>1798.98</v>
      </c>
      <c r="R6076" s="104"/>
      <c r="S6076" s="104"/>
      <c r="T6076" s="104"/>
    </row>
    <row r="6077" spans="13:20" ht="14.5" x14ac:dyDescent="0.35">
      <c r="M6077" s="261" t="s">
        <v>53197</v>
      </c>
      <c r="N6077" s="262">
        <v>849.69</v>
      </c>
      <c r="P6077" s="243" t="s">
        <v>22325</v>
      </c>
      <c r="Q6077" s="244">
        <v>8885.18</v>
      </c>
      <c r="R6077" s="104"/>
      <c r="S6077" s="104"/>
      <c r="T6077" s="104"/>
    </row>
    <row r="6078" spans="13:20" ht="14.5" x14ac:dyDescent="0.35">
      <c r="M6078" s="261" t="s">
        <v>56484</v>
      </c>
      <c r="N6078" s="262">
        <v>145.46</v>
      </c>
      <c r="P6078" s="243" t="s">
        <v>22326</v>
      </c>
      <c r="Q6078" s="244">
        <v>1932.24</v>
      </c>
      <c r="R6078" s="104"/>
      <c r="S6078" s="104"/>
      <c r="T6078" s="104"/>
    </row>
    <row r="6079" spans="13:20" ht="14.5" x14ac:dyDescent="0.35">
      <c r="M6079" s="261" t="s">
        <v>56485</v>
      </c>
      <c r="N6079" s="262">
        <v>138.11000000000001</v>
      </c>
      <c r="P6079" s="243" t="s">
        <v>22327</v>
      </c>
      <c r="Q6079" s="244">
        <v>1113.6500000000001</v>
      </c>
      <c r="R6079" s="104"/>
      <c r="S6079" s="104"/>
      <c r="T6079" s="104"/>
    </row>
    <row r="6080" spans="13:20" ht="14.5" x14ac:dyDescent="0.35">
      <c r="M6080" s="261" t="s">
        <v>56486</v>
      </c>
      <c r="N6080" s="262">
        <v>448.02</v>
      </c>
      <c r="P6080" s="243" t="s">
        <v>22328</v>
      </c>
      <c r="Q6080" s="244">
        <v>1400</v>
      </c>
      <c r="R6080" s="104"/>
      <c r="S6080" s="104"/>
      <c r="T6080" s="104"/>
    </row>
    <row r="6081" spans="13:20" ht="14.5" x14ac:dyDescent="0.35">
      <c r="M6081" s="261" t="s">
        <v>47974</v>
      </c>
      <c r="N6081" s="262">
        <v>433201.56</v>
      </c>
      <c r="P6081" s="243" t="s">
        <v>22329</v>
      </c>
      <c r="Q6081" s="244">
        <v>192.3</v>
      </c>
      <c r="R6081" s="104"/>
      <c r="S6081" s="104"/>
      <c r="T6081" s="104"/>
    </row>
    <row r="6082" spans="13:20" ht="14.5" x14ac:dyDescent="0.35">
      <c r="M6082" s="261" t="s">
        <v>47975</v>
      </c>
      <c r="N6082" s="262">
        <v>32451.439999999999</v>
      </c>
      <c r="P6082" s="243" t="s">
        <v>22330</v>
      </c>
      <c r="Q6082" s="244">
        <v>544.96</v>
      </c>
      <c r="R6082" s="104"/>
      <c r="S6082" s="104"/>
      <c r="T6082" s="104"/>
    </row>
    <row r="6083" spans="13:20" ht="14.5" x14ac:dyDescent="0.35">
      <c r="M6083" s="261" t="s">
        <v>47976</v>
      </c>
      <c r="N6083" s="262">
        <v>184000</v>
      </c>
      <c r="P6083" s="243" t="s">
        <v>22331</v>
      </c>
      <c r="Q6083" s="244">
        <v>128.9</v>
      </c>
      <c r="R6083" s="104"/>
      <c r="S6083" s="104"/>
      <c r="T6083" s="104"/>
    </row>
    <row r="6084" spans="13:20" ht="14.5" x14ac:dyDescent="0.35">
      <c r="M6084" s="261" t="s">
        <v>47977</v>
      </c>
      <c r="N6084" s="262">
        <v>14075.99</v>
      </c>
      <c r="P6084" s="243" t="s">
        <v>22332</v>
      </c>
      <c r="Q6084" s="244">
        <v>7256.59</v>
      </c>
      <c r="R6084" s="104"/>
      <c r="S6084" s="104"/>
      <c r="T6084" s="104"/>
    </row>
    <row r="6085" spans="13:20" ht="14.5" x14ac:dyDescent="0.35">
      <c r="M6085" s="261" t="s">
        <v>22397</v>
      </c>
      <c r="N6085" s="262">
        <v>19361.580000000002</v>
      </c>
      <c r="P6085" s="243" t="s">
        <v>22333</v>
      </c>
      <c r="Q6085" s="244">
        <v>555.13</v>
      </c>
      <c r="R6085" s="104"/>
      <c r="S6085" s="104"/>
      <c r="T6085" s="104"/>
    </row>
    <row r="6086" spans="13:20" ht="14.5" x14ac:dyDescent="0.35">
      <c r="M6086" s="261" t="s">
        <v>51247</v>
      </c>
      <c r="N6086" s="262">
        <v>7778</v>
      </c>
      <c r="P6086" s="243" t="s">
        <v>22334</v>
      </c>
      <c r="Q6086" s="244">
        <v>309.73</v>
      </c>
      <c r="R6086" s="104"/>
      <c r="S6086" s="104"/>
      <c r="T6086" s="104"/>
    </row>
    <row r="6087" spans="13:20" ht="14.5" x14ac:dyDescent="0.35">
      <c r="M6087" s="261" t="s">
        <v>43116</v>
      </c>
      <c r="N6087" s="262">
        <v>5361.25</v>
      </c>
      <c r="P6087" s="243" t="s">
        <v>22335</v>
      </c>
      <c r="Q6087" s="244">
        <v>13841.03</v>
      </c>
      <c r="R6087" s="104"/>
      <c r="S6087" s="104"/>
      <c r="T6087" s="104"/>
    </row>
    <row r="6088" spans="13:20" ht="14.5" x14ac:dyDescent="0.35">
      <c r="M6088" s="261" t="s">
        <v>56487</v>
      </c>
      <c r="N6088" s="262">
        <v>13034.83</v>
      </c>
      <c r="P6088" s="243" t="s">
        <v>22336</v>
      </c>
      <c r="Q6088" s="244">
        <v>490283.4</v>
      </c>
      <c r="R6088" s="104"/>
      <c r="S6088" s="104"/>
      <c r="T6088" s="104"/>
    </row>
    <row r="6089" spans="13:20" ht="14.5" x14ac:dyDescent="0.35">
      <c r="M6089" s="261" t="s">
        <v>56488</v>
      </c>
      <c r="N6089" s="262">
        <v>997.17</v>
      </c>
      <c r="P6089" s="243" t="s">
        <v>22337</v>
      </c>
      <c r="Q6089" s="244">
        <v>38167.57</v>
      </c>
      <c r="R6089" s="104"/>
      <c r="S6089" s="104"/>
      <c r="T6089" s="104"/>
    </row>
    <row r="6090" spans="13:20" ht="14.5" x14ac:dyDescent="0.35">
      <c r="M6090" s="261" t="s">
        <v>36993</v>
      </c>
      <c r="N6090" s="262">
        <v>48661.47</v>
      </c>
      <c r="P6090" s="243" t="s">
        <v>22338</v>
      </c>
      <c r="Q6090" s="244">
        <v>21898.06</v>
      </c>
      <c r="R6090" s="104"/>
      <c r="S6090" s="104"/>
      <c r="T6090" s="104"/>
    </row>
    <row r="6091" spans="13:20" ht="14.5" x14ac:dyDescent="0.35">
      <c r="M6091" s="261" t="s">
        <v>22399</v>
      </c>
      <c r="N6091" s="262">
        <v>32618.78</v>
      </c>
      <c r="P6091" s="243" t="s">
        <v>22339</v>
      </c>
      <c r="Q6091" s="244">
        <v>9992</v>
      </c>
      <c r="R6091" s="104"/>
      <c r="S6091" s="104"/>
      <c r="T6091" s="104"/>
    </row>
    <row r="6092" spans="13:20" ht="14.5" x14ac:dyDescent="0.35">
      <c r="M6092" s="261" t="s">
        <v>56489</v>
      </c>
      <c r="N6092" s="262">
        <v>5769</v>
      </c>
      <c r="P6092" s="243" t="s">
        <v>22340</v>
      </c>
      <c r="Q6092" s="244">
        <v>13841.03</v>
      </c>
      <c r="R6092" s="104"/>
      <c r="S6092" s="104"/>
      <c r="T6092" s="104"/>
    </row>
    <row r="6093" spans="13:20" ht="14.5" x14ac:dyDescent="0.35">
      <c r="M6093" s="261" t="s">
        <v>35522</v>
      </c>
      <c r="N6093" s="262">
        <v>6393.76</v>
      </c>
      <c r="P6093" s="243" t="s">
        <v>22341</v>
      </c>
      <c r="Q6093" s="244">
        <v>40000</v>
      </c>
      <c r="R6093" s="104"/>
      <c r="S6093" s="104"/>
      <c r="T6093" s="104"/>
    </row>
    <row r="6094" spans="13:20" ht="14.5" x14ac:dyDescent="0.35">
      <c r="M6094" s="261" t="s">
        <v>35523</v>
      </c>
      <c r="N6094" s="262">
        <v>4559.2</v>
      </c>
      <c r="P6094" s="243" t="s">
        <v>22342</v>
      </c>
      <c r="Q6094" s="244">
        <v>490283.4</v>
      </c>
      <c r="R6094" s="104"/>
      <c r="S6094" s="104"/>
      <c r="T6094" s="104"/>
    </row>
    <row r="6095" spans="13:20" ht="14.5" x14ac:dyDescent="0.35">
      <c r="M6095" s="261" t="s">
        <v>43117</v>
      </c>
      <c r="N6095" s="262">
        <v>6928.98</v>
      </c>
      <c r="P6095" s="243" t="s">
        <v>22343</v>
      </c>
      <c r="Q6095" s="244">
        <v>10500</v>
      </c>
      <c r="R6095" s="104"/>
      <c r="S6095" s="104"/>
      <c r="T6095" s="104"/>
    </row>
    <row r="6096" spans="13:20" ht="14.5" x14ac:dyDescent="0.35">
      <c r="M6096" s="261" t="s">
        <v>47978</v>
      </c>
      <c r="N6096" s="262">
        <v>436</v>
      </c>
      <c r="P6096" s="243" t="s">
        <v>22344</v>
      </c>
      <c r="Q6096" s="244">
        <v>26669.05</v>
      </c>
      <c r="R6096" s="104"/>
      <c r="S6096" s="104"/>
      <c r="T6096" s="104"/>
    </row>
    <row r="6097" spans="13:20" ht="14.5" x14ac:dyDescent="0.35">
      <c r="M6097" s="261" t="s">
        <v>52163</v>
      </c>
      <c r="N6097" s="262">
        <v>6970</v>
      </c>
      <c r="P6097" s="243" t="s">
        <v>22345</v>
      </c>
      <c r="Q6097" s="244">
        <v>10685.29</v>
      </c>
      <c r="R6097" s="104"/>
      <c r="S6097" s="104"/>
      <c r="T6097" s="104"/>
    </row>
    <row r="6098" spans="13:20" ht="14.5" x14ac:dyDescent="0.35">
      <c r="M6098" s="261" t="s">
        <v>56490</v>
      </c>
      <c r="N6098" s="262">
        <v>12564.54</v>
      </c>
      <c r="P6098" s="243" t="s">
        <v>22346</v>
      </c>
      <c r="Q6098" s="244">
        <v>6.25</v>
      </c>
      <c r="R6098" s="104"/>
      <c r="S6098" s="104"/>
      <c r="T6098" s="104"/>
    </row>
    <row r="6099" spans="13:20" ht="14.5" x14ac:dyDescent="0.35">
      <c r="M6099" s="261" t="s">
        <v>56491</v>
      </c>
      <c r="N6099" s="262">
        <v>17567.310000000001</v>
      </c>
      <c r="P6099" s="243" t="s">
        <v>22347</v>
      </c>
      <c r="Q6099" s="244">
        <v>1856.25</v>
      </c>
      <c r="R6099" s="104"/>
      <c r="S6099" s="104"/>
      <c r="T6099" s="104"/>
    </row>
    <row r="6100" spans="13:20" ht="14.5" x14ac:dyDescent="0.35">
      <c r="M6100" s="261" t="s">
        <v>43118</v>
      </c>
      <c r="N6100" s="262">
        <v>73982.39</v>
      </c>
      <c r="P6100" s="243" t="s">
        <v>22348</v>
      </c>
      <c r="Q6100" s="244">
        <v>571.58000000000004</v>
      </c>
      <c r="R6100" s="104"/>
      <c r="S6100" s="104"/>
      <c r="T6100" s="104"/>
    </row>
    <row r="6101" spans="13:20" ht="14.5" x14ac:dyDescent="0.35">
      <c r="M6101" s="261" t="s">
        <v>43119</v>
      </c>
      <c r="N6101" s="262">
        <v>3952.49</v>
      </c>
      <c r="P6101" s="243" t="s">
        <v>22349</v>
      </c>
      <c r="Q6101" s="244">
        <v>1535.28</v>
      </c>
      <c r="R6101" s="104"/>
      <c r="S6101" s="104"/>
      <c r="T6101" s="104"/>
    </row>
    <row r="6102" spans="13:20" ht="14.5" x14ac:dyDescent="0.35">
      <c r="M6102" s="261" t="s">
        <v>43120</v>
      </c>
      <c r="N6102" s="262">
        <v>2749.38</v>
      </c>
      <c r="P6102" s="243" t="s">
        <v>22350</v>
      </c>
      <c r="Q6102" s="244">
        <v>325.58</v>
      </c>
      <c r="R6102" s="104"/>
      <c r="S6102" s="104"/>
      <c r="T6102" s="104"/>
    </row>
    <row r="6103" spans="13:20" ht="14.5" x14ac:dyDescent="0.35">
      <c r="M6103" s="261" t="s">
        <v>43121</v>
      </c>
      <c r="N6103" s="262">
        <v>233.97</v>
      </c>
      <c r="P6103" s="243" t="s">
        <v>22351</v>
      </c>
      <c r="Q6103" s="244">
        <v>162.79</v>
      </c>
      <c r="R6103" s="104"/>
      <c r="S6103" s="104"/>
      <c r="T6103" s="104"/>
    </row>
    <row r="6104" spans="13:20" ht="14.5" x14ac:dyDescent="0.35">
      <c r="M6104" s="261" t="s">
        <v>56492</v>
      </c>
      <c r="N6104" s="262">
        <v>4466.63</v>
      </c>
      <c r="P6104" s="243" t="s">
        <v>22352</v>
      </c>
      <c r="Q6104" s="244">
        <v>45897.03</v>
      </c>
      <c r="R6104" s="104"/>
      <c r="S6104" s="104"/>
      <c r="T6104" s="104"/>
    </row>
    <row r="6105" spans="13:20" ht="14.5" x14ac:dyDescent="0.35">
      <c r="M6105" s="261" t="s">
        <v>47979</v>
      </c>
      <c r="N6105" s="262">
        <v>121300</v>
      </c>
      <c r="P6105" s="243" t="s">
        <v>22353</v>
      </c>
      <c r="Q6105" s="244">
        <v>10.97</v>
      </c>
      <c r="R6105" s="104"/>
      <c r="S6105" s="104"/>
      <c r="T6105" s="104"/>
    </row>
    <row r="6106" spans="13:20" ht="14.5" x14ac:dyDescent="0.35">
      <c r="M6106" s="261" t="s">
        <v>56493</v>
      </c>
      <c r="N6106" s="262">
        <v>341.69</v>
      </c>
      <c r="P6106" s="243" t="s">
        <v>22354</v>
      </c>
      <c r="Q6106" s="244">
        <v>6070.32</v>
      </c>
      <c r="R6106" s="104"/>
      <c r="S6106" s="104"/>
      <c r="T6106" s="104"/>
    </row>
    <row r="6107" spans="13:20" ht="14.5" x14ac:dyDescent="0.35">
      <c r="M6107" s="261" t="s">
        <v>56494</v>
      </c>
      <c r="N6107" s="262">
        <v>267.98</v>
      </c>
      <c r="P6107" s="243" t="s">
        <v>22355</v>
      </c>
      <c r="Q6107" s="244">
        <v>6208.31</v>
      </c>
      <c r="R6107" s="104"/>
      <c r="S6107" s="104"/>
      <c r="T6107" s="104"/>
    </row>
    <row r="6108" spans="13:20" ht="14.5" x14ac:dyDescent="0.35">
      <c r="M6108" s="261" t="s">
        <v>56495</v>
      </c>
      <c r="N6108" s="262">
        <v>46345</v>
      </c>
      <c r="P6108" s="243" t="s">
        <v>22356</v>
      </c>
      <c r="Q6108" s="244">
        <v>6665.03</v>
      </c>
      <c r="R6108" s="104"/>
      <c r="S6108" s="104"/>
      <c r="T6108" s="104"/>
    </row>
    <row r="6109" spans="13:20" ht="14.5" x14ac:dyDescent="0.35">
      <c r="M6109" s="261" t="s">
        <v>47980</v>
      </c>
      <c r="N6109" s="262">
        <v>86000</v>
      </c>
      <c r="P6109" s="243" t="s">
        <v>22357</v>
      </c>
      <c r="Q6109" s="244">
        <v>775</v>
      </c>
      <c r="R6109" s="104"/>
      <c r="S6109" s="104"/>
      <c r="T6109" s="104"/>
    </row>
    <row r="6110" spans="13:20" ht="14.5" x14ac:dyDescent="0.35">
      <c r="M6110" s="261" t="s">
        <v>47981</v>
      </c>
      <c r="N6110" s="262">
        <v>4610</v>
      </c>
      <c r="P6110" s="243" t="s">
        <v>22358</v>
      </c>
      <c r="Q6110" s="244">
        <v>34200</v>
      </c>
      <c r="R6110" s="104"/>
      <c r="S6110" s="104"/>
      <c r="T6110" s="104"/>
    </row>
    <row r="6111" spans="13:20" ht="14.5" x14ac:dyDescent="0.35">
      <c r="M6111" s="261" t="s">
        <v>45293</v>
      </c>
      <c r="N6111" s="262">
        <v>117019.7</v>
      </c>
      <c r="P6111" s="243" t="s">
        <v>22359</v>
      </c>
      <c r="Q6111" s="244">
        <v>47411.15</v>
      </c>
      <c r="R6111" s="104"/>
      <c r="S6111" s="104"/>
      <c r="T6111" s="104"/>
    </row>
    <row r="6112" spans="13:20" ht="14.5" x14ac:dyDescent="0.35">
      <c r="M6112" s="261" t="s">
        <v>45294</v>
      </c>
      <c r="N6112" s="262">
        <v>8931.2999999999993</v>
      </c>
      <c r="P6112" s="243" t="s">
        <v>22360</v>
      </c>
      <c r="Q6112" s="244">
        <v>4448.03</v>
      </c>
      <c r="R6112" s="104"/>
      <c r="S6112" s="104"/>
      <c r="T6112" s="104"/>
    </row>
    <row r="6113" spans="13:20" ht="14.5" x14ac:dyDescent="0.35">
      <c r="M6113" s="261" t="s">
        <v>50201</v>
      </c>
      <c r="N6113" s="262">
        <v>3621</v>
      </c>
      <c r="P6113" s="243" t="s">
        <v>15466</v>
      </c>
      <c r="Q6113" s="244">
        <v>56420.63</v>
      </c>
      <c r="R6113" s="104"/>
      <c r="S6113" s="104"/>
      <c r="T6113" s="104"/>
    </row>
    <row r="6114" spans="13:20" ht="14.5" x14ac:dyDescent="0.35">
      <c r="M6114" s="261" t="s">
        <v>22423</v>
      </c>
      <c r="N6114" s="262">
        <v>12100.99</v>
      </c>
      <c r="P6114" s="243" t="s">
        <v>15467</v>
      </c>
      <c r="Q6114" s="244">
        <v>38992.639999999999</v>
      </c>
      <c r="R6114" s="104"/>
      <c r="S6114" s="104"/>
      <c r="T6114" s="104"/>
    </row>
    <row r="6115" spans="13:20" ht="14.5" x14ac:dyDescent="0.35">
      <c r="M6115" s="261" t="s">
        <v>22424</v>
      </c>
      <c r="N6115" s="262">
        <v>925.25</v>
      </c>
      <c r="P6115" s="243" t="s">
        <v>22361</v>
      </c>
      <c r="Q6115" s="244">
        <v>12217.39</v>
      </c>
      <c r="R6115" s="104"/>
      <c r="S6115" s="104"/>
      <c r="T6115" s="104"/>
    </row>
    <row r="6116" spans="13:20" ht="14.5" x14ac:dyDescent="0.35">
      <c r="M6116" s="261" t="s">
        <v>43122</v>
      </c>
      <c r="N6116" s="262">
        <v>20000</v>
      </c>
      <c r="P6116" s="243" t="s">
        <v>22362</v>
      </c>
      <c r="Q6116" s="244">
        <v>136287.66</v>
      </c>
      <c r="R6116" s="104"/>
      <c r="S6116" s="104"/>
      <c r="T6116" s="104"/>
    </row>
    <row r="6117" spans="13:20" ht="14.5" x14ac:dyDescent="0.35">
      <c r="M6117" s="261" t="s">
        <v>35524</v>
      </c>
      <c r="N6117" s="262">
        <v>79140.179999999993</v>
      </c>
      <c r="P6117" s="243" t="s">
        <v>22363</v>
      </c>
      <c r="Q6117" s="244">
        <v>41900</v>
      </c>
      <c r="R6117" s="104"/>
      <c r="S6117" s="104"/>
      <c r="T6117" s="104"/>
    </row>
    <row r="6118" spans="13:20" ht="14.5" x14ac:dyDescent="0.35">
      <c r="M6118" s="261" t="s">
        <v>56496</v>
      </c>
      <c r="N6118" s="262">
        <v>11020</v>
      </c>
      <c r="P6118" s="243" t="s">
        <v>22364</v>
      </c>
      <c r="Q6118" s="244">
        <v>29744.03</v>
      </c>
      <c r="R6118" s="104"/>
      <c r="S6118" s="104"/>
      <c r="T6118" s="104"/>
    </row>
    <row r="6119" spans="13:20" ht="14.5" x14ac:dyDescent="0.35">
      <c r="M6119" s="261" t="s">
        <v>56497</v>
      </c>
      <c r="N6119" s="262">
        <v>5068</v>
      </c>
      <c r="P6119" s="243" t="s">
        <v>22365</v>
      </c>
      <c r="Q6119" s="244">
        <v>5103</v>
      </c>
      <c r="R6119" s="104"/>
      <c r="S6119" s="104"/>
      <c r="T6119" s="104"/>
    </row>
    <row r="6120" spans="13:20" ht="14.5" x14ac:dyDescent="0.35">
      <c r="M6120" s="261" t="s">
        <v>56498</v>
      </c>
      <c r="N6120" s="262">
        <v>1230.74</v>
      </c>
      <c r="P6120" s="243" t="s">
        <v>22366</v>
      </c>
      <c r="Q6120" s="244">
        <v>1018.05</v>
      </c>
      <c r="R6120" s="104"/>
      <c r="S6120" s="104"/>
      <c r="T6120" s="104"/>
    </row>
    <row r="6121" spans="13:20" ht="14.5" x14ac:dyDescent="0.35">
      <c r="M6121" s="261" t="s">
        <v>56499</v>
      </c>
      <c r="N6121" s="262">
        <v>3360</v>
      </c>
      <c r="P6121" s="243" t="s">
        <v>22367</v>
      </c>
      <c r="Q6121" s="244">
        <v>38402.92</v>
      </c>
      <c r="R6121" s="104"/>
      <c r="S6121" s="104"/>
      <c r="T6121" s="104"/>
    </row>
    <row r="6122" spans="13:20" ht="14.5" x14ac:dyDescent="0.35">
      <c r="M6122" s="261" t="s">
        <v>56500</v>
      </c>
      <c r="N6122" s="262">
        <v>257.05</v>
      </c>
      <c r="P6122" s="243" t="s">
        <v>22368</v>
      </c>
      <c r="Q6122" s="244">
        <v>588117.79</v>
      </c>
      <c r="R6122" s="104"/>
      <c r="S6122" s="104"/>
      <c r="T6122" s="104"/>
    </row>
    <row r="6123" spans="13:20" ht="14.5" x14ac:dyDescent="0.35">
      <c r="M6123" s="261" t="s">
        <v>53198</v>
      </c>
      <c r="N6123" s="262">
        <v>6306</v>
      </c>
      <c r="P6123" s="243" t="s">
        <v>22369</v>
      </c>
      <c r="Q6123" s="244">
        <v>81223.679999999993</v>
      </c>
      <c r="R6123" s="104"/>
      <c r="S6123" s="104"/>
      <c r="T6123" s="104"/>
    </row>
    <row r="6124" spans="13:20" ht="14.5" x14ac:dyDescent="0.35">
      <c r="M6124" s="261" t="s">
        <v>43123</v>
      </c>
      <c r="N6124" s="262">
        <v>75795.199999999997</v>
      </c>
      <c r="P6124" s="243" t="s">
        <v>22370</v>
      </c>
      <c r="Q6124" s="244">
        <v>1901.22</v>
      </c>
      <c r="R6124" s="104"/>
      <c r="S6124" s="104"/>
      <c r="T6124" s="104"/>
    </row>
    <row r="6125" spans="13:20" ht="14.5" x14ac:dyDescent="0.35">
      <c r="M6125" s="261" t="s">
        <v>50202</v>
      </c>
      <c r="N6125" s="262">
        <v>63514</v>
      </c>
      <c r="P6125" s="243" t="s">
        <v>22371</v>
      </c>
      <c r="Q6125" s="244">
        <v>1932.24</v>
      </c>
      <c r="R6125" s="104"/>
      <c r="S6125" s="104"/>
      <c r="T6125" s="104"/>
    </row>
    <row r="6126" spans="13:20" ht="14.5" x14ac:dyDescent="0.35">
      <c r="M6126" s="261" t="s">
        <v>43124</v>
      </c>
      <c r="N6126" s="262">
        <v>10569.18</v>
      </c>
      <c r="P6126" s="243" t="s">
        <v>22372</v>
      </c>
      <c r="Q6126" s="244">
        <v>74.91</v>
      </c>
      <c r="R6126" s="104"/>
      <c r="S6126" s="104"/>
      <c r="T6126" s="104"/>
    </row>
    <row r="6127" spans="13:20" ht="14.5" x14ac:dyDescent="0.35">
      <c r="M6127" s="261" t="s">
        <v>47982</v>
      </c>
      <c r="N6127" s="262">
        <v>46000</v>
      </c>
      <c r="P6127" s="243" t="s">
        <v>22373</v>
      </c>
      <c r="Q6127" s="244">
        <v>43660.76</v>
      </c>
      <c r="R6127" s="104"/>
      <c r="S6127" s="104"/>
      <c r="T6127" s="104"/>
    </row>
    <row r="6128" spans="13:20" ht="14.5" x14ac:dyDescent="0.35">
      <c r="M6128" s="261" t="s">
        <v>47983</v>
      </c>
      <c r="N6128" s="262">
        <v>3519</v>
      </c>
      <c r="P6128" s="243" t="s">
        <v>22374</v>
      </c>
      <c r="Q6128" s="244">
        <v>850739.05</v>
      </c>
      <c r="R6128" s="104"/>
      <c r="S6128" s="104"/>
      <c r="T6128" s="104"/>
    </row>
    <row r="6129" spans="13:20" ht="14.5" x14ac:dyDescent="0.35">
      <c r="M6129" s="261" t="s">
        <v>45295</v>
      </c>
      <c r="N6129" s="262">
        <v>622750</v>
      </c>
      <c r="P6129" s="243" t="s">
        <v>22375</v>
      </c>
      <c r="Q6129" s="244">
        <v>17653.25</v>
      </c>
      <c r="R6129" s="104"/>
      <c r="S6129" s="104"/>
      <c r="T6129" s="104"/>
    </row>
    <row r="6130" spans="13:20" ht="14.5" x14ac:dyDescent="0.35">
      <c r="M6130" s="261" t="s">
        <v>45296</v>
      </c>
      <c r="N6130" s="262">
        <v>47529</v>
      </c>
      <c r="P6130" s="243" t="s">
        <v>22376</v>
      </c>
      <c r="Q6130" s="244">
        <v>14435</v>
      </c>
      <c r="R6130" s="104"/>
      <c r="S6130" s="104"/>
      <c r="T6130" s="104"/>
    </row>
    <row r="6131" spans="13:20" ht="14.5" x14ac:dyDescent="0.35">
      <c r="M6131" s="261" t="s">
        <v>36994</v>
      </c>
      <c r="N6131" s="262">
        <v>1500</v>
      </c>
      <c r="P6131" s="243" t="s">
        <v>22377</v>
      </c>
      <c r="Q6131" s="244">
        <v>996.22</v>
      </c>
      <c r="R6131" s="104"/>
      <c r="S6131" s="104"/>
      <c r="T6131" s="104"/>
    </row>
    <row r="6132" spans="13:20" ht="14.5" x14ac:dyDescent="0.35">
      <c r="M6132" s="261" t="s">
        <v>22475</v>
      </c>
      <c r="N6132" s="262">
        <v>114.75</v>
      </c>
      <c r="P6132" s="243" t="s">
        <v>22378</v>
      </c>
      <c r="Q6132" s="244">
        <v>846.44</v>
      </c>
      <c r="R6132" s="104"/>
      <c r="S6132" s="104"/>
      <c r="T6132" s="104"/>
    </row>
    <row r="6133" spans="13:20" ht="14.5" x14ac:dyDescent="0.35">
      <c r="M6133" s="261" t="s">
        <v>36995</v>
      </c>
      <c r="N6133" s="262">
        <v>361.5</v>
      </c>
      <c r="P6133" s="243" t="s">
        <v>22379</v>
      </c>
      <c r="Q6133" s="244">
        <v>2419.12</v>
      </c>
      <c r="R6133" s="104"/>
      <c r="S6133" s="104"/>
      <c r="T6133" s="104"/>
    </row>
    <row r="6134" spans="13:20" ht="14.5" x14ac:dyDescent="0.35">
      <c r="M6134" s="261" t="s">
        <v>53199</v>
      </c>
      <c r="N6134" s="262">
        <v>27270</v>
      </c>
      <c r="P6134" s="243" t="s">
        <v>22380</v>
      </c>
      <c r="Q6134" s="244">
        <v>13425.22</v>
      </c>
      <c r="R6134" s="104"/>
      <c r="S6134" s="104"/>
      <c r="T6134" s="104"/>
    </row>
    <row r="6135" spans="13:20" ht="14.5" x14ac:dyDescent="0.35">
      <c r="M6135" s="261" t="s">
        <v>22476</v>
      </c>
      <c r="N6135" s="262">
        <v>5327.38</v>
      </c>
      <c r="P6135" s="243" t="s">
        <v>22381</v>
      </c>
      <c r="Q6135" s="244">
        <v>11497</v>
      </c>
      <c r="R6135" s="104"/>
      <c r="S6135" s="104"/>
      <c r="T6135" s="104"/>
    </row>
    <row r="6136" spans="13:20" ht="14.5" x14ac:dyDescent="0.35">
      <c r="M6136" s="261" t="s">
        <v>22477</v>
      </c>
      <c r="N6136" s="262">
        <v>384640.68</v>
      </c>
      <c r="P6136" s="243" t="s">
        <v>22382</v>
      </c>
      <c r="Q6136" s="244">
        <v>3399.9</v>
      </c>
      <c r="R6136" s="104"/>
      <c r="S6136" s="104"/>
      <c r="T6136" s="104"/>
    </row>
    <row r="6137" spans="13:20" ht="14.5" x14ac:dyDescent="0.35">
      <c r="M6137" s="261" t="s">
        <v>52164</v>
      </c>
      <c r="N6137" s="262">
        <v>20500</v>
      </c>
      <c r="P6137" s="243" t="s">
        <v>15468</v>
      </c>
      <c r="Q6137" s="244">
        <v>8549.6200000000008</v>
      </c>
      <c r="R6137" s="104"/>
      <c r="S6137" s="104"/>
      <c r="T6137" s="104"/>
    </row>
    <row r="6138" spans="13:20" ht="14.5" x14ac:dyDescent="0.35">
      <c r="M6138" s="261" t="s">
        <v>35526</v>
      </c>
      <c r="N6138" s="262">
        <v>-255863.67</v>
      </c>
      <c r="P6138" s="243" t="s">
        <v>22383</v>
      </c>
      <c r="Q6138" s="244">
        <v>4919.9399999999996</v>
      </c>
      <c r="R6138" s="104"/>
      <c r="S6138" s="104"/>
      <c r="T6138" s="104"/>
    </row>
    <row r="6139" spans="13:20" ht="14.5" x14ac:dyDescent="0.35">
      <c r="M6139" s="261" t="s">
        <v>22479</v>
      </c>
      <c r="N6139" s="262">
        <v>99.49</v>
      </c>
      <c r="P6139" s="243" t="s">
        <v>22384</v>
      </c>
      <c r="Q6139" s="244">
        <v>1988</v>
      </c>
      <c r="R6139" s="104"/>
      <c r="S6139" s="104"/>
      <c r="T6139" s="104"/>
    </row>
    <row r="6140" spans="13:20" ht="14.5" x14ac:dyDescent="0.35">
      <c r="M6140" s="261" t="s">
        <v>22480</v>
      </c>
      <c r="N6140" s="262">
        <v>3575.04</v>
      </c>
      <c r="P6140" s="243" t="s">
        <v>22385</v>
      </c>
      <c r="Q6140" s="244">
        <v>4950</v>
      </c>
      <c r="R6140" s="104"/>
      <c r="S6140" s="104"/>
      <c r="T6140" s="104"/>
    </row>
    <row r="6141" spans="13:20" ht="14.5" x14ac:dyDescent="0.35">
      <c r="M6141" s="261" t="s">
        <v>52165</v>
      </c>
      <c r="N6141" s="262">
        <v>578.46</v>
      </c>
      <c r="P6141" s="243" t="s">
        <v>22386</v>
      </c>
      <c r="Q6141" s="244">
        <v>369.19</v>
      </c>
      <c r="R6141" s="104"/>
      <c r="S6141" s="104"/>
      <c r="T6141" s="104"/>
    </row>
    <row r="6142" spans="13:20" ht="14.5" x14ac:dyDescent="0.35">
      <c r="M6142" s="261" t="s">
        <v>50203</v>
      </c>
      <c r="N6142" s="262">
        <v>20785.54</v>
      </c>
      <c r="P6142" s="243" t="s">
        <v>22387</v>
      </c>
      <c r="Q6142" s="244">
        <v>90.91</v>
      </c>
      <c r="R6142" s="104"/>
      <c r="S6142" s="104"/>
      <c r="T6142" s="104"/>
    </row>
    <row r="6143" spans="13:20" ht="14.5" x14ac:dyDescent="0.35">
      <c r="M6143" s="261" t="s">
        <v>51248</v>
      </c>
      <c r="N6143" s="262">
        <v>63582.96</v>
      </c>
      <c r="P6143" s="243" t="s">
        <v>22388</v>
      </c>
      <c r="Q6143" s="244">
        <v>206.16</v>
      </c>
      <c r="R6143" s="104"/>
      <c r="S6143" s="104"/>
      <c r="T6143" s="104"/>
    </row>
    <row r="6144" spans="13:20" ht="14.5" x14ac:dyDescent="0.35">
      <c r="M6144" s="261" t="s">
        <v>22485</v>
      </c>
      <c r="N6144" s="262">
        <v>4699.7299999999996</v>
      </c>
      <c r="P6144" s="243" t="s">
        <v>22389</v>
      </c>
      <c r="Q6144" s="244">
        <v>8200</v>
      </c>
      <c r="R6144" s="104"/>
      <c r="S6144" s="104"/>
      <c r="T6144" s="104"/>
    </row>
    <row r="6145" spans="13:20" ht="14.5" x14ac:dyDescent="0.35">
      <c r="M6145" s="261" t="s">
        <v>22486</v>
      </c>
      <c r="N6145" s="262">
        <v>13842.35</v>
      </c>
      <c r="P6145" s="243" t="s">
        <v>22390</v>
      </c>
      <c r="Q6145" s="244">
        <v>9722.8700000000008</v>
      </c>
      <c r="R6145" s="104"/>
      <c r="S6145" s="104"/>
      <c r="T6145" s="104"/>
    </row>
    <row r="6146" spans="13:20" ht="14.5" x14ac:dyDescent="0.35">
      <c r="M6146" s="261" t="s">
        <v>51249</v>
      </c>
      <c r="N6146" s="262">
        <v>5003.7</v>
      </c>
      <c r="P6146" s="243" t="s">
        <v>22391</v>
      </c>
      <c r="Q6146" s="244">
        <v>15515.01</v>
      </c>
      <c r="R6146" s="104"/>
      <c r="S6146" s="104"/>
      <c r="T6146" s="104"/>
    </row>
    <row r="6147" spans="13:20" ht="14.5" x14ac:dyDescent="0.35">
      <c r="M6147" s="261" t="s">
        <v>22487</v>
      </c>
      <c r="N6147" s="262">
        <v>2424.79</v>
      </c>
      <c r="P6147" s="243" t="s">
        <v>22392</v>
      </c>
      <c r="Q6147" s="244">
        <v>26624.99</v>
      </c>
      <c r="R6147" s="104"/>
      <c r="S6147" s="104"/>
      <c r="T6147" s="104"/>
    </row>
    <row r="6148" spans="13:20" ht="14.5" x14ac:dyDescent="0.35">
      <c r="M6148" s="261" t="s">
        <v>36996</v>
      </c>
      <c r="N6148" s="262">
        <v>196984.42</v>
      </c>
      <c r="P6148" s="243" t="s">
        <v>22393</v>
      </c>
      <c r="Q6148" s="244">
        <v>2401</v>
      </c>
      <c r="R6148" s="104"/>
      <c r="S6148" s="104"/>
      <c r="T6148" s="104"/>
    </row>
    <row r="6149" spans="13:20" ht="14.5" x14ac:dyDescent="0.35">
      <c r="M6149" s="261" t="s">
        <v>22494</v>
      </c>
      <c r="N6149" s="262">
        <v>346069.36</v>
      </c>
      <c r="P6149" s="243" t="s">
        <v>22394</v>
      </c>
      <c r="Q6149" s="244">
        <v>26715</v>
      </c>
      <c r="R6149" s="104"/>
      <c r="S6149" s="104"/>
      <c r="T6149" s="104"/>
    </row>
    <row r="6150" spans="13:20" ht="14.5" x14ac:dyDescent="0.35">
      <c r="M6150" s="261" t="s">
        <v>50204</v>
      </c>
      <c r="N6150" s="262">
        <v>3043.25</v>
      </c>
      <c r="P6150" s="243" t="s">
        <v>22395</v>
      </c>
      <c r="Q6150" s="244">
        <v>21500</v>
      </c>
      <c r="R6150" s="104"/>
      <c r="S6150" s="104"/>
      <c r="T6150" s="104"/>
    </row>
    <row r="6151" spans="13:20" ht="14.5" x14ac:dyDescent="0.35">
      <c r="M6151" s="261" t="s">
        <v>35527</v>
      </c>
      <c r="N6151" s="262">
        <v>1148</v>
      </c>
      <c r="P6151" s="243" t="s">
        <v>22396</v>
      </c>
      <c r="Q6151" s="244">
        <v>22191</v>
      </c>
      <c r="R6151" s="104"/>
      <c r="S6151" s="104"/>
      <c r="T6151" s="104"/>
    </row>
    <row r="6152" spans="13:20" ht="14.5" x14ac:dyDescent="0.35">
      <c r="M6152" s="261" t="s">
        <v>22495</v>
      </c>
      <c r="N6152" s="262">
        <v>43591.01</v>
      </c>
      <c r="P6152" s="243" t="s">
        <v>22397</v>
      </c>
      <c r="Q6152" s="244">
        <v>7698.42</v>
      </c>
      <c r="R6152" s="104"/>
      <c r="S6152" s="104"/>
      <c r="T6152" s="104"/>
    </row>
    <row r="6153" spans="13:20" ht="14.5" x14ac:dyDescent="0.35">
      <c r="M6153" s="261" t="s">
        <v>22496</v>
      </c>
      <c r="N6153" s="262">
        <v>1114.75</v>
      </c>
      <c r="P6153" s="243" t="s">
        <v>22398</v>
      </c>
      <c r="Q6153" s="244">
        <v>393.75</v>
      </c>
      <c r="R6153" s="104"/>
      <c r="S6153" s="104"/>
      <c r="T6153" s="104"/>
    </row>
    <row r="6154" spans="13:20" ht="14.5" x14ac:dyDescent="0.35">
      <c r="M6154" s="261" t="s">
        <v>22497</v>
      </c>
      <c r="N6154" s="262">
        <v>1993.72</v>
      </c>
      <c r="P6154" s="243" t="s">
        <v>22399</v>
      </c>
      <c r="Q6154" s="244">
        <v>64853.279999999999</v>
      </c>
      <c r="R6154" s="104"/>
      <c r="S6154" s="104"/>
      <c r="T6154" s="104"/>
    </row>
    <row r="6155" spans="13:20" ht="14.5" x14ac:dyDescent="0.35">
      <c r="M6155" s="261" t="s">
        <v>22498</v>
      </c>
      <c r="N6155" s="262">
        <v>2250</v>
      </c>
      <c r="P6155" s="243" t="s">
        <v>22400</v>
      </c>
      <c r="Q6155" s="244">
        <v>84632.03</v>
      </c>
      <c r="R6155" s="104"/>
      <c r="S6155" s="104"/>
      <c r="T6155" s="104"/>
    </row>
    <row r="6156" spans="13:20" ht="14.5" x14ac:dyDescent="0.35">
      <c r="M6156" s="261" t="s">
        <v>22499</v>
      </c>
      <c r="N6156" s="262">
        <v>40586.01</v>
      </c>
      <c r="P6156" s="243" t="s">
        <v>22401</v>
      </c>
      <c r="Q6156" s="244">
        <v>1365.41</v>
      </c>
      <c r="R6156" s="104"/>
      <c r="S6156" s="104"/>
      <c r="T6156" s="104"/>
    </row>
    <row r="6157" spans="13:20" ht="14.5" x14ac:dyDescent="0.35">
      <c r="M6157" s="261" t="s">
        <v>35528</v>
      </c>
      <c r="N6157" s="262">
        <v>76106.899999999994</v>
      </c>
      <c r="P6157" s="243" t="s">
        <v>22402</v>
      </c>
      <c r="Q6157" s="244">
        <v>90.91</v>
      </c>
      <c r="R6157" s="104"/>
      <c r="S6157" s="104"/>
      <c r="T6157" s="104"/>
    </row>
    <row r="6158" spans="13:20" ht="14.5" x14ac:dyDescent="0.35">
      <c r="M6158" s="261" t="s">
        <v>43125</v>
      </c>
      <c r="N6158" s="262">
        <v>933500</v>
      </c>
      <c r="P6158" s="243" t="s">
        <v>22403</v>
      </c>
      <c r="Q6158" s="244">
        <v>846.44</v>
      </c>
      <c r="R6158" s="104"/>
      <c r="S6158" s="104"/>
      <c r="T6158" s="104"/>
    </row>
    <row r="6159" spans="13:20" ht="14.5" x14ac:dyDescent="0.35">
      <c r="M6159" s="261" t="s">
        <v>43126</v>
      </c>
      <c r="N6159" s="262">
        <v>70680.509999999995</v>
      </c>
      <c r="P6159" s="243" t="s">
        <v>22404</v>
      </c>
      <c r="Q6159" s="244">
        <v>2625.28</v>
      </c>
      <c r="R6159" s="104"/>
      <c r="S6159" s="104"/>
      <c r="T6159" s="104"/>
    </row>
    <row r="6160" spans="13:20" ht="14.5" x14ac:dyDescent="0.35">
      <c r="M6160" s="261" t="s">
        <v>22500</v>
      </c>
      <c r="N6160" s="262">
        <v>406.21</v>
      </c>
      <c r="P6160" s="243" t="s">
        <v>22405</v>
      </c>
      <c r="Q6160" s="244">
        <v>8200</v>
      </c>
      <c r="R6160" s="104"/>
      <c r="S6160" s="104"/>
      <c r="T6160" s="104"/>
    </row>
    <row r="6161" spans="13:20" ht="14.5" x14ac:dyDescent="0.35">
      <c r="M6161" s="261" t="s">
        <v>22501</v>
      </c>
      <c r="N6161" s="262">
        <v>130569.55</v>
      </c>
      <c r="P6161" s="243" t="s">
        <v>22406</v>
      </c>
      <c r="Q6161" s="244">
        <v>87569.1</v>
      </c>
      <c r="R6161" s="104"/>
      <c r="S6161" s="104"/>
      <c r="T6161" s="104"/>
    </row>
    <row r="6162" spans="13:20" ht="14.5" x14ac:dyDescent="0.35">
      <c r="M6162" s="261" t="s">
        <v>36997</v>
      </c>
      <c r="N6162" s="262">
        <v>244568.55</v>
      </c>
      <c r="P6162" s="243" t="s">
        <v>22407</v>
      </c>
      <c r="Q6162" s="244">
        <v>19285.900000000001</v>
      </c>
      <c r="R6162" s="104"/>
      <c r="S6162" s="104"/>
      <c r="T6162" s="104"/>
    </row>
    <row r="6163" spans="13:20" ht="14.5" x14ac:dyDescent="0.35">
      <c r="M6163" s="261" t="s">
        <v>38231</v>
      </c>
      <c r="N6163" s="262">
        <v>15063.4</v>
      </c>
      <c r="P6163" s="243" t="s">
        <v>22408</v>
      </c>
      <c r="Q6163" s="244">
        <v>7698.42</v>
      </c>
      <c r="R6163" s="104"/>
      <c r="S6163" s="104"/>
      <c r="T6163" s="104"/>
    </row>
    <row r="6164" spans="13:20" ht="14.5" x14ac:dyDescent="0.35">
      <c r="M6164" s="261" t="s">
        <v>22502</v>
      </c>
      <c r="N6164" s="262">
        <v>67966.460000000006</v>
      </c>
      <c r="P6164" s="243" t="s">
        <v>15469</v>
      </c>
      <c r="Q6164" s="244">
        <v>40094.550000000003</v>
      </c>
      <c r="R6164" s="104"/>
      <c r="S6164" s="104"/>
      <c r="T6164" s="104"/>
    </row>
    <row r="6165" spans="13:20" ht="14.5" x14ac:dyDescent="0.35">
      <c r="M6165" s="261" t="s">
        <v>56501</v>
      </c>
      <c r="N6165" s="262">
        <v>289106.88</v>
      </c>
      <c r="P6165" s="243" t="s">
        <v>22409</v>
      </c>
      <c r="Q6165" s="244">
        <v>21500</v>
      </c>
      <c r="R6165" s="104"/>
      <c r="S6165" s="104"/>
      <c r="T6165" s="104"/>
    </row>
    <row r="6166" spans="13:20" ht="14.5" x14ac:dyDescent="0.35">
      <c r="M6166" s="261" t="s">
        <v>22504</v>
      </c>
      <c r="N6166" s="262">
        <v>75089.84</v>
      </c>
      <c r="P6166" s="243" t="s">
        <v>22410</v>
      </c>
      <c r="Q6166" s="244">
        <v>3259</v>
      </c>
      <c r="R6166" s="104"/>
      <c r="S6166" s="104"/>
      <c r="T6166" s="104"/>
    </row>
    <row r="6167" spans="13:20" ht="14.5" x14ac:dyDescent="0.35">
      <c r="M6167" s="261" t="s">
        <v>52166</v>
      </c>
      <c r="N6167" s="262">
        <v>40898</v>
      </c>
      <c r="P6167" s="243" t="s">
        <v>22411</v>
      </c>
      <c r="Q6167" s="244">
        <v>981</v>
      </c>
      <c r="R6167" s="104"/>
      <c r="S6167" s="104"/>
      <c r="T6167" s="104"/>
    </row>
    <row r="6168" spans="13:20" ht="14.5" x14ac:dyDescent="0.35">
      <c r="M6168" s="261" t="s">
        <v>22507</v>
      </c>
      <c r="N6168" s="262">
        <v>155912.91</v>
      </c>
      <c r="P6168" s="243" t="s">
        <v>22412</v>
      </c>
      <c r="Q6168" s="244">
        <v>9805</v>
      </c>
      <c r="R6168" s="104"/>
      <c r="S6168" s="104"/>
      <c r="T6168" s="104"/>
    </row>
    <row r="6169" spans="13:20" ht="14.5" x14ac:dyDescent="0.35">
      <c r="M6169" s="261" t="s">
        <v>35529</v>
      </c>
      <c r="N6169" s="262">
        <v>-29838.39</v>
      </c>
      <c r="P6169" s="243" t="s">
        <v>22413</v>
      </c>
      <c r="Q6169" s="244">
        <v>1636</v>
      </c>
      <c r="R6169" s="104"/>
      <c r="S6169" s="104"/>
      <c r="T6169" s="104"/>
    </row>
    <row r="6170" spans="13:20" ht="14.5" x14ac:dyDescent="0.35">
      <c r="M6170" s="261" t="s">
        <v>45297</v>
      </c>
      <c r="N6170" s="262">
        <v>578170.22</v>
      </c>
      <c r="P6170" s="243" t="s">
        <v>22414</v>
      </c>
      <c r="Q6170" s="244">
        <v>7237.8</v>
      </c>
      <c r="R6170" s="104"/>
      <c r="S6170" s="104"/>
      <c r="T6170" s="104"/>
    </row>
    <row r="6171" spans="13:20" ht="14.5" x14ac:dyDescent="0.35">
      <c r="M6171" s="261" t="s">
        <v>41943</v>
      </c>
      <c r="N6171" s="262">
        <v>12636</v>
      </c>
      <c r="P6171" s="243" t="s">
        <v>22415</v>
      </c>
      <c r="Q6171" s="244">
        <v>31934.799999999999</v>
      </c>
      <c r="R6171" s="104"/>
      <c r="S6171" s="104"/>
      <c r="T6171" s="104"/>
    </row>
    <row r="6172" spans="13:20" ht="14.5" x14ac:dyDescent="0.35">
      <c r="M6172" s="261" t="s">
        <v>45298</v>
      </c>
      <c r="N6172" s="262">
        <v>15924.67</v>
      </c>
      <c r="P6172" s="243" t="s">
        <v>22416</v>
      </c>
      <c r="Q6172" s="244">
        <v>2000</v>
      </c>
      <c r="R6172" s="104"/>
      <c r="S6172" s="104"/>
      <c r="T6172" s="104"/>
    </row>
    <row r="6173" spans="13:20" ht="14.5" x14ac:dyDescent="0.35">
      <c r="M6173" s="261" t="s">
        <v>45299</v>
      </c>
      <c r="N6173" s="262">
        <v>1205.72</v>
      </c>
      <c r="P6173" s="243" t="s">
        <v>22417</v>
      </c>
      <c r="Q6173" s="244">
        <v>11218</v>
      </c>
      <c r="R6173" s="104"/>
      <c r="S6173" s="104"/>
      <c r="T6173" s="104"/>
    </row>
    <row r="6174" spans="13:20" ht="14.5" x14ac:dyDescent="0.35">
      <c r="M6174" s="261" t="s">
        <v>45300</v>
      </c>
      <c r="N6174" s="262">
        <v>2926.61</v>
      </c>
      <c r="P6174" s="243" t="s">
        <v>22418</v>
      </c>
      <c r="Q6174" s="244">
        <v>20589.7</v>
      </c>
      <c r="R6174" s="104"/>
      <c r="S6174" s="104"/>
      <c r="T6174" s="104"/>
    </row>
    <row r="6175" spans="13:20" ht="14.5" x14ac:dyDescent="0.35">
      <c r="M6175" s="261" t="s">
        <v>52167</v>
      </c>
      <c r="N6175" s="262">
        <v>5700</v>
      </c>
      <c r="P6175" s="243" t="s">
        <v>22419</v>
      </c>
      <c r="Q6175" s="244">
        <v>12149.04</v>
      </c>
      <c r="R6175" s="104"/>
      <c r="S6175" s="104"/>
      <c r="T6175" s="104"/>
    </row>
    <row r="6176" spans="13:20" ht="14.5" x14ac:dyDescent="0.35">
      <c r="M6176" s="261" t="s">
        <v>52168</v>
      </c>
      <c r="N6176" s="262">
        <v>30681.21</v>
      </c>
      <c r="P6176" s="243" t="s">
        <v>22420</v>
      </c>
      <c r="Q6176" s="244">
        <v>928.96</v>
      </c>
      <c r="R6176" s="104"/>
      <c r="S6176" s="104"/>
      <c r="T6176" s="104"/>
    </row>
    <row r="6177" spans="13:20" ht="14.5" x14ac:dyDescent="0.35">
      <c r="M6177" s="261" t="s">
        <v>56502</v>
      </c>
      <c r="N6177" s="262">
        <v>3678.26</v>
      </c>
      <c r="P6177" s="243" t="s">
        <v>22421</v>
      </c>
      <c r="Q6177" s="244">
        <v>4680</v>
      </c>
      <c r="R6177" s="104"/>
      <c r="S6177" s="104"/>
      <c r="T6177" s="104"/>
    </row>
    <row r="6178" spans="13:20" ht="14.5" x14ac:dyDescent="0.35">
      <c r="M6178" s="261" t="s">
        <v>52169</v>
      </c>
      <c r="N6178" s="262">
        <v>7814.45</v>
      </c>
      <c r="P6178" s="243" t="s">
        <v>22422</v>
      </c>
      <c r="Q6178" s="244">
        <v>358.02</v>
      </c>
      <c r="R6178" s="104"/>
      <c r="S6178" s="104"/>
      <c r="T6178" s="104"/>
    </row>
    <row r="6179" spans="13:20" ht="14.5" x14ac:dyDescent="0.35">
      <c r="M6179" s="261" t="s">
        <v>56503</v>
      </c>
      <c r="N6179" s="262">
        <v>300.42</v>
      </c>
      <c r="P6179" s="243" t="s">
        <v>22423</v>
      </c>
      <c r="Q6179" s="244">
        <v>18870</v>
      </c>
      <c r="R6179" s="104"/>
      <c r="S6179" s="104"/>
      <c r="T6179" s="104"/>
    </row>
    <row r="6180" spans="13:20" ht="14.5" x14ac:dyDescent="0.35">
      <c r="M6180" s="261" t="s">
        <v>56504</v>
      </c>
      <c r="N6180" s="262">
        <v>22.99</v>
      </c>
      <c r="P6180" s="243" t="s">
        <v>22424</v>
      </c>
      <c r="Q6180" s="244">
        <v>1443.58</v>
      </c>
      <c r="R6180" s="104"/>
      <c r="S6180" s="104"/>
      <c r="T6180" s="104"/>
    </row>
    <row r="6181" spans="13:20" ht="14.5" x14ac:dyDescent="0.35">
      <c r="M6181" s="261" t="s">
        <v>56505</v>
      </c>
      <c r="N6181" s="262">
        <v>72.400000000000006</v>
      </c>
      <c r="P6181" s="243" t="s">
        <v>22425</v>
      </c>
      <c r="Q6181" s="244">
        <v>18870</v>
      </c>
      <c r="R6181" s="104"/>
      <c r="S6181" s="104"/>
      <c r="T6181" s="104"/>
    </row>
    <row r="6182" spans="13:20" ht="14.5" x14ac:dyDescent="0.35">
      <c r="M6182" s="261" t="s">
        <v>56506</v>
      </c>
      <c r="N6182" s="262">
        <v>9628.06</v>
      </c>
      <c r="P6182" s="243" t="s">
        <v>22426</v>
      </c>
      <c r="Q6182" s="244">
        <v>12149.04</v>
      </c>
      <c r="R6182" s="104"/>
      <c r="S6182" s="104"/>
      <c r="T6182" s="104"/>
    </row>
    <row r="6183" spans="13:20" ht="14.5" x14ac:dyDescent="0.35">
      <c r="M6183" s="261" t="s">
        <v>56507</v>
      </c>
      <c r="N6183" s="262">
        <v>1941.51</v>
      </c>
      <c r="P6183" s="243" t="s">
        <v>22427</v>
      </c>
      <c r="Q6183" s="244">
        <v>4680</v>
      </c>
      <c r="R6183" s="104"/>
      <c r="S6183" s="104"/>
      <c r="T6183" s="104"/>
    </row>
    <row r="6184" spans="13:20" ht="14.5" x14ac:dyDescent="0.35">
      <c r="M6184" s="261" t="s">
        <v>53200</v>
      </c>
      <c r="N6184" s="262">
        <v>10295.49</v>
      </c>
      <c r="P6184" s="243" t="s">
        <v>22428</v>
      </c>
      <c r="Q6184" s="244">
        <v>2730.56</v>
      </c>
      <c r="R6184" s="104"/>
      <c r="S6184" s="104"/>
      <c r="T6184" s="104"/>
    </row>
    <row r="6185" spans="13:20" ht="14.5" x14ac:dyDescent="0.35">
      <c r="M6185" s="261" t="s">
        <v>22508</v>
      </c>
      <c r="N6185" s="262">
        <v>14197</v>
      </c>
      <c r="P6185" s="243" t="s">
        <v>22429</v>
      </c>
      <c r="Q6185" s="244">
        <v>3259</v>
      </c>
      <c r="R6185" s="104"/>
      <c r="S6185" s="104"/>
      <c r="T6185" s="104"/>
    </row>
    <row r="6186" spans="13:20" ht="14.5" x14ac:dyDescent="0.35">
      <c r="M6186" s="261" t="s">
        <v>38232</v>
      </c>
      <c r="N6186" s="262">
        <v>18362.09</v>
      </c>
      <c r="P6186" s="243" t="s">
        <v>22430</v>
      </c>
      <c r="Q6186" s="244">
        <v>12199</v>
      </c>
      <c r="R6186" s="104"/>
      <c r="S6186" s="104"/>
      <c r="T6186" s="104"/>
    </row>
    <row r="6187" spans="13:20" ht="14.5" x14ac:dyDescent="0.35">
      <c r="M6187" s="261" t="s">
        <v>50205</v>
      </c>
      <c r="N6187" s="262">
        <v>317.54000000000002</v>
      </c>
      <c r="P6187" s="243" t="s">
        <v>22431</v>
      </c>
      <c r="Q6187" s="244">
        <v>7237.8</v>
      </c>
      <c r="R6187" s="104"/>
      <c r="S6187" s="104"/>
      <c r="T6187" s="104"/>
    </row>
    <row r="6188" spans="13:20" ht="14.5" x14ac:dyDescent="0.35">
      <c r="M6188" s="261" t="s">
        <v>45301</v>
      </c>
      <c r="N6188" s="262">
        <v>41300.480000000003</v>
      </c>
      <c r="P6188" s="243" t="s">
        <v>22432</v>
      </c>
      <c r="Q6188" s="244">
        <v>31934.799999999999</v>
      </c>
      <c r="R6188" s="104"/>
      <c r="S6188" s="104"/>
      <c r="T6188" s="104"/>
    </row>
    <row r="6189" spans="13:20" ht="14.5" x14ac:dyDescent="0.35">
      <c r="M6189" s="261" t="s">
        <v>38233</v>
      </c>
      <c r="N6189" s="262">
        <v>23375.1</v>
      </c>
      <c r="P6189" s="243" t="s">
        <v>22433</v>
      </c>
      <c r="Q6189" s="244">
        <v>34030.699999999997</v>
      </c>
      <c r="R6189" s="104"/>
      <c r="S6189" s="104"/>
      <c r="T6189" s="104"/>
    </row>
    <row r="6190" spans="13:20" ht="14.5" x14ac:dyDescent="0.35">
      <c r="M6190" s="261" t="s">
        <v>47984</v>
      </c>
      <c r="N6190" s="262">
        <v>14528.16</v>
      </c>
      <c r="P6190" s="243" t="s">
        <v>22434</v>
      </c>
      <c r="Q6190" s="244">
        <v>10400</v>
      </c>
      <c r="R6190" s="104"/>
      <c r="S6190" s="104"/>
      <c r="T6190" s="104"/>
    </row>
    <row r="6191" spans="13:20" ht="14.5" x14ac:dyDescent="0.35">
      <c r="M6191" s="261" t="s">
        <v>51250</v>
      </c>
      <c r="N6191" s="262">
        <v>43469.25</v>
      </c>
      <c r="P6191" s="243" t="s">
        <v>22435</v>
      </c>
      <c r="Q6191" s="244">
        <v>5500</v>
      </c>
      <c r="R6191" s="104"/>
      <c r="S6191" s="104"/>
      <c r="T6191" s="104"/>
    </row>
    <row r="6192" spans="13:20" ht="14.5" x14ac:dyDescent="0.35">
      <c r="M6192" s="261" t="s">
        <v>52170</v>
      </c>
      <c r="N6192" s="262">
        <v>2071.81</v>
      </c>
      <c r="P6192" s="243" t="s">
        <v>22436</v>
      </c>
      <c r="Q6192" s="244">
        <v>33856.67</v>
      </c>
      <c r="R6192" s="104"/>
      <c r="S6192" s="104"/>
      <c r="T6192" s="104"/>
    </row>
    <row r="6193" spans="13:20" ht="14.5" x14ac:dyDescent="0.35">
      <c r="M6193" s="261" t="s">
        <v>56508</v>
      </c>
      <c r="N6193" s="262">
        <v>176.22</v>
      </c>
      <c r="P6193" s="243" t="s">
        <v>22437</v>
      </c>
      <c r="Q6193" s="244">
        <v>3708.83</v>
      </c>
      <c r="R6193" s="104"/>
      <c r="S6193" s="104"/>
      <c r="T6193" s="104"/>
    </row>
    <row r="6194" spans="13:20" ht="14.5" x14ac:dyDescent="0.35">
      <c r="M6194" s="261" t="s">
        <v>38234</v>
      </c>
      <c r="N6194" s="262">
        <v>10784.54</v>
      </c>
      <c r="P6194" s="243" t="s">
        <v>22438</v>
      </c>
      <c r="Q6194" s="244">
        <v>10296.780000000001</v>
      </c>
      <c r="R6194" s="104"/>
      <c r="S6194" s="104"/>
      <c r="T6194" s="104"/>
    </row>
    <row r="6195" spans="13:20" ht="14.5" x14ac:dyDescent="0.35">
      <c r="M6195" s="261" t="s">
        <v>45302</v>
      </c>
      <c r="N6195" s="262">
        <v>24373.17</v>
      </c>
      <c r="P6195" s="243" t="s">
        <v>22439</v>
      </c>
      <c r="Q6195" s="244">
        <v>532.36</v>
      </c>
      <c r="R6195" s="104"/>
      <c r="S6195" s="104"/>
      <c r="T6195" s="104"/>
    </row>
    <row r="6196" spans="13:20" ht="14.5" x14ac:dyDescent="0.35">
      <c r="M6196" s="261" t="s">
        <v>47985</v>
      </c>
      <c r="N6196" s="262">
        <v>5298.38</v>
      </c>
      <c r="P6196" s="243" t="s">
        <v>22440</v>
      </c>
      <c r="Q6196" s="244">
        <v>23066.11</v>
      </c>
      <c r="R6196" s="104"/>
      <c r="S6196" s="104"/>
      <c r="T6196" s="104"/>
    </row>
    <row r="6197" spans="13:20" ht="14.5" x14ac:dyDescent="0.35">
      <c r="M6197" s="261" t="s">
        <v>36998</v>
      </c>
      <c r="N6197" s="262">
        <v>209400</v>
      </c>
      <c r="P6197" s="243" t="s">
        <v>22441</v>
      </c>
      <c r="Q6197" s="244">
        <v>85459.4</v>
      </c>
      <c r="R6197" s="104"/>
      <c r="S6197" s="104"/>
      <c r="T6197" s="104"/>
    </row>
    <row r="6198" spans="13:20" ht="14.5" x14ac:dyDescent="0.35">
      <c r="M6198" s="261" t="s">
        <v>56509</v>
      </c>
      <c r="N6198" s="262">
        <v>2800</v>
      </c>
      <c r="P6198" s="243" t="s">
        <v>22442</v>
      </c>
      <c r="Q6198" s="244">
        <v>13968.85</v>
      </c>
      <c r="R6198" s="104"/>
      <c r="S6198" s="104"/>
      <c r="T6198" s="104"/>
    </row>
    <row r="6199" spans="13:20" ht="14.5" x14ac:dyDescent="0.35">
      <c r="M6199" s="261" t="s">
        <v>56510</v>
      </c>
      <c r="N6199" s="262">
        <v>65519.81</v>
      </c>
      <c r="P6199" s="243" t="s">
        <v>22443</v>
      </c>
      <c r="Q6199" s="244">
        <v>2834</v>
      </c>
      <c r="R6199" s="104"/>
      <c r="S6199" s="104"/>
      <c r="T6199" s="104"/>
    </row>
    <row r="6200" spans="13:20" ht="14.5" x14ac:dyDescent="0.35">
      <c r="M6200" s="261" t="s">
        <v>35530</v>
      </c>
      <c r="N6200" s="262">
        <v>352139.41</v>
      </c>
      <c r="P6200" s="243" t="s">
        <v>22444</v>
      </c>
      <c r="Q6200" s="244">
        <v>13440</v>
      </c>
      <c r="R6200" s="104"/>
      <c r="S6200" s="104"/>
      <c r="T6200" s="104"/>
    </row>
    <row r="6201" spans="13:20" ht="14.5" x14ac:dyDescent="0.35">
      <c r="M6201" s="261" t="s">
        <v>51251</v>
      </c>
      <c r="N6201" s="262">
        <v>4514.99</v>
      </c>
      <c r="P6201" s="243" t="s">
        <v>22445</v>
      </c>
      <c r="Q6201" s="244">
        <v>4072.35</v>
      </c>
      <c r="R6201" s="104"/>
      <c r="S6201" s="104"/>
      <c r="T6201" s="104"/>
    </row>
    <row r="6202" spans="13:20" ht="14.5" x14ac:dyDescent="0.35">
      <c r="M6202" s="261" t="s">
        <v>36999</v>
      </c>
      <c r="N6202" s="262">
        <v>11202.77</v>
      </c>
      <c r="P6202" s="243" t="s">
        <v>22446</v>
      </c>
      <c r="Q6202" s="244">
        <v>1599.65</v>
      </c>
      <c r="R6202" s="104"/>
      <c r="S6202" s="104"/>
      <c r="T6202" s="104"/>
    </row>
    <row r="6203" spans="13:20" ht="14.5" x14ac:dyDescent="0.35">
      <c r="M6203" s="261" t="s">
        <v>35531</v>
      </c>
      <c r="N6203" s="262">
        <v>90398.3</v>
      </c>
      <c r="P6203" s="243" t="s">
        <v>22447</v>
      </c>
      <c r="Q6203" s="244">
        <v>3671.34</v>
      </c>
      <c r="R6203" s="104"/>
      <c r="S6203" s="104"/>
      <c r="T6203" s="104"/>
    </row>
    <row r="6204" spans="13:20" ht="14.5" x14ac:dyDescent="0.35">
      <c r="M6204" s="261" t="s">
        <v>37000</v>
      </c>
      <c r="N6204" s="262">
        <v>40600.080000000002</v>
      </c>
      <c r="P6204" s="243" t="s">
        <v>22448</v>
      </c>
      <c r="Q6204" s="244">
        <v>14237.78</v>
      </c>
      <c r="R6204" s="104"/>
      <c r="S6204" s="104"/>
      <c r="T6204" s="104"/>
    </row>
    <row r="6205" spans="13:20" ht="14.5" x14ac:dyDescent="0.35">
      <c r="M6205" s="261" t="s">
        <v>43127</v>
      </c>
      <c r="N6205" s="262">
        <v>65493</v>
      </c>
      <c r="P6205" s="243" t="s">
        <v>22449</v>
      </c>
      <c r="Q6205" s="244">
        <v>67270.880000000005</v>
      </c>
      <c r="R6205" s="104"/>
      <c r="S6205" s="104"/>
      <c r="T6205" s="104"/>
    </row>
    <row r="6206" spans="13:20" ht="14.5" x14ac:dyDescent="0.35">
      <c r="M6206" s="261" t="s">
        <v>56511</v>
      </c>
      <c r="N6206" s="262">
        <v>3387.45</v>
      </c>
      <c r="P6206" s="243" t="s">
        <v>22450</v>
      </c>
      <c r="Q6206" s="244">
        <v>1690.15</v>
      </c>
      <c r="R6206" s="104"/>
      <c r="S6206" s="104"/>
      <c r="T6206" s="104"/>
    </row>
    <row r="6207" spans="13:20" ht="14.5" x14ac:dyDescent="0.35">
      <c r="M6207" s="261" t="s">
        <v>56512</v>
      </c>
      <c r="N6207" s="262">
        <v>259.14</v>
      </c>
      <c r="P6207" s="243" t="s">
        <v>22451</v>
      </c>
      <c r="Q6207" s="244">
        <v>7762.85</v>
      </c>
      <c r="R6207" s="104"/>
      <c r="S6207" s="104"/>
      <c r="T6207" s="104"/>
    </row>
    <row r="6208" spans="13:20" ht="14.5" x14ac:dyDescent="0.35">
      <c r="M6208" s="261" t="s">
        <v>56513</v>
      </c>
      <c r="N6208" s="262">
        <v>816.38</v>
      </c>
      <c r="P6208" s="243" t="s">
        <v>22452</v>
      </c>
      <c r="Q6208" s="244">
        <v>34642</v>
      </c>
      <c r="R6208" s="104"/>
      <c r="S6208" s="104"/>
      <c r="T6208" s="104"/>
    </row>
    <row r="6209" spans="13:20" ht="14.5" x14ac:dyDescent="0.35">
      <c r="M6209" s="261" t="s">
        <v>47986</v>
      </c>
      <c r="N6209" s="262">
        <v>18308.75</v>
      </c>
      <c r="P6209" s="243" t="s">
        <v>22453</v>
      </c>
      <c r="Q6209" s="244">
        <v>15684</v>
      </c>
      <c r="R6209" s="104"/>
      <c r="S6209" s="104"/>
      <c r="T6209" s="104"/>
    </row>
    <row r="6210" spans="13:20" ht="14.5" x14ac:dyDescent="0.35">
      <c r="M6210" s="261" t="s">
        <v>56514</v>
      </c>
      <c r="N6210" s="262">
        <v>426.44</v>
      </c>
      <c r="P6210" s="243" t="s">
        <v>22454</v>
      </c>
      <c r="Q6210" s="244">
        <v>1166.6400000000001</v>
      </c>
      <c r="R6210" s="104"/>
      <c r="S6210" s="104"/>
      <c r="T6210" s="104"/>
    </row>
    <row r="6211" spans="13:20" ht="14.5" x14ac:dyDescent="0.35">
      <c r="M6211" s="261" t="s">
        <v>52171</v>
      </c>
      <c r="N6211" s="262">
        <v>4200</v>
      </c>
      <c r="P6211" s="243" t="s">
        <v>22455</v>
      </c>
      <c r="Q6211" s="244">
        <v>3400.29</v>
      </c>
      <c r="R6211" s="104"/>
      <c r="S6211" s="104"/>
      <c r="T6211" s="104"/>
    </row>
    <row r="6212" spans="13:20" ht="14.5" x14ac:dyDescent="0.35">
      <c r="M6212" s="261" t="s">
        <v>47987</v>
      </c>
      <c r="N6212" s="262">
        <v>205857.5</v>
      </c>
      <c r="P6212" s="243" t="s">
        <v>22456</v>
      </c>
      <c r="Q6212" s="244">
        <v>1503.48</v>
      </c>
      <c r="R6212" s="104"/>
      <c r="S6212" s="104"/>
      <c r="T6212" s="104"/>
    </row>
    <row r="6213" spans="13:20" ht="14.5" x14ac:dyDescent="0.35">
      <c r="M6213" s="261" t="s">
        <v>47988</v>
      </c>
      <c r="N6213" s="262">
        <v>15731.5</v>
      </c>
      <c r="P6213" s="243" t="s">
        <v>22457</v>
      </c>
      <c r="Q6213" s="244">
        <v>387.5</v>
      </c>
      <c r="R6213" s="104"/>
      <c r="S6213" s="104"/>
      <c r="T6213" s="104"/>
    </row>
    <row r="6214" spans="13:20" ht="14.5" x14ac:dyDescent="0.35">
      <c r="M6214" s="261" t="s">
        <v>43128</v>
      </c>
      <c r="N6214" s="262">
        <v>159243.35</v>
      </c>
      <c r="P6214" s="243" t="s">
        <v>22458</v>
      </c>
      <c r="Q6214" s="244">
        <v>1090</v>
      </c>
      <c r="R6214" s="104"/>
      <c r="S6214" s="104"/>
      <c r="T6214" s="104"/>
    </row>
    <row r="6215" spans="13:20" ht="14.5" x14ac:dyDescent="0.35">
      <c r="M6215" s="261" t="s">
        <v>22542</v>
      </c>
      <c r="N6215" s="262">
        <v>1045563.65</v>
      </c>
      <c r="P6215" s="243" t="s">
        <v>22459</v>
      </c>
      <c r="Q6215" s="244">
        <v>70.84</v>
      </c>
      <c r="R6215" s="104"/>
      <c r="S6215" s="104"/>
      <c r="T6215" s="104"/>
    </row>
    <row r="6216" spans="13:20" ht="14.5" x14ac:dyDescent="0.35">
      <c r="M6216" s="261" t="s">
        <v>22546</v>
      </c>
      <c r="N6216" s="262">
        <v>9780.58</v>
      </c>
      <c r="P6216" s="243" t="s">
        <v>22460</v>
      </c>
      <c r="Q6216" s="244">
        <v>29692.25</v>
      </c>
      <c r="R6216" s="104"/>
      <c r="S6216" s="104"/>
      <c r="T6216" s="104"/>
    </row>
    <row r="6217" spans="13:20" ht="14.5" x14ac:dyDescent="0.35">
      <c r="M6217" s="261" t="s">
        <v>22550</v>
      </c>
      <c r="N6217" s="262">
        <v>748.2</v>
      </c>
      <c r="P6217" s="243" t="s">
        <v>22461</v>
      </c>
      <c r="Q6217" s="244">
        <v>53555.41</v>
      </c>
      <c r="R6217" s="104"/>
      <c r="S6217" s="104"/>
      <c r="T6217" s="104"/>
    </row>
    <row r="6218" spans="13:20" ht="14.5" x14ac:dyDescent="0.35">
      <c r="M6218" s="261" t="s">
        <v>22551</v>
      </c>
      <c r="N6218" s="262">
        <v>1825.8</v>
      </c>
      <c r="P6218" s="243" t="s">
        <v>22462</v>
      </c>
      <c r="Q6218" s="244">
        <v>18357.509999999998</v>
      </c>
      <c r="R6218" s="104"/>
      <c r="S6218" s="104"/>
      <c r="T6218" s="104"/>
    </row>
    <row r="6219" spans="13:20" ht="14.5" x14ac:dyDescent="0.35">
      <c r="M6219" s="261" t="s">
        <v>22552</v>
      </c>
      <c r="N6219" s="262">
        <v>36811.18</v>
      </c>
      <c r="P6219" s="243" t="s">
        <v>22463</v>
      </c>
      <c r="Q6219" s="244">
        <v>52932.68</v>
      </c>
      <c r="R6219" s="104"/>
      <c r="S6219" s="104"/>
      <c r="T6219" s="104"/>
    </row>
    <row r="6220" spans="13:20" ht="14.5" x14ac:dyDescent="0.35">
      <c r="M6220" s="261" t="s">
        <v>22553</v>
      </c>
      <c r="N6220" s="262">
        <v>23395.91</v>
      </c>
      <c r="P6220" s="243" t="s">
        <v>22464</v>
      </c>
      <c r="Q6220" s="244">
        <v>3750</v>
      </c>
      <c r="R6220" s="104"/>
      <c r="S6220" s="104"/>
      <c r="T6220" s="104"/>
    </row>
    <row r="6221" spans="13:20" ht="14.5" x14ac:dyDescent="0.35">
      <c r="M6221" s="261" t="s">
        <v>22554</v>
      </c>
      <c r="N6221" s="262">
        <v>123815.33</v>
      </c>
      <c r="P6221" s="243" t="s">
        <v>22465</v>
      </c>
      <c r="Q6221" s="244">
        <v>9566.06</v>
      </c>
      <c r="R6221" s="104"/>
      <c r="S6221" s="104"/>
      <c r="T6221" s="104"/>
    </row>
    <row r="6222" spans="13:20" ht="14.5" x14ac:dyDescent="0.35">
      <c r="M6222" s="261" t="s">
        <v>45303</v>
      </c>
      <c r="N6222" s="262">
        <v>13974542.539999999</v>
      </c>
      <c r="P6222" s="243" t="s">
        <v>22466</v>
      </c>
      <c r="Q6222" s="244">
        <v>26956.5</v>
      </c>
      <c r="R6222" s="104"/>
      <c r="S6222" s="104"/>
      <c r="T6222" s="104"/>
    </row>
    <row r="6223" spans="13:20" ht="14.5" x14ac:dyDescent="0.35">
      <c r="M6223" s="261" t="s">
        <v>45304</v>
      </c>
      <c r="N6223" s="262">
        <v>1061623.72</v>
      </c>
      <c r="P6223" s="243" t="s">
        <v>22467</v>
      </c>
      <c r="Q6223" s="244">
        <v>10114.84</v>
      </c>
      <c r="R6223" s="104"/>
      <c r="S6223" s="104"/>
      <c r="T6223" s="104"/>
    </row>
    <row r="6224" spans="13:20" ht="14.5" x14ac:dyDescent="0.35">
      <c r="M6224" s="261" t="s">
        <v>50206</v>
      </c>
      <c r="N6224" s="262">
        <v>241.74</v>
      </c>
      <c r="P6224" s="243" t="s">
        <v>22468</v>
      </c>
      <c r="Q6224" s="244">
        <v>617</v>
      </c>
      <c r="R6224" s="104"/>
      <c r="S6224" s="104"/>
      <c r="T6224" s="104"/>
    </row>
    <row r="6225" spans="13:20" ht="14.5" x14ac:dyDescent="0.35">
      <c r="M6225" s="261" t="s">
        <v>22558</v>
      </c>
      <c r="N6225" s="262">
        <v>6320</v>
      </c>
      <c r="P6225" s="243" t="s">
        <v>22469</v>
      </c>
      <c r="Q6225" s="244">
        <v>4100</v>
      </c>
      <c r="R6225" s="104"/>
      <c r="S6225" s="104"/>
      <c r="T6225" s="104"/>
    </row>
    <row r="6226" spans="13:20" ht="14.5" x14ac:dyDescent="0.35">
      <c r="M6226" s="261" t="s">
        <v>22559</v>
      </c>
      <c r="N6226" s="262">
        <v>389.55</v>
      </c>
      <c r="P6226" s="243" t="s">
        <v>22470</v>
      </c>
      <c r="Q6226" s="244">
        <v>5241</v>
      </c>
      <c r="R6226" s="104"/>
      <c r="S6226" s="104"/>
      <c r="T6226" s="104"/>
    </row>
    <row r="6227" spans="13:20" ht="14.5" x14ac:dyDescent="0.35">
      <c r="M6227" s="261" t="s">
        <v>22560</v>
      </c>
      <c r="N6227" s="262">
        <v>52421.79</v>
      </c>
      <c r="P6227" s="243" t="s">
        <v>22471</v>
      </c>
      <c r="Q6227" s="244">
        <v>47280</v>
      </c>
      <c r="R6227" s="104"/>
      <c r="S6227" s="104"/>
      <c r="T6227" s="104"/>
    </row>
    <row r="6228" spans="13:20" ht="14.5" x14ac:dyDescent="0.35">
      <c r="M6228" s="261" t="s">
        <v>22561</v>
      </c>
      <c r="N6228" s="262">
        <v>74.64</v>
      </c>
      <c r="P6228" s="243" t="s">
        <v>22472</v>
      </c>
      <c r="Q6228" s="244">
        <v>33005</v>
      </c>
      <c r="R6228" s="104"/>
      <c r="S6228" s="104"/>
      <c r="T6228" s="104"/>
    </row>
    <row r="6229" spans="13:20" ht="14.5" x14ac:dyDescent="0.35">
      <c r="M6229" s="261" t="s">
        <v>22563</v>
      </c>
      <c r="N6229" s="262">
        <v>963.8</v>
      </c>
      <c r="P6229" s="243" t="s">
        <v>22473</v>
      </c>
      <c r="Q6229" s="244">
        <v>5145</v>
      </c>
      <c r="R6229" s="104"/>
      <c r="S6229" s="104"/>
      <c r="T6229" s="104"/>
    </row>
    <row r="6230" spans="13:20" ht="14.5" x14ac:dyDescent="0.35">
      <c r="M6230" s="261" t="s">
        <v>52172</v>
      </c>
      <c r="N6230" s="262">
        <v>991.59</v>
      </c>
      <c r="P6230" s="243" t="s">
        <v>22474</v>
      </c>
      <c r="Q6230" s="244">
        <v>2719.99</v>
      </c>
      <c r="R6230" s="104"/>
      <c r="S6230" s="104"/>
      <c r="T6230" s="104"/>
    </row>
    <row r="6231" spans="13:20" ht="14.5" x14ac:dyDescent="0.35">
      <c r="M6231" s="261" t="s">
        <v>22565</v>
      </c>
      <c r="N6231" s="262">
        <v>223087.82</v>
      </c>
      <c r="P6231" s="243" t="s">
        <v>22475</v>
      </c>
      <c r="Q6231" s="244">
        <v>208.08</v>
      </c>
      <c r="R6231" s="104"/>
      <c r="S6231" s="104"/>
      <c r="T6231" s="104"/>
    </row>
    <row r="6232" spans="13:20" ht="14.5" x14ac:dyDescent="0.35">
      <c r="M6232" s="261" t="s">
        <v>22568</v>
      </c>
      <c r="N6232" s="262">
        <v>21636.04</v>
      </c>
      <c r="P6232" s="243" t="s">
        <v>15481</v>
      </c>
      <c r="Q6232" s="244">
        <v>314929.76</v>
      </c>
      <c r="R6232" s="104"/>
      <c r="S6232" s="104"/>
      <c r="T6232" s="104"/>
    </row>
    <row r="6233" spans="13:20" ht="14.5" x14ac:dyDescent="0.35">
      <c r="M6233" s="261" t="s">
        <v>22569</v>
      </c>
      <c r="N6233" s="262">
        <v>60965.86</v>
      </c>
      <c r="P6233" s="243" t="s">
        <v>22476</v>
      </c>
      <c r="Q6233" s="244">
        <v>17406.169999999998</v>
      </c>
      <c r="R6233" s="104"/>
      <c r="S6233" s="104"/>
      <c r="T6233" s="104"/>
    </row>
    <row r="6234" spans="13:20" ht="14.5" x14ac:dyDescent="0.35">
      <c r="M6234" s="261" t="s">
        <v>22570</v>
      </c>
      <c r="N6234" s="262">
        <v>10084.9</v>
      </c>
      <c r="P6234" s="243" t="s">
        <v>22477</v>
      </c>
      <c r="Q6234" s="244">
        <v>31071.59</v>
      </c>
      <c r="R6234" s="104"/>
      <c r="S6234" s="104"/>
      <c r="T6234" s="104"/>
    </row>
    <row r="6235" spans="13:20" ht="14.5" x14ac:dyDescent="0.35">
      <c r="M6235" s="261" t="s">
        <v>22571</v>
      </c>
      <c r="N6235" s="262">
        <v>24303.34</v>
      </c>
      <c r="P6235" s="243" t="s">
        <v>22478</v>
      </c>
      <c r="Q6235" s="244">
        <v>586320.01</v>
      </c>
      <c r="R6235" s="104"/>
      <c r="S6235" s="104"/>
      <c r="T6235" s="104"/>
    </row>
    <row r="6236" spans="13:20" ht="14.5" x14ac:dyDescent="0.35">
      <c r="M6236" s="261" t="s">
        <v>56515</v>
      </c>
      <c r="N6236" s="262">
        <v>161141.07999999999</v>
      </c>
      <c r="P6236" s="243" t="s">
        <v>22479</v>
      </c>
      <c r="Q6236" s="244">
        <v>470.97</v>
      </c>
      <c r="R6236" s="104"/>
      <c r="S6236" s="104"/>
      <c r="T6236" s="104"/>
    </row>
    <row r="6237" spans="13:20" ht="14.5" x14ac:dyDescent="0.35">
      <c r="M6237" s="261" t="s">
        <v>22576</v>
      </c>
      <c r="N6237" s="262">
        <v>785739.44</v>
      </c>
      <c r="P6237" s="243" t="s">
        <v>22480</v>
      </c>
      <c r="Q6237" s="244">
        <v>16784.5</v>
      </c>
      <c r="R6237" s="104"/>
      <c r="S6237" s="104"/>
      <c r="T6237" s="104"/>
    </row>
    <row r="6238" spans="13:20" ht="14.5" x14ac:dyDescent="0.35">
      <c r="M6238" s="261" t="s">
        <v>22577</v>
      </c>
      <c r="N6238" s="262">
        <v>132103.13</v>
      </c>
      <c r="P6238" s="243" t="s">
        <v>22481</v>
      </c>
      <c r="Q6238" s="244">
        <v>353.7</v>
      </c>
      <c r="R6238" s="104"/>
      <c r="S6238" s="104"/>
      <c r="T6238" s="104"/>
    </row>
    <row r="6239" spans="13:20" ht="14.5" x14ac:dyDescent="0.35">
      <c r="M6239" s="261" t="s">
        <v>22578</v>
      </c>
      <c r="N6239" s="262">
        <v>1358.64</v>
      </c>
      <c r="P6239" s="243" t="s">
        <v>22482</v>
      </c>
      <c r="Q6239" s="244">
        <v>12605.3</v>
      </c>
      <c r="R6239" s="104"/>
      <c r="S6239" s="104"/>
      <c r="T6239" s="104"/>
    </row>
    <row r="6240" spans="13:20" ht="14.5" x14ac:dyDescent="0.35">
      <c r="M6240" s="261" t="s">
        <v>45305</v>
      </c>
      <c r="N6240" s="262">
        <v>-102153.09</v>
      </c>
      <c r="P6240" s="243" t="s">
        <v>22483</v>
      </c>
      <c r="Q6240" s="244">
        <v>7417.07</v>
      </c>
      <c r="R6240" s="104"/>
      <c r="S6240" s="104"/>
      <c r="T6240" s="104"/>
    </row>
    <row r="6241" spans="13:20" ht="14.5" x14ac:dyDescent="0.35">
      <c r="M6241" s="261" t="s">
        <v>56516</v>
      </c>
      <c r="N6241" s="262">
        <v>364.23</v>
      </c>
      <c r="P6241" s="243" t="s">
        <v>22484</v>
      </c>
      <c r="Q6241" s="244">
        <v>5000</v>
      </c>
      <c r="R6241" s="104"/>
      <c r="S6241" s="104"/>
      <c r="T6241" s="104"/>
    </row>
    <row r="6242" spans="13:20" ht="14.5" x14ac:dyDescent="0.35">
      <c r="M6242" s="261" t="s">
        <v>22583</v>
      </c>
      <c r="N6242" s="262">
        <v>2927.68</v>
      </c>
      <c r="P6242" s="243" t="s">
        <v>22485</v>
      </c>
      <c r="Q6242" s="244">
        <v>949.91</v>
      </c>
      <c r="R6242" s="104"/>
      <c r="S6242" s="104"/>
      <c r="T6242" s="104"/>
    </row>
    <row r="6243" spans="13:20" ht="14.5" x14ac:dyDescent="0.35">
      <c r="M6243" s="261" t="s">
        <v>45306</v>
      </c>
      <c r="N6243" s="262">
        <v>-1358.95</v>
      </c>
      <c r="P6243" s="243" t="s">
        <v>22486</v>
      </c>
      <c r="Q6243" s="244">
        <v>1084</v>
      </c>
      <c r="R6243" s="104"/>
      <c r="S6243" s="104"/>
      <c r="T6243" s="104"/>
    </row>
    <row r="6244" spans="13:20" ht="14.5" x14ac:dyDescent="0.35">
      <c r="M6244" s="261" t="s">
        <v>56517</v>
      </c>
      <c r="N6244" s="262">
        <v>24437.33</v>
      </c>
      <c r="P6244" s="243" t="s">
        <v>22487</v>
      </c>
      <c r="Q6244" s="244">
        <v>405.49</v>
      </c>
      <c r="R6244" s="104"/>
      <c r="S6244" s="104"/>
      <c r="T6244" s="104"/>
    </row>
    <row r="6245" spans="13:20" ht="14.5" x14ac:dyDescent="0.35">
      <c r="M6245" s="261" t="s">
        <v>22585</v>
      </c>
      <c r="N6245" s="262">
        <v>196425.78</v>
      </c>
      <c r="P6245" s="243" t="s">
        <v>22488</v>
      </c>
      <c r="Q6245" s="244">
        <v>6915.78</v>
      </c>
      <c r="R6245" s="104"/>
      <c r="S6245" s="104"/>
      <c r="T6245" s="104"/>
    </row>
    <row r="6246" spans="13:20" ht="14.5" x14ac:dyDescent="0.35">
      <c r="M6246" s="261" t="s">
        <v>22586</v>
      </c>
      <c r="N6246" s="262">
        <v>78033.56</v>
      </c>
      <c r="P6246" s="243" t="s">
        <v>22489</v>
      </c>
      <c r="Q6246" s="244">
        <v>36749.97</v>
      </c>
      <c r="R6246" s="104"/>
      <c r="S6246" s="104"/>
      <c r="T6246" s="104"/>
    </row>
    <row r="6247" spans="13:20" ht="14.5" x14ac:dyDescent="0.35">
      <c r="M6247" s="261" t="s">
        <v>51252</v>
      </c>
      <c r="N6247" s="262">
        <v>153.63</v>
      </c>
      <c r="P6247" s="243" t="s">
        <v>22490</v>
      </c>
      <c r="Q6247" s="244">
        <v>3346.78</v>
      </c>
      <c r="R6247" s="104"/>
      <c r="S6247" s="104"/>
      <c r="T6247" s="104"/>
    </row>
    <row r="6248" spans="13:20" ht="14.5" x14ac:dyDescent="0.35">
      <c r="M6248" s="261" t="s">
        <v>37001</v>
      </c>
      <c r="N6248" s="262">
        <v>17280</v>
      </c>
      <c r="P6248" s="243" t="s">
        <v>22491</v>
      </c>
      <c r="Q6248" s="244">
        <v>7967.43</v>
      </c>
      <c r="R6248" s="104"/>
      <c r="S6248" s="104"/>
      <c r="T6248" s="104"/>
    </row>
    <row r="6249" spans="13:20" ht="14.5" x14ac:dyDescent="0.35">
      <c r="M6249" s="261" t="s">
        <v>22588</v>
      </c>
      <c r="N6249" s="262">
        <v>7303.39</v>
      </c>
      <c r="P6249" s="243" t="s">
        <v>22492</v>
      </c>
      <c r="Q6249" s="244">
        <v>1549.13</v>
      </c>
      <c r="R6249" s="104"/>
      <c r="S6249" s="104"/>
      <c r="T6249" s="104"/>
    </row>
    <row r="6250" spans="13:20" ht="14.5" x14ac:dyDescent="0.35">
      <c r="M6250" s="261" t="s">
        <v>22589</v>
      </c>
      <c r="N6250" s="262">
        <v>17309.349999999999</v>
      </c>
      <c r="P6250" s="243" t="s">
        <v>22493</v>
      </c>
      <c r="Q6250" s="244">
        <v>227.91</v>
      </c>
      <c r="R6250" s="104"/>
      <c r="S6250" s="104"/>
      <c r="T6250" s="104"/>
    </row>
    <row r="6251" spans="13:20" ht="14.5" x14ac:dyDescent="0.35">
      <c r="M6251" s="261" t="s">
        <v>56518</v>
      </c>
      <c r="N6251" s="262">
        <v>36236.68</v>
      </c>
      <c r="P6251" s="243" t="s">
        <v>22494</v>
      </c>
      <c r="Q6251" s="244">
        <v>284931.55</v>
      </c>
      <c r="R6251" s="104"/>
      <c r="S6251" s="104"/>
      <c r="T6251" s="104"/>
    </row>
    <row r="6252" spans="13:20" ht="14.5" x14ac:dyDescent="0.35">
      <c r="M6252" s="261" t="s">
        <v>43129</v>
      </c>
      <c r="N6252" s="262">
        <v>117402.04</v>
      </c>
      <c r="P6252" s="243" t="s">
        <v>22495</v>
      </c>
      <c r="Q6252" s="244">
        <v>34282.57</v>
      </c>
      <c r="R6252" s="104"/>
      <c r="S6252" s="104"/>
      <c r="T6252" s="104"/>
    </row>
    <row r="6253" spans="13:20" ht="14.5" x14ac:dyDescent="0.35">
      <c r="M6253" s="261" t="s">
        <v>50207</v>
      </c>
      <c r="N6253" s="262">
        <v>28148.13</v>
      </c>
      <c r="P6253" s="243" t="s">
        <v>22496</v>
      </c>
      <c r="Q6253" s="244">
        <v>2225.42</v>
      </c>
      <c r="R6253" s="104"/>
      <c r="S6253" s="104"/>
      <c r="T6253" s="104"/>
    </row>
    <row r="6254" spans="13:20" ht="14.5" x14ac:dyDescent="0.35">
      <c r="M6254" s="261" t="s">
        <v>43130</v>
      </c>
      <c r="N6254" s="262">
        <v>24792.69</v>
      </c>
      <c r="P6254" s="243" t="s">
        <v>22497</v>
      </c>
      <c r="Q6254" s="244">
        <v>1885.6</v>
      </c>
      <c r="R6254" s="104"/>
      <c r="S6254" s="104"/>
      <c r="T6254" s="104"/>
    </row>
    <row r="6255" spans="13:20" ht="14.5" x14ac:dyDescent="0.35">
      <c r="M6255" s="261" t="s">
        <v>50208</v>
      </c>
      <c r="N6255" s="262">
        <v>845.46</v>
      </c>
      <c r="P6255" s="243" t="s">
        <v>22498</v>
      </c>
      <c r="Q6255" s="244">
        <v>80</v>
      </c>
      <c r="R6255" s="104"/>
      <c r="S6255" s="104"/>
      <c r="T6255" s="104"/>
    </row>
    <row r="6256" spans="13:20" ht="14.5" x14ac:dyDescent="0.35">
      <c r="M6256" s="261" t="s">
        <v>56519</v>
      </c>
      <c r="N6256" s="262">
        <v>4984.5</v>
      </c>
      <c r="P6256" s="243" t="s">
        <v>22499</v>
      </c>
      <c r="Q6256" s="244">
        <v>23244.03</v>
      </c>
      <c r="R6256" s="104"/>
      <c r="S6256" s="104"/>
      <c r="T6256" s="104"/>
    </row>
    <row r="6257" spans="13:20" ht="14.5" x14ac:dyDescent="0.35">
      <c r="M6257" s="261" t="s">
        <v>56520</v>
      </c>
      <c r="N6257" s="262">
        <v>227269.53</v>
      </c>
      <c r="P6257" s="243" t="s">
        <v>22500</v>
      </c>
      <c r="Q6257" s="244">
        <v>477.59</v>
      </c>
      <c r="R6257" s="104"/>
      <c r="S6257" s="104"/>
      <c r="T6257" s="104"/>
    </row>
    <row r="6258" spans="13:20" ht="14.5" x14ac:dyDescent="0.35">
      <c r="M6258" s="261" t="s">
        <v>53201</v>
      </c>
      <c r="N6258" s="262">
        <v>26257.279999999999</v>
      </c>
      <c r="P6258" s="243" t="s">
        <v>22501</v>
      </c>
      <c r="Q6258" s="244">
        <v>26555.37</v>
      </c>
      <c r="R6258" s="104"/>
      <c r="S6258" s="104"/>
      <c r="T6258" s="104"/>
    </row>
    <row r="6259" spans="13:20" ht="14.5" x14ac:dyDescent="0.35">
      <c r="M6259" s="261" t="s">
        <v>56521</v>
      </c>
      <c r="N6259" s="262">
        <v>15700.45</v>
      </c>
      <c r="P6259" s="243" t="s">
        <v>22502</v>
      </c>
      <c r="Q6259" s="244">
        <v>35600</v>
      </c>
      <c r="R6259" s="104"/>
      <c r="S6259" s="104"/>
      <c r="T6259" s="104"/>
    </row>
    <row r="6260" spans="13:20" ht="14.5" x14ac:dyDescent="0.35">
      <c r="M6260" s="261" t="s">
        <v>53202</v>
      </c>
      <c r="N6260" s="262">
        <v>18883.34</v>
      </c>
      <c r="P6260" s="243" t="s">
        <v>22503</v>
      </c>
      <c r="Q6260" s="244">
        <v>54798.51</v>
      </c>
      <c r="R6260" s="104"/>
      <c r="S6260" s="104"/>
      <c r="T6260" s="104"/>
    </row>
    <row r="6261" spans="13:20" ht="14.5" x14ac:dyDescent="0.35">
      <c r="M6261" s="261" t="s">
        <v>53203</v>
      </c>
      <c r="N6261" s="262">
        <v>22234.82</v>
      </c>
      <c r="P6261" s="243" t="s">
        <v>22504</v>
      </c>
      <c r="Q6261" s="244">
        <v>212021.29</v>
      </c>
      <c r="R6261" s="104"/>
      <c r="S6261" s="104"/>
      <c r="T6261" s="104"/>
    </row>
    <row r="6262" spans="13:20" ht="14.5" x14ac:dyDescent="0.35">
      <c r="M6262" s="261" t="s">
        <v>53204</v>
      </c>
      <c r="N6262" s="262">
        <v>63089.52</v>
      </c>
      <c r="P6262" s="243" t="s">
        <v>22505</v>
      </c>
      <c r="Q6262" s="244">
        <v>1024.03</v>
      </c>
      <c r="R6262" s="104"/>
      <c r="S6262" s="104"/>
      <c r="T6262" s="104"/>
    </row>
    <row r="6263" spans="13:20" ht="14.5" x14ac:dyDescent="0.35">
      <c r="M6263" s="261" t="s">
        <v>53205</v>
      </c>
      <c r="N6263" s="262">
        <v>4535.0200000000004</v>
      </c>
      <c r="P6263" s="243" t="s">
        <v>22506</v>
      </c>
      <c r="Q6263" s="244">
        <v>32635</v>
      </c>
      <c r="R6263" s="104"/>
      <c r="S6263" s="104"/>
      <c r="T6263" s="104"/>
    </row>
    <row r="6264" spans="13:20" ht="14.5" x14ac:dyDescent="0.35">
      <c r="M6264" s="261" t="s">
        <v>45307</v>
      </c>
      <c r="N6264" s="262">
        <v>458536</v>
      </c>
      <c r="P6264" s="243" t="s">
        <v>22507</v>
      </c>
      <c r="Q6264" s="244">
        <v>1297967.25</v>
      </c>
      <c r="R6264" s="104"/>
      <c r="S6264" s="104"/>
      <c r="T6264" s="104"/>
    </row>
    <row r="6265" spans="13:20" ht="14.5" x14ac:dyDescent="0.35">
      <c r="M6265" s="261" t="s">
        <v>56522</v>
      </c>
      <c r="N6265" s="262">
        <v>47643.360000000001</v>
      </c>
      <c r="P6265" s="243" t="s">
        <v>22508</v>
      </c>
      <c r="Q6265" s="244">
        <v>2250</v>
      </c>
      <c r="R6265" s="104"/>
      <c r="S6265" s="104"/>
      <c r="T6265" s="104"/>
    </row>
    <row r="6266" spans="13:20" ht="14.5" x14ac:dyDescent="0.35">
      <c r="M6266" s="261" t="s">
        <v>45308</v>
      </c>
      <c r="N6266" s="262">
        <v>2013.6</v>
      </c>
      <c r="P6266" s="243" t="s">
        <v>22509</v>
      </c>
      <c r="Q6266" s="244">
        <v>26084</v>
      </c>
      <c r="R6266" s="104"/>
      <c r="S6266" s="104"/>
      <c r="T6266" s="104"/>
    </row>
    <row r="6267" spans="13:20" ht="14.5" x14ac:dyDescent="0.35">
      <c r="M6267" s="261" t="s">
        <v>45309</v>
      </c>
      <c r="N6267" s="262">
        <v>154.04</v>
      </c>
      <c r="P6267" s="243" t="s">
        <v>22510</v>
      </c>
      <c r="Q6267" s="244">
        <v>284931.55</v>
      </c>
      <c r="R6267" s="104"/>
      <c r="S6267" s="104"/>
      <c r="T6267" s="104"/>
    </row>
    <row r="6268" spans="13:20" ht="14.5" x14ac:dyDescent="0.35">
      <c r="M6268" s="261" t="s">
        <v>41944</v>
      </c>
      <c r="N6268" s="262">
        <v>784600.44</v>
      </c>
      <c r="P6268" s="243" t="s">
        <v>22511</v>
      </c>
      <c r="Q6268" s="244">
        <v>59055.41</v>
      </c>
      <c r="R6268" s="104"/>
      <c r="S6268" s="104"/>
      <c r="T6268" s="104"/>
    </row>
    <row r="6269" spans="13:20" ht="14.5" x14ac:dyDescent="0.35">
      <c r="M6269" s="261" t="s">
        <v>56523</v>
      </c>
      <c r="N6269" s="262">
        <v>97881.82</v>
      </c>
      <c r="P6269" s="243" t="s">
        <v>22512</v>
      </c>
      <c r="Q6269" s="244">
        <v>34282.57</v>
      </c>
      <c r="R6269" s="104"/>
      <c r="S6269" s="104"/>
      <c r="T6269" s="104"/>
    </row>
    <row r="6270" spans="13:20" ht="14.5" x14ac:dyDescent="0.35">
      <c r="M6270" s="261" t="s">
        <v>45310</v>
      </c>
      <c r="N6270" s="262">
        <v>-266.12</v>
      </c>
      <c r="P6270" s="243" t="s">
        <v>22513</v>
      </c>
      <c r="Q6270" s="244">
        <v>2225.42</v>
      </c>
      <c r="R6270" s="104"/>
      <c r="S6270" s="104"/>
      <c r="T6270" s="104"/>
    </row>
    <row r="6271" spans="13:20" ht="14.5" x14ac:dyDescent="0.35">
      <c r="M6271" s="261" t="s">
        <v>22592</v>
      </c>
      <c r="N6271" s="262">
        <v>244936.75</v>
      </c>
      <c r="P6271" s="243" t="s">
        <v>22514</v>
      </c>
      <c r="Q6271" s="244">
        <v>32690.36</v>
      </c>
      <c r="R6271" s="104"/>
      <c r="S6271" s="104"/>
      <c r="T6271" s="104"/>
    </row>
    <row r="6272" spans="13:20" ht="14.5" x14ac:dyDescent="0.35">
      <c r="M6272" s="261" t="s">
        <v>53206</v>
      </c>
      <c r="N6272" s="262">
        <v>46836</v>
      </c>
      <c r="P6272" s="243" t="s">
        <v>22515</v>
      </c>
      <c r="Q6272" s="244">
        <v>1885.6</v>
      </c>
      <c r="R6272" s="104"/>
      <c r="S6272" s="104"/>
      <c r="T6272" s="104"/>
    </row>
    <row r="6273" spans="13:20" ht="14.5" x14ac:dyDescent="0.35">
      <c r="M6273" s="261" t="s">
        <v>53207</v>
      </c>
      <c r="N6273" s="262">
        <v>26096.97</v>
      </c>
      <c r="P6273" s="243" t="s">
        <v>22516</v>
      </c>
      <c r="Q6273" s="244">
        <v>52932.68</v>
      </c>
      <c r="R6273" s="104"/>
      <c r="S6273" s="104"/>
      <c r="T6273" s="104"/>
    </row>
    <row r="6274" spans="13:20" ht="14.5" x14ac:dyDescent="0.35">
      <c r="M6274" s="261" t="s">
        <v>37002</v>
      </c>
      <c r="N6274" s="262">
        <v>2106166.8199999998</v>
      </c>
      <c r="P6274" s="243" t="s">
        <v>22517</v>
      </c>
      <c r="Q6274" s="244">
        <v>80</v>
      </c>
      <c r="R6274" s="104"/>
      <c r="S6274" s="104"/>
      <c r="T6274" s="104"/>
    </row>
    <row r="6275" spans="13:20" ht="14.5" x14ac:dyDescent="0.35">
      <c r="M6275" s="261" t="s">
        <v>53208</v>
      </c>
      <c r="N6275" s="262">
        <v>24141.98</v>
      </c>
      <c r="P6275" s="243" t="s">
        <v>22518</v>
      </c>
      <c r="Q6275" s="244">
        <v>2719.99</v>
      </c>
      <c r="R6275" s="104"/>
      <c r="S6275" s="104"/>
      <c r="T6275" s="104"/>
    </row>
    <row r="6276" spans="13:20" ht="14.5" x14ac:dyDescent="0.35">
      <c r="M6276" s="261" t="s">
        <v>38236</v>
      </c>
      <c r="N6276" s="262">
        <v>112642.47</v>
      </c>
      <c r="P6276" s="243" t="s">
        <v>15483</v>
      </c>
      <c r="Q6276" s="244">
        <v>23244.03</v>
      </c>
      <c r="R6276" s="104"/>
      <c r="S6276" s="104"/>
      <c r="T6276" s="104"/>
    </row>
    <row r="6277" spans="13:20" ht="14.5" x14ac:dyDescent="0.35">
      <c r="M6277" s="261" t="s">
        <v>37003</v>
      </c>
      <c r="N6277" s="262">
        <v>976.74</v>
      </c>
      <c r="P6277" s="243" t="s">
        <v>22519</v>
      </c>
      <c r="Q6277" s="244">
        <v>3750</v>
      </c>
      <c r="R6277" s="104"/>
      <c r="S6277" s="104"/>
      <c r="T6277" s="104"/>
    </row>
    <row r="6278" spans="13:20" ht="14.5" x14ac:dyDescent="0.35">
      <c r="M6278" s="261" t="s">
        <v>22593</v>
      </c>
      <c r="N6278" s="262">
        <v>7939609.7599999998</v>
      </c>
      <c r="P6278" s="243" t="s">
        <v>22520</v>
      </c>
      <c r="Q6278" s="244">
        <v>33856.67</v>
      </c>
      <c r="R6278" s="104"/>
      <c r="S6278" s="104"/>
      <c r="T6278" s="104"/>
    </row>
    <row r="6279" spans="13:20" ht="14.5" x14ac:dyDescent="0.35">
      <c r="M6279" s="261" t="s">
        <v>53209</v>
      </c>
      <c r="N6279" s="262">
        <v>73709.240000000005</v>
      </c>
      <c r="P6279" s="243" t="s">
        <v>22521</v>
      </c>
      <c r="Q6279" s="244">
        <v>5000</v>
      </c>
      <c r="R6279" s="104"/>
      <c r="S6279" s="104"/>
      <c r="T6279" s="104"/>
    </row>
    <row r="6280" spans="13:20" ht="14.5" x14ac:dyDescent="0.35">
      <c r="M6280" s="261" t="s">
        <v>50209</v>
      </c>
      <c r="N6280" s="262">
        <v>5108.72</v>
      </c>
      <c r="P6280" s="243" t="s">
        <v>22522</v>
      </c>
      <c r="Q6280" s="244">
        <v>36749.97</v>
      </c>
      <c r="R6280" s="104"/>
      <c r="S6280" s="104"/>
      <c r="T6280" s="104"/>
    </row>
    <row r="6281" spans="13:20" ht="14.5" x14ac:dyDescent="0.35">
      <c r="M6281" s="261" t="s">
        <v>35535</v>
      </c>
      <c r="N6281" s="262">
        <v>263584.63</v>
      </c>
      <c r="P6281" s="243" t="s">
        <v>22523</v>
      </c>
      <c r="Q6281" s="244">
        <v>477.59</v>
      </c>
      <c r="R6281" s="104"/>
      <c r="S6281" s="104"/>
      <c r="T6281" s="104"/>
    </row>
    <row r="6282" spans="13:20" ht="14.5" x14ac:dyDescent="0.35">
      <c r="M6282" s="261" t="s">
        <v>53210</v>
      </c>
      <c r="N6282" s="262">
        <v>24973.95</v>
      </c>
      <c r="P6282" s="243" t="s">
        <v>15486</v>
      </c>
      <c r="Q6282" s="244">
        <v>45501.67</v>
      </c>
      <c r="R6282" s="104"/>
      <c r="S6282" s="104"/>
      <c r="T6282" s="104"/>
    </row>
    <row r="6283" spans="13:20" ht="14.5" x14ac:dyDescent="0.35">
      <c r="M6283" s="261" t="s">
        <v>53211</v>
      </c>
      <c r="N6283" s="262">
        <v>10512.48</v>
      </c>
      <c r="P6283" s="243" t="s">
        <v>15487</v>
      </c>
      <c r="Q6283" s="244">
        <v>49705</v>
      </c>
      <c r="R6283" s="104"/>
      <c r="S6283" s="104"/>
      <c r="T6283" s="104"/>
    </row>
    <row r="6284" spans="13:20" ht="14.5" x14ac:dyDescent="0.35">
      <c r="M6284" s="261" t="s">
        <v>53212</v>
      </c>
      <c r="N6284" s="262">
        <v>12570.35</v>
      </c>
      <c r="P6284" s="243" t="s">
        <v>15488</v>
      </c>
      <c r="Q6284" s="244">
        <v>12150.68</v>
      </c>
      <c r="R6284" s="104"/>
      <c r="S6284" s="104"/>
      <c r="T6284" s="104"/>
    </row>
    <row r="6285" spans="13:20" ht="14.5" x14ac:dyDescent="0.35">
      <c r="M6285" s="261" t="s">
        <v>22594</v>
      </c>
      <c r="N6285" s="262">
        <v>359065.59999999998</v>
      </c>
      <c r="P6285" s="243" t="s">
        <v>15489</v>
      </c>
      <c r="Q6285" s="244">
        <v>369531.26</v>
      </c>
      <c r="R6285" s="104"/>
      <c r="S6285" s="104"/>
      <c r="T6285" s="104"/>
    </row>
    <row r="6286" spans="13:20" ht="14.5" x14ac:dyDescent="0.35">
      <c r="M6286" s="261" t="s">
        <v>35536</v>
      </c>
      <c r="N6286" s="262">
        <v>247921.52</v>
      </c>
      <c r="P6286" s="243" t="s">
        <v>22524</v>
      </c>
      <c r="Q6286" s="244">
        <v>14530</v>
      </c>
      <c r="R6286" s="104"/>
      <c r="S6286" s="104"/>
      <c r="T6286" s="104"/>
    </row>
    <row r="6287" spans="13:20" ht="14.5" x14ac:dyDescent="0.35">
      <c r="M6287" s="261" t="s">
        <v>35537</v>
      </c>
      <c r="N6287" s="262">
        <v>99219.78</v>
      </c>
      <c r="P6287" s="243" t="s">
        <v>22525</v>
      </c>
      <c r="Q6287" s="244">
        <v>3671.34</v>
      </c>
      <c r="R6287" s="104"/>
      <c r="S6287" s="104"/>
      <c r="T6287" s="104"/>
    </row>
    <row r="6288" spans="13:20" ht="14.5" x14ac:dyDescent="0.35">
      <c r="M6288" s="261" t="s">
        <v>35538</v>
      </c>
      <c r="N6288" s="262">
        <v>44100</v>
      </c>
      <c r="P6288" s="243" t="s">
        <v>22526</v>
      </c>
      <c r="Q6288" s="244">
        <v>35600</v>
      </c>
      <c r="R6288" s="104"/>
      <c r="S6288" s="104"/>
      <c r="T6288" s="104"/>
    </row>
    <row r="6289" spans="13:20" ht="14.5" x14ac:dyDescent="0.35">
      <c r="M6289" s="261" t="s">
        <v>37004</v>
      </c>
      <c r="N6289" s="262">
        <v>11218.51</v>
      </c>
      <c r="P6289" s="243" t="s">
        <v>22527</v>
      </c>
      <c r="Q6289" s="244">
        <v>70.84</v>
      </c>
      <c r="R6289" s="104"/>
      <c r="S6289" s="104"/>
      <c r="T6289" s="104"/>
    </row>
    <row r="6290" spans="13:20" ht="14.5" x14ac:dyDescent="0.35">
      <c r="M6290" s="261" t="s">
        <v>35539</v>
      </c>
      <c r="N6290" s="262">
        <v>211749.88</v>
      </c>
      <c r="P6290" s="243" t="s">
        <v>22528</v>
      </c>
      <c r="Q6290" s="244">
        <v>4072.35</v>
      </c>
      <c r="R6290" s="104"/>
      <c r="S6290" s="104"/>
      <c r="T6290" s="104"/>
    </row>
    <row r="6291" spans="13:20" ht="14.5" x14ac:dyDescent="0.35">
      <c r="M6291" s="261" t="s">
        <v>43131</v>
      </c>
      <c r="N6291" s="262">
        <v>46774.14</v>
      </c>
      <c r="P6291" s="243" t="s">
        <v>22529</v>
      </c>
      <c r="Q6291" s="244">
        <v>74983.97</v>
      </c>
      <c r="R6291" s="104"/>
      <c r="S6291" s="104"/>
      <c r="T6291" s="104"/>
    </row>
    <row r="6292" spans="13:20" ht="14.5" x14ac:dyDescent="0.35">
      <c r="M6292" s="261" t="s">
        <v>35540</v>
      </c>
      <c r="N6292" s="262">
        <v>54127.839999999997</v>
      </c>
      <c r="P6292" s="243" t="s">
        <v>15490</v>
      </c>
      <c r="Q6292" s="244">
        <v>330683.8</v>
      </c>
      <c r="R6292" s="104"/>
      <c r="S6292" s="104"/>
      <c r="T6292" s="104"/>
    </row>
    <row r="6293" spans="13:20" ht="14.5" x14ac:dyDescent="0.35">
      <c r="M6293" s="261" t="s">
        <v>35541</v>
      </c>
      <c r="N6293" s="262">
        <v>887759.84</v>
      </c>
      <c r="P6293" s="243" t="s">
        <v>22530</v>
      </c>
      <c r="Q6293" s="244">
        <v>1024.03</v>
      </c>
      <c r="R6293" s="104"/>
      <c r="S6293" s="104"/>
      <c r="T6293" s="104"/>
    </row>
    <row r="6294" spans="13:20" ht="14.5" x14ac:dyDescent="0.35">
      <c r="M6294" s="261" t="s">
        <v>35542</v>
      </c>
      <c r="N6294" s="262">
        <v>154181.24</v>
      </c>
      <c r="P6294" s="243" t="s">
        <v>22531</v>
      </c>
      <c r="Q6294" s="244">
        <v>178672.13</v>
      </c>
      <c r="R6294" s="104"/>
      <c r="S6294" s="104"/>
      <c r="T6294" s="104"/>
    </row>
    <row r="6295" spans="13:20" ht="14.5" x14ac:dyDescent="0.35">
      <c r="M6295" s="261" t="s">
        <v>37005</v>
      </c>
      <c r="N6295" s="262">
        <v>19929980.329999998</v>
      </c>
      <c r="P6295" s="243" t="s">
        <v>22532</v>
      </c>
      <c r="Q6295" s="244">
        <v>32635</v>
      </c>
      <c r="R6295" s="104"/>
      <c r="S6295" s="104"/>
      <c r="T6295" s="104"/>
    </row>
    <row r="6296" spans="13:20" ht="14.5" x14ac:dyDescent="0.35">
      <c r="M6296" s="261" t="s">
        <v>22595</v>
      </c>
      <c r="N6296" s="262">
        <v>335622.91</v>
      </c>
      <c r="P6296" s="243" t="s">
        <v>22533</v>
      </c>
      <c r="Q6296" s="244">
        <v>1973289.84</v>
      </c>
      <c r="R6296" s="104"/>
      <c r="S6296" s="104"/>
      <c r="T6296" s="104"/>
    </row>
    <row r="6297" spans="13:20" ht="14.5" x14ac:dyDescent="0.35">
      <c r="M6297" s="261" t="s">
        <v>37006</v>
      </c>
      <c r="N6297" s="262">
        <v>6800972.5099999998</v>
      </c>
      <c r="P6297" s="243" t="s">
        <v>22534</v>
      </c>
      <c r="Q6297" s="244">
        <v>101690</v>
      </c>
      <c r="R6297" s="104"/>
      <c r="S6297" s="104"/>
      <c r="T6297" s="104"/>
    </row>
    <row r="6298" spans="13:20" ht="14.5" x14ac:dyDescent="0.35">
      <c r="M6298" s="261" t="s">
        <v>38237</v>
      </c>
      <c r="N6298" s="262">
        <v>3671.25</v>
      </c>
      <c r="P6298" s="243" t="s">
        <v>22535</v>
      </c>
      <c r="Q6298" s="244">
        <v>7779.35</v>
      </c>
      <c r="R6298" s="104"/>
      <c r="S6298" s="104"/>
      <c r="T6298" s="104"/>
    </row>
    <row r="6299" spans="13:20" ht="14.5" x14ac:dyDescent="0.35">
      <c r="M6299" s="261" t="s">
        <v>35543</v>
      </c>
      <c r="N6299" s="262">
        <v>41351.550000000003</v>
      </c>
      <c r="P6299" s="243" t="s">
        <v>22536</v>
      </c>
      <c r="Q6299" s="244">
        <v>22046.38</v>
      </c>
      <c r="R6299" s="104"/>
      <c r="S6299" s="104"/>
      <c r="T6299" s="104"/>
    </row>
    <row r="6300" spans="13:20" ht="14.5" x14ac:dyDescent="0.35">
      <c r="M6300" s="261" t="s">
        <v>37007</v>
      </c>
      <c r="N6300" s="262">
        <v>36894.629999999997</v>
      </c>
      <c r="P6300" s="243" t="s">
        <v>22537</v>
      </c>
      <c r="Q6300" s="244">
        <v>897981.17</v>
      </c>
      <c r="R6300" s="104"/>
      <c r="S6300" s="104"/>
      <c r="T6300" s="104"/>
    </row>
    <row r="6301" spans="13:20" ht="14.5" x14ac:dyDescent="0.35">
      <c r="M6301" s="261" t="s">
        <v>41945</v>
      </c>
      <c r="N6301" s="262">
        <v>37395</v>
      </c>
      <c r="P6301" s="243" t="s">
        <v>22538</v>
      </c>
      <c r="Q6301" s="244">
        <v>300299.03999999998</v>
      </c>
      <c r="R6301" s="104"/>
      <c r="S6301" s="104"/>
      <c r="T6301" s="104"/>
    </row>
    <row r="6302" spans="13:20" ht="14.5" x14ac:dyDescent="0.35">
      <c r="M6302" s="261" t="s">
        <v>43132</v>
      </c>
      <c r="N6302" s="262">
        <v>42800</v>
      </c>
      <c r="P6302" s="243" t="s">
        <v>22539</v>
      </c>
      <c r="Q6302" s="244">
        <v>479615</v>
      </c>
      <c r="R6302" s="104"/>
      <c r="S6302" s="104"/>
      <c r="T6302" s="104"/>
    </row>
    <row r="6303" spans="13:20" ht="14.5" x14ac:dyDescent="0.35">
      <c r="M6303" s="261" t="s">
        <v>41946</v>
      </c>
      <c r="N6303" s="262">
        <v>234810</v>
      </c>
      <c r="P6303" s="243" t="s">
        <v>22540</v>
      </c>
      <c r="Q6303" s="244">
        <v>1499569.06</v>
      </c>
      <c r="R6303" s="104"/>
      <c r="S6303" s="104"/>
      <c r="T6303" s="104"/>
    </row>
    <row r="6304" spans="13:20" ht="14.5" x14ac:dyDescent="0.35">
      <c r="M6304" s="261" t="s">
        <v>22596</v>
      </c>
      <c r="N6304" s="262">
        <v>3065992.91</v>
      </c>
      <c r="P6304" s="243" t="s">
        <v>22541</v>
      </c>
      <c r="Q6304" s="244">
        <v>177382</v>
      </c>
      <c r="R6304" s="104"/>
      <c r="S6304" s="104"/>
      <c r="T6304" s="104"/>
    </row>
    <row r="6305" spans="13:20" ht="14.5" x14ac:dyDescent="0.35">
      <c r="M6305" s="261" t="s">
        <v>22597</v>
      </c>
      <c r="N6305" s="262">
        <v>2001304.45</v>
      </c>
      <c r="P6305" s="243" t="s">
        <v>22542</v>
      </c>
      <c r="Q6305" s="244">
        <v>2740831.65</v>
      </c>
      <c r="R6305" s="104"/>
      <c r="S6305" s="104"/>
      <c r="T6305" s="104"/>
    </row>
    <row r="6306" spans="13:20" ht="14.5" x14ac:dyDescent="0.35">
      <c r="M6306" s="261" t="s">
        <v>22598</v>
      </c>
      <c r="N6306" s="262">
        <v>176925.67</v>
      </c>
      <c r="P6306" s="243" t="s">
        <v>22543</v>
      </c>
      <c r="Q6306" s="244">
        <v>872718</v>
      </c>
      <c r="R6306" s="104"/>
      <c r="S6306" s="104"/>
      <c r="T6306" s="104"/>
    </row>
    <row r="6307" spans="13:20" ht="14.5" x14ac:dyDescent="0.35">
      <c r="M6307" s="261" t="s">
        <v>37008</v>
      </c>
      <c r="N6307" s="262">
        <v>1469815.5</v>
      </c>
      <c r="P6307" s="243" t="s">
        <v>22544</v>
      </c>
      <c r="Q6307" s="244">
        <v>388500</v>
      </c>
      <c r="R6307" s="104"/>
      <c r="S6307" s="104"/>
      <c r="T6307" s="104"/>
    </row>
    <row r="6308" spans="13:20" ht="14.5" x14ac:dyDescent="0.35">
      <c r="M6308" s="261" t="s">
        <v>35544</v>
      </c>
      <c r="N6308" s="262">
        <v>1126566.97</v>
      </c>
      <c r="P6308" s="243" t="s">
        <v>22545</v>
      </c>
      <c r="Q6308" s="244">
        <v>156800</v>
      </c>
      <c r="R6308" s="104"/>
      <c r="S6308" s="104"/>
      <c r="T6308" s="104"/>
    </row>
    <row r="6309" spans="13:20" ht="14.5" x14ac:dyDescent="0.35">
      <c r="M6309" s="261" t="s">
        <v>43133</v>
      </c>
      <c r="N6309" s="262">
        <v>395.24</v>
      </c>
      <c r="P6309" s="243" t="s">
        <v>22546</v>
      </c>
      <c r="Q6309" s="244">
        <v>45251.31</v>
      </c>
      <c r="R6309" s="104"/>
      <c r="S6309" s="104"/>
      <c r="T6309" s="104"/>
    </row>
    <row r="6310" spans="13:20" ht="14.5" x14ac:dyDescent="0.35">
      <c r="M6310" s="261" t="s">
        <v>50210</v>
      </c>
      <c r="N6310" s="262">
        <v>146085.60999999999</v>
      </c>
      <c r="P6310" s="243" t="s">
        <v>22547</v>
      </c>
      <c r="Q6310" s="244">
        <v>6482.66</v>
      </c>
      <c r="R6310" s="104"/>
      <c r="S6310" s="104"/>
      <c r="T6310" s="104"/>
    </row>
    <row r="6311" spans="13:20" ht="14.5" x14ac:dyDescent="0.35">
      <c r="M6311" s="261" t="s">
        <v>35545</v>
      </c>
      <c r="N6311" s="262">
        <v>5793.6</v>
      </c>
      <c r="P6311" s="243" t="s">
        <v>22548</v>
      </c>
      <c r="Q6311" s="244">
        <v>2445.12</v>
      </c>
      <c r="R6311" s="104"/>
      <c r="S6311" s="104"/>
      <c r="T6311" s="104"/>
    </row>
    <row r="6312" spans="13:20" ht="14.5" x14ac:dyDescent="0.35">
      <c r="M6312" s="261" t="s">
        <v>51253</v>
      </c>
      <c r="N6312" s="262">
        <v>264311.76</v>
      </c>
      <c r="P6312" s="243" t="s">
        <v>22549</v>
      </c>
      <c r="Q6312" s="244">
        <v>1062.21</v>
      </c>
      <c r="R6312" s="104"/>
      <c r="S6312" s="104"/>
      <c r="T6312" s="104"/>
    </row>
    <row r="6313" spans="13:20" ht="14.5" x14ac:dyDescent="0.35">
      <c r="M6313" s="261" t="s">
        <v>35546</v>
      </c>
      <c r="N6313" s="262">
        <v>19608.09</v>
      </c>
      <c r="P6313" s="243" t="s">
        <v>22550</v>
      </c>
      <c r="Q6313" s="244">
        <v>4225.95</v>
      </c>
      <c r="R6313" s="104"/>
      <c r="S6313" s="104"/>
      <c r="T6313" s="104"/>
    </row>
    <row r="6314" spans="13:20" ht="14.5" x14ac:dyDescent="0.35">
      <c r="M6314" s="261" t="s">
        <v>56524</v>
      </c>
      <c r="N6314" s="262">
        <v>6851532.7300000004</v>
      </c>
      <c r="P6314" s="243" t="s">
        <v>22551</v>
      </c>
      <c r="Q6314" s="244">
        <v>11976.31</v>
      </c>
      <c r="R6314" s="104"/>
      <c r="S6314" s="104"/>
      <c r="T6314" s="104"/>
    </row>
    <row r="6315" spans="13:20" ht="14.5" x14ac:dyDescent="0.35">
      <c r="M6315" s="261" t="s">
        <v>22601</v>
      </c>
      <c r="N6315" s="262">
        <v>5425114.9299999997</v>
      </c>
      <c r="P6315" s="243" t="s">
        <v>22552</v>
      </c>
      <c r="Q6315" s="244">
        <v>1165749.19</v>
      </c>
      <c r="R6315" s="104"/>
      <c r="S6315" s="104"/>
      <c r="T6315" s="104"/>
    </row>
    <row r="6316" spans="13:20" ht="14.5" x14ac:dyDescent="0.35">
      <c r="M6316" s="261" t="s">
        <v>38238</v>
      </c>
      <c r="N6316" s="262">
        <v>1744269.5</v>
      </c>
      <c r="P6316" s="243" t="s">
        <v>22553</v>
      </c>
      <c r="Q6316" s="244">
        <v>95605.1</v>
      </c>
      <c r="R6316" s="104"/>
      <c r="S6316" s="104"/>
      <c r="T6316" s="104"/>
    </row>
    <row r="6317" spans="13:20" ht="14.5" x14ac:dyDescent="0.35">
      <c r="M6317" s="261" t="s">
        <v>38239</v>
      </c>
      <c r="N6317" s="262">
        <v>464259.7</v>
      </c>
      <c r="P6317" s="243" t="s">
        <v>22554</v>
      </c>
      <c r="Q6317" s="244">
        <v>346458</v>
      </c>
      <c r="R6317" s="104"/>
      <c r="S6317" s="104"/>
      <c r="T6317" s="104"/>
    </row>
    <row r="6318" spans="13:20" ht="14.5" x14ac:dyDescent="0.35">
      <c r="M6318" s="261" t="s">
        <v>51254</v>
      </c>
      <c r="N6318" s="262">
        <v>160139.94</v>
      </c>
      <c r="P6318" s="243" t="s">
        <v>22555</v>
      </c>
      <c r="Q6318" s="244">
        <v>160590</v>
      </c>
      <c r="R6318" s="104"/>
      <c r="S6318" s="104"/>
      <c r="T6318" s="104"/>
    </row>
    <row r="6319" spans="13:20" ht="14.5" x14ac:dyDescent="0.35">
      <c r="M6319" s="261" t="s">
        <v>51255</v>
      </c>
      <c r="N6319" s="262">
        <v>-12661.33</v>
      </c>
      <c r="P6319" s="243" t="s">
        <v>22556</v>
      </c>
      <c r="Q6319" s="244">
        <v>1311220</v>
      </c>
      <c r="R6319" s="104"/>
      <c r="S6319" s="104"/>
      <c r="T6319" s="104"/>
    </row>
    <row r="6320" spans="13:20" ht="14.5" x14ac:dyDescent="0.35">
      <c r="M6320" s="261" t="s">
        <v>37009</v>
      </c>
      <c r="N6320" s="262">
        <v>14700</v>
      </c>
      <c r="P6320" s="243" t="s">
        <v>22557</v>
      </c>
      <c r="Q6320" s="244">
        <v>4275.87</v>
      </c>
      <c r="R6320" s="104"/>
      <c r="S6320" s="104"/>
      <c r="T6320" s="104"/>
    </row>
    <row r="6321" spans="13:20" ht="14.5" x14ac:dyDescent="0.35">
      <c r="M6321" s="261" t="s">
        <v>41947</v>
      </c>
      <c r="N6321" s="262">
        <v>384341.64</v>
      </c>
      <c r="P6321" s="243" t="s">
        <v>22558</v>
      </c>
      <c r="Q6321" s="244">
        <v>9802.4</v>
      </c>
      <c r="R6321" s="104"/>
      <c r="S6321" s="104"/>
      <c r="T6321" s="104"/>
    </row>
    <row r="6322" spans="13:20" ht="14.5" x14ac:dyDescent="0.35">
      <c r="M6322" s="261" t="s">
        <v>53213</v>
      </c>
      <c r="N6322" s="262">
        <v>275026.40000000002</v>
      </c>
      <c r="P6322" s="243" t="s">
        <v>22559</v>
      </c>
      <c r="Q6322" s="244">
        <v>21605.4</v>
      </c>
      <c r="R6322" s="104"/>
      <c r="S6322" s="104"/>
      <c r="T6322" s="104"/>
    </row>
    <row r="6323" spans="13:20" ht="14.5" x14ac:dyDescent="0.35">
      <c r="M6323" s="261" t="s">
        <v>52173</v>
      </c>
      <c r="N6323" s="262">
        <v>807981.07</v>
      </c>
      <c r="P6323" s="243" t="s">
        <v>22560</v>
      </c>
      <c r="Q6323" s="244">
        <v>7358.14</v>
      </c>
      <c r="R6323" s="104"/>
      <c r="S6323" s="104"/>
      <c r="T6323" s="104"/>
    </row>
    <row r="6324" spans="13:20" ht="14.5" x14ac:dyDescent="0.35">
      <c r="M6324" s="261" t="s">
        <v>43134</v>
      </c>
      <c r="N6324" s="262">
        <v>227550</v>
      </c>
      <c r="P6324" s="243" t="s">
        <v>22561</v>
      </c>
      <c r="Q6324" s="244">
        <v>5808.77</v>
      </c>
      <c r="R6324" s="104"/>
      <c r="S6324" s="104"/>
      <c r="T6324" s="104"/>
    </row>
    <row r="6325" spans="13:20" ht="14.5" x14ac:dyDescent="0.35">
      <c r="M6325" s="261" t="s">
        <v>43135</v>
      </c>
      <c r="N6325" s="262">
        <v>17414.990000000002</v>
      </c>
      <c r="P6325" s="243" t="s">
        <v>22562</v>
      </c>
      <c r="Q6325" s="244">
        <v>2937.13</v>
      </c>
      <c r="R6325" s="104"/>
      <c r="S6325" s="104"/>
      <c r="T6325" s="104"/>
    </row>
    <row r="6326" spans="13:20" ht="14.5" x14ac:dyDescent="0.35">
      <c r="M6326" s="261" t="s">
        <v>43136</v>
      </c>
      <c r="N6326" s="262">
        <v>28349.82</v>
      </c>
      <c r="P6326" s="243" t="s">
        <v>22563</v>
      </c>
      <c r="Q6326" s="244">
        <v>1417.44</v>
      </c>
      <c r="R6326" s="104"/>
      <c r="S6326" s="104"/>
      <c r="T6326" s="104"/>
    </row>
    <row r="6327" spans="13:20" ht="14.5" x14ac:dyDescent="0.35">
      <c r="M6327" s="261" t="s">
        <v>56525</v>
      </c>
      <c r="N6327" s="262">
        <v>34003.1</v>
      </c>
      <c r="P6327" s="243" t="s">
        <v>22564</v>
      </c>
      <c r="Q6327" s="244">
        <v>425000</v>
      </c>
      <c r="R6327" s="104"/>
      <c r="S6327" s="104"/>
      <c r="T6327" s="104"/>
    </row>
    <row r="6328" spans="13:20" ht="14.5" x14ac:dyDescent="0.35">
      <c r="M6328" s="261" t="s">
        <v>56526</v>
      </c>
      <c r="N6328" s="262">
        <v>76500</v>
      </c>
      <c r="P6328" s="243" t="s">
        <v>22565</v>
      </c>
      <c r="Q6328" s="244">
        <v>374634.75</v>
      </c>
      <c r="R6328" s="104"/>
      <c r="S6328" s="104"/>
      <c r="T6328" s="104"/>
    </row>
    <row r="6329" spans="13:20" ht="14.5" x14ac:dyDescent="0.35">
      <c r="M6329" s="261" t="s">
        <v>56527</v>
      </c>
      <c r="N6329" s="262">
        <v>5852.25</v>
      </c>
      <c r="P6329" s="243" t="s">
        <v>22566</v>
      </c>
      <c r="Q6329" s="244">
        <v>345986.38</v>
      </c>
      <c r="R6329" s="104"/>
      <c r="S6329" s="104"/>
      <c r="T6329" s="104"/>
    </row>
    <row r="6330" spans="13:20" ht="14.5" x14ac:dyDescent="0.35">
      <c r="M6330" s="261" t="s">
        <v>56528</v>
      </c>
      <c r="N6330" s="262">
        <v>18436.5</v>
      </c>
      <c r="P6330" s="243" t="s">
        <v>22567</v>
      </c>
      <c r="Q6330" s="244">
        <v>1620</v>
      </c>
      <c r="R6330" s="104"/>
      <c r="S6330" s="104"/>
      <c r="T6330" s="104"/>
    </row>
    <row r="6331" spans="13:20" ht="14.5" x14ac:dyDescent="0.35">
      <c r="M6331" s="261" t="s">
        <v>56529</v>
      </c>
      <c r="N6331" s="262">
        <v>83760</v>
      </c>
      <c r="P6331" s="243" t="s">
        <v>22568</v>
      </c>
      <c r="Q6331" s="244">
        <v>91226.06</v>
      </c>
      <c r="R6331" s="104"/>
      <c r="S6331" s="104"/>
      <c r="T6331" s="104"/>
    </row>
    <row r="6332" spans="13:20" ht="14.5" x14ac:dyDescent="0.35">
      <c r="M6332" s="261" t="s">
        <v>56530</v>
      </c>
      <c r="N6332" s="262">
        <v>1187.32</v>
      </c>
      <c r="P6332" s="243" t="s">
        <v>22569</v>
      </c>
      <c r="Q6332" s="244">
        <v>122491.57</v>
      </c>
      <c r="R6332" s="104"/>
      <c r="S6332" s="104"/>
      <c r="T6332" s="104"/>
    </row>
    <row r="6333" spans="13:20" ht="14.5" x14ac:dyDescent="0.35">
      <c r="M6333" s="261" t="s">
        <v>56531</v>
      </c>
      <c r="N6333" s="262">
        <v>17334.91</v>
      </c>
      <c r="P6333" s="243" t="s">
        <v>22570</v>
      </c>
      <c r="Q6333" s="244">
        <v>1398.84</v>
      </c>
      <c r="R6333" s="104"/>
      <c r="S6333" s="104"/>
      <c r="T6333" s="104"/>
    </row>
    <row r="6334" spans="13:20" ht="14.5" x14ac:dyDescent="0.35">
      <c r="M6334" s="261" t="s">
        <v>56532</v>
      </c>
      <c r="N6334" s="262">
        <v>37360.85</v>
      </c>
      <c r="P6334" s="243" t="s">
        <v>22571</v>
      </c>
      <c r="Q6334" s="244">
        <v>3067227.86</v>
      </c>
      <c r="R6334" s="104"/>
      <c r="S6334" s="104"/>
      <c r="T6334" s="104"/>
    </row>
    <row r="6335" spans="13:20" ht="14.5" x14ac:dyDescent="0.35">
      <c r="M6335" s="261" t="s">
        <v>56533</v>
      </c>
      <c r="N6335" s="262">
        <v>44613.27</v>
      </c>
      <c r="P6335" s="243" t="s">
        <v>22572</v>
      </c>
      <c r="Q6335" s="244">
        <v>97895.14</v>
      </c>
      <c r="R6335" s="104"/>
      <c r="S6335" s="104"/>
      <c r="T6335" s="104"/>
    </row>
    <row r="6336" spans="13:20" ht="14.5" x14ac:dyDescent="0.35">
      <c r="M6336" s="261" t="s">
        <v>43137</v>
      </c>
      <c r="N6336" s="262">
        <v>358598.73</v>
      </c>
      <c r="P6336" s="243" t="s">
        <v>22573</v>
      </c>
      <c r="Q6336" s="244">
        <v>1929.4</v>
      </c>
      <c r="R6336" s="104"/>
      <c r="S6336" s="104"/>
      <c r="T6336" s="104"/>
    </row>
    <row r="6337" spans="13:20" ht="14.5" x14ac:dyDescent="0.35">
      <c r="M6337" s="261" t="s">
        <v>56534</v>
      </c>
      <c r="N6337" s="262">
        <v>9061.64</v>
      </c>
      <c r="P6337" s="243" t="s">
        <v>22574</v>
      </c>
      <c r="Q6337" s="244">
        <v>2000</v>
      </c>
      <c r="R6337" s="104"/>
      <c r="S6337" s="104"/>
      <c r="T6337" s="104"/>
    </row>
    <row r="6338" spans="13:20" ht="14.5" x14ac:dyDescent="0.35">
      <c r="M6338" s="261" t="s">
        <v>53214</v>
      </c>
      <c r="N6338" s="262">
        <v>26767.32</v>
      </c>
      <c r="P6338" s="243" t="s">
        <v>22575</v>
      </c>
      <c r="Q6338" s="244">
        <v>427607.18</v>
      </c>
      <c r="R6338" s="104"/>
      <c r="S6338" s="104"/>
      <c r="T6338" s="104"/>
    </row>
    <row r="6339" spans="13:20" ht="14.5" x14ac:dyDescent="0.35">
      <c r="M6339" s="261" t="s">
        <v>53215</v>
      </c>
      <c r="N6339" s="262">
        <v>6959.83</v>
      </c>
      <c r="P6339" s="243" t="s">
        <v>22576</v>
      </c>
      <c r="Q6339" s="244">
        <v>3668616.19</v>
      </c>
      <c r="R6339" s="104"/>
      <c r="S6339" s="104"/>
      <c r="T6339" s="104"/>
    </row>
    <row r="6340" spans="13:20" ht="14.5" x14ac:dyDescent="0.35">
      <c r="M6340" s="261" t="s">
        <v>53216</v>
      </c>
      <c r="N6340" s="262">
        <v>926965.25</v>
      </c>
      <c r="P6340" s="243" t="s">
        <v>22577</v>
      </c>
      <c r="Q6340" s="244">
        <v>132103.13</v>
      </c>
      <c r="R6340" s="104"/>
      <c r="S6340" s="104"/>
      <c r="T6340" s="104"/>
    </row>
    <row r="6341" spans="13:20" ht="14.5" x14ac:dyDescent="0.35">
      <c r="M6341" s="261" t="s">
        <v>56535</v>
      </c>
      <c r="N6341" s="262">
        <v>968.94</v>
      </c>
      <c r="P6341" s="243" t="s">
        <v>22578</v>
      </c>
      <c r="Q6341" s="244">
        <v>44610.87</v>
      </c>
      <c r="R6341" s="104"/>
      <c r="S6341" s="104"/>
      <c r="T6341" s="104"/>
    </row>
    <row r="6342" spans="13:20" ht="14.5" x14ac:dyDescent="0.35">
      <c r="M6342" s="261" t="s">
        <v>53217</v>
      </c>
      <c r="N6342" s="262">
        <v>29549.93</v>
      </c>
      <c r="P6342" s="243" t="s">
        <v>22579</v>
      </c>
      <c r="Q6342" s="244">
        <v>1673096.25</v>
      </c>
      <c r="R6342" s="104"/>
      <c r="S6342" s="104"/>
      <c r="T6342" s="104"/>
    </row>
    <row r="6343" spans="13:20" ht="14.5" x14ac:dyDescent="0.35">
      <c r="M6343" s="261" t="s">
        <v>56536</v>
      </c>
      <c r="N6343" s="262">
        <v>1035046.95</v>
      </c>
      <c r="P6343" s="243" t="s">
        <v>22580</v>
      </c>
      <c r="Q6343" s="244">
        <v>9009483.9600000009</v>
      </c>
      <c r="R6343" s="104"/>
      <c r="S6343" s="104"/>
      <c r="T6343" s="104"/>
    </row>
    <row r="6344" spans="13:20" ht="14.5" x14ac:dyDescent="0.35">
      <c r="M6344" s="261" t="s">
        <v>47989</v>
      </c>
      <c r="N6344" s="262">
        <v>-107186.63</v>
      </c>
      <c r="P6344" s="243" t="s">
        <v>22581</v>
      </c>
      <c r="Q6344" s="244">
        <v>13100</v>
      </c>
      <c r="R6344" s="104"/>
      <c r="S6344" s="104"/>
      <c r="T6344" s="104"/>
    </row>
    <row r="6345" spans="13:20" ht="14.5" x14ac:dyDescent="0.35">
      <c r="M6345" s="261" t="s">
        <v>53218</v>
      </c>
      <c r="N6345" s="262">
        <v>120107.93</v>
      </c>
      <c r="P6345" s="243" t="s">
        <v>22582</v>
      </c>
      <c r="Q6345" s="244">
        <v>492084.91</v>
      </c>
      <c r="R6345" s="104"/>
      <c r="S6345" s="104"/>
      <c r="T6345" s="104"/>
    </row>
    <row r="6346" spans="13:20" ht="14.5" x14ac:dyDescent="0.35">
      <c r="M6346" s="261" t="s">
        <v>50211</v>
      </c>
      <c r="N6346" s="262">
        <v>2104800</v>
      </c>
      <c r="P6346" s="243" t="s">
        <v>22583</v>
      </c>
      <c r="Q6346" s="244">
        <v>5627.13</v>
      </c>
      <c r="R6346" s="104"/>
      <c r="S6346" s="104"/>
      <c r="T6346" s="104"/>
    </row>
    <row r="6347" spans="13:20" ht="14.5" x14ac:dyDescent="0.35">
      <c r="M6347" s="261" t="s">
        <v>53219</v>
      </c>
      <c r="N6347" s="262">
        <v>7934.72</v>
      </c>
      <c r="P6347" s="243" t="s">
        <v>22584</v>
      </c>
      <c r="Q6347" s="244">
        <v>16.010000000000002</v>
      </c>
      <c r="R6347" s="104"/>
      <c r="S6347" s="104"/>
      <c r="T6347" s="104"/>
    </row>
    <row r="6348" spans="13:20" ht="14.5" x14ac:dyDescent="0.35">
      <c r="M6348" s="261" t="s">
        <v>53220</v>
      </c>
      <c r="N6348" s="262">
        <v>520284.35</v>
      </c>
      <c r="P6348" s="243" t="s">
        <v>22585</v>
      </c>
      <c r="Q6348" s="244">
        <v>600.88</v>
      </c>
      <c r="R6348" s="104"/>
      <c r="S6348" s="104"/>
      <c r="T6348" s="104"/>
    </row>
    <row r="6349" spans="13:20" ht="14.5" x14ac:dyDescent="0.35">
      <c r="M6349" s="261" t="s">
        <v>53221</v>
      </c>
      <c r="N6349" s="262">
        <v>238327.74</v>
      </c>
      <c r="P6349" s="243" t="s">
        <v>22586</v>
      </c>
      <c r="Q6349" s="244">
        <v>37612.44</v>
      </c>
      <c r="R6349" s="104"/>
      <c r="S6349" s="104"/>
      <c r="T6349" s="104"/>
    </row>
    <row r="6350" spans="13:20" ht="14.5" x14ac:dyDescent="0.35">
      <c r="M6350" s="261" t="s">
        <v>56537</v>
      </c>
      <c r="N6350" s="262">
        <v>64859.25</v>
      </c>
      <c r="P6350" s="243" t="s">
        <v>22587</v>
      </c>
      <c r="Q6350" s="244">
        <v>48629.45</v>
      </c>
      <c r="R6350" s="104"/>
      <c r="S6350" s="104"/>
      <c r="T6350" s="104"/>
    </row>
    <row r="6351" spans="13:20" ht="14.5" x14ac:dyDescent="0.35">
      <c r="M6351" s="261" t="s">
        <v>47990</v>
      </c>
      <c r="N6351" s="262">
        <v>375708.57</v>
      </c>
      <c r="P6351" s="243" t="s">
        <v>22588</v>
      </c>
      <c r="Q6351" s="244">
        <v>6597.49</v>
      </c>
      <c r="R6351" s="104"/>
      <c r="S6351" s="104"/>
      <c r="T6351" s="104"/>
    </row>
    <row r="6352" spans="13:20" ht="14.5" x14ac:dyDescent="0.35">
      <c r="M6352" s="261" t="s">
        <v>50212</v>
      </c>
      <c r="N6352" s="262">
        <v>939648.29</v>
      </c>
      <c r="P6352" s="243" t="s">
        <v>22589</v>
      </c>
      <c r="Q6352" s="244">
        <v>18358.689999999999</v>
      </c>
      <c r="R6352" s="104"/>
      <c r="S6352" s="104"/>
      <c r="T6352" s="104"/>
    </row>
    <row r="6353" spans="13:20" ht="14.5" x14ac:dyDescent="0.35">
      <c r="M6353" s="261" t="s">
        <v>53222</v>
      </c>
      <c r="N6353" s="262">
        <v>115966.94</v>
      </c>
      <c r="P6353" s="243" t="s">
        <v>22590</v>
      </c>
      <c r="Q6353" s="244">
        <v>378.53</v>
      </c>
      <c r="R6353" s="104"/>
      <c r="S6353" s="104"/>
      <c r="T6353" s="104"/>
    </row>
    <row r="6354" spans="13:20" ht="14.5" x14ac:dyDescent="0.35">
      <c r="M6354" s="261" t="s">
        <v>47991</v>
      </c>
      <c r="N6354" s="262">
        <v>1973404.49</v>
      </c>
      <c r="P6354" s="243" t="s">
        <v>22591</v>
      </c>
      <c r="Q6354" s="244">
        <v>14203.71</v>
      </c>
      <c r="R6354" s="104"/>
      <c r="S6354" s="104"/>
      <c r="T6354" s="104"/>
    </row>
    <row r="6355" spans="13:20" ht="14.5" x14ac:dyDescent="0.35">
      <c r="M6355" s="261" t="s">
        <v>53223</v>
      </c>
      <c r="N6355" s="262">
        <v>3603014.57</v>
      </c>
      <c r="P6355" s="243" t="s">
        <v>22592</v>
      </c>
      <c r="Q6355" s="244">
        <v>22695</v>
      </c>
      <c r="R6355" s="104"/>
      <c r="S6355" s="104"/>
      <c r="T6355" s="104"/>
    </row>
    <row r="6356" spans="13:20" ht="14.5" x14ac:dyDescent="0.35">
      <c r="M6356" s="261" t="s">
        <v>53224</v>
      </c>
      <c r="N6356" s="262">
        <v>6343.73</v>
      </c>
      <c r="P6356" s="243" t="s">
        <v>22593</v>
      </c>
      <c r="Q6356" s="244">
        <v>1367870.98</v>
      </c>
      <c r="R6356" s="104"/>
      <c r="S6356" s="104"/>
      <c r="T6356" s="104"/>
    </row>
    <row r="6357" spans="13:20" ht="14.5" x14ac:dyDescent="0.35">
      <c r="M6357" s="261" t="s">
        <v>53225</v>
      </c>
      <c r="N6357" s="262">
        <v>45196.54</v>
      </c>
      <c r="P6357" s="243" t="s">
        <v>22594</v>
      </c>
      <c r="Q6357" s="244">
        <v>31154.01</v>
      </c>
      <c r="R6357" s="104"/>
      <c r="S6357" s="104"/>
      <c r="T6357" s="104"/>
    </row>
    <row r="6358" spans="13:20" ht="14.5" x14ac:dyDescent="0.35">
      <c r="M6358" s="261" t="s">
        <v>47992</v>
      </c>
      <c r="N6358" s="262">
        <v>1770</v>
      </c>
      <c r="P6358" s="243" t="s">
        <v>22595</v>
      </c>
      <c r="Q6358" s="244">
        <v>1344.99</v>
      </c>
      <c r="R6358" s="104"/>
      <c r="S6358" s="104"/>
      <c r="T6358" s="104"/>
    </row>
    <row r="6359" spans="13:20" ht="14.5" x14ac:dyDescent="0.35">
      <c r="M6359" s="261" t="s">
        <v>56538</v>
      </c>
      <c r="N6359" s="262">
        <v>3348559.86</v>
      </c>
      <c r="P6359" s="243" t="s">
        <v>22596</v>
      </c>
      <c r="Q6359" s="244">
        <v>108803.95</v>
      </c>
      <c r="R6359" s="104"/>
      <c r="S6359" s="104"/>
      <c r="T6359" s="104"/>
    </row>
    <row r="6360" spans="13:20" ht="14.5" x14ac:dyDescent="0.35">
      <c r="M6360" s="261" t="s">
        <v>47993</v>
      </c>
      <c r="N6360" s="262">
        <v>12562619.359999999</v>
      </c>
      <c r="P6360" s="243" t="s">
        <v>22597</v>
      </c>
      <c r="Q6360" s="244">
        <v>5211.87</v>
      </c>
      <c r="R6360" s="104"/>
      <c r="S6360" s="104"/>
      <c r="T6360" s="104"/>
    </row>
    <row r="6361" spans="13:20" ht="14.5" x14ac:dyDescent="0.35">
      <c r="M6361" s="261" t="s">
        <v>56539</v>
      </c>
      <c r="N6361" s="262">
        <v>15685.79</v>
      </c>
      <c r="P6361" s="243" t="s">
        <v>22598</v>
      </c>
      <c r="Q6361" s="244">
        <v>1565.88</v>
      </c>
      <c r="R6361" s="104"/>
      <c r="S6361" s="104"/>
      <c r="T6361" s="104"/>
    </row>
    <row r="6362" spans="13:20" ht="14.5" x14ac:dyDescent="0.35">
      <c r="M6362" s="261" t="s">
        <v>53226</v>
      </c>
      <c r="N6362" s="262">
        <v>1218546.83</v>
      </c>
      <c r="P6362" s="243" t="s">
        <v>22599</v>
      </c>
      <c r="Q6362" s="244">
        <v>50299.39</v>
      </c>
      <c r="R6362" s="104"/>
      <c r="S6362" s="104"/>
      <c r="T6362" s="104"/>
    </row>
    <row r="6363" spans="13:20" ht="14.5" x14ac:dyDescent="0.35">
      <c r="M6363" s="261" t="s">
        <v>53227</v>
      </c>
      <c r="N6363" s="262">
        <v>53155.64</v>
      </c>
      <c r="P6363" s="243" t="s">
        <v>22600</v>
      </c>
      <c r="Q6363" s="244">
        <v>59651.86</v>
      </c>
      <c r="R6363" s="104"/>
      <c r="S6363" s="104"/>
      <c r="T6363" s="104"/>
    </row>
    <row r="6364" spans="13:20" ht="14.5" x14ac:dyDescent="0.35">
      <c r="M6364" s="261" t="s">
        <v>53228</v>
      </c>
      <c r="N6364" s="262">
        <v>2993416.67</v>
      </c>
      <c r="P6364" s="243" t="s">
        <v>22601</v>
      </c>
      <c r="Q6364" s="244">
        <v>649397.55000000005</v>
      </c>
      <c r="R6364" s="104"/>
      <c r="S6364" s="104"/>
      <c r="T6364" s="104"/>
    </row>
    <row r="6365" spans="13:20" ht="14.5" x14ac:dyDescent="0.35">
      <c r="M6365" s="261" t="s">
        <v>56540</v>
      </c>
      <c r="N6365" s="262">
        <v>81228.929999999993</v>
      </c>
      <c r="P6365" s="243" t="s">
        <v>22602</v>
      </c>
      <c r="Q6365" s="244">
        <v>26970.87</v>
      </c>
      <c r="R6365" s="104"/>
      <c r="S6365" s="104"/>
      <c r="T6365" s="104"/>
    </row>
    <row r="6366" spans="13:20" ht="14.5" x14ac:dyDescent="0.35">
      <c r="M6366" s="261" t="s">
        <v>56541</v>
      </c>
      <c r="N6366" s="262">
        <v>43591.11</v>
      </c>
      <c r="P6366" s="243" t="s">
        <v>22603</v>
      </c>
      <c r="Q6366" s="244">
        <v>1450734.73</v>
      </c>
      <c r="R6366" s="104"/>
      <c r="S6366" s="104"/>
      <c r="T6366" s="104"/>
    </row>
    <row r="6367" spans="13:20" ht="14.5" x14ac:dyDescent="0.35">
      <c r="M6367" s="261" t="s">
        <v>53229</v>
      </c>
      <c r="N6367" s="262">
        <v>4153.6400000000003</v>
      </c>
      <c r="P6367" s="243" t="s">
        <v>22604</v>
      </c>
      <c r="Q6367" s="244">
        <v>6482.66</v>
      </c>
      <c r="R6367" s="104"/>
      <c r="S6367" s="104"/>
      <c r="T6367" s="104"/>
    </row>
    <row r="6368" spans="13:20" ht="14.5" x14ac:dyDescent="0.35">
      <c r="M6368" s="261" t="s">
        <v>51256</v>
      </c>
      <c r="N6368" s="262">
        <v>821.47</v>
      </c>
      <c r="P6368" s="243" t="s">
        <v>22605</v>
      </c>
      <c r="Q6368" s="244">
        <v>2445.12</v>
      </c>
      <c r="R6368" s="104"/>
      <c r="S6368" s="104"/>
      <c r="T6368" s="104"/>
    </row>
    <row r="6369" spans="13:20" ht="14.5" x14ac:dyDescent="0.35">
      <c r="M6369" s="261" t="s">
        <v>56542</v>
      </c>
      <c r="N6369" s="262">
        <v>618.95000000000005</v>
      </c>
      <c r="P6369" s="243" t="s">
        <v>22606</v>
      </c>
      <c r="Q6369" s="244">
        <v>9802.4</v>
      </c>
      <c r="R6369" s="104"/>
      <c r="S6369" s="104"/>
      <c r="T6369" s="104"/>
    </row>
    <row r="6370" spans="13:20" ht="14.5" x14ac:dyDescent="0.35">
      <c r="M6370" s="261" t="s">
        <v>51257</v>
      </c>
      <c r="N6370" s="262">
        <v>784.08</v>
      </c>
      <c r="P6370" s="243" t="s">
        <v>22607</v>
      </c>
      <c r="Q6370" s="244">
        <v>31154.01</v>
      </c>
      <c r="R6370" s="104"/>
      <c r="S6370" s="104"/>
      <c r="T6370" s="104"/>
    </row>
    <row r="6371" spans="13:20" ht="14.5" x14ac:dyDescent="0.35">
      <c r="M6371" s="261" t="s">
        <v>53230</v>
      </c>
      <c r="N6371" s="262">
        <v>2106042.09</v>
      </c>
      <c r="P6371" s="243" t="s">
        <v>22608</v>
      </c>
      <c r="Q6371" s="244">
        <v>21605.4</v>
      </c>
      <c r="R6371" s="104"/>
      <c r="S6371" s="104"/>
      <c r="T6371" s="104"/>
    </row>
    <row r="6372" spans="13:20" ht="14.5" x14ac:dyDescent="0.35">
      <c r="M6372" s="261" t="s">
        <v>52174</v>
      </c>
      <c r="N6372" s="262">
        <v>154.77000000000001</v>
      </c>
      <c r="P6372" s="243" t="s">
        <v>22609</v>
      </c>
      <c r="Q6372" s="244">
        <v>1062.21</v>
      </c>
      <c r="R6372" s="104"/>
      <c r="S6372" s="104"/>
      <c r="T6372" s="104"/>
    </row>
    <row r="6373" spans="13:20" ht="14.5" x14ac:dyDescent="0.35">
      <c r="M6373" s="261" t="s">
        <v>53231</v>
      </c>
      <c r="N6373" s="262">
        <v>836.84</v>
      </c>
      <c r="P6373" s="243" t="s">
        <v>22610</v>
      </c>
      <c r="Q6373" s="244">
        <v>7358.14</v>
      </c>
      <c r="R6373" s="104"/>
      <c r="S6373" s="104"/>
      <c r="T6373" s="104"/>
    </row>
    <row r="6374" spans="13:20" ht="14.5" x14ac:dyDescent="0.35">
      <c r="M6374" s="261" t="s">
        <v>51258</v>
      </c>
      <c r="N6374" s="262">
        <v>141859.31</v>
      </c>
      <c r="P6374" s="243" t="s">
        <v>22611</v>
      </c>
      <c r="Q6374" s="244">
        <v>5808.77</v>
      </c>
      <c r="R6374" s="104"/>
      <c r="S6374" s="104"/>
      <c r="T6374" s="104"/>
    </row>
    <row r="6375" spans="13:20" ht="14.5" x14ac:dyDescent="0.35">
      <c r="M6375" s="261" t="s">
        <v>53232</v>
      </c>
      <c r="N6375" s="262">
        <v>465259.21</v>
      </c>
      <c r="P6375" s="243" t="s">
        <v>15507</v>
      </c>
      <c r="Q6375" s="244">
        <v>2937.13</v>
      </c>
      <c r="R6375" s="104"/>
      <c r="S6375" s="104"/>
      <c r="T6375" s="104"/>
    </row>
    <row r="6376" spans="13:20" ht="14.5" x14ac:dyDescent="0.35">
      <c r="M6376" s="261" t="s">
        <v>56543</v>
      </c>
      <c r="N6376" s="262">
        <v>741.77</v>
      </c>
      <c r="P6376" s="243" t="s">
        <v>22612</v>
      </c>
      <c r="Q6376" s="244">
        <v>2762.43</v>
      </c>
      <c r="R6376" s="104"/>
      <c r="S6376" s="104"/>
      <c r="T6376" s="104"/>
    </row>
    <row r="6377" spans="13:20" ht="14.5" x14ac:dyDescent="0.35">
      <c r="M6377" s="261" t="s">
        <v>47994</v>
      </c>
      <c r="N6377" s="262">
        <v>207930</v>
      </c>
      <c r="P6377" s="243" t="s">
        <v>22613</v>
      </c>
      <c r="Q6377" s="244">
        <v>425000</v>
      </c>
      <c r="R6377" s="104"/>
      <c r="S6377" s="104"/>
      <c r="T6377" s="104"/>
    </row>
    <row r="6378" spans="13:20" ht="14.5" x14ac:dyDescent="0.35">
      <c r="M6378" s="261" t="s">
        <v>52175</v>
      </c>
      <c r="N6378" s="262">
        <v>2398</v>
      </c>
      <c r="P6378" s="243" t="s">
        <v>22614</v>
      </c>
      <c r="Q6378" s="244">
        <v>101690</v>
      </c>
      <c r="R6378" s="104"/>
      <c r="S6378" s="104"/>
      <c r="T6378" s="104"/>
    </row>
    <row r="6379" spans="13:20" ht="14.5" x14ac:dyDescent="0.35">
      <c r="M6379" s="261" t="s">
        <v>47995</v>
      </c>
      <c r="N6379" s="262">
        <v>114419.48</v>
      </c>
      <c r="P6379" s="243" t="s">
        <v>22615</v>
      </c>
      <c r="Q6379" s="244">
        <v>423264.2</v>
      </c>
      <c r="R6379" s="104"/>
      <c r="S6379" s="104"/>
      <c r="T6379" s="104"/>
    </row>
    <row r="6380" spans="13:20" ht="14.5" x14ac:dyDescent="0.35">
      <c r="M6380" s="261" t="s">
        <v>50213</v>
      </c>
      <c r="N6380" s="262">
        <v>561753.44999999995</v>
      </c>
      <c r="P6380" s="243" t="s">
        <v>22616</v>
      </c>
      <c r="Q6380" s="244">
        <v>345986.38</v>
      </c>
      <c r="R6380" s="104"/>
      <c r="S6380" s="104"/>
      <c r="T6380" s="104"/>
    </row>
    <row r="6381" spans="13:20" ht="14.5" x14ac:dyDescent="0.35">
      <c r="M6381" s="261" t="s">
        <v>47996</v>
      </c>
      <c r="N6381" s="262">
        <v>223755.5</v>
      </c>
      <c r="P6381" s="243" t="s">
        <v>22617</v>
      </c>
      <c r="Q6381" s="244">
        <v>1620</v>
      </c>
      <c r="R6381" s="104"/>
      <c r="S6381" s="104"/>
      <c r="T6381" s="104"/>
    </row>
    <row r="6382" spans="13:20" ht="14.5" x14ac:dyDescent="0.35">
      <c r="M6382" s="261" t="s">
        <v>45311</v>
      </c>
      <c r="N6382" s="262">
        <v>114033.5</v>
      </c>
      <c r="P6382" s="243" t="s">
        <v>15510</v>
      </c>
      <c r="Q6382" s="244">
        <v>218632.8</v>
      </c>
      <c r="R6382" s="104"/>
      <c r="S6382" s="104"/>
      <c r="T6382" s="104"/>
    </row>
    <row r="6383" spans="13:20" ht="14.5" x14ac:dyDescent="0.35">
      <c r="M6383" s="261" t="s">
        <v>53233</v>
      </c>
      <c r="N6383" s="262">
        <v>91835.4</v>
      </c>
      <c r="P6383" s="243" t="s">
        <v>15511</v>
      </c>
      <c r="Q6383" s="244">
        <v>180084.82</v>
      </c>
      <c r="R6383" s="104"/>
      <c r="S6383" s="104"/>
      <c r="T6383" s="104"/>
    </row>
    <row r="6384" spans="13:20" ht="14.5" x14ac:dyDescent="0.35">
      <c r="M6384" s="261" t="s">
        <v>53234</v>
      </c>
      <c r="N6384" s="262">
        <v>7257.02</v>
      </c>
      <c r="P6384" s="243" t="s">
        <v>15512</v>
      </c>
      <c r="Q6384" s="244">
        <v>2964.72</v>
      </c>
      <c r="R6384" s="104"/>
      <c r="S6384" s="104"/>
      <c r="T6384" s="104"/>
    </row>
    <row r="6385" spans="13:20" ht="14.5" x14ac:dyDescent="0.35">
      <c r="M6385" s="261" t="s">
        <v>53235</v>
      </c>
      <c r="N6385" s="262">
        <v>21714.14</v>
      </c>
      <c r="P6385" s="243" t="s">
        <v>22618</v>
      </c>
      <c r="Q6385" s="244">
        <v>4125799.03</v>
      </c>
      <c r="R6385" s="104"/>
      <c r="S6385" s="104"/>
      <c r="T6385" s="104"/>
    </row>
    <row r="6386" spans="13:20" ht="14.5" x14ac:dyDescent="0.35">
      <c r="M6386" s="261" t="s">
        <v>53236</v>
      </c>
      <c r="N6386" s="262">
        <v>7186.61</v>
      </c>
      <c r="P6386" s="243" t="s">
        <v>22619</v>
      </c>
      <c r="Q6386" s="244">
        <v>148194.53</v>
      </c>
      <c r="R6386" s="104"/>
      <c r="S6386" s="104"/>
      <c r="T6386" s="104"/>
    </row>
    <row r="6387" spans="13:20" ht="14.5" x14ac:dyDescent="0.35">
      <c r="M6387" s="261" t="s">
        <v>52176</v>
      </c>
      <c r="N6387" s="262">
        <v>4760.1099999999997</v>
      </c>
      <c r="P6387" s="243" t="s">
        <v>22620</v>
      </c>
      <c r="Q6387" s="244">
        <v>1929.4</v>
      </c>
      <c r="R6387" s="104"/>
      <c r="S6387" s="104"/>
      <c r="T6387" s="104"/>
    </row>
    <row r="6388" spans="13:20" ht="14.5" x14ac:dyDescent="0.35">
      <c r="M6388" s="261" t="s">
        <v>53237</v>
      </c>
      <c r="N6388" s="262">
        <v>113111.72</v>
      </c>
      <c r="P6388" s="243" t="s">
        <v>22621</v>
      </c>
      <c r="Q6388" s="244">
        <v>2000</v>
      </c>
      <c r="R6388" s="104"/>
      <c r="S6388" s="104"/>
      <c r="T6388" s="104"/>
    </row>
    <row r="6389" spans="13:20" ht="14.5" x14ac:dyDescent="0.35">
      <c r="M6389" s="261" t="s">
        <v>47997</v>
      </c>
      <c r="N6389" s="262">
        <v>4382798.71</v>
      </c>
      <c r="P6389" s="243" t="s">
        <v>22622</v>
      </c>
      <c r="Q6389" s="244">
        <v>500753.58</v>
      </c>
      <c r="R6389" s="104"/>
      <c r="S6389" s="104"/>
      <c r="T6389" s="104"/>
    </row>
    <row r="6390" spans="13:20" ht="14.5" x14ac:dyDescent="0.35">
      <c r="M6390" s="261" t="s">
        <v>47998</v>
      </c>
      <c r="N6390" s="262">
        <v>330924.28999999998</v>
      </c>
      <c r="P6390" s="243" t="s">
        <v>15513</v>
      </c>
      <c r="Q6390" s="244">
        <v>7778952.5899999999</v>
      </c>
      <c r="R6390" s="104"/>
      <c r="S6390" s="104"/>
      <c r="T6390" s="104"/>
    </row>
    <row r="6391" spans="13:20" ht="14.5" x14ac:dyDescent="0.35">
      <c r="M6391" s="261" t="s">
        <v>47999</v>
      </c>
      <c r="N6391" s="262">
        <v>71250.11</v>
      </c>
      <c r="P6391" s="243" t="s">
        <v>22623</v>
      </c>
      <c r="Q6391" s="244">
        <v>870351.24</v>
      </c>
      <c r="R6391" s="104"/>
      <c r="S6391" s="104"/>
      <c r="T6391" s="104"/>
    </row>
    <row r="6392" spans="13:20" ht="14.5" x14ac:dyDescent="0.35">
      <c r="M6392" s="261" t="s">
        <v>48000</v>
      </c>
      <c r="N6392" s="262">
        <v>5450.65</v>
      </c>
      <c r="P6392" s="243" t="s">
        <v>22624</v>
      </c>
      <c r="Q6392" s="244">
        <v>44610.87</v>
      </c>
      <c r="R6392" s="104"/>
      <c r="S6392" s="104"/>
      <c r="T6392" s="104"/>
    </row>
    <row r="6393" spans="13:20" ht="14.5" x14ac:dyDescent="0.35">
      <c r="M6393" s="261" t="s">
        <v>45312</v>
      </c>
      <c r="N6393" s="262">
        <v>1280</v>
      </c>
      <c r="P6393" s="243" t="s">
        <v>15515</v>
      </c>
      <c r="Q6393" s="244">
        <v>1673096.25</v>
      </c>
      <c r="R6393" s="104"/>
      <c r="S6393" s="104"/>
      <c r="T6393" s="104"/>
    </row>
    <row r="6394" spans="13:20" ht="14.5" x14ac:dyDescent="0.35">
      <c r="M6394" s="261" t="s">
        <v>45313</v>
      </c>
      <c r="N6394" s="262">
        <v>97.92</v>
      </c>
      <c r="P6394" s="243" t="s">
        <v>22625</v>
      </c>
      <c r="Q6394" s="244">
        <v>14857560.67</v>
      </c>
      <c r="R6394" s="104"/>
      <c r="S6394" s="104"/>
      <c r="T6394" s="104"/>
    </row>
    <row r="6395" spans="13:20" ht="14.5" x14ac:dyDescent="0.35">
      <c r="M6395" s="261" t="s">
        <v>45314</v>
      </c>
      <c r="N6395" s="262">
        <v>19.2</v>
      </c>
      <c r="P6395" s="243" t="s">
        <v>22626</v>
      </c>
      <c r="Q6395" s="244">
        <v>6620</v>
      </c>
      <c r="R6395" s="104"/>
      <c r="S6395" s="104"/>
      <c r="T6395" s="104"/>
    </row>
    <row r="6396" spans="13:20" ht="14.5" x14ac:dyDescent="0.35">
      <c r="M6396" s="261" t="s">
        <v>45315</v>
      </c>
      <c r="N6396" s="262">
        <v>4.24</v>
      </c>
      <c r="P6396" s="243" t="s">
        <v>22627</v>
      </c>
      <c r="Q6396" s="244">
        <v>455.86</v>
      </c>
      <c r="R6396" s="104"/>
      <c r="S6396" s="104"/>
      <c r="T6396" s="104"/>
    </row>
    <row r="6397" spans="13:20" ht="14.5" x14ac:dyDescent="0.35">
      <c r="M6397" s="261" t="s">
        <v>45316</v>
      </c>
      <c r="N6397" s="262">
        <v>12.84</v>
      </c>
      <c r="P6397" s="243" t="s">
        <v>22628</v>
      </c>
      <c r="Q6397" s="244">
        <v>192.6</v>
      </c>
      <c r="R6397" s="104"/>
      <c r="S6397" s="104"/>
      <c r="T6397" s="104"/>
    </row>
    <row r="6398" spans="13:20" ht="14.5" x14ac:dyDescent="0.35">
      <c r="M6398" s="261" t="s">
        <v>56544</v>
      </c>
      <c r="N6398" s="262">
        <v>-45.57</v>
      </c>
      <c r="P6398" s="243" t="s">
        <v>22629</v>
      </c>
      <c r="Q6398" s="244">
        <v>39524</v>
      </c>
      <c r="R6398" s="104"/>
      <c r="S6398" s="104"/>
      <c r="T6398" s="104"/>
    </row>
    <row r="6399" spans="13:20" ht="14.5" x14ac:dyDescent="0.35">
      <c r="M6399" s="261" t="s">
        <v>56545</v>
      </c>
      <c r="N6399" s="262">
        <v>-17.87</v>
      </c>
      <c r="P6399" s="243" t="s">
        <v>22630</v>
      </c>
      <c r="Q6399" s="244">
        <v>3191.48</v>
      </c>
      <c r="R6399" s="104"/>
      <c r="S6399" s="104"/>
      <c r="T6399" s="104"/>
    </row>
    <row r="6400" spans="13:20" ht="14.5" x14ac:dyDescent="0.35">
      <c r="M6400" s="261" t="s">
        <v>56546</v>
      </c>
      <c r="N6400" s="262">
        <v>-1.98</v>
      </c>
      <c r="P6400" s="243" t="s">
        <v>22631</v>
      </c>
      <c r="Q6400" s="244">
        <v>10665</v>
      </c>
      <c r="R6400" s="104"/>
      <c r="S6400" s="104"/>
      <c r="T6400" s="104"/>
    </row>
    <row r="6401" spans="13:20" ht="14.5" x14ac:dyDescent="0.35">
      <c r="M6401" s="261" t="s">
        <v>56547</v>
      </c>
      <c r="N6401" s="262">
        <v>276.41000000000003</v>
      </c>
      <c r="P6401" s="243" t="s">
        <v>22632</v>
      </c>
      <c r="Q6401" s="244">
        <v>2000</v>
      </c>
      <c r="R6401" s="104"/>
      <c r="S6401" s="104"/>
      <c r="T6401" s="104"/>
    </row>
    <row r="6402" spans="13:20" ht="14.5" x14ac:dyDescent="0.35">
      <c r="M6402" s="261" t="s">
        <v>45317</v>
      </c>
      <c r="N6402" s="262">
        <v>532.36</v>
      </c>
      <c r="P6402" s="243" t="s">
        <v>22633</v>
      </c>
      <c r="Q6402" s="244">
        <v>6025.33</v>
      </c>
      <c r="R6402" s="104"/>
      <c r="S6402" s="104"/>
      <c r="T6402" s="104"/>
    </row>
    <row r="6403" spans="13:20" ht="14.5" x14ac:dyDescent="0.35">
      <c r="M6403" s="261" t="s">
        <v>45318</v>
      </c>
      <c r="N6403" s="262">
        <v>1690.51</v>
      </c>
      <c r="P6403" s="243" t="s">
        <v>22634</v>
      </c>
      <c r="Q6403" s="244">
        <v>2250</v>
      </c>
      <c r="R6403" s="104"/>
      <c r="S6403" s="104"/>
      <c r="T6403" s="104"/>
    </row>
    <row r="6404" spans="13:20" ht="14.5" x14ac:dyDescent="0.35">
      <c r="M6404" s="261" t="s">
        <v>53238</v>
      </c>
      <c r="N6404" s="262">
        <v>53488.46</v>
      </c>
      <c r="P6404" s="243" t="s">
        <v>22635</v>
      </c>
      <c r="Q6404" s="244">
        <v>162.16</v>
      </c>
      <c r="R6404" s="104"/>
      <c r="S6404" s="104"/>
      <c r="T6404" s="104"/>
    </row>
    <row r="6405" spans="13:20" ht="14.5" x14ac:dyDescent="0.35">
      <c r="M6405" s="261" t="s">
        <v>45319</v>
      </c>
      <c r="N6405" s="262">
        <v>2731.77</v>
      </c>
      <c r="P6405" s="243" t="s">
        <v>22636</v>
      </c>
      <c r="Q6405" s="244">
        <v>57.38</v>
      </c>
      <c r="R6405" s="104"/>
      <c r="S6405" s="104"/>
      <c r="T6405" s="104"/>
    </row>
    <row r="6406" spans="13:20" ht="14.5" x14ac:dyDescent="0.35">
      <c r="M6406" s="261" t="s">
        <v>45320</v>
      </c>
      <c r="N6406" s="262">
        <v>26984.43</v>
      </c>
      <c r="P6406" s="243" t="s">
        <v>22637</v>
      </c>
      <c r="Q6406" s="244">
        <v>7.44</v>
      </c>
      <c r="R6406" s="104"/>
      <c r="S6406" s="104"/>
      <c r="T6406" s="104"/>
    </row>
    <row r="6407" spans="13:20" ht="14.5" x14ac:dyDescent="0.35">
      <c r="M6407" s="261" t="s">
        <v>45321</v>
      </c>
      <c r="N6407" s="262">
        <v>1172.93</v>
      </c>
      <c r="P6407" s="243" t="s">
        <v>22638</v>
      </c>
      <c r="Q6407" s="244">
        <v>8289.34</v>
      </c>
      <c r="R6407" s="104"/>
      <c r="S6407" s="104"/>
      <c r="T6407" s="104"/>
    </row>
    <row r="6408" spans="13:20" ht="14.5" x14ac:dyDescent="0.35">
      <c r="M6408" s="261" t="s">
        <v>45322</v>
      </c>
      <c r="N6408" s="262">
        <v>1640.29</v>
      </c>
      <c r="P6408" s="243" t="s">
        <v>22639</v>
      </c>
      <c r="Q6408" s="244">
        <v>5396</v>
      </c>
      <c r="R6408" s="104"/>
      <c r="S6408" s="104"/>
      <c r="T6408" s="104"/>
    </row>
    <row r="6409" spans="13:20" ht="14.5" x14ac:dyDescent="0.35">
      <c r="M6409" s="261" t="s">
        <v>45323</v>
      </c>
      <c r="N6409" s="262">
        <v>11645.98</v>
      </c>
      <c r="P6409" s="243" t="s">
        <v>22640</v>
      </c>
      <c r="Q6409" s="244">
        <v>667.19</v>
      </c>
      <c r="R6409" s="104"/>
      <c r="S6409" s="104"/>
      <c r="T6409" s="104"/>
    </row>
    <row r="6410" spans="13:20" ht="14.5" x14ac:dyDescent="0.35">
      <c r="M6410" s="261" t="s">
        <v>45324</v>
      </c>
      <c r="N6410" s="262">
        <v>382.47</v>
      </c>
      <c r="P6410" s="243" t="s">
        <v>22641</v>
      </c>
      <c r="Q6410" s="244">
        <v>157.07</v>
      </c>
      <c r="R6410" s="104"/>
      <c r="S6410" s="104"/>
      <c r="T6410" s="104"/>
    </row>
    <row r="6411" spans="13:20" ht="14.5" x14ac:dyDescent="0.35">
      <c r="M6411" s="261" t="s">
        <v>45325</v>
      </c>
      <c r="N6411" s="262">
        <v>28213.74</v>
      </c>
      <c r="P6411" s="243" t="s">
        <v>22642</v>
      </c>
      <c r="Q6411" s="244">
        <v>6620</v>
      </c>
      <c r="R6411" s="104"/>
      <c r="S6411" s="104"/>
      <c r="T6411" s="104"/>
    </row>
    <row r="6412" spans="13:20" ht="14.5" x14ac:dyDescent="0.35">
      <c r="M6412" s="261" t="s">
        <v>45326</v>
      </c>
      <c r="N6412" s="262">
        <v>22006.02</v>
      </c>
      <c r="P6412" s="243" t="s">
        <v>22643</v>
      </c>
      <c r="Q6412" s="244">
        <v>2250</v>
      </c>
      <c r="R6412" s="104"/>
      <c r="S6412" s="104"/>
      <c r="T6412" s="104"/>
    </row>
    <row r="6413" spans="13:20" ht="14.5" x14ac:dyDescent="0.35">
      <c r="M6413" s="261" t="s">
        <v>56548</v>
      </c>
      <c r="N6413" s="262">
        <v>-654.4</v>
      </c>
      <c r="P6413" s="243" t="s">
        <v>22644</v>
      </c>
      <c r="Q6413" s="244">
        <v>618.02</v>
      </c>
      <c r="R6413" s="104"/>
      <c r="S6413" s="104"/>
      <c r="T6413" s="104"/>
    </row>
    <row r="6414" spans="13:20" ht="14.5" x14ac:dyDescent="0.35">
      <c r="M6414" s="261" t="s">
        <v>56549</v>
      </c>
      <c r="N6414" s="262">
        <v>14277.34</v>
      </c>
      <c r="P6414" s="243" t="s">
        <v>22645</v>
      </c>
      <c r="Q6414" s="244">
        <v>249.98</v>
      </c>
      <c r="R6414" s="104"/>
      <c r="S6414" s="104"/>
      <c r="T6414" s="104"/>
    </row>
    <row r="6415" spans="13:20" ht="14.5" x14ac:dyDescent="0.35">
      <c r="M6415" s="261" t="s">
        <v>45327</v>
      </c>
      <c r="N6415" s="262">
        <v>81632.740000000005</v>
      </c>
      <c r="P6415" s="243" t="s">
        <v>22646</v>
      </c>
      <c r="Q6415" s="244">
        <v>7.44</v>
      </c>
      <c r="R6415" s="104"/>
      <c r="S6415" s="104"/>
      <c r="T6415" s="104"/>
    </row>
    <row r="6416" spans="13:20" ht="14.5" x14ac:dyDescent="0.35">
      <c r="M6416" s="261" t="s">
        <v>45328</v>
      </c>
      <c r="N6416" s="262">
        <v>7565.35</v>
      </c>
      <c r="P6416" s="243" t="s">
        <v>22647</v>
      </c>
      <c r="Q6416" s="244">
        <v>22086.33</v>
      </c>
      <c r="R6416" s="104"/>
      <c r="S6416" s="104"/>
      <c r="T6416" s="104"/>
    </row>
    <row r="6417" spans="13:20" ht="14.5" x14ac:dyDescent="0.35">
      <c r="M6417" s="261" t="s">
        <v>53239</v>
      </c>
      <c r="N6417" s="262">
        <v>2559.38</v>
      </c>
      <c r="P6417" s="243" t="s">
        <v>22648</v>
      </c>
      <c r="Q6417" s="244">
        <v>2667.19</v>
      </c>
      <c r="R6417" s="104"/>
      <c r="S6417" s="104"/>
      <c r="T6417" s="104"/>
    </row>
    <row r="6418" spans="13:20" ht="14.5" x14ac:dyDescent="0.35">
      <c r="M6418" s="261" t="s">
        <v>45329</v>
      </c>
      <c r="N6418" s="262">
        <v>378.09</v>
      </c>
      <c r="P6418" s="243" t="s">
        <v>22649</v>
      </c>
      <c r="Q6418" s="244">
        <v>51161.89</v>
      </c>
      <c r="R6418" s="104"/>
      <c r="S6418" s="104"/>
      <c r="T6418" s="104"/>
    </row>
    <row r="6419" spans="13:20" ht="14.5" x14ac:dyDescent="0.35">
      <c r="M6419" s="261" t="s">
        <v>45330</v>
      </c>
      <c r="N6419" s="262">
        <v>1076.6500000000001</v>
      </c>
      <c r="P6419" s="243" t="s">
        <v>22650</v>
      </c>
      <c r="Q6419" s="244">
        <v>9800</v>
      </c>
      <c r="R6419" s="104"/>
      <c r="S6419" s="104"/>
      <c r="T6419" s="104"/>
    </row>
    <row r="6420" spans="13:20" ht="14.5" x14ac:dyDescent="0.35">
      <c r="M6420" s="261" t="s">
        <v>56550</v>
      </c>
      <c r="N6420" s="262">
        <v>4075.83</v>
      </c>
      <c r="P6420" s="243" t="s">
        <v>22651</v>
      </c>
      <c r="Q6420" s="244">
        <v>749.71</v>
      </c>
      <c r="R6420" s="104"/>
      <c r="S6420" s="104"/>
      <c r="T6420" s="104"/>
    </row>
    <row r="6421" spans="13:20" ht="14.5" x14ac:dyDescent="0.35">
      <c r="M6421" s="261" t="s">
        <v>45331</v>
      </c>
      <c r="N6421" s="262">
        <v>2385.3000000000002</v>
      </c>
      <c r="P6421" s="243" t="s">
        <v>22652</v>
      </c>
      <c r="Q6421" s="244">
        <v>944.29</v>
      </c>
      <c r="R6421" s="104"/>
      <c r="S6421" s="104"/>
      <c r="T6421" s="104"/>
    </row>
    <row r="6422" spans="13:20" ht="14.5" x14ac:dyDescent="0.35">
      <c r="M6422" s="261" t="s">
        <v>56551</v>
      </c>
      <c r="N6422" s="262">
        <v>2117.5500000000002</v>
      </c>
      <c r="P6422" s="243" t="s">
        <v>22653</v>
      </c>
      <c r="Q6422" s="244">
        <v>27910</v>
      </c>
      <c r="R6422" s="104"/>
      <c r="S6422" s="104"/>
      <c r="T6422" s="104"/>
    </row>
    <row r="6423" spans="13:20" ht="14.5" x14ac:dyDescent="0.35">
      <c r="M6423" s="261" t="s">
        <v>53240</v>
      </c>
      <c r="N6423" s="262">
        <v>1116.5</v>
      </c>
      <c r="P6423" s="243" t="s">
        <v>22654</v>
      </c>
      <c r="Q6423" s="244">
        <v>231.2</v>
      </c>
      <c r="R6423" s="104"/>
      <c r="S6423" s="104"/>
      <c r="T6423" s="104"/>
    </row>
    <row r="6424" spans="13:20" ht="14.5" x14ac:dyDescent="0.35">
      <c r="M6424" s="261" t="s">
        <v>48001</v>
      </c>
      <c r="N6424" s="262">
        <v>23000</v>
      </c>
      <c r="P6424" s="243" t="s">
        <v>22655</v>
      </c>
      <c r="Q6424" s="244">
        <v>427.8</v>
      </c>
      <c r="R6424" s="104"/>
      <c r="S6424" s="104"/>
      <c r="T6424" s="104"/>
    </row>
    <row r="6425" spans="13:20" ht="14.5" x14ac:dyDescent="0.35">
      <c r="M6425" s="261" t="s">
        <v>48002</v>
      </c>
      <c r="N6425" s="262">
        <v>1759.5</v>
      </c>
      <c r="P6425" s="243" t="s">
        <v>22656</v>
      </c>
      <c r="Q6425" s="244">
        <v>31795.83</v>
      </c>
      <c r="R6425" s="104"/>
      <c r="S6425" s="104"/>
      <c r="T6425" s="104"/>
    </row>
    <row r="6426" spans="13:20" ht="14.5" x14ac:dyDescent="0.35">
      <c r="M6426" s="261" t="s">
        <v>45332</v>
      </c>
      <c r="N6426" s="262">
        <v>75000</v>
      </c>
      <c r="P6426" s="243" t="s">
        <v>22657</v>
      </c>
      <c r="Q6426" s="244">
        <v>1098</v>
      </c>
      <c r="R6426" s="104"/>
      <c r="S6426" s="104"/>
      <c r="T6426" s="104"/>
    </row>
    <row r="6427" spans="13:20" ht="14.5" x14ac:dyDescent="0.35">
      <c r="M6427" s="261" t="s">
        <v>45333</v>
      </c>
      <c r="N6427" s="262">
        <v>5737.53</v>
      </c>
      <c r="P6427" s="243" t="s">
        <v>22658</v>
      </c>
      <c r="Q6427" s="244">
        <v>1123.5899999999999</v>
      </c>
      <c r="R6427" s="104"/>
      <c r="S6427" s="104"/>
      <c r="T6427" s="104"/>
    </row>
    <row r="6428" spans="13:20" ht="14.5" x14ac:dyDescent="0.35">
      <c r="M6428" s="261" t="s">
        <v>56552</v>
      </c>
      <c r="N6428" s="262">
        <v>2431</v>
      </c>
      <c r="P6428" s="243" t="s">
        <v>22659</v>
      </c>
      <c r="Q6428" s="244">
        <v>55139.28</v>
      </c>
      <c r="R6428" s="104"/>
      <c r="S6428" s="104"/>
      <c r="T6428" s="104"/>
    </row>
    <row r="6429" spans="13:20" ht="14.5" x14ac:dyDescent="0.35">
      <c r="M6429" s="261" t="s">
        <v>56553</v>
      </c>
      <c r="N6429" s="262">
        <v>6674.88</v>
      </c>
      <c r="P6429" s="243" t="s">
        <v>22660</v>
      </c>
      <c r="Q6429" s="244">
        <v>4218.0600000000004</v>
      </c>
      <c r="R6429" s="104"/>
      <c r="S6429" s="104"/>
      <c r="T6429" s="104"/>
    </row>
    <row r="6430" spans="13:20" ht="14.5" x14ac:dyDescent="0.35">
      <c r="M6430" s="261" t="s">
        <v>56554</v>
      </c>
      <c r="N6430" s="262">
        <v>510.64</v>
      </c>
      <c r="P6430" s="243" t="s">
        <v>15516</v>
      </c>
      <c r="Q6430" s="244">
        <v>18358.66</v>
      </c>
      <c r="R6430" s="104"/>
      <c r="S6430" s="104"/>
      <c r="T6430" s="104"/>
    </row>
    <row r="6431" spans="13:20" ht="14.5" x14ac:dyDescent="0.35">
      <c r="M6431" s="261" t="s">
        <v>56555</v>
      </c>
      <c r="N6431" s="262">
        <v>2480.48</v>
      </c>
      <c r="P6431" s="243" t="s">
        <v>22661</v>
      </c>
      <c r="Q6431" s="244">
        <v>9800</v>
      </c>
      <c r="R6431" s="104"/>
      <c r="S6431" s="104"/>
      <c r="T6431" s="104"/>
    </row>
    <row r="6432" spans="13:20" ht="14.5" x14ac:dyDescent="0.35">
      <c r="M6432" s="261" t="s">
        <v>56556</v>
      </c>
      <c r="N6432" s="262">
        <v>4044.96</v>
      </c>
      <c r="P6432" s="243" t="s">
        <v>22662</v>
      </c>
      <c r="Q6432" s="244">
        <v>55139.28</v>
      </c>
      <c r="R6432" s="104"/>
      <c r="S6432" s="104"/>
      <c r="T6432" s="104"/>
    </row>
    <row r="6433" spans="13:20" ht="14.5" x14ac:dyDescent="0.35">
      <c r="M6433" s="261" t="s">
        <v>56557</v>
      </c>
      <c r="N6433" s="262">
        <v>335.04</v>
      </c>
      <c r="P6433" s="243" t="s">
        <v>22663</v>
      </c>
      <c r="Q6433" s="244">
        <v>4967.7700000000004</v>
      </c>
      <c r="R6433" s="104"/>
      <c r="S6433" s="104"/>
      <c r="T6433" s="104"/>
    </row>
    <row r="6434" spans="13:20" ht="14.5" x14ac:dyDescent="0.35">
      <c r="M6434" s="261" t="s">
        <v>56558</v>
      </c>
      <c r="N6434" s="262">
        <v>34375.050000000003</v>
      </c>
      <c r="P6434" s="243" t="s">
        <v>22664</v>
      </c>
      <c r="Q6434" s="244">
        <v>231.2</v>
      </c>
      <c r="R6434" s="104"/>
      <c r="S6434" s="104"/>
      <c r="T6434" s="104"/>
    </row>
    <row r="6435" spans="13:20" ht="14.5" x14ac:dyDescent="0.35">
      <c r="M6435" s="261" t="s">
        <v>56559</v>
      </c>
      <c r="N6435" s="262">
        <v>5000</v>
      </c>
      <c r="P6435" s="243" t="s">
        <v>22665</v>
      </c>
      <c r="Q6435" s="244">
        <v>2495.6799999999998</v>
      </c>
      <c r="R6435" s="104"/>
      <c r="S6435" s="104"/>
      <c r="T6435" s="104"/>
    </row>
    <row r="6436" spans="13:20" ht="14.5" x14ac:dyDescent="0.35">
      <c r="M6436" s="261" t="s">
        <v>56560</v>
      </c>
      <c r="N6436" s="262">
        <v>3187.49</v>
      </c>
      <c r="P6436" s="243" t="s">
        <v>22666</v>
      </c>
      <c r="Q6436" s="244">
        <v>27910</v>
      </c>
      <c r="R6436" s="104"/>
      <c r="S6436" s="104"/>
      <c r="T6436" s="104"/>
    </row>
    <row r="6437" spans="13:20" ht="14.5" x14ac:dyDescent="0.35">
      <c r="M6437" s="261" t="s">
        <v>56561</v>
      </c>
      <c r="N6437" s="262">
        <v>3316.11</v>
      </c>
      <c r="P6437" s="243" t="s">
        <v>15517</v>
      </c>
      <c r="Q6437" s="244">
        <v>51252.49</v>
      </c>
      <c r="R6437" s="104"/>
      <c r="S6437" s="104"/>
      <c r="T6437" s="104"/>
    </row>
    <row r="6438" spans="13:20" ht="14.5" x14ac:dyDescent="0.35">
      <c r="M6438" s="261" t="s">
        <v>52177</v>
      </c>
      <c r="N6438" s="262">
        <v>23360</v>
      </c>
      <c r="P6438" s="243" t="s">
        <v>22667</v>
      </c>
      <c r="Q6438" s="244">
        <v>4000</v>
      </c>
      <c r="R6438" s="104"/>
      <c r="S6438" s="104"/>
      <c r="T6438" s="104"/>
    </row>
    <row r="6439" spans="13:20" ht="14.5" x14ac:dyDescent="0.35">
      <c r="M6439" s="261" t="s">
        <v>56562</v>
      </c>
      <c r="N6439" s="262">
        <v>139121.35</v>
      </c>
      <c r="P6439" s="243" t="s">
        <v>22668</v>
      </c>
      <c r="Q6439" s="244">
        <v>306</v>
      </c>
      <c r="R6439" s="104"/>
      <c r="S6439" s="104"/>
      <c r="T6439" s="104"/>
    </row>
    <row r="6440" spans="13:20" ht="14.5" x14ac:dyDescent="0.35">
      <c r="M6440" s="261" t="s">
        <v>51259</v>
      </c>
      <c r="N6440" s="262">
        <v>2613</v>
      </c>
      <c r="P6440" s="243" t="s">
        <v>22669</v>
      </c>
      <c r="Q6440" s="244">
        <v>2000</v>
      </c>
      <c r="R6440" s="104"/>
      <c r="S6440" s="104"/>
      <c r="T6440" s="104"/>
    </row>
    <row r="6441" spans="13:20" ht="14.5" x14ac:dyDescent="0.35">
      <c r="M6441" s="261" t="s">
        <v>56563</v>
      </c>
      <c r="N6441" s="262">
        <v>8633</v>
      </c>
      <c r="P6441" s="243" t="s">
        <v>22670</v>
      </c>
      <c r="Q6441" s="244">
        <v>15856.7</v>
      </c>
      <c r="R6441" s="104"/>
      <c r="S6441" s="104"/>
      <c r="T6441" s="104"/>
    </row>
    <row r="6442" spans="13:20" ht="14.5" x14ac:dyDescent="0.35">
      <c r="M6442" s="261" t="s">
        <v>56564</v>
      </c>
      <c r="N6442" s="262">
        <v>660.04</v>
      </c>
      <c r="P6442" s="243" t="s">
        <v>22671</v>
      </c>
      <c r="Q6442" s="244">
        <v>5599</v>
      </c>
      <c r="R6442" s="104"/>
      <c r="S6442" s="104"/>
      <c r="T6442" s="104"/>
    </row>
    <row r="6443" spans="13:20" ht="14.5" x14ac:dyDescent="0.35">
      <c r="M6443" s="261" t="s">
        <v>56565</v>
      </c>
      <c r="N6443" s="262">
        <v>2734.96</v>
      </c>
      <c r="P6443" s="243" t="s">
        <v>22672</v>
      </c>
      <c r="Q6443" s="244">
        <v>74227</v>
      </c>
      <c r="R6443" s="104"/>
      <c r="S6443" s="104"/>
      <c r="T6443" s="104"/>
    </row>
    <row r="6444" spans="13:20" ht="14.5" x14ac:dyDescent="0.35">
      <c r="M6444" s="261" t="s">
        <v>56566</v>
      </c>
      <c r="N6444" s="262">
        <v>4948</v>
      </c>
      <c r="P6444" s="243" t="s">
        <v>22673</v>
      </c>
      <c r="Q6444" s="244">
        <v>3213</v>
      </c>
      <c r="R6444" s="104"/>
      <c r="S6444" s="104"/>
      <c r="T6444" s="104"/>
    </row>
    <row r="6445" spans="13:20" ht="14.5" x14ac:dyDescent="0.35">
      <c r="M6445" s="261" t="s">
        <v>56567</v>
      </c>
      <c r="N6445" s="262">
        <v>378</v>
      </c>
      <c r="P6445" s="243" t="s">
        <v>22674</v>
      </c>
      <c r="Q6445" s="244">
        <v>15092</v>
      </c>
      <c r="R6445" s="104"/>
      <c r="S6445" s="104"/>
      <c r="T6445" s="104"/>
    </row>
    <row r="6446" spans="13:20" ht="14.5" x14ac:dyDescent="0.35">
      <c r="M6446" s="261" t="s">
        <v>56568</v>
      </c>
      <c r="N6446" s="262">
        <v>64551.92</v>
      </c>
      <c r="P6446" s="243" t="s">
        <v>22675</v>
      </c>
      <c r="Q6446" s="244">
        <v>80162</v>
      </c>
      <c r="R6446" s="104"/>
      <c r="S6446" s="104"/>
      <c r="T6446" s="104"/>
    </row>
    <row r="6447" spans="13:20" ht="14.5" x14ac:dyDescent="0.35">
      <c r="M6447" s="261" t="s">
        <v>56569</v>
      </c>
      <c r="N6447" s="262">
        <v>158904.31</v>
      </c>
      <c r="P6447" s="243" t="s">
        <v>22676</v>
      </c>
      <c r="Q6447" s="244">
        <v>7115</v>
      </c>
      <c r="R6447" s="104"/>
      <c r="S6447" s="104"/>
      <c r="T6447" s="104"/>
    </row>
    <row r="6448" spans="13:20" ht="14.5" x14ac:dyDescent="0.35">
      <c r="M6448" s="261" t="s">
        <v>56570</v>
      </c>
      <c r="N6448" s="262">
        <v>83767.95</v>
      </c>
      <c r="P6448" s="243" t="s">
        <v>22677</v>
      </c>
      <c r="Q6448" s="244">
        <v>4000</v>
      </c>
      <c r="R6448" s="104"/>
      <c r="S6448" s="104"/>
      <c r="T6448" s="104"/>
    </row>
    <row r="6449" spans="13:20" ht="14.5" x14ac:dyDescent="0.35">
      <c r="M6449" s="261" t="s">
        <v>56571</v>
      </c>
      <c r="N6449" s="262">
        <v>23615.83</v>
      </c>
      <c r="P6449" s="243" t="s">
        <v>22678</v>
      </c>
      <c r="Q6449" s="244">
        <v>306</v>
      </c>
      <c r="R6449" s="104"/>
      <c r="S6449" s="104"/>
      <c r="T6449" s="104"/>
    </row>
    <row r="6450" spans="13:20" ht="14.5" x14ac:dyDescent="0.35">
      <c r="M6450" s="261" t="s">
        <v>56572</v>
      </c>
      <c r="N6450" s="262">
        <v>120544.93</v>
      </c>
      <c r="P6450" s="243" t="s">
        <v>22679</v>
      </c>
      <c r="Q6450" s="244">
        <v>80162</v>
      </c>
      <c r="R6450" s="104"/>
      <c r="S6450" s="104"/>
      <c r="T6450" s="104"/>
    </row>
    <row r="6451" spans="13:20" ht="14.5" x14ac:dyDescent="0.35">
      <c r="M6451" s="261" t="s">
        <v>56573</v>
      </c>
      <c r="N6451" s="262">
        <v>1557</v>
      </c>
      <c r="P6451" s="243" t="s">
        <v>22680</v>
      </c>
      <c r="Q6451" s="244">
        <v>2000</v>
      </c>
      <c r="R6451" s="104"/>
      <c r="S6451" s="104"/>
      <c r="T6451" s="104"/>
    </row>
    <row r="6452" spans="13:20" ht="14.5" x14ac:dyDescent="0.35">
      <c r="M6452" s="261" t="s">
        <v>48003</v>
      </c>
      <c r="N6452" s="262">
        <v>29000</v>
      </c>
      <c r="P6452" s="243" t="s">
        <v>22681</v>
      </c>
      <c r="Q6452" s="244">
        <v>20691</v>
      </c>
      <c r="R6452" s="104"/>
      <c r="S6452" s="104"/>
      <c r="T6452" s="104"/>
    </row>
    <row r="6453" spans="13:20" ht="14.5" x14ac:dyDescent="0.35">
      <c r="M6453" s="261" t="s">
        <v>48004</v>
      </c>
      <c r="N6453" s="262">
        <v>2233</v>
      </c>
      <c r="P6453" s="243" t="s">
        <v>22682</v>
      </c>
      <c r="Q6453" s="244">
        <v>22971.7</v>
      </c>
      <c r="R6453" s="104"/>
      <c r="S6453" s="104"/>
      <c r="T6453" s="104"/>
    </row>
    <row r="6454" spans="13:20" ht="14.5" x14ac:dyDescent="0.35">
      <c r="M6454" s="261" t="s">
        <v>45334</v>
      </c>
      <c r="N6454" s="262">
        <v>125150</v>
      </c>
      <c r="P6454" s="243" t="s">
        <v>22683</v>
      </c>
      <c r="Q6454" s="244">
        <v>77440</v>
      </c>
      <c r="R6454" s="104"/>
      <c r="S6454" s="104"/>
      <c r="T6454" s="104"/>
    </row>
    <row r="6455" spans="13:20" ht="14.5" x14ac:dyDescent="0.35">
      <c r="M6455" s="261" t="s">
        <v>45335</v>
      </c>
      <c r="N6455" s="262">
        <v>9573.9699999999993</v>
      </c>
      <c r="P6455" s="243" t="s">
        <v>22684</v>
      </c>
      <c r="Q6455" s="244">
        <v>14460.96</v>
      </c>
      <c r="R6455" s="104"/>
      <c r="S6455" s="104"/>
      <c r="T6455" s="104"/>
    </row>
    <row r="6456" spans="13:20" ht="14.5" x14ac:dyDescent="0.35">
      <c r="M6456" s="261" t="s">
        <v>53241</v>
      </c>
      <c r="N6456" s="262">
        <v>5319</v>
      </c>
      <c r="P6456" s="243" t="s">
        <v>22685</v>
      </c>
      <c r="Q6456" s="244">
        <v>1042.73</v>
      </c>
      <c r="R6456" s="104"/>
      <c r="S6456" s="104"/>
      <c r="T6456" s="104"/>
    </row>
    <row r="6457" spans="13:20" ht="14.5" x14ac:dyDescent="0.35">
      <c r="M6457" s="261" t="s">
        <v>53242</v>
      </c>
      <c r="N6457" s="262">
        <v>16685.25</v>
      </c>
      <c r="P6457" s="243" t="s">
        <v>22686</v>
      </c>
      <c r="Q6457" s="244">
        <v>170.31</v>
      </c>
      <c r="R6457" s="104"/>
      <c r="S6457" s="104"/>
      <c r="T6457" s="104"/>
    </row>
    <row r="6458" spans="13:20" ht="14.5" x14ac:dyDescent="0.35">
      <c r="M6458" s="261" t="s">
        <v>56574</v>
      </c>
      <c r="N6458" s="262">
        <v>11925</v>
      </c>
      <c r="P6458" s="243" t="s">
        <v>22687</v>
      </c>
      <c r="Q6458" s="244">
        <v>4500</v>
      </c>
      <c r="R6458" s="104"/>
      <c r="S6458" s="104"/>
      <c r="T6458" s="104"/>
    </row>
    <row r="6459" spans="13:20" ht="14.5" x14ac:dyDescent="0.35">
      <c r="M6459" s="261" t="s">
        <v>56575</v>
      </c>
      <c r="N6459" s="262">
        <v>912</v>
      </c>
      <c r="P6459" s="243" t="s">
        <v>22688</v>
      </c>
      <c r="Q6459" s="244">
        <v>24200</v>
      </c>
      <c r="R6459" s="104"/>
      <c r="S6459" s="104"/>
      <c r="T6459" s="104"/>
    </row>
    <row r="6460" spans="13:20" ht="14.5" x14ac:dyDescent="0.35">
      <c r="M6460" s="261" t="s">
        <v>43138</v>
      </c>
      <c r="N6460" s="262">
        <v>6951</v>
      </c>
      <c r="P6460" s="243" t="s">
        <v>22689</v>
      </c>
      <c r="Q6460" s="244">
        <v>80883.990000000005</v>
      </c>
      <c r="R6460" s="104"/>
      <c r="S6460" s="104"/>
      <c r="T6460" s="104"/>
    </row>
    <row r="6461" spans="13:20" ht="14.5" x14ac:dyDescent="0.35">
      <c r="M6461" s="261" t="s">
        <v>50214</v>
      </c>
      <c r="N6461" s="262">
        <v>9289</v>
      </c>
      <c r="P6461" s="243" t="s">
        <v>22690</v>
      </c>
      <c r="Q6461" s="244">
        <v>3719</v>
      </c>
      <c r="R6461" s="104"/>
      <c r="S6461" s="104"/>
      <c r="T6461" s="104"/>
    </row>
    <row r="6462" spans="13:20" ht="14.5" x14ac:dyDescent="0.35">
      <c r="M6462" s="261" t="s">
        <v>50215</v>
      </c>
      <c r="N6462" s="262">
        <v>711</v>
      </c>
      <c r="P6462" s="243" t="s">
        <v>22691</v>
      </c>
      <c r="Q6462" s="244">
        <v>22205</v>
      </c>
      <c r="R6462" s="104"/>
      <c r="S6462" s="104"/>
      <c r="T6462" s="104"/>
    </row>
    <row r="6463" spans="13:20" ht="14.5" x14ac:dyDescent="0.35">
      <c r="M6463" s="261" t="s">
        <v>38243</v>
      </c>
      <c r="N6463" s="262">
        <v>45049.02</v>
      </c>
      <c r="P6463" s="243" t="s">
        <v>22692</v>
      </c>
      <c r="Q6463" s="244">
        <v>2739</v>
      </c>
      <c r="R6463" s="104"/>
      <c r="S6463" s="104"/>
      <c r="T6463" s="104"/>
    </row>
    <row r="6464" spans="13:20" ht="14.5" x14ac:dyDescent="0.35">
      <c r="M6464" s="261" t="s">
        <v>48005</v>
      </c>
      <c r="N6464" s="262">
        <v>55000</v>
      </c>
      <c r="P6464" s="243" t="s">
        <v>22693</v>
      </c>
      <c r="Q6464" s="244">
        <v>13103</v>
      </c>
      <c r="R6464" s="104"/>
      <c r="S6464" s="104"/>
      <c r="T6464" s="104"/>
    </row>
    <row r="6465" spans="13:20" ht="14.5" x14ac:dyDescent="0.35">
      <c r="M6465" s="261" t="s">
        <v>48006</v>
      </c>
      <c r="N6465" s="262">
        <v>4235</v>
      </c>
      <c r="P6465" s="243" t="s">
        <v>22694</v>
      </c>
      <c r="Q6465" s="244">
        <v>33131.019999999997</v>
      </c>
      <c r="R6465" s="104"/>
      <c r="S6465" s="104"/>
      <c r="T6465" s="104"/>
    </row>
    <row r="6466" spans="13:20" ht="14.5" x14ac:dyDescent="0.35">
      <c r="M6466" s="261" t="s">
        <v>45336</v>
      </c>
      <c r="N6466" s="262">
        <v>188188</v>
      </c>
      <c r="P6466" s="243" t="s">
        <v>22695</v>
      </c>
      <c r="Q6466" s="244">
        <v>42953.27</v>
      </c>
      <c r="R6466" s="104"/>
      <c r="S6466" s="104"/>
      <c r="T6466" s="104"/>
    </row>
    <row r="6467" spans="13:20" ht="14.5" x14ac:dyDescent="0.35">
      <c r="M6467" s="261" t="s">
        <v>45337</v>
      </c>
      <c r="N6467" s="262">
        <v>14195</v>
      </c>
      <c r="P6467" s="243" t="s">
        <v>22696</v>
      </c>
      <c r="Q6467" s="244">
        <v>56962.8</v>
      </c>
      <c r="R6467" s="104"/>
      <c r="S6467" s="104"/>
      <c r="T6467" s="104"/>
    </row>
    <row r="6468" spans="13:20" ht="14.5" x14ac:dyDescent="0.35">
      <c r="M6468" s="261" t="s">
        <v>35553</v>
      </c>
      <c r="N6468" s="262">
        <v>188282.64</v>
      </c>
      <c r="P6468" s="243" t="s">
        <v>22697</v>
      </c>
      <c r="Q6468" s="244">
        <v>105641.91</v>
      </c>
      <c r="R6468" s="104"/>
      <c r="S6468" s="104"/>
      <c r="T6468" s="104"/>
    </row>
    <row r="6469" spans="13:20" ht="14.5" x14ac:dyDescent="0.35">
      <c r="M6469" s="261" t="s">
        <v>35554</v>
      </c>
      <c r="N6469" s="262">
        <v>6150</v>
      </c>
      <c r="P6469" s="243" t="s">
        <v>22698</v>
      </c>
      <c r="Q6469" s="244">
        <v>8932</v>
      </c>
      <c r="R6469" s="104"/>
      <c r="S6469" s="104"/>
      <c r="T6469" s="104"/>
    </row>
    <row r="6470" spans="13:20" ht="14.5" x14ac:dyDescent="0.35">
      <c r="M6470" s="261" t="s">
        <v>35555</v>
      </c>
      <c r="N6470" s="262">
        <v>4200</v>
      </c>
      <c r="P6470" s="243" t="s">
        <v>22699</v>
      </c>
      <c r="Q6470" s="244">
        <v>104007.82</v>
      </c>
      <c r="R6470" s="104"/>
      <c r="S6470" s="104"/>
      <c r="T6470" s="104"/>
    </row>
    <row r="6471" spans="13:20" ht="14.5" x14ac:dyDescent="0.35">
      <c r="M6471" s="261" t="s">
        <v>35556</v>
      </c>
      <c r="N6471" s="262">
        <v>15194.09</v>
      </c>
      <c r="P6471" s="243" t="s">
        <v>22700</v>
      </c>
      <c r="Q6471" s="244">
        <v>13225</v>
      </c>
      <c r="R6471" s="104"/>
      <c r="S6471" s="104"/>
      <c r="T6471" s="104"/>
    </row>
    <row r="6472" spans="13:20" ht="14.5" x14ac:dyDescent="0.35">
      <c r="M6472" s="261" t="s">
        <v>50216</v>
      </c>
      <c r="N6472" s="262">
        <v>17125</v>
      </c>
      <c r="P6472" s="243" t="s">
        <v>22701</v>
      </c>
      <c r="Q6472" s="244">
        <v>14460.96</v>
      </c>
      <c r="R6472" s="104"/>
      <c r="S6472" s="104"/>
      <c r="T6472" s="104"/>
    </row>
    <row r="6473" spans="13:20" ht="14.5" x14ac:dyDescent="0.35">
      <c r="M6473" s="261" t="s">
        <v>43139</v>
      </c>
      <c r="N6473" s="262">
        <v>82924.2</v>
      </c>
      <c r="P6473" s="243" t="s">
        <v>22702</v>
      </c>
      <c r="Q6473" s="244">
        <v>1042.73</v>
      </c>
      <c r="R6473" s="104"/>
      <c r="S6473" s="104"/>
      <c r="T6473" s="104"/>
    </row>
    <row r="6474" spans="13:20" ht="14.5" x14ac:dyDescent="0.35">
      <c r="M6474" s="261" t="s">
        <v>50217</v>
      </c>
      <c r="N6474" s="262">
        <v>25177.46</v>
      </c>
      <c r="P6474" s="243" t="s">
        <v>22703</v>
      </c>
      <c r="Q6474" s="244">
        <v>170.31</v>
      </c>
      <c r="R6474" s="104"/>
      <c r="S6474" s="104"/>
      <c r="T6474" s="104"/>
    </row>
    <row r="6475" spans="13:20" ht="14.5" x14ac:dyDescent="0.35">
      <c r="M6475" s="261" t="s">
        <v>37015</v>
      </c>
      <c r="N6475" s="262">
        <v>77691.89</v>
      </c>
      <c r="P6475" s="243" t="s">
        <v>22704</v>
      </c>
      <c r="Q6475" s="244">
        <v>22205</v>
      </c>
      <c r="R6475" s="104"/>
      <c r="S6475" s="104"/>
      <c r="T6475" s="104"/>
    </row>
    <row r="6476" spans="13:20" ht="14.5" x14ac:dyDescent="0.35">
      <c r="M6476" s="261" t="s">
        <v>22699</v>
      </c>
      <c r="N6476" s="262">
        <v>395801.62</v>
      </c>
      <c r="P6476" s="243" t="s">
        <v>22705</v>
      </c>
      <c r="Q6476" s="244">
        <v>46234.02</v>
      </c>
      <c r="R6476" s="104"/>
      <c r="S6476" s="104"/>
      <c r="T6476" s="104"/>
    </row>
    <row r="6477" spans="13:20" ht="14.5" x14ac:dyDescent="0.35">
      <c r="M6477" s="261" t="s">
        <v>48007</v>
      </c>
      <c r="N6477" s="262">
        <v>185124.14</v>
      </c>
      <c r="P6477" s="243" t="s">
        <v>22706</v>
      </c>
      <c r="Q6477" s="244">
        <v>95768.27</v>
      </c>
      <c r="R6477" s="104"/>
      <c r="S6477" s="104"/>
      <c r="T6477" s="104"/>
    </row>
    <row r="6478" spans="13:20" ht="14.5" x14ac:dyDescent="0.35">
      <c r="M6478" s="261" t="s">
        <v>37016</v>
      </c>
      <c r="N6478" s="262">
        <v>31077.119999999999</v>
      </c>
      <c r="P6478" s="243" t="s">
        <v>22707</v>
      </c>
      <c r="Q6478" s="244">
        <v>4500</v>
      </c>
      <c r="R6478" s="104"/>
      <c r="S6478" s="104"/>
      <c r="T6478" s="104"/>
    </row>
    <row r="6479" spans="13:20" ht="14.5" x14ac:dyDescent="0.35">
      <c r="M6479" s="261" t="s">
        <v>41950</v>
      </c>
      <c r="N6479" s="262">
        <v>18930.25</v>
      </c>
      <c r="P6479" s="243" t="s">
        <v>22708</v>
      </c>
      <c r="Q6479" s="244">
        <v>56962.8</v>
      </c>
      <c r="R6479" s="104"/>
      <c r="S6479" s="104"/>
      <c r="T6479" s="104"/>
    </row>
    <row r="6480" spans="13:20" ht="14.5" x14ac:dyDescent="0.35">
      <c r="M6480" s="261" t="s">
        <v>50218</v>
      </c>
      <c r="N6480" s="262">
        <v>2541.52</v>
      </c>
      <c r="P6480" s="243" t="s">
        <v>22709</v>
      </c>
      <c r="Q6480" s="244">
        <v>290533.71999999997</v>
      </c>
      <c r="R6480" s="104"/>
      <c r="S6480" s="104"/>
      <c r="T6480" s="104"/>
    </row>
    <row r="6481" spans="13:20" ht="14.5" x14ac:dyDescent="0.35">
      <c r="M6481" s="261" t="s">
        <v>37017</v>
      </c>
      <c r="N6481" s="262">
        <v>18020.86</v>
      </c>
      <c r="P6481" s="243" t="s">
        <v>22710</v>
      </c>
      <c r="Q6481" s="244">
        <v>8930</v>
      </c>
      <c r="R6481" s="104"/>
      <c r="S6481" s="104"/>
      <c r="T6481" s="104"/>
    </row>
    <row r="6482" spans="13:20" ht="14.5" x14ac:dyDescent="0.35">
      <c r="M6482" s="261" t="s">
        <v>37018</v>
      </c>
      <c r="N6482" s="262">
        <v>18213.45</v>
      </c>
      <c r="P6482" s="243" t="s">
        <v>22711</v>
      </c>
      <c r="Q6482" s="244">
        <v>2500</v>
      </c>
      <c r="R6482" s="104"/>
      <c r="S6482" s="104"/>
      <c r="T6482" s="104"/>
    </row>
    <row r="6483" spans="13:20" ht="14.5" x14ac:dyDescent="0.35">
      <c r="M6483" s="261" t="s">
        <v>52178</v>
      </c>
      <c r="N6483" s="262">
        <v>25235.200000000001</v>
      </c>
      <c r="P6483" s="243" t="s">
        <v>22712</v>
      </c>
      <c r="Q6483" s="244">
        <v>874.41</v>
      </c>
      <c r="R6483" s="104"/>
      <c r="S6483" s="104"/>
      <c r="T6483" s="104"/>
    </row>
    <row r="6484" spans="13:20" ht="14.5" x14ac:dyDescent="0.35">
      <c r="M6484" s="261" t="s">
        <v>35557</v>
      </c>
      <c r="N6484" s="262">
        <v>69613.63</v>
      </c>
      <c r="P6484" s="243" t="s">
        <v>22713</v>
      </c>
      <c r="Q6484" s="244">
        <v>2478</v>
      </c>
      <c r="R6484" s="104"/>
      <c r="S6484" s="104"/>
      <c r="T6484" s="104"/>
    </row>
    <row r="6485" spans="13:20" ht="14.5" x14ac:dyDescent="0.35">
      <c r="M6485" s="261" t="s">
        <v>35558</v>
      </c>
      <c r="N6485" s="262">
        <v>10560</v>
      </c>
      <c r="P6485" s="243" t="s">
        <v>22714</v>
      </c>
      <c r="Q6485" s="244">
        <v>689.86</v>
      </c>
      <c r="R6485" s="104"/>
      <c r="S6485" s="104"/>
      <c r="T6485" s="104"/>
    </row>
    <row r="6486" spans="13:20" ht="14.5" x14ac:dyDescent="0.35">
      <c r="M6486" s="261" t="s">
        <v>37019</v>
      </c>
      <c r="N6486" s="262">
        <v>28098.07</v>
      </c>
      <c r="P6486" s="243" t="s">
        <v>22715</v>
      </c>
      <c r="Q6486" s="244">
        <v>30</v>
      </c>
      <c r="R6486" s="104"/>
      <c r="S6486" s="104"/>
      <c r="T6486" s="104"/>
    </row>
    <row r="6487" spans="13:20" ht="14.5" x14ac:dyDescent="0.35">
      <c r="M6487" s="261" t="s">
        <v>35559</v>
      </c>
      <c r="N6487" s="262">
        <v>42809.24</v>
      </c>
      <c r="P6487" s="243" t="s">
        <v>22716</v>
      </c>
      <c r="Q6487" s="244">
        <v>7500</v>
      </c>
      <c r="R6487" s="104"/>
      <c r="S6487" s="104"/>
      <c r="T6487" s="104"/>
    </row>
    <row r="6488" spans="13:20" ht="14.5" x14ac:dyDescent="0.35">
      <c r="M6488" s="261" t="s">
        <v>22700</v>
      </c>
      <c r="N6488" s="262">
        <v>35694.39</v>
      </c>
      <c r="P6488" s="243" t="s">
        <v>22717</v>
      </c>
      <c r="Q6488" s="244">
        <v>4634.7299999999996</v>
      </c>
      <c r="R6488" s="104"/>
      <c r="S6488" s="104"/>
      <c r="T6488" s="104"/>
    </row>
    <row r="6489" spans="13:20" ht="14.5" x14ac:dyDescent="0.35">
      <c r="M6489" s="261" t="s">
        <v>38244</v>
      </c>
      <c r="N6489" s="262">
        <v>14022.68</v>
      </c>
      <c r="P6489" s="243" t="s">
        <v>22718</v>
      </c>
      <c r="Q6489" s="244">
        <v>745.37</v>
      </c>
      <c r="R6489" s="104"/>
      <c r="S6489" s="104"/>
      <c r="T6489" s="104"/>
    </row>
    <row r="6490" spans="13:20" ht="14.5" x14ac:dyDescent="0.35">
      <c r="M6490" s="261" t="s">
        <v>48008</v>
      </c>
      <c r="N6490" s="262">
        <v>54873.48</v>
      </c>
      <c r="P6490" s="243" t="s">
        <v>22719</v>
      </c>
      <c r="Q6490" s="244">
        <v>1515.63</v>
      </c>
      <c r="R6490" s="104"/>
      <c r="S6490" s="104"/>
      <c r="T6490" s="104"/>
    </row>
    <row r="6491" spans="13:20" ht="14.5" x14ac:dyDescent="0.35">
      <c r="M6491" s="261" t="s">
        <v>51260</v>
      </c>
      <c r="N6491" s="262">
        <v>25912.5</v>
      </c>
      <c r="P6491" s="243" t="s">
        <v>22720</v>
      </c>
      <c r="Q6491" s="244">
        <v>23946</v>
      </c>
      <c r="R6491" s="104"/>
      <c r="S6491" s="104"/>
      <c r="T6491" s="104"/>
    </row>
    <row r="6492" spans="13:20" ht="14.5" x14ac:dyDescent="0.35">
      <c r="M6492" s="261" t="s">
        <v>51261</v>
      </c>
      <c r="N6492" s="262">
        <v>29379.5</v>
      </c>
      <c r="P6492" s="243" t="s">
        <v>22721</v>
      </c>
      <c r="Q6492" s="244">
        <v>2842.06</v>
      </c>
      <c r="R6492" s="104"/>
      <c r="S6492" s="104"/>
      <c r="T6492" s="104"/>
    </row>
    <row r="6493" spans="13:20" ht="14.5" x14ac:dyDescent="0.35">
      <c r="M6493" s="261" t="s">
        <v>48009</v>
      </c>
      <c r="N6493" s="262">
        <v>82158.48</v>
      </c>
      <c r="P6493" s="243" t="s">
        <v>22722</v>
      </c>
      <c r="Q6493" s="244">
        <v>1133.94</v>
      </c>
      <c r="R6493" s="104"/>
      <c r="S6493" s="104"/>
      <c r="T6493" s="104"/>
    </row>
    <row r="6494" spans="13:20" ht="14.5" x14ac:dyDescent="0.35">
      <c r="M6494" s="261" t="s">
        <v>48010</v>
      </c>
      <c r="N6494" s="262">
        <v>6420.52</v>
      </c>
      <c r="P6494" s="243" t="s">
        <v>22723</v>
      </c>
      <c r="Q6494" s="244">
        <v>6222.62</v>
      </c>
      <c r="R6494" s="104"/>
      <c r="S6494" s="104"/>
      <c r="T6494" s="104"/>
    </row>
    <row r="6495" spans="13:20" ht="14.5" x14ac:dyDescent="0.35">
      <c r="M6495" s="261" t="s">
        <v>45338</v>
      </c>
      <c r="N6495" s="262">
        <v>152875</v>
      </c>
      <c r="P6495" s="243" t="s">
        <v>22724</v>
      </c>
      <c r="Q6495" s="244">
        <v>10625.38</v>
      </c>
      <c r="R6495" s="104"/>
      <c r="S6495" s="104"/>
      <c r="T6495" s="104"/>
    </row>
    <row r="6496" spans="13:20" ht="14.5" x14ac:dyDescent="0.35">
      <c r="M6496" s="261" t="s">
        <v>45339</v>
      </c>
      <c r="N6496" s="262">
        <v>11694.94</v>
      </c>
      <c r="P6496" s="243" t="s">
        <v>22725</v>
      </c>
      <c r="Q6496" s="244">
        <v>2713</v>
      </c>
      <c r="R6496" s="104"/>
      <c r="S6496" s="104"/>
      <c r="T6496" s="104"/>
    </row>
    <row r="6497" spans="13:20" ht="14.5" x14ac:dyDescent="0.35">
      <c r="M6497" s="261" t="s">
        <v>52179</v>
      </c>
      <c r="N6497" s="262">
        <v>8840</v>
      </c>
      <c r="P6497" s="243" t="s">
        <v>22726</v>
      </c>
      <c r="Q6497" s="244">
        <v>18262.599999999999</v>
      </c>
      <c r="R6497" s="104"/>
      <c r="S6497" s="104"/>
      <c r="T6497" s="104"/>
    </row>
    <row r="6498" spans="13:20" ht="14.5" x14ac:dyDescent="0.35">
      <c r="M6498" s="261" t="s">
        <v>22729</v>
      </c>
      <c r="N6498" s="262">
        <v>93324.05</v>
      </c>
      <c r="P6498" s="243" t="s">
        <v>22727</v>
      </c>
      <c r="Q6498" s="244">
        <v>13436.4</v>
      </c>
      <c r="R6498" s="104"/>
      <c r="S6498" s="104"/>
      <c r="T6498" s="104"/>
    </row>
    <row r="6499" spans="13:20" ht="14.5" x14ac:dyDescent="0.35">
      <c r="M6499" s="261" t="s">
        <v>35566</v>
      </c>
      <c r="N6499" s="262">
        <v>2200</v>
      </c>
      <c r="P6499" s="243" t="s">
        <v>22728</v>
      </c>
      <c r="Q6499" s="244">
        <v>8820</v>
      </c>
      <c r="R6499" s="104"/>
      <c r="S6499" s="104"/>
      <c r="T6499" s="104"/>
    </row>
    <row r="6500" spans="13:20" ht="14.5" x14ac:dyDescent="0.35">
      <c r="M6500" s="261" t="s">
        <v>38245</v>
      </c>
      <c r="N6500" s="262">
        <v>19759.2</v>
      </c>
      <c r="P6500" s="243" t="s">
        <v>22729</v>
      </c>
      <c r="Q6500" s="244">
        <v>21191.31</v>
      </c>
      <c r="R6500" s="104"/>
      <c r="S6500" s="104"/>
      <c r="T6500" s="104"/>
    </row>
    <row r="6501" spans="13:20" ht="14.5" x14ac:dyDescent="0.35">
      <c r="M6501" s="261" t="s">
        <v>35567</v>
      </c>
      <c r="N6501" s="262">
        <v>6000</v>
      </c>
      <c r="P6501" s="243" t="s">
        <v>22730</v>
      </c>
      <c r="Q6501" s="244">
        <v>1614.03</v>
      </c>
      <c r="R6501" s="104"/>
      <c r="S6501" s="104"/>
      <c r="T6501" s="104"/>
    </row>
    <row r="6502" spans="13:20" ht="14.5" x14ac:dyDescent="0.35">
      <c r="M6502" s="261" t="s">
        <v>35568</v>
      </c>
      <c r="N6502" s="262">
        <v>3009.34</v>
      </c>
      <c r="P6502" s="243" t="s">
        <v>22731</v>
      </c>
      <c r="Q6502" s="244">
        <v>4117.3</v>
      </c>
      <c r="R6502" s="104"/>
      <c r="S6502" s="104"/>
      <c r="T6502" s="104"/>
    </row>
    <row r="6503" spans="13:20" ht="14.5" x14ac:dyDescent="0.35">
      <c r="M6503" s="261" t="s">
        <v>22730</v>
      </c>
      <c r="N6503" s="262">
        <v>9472.94</v>
      </c>
      <c r="P6503" s="243" t="s">
        <v>22732</v>
      </c>
      <c r="Q6503" s="244">
        <v>30121.31</v>
      </c>
      <c r="R6503" s="104"/>
      <c r="S6503" s="104"/>
      <c r="T6503" s="104"/>
    </row>
    <row r="6504" spans="13:20" ht="14.5" x14ac:dyDescent="0.35">
      <c r="M6504" s="261" t="s">
        <v>22731</v>
      </c>
      <c r="N6504" s="262">
        <v>17382.48</v>
      </c>
      <c r="P6504" s="243" t="s">
        <v>22733</v>
      </c>
      <c r="Q6504" s="244">
        <v>2500</v>
      </c>
      <c r="R6504" s="104"/>
      <c r="S6504" s="104"/>
      <c r="T6504" s="104"/>
    </row>
    <row r="6505" spans="13:20" ht="14.5" x14ac:dyDescent="0.35">
      <c r="M6505" s="261" t="s">
        <v>52180</v>
      </c>
      <c r="N6505" s="262">
        <v>6496.96</v>
      </c>
      <c r="P6505" s="243" t="s">
        <v>22734</v>
      </c>
      <c r="Q6505" s="244">
        <v>2488.44</v>
      </c>
      <c r="R6505" s="104"/>
      <c r="S6505" s="104"/>
      <c r="T6505" s="104"/>
    </row>
    <row r="6506" spans="13:20" ht="14.5" x14ac:dyDescent="0.35">
      <c r="M6506" s="261" t="s">
        <v>45340</v>
      </c>
      <c r="N6506" s="262">
        <v>15000</v>
      </c>
      <c r="P6506" s="243" t="s">
        <v>22735</v>
      </c>
      <c r="Q6506" s="244">
        <v>6595.3</v>
      </c>
      <c r="R6506" s="104"/>
      <c r="S6506" s="104"/>
      <c r="T6506" s="104"/>
    </row>
    <row r="6507" spans="13:20" ht="14.5" x14ac:dyDescent="0.35">
      <c r="M6507" s="261" t="s">
        <v>50219</v>
      </c>
      <c r="N6507" s="262">
        <v>26543.23</v>
      </c>
      <c r="P6507" s="243" t="s">
        <v>22736</v>
      </c>
      <c r="Q6507" s="244">
        <v>18262.599999999999</v>
      </c>
      <c r="R6507" s="104"/>
      <c r="S6507" s="104"/>
      <c r="T6507" s="104"/>
    </row>
    <row r="6508" spans="13:20" ht="14.5" x14ac:dyDescent="0.35">
      <c r="M6508" s="261" t="s">
        <v>56576</v>
      </c>
      <c r="N6508" s="262">
        <v>7100</v>
      </c>
      <c r="P6508" s="243" t="s">
        <v>22737</v>
      </c>
      <c r="Q6508" s="244">
        <v>689.86</v>
      </c>
      <c r="R6508" s="104"/>
      <c r="S6508" s="104"/>
      <c r="T6508" s="104"/>
    </row>
    <row r="6509" spans="13:20" ht="14.5" x14ac:dyDescent="0.35">
      <c r="M6509" s="261" t="s">
        <v>56577</v>
      </c>
      <c r="N6509" s="262">
        <v>4543.6000000000004</v>
      </c>
      <c r="P6509" s="243" t="s">
        <v>22738</v>
      </c>
      <c r="Q6509" s="244">
        <v>745.37</v>
      </c>
      <c r="R6509" s="104"/>
      <c r="S6509" s="104"/>
      <c r="T6509" s="104"/>
    </row>
    <row r="6510" spans="13:20" ht="14.5" x14ac:dyDescent="0.35">
      <c r="M6510" s="261" t="s">
        <v>56578</v>
      </c>
      <c r="N6510" s="262">
        <v>850.26</v>
      </c>
      <c r="P6510" s="243" t="s">
        <v>22739</v>
      </c>
      <c r="Q6510" s="244">
        <v>14982.03</v>
      </c>
      <c r="R6510" s="104"/>
      <c r="S6510" s="104"/>
      <c r="T6510" s="104"/>
    </row>
    <row r="6511" spans="13:20" ht="14.5" x14ac:dyDescent="0.35">
      <c r="M6511" s="261" t="s">
        <v>56579</v>
      </c>
      <c r="N6511" s="262">
        <v>1095</v>
      </c>
      <c r="P6511" s="243" t="s">
        <v>22740</v>
      </c>
      <c r="Q6511" s="244">
        <v>16564.68</v>
      </c>
      <c r="R6511" s="104"/>
      <c r="S6511" s="104"/>
      <c r="T6511" s="104"/>
    </row>
    <row r="6512" spans="13:20" ht="14.5" x14ac:dyDescent="0.35">
      <c r="M6512" s="261" t="s">
        <v>52181</v>
      </c>
      <c r="N6512" s="262">
        <v>16875</v>
      </c>
      <c r="P6512" s="243" t="s">
        <v>22741</v>
      </c>
      <c r="Q6512" s="244">
        <v>8820</v>
      </c>
      <c r="R6512" s="104"/>
      <c r="S6512" s="104"/>
      <c r="T6512" s="104"/>
    </row>
    <row r="6513" spans="13:20" ht="14.5" x14ac:dyDescent="0.35">
      <c r="M6513" s="261" t="s">
        <v>45341</v>
      </c>
      <c r="N6513" s="262">
        <v>6915.77</v>
      </c>
      <c r="P6513" s="243" t="s">
        <v>22742</v>
      </c>
      <c r="Q6513" s="244">
        <v>43053.05</v>
      </c>
      <c r="R6513" s="104"/>
      <c r="S6513" s="104"/>
      <c r="T6513" s="104"/>
    </row>
    <row r="6514" spans="13:20" ht="14.5" x14ac:dyDescent="0.35">
      <c r="M6514" s="261" t="s">
        <v>52182</v>
      </c>
      <c r="N6514" s="262">
        <v>30350</v>
      </c>
      <c r="P6514" s="243" t="s">
        <v>22743</v>
      </c>
      <c r="Q6514" s="244">
        <v>7750</v>
      </c>
      <c r="R6514" s="104"/>
      <c r="S6514" s="104"/>
      <c r="T6514" s="104"/>
    </row>
    <row r="6515" spans="13:20" ht="14.5" x14ac:dyDescent="0.35">
      <c r="M6515" s="261" t="s">
        <v>53243</v>
      </c>
      <c r="N6515" s="262">
        <v>1699</v>
      </c>
      <c r="P6515" s="243" t="s">
        <v>22744</v>
      </c>
      <c r="Q6515" s="244">
        <v>19100.04</v>
      </c>
      <c r="R6515" s="104"/>
      <c r="S6515" s="104"/>
      <c r="T6515" s="104"/>
    </row>
    <row r="6516" spans="13:20" ht="14.5" x14ac:dyDescent="0.35">
      <c r="M6516" s="261" t="s">
        <v>53244</v>
      </c>
      <c r="N6516" s="262">
        <v>10015.5</v>
      </c>
      <c r="P6516" s="243" t="s">
        <v>22745</v>
      </c>
      <c r="Q6516" s="244">
        <v>2054.1799999999998</v>
      </c>
      <c r="R6516" s="104"/>
      <c r="S6516" s="104"/>
      <c r="T6516" s="104"/>
    </row>
    <row r="6517" spans="13:20" ht="14.5" x14ac:dyDescent="0.35">
      <c r="M6517" s="261" t="s">
        <v>56580</v>
      </c>
      <c r="N6517" s="262">
        <v>4500</v>
      </c>
      <c r="P6517" s="243" t="s">
        <v>22746</v>
      </c>
      <c r="Q6517" s="244">
        <v>1722.36</v>
      </c>
      <c r="R6517" s="104"/>
      <c r="S6517" s="104"/>
      <c r="T6517" s="104"/>
    </row>
    <row r="6518" spans="13:20" ht="14.5" x14ac:dyDescent="0.35">
      <c r="M6518" s="261" t="s">
        <v>48011</v>
      </c>
      <c r="N6518" s="262">
        <v>62000</v>
      </c>
      <c r="P6518" s="243" t="s">
        <v>22747</v>
      </c>
      <c r="Q6518" s="244">
        <v>4897</v>
      </c>
      <c r="R6518" s="104"/>
      <c r="S6518" s="104"/>
      <c r="T6518" s="104"/>
    </row>
    <row r="6519" spans="13:20" ht="14.5" x14ac:dyDescent="0.35">
      <c r="M6519" s="261" t="s">
        <v>48012</v>
      </c>
      <c r="N6519" s="262">
        <v>4743</v>
      </c>
      <c r="P6519" s="243" t="s">
        <v>22748</v>
      </c>
      <c r="Q6519" s="244">
        <v>4221</v>
      </c>
      <c r="R6519" s="104"/>
      <c r="S6519" s="104"/>
      <c r="T6519" s="104"/>
    </row>
    <row r="6520" spans="13:20" ht="14.5" x14ac:dyDescent="0.35">
      <c r="M6520" s="261" t="s">
        <v>45342</v>
      </c>
      <c r="N6520" s="262">
        <v>144531.25</v>
      </c>
      <c r="P6520" s="243" t="s">
        <v>22749</v>
      </c>
      <c r="Q6520" s="244">
        <v>77789.69</v>
      </c>
      <c r="R6520" s="104"/>
      <c r="S6520" s="104"/>
      <c r="T6520" s="104"/>
    </row>
    <row r="6521" spans="13:20" ht="14.5" x14ac:dyDescent="0.35">
      <c r="M6521" s="261" t="s">
        <v>45343</v>
      </c>
      <c r="N6521" s="262">
        <v>2949.25</v>
      </c>
      <c r="P6521" s="243" t="s">
        <v>22750</v>
      </c>
      <c r="Q6521" s="244">
        <v>2539.69</v>
      </c>
      <c r="R6521" s="104"/>
      <c r="S6521" s="104"/>
      <c r="T6521" s="104"/>
    </row>
    <row r="6522" spans="13:20" ht="14.5" x14ac:dyDescent="0.35">
      <c r="M6522" s="261" t="s">
        <v>53245</v>
      </c>
      <c r="N6522" s="262">
        <v>30029.4</v>
      </c>
      <c r="P6522" s="243" t="s">
        <v>22751</v>
      </c>
      <c r="Q6522" s="244">
        <v>500</v>
      </c>
      <c r="R6522" s="104"/>
      <c r="S6522" s="104"/>
      <c r="T6522" s="104"/>
    </row>
    <row r="6523" spans="13:20" ht="14.5" x14ac:dyDescent="0.35">
      <c r="M6523" s="261" t="s">
        <v>22757</v>
      </c>
      <c r="N6523" s="262">
        <v>2297.25</v>
      </c>
      <c r="P6523" s="243" t="s">
        <v>22752</v>
      </c>
      <c r="Q6523" s="244">
        <v>38.270000000000003</v>
      </c>
      <c r="R6523" s="104"/>
      <c r="S6523" s="104"/>
      <c r="T6523" s="104"/>
    </row>
    <row r="6524" spans="13:20" ht="14.5" x14ac:dyDescent="0.35">
      <c r="M6524" s="261" t="s">
        <v>56581</v>
      </c>
      <c r="N6524" s="262">
        <v>111.26</v>
      </c>
      <c r="P6524" s="243" t="s">
        <v>22753</v>
      </c>
      <c r="Q6524" s="244">
        <v>980.73</v>
      </c>
      <c r="R6524" s="104"/>
      <c r="S6524" s="104"/>
      <c r="T6524" s="104"/>
    </row>
    <row r="6525" spans="13:20" ht="14.5" x14ac:dyDescent="0.35">
      <c r="M6525" s="261" t="s">
        <v>56582</v>
      </c>
      <c r="N6525" s="262">
        <v>18458.330000000002</v>
      </c>
      <c r="P6525" s="243" t="s">
        <v>22754</v>
      </c>
      <c r="Q6525" s="244">
        <v>9846</v>
      </c>
      <c r="R6525" s="104"/>
      <c r="S6525" s="104"/>
      <c r="T6525" s="104"/>
    </row>
    <row r="6526" spans="13:20" ht="14.5" x14ac:dyDescent="0.35">
      <c r="M6526" s="261" t="s">
        <v>56583</v>
      </c>
      <c r="N6526" s="262">
        <v>1412.06</v>
      </c>
      <c r="P6526" s="243" t="s">
        <v>22755</v>
      </c>
      <c r="Q6526" s="244">
        <v>7650</v>
      </c>
      <c r="R6526" s="104"/>
      <c r="S6526" s="104"/>
      <c r="T6526" s="104"/>
    </row>
    <row r="6527" spans="13:20" ht="14.5" x14ac:dyDescent="0.35">
      <c r="M6527" s="261" t="s">
        <v>56584</v>
      </c>
      <c r="N6527" s="262">
        <v>4.6100000000000003</v>
      </c>
      <c r="P6527" s="243" t="s">
        <v>22756</v>
      </c>
      <c r="Q6527" s="244">
        <v>6900</v>
      </c>
      <c r="R6527" s="104"/>
      <c r="S6527" s="104"/>
      <c r="T6527" s="104"/>
    </row>
    <row r="6528" spans="13:20" ht="14.5" x14ac:dyDescent="0.35">
      <c r="M6528" s="261" t="s">
        <v>56585</v>
      </c>
      <c r="N6528" s="262">
        <v>9226.7999999999993</v>
      </c>
      <c r="P6528" s="243" t="s">
        <v>22757</v>
      </c>
      <c r="Q6528" s="244">
        <v>1113.3499999999999</v>
      </c>
      <c r="R6528" s="104"/>
      <c r="S6528" s="104"/>
      <c r="T6528" s="104"/>
    </row>
    <row r="6529" spans="13:20" ht="14.5" x14ac:dyDescent="0.35">
      <c r="M6529" s="261" t="s">
        <v>56586</v>
      </c>
      <c r="N6529" s="262">
        <v>705.85</v>
      </c>
      <c r="P6529" s="243" t="s">
        <v>22758</v>
      </c>
      <c r="Q6529" s="244">
        <v>194523.74</v>
      </c>
      <c r="R6529" s="104"/>
      <c r="S6529" s="104"/>
      <c r="T6529" s="104"/>
    </row>
    <row r="6530" spans="13:20" ht="14.5" x14ac:dyDescent="0.35">
      <c r="M6530" s="261" t="s">
        <v>56587</v>
      </c>
      <c r="N6530" s="262">
        <v>3.35</v>
      </c>
      <c r="P6530" s="243" t="s">
        <v>22759</v>
      </c>
      <c r="Q6530" s="244">
        <v>15400</v>
      </c>
      <c r="R6530" s="104"/>
      <c r="S6530" s="104"/>
      <c r="T6530" s="104"/>
    </row>
    <row r="6531" spans="13:20" ht="14.5" x14ac:dyDescent="0.35">
      <c r="M6531" s="261" t="s">
        <v>35571</v>
      </c>
      <c r="N6531" s="262">
        <v>137051.01</v>
      </c>
      <c r="P6531" s="243" t="s">
        <v>22760</v>
      </c>
      <c r="Q6531" s="244">
        <v>19100.04</v>
      </c>
      <c r="R6531" s="104"/>
      <c r="S6531" s="104"/>
      <c r="T6531" s="104"/>
    </row>
    <row r="6532" spans="13:20" ht="14.5" x14ac:dyDescent="0.35">
      <c r="M6532" s="261" t="s">
        <v>35572</v>
      </c>
      <c r="N6532" s="262">
        <v>28559.61</v>
      </c>
      <c r="P6532" s="243" t="s">
        <v>22761</v>
      </c>
      <c r="Q6532" s="244">
        <v>500</v>
      </c>
      <c r="R6532" s="104"/>
      <c r="S6532" s="104"/>
      <c r="T6532" s="104"/>
    </row>
    <row r="6533" spans="13:20" ht="14.5" x14ac:dyDescent="0.35">
      <c r="M6533" s="261" t="s">
        <v>35573</v>
      </c>
      <c r="N6533" s="262">
        <v>178167.84</v>
      </c>
      <c r="P6533" s="243" t="s">
        <v>22762</v>
      </c>
      <c r="Q6533" s="244">
        <v>6900</v>
      </c>
      <c r="R6533" s="104"/>
      <c r="S6533" s="104"/>
      <c r="T6533" s="104"/>
    </row>
    <row r="6534" spans="13:20" ht="14.5" x14ac:dyDescent="0.35">
      <c r="M6534" s="261" t="s">
        <v>35574</v>
      </c>
      <c r="N6534" s="262">
        <v>49500</v>
      </c>
      <c r="P6534" s="243" t="s">
        <v>22763</v>
      </c>
      <c r="Q6534" s="244">
        <v>3205.8</v>
      </c>
      <c r="R6534" s="104"/>
      <c r="S6534" s="104"/>
      <c r="T6534" s="104"/>
    </row>
    <row r="6535" spans="13:20" ht="14.5" x14ac:dyDescent="0.35">
      <c r="M6535" s="261" t="s">
        <v>35575</v>
      </c>
      <c r="N6535" s="262">
        <v>28097.78</v>
      </c>
      <c r="P6535" s="243" t="s">
        <v>22764</v>
      </c>
      <c r="Q6535" s="244">
        <v>15723.73</v>
      </c>
      <c r="R6535" s="104"/>
      <c r="S6535" s="104"/>
      <c r="T6535" s="104"/>
    </row>
    <row r="6536" spans="13:20" ht="14.5" x14ac:dyDescent="0.35">
      <c r="M6536" s="261" t="s">
        <v>35576</v>
      </c>
      <c r="N6536" s="262">
        <v>41108.480000000003</v>
      </c>
      <c r="P6536" s="243" t="s">
        <v>22765</v>
      </c>
      <c r="Q6536" s="244">
        <v>196246.1</v>
      </c>
      <c r="R6536" s="104"/>
      <c r="S6536" s="104"/>
      <c r="T6536" s="104"/>
    </row>
    <row r="6537" spans="13:20" ht="14.5" x14ac:dyDescent="0.35">
      <c r="M6537" s="261" t="s">
        <v>56588</v>
      </c>
      <c r="N6537" s="262">
        <v>4234.5</v>
      </c>
      <c r="P6537" s="243" t="s">
        <v>22766</v>
      </c>
      <c r="Q6537" s="244">
        <v>4221</v>
      </c>
      <c r="R6537" s="104"/>
      <c r="S6537" s="104"/>
      <c r="T6537" s="104"/>
    </row>
    <row r="6538" spans="13:20" ht="14.5" x14ac:dyDescent="0.35">
      <c r="M6538" s="261" t="s">
        <v>56589</v>
      </c>
      <c r="N6538" s="262">
        <v>14245</v>
      </c>
      <c r="P6538" s="243" t="s">
        <v>22767</v>
      </c>
      <c r="Q6538" s="244">
        <v>77789.69</v>
      </c>
      <c r="R6538" s="104"/>
      <c r="S6538" s="104"/>
      <c r="T6538" s="104"/>
    </row>
    <row r="6539" spans="13:20" ht="14.5" x14ac:dyDescent="0.35">
      <c r="M6539" s="261" t="s">
        <v>56590</v>
      </c>
      <c r="N6539" s="262">
        <v>1300</v>
      </c>
      <c r="P6539" s="243" t="s">
        <v>22768</v>
      </c>
      <c r="Q6539" s="244">
        <v>2539.69</v>
      </c>
      <c r="R6539" s="104"/>
      <c r="S6539" s="104"/>
      <c r="T6539" s="104"/>
    </row>
    <row r="6540" spans="13:20" ht="14.5" x14ac:dyDescent="0.35">
      <c r="M6540" s="261" t="s">
        <v>56591</v>
      </c>
      <c r="N6540" s="262">
        <v>1375</v>
      </c>
      <c r="P6540" s="243" t="s">
        <v>22769</v>
      </c>
      <c r="Q6540" s="244">
        <v>9271.5</v>
      </c>
      <c r="R6540" s="104"/>
      <c r="S6540" s="104"/>
      <c r="T6540" s="104"/>
    </row>
    <row r="6541" spans="13:20" ht="14.5" x14ac:dyDescent="0.35">
      <c r="M6541" s="261" t="s">
        <v>56592</v>
      </c>
      <c r="N6541" s="262">
        <v>1594.5</v>
      </c>
      <c r="P6541" s="243" t="s">
        <v>22770</v>
      </c>
      <c r="Q6541" s="244">
        <v>673.89</v>
      </c>
      <c r="R6541" s="104"/>
      <c r="S6541" s="104"/>
      <c r="T6541" s="104"/>
    </row>
    <row r="6542" spans="13:20" ht="14.5" x14ac:dyDescent="0.35">
      <c r="M6542" s="261" t="s">
        <v>56593</v>
      </c>
      <c r="N6542" s="262">
        <v>3651.5</v>
      </c>
      <c r="P6542" s="243" t="s">
        <v>22771</v>
      </c>
      <c r="Q6542" s="244">
        <v>172.25</v>
      </c>
      <c r="R6542" s="104"/>
      <c r="S6542" s="104"/>
      <c r="T6542" s="104"/>
    </row>
    <row r="6543" spans="13:20" ht="14.5" x14ac:dyDescent="0.35">
      <c r="M6543" s="261" t="s">
        <v>56594</v>
      </c>
      <c r="N6543" s="262">
        <v>4248</v>
      </c>
      <c r="P6543" s="243" t="s">
        <v>22772</v>
      </c>
      <c r="Q6543" s="244">
        <v>47132.26</v>
      </c>
      <c r="R6543" s="104"/>
      <c r="S6543" s="104"/>
      <c r="T6543" s="104"/>
    </row>
    <row r="6544" spans="13:20" ht="14.5" x14ac:dyDescent="0.35">
      <c r="M6544" s="261" t="s">
        <v>56595</v>
      </c>
      <c r="N6544" s="262">
        <v>1300</v>
      </c>
      <c r="P6544" s="243" t="s">
        <v>22773</v>
      </c>
      <c r="Q6544" s="244">
        <v>2526.9</v>
      </c>
      <c r="R6544" s="104"/>
      <c r="S6544" s="104"/>
      <c r="T6544" s="104"/>
    </row>
    <row r="6545" spans="13:20" ht="14.5" x14ac:dyDescent="0.35">
      <c r="M6545" s="261" t="s">
        <v>56596</v>
      </c>
      <c r="N6545" s="262">
        <v>1375</v>
      </c>
      <c r="P6545" s="243" t="s">
        <v>22774</v>
      </c>
      <c r="Q6545" s="244">
        <v>8012.45</v>
      </c>
      <c r="R6545" s="104"/>
      <c r="S6545" s="104"/>
      <c r="T6545" s="104"/>
    </row>
    <row r="6546" spans="13:20" ht="14.5" x14ac:dyDescent="0.35">
      <c r="M6546" s="261" t="s">
        <v>56597</v>
      </c>
      <c r="N6546" s="262">
        <v>5061.03</v>
      </c>
      <c r="P6546" s="243" t="s">
        <v>22775</v>
      </c>
      <c r="Q6546" s="244">
        <v>2000</v>
      </c>
      <c r="R6546" s="104"/>
      <c r="S6546" s="104"/>
      <c r="T6546" s="104"/>
    </row>
    <row r="6547" spans="13:20" ht="14.5" x14ac:dyDescent="0.35">
      <c r="M6547" s="261" t="s">
        <v>56598</v>
      </c>
      <c r="N6547" s="262">
        <v>344.58</v>
      </c>
      <c r="P6547" s="243" t="s">
        <v>22776</v>
      </c>
      <c r="Q6547" s="244">
        <v>5712.04</v>
      </c>
      <c r="R6547" s="104"/>
      <c r="S6547" s="104"/>
      <c r="T6547" s="104"/>
    </row>
    <row r="6548" spans="13:20" ht="14.5" x14ac:dyDescent="0.35">
      <c r="M6548" s="261" t="s">
        <v>58807</v>
      </c>
      <c r="N6548" s="262">
        <v>-4627.1099999999997</v>
      </c>
      <c r="P6548" s="243" t="s">
        <v>22777</v>
      </c>
      <c r="Q6548" s="244">
        <v>587.14</v>
      </c>
      <c r="R6548" s="104"/>
      <c r="S6548" s="104"/>
      <c r="T6548" s="104"/>
    </row>
    <row r="6549" spans="13:20" ht="14.5" x14ac:dyDescent="0.35">
      <c r="M6549" s="261" t="s">
        <v>35577</v>
      </c>
      <c r="N6549" s="262">
        <v>280141.83</v>
      </c>
      <c r="P6549" s="243" t="s">
        <v>22778</v>
      </c>
      <c r="Q6549" s="244">
        <v>5596</v>
      </c>
      <c r="R6549" s="104"/>
      <c r="S6549" s="104"/>
      <c r="T6549" s="104"/>
    </row>
    <row r="6550" spans="13:20" ht="14.5" x14ac:dyDescent="0.35">
      <c r="M6550" s="261" t="s">
        <v>35578</v>
      </c>
      <c r="N6550" s="262">
        <v>280007.46000000002</v>
      </c>
      <c r="P6550" s="243" t="s">
        <v>22779</v>
      </c>
      <c r="Q6550" s="244">
        <v>2.15</v>
      </c>
      <c r="R6550" s="104"/>
      <c r="S6550" s="104"/>
      <c r="T6550" s="104"/>
    </row>
    <row r="6551" spans="13:20" ht="14.5" x14ac:dyDescent="0.35">
      <c r="M6551" s="261" t="s">
        <v>35579</v>
      </c>
      <c r="N6551" s="262">
        <v>40638.53</v>
      </c>
      <c r="P6551" s="243" t="s">
        <v>22780</v>
      </c>
      <c r="Q6551" s="244">
        <v>579.76</v>
      </c>
      <c r="R6551" s="104"/>
      <c r="S6551" s="104"/>
      <c r="T6551" s="104"/>
    </row>
    <row r="6552" spans="13:20" ht="14.5" x14ac:dyDescent="0.35">
      <c r="M6552" s="261" t="s">
        <v>35580</v>
      </c>
      <c r="N6552" s="262">
        <v>80591.56</v>
      </c>
      <c r="P6552" s="243" t="s">
        <v>22781</v>
      </c>
      <c r="Q6552" s="244">
        <v>2902.28</v>
      </c>
      <c r="R6552" s="104"/>
      <c r="S6552" s="104"/>
      <c r="T6552" s="104"/>
    </row>
    <row r="6553" spans="13:20" ht="14.5" x14ac:dyDescent="0.35">
      <c r="M6553" s="261" t="s">
        <v>48013</v>
      </c>
      <c r="N6553" s="262">
        <v>-2524.5</v>
      </c>
      <c r="P6553" s="243" t="s">
        <v>22782</v>
      </c>
      <c r="Q6553" s="244">
        <v>373.49</v>
      </c>
      <c r="R6553" s="104"/>
      <c r="S6553" s="104"/>
      <c r="T6553" s="104"/>
    </row>
    <row r="6554" spans="13:20" ht="14.5" x14ac:dyDescent="0.35">
      <c r="M6554" s="261" t="s">
        <v>48014</v>
      </c>
      <c r="N6554" s="262">
        <v>2524.5</v>
      </c>
      <c r="P6554" s="243" t="s">
        <v>22783</v>
      </c>
      <c r="Q6554" s="244">
        <v>23903.63</v>
      </c>
      <c r="R6554" s="104"/>
      <c r="S6554" s="104"/>
      <c r="T6554" s="104"/>
    </row>
    <row r="6555" spans="13:20" ht="14.5" x14ac:dyDescent="0.35">
      <c r="M6555" s="261" t="s">
        <v>48015</v>
      </c>
      <c r="N6555" s="262">
        <v>70750</v>
      </c>
      <c r="P6555" s="243" t="s">
        <v>22784</v>
      </c>
      <c r="Q6555" s="244">
        <v>23.43</v>
      </c>
      <c r="R6555" s="104"/>
      <c r="S6555" s="104"/>
      <c r="T6555" s="104"/>
    </row>
    <row r="6556" spans="13:20" ht="14.5" x14ac:dyDescent="0.35">
      <c r="M6556" s="261" t="s">
        <v>48016</v>
      </c>
      <c r="N6556" s="262">
        <v>5412.38</v>
      </c>
      <c r="P6556" s="243" t="s">
        <v>22785</v>
      </c>
      <c r="Q6556" s="244">
        <v>9271.5</v>
      </c>
      <c r="R6556" s="104"/>
      <c r="S6556" s="104"/>
      <c r="T6556" s="104"/>
    </row>
    <row r="6557" spans="13:20" ht="14.5" x14ac:dyDescent="0.35">
      <c r="M6557" s="261" t="s">
        <v>22777</v>
      </c>
      <c r="N6557" s="262">
        <v>1690.92</v>
      </c>
      <c r="P6557" s="243" t="s">
        <v>22786</v>
      </c>
      <c r="Q6557" s="244">
        <v>673.89</v>
      </c>
      <c r="R6557" s="104"/>
      <c r="S6557" s="104"/>
      <c r="T6557" s="104"/>
    </row>
    <row r="6558" spans="13:20" ht="14.5" x14ac:dyDescent="0.35">
      <c r="M6558" s="261" t="s">
        <v>58808</v>
      </c>
      <c r="N6558" s="262">
        <v>-1906.34</v>
      </c>
      <c r="P6558" s="243" t="s">
        <v>22787</v>
      </c>
      <c r="Q6558" s="244">
        <v>172.25</v>
      </c>
      <c r="R6558" s="104"/>
      <c r="S6558" s="104"/>
      <c r="T6558" s="104"/>
    </row>
    <row r="6559" spans="13:20" ht="14.5" x14ac:dyDescent="0.35">
      <c r="M6559" s="261" t="s">
        <v>45344</v>
      </c>
      <c r="N6559" s="262">
        <v>24438.34</v>
      </c>
      <c r="P6559" s="243" t="s">
        <v>22788</v>
      </c>
      <c r="Q6559" s="244">
        <v>2902.28</v>
      </c>
      <c r="R6559" s="104"/>
      <c r="S6559" s="104"/>
      <c r="T6559" s="104"/>
    </row>
    <row r="6560" spans="13:20" ht="14.5" x14ac:dyDescent="0.35">
      <c r="M6560" s="261" t="s">
        <v>22782</v>
      </c>
      <c r="N6560" s="262">
        <v>-0.41</v>
      </c>
      <c r="P6560" s="243" t="s">
        <v>22789</v>
      </c>
      <c r="Q6560" s="244">
        <v>375.64</v>
      </c>
      <c r="R6560" s="104"/>
      <c r="S6560" s="104"/>
      <c r="T6560" s="104"/>
    </row>
    <row r="6561" spans="13:20" ht="14.5" x14ac:dyDescent="0.35">
      <c r="M6561" s="261" t="s">
        <v>22783</v>
      </c>
      <c r="N6561" s="262">
        <v>-10190.17</v>
      </c>
      <c r="P6561" s="243" t="s">
        <v>22790</v>
      </c>
      <c r="Q6561" s="244">
        <v>43224.12</v>
      </c>
      <c r="R6561" s="104"/>
      <c r="S6561" s="104"/>
      <c r="T6561" s="104"/>
    </row>
    <row r="6562" spans="13:20" ht="14.5" x14ac:dyDescent="0.35">
      <c r="M6562" s="261" t="s">
        <v>22784</v>
      </c>
      <c r="N6562" s="262">
        <v>32972.949999999997</v>
      </c>
      <c r="P6562" s="243" t="s">
        <v>22791</v>
      </c>
      <c r="Q6562" s="244">
        <v>2000</v>
      </c>
      <c r="R6562" s="104"/>
      <c r="S6562" s="104"/>
      <c r="T6562" s="104"/>
    </row>
    <row r="6563" spans="13:20" ht="14.5" x14ac:dyDescent="0.35">
      <c r="M6563" s="261" t="s">
        <v>45345</v>
      </c>
      <c r="N6563" s="262">
        <v>21313.61</v>
      </c>
      <c r="P6563" s="243" t="s">
        <v>22792</v>
      </c>
      <c r="Q6563" s="244">
        <v>50849.49</v>
      </c>
      <c r="R6563" s="104"/>
      <c r="S6563" s="104"/>
      <c r="T6563" s="104"/>
    </row>
    <row r="6564" spans="13:20" ht="14.5" x14ac:dyDescent="0.35">
      <c r="M6564" s="261" t="s">
        <v>45346</v>
      </c>
      <c r="N6564" s="262">
        <v>1497.6</v>
      </c>
      <c r="P6564" s="243" t="s">
        <v>22793</v>
      </c>
      <c r="Q6564" s="244">
        <v>3269.99</v>
      </c>
      <c r="R6564" s="104"/>
      <c r="S6564" s="104"/>
      <c r="T6564" s="104"/>
    </row>
    <row r="6565" spans="13:20" ht="14.5" x14ac:dyDescent="0.35">
      <c r="M6565" s="261" t="s">
        <v>45347</v>
      </c>
      <c r="N6565" s="262">
        <v>87.24</v>
      </c>
      <c r="P6565" s="243" t="s">
        <v>22794</v>
      </c>
      <c r="Q6565" s="244">
        <v>4952.3599999999997</v>
      </c>
      <c r="R6565" s="104"/>
      <c r="S6565" s="104"/>
      <c r="T6565" s="104"/>
    </row>
    <row r="6566" spans="13:20" ht="14.5" x14ac:dyDescent="0.35">
      <c r="M6566" s="261" t="s">
        <v>45348</v>
      </c>
      <c r="N6566" s="262">
        <v>65.040000000000006</v>
      </c>
      <c r="P6566" s="243" t="s">
        <v>22795</v>
      </c>
      <c r="Q6566" s="244">
        <v>3609.16</v>
      </c>
      <c r="R6566" s="104"/>
      <c r="S6566" s="104"/>
      <c r="T6566" s="104"/>
    </row>
    <row r="6567" spans="13:20" ht="14.5" x14ac:dyDescent="0.35">
      <c r="M6567" s="261" t="s">
        <v>45349</v>
      </c>
      <c r="N6567" s="262">
        <v>507.28</v>
      </c>
      <c r="P6567" s="243" t="s">
        <v>22796</v>
      </c>
      <c r="Q6567" s="244">
        <v>1397</v>
      </c>
      <c r="R6567" s="104"/>
      <c r="S6567" s="104"/>
      <c r="T6567" s="104"/>
    </row>
    <row r="6568" spans="13:20" ht="14.5" x14ac:dyDescent="0.35">
      <c r="M6568" s="261" t="s">
        <v>45350</v>
      </c>
      <c r="N6568" s="262">
        <v>67479.23</v>
      </c>
      <c r="P6568" s="243" t="s">
        <v>22797</v>
      </c>
      <c r="Q6568" s="244">
        <v>3552</v>
      </c>
      <c r="R6568" s="104"/>
      <c r="S6568" s="104"/>
      <c r="T6568" s="104"/>
    </row>
    <row r="6569" spans="13:20" ht="14.5" x14ac:dyDescent="0.35">
      <c r="M6569" s="261" t="s">
        <v>53246</v>
      </c>
      <c r="N6569" s="262">
        <v>-801.65</v>
      </c>
      <c r="P6569" s="243" t="s">
        <v>22798</v>
      </c>
      <c r="Q6569" s="244">
        <v>6296.63</v>
      </c>
      <c r="R6569" s="104"/>
      <c r="S6569" s="104"/>
      <c r="T6569" s="104"/>
    </row>
    <row r="6570" spans="13:20" ht="14.5" x14ac:dyDescent="0.35">
      <c r="M6570" s="261" t="s">
        <v>53247</v>
      </c>
      <c r="N6570" s="262">
        <v>20100</v>
      </c>
      <c r="P6570" s="243" t="s">
        <v>22799</v>
      </c>
      <c r="Q6570" s="244">
        <v>4594</v>
      </c>
      <c r="R6570" s="104"/>
      <c r="S6570" s="104"/>
      <c r="T6570" s="104"/>
    </row>
    <row r="6571" spans="13:20" ht="14.5" x14ac:dyDescent="0.35">
      <c r="M6571" s="261" t="s">
        <v>53248</v>
      </c>
      <c r="N6571" s="262">
        <v>6698.63</v>
      </c>
      <c r="P6571" s="243" t="s">
        <v>22800</v>
      </c>
      <c r="Q6571" s="244">
        <v>645.80999999999995</v>
      </c>
      <c r="R6571" s="104"/>
      <c r="S6571" s="104"/>
      <c r="T6571" s="104"/>
    </row>
    <row r="6572" spans="13:20" ht="14.5" x14ac:dyDescent="0.35">
      <c r="M6572" s="261" t="s">
        <v>53249</v>
      </c>
      <c r="N6572" s="262">
        <v>76264.509999999995</v>
      </c>
      <c r="P6572" s="243" t="s">
        <v>22801</v>
      </c>
      <c r="Q6572" s="244">
        <v>17687</v>
      </c>
      <c r="R6572" s="104"/>
      <c r="S6572" s="104"/>
      <c r="T6572" s="104"/>
    </row>
    <row r="6573" spans="13:20" ht="14.5" x14ac:dyDescent="0.35">
      <c r="M6573" s="261" t="s">
        <v>45351</v>
      </c>
      <c r="N6573" s="262">
        <v>7140.59</v>
      </c>
      <c r="P6573" s="243" t="s">
        <v>22802</v>
      </c>
      <c r="Q6573" s="244">
        <v>3328.23</v>
      </c>
      <c r="R6573" s="104"/>
      <c r="S6573" s="104"/>
      <c r="T6573" s="104"/>
    </row>
    <row r="6574" spans="13:20" ht="14.5" x14ac:dyDescent="0.35">
      <c r="M6574" s="261" t="s">
        <v>53250</v>
      </c>
      <c r="N6574" s="262">
        <v>2062.5100000000002</v>
      </c>
      <c r="P6574" s="243" t="s">
        <v>22803</v>
      </c>
      <c r="Q6574" s="244">
        <v>9299.41</v>
      </c>
      <c r="R6574" s="104"/>
      <c r="S6574" s="104"/>
      <c r="T6574" s="104"/>
    </row>
    <row r="6575" spans="13:20" ht="14.5" x14ac:dyDescent="0.35">
      <c r="M6575" s="261" t="s">
        <v>45352</v>
      </c>
      <c r="N6575" s="262">
        <v>192</v>
      </c>
      <c r="P6575" s="243" t="s">
        <v>22804</v>
      </c>
      <c r="Q6575" s="244">
        <v>7500</v>
      </c>
      <c r="R6575" s="104"/>
      <c r="S6575" s="104"/>
      <c r="T6575" s="104"/>
    </row>
    <row r="6576" spans="13:20" ht="14.5" x14ac:dyDescent="0.35">
      <c r="M6576" s="261" t="s">
        <v>45353</v>
      </c>
      <c r="N6576" s="262">
        <v>341.53</v>
      </c>
      <c r="P6576" s="243" t="s">
        <v>22805</v>
      </c>
      <c r="Q6576" s="244">
        <v>15269</v>
      </c>
      <c r="R6576" s="104"/>
      <c r="S6576" s="104"/>
      <c r="T6576" s="104"/>
    </row>
    <row r="6577" spans="13:20" ht="14.5" x14ac:dyDescent="0.35">
      <c r="M6577" s="261" t="s">
        <v>45354</v>
      </c>
      <c r="N6577" s="262">
        <v>791.88</v>
      </c>
      <c r="P6577" s="243" t="s">
        <v>22806</v>
      </c>
      <c r="Q6577" s="244">
        <v>7549.36</v>
      </c>
      <c r="R6577" s="104"/>
      <c r="S6577" s="104"/>
      <c r="T6577" s="104"/>
    </row>
    <row r="6578" spans="13:20" ht="14.5" x14ac:dyDescent="0.35">
      <c r="M6578" s="261" t="s">
        <v>45355</v>
      </c>
      <c r="N6578" s="262">
        <v>2873.77</v>
      </c>
      <c r="P6578" s="243" t="s">
        <v>22807</v>
      </c>
      <c r="Q6578" s="244">
        <v>2497.44</v>
      </c>
      <c r="R6578" s="104"/>
      <c r="S6578" s="104"/>
      <c r="T6578" s="104"/>
    </row>
    <row r="6579" spans="13:20" ht="14.5" x14ac:dyDescent="0.35">
      <c r="M6579" s="261" t="s">
        <v>45356</v>
      </c>
      <c r="N6579" s="262">
        <v>5816.57</v>
      </c>
      <c r="P6579" s="243" t="s">
        <v>22808</v>
      </c>
      <c r="Q6579" s="244">
        <v>188.21</v>
      </c>
      <c r="R6579" s="104"/>
      <c r="S6579" s="104"/>
      <c r="T6579" s="104"/>
    </row>
    <row r="6580" spans="13:20" ht="14.5" x14ac:dyDescent="0.35">
      <c r="M6580" s="261" t="s">
        <v>48017</v>
      </c>
      <c r="N6580" s="262">
        <v>23000</v>
      </c>
      <c r="P6580" s="243" t="s">
        <v>22809</v>
      </c>
      <c r="Q6580" s="244">
        <v>2497.44</v>
      </c>
      <c r="R6580" s="104"/>
      <c r="S6580" s="104"/>
      <c r="T6580" s="104"/>
    </row>
    <row r="6581" spans="13:20" ht="14.5" x14ac:dyDescent="0.35">
      <c r="M6581" s="261" t="s">
        <v>48018</v>
      </c>
      <c r="N6581" s="262">
        <v>1759.5</v>
      </c>
      <c r="P6581" s="243" t="s">
        <v>22810</v>
      </c>
      <c r="Q6581" s="244">
        <v>188.21</v>
      </c>
      <c r="R6581" s="104"/>
      <c r="S6581" s="104"/>
      <c r="T6581" s="104"/>
    </row>
    <row r="6582" spans="13:20" ht="14.5" x14ac:dyDescent="0.35">
      <c r="M6582" s="261" t="s">
        <v>48019</v>
      </c>
      <c r="N6582" s="262">
        <v>58700</v>
      </c>
      <c r="P6582" s="243" t="s">
        <v>22811</v>
      </c>
      <c r="Q6582" s="244">
        <v>645.80999999999995</v>
      </c>
      <c r="R6582" s="104"/>
      <c r="S6582" s="104"/>
      <c r="T6582" s="104"/>
    </row>
    <row r="6583" spans="13:20" ht="14.5" x14ac:dyDescent="0.35">
      <c r="M6583" s="261" t="s">
        <v>48020</v>
      </c>
      <c r="N6583" s="262">
        <v>4490.3900000000003</v>
      </c>
      <c r="P6583" s="243" t="s">
        <v>22812</v>
      </c>
      <c r="Q6583" s="244">
        <v>3328.23</v>
      </c>
      <c r="R6583" s="104"/>
      <c r="S6583" s="104"/>
      <c r="T6583" s="104"/>
    </row>
    <row r="6584" spans="13:20" ht="14.5" x14ac:dyDescent="0.35">
      <c r="M6584" s="261" t="s">
        <v>38247</v>
      </c>
      <c r="N6584" s="262">
        <v>3094</v>
      </c>
      <c r="P6584" s="243" t="s">
        <v>22813</v>
      </c>
      <c r="Q6584" s="244">
        <v>34850.400000000001</v>
      </c>
      <c r="R6584" s="104"/>
      <c r="S6584" s="104"/>
      <c r="T6584" s="104"/>
    </row>
    <row r="6585" spans="13:20" ht="14.5" x14ac:dyDescent="0.35">
      <c r="M6585" s="261" t="s">
        <v>53251</v>
      </c>
      <c r="N6585" s="262">
        <v>7884.24</v>
      </c>
      <c r="P6585" s="243" t="s">
        <v>22814</v>
      </c>
      <c r="Q6585" s="244">
        <v>22300.99</v>
      </c>
      <c r="R6585" s="104"/>
      <c r="S6585" s="104"/>
      <c r="T6585" s="104"/>
    </row>
    <row r="6586" spans="13:20" ht="14.5" x14ac:dyDescent="0.35">
      <c r="M6586" s="261" t="s">
        <v>22808</v>
      </c>
      <c r="N6586" s="262">
        <v>603.11</v>
      </c>
      <c r="P6586" s="243" t="s">
        <v>22815</v>
      </c>
      <c r="Q6586" s="244">
        <v>15269</v>
      </c>
      <c r="R6586" s="104"/>
      <c r="S6586" s="104"/>
      <c r="T6586" s="104"/>
    </row>
    <row r="6587" spans="13:20" ht="14.5" x14ac:dyDescent="0.35">
      <c r="M6587" s="261" t="s">
        <v>52183</v>
      </c>
      <c r="N6587" s="262">
        <v>5177.88</v>
      </c>
      <c r="P6587" s="243" t="s">
        <v>22816</v>
      </c>
      <c r="Q6587" s="244">
        <v>12555.52</v>
      </c>
      <c r="R6587" s="104"/>
      <c r="S6587" s="104"/>
      <c r="T6587" s="104"/>
    </row>
    <row r="6588" spans="13:20" ht="14.5" x14ac:dyDescent="0.35">
      <c r="M6588" s="261" t="s">
        <v>52184</v>
      </c>
      <c r="N6588" s="262">
        <v>396.12</v>
      </c>
      <c r="P6588" s="243" t="s">
        <v>22817</v>
      </c>
      <c r="Q6588" s="244">
        <v>4625</v>
      </c>
      <c r="R6588" s="104"/>
      <c r="S6588" s="104"/>
      <c r="T6588" s="104"/>
    </row>
    <row r="6589" spans="13:20" ht="14.5" x14ac:dyDescent="0.35">
      <c r="M6589" s="261" t="s">
        <v>35585</v>
      </c>
      <c r="N6589" s="262">
        <v>12188.02</v>
      </c>
      <c r="P6589" s="243" t="s">
        <v>22818</v>
      </c>
      <c r="Q6589" s="244">
        <v>346.64</v>
      </c>
      <c r="R6589" s="104"/>
      <c r="S6589" s="104"/>
      <c r="T6589" s="104"/>
    </row>
    <row r="6590" spans="13:20" ht="14.5" x14ac:dyDescent="0.35">
      <c r="M6590" s="261" t="s">
        <v>43140</v>
      </c>
      <c r="N6590" s="262">
        <v>42000</v>
      </c>
      <c r="P6590" s="243" t="s">
        <v>22819</v>
      </c>
      <c r="Q6590" s="244">
        <v>76.61</v>
      </c>
      <c r="R6590" s="104"/>
      <c r="S6590" s="104"/>
      <c r="T6590" s="104"/>
    </row>
    <row r="6591" spans="13:20" ht="14.5" x14ac:dyDescent="0.35">
      <c r="M6591" s="261" t="s">
        <v>43141</v>
      </c>
      <c r="N6591" s="262">
        <v>34370.639999999999</v>
      </c>
      <c r="P6591" s="243" t="s">
        <v>22820</v>
      </c>
      <c r="Q6591" s="244">
        <v>7600</v>
      </c>
      <c r="R6591" s="104"/>
      <c r="S6591" s="104"/>
      <c r="T6591" s="104"/>
    </row>
    <row r="6592" spans="13:20" ht="14.5" x14ac:dyDescent="0.35">
      <c r="M6592" s="261" t="s">
        <v>56599</v>
      </c>
      <c r="N6592" s="262">
        <v>4713.38</v>
      </c>
      <c r="P6592" s="243" t="s">
        <v>22821</v>
      </c>
      <c r="Q6592" s="244">
        <v>76224.009999999995</v>
      </c>
      <c r="R6592" s="104"/>
      <c r="S6592" s="104"/>
      <c r="T6592" s="104"/>
    </row>
    <row r="6593" spans="13:20" ht="14.5" x14ac:dyDescent="0.35">
      <c r="M6593" s="261" t="s">
        <v>35586</v>
      </c>
      <c r="N6593" s="262">
        <v>6845.37</v>
      </c>
      <c r="P6593" s="243" t="s">
        <v>22822</v>
      </c>
      <c r="Q6593" s="244">
        <v>3698.17</v>
      </c>
      <c r="R6593" s="104"/>
      <c r="S6593" s="104"/>
      <c r="T6593" s="104"/>
    </row>
    <row r="6594" spans="13:20" ht="14.5" x14ac:dyDescent="0.35">
      <c r="M6594" s="261" t="s">
        <v>56600</v>
      </c>
      <c r="N6594" s="262">
        <v>1902.35</v>
      </c>
      <c r="P6594" s="243" t="s">
        <v>22823</v>
      </c>
      <c r="Q6594" s="244">
        <v>17242</v>
      </c>
      <c r="R6594" s="104"/>
      <c r="S6594" s="104"/>
      <c r="T6594" s="104"/>
    </row>
    <row r="6595" spans="13:20" ht="14.5" x14ac:dyDescent="0.35">
      <c r="M6595" s="261" t="s">
        <v>56601</v>
      </c>
      <c r="N6595" s="262">
        <v>1283.49</v>
      </c>
      <c r="P6595" s="243" t="s">
        <v>22824</v>
      </c>
      <c r="Q6595" s="244">
        <v>2000</v>
      </c>
      <c r="R6595" s="104"/>
      <c r="S6595" s="104"/>
      <c r="T6595" s="104"/>
    </row>
    <row r="6596" spans="13:20" ht="14.5" x14ac:dyDescent="0.35">
      <c r="M6596" s="261" t="s">
        <v>53252</v>
      </c>
      <c r="N6596" s="262">
        <v>875</v>
      </c>
      <c r="P6596" s="243" t="s">
        <v>22825</v>
      </c>
      <c r="Q6596" s="244">
        <v>12354.99</v>
      </c>
      <c r="R6596" s="104"/>
      <c r="S6596" s="104"/>
      <c r="T6596" s="104"/>
    </row>
    <row r="6597" spans="13:20" ht="14.5" x14ac:dyDescent="0.35">
      <c r="M6597" s="261" t="s">
        <v>56602</v>
      </c>
      <c r="N6597" s="262">
        <v>2000</v>
      </c>
      <c r="P6597" s="243" t="s">
        <v>22826</v>
      </c>
      <c r="Q6597" s="244">
        <v>1294.8699999999999</v>
      </c>
      <c r="R6597" s="104"/>
      <c r="S6597" s="104"/>
      <c r="T6597" s="104"/>
    </row>
    <row r="6598" spans="13:20" ht="14.5" x14ac:dyDescent="0.35">
      <c r="M6598" s="261" t="s">
        <v>56603</v>
      </c>
      <c r="N6598" s="262">
        <v>150.49</v>
      </c>
      <c r="P6598" s="243" t="s">
        <v>22827</v>
      </c>
      <c r="Q6598" s="244">
        <v>97.54</v>
      </c>
      <c r="R6598" s="104"/>
      <c r="S6598" s="104"/>
      <c r="T6598" s="104"/>
    </row>
    <row r="6599" spans="13:20" ht="14.5" x14ac:dyDescent="0.35">
      <c r="M6599" s="261" t="s">
        <v>41952</v>
      </c>
      <c r="N6599" s="262">
        <v>110624.88</v>
      </c>
      <c r="P6599" s="243" t="s">
        <v>22828</v>
      </c>
      <c r="Q6599" s="244">
        <v>29.84</v>
      </c>
      <c r="R6599" s="104"/>
      <c r="S6599" s="104"/>
      <c r="T6599" s="104"/>
    </row>
    <row r="6600" spans="13:20" ht="14.5" x14ac:dyDescent="0.35">
      <c r="M6600" s="261" t="s">
        <v>50220</v>
      </c>
      <c r="N6600" s="262">
        <v>15988.26</v>
      </c>
      <c r="P6600" s="243" t="s">
        <v>22829</v>
      </c>
      <c r="Q6600" s="244">
        <v>54.72</v>
      </c>
      <c r="R6600" s="104"/>
      <c r="S6600" s="104"/>
      <c r="T6600" s="104"/>
    </row>
    <row r="6601" spans="13:20" ht="14.5" x14ac:dyDescent="0.35">
      <c r="M6601" s="261" t="s">
        <v>41953</v>
      </c>
      <c r="N6601" s="262">
        <v>11240.88</v>
      </c>
      <c r="P6601" s="243" t="s">
        <v>22830</v>
      </c>
      <c r="Q6601" s="244">
        <v>4.17</v>
      </c>
      <c r="R6601" s="104"/>
      <c r="S6601" s="104"/>
      <c r="T6601" s="104"/>
    </row>
    <row r="6602" spans="13:20" ht="14.5" x14ac:dyDescent="0.35">
      <c r="M6602" s="261" t="s">
        <v>53253</v>
      </c>
      <c r="N6602" s="262">
        <v>53246.63</v>
      </c>
      <c r="P6602" s="243" t="s">
        <v>22831</v>
      </c>
      <c r="Q6602" s="244">
        <v>0.44</v>
      </c>
      <c r="R6602" s="104"/>
      <c r="S6602" s="104"/>
      <c r="T6602" s="104"/>
    </row>
    <row r="6603" spans="13:20" ht="14.5" x14ac:dyDescent="0.35">
      <c r="M6603" s="261" t="s">
        <v>41954</v>
      </c>
      <c r="N6603" s="262">
        <v>3284.97</v>
      </c>
      <c r="P6603" s="243" t="s">
        <v>22832</v>
      </c>
      <c r="Q6603" s="244">
        <v>8312.93</v>
      </c>
      <c r="R6603" s="104"/>
      <c r="S6603" s="104"/>
      <c r="T6603" s="104"/>
    </row>
    <row r="6604" spans="13:20" ht="14.5" x14ac:dyDescent="0.35">
      <c r="M6604" s="261" t="s">
        <v>50221</v>
      </c>
      <c r="N6604" s="262">
        <v>20160.72</v>
      </c>
      <c r="P6604" s="243" t="s">
        <v>22833</v>
      </c>
      <c r="Q6604" s="244">
        <v>9325.52</v>
      </c>
      <c r="R6604" s="104"/>
      <c r="S6604" s="104"/>
      <c r="T6604" s="104"/>
    </row>
    <row r="6605" spans="13:20" ht="14.5" x14ac:dyDescent="0.35">
      <c r="M6605" s="261" t="s">
        <v>50222</v>
      </c>
      <c r="N6605" s="262">
        <v>1542.28</v>
      </c>
      <c r="P6605" s="243" t="s">
        <v>22834</v>
      </c>
      <c r="Q6605" s="244">
        <v>29607.31</v>
      </c>
      <c r="R6605" s="104"/>
      <c r="S6605" s="104"/>
      <c r="T6605" s="104"/>
    </row>
    <row r="6606" spans="13:20" ht="14.5" x14ac:dyDescent="0.35">
      <c r="M6606" s="261" t="s">
        <v>48021</v>
      </c>
      <c r="N6606" s="262">
        <v>25011.74</v>
      </c>
      <c r="P6606" s="243" t="s">
        <v>22835</v>
      </c>
      <c r="Q6606" s="244">
        <v>14794.67</v>
      </c>
      <c r="R6606" s="104"/>
      <c r="S6606" s="104"/>
      <c r="T6606" s="104"/>
    </row>
    <row r="6607" spans="13:20" ht="14.5" x14ac:dyDescent="0.35">
      <c r="M6607" s="261" t="s">
        <v>48022</v>
      </c>
      <c r="N6607" s="262">
        <v>1913.26</v>
      </c>
      <c r="P6607" s="243" t="s">
        <v>22836</v>
      </c>
      <c r="Q6607" s="244">
        <v>4748</v>
      </c>
      <c r="R6607" s="104"/>
      <c r="S6607" s="104"/>
      <c r="T6607" s="104"/>
    </row>
    <row r="6608" spans="13:20" ht="14.5" x14ac:dyDescent="0.35">
      <c r="M6608" s="261" t="s">
        <v>45357</v>
      </c>
      <c r="N6608" s="262">
        <v>218.57</v>
      </c>
      <c r="P6608" s="243" t="s">
        <v>22837</v>
      </c>
      <c r="Q6608" s="244">
        <v>293.57</v>
      </c>
      <c r="R6608" s="104"/>
      <c r="S6608" s="104"/>
      <c r="T6608" s="104"/>
    </row>
    <row r="6609" spans="13:20" ht="14.5" x14ac:dyDescent="0.35">
      <c r="M6609" s="261" t="s">
        <v>22821</v>
      </c>
      <c r="N6609" s="262">
        <v>18714.43</v>
      </c>
      <c r="P6609" s="243" t="s">
        <v>22838</v>
      </c>
      <c r="Q6609" s="244">
        <v>4625</v>
      </c>
      <c r="R6609" s="104"/>
      <c r="S6609" s="104"/>
      <c r="T6609" s="104"/>
    </row>
    <row r="6610" spans="13:20" ht="14.5" x14ac:dyDescent="0.35">
      <c r="M6610" s="261" t="s">
        <v>22825</v>
      </c>
      <c r="N6610" s="262">
        <v>2822</v>
      </c>
      <c r="P6610" s="243" t="s">
        <v>22839</v>
      </c>
      <c r="Q6610" s="244">
        <v>1294.8699999999999</v>
      </c>
      <c r="R6610" s="104"/>
      <c r="S6610" s="104"/>
      <c r="T6610" s="104"/>
    </row>
    <row r="6611" spans="13:20" ht="14.5" x14ac:dyDescent="0.35">
      <c r="M6611" s="261" t="s">
        <v>48023</v>
      </c>
      <c r="N6611" s="262">
        <v>81493.75</v>
      </c>
      <c r="P6611" s="243" t="s">
        <v>22840</v>
      </c>
      <c r="Q6611" s="244">
        <v>444.18</v>
      </c>
      <c r="R6611" s="104"/>
      <c r="S6611" s="104"/>
      <c r="T6611" s="104"/>
    </row>
    <row r="6612" spans="13:20" ht="14.5" x14ac:dyDescent="0.35">
      <c r="M6612" s="261" t="s">
        <v>48024</v>
      </c>
      <c r="N6612" s="262">
        <v>6234.27</v>
      </c>
      <c r="P6612" s="243" t="s">
        <v>22841</v>
      </c>
      <c r="Q6612" s="244">
        <v>106.45</v>
      </c>
      <c r="R6612" s="104"/>
      <c r="S6612" s="104"/>
      <c r="T6612" s="104"/>
    </row>
    <row r="6613" spans="13:20" ht="14.5" x14ac:dyDescent="0.35">
      <c r="M6613" s="261" t="s">
        <v>53254</v>
      </c>
      <c r="N6613" s="262">
        <v>8000</v>
      </c>
      <c r="P6613" s="243" t="s">
        <v>22842</v>
      </c>
      <c r="Q6613" s="244">
        <v>54.72</v>
      </c>
      <c r="R6613" s="104"/>
      <c r="S6613" s="104"/>
      <c r="T6613" s="104"/>
    </row>
    <row r="6614" spans="13:20" ht="14.5" x14ac:dyDescent="0.35">
      <c r="M6614" s="261" t="s">
        <v>22834</v>
      </c>
      <c r="N6614" s="262">
        <v>6505.98</v>
      </c>
      <c r="P6614" s="243" t="s">
        <v>22843</v>
      </c>
      <c r="Q6614" s="244">
        <v>4.17</v>
      </c>
      <c r="R6614" s="104"/>
      <c r="S6614" s="104"/>
      <c r="T6614" s="104"/>
    </row>
    <row r="6615" spans="13:20" ht="14.5" x14ac:dyDescent="0.35">
      <c r="M6615" s="261" t="s">
        <v>53255</v>
      </c>
      <c r="N6615" s="262">
        <v>-6372.98</v>
      </c>
      <c r="P6615" s="243" t="s">
        <v>22844</v>
      </c>
      <c r="Q6615" s="244">
        <v>0.44</v>
      </c>
      <c r="R6615" s="104"/>
      <c r="S6615" s="104"/>
      <c r="T6615" s="104"/>
    </row>
    <row r="6616" spans="13:20" ht="14.5" x14ac:dyDescent="0.35">
      <c r="M6616" s="261" t="s">
        <v>22835</v>
      </c>
      <c r="N6616" s="262">
        <v>6273.67</v>
      </c>
      <c r="P6616" s="243" t="s">
        <v>22845</v>
      </c>
      <c r="Q6616" s="244">
        <v>8312.93</v>
      </c>
      <c r="R6616" s="104"/>
      <c r="S6616" s="104"/>
      <c r="T6616" s="104"/>
    </row>
    <row r="6617" spans="13:20" ht="14.5" x14ac:dyDescent="0.35">
      <c r="M6617" s="261" t="s">
        <v>45358</v>
      </c>
      <c r="N6617" s="262">
        <v>0.96</v>
      </c>
      <c r="P6617" s="243" t="s">
        <v>22846</v>
      </c>
      <c r="Q6617" s="244">
        <v>9325.52</v>
      </c>
      <c r="R6617" s="104"/>
      <c r="S6617" s="104"/>
      <c r="T6617" s="104"/>
    </row>
    <row r="6618" spans="13:20" ht="14.5" x14ac:dyDescent="0.35">
      <c r="M6618" s="261" t="s">
        <v>22837</v>
      </c>
      <c r="N6618" s="262">
        <v>293.57</v>
      </c>
      <c r="P6618" s="243" t="s">
        <v>22847</v>
      </c>
      <c r="Q6618" s="244">
        <v>71552.3</v>
      </c>
      <c r="R6618" s="104"/>
      <c r="S6618" s="104"/>
      <c r="T6618" s="104"/>
    </row>
    <row r="6619" spans="13:20" ht="14.5" x14ac:dyDescent="0.35">
      <c r="M6619" s="261" t="s">
        <v>53256</v>
      </c>
      <c r="N6619" s="262">
        <v>44750</v>
      </c>
      <c r="P6619" s="243" t="s">
        <v>22848</v>
      </c>
      <c r="Q6619" s="244">
        <v>2000</v>
      </c>
      <c r="R6619" s="104"/>
      <c r="S6619" s="104"/>
      <c r="T6619" s="104"/>
    </row>
    <row r="6620" spans="13:20" ht="14.5" x14ac:dyDescent="0.35">
      <c r="M6620" s="261" t="s">
        <v>53257</v>
      </c>
      <c r="N6620" s="262">
        <v>111781.32</v>
      </c>
      <c r="P6620" s="243" t="s">
        <v>22849</v>
      </c>
      <c r="Q6620" s="244">
        <v>95010.42</v>
      </c>
      <c r="R6620" s="104"/>
      <c r="S6620" s="104"/>
      <c r="T6620" s="104"/>
    </row>
    <row r="6621" spans="13:20" ht="14.5" x14ac:dyDescent="0.35">
      <c r="M6621" s="261" t="s">
        <v>45359</v>
      </c>
      <c r="N6621" s="262">
        <v>8345.59</v>
      </c>
      <c r="P6621" s="243" t="s">
        <v>22850</v>
      </c>
      <c r="Q6621" s="244">
        <v>19541.080000000002</v>
      </c>
      <c r="R6621" s="104"/>
      <c r="S6621" s="104"/>
      <c r="T6621" s="104"/>
    </row>
    <row r="6622" spans="13:20" ht="14.5" x14ac:dyDescent="0.35">
      <c r="M6622" s="261" t="s">
        <v>53258</v>
      </c>
      <c r="N6622" s="262">
        <v>2157.98</v>
      </c>
      <c r="P6622" s="243" t="s">
        <v>22851</v>
      </c>
      <c r="Q6622" s="244">
        <v>4498.92</v>
      </c>
      <c r="R6622" s="104"/>
      <c r="S6622" s="104"/>
      <c r="T6622" s="104"/>
    </row>
    <row r="6623" spans="13:20" ht="14.5" x14ac:dyDescent="0.35">
      <c r="M6623" s="261" t="s">
        <v>45360</v>
      </c>
      <c r="N6623" s="262">
        <v>398.13</v>
      </c>
      <c r="P6623" s="243" t="s">
        <v>22852</v>
      </c>
      <c r="Q6623" s="244">
        <v>1596.82</v>
      </c>
      <c r="R6623" s="104"/>
      <c r="S6623" s="104"/>
      <c r="T6623" s="104"/>
    </row>
    <row r="6624" spans="13:20" ht="14.5" x14ac:dyDescent="0.35">
      <c r="M6624" s="261" t="s">
        <v>53259</v>
      </c>
      <c r="N6624" s="262">
        <v>3304.68</v>
      </c>
      <c r="P6624" s="243" t="s">
        <v>22853</v>
      </c>
      <c r="Q6624" s="244">
        <v>245.18</v>
      </c>
      <c r="R6624" s="104"/>
      <c r="S6624" s="104"/>
      <c r="T6624" s="104"/>
    </row>
    <row r="6625" spans="13:20" ht="14.5" x14ac:dyDescent="0.35">
      <c r="M6625" s="261" t="s">
        <v>53260</v>
      </c>
      <c r="N6625" s="262">
        <v>1056</v>
      </c>
      <c r="P6625" s="243" t="s">
        <v>22854</v>
      </c>
      <c r="Q6625" s="244">
        <v>2926.44</v>
      </c>
      <c r="R6625" s="104"/>
      <c r="S6625" s="104"/>
      <c r="T6625" s="104"/>
    </row>
    <row r="6626" spans="13:20" ht="14.5" x14ac:dyDescent="0.35">
      <c r="M6626" s="261" t="s">
        <v>56604</v>
      </c>
      <c r="N6626" s="262">
        <v>275.39</v>
      </c>
      <c r="P6626" s="243" t="s">
        <v>22855</v>
      </c>
      <c r="Q6626" s="244">
        <v>7851.56</v>
      </c>
      <c r="R6626" s="104"/>
      <c r="S6626" s="104"/>
      <c r="T6626" s="104"/>
    </row>
    <row r="6627" spans="13:20" ht="14.5" x14ac:dyDescent="0.35">
      <c r="M6627" s="261" t="s">
        <v>45361</v>
      </c>
      <c r="N6627" s="262">
        <v>1169.31</v>
      </c>
      <c r="P6627" s="243" t="s">
        <v>22856</v>
      </c>
      <c r="Q6627" s="244">
        <v>1193</v>
      </c>
      <c r="R6627" s="104"/>
      <c r="S6627" s="104"/>
      <c r="T6627" s="104"/>
    </row>
    <row r="6628" spans="13:20" ht="14.5" x14ac:dyDescent="0.35">
      <c r="M6628" s="261" t="s">
        <v>45362</v>
      </c>
      <c r="N6628" s="262">
        <v>19272.38</v>
      </c>
      <c r="P6628" s="243" t="s">
        <v>22857</v>
      </c>
      <c r="Q6628" s="244">
        <v>1498</v>
      </c>
      <c r="R6628" s="104"/>
      <c r="S6628" s="104"/>
      <c r="T6628" s="104"/>
    </row>
    <row r="6629" spans="13:20" ht="14.5" x14ac:dyDescent="0.35">
      <c r="M6629" s="261" t="s">
        <v>53261</v>
      </c>
      <c r="N6629" s="262">
        <v>170782.4</v>
      </c>
      <c r="P6629" s="243" t="s">
        <v>22858</v>
      </c>
      <c r="Q6629" s="244">
        <v>550</v>
      </c>
      <c r="R6629" s="104"/>
      <c r="S6629" s="104"/>
      <c r="T6629" s="104"/>
    </row>
    <row r="6630" spans="13:20" ht="14.5" x14ac:dyDescent="0.35">
      <c r="M6630" s="261" t="s">
        <v>53262</v>
      </c>
      <c r="N6630" s="262">
        <v>1742.16</v>
      </c>
      <c r="P6630" s="243" t="s">
        <v>22859</v>
      </c>
      <c r="Q6630" s="244">
        <v>5872</v>
      </c>
      <c r="R6630" s="104"/>
      <c r="S6630" s="104"/>
      <c r="T6630" s="104"/>
    </row>
    <row r="6631" spans="13:20" ht="14.5" x14ac:dyDescent="0.35">
      <c r="M6631" s="261" t="s">
        <v>45363</v>
      </c>
      <c r="N6631" s="262">
        <v>43719.16</v>
      </c>
      <c r="P6631" s="243" t="s">
        <v>22860</v>
      </c>
      <c r="Q6631" s="244">
        <v>974</v>
      </c>
      <c r="R6631" s="104"/>
      <c r="S6631" s="104"/>
      <c r="T6631" s="104"/>
    </row>
    <row r="6632" spans="13:20" ht="14.5" x14ac:dyDescent="0.35">
      <c r="M6632" s="261" t="s">
        <v>45364</v>
      </c>
      <c r="N6632" s="262">
        <v>89775</v>
      </c>
      <c r="P6632" s="243" t="s">
        <v>22861</v>
      </c>
      <c r="Q6632" s="244">
        <v>2000</v>
      </c>
      <c r="R6632" s="104"/>
      <c r="S6632" s="104"/>
      <c r="T6632" s="104"/>
    </row>
    <row r="6633" spans="13:20" ht="14.5" x14ac:dyDescent="0.35">
      <c r="M6633" s="261" t="s">
        <v>53263</v>
      </c>
      <c r="N6633" s="262">
        <v>48500</v>
      </c>
      <c r="P6633" s="243" t="s">
        <v>22862</v>
      </c>
      <c r="Q6633" s="244">
        <v>4125</v>
      </c>
      <c r="R6633" s="104"/>
      <c r="S6633" s="104"/>
      <c r="T6633" s="104"/>
    </row>
    <row r="6634" spans="13:20" ht="14.5" x14ac:dyDescent="0.35">
      <c r="M6634" s="261" t="s">
        <v>53264</v>
      </c>
      <c r="N6634" s="262">
        <v>29760</v>
      </c>
      <c r="P6634" s="243" t="s">
        <v>22863</v>
      </c>
      <c r="Q6634" s="244">
        <v>5228</v>
      </c>
      <c r="R6634" s="104"/>
      <c r="S6634" s="104"/>
      <c r="T6634" s="104"/>
    </row>
    <row r="6635" spans="13:20" ht="14.5" x14ac:dyDescent="0.35">
      <c r="M6635" s="261" t="s">
        <v>53265</v>
      </c>
      <c r="N6635" s="262">
        <v>52500</v>
      </c>
      <c r="P6635" s="243" t="s">
        <v>22864</v>
      </c>
      <c r="Q6635" s="244">
        <v>26754.2</v>
      </c>
      <c r="R6635" s="104"/>
      <c r="S6635" s="104"/>
      <c r="T6635" s="104"/>
    </row>
    <row r="6636" spans="13:20" ht="14.5" x14ac:dyDescent="0.35">
      <c r="M6636" s="261" t="s">
        <v>45365</v>
      </c>
      <c r="N6636" s="262">
        <v>12691.91</v>
      </c>
      <c r="P6636" s="243" t="s">
        <v>22865</v>
      </c>
      <c r="Q6636" s="244">
        <v>12702.53</v>
      </c>
      <c r="R6636" s="104"/>
      <c r="S6636" s="104"/>
      <c r="T6636" s="104"/>
    </row>
    <row r="6637" spans="13:20" ht="14.5" x14ac:dyDescent="0.35">
      <c r="M6637" s="261" t="s">
        <v>53266</v>
      </c>
      <c r="N6637" s="262">
        <v>2855.66</v>
      </c>
      <c r="P6637" s="243" t="s">
        <v>22866</v>
      </c>
      <c r="Q6637" s="244">
        <v>70</v>
      </c>
      <c r="R6637" s="104"/>
      <c r="S6637" s="104"/>
      <c r="T6637" s="104"/>
    </row>
    <row r="6638" spans="13:20" ht="14.5" x14ac:dyDescent="0.35">
      <c r="M6638" s="261" t="s">
        <v>53267</v>
      </c>
      <c r="N6638" s="262">
        <v>985.73</v>
      </c>
      <c r="P6638" s="243" t="s">
        <v>22867</v>
      </c>
      <c r="Q6638" s="244">
        <v>1000</v>
      </c>
      <c r="R6638" s="104"/>
      <c r="S6638" s="104"/>
      <c r="T6638" s="104"/>
    </row>
    <row r="6639" spans="13:20" ht="14.5" x14ac:dyDescent="0.35">
      <c r="M6639" s="261" t="s">
        <v>45366</v>
      </c>
      <c r="N6639" s="262">
        <v>556.46</v>
      </c>
      <c r="P6639" s="243" t="s">
        <v>22868</v>
      </c>
      <c r="Q6639" s="244">
        <v>4133.34</v>
      </c>
      <c r="R6639" s="104"/>
      <c r="S6639" s="104"/>
      <c r="T6639" s="104"/>
    </row>
    <row r="6640" spans="13:20" ht="14.5" x14ac:dyDescent="0.35">
      <c r="M6640" s="261" t="s">
        <v>53268</v>
      </c>
      <c r="N6640" s="262">
        <v>4.95</v>
      </c>
      <c r="P6640" s="243" t="s">
        <v>22869</v>
      </c>
      <c r="Q6640" s="244">
        <v>54.86</v>
      </c>
      <c r="R6640" s="104"/>
      <c r="S6640" s="104"/>
      <c r="T6640" s="104"/>
    </row>
    <row r="6641" spans="13:20" ht="14.5" x14ac:dyDescent="0.35">
      <c r="M6641" s="261" t="s">
        <v>53269</v>
      </c>
      <c r="N6641" s="262">
        <v>54.21</v>
      </c>
      <c r="P6641" s="243" t="s">
        <v>22870</v>
      </c>
      <c r="Q6641" s="244">
        <v>2650</v>
      </c>
      <c r="R6641" s="104"/>
      <c r="S6641" s="104"/>
      <c r="T6641" s="104"/>
    </row>
    <row r="6642" spans="13:20" ht="14.5" x14ac:dyDescent="0.35">
      <c r="M6642" s="261" t="s">
        <v>53270</v>
      </c>
      <c r="N6642" s="262">
        <v>2.94</v>
      </c>
      <c r="P6642" s="243" t="s">
        <v>22871</v>
      </c>
      <c r="Q6642" s="244">
        <v>2584.4</v>
      </c>
      <c r="R6642" s="104"/>
      <c r="S6642" s="104"/>
      <c r="T6642" s="104"/>
    </row>
    <row r="6643" spans="13:20" ht="14.5" x14ac:dyDescent="0.35">
      <c r="M6643" s="261" t="s">
        <v>45367</v>
      </c>
      <c r="N6643" s="262">
        <v>330.48</v>
      </c>
      <c r="P6643" s="243" t="s">
        <v>22872</v>
      </c>
      <c r="Q6643" s="244">
        <v>7550</v>
      </c>
      <c r="R6643" s="104"/>
      <c r="S6643" s="104"/>
      <c r="T6643" s="104"/>
    </row>
    <row r="6644" spans="13:20" ht="14.5" x14ac:dyDescent="0.35">
      <c r="M6644" s="261" t="s">
        <v>45368</v>
      </c>
      <c r="N6644" s="262">
        <v>1.6</v>
      </c>
      <c r="P6644" s="243" t="s">
        <v>22873</v>
      </c>
      <c r="Q6644" s="244">
        <v>577.61</v>
      </c>
      <c r="R6644" s="104"/>
      <c r="S6644" s="104"/>
      <c r="T6644" s="104"/>
    </row>
    <row r="6645" spans="13:20" ht="14.5" x14ac:dyDescent="0.35">
      <c r="M6645" s="261" t="s">
        <v>53271</v>
      </c>
      <c r="N6645" s="262">
        <v>3669.37</v>
      </c>
      <c r="P6645" s="243" t="s">
        <v>22874</v>
      </c>
      <c r="Q6645" s="244">
        <v>6099.98</v>
      </c>
      <c r="R6645" s="104"/>
      <c r="S6645" s="104"/>
      <c r="T6645" s="104"/>
    </row>
    <row r="6646" spans="13:20" ht="14.5" x14ac:dyDescent="0.35">
      <c r="M6646" s="261" t="s">
        <v>48025</v>
      </c>
      <c r="N6646" s="262">
        <v>14000</v>
      </c>
      <c r="P6646" s="243" t="s">
        <v>22875</v>
      </c>
      <c r="Q6646" s="244">
        <v>18843.990000000002</v>
      </c>
      <c r="R6646" s="104"/>
      <c r="S6646" s="104"/>
      <c r="T6646" s="104"/>
    </row>
    <row r="6647" spans="13:20" ht="14.5" x14ac:dyDescent="0.35">
      <c r="M6647" s="261" t="s">
        <v>48026</v>
      </c>
      <c r="N6647" s="262">
        <v>1071</v>
      </c>
      <c r="P6647" s="243" t="s">
        <v>22876</v>
      </c>
      <c r="Q6647" s="244">
        <v>18104.080000000002</v>
      </c>
      <c r="R6647" s="104"/>
      <c r="S6647" s="104"/>
      <c r="T6647" s="104"/>
    </row>
    <row r="6648" spans="13:20" ht="14.5" x14ac:dyDescent="0.35">
      <c r="M6648" s="261" t="s">
        <v>48027</v>
      </c>
      <c r="N6648" s="262">
        <v>88000</v>
      </c>
      <c r="P6648" s="243" t="s">
        <v>22877</v>
      </c>
      <c r="Q6648" s="244">
        <v>2982.3</v>
      </c>
      <c r="R6648" s="104"/>
      <c r="S6648" s="104"/>
      <c r="T6648" s="104"/>
    </row>
    <row r="6649" spans="13:20" ht="14.5" x14ac:dyDescent="0.35">
      <c r="M6649" s="261" t="s">
        <v>48028</v>
      </c>
      <c r="N6649" s="262">
        <v>6733</v>
      </c>
      <c r="P6649" s="243" t="s">
        <v>22878</v>
      </c>
      <c r="Q6649" s="244">
        <v>1852.67</v>
      </c>
      <c r="R6649" s="104"/>
      <c r="S6649" s="104"/>
      <c r="T6649" s="104"/>
    </row>
    <row r="6650" spans="13:20" ht="14.5" x14ac:dyDescent="0.35">
      <c r="M6650" s="261" t="s">
        <v>37020</v>
      </c>
      <c r="N6650" s="262">
        <v>5989.67</v>
      </c>
      <c r="P6650" s="243" t="s">
        <v>22879</v>
      </c>
      <c r="Q6650" s="244">
        <v>12994.43</v>
      </c>
      <c r="R6650" s="104"/>
      <c r="S6650" s="104"/>
      <c r="T6650" s="104"/>
    </row>
    <row r="6651" spans="13:20" ht="14.5" x14ac:dyDescent="0.35">
      <c r="M6651" s="261" t="s">
        <v>22865</v>
      </c>
      <c r="N6651" s="262">
        <v>605</v>
      </c>
      <c r="P6651" s="243" t="s">
        <v>22880</v>
      </c>
      <c r="Q6651" s="244">
        <v>13912.5</v>
      </c>
      <c r="R6651" s="104"/>
      <c r="S6651" s="104"/>
      <c r="T6651" s="104"/>
    </row>
    <row r="6652" spans="13:20" ht="14.5" x14ac:dyDescent="0.35">
      <c r="M6652" s="261" t="s">
        <v>50223</v>
      </c>
      <c r="N6652" s="262">
        <v>1861</v>
      </c>
      <c r="P6652" s="243" t="s">
        <v>22881</v>
      </c>
      <c r="Q6652" s="244">
        <v>1064.28</v>
      </c>
      <c r="R6652" s="104"/>
      <c r="S6652" s="104"/>
      <c r="T6652" s="104"/>
    </row>
    <row r="6653" spans="13:20" ht="14.5" x14ac:dyDescent="0.35">
      <c r="M6653" s="261" t="s">
        <v>56605</v>
      </c>
      <c r="N6653" s="262">
        <v>5200</v>
      </c>
      <c r="P6653" s="243" t="s">
        <v>22882</v>
      </c>
      <c r="Q6653" s="244">
        <v>22903.8</v>
      </c>
      <c r="R6653" s="104"/>
      <c r="S6653" s="104"/>
      <c r="T6653" s="104"/>
    </row>
    <row r="6654" spans="13:20" ht="14.5" x14ac:dyDescent="0.35">
      <c r="M6654" s="261" t="s">
        <v>56606</v>
      </c>
      <c r="N6654" s="262">
        <v>393.74</v>
      </c>
      <c r="P6654" s="243" t="s">
        <v>22883</v>
      </c>
      <c r="Q6654" s="244">
        <v>18735</v>
      </c>
      <c r="R6654" s="104"/>
      <c r="S6654" s="104"/>
      <c r="T6654" s="104"/>
    </row>
    <row r="6655" spans="13:20" ht="14.5" x14ac:dyDescent="0.35">
      <c r="M6655" s="261" t="s">
        <v>56607</v>
      </c>
      <c r="N6655" s="262">
        <v>503.53</v>
      </c>
      <c r="P6655" s="243" t="s">
        <v>22884</v>
      </c>
      <c r="Q6655" s="244">
        <v>1428</v>
      </c>
      <c r="R6655" s="104"/>
      <c r="S6655" s="104"/>
      <c r="T6655" s="104"/>
    </row>
    <row r="6656" spans="13:20" ht="14.5" x14ac:dyDescent="0.35">
      <c r="M6656" s="261" t="s">
        <v>56608</v>
      </c>
      <c r="N6656" s="262">
        <v>3355</v>
      </c>
      <c r="P6656" s="243" t="s">
        <v>22885</v>
      </c>
      <c r="Q6656" s="244">
        <v>21462.5</v>
      </c>
      <c r="R6656" s="104"/>
      <c r="S6656" s="104"/>
      <c r="T6656" s="104"/>
    </row>
    <row r="6657" spans="13:20" ht="14.5" x14ac:dyDescent="0.35">
      <c r="M6657" s="261" t="s">
        <v>43142</v>
      </c>
      <c r="N6657" s="262">
        <v>75259.22</v>
      </c>
      <c r="P6657" s="243" t="s">
        <v>22886</v>
      </c>
      <c r="Q6657" s="244">
        <v>19541.080000000002</v>
      </c>
      <c r="R6657" s="104"/>
      <c r="S6657" s="104"/>
      <c r="T6657" s="104"/>
    </row>
    <row r="6658" spans="13:20" ht="14.5" x14ac:dyDescent="0.35">
      <c r="M6658" s="261" t="s">
        <v>22872</v>
      </c>
      <c r="N6658" s="262">
        <v>152397.07999999999</v>
      </c>
      <c r="P6658" s="243" t="s">
        <v>22887</v>
      </c>
      <c r="Q6658" s="244">
        <v>1641.89</v>
      </c>
      <c r="R6658" s="104"/>
      <c r="S6658" s="104"/>
      <c r="T6658" s="104"/>
    </row>
    <row r="6659" spans="13:20" ht="14.5" x14ac:dyDescent="0.35">
      <c r="M6659" s="261" t="s">
        <v>35588</v>
      </c>
      <c r="N6659" s="262">
        <v>2000</v>
      </c>
      <c r="P6659" s="243" t="s">
        <v>22888</v>
      </c>
      <c r="Q6659" s="244">
        <v>36102.78</v>
      </c>
      <c r="R6659" s="104"/>
      <c r="S6659" s="104"/>
      <c r="T6659" s="104"/>
    </row>
    <row r="6660" spans="13:20" ht="14.5" x14ac:dyDescent="0.35">
      <c r="M6660" s="261" t="s">
        <v>22873</v>
      </c>
      <c r="N6660" s="262">
        <v>4097.72</v>
      </c>
      <c r="P6660" s="243" t="s">
        <v>22889</v>
      </c>
      <c r="Q6660" s="244">
        <v>1596.82</v>
      </c>
      <c r="R6660" s="104"/>
      <c r="S6660" s="104"/>
      <c r="T6660" s="104"/>
    </row>
    <row r="6661" spans="13:20" ht="14.5" x14ac:dyDescent="0.35">
      <c r="M6661" s="261" t="s">
        <v>22874</v>
      </c>
      <c r="N6661" s="262">
        <v>31233.58</v>
      </c>
      <c r="P6661" s="243" t="s">
        <v>22890</v>
      </c>
      <c r="Q6661" s="244">
        <v>26754.2</v>
      </c>
      <c r="R6661" s="104"/>
      <c r="S6661" s="104"/>
      <c r="T6661" s="104"/>
    </row>
    <row r="6662" spans="13:20" ht="14.5" x14ac:dyDescent="0.35">
      <c r="M6662" s="261" t="s">
        <v>22875</v>
      </c>
      <c r="N6662" s="262">
        <v>35770.15</v>
      </c>
      <c r="P6662" s="243" t="s">
        <v>22891</v>
      </c>
      <c r="Q6662" s="244">
        <v>12702.53</v>
      </c>
      <c r="R6662" s="104"/>
      <c r="S6662" s="104"/>
      <c r="T6662" s="104"/>
    </row>
    <row r="6663" spans="13:20" ht="14.5" x14ac:dyDescent="0.35">
      <c r="M6663" s="261" t="s">
        <v>22876</v>
      </c>
      <c r="N6663" s="262">
        <v>8927.86</v>
      </c>
      <c r="P6663" s="243" t="s">
        <v>22892</v>
      </c>
      <c r="Q6663" s="244">
        <v>70</v>
      </c>
      <c r="R6663" s="104"/>
      <c r="S6663" s="104"/>
      <c r="T6663" s="104"/>
    </row>
    <row r="6664" spans="13:20" ht="14.5" x14ac:dyDescent="0.35">
      <c r="M6664" s="261" t="s">
        <v>22877</v>
      </c>
      <c r="N6664" s="262">
        <v>23606.41</v>
      </c>
      <c r="P6664" s="243" t="s">
        <v>22893</v>
      </c>
      <c r="Q6664" s="244">
        <v>1000</v>
      </c>
      <c r="R6664" s="104"/>
      <c r="S6664" s="104"/>
      <c r="T6664" s="104"/>
    </row>
    <row r="6665" spans="13:20" ht="14.5" x14ac:dyDescent="0.35">
      <c r="M6665" s="261" t="s">
        <v>22878</v>
      </c>
      <c r="N6665" s="262">
        <v>39.380000000000003</v>
      </c>
      <c r="P6665" s="243" t="s">
        <v>22894</v>
      </c>
      <c r="Q6665" s="244">
        <v>51684.43</v>
      </c>
      <c r="R6665" s="104"/>
      <c r="S6665" s="104"/>
      <c r="T6665" s="104"/>
    </row>
    <row r="6666" spans="13:20" ht="14.5" x14ac:dyDescent="0.35">
      <c r="M6666" s="261" t="s">
        <v>43143</v>
      </c>
      <c r="N6666" s="262">
        <v>10704.54</v>
      </c>
      <c r="P6666" s="243" t="s">
        <v>22895</v>
      </c>
      <c r="Q6666" s="244">
        <v>11779.3</v>
      </c>
      <c r="R6666" s="104"/>
      <c r="S6666" s="104"/>
      <c r="T6666" s="104"/>
    </row>
    <row r="6667" spans="13:20" ht="14.5" x14ac:dyDescent="0.35">
      <c r="M6667" s="261" t="s">
        <v>52185</v>
      </c>
      <c r="N6667" s="262">
        <v>908.5</v>
      </c>
      <c r="P6667" s="243" t="s">
        <v>22896</v>
      </c>
      <c r="Q6667" s="244">
        <v>18104.080000000002</v>
      </c>
      <c r="R6667" s="104"/>
      <c r="S6667" s="104"/>
      <c r="T6667" s="104"/>
    </row>
    <row r="6668" spans="13:20" ht="14.5" x14ac:dyDescent="0.35">
      <c r="M6668" s="261" t="s">
        <v>50224</v>
      </c>
      <c r="N6668" s="262">
        <v>114040.78</v>
      </c>
      <c r="P6668" s="243" t="s">
        <v>22897</v>
      </c>
      <c r="Q6668" s="244">
        <v>5632.3</v>
      </c>
      <c r="R6668" s="104"/>
      <c r="S6668" s="104"/>
      <c r="T6668" s="104"/>
    </row>
    <row r="6669" spans="13:20" ht="14.5" x14ac:dyDescent="0.35">
      <c r="M6669" s="261" t="s">
        <v>22880</v>
      </c>
      <c r="N6669" s="262">
        <v>144450.04</v>
      </c>
      <c r="P6669" s="243" t="s">
        <v>22898</v>
      </c>
      <c r="Q6669" s="244">
        <v>4437.07</v>
      </c>
      <c r="R6669" s="104"/>
      <c r="S6669" s="104"/>
      <c r="T6669" s="104"/>
    </row>
    <row r="6670" spans="13:20" ht="14.5" x14ac:dyDescent="0.35">
      <c r="M6670" s="261" t="s">
        <v>43144</v>
      </c>
      <c r="N6670" s="262">
        <v>13692.75</v>
      </c>
      <c r="P6670" s="243" t="s">
        <v>22899</v>
      </c>
      <c r="Q6670" s="244">
        <v>22588.99</v>
      </c>
      <c r="R6670" s="104"/>
      <c r="S6670" s="104"/>
      <c r="T6670" s="104"/>
    </row>
    <row r="6671" spans="13:20" ht="14.5" x14ac:dyDescent="0.35">
      <c r="M6671" s="261" t="s">
        <v>38248</v>
      </c>
      <c r="N6671" s="262">
        <v>540</v>
      </c>
      <c r="P6671" s="243" t="s">
        <v>22900</v>
      </c>
      <c r="Q6671" s="244">
        <v>9900</v>
      </c>
      <c r="R6671" s="104"/>
      <c r="S6671" s="104"/>
      <c r="T6671" s="104"/>
    </row>
    <row r="6672" spans="13:20" ht="14.5" x14ac:dyDescent="0.35">
      <c r="M6672" s="261" t="s">
        <v>35589</v>
      </c>
      <c r="N6672" s="262">
        <v>102524.18</v>
      </c>
      <c r="P6672" s="243" t="s">
        <v>22901</v>
      </c>
      <c r="Q6672" s="244">
        <v>757.35</v>
      </c>
      <c r="R6672" s="104"/>
      <c r="S6672" s="104"/>
      <c r="T6672" s="104"/>
    </row>
    <row r="6673" spans="13:20" ht="14.5" x14ac:dyDescent="0.35">
      <c r="M6673" s="261" t="s">
        <v>48029</v>
      </c>
      <c r="N6673" s="262">
        <v>52550</v>
      </c>
      <c r="P6673" s="243" t="s">
        <v>22902</v>
      </c>
      <c r="Q6673" s="244">
        <v>6375</v>
      </c>
      <c r="R6673" s="104"/>
      <c r="S6673" s="104"/>
      <c r="T6673" s="104"/>
    </row>
    <row r="6674" spans="13:20" ht="14.5" x14ac:dyDescent="0.35">
      <c r="M6674" s="261" t="s">
        <v>48030</v>
      </c>
      <c r="N6674" s="262">
        <v>2142</v>
      </c>
      <c r="P6674" s="243" t="s">
        <v>22903</v>
      </c>
      <c r="Q6674" s="244">
        <v>2111.85</v>
      </c>
      <c r="R6674" s="104"/>
      <c r="S6674" s="104"/>
      <c r="T6674" s="104"/>
    </row>
    <row r="6675" spans="13:20" ht="14.5" x14ac:dyDescent="0.35">
      <c r="M6675" s="261" t="s">
        <v>22881</v>
      </c>
      <c r="N6675" s="262">
        <v>12957.81</v>
      </c>
      <c r="P6675" s="243" t="s">
        <v>22904</v>
      </c>
      <c r="Q6675" s="244">
        <v>929.8</v>
      </c>
      <c r="R6675" s="104"/>
      <c r="S6675" s="104"/>
      <c r="T6675" s="104"/>
    </row>
    <row r="6676" spans="13:20" ht="14.5" x14ac:dyDescent="0.35">
      <c r="M6676" s="261" t="s">
        <v>43145</v>
      </c>
      <c r="N6676" s="262">
        <v>6758.62</v>
      </c>
      <c r="P6676" s="243" t="s">
        <v>22905</v>
      </c>
      <c r="Q6676" s="244">
        <v>2495</v>
      </c>
      <c r="R6676" s="104"/>
      <c r="S6676" s="104"/>
      <c r="T6676" s="104"/>
    </row>
    <row r="6677" spans="13:20" ht="14.5" x14ac:dyDescent="0.35">
      <c r="M6677" s="261" t="s">
        <v>22882</v>
      </c>
      <c r="N6677" s="262">
        <v>11582.56</v>
      </c>
      <c r="P6677" s="243" t="s">
        <v>22906</v>
      </c>
      <c r="Q6677" s="244">
        <v>3599</v>
      </c>
      <c r="R6677" s="104"/>
      <c r="S6677" s="104"/>
      <c r="T6677" s="104"/>
    </row>
    <row r="6678" spans="13:20" ht="14.5" x14ac:dyDescent="0.35">
      <c r="M6678" s="261" t="s">
        <v>22883</v>
      </c>
      <c r="N6678" s="262">
        <v>33891.199999999997</v>
      </c>
      <c r="P6678" s="243" t="s">
        <v>22907</v>
      </c>
      <c r="Q6678" s="244">
        <v>597</v>
      </c>
      <c r="R6678" s="104"/>
      <c r="S6678" s="104"/>
      <c r="T6678" s="104"/>
    </row>
    <row r="6679" spans="13:20" ht="14.5" x14ac:dyDescent="0.35">
      <c r="M6679" s="261" t="s">
        <v>22884</v>
      </c>
      <c r="N6679" s="262">
        <v>12736.1</v>
      </c>
      <c r="P6679" s="243" t="s">
        <v>22908</v>
      </c>
      <c r="Q6679" s="244">
        <v>14170.54</v>
      </c>
      <c r="R6679" s="104"/>
      <c r="S6679" s="104"/>
      <c r="T6679" s="104"/>
    </row>
    <row r="6680" spans="13:20" ht="14.5" x14ac:dyDescent="0.35">
      <c r="M6680" s="261" t="s">
        <v>50225</v>
      </c>
      <c r="N6680" s="262">
        <v>17135.25</v>
      </c>
      <c r="P6680" s="243" t="s">
        <v>22909</v>
      </c>
      <c r="Q6680" s="244">
        <v>3804</v>
      </c>
      <c r="R6680" s="104"/>
      <c r="S6680" s="104"/>
      <c r="T6680" s="104"/>
    </row>
    <row r="6681" spans="13:20" ht="14.5" x14ac:dyDescent="0.35">
      <c r="M6681" s="261" t="s">
        <v>56609</v>
      </c>
      <c r="N6681" s="262">
        <v>1686.24</v>
      </c>
      <c r="P6681" s="243" t="s">
        <v>22910</v>
      </c>
      <c r="Q6681" s="244">
        <v>71</v>
      </c>
      <c r="R6681" s="104"/>
      <c r="S6681" s="104"/>
      <c r="T6681" s="104"/>
    </row>
    <row r="6682" spans="13:20" ht="14.5" x14ac:dyDescent="0.35">
      <c r="M6682" s="261" t="s">
        <v>43146</v>
      </c>
      <c r="N6682" s="262">
        <v>2325.58</v>
      </c>
      <c r="P6682" s="243" t="s">
        <v>22911</v>
      </c>
      <c r="Q6682" s="244">
        <v>2000</v>
      </c>
      <c r="R6682" s="104"/>
      <c r="S6682" s="104"/>
      <c r="T6682" s="104"/>
    </row>
    <row r="6683" spans="13:20" ht="14.5" x14ac:dyDescent="0.35">
      <c r="M6683" s="261" t="s">
        <v>38249</v>
      </c>
      <c r="N6683" s="262">
        <v>-1724.03</v>
      </c>
      <c r="P6683" s="243" t="s">
        <v>22912</v>
      </c>
      <c r="Q6683" s="244">
        <v>2926</v>
      </c>
      <c r="R6683" s="104"/>
      <c r="S6683" s="104"/>
      <c r="T6683" s="104"/>
    </row>
    <row r="6684" spans="13:20" ht="14.5" x14ac:dyDescent="0.35">
      <c r="M6684" s="261" t="s">
        <v>53272</v>
      </c>
      <c r="N6684" s="262">
        <v>58320</v>
      </c>
      <c r="P6684" s="243" t="s">
        <v>22913</v>
      </c>
      <c r="Q6684" s="244">
        <v>9900</v>
      </c>
      <c r="R6684" s="104"/>
      <c r="S6684" s="104"/>
      <c r="T6684" s="104"/>
    </row>
    <row r="6685" spans="13:20" ht="14.5" x14ac:dyDescent="0.35">
      <c r="M6685" s="261" t="s">
        <v>48031</v>
      </c>
      <c r="N6685" s="262">
        <v>21000</v>
      </c>
      <c r="P6685" s="243" t="s">
        <v>22914</v>
      </c>
      <c r="Q6685" s="244">
        <v>757.35</v>
      </c>
      <c r="R6685" s="104"/>
      <c r="S6685" s="104"/>
      <c r="T6685" s="104"/>
    </row>
    <row r="6686" spans="13:20" ht="14.5" x14ac:dyDescent="0.35">
      <c r="M6686" s="261" t="s">
        <v>48032</v>
      </c>
      <c r="N6686" s="262">
        <v>540</v>
      </c>
      <c r="P6686" s="243" t="s">
        <v>22915</v>
      </c>
      <c r="Q6686" s="244">
        <v>2071</v>
      </c>
      <c r="R6686" s="104"/>
      <c r="S6686" s="104"/>
      <c r="T6686" s="104"/>
    </row>
    <row r="6687" spans="13:20" ht="14.5" x14ac:dyDescent="0.35">
      <c r="M6687" s="261" t="s">
        <v>45369</v>
      </c>
      <c r="N6687" s="262">
        <v>55937.5</v>
      </c>
      <c r="P6687" s="243" t="s">
        <v>22916</v>
      </c>
      <c r="Q6687" s="244">
        <v>6375</v>
      </c>
      <c r="R6687" s="104"/>
      <c r="S6687" s="104"/>
      <c r="T6687" s="104"/>
    </row>
    <row r="6688" spans="13:20" ht="14.5" x14ac:dyDescent="0.35">
      <c r="M6688" s="261" t="s">
        <v>45370</v>
      </c>
      <c r="N6688" s="262">
        <v>4279.1899999999996</v>
      </c>
      <c r="P6688" s="243" t="s">
        <v>22917</v>
      </c>
      <c r="Q6688" s="244">
        <v>3599</v>
      </c>
      <c r="R6688" s="104"/>
      <c r="S6688" s="104"/>
      <c r="T6688" s="104"/>
    </row>
    <row r="6689" spans="13:20" ht="14.5" x14ac:dyDescent="0.35">
      <c r="M6689" s="261" t="s">
        <v>41956</v>
      </c>
      <c r="N6689" s="262">
        <v>9666</v>
      </c>
      <c r="P6689" s="243" t="s">
        <v>22918</v>
      </c>
      <c r="Q6689" s="244">
        <v>5634.85</v>
      </c>
      <c r="R6689" s="104"/>
      <c r="S6689" s="104"/>
      <c r="T6689" s="104"/>
    </row>
    <row r="6690" spans="13:20" ht="14.5" x14ac:dyDescent="0.35">
      <c r="M6690" s="261" t="s">
        <v>53273</v>
      </c>
      <c r="N6690" s="262">
        <v>3843.96</v>
      </c>
      <c r="P6690" s="243" t="s">
        <v>22919</v>
      </c>
      <c r="Q6690" s="244">
        <v>4733.8</v>
      </c>
      <c r="R6690" s="104"/>
      <c r="S6690" s="104"/>
      <c r="T6690" s="104"/>
    </row>
    <row r="6691" spans="13:20" ht="14.5" x14ac:dyDescent="0.35">
      <c r="M6691" s="261" t="s">
        <v>53274</v>
      </c>
      <c r="N6691" s="262">
        <v>294.04000000000002</v>
      </c>
      <c r="P6691" s="243" t="s">
        <v>22920</v>
      </c>
      <c r="Q6691" s="244">
        <v>16665.54</v>
      </c>
      <c r="R6691" s="104"/>
      <c r="S6691" s="104"/>
      <c r="T6691" s="104"/>
    </row>
    <row r="6692" spans="13:20" ht="14.5" x14ac:dyDescent="0.35">
      <c r="M6692" s="261" t="s">
        <v>56610</v>
      </c>
      <c r="N6692" s="262">
        <v>38226.6</v>
      </c>
      <c r="P6692" s="243" t="s">
        <v>22921</v>
      </c>
      <c r="Q6692" s="244">
        <v>1028</v>
      </c>
      <c r="R6692" s="104"/>
      <c r="S6692" s="104"/>
      <c r="T6692" s="104"/>
    </row>
    <row r="6693" spans="13:20" ht="14.5" x14ac:dyDescent="0.35">
      <c r="M6693" s="261" t="s">
        <v>52186</v>
      </c>
      <c r="N6693" s="262">
        <v>2924.33</v>
      </c>
      <c r="P6693" s="243" t="s">
        <v>22922</v>
      </c>
      <c r="Q6693" s="244">
        <v>769</v>
      </c>
      <c r="R6693" s="104"/>
      <c r="S6693" s="104"/>
      <c r="T6693" s="104"/>
    </row>
    <row r="6694" spans="13:20" ht="14.5" x14ac:dyDescent="0.35">
      <c r="M6694" s="261" t="s">
        <v>56611</v>
      </c>
      <c r="N6694" s="262">
        <v>5965.75</v>
      </c>
      <c r="P6694" s="243" t="s">
        <v>22923</v>
      </c>
      <c r="Q6694" s="244">
        <v>7677</v>
      </c>
      <c r="R6694" s="104"/>
      <c r="S6694" s="104"/>
      <c r="T6694" s="104"/>
    </row>
    <row r="6695" spans="13:20" ht="14.5" x14ac:dyDescent="0.35">
      <c r="M6695" s="261" t="s">
        <v>56612</v>
      </c>
      <c r="N6695" s="262">
        <v>4409.07</v>
      </c>
      <c r="P6695" s="243" t="s">
        <v>22924</v>
      </c>
      <c r="Q6695" s="244">
        <v>1281</v>
      </c>
      <c r="R6695" s="104"/>
      <c r="S6695" s="104"/>
      <c r="T6695" s="104"/>
    </row>
    <row r="6696" spans="13:20" ht="14.5" x14ac:dyDescent="0.35">
      <c r="M6696" s="261" t="s">
        <v>51262</v>
      </c>
      <c r="N6696" s="262">
        <v>9775</v>
      </c>
      <c r="P6696" s="243" t="s">
        <v>22925</v>
      </c>
      <c r="Q6696" s="244">
        <v>3255</v>
      </c>
      <c r="R6696" s="104"/>
      <c r="S6696" s="104"/>
      <c r="T6696" s="104"/>
    </row>
    <row r="6697" spans="13:20" ht="14.5" x14ac:dyDescent="0.35">
      <c r="M6697" s="261" t="s">
        <v>50226</v>
      </c>
      <c r="N6697" s="262">
        <v>2185</v>
      </c>
      <c r="P6697" s="243" t="s">
        <v>22926</v>
      </c>
      <c r="Q6697" s="244">
        <v>796</v>
      </c>
      <c r="R6697" s="104"/>
      <c r="S6697" s="104"/>
      <c r="T6697" s="104"/>
    </row>
    <row r="6698" spans="13:20" ht="14.5" x14ac:dyDescent="0.35">
      <c r="M6698" s="261" t="s">
        <v>56613</v>
      </c>
      <c r="N6698" s="262">
        <v>31353</v>
      </c>
      <c r="P6698" s="243" t="s">
        <v>22927</v>
      </c>
      <c r="Q6698" s="244">
        <v>11726.27</v>
      </c>
      <c r="R6698" s="104"/>
      <c r="S6698" s="104"/>
      <c r="T6698" s="104"/>
    </row>
    <row r="6699" spans="13:20" ht="14.5" x14ac:dyDescent="0.35">
      <c r="M6699" s="261" t="s">
        <v>51263</v>
      </c>
      <c r="N6699" s="262">
        <v>20190.04</v>
      </c>
      <c r="P6699" s="243" t="s">
        <v>22928</v>
      </c>
      <c r="Q6699" s="244">
        <v>1344.98</v>
      </c>
      <c r="R6699" s="104"/>
      <c r="S6699" s="104"/>
      <c r="T6699" s="104"/>
    </row>
    <row r="6700" spans="13:20" ht="14.5" x14ac:dyDescent="0.35">
      <c r="M6700" s="261" t="s">
        <v>51264</v>
      </c>
      <c r="N6700" s="262">
        <v>3946.85</v>
      </c>
      <c r="P6700" s="243" t="s">
        <v>22929</v>
      </c>
      <c r="Q6700" s="244">
        <v>2837</v>
      </c>
      <c r="R6700" s="104"/>
      <c r="S6700" s="104"/>
      <c r="T6700" s="104"/>
    </row>
    <row r="6701" spans="13:20" ht="14.5" x14ac:dyDescent="0.35">
      <c r="M6701" s="261" t="s">
        <v>50227</v>
      </c>
      <c r="N6701" s="262">
        <v>1665.17</v>
      </c>
      <c r="P6701" s="243" t="s">
        <v>22930</v>
      </c>
      <c r="Q6701" s="244">
        <v>796</v>
      </c>
      <c r="R6701" s="104"/>
      <c r="S6701" s="104"/>
      <c r="T6701" s="104"/>
    </row>
    <row r="6702" spans="13:20" ht="14.5" x14ac:dyDescent="0.35">
      <c r="M6702" s="261" t="s">
        <v>48033</v>
      </c>
      <c r="N6702" s="262">
        <v>15595.63</v>
      </c>
      <c r="P6702" s="243" t="s">
        <v>22931</v>
      </c>
      <c r="Q6702" s="244">
        <v>1028</v>
      </c>
      <c r="R6702" s="104"/>
      <c r="S6702" s="104"/>
      <c r="T6702" s="104"/>
    </row>
    <row r="6703" spans="13:20" ht="14.5" x14ac:dyDescent="0.35">
      <c r="M6703" s="261" t="s">
        <v>51265</v>
      </c>
      <c r="N6703" s="262">
        <v>16526.63</v>
      </c>
      <c r="P6703" s="243" t="s">
        <v>22932</v>
      </c>
      <c r="Q6703" s="244">
        <v>15332.27</v>
      </c>
      <c r="R6703" s="104"/>
      <c r="S6703" s="104"/>
      <c r="T6703" s="104"/>
    </row>
    <row r="6704" spans="13:20" ht="14.5" x14ac:dyDescent="0.35">
      <c r="M6704" s="261" t="s">
        <v>51266</v>
      </c>
      <c r="N6704" s="262">
        <v>19900</v>
      </c>
      <c r="P6704" s="243" t="s">
        <v>22933</v>
      </c>
      <c r="Q6704" s="244">
        <v>1344.98</v>
      </c>
      <c r="R6704" s="104"/>
      <c r="S6704" s="104"/>
      <c r="T6704" s="104"/>
    </row>
    <row r="6705" spans="13:20" ht="14.5" x14ac:dyDescent="0.35">
      <c r="M6705" s="261" t="s">
        <v>48034</v>
      </c>
      <c r="N6705" s="262">
        <v>22424</v>
      </c>
      <c r="P6705" s="243" t="s">
        <v>22934</v>
      </c>
      <c r="Q6705" s="244">
        <v>12213</v>
      </c>
      <c r="R6705" s="104"/>
      <c r="S6705" s="104"/>
      <c r="T6705" s="104"/>
    </row>
    <row r="6706" spans="13:20" ht="14.5" x14ac:dyDescent="0.35">
      <c r="M6706" s="261" t="s">
        <v>48035</v>
      </c>
      <c r="N6706" s="262">
        <v>1714.88</v>
      </c>
      <c r="P6706" s="243" t="s">
        <v>22935</v>
      </c>
      <c r="Q6706" s="244">
        <v>18451.169999999998</v>
      </c>
      <c r="R6706" s="104"/>
      <c r="S6706" s="104"/>
      <c r="T6706" s="104"/>
    </row>
    <row r="6707" spans="13:20" ht="14.5" x14ac:dyDescent="0.35">
      <c r="M6707" s="261" t="s">
        <v>48036</v>
      </c>
      <c r="N6707" s="262">
        <v>62500</v>
      </c>
      <c r="P6707" s="243" t="s">
        <v>22936</v>
      </c>
      <c r="Q6707" s="244">
        <v>12216.9</v>
      </c>
      <c r="R6707" s="104"/>
      <c r="S6707" s="104"/>
      <c r="T6707" s="104"/>
    </row>
    <row r="6708" spans="13:20" ht="14.5" x14ac:dyDescent="0.35">
      <c r="M6708" s="261" t="s">
        <v>48037</v>
      </c>
      <c r="N6708" s="262">
        <v>4671.5200000000004</v>
      </c>
      <c r="P6708" s="243" t="s">
        <v>22937</v>
      </c>
      <c r="Q6708" s="244">
        <v>26779.29</v>
      </c>
      <c r="R6708" s="104"/>
      <c r="S6708" s="104"/>
      <c r="T6708" s="104"/>
    </row>
    <row r="6709" spans="13:20" ht="14.5" x14ac:dyDescent="0.35">
      <c r="M6709" s="261" t="s">
        <v>56614</v>
      </c>
      <c r="N6709" s="262">
        <v>369.88</v>
      </c>
      <c r="P6709" s="243" t="s">
        <v>22938</v>
      </c>
      <c r="Q6709" s="244">
        <v>4394.17</v>
      </c>
      <c r="R6709" s="104"/>
      <c r="S6709" s="104"/>
      <c r="T6709" s="104"/>
    </row>
    <row r="6710" spans="13:20" ht="14.5" x14ac:dyDescent="0.35">
      <c r="M6710" s="261" t="s">
        <v>48038</v>
      </c>
      <c r="N6710" s="262">
        <v>17000</v>
      </c>
      <c r="P6710" s="243" t="s">
        <v>22939</v>
      </c>
      <c r="Q6710" s="244">
        <v>9602.4699999999993</v>
      </c>
      <c r="R6710" s="104"/>
      <c r="S6710" s="104"/>
      <c r="T6710" s="104"/>
    </row>
    <row r="6711" spans="13:20" ht="14.5" x14ac:dyDescent="0.35">
      <c r="M6711" s="261" t="s">
        <v>48039</v>
      </c>
      <c r="N6711" s="262">
        <v>1249.46</v>
      </c>
      <c r="P6711" s="243" t="s">
        <v>22940</v>
      </c>
      <c r="Q6711" s="244">
        <v>15150</v>
      </c>
      <c r="R6711" s="104"/>
      <c r="S6711" s="104"/>
      <c r="T6711" s="104"/>
    </row>
    <row r="6712" spans="13:20" ht="14.5" x14ac:dyDescent="0.35">
      <c r="M6712" s="261" t="s">
        <v>48040</v>
      </c>
      <c r="N6712" s="262">
        <v>42437.5</v>
      </c>
      <c r="P6712" s="243" t="s">
        <v>22941</v>
      </c>
      <c r="Q6712" s="244">
        <v>4555</v>
      </c>
      <c r="R6712" s="104"/>
      <c r="S6712" s="104"/>
      <c r="T6712" s="104"/>
    </row>
    <row r="6713" spans="13:20" ht="14.5" x14ac:dyDescent="0.35">
      <c r="M6713" s="261" t="s">
        <v>48041</v>
      </c>
      <c r="N6713" s="262">
        <v>3246.47</v>
      </c>
      <c r="P6713" s="243" t="s">
        <v>22942</v>
      </c>
      <c r="Q6713" s="244">
        <v>81856</v>
      </c>
      <c r="R6713" s="104"/>
      <c r="S6713" s="104"/>
      <c r="T6713" s="104"/>
    </row>
    <row r="6714" spans="13:20" ht="14.5" x14ac:dyDescent="0.35">
      <c r="M6714" s="261" t="s">
        <v>48042</v>
      </c>
      <c r="N6714" s="262">
        <v>15000</v>
      </c>
      <c r="P6714" s="243" t="s">
        <v>22943</v>
      </c>
      <c r="Q6714" s="244">
        <v>3730</v>
      </c>
      <c r="R6714" s="104"/>
      <c r="S6714" s="104"/>
      <c r="T6714" s="104"/>
    </row>
    <row r="6715" spans="13:20" ht="14.5" x14ac:dyDescent="0.35">
      <c r="M6715" s="261" t="s">
        <v>48043</v>
      </c>
      <c r="N6715" s="262">
        <v>1147.5</v>
      </c>
      <c r="P6715" s="243" t="s">
        <v>22944</v>
      </c>
      <c r="Q6715" s="244">
        <v>195</v>
      </c>
      <c r="R6715" s="104"/>
      <c r="S6715" s="104"/>
      <c r="T6715" s="104"/>
    </row>
    <row r="6716" spans="13:20" ht="14.5" x14ac:dyDescent="0.35">
      <c r="M6716" s="261" t="s">
        <v>48044</v>
      </c>
      <c r="N6716" s="262">
        <v>540280</v>
      </c>
      <c r="P6716" s="243" t="s">
        <v>22945</v>
      </c>
      <c r="Q6716" s="244">
        <v>25455</v>
      </c>
      <c r="R6716" s="104"/>
      <c r="S6716" s="104"/>
      <c r="T6716" s="104"/>
    </row>
    <row r="6717" spans="13:20" ht="14.5" x14ac:dyDescent="0.35">
      <c r="M6717" s="261" t="s">
        <v>48045</v>
      </c>
      <c r="N6717" s="262">
        <v>40184.050000000003</v>
      </c>
      <c r="P6717" s="243" t="s">
        <v>22946</v>
      </c>
      <c r="Q6717" s="244">
        <v>1800</v>
      </c>
      <c r="R6717" s="104"/>
      <c r="S6717" s="104"/>
      <c r="T6717" s="104"/>
    </row>
    <row r="6718" spans="13:20" ht="14.5" x14ac:dyDescent="0.35">
      <c r="M6718" s="261" t="s">
        <v>22961</v>
      </c>
      <c r="N6718" s="262">
        <v>4615.8999999999996</v>
      </c>
      <c r="P6718" s="243" t="s">
        <v>22947</v>
      </c>
      <c r="Q6718" s="244">
        <v>11252</v>
      </c>
      <c r="R6718" s="104"/>
      <c r="S6718" s="104"/>
      <c r="T6718" s="104"/>
    </row>
    <row r="6719" spans="13:20" ht="14.5" x14ac:dyDescent="0.35">
      <c r="M6719" s="261" t="s">
        <v>22968</v>
      </c>
      <c r="N6719" s="262">
        <v>352.17</v>
      </c>
      <c r="P6719" s="243" t="s">
        <v>22948</v>
      </c>
      <c r="Q6719" s="244">
        <v>853.12</v>
      </c>
      <c r="R6719" s="104"/>
      <c r="S6719" s="104"/>
      <c r="T6719" s="104"/>
    </row>
    <row r="6720" spans="13:20" ht="14.5" x14ac:dyDescent="0.35">
      <c r="M6720" s="261" t="s">
        <v>22969</v>
      </c>
      <c r="N6720" s="262">
        <v>551.35</v>
      </c>
      <c r="P6720" s="243" t="s">
        <v>22949</v>
      </c>
      <c r="Q6720" s="244">
        <v>2424.25</v>
      </c>
      <c r="R6720" s="104"/>
      <c r="S6720" s="104"/>
      <c r="T6720" s="104"/>
    </row>
    <row r="6721" spans="13:20" ht="14.5" x14ac:dyDescent="0.35">
      <c r="M6721" s="261" t="s">
        <v>22974</v>
      </c>
      <c r="N6721" s="262">
        <v>21222.86</v>
      </c>
      <c r="P6721" s="243" t="s">
        <v>22950</v>
      </c>
      <c r="Q6721" s="244">
        <v>9900</v>
      </c>
      <c r="R6721" s="104"/>
      <c r="S6721" s="104"/>
      <c r="T6721" s="104"/>
    </row>
    <row r="6722" spans="13:20" ht="14.5" x14ac:dyDescent="0.35">
      <c r="M6722" s="261" t="s">
        <v>22977</v>
      </c>
      <c r="N6722" s="262">
        <v>9620.3700000000008</v>
      </c>
      <c r="P6722" s="243" t="s">
        <v>22951</v>
      </c>
      <c r="Q6722" s="244">
        <v>19350</v>
      </c>
      <c r="R6722" s="104"/>
      <c r="S6722" s="104"/>
      <c r="T6722" s="104"/>
    </row>
    <row r="6723" spans="13:20" ht="14.5" x14ac:dyDescent="0.35">
      <c r="M6723" s="261" t="s">
        <v>56615</v>
      </c>
      <c r="N6723" s="262">
        <v>82775</v>
      </c>
      <c r="P6723" s="243" t="s">
        <v>22952</v>
      </c>
      <c r="Q6723" s="244">
        <v>19847.63</v>
      </c>
      <c r="R6723" s="104"/>
      <c r="S6723" s="104"/>
      <c r="T6723" s="104"/>
    </row>
    <row r="6724" spans="13:20" ht="14.5" x14ac:dyDescent="0.35">
      <c r="M6724" s="261" t="s">
        <v>43147</v>
      </c>
      <c r="N6724" s="262">
        <v>55186.45</v>
      </c>
      <c r="P6724" s="243" t="s">
        <v>22953</v>
      </c>
      <c r="Q6724" s="244">
        <v>60422.86</v>
      </c>
      <c r="R6724" s="104"/>
      <c r="S6724" s="104"/>
      <c r="T6724" s="104"/>
    </row>
    <row r="6725" spans="13:20" ht="14.5" x14ac:dyDescent="0.35">
      <c r="M6725" s="261" t="s">
        <v>43148</v>
      </c>
      <c r="N6725" s="262">
        <v>7214.74</v>
      </c>
      <c r="P6725" s="243" t="s">
        <v>22954</v>
      </c>
      <c r="Q6725" s="244">
        <v>4622.3500000000004</v>
      </c>
      <c r="R6725" s="104"/>
      <c r="S6725" s="104"/>
      <c r="T6725" s="104"/>
    </row>
    <row r="6726" spans="13:20" ht="14.5" x14ac:dyDescent="0.35">
      <c r="M6726" s="261" t="s">
        <v>50228</v>
      </c>
      <c r="N6726" s="262">
        <v>24.1</v>
      </c>
      <c r="P6726" s="243" t="s">
        <v>22955</v>
      </c>
      <c r="Q6726" s="244">
        <v>13099.67</v>
      </c>
      <c r="R6726" s="104"/>
      <c r="S6726" s="104"/>
      <c r="T6726" s="104"/>
    </row>
    <row r="6727" spans="13:20" ht="14.5" x14ac:dyDescent="0.35">
      <c r="M6727" s="261" t="s">
        <v>50229</v>
      </c>
      <c r="N6727" s="262">
        <v>459.71</v>
      </c>
      <c r="P6727" s="243" t="s">
        <v>22956</v>
      </c>
      <c r="Q6727" s="244">
        <v>74437.2</v>
      </c>
      <c r="R6727" s="104"/>
      <c r="S6727" s="104"/>
      <c r="T6727" s="104"/>
    </row>
    <row r="6728" spans="13:20" ht="14.5" x14ac:dyDescent="0.35">
      <c r="M6728" s="261" t="s">
        <v>56616</v>
      </c>
      <c r="N6728" s="262">
        <v>155608.57999999999</v>
      </c>
      <c r="P6728" s="243" t="s">
        <v>22957</v>
      </c>
      <c r="Q6728" s="244">
        <v>116984.92</v>
      </c>
      <c r="R6728" s="104"/>
      <c r="S6728" s="104"/>
      <c r="T6728" s="104"/>
    </row>
    <row r="6729" spans="13:20" ht="14.5" x14ac:dyDescent="0.35">
      <c r="M6729" s="261" t="s">
        <v>56617</v>
      </c>
      <c r="N6729" s="262">
        <v>60532.84</v>
      </c>
      <c r="P6729" s="243" t="s">
        <v>22958</v>
      </c>
      <c r="Q6729" s="244">
        <v>22990</v>
      </c>
      <c r="R6729" s="104"/>
      <c r="S6729" s="104"/>
      <c r="T6729" s="104"/>
    </row>
    <row r="6730" spans="13:20" ht="14.5" x14ac:dyDescent="0.35">
      <c r="M6730" s="261" t="s">
        <v>48046</v>
      </c>
      <c r="N6730" s="262">
        <v>1254</v>
      </c>
      <c r="P6730" s="243" t="s">
        <v>22959</v>
      </c>
      <c r="Q6730" s="244">
        <v>7575</v>
      </c>
      <c r="R6730" s="104"/>
      <c r="S6730" s="104"/>
      <c r="T6730" s="104"/>
    </row>
    <row r="6731" spans="13:20" ht="14.5" x14ac:dyDescent="0.35">
      <c r="M6731" s="261" t="s">
        <v>35592</v>
      </c>
      <c r="N6731" s="262">
        <v>127361.60000000001</v>
      </c>
      <c r="P6731" s="243" t="s">
        <v>22960</v>
      </c>
      <c r="Q6731" s="244">
        <v>93738.34</v>
      </c>
      <c r="R6731" s="104"/>
      <c r="S6731" s="104"/>
      <c r="T6731" s="104"/>
    </row>
    <row r="6732" spans="13:20" ht="14.5" x14ac:dyDescent="0.35">
      <c r="M6732" s="261" t="s">
        <v>56618</v>
      </c>
      <c r="N6732" s="262">
        <v>16733.189999999999</v>
      </c>
      <c r="P6732" s="243" t="s">
        <v>22961</v>
      </c>
      <c r="Q6732" s="244">
        <v>39357.65</v>
      </c>
      <c r="R6732" s="104"/>
      <c r="S6732" s="104"/>
      <c r="T6732" s="104"/>
    </row>
    <row r="6733" spans="13:20" ht="14.5" x14ac:dyDescent="0.35">
      <c r="M6733" s="261" t="s">
        <v>50230</v>
      </c>
      <c r="N6733" s="262">
        <v>750</v>
      </c>
      <c r="P6733" s="243" t="s">
        <v>22962</v>
      </c>
      <c r="Q6733" s="244">
        <v>44476.03</v>
      </c>
      <c r="R6733" s="104"/>
      <c r="S6733" s="104"/>
      <c r="T6733" s="104"/>
    </row>
    <row r="6734" spans="13:20" ht="14.5" x14ac:dyDescent="0.35">
      <c r="M6734" s="261" t="s">
        <v>50231</v>
      </c>
      <c r="N6734" s="262">
        <v>20321.689999999999</v>
      </c>
      <c r="P6734" s="243" t="s">
        <v>22963</v>
      </c>
      <c r="Q6734" s="244">
        <v>108225.32</v>
      </c>
      <c r="R6734" s="104"/>
      <c r="S6734" s="104"/>
      <c r="T6734" s="104"/>
    </row>
    <row r="6735" spans="13:20" ht="14.5" x14ac:dyDescent="0.35">
      <c r="M6735" s="261" t="s">
        <v>48047</v>
      </c>
      <c r="N6735" s="262">
        <v>274000</v>
      </c>
      <c r="P6735" s="243" t="s">
        <v>22964</v>
      </c>
      <c r="Q6735" s="244">
        <v>2400</v>
      </c>
      <c r="R6735" s="104"/>
      <c r="S6735" s="104"/>
      <c r="T6735" s="104"/>
    </row>
    <row r="6736" spans="13:20" ht="14.5" x14ac:dyDescent="0.35">
      <c r="M6736" s="261" t="s">
        <v>43149</v>
      </c>
      <c r="N6736" s="262">
        <v>8143.2</v>
      </c>
      <c r="P6736" s="243" t="s">
        <v>22965</v>
      </c>
      <c r="Q6736" s="244">
        <v>6580.51</v>
      </c>
      <c r="R6736" s="104"/>
      <c r="S6736" s="104"/>
      <c r="T6736" s="104"/>
    </row>
    <row r="6737" spans="13:20" ht="14.5" x14ac:dyDescent="0.35">
      <c r="M6737" s="261" t="s">
        <v>45371</v>
      </c>
      <c r="N6737" s="262">
        <v>1281750</v>
      </c>
      <c r="P6737" s="243" t="s">
        <v>22966</v>
      </c>
      <c r="Q6737" s="244">
        <v>387750</v>
      </c>
      <c r="R6737" s="104"/>
      <c r="S6737" s="104"/>
      <c r="T6737" s="104"/>
    </row>
    <row r="6738" spans="13:20" ht="14.5" x14ac:dyDescent="0.35">
      <c r="M6738" s="261" t="s">
        <v>56619</v>
      </c>
      <c r="N6738" s="262">
        <v>22266.49</v>
      </c>
      <c r="P6738" s="243" t="s">
        <v>22967</v>
      </c>
      <c r="Q6738" s="244">
        <v>74907.850000000006</v>
      </c>
      <c r="R6738" s="104"/>
      <c r="S6738" s="104"/>
      <c r="T6738" s="104"/>
    </row>
    <row r="6739" spans="13:20" ht="14.5" x14ac:dyDescent="0.35">
      <c r="M6739" s="261" t="s">
        <v>56620</v>
      </c>
      <c r="N6739" s="262">
        <v>5400</v>
      </c>
      <c r="P6739" s="243" t="s">
        <v>22968</v>
      </c>
      <c r="Q6739" s="244">
        <v>57178.29</v>
      </c>
      <c r="R6739" s="104"/>
      <c r="S6739" s="104"/>
      <c r="T6739" s="104"/>
    </row>
    <row r="6740" spans="13:20" ht="14.5" x14ac:dyDescent="0.35">
      <c r="M6740" s="261" t="s">
        <v>35593</v>
      </c>
      <c r="N6740" s="262">
        <v>143875.38</v>
      </c>
      <c r="P6740" s="243" t="s">
        <v>22969</v>
      </c>
      <c r="Q6740" s="244">
        <v>136832.65</v>
      </c>
      <c r="R6740" s="104"/>
      <c r="S6740" s="104"/>
      <c r="T6740" s="104"/>
    </row>
    <row r="6741" spans="13:20" ht="14.5" x14ac:dyDescent="0.35">
      <c r="M6741" s="261" t="s">
        <v>35594</v>
      </c>
      <c r="N6741" s="262">
        <v>339062.85</v>
      </c>
      <c r="P6741" s="243" t="s">
        <v>22970</v>
      </c>
      <c r="Q6741" s="244">
        <v>67555.839999999997</v>
      </c>
      <c r="R6741" s="104"/>
      <c r="S6741" s="104"/>
      <c r="T6741" s="104"/>
    </row>
    <row r="6742" spans="13:20" ht="14.5" x14ac:dyDescent="0.35">
      <c r="M6742" s="261" t="s">
        <v>37021</v>
      </c>
      <c r="N6742" s="262">
        <v>10394.52</v>
      </c>
      <c r="P6742" s="243" t="s">
        <v>22971</v>
      </c>
      <c r="Q6742" s="244">
        <v>98341.45</v>
      </c>
      <c r="R6742" s="104"/>
      <c r="S6742" s="104"/>
      <c r="T6742" s="104"/>
    </row>
    <row r="6743" spans="13:20" ht="14.5" x14ac:dyDescent="0.35">
      <c r="M6743" s="261" t="s">
        <v>37022</v>
      </c>
      <c r="N6743" s="262">
        <v>153577.45000000001</v>
      </c>
      <c r="P6743" s="243" t="s">
        <v>22972</v>
      </c>
      <c r="Q6743" s="244">
        <v>67198.64</v>
      </c>
      <c r="R6743" s="104"/>
      <c r="S6743" s="104"/>
      <c r="T6743" s="104"/>
    </row>
    <row r="6744" spans="13:20" ht="14.5" x14ac:dyDescent="0.35">
      <c r="M6744" s="261" t="s">
        <v>56621</v>
      </c>
      <c r="N6744" s="262">
        <v>135720</v>
      </c>
      <c r="P6744" s="243" t="s">
        <v>22973</v>
      </c>
      <c r="Q6744" s="244">
        <v>54935.11</v>
      </c>
      <c r="R6744" s="104"/>
      <c r="S6744" s="104"/>
      <c r="T6744" s="104"/>
    </row>
    <row r="6745" spans="13:20" ht="14.5" x14ac:dyDescent="0.35">
      <c r="M6745" s="261" t="s">
        <v>56622</v>
      </c>
      <c r="N6745" s="262">
        <v>52102</v>
      </c>
      <c r="P6745" s="243" t="s">
        <v>22974</v>
      </c>
      <c r="Q6745" s="244">
        <v>172368.09</v>
      </c>
      <c r="R6745" s="104"/>
      <c r="S6745" s="104"/>
      <c r="T6745" s="104"/>
    </row>
    <row r="6746" spans="13:20" ht="14.5" x14ac:dyDescent="0.35">
      <c r="M6746" s="261" t="s">
        <v>50232</v>
      </c>
      <c r="N6746" s="262">
        <v>142480.81</v>
      </c>
      <c r="P6746" s="243" t="s">
        <v>22975</v>
      </c>
      <c r="Q6746" s="244">
        <v>130861.12</v>
      </c>
      <c r="R6746" s="104"/>
      <c r="S6746" s="104"/>
      <c r="T6746" s="104"/>
    </row>
    <row r="6747" spans="13:20" ht="14.5" x14ac:dyDescent="0.35">
      <c r="M6747" s="261" t="s">
        <v>38251</v>
      </c>
      <c r="N6747" s="262">
        <v>94851.07</v>
      </c>
      <c r="P6747" s="243" t="s">
        <v>22976</v>
      </c>
      <c r="Q6747" s="244">
        <v>42548.56</v>
      </c>
      <c r="R6747" s="104"/>
      <c r="S6747" s="104"/>
      <c r="T6747" s="104"/>
    </row>
    <row r="6748" spans="13:20" ht="14.5" x14ac:dyDescent="0.35">
      <c r="M6748" s="261" t="s">
        <v>38252</v>
      </c>
      <c r="N6748" s="262">
        <v>213172.5</v>
      </c>
      <c r="P6748" s="243" t="s">
        <v>22977</v>
      </c>
      <c r="Q6748" s="244">
        <v>141642.20000000001</v>
      </c>
      <c r="R6748" s="104"/>
      <c r="S6748" s="104"/>
      <c r="T6748" s="104"/>
    </row>
    <row r="6749" spans="13:20" ht="14.5" x14ac:dyDescent="0.35">
      <c r="M6749" s="261" t="s">
        <v>53275</v>
      </c>
      <c r="N6749" s="262">
        <v>4284.28</v>
      </c>
      <c r="P6749" s="243" t="s">
        <v>22978</v>
      </c>
      <c r="Q6749" s="244">
        <v>578.85</v>
      </c>
      <c r="R6749" s="104"/>
      <c r="S6749" s="104"/>
      <c r="T6749" s="104"/>
    </row>
    <row r="6750" spans="13:20" ht="14.5" x14ac:dyDescent="0.35">
      <c r="M6750" s="261" t="s">
        <v>43150</v>
      </c>
      <c r="N6750" s="262">
        <v>396779.76</v>
      </c>
      <c r="P6750" s="243" t="s">
        <v>22979</v>
      </c>
      <c r="Q6750" s="244">
        <v>16231.15</v>
      </c>
      <c r="R6750" s="104"/>
      <c r="S6750" s="104"/>
      <c r="T6750" s="104"/>
    </row>
    <row r="6751" spans="13:20" ht="14.5" x14ac:dyDescent="0.35">
      <c r="M6751" s="261" t="s">
        <v>37023</v>
      </c>
      <c r="N6751" s="262">
        <v>857725.15</v>
      </c>
      <c r="P6751" s="243" t="s">
        <v>22980</v>
      </c>
      <c r="Q6751" s="244">
        <v>18451.169999999998</v>
      </c>
      <c r="R6751" s="104"/>
      <c r="S6751" s="104"/>
      <c r="T6751" s="104"/>
    </row>
    <row r="6752" spans="13:20" ht="14.5" x14ac:dyDescent="0.35">
      <c r="M6752" s="261" t="s">
        <v>38253</v>
      </c>
      <c r="N6752" s="262">
        <v>567011.37</v>
      </c>
      <c r="P6752" s="243" t="s">
        <v>22981</v>
      </c>
      <c r="Q6752" s="244">
        <v>12216.9</v>
      </c>
      <c r="R6752" s="104"/>
      <c r="S6752" s="104"/>
      <c r="T6752" s="104"/>
    </row>
    <row r="6753" spans="13:20" ht="14.5" x14ac:dyDescent="0.35">
      <c r="M6753" s="261" t="s">
        <v>45372</v>
      </c>
      <c r="N6753" s="262">
        <v>10300</v>
      </c>
      <c r="P6753" s="243" t="s">
        <v>22982</v>
      </c>
      <c r="Q6753" s="244">
        <v>11252</v>
      </c>
      <c r="R6753" s="104"/>
      <c r="S6753" s="104"/>
      <c r="T6753" s="104"/>
    </row>
    <row r="6754" spans="13:20" ht="14.5" x14ac:dyDescent="0.35">
      <c r="M6754" s="261" t="s">
        <v>45373</v>
      </c>
      <c r="N6754" s="262">
        <v>787.92</v>
      </c>
      <c r="P6754" s="243" t="s">
        <v>22983</v>
      </c>
      <c r="Q6754" s="244">
        <v>154161.20000000001</v>
      </c>
      <c r="R6754" s="104"/>
      <c r="S6754" s="104"/>
      <c r="T6754" s="104"/>
    </row>
    <row r="6755" spans="13:20" ht="14.5" x14ac:dyDescent="0.35">
      <c r="M6755" s="261" t="s">
        <v>45374</v>
      </c>
      <c r="N6755" s="262">
        <v>2037.92</v>
      </c>
      <c r="P6755" s="243" t="s">
        <v>22984</v>
      </c>
      <c r="Q6755" s="244">
        <v>39357.65</v>
      </c>
      <c r="R6755" s="104"/>
      <c r="S6755" s="104"/>
      <c r="T6755" s="104"/>
    </row>
    <row r="6756" spans="13:20" ht="14.5" x14ac:dyDescent="0.35">
      <c r="M6756" s="261" t="s">
        <v>56623</v>
      </c>
      <c r="N6756" s="262">
        <v>18776.54</v>
      </c>
      <c r="P6756" s="243" t="s">
        <v>22985</v>
      </c>
      <c r="Q6756" s="244">
        <v>44476.03</v>
      </c>
      <c r="R6756" s="104"/>
      <c r="S6756" s="104"/>
      <c r="T6756" s="104"/>
    </row>
    <row r="6757" spans="13:20" ht="14.5" x14ac:dyDescent="0.35">
      <c r="M6757" s="261" t="s">
        <v>56624</v>
      </c>
      <c r="N6757" s="262">
        <v>1148.83</v>
      </c>
      <c r="P6757" s="243" t="s">
        <v>22986</v>
      </c>
      <c r="Q6757" s="244">
        <v>108225.32</v>
      </c>
      <c r="R6757" s="104"/>
      <c r="S6757" s="104"/>
      <c r="T6757" s="104"/>
    </row>
    <row r="6758" spans="13:20" ht="14.5" x14ac:dyDescent="0.35">
      <c r="M6758" s="261" t="s">
        <v>56625</v>
      </c>
      <c r="N6758" s="262">
        <v>807.44</v>
      </c>
      <c r="P6758" s="243" t="s">
        <v>22987</v>
      </c>
      <c r="Q6758" s="244">
        <v>2400</v>
      </c>
      <c r="R6758" s="104"/>
      <c r="S6758" s="104"/>
      <c r="T6758" s="104"/>
    </row>
    <row r="6759" spans="13:20" ht="14.5" x14ac:dyDescent="0.35">
      <c r="M6759" s="261" t="s">
        <v>56626</v>
      </c>
      <c r="N6759" s="262">
        <v>2095.5500000000002</v>
      </c>
      <c r="P6759" s="243" t="s">
        <v>22988</v>
      </c>
      <c r="Q6759" s="244">
        <v>6580.51</v>
      </c>
      <c r="R6759" s="104"/>
      <c r="S6759" s="104"/>
      <c r="T6759" s="104"/>
    </row>
    <row r="6760" spans="13:20" ht="14.5" x14ac:dyDescent="0.35">
      <c r="M6760" s="261" t="s">
        <v>56627</v>
      </c>
      <c r="N6760" s="262">
        <v>6324.95</v>
      </c>
      <c r="P6760" s="243" t="s">
        <v>22989</v>
      </c>
      <c r="Q6760" s="244">
        <v>387750</v>
      </c>
      <c r="R6760" s="104"/>
      <c r="S6760" s="104"/>
      <c r="T6760" s="104"/>
    </row>
    <row r="6761" spans="13:20" ht="14.5" x14ac:dyDescent="0.35">
      <c r="M6761" s="261" t="s">
        <v>56628</v>
      </c>
      <c r="N6761" s="262">
        <v>205.3</v>
      </c>
      <c r="P6761" s="243" t="s">
        <v>22990</v>
      </c>
      <c r="Q6761" s="244">
        <v>101687.14</v>
      </c>
      <c r="R6761" s="104"/>
      <c r="S6761" s="104"/>
      <c r="T6761" s="104"/>
    </row>
    <row r="6762" spans="13:20" ht="14.5" x14ac:dyDescent="0.35">
      <c r="M6762" s="261" t="s">
        <v>56629</v>
      </c>
      <c r="N6762" s="262">
        <v>7094.39</v>
      </c>
      <c r="P6762" s="243" t="s">
        <v>22991</v>
      </c>
      <c r="Q6762" s="244">
        <v>67047.929999999993</v>
      </c>
      <c r="R6762" s="104"/>
      <c r="S6762" s="104"/>
      <c r="T6762" s="104"/>
    </row>
    <row r="6763" spans="13:20" ht="14.5" x14ac:dyDescent="0.35">
      <c r="M6763" s="261" t="s">
        <v>56630</v>
      </c>
      <c r="N6763" s="262">
        <v>422.96</v>
      </c>
      <c r="P6763" s="243" t="s">
        <v>22992</v>
      </c>
      <c r="Q6763" s="244">
        <v>161959.04000000001</v>
      </c>
      <c r="R6763" s="104"/>
      <c r="S6763" s="104"/>
      <c r="T6763" s="104"/>
    </row>
    <row r="6764" spans="13:20" ht="14.5" x14ac:dyDescent="0.35">
      <c r="M6764" s="261" t="s">
        <v>48048</v>
      </c>
      <c r="N6764" s="262">
        <v>123000</v>
      </c>
      <c r="P6764" s="243" t="s">
        <v>22993</v>
      </c>
      <c r="Q6764" s="244">
        <v>67555.839999999997</v>
      </c>
      <c r="R6764" s="104"/>
      <c r="S6764" s="104"/>
      <c r="T6764" s="104"/>
    </row>
    <row r="6765" spans="13:20" ht="14.5" x14ac:dyDescent="0.35">
      <c r="M6765" s="261" t="s">
        <v>48049</v>
      </c>
      <c r="N6765" s="262">
        <v>8797.51</v>
      </c>
      <c r="P6765" s="243" t="s">
        <v>22994</v>
      </c>
      <c r="Q6765" s="244">
        <v>130966.45</v>
      </c>
      <c r="R6765" s="104"/>
      <c r="S6765" s="104"/>
      <c r="T6765" s="104"/>
    </row>
    <row r="6766" spans="13:20" ht="14.5" x14ac:dyDescent="0.35">
      <c r="M6766" s="261" t="s">
        <v>45375</v>
      </c>
      <c r="N6766" s="262">
        <v>527537.43999999994</v>
      </c>
      <c r="P6766" s="243" t="s">
        <v>22995</v>
      </c>
      <c r="Q6766" s="244">
        <v>19350</v>
      </c>
      <c r="R6766" s="104"/>
      <c r="S6766" s="104"/>
      <c r="T6766" s="104"/>
    </row>
    <row r="6767" spans="13:20" ht="14.5" x14ac:dyDescent="0.35">
      <c r="M6767" s="261" t="s">
        <v>45376</v>
      </c>
      <c r="N6767" s="262">
        <v>40129.879999999997</v>
      </c>
      <c r="P6767" s="243" t="s">
        <v>22996</v>
      </c>
      <c r="Q6767" s="244">
        <v>4555</v>
      </c>
      <c r="R6767" s="104"/>
      <c r="S6767" s="104"/>
      <c r="T6767" s="104"/>
    </row>
    <row r="6768" spans="13:20" ht="14.5" x14ac:dyDescent="0.35">
      <c r="M6768" s="261" t="s">
        <v>23022</v>
      </c>
      <c r="N6768" s="262">
        <v>16578.84</v>
      </c>
      <c r="P6768" s="243" t="s">
        <v>22997</v>
      </c>
      <c r="Q6768" s="244">
        <v>67198.64</v>
      </c>
      <c r="R6768" s="104"/>
      <c r="S6768" s="104"/>
      <c r="T6768" s="104"/>
    </row>
    <row r="6769" spans="13:20" ht="14.5" x14ac:dyDescent="0.35">
      <c r="M6769" s="261" t="s">
        <v>37025</v>
      </c>
      <c r="N6769" s="262">
        <v>83267.399999999994</v>
      </c>
      <c r="P6769" s="243" t="s">
        <v>22998</v>
      </c>
      <c r="Q6769" s="244">
        <v>55513.96</v>
      </c>
      <c r="R6769" s="104"/>
      <c r="S6769" s="104"/>
      <c r="T6769" s="104"/>
    </row>
    <row r="6770" spans="13:20" ht="14.5" x14ac:dyDescent="0.35">
      <c r="M6770" s="261" t="s">
        <v>23024</v>
      </c>
      <c r="N6770" s="262">
        <v>52705.27</v>
      </c>
      <c r="P6770" s="243" t="s">
        <v>15522</v>
      </c>
      <c r="Q6770" s="244">
        <v>266652.92</v>
      </c>
      <c r="R6770" s="104"/>
      <c r="S6770" s="104"/>
      <c r="T6770" s="104"/>
    </row>
    <row r="6771" spans="13:20" ht="14.5" x14ac:dyDescent="0.35">
      <c r="M6771" s="261" t="s">
        <v>15529</v>
      </c>
      <c r="N6771" s="262">
        <v>99983.96</v>
      </c>
      <c r="P6771" s="243" t="s">
        <v>22999</v>
      </c>
      <c r="Q6771" s="244">
        <v>130861.12</v>
      </c>
      <c r="R6771" s="104"/>
      <c r="S6771" s="104"/>
      <c r="T6771" s="104"/>
    </row>
    <row r="6772" spans="13:20" ht="14.5" x14ac:dyDescent="0.35">
      <c r="M6772" s="261" t="s">
        <v>23025</v>
      </c>
      <c r="N6772" s="262">
        <v>160232.5</v>
      </c>
      <c r="P6772" s="243" t="s">
        <v>23000</v>
      </c>
      <c r="Q6772" s="244">
        <v>41021.15</v>
      </c>
      <c r="R6772" s="104"/>
      <c r="S6772" s="104"/>
      <c r="T6772" s="104"/>
    </row>
    <row r="6773" spans="13:20" ht="14.5" x14ac:dyDescent="0.35">
      <c r="M6773" s="261" t="s">
        <v>52187</v>
      </c>
      <c r="N6773" s="262">
        <v>810.41</v>
      </c>
      <c r="P6773" s="243" t="s">
        <v>23001</v>
      </c>
      <c r="Q6773" s="244">
        <v>42548.56</v>
      </c>
      <c r="R6773" s="104"/>
      <c r="S6773" s="104"/>
      <c r="T6773" s="104"/>
    </row>
    <row r="6774" spans="13:20" ht="14.5" x14ac:dyDescent="0.35">
      <c r="M6774" s="261" t="s">
        <v>50233</v>
      </c>
      <c r="N6774" s="262">
        <v>19249.59</v>
      </c>
      <c r="P6774" s="243" t="s">
        <v>23002</v>
      </c>
      <c r="Q6774" s="244">
        <v>369863.12</v>
      </c>
      <c r="R6774" s="104"/>
      <c r="S6774" s="104"/>
      <c r="T6774" s="104"/>
    </row>
    <row r="6775" spans="13:20" ht="14.5" x14ac:dyDescent="0.35">
      <c r="M6775" s="261" t="s">
        <v>23027</v>
      </c>
      <c r="N6775" s="262">
        <v>16000.08</v>
      </c>
      <c r="P6775" s="243" t="s">
        <v>23003</v>
      </c>
      <c r="Q6775" s="244">
        <v>52583.85</v>
      </c>
      <c r="R6775" s="104"/>
      <c r="S6775" s="104"/>
      <c r="T6775" s="104"/>
    </row>
    <row r="6776" spans="13:20" ht="14.5" x14ac:dyDescent="0.35">
      <c r="M6776" s="261" t="s">
        <v>23028</v>
      </c>
      <c r="N6776" s="262">
        <v>28897.87</v>
      </c>
      <c r="P6776" s="243" t="s">
        <v>23004</v>
      </c>
      <c r="Q6776" s="244">
        <v>4022.7</v>
      </c>
      <c r="R6776" s="104"/>
      <c r="S6776" s="104"/>
      <c r="T6776" s="104"/>
    </row>
    <row r="6777" spans="13:20" ht="14.5" x14ac:dyDescent="0.35">
      <c r="M6777" s="261" t="s">
        <v>23029</v>
      </c>
      <c r="N6777" s="262">
        <v>3434.69</v>
      </c>
      <c r="P6777" s="243" t="s">
        <v>23005</v>
      </c>
      <c r="Q6777" s="244">
        <v>10789.49</v>
      </c>
      <c r="R6777" s="104"/>
      <c r="S6777" s="104"/>
      <c r="T6777" s="104"/>
    </row>
    <row r="6778" spans="13:20" ht="14.5" x14ac:dyDescent="0.35">
      <c r="M6778" s="261" t="s">
        <v>23030</v>
      </c>
      <c r="N6778" s="262">
        <v>8739.83</v>
      </c>
      <c r="P6778" s="243" t="s">
        <v>23006</v>
      </c>
      <c r="Q6778" s="244">
        <v>366181</v>
      </c>
      <c r="R6778" s="104"/>
      <c r="S6778" s="104"/>
      <c r="T6778" s="104"/>
    </row>
    <row r="6779" spans="13:20" ht="14.5" x14ac:dyDescent="0.35">
      <c r="M6779" s="261" t="s">
        <v>51267</v>
      </c>
      <c r="N6779" s="262">
        <v>30122</v>
      </c>
      <c r="P6779" s="243" t="s">
        <v>23007</v>
      </c>
      <c r="Q6779" s="244">
        <v>767.34</v>
      </c>
      <c r="R6779" s="104"/>
      <c r="S6779" s="104"/>
      <c r="T6779" s="104"/>
    </row>
    <row r="6780" spans="13:20" ht="14.5" x14ac:dyDescent="0.35">
      <c r="M6780" s="261" t="s">
        <v>23031</v>
      </c>
      <c r="N6780" s="262">
        <v>2148.8200000000002</v>
      </c>
      <c r="P6780" s="243" t="s">
        <v>23008</v>
      </c>
      <c r="Q6780" s="244">
        <v>6468.57</v>
      </c>
      <c r="R6780" s="104"/>
      <c r="S6780" s="104"/>
      <c r="T6780" s="104"/>
    </row>
    <row r="6781" spans="13:20" ht="14.5" x14ac:dyDescent="0.35">
      <c r="M6781" s="261" t="s">
        <v>23032</v>
      </c>
      <c r="N6781" s="262">
        <v>2430.94</v>
      </c>
      <c r="P6781" s="243" t="s">
        <v>23009</v>
      </c>
      <c r="Q6781" s="244">
        <v>1916.37</v>
      </c>
      <c r="R6781" s="104"/>
      <c r="S6781" s="104"/>
      <c r="T6781" s="104"/>
    </row>
    <row r="6782" spans="13:20" ht="14.5" x14ac:dyDescent="0.35">
      <c r="M6782" s="261" t="s">
        <v>23033</v>
      </c>
      <c r="N6782" s="262">
        <v>465.86</v>
      </c>
      <c r="P6782" s="243" t="s">
        <v>15525</v>
      </c>
      <c r="Q6782" s="244">
        <v>700.16</v>
      </c>
      <c r="R6782" s="104"/>
      <c r="S6782" s="104"/>
      <c r="T6782" s="104"/>
    </row>
    <row r="6783" spans="13:20" ht="14.5" x14ac:dyDescent="0.35">
      <c r="M6783" s="261" t="s">
        <v>48050</v>
      </c>
      <c r="N6783" s="262">
        <v>2547.94</v>
      </c>
      <c r="P6783" s="243" t="s">
        <v>15526</v>
      </c>
      <c r="Q6783" s="244">
        <v>1984.21</v>
      </c>
      <c r="R6783" s="104"/>
      <c r="S6783" s="104"/>
      <c r="T6783" s="104"/>
    </row>
    <row r="6784" spans="13:20" ht="14.5" x14ac:dyDescent="0.35">
      <c r="M6784" s="261" t="s">
        <v>23034</v>
      </c>
      <c r="N6784" s="262">
        <v>33325</v>
      </c>
      <c r="P6784" s="243" t="s">
        <v>15527</v>
      </c>
      <c r="Q6784" s="244">
        <v>4803.2700000000004</v>
      </c>
      <c r="R6784" s="104"/>
      <c r="S6784" s="104"/>
      <c r="T6784" s="104"/>
    </row>
    <row r="6785" spans="13:20" ht="14.5" x14ac:dyDescent="0.35">
      <c r="M6785" s="261" t="s">
        <v>35596</v>
      </c>
      <c r="N6785" s="262">
        <v>372</v>
      </c>
      <c r="P6785" s="243" t="s">
        <v>15528</v>
      </c>
      <c r="Q6785" s="244">
        <v>5666.08</v>
      </c>
      <c r="R6785" s="104"/>
      <c r="S6785" s="104"/>
      <c r="T6785" s="104"/>
    </row>
    <row r="6786" spans="13:20" ht="14.5" x14ac:dyDescent="0.35">
      <c r="M6786" s="261" t="s">
        <v>23035</v>
      </c>
      <c r="N6786" s="262">
        <v>4703.6499999999996</v>
      </c>
      <c r="P6786" s="243" t="s">
        <v>23010</v>
      </c>
      <c r="Q6786" s="244">
        <v>9060</v>
      </c>
      <c r="R6786" s="104"/>
      <c r="S6786" s="104"/>
      <c r="T6786" s="104"/>
    </row>
    <row r="6787" spans="13:20" ht="14.5" x14ac:dyDescent="0.35">
      <c r="M6787" s="261" t="s">
        <v>23036</v>
      </c>
      <c r="N6787" s="262">
        <v>101074.76</v>
      </c>
      <c r="P6787" s="243" t="s">
        <v>23011</v>
      </c>
      <c r="Q6787" s="244">
        <v>3661.9</v>
      </c>
      <c r="R6787" s="104"/>
      <c r="S6787" s="104"/>
      <c r="T6787" s="104"/>
    </row>
    <row r="6788" spans="13:20" ht="14.5" x14ac:dyDescent="0.35">
      <c r="M6788" s="261" t="s">
        <v>35597</v>
      </c>
      <c r="N6788" s="262">
        <v>286260</v>
      </c>
      <c r="P6788" s="243" t="s">
        <v>23012</v>
      </c>
      <c r="Q6788" s="244">
        <v>273.95999999999998</v>
      </c>
      <c r="R6788" s="104"/>
      <c r="S6788" s="104"/>
      <c r="T6788" s="104"/>
    </row>
    <row r="6789" spans="13:20" ht="14.5" x14ac:dyDescent="0.35">
      <c r="M6789" s="261" t="s">
        <v>23037</v>
      </c>
      <c r="N6789" s="262">
        <v>32205.38</v>
      </c>
      <c r="P6789" s="243" t="s">
        <v>23013</v>
      </c>
      <c r="Q6789" s="244">
        <v>133847.38</v>
      </c>
      <c r="R6789" s="104"/>
      <c r="S6789" s="104"/>
      <c r="T6789" s="104"/>
    </row>
    <row r="6790" spans="13:20" ht="14.5" x14ac:dyDescent="0.35">
      <c r="M6790" s="261" t="s">
        <v>35598</v>
      </c>
      <c r="N6790" s="262">
        <v>61280.97</v>
      </c>
      <c r="P6790" s="243" t="s">
        <v>23014</v>
      </c>
      <c r="Q6790" s="244">
        <v>22028</v>
      </c>
      <c r="R6790" s="104"/>
      <c r="S6790" s="104"/>
      <c r="T6790" s="104"/>
    </row>
    <row r="6791" spans="13:20" ht="14.5" x14ac:dyDescent="0.35">
      <c r="M6791" s="261" t="s">
        <v>23038</v>
      </c>
      <c r="N6791" s="262">
        <v>1932303.24</v>
      </c>
      <c r="P6791" s="243" t="s">
        <v>23015</v>
      </c>
      <c r="Q6791" s="244">
        <v>4345</v>
      </c>
      <c r="R6791" s="104"/>
      <c r="S6791" s="104"/>
      <c r="T6791" s="104"/>
    </row>
    <row r="6792" spans="13:20" ht="14.5" x14ac:dyDescent="0.35">
      <c r="M6792" s="261" t="s">
        <v>45377</v>
      </c>
      <c r="N6792" s="262">
        <v>20854.8</v>
      </c>
      <c r="P6792" s="243" t="s">
        <v>23016</v>
      </c>
      <c r="Q6792" s="244">
        <v>4875</v>
      </c>
      <c r="R6792" s="104"/>
      <c r="S6792" s="104"/>
      <c r="T6792" s="104"/>
    </row>
    <row r="6793" spans="13:20" ht="14.5" x14ac:dyDescent="0.35">
      <c r="M6793" s="261" t="s">
        <v>41957</v>
      </c>
      <c r="N6793" s="262">
        <v>43625</v>
      </c>
      <c r="P6793" s="243" t="s">
        <v>23017</v>
      </c>
      <c r="Q6793" s="244">
        <v>45814.5</v>
      </c>
      <c r="R6793" s="104"/>
      <c r="S6793" s="104"/>
      <c r="T6793" s="104"/>
    </row>
    <row r="6794" spans="13:20" ht="14.5" x14ac:dyDescent="0.35">
      <c r="M6794" s="261" t="s">
        <v>56631</v>
      </c>
      <c r="N6794" s="262">
        <v>58500</v>
      </c>
      <c r="P6794" s="243" t="s">
        <v>23018</v>
      </c>
      <c r="Q6794" s="244">
        <v>9921.92</v>
      </c>
      <c r="R6794" s="104"/>
      <c r="S6794" s="104"/>
      <c r="T6794" s="104"/>
    </row>
    <row r="6795" spans="13:20" ht="14.5" x14ac:dyDescent="0.35">
      <c r="M6795" s="261" t="s">
        <v>23041</v>
      </c>
      <c r="N6795" s="262">
        <v>39256.720000000001</v>
      </c>
      <c r="P6795" s="243" t="s">
        <v>23019</v>
      </c>
      <c r="Q6795" s="244">
        <v>4186.68</v>
      </c>
      <c r="R6795" s="104"/>
      <c r="S6795" s="104"/>
      <c r="T6795" s="104"/>
    </row>
    <row r="6796" spans="13:20" ht="14.5" x14ac:dyDescent="0.35">
      <c r="M6796" s="261" t="s">
        <v>37026</v>
      </c>
      <c r="N6796" s="262">
        <v>5710.59</v>
      </c>
      <c r="P6796" s="243" t="s">
        <v>23020</v>
      </c>
      <c r="Q6796" s="244">
        <v>10054.379999999999</v>
      </c>
      <c r="R6796" s="104"/>
      <c r="S6796" s="104"/>
      <c r="T6796" s="104"/>
    </row>
    <row r="6797" spans="13:20" ht="14.5" x14ac:dyDescent="0.35">
      <c r="M6797" s="261" t="s">
        <v>50234</v>
      </c>
      <c r="N6797" s="262">
        <v>7425</v>
      </c>
      <c r="P6797" s="243" t="s">
        <v>23021</v>
      </c>
      <c r="Q6797" s="244">
        <v>2609.8000000000002</v>
      </c>
      <c r="R6797" s="104"/>
      <c r="S6797" s="104"/>
      <c r="T6797" s="104"/>
    </row>
    <row r="6798" spans="13:20" ht="14.5" x14ac:dyDescent="0.35">
      <c r="M6798" s="261" t="s">
        <v>48051</v>
      </c>
      <c r="N6798" s="262">
        <v>15209.67</v>
      </c>
      <c r="P6798" s="243" t="s">
        <v>23022</v>
      </c>
      <c r="Q6798" s="244">
        <v>37807.919999999998</v>
      </c>
      <c r="R6798" s="104"/>
      <c r="S6798" s="104"/>
      <c r="T6798" s="104"/>
    </row>
    <row r="6799" spans="13:20" ht="14.5" x14ac:dyDescent="0.35">
      <c r="M6799" s="261" t="s">
        <v>48052</v>
      </c>
      <c r="N6799" s="262">
        <v>1163.56</v>
      </c>
      <c r="P6799" s="243" t="s">
        <v>23023</v>
      </c>
      <c r="Q6799" s="244">
        <v>8196.92</v>
      </c>
      <c r="R6799" s="104"/>
      <c r="S6799" s="104"/>
      <c r="T6799" s="104"/>
    </row>
    <row r="6800" spans="13:20" ht="14.5" x14ac:dyDescent="0.35">
      <c r="M6800" s="261" t="s">
        <v>48053</v>
      </c>
      <c r="N6800" s="262">
        <v>2868.66</v>
      </c>
      <c r="P6800" s="243" t="s">
        <v>23024</v>
      </c>
      <c r="Q6800" s="244">
        <v>139047.1</v>
      </c>
      <c r="R6800" s="104"/>
      <c r="S6800" s="104"/>
      <c r="T6800" s="104"/>
    </row>
    <row r="6801" spans="13:20" ht="14.5" x14ac:dyDescent="0.35">
      <c r="M6801" s="261" t="s">
        <v>56632</v>
      </c>
      <c r="N6801" s="262">
        <v>39587</v>
      </c>
      <c r="P6801" s="243" t="s">
        <v>15529</v>
      </c>
      <c r="Q6801" s="244">
        <v>81575.19</v>
      </c>
      <c r="R6801" s="104"/>
      <c r="S6801" s="104"/>
      <c r="T6801" s="104"/>
    </row>
    <row r="6802" spans="13:20" ht="14.5" x14ac:dyDescent="0.35">
      <c r="M6802" s="261" t="s">
        <v>56633</v>
      </c>
      <c r="N6802" s="262">
        <v>3017.32</v>
      </c>
      <c r="P6802" s="243" t="s">
        <v>15530</v>
      </c>
      <c r="Q6802" s="244">
        <v>30967.87</v>
      </c>
      <c r="R6802" s="104"/>
      <c r="S6802" s="104"/>
      <c r="T6802" s="104"/>
    </row>
    <row r="6803" spans="13:20" ht="14.5" x14ac:dyDescent="0.35">
      <c r="M6803" s="261" t="s">
        <v>56634</v>
      </c>
      <c r="N6803" s="262">
        <v>9540.4699999999993</v>
      </c>
      <c r="P6803" s="243" t="s">
        <v>23025</v>
      </c>
      <c r="Q6803" s="244">
        <v>-682.55</v>
      </c>
      <c r="R6803" s="104"/>
      <c r="S6803" s="104"/>
      <c r="T6803" s="104"/>
    </row>
    <row r="6804" spans="13:20" ht="14.5" x14ac:dyDescent="0.35">
      <c r="M6804" s="261" t="s">
        <v>53276</v>
      </c>
      <c r="N6804" s="262">
        <v>15505.3</v>
      </c>
      <c r="P6804" s="243" t="s">
        <v>23026</v>
      </c>
      <c r="Q6804" s="244">
        <v>-208.94</v>
      </c>
      <c r="R6804" s="104"/>
      <c r="S6804" s="104"/>
      <c r="T6804" s="104"/>
    </row>
    <row r="6805" spans="13:20" ht="14.5" x14ac:dyDescent="0.35">
      <c r="M6805" s="261" t="s">
        <v>56635</v>
      </c>
      <c r="N6805" s="262">
        <v>2579.91</v>
      </c>
      <c r="P6805" s="243" t="s">
        <v>23027</v>
      </c>
      <c r="Q6805" s="244">
        <v>19909.18</v>
      </c>
      <c r="R6805" s="104"/>
      <c r="S6805" s="104"/>
      <c r="T6805" s="104"/>
    </row>
    <row r="6806" spans="13:20" ht="14.5" x14ac:dyDescent="0.35">
      <c r="M6806" s="261" t="s">
        <v>56636</v>
      </c>
      <c r="N6806" s="262">
        <v>67.319999999999993</v>
      </c>
      <c r="P6806" s="243" t="s">
        <v>23028</v>
      </c>
      <c r="Q6806" s="244">
        <v>12360.78</v>
      </c>
      <c r="R6806" s="104"/>
      <c r="S6806" s="104"/>
      <c r="T6806" s="104"/>
    </row>
    <row r="6807" spans="13:20" ht="14.5" x14ac:dyDescent="0.35">
      <c r="M6807" s="261" t="s">
        <v>56637</v>
      </c>
      <c r="N6807" s="262">
        <v>4247</v>
      </c>
      <c r="P6807" s="243" t="s">
        <v>23029</v>
      </c>
      <c r="Q6807" s="244">
        <v>2468.62</v>
      </c>
      <c r="R6807" s="104"/>
      <c r="S6807" s="104"/>
      <c r="T6807" s="104"/>
    </row>
    <row r="6808" spans="13:20" ht="14.5" x14ac:dyDescent="0.35">
      <c r="M6808" s="261" t="s">
        <v>56638</v>
      </c>
      <c r="N6808" s="262">
        <v>330.04</v>
      </c>
      <c r="P6808" s="243" t="s">
        <v>23030</v>
      </c>
      <c r="Q6808" s="244">
        <v>6996.13</v>
      </c>
      <c r="R6808" s="104"/>
      <c r="S6808" s="104"/>
      <c r="T6808" s="104"/>
    </row>
    <row r="6809" spans="13:20" ht="14.5" x14ac:dyDescent="0.35">
      <c r="M6809" s="261" t="s">
        <v>56639</v>
      </c>
      <c r="N6809" s="262">
        <v>1039.74</v>
      </c>
      <c r="P6809" s="243" t="s">
        <v>23031</v>
      </c>
      <c r="Q6809" s="244">
        <v>3033.66</v>
      </c>
      <c r="R6809" s="104"/>
      <c r="S6809" s="104"/>
      <c r="T6809" s="104"/>
    </row>
    <row r="6810" spans="13:20" ht="14.5" x14ac:dyDescent="0.35">
      <c r="M6810" s="261" t="s">
        <v>56640</v>
      </c>
      <c r="N6810" s="262">
        <v>9121.94</v>
      </c>
      <c r="P6810" s="243" t="s">
        <v>23032</v>
      </c>
      <c r="Q6810" s="244">
        <v>232.08</v>
      </c>
      <c r="R6810" s="104"/>
      <c r="S6810" s="104"/>
      <c r="T6810" s="104"/>
    </row>
    <row r="6811" spans="13:20" ht="14.5" x14ac:dyDescent="0.35">
      <c r="M6811" s="261" t="s">
        <v>56641</v>
      </c>
      <c r="N6811" s="262">
        <v>1071</v>
      </c>
      <c r="P6811" s="243" t="s">
        <v>23033</v>
      </c>
      <c r="Q6811" s="244">
        <v>657.7</v>
      </c>
      <c r="R6811" s="104"/>
      <c r="S6811" s="104"/>
      <c r="T6811" s="104"/>
    </row>
    <row r="6812" spans="13:20" ht="14.5" x14ac:dyDescent="0.35">
      <c r="M6812" s="261" t="s">
        <v>56642</v>
      </c>
      <c r="N6812" s="262">
        <v>284.39</v>
      </c>
      <c r="P6812" s="243" t="s">
        <v>23034</v>
      </c>
      <c r="Q6812" s="244">
        <v>76260</v>
      </c>
      <c r="R6812" s="104"/>
      <c r="S6812" s="104"/>
      <c r="T6812" s="104"/>
    </row>
    <row r="6813" spans="13:20" ht="14.5" x14ac:dyDescent="0.35">
      <c r="M6813" s="261" t="s">
        <v>37027</v>
      </c>
      <c r="N6813" s="262">
        <v>5572</v>
      </c>
      <c r="P6813" s="243" t="s">
        <v>23035</v>
      </c>
      <c r="Q6813" s="244">
        <v>6132.21</v>
      </c>
      <c r="R6813" s="104"/>
      <c r="S6813" s="104"/>
      <c r="T6813" s="104"/>
    </row>
    <row r="6814" spans="13:20" ht="14.5" x14ac:dyDescent="0.35">
      <c r="M6814" s="261" t="s">
        <v>50235</v>
      </c>
      <c r="N6814" s="262">
        <v>329.98</v>
      </c>
      <c r="P6814" s="243" t="s">
        <v>23036</v>
      </c>
      <c r="Q6814" s="244">
        <v>2520</v>
      </c>
      <c r="R6814" s="104"/>
      <c r="S6814" s="104"/>
      <c r="T6814" s="104"/>
    </row>
    <row r="6815" spans="13:20" ht="14.5" x14ac:dyDescent="0.35">
      <c r="M6815" s="261" t="s">
        <v>23042</v>
      </c>
      <c r="N6815" s="262">
        <v>44570</v>
      </c>
      <c r="P6815" s="243" t="s">
        <v>23037</v>
      </c>
      <c r="Q6815" s="244">
        <v>6495.73</v>
      </c>
      <c r="R6815" s="104"/>
      <c r="S6815" s="104"/>
      <c r="T6815" s="104"/>
    </row>
    <row r="6816" spans="13:20" ht="14.5" x14ac:dyDescent="0.35">
      <c r="M6816" s="261" t="s">
        <v>41958</v>
      </c>
      <c r="N6816" s="262">
        <v>63272.94</v>
      </c>
      <c r="P6816" s="243" t="s">
        <v>23038</v>
      </c>
      <c r="Q6816" s="244">
        <v>20778.25</v>
      </c>
      <c r="R6816" s="104"/>
      <c r="S6816" s="104"/>
      <c r="T6816" s="104"/>
    </row>
    <row r="6817" spans="13:20" ht="14.5" x14ac:dyDescent="0.35">
      <c r="M6817" s="261" t="s">
        <v>48054</v>
      </c>
      <c r="N6817" s="262">
        <v>180332.7</v>
      </c>
      <c r="P6817" s="243" t="s">
        <v>23039</v>
      </c>
      <c r="Q6817" s="244">
        <v>2528.9899999999998</v>
      </c>
      <c r="R6817" s="104"/>
      <c r="S6817" s="104"/>
      <c r="T6817" s="104"/>
    </row>
    <row r="6818" spans="13:20" ht="14.5" x14ac:dyDescent="0.35">
      <c r="M6818" s="261" t="s">
        <v>37028</v>
      </c>
      <c r="N6818" s="262">
        <v>3111.94</v>
      </c>
      <c r="P6818" s="243" t="s">
        <v>23040</v>
      </c>
      <c r="Q6818" s="244">
        <v>7636.07</v>
      </c>
      <c r="R6818" s="104"/>
      <c r="S6818" s="104"/>
      <c r="T6818" s="104"/>
    </row>
    <row r="6819" spans="13:20" ht="14.5" x14ac:dyDescent="0.35">
      <c r="M6819" s="261" t="s">
        <v>56643</v>
      </c>
      <c r="N6819" s="262">
        <v>372</v>
      </c>
      <c r="P6819" s="243" t="s">
        <v>23041</v>
      </c>
      <c r="Q6819" s="244">
        <v>73093.5</v>
      </c>
      <c r="R6819" s="104"/>
      <c r="S6819" s="104"/>
      <c r="T6819" s="104"/>
    </row>
    <row r="6820" spans="13:20" ht="14.5" x14ac:dyDescent="0.35">
      <c r="M6820" s="261" t="s">
        <v>23043</v>
      </c>
      <c r="N6820" s="262">
        <v>22718.92</v>
      </c>
      <c r="P6820" s="243" t="s">
        <v>23042</v>
      </c>
      <c r="Q6820" s="244">
        <v>1240</v>
      </c>
      <c r="R6820" s="104"/>
      <c r="S6820" s="104"/>
      <c r="T6820" s="104"/>
    </row>
    <row r="6821" spans="13:20" ht="14.5" x14ac:dyDescent="0.35">
      <c r="M6821" s="261" t="s">
        <v>37029</v>
      </c>
      <c r="N6821" s="262">
        <v>26149.78</v>
      </c>
      <c r="P6821" s="243" t="s">
        <v>23043</v>
      </c>
      <c r="Q6821" s="244">
        <v>94.86</v>
      </c>
      <c r="R6821" s="104"/>
      <c r="S6821" s="104"/>
      <c r="T6821" s="104"/>
    </row>
    <row r="6822" spans="13:20" ht="14.5" x14ac:dyDescent="0.35">
      <c r="M6822" s="261" t="s">
        <v>38255</v>
      </c>
      <c r="N6822" s="262">
        <v>5453.04</v>
      </c>
      <c r="P6822" s="243" t="s">
        <v>23044</v>
      </c>
      <c r="Q6822" s="244">
        <v>76260</v>
      </c>
      <c r="R6822" s="104"/>
      <c r="S6822" s="104"/>
      <c r="T6822" s="104"/>
    </row>
    <row r="6823" spans="13:20" ht="14.5" x14ac:dyDescent="0.35">
      <c r="M6823" s="261" t="s">
        <v>35599</v>
      </c>
      <c r="N6823" s="262">
        <v>368882.5</v>
      </c>
      <c r="P6823" s="243" t="s">
        <v>23045</v>
      </c>
      <c r="Q6823" s="244">
        <v>19909.18</v>
      </c>
      <c r="R6823" s="104"/>
      <c r="S6823" s="104"/>
      <c r="T6823" s="104"/>
    </row>
    <row r="6824" spans="13:20" ht="14.5" x14ac:dyDescent="0.35">
      <c r="M6824" s="261" t="s">
        <v>56644</v>
      </c>
      <c r="N6824" s="262">
        <v>67459.95</v>
      </c>
      <c r="P6824" s="243" t="s">
        <v>23046</v>
      </c>
      <c r="Q6824" s="244">
        <v>1240</v>
      </c>
      <c r="R6824" s="104"/>
      <c r="S6824" s="104"/>
      <c r="T6824" s="104"/>
    </row>
    <row r="6825" spans="13:20" ht="14.5" x14ac:dyDescent="0.35">
      <c r="M6825" s="261" t="s">
        <v>52188</v>
      </c>
      <c r="N6825" s="262">
        <v>1945.81</v>
      </c>
      <c r="P6825" s="243" t="s">
        <v>23047</v>
      </c>
      <c r="Q6825" s="244">
        <v>12360.78</v>
      </c>
      <c r="R6825" s="104"/>
      <c r="S6825" s="104"/>
      <c r="T6825" s="104"/>
    </row>
    <row r="6826" spans="13:20" ht="14.5" x14ac:dyDescent="0.35">
      <c r="M6826" s="261" t="s">
        <v>37030</v>
      </c>
      <c r="N6826" s="262">
        <v>29250</v>
      </c>
      <c r="P6826" s="243" t="s">
        <v>23048</v>
      </c>
      <c r="Q6826" s="244">
        <v>45814.5</v>
      </c>
      <c r="R6826" s="104"/>
      <c r="S6826" s="104"/>
      <c r="T6826" s="104"/>
    </row>
    <row r="6827" spans="13:20" ht="14.5" x14ac:dyDescent="0.35">
      <c r="M6827" s="261" t="s">
        <v>56645</v>
      </c>
      <c r="N6827" s="262">
        <v>17.739999999999998</v>
      </c>
      <c r="P6827" s="243" t="s">
        <v>23049</v>
      </c>
      <c r="Q6827" s="244">
        <v>6899.55</v>
      </c>
      <c r="R6827" s="104"/>
      <c r="S6827" s="104"/>
      <c r="T6827" s="104"/>
    </row>
    <row r="6828" spans="13:20" ht="14.5" x14ac:dyDescent="0.35">
      <c r="M6828" s="261" t="s">
        <v>53277</v>
      </c>
      <c r="N6828" s="262">
        <v>421.4</v>
      </c>
      <c r="P6828" s="243" t="s">
        <v>23050</v>
      </c>
      <c r="Q6828" s="244">
        <v>9921.92</v>
      </c>
      <c r="R6828" s="104"/>
      <c r="S6828" s="104"/>
      <c r="T6828" s="104"/>
    </row>
    <row r="6829" spans="13:20" ht="14.5" x14ac:dyDescent="0.35">
      <c r="M6829" s="261" t="s">
        <v>56646</v>
      </c>
      <c r="N6829" s="262">
        <v>2662.08</v>
      </c>
      <c r="P6829" s="243" t="s">
        <v>23051</v>
      </c>
      <c r="Q6829" s="244">
        <v>6468.57</v>
      </c>
      <c r="R6829" s="104"/>
      <c r="S6829" s="104"/>
      <c r="T6829" s="104"/>
    </row>
    <row r="6830" spans="13:20" ht="14.5" x14ac:dyDescent="0.35">
      <c r="M6830" s="261" t="s">
        <v>56647</v>
      </c>
      <c r="N6830" s="262">
        <v>203.65</v>
      </c>
      <c r="P6830" s="243" t="s">
        <v>23052</v>
      </c>
      <c r="Q6830" s="244">
        <v>1916.37</v>
      </c>
      <c r="R6830" s="104"/>
      <c r="S6830" s="104"/>
      <c r="T6830" s="104"/>
    </row>
    <row r="6831" spans="13:20" ht="14.5" x14ac:dyDescent="0.35">
      <c r="M6831" s="261" t="s">
        <v>56648</v>
      </c>
      <c r="N6831" s="262">
        <v>641.55999999999995</v>
      </c>
      <c r="P6831" s="243" t="s">
        <v>23053</v>
      </c>
      <c r="Q6831" s="244">
        <v>2520</v>
      </c>
      <c r="R6831" s="104"/>
      <c r="S6831" s="104"/>
      <c r="T6831" s="104"/>
    </row>
    <row r="6832" spans="13:20" ht="14.5" x14ac:dyDescent="0.35">
      <c r="M6832" s="261" t="s">
        <v>50236</v>
      </c>
      <c r="N6832" s="262">
        <v>616.69000000000005</v>
      </c>
      <c r="P6832" s="243" t="s">
        <v>23054</v>
      </c>
      <c r="Q6832" s="244">
        <v>55617.51</v>
      </c>
      <c r="R6832" s="104"/>
      <c r="S6832" s="104"/>
      <c r="T6832" s="104"/>
    </row>
    <row r="6833" spans="13:20" ht="14.5" x14ac:dyDescent="0.35">
      <c r="M6833" s="261" t="s">
        <v>52189</v>
      </c>
      <c r="N6833" s="262">
        <v>147.65</v>
      </c>
      <c r="P6833" s="243" t="s">
        <v>15532</v>
      </c>
      <c r="Q6833" s="244">
        <v>18200.830000000002</v>
      </c>
      <c r="R6833" s="104"/>
      <c r="S6833" s="104"/>
      <c r="T6833" s="104"/>
    </row>
    <row r="6834" spans="13:20" ht="14.5" x14ac:dyDescent="0.35">
      <c r="M6834" s="261" t="s">
        <v>48055</v>
      </c>
      <c r="N6834" s="262">
        <v>179852.3</v>
      </c>
      <c r="P6834" s="243" t="s">
        <v>15533</v>
      </c>
      <c r="Q6834" s="244">
        <v>30481.91</v>
      </c>
      <c r="R6834" s="104"/>
      <c r="S6834" s="104"/>
      <c r="T6834" s="104"/>
    </row>
    <row r="6835" spans="13:20" ht="14.5" x14ac:dyDescent="0.35">
      <c r="M6835" s="261" t="s">
        <v>48056</v>
      </c>
      <c r="N6835" s="262">
        <v>13758.7</v>
      </c>
      <c r="P6835" s="243" t="s">
        <v>23055</v>
      </c>
      <c r="Q6835" s="244">
        <v>2609.8000000000002</v>
      </c>
      <c r="R6835" s="104"/>
      <c r="S6835" s="104"/>
      <c r="T6835" s="104"/>
    </row>
    <row r="6836" spans="13:20" ht="14.5" x14ac:dyDescent="0.35">
      <c r="M6836" s="261" t="s">
        <v>45378</v>
      </c>
      <c r="N6836" s="262">
        <v>49</v>
      </c>
      <c r="P6836" s="243" t="s">
        <v>23056</v>
      </c>
      <c r="Q6836" s="244">
        <v>58860.13</v>
      </c>
      <c r="R6836" s="104"/>
      <c r="S6836" s="104"/>
      <c r="T6836" s="104"/>
    </row>
    <row r="6837" spans="13:20" ht="14.5" x14ac:dyDescent="0.35">
      <c r="M6837" s="261" t="s">
        <v>15540</v>
      </c>
      <c r="N6837" s="262">
        <v>1</v>
      </c>
      <c r="P6837" s="243" t="s">
        <v>23057</v>
      </c>
      <c r="Q6837" s="244">
        <v>8196.92</v>
      </c>
      <c r="R6837" s="104"/>
      <c r="S6837" s="104"/>
      <c r="T6837" s="104"/>
    </row>
    <row r="6838" spans="13:20" ht="14.5" x14ac:dyDescent="0.35">
      <c r="M6838" s="261" t="s">
        <v>23082</v>
      </c>
      <c r="N6838" s="262">
        <v>10</v>
      </c>
      <c r="P6838" s="243" t="s">
        <v>23058</v>
      </c>
      <c r="Q6838" s="244">
        <v>2528.9899999999998</v>
      </c>
      <c r="R6838" s="104"/>
      <c r="S6838" s="104"/>
      <c r="T6838" s="104"/>
    </row>
    <row r="6839" spans="13:20" ht="14.5" x14ac:dyDescent="0.35">
      <c r="M6839" s="261" t="s">
        <v>48057</v>
      </c>
      <c r="N6839" s="262">
        <v>218000</v>
      </c>
      <c r="P6839" s="243" t="s">
        <v>23059</v>
      </c>
      <c r="Q6839" s="244">
        <v>139047.1</v>
      </c>
      <c r="R6839" s="104"/>
      <c r="S6839" s="104"/>
      <c r="T6839" s="104"/>
    </row>
    <row r="6840" spans="13:20" ht="14.5" x14ac:dyDescent="0.35">
      <c r="M6840" s="261" t="s">
        <v>48058</v>
      </c>
      <c r="N6840" s="262">
        <v>16677.02</v>
      </c>
      <c r="P6840" s="243" t="s">
        <v>23060</v>
      </c>
      <c r="Q6840" s="244">
        <v>7636.07</v>
      </c>
      <c r="R6840" s="104"/>
      <c r="S6840" s="104"/>
      <c r="T6840" s="104"/>
    </row>
    <row r="6841" spans="13:20" ht="14.5" x14ac:dyDescent="0.35">
      <c r="M6841" s="261" t="s">
        <v>35601</v>
      </c>
      <c r="N6841" s="262">
        <v>1166</v>
      </c>
      <c r="P6841" s="243" t="s">
        <v>15534</v>
      </c>
      <c r="Q6841" s="244">
        <v>296981.24</v>
      </c>
      <c r="R6841" s="104"/>
      <c r="S6841" s="104"/>
      <c r="T6841" s="104"/>
    </row>
    <row r="6842" spans="13:20" ht="14.5" x14ac:dyDescent="0.35">
      <c r="M6842" s="261" t="s">
        <v>38256</v>
      </c>
      <c r="N6842" s="262">
        <v>17086.03</v>
      </c>
      <c r="P6842" s="243" t="s">
        <v>15535</v>
      </c>
      <c r="Q6842" s="244">
        <v>62215.87</v>
      </c>
      <c r="R6842" s="104"/>
      <c r="S6842" s="104"/>
      <c r="T6842" s="104"/>
    </row>
    <row r="6843" spans="13:20" ht="14.5" x14ac:dyDescent="0.35">
      <c r="M6843" s="261" t="s">
        <v>23088</v>
      </c>
      <c r="N6843" s="262">
        <v>5471.89</v>
      </c>
      <c r="P6843" s="243" t="s">
        <v>15536</v>
      </c>
      <c r="Q6843" s="244">
        <v>380224.53</v>
      </c>
      <c r="R6843" s="104"/>
      <c r="S6843" s="104"/>
      <c r="T6843" s="104"/>
    </row>
    <row r="6844" spans="13:20" ht="14.5" x14ac:dyDescent="0.35">
      <c r="M6844" s="261" t="s">
        <v>23091</v>
      </c>
      <c r="N6844" s="262">
        <v>1814.81</v>
      </c>
      <c r="P6844" s="243" t="s">
        <v>23061</v>
      </c>
      <c r="Q6844" s="244">
        <v>-208.94</v>
      </c>
      <c r="R6844" s="104"/>
      <c r="S6844" s="104"/>
      <c r="T6844" s="104"/>
    </row>
    <row r="6845" spans="13:20" ht="14.5" x14ac:dyDescent="0.35">
      <c r="M6845" s="261" t="s">
        <v>23092</v>
      </c>
      <c r="N6845" s="262">
        <v>1390.76</v>
      </c>
      <c r="P6845" s="243" t="s">
        <v>23062</v>
      </c>
      <c r="Q6845" s="244">
        <v>2700</v>
      </c>
      <c r="R6845" s="104"/>
      <c r="S6845" s="104"/>
      <c r="T6845" s="104"/>
    </row>
    <row r="6846" spans="13:20" ht="14.5" x14ac:dyDescent="0.35">
      <c r="M6846" s="261" t="s">
        <v>48059</v>
      </c>
      <c r="N6846" s="262">
        <v>28967</v>
      </c>
      <c r="P6846" s="243" t="s">
        <v>23063</v>
      </c>
      <c r="Q6846" s="244">
        <v>8785</v>
      </c>
      <c r="R6846" s="104"/>
      <c r="S6846" s="104"/>
      <c r="T6846" s="104"/>
    </row>
    <row r="6847" spans="13:20" ht="14.5" x14ac:dyDescent="0.35">
      <c r="M6847" s="261" t="s">
        <v>23094</v>
      </c>
      <c r="N6847" s="262">
        <v>9323.1299999999992</v>
      </c>
      <c r="P6847" s="243" t="s">
        <v>23064</v>
      </c>
      <c r="Q6847" s="244">
        <v>15900</v>
      </c>
      <c r="R6847" s="104"/>
      <c r="S6847" s="104"/>
      <c r="T6847" s="104"/>
    </row>
    <row r="6848" spans="13:20" ht="14.5" x14ac:dyDescent="0.35">
      <c r="M6848" s="261" t="s">
        <v>23095</v>
      </c>
      <c r="N6848" s="262">
        <v>48009.37</v>
      </c>
      <c r="P6848" s="243" t="s">
        <v>23065</v>
      </c>
      <c r="Q6848" s="244">
        <v>2094.9899999999998</v>
      </c>
      <c r="R6848" s="104"/>
      <c r="S6848" s="104"/>
      <c r="T6848" s="104"/>
    </row>
    <row r="6849" spans="13:20" ht="14.5" x14ac:dyDescent="0.35">
      <c r="M6849" s="261" t="s">
        <v>23096</v>
      </c>
      <c r="N6849" s="262">
        <v>58857.66</v>
      </c>
      <c r="P6849" s="243" t="s">
        <v>23066</v>
      </c>
      <c r="Q6849" s="244">
        <v>4824.87</v>
      </c>
      <c r="R6849" s="104"/>
      <c r="S6849" s="104"/>
      <c r="T6849" s="104"/>
    </row>
    <row r="6850" spans="13:20" ht="14.5" x14ac:dyDescent="0.35">
      <c r="M6850" s="261" t="s">
        <v>23097</v>
      </c>
      <c r="N6850" s="262">
        <v>40931.74</v>
      </c>
      <c r="P6850" s="243" t="s">
        <v>23067</v>
      </c>
      <c r="Q6850" s="244">
        <v>1600</v>
      </c>
      <c r="R6850" s="104"/>
      <c r="S6850" s="104"/>
      <c r="T6850" s="104"/>
    </row>
    <row r="6851" spans="13:20" ht="14.5" x14ac:dyDescent="0.35">
      <c r="M6851" s="261" t="s">
        <v>23099</v>
      </c>
      <c r="N6851" s="262">
        <v>47.98</v>
      </c>
      <c r="P6851" s="243" t="s">
        <v>23068</v>
      </c>
      <c r="Q6851" s="244">
        <v>2809</v>
      </c>
      <c r="R6851" s="104"/>
      <c r="S6851" s="104"/>
      <c r="T6851" s="104"/>
    </row>
    <row r="6852" spans="13:20" ht="14.5" x14ac:dyDescent="0.35">
      <c r="M6852" s="261" t="s">
        <v>23100</v>
      </c>
      <c r="N6852" s="262">
        <v>929.06</v>
      </c>
      <c r="P6852" s="243" t="s">
        <v>23069</v>
      </c>
      <c r="Q6852" s="244">
        <v>1888.92</v>
      </c>
      <c r="R6852" s="104"/>
      <c r="S6852" s="104"/>
      <c r="T6852" s="104"/>
    </row>
    <row r="6853" spans="13:20" ht="14.5" x14ac:dyDescent="0.35">
      <c r="M6853" s="261" t="s">
        <v>23101</v>
      </c>
      <c r="N6853" s="262">
        <v>4406</v>
      </c>
      <c r="P6853" s="243" t="s">
        <v>23070</v>
      </c>
      <c r="Q6853" s="244">
        <v>15295</v>
      </c>
      <c r="R6853" s="104"/>
      <c r="S6853" s="104"/>
      <c r="T6853" s="104"/>
    </row>
    <row r="6854" spans="13:20" ht="14.5" x14ac:dyDescent="0.35">
      <c r="M6854" s="261" t="s">
        <v>50237</v>
      </c>
      <c r="N6854" s="262">
        <v>735</v>
      </c>
      <c r="P6854" s="243" t="s">
        <v>23071</v>
      </c>
      <c r="Q6854" s="244">
        <v>2500</v>
      </c>
      <c r="R6854" s="104"/>
      <c r="S6854" s="104"/>
      <c r="T6854" s="104"/>
    </row>
    <row r="6855" spans="13:20" ht="14.5" x14ac:dyDescent="0.35">
      <c r="M6855" s="261" t="s">
        <v>23102</v>
      </c>
      <c r="N6855" s="262">
        <v>28230</v>
      </c>
      <c r="P6855" s="243" t="s">
        <v>23072</v>
      </c>
      <c r="Q6855" s="244">
        <v>2901</v>
      </c>
      <c r="R6855" s="104"/>
      <c r="S6855" s="104"/>
      <c r="T6855" s="104"/>
    </row>
    <row r="6856" spans="13:20" ht="14.5" x14ac:dyDescent="0.35">
      <c r="M6856" s="261" t="s">
        <v>23103</v>
      </c>
      <c r="N6856" s="262">
        <v>2215.7800000000002</v>
      </c>
      <c r="P6856" s="243" t="s">
        <v>23073</v>
      </c>
      <c r="Q6856" s="244">
        <v>1502.12</v>
      </c>
      <c r="R6856" s="104"/>
      <c r="S6856" s="104"/>
      <c r="T6856" s="104"/>
    </row>
    <row r="6857" spans="13:20" ht="14.5" x14ac:dyDescent="0.35">
      <c r="M6857" s="261" t="s">
        <v>23104</v>
      </c>
      <c r="N6857" s="262">
        <v>6732.59</v>
      </c>
      <c r="P6857" s="243" t="s">
        <v>23074</v>
      </c>
      <c r="Q6857" s="244">
        <v>30340.87</v>
      </c>
      <c r="R6857" s="104"/>
      <c r="S6857" s="104"/>
      <c r="T6857" s="104"/>
    </row>
    <row r="6858" spans="13:20" ht="14.5" x14ac:dyDescent="0.35">
      <c r="M6858" s="261" t="s">
        <v>23105</v>
      </c>
      <c r="N6858" s="262">
        <v>1957.85</v>
      </c>
      <c r="P6858" s="243" t="s">
        <v>23075</v>
      </c>
      <c r="Q6858" s="244">
        <v>2885.94</v>
      </c>
      <c r="R6858" s="104"/>
      <c r="S6858" s="104"/>
      <c r="T6858" s="104"/>
    </row>
    <row r="6859" spans="13:20" ht="14.5" x14ac:dyDescent="0.35">
      <c r="M6859" s="261" t="s">
        <v>23106</v>
      </c>
      <c r="N6859" s="262">
        <v>12642.5</v>
      </c>
      <c r="P6859" s="243" t="s">
        <v>15537</v>
      </c>
      <c r="Q6859" s="244">
        <v>2316.7199999999998</v>
      </c>
      <c r="R6859" s="104"/>
      <c r="S6859" s="104"/>
      <c r="T6859" s="104"/>
    </row>
    <row r="6860" spans="13:20" ht="14.5" x14ac:dyDescent="0.35">
      <c r="M6860" s="261" t="s">
        <v>23107</v>
      </c>
      <c r="N6860" s="262">
        <v>923.11</v>
      </c>
      <c r="P6860" s="243" t="s">
        <v>23076</v>
      </c>
      <c r="Q6860" s="244">
        <v>984.2</v>
      </c>
      <c r="R6860" s="104"/>
      <c r="S6860" s="104"/>
      <c r="T6860" s="104"/>
    </row>
    <row r="6861" spans="13:20" ht="14.5" x14ac:dyDescent="0.35">
      <c r="M6861" s="261" t="s">
        <v>50238</v>
      </c>
      <c r="N6861" s="262">
        <v>1944.32</v>
      </c>
      <c r="P6861" s="243" t="s">
        <v>15538</v>
      </c>
      <c r="Q6861" s="244">
        <v>473.28</v>
      </c>
      <c r="R6861" s="104"/>
      <c r="S6861" s="104"/>
      <c r="T6861" s="104"/>
    </row>
    <row r="6862" spans="13:20" ht="14.5" x14ac:dyDescent="0.35">
      <c r="M6862" s="261" t="s">
        <v>23108</v>
      </c>
      <c r="N6862" s="262">
        <v>800.93</v>
      </c>
      <c r="P6862" s="243" t="s">
        <v>15539</v>
      </c>
      <c r="Q6862" s="244">
        <v>559.07000000000005</v>
      </c>
      <c r="R6862" s="104"/>
      <c r="S6862" s="104"/>
      <c r="T6862" s="104"/>
    </row>
    <row r="6863" spans="13:20" ht="14.5" x14ac:dyDescent="0.35">
      <c r="M6863" s="261" t="s">
        <v>50239</v>
      </c>
      <c r="N6863" s="262">
        <v>904.54</v>
      </c>
      <c r="P6863" s="243" t="s">
        <v>15540</v>
      </c>
      <c r="Q6863" s="244">
        <v>8190.28</v>
      </c>
      <c r="R6863" s="104"/>
      <c r="S6863" s="104"/>
      <c r="T6863" s="104"/>
    </row>
    <row r="6864" spans="13:20" ht="14.5" x14ac:dyDescent="0.35">
      <c r="M6864" s="261" t="s">
        <v>38257</v>
      </c>
      <c r="N6864" s="262">
        <v>2988.33</v>
      </c>
      <c r="P6864" s="243" t="s">
        <v>23077</v>
      </c>
      <c r="Q6864" s="244">
        <v>12313.83</v>
      </c>
      <c r="R6864" s="104"/>
      <c r="S6864" s="104"/>
      <c r="T6864" s="104"/>
    </row>
    <row r="6865" spans="13:20" ht="14.5" x14ac:dyDescent="0.35">
      <c r="M6865" s="261" t="s">
        <v>56649</v>
      </c>
      <c r="N6865" s="262">
        <v>14528.71</v>
      </c>
      <c r="P6865" s="243" t="s">
        <v>23078</v>
      </c>
      <c r="Q6865" s="244">
        <v>2018.23</v>
      </c>
      <c r="R6865" s="104"/>
      <c r="S6865" s="104"/>
      <c r="T6865" s="104"/>
    </row>
    <row r="6866" spans="13:20" ht="14.5" x14ac:dyDescent="0.35">
      <c r="M6866" s="261" t="s">
        <v>41960</v>
      </c>
      <c r="N6866" s="262">
        <v>4815</v>
      </c>
      <c r="P6866" s="243" t="s">
        <v>23079</v>
      </c>
      <c r="Q6866" s="244">
        <v>2827.44</v>
      </c>
      <c r="R6866" s="104"/>
      <c r="S6866" s="104"/>
      <c r="T6866" s="104"/>
    </row>
    <row r="6867" spans="13:20" ht="14.5" x14ac:dyDescent="0.35">
      <c r="M6867" s="261" t="s">
        <v>53278</v>
      </c>
      <c r="N6867" s="262">
        <v>4059</v>
      </c>
      <c r="P6867" s="243" t="s">
        <v>23080</v>
      </c>
      <c r="Q6867" s="244">
        <v>12844</v>
      </c>
      <c r="R6867" s="104"/>
      <c r="S6867" s="104"/>
      <c r="T6867" s="104"/>
    </row>
    <row r="6868" spans="13:20" ht="14.5" x14ac:dyDescent="0.35">
      <c r="M6868" s="261" t="s">
        <v>53279</v>
      </c>
      <c r="N6868" s="262">
        <v>310.52</v>
      </c>
      <c r="P6868" s="243" t="s">
        <v>23081</v>
      </c>
      <c r="Q6868" s="244">
        <v>10740.37</v>
      </c>
      <c r="R6868" s="104"/>
      <c r="S6868" s="104"/>
      <c r="T6868" s="104"/>
    </row>
    <row r="6869" spans="13:20" ht="14.5" x14ac:dyDescent="0.35">
      <c r="M6869" s="261" t="s">
        <v>53280</v>
      </c>
      <c r="N6869" s="262">
        <v>879.99</v>
      </c>
      <c r="P6869" s="243" t="s">
        <v>23082</v>
      </c>
      <c r="Q6869" s="244">
        <v>2253.41</v>
      </c>
      <c r="R6869" s="104"/>
      <c r="S6869" s="104"/>
      <c r="T6869" s="104"/>
    </row>
    <row r="6870" spans="13:20" ht="14.5" x14ac:dyDescent="0.35">
      <c r="M6870" s="261" t="s">
        <v>56650</v>
      </c>
      <c r="N6870" s="262">
        <v>5.49</v>
      </c>
      <c r="P6870" s="243" t="s">
        <v>23083</v>
      </c>
      <c r="Q6870" s="244">
        <v>8617.25</v>
      </c>
      <c r="R6870" s="104"/>
      <c r="S6870" s="104"/>
      <c r="T6870" s="104"/>
    </row>
    <row r="6871" spans="13:20" ht="14.5" x14ac:dyDescent="0.35">
      <c r="M6871" s="261" t="s">
        <v>56651</v>
      </c>
      <c r="N6871" s="262">
        <v>1027.3699999999999</v>
      </c>
      <c r="P6871" s="243" t="s">
        <v>23084</v>
      </c>
      <c r="Q6871" s="244">
        <v>23459.79</v>
      </c>
      <c r="R6871" s="104"/>
      <c r="S6871" s="104"/>
      <c r="T6871" s="104"/>
    </row>
    <row r="6872" spans="13:20" ht="14.5" x14ac:dyDescent="0.35">
      <c r="M6872" s="261" t="s">
        <v>56652</v>
      </c>
      <c r="N6872" s="262">
        <v>78.599999999999994</v>
      </c>
      <c r="P6872" s="243" t="s">
        <v>23085</v>
      </c>
      <c r="Q6872" s="244">
        <v>20089.25</v>
      </c>
      <c r="R6872" s="104"/>
      <c r="S6872" s="104"/>
      <c r="T6872" s="104"/>
    </row>
    <row r="6873" spans="13:20" ht="14.5" x14ac:dyDescent="0.35">
      <c r="M6873" s="261" t="s">
        <v>56653</v>
      </c>
      <c r="N6873" s="262">
        <v>3743.88</v>
      </c>
      <c r="P6873" s="243" t="s">
        <v>23086</v>
      </c>
      <c r="Q6873" s="244">
        <v>6009.51</v>
      </c>
      <c r="R6873" s="104"/>
      <c r="S6873" s="104"/>
      <c r="T6873" s="104"/>
    </row>
    <row r="6874" spans="13:20" ht="14.5" x14ac:dyDescent="0.35">
      <c r="M6874" s="261" t="s">
        <v>56654</v>
      </c>
      <c r="N6874" s="262">
        <v>250.44</v>
      </c>
      <c r="P6874" s="243" t="s">
        <v>23087</v>
      </c>
      <c r="Q6874" s="244">
        <v>3025.43</v>
      </c>
      <c r="R6874" s="104"/>
      <c r="S6874" s="104"/>
      <c r="T6874" s="104"/>
    </row>
    <row r="6875" spans="13:20" ht="14.5" x14ac:dyDescent="0.35">
      <c r="M6875" s="261" t="s">
        <v>37033</v>
      </c>
      <c r="N6875" s="262">
        <v>18402.64</v>
      </c>
      <c r="P6875" s="243" t="s">
        <v>23088</v>
      </c>
      <c r="Q6875" s="244">
        <v>3968.1</v>
      </c>
      <c r="R6875" s="104"/>
      <c r="S6875" s="104"/>
      <c r="T6875" s="104"/>
    </row>
    <row r="6876" spans="13:20" ht="14.5" x14ac:dyDescent="0.35">
      <c r="M6876" s="261" t="s">
        <v>45379</v>
      </c>
      <c r="N6876" s="262">
        <v>28580.81</v>
      </c>
      <c r="P6876" s="243" t="s">
        <v>23089</v>
      </c>
      <c r="Q6876" s="244">
        <v>2135</v>
      </c>
      <c r="R6876" s="104"/>
      <c r="S6876" s="104"/>
      <c r="T6876" s="104"/>
    </row>
    <row r="6877" spans="13:20" ht="14.5" x14ac:dyDescent="0.35">
      <c r="M6877" s="261" t="s">
        <v>23109</v>
      </c>
      <c r="N6877" s="262">
        <v>57992.5</v>
      </c>
      <c r="P6877" s="243" t="s">
        <v>23090</v>
      </c>
      <c r="Q6877" s="244">
        <v>326.25</v>
      </c>
      <c r="R6877" s="104"/>
      <c r="S6877" s="104"/>
      <c r="T6877" s="104"/>
    </row>
    <row r="6878" spans="13:20" ht="14.5" x14ac:dyDescent="0.35">
      <c r="M6878" s="261" t="s">
        <v>50240</v>
      </c>
      <c r="N6878" s="262">
        <v>46.84</v>
      </c>
      <c r="P6878" s="243" t="s">
        <v>23091</v>
      </c>
      <c r="Q6878" s="244">
        <v>488.59</v>
      </c>
      <c r="R6878" s="104"/>
      <c r="S6878" s="104"/>
      <c r="T6878" s="104"/>
    </row>
    <row r="6879" spans="13:20" ht="14.5" x14ac:dyDescent="0.35">
      <c r="M6879" s="261" t="s">
        <v>48060</v>
      </c>
      <c r="N6879" s="262">
        <v>10642.47</v>
      </c>
      <c r="P6879" s="243" t="s">
        <v>23092</v>
      </c>
      <c r="Q6879" s="244">
        <v>583.66</v>
      </c>
      <c r="R6879" s="104"/>
      <c r="S6879" s="104"/>
      <c r="T6879" s="104"/>
    </row>
    <row r="6880" spans="13:20" ht="14.5" x14ac:dyDescent="0.35">
      <c r="M6880" s="261" t="s">
        <v>23110</v>
      </c>
      <c r="N6880" s="262">
        <v>7660</v>
      </c>
      <c r="P6880" s="243" t="s">
        <v>23093</v>
      </c>
      <c r="Q6880" s="244">
        <v>594</v>
      </c>
      <c r="R6880" s="104"/>
      <c r="S6880" s="104"/>
      <c r="T6880" s="104"/>
    </row>
    <row r="6881" spans="13:20" ht="14.5" x14ac:dyDescent="0.35">
      <c r="M6881" s="261" t="s">
        <v>45380</v>
      </c>
      <c r="N6881" s="262">
        <v>16756.669999999998</v>
      </c>
      <c r="P6881" s="243" t="s">
        <v>23094</v>
      </c>
      <c r="Q6881" s="244">
        <v>16051.32</v>
      </c>
      <c r="R6881" s="104"/>
      <c r="S6881" s="104"/>
      <c r="T6881" s="104"/>
    </row>
    <row r="6882" spans="13:20" ht="14.5" x14ac:dyDescent="0.35">
      <c r="M6882" s="261" t="s">
        <v>50241</v>
      </c>
      <c r="N6882" s="262">
        <v>381</v>
      </c>
      <c r="P6882" s="243" t="s">
        <v>23095</v>
      </c>
      <c r="Q6882" s="244">
        <v>25314.29</v>
      </c>
      <c r="R6882" s="104"/>
      <c r="S6882" s="104"/>
      <c r="T6882" s="104"/>
    </row>
    <row r="6883" spans="13:20" ht="14.5" x14ac:dyDescent="0.35">
      <c r="M6883" s="261" t="s">
        <v>23111</v>
      </c>
      <c r="N6883" s="262">
        <v>31620</v>
      </c>
      <c r="P6883" s="243" t="s">
        <v>23096</v>
      </c>
      <c r="Q6883" s="244">
        <v>33063.910000000003</v>
      </c>
      <c r="R6883" s="104"/>
      <c r="S6883" s="104"/>
      <c r="T6883" s="104"/>
    </row>
    <row r="6884" spans="13:20" ht="14.5" x14ac:dyDescent="0.35">
      <c r="M6884" s="261" t="s">
        <v>23112</v>
      </c>
      <c r="N6884" s="262">
        <v>11439.38</v>
      </c>
      <c r="P6884" s="243" t="s">
        <v>23097</v>
      </c>
      <c r="Q6884" s="244">
        <v>11919.65</v>
      </c>
      <c r="R6884" s="104"/>
      <c r="S6884" s="104"/>
      <c r="T6884" s="104"/>
    </row>
    <row r="6885" spans="13:20" ht="14.5" x14ac:dyDescent="0.35">
      <c r="M6885" s="261" t="s">
        <v>41961</v>
      </c>
      <c r="N6885" s="262">
        <v>19367.23</v>
      </c>
      <c r="P6885" s="243" t="s">
        <v>23098</v>
      </c>
      <c r="Q6885" s="244">
        <v>330497.21999999997</v>
      </c>
      <c r="R6885" s="104"/>
      <c r="S6885" s="104"/>
      <c r="T6885" s="104"/>
    </row>
    <row r="6886" spans="13:20" ht="14.5" x14ac:dyDescent="0.35">
      <c r="M6886" s="261" t="s">
        <v>35602</v>
      </c>
      <c r="N6886" s="262">
        <v>490.62</v>
      </c>
      <c r="P6886" s="243" t="s">
        <v>23099</v>
      </c>
      <c r="Q6886" s="244">
        <v>173.8</v>
      </c>
      <c r="R6886" s="104"/>
      <c r="S6886" s="104"/>
      <c r="T6886" s="104"/>
    </row>
    <row r="6887" spans="13:20" ht="14.5" x14ac:dyDescent="0.35">
      <c r="M6887" s="261" t="s">
        <v>45381</v>
      </c>
      <c r="N6887" s="262">
        <v>360479</v>
      </c>
      <c r="P6887" s="243" t="s">
        <v>23100</v>
      </c>
      <c r="Q6887" s="244">
        <v>4588.16</v>
      </c>
      <c r="R6887" s="104"/>
      <c r="S6887" s="104"/>
      <c r="T6887" s="104"/>
    </row>
    <row r="6888" spans="13:20" ht="14.5" x14ac:dyDescent="0.35">
      <c r="M6888" s="261" t="s">
        <v>45382</v>
      </c>
      <c r="N6888" s="262">
        <v>17085</v>
      </c>
      <c r="P6888" s="243" t="s">
        <v>23101</v>
      </c>
      <c r="Q6888" s="244">
        <v>390</v>
      </c>
      <c r="R6888" s="104"/>
      <c r="S6888" s="104"/>
      <c r="T6888" s="104"/>
    </row>
    <row r="6889" spans="13:20" ht="14.5" x14ac:dyDescent="0.35">
      <c r="M6889" s="261" t="s">
        <v>23114</v>
      </c>
      <c r="N6889" s="262">
        <v>44002.63</v>
      </c>
      <c r="P6889" s="243" t="s">
        <v>23102</v>
      </c>
      <c r="Q6889" s="244">
        <v>10500</v>
      </c>
      <c r="R6889" s="104"/>
      <c r="S6889" s="104"/>
      <c r="T6889" s="104"/>
    </row>
    <row r="6890" spans="13:20" ht="14.5" x14ac:dyDescent="0.35">
      <c r="M6890" s="261" t="s">
        <v>23115</v>
      </c>
      <c r="N6890" s="262">
        <v>17449.900000000001</v>
      </c>
      <c r="P6890" s="243" t="s">
        <v>23103</v>
      </c>
      <c r="Q6890" s="244">
        <v>803.25</v>
      </c>
      <c r="R6890" s="104"/>
      <c r="S6890" s="104"/>
      <c r="T6890" s="104"/>
    </row>
    <row r="6891" spans="13:20" ht="14.5" x14ac:dyDescent="0.35">
      <c r="M6891" s="261" t="s">
        <v>45383</v>
      </c>
      <c r="N6891" s="262">
        <v>10596.76</v>
      </c>
      <c r="P6891" s="243" t="s">
        <v>23104</v>
      </c>
      <c r="Q6891" s="244">
        <v>2276.4</v>
      </c>
      <c r="R6891" s="104"/>
      <c r="S6891" s="104"/>
      <c r="T6891" s="104"/>
    </row>
    <row r="6892" spans="13:20" ht="14.5" x14ac:dyDescent="0.35">
      <c r="M6892" s="261" t="s">
        <v>56655</v>
      </c>
      <c r="N6892" s="262">
        <v>2889</v>
      </c>
      <c r="P6892" s="243" t="s">
        <v>23105</v>
      </c>
      <c r="Q6892" s="244">
        <v>514.4</v>
      </c>
      <c r="R6892" s="104"/>
      <c r="S6892" s="104"/>
      <c r="T6892" s="104"/>
    </row>
    <row r="6893" spans="13:20" ht="14.5" x14ac:dyDescent="0.35">
      <c r="M6893" s="261" t="s">
        <v>41962</v>
      </c>
      <c r="N6893" s="262">
        <v>1570.9</v>
      </c>
      <c r="P6893" s="243" t="s">
        <v>23106</v>
      </c>
      <c r="Q6893" s="244">
        <v>3780</v>
      </c>
      <c r="R6893" s="104"/>
      <c r="S6893" s="104"/>
      <c r="T6893" s="104"/>
    </row>
    <row r="6894" spans="13:20" ht="14.5" x14ac:dyDescent="0.35">
      <c r="M6894" s="261" t="s">
        <v>53281</v>
      </c>
      <c r="N6894" s="262">
        <v>849</v>
      </c>
      <c r="P6894" s="243" t="s">
        <v>23107</v>
      </c>
      <c r="Q6894" s="244">
        <v>289.18</v>
      </c>
      <c r="R6894" s="104"/>
      <c r="S6894" s="104"/>
      <c r="T6894" s="104"/>
    </row>
    <row r="6895" spans="13:20" ht="14.5" x14ac:dyDescent="0.35">
      <c r="M6895" s="261" t="s">
        <v>23116</v>
      </c>
      <c r="N6895" s="262">
        <v>45721.71</v>
      </c>
      <c r="P6895" s="243" t="s">
        <v>23108</v>
      </c>
      <c r="Q6895" s="244">
        <v>159.54</v>
      </c>
      <c r="R6895" s="104"/>
      <c r="S6895" s="104"/>
      <c r="T6895" s="104"/>
    </row>
    <row r="6896" spans="13:20" ht="14.5" x14ac:dyDescent="0.35">
      <c r="M6896" s="261" t="s">
        <v>23117</v>
      </c>
      <c r="N6896" s="262">
        <v>123093.08</v>
      </c>
      <c r="P6896" s="243" t="s">
        <v>23109</v>
      </c>
      <c r="Q6896" s="244">
        <v>105935</v>
      </c>
      <c r="R6896" s="104"/>
      <c r="S6896" s="104"/>
      <c r="T6896" s="104"/>
    </row>
    <row r="6897" spans="13:20" ht="14.5" x14ac:dyDescent="0.35">
      <c r="M6897" s="261" t="s">
        <v>38258</v>
      </c>
      <c r="N6897" s="262">
        <v>67032.17</v>
      </c>
      <c r="P6897" s="243" t="s">
        <v>23110</v>
      </c>
      <c r="Q6897" s="244">
        <v>12050</v>
      </c>
      <c r="R6897" s="104"/>
      <c r="S6897" s="104"/>
      <c r="T6897" s="104"/>
    </row>
    <row r="6898" spans="13:20" ht="14.5" x14ac:dyDescent="0.35">
      <c r="M6898" s="261" t="s">
        <v>38259</v>
      </c>
      <c r="N6898" s="262">
        <v>20728.64</v>
      </c>
      <c r="P6898" s="243" t="s">
        <v>23111</v>
      </c>
      <c r="Q6898" s="244">
        <v>9720</v>
      </c>
      <c r="R6898" s="104"/>
      <c r="S6898" s="104"/>
      <c r="T6898" s="104"/>
    </row>
    <row r="6899" spans="13:20" ht="14.5" x14ac:dyDescent="0.35">
      <c r="M6899" s="261" t="s">
        <v>38260</v>
      </c>
      <c r="N6899" s="262">
        <v>16668.02</v>
      </c>
      <c r="P6899" s="243" t="s">
        <v>23112</v>
      </c>
      <c r="Q6899" s="244">
        <v>3951.87</v>
      </c>
      <c r="R6899" s="104"/>
      <c r="S6899" s="104"/>
      <c r="T6899" s="104"/>
    </row>
    <row r="6900" spans="13:20" ht="14.5" x14ac:dyDescent="0.35">
      <c r="M6900" s="261" t="s">
        <v>51268</v>
      </c>
      <c r="N6900" s="262">
        <v>3914.57</v>
      </c>
      <c r="P6900" s="243" t="s">
        <v>23113</v>
      </c>
      <c r="Q6900" s="244">
        <v>356000</v>
      </c>
      <c r="R6900" s="104"/>
      <c r="S6900" s="104"/>
      <c r="T6900" s="104"/>
    </row>
    <row r="6901" spans="13:20" ht="14.5" x14ac:dyDescent="0.35">
      <c r="M6901" s="261" t="s">
        <v>38261</v>
      </c>
      <c r="N6901" s="262">
        <v>108768.85</v>
      </c>
      <c r="P6901" s="243" t="s">
        <v>23114</v>
      </c>
      <c r="Q6901" s="244">
        <v>37305.83</v>
      </c>
      <c r="R6901" s="104"/>
      <c r="S6901" s="104"/>
      <c r="T6901" s="104"/>
    </row>
    <row r="6902" spans="13:20" ht="14.5" x14ac:dyDescent="0.35">
      <c r="M6902" s="261" t="s">
        <v>56656</v>
      </c>
      <c r="N6902" s="262">
        <v>41126</v>
      </c>
      <c r="P6902" s="243" t="s">
        <v>23115</v>
      </c>
      <c r="Q6902" s="244">
        <v>63630.8</v>
      </c>
      <c r="R6902" s="104"/>
      <c r="S6902" s="104"/>
      <c r="T6902" s="104"/>
    </row>
    <row r="6903" spans="13:20" ht="14.5" x14ac:dyDescent="0.35">
      <c r="M6903" s="261" t="s">
        <v>56657</v>
      </c>
      <c r="N6903" s="262">
        <v>9.08</v>
      </c>
      <c r="P6903" s="243" t="s">
        <v>23116</v>
      </c>
      <c r="Q6903" s="244">
        <v>22410.45</v>
      </c>
      <c r="R6903" s="104"/>
      <c r="S6903" s="104"/>
      <c r="T6903" s="104"/>
    </row>
    <row r="6904" spans="13:20" ht="14.5" x14ac:dyDescent="0.35">
      <c r="M6904" s="261" t="s">
        <v>53282</v>
      </c>
      <c r="N6904" s="262">
        <v>175.74</v>
      </c>
      <c r="P6904" s="243" t="s">
        <v>23117</v>
      </c>
      <c r="Q6904" s="244">
        <v>1473.26</v>
      </c>
      <c r="R6904" s="104"/>
      <c r="S6904" s="104"/>
      <c r="T6904" s="104"/>
    </row>
    <row r="6905" spans="13:20" ht="14.5" x14ac:dyDescent="0.35">
      <c r="M6905" s="261" t="s">
        <v>52190</v>
      </c>
      <c r="N6905" s="262">
        <v>27170</v>
      </c>
      <c r="P6905" s="243" t="s">
        <v>23118</v>
      </c>
      <c r="Q6905" s="244">
        <v>105935</v>
      </c>
      <c r="R6905" s="104"/>
      <c r="S6905" s="104"/>
      <c r="T6905" s="104"/>
    </row>
    <row r="6906" spans="13:20" ht="14.5" x14ac:dyDescent="0.35">
      <c r="M6906" s="261" t="s">
        <v>56658</v>
      </c>
      <c r="N6906" s="262">
        <v>489.32</v>
      </c>
      <c r="P6906" s="243" t="s">
        <v>23119</v>
      </c>
      <c r="Q6906" s="244">
        <v>10500</v>
      </c>
      <c r="R6906" s="104"/>
      <c r="S6906" s="104"/>
      <c r="T6906" s="104"/>
    </row>
    <row r="6907" spans="13:20" ht="14.5" x14ac:dyDescent="0.35">
      <c r="M6907" s="261" t="s">
        <v>53283</v>
      </c>
      <c r="N6907" s="262">
        <v>10000</v>
      </c>
      <c r="P6907" s="243" t="s">
        <v>23120</v>
      </c>
      <c r="Q6907" s="244">
        <v>12050</v>
      </c>
      <c r="R6907" s="104"/>
      <c r="S6907" s="104"/>
      <c r="T6907" s="104"/>
    </row>
    <row r="6908" spans="13:20" ht="14.5" x14ac:dyDescent="0.35">
      <c r="M6908" s="261" t="s">
        <v>48061</v>
      </c>
      <c r="N6908" s="262">
        <v>42021</v>
      </c>
      <c r="P6908" s="243" t="s">
        <v>23121</v>
      </c>
      <c r="Q6908" s="244">
        <v>3780</v>
      </c>
      <c r="R6908" s="104"/>
      <c r="S6908" s="104"/>
      <c r="T6908" s="104"/>
    </row>
    <row r="6909" spans="13:20" ht="14.5" x14ac:dyDescent="0.35">
      <c r="M6909" s="261" t="s">
        <v>48062</v>
      </c>
      <c r="N6909" s="262">
        <v>3213</v>
      </c>
      <c r="P6909" s="243" t="s">
        <v>23122</v>
      </c>
      <c r="Q6909" s="244">
        <v>15305.94</v>
      </c>
      <c r="R6909" s="104"/>
      <c r="S6909" s="104"/>
      <c r="T6909" s="104"/>
    </row>
    <row r="6910" spans="13:20" ht="14.5" x14ac:dyDescent="0.35">
      <c r="M6910" s="261" t="s">
        <v>48063</v>
      </c>
      <c r="N6910" s="262">
        <v>122561.45</v>
      </c>
      <c r="P6910" s="243" t="s">
        <v>23123</v>
      </c>
      <c r="Q6910" s="244">
        <v>3968.1</v>
      </c>
      <c r="R6910" s="104"/>
      <c r="S6910" s="104"/>
      <c r="T6910" s="104"/>
    </row>
    <row r="6911" spans="13:20" ht="14.5" x14ac:dyDescent="0.35">
      <c r="M6911" s="261" t="s">
        <v>48064</v>
      </c>
      <c r="N6911" s="262">
        <v>10000.549999999999</v>
      </c>
      <c r="P6911" s="243" t="s">
        <v>15541</v>
      </c>
      <c r="Q6911" s="244">
        <v>6268.59</v>
      </c>
      <c r="R6911" s="104"/>
      <c r="S6911" s="104"/>
      <c r="T6911" s="104"/>
    </row>
    <row r="6912" spans="13:20" ht="14.5" x14ac:dyDescent="0.35">
      <c r="M6912" s="261" t="s">
        <v>23141</v>
      </c>
      <c r="N6912" s="262">
        <v>15827.71</v>
      </c>
      <c r="P6912" s="243" t="s">
        <v>23124</v>
      </c>
      <c r="Q6912" s="244">
        <v>984.2</v>
      </c>
      <c r="R6912" s="104"/>
      <c r="S6912" s="104"/>
      <c r="T6912" s="104"/>
    </row>
    <row r="6913" spans="13:20" ht="14.5" x14ac:dyDescent="0.35">
      <c r="M6913" s="261" t="s">
        <v>15548</v>
      </c>
      <c r="N6913" s="262">
        <v>33619.75</v>
      </c>
      <c r="P6913" s="243" t="s">
        <v>23125</v>
      </c>
      <c r="Q6913" s="244">
        <v>358135</v>
      </c>
      <c r="R6913" s="104"/>
      <c r="S6913" s="104"/>
      <c r="T6913" s="104"/>
    </row>
    <row r="6914" spans="13:20" ht="14.5" x14ac:dyDescent="0.35">
      <c r="M6914" s="261" t="s">
        <v>56659</v>
      </c>
      <c r="N6914" s="262">
        <v>5395.86</v>
      </c>
      <c r="P6914" s="243" t="s">
        <v>23126</v>
      </c>
      <c r="Q6914" s="244">
        <v>9111.25</v>
      </c>
      <c r="R6914" s="104"/>
      <c r="S6914" s="104"/>
      <c r="T6914" s="104"/>
    </row>
    <row r="6915" spans="13:20" ht="14.5" x14ac:dyDescent="0.35">
      <c r="M6915" s="261" t="s">
        <v>56660</v>
      </c>
      <c r="N6915" s="262">
        <v>412.77</v>
      </c>
      <c r="P6915" s="243" t="s">
        <v>23127</v>
      </c>
      <c r="Q6915" s="244">
        <v>15900</v>
      </c>
      <c r="R6915" s="104"/>
      <c r="S6915" s="104"/>
      <c r="T6915" s="104"/>
    </row>
    <row r="6916" spans="13:20" ht="14.5" x14ac:dyDescent="0.35">
      <c r="M6916" s="261" t="s">
        <v>56661</v>
      </c>
      <c r="N6916" s="262">
        <v>239857.32</v>
      </c>
      <c r="P6916" s="243" t="s">
        <v>15542</v>
      </c>
      <c r="Q6916" s="244">
        <v>41455.120000000003</v>
      </c>
      <c r="R6916" s="104"/>
      <c r="S6916" s="104"/>
      <c r="T6916" s="104"/>
    </row>
    <row r="6917" spans="13:20" ht="14.5" x14ac:dyDescent="0.35">
      <c r="M6917" s="261" t="s">
        <v>56662</v>
      </c>
      <c r="N6917" s="262">
        <v>44720.15</v>
      </c>
      <c r="P6917" s="243" t="s">
        <v>15543</v>
      </c>
      <c r="Q6917" s="244">
        <v>71874.8</v>
      </c>
      <c r="R6917" s="104"/>
      <c r="S6917" s="104"/>
      <c r="T6917" s="104"/>
    </row>
    <row r="6918" spans="13:20" ht="14.5" x14ac:dyDescent="0.35">
      <c r="M6918" s="261" t="s">
        <v>56663</v>
      </c>
      <c r="N6918" s="262">
        <v>53132.56</v>
      </c>
      <c r="P6918" s="243" t="s">
        <v>23128</v>
      </c>
      <c r="Q6918" s="244">
        <v>15734</v>
      </c>
      <c r="R6918" s="104"/>
      <c r="S6918" s="104"/>
      <c r="T6918" s="104"/>
    </row>
    <row r="6919" spans="13:20" ht="14.5" x14ac:dyDescent="0.35">
      <c r="M6919" s="261" t="s">
        <v>56664</v>
      </c>
      <c r="N6919" s="262">
        <v>25500.63</v>
      </c>
      <c r="P6919" s="243" t="s">
        <v>23129</v>
      </c>
      <c r="Q6919" s="244">
        <v>2194</v>
      </c>
      <c r="R6919" s="104"/>
      <c r="S6919" s="104"/>
      <c r="T6919" s="104"/>
    </row>
    <row r="6920" spans="13:20" ht="14.5" x14ac:dyDescent="0.35">
      <c r="M6920" s="261" t="s">
        <v>56665</v>
      </c>
      <c r="N6920" s="262">
        <v>1145.95</v>
      </c>
      <c r="P6920" s="243" t="s">
        <v>23130</v>
      </c>
      <c r="Q6920" s="244">
        <v>2901</v>
      </c>
      <c r="R6920" s="104"/>
      <c r="S6920" s="104"/>
      <c r="T6920" s="104"/>
    </row>
    <row r="6921" spans="13:20" ht="14.5" x14ac:dyDescent="0.35">
      <c r="M6921" s="261" t="s">
        <v>56666</v>
      </c>
      <c r="N6921" s="262">
        <v>27391.1</v>
      </c>
      <c r="P6921" s="243" t="s">
        <v>23131</v>
      </c>
      <c r="Q6921" s="244">
        <v>30340.87</v>
      </c>
      <c r="R6921" s="104"/>
      <c r="S6921" s="104"/>
      <c r="T6921" s="104"/>
    </row>
    <row r="6922" spans="13:20" ht="14.5" x14ac:dyDescent="0.35">
      <c r="M6922" s="261" t="s">
        <v>38264</v>
      </c>
      <c r="N6922" s="262">
        <v>208397.7</v>
      </c>
      <c r="P6922" s="243" t="s">
        <v>23132</v>
      </c>
      <c r="Q6922" s="244">
        <v>2809</v>
      </c>
      <c r="R6922" s="104"/>
      <c r="S6922" s="104"/>
      <c r="T6922" s="104"/>
    </row>
    <row r="6923" spans="13:20" ht="14.5" x14ac:dyDescent="0.35">
      <c r="M6923" s="261" t="s">
        <v>56667</v>
      </c>
      <c r="N6923" s="262">
        <v>4152</v>
      </c>
      <c r="P6923" s="243" t="s">
        <v>23133</v>
      </c>
      <c r="Q6923" s="244">
        <v>39309.51</v>
      </c>
      <c r="R6923" s="104"/>
      <c r="S6923" s="104"/>
      <c r="T6923" s="104"/>
    </row>
    <row r="6924" spans="13:20" ht="14.5" x14ac:dyDescent="0.35">
      <c r="M6924" s="261" t="s">
        <v>50242</v>
      </c>
      <c r="N6924" s="262">
        <v>4525</v>
      </c>
      <c r="P6924" s="243" t="s">
        <v>15544</v>
      </c>
      <c r="Q6924" s="244">
        <v>57372.160000000003</v>
      </c>
      <c r="R6924" s="104"/>
      <c r="S6924" s="104"/>
      <c r="T6924" s="104"/>
    </row>
    <row r="6925" spans="13:20" ht="14.5" x14ac:dyDescent="0.35">
      <c r="M6925" s="261" t="s">
        <v>53284</v>
      </c>
      <c r="N6925" s="262">
        <v>3750</v>
      </c>
      <c r="P6925" s="243" t="s">
        <v>23134</v>
      </c>
      <c r="Q6925" s="244">
        <v>64589.75</v>
      </c>
      <c r="R6925" s="104"/>
      <c r="S6925" s="104"/>
      <c r="T6925" s="104"/>
    </row>
    <row r="6926" spans="13:20" ht="14.5" x14ac:dyDescent="0.35">
      <c r="M6926" s="261" t="s">
        <v>56668</v>
      </c>
      <c r="N6926" s="262">
        <v>10280.530000000001</v>
      </c>
      <c r="P6926" s="243" t="s">
        <v>23135</v>
      </c>
      <c r="Q6926" s="244">
        <v>35379.440000000002</v>
      </c>
      <c r="R6926" s="104"/>
      <c r="S6926" s="104"/>
      <c r="T6926" s="104"/>
    </row>
    <row r="6927" spans="13:20" ht="14.5" x14ac:dyDescent="0.35">
      <c r="M6927" s="261" t="s">
        <v>48065</v>
      </c>
      <c r="N6927" s="262">
        <v>37700</v>
      </c>
      <c r="P6927" s="243" t="s">
        <v>23136</v>
      </c>
      <c r="Q6927" s="244">
        <v>367745.97</v>
      </c>
      <c r="R6927" s="104"/>
      <c r="S6927" s="104"/>
      <c r="T6927" s="104"/>
    </row>
    <row r="6928" spans="13:20" ht="14.5" x14ac:dyDescent="0.35">
      <c r="M6928" s="261" t="s">
        <v>48066</v>
      </c>
      <c r="N6928" s="262">
        <v>1666</v>
      </c>
      <c r="P6928" s="243" t="s">
        <v>23137</v>
      </c>
      <c r="Q6928" s="244">
        <v>23000</v>
      </c>
      <c r="R6928" s="104"/>
      <c r="S6928" s="104"/>
      <c r="T6928" s="104"/>
    </row>
    <row r="6929" spans="13:20" ht="14.5" x14ac:dyDescent="0.35">
      <c r="M6929" s="261" t="s">
        <v>48067</v>
      </c>
      <c r="N6929" s="262">
        <v>68500</v>
      </c>
      <c r="P6929" s="243" t="s">
        <v>23138</v>
      </c>
      <c r="Q6929" s="244">
        <v>101978.65</v>
      </c>
      <c r="R6929" s="104"/>
      <c r="S6929" s="104"/>
      <c r="T6929" s="104"/>
    </row>
    <row r="6930" spans="13:20" ht="14.5" x14ac:dyDescent="0.35">
      <c r="M6930" s="261" t="s">
        <v>48068</v>
      </c>
      <c r="N6930" s="262">
        <v>5240.28</v>
      </c>
      <c r="P6930" s="243" t="s">
        <v>23139</v>
      </c>
      <c r="Q6930" s="244">
        <v>3258.35</v>
      </c>
      <c r="R6930" s="104"/>
      <c r="S6930" s="104"/>
      <c r="T6930" s="104"/>
    </row>
    <row r="6931" spans="13:20" ht="14.5" x14ac:dyDescent="0.35">
      <c r="M6931" s="261" t="s">
        <v>23171</v>
      </c>
      <c r="N6931" s="262">
        <v>45000.07</v>
      </c>
      <c r="P6931" s="243" t="s">
        <v>23140</v>
      </c>
      <c r="Q6931" s="244">
        <v>2000</v>
      </c>
      <c r="R6931" s="104"/>
      <c r="S6931" s="104"/>
      <c r="T6931" s="104"/>
    </row>
    <row r="6932" spans="13:20" ht="14.5" x14ac:dyDescent="0.35">
      <c r="M6932" s="261" t="s">
        <v>23172</v>
      </c>
      <c r="N6932" s="262">
        <v>3365.32</v>
      </c>
      <c r="P6932" s="243" t="s">
        <v>23141</v>
      </c>
      <c r="Q6932" s="244">
        <v>28790.28</v>
      </c>
      <c r="R6932" s="104"/>
      <c r="S6932" s="104"/>
      <c r="T6932" s="104"/>
    </row>
    <row r="6933" spans="13:20" ht="14.5" x14ac:dyDescent="0.35">
      <c r="M6933" s="261" t="s">
        <v>41964</v>
      </c>
      <c r="N6933" s="262">
        <v>1566.64</v>
      </c>
      <c r="P6933" s="243" t="s">
        <v>15548</v>
      </c>
      <c r="Q6933" s="244">
        <v>62829.66</v>
      </c>
      <c r="R6933" s="104"/>
      <c r="S6933" s="104"/>
      <c r="T6933" s="104"/>
    </row>
    <row r="6934" spans="13:20" ht="14.5" x14ac:dyDescent="0.35">
      <c r="M6934" s="261" t="s">
        <v>41965</v>
      </c>
      <c r="N6934" s="262">
        <v>5578.94</v>
      </c>
      <c r="P6934" s="243" t="s">
        <v>23142</v>
      </c>
      <c r="Q6934" s="244">
        <v>1021.95</v>
      </c>
      <c r="R6934" s="104"/>
      <c r="S6934" s="104"/>
      <c r="T6934" s="104"/>
    </row>
    <row r="6935" spans="13:20" ht="14.5" x14ac:dyDescent="0.35">
      <c r="M6935" s="261" t="s">
        <v>35604</v>
      </c>
      <c r="N6935" s="262">
        <v>6925</v>
      </c>
      <c r="P6935" s="243" t="s">
        <v>23143</v>
      </c>
      <c r="Q6935" s="244">
        <v>12600</v>
      </c>
      <c r="R6935" s="104"/>
      <c r="S6935" s="104"/>
      <c r="T6935" s="104"/>
    </row>
    <row r="6936" spans="13:20" ht="14.5" x14ac:dyDescent="0.35">
      <c r="M6936" s="261" t="s">
        <v>41966</v>
      </c>
      <c r="N6936" s="262">
        <v>43083.37</v>
      </c>
      <c r="P6936" s="243" t="s">
        <v>23144</v>
      </c>
      <c r="Q6936" s="244">
        <v>31743.200000000001</v>
      </c>
      <c r="R6936" s="104"/>
      <c r="S6936" s="104"/>
      <c r="T6936" s="104"/>
    </row>
    <row r="6937" spans="13:20" ht="14.5" x14ac:dyDescent="0.35">
      <c r="M6937" s="261" t="s">
        <v>41967</v>
      </c>
      <c r="N6937" s="262">
        <v>3033.23</v>
      </c>
      <c r="P6937" s="243" t="s">
        <v>23145</v>
      </c>
      <c r="Q6937" s="244">
        <v>3686</v>
      </c>
      <c r="R6937" s="104"/>
      <c r="S6937" s="104"/>
      <c r="T6937" s="104"/>
    </row>
    <row r="6938" spans="13:20" ht="14.5" x14ac:dyDescent="0.35">
      <c r="M6938" s="261" t="s">
        <v>41968</v>
      </c>
      <c r="N6938" s="262">
        <v>1566.64</v>
      </c>
      <c r="P6938" s="243" t="s">
        <v>23146</v>
      </c>
      <c r="Q6938" s="244">
        <v>101978.65</v>
      </c>
      <c r="R6938" s="104"/>
      <c r="S6938" s="104"/>
      <c r="T6938" s="104"/>
    </row>
    <row r="6939" spans="13:20" ht="14.5" x14ac:dyDescent="0.35">
      <c r="M6939" s="261" t="s">
        <v>41969</v>
      </c>
      <c r="N6939" s="262">
        <v>5505.6</v>
      </c>
      <c r="P6939" s="243" t="s">
        <v>23147</v>
      </c>
      <c r="Q6939" s="244">
        <v>23000</v>
      </c>
      <c r="R6939" s="104"/>
      <c r="S6939" s="104"/>
      <c r="T6939" s="104"/>
    </row>
    <row r="6940" spans="13:20" ht="14.5" x14ac:dyDescent="0.35">
      <c r="M6940" s="261" t="s">
        <v>53285</v>
      </c>
      <c r="N6940" s="262">
        <v>1397.19</v>
      </c>
      <c r="P6940" s="243" t="s">
        <v>23148</v>
      </c>
      <c r="Q6940" s="244">
        <v>28790.28</v>
      </c>
      <c r="R6940" s="104"/>
      <c r="S6940" s="104"/>
      <c r="T6940" s="104"/>
    </row>
    <row r="6941" spans="13:20" ht="14.5" x14ac:dyDescent="0.35">
      <c r="M6941" s="261" t="s">
        <v>48069</v>
      </c>
      <c r="N6941" s="262">
        <v>1415</v>
      </c>
      <c r="P6941" s="243" t="s">
        <v>15551</v>
      </c>
      <c r="Q6941" s="244">
        <v>62829.66</v>
      </c>
      <c r="R6941" s="104"/>
      <c r="S6941" s="104"/>
      <c r="T6941" s="104"/>
    </row>
    <row r="6942" spans="13:20" ht="14.5" x14ac:dyDescent="0.35">
      <c r="M6942" s="261" t="s">
        <v>48070</v>
      </c>
      <c r="N6942" s="262">
        <v>28000</v>
      </c>
      <c r="P6942" s="243" t="s">
        <v>23149</v>
      </c>
      <c r="Q6942" s="244">
        <v>6707.95</v>
      </c>
      <c r="R6942" s="104"/>
      <c r="S6942" s="104"/>
      <c r="T6942" s="104"/>
    </row>
    <row r="6943" spans="13:20" ht="14.5" x14ac:dyDescent="0.35">
      <c r="M6943" s="261" t="s">
        <v>52191</v>
      </c>
      <c r="N6943" s="262">
        <v>1527</v>
      </c>
      <c r="P6943" s="243" t="s">
        <v>23150</v>
      </c>
      <c r="Q6943" s="244">
        <v>3258.35</v>
      </c>
      <c r="R6943" s="104"/>
      <c r="S6943" s="104"/>
      <c r="T6943" s="104"/>
    </row>
    <row r="6944" spans="13:20" ht="14.5" x14ac:dyDescent="0.35">
      <c r="M6944" s="261" t="s">
        <v>48071</v>
      </c>
      <c r="N6944" s="262">
        <v>3502576.53</v>
      </c>
      <c r="P6944" s="243" t="s">
        <v>23151</v>
      </c>
      <c r="Q6944" s="244">
        <v>12600</v>
      </c>
      <c r="R6944" s="104"/>
      <c r="S6944" s="104"/>
      <c r="T6944" s="104"/>
    </row>
    <row r="6945" spans="13:20" ht="14.5" x14ac:dyDescent="0.35">
      <c r="M6945" s="261" t="s">
        <v>48072</v>
      </c>
      <c r="N6945" s="262">
        <v>261685.61</v>
      </c>
      <c r="P6945" s="243" t="s">
        <v>23152</v>
      </c>
      <c r="Q6945" s="244">
        <v>31743.200000000001</v>
      </c>
      <c r="R6945" s="104"/>
      <c r="S6945" s="104"/>
      <c r="T6945" s="104"/>
    </row>
    <row r="6946" spans="13:20" ht="14.5" x14ac:dyDescent="0.35">
      <c r="M6946" s="261" t="s">
        <v>23224</v>
      </c>
      <c r="N6946" s="262">
        <v>644023.27</v>
      </c>
      <c r="P6946" s="243" t="s">
        <v>23153</v>
      </c>
      <c r="Q6946" s="244">
        <v>5107.68</v>
      </c>
      <c r="R6946" s="104"/>
      <c r="S6946" s="104"/>
      <c r="T6946" s="104"/>
    </row>
    <row r="6947" spans="13:20" ht="14.5" x14ac:dyDescent="0.35">
      <c r="M6947" s="261" t="s">
        <v>50243</v>
      </c>
      <c r="N6947" s="262">
        <v>847.05</v>
      </c>
      <c r="P6947" s="243" t="s">
        <v>23154</v>
      </c>
      <c r="Q6947" s="244">
        <v>386.5</v>
      </c>
      <c r="R6947" s="104"/>
      <c r="S6947" s="104"/>
      <c r="T6947" s="104"/>
    </row>
    <row r="6948" spans="13:20" ht="14.5" x14ac:dyDescent="0.35">
      <c r="M6948" s="261" t="s">
        <v>37035</v>
      </c>
      <c r="N6948" s="262">
        <v>45636.37</v>
      </c>
      <c r="P6948" s="243" t="s">
        <v>23155</v>
      </c>
      <c r="Q6948" s="244">
        <v>226.14</v>
      </c>
      <c r="R6948" s="104"/>
      <c r="S6948" s="104"/>
      <c r="T6948" s="104"/>
    </row>
    <row r="6949" spans="13:20" ht="14.5" x14ac:dyDescent="0.35">
      <c r="M6949" s="261" t="s">
        <v>23226</v>
      </c>
      <c r="N6949" s="262">
        <v>69249.14</v>
      </c>
      <c r="P6949" s="243" t="s">
        <v>23156</v>
      </c>
      <c r="Q6949" s="244">
        <v>9427.68</v>
      </c>
      <c r="R6949" s="104"/>
      <c r="S6949" s="104"/>
      <c r="T6949" s="104"/>
    </row>
    <row r="6950" spans="13:20" ht="14.5" x14ac:dyDescent="0.35">
      <c r="M6950" s="261" t="s">
        <v>23227</v>
      </c>
      <c r="N6950" s="262">
        <v>53300</v>
      </c>
      <c r="P6950" s="243" t="s">
        <v>23157</v>
      </c>
      <c r="Q6950" s="244">
        <v>429</v>
      </c>
      <c r="R6950" s="104"/>
      <c r="S6950" s="104"/>
      <c r="T6950" s="104"/>
    </row>
    <row r="6951" spans="13:20" ht="14.5" x14ac:dyDescent="0.35">
      <c r="M6951" s="261" t="s">
        <v>35605</v>
      </c>
      <c r="N6951" s="262">
        <v>803722.18</v>
      </c>
      <c r="P6951" s="243" t="s">
        <v>23158</v>
      </c>
      <c r="Q6951" s="244">
        <v>4274</v>
      </c>
      <c r="R6951" s="104"/>
      <c r="S6951" s="104"/>
      <c r="T6951" s="104"/>
    </row>
    <row r="6952" spans="13:20" ht="14.5" x14ac:dyDescent="0.35">
      <c r="M6952" s="261" t="s">
        <v>23230</v>
      </c>
      <c r="N6952" s="262">
        <v>3200</v>
      </c>
      <c r="P6952" s="243" t="s">
        <v>23159</v>
      </c>
      <c r="Q6952" s="244">
        <v>715</v>
      </c>
      <c r="R6952" s="104"/>
      <c r="S6952" s="104"/>
      <c r="T6952" s="104"/>
    </row>
    <row r="6953" spans="13:20" ht="14.5" x14ac:dyDescent="0.35">
      <c r="M6953" s="261" t="s">
        <v>23233</v>
      </c>
      <c r="N6953" s="262">
        <v>120989.23</v>
      </c>
      <c r="P6953" s="243" t="s">
        <v>23160</v>
      </c>
      <c r="Q6953" s="244">
        <v>3207</v>
      </c>
      <c r="R6953" s="104"/>
      <c r="S6953" s="104"/>
      <c r="T6953" s="104"/>
    </row>
    <row r="6954" spans="13:20" ht="14.5" x14ac:dyDescent="0.35">
      <c r="M6954" s="261" t="s">
        <v>23234</v>
      </c>
      <c r="N6954" s="262">
        <v>39177.449999999997</v>
      </c>
      <c r="P6954" s="243" t="s">
        <v>23161</v>
      </c>
      <c r="Q6954" s="244">
        <v>1978.34</v>
      </c>
      <c r="R6954" s="104"/>
      <c r="S6954" s="104"/>
      <c r="T6954" s="104"/>
    </row>
    <row r="6955" spans="13:20" ht="14.5" x14ac:dyDescent="0.35">
      <c r="M6955" s="261" t="s">
        <v>23235</v>
      </c>
      <c r="N6955" s="262">
        <v>30928.3</v>
      </c>
      <c r="P6955" s="243" t="s">
        <v>23162</v>
      </c>
      <c r="Q6955" s="244">
        <v>2820.34</v>
      </c>
      <c r="R6955" s="104"/>
      <c r="S6955" s="104"/>
      <c r="T6955" s="104"/>
    </row>
    <row r="6956" spans="13:20" ht="14.5" x14ac:dyDescent="0.35">
      <c r="M6956" s="261" t="s">
        <v>23236</v>
      </c>
      <c r="N6956" s="262">
        <v>20706.75</v>
      </c>
      <c r="P6956" s="243" t="s">
        <v>23163</v>
      </c>
      <c r="Q6956" s="244">
        <v>4527.58</v>
      </c>
      <c r="R6956" s="104"/>
      <c r="S6956" s="104"/>
      <c r="T6956" s="104"/>
    </row>
    <row r="6957" spans="13:20" ht="14.5" x14ac:dyDescent="0.35">
      <c r="M6957" s="261" t="s">
        <v>37036</v>
      </c>
      <c r="N6957" s="262">
        <v>8280</v>
      </c>
      <c r="P6957" s="243" t="s">
        <v>23164</v>
      </c>
      <c r="Q6957" s="244">
        <v>8540.85</v>
      </c>
      <c r="R6957" s="104"/>
      <c r="S6957" s="104"/>
      <c r="T6957" s="104"/>
    </row>
    <row r="6958" spans="13:20" ht="14.5" x14ac:dyDescent="0.35">
      <c r="M6958" s="261" t="s">
        <v>23239</v>
      </c>
      <c r="N6958" s="262">
        <v>53405.16</v>
      </c>
      <c r="P6958" s="243" t="s">
        <v>23165</v>
      </c>
      <c r="Q6958" s="244">
        <v>4063.23</v>
      </c>
      <c r="R6958" s="104"/>
      <c r="S6958" s="104"/>
      <c r="T6958" s="104"/>
    </row>
    <row r="6959" spans="13:20" ht="14.5" x14ac:dyDescent="0.35">
      <c r="M6959" s="261" t="s">
        <v>50244</v>
      </c>
      <c r="N6959" s="262">
        <v>-56588.51</v>
      </c>
      <c r="P6959" s="243" t="s">
        <v>23166</v>
      </c>
      <c r="Q6959" s="244">
        <v>5059</v>
      </c>
      <c r="R6959" s="104"/>
      <c r="S6959" s="104"/>
      <c r="T6959" s="104"/>
    </row>
    <row r="6960" spans="13:20" ht="14.5" x14ac:dyDescent="0.35">
      <c r="M6960" s="261" t="s">
        <v>51269</v>
      </c>
      <c r="N6960" s="262">
        <v>6149.96</v>
      </c>
      <c r="P6960" s="243" t="s">
        <v>23167</v>
      </c>
      <c r="Q6960" s="244">
        <v>3224.68</v>
      </c>
      <c r="R6960" s="104"/>
      <c r="S6960" s="104"/>
      <c r="T6960" s="104"/>
    </row>
    <row r="6961" spans="13:20" ht="14.5" x14ac:dyDescent="0.35">
      <c r="M6961" s="261" t="s">
        <v>50245</v>
      </c>
      <c r="N6961" s="262">
        <v>140154.04</v>
      </c>
      <c r="P6961" s="243" t="s">
        <v>23168</v>
      </c>
      <c r="Q6961" s="244">
        <v>4443.43</v>
      </c>
      <c r="R6961" s="104"/>
      <c r="S6961" s="104"/>
      <c r="T6961" s="104"/>
    </row>
    <row r="6962" spans="13:20" ht="14.5" x14ac:dyDescent="0.35">
      <c r="M6962" s="261" t="s">
        <v>38265</v>
      </c>
      <c r="N6962" s="262">
        <v>173522.68</v>
      </c>
      <c r="P6962" s="243" t="s">
        <v>23169</v>
      </c>
      <c r="Q6962" s="244">
        <v>10585.89</v>
      </c>
      <c r="R6962" s="104"/>
      <c r="S6962" s="104"/>
      <c r="T6962" s="104"/>
    </row>
    <row r="6963" spans="13:20" ht="14.5" x14ac:dyDescent="0.35">
      <c r="M6963" s="261" t="s">
        <v>50246</v>
      </c>
      <c r="N6963" s="262">
        <v>2140</v>
      </c>
      <c r="P6963" s="243" t="s">
        <v>23170</v>
      </c>
      <c r="Q6963" s="244">
        <v>2848</v>
      </c>
      <c r="R6963" s="104"/>
      <c r="S6963" s="104"/>
      <c r="T6963" s="104"/>
    </row>
    <row r="6964" spans="13:20" ht="14.5" x14ac:dyDescent="0.35">
      <c r="M6964" s="261" t="s">
        <v>37037</v>
      </c>
      <c r="N6964" s="262">
        <v>89579.58</v>
      </c>
      <c r="P6964" s="243" t="s">
        <v>23171</v>
      </c>
      <c r="Q6964" s="244">
        <v>1916.7</v>
      </c>
      <c r="R6964" s="104"/>
      <c r="S6964" s="104"/>
      <c r="T6964" s="104"/>
    </row>
    <row r="6965" spans="13:20" ht="14.5" x14ac:dyDescent="0.35">
      <c r="M6965" s="261" t="s">
        <v>37038</v>
      </c>
      <c r="N6965" s="262">
        <v>21540.5</v>
      </c>
      <c r="P6965" s="243" t="s">
        <v>23172</v>
      </c>
      <c r="Q6965" s="244">
        <v>146.62</v>
      </c>
      <c r="R6965" s="104"/>
      <c r="S6965" s="104"/>
      <c r="T6965" s="104"/>
    </row>
    <row r="6966" spans="13:20" ht="14.5" x14ac:dyDescent="0.35">
      <c r="M6966" s="261" t="s">
        <v>43151</v>
      </c>
      <c r="N6966" s="262">
        <v>6150</v>
      </c>
      <c r="P6966" s="243" t="s">
        <v>23173</v>
      </c>
      <c r="Q6966" s="244">
        <v>7024.38</v>
      </c>
      <c r="R6966" s="104"/>
      <c r="S6966" s="104"/>
      <c r="T6966" s="104"/>
    </row>
    <row r="6967" spans="13:20" ht="14.5" x14ac:dyDescent="0.35">
      <c r="M6967" s="261" t="s">
        <v>37039</v>
      </c>
      <c r="N6967" s="262">
        <v>8899.5400000000009</v>
      </c>
      <c r="P6967" s="243" t="s">
        <v>23174</v>
      </c>
      <c r="Q6967" s="244">
        <v>2848</v>
      </c>
      <c r="R6967" s="104"/>
      <c r="S6967" s="104"/>
      <c r="T6967" s="104"/>
    </row>
    <row r="6968" spans="13:20" ht="14.5" x14ac:dyDescent="0.35">
      <c r="M6968" s="261" t="s">
        <v>37040</v>
      </c>
      <c r="N6968" s="262">
        <v>27354.77</v>
      </c>
      <c r="P6968" s="243" t="s">
        <v>23175</v>
      </c>
      <c r="Q6968" s="244">
        <v>533.12</v>
      </c>
      <c r="R6968" s="104"/>
      <c r="S6968" s="104"/>
      <c r="T6968" s="104"/>
    </row>
    <row r="6969" spans="13:20" ht="14.5" x14ac:dyDescent="0.35">
      <c r="M6969" s="261" t="s">
        <v>37041</v>
      </c>
      <c r="N6969" s="262">
        <v>15837.16</v>
      </c>
      <c r="P6969" s="243" t="s">
        <v>23176</v>
      </c>
      <c r="Q6969" s="244">
        <v>226.14</v>
      </c>
      <c r="R6969" s="104"/>
      <c r="S6969" s="104"/>
      <c r="T6969" s="104"/>
    </row>
    <row r="6970" spans="13:20" ht="14.5" x14ac:dyDescent="0.35">
      <c r="M6970" s="261" t="s">
        <v>38266</v>
      </c>
      <c r="N6970" s="262">
        <v>271278.31</v>
      </c>
      <c r="P6970" s="243" t="s">
        <v>23177</v>
      </c>
      <c r="Q6970" s="244">
        <v>2820.34</v>
      </c>
      <c r="R6970" s="104"/>
      <c r="S6970" s="104"/>
      <c r="T6970" s="104"/>
    </row>
    <row r="6971" spans="13:20" ht="14.5" x14ac:dyDescent="0.35">
      <c r="M6971" s="261" t="s">
        <v>38267</v>
      </c>
      <c r="N6971" s="262">
        <v>7525.49</v>
      </c>
      <c r="P6971" s="243" t="s">
        <v>23178</v>
      </c>
      <c r="Q6971" s="244">
        <v>3224.68</v>
      </c>
      <c r="R6971" s="104"/>
      <c r="S6971" s="104"/>
      <c r="T6971" s="104"/>
    </row>
    <row r="6972" spans="13:20" ht="14.5" x14ac:dyDescent="0.35">
      <c r="M6972" s="261" t="s">
        <v>53286</v>
      </c>
      <c r="N6972" s="262">
        <v>5536.25</v>
      </c>
      <c r="P6972" s="243" t="s">
        <v>23179</v>
      </c>
      <c r="Q6972" s="244">
        <v>25865.03</v>
      </c>
      <c r="R6972" s="104"/>
      <c r="S6972" s="104"/>
      <c r="T6972" s="104"/>
    </row>
    <row r="6973" spans="13:20" ht="14.5" x14ac:dyDescent="0.35">
      <c r="M6973" s="261" t="s">
        <v>43152</v>
      </c>
      <c r="N6973" s="262">
        <v>79354.61</v>
      </c>
      <c r="P6973" s="243" t="s">
        <v>23180</v>
      </c>
      <c r="Q6973" s="244">
        <v>9255.85</v>
      </c>
      <c r="R6973" s="104"/>
      <c r="S6973" s="104"/>
      <c r="T6973" s="104"/>
    </row>
    <row r="6974" spans="13:20" ht="14.5" x14ac:dyDescent="0.35">
      <c r="M6974" s="261" t="s">
        <v>43153</v>
      </c>
      <c r="N6974" s="262">
        <v>6076.89</v>
      </c>
      <c r="P6974" s="243" t="s">
        <v>23181</v>
      </c>
      <c r="Q6974" s="244">
        <v>22130.12</v>
      </c>
      <c r="R6974" s="104"/>
      <c r="S6974" s="104"/>
      <c r="T6974" s="104"/>
    </row>
    <row r="6975" spans="13:20" ht="14.5" x14ac:dyDescent="0.35">
      <c r="M6975" s="261" t="s">
        <v>43154</v>
      </c>
      <c r="N6975" s="262">
        <v>16431.689999999999</v>
      </c>
      <c r="P6975" s="243" t="s">
        <v>23182</v>
      </c>
      <c r="Q6975" s="244">
        <v>40929.550000000003</v>
      </c>
      <c r="R6975" s="104"/>
      <c r="S6975" s="104"/>
      <c r="T6975" s="104"/>
    </row>
    <row r="6976" spans="13:20" ht="14.5" x14ac:dyDescent="0.35">
      <c r="M6976" s="261" t="s">
        <v>48073</v>
      </c>
      <c r="N6976" s="262">
        <v>4712.6899999999996</v>
      </c>
      <c r="P6976" s="243" t="s">
        <v>23183</v>
      </c>
      <c r="Q6976" s="244">
        <v>4571.3999999999996</v>
      </c>
      <c r="R6976" s="104"/>
      <c r="S6976" s="104"/>
      <c r="T6976" s="104"/>
    </row>
    <row r="6977" spans="13:20" ht="14.5" x14ac:dyDescent="0.35">
      <c r="M6977" s="261" t="s">
        <v>37042</v>
      </c>
      <c r="N6977" s="262">
        <v>213346.34</v>
      </c>
      <c r="P6977" s="243" t="s">
        <v>23184</v>
      </c>
      <c r="Q6977" s="244">
        <v>162641.14000000001</v>
      </c>
      <c r="R6977" s="104"/>
      <c r="S6977" s="104"/>
      <c r="T6977" s="104"/>
    </row>
    <row r="6978" spans="13:20" ht="14.5" x14ac:dyDescent="0.35">
      <c r="M6978" s="261" t="s">
        <v>37043</v>
      </c>
      <c r="N6978" s="262">
        <v>132864.54</v>
      </c>
      <c r="P6978" s="243" t="s">
        <v>23185</v>
      </c>
      <c r="Q6978" s="244">
        <v>38072.080000000002</v>
      </c>
      <c r="R6978" s="104"/>
      <c r="S6978" s="104"/>
      <c r="T6978" s="104"/>
    </row>
    <row r="6979" spans="13:20" ht="14.5" x14ac:dyDescent="0.35">
      <c r="M6979" s="261" t="s">
        <v>43155</v>
      </c>
      <c r="N6979" s="262">
        <v>2279.56</v>
      </c>
      <c r="P6979" s="243" t="s">
        <v>36344</v>
      </c>
      <c r="Q6979" s="244">
        <v>126.6</v>
      </c>
      <c r="R6979" s="104"/>
      <c r="S6979" s="104"/>
      <c r="T6979" s="104"/>
    </row>
    <row r="6980" spans="13:20" ht="14.5" x14ac:dyDescent="0.35">
      <c r="M6980" s="261" t="s">
        <v>50247</v>
      </c>
      <c r="N6980" s="262">
        <v>5335.05</v>
      </c>
      <c r="P6980" s="243" t="s">
        <v>23186</v>
      </c>
      <c r="Q6980" s="244">
        <v>39057.33</v>
      </c>
      <c r="R6980" s="104"/>
      <c r="S6980" s="104"/>
      <c r="T6980" s="104"/>
    </row>
    <row r="6981" spans="13:20" ht="14.5" x14ac:dyDescent="0.35">
      <c r="M6981" s="261" t="s">
        <v>38268</v>
      </c>
      <c r="N6981" s="262">
        <v>955</v>
      </c>
      <c r="P6981" s="243" t="s">
        <v>23187</v>
      </c>
      <c r="Q6981" s="244">
        <v>5256.98</v>
      </c>
      <c r="R6981" s="104"/>
      <c r="S6981" s="104"/>
      <c r="T6981" s="104"/>
    </row>
    <row r="6982" spans="13:20" ht="14.5" x14ac:dyDescent="0.35">
      <c r="M6982" s="261" t="s">
        <v>45384</v>
      </c>
      <c r="N6982" s="262">
        <v>6788502.3499999996</v>
      </c>
      <c r="P6982" s="243" t="s">
        <v>23188</v>
      </c>
      <c r="Q6982" s="244">
        <v>21435.95</v>
      </c>
      <c r="R6982" s="104"/>
      <c r="S6982" s="104"/>
      <c r="T6982" s="104"/>
    </row>
    <row r="6983" spans="13:20" ht="14.5" x14ac:dyDescent="0.35">
      <c r="M6983" s="261" t="s">
        <v>43156</v>
      </c>
      <c r="N6983" s="262">
        <v>18615</v>
      </c>
      <c r="P6983" s="243" t="s">
        <v>23189</v>
      </c>
      <c r="Q6983" s="244">
        <v>54419.71</v>
      </c>
      <c r="R6983" s="104"/>
      <c r="S6983" s="104"/>
      <c r="T6983" s="104"/>
    </row>
    <row r="6984" spans="13:20" ht="14.5" x14ac:dyDescent="0.35">
      <c r="M6984" s="261" t="s">
        <v>37044</v>
      </c>
      <c r="N6984" s="262">
        <v>526089.49</v>
      </c>
      <c r="P6984" s="243" t="s">
        <v>23190</v>
      </c>
      <c r="Q6984" s="244">
        <v>127680</v>
      </c>
      <c r="R6984" s="104"/>
      <c r="S6984" s="104"/>
      <c r="T6984" s="104"/>
    </row>
    <row r="6985" spans="13:20" ht="14.5" x14ac:dyDescent="0.35">
      <c r="M6985" s="261" t="s">
        <v>37045</v>
      </c>
      <c r="N6985" s="262">
        <v>51598.57</v>
      </c>
      <c r="P6985" s="243" t="s">
        <v>23191</v>
      </c>
      <c r="Q6985" s="244">
        <v>192443.92</v>
      </c>
      <c r="R6985" s="104"/>
      <c r="S6985" s="104"/>
      <c r="T6985" s="104"/>
    </row>
    <row r="6986" spans="13:20" ht="14.5" x14ac:dyDescent="0.35">
      <c r="M6986" s="261" t="s">
        <v>37046</v>
      </c>
      <c r="N6986" s="262">
        <v>25494.639999999999</v>
      </c>
      <c r="P6986" s="243" t="s">
        <v>23192</v>
      </c>
      <c r="Q6986" s="244">
        <v>112083.34</v>
      </c>
      <c r="R6986" s="104"/>
      <c r="S6986" s="104"/>
      <c r="T6986" s="104"/>
    </row>
    <row r="6987" spans="13:20" ht="14.5" x14ac:dyDescent="0.35">
      <c r="M6987" s="261" t="s">
        <v>51270</v>
      </c>
      <c r="N6987" s="262">
        <v>221407</v>
      </c>
      <c r="P6987" s="243" t="s">
        <v>23193</v>
      </c>
      <c r="Q6987" s="244">
        <v>101114</v>
      </c>
      <c r="R6987" s="104"/>
      <c r="S6987" s="104"/>
      <c r="T6987" s="104"/>
    </row>
    <row r="6988" spans="13:20" ht="14.5" x14ac:dyDescent="0.35">
      <c r="M6988" s="261" t="s">
        <v>38269</v>
      </c>
      <c r="N6988" s="262">
        <v>86658.97</v>
      </c>
      <c r="P6988" s="243" t="s">
        <v>23194</v>
      </c>
      <c r="Q6988" s="244">
        <v>39791</v>
      </c>
      <c r="R6988" s="104"/>
      <c r="S6988" s="104"/>
      <c r="T6988" s="104"/>
    </row>
    <row r="6989" spans="13:20" ht="14.5" x14ac:dyDescent="0.35">
      <c r="M6989" s="261" t="s">
        <v>38270</v>
      </c>
      <c r="N6989" s="262">
        <v>369726.4</v>
      </c>
      <c r="P6989" s="243" t="s">
        <v>23195</v>
      </c>
      <c r="Q6989" s="244">
        <v>58329.01</v>
      </c>
      <c r="R6989" s="104"/>
      <c r="S6989" s="104"/>
      <c r="T6989" s="104"/>
    </row>
    <row r="6990" spans="13:20" ht="14.5" x14ac:dyDescent="0.35">
      <c r="M6990" s="261" t="s">
        <v>38271</v>
      </c>
      <c r="N6990" s="262">
        <v>137761.99</v>
      </c>
      <c r="P6990" s="243" t="s">
        <v>23196</v>
      </c>
      <c r="Q6990" s="244">
        <v>373238.99</v>
      </c>
      <c r="R6990" s="104"/>
      <c r="S6990" s="104"/>
      <c r="T6990" s="104"/>
    </row>
    <row r="6991" spans="13:20" ht="14.5" x14ac:dyDescent="0.35">
      <c r="M6991" s="261" t="s">
        <v>38272</v>
      </c>
      <c r="N6991" s="262">
        <v>85985.23</v>
      </c>
      <c r="P6991" s="243" t="s">
        <v>15553</v>
      </c>
      <c r="Q6991" s="244">
        <v>924.73</v>
      </c>
      <c r="R6991" s="104"/>
      <c r="S6991" s="104"/>
      <c r="T6991" s="104"/>
    </row>
    <row r="6992" spans="13:20" ht="14.5" x14ac:dyDescent="0.35">
      <c r="M6992" s="261" t="s">
        <v>38273</v>
      </c>
      <c r="N6992" s="262">
        <v>351286.95</v>
      </c>
      <c r="P6992" s="243" t="s">
        <v>15554</v>
      </c>
      <c r="Q6992" s="244">
        <v>873.17</v>
      </c>
      <c r="R6992" s="104"/>
      <c r="S6992" s="104"/>
      <c r="T6992" s="104"/>
    </row>
    <row r="6993" spans="13:20" ht="14.5" x14ac:dyDescent="0.35">
      <c r="M6993" s="261" t="s">
        <v>43157</v>
      </c>
      <c r="N6993" s="262">
        <v>440989.51</v>
      </c>
      <c r="P6993" s="243" t="s">
        <v>23197</v>
      </c>
      <c r="Q6993" s="244">
        <v>108542.84</v>
      </c>
      <c r="R6993" s="104"/>
      <c r="S6993" s="104"/>
      <c r="T6993" s="104"/>
    </row>
    <row r="6994" spans="13:20" ht="14.5" x14ac:dyDescent="0.35">
      <c r="M6994" s="261" t="s">
        <v>56669</v>
      </c>
      <c r="N6994" s="262">
        <v>32385</v>
      </c>
      <c r="P6994" s="243" t="s">
        <v>15555</v>
      </c>
      <c r="Q6994" s="244">
        <v>293931.23</v>
      </c>
      <c r="R6994" s="104"/>
      <c r="S6994" s="104"/>
      <c r="T6994" s="104"/>
    </row>
    <row r="6995" spans="13:20" ht="14.5" x14ac:dyDescent="0.35">
      <c r="M6995" s="261" t="s">
        <v>50248</v>
      </c>
      <c r="N6995" s="262">
        <v>104936.85</v>
      </c>
      <c r="P6995" s="243" t="s">
        <v>15556</v>
      </c>
      <c r="Q6995" s="244">
        <v>131805.22</v>
      </c>
      <c r="R6995" s="104"/>
      <c r="S6995" s="104"/>
      <c r="T6995" s="104"/>
    </row>
    <row r="6996" spans="13:20" ht="14.5" x14ac:dyDescent="0.35">
      <c r="M6996" s="261" t="s">
        <v>38274</v>
      </c>
      <c r="N6996" s="262">
        <v>228714.64</v>
      </c>
      <c r="P6996" s="243" t="s">
        <v>15557</v>
      </c>
      <c r="Q6996" s="244">
        <v>9570</v>
      </c>
      <c r="R6996" s="104"/>
      <c r="S6996" s="104"/>
      <c r="T6996" s="104"/>
    </row>
    <row r="6997" spans="13:20" ht="14.5" x14ac:dyDescent="0.35">
      <c r="M6997" s="261" t="s">
        <v>41971</v>
      </c>
      <c r="N6997" s="262">
        <v>133065</v>
      </c>
      <c r="P6997" s="243" t="s">
        <v>23198</v>
      </c>
      <c r="Q6997" s="244">
        <v>614.04999999999995</v>
      </c>
      <c r="R6997" s="104"/>
      <c r="S6997" s="104"/>
      <c r="T6997" s="104"/>
    </row>
    <row r="6998" spans="13:20" ht="14.5" x14ac:dyDescent="0.35">
      <c r="M6998" s="261" t="s">
        <v>45385</v>
      </c>
      <c r="N6998" s="262">
        <v>131184.35999999999</v>
      </c>
      <c r="P6998" s="243" t="s">
        <v>15558</v>
      </c>
      <c r="Q6998" s="244">
        <v>39607.78</v>
      </c>
      <c r="R6998" s="104"/>
      <c r="S6998" s="104"/>
      <c r="T6998" s="104"/>
    </row>
    <row r="6999" spans="13:20" ht="14.5" x14ac:dyDescent="0.35">
      <c r="M6999" s="261" t="s">
        <v>45386</v>
      </c>
      <c r="N6999" s="262">
        <v>10033.280000000001</v>
      </c>
      <c r="P6999" s="243" t="s">
        <v>15559</v>
      </c>
      <c r="Q6999" s="244">
        <v>116281.11</v>
      </c>
      <c r="R6999" s="104"/>
      <c r="S6999" s="104"/>
      <c r="T6999" s="104"/>
    </row>
    <row r="7000" spans="13:20" ht="14.5" x14ac:dyDescent="0.35">
      <c r="M7000" s="261" t="s">
        <v>56670</v>
      </c>
      <c r="N7000" s="262">
        <v>2810.23</v>
      </c>
      <c r="P7000" s="243" t="s">
        <v>15560</v>
      </c>
      <c r="Q7000" s="244">
        <v>119927.5</v>
      </c>
      <c r="R7000" s="104"/>
      <c r="S7000" s="104"/>
      <c r="T7000" s="104"/>
    </row>
    <row r="7001" spans="13:20" ht="14.5" x14ac:dyDescent="0.35">
      <c r="M7001" s="261" t="s">
        <v>53287</v>
      </c>
      <c r="N7001" s="262">
        <v>106.7</v>
      </c>
      <c r="P7001" s="243" t="s">
        <v>23199</v>
      </c>
      <c r="Q7001" s="244">
        <v>14914.37</v>
      </c>
      <c r="R7001" s="104"/>
      <c r="S7001" s="104"/>
      <c r="T7001" s="104"/>
    </row>
    <row r="7002" spans="13:20" ht="14.5" x14ac:dyDescent="0.35">
      <c r="M7002" s="261" t="s">
        <v>56671</v>
      </c>
      <c r="N7002" s="262">
        <v>4.68</v>
      </c>
      <c r="P7002" s="243" t="s">
        <v>23200</v>
      </c>
      <c r="Q7002" s="244">
        <v>19358</v>
      </c>
      <c r="R7002" s="104"/>
      <c r="S7002" s="104"/>
      <c r="T7002" s="104"/>
    </row>
    <row r="7003" spans="13:20" ht="14.5" x14ac:dyDescent="0.35">
      <c r="M7003" s="261" t="s">
        <v>56672</v>
      </c>
      <c r="N7003" s="262">
        <v>2523.89</v>
      </c>
      <c r="P7003" s="243" t="s">
        <v>23201</v>
      </c>
      <c r="Q7003" s="244">
        <v>11200.74</v>
      </c>
      <c r="R7003" s="104"/>
      <c r="S7003" s="104"/>
      <c r="T7003" s="104"/>
    </row>
    <row r="7004" spans="13:20" ht="14.5" x14ac:dyDescent="0.35">
      <c r="M7004" s="261" t="s">
        <v>56673</v>
      </c>
      <c r="N7004" s="262">
        <v>193.09</v>
      </c>
      <c r="P7004" s="243" t="s">
        <v>23202</v>
      </c>
      <c r="Q7004" s="244">
        <v>62293.26</v>
      </c>
      <c r="R7004" s="104"/>
      <c r="S7004" s="104"/>
      <c r="T7004" s="104"/>
    </row>
    <row r="7005" spans="13:20" ht="14.5" x14ac:dyDescent="0.35">
      <c r="M7005" s="261" t="s">
        <v>56674</v>
      </c>
      <c r="N7005" s="262">
        <v>608.25</v>
      </c>
      <c r="P7005" s="243" t="s">
        <v>23203</v>
      </c>
      <c r="Q7005" s="244">
        <v>223280</v>
      </c>
      <c r="R7005" s="104"/>
      <c r="S7005" s="104"/>
      <c r="T7005" s="104"/>
    </row>
    <row r="7006" spans="13:20" ht="14.5" x14ac:dyDescent="0.35">
      <c r="M7006" s="261" t="s">
        <v>52192</v>
      </c>
      <c r="N7006" s="262">
        <v>43331.6</v>
      </c>
      <c r="P7006" s="243" t="s">
        <v>23204</v>
      </c>
      <c r="Q7006" s="244">
        <v>150302.07</v>
      </c>
      <c r="R7006" s="104"/>
      <c r="S7006" s="104"/>
      <c r="T7006" s="104"/>
    </row>
    <row r="7007" spans="13:20" ht="14.5" x14ac:dyDescent="0.35">
      <c r="M7007" s="261" t="s">
        <v>38275</v>
      </c>
      <c r="N7007" s="262">
        <v>68931.289999999994</v>
      </c>
      <c r="P7007" s="243" t="s">
        <v>23205</v>
      </c>
      <c r="Q7007" s="244">
        <v>11386.02</v>
      </c>
      <c r="R7007" s="104"/>
      <c r="S7007" s="104"/>
      <c r="T7007" s="104"/>
    </row>
    <row r="7008" spans="13:20" ht="14.5" x14ac:dyDescent="0.35">
      <c r="M7008" s="261" t="s">
        <v>38276</v>
      </c>
      <c r="N7008" s="262">
        <v>92847.6</v>
      </c>
      <c r="P7008" s="243" t="s">
        <v>23206</v>
      </c>
      <c r="Q7008" s="244">
        <v>31525.22</v>
      </c>
      <c r="R7008" s="104"/>
      <c r="S7008" s="104"/>
      <c r="T7008" s="104"/>
    </row>
    <row r="7009" spans="13:20" ht="14.5" x14ac:dyDescent="0.35">
      <c r="M7009" s="261" t="s">
        <v>37047</v>
      </c>
      <c r="N7009" s="262">
        <v>674720.17</v>
      </c>
      <c r="P7009" s="243" t="s">
        <v>23207</v>
      </c>
      <c r="Q7009" s="244">
        <v>110100.69</v>
      </c>
      <c r="R7009" s="104"/>
      <c r="S7009" s="104"/>
      <c r="T7009" s="104"/>
    </row>
    <row r="7010" spans="13:20" ht="14.5" x14ac:dyDescent="0.35">
      <c r="M7010" s="261" t="s">
        <v>41972</v>
      </c>
      <c r="N7010" s="262">
        <v>1372292.34</v>
      </c>
      <c r="P7010" s="243" t="s">
        <v>23208</v>
      </c>
      <c r="Q7010" s="244">
        <v>77169.34</v>
      </c>
      <c r="R7010" s="104"/>
      <c r="S7010" s="104"/>
      <c r="T7010" s="104"/>
    </row>
    <row r="7011" spans="13:20" ht="14.5" x14ac:dyDescent="0.35">
      <c r="M7011" s="261" t="s">
        <v>43158</v>
      </c>
      <c r="N7011" s="262">
        <v>1586991.52</v>
      </c>
      <c r="P7011" s="243" t="s">
        <v>23209</v>
      </c>
      <c r="Q7011" s="244">
        <v>4594.72</v>
      </c>
      <c r="R7011" s="104"/>
      <c r="S7011" s="104"/>
      <c r="T7011" s="104"/>
    </row>
    <row r="7012" spans="13:20" ht="14.5" x14ac:dyDescent="0.35">
      <c r="M7012" s="261" t="s">
        <v>50249</v>
      </c>
      <c r="N7012" s="262">
        <v>13558.51</v>
      </c>
      <c r="P7012" s="243" t="s">
        <v>23210</v>
      </c>
      <c r="Q7012" s="244">
        <v>1133.33</v>
      </c>
      <c r="R7012" s="104"/>
      <c r="S7012" s="104"/>
      <c r="T7012" s="104"/>
    </row>
    <row r="7013" spans="13:20" ht="14.5" x14ac:dyDescent="0.35">
      <c r="M7013" s="261" t="s">
        <v>50250</v>
      </c>
      <c r="N7013" s="262">
        <v>1037.23</v>
      </c>
      <c r="P7013" s="243" t="s">
        <v>23211</v>
      </c>
      <c r="Q7013" s="244">
        <v>5822.78</v>
      </c>
      <c r="R7013" s="104"/>
      <c r="S7013" s="104"/>
      <c r="T7013" s="104"/>
    </row>
    <row r="7014" spans="13:20" ht="14.5" x14ac:dyDescent="0.35">
      <c r="M7014" s="261" t="s">
        <v>53288</v>
      </c>
      <c r="N7014" s="262">
        <v>30000</v>
      </c>
      <c r="P7014" s="243" t="s">
        <v>23212</v>
      </c>
      <c r="Q7014" s="244">
        <v>17048.310000000001</v>
      </c>
      <c r="R7014" s="104"/>
      <c r="S7014" s="104"/>
      <c r="T7014" s="104"/>
    </row>
    <row r="7015" spans="13:20" ht="14.5" x14ac:dyDescent="0.35">
      <c r="M7015" s="261" t="s">
        <v>51271</v>
      </c>
      <c r="N7015" s="262">
        <v>794.99</v>
      </c>
      <c r="P7015" s="243" t="s">
        <v>23213</v>
      </c>
      <c r="Q7015" s="244">
        <v>22982.639999999999</v>
      </c>
      <c r="R7015" s="104"/>
      <c r="S7015" s="104"/>
      <c r="T7015" s="104"/>
    </row>
    <row r="7016" spans="13:20" ht="14.5" x14ac:dyDescent="0.35">
      <c r="M7016" s="261" t="s">
        <v>50251</v>
      </c>
      <c r="N7016" s="262">
        <v>9119.9599999999991</v>
      </c>
      <c r="P7016" s="243" t="s">
        <v>23214</v>
      </c>
      <c r="Q7016" s="244">
        <v>238061.66</v>
      </c>
      <c r="R7016" s="104"/>
      <c r="S7016" s="104"/>
      <c r="T7016" s="104"/>
    </row>
    <row r="7017" spans="13:20" ht="14.5" x14ac:dyDescent="0.35">
      <c r="M7017" s="261" t="s">
        <v>52193</v>
      </c>
      <c r="N7017" s="262">
        <v>20667</v>
      </c>
      <c r="P7017" s="243" t="s">
        <v>23215</v>
      </c>
      <c r="Q7017" s="244">
        <v>340779.99</v>
      </c>
      <c r="R7017" s="104"/>
      <c r="S7017" s="104"/>
      <c r="T7017" s="104"/>
    </row>
    <row r="7018" spans="13:20" ht="14.5" x14ac:dyDescent="0.35">
      <c r="M7018" s="261" t="s">
        <v>53289</v>
      </c>
      <c r="N7018" s="262">
        <v>80000</v>
      </c>
      <c r="P7018" s="243" t="s">
        <v>23216</v>
      </c>
      <c r="Q7018" s="244">
        <v>503230.23</v>
      </c>
      <c r="R7018" s="104"/>
      <c r="S7018" s="104"/>
      <c r="T7018" s="104"/>
    </row>
    <row r="7019" spans="13:20" ht="14.5" x14ac:dyDescent="0.35">
      <c r="M7019" s="261" t="s">
        <v>51272</v>
      </c>
      <c r="N7019" s="262">
        <v>607</v>
      </c>
      <c r="P7019" s="243" t="s">
        <v>23217</v>
      </c>
      <c r="Q7019" s="244">
        <v>935.84</v>
      </c>
      <c r="R7019" s="104"/>
      <c r="S7019" s="104"/>
      <c r="T7019" s="104"/>
    </row>
    <row r="7020" spans="13:20" ht="14.5" x14ac:dyDescent="0.35">
      <c r="M7020" s="261" t="s">
        <v>53290</v>
      </c>
      <c r="N7020" s="262">
        <v>3551.12</v>
      </c>
      <c r="P7020" s="243" t="s">
        <v>23218</v>
      </c>
      <c r="Q7020" s="244">
        <v>54308.160000000003</v>
      </c>
      <c r="R7020" s="104"/>
      <c r="S7020" s="104"/>
      <c r="T7020" s="104"/>
    </row>
    <row r="7021" spans="13:20" ht="14.5" x14ac:dyDescent="0.35">
      <c r="M7021" s="261" t="s">
        <v>56675</v>
      </c>
      <c r="N7021" s="262">
        <v>321</v>
      </c>
      <c r="P7021" s="243" t="s">
        <v>23219</v>
      </c>
      <c r="Q7021" s="244">
        <v>521322.28</v>
      </c>
      <c r="R7021" s="104"/>
      <c r="S7021" s="104"/>
      <c r="T7021" s="104"/>
    </row>
    <row r="7022" spans="13:20" ht="14.5" x14ac:dyDescent="0.35">
      <c r="M7022" s="261" t="s">
        <v>53291</v>
      </c>
      <c r="N7022" s="262">
        <v>1109.77</v>
      </c>
      <c r="P7022" s="243" t="s">
        <v>23220</v>
      </c>
      <c r="Q7022" s="244">
        <v>488129.72</v>
      </c>
      <c r="R7022" s="104"/>
      <c r="S7022" s="104"/>
      <c r="T7022" s="104"/>
    </row>
    <row r="7023" spans="13:20" ht="14.5" x14ac:dyDescent="0.35">
      <c r="M7023" s="261" t="s">
        <v>51273</v>
      </c>
      <c r="N7023" s="262">
        <v>912.06</v>
      </c>
      <c r="P7023" s="243" t="s">
        <v>23221</v>
      </c>
      <c r="Q7023" s="244">
        <v>1148.1300000000001</v>
      </c>
      <c r="R7023" s="104"/>
      <c r="S7023" s="104"/>
      <c r="T7023" s="104"/>
    </row>
    <row r="7024" spans="13:20" ht="14.5" x14ac:dyDescent="0.35">
      <c r="M7024" s="261" t="s">
        <v>51274</v>
      </c>
      <c r="N7024" s="262">
        <v>385.2</v>
      </c>
      <c r="P7024" s="243" t="s">
        <v>23222</v>
      </c>
      <c r="Q7024" s="244">
        <v>19115.61</v>
      </c>
      <c r="R7024" s="104"/>
      <c r="S7024" s="104"/>
      <c r="T7024" s="104"/>
    </row>
    <row r="7025" spans="13:20" ht="14.5" x14ac:dyDescent="0.35">
      <c r="M7025" s="261" t="s">
        <v>51275</v>
      </c>
      <c r="N7025" s="262">
        <v>23993.8</v>
      </c>
      <c r="P7025" s="243" t="s">
        <v>23223</v>
      </c>
      <c r="Q7025" s="244">
        <v>792.81</v>
      </c>
      <c r="R7025" s="104"/>
      <c r="S7025" s="104"/>
      <c r="T7025" s="104"/>
    </row>
    <row r="7026" spans="13:20" ht="14.5" x14ac:dyDescent="0.35">
      <c r="M7026" s="261" t="s">
        <v>53292</v>
      </c>
      <c r="N7026" s="262">
        <v>78111.11</v>
      </c>
      <c r="P7026" s="243" t="s">
        <v>23224</v>
      </c>
      <c r="Q7026" s="244">
        <v>212746.79</v>
      </c>
      <c r="R7026" s="104"/>
      <c r="S7026" s="104"/>
      <c r="T7026" s="104"/>
    </row>
    <row r="7027" spans="13:20" ht="14.5" x14ac:dyDescent="0.35">
      <c r="M7027" s="261" t="s">
        <v>48074</v>
      </c>
      <c r="N7027" s="262">
        <v>1089183.6000000001</v>
      </c>
      <c r="P7027" s="243" t="s">
        <v>23225</v>
      </c>
      <c r="Q7027" s="244">
        <v>72021.789999999994</v>
      </c>
      <c r="R7027" s="104"/>
      <c r="S7027" s="104"/>
      <c r="T7027" s="104"/>
    </row>
    <row r="7028" spans="13:20" ht="14.5" x14ac:dyDescent="0.35">
      <c r="M7028" s="261" t="s">
        <v>48075</v>
      </c>
      <c r="N7028" s="262">
        <v>83377.73</v>
      </c>
      <c r="P7028" s="243" t="s">
        <v>23226</v>
      </c>
      <c r="Q7028" s="244">
        <v>85030.7</v>
      </c>
      <c r="R7028" s="104"/>
      <c r="S7028" s="104"/>
      <c r="T7028" s="104"/>
    </row>
    <row r="7029" spans="13:20" ht="14.5" x14ac:dyDescent="0.35">
      <c r="M7029" s="261" t="s">
        <v>45387</v>
      </c>
      <c r="N7029" s="262">
        <v>2000</v>
      </c>
      <c r="P7029" s="243" t="s">
        <v>23227</v>
      </c>
      <c r="Q7029" s="244">
        <v>81472.11</v>
      </c>
      <c r="R7029" s="104"/>
      <c r="S7029" s="104"/>
      <c r="T7029" s="104"/>
    </row>
    <row r="7030" spans="13:20" ht="14.5" x14ac:dyDescent="0.35">
      <c r="M7030" s="261" t="s">
        <v>48076</v>
      </c>
      <c r="N7030" s="262">
        <v>53500</v>
      </c>
      <c r="P7030" s="243" t="s">
        <v>23228</v>
      </c>
      <c r="Q7030" s="244">
        <v>616.98</v>
      </c>
      <c r="R7030" s="104"/>
      <c r="S7030" s="104"/>
      <c r="T7030" s="104"/>
    </row>
    <row r="7031" spans="13:20" ht="14.5" x14ac:dyDescent="0.35">
      <c r="M7031" s="261" t="s">
        <v>48077</v>
      </c>
      <c r="N7031" s="262">
        <v>4092.76</v>
      </c>
      <c r="P7031" s="243" t="s">
        <v>23229</v>
      </c>
      <c r="Q7031" s="244">
        <v>161856.51</v>
      </c>
      <c r="R7031" s="104"/>
      <c r="S7031" s="104"/>
      <c r="T7031" s="104"/>
    </row>
    <row r="7032" spans="13:20" ht="14.5" x14ac:dyDescent="0.35">
      <c r="M7032" s="261" t="s">
        <v>45388</v>
      </c>
      <c r="N7032" s="262">
        <v>24490.78</v>
      </c>
      <c r="P7032" s="243" t="s">
        <v>23230</v>
      </c>
      <c r="Q7032" s="244">
        <v>3840</v>
      </c>
      <c r="R7032" s="104"/>
      <c r="S7032" s="104"/>
      <c r="T7032" s="104"/>
    </row>
    <row r="7033" spans="13:20" ht="14.5" x14ac:dyDescent="0.35">
      <c r="M7033" s="261" t="s">
        <v>45389</v>
      </c>
      <c r="N7033" s="262">
        <v>3029.99</v>
      </c>
      <c r="P7033" s="243" t="s">
        <v>23231</v>
      </c>
      <c r="Q7033" s="244">
        <v>2000</v>
      </c>
      <c r="R7033" s="104"/>
      <c r="S7033" s="104"/>
      <c r="T7033" s="104"/>
    </row>
    <row r="7034" spans="13:20" ht="14.5" x14ac:dyDescent="0.35">
      <c r="M7034" s="261" t="s">
        <v>48078</v>
      </c>
      <c r="N7034" s="262">
        <v>7000</v>
      </c>
      <c r="P7034" s="243" t="s">
        <v>23232</v>
      </c>
      <c r="Q7034" s="244">
        <v>24040.560000000001</v>
      </c>
      <c r="R7034" s="104"/>
      <c r="S7034" s="104"/>
      <c r="T7034" s="104"/>
    </row>
    <row r="7035" spans="13:20" ht="14.5" x14ac:dyDescent="0.35">
      <c r="M7035" s="261" t="s">
        <v>48079</v>
      </c>
      <c r="N7035" s="262">
        <v>535.5</v>
      </c>
      <c r="P7035" s="243" t="s">
        <v>23233</v>
      </c>
      <c r="Q7035" s="244">
        <v>49357.38</v>
      </c>
      <c r="R7035" s="104"/>
      <c r="S7035" s="104"/>
      <c r="T7035" s="104"/>
    </row>
    <row r="7036" spans="13:20" ht="14.5" x14ac:dyDescent="0.35">
      <c r="M7036" s="261" t="s">
        <v>45390</v>
      </c>
      <c r="N7036" s="262">
        <v>41000</v>
      </c>
      <c r="P7036" s="243" t="s">
        <v>23234</v>
      </c>
      <c r="Q7036" s="244">
        <v>97833.9</v>
      </c>
      <c r="R7036" s="104"/>
      <c r="S7036" s="104"/>
      <c r="T7036" s="104"/>
    </row>
    <row r="7037" spans="13:20" ht="14.5" x14ac:dyDescent="0.35">
      <c r="M7037" s="261" t="s">
        <v>45391</v>
      </c>
      <c r="N7037" s="262">
        <v>3029</v>
      </c>
      <c r="P7037" s="243" t="s">
        <v>23235</v>
      </c>
      <c r="Q7037" s="244">
        <v>37893.61</v>
      </c>
      <c r="R7037" s="104"/>
      <c r="S7037" s="104"/>
      <c r="T7037" s="104"/>
    </row>
    <row r="7038" spans="13:20" ht="14.5" x14ac:dyDescent="0.35">
      <c r="M7038" s="261" t="s">
        <v>45392</v>
      </c>
      <c r="N7038" s="262">
        <v>6848</v>
      </c>
      <c r="P7038" s="243" t="s">
        <v>23236</v>
      </c>
      <c r="Q7038" s="244">
        <v>98792.45</v>
      </c>
      <c r="R7038" s="104"/>
      <c r="S7038" s="104"/>
      <c r="T7038" s="104"/>
    </row>
    <row r="7039" spans="13:20" ht="14.5" x14ac:dyDescent="0.35">
      <c r="M7039" s="261" t="s">
        <v>51276</v>
      </c>
      <c r="N7039" s="262">
        <v>450</v>
      </c>
      <c r="P7039" s="243" t="s">
        <v>23237</v>
      </c>
      <c r="Q7039" s="244">
        <v>100767.11</v>
      </c>
      <c r="R7039" s="104"/>
      <c r="S7039" s="104"/>
      <c r="T7039" s="104"/>
    </row>
    <row r="7040" spans="13:20" ht="14.5" x14ac:dyDescent="0.35">
      <c r="M7040" s="261" t="s">
        <v>51277</v>
      </c>
      <c r="N7040" s="262">
        <v>1944.4</v>
      </c>
      <c r="P7040" s="243" t="s">
        <v>23238</v>
      </c>
      <c r="Q7040" s="244">
        <v>48167.63</v>
      </c>
      <c r="R7040" s="104"/>
      <c r="S7040" s="104"/>
      <c r="T7040" s="104"/>
    </row>
    <row r="7041" spans="13:20" ht="14.5" x14ac:dyDescent="0.35">
      <c r="M7041" s="261" t="s">
        <v>51278</v>
      </c>
      <c r="N7041" s="262">
        <v>148.6</v>
      </c>
      <c r="P7041" s="243" t="s">
        <v>23239</v>
      </c>
      <c r="Q7041" s="244">
        <v>371104.06</v>
      </c>
      <c r="R7041" s="104"/>
      <c r="S7041" s="104"/>
      <c r="T7041" s="104"/>
    </row>
    <row r="7042" spans="13:20" ht="14.5" x14ac:dyDescent="0.35">
      <c r="M7042" s="261" t="s">
        <v>38279</v>
      </c>
      <c r="N7042" s="262">
        <v>29726.04</v>
      </c>
      <c r="P7042" s="243" t="s">
        <v>23240</v>
      </c>
      <c r="Q7042" s="244">
        <v>611085.85</v>
      </c>
      <c r="R7042" s="104"/>
      <c r="S7042" s="104"/>
      <c r="T7042" s="104"/>
    </row>
    <row r="7043" spans="13:20" ht="14.5" x14ac:dyDescent="0.35">
      <c r="M7043" s="261" t="s">
        <v>38280</v>
      </c>
      <c r="N7043" s="262">
        <v>2541.77</v>
      </c>
      <c r="P7043" s="243" t="s">
        <v>23241</v>
      </c>
      <c r="Q7043" s="244">
        <v>16879.87</v>
      </c>
      <c r="R7043" s="104"/>
      <c r="S7043" s="104"/>
      <c r="T7043" s="104"/>
    </row>
    <row r="7044" spans="13:20" ht="14.5" x14ac:dyDescent="0.35">
      <c r="M7044" s="261" t="s">
        <v>48080</v>
      </c>
      <c r="N7044" s="262">
        <v>175</v>
      </c>
      <c r="P7044" s="243" t="s">
        <v>23242</v>
      </c>
      <c r="Q7044" s="244">
        <v>1526381.36</v>
      </c>
      <c r="R7044" s="104"/>
      <c r="S7044" s="104"/>
      <c r="T7044" s="104"/>
    </row>
    <row r="7045" spans="13:20" ht="14.5" x14ac:dyDescent="0.35">
      <c r="M7045" s="261" t="s">
        <v>41973</v>
      </c>
      <c r="N7045" s="262">
        <v>54296.99</v>
      </c>
      <c r="P7045" s="243" t="s">
        <v>23243</v>
      </c>
      <c r="Q7045" s="244">
        <v>34582.400000000001</v>
      </c>
      <c r="R7045" s="104"/>
      <c r="S7045" s="104"/>
      <c r="T7045" s="104"/>
    </row>
    <row r="7046" spans="13:20" ht="14.5" x14ac:dyDescent="0.35">
      <c r="M7046" s="261" t="s">
        <v>56676</v>
      </c>
      <c r="N7046" s="262">
        <v>3165</v>
      </c>
      <c r="P7046" s="243" t="s">
        <v>23244</v>
      </c>
      <c r="Q7046" s="244">
        <v>42077.68</v>
      </c>
      <c r="R7046" s="104"/>
      <c r="S7046" s="104"/>
      <c r="T7046" s="104"/>
    </row>
    <row r="7047" spans="13:20" ht="14.5" x14ac:dyDescent="0.35">
      <c r="M7047" s="261" t="s">
        <v>41974</v>
      </c>
      <c r="N7047" s="262">
        <v>1901.45</v>
      </c>
      <c r="P7047" s="243" t="s">
        <v>23245</v>
      </c>
      <c r="Q7047" s="244">
        <v>4571.3999999999996</v>
      </c>
      <c r="R7047" s="104"/>
      <c r="S7047" s="104"/>
      <c r="T7047" s="104"/>
    </row>
    <row r="7048" spans="13:20" ht="14.5" x14ac:dyDescent="0.35">
      <c r="M7048" s="261" t="s">
        <v>41975</v>
      </c>
      <c r="N7048" s="262">
        <v>9960</v>
      </c>
      <c r="P7048" s="243" t="s">
        <v>23246</v>
      </c>
      <c r="Q7048" s="244">
        <v>181756.75</v>
      </c>
      <c r="R7048" s="104"/>
      <c r="S7048" s="104"/>
      <c r="T7048" s="104"/>
    </row>
    <row r="7049" spans="13:20" ht="14.5" x14ac:dyDescent="0.35">
      <c r="M7049" s="261" t="s">
        <v>50252</v>
      </c>
      <c r="N7049" s="262">
        <v>6896</v>
      </c>
      <c r="P7049" s="243" t="s">
        <v>23247</v>
      </c>
      <c r="Q7049" s="244">
        <v>38864.89</v>
      </c>
      <c r="R7049" s="104"/>
      <c r="S7049" s="104"/>
      <c r="T7049" s="104"/>
    </row>
    <row r="7050" spans="13:20" ht="14.5" x14ac:dyDescent="0.35">
      <c r="M7050" s="261" t="s">
        <v>50253</v>
      </c>
      <c r="N7050" s="262">
        <v>451</v>
      </c>
      <c r="P7050" s="243" t="s">
        <v>23248</v>
      </c>
      <c r="Q7050" s="244">
        <v>212746.79</v>
      </c>
      <c r="R7050" s="104"/>
      <c r="S7050" s="104"/>
      <c r="T7050" s="104"/>
    </row>
    <row r="7051" spans="13:20" ht="14.5" x14ac:dyDescent="0.35">
      <c r="M7051" s="261" t="s">
        <v>48081</v>
      </c>
      <c r="N7051" s="262">
        <v>10000</v>
      </c>
      <c r="P7051" s="243" t="s">
        <v>36345</v>
      </c>
      <c r="Q7051" s="244">
        <v>126.6</v>
      </c>
      <c r="R7051" s="104"/>
      <c r="S7051" s="104"/>
      <c r="T7051" s="104"/>
    </row>
    <row r="7052" spans="13:20" ht="14.5" x14ac:dyDescent="0.35">
      <c r="M7052" s="261" t="s">
        <v>48082</v>
      </c>
      <c r="N7052" s="262">
        <v>770</v>
      </c>
      <c r="P7052" s="243" t="s">
        <v>23249</v>
      </c>
      <c r="Q7052" s="244">
        <v>111079.12</v>
      </c>
      <c r="R7052" s="104"/>
      <c r="S7052" s="104"/>
      <c r="T7052" s="104"/>
    </row>
    <row r="7053" spans="13:20" ht="14.5" x14ac:dyDescent="0.35">
      <c r="M7053" s="261" t="s">
        <v>23295</v>
      </c>
      <c r="N7053" s="262">
        <v>257</v>
      </c>
      <c r="P7053" s="243" t="s">
        <v>23250</v>
      </c>
      <c r="Q7053" s="244">
        <v>85030.7</v>
      </c>
      <c r="R7053" s="104"/>
      <c r="S7053" s="104"/>
      <c r="T7053" s="104"/>
    </row>
    <row r="7054" spans="13:20" ht="14.5" x14ac:dyDescent="0.35">
      <c r="M7054" s="261" t="s">
        <v>23296</v>
      </c>
      <c r="N7054" s="262">
        <v>2940</v>
      </c>
      <c r="P7054" s="243" t="s">
        <v>23251</v>
      </c>
      <c r="Q7054" s="244">
        <v>77169.34</v>
      </c>
      <c r="R7054" s="104"/>
      <c r="S7054" s="104"/>
      <c r="T7054" s="104"/>
    </row>
    <row r="7055" spans="13:20" ht="14.5" x14ac:dyDescent="0.35">
      <c r="M7055" s="261" t="s">
        <v>23298</v>
      </c>
      <c r="N7055" s="262">
        <v>3643</v>
      </c>
      <c r="P7055" s="243" t="s">
        <v>23252</v>
      </c>
      <c r="Q7055" s="244">
        <v>81472.11</v>
      </c>
      <c r="R7055" s="104"/>
      <c r="S7055" s="104"/>
      <c r="T7055" s="104"/>
    </row>
    <row r="7056" spans="13:20" ht="14.5" x14ac:dyDescent="0.35">
      <c r="M7056" s="261" t="s">
        <v>23302</v>
      </c>
      <c r="N7056" s="262">
        <v>7023</v>
      </c>
      <c r="P7056" s="243" t="s">
        <v>15561</v>
      </c>
      <c r="Q7056" s="244">
        <v>5519.45</v>
      </c>
      <c r="R7056" s="104"/>
      <c r="S7056" s="104"/>
      <c r="T7056" s="104"/>
    </row>
    <row r="7057" spans="13:20" ht="14.5" x14ac:dyDescent="0.35">
      <c r="M7057" s="261" t="s">
        <v>35607</v>
      </c>
      <c r="N7057" s="262">
        <v>1120</v>
      </c>
      <c r="P7057" s="243" t="s">
        <v>23253</v>
      </c>
      <c r="Q7057" s="244">
        <v>616.98</v>
      </c>
      <c r="R7057" s="104"/>
      <c r="S7057" s="104"/>
      <c r="T7057" s="104"/>
    </row>
    <row r="7058" spans="13:20" ht="14.5" x14ac:dyDescent="0.35">
      <c r="M7058" s="261" t="s">
        <v>23305</v>
      </c>
      <c r="N7058" s="262">
        <v>9860</v>
      </c>
      <c r="P7058" s="243" t="s">
        <v>15562</v>
      </c>
      <c r="Q7058" s="244">
        <v>873.17</v>
      </c>
      <c r="R7058" s="104"/>
      <c r="S7058" s="104"/>
      <c r="T7058" s="104"/>
    </row>
    <row r="7059" spans="13:20" ht="14.5" x14ac:dyDescent="0.35">
      <c r="M7059" s="261" t="s">
        <v>51279</v>
      </c>
      <c r="N7059" s="262">
        <v>3620</v>
      </c>
      <c r="P7059" s="243" t="s">
        <v>23254</v>
      </c>
      <c r="Q7059" s="244">
        <v>270399.34999999998</v>
      </c>
      <c r="R7059" s="104"/>
      <c r="S7059" s="104"/>
      <c r="T7059" s="104"/>
    </row>
    <row r="7060" spans="13:20" ht="14.5" x14ac:dyDescent="0.35">
      <c r="M7060" s="261" t="s">
        <v>51280</v>
      </c>
      <c r="N7060" s="262">
        <v>160</v>
      </c>
      <c r="P7060" s="243" t="s">
        <v>15563</v>
      </c>
      <c r="Q7060" s="244">
        <v>293931.23</v>
      </c>
      <c r="R7060" s="104"/>
      <c r="S7060" s="104"/>
      <c r="T7060" s="104"/>
    </row>
    <row r="7061" spans="13:20" ht="14.5" x14ac:dyDescent="0.35">
      <c r="M7061" s="261" t="s">
        <v>23308</v>
      </c>
      <c r="N7061" s="262">
        <v>1129.1400000000001</v>
      </c>
      <c r="P7061" s="243" t="s">
        <v>15564</v>
      </c>
      <c r="Q7061" s="244">
        <v>131805.22</v>
      </c>
      <c r="R7061" s="104"/>
      <c r="S7061" s="104"/>
      <c r="T7061" s="104"/>
    </row>
    <row r="7062" spans="13:20" ht="14.5" x14ac:dyDescent="0.35">
      <c r="M7062" s="261" t="s">
        <v>51281</v>
      </c>
      <c r="N7062" s="262">
        <v>1182.54</v>
      </c>
      <c r="P7062" s="243" t="s">
        <v>23255</v>
      </c>
      <c r="Q7062" s="244">
        <v>3840</v>
      </c>
      <c r="R7062" s="104"/>
      <c r="S7062" s="104"/>
      <c r="T7062" s="104"/>
    </row>
    <row r="7063" spans="13:20" ht="14.5" x14ac:dyDescent="0.35">
      <c r="M7063" s="261" t="s">
        <v>23310</v>
      </c>
      <c r="N7063" s="262">
        <v>4768.32</v>
      </c>
      <c r="P7063" s="243" t="s">
        <v>15565</v>
      </c>
      <c r="Q7063" s="244">
        <v>9570</v>
      </c>
      <c r="R7063" s="104"/>
      <c r="S7063" s="104"/>
      <c r="T7063" s="104"/>
    </row>
    <row r="7064" spans="13:20" ht="14.5" x14ac:dyDescent="0.35">
      <c r="M7064" s="261" t="s">
        <v>23313</v>
      </c>
      <c r="N7064" s="262">
        <v>20596</v>
      </c>
      <c r="P7064" s="243" t="s">
        <v>23256</v>
      </c>
      <c r="Q7064" s="244">
        <v>7256.98</v>
      </c>
      <c r="R7064" s="104"/>
      <c r="S7064" s="104"/>
      <c r="T7064" s="104"/>
    </row>
    <row r="7065" spans="13:20" ht="14.5" x14ac:dyDescent="0.35">
      <c r="M7065" s="261" t="s">
        <v>48083</v>
      </c>
      <c r="N7065" s="262">
        <v>1416625</v>
      </c>
      <c r="P7065" s="243" t="s">
        <v>23257</v>
      </c>
      <c r="Q7065" s="244">
        <v>150302.07</v>
      </c>
      <c r="R7065" s="104"/>
      <c r="S7065" s="104"/>
      <c r="T7065" s="104"/>
    </row>
    <row r="7066" spans="13:20" ht="14.5" x14ac:dyDescent="0.35">
      <c r="M7066" s="261" t="s">
        <v>48084</v>
      </c>
      <c r="N7066" s="262">
        <v>108371.94</v>
      </c>
      <c r="P7066" s="243" t="s">
        <v>23258</v>
      </c>
      <c r="Q7066" s="244">
        <v>25787.94</v>
      </c>
      <c r="R7066" s="104"/>
      <c r="S7066" s="104"/>
      <c r="T7066" s="104"/>
    </row>
    <row r="7067" spans="13:20" ht="14.5" x14ac:dyDescent="0.35">
      <c r="M7067" s="261" t="s">
        <v>51282</v>
      </c>
      <c r="N7067" s="262">
        <v>378045.31</v>
      </c>
      <c r="P7067" s="243" t="s">
        <v>15566</v>
      </c>
      <c r="Q7067" s="244">
        <v>127609.91</v>
      </c>
      <c r="R7067" s="104"/>
      <c r="S7067" s="104"/>
      <c r="T7067" s="104"/>
    </row>
    <row r="7068" spans="13:20" ht="14.5" x14ac:dyDescent="0.35">
      <c r="M7068" s="261" t="s">
        <v>52194</v>
      </c>
      <c r="N7068" s="262">
        <v>7035.81</v>
      </c>
      <c r="P7068" s="243" t="s">
        <v>15567</v>
      </c>
      <c r="Q7068" s="244">
        <v>317108.25</v>
      </c>
      <c r="R7068" s="104"/>
      <c r="S7068" s="104"/>
      <c r="T7068" s="104"/>
    </row>
    <row r="7069" spans="13:20" ht="14.5" x14ac:dyDescent="0.35">
      <c r="M7069" s="261" t="s">
        <v>23320</v>
      </c>
      <c r="N7069" s="262">
        <v>28596.83</v>
      </c>
      <c r="P7069" s="243" t="s">
        <v>15568</v>
      </c>
      <c r="Q7069" s="244">
        <v>180803.75</v>
      </c>
      <c r="R7069" s="104"/>
      <c r="S7069" s="104"/>
      <c r="T7069" s="104"/>
    </row>
    <row r="7070" spans="13:20" ht="14.5" x14ac:dyDescent="0.35">
      <c r="M7070" s="261" t="s">
        <v>23321</v>
      </c>
      <c r="N7070" s="262">
        <v>88556.82</v>
      </c>
      <c r="P7070" s="243" t="s">
        <v>23259</v>
      </c>
      <c r="Q7070" s="244">
        <v>327586.45</v>
      </c>
      <c r="R7070" s="104"/>
      <c r="S7070" s="104"/>
      <c r="T7070" s="104"/>
    </row>
    <row r="7071" spans="13:20" ht="14.5" x14ac:dyDescent="0.35">
      <c r="M7071" s="261" t="s">
        <v>51283</v>
      </c>
      <c r="N7071" s="262">
        <v>45712.160000000003</v>
      </c>
      <c r="P7071" s="243" t="s">
        <v>23260</v>
      </c>
      <c r="Q7071" s="244">
        <v>100767.11</v>
      </c>
      <c r="R7071" s="104"/>
      <c r="S7071" s="104"/>
      <c r="T7071" s="104"/>
    </row>
    <row r="7072" spans="13:20" ht="14.5" x14ac:dyDescent="0.35">
      <c r="M7072" s="261" t="s">
        <v>56677</v>
      </c>
      <c r="N7072" s="262">
        <v>2012.88</v>
      </c>
      <c r="P7072" s="243" t="s">
        <v>23261</v>
      </c>
      <c r="Q7072" s="244">
        <v>48167.63</v>
      </c>
      <c r="R7072" s="104"/>
      <c r="S7072" s="104"/>
      <c r="T7072" s="104"/>
    </row>
    <row r="7073" spans="13:20" ht="14.5" x14ac:dyDescent="0.35">
      <c r="M7073" s="261" t="s">
        <v>23322</v>
      </c>
      <c r="N7073" s="262">
        <v>17916.37</v>
      </c>
      <c r="P7073" s="243" t="s">
        <v>23262</v>
      </c>
      <c r="Q7073" s="244">
        <v>1487737.98</v>
      </c>
      <c r="R7073" s="104"/>
      <c r="S7073" s="104"/>
      <c r="T7073" s="104"/>
    </row>
    <row r="7074" spans="13:20" ht="14.5" x14ac:dyDescent="0.35">
      <c r="M7074" s="261" t="s">
        <v>56678</v>
      </c>
      <c r="N7074" s="262">
        <v>63383.06</v>
      </c>
      <c r="P7074" s="243" t="s">
        <v>23263</v>
      </c>
      <c r="Q7074" s="244">
        <v>1357694.77</v>
      </c>
      <c r="R7074" s="104"/>
      <c r="S7074" s="104"/>
      <c r="T7074" s="104"/>
    </row>
    <row r="7075" spans="13:20" ht="14.5" x14ac:dyDescent="0.35">
      <c r="M7075" s="261" t="s">
        <v>23325</v>
      </c>
      <c r="N7075" s="262">
        <v>307581.40999999997</v>
      </c>
      <c r="P7075" s="243" t="s">
        <v>23264</v>
      </c>
      <c r="Q7075" s="244">
        <v>16879.87</v>
      </c>
      <c r="R7075" s="104"/>
      <c r="S7075" s="104"/>
      <c r="T7075" s="104"/>
    </row>
    <row r="7076" spans="13:20" ht="14.5" x14ac:dyDescent="0.35">
      <c r="M7076" s="261" t="s">
        <v>51284</v>
      </c>
      <c r="N7076" s="262">
        <v>44750.28</v>
      </c>
      <c r="P7076" s="243" t="s">
        <v>23265</v>
      </c>
      <c r="Q7076" s="244">
        <v>2465143.84</v>
      </c>
      <c r="R7076" s="104"/>
      <c r="S7076" s="104"/>
      <c r="T7076" s="104"/>
    </row>
    <row r="7077" spans="13:20" ht="14.5" x14ac:dyDescent="0.35">
      <c r="M7077" s="261" t="s">
        <v>23326</v>
      </c>
      <c r="N7077" s="262">
        <v>14260</v>
      </c>
      <c r="P7077" s="243" t="s">
        <v>23266</v>
      </c>
      <c r="Q7077" s="244">
        <v>522712.12</v>
      </c>
      <c r="R7077" s="104"/>
      <c r="S7077" s="104"/>
      <c r="T7077" s="104"/>
    </row>
    <row r="7078" spans="13:20" ht="14.5" x14ac:dyDescent="0.35">
      <c r="M7078" s="261" t="s">
        <v>23328</v>
      </c>
      <c r="N7078" s="262">
        <v>119517.2</v>
      </c>
      <c r="P7078" s="243" t="s">
        <v>23267</v>
      </c>
      <c r="Q7078" s="244">
        <v>54308.160000000003</v>
      </c>
      <c r="R7078" s="104"/>
      <c r="S7078" s="104"/>
      <c r="T7078" s="104"/>
    </row>
    <row r="7079" spans="13:20" ht="14.5" x14ac:dyDescent="0.35">
      <c r="M7079" s="261" t="s">
        <v>23329</v>
      </c>
      <c r="N7079" s="262">
        <v>1433.51</v>
      </c>
      <c r="P7079" s="243" t="s">
        <v>23268</v>
      </c>
      <c r="Q7079" s="244">
        <v>19358</v>
      </c>
      <c r="R7079" s="104"/>
      <c r="S7079" s="104"/>
      <c r="T7079" s="104"/>
    </row>
    <row r="7080" spans="13:20" ht="14.5" x14ac:dyDescent="0.35">
      <c r="M7080" s="261" t="s">
        <v>52195</v>
      </c>
      <c r="N7080" s="262">
        <v>-2625.99</v>
      </c>
      <c r="P7080" s="243" t="s">
        <v>23269</v>
      </c>
      <c r="Q7080" s="244">
        <v>4000</v>
      </c>
      <c r="R7080" s="104"/>
      <c r="S7080" s="104"/>
      <c r="T7080" s="104"/>
    </row>
    <row r="7081" spans="13:20" ht="14.5" x14ac:dyDescent="0.35">
      <c r="M7081" s="261" t="s">
        <v>56679</v>
      </c>
      <c r="N7081" s="262">
        <v>2710.3</v>
      </c>
      <c r="P7081" s="243" t="s">
        <v>23270</v>
      </c>
      <c r="Q7081" s="244">
        <v>306.01</v>
      </c>
      <c r="R7081" s="104"/>
      <c r="S7081" s="104"/>
      <c r="T7081" s="104"/>
    </row>
    <row r="7082" spans="13:20" ht="14.5" x14ac:dyDescent="0.35">
      <c r="M7082" s="261" t="s">
        <v>23331</v>
      </c>
      <c r="N7082" s="262">
        <v>18858.87</v>
      </c>
      <c r="P7082" s="243" t="s">
        <v>23271</v>
      </c>
      <c r="Q7082" s="244">
        <v>12193.99</v>
      </c>
      <c r="R7082" s="104"/>
      <c r="S7082" s="104"/>
      <c r="T7082" s="104"/>
    </row>
    <row r="7083" spans="13:20" ht="14.5" x14ac:dyDescent="0.35">
      <c r="M7083" s="261" t="s">
        <v>52196</v>
      </c>
      <c r="N7083" s="262">
        <v>-225</v>
      </c>
      <c r="P7083" s="243" t="s">
        <v>23272</v>
      </c>
      <c r="Q7083" s="244">
        <v>482.17</v>
      </c>
      <c r="R7083" s="104"/>
      <c r="S7083" s="104"/>
      <c r="T7083" s="104"/>
    </row>
    <row r="7084" spans="13:20" ht="14.5" x14ac:dyDescent="0.35">
      <c r="M7084" s="261" t="s">
        <v>23337</v>
      </c>
      <c r="N7084" s="262">
        <v>130</v>
      </c>
      <c r="P7084" s="243" t="s">
        <v>23273</v>
      </c>
      <c r="Q7084" s="244">
        <v>847</v>
      </c>
      <c r="R7084" s="104"/>
      <c r="S7084" s="104"/>
      <c r="T7084" s="104"/>
    </row>
    <row r="7085" spans="13:20" ht="14.5" x14ac:dyDescent="0.35">
      <c r="M7085" s="261" t="s">
        <v>35608</v>
      </c>
      <c r="N7085" s="262">
        <v>300</v>
      </c>
      <c r="P7085" s="243" t="s">
        <v>23274</v>
      </c>
      <c r="Q7085" s="244">
        <v>15007</v>
      </c>
      <c r="R7085" s="104"/>
      <c r="S7085" s="104"/>
      <c r="T7085" s="104"/>
    </row>
    <row r="7086" spans="13:20" ht="14.5" x14ac:dyDescent="0.35">
      <c r="M7086" s="261" t="s">
        <v>23338</v>
      </c>
      <c r="N7086" s="262">
        <v>32.9</v>
      </c>
      <c r="P7086" s="243" t="s">
        <v>23275</v>
      </c>
      <c r="Q7086" s="244">
        <v>7192</v>
      </c>
      <c r="R7086" s="104"/>
      <c r="S7086" s="104"/>
      <c r="T7086" s="104"/>
    </row>
    <row r="7087" spans="13:20" ht="14.5" x14ac:dyDescent="0.35">
      <c r="M7087" s="261" t="s">
        <v>23339</v>
      </c>
      <c r="N7087" s="262">
        <v>800</v>
      </c>
      <c r="P7087" s="243" t="s">
        <v>23276</v>
      </c>
      <c r="Q7087" s="244">
        <v>4000</v>
      </c>
      <c r="R7087" s="104"/>
      <c r="S7087" s="104"/>
      <c r="T7087" s="104"/>
    </row>
    <row r="7088" spans="13:20" ht="14.5" x14ac:dyDescent="0.35">
      <c r="M7088" s="261" t="s">
        <v>23341</v>
      </c>
      <c r="N7088" s="262">
        <v>185.74</v>
      </c>
      <c r="P7088" s="243" t="s">
        <v>23277</v>
      </c>
      <c r="Q7088" s="244">
        <v>306.01</v>
      </c>
      <c r="R7088" s="104"/>
      <c r="S7088" s="104"/>
      <c r="T7088" s="104"/>
    </row>
    <row r="7089" spans="13:20" ht="14.5" x14ac:dyDescent="0.35">
      <c r="M7089" s="261" t="s">
        <v>52197</v>
      </c>
      <c r="N7089" s="262">
        <v>-2.97</v>
      </c>
      <c r="P7089" s="243" t="s">
        <v>23278</v>
      </c>
      <c r="Q7089" s="244">
        <v>34875.160000000003</v>
      </c>
      <c r="R7089" s="104"/>
      <c r="S7089" s="104"/>
      <c r="T7089" s="104"/>
    </row>
    <row r="7090" spans="13:20" ht="14.5" x14ac:dyDescent="0.35">
      <c r="M7090" s="261" t="s">
        <v>50254</v>
      </c>
      <c r="N7090" s="262">
        <v>2044.03</v>
      </c>
      <c r="P7090" s="243" t="s">
        <v>23279</v>
      </c>
      <c r="Q7090" s="244">
        <v>847</v>
      </c>
      <c r="R7090" s="104"/>
      <c r="S7090" s="104"/>
      <c r="T7090" s="104"/>
    </row>
    <row r="7091" spans="13:20" ht="14.5" x14ac:dyDescent="0.35">
      <c r="M7091" s="261" t="s">
        <v>37050</v>
      </c>
      <c r="N7091" s="262">
        <v>125339.89</v>
      </c>
      <c r="P7091" s="243" t="s">
        <v>23280</v>
      </c>
      <c r="Q7091" s="244">
        <v>21254</v>
      </c>
      <c r="R7091" s="104"/>
      <c r="S7091" s="104"/>
      <c r="T7091" s="104"/>
    </row>
    <row r="7092" spans="13:20" ht="14.5" x14ac:dyDescent="0.35">
      <c r="M7092" s="261" t="s">
        <v>37051</v>
      </c>
      <c r="N7092" s="262">
        <v>9112.5400000000009</v>
      </c>
      <c r="P7092" s="243" t="s">
        <v>23281</v>
      </c>
      <c r="Q7092" s="244">
        <v>5817</v>
      </c>
      <c r="R7092" s="104"/>
      <c r="S7092" s="104"/>
      <c r="T7092" s="104"/>
    </row>
    <row r="7093" spans="13:20" ht="14.5" x14ac:dyDescent="0.35">
      <c r="M7093" s="261" t="s">
        <v>37052</v>
      </c>
      <c r="N7093" s="262">
        <v>29192.57</v>
      </c>
      <c r="P7093" s="243" t="s">
        <v>23282</v>
      </c>
      <c r="Q7093" s="244">
        <v>931</v>
      </c>
      <c r="R7093" s="104"/>
      <c r="S7093" s="104"/>
      <c r="T7093" s="104"/>
    </row>
    <row r="7094" spans="13:20" ht="14.5" x14ac:dyDescent="0.35">
      <c r="M7094" s="261" t="s">
        <v>37053</v>
      </c>
      <c r="N7094" s="262">
        <v>13119.8</v>
      </c>
      <c r="P7094" s="243" t="s">
        <v>23283</v>
      </c>
      <c r="Q7094" s="244">
        <v>2000</v>
      </c>
      <c r="R7094" s="104"/>
      <c r="S7094" s="104"/>
      <c r="T7094" s="104"/>
    </row>
    <row r="7095" spans="13:20" ht="14.5" x14ac:dyDescent="0.35">
      <c r="M7095" s="261" t="s">
        <v>56680</v>
      </c>
      <c r="N7095" s="262">
        <v>665.66</v>
      </c>
      <c r="P7095" s="243" t="s">
        <v>23284</v>
      </c>
      <c r="Q7095" s="244">
        <v>5385</v>
      </c>
      <c r="R7095" s="104"/>
      <c r="S7095" s="104"/>
      <c r="T7095" s="104"/>
    </row>
    <row r="7096" spans="13:20" ht="14.5" x14ac:dyDescent="0.35">
      <c r="M7096" s="261" t="s">
        <v>56681</v>
      </c>
      <c r="N7096" s="262">
        <v>18470.37</v>
      </c>
      <c r="P7096" s="243" t="s">
        <v>23285</v>
      </c>
      <c r="Q7096" s="244">
        <v>500</v>
      </c>
      <c r="R7096" s="104"/>
      <c r="S7096" s="104"/>
      <c r="T7096" s="104"/>
    </row>
    <row r="7097" spans="13:20" ht="14.5" x14ac:dyDescent="0.35">
      <c r="M7097" s="261" t="s">
        <v>56682</v>
      </c>
      <c r="N7097" s="262">
        <v>22065.24</v>
      </c>
      <c r="P7097" s="243" t="s">
        <v>23286</v>
      </c>
      <c r="Q7097" s="244">
        <v>6316</v>
      </c>
      <c r="R7097" s="104"/>
      <c r="S7097" s="104"/>
      <c r="T7097" s="104"/>
    </row>
    <row r="7098" spans="13:20" ht="14.5" x14ac:dyDescent="0.35">
      <c r="M7098" s="261" t="s">
        <v>37054</v>
      </c>
      <c r="N7098" s="262">
        <v>192676.82</v>
      </c>
      <c r="P7098" s="243" t="s">
        <v>23287</v>
      </c>
      <c r="Q7098" s="244">
        <v>8317</v>
      </c>
      <c r="R7098" s="104"/>
      <c r="S7098" s="104"/>
      <c r="T7098" s="104"/>
    </row>
    <row r="7099" spans="13:20" ht="14.5" x14ac:dyDescent="0.35">
      <c r="M7099" s="261" t="s">
        <v>37055</v>
      </c>
      <c r="N7099" s="262">
        <v>445.31</v>
      </c>
      <c r="P7099" s="243" t="s">
        <v>23288</v>
      </c>
      <c r="Q7099" s="244">
        <v>21254</v>
      </c>
      <c r="R7099" s="104"/>
      <c r="S7099" s="104"/>
      <c r="T7099" s="104"/>
    </row>
    <row r="7100" spans="13:20" ht="14.5" x14ac:dyDescent="0.35">
      <c r="M7100" s="261" t="s">
        <v>23342</v>
      </c>
      <c r="N7100" s="262">
        <v>380864.6</v>
      </c>
      <c r="P7100" s="243" t="s">
        <v>23289</v>
      </c>
      <c r="Q7100" s="244">
        <v>18558.84</v>
      </c>
      <c r="R7100" s="104"/>
      <c r="S7100" s="104"/>
      <c r="T7100" s="104"/>
    </row>
    <row r="7101" spans="13:20" ht="14.5" x14ac:dyDescent="0.35">
      <c r="M7101" s="261" t="s">
        <v>50255</v>
      </c>
      <c r="N7101" s="262">
        <v>1172.04</v>
      </c>
      <c r="P7101" s="243" t="s">
        <v>23290</v>
      </c>
      <c r="Q7101" s="244">
        <v>143600</v>
      </c>
      <c r="R7101" s="104"/>
      <c r="S7101" s="104"/>
      <c r="T7101" s="104"/>
    </row>
    <row r="7102" spans="13:20" ht="14.5" x14ac:dyDescent="0.35">
      <c r="M7102" s="261" t="s">
        <v>23343</v>
      </c>
      <c r="N7102" s="262">
        <v>83422.5</v>
      </c>
      <c r="P7102" s="243" t="s">
        <v>23291</v>
      </c>
      <c r="Q7102" s="244">
        <v>12405.57</v>
      </c>
      <c r="R7102" s="104"/>
      <c r="S7102" s="104"/>
      <c r="T7102" s="104"/>
    </row>
    <row r="7103" spans="13:20" ht="14.5" x14ac:dyDescent="0.35">
      <c r="M7103" s="261" t="s">
        <v>23344</v>
      </c>
      <c r="N7103" s="262">
        <v>17710</v>
      </c>
      <c r="P7103" s="243" t="s">
        <v>23292</v>
      </c>
      <c r="Q7103" s="244">
        <v>34727.94</v>
      </c>
      <c r="R7103" s="104"/>
      <c r="S7103" s="104"/>
      <c r="T7103" s="104"/>
    </row>
    <row r="7104" spans="13:20" ht="14.5" x14ac:dyDescent="0.35">
      <c r="M7104" s="261" t="s">
        <v>38283</v>
      </c>
      <c r="N7104" s="262">
        <v>23724</v>
      </c>
      <c r="P7104" s="243" t="s">
        <v>23293</v>
      </c>
      <c r="Q7104" s="244">
        <v>56760.38</v>
      </c>
      <c r="R7104" s="104"/>
      <c r="S7104" s="104"/>
      <c r="T7104" s="104"/>
    </row>
    <row r="7105" spans="13:20" ht="14.5" x14ac:dyDescent="0.35">
      <c r="M7105" s="261" t="s">
        <v>23345</v>
      </c>
      <c r="N7105" s="262">
        <v>6117.2</v>
      </c>
      <c r="P7105" s="243" t="s">
        <v>23294</v>
      </c>
      <c r="Q7105" s="244">
        <v>41500</v>
      </c>
      <c r="R7105" s="104"/>
      <c r="S7105" s="104"/>
      <c r="T7105" s="104"/>
    </row>
    <row r="7106" spans="13:20" ht="14.5" x14ac:dyDescent="0.35">
      <c r="M7106" s="261" t="s">
        <v>23346</v>
      </c>
      <c r="N7106" s="262">
        <v>31174.12</v>
      </c>
      <c r="P7106" s="243" t="s">
        <v>23295</v>
      </c>
      <c r="Q7106" s="244">
        <v>12876.65</v>
      </c>
      <c r="R7106" s="104"/>
      <c r="S7106" s="104"/>
      <c r="T7106" s="104"/>
    </row>
    <row r="7107" spans="13:20" ht="14.5" x14ac:dyDescent="0.35">
      <c r="M7107" s="261" t="s">
        <v>23347</v>
      </c>
      <c r="N7107" s="262">
        <v>26425.13</v>
      </c>
      <c r="P7107" s="243" t="s">
        <v>23296</v>
      </c>
      <c r="Q7107" s="244">
        <v>134363.10999999999</v>
      </c>
      <c r="R7107" s="104"/>
      <c r="S7107" s="104"/>
      <c r="T7107" s="104"/>
    </row>
    <row r="7108" spans="13:20" ht="14.5" x14ac:dyDescent="0.35">
      <c r="M7108" s="261" t="s">
        <v>23348</v>
      </c>
      <c r="N7108" s="262">
        <v>22561.69</v>
      </c>
      <c r="P7108" s="243" t="s">
        <v>23297</v>
      </c>
      <c r="Q7108" s="244">
        <v>5685.52</v>
      </c>
      <c r="R7108" s="104"/>
      <c r="S7108" s="104"/>
      <c r="T7108" s="104"/>
    </row>
    <row r="7109" spans="13:20" ht="14.5" x14ac:dyDescent="0.35">
      <c r="M7109" s="261" t="s">
        <v>23349</v>
      </c>
      <c r="N7109" s="262">
        <v>10909.84</v>
      </c>
      <c r="P7109" s="243" t="s">
        <v>23298</v>
      </c>
      <c r="Q7109" s="244">
        <v>65127.48</v>
      </c>
      <c r="R7109" s="104"/>
      <c r="S7109" s="104"/>
      <c r="T7109" s="104"/>
    </row>
    <row r="7110" spans="13:20" ht="14.5" x14ac:dyDescent="0.35">
      <c r="M7110" s="261" t="s">
        <v>37056</v>
      </c>
      <c r="N7110" s="262">
        <v>2275947</v>
      </c>
      <c r="P7110" s="243" t="s">
        <v>23299</v>
      </c>
      <c r="Q7110" s="244">
        <v>20864.810000000001</v>
      </c>
      <c r="R7110" s="104"/>
      <c r="S7110" s="104"/>
      <c r="T7110" s="104"/>
    </row>
    <row r="7111" spans="13:20" ht="14.5" x14ac:dyDescent="0.35">
      <c r="M7111" s="261" t="s">
        <v>56683</v>
      </c>
      <c r="N7111" s="262">
        <v>2040</v>
      </c>
      <c r="P7111" s="243" t="s">
        <v>23300</v>
      </c>
      <c r="Q7111" s="244">
        <v>135794.88</v>
      </c>
      <c r="R7111" s="104"/>
      <c r="S7111" s="104"/>
      <c r="T7111" s="104"/>
    </row>
    <row r="7112" spans="13:20" ht="14.5" x14ac:dyDescent="0.35">
      <c r="M7112" s="261" t="s">
        <v>23350</v>
      </c>
      <c r="N7112" s="262">
        <v>235731.79</v>
      </c>
      <c r="P7112" s="243" t="s">
        <v>23301</v>
      </c>
      <c r="Q7112" s="244">
        <v>4996.28</v>
      </c>
      <c r="R7112" s="104"/>
      <c r="S7112" s="104"/>
      <c r="T7112" s="104"/>
    </row>
    <row r="7113" spans="13:20" ht="14.5" x14ac:dyDescent="0.35">
      <c r="M7113" s="261" t="s">
        <v>37057</v>
      </c>
      <c r="N7113" s="262">
        <v>63209.05</v>
      </c>
      <c r="P7113" s="243" t="s">
        <v>23302</v>
      </c>
      <c r="Q7113" s="244">
        <v>172810.37</v>
      </c>
      <c r="R7113" s="104"/>
      <c r="S7113" s="104"/>
      <c r="T7113" s="104"/>
    </row>
    <row r="7114" spans="13:20" ht="14.5" x14ac:dyDescent="0.35">
      <c r="M7114" s="261" t="s">
        <v>37058</v>
      </c>
      <c r="N7114" s="262">
        <v>33391.26</v>
      </c>
      <c r="P7114" s="243" t="s">
        <v>23303</v>
      </c>
      <c r="Q7114" s="244">
        <v>66708.17</v>
      </c>
      <c r="R7114" s="104"/>
      <c r="S7114" s="104"/>
      <c r="T7114" s="104"/>
    </row>
    <row r="7115" spans="13:20" ht="14.5" x14ac:dyDescent="0.35">
      <c r="M7115" s="261" t="s">
        <v>56684</v>
      </c>
      <c r="N7115" s="262">
        <v>6249.22</v>
      </c>
      <c r="P7115" s="243" t="s">
        <v>23304</v>
      </c>
      <c r="Q7115" s="244">
        <v>26119.52</v>
      </c>
      <c r="R7115" s="104"/>
      <c r="S7115" s="104"/>
      <c r="T7115" s="104"/>
    </row>
    <row r="7116" spans="13:20" ht="14.5" x14ac:dyDescent="0.35">
      <c r="M7116" s="261" t="s">
        <v>56685</v>
      </c>
      <c r="N7116" s="262">
        <v>443.91</v>
      </c>
      <c r="P7116" s="243" t="s">
        <v>23305</v>
      </c>
      <c r="Q7116" s="244">
        <v>3019.92</v>
      </c>
      <c r="R7116" s="104"/>
      <c r="S7116" s="104"/>
      <c r="T7116" s="104"/>
    </row>
    <row r="7117" spans="13:20" ht="14.5" x14ac:dyDescent="0.35">
      <c r="M7117" s="261" t="s">
        <v>56686</v>
      </c>
      <c r="N7117" s="262">
        <v>544879.56000000006</v>
      </c>
      <c r="P7117" s="243" t="s">
        <v>23306</v>
      </c>
      <c r="Q7117" s="244">
        <v>8710.25</v>
      </c>
      <c r="R7117" s="104"/>
      <c r="S7117" s="104"/>
      <c r="T7117" s="104"/>
    </row>
    <row r="7118" spans="13:20" ht="14.5" x14ac:dyDescent="0.35">
      <c r="M7118" s="261" t="s">
        <v>23352</v>
      </c>
      <c r="N7118" s="262">
        <v>2736.19</v>
      </c>
      <c r="P7118" s="243" t="s">
        <v>23307</v>
      </c>
      <c r="Q7118" s="244">
        <v>5763.32</v>
      </c>
      <c r="R7118" s="104"/>
      <c r="S7118" s="104"/>
      <c r="T7118" s="104"/>
    </row>
    <row r="7119" spans="13:20" ht="14.5" x14ac:dyDescent="0.35">
      <c r="M7119" s="261" t="s">
        <v>37059</v>
      </c>
      <c r="N7119" s="262">
        <v>48305.72</v>
      </c>
      <c r="P7119" s="243" t="s">
        <v>23308</v>
      </c>
      <c r="Q7119" s="244">
        <v>3188</v>
      </c>
      <c r="R7119" s="104"/>
      <c r="S7119" s="104"/>
      <c r="T7119" s="104"/>
    </row>
    <row r="7120" spans="13:20" ht="14.5" x14ac:dyDescent="0.35">
      <c r="M7120" s="261" t="s">
        <v>52198</v>
      </c>
      <c r="N7120" s="262">
        <v>259316.81</v>
      </c>
      <c r="P7120" s="243" t="s">
        <v>23309</v>
      </c>
      <c r="Q7120" s="244">
        <v>7146.31</v>
      </c>
      <c r="R7120" s="104"/>
      <c r="S7120" s="104"/>
      <c r="T7120" s="104"/>
    </row>
    <row r="7121" spans="13:20" ht="14.5" x14ac:dyDescent="0.35">
      <c r="M7121" s="261" t="s">
        <v>52199</v>
      </c>
      <c r="N7121" s="262">
        <v>-44.25</v>
      </c>
      <c r="P7121" s="243" t="s">
        <v>23310</v>
      </c>
      <c r="Q7121" s="244">
        <v>98351.97</v>
      </c>
      <c r="R7121" s="104"/>
      <c r="S7121" s="104"/>
      <c r="T7121" s="104"/>
    </row>
    <row r="7122" spans="13:20" ht="14.5" x14ac:dyDescent="0.35">
      <c r="M7122" s="261" t="s">
        <v>51285</v>
      </c>
      <c r="N7122" s="262">
        <v>22300</v>
      </c>
      <c r="P7122" s="243" t="s">
        <v>23311</v>
      </c>
      <c r="Q7122" s="244">
        <v>3856.8</v>
      </c>
      <c r="R7122" s="104"/>
      <c r="S7122" s="104"/>
      <c r="T7122" s="104"/>
    </row>
    <row r="7123" spans="13:20" ht="14.5" x14ac:dyDescent="0.35">
      <c r="M7123" s="261" t="s">
        <v>50256</v>
      </c>
      <c r="N7123" s="262">
        <v>40824</v>
      </c>
      <c r="P7123" s="243" t="s">
        <v>23312</v>
      </c>
      <c r="Q7123" s="244">
        <v>15445</v>
      </c>
      <c r="R7123" s="104"/>
      <c r="S7123" s="104"/>
      <c r="T7123" s="104"/>
    </row>
    <row r="7124" spans="13:20" ht="14.5" x14ac:dyDescent="0.35">
      <c r="M7124" s="261" t="s">
        <v>50257</v>
      </c>
      <c r="N7124" s="262">
        <v>3122.94</v>
      </c>
      <c r="P7124" s="243" t="s">
        <v>23313</v>
      </c>
      <c r="Q7124" s="244">
        <v>156744.12</v>
      </c>
      <c r="R7124" s="104"/>
      <c r="S7124" s="104"/>
      <c r="T7124" s="104"/>
    </row>
    <row r="7125" spans="13:20" ht="14.5" x14ac:dyDescent="0.35">
      <c r="M7125" s="261" t="s">
        <v>56687</v>
      </c>
      <c r="N7125" s="262">
        <v>2139.06</v>
      </c>
      <c r="P7125" s="243" t="s">
        <v>23314</v>
      </c>
      <c r="Q7125" s="244">
        <v>1107</v>
      </c>
      <c r="R7125" s="104"/>
      <c r="S7125" s="104"/>
      <c r="T7125" s="104"/>
    </row>
    <row r="7126" spans="13:20" ht="14.5" x14ac:dyDescent="0.35">
      <c r="M7126" s="261" t="s">
        <v>43159</v>
      </c>
      <c r="N7126" s="262">
        <v>27592.799999999999</v>
      </c>
      <c r="P7126" s="243" t="s">
        <v>23315</v>
      </c>
      <c r="Q7126" s="244">
        <v>4541.97</v>
      </c>
      <c r="R7126" s="104"/>
      <c r="S7126" s="104"/>
      <c r="T7126" s="104"/>
    </row>
    <row r="7127" spans="13:20" ht="14.5" x14ac:dyDescent="0.35">
      <c r="M7127" s="261" t="s">
        <v>51286</v>
      </c>
      <c r="N7127" s="262">
        <v>31636.46</v>
      </c>
      <c r="P7127" s="243" t="s">
        <v>23316</v>
      </c>
      <c r="Q7127" s="244">
        <v>8604.4500000000007</v>
      </c>
      <c r="R7127" s="104"/>
      <c r="S7127" s="104"/>
      <c r="T7127" s="104"/>
    </row>
    <row r="7128" spans="13:20" ht="14.5" x14ac:dyDescent="0.35">
      <c r="M7128" s="261" t="s">
        <v>43160</v>
      </c>
      <c r="N7128" s="262">
        <v>839675</v>
      </c>
      <c r="P7128" s="243" t="s">
        <v>23317</v>
      </c>
      <c r="Q7128" s="244">
        <v>952.61</v>
      </c>
      <c r="R7128" s="104"/>
      <c r="S7128" s="104"/>
      <c r="T7128" s="104"/>
    </row>
    <row r="7129" spans="13:20" ht="14.5" x14ac:dyDescent="0.35">
      <c r="M7129" s="261" t="s">
        <v>56688</v>
      </c>
      <c r="N7129" s="262">
        <v>205.96</v>
      </c>
      <c r="P7129" s="243" t="s">
        <v>23318</v>
      </c>
      <c r="Q7129" s="244">
        <v>4500</v>
      </c>
      <c r="R7129" s="104"/>
      <c r="S7129" s="104"/>
      <c r="T7129" s="104"/>
    </row>
    <row r="7130" spans="13:20" ht="14.5" x14ac:dyDescent="0.35">
      <c r="M7130" s="261" t="s">
        <v>52200</v>
      </c>
      <c r="N7130" s="262">
        <v>349.8</v>
      </c>
      <c r="P7130" s="243" t="s">
        <v>23319</v>
      </c>
      <c r="Q7130" s="244">
        <v>69750</v>
      </c>
      <c r="R7130" s="104"/>
      <c r="S7130" s="104"/>
      <c r="T7130" s="104"/>
    </row>
    <row r="7131" spans="13:20" ht="14.5" x14ac:dyDescent="0.35">
      <c r="M7131" s="261" t="s">
        <v>43161</v>
      </c>
      <c r="N7131" s="262">
        <v>68648.19</v>
      </c>
      <c r="P7131" s="243" t="s">
        <v>23320</v>
      </c>
      <c r="Q7131" s="244">
        <v>157.56</v>
      </c>
      <c r="R7131" s="104"/>
      <c r="S7131" s="104"/>
      <c r="T7131" s="104"/>
    </row>
    <row r="7132" spans="13:20" ht="14.5" x14ac:dyDescent="0.35">
      <c r="M7132" s="261" t="s">
        <v>43162</v>
      </c>
      <c r="N7132" s="262">
        <v>13760.7</v>
      </c>
      <c r="P7132" s="243" t="s">
        <v>23321</v>
      </c>
      <c r="Q7132" s="244">
        <v>240</v>
      </c>
      <c r="R7132" s="104"/>
      <c r="S7132" s="104"/>
      <c r="T7132" s="104"/>
    </row>
    <row r="7133" spans="13:20" ht="14.5" x14ac:dyDescent="0.35">
      <c r="M7133" s="261" t="s">
        <v>45393</v>
      </c>
      <c r="N7133" s="262">
        <v>9862.16</v>
      </c>
      <c r="P7133" s="243" t="s">
        <v>23322</v>
      </c>
      <c r="Q7133" s="244">
        <v>60370.86</v>
      </c>
      <c r="R7133" s="104"/>
      <c r="S7133" s="104"/>
      <c r="T7133" s="104"/>
    </row>
    <row r="7134" spans="13:20" ht="14.5" x14ac:dyDescent="0.35">
      <c r="M7134" s="261" t="s">
        <v>56689</v>
      </c>
      <c r="N7134" s="262">
        <v>302</v>
      </c>
      <c r="P7134" s="243" t="s">
        <v>23323</v>
      </c>
      <c r="Q7134" s="244">
        <v>30894.38</v>
      </c>
      <c r="R7134" s="104"/>
      <c r="S7134" s="104"/>
      <c r="T7134" s="104"/>
    </row>
    <row r="7135" spans="13:20" ht="14.5" x14ac:dyDescent="0.35">
      <c r="M7135" s="261" t="s">
        <v>56690</v>
      </c>
      <c r="N7135" s="262">
        <v>115000</v>
      </c>
      <c r="P7135" s="243" t="s">
        <v>23324</v>
      </c>
      <c r="Q7135" s="244">
        <v>8524.44</v>
      </c>
      <c r="R7135" s="104"/>
      <c r="S7135" s="104"/>
      <c r="T7135" s="104"/>
    </row>
    <row r="7136" spans="13:20" ht="14.5" x14ac:dyDescent="0.35">
      <c r="M7136" s="261" t="s">
        <v>56691</v>
      </c>
      <c r="N7136" s="262">
        <v>228000</v>
      </c>
      <c r="P7136" s="243" t="s">
        <v>23325</v>
      </c>
      <c r="Q7136" s="244">
        <v>33954.269999999997</v>
      </c>
      <c r="R7136" s="104"/>
      <c r="S7136" s="104"/>
      <c r="T7136" s="104"/>
    </row>
    <row r="7137" spans="13:20" ht="14.5" x14ac:dyDescent="0.35">
      <c r="M7137" s="261" t="s">
        <v>56692</v>
      </c>
      <c r="N7137" s="262">
        <v>9868.7999999999993</v>
      </c>
      <c r="P7137" s="243" t="s">
        <v>23326</v>
      </c>
      <c r="Q7137" s="244">
        <v>52058.720000000001</v>
      </c>
      <c r="R7137" s="104"/>
      <c r="S7137" s="104"/>
      <c r="T7137" s="104"/>
    </row>
    <row r="7138" spans="13:20" ht="14.5" x14ac:dyDescent="0.35">
      <c r="M7138" s="261" t="s">
        <v>56693</v>
      </c>
      <c r="N7138" s="262">
        <v>754.98</v>
      </c>
      <c r="P7138" s="243" t="s">
        <v>23327</v>
      </c>
      <c r="Q7138" s="244">
        <v>10486</v>
      </c>
      <c r="R7138" s="104"/>
      <c r="S7138" s="104"/>
      <c r="T7138" s="104"/>
    </row>
    <row r="7139" spans="13:20" ht="14.5" x14ac:dyDescent="0.35">
      <c r="M7139" s="261" t="s">
        <v>56694</v>
      </c>
      <c r="N7139" s="262">
        <v>2378.39</v>
      </c>
      <c r="P7139" s="243" t="s">
        <v>23328</v>
      </c>
      <c r="Q7139" s="244">
        <v>8759.4500000000007</v>
      </c>
      <c r="R7139" s="104"/>
      <c r="S7139" s="104"/>
      <c r="T7139" s="104"/>
    </row>
    <row r="7140" spans="13:20" ht="14.5" x14ac:dyDescent="0.35">
      <c r="M7140" s="261" t="s">
        <v>52201</v>
      </c>
      <c r="N7140" s="262">
        <v>909.23</v>
      </c>
      <c r="P7140" s="243" t="s">
        <v>23329</v>
      </c>
      <c r="Q7140" s="244">
        <v>180888.21</v>
      </c>
      <c r="R7140" s="104"/>
      <c r="S7140" s="104"/>
      <c r="T7140" s="104"/>
    </row>
    <row r="7141" spans="13:20" ht="14.5" x14ac:dyDescent="0.35">
      <c r="M7141" s="261" t="s">
        <v>51287</v>
      </c>
      <c r="N7141" s="262">
        <v>2688.49</v>
      </c>
      <c r="P7141" s="243" t="s">
        <v>23330</v>
      </c>
      <c r="Q7141" s="244">
        <v>12997.29</v>
      </c>
      <c r="R7141" s="104"/>
      <c r="S7141" s="104"/>
      <c r="T7141" s="104"/>
    </row>
    <row r="7142" spans="13:20" ht="14.5" x14ac:dyDescent="0.35">
      <c r="M7142" s="261" t="s">
        <v>56695</v>
      </c>
      <c r="N7142" s="262">
        <v>2770</v>
      </c>
      <c r="P7142" s="243" t="s">
        <v>23331</v>
      </c>
      <c r="Q7142" s="244">
        <v>10700</v>
      </c>
      <c r="R7142" s="104"/>
      <c r="S7142" s="104"/>
      <c r="T7142" s="104"/>
    </row>
    <row r="7143" spans="13:20" ht="14.5" x14ac:dyDescent="0.35">
      <c r="M7143" s="261" t="s">
        <v>53293</v>
      </c>
      <c r="N7143" s="262">
        <v>605.29</v>
      </c>
      <c r="P7143" s="243" t="s">
        <v>23332</v>
      </c>
      <c r="Q7143" s="244">
        <v>13205</v>
      </c>
      <c r="R7143" s="104"/>
      <c r="S7143" s="104"/>
      <c r="T7143" s="104"/>
    </row>
    <row r="7144" spans="13:20" ht="14.5" x14ac:dyDescent="0.35">
      <c r="M7144" s="261" t="s">
        <v>48085</v>
      </c>
      <c r="N7144" s="262">
        <v>1742.42</v>
      </c>
      <c r="P7144" s="243" t="s">
        <v>23333</v>
      </c>
      <c r="Q7144" s="244">
        <v>1120</v>
      </c>
      <c r="R7144" s="104"/>
      <c r="S7144" s="104"/>
      <c r="T7144" s="104"/>
    </row>
    <row r="7145" spans="13:20" ht="14.5" x14ac:dyDescent="0.35">
      <c r="M7145" s="261" t="s">
        <v>53294</v>
      </c>
      <c r="N7145" s="262">
        <v>5.18</v>
      </c>
      <c r="P7145" s="243" t="s">
        <v>23334</v>
      </c>
      <c r="Q7145" s="244">
        <v>23420</v>
      </c>
      <c r="R7145" s="104"/>
      <c r="S7145" s="104"/>
      <c r="T7145" s="104"/>
    </row>
    <row r="7146" spans="13:20" ht="14.5" x14ac:dyDescent="0.35">
      <c r="M7146" s="261" t="s">
        <v>50258</v>
      </c>
      <c r="N7146" s="262">
        <v>180.83</v>
      </c>
      <c r="P7146" s="243" t="s">
        <v>23335</v>
      </c>
      <c r="Q7146" s="244">
        <v>8383.2000000000007</v>
      </c>
      <c r="R7146" s="104"/>
      <c r="S7146" s="104"/>
      <c r="T7146" s="104"/>
    </row>
    <row r="7147" spans="13:20" ht="14.5" x14ac:dyDescent="0.35">
      <c r="M7147" s="261" t="s">
        <v>52202</v>
      </c>
      <c r="N7147" s="262">
        <v>28266</v>
      </c>
      <c r="P7147" s="243" t="s">
        <v>23336</v>
      </c>
      <c r="Q7147" s="244">
        <v>320</v>
      </c>
      <c r="R7147" s="104"/>
      <c r="S7147" s="104"/>
      <c r="T7147" s="104"/>
    </row>
    <row r="7148" spans="13:20" ht="14.5" x14ac:dyDescent="0.35">
      <c r="M7148" s="261" t="s">
        <v>52203</v>
      </c>
      <c r="N7148" s="262">
        <v>2162.36</v>
      </c>
      <c r="P7148" s="243" t="s">
        <v>23337</v>
      </c>
      <c r="Q7148" s="244">
        <v>2820</v>
      </c>
      <c r="R7148" s="104"/>
      <c r="S7148" s="104"/>
      <c r="T7148" s="104"/>
    </row>
    <row r="7149" spans="13:20" ht="14.5" x14ac:dyDescent="0.35">
      <c r="M7149" s="261" t="s">
        <v>53295</v>
      </c>
      <c r="N7149" s="262">
        <v>773.35</v>
      </c>
      <c r="P7149" s="243" t="s">
        <v>23338</v>
      </c>
      <c r="Q7149" s="244">
        <v>3769.04</v>
      </c>
      <c r="R7149" s="104"/>
      <c r="S7149" s="104"/>
      <c r="T7149" s="104"/>
    </row>
    <row r="7150" spans="13:20" ht="14.5" x14ac:dyDescent="0.35">
      <c r="M7150" s="261" t="s">
        <v>53296</v>
      </c>
      <c r="N7150" s="262">
        <v>404.24</v>
      </c>
      <c r="P7150" s="243" t="s">
        <v>23339</v>
      </c>
      <c r="Q7150" s="244">
        <v>600</v>
      </c>
      <c r="R7150" s="104"/>
      <c r="S7150" s="104"/>
      <c r="T7150" s="104"/>
    </row>
    <row r="7151" spans="13:20" ht="14.5" x14ac:dyDescent="0.35">
      <c r="M7151" s="261" t="s">
        <v>52204</v>
      </c>
      <c r="N7151" s="262">
        <v>1190.3900000000001</v>
      </c>
      <c r="P7151" s="243" t="s">
        <v>23340</v>
      </c>
      <c r="Q7151" s="244">
        <v>1127.1600000000001</v>
      </c>
      <c r="R7151" s="104"/>
      <c r="S7151" s="104"/>
      <c r="T7151" s="104"/>
    </row>
    <row r="7152" spans="13:20" ht="14.5" x14ac:dyDescent="0.35">
      <c r="M7152" s="261" t="s">
        <v>53297</v>
      </c>
      <c r="N7152" s="262">
        <v>5245.25</v>
      </c>
      <c r="P7152" s="243" t="s">
        <v>23341</v>
      </c>
      <c r="Q7152" s="244">
        <v>164.93</v>
      </c>
      <c r="R7152" s="104"/>
      <c r="S7152" s="104"/>
      <c r="T7152" s="104"/>
    </row>
    <row r="7153" spans="13:20" ht="14.5" x14ac:dyDescent="0.35">
      <c r="M7153" s="261" t="s">
        <v>53298</v>
      </c>
      <c r="N7153" s="262">
        <v>10314.799999999999</v>
      </c>
      <c r="P7153" s="243" t="s">
        <v>23342</v>
      </c>
      <c r="Q7153" s="244">
        <v>240530</v>
      </c>
      <c r="R7153" s="104"/>
      <c r="S7153" s="104"/>
      <c r="T7153" s="104"/>
    </row>
    <row r="7154" spans="13:20" ht="14.5" x14ac:dyDescent="0.35">
      <c r="M7154" s="261" t="s">
        <v>53299</v>
      </c>
      <c r="N7154" s="262">
        <v>5879.65</v>
      </c>
      <c r="P7154" s="243" t="s">
        <v>23343</v>
      </c>
      <c r="Q7154" s="244">
        <v>50275</v>
      </c>
      <c r="R7154" s="104"/>
      <c r="S7154" s="104"/>
      <c r="T7154" s="104"/>
    </row>
    <row r="7155" spans="13:20" ht="14.5" x14ac:dyDescent="0.35">
      <c r="M7155" s="261" t="s">
        <v>48086</v>
      </c>
      <c r="N7155" s="262">
        <v>391000</v>
      </c>
      <c r="P7155" s="243" t="s">
        <v>23344</v>
      </c>
      <c r="Q7155" s="244">
        <v>11740</v>
      </c>
      <c r="R7155" s="104"/>
      <c r="S7155" s="104"/>
      <c r="T7155" s="104"/>
    </row>
    <row r="7156" spans="13:20" ht="14.5" x14ac:dyDescent="0.35">
      <c r="M7156" s="261" t="s">
        <v>48087</v>
      </c>
      <c r="N7156" s="262">
        <v>29911.5</v>
      </c>
      <c r="P7156" s="243" t="s">
        <v>23345</v>
      </c>
      <c r="Q7156" s="244">
        <v>3012</v>
      </c>
      <c r="R7156" s="104"/>
      <c r="S7156" s="104"/>
      <c r="T7156" s="104"/>
    </row>
    <row r="7157" spans="13:20" ht="14.5" x14ac:dyDescent="0.35">
      <c r="M7157" s="261" t="s">
        <v>48088</v>
      </c>
      <c r="N7157" s="262">
        <v>82937.5</v>
      </c>
      <c r="P7157" s="243" t="s">
        <v>23346</v>
      </c>
      <c r="Q7157" s="244">
        <v>1090</v>
      </c>
      <c r="R7157" s="104"/>
      <c r="S7157" s="104"/>
      <c r="T7157" s="104"/>
    </row>
    <row r="7158" spans="13:20" ht="14.5" x14ac:dyDescent="0.35">
      <c r="M7158" s="261" t="s">
        <v>48089</v>
      </c>
      <c r="N7158" s="262">
        <v>6344.74</v>
      </c>
      <c r="P7158" s="243" t="s">
        <v>23347</v>
      </c>
      <c r="Q7158" s="244">
        <v>13287.2</v>
      </c>
      <c r="R7158" s="104"/>
      <c r="S7158" s="104"/>
      <c r="T7158" s="104"/>
    </row>
    <row r="7159" spans="13:20" ht="14.5" x14ac:dyDescent="0.35">
      <c r="M7159" s="261" t="s">
        <v>45394</v>
      </c>
      <c r="N7159" s="262">
        <v>2246</v>
      </c>
      <c r="P7159" s="243" t="s">
        <v>23348</v>
      </c>
      <c r="Q7159" s="244">
        <v>11146.57</v>
      </c>
      <c r="R7159" s="104"/>
      <c r="S7159" s="104"/>
      <c r="T7159" s="104"/>
    </row>
    <row r="7160" spans="13:20" ht="14.5" x14ac:dyDescent="0.35">
      <c r="M7160" s="261" t="s">
        <v>38284</v>
      </c>
      <c r="N7160" s="262">
        <v>1369.96</v>
      </c>
      <c r="P7160" s="243" t="s">
        <v>23349</v>
      </c>
      <c r="Q7160" s="244">
        <v>3872.11</v>
      </c>
      <c r="R7160" s="104"/>
      <c r="S7160" s="104"/>
      <c r="T7160" s="104"/>
    </row>
    <row r="7161" spans="13:20" ht="14.5" x14ac:dyDescent="0.35">
      <c r="M7161" s="261" t="s">
        <v>56696</v>
      </c>
      <c r="N7161" s="262">
        <v>4042</v>
      </c>
      <c r="P7161" s="243" t="s">
        <v>23350</v>
      </c>
      <c r="Q7161" s="244">
        <v>25624.1</v>
      </c>
      <c r="R7161" s="104"/>
      <c r="S7161" s="104"/>
      <c r="T7161" s="104"/>
    </row>
    <row r="7162" spans="13:20" ht="14.5" x14ac:dyDescent="0.35">
      <c r="M7162" s="261" t="s">
        <v>41977</v>
      </c>
      <c r="N7162" s="262">
        <v>19104.099999999999</v>
      </c>
      <c r="P7162" s="243" t="s">
        <v>23351</v>
      </c>
      <c r="Q7162" s="244">
        <v>7600.94</v>
      </c>
      <c r="R7162" s="104"/>
      <c r="S7162" s="104"/>
      <c r="T7162" s="104"/>
    </row>
    <row r="7163" spans="13:20" ht="14.5" x14ac:dyDescent="0.35">
      <c r="M7163" s="261" t="s">
        <v>37063</v>
      </c>
      <c r="N7163" s="262">
        <v>117890</v>
      </c>
      <c r="P7163" s="243" t="s">
        <v>23352</v>
      </c>
      <c r="Q7163" s="244">
        <v>2236.23</v>
      </c>
      <c r="R7163" s="104"/>
      <c r="S7163" s="104"/>
      <c r="T7163" s="104"/>
    </row>
    <row r="7164" spans="13:20" ht="14.5" x14ac:dyDescent="0.35">
      <c r="M7164" s="261" t="s">
        <v>52205</v>
      </c>
      <c r="N7164" s="262">
        <v>62744.02</v>
      </c>
      <c r="P7164" s="243" t="s">
        <v>23353</v>
      </c>
      <c r="Q7164" s="244">
        <v>5290</v>
      </c>
      <c r="R7164" s="104"/>
      <c r="S7164" s="104"/>
      <c r="T7164" s="104"/>
    </row>
    <row r="7165" spans="13:20" ht="14.5" x14ac:dyDescent="0.35">
      <c r="M7165" s="261" t="s">
        <v>51288</v>
      </c>
      <c r="N7165" s="262">
        <v>65729.600000000006</v>
      </c>
      <c r="P7165" s="243" t="s">
        <v>23354</v>
      </c>
      <c r="Q7165" s="244">
        <v>26119.52</v>
      </c>
      <c r="R7165" s="104"/>
      <c r="S7165" s="104"/>
      <c r="T7165" s="104"/>
    </row>
    <row r="7166" spans="13:20" ht="14.5" x14ac:dyDescent="0.35">
      <c r="M7166" s="261" t="s">
        <v>48090</v>
      </c>
      <c r="N7166" s="262">
        <v>144670.79999999999</v>
      </c>
      <c r="P7166" s="243" t="s">
        <v>23355</v>
      </c>
      <c r="Q7166" s="244">
        <v>253735</v>
      </c>
      <c r="R7166" s="104"/>
      <c r="S7166" s="104"/>
      <c r="T7166" s="104"/>
    </row>
    <row r="7167" spans="13:20" ht="14.5" x14ac:dyDescent="0.35">
      <c r="M7167" s="261" t="s">
        <v>53300</v>
      </c>
      <c r="N7167" s="262">
        <v>8286.25</v>
      </c>
      <c r="P7167" s="243" t="s">
        <v>23356</v>
      </c>
      <c r="Q7167" s="244">
        <v>1120</v>
      </c>
      <c r="R7167" s="104"/>
      <c r="S7167" s="104"/>
      <c r="T7167" s="104"/>
    </row>
    <row r="7168" spans="13:20" ht="14.5" x14ac:dyDescent="0.35">
      <c r="M7168" s="261" t="s">
        <v>53301</v>
      </c>
      <c r="N7168" s="262">
        <v>553.16999999999996</v>
      </c>
      <c r="P7168" s="243" t="s">
        <v>23357</v>
      </c>
      <c r="Q7168" s="244">
        <v>26439.919999999998</v>
      </c>
      <c r="R7168" s="104"/>
      <c r="S7168" s="104"/>
      <c r="T7168" s="104"/>
    </row>
    <row r="7169" spans="13:20" ht="14.5" x14ac:dyDescent="0.35">
      <c r="M7169" s="261" t="s">
        <v>53302</v>
      </c>
      <c r="N7169" s="262">
        <v>1295.72</v>
      </c>
      <c r="P7169" s="243" t="s">
        <v>23358</v>
      </c>
      <c r="Q7169" s="244">
        <v>8383.2000000000007</v>
      </c>
      <c r="R7169" s="104"/>
      <c r="S7169" s="104"/>
      <c r="T7169" s="104"/>
    </row>
    <row r="7170" spans="13:20" ht="14.5" x14ac:dyDescent="0.35">
      <c r="M7170" s="261" t="s">
        <v>52206</v>
      </c>
      <c r="N7170" s="262">
        <v>1354.5</v>
      </c>
      <c r="P7170" s="243" t="s">
        <v>23359</v>
      </c>
      <c r="Q7170" s="244">
        <v>68833.84</v>
      </c>
      <c r="R7170" s="104"/>
      <c r="S7170" s="104"/>
      <c r="T7170" s="104"/>
    </row>
    <row r="7171" spans="13:20" ht="14.5" x14ac:dyDescent="0.35">
      <c r="M7171" s="261" t="s">
        <v>48091</v>
      </c>
      <c r="N7171" s="262">
        <v>39645.5</v>
      </c>
      <c r="P7171" s="243" t="s">
        <v>23360</v>
      </c>
      <c r="Q7171" s="244">
        <v>12060</v>
      </c>
      <c r="R7171" s="104"/>
      <c r="S7171" s="104"/>
      <c r="T7171" s="104"/>
    </row>
    <row r="7172" spans="13:20" ht="14.5" x14ac:dyDescent="0.35">
      <c r="M7172" s="261" t="s">
        <v>48092</v>
      </c>
      <c r="N7172" s="262">
        <v>3136.5</v>
      </c>
      <c r="P7172" s="243" t="s">
        <v>23361</v>
      </c>
      <c r="Q7172" s="244">
        <v>9817.25</v>
      </c>
      <c r="R7172" s="104"/>
      <c r="S7172" s="104"/>
      <c r="T7172" s="104"/>
    </row>
    <row r="7173" spans="13:20" ht="14.5" x14ac:dyDescent="0.35">
      <c r="M7173" s="261" t="s">
        <v>48093</v>
      </c>
      <c r="N7173" s="262">
        <v>2430464.06</v>
      </c>
      <c r="P7173" s="243" t="s">
        <v>23362</v>
      </c>
      <c r="Q7173" s="244">
        <v>2820</v>
      </c>
      <c r="R7173" s="104"/>
      <c r="S7173" s="104"/>
      <c r="T7173" s="104"/>
    </row>
    <row r="7174" spans="13:20" ht="14.5" x14ac:dyDescent="0.35">
      <c r="M7174" s="261" t="s">
        <v>48094</v>
      </c>
      <c r="N7174" s="262">
        <v>186117.31</v>
      </c>
      <c r="P7174" s="243" t="s">
        <v>23363</v>
      </c>
      <c r="Q7174" s="244">
        <v>7553.97</v>
      </c>
      <c r="R7174" s="104"/>
      <c r="S7174" s="104"/>
      <c r="T7174" s="104"/>
    </row>
    <row r="7175" spans="13:20" ht="14.5" x14ac:dyDescent="0.35">
      <c r="M7175" s="261" t="s">
        <v>23437</v>
      </c>
      <c r="N7175" s="262">
        <v>49275</v>
      </c>
      <c r="P7175" s="243" t="s">
        <v>23364</v>
      </c>
      <c r="Q7175" s="244">
        <v>1090</v>
      </c>
      <c r="R7175" s="104"/>
      <c r="S7175" s="104"/>
      <c r="T7175" s="104"/>
    </row>
    <row r="7176" spans="13:20" ht="14.5" x14ac:dyDescent="0.35">
      <c r="M7176" s="261" t="s">
        <v>51289</v>
      </c>
      <c r="N7176" s="262">
        <v>875</v>
      </c>
      <c r="P7176" s="243" t="s">
        <v>23365</v>
      </c>
      <c r="Q7176" s="244">
        <v>21891.65</v>
      </c>
      <c r="R7176" s="104"/>
      <c r="S7176" s="104"/>
      <c r="T7176" s="104"/>
    </row>
    <row r="7177" spans="13:20" ht="14.5" x14ac:dyDescent="0.35">
      <c r="M7177" s="261" t="s">
        <v>51290</v>
      </c>
      <c r="N7177" s="262">
        <v>10964.99</v>
      </c>
      <c r="P7177" s="243" t="s">
        <v>23366</v>
      </c>
      <c r="Q7177" s="244">
        <v>11146.57</v>
      </c>
      <c r="R7177" s="104"/>
      <c r="S7177" s="104"/>
      <c r="T7177" s="104"/>
    </row>
    <row r="7178" spans="13:20" ht="14.5" x14ac:dyDescent="0.35">
      <c r="M7178" s="261" t="s">
        <v>23439</v>
      </c>
      <c r="N7178" s="262">
        <v>30614.57</v>
      </c>
      <c r="P7178" s="243" t="s">
        <v>23367</v>
      </c>
      <c r="Q7178" s="244">
        <v>952.61</v>
      </c>
      <c r="R7178" s="104"/>
      <c r="S7178" s="104"/>
      <c r="T7178" s="104"/>
    </row>
    <row r="7179" spans="13:20" ht="14.5" x14ac:dyDescent="0.35">
      <c r="M7179" s="261" t="s">
        <v>23442</v>
      </c>
      <c r="N7179" s="262">
        <v>1659</v>
      </c>
      <c r="P7179" s="243" t="s">
        <v>23368</v>
      </c>
      <c r="Q7179" s="244">
        <v>3872.11</v>
      </c>
      <c r="R7179" s="104"/>
      <c r="S7179" s="104"/>
      <c r="T7179" s="104"/>
    </row>
    <row r="7180" spans="13:20" ht="14.5" x14ac:dyDescent="0.35">
      <c r="M7180" s="261" t="s">
        <v>23444</v>
      </c>
      <c r="N7180" s="262">
        <v>5037.67</v>
      </c>
      <c r="P7180" s="243" t="s">
        <v>23369</v>
      </c>
      <c r="Q7180" s="244">
        <v>4500</v>
      </c>
      <c r="R7180" s="104"/>
      <c r="S7180" s="104"/>
      <c r="T7180" s="104"/>
    </row>
    <row r="7181" spans="13:20" ht="14.5" x14ac:dyDescent="0.35">
      <c r="M7181" s="261" t="s">
        <v>23445</v>
      </c>
      <c r="N7181" s="262">
        <v>24369.82</v>
      </c>
      <c r="P7181" s="243" t="s">
        <v>23370</v>
      </c>
      <c r="Q7181" s="244">
        <v>75513.320000000007</v>
      </c>
      <c r="R7181" s="104"/>
      <c r="S7181" s="104"/>
      <c r="T7181" s="104"/>
    </row>
    <row r="7182" spans="13:20" ht="14.5" x14ac:dyDescent="0.35">
      <c r="M7182" s="261" t="s">
        <v>23447</v>
      </c>
      <c r="N7182" s="262">
        <v>1033.01</v>
      </c>
      <c r="P7182" s="243" t="s">
        <v>23371</v>
      </c>
      <c r="Q7182" s="244">
        <v>143600</v>
      </c>
      <c r="R7182" s="104"/>
      <c r="S7182" s="104"/>
      <c r="T7182" s="104"/>
    </row>
    <row r="7183" spans="13:20" ht="14.5" x14ac:dyDescent="0.35">
      <c r="M7183" s="261" t="s">
        <v>23448</v>
      </c>
      <c r="N7183" s="262">
        <v>166.09</v>
      </c>
      <c r="P7183" s="243" t="s">
        <v>23372</v>
      </c>
      <c r="Q7183" s="244">
        <v>45144.27</v>
      </c>
      <c r="R7183" s="104"/>
      <c r="S7183" s="104"/>
      <c r="T7183" s="104"/>
    </row>
    <row r="7184" spans="13:20" ht="14.5" x14ac:dyDescent="0.35">
      <c r="M7184" s="261" t="s">
        <v>23449</v>
      </c>
      <c r="N7184" s="262">
        <v>8992.02</v>
      </c>
      <c r="P7184" s="243" t="s">
        <v>23373</v>
      </c>
      <c r="Q7184" s="244">
        <v>42114.25</v>
      </c>
      <c r="R7184" s="104"/>
      <c r="S7184" s="104"/>
      <c r="T7184" s="104"/>
    </row>
    <row r="7185" spans="13:20" ht="14.5" x14ac:dyDescent="0.35">
      <c r="M7185" s="261" t="s">
        <v>23450</v>
      </c>
      <c r="N7185" s="262">
        <v>21377.34</v>
      </c>
      <c r="P7185" s="243" t="s">
        <v>23374</v>
      </c>
      <c r="Q7185" s="244">
        <v>101870.86</v>
      </c>
      <c r="R7185" s="104"/>
      <c r="S7185" s="104"/>
      <c r="T7185" s="104"/>
    </row>
    <row r="7186" spans="13:20" ht="14.5" x14ac:dyDescent="0.35">
      <c r="M7186" s="261" t="s">
        <v>23451</v>
      </c>
      <c r="N7186" s="262">
        <v>10373.719999999999</v>
      </c>
      <c r="P7186" s="243" t="s">
        <v>23375</v>
      </c>
      <c r="Q7186" s="244">
        <v>30894.38</v>
      </c>
      <c r="R7186" s="104"/>
      <c r="S7186" s="104"/>
      <c r="T7186" s="104"/>
    </row>
    <row r="7187" spans="13:20" ht="14.5" x14ac:dyDescent="0.35">
      <c r="M7187" s="261" t="s">
        <v>23452</v>
      </c>
      <c r="N7187" s="262">
        <v>1012.5</v>
      </c>
      <c r="P7187" s="243" t="s">
        <v>23376</v>
      </c>
      <c r="Q7187" s="244">
        <v>600</v>
      </c>
      <c r="R7187" s="104"/>
      <c r="S7187" s="104"/>
      <c r="T7187" s="104"/>
    </row>
    <row r="7188" spans="13:20" ht="14.5" x14ac:dyDescent="0.35">
      <c r="M7188" s="261" t="s">
        <v>23454</v>
      </c>
      <c r="N7188" s="262">
        <v>291264.40999999997</v>
      </c>
      <c r="P7188" s="243" t="s">
        <v>23377</v>
      </c>
      <c r="Q7188" s="244">
        <v>17252.54</v>
      </c>
      <c r="R7188" s="104"/>
      <c r="S7188" s="104"/>
      <c r="T7188" s="104"/>
    </row>
    <row r="7189" spans="13:20" ht="14.5" x14ac:dyDescent="0.35">
      <c r="M7189" s="261" t="s">
        <v>23455</v>
      </c>
      <c r="N7189" s="262">
        <v>8960.75</v>
      </c>
      <c r="P7189" s="243" t="s">
        <v>23378</v>
      </c>
      <c r="Q7189" s="244">
        <v>366774.07</v>
      </c>
      <c r="R7189" s="104"/>
      <c r="S7189" s="104"/>
      <c r="T7189" s="104"/>
    </row>
    <row r="7190" spans="13:20" ht="14.5" x14ac:dyDescent="0.35">
      <c r="M7190" s="261" t="s">
        <v>45395</v>
      </c>
      <c r="N7190" s="262">
        <v>-24431.16</v>
      </c>
      <c r="P7190" s="243" t="s">
        <v>23379</v>
      </c>
      <c r="Q7190" s="244">
        <v>88490</v>
      </c>
      <c r="R7190" s="104"/>
      <c r="S7190" s="104"/>
      <c r="T7190" s="104"/>
    </row>
    <row r="7191" spans="13:20" ht="14.5" x14ac:dyDescent="0.35">
      <c r="M7191" s="261" t="s">
        <v>23458</v>
      </c>
      <c r="N7191" s="262">
        <v>44.4</v>
      </c>
      <c r="P7191" s="243" t="s">
        <v>23380</v>
      </c>
      <c r="Q7191" s="244">
        <v>10486</v>
      </c>
      <c r="R7191" s="104"/>
      <c r="S7191" s="104"/>
      <c r="T7191" s="104"/>
    </row>
    <row r="7192" spans="13:20" ht="14.5" x14ac:dyDescent="0.35">
      <c r="M7192" s="261" t="s">
        <v>23459</v>
      </c>
      <c r="N7192" s="262">
        <v>2977.19</v>
      </c>
      <c r="P7192" s="243" t="s">
        <v>23381</v>
      </c>
      <c r="Q7192" s="244">
        <v>65127.48</v>
      </c>
      <c r="R7192" s="104"/>
      <c r="S7192" s="104"/>
      <c r="T7192" s="104"/>
    </row>
    <row r="7193" spans="13:20" ht="14.5" x14ac:dyDescent="0.35">
      <c r="M7193" s="261" t="s">
        <v>45396</v>
      </c>
      <c r="N7193" s="262">
        <v>-1601.05</v>
      </c>
      <c r="P7193" s="243" t="s">
        <v>23382</v>
      </c>
      <c r="Q7193" s="244">
        <v>8759.4500000000007</v>
      </c>
      <c r="R7193" s="104"/>
      <c r="S7193" s="104"/>
      <c r="T7193" s="104"/>
    </row>
    <row r="7194" spans="13:20" ht="14.5" x14ac:dyDescent="0.35">
      <c r="M7194" s="261" t="s">
        <v>23460</v>
      </c>
      <c r="N7194" s="262">
        <v>9571.0499999999993</v>
      </c>
      <c r="P7194" s="243" t="s">
        <v>23383</v>
      </c>
      <c r="Q7194" s="244">
        <v>579491.47</v>
      </c>
      <c r="R7194" s="104"/>
      <c r="S7194" s="104"/>
      <c r="T7194" s="104"/>
    </row>
    <row r="7195" spans="13:20" ht="14.5" x14ac:dyDescent="0.35">
      <c r="M7195" s="261" t="s">
        <v>52207</v>
      </c>
      <c r="N7195" s="262">
        <v>6.53</v>
      </c>
      <c r="P7195" s="243" t="s">
        <v>23384</v>
      </c>
      <c r="Q7195" s="244">
        <v>148792.17000000001</v>
      </c>
      <c r="R7195" s="104"/>
      <c r="S7195" s="104"/>
      <c r="T7195" s="104"/>
    </row>
    <row r="7196" spans="13:20" ht="14.5" x14ac:dyDescent="0.35">
      <c r="M7196" s="261" t="s">
        <v>41978</v>
      </c>
      <c r="N7196" s="262">
        <v>23406.42</v>
      </c>
      <c r="P7196" s="243" t="s">
        <v>23385</v>
      </c>
      <c r="Q7196" s="244">
        <v>10872.75</v>
      </c>
      <c r="R7196" s="104"/>
      <c r="S7196" s="104"/>
      <c r="T7196" s="104"/>
    </row>
    <row r="7197" spans="13:20" ht="14.5" x14ac:dyDescent="0.35">
      <c r="M7197" s="261" t="s">
        <v>23461</v>
      </c>
      <c r="N7197" s="262">
        <v>2523.21</v>
      </c>
      <c r="P7197" s="243" t="s">
        <v>23386</v>
      </c>
      <c r="Q7197" s="244">
        <v>609</v>
      </c>
      <c r="R7197" s="104"/>
      <c r="S7197" s="104"/>
      <c r="T7197" s="104"/>
    </row>
    <row r="7198" spans="13:20" ht="14.5" x14ac:dyDescent="0.35">
      <c r="M7198" s="261" t="s">
        <v>23462</v>
      </c>
      <c r="N7198" s="262">
        <v>5336.37</v>
      </c>
      <c r="P7198" s="243" t="s">
        <v>23387</v>
      </c>
      <c r="Q7198" s="244">
        <v>3850.28</v>
      </c>
      <c r="R7198" s="104"/>
      <c r="S7198" s="104"/>
      <c r="T7198" s="104"/>
    </row>
    <row r="7199" spans="13:20" ht="14.5" x14ac:dyDescent="0.35">
      <c r="M7199" s="261" t="s">
        <v>23464</v>
      </c>
      <c r="N7199" s="262">
        <v>2170.23</v>
      </c>
      <c r="P7199" s="243" t="s">
        <v>23388</v>
      </c>
      <c r="Q7199" s="244">
        <v>2320.7199999999998</v>
      </c>
      <c r="R7199" s="104"/>
      <c r="S7199" s="104"/>
      <c r="T7199" s="104"/>
    </row>
    <row r="7200" spans="13:20" ht="14.5" x14ac:dyDescent="0.35">
      <c r="M7200" s="261" t="s">
        <v>23465</v>
      </c>
      <c r="N7200" s="262">
        <v>16239.42</v>
      </c>
      <c r="P7200" s="243" t="s">
        <v>23389</v>
      </c>
      <c r="Q7200" s="244">
        <v>19467</v>
      </c>
      <c r="R7200" s="104"/>
      <c r="S7200" s="104"/>
      <c r="T7200" s="104"/>
    </row>
    <row r="7201" spans="13:20" ht="14.5" x14ac:dyDescent="0.35">
      <c r="M7201" s="261" t="s">
        <v>23467</v>
      </c>
      <c r="N7201" s="262">
        <v>12364.42</v>
      </c>
      <c r="P7201" s="243" t="s">
        <v>23390</v>
      </c>
      <c r="Q7201" s="244">
        <v>5648.31</v>
      </c>
      <c r="R7201" s="104"/>
      <c r="S7201" s="104"/>
      <c r="T7201" s="104"/>
    </row>
    <row r="7202" spans="13:20" ht="14.5" x14ac:dyDescent="0.35">
      <c r="M7202" s="261" t="s">
        <v>45397</v>
      </c>
      <c r="N7202" s="262">
        <v>-180.6</v>
      </c>
      <c r="P7202" s="243" t="s">
        <v>23391</v>
      </c>
      <c r="Q7202" s="244">
        <v>1013.69</v>
      </c>
      <c r="R7202" s="104"/>
      <c r="S7202" s="104"/>
      <c r="T7202" s="104"/>
    </row>
    <row r="7203" spans="13:20" ht="14.5" x14ac:dyDescent="0.35">
      <c r="M7203" s="261" t="s">
        <v>23468</v>
      </c>
      <c r="N7203" s="262">
        <v>214387.47</v>
      </c>
      <c r="P7203" s="243" t="s">
        <v>23392</v>
      </c>
      <c r="Q7203" s="244">
        <v>5679</v>
      </c>
      <c r="R7203" s="104"/>
      <c r="S7203" s="104"/>
      <c r="T7203" s="104"/>
    </row>
    <row r="7204" spans="13:20" ht="14.5" x14ac:dyDescent="0.35">
      <c r="M7204" s="261" t="s">
        <v>50259</v>
      </c>
      <c r="N7204" s="262">
        <v>1350.34</v>
      </c>
      <c r="P7204" s="243" t="s">
        <v>23393</v>
      </c>
      <c r="Q7204" s="244">
        <v>1212.6199999999999</v>
      </c>
      <c r="R7204" s="104"/>
      <c r="S7204" s="104"/>
      <c r="T7204" s="104"/>
    </row>
    <row r="7205" spans="13:20" ht="14.5" x14ac:dyDescent="0.35">
      <c r="M7205" s="261" t="s">
        <v>23469</v>
      </c>
      <c r="N7205" s="262">
        <v>164063.75</v>
      </c>
      <c r="P7205" s="243" t="s">
        <v>23394</v>
      </c>
      <c r="Q7205" s="244">
        <v>557.38</v>
      </c>
      <c r="R7205" s="104"/>
      <c r="S7205" s="104"/>
      <c r="T7205" s="104"/>
    </row>
    <row r="7206" spans="13:20" ht="14.5" x14ac:dyDescent="0.35">
      <c r="M7206" s="261" t="s">
        <v>23470</v>
      </c>
      <c r="N7206" s="262">
        <v>13644.32</v>
      </c>
      <c r="P7206" s="243" t="s">
        <v>23395</v>
      </c>
      <c r="Q7206" s="244">
        <v>36432</v>
      </c>
      <c r="R7206" s="104"/>
      <c r="S7206" s="104"/>
      <c r="T7206" s="104"/>
    </row>
    <row r="7207" spans="13:20" ht="14.5" x14ac:dyDescent="0.35">
      <c r="M7207" s="261" t="s">
        <v>23471</v>
      </c>
      <c r="N7207" s="262">
        <v>13625.28</v>
      </c>
      <c r="P7207" s="243" t="s">
        <v>23396</v>
      </c>
      <c r="Q7207" s="244">
        <v>2624.42</v>
      </c>
      <c r="R7207" s="104"/>
      <c r="S7207" s="104"/>
      <c r="T7207" s="104"/>
    </row>
    <row r="7208" spans="13:20" ht="14.5" x14ac:dyDescent="0.35">
      <c r="M7208" s="261" t="s">
        <v>23472</v>
      </c>
      <c r="N7208" s="262">
        <v>36759.07</v>
      </c>
      <c r="P7208" s="243" t="s">
        <v>23397</v>
      </c>
      <c r="Q7208" s="244">
        <v>5822.58</v>
      </c>
      <c r="R7208" s="104"/>
      <c r="S7208" s="104"/>
      <c r="T7208" s="104"/>
    </row>
    <row r="7209" spans="13:20" ht="14.5" x14ac:dyDescent="0.35">
      <c r="M7209" s="261" t="s">
        <v>23473</v>
      </c>
      <c r="N7209" s="262">
        <v>14541.44</v>
      </c>
      <c r="P7209" s="243" t="s">
        <v>23398</v>
      </c>
      <c r="Q7209" s="244">
        <v>-144</v>
      </c>
      <c r="R7209" s="104"/>
      <c r="S7209" s="104"/>
      <c r="T7209" s="104"/>
    </row>
    <row r="7210" spans="13:20" ht="14.5" x14ac:dyDescent="0.35">
      <c r="M7210" s="261" t="s">
        <v>23474</v>
      </c>
      <c r="N7210" s="262">
        <v>7624.51</v>
      </c>
      <c r="P7210" s="243" t="s">
        <v>23399</v>
      </c>
      <c r="Q7210" s="244">
        <v>36432</v>
      </c>
      <c r="R7210" s="104"/>
      <c r="S7210" s="104"/>
      <c r="T7210" s="104"/>
    </row>
    <row r="7211" spans="13:20" ht="14.5" x14ac:dyDescent="0.35">
      <c r="M7211" s="261" t="s">
        <v>37064</v>
      </c>
      <c r="N7211" s="262">
        <v>10389.49</v>
      </c>
      <c r="P7211" s="243" t="s">
        <v>23400</v>
      </c>
      <c r="Q7211" s="244">
        <v>2624.42</v>
      </c>
      <c r="R7211" s="104"/>
      <c r="S7211" s="104"/>
      <c r="T7211" s="104"/>
    </row>
    <row r="7212" spans="13:20" ht="14.5" x14ac:dyDescent="0.35">
      <c r="M7212" s="261" t="s">
        <v>52208</v>
      </c>
      <c r="N7212" s="262">
        <v>223.73</v>
      </c>
      <c r="P7212" s="243" t="s">
        <v>23401</v>
      </c>
      <c r="Q7212" s="244">
        <v>5822.58</v>
      </c>
      <c r="R7212" s="104"/>
      <c r="S7212" s="104"/>
      <c r="T7212" s="104"/>
    </row>
    <row r="7213" spans="13:20" ht="14.5" x14ac:dyDescent="0.35">
      <c r="M7213" s="261" t="s">
        <v>37065</v>
      </c>
      <c r="N7213" s="262">
        <v>577.79999999999995</v>
      </c>
      <c r="P7213" s="243" t="s">
        <v>23402</v>
      </c>
      <c r="Q7213" s="244">
        <v>3850.28</v>
      </c>
      <c r="R7213" s="104"/>
      <c r="S7213" s="104"/>
      <c r="T7213" s="104"/>
    </row>
    <row r="7214" spans="13:20" ht="14.5" x14ac:dyDescent="0.35">
      <c r="M7214" s="261" t="s">
        <v>50260</v>
      </c>
      <c r="N7214" s="262">
        <v>7861.25</v>
      </c>
      <c r="P7214" s="243" t="s">
        <v>23403</v>
      </c>
      <c r="Q7214" s="244">
        <v>12550.37</v>
      </c>
      <c r="R7214" s="104"/>
      <c r="S7214" s="104"/>
      <c r="T7214" s="104"/>
    </row>
    <row r="7215" spans="13:20" ht="14.5" x14ac:dyDescent="0.35">
      <c r="M7215" s="261" t="s">
        <v>38286</v>
      </c>
      <c r="N7215" s="262">
        <v>32584.54</v>
      </c>
      <c r="P7215" s="243" t="s">
        <v>23404</v>
      </c>
      <c r="Q7215" s="244">
        <v>13648.03</v>
      </c>
      <c r="R7215" s="104"/>
      <c r="S7215" s="104"/>
      <c r="T7215" s="104"/>
    </row>
    <row r="7216" spans="13:20" ht="14.5" x14ac:dyDescent="0.35">
      <c r="M7216" s="261" t="s">
        <v>37066</v>
      </c>
      <c r="N7216" s="262">
        <v>3950.32</v>
      </c>
      <c r="P7216" s="243" t="s">
        <v>23405</v>
      </c>
      <c r="Q7216" s="244">
        <v>557.38</v>
      </c>
      <c r="R7216" s="104"/>
      <c r="S7216" s="104"/>
      <c r="T7216" s="104"/>
    </row>
    <row r="7217" spans="13:20" ht="14.5" x14ac:dyDescent="0.35">
      <c r="M7217" s="261" t="s">
        <v>37067</v>
      </c>
      <c r="N7217" s="262">
        <v>11657.68</v>
      </c>
      <c r="P7217" s="243" t="s">
        <v>23406</v>
      </c>
      <c r="Q7217" s="244">
        <v>20480.689999999999</v>
      </c>
      <c r="R7217" s="104"/>
      <c r="S7217" s="104"/>
      <c r="T7217" s="104"/>
    </row>
    <row r="7218" spans="13:20" ht="14.5" x14ac:dyDescent="0.35">
      <c r="M7218" s="261" t="s">
        <v>23476</v>
      </c>
      <c r="N7218" s="262">
        <v>2358.09</v>
      </c>
      <c r="P7218" s="243" t="s">
        <v>23407</v>
      </c>
      <c r="Q7218" s="244">
        <v>17494.310000000001</v>
      </c>
      <c r="R7218" s="104"/>
      <c r="S7218" s="104"/>
      <c r="T7218" s="104"/>
    </row>
    <row r="7219" spans="13:20" ht="14.5" x14ac:dyDescent="0.35">
      <c r="M7219" s="261" t="s">
        <v>23477</v>
      </c>
      <c r="N7219" s="262">
        <v>8213.94</v>
      </c>
      <c r="P7219" s="243" t="s">
        <v>23408</v>
      </c>
      <c r="Q7219" s="244">
        <v>105435.85</v>
      </c>
      <c r="R7219" s="104"/>
      <c r="S7219" s="104"/>
      <c r="T7219" s="104"/>
    </row>
    <row r="7220" spans="13:20" ht="14.5" x14ac:dyDescent="0.35">
      <c r="M7220" s="261" t="s">
        <v>23478</v>
      </c>
      <c r="N7220" s="262">
        <v>122308.78</v>
      </c>
      <c r="P7220" s="243" t="s">
        <v>23409</v>
      </c>
      <c r="Q7220" s="244">
        <v>1391.75</v>
      </c>
      <c r="R7220" s="104"/>
      <c r="S7220" s="104"/>
      <c r="T7220" s="104"/>
    </row>
    <row r="7221" spans="13:20" ht="14.5" x14ac:dyDescent="0.35">
      <c r="M7221" s="261" t="s">
        <v>23479</v>
      </c>
      <c r="N7221" s="262">
        <v>92499.85</v>
      </c>
      <c r="P7221" s="243" t="s">
        <v>23410</v>
      </c>
      <c r="Q7221" s="244">
        <v>20251.73</v>
      </c>
      <c r="R7221" s="104"/>
      <c r="S7221" s="104"/>
      <c r="T7221" s="104"/>
    </row>
    <row r="7222" spans="13:20" ht="14.5" x14ac:dyDescent="0.35">
      <c r="M7222" s="261" t="s">
        <v>23480</v>
      </c>
      <c r="N7222" s="262">
        <v>1353776.57</v>
      </c>
      <c r="P7222" s="243" t="s">
        <v>23411</v>
      </c>
      <c r="Q7222" s="244">
        <v>11077.5</v>
      </c>
      <c r="R7222" s="104"/>
      <c r="S7222" s="104"/>
      <c r="T7222" s="104"/>
    </row>
    <row r="7223" spans="13:20" ht="14.5" x14ac:dyDescent="0.35">
      <c r="M7223" s="261" t="s">
        <v>23481</v>
      </c>
      <c r="N7223" s="262">
        <v>68394.06</v>
      </c>
      <c r="P7223" s="243" t="s">
        <v>23412</v>
      </c>
      <c r="Q7223" s="244">
        <v>29063.81</v>
      </c>
      <c r="R7223" s="104"/>
      <c r="S7223" s="104"/>
      <c r="T7223" s="104"/>
    </row>
    <row r="7224" spans="13:20" ht="14.5" x14ac:dyDescent="0.35">
      <c r="M7224" s="261" t="s">
        <v>23482</v>
      </c>
      <c r="N7224" s="262">
        <v>13517.95</v>
      </c>
      <c r="P7224" s="243" t="s">
        <v>23413</v>
      </c>
      <c r="Q7224" s="244">
        <v>875</v>
      </c>
      <c r="R7224" s="104"/>
      <c r="S7224" s="104"/>
      <c r="T7224" s="104"/>
    </row>
    <row r="7225" spans="13:20" ht="14.5" x14ac:dyDescent="0.35">
      <c r="M7225" s="261" t="s">
        <v>23483</v>
      </c>
      <c r="N7225" s="262">
        <v>95714.31</v>
      </c>
      <c r="P7225" s="243" t="s">
        <v>23414</v>
      </c>
      <c r="Q7225" s="244">
        <v>87954.21</v>
      </c>
      <c r="R7225" s="104"/>
      <c r="S7225" s="104"/>
      <c r="T7225" s="104"/>
    </row>
    <row r="7226" spans="13:20" ht="14.5" x14ac:dyDescent="0.35">
      <c r="M7226" s="261" t="s">
        <v>23484</v>
      </c>
      <c r="N7226" s="262">
        <v>2437</v>
      </c>
      <c r="P7226" s="243" t="s">
        <v>23415</v>
      </c>
      <c r="Q7226" s="244">
        <v>209880.78</v>
      </c>
      <c r="R7226" s="104"/>
      <c r="S7226" s="104"/>
      <c r="T7226" s="104"/>
    </row>
    <row r="7227" spans="13:20" ht="14.5" x14ac:dyDescent="0.35">
      <c r="M7227" s="261" t="s">
        <v>23485</v>
      </c>
      <c r="N7227" s="262">
        <v>6674.64</v>
      </c>
      <c r="P7227" s="243" t="s">
        <v>23416</v>
      </c>
      <c r="Q7227" s="244">
        <v>586.05999999999995</v>
      </c>
      <c r="R7227" s="104"/>
      <c r="S7227" s="104"/>
      <c r="T7227" s="104"/>
    </row>
    <row r="7228" spans="13:20" ht="14.5" x14ac:dyDescent="0.35">
      <c r="M7228" s="261" t="s">
        <v>23486</v>
      </c>
      <c r="N7228" s="262">
        <v>91891.57</v>
      </c>
      <c r="P7228" s="243" t="s">
        <v>23417</v>
      </c>
      <c r="Q7228" s="244">
        <v>70100</v>
      </c>
      <c r="R7228" s="104"/>
      <c r="S7228" s="104"/>
      <c r="T7228" s="104"/>
    </row>
    <row r="7229" spans="13:20" ht="14.5" x14ac:dyDescent="0.35">
      <c r="M7229" s="261" t="s">
        <v>45398</v>
      </c>
      <c r="N7229" s="262">
        <v>31991.54</v>
      </c>
      <c r="P7229" s="243" t="s">
        <v>23418</v>
      </c>
      <c r="Q7229" s="244">
        <v>365.67</v>
      </c>
      <c r="R7229" s="104"/>
      <c r="S7229" s="104"/>
      <c r="T7229" s="104"/>
    </row>
    <row r="7230" spans="13:20" ht="14.5" x14ac:dyDescent="0.35">
      <c r="M7230" s="261" t="s">
        <v>50261</v>
      </c>
      <c r="N7230" s="262">
        <v>2047.5</v>
      </c>
      <c r="P7230" s="243" t="s">
        <v>23419</v>
      </c>
      <c r="Q7230" s="244">
        <v>25678.28</v>
      </c>
      <c r="R7230" s="104"/>
      <c r="S7230" s="104"/>
      <c r="T7230" s="104"/>
    </row>
    <row r="7231" spans="13:20" ht="14.5" x14ac:dyDescent="0.35">
      <c r="M7231" s="261" t="s">
        <v>50262</v>
      </c>
      <c r="N7231" s="262">
        <v>50938.92</v>
      </c>
      <c r="P7231" s="243" t="s">
        <v>23420</v>
      </c>
      <c r="Q7231" s="244">
        <v>2600</v>
      </c>
      <c r="R7231" s="104"/>
      <c r="S7231" s="104"/>
      <c r="T7231" s="104"/>
    </row>
    <row r="7232" spans="13:20" ht="14.5" x14ac:dyDescent="0.35">
      <c r="M7232" s="261" t="s">
        <v>23487</v>
      </c>
      <c r="N7232" s="262">
        <v>69964.73</v>
      </c>
      <c r="P7232" s="243" t="s">
        <v>23421</v>
      </c>
      <c r="Q7232" s="244">
        <v>464908</v>
      </c>
      <c r="R7232" s="104"/>
      <c r="S7232" s="104"/>
      <c r="T7232" s="104"/>
    </row>
    <row r="7233" spans="13:20" ht="14.5" x14ac:dyDescent="0.35">
      <c r="M7233" s="261" t="s">
        <v>23488</v>
      </c>
      <c r="N7233" s="262">
        <v>124146.82</v>
      </c>
      <c r="P7233" s="243" t="s">
        <v>23422</v>
      </c>
      <c r="Q7233" s="244">
        <v>43382</v>
      </c>
      <c r="R7233" s="104"/>
      <c r="S7233" s="104"/>
      <c r="T7233" s="104"/>
    </row>
    <row r="7234" spans="13:20" ht="14.5" x14ac:dyDescent="0.35">
      <c r="M7234" s="261" t="s">
        <v>23489</v>
      </c>
      <c r="N7234" s="262">
        <v>37407.68</v>
      </c>
      <c r="P7234" s="243" t="s">
        <v>23423</v>
      </c>
      <c r="Q7234" s="244">
        <v>28182</v>
      </c>
      <c r="R7234" s="104"/>
      <c r="S7234" s="104"/>
      <c r="T7234" s="104"/>
    </row>
    <row r="7235" spans="13:20" ht="14.5" x14ac:dyDescent="0.35">
      <c r="M7235" s="261" t="s">
        <v>23490</v>
      </c>
      <c r="N7235" s="262">
        <v>28440</v>
      </c>
      <c r="P7235" s="243" t="s">
        <v>23424</v>
      </c>
      <c r="Q7235" s="244">
        <v>119034</v>
      </c>
      <c r="R7235" s="104"/>
      <c r="S7235" s="104"/>
      <c r="T7235" s="104"/>
    </row>
    <row r="7236" spans="13:20" ht="14.5" x14ac:dyDescent="0.35">
      <c r="M7236" s="261" t="s">
        <v>23491</v>
      </c>
      <c r="N7236" s="262">
        <v>16860</v>
      </c>
      <c r="P7236" s="243" t="s">
        <v>23425</v>
      </c>
      <c r="Q7236" s="244">
        <v>15287.22</v>
      </c>
      <c r="R7236" s="104"/>
      <c r="S7236" s="104"/>
      <c r="T7236" s="104"/>
    </row>
    <row r="7237" spans="13:20" ht="14.5" x14ac:dyDescent="0.35">
      <c r="M7237" s="261" t="s">
        <v>38287</v>
      </c>
      <c r="N7237" s="262">
        <v>305772.40000000002</v>
      </c>
      <c r="P7237" s="243" t="s">
        <v>23426</v>
      </c>
      <c r="Q7237" s="244">
        <v>512.35</v>
      </c>
      <c r="R7237" s="104"/>
      <c r="S7237" s="104"/>
      <c r="T7237" s="104"/>
    </row>
    <row r="7238" spans="13:20" ht="14.5" x14ac:dyDescent="0.35">
      <c r="M7238" s="261" t="s">
        <v>43163</v>
      </c>
      <c r="N7238" s="262">
        <v>15500.45</v>
      </c>
      <c r="P7238" s="243" t="s">
        <v>23427</v>
      </c>
      <c r="Q7238" s="244">
        <v>8796.25</v>
      </c>
      <c r="R7238" s="104"/>
      <c r="S7238" s="104"/>
      <c r="T7238" s="104"/>
    </row>
    <row r="7239" spans="13:20" ht="14.5" x14ac:dyDescent="0.35">
      <c r="M7239" s="261" t="s">
        <v>50263</v>
      </c>
      <c r="N7239" s="262">
        <v>3143400</v>
      </c>
      <c r="P7239" s="243" t="s">
        <v>23428</v>
      </c>
      <c r="Q7239" s="244">
        <v>58762.5</v>
      </c>
      <c r="R7239" s="104"/>
      <c r="S7239" s="104"/>
      <c r="T7239" s="104"/>
    </row>
    <row r="7240" spans="13:20" ht="14.5" x14ac:dyDescent="0.35">
      <c r="M7240" s="261" t="s">
        <v>45399</v>
      </c>
      <c r="N7240" s="262">
        <v>2308.7800000000002</v>
      </c>
      <c r="P7240" s="243" t="s">
        <v>23429</v>
      </c>
      <c r="Q7240" s="244">
        <v>4830.5</v>
      </c>
      <c r="R7240" s="104"/>
      <c r="S7240" s="104"/>
      <c r="T7240" s="104"/>
    </row>
    <row r="7241" spans="13:20" ht="14.5" x14ac:dyDescent="0.35">
      <c r="M7241" s="261" t="s">
        <v>41979</v>
      </c>
      <c r="N7241" s="262">
        <v>11934.65</v>
      </c>
      <c r="P7241" s="243" t="s">
        <v>23430</v>
      </c>
      <c r="Q7241" s="244">
        <v>6269.14</v>
      </c>
      <c r="R7241" s="104"/>
      <c r="S7241" s="104"/>
      <c r="T7241" s="104"/>
    </row>
    <row r="7242" spans="13:20" ht="14.5" x14ac:dyDescent="0.35">
      <c r="M7242" s="261" t="s">
        <v>23492</v>
      </c>
      <c r="N7242" s="262">
        <v>433640.84</v>
      </c>
      <c r="P7242" s="243" t="s">
        <v>23431</v>
      </c>
      <c r="Q7242" s="244">
        <v>17537.740000000002</v>
      </c>
      <c r="R7242" s="104"/>
      <c r="S7242" s="104"/>
      <c r="T7242" s="104"/>
    </row>
    <row r="7243" spans="13:20" ht="14.5" x14ac:dyDescent="0.35">
      <c r="M7243" s="261" t="s">
        <v>35609</v>
      </c>
      <c r="N7243" s="262">
        <v>796416.71</v>
      </c>
      <c r="P7243" s="243" t="s">
        <v>23432</v>
      </c>
      <c r="Q7243" s="244">
        <v>2412.4699999999998</v>
      </c>
      <c r="R7243" s="104"/>
      <c r="S7243" s="104"/>
      <c r="T7243" s="104"/>
    </row>
    <row r="7244" spans="13:20" ht="14.5" x14ac:dyDescent="0.35">
      <c r="M7244" s="261" t="s">
        <v>35610</v>
      </c>
      <c r="N7244" s="262">
        <v>22567.56</v>
      </c>
      <c r="P7244" s="243" t="s">
        <v>23433</v>
      </c>
      <c r="Q7244" s="244">
        <v>3388.84</v>
      </c>
      <c r="R7244" s="104"/>
      <c r="S7244" s="104"/>
      <c r="T7244" s="104"/>
    </row>
    <row r="7245" spans="13:20" ht="14.5" x14ac:dyDescent="0.35">
      <c r="M7245" s="261" t="s">
        <v>48095</v>
      </c>
      <c r="N7245" s="262">
        <v>9525</v>
      </c>
      <c r="P7245" s="243" t="s">
        <v>23434</v>
      </c>
      <c r="Q7245" s="244">
        <v>30533.97</v>
      </c>
      <c r="R7245" s="104"/>
      <c r="S7245" s="104"/>
      <c r="T7245" s="104"/>
    </row>
    <row r="7246" spans="13:20" ht="14.5" x14ac:dyDescent="0.35">
      <c r="M7246" s="261" t="s">
        <v>50264</v>
      </c>
      <c r="N7246" s="262">
        <v>1099.96</v>
      </c>
      <c r="P7246" s="243" t="s">
        <v>23435</v>
      </c>
      <c r="Q7246" s="244">
        <v>26098.55</v>
      </c>
      <c r="R7246" s="104"/>
      <c r="S7246" s="104"/>
      <c r="T7246" s="104"/>
    </row>
    <row r="7247" spans="13:20" ht="14.5" x14ac:dyDescent="0.35">
      <c r="M7247" s="261" t="s">
        <v>48096</v>
      </c>
      <c r="N7247" s="262">
        <v>2661.73</v>
      </c>
      <c r="P7247" s="243" t="s">
        <v>23436</v>
      </c>
      <c r="Q7247" s="244">
        <v>304710.55</v>
      </c>
      <c r="R7247" s="104"/>
      <c r="S7247" s="104"/>
      <c r="T7247" s="104"/>
    </row>
    <row r="7248" spans="13:20" ht="14.5" x14ac:dyDescent="0.35">
      <c r="M7248" s="261" t="s">
        <v>23493</v>
      </c>
      <c r="N7248" s="262">
        <v>217009.84</v>
      </c>
      <c r="P7248" s="243" t="s">
        <v>23437</v>
      </c>
      <c r="Q7248" s="244">
        <v>276469.65000000002</v>
      </c>
      <c r="R7248" s="104"/>
      <c r="S7248" s="104"/>
      <c r="T7248" s="104"/>
    </row>
    <row r="7249" spans="13:20" ht="14.5" x14ac:dyDescent="0.35">
      <c r="M7249" s="261" t="s">
        <v>53303</v>
      </c>
      <c r="N7249" s="262">
        <v>70075</v>
      </c>
      <c r="P7249" s="243" t="s">
        <v>23438</v>
      </c>
      <c r="Q7249" s="244">
        <v>65781.119999999995</v>
      </c>
      <c r="R7249" s="104"/>
      <c r="S7249" s="104"/>
      <c r="T7249" s="104"/>
    </row>
    <row r="7250" spans="13:20" ht="14.5" x14ac:dyDescent="0.35">
      <c r="M7250" s="261" t="s">
        <v>53304</v>
      </c>
      <c r="N7250" s="262">
        <v>5360.62</v>
      </c>
      <c r="P7250" s="243" t="s">
        <v>23439</v>
      </c>
      <c r="Q7250" s="244">
        <v>46764.32</v>
      </c>
      <c r="R7250" s="104"/>
      <c r="S7250" s="104"/>
      <c r="T7250" s="104"/>
    </row>
    <row r="7251" spans="13:20" ht="14.5" x14ac:dyDescent="0.35">
      <c r="M7251" s="261" t="s">
        <v>53305</v>
      </c>
      <c r="N7251" s="262">
        <v>16148.2</v>
      </c>
      <c r="P7251" s="243" t="s">
        <v>23440</v>
      </c>
      <c r="Q7251" s="244">
        <v>37607.440000000002</v>
      </c>
      <c r="R7251" s="104"/>
      <c r="S7251" s="104"/>
      <c r="T7251" s="104"/>
    </row>
    <row r="7252" spans="13:20" ht="14.5" x14ac:dyDescent="0.35">
      <c r="M7252" s="261" t="s">
        <v>56697</v>
      </c>
      <c r="N7252" s="262">
        <v>2145.1799999999998</v>
      </c>
      <c r="P7252" s="243" t="s">
        <v>23441</v>
      </c>
      <c r="Q7252" s="244">
        <v>18912.599999999999</v>
      </c>
      <c r="R7252" s="104"/>
      <c r="S7252" s="104"/>
      <c r="T7252" s="104"/>
    </row>
    <row r="7253" spans="13:20" ht="14.5" x14ac:dyDescent="0.35">
      <c r="M7253" s="261" t="s">
        <v>56698</v>
      </c>
      <c r="N7253" s="262">
        <v>859.11</v>
      </c>
      <c r="P7253" s="243" t="s">
        <v>23442</v>
      </c>
      <c r="Q7253" s="244">
        <v>31256.74</v>
      </c>
      <c r="R7253" s="104"/>
      <c r="S7253" s="104"/>
      <c r="T7253" s="104"/>
    </row>
    <row r="7254" spans="13:20" ht="14.5" x14ac:dyDescent="0.35">
      <c r="M7254" s="261" t="s">
        <v>56699</v>
      </c>
      <c r="N7254" s="262">
        <v>65.73</v>
      </c>
      <c r="P7254" s="243" t="s">
        <v>23443</v>
      </c>
      <c r="Q7254" s="244">
        <v>44839.55</v>
      </c>
      <c r="R7254" s="104"/>
      <c r="S7254" s="104"/>
      <c r="T7254" s="104"/>
    </row>
    <row r="7255" spans="13:20" ht="14.5" x14ac:dyDescent="0.35">
      <c r="M7255" s="261" t="s">
        <v>56700</v>
      </c>
      <c r="N7255" s="262">
        <v>207.05</v>
      </c>
      <c r="P7255" s="243" t="s">
        <v>23444</v>
      </c>
      <c r="Q7255" s="244">
        <v>28629.7</v>
      </c>
      <c r="R7255" s="104"/>
      <c r="S7255" s="104"/>
      <c r="T7255" s="104"/>
    </row>
    <row r="7256" spans="13:20" ht="14.5" x14ac:dyDescent="0.35">
      <c r="M7256" s="261" t="s">
        <v>56701</v>
      </c>
      <c r="N7256" s="262">
        <v>2346.75</v>
      </c>
      <c r="P7256" s="243" t="s">
        <v>23445</v>
      </c>
      <c r="Q7256" s="244">
        <v>68695.53</v>
      </c>
      <c r="R7256" s="104"/>
      <c r="S7256" s="104"/>
      <c r="T7256" s="104"/>
    </row>
    <row r="7257" spans="13:20" ht="14.5" x14ac:dyDescent="0.35">
      <c r="M7257" s="261" t="s">
        <v>53306</v>
      </c>
      <c r="N7257" s="262">
        <v>73964.12</v>
      </c>
      <c r="P7257" s="243" t="s">
        <v>23446</v>
      </c>
      <c r="Q7257" s="244">
        <v>1270.5</v>
      </c>
      <c r="R7257" s="104"/>
      <c r="S7257" s="104"/>
      <c r="T7257" s="104"/>
    </row>
    <row r="7258" spans="13:20" ht="14.5" x14ac:dyDescent="0.35">
      <c r="M7258" s="261" t="s">
        <v>56702</v>
      </c>
      <c r="N7258" s="262">
        <v>188.41</v>
      </c>
      <c r="P7258" s="243" t="s">
        <v>23447</v>
      </c>
      <c r="Q7258" s="244">
        <v>50756.94</v>
      </c>
      <c r="R7258" s="104"/>
      <c r="S7258" s="104"/>
      <c r="T7258" s="104"/>
    </row>
    <row r="7259" spans="13:20" ht="14.5" x14ac:dyDescent="0.35">
      <c r="M7259" s="261" t="s">
        <v>56703</v>
      </c>
      <c r="N7259" s="262">
        <v>6029.19</v>
      </c>
      <c r="P7259" s="243" t="s">
        <v>23448</v>
      </c>
      <c r="Q7259" s="244">
        <v>525.45000000000005</v>
      </c>
      <c r="R7259" s="104"/>
      <c r="S7259" s="104"/>
      <c r="T7259" s="104"/>
    </row>
    <row r="7260" spans="13:20" ht="14.5" x14ac:dyDescent="0.35">
      <c r="M7260" s="261" t="s">
        <v>23494</v>
      </c>
      <c r="N7260" s="262">
        <v>2750</v>
      </c>
      <c r="P7260" s="243" t="s">
        <v>23449</v>
      </c>
      <c r="Q7260" s="244">
        <v>49759.88</v>
      </c>
      <c r="R7260" s="104"/>
      <c r="S7260" s="104"/>
      <c r="T7260" s="104"/>
    </row>
    <row r="7261" spans="13:20" ht="14.5" x14ac:dyDescent="0.35">
      <c r="M7261" s="261" t="s">
        <v>56704</v>
      </c>
      <c r="N7261" s="262">
        <v>896.88</v>
      </c>
      <c r="P7261" s="243" t="s">
        <v>23450</v>
      </c>
      <c r="Q7261" s="244">
        <v>122328.68</v>
      </c>
      <c r="R7261" s="104"/>
      <c r="S7261" s="104"/>
      <c r="T7261" s="104"/>
    </row>
    <row r="7262" spans="13:20" ht="14.5" x14ac:dyDescent="0.35">
      <c r="M7262" s="261" t="s">
        <v>43164</v>
      </c>
      <c r="N7262" s="262">
        <v>407230.59</v>
      </c>
      <c r="P7262" s="243" t="s">
        <v>23451</v>
      </c>
      <c r="Q7262" s="244">
        <v>43561.88</v>
      </c>
      <c r="R7262" s="104"/>
      <c r="S7262" s="104"/>
      <c r="T7262" s="104"/>
    </row>
    <row r="7263" spans="13:20" ht="14.5" x14ac:dyDescent="0.35">
      <c r="M7263" s="261" t="s">
        <v>51291</v>
      </c>
      <c r="N7263" s="262">
        <v>4480.37</v>
      </c>
      <c r="P7263" s="243" t="s">
        <v>23452</v>
      </c>
      <c r="Q7263" s="244">
        <v>11132.69</v>
      </c>
      <c r="R7263" s="104"/>
      <c r="S7263" s="104"/>
      <c r="T7263" s="104"/>
    </row>
    <row r="7264" spans="13:20" ht="14.5" x14ac:dyDescent="0.35">
      <c r="M7264" s="261" t="s">
        <v>41980</v>
      </c>
      <c r="N7264" s="262">
        <v>432344.6</v>
      </c>
      <c r="P7264" s="243" t="s">
        <v>23453</v>
      </c>
      <c r="Q7264" s="244">
        <v>9990</v>
      </c>
      <c r="R7264" s="104"/>
      <c r="S7264" s="104"/>
      <c r="T7264" s="104"/>
    </row>
    <row r="7265" spans="13:20" ht="14.5" x14ac:dyDescent="0.35">
      <c r="M7265" s="261" t="s">
        <v>56705</v>
      </c>
      <c r="N7265" s="262">
        <v>670.24</v>
      </c>
      <c r="P7265" s="243" t="s">
        <v>23454</v>
      </c>
      <c r="Q7265" s="244">
        <v>87497.88</v>
      </c>
      <c r="R7265" s="104"/>
      <c r="S7265" s="104"/>
      <c r="T7265" s="104"/>
    </row>
    <row r="7266" spans="13:20" ht="14.5" x14ac:dyDescent="0.35">
      <c r="M7266" s="261" t="s">
        <v>45400</v>
      </c>
      <c r="N7266" s="262">
        <v>7595.28</v>
      </c>
      <c r="P7266" s="243" t="s">
        <v>23455</v>
      </c>
      <c r="Q7266" s="244">
        <v>14060.64</v>
      </c>
      <c r="R7266" s="104"/>
      <c r="S7266" s="104"/>
      <c r="T7266" s="104"/>
    </row>
    <row r="7267" spans="13:20" ht="14.5" x14ac:dyDescent="0.35">
      <c r="M7267" s="261" t="s">
        <v>56706</v>
      </c>
      <c r="N7267" s="262">
        <v>15.89</v>
      </c>
      <c r="P7267" s="243" t="s">
        <v>23456</v>
      </c>
      <c r="Q7267" s="244">
        <v>66759.3</v>
      </c>
      <c r="R7267" s="104"/>
      <c r="S7267" s="104"/>
      <c r="T7267" s="104"/>
    </row>
    <row r="7268" spans="13:20" ht="14.5" x14ac:dyDescent="0.35">
      <c r="M7268" s="261" t="s">
        <v>41981</v>
      </c>
      <c r="N7268" s="262">
        <v>62824.33</v>
      </c>
      <c r="P7268" s="243" t="s">
        <v>23457</v>
      </c>
      <c r="Q7268" s="244">
        <v>1021449.23</v>
      </c>
      <c r="R7268" s="104"/>
      <c r="S7268" s="104"/>
      <c r="T7268" s="104"/>
    </row>
    <row r="7269" spans="13:20" ht="14.5" x14ac:dyDescent="0.35">
      <c r="M7269" s="261" t="s">
        <v>56707</v>
      </c>
      <c r="N7269" s="262">
        <v>20091.52</v>
      </c>
      <c r="P7269" s="243" t="s">
        <v>23458</v>
      </c>
      <c r="Q7269" s="244">
        <v>3047.85</v>
      </c>
      <c r="R7269" s="104"/>
      <c r="S7269" s="104"/>
      <c r="T7269" s="104"/>
    </row>
    <row r="7270" spans="13:20" ht="14.5" x14ac:dyDescent="0.35">
      <c r="M7270" s="261" t="s">
        <v>45401</v>
      </c>
      <c r="N7270" s="262">
        <v>263.33999999999997</v>
      </c>
      <c r="P7270" s="243" t="s">
        <v>23459</v>
      </c>
      <c r="Q7270" s="244">
        <v>90601.95</v>
      </c>
      <c r="R7270" s="104"/>
      <c r="S7270" s="104"/>
      <c r="T7270" s="104"/>
    </row>
    <row r="7271" spans="13:20" ht="14.5" x14ac:dyDescent="0.35">
      <c r="M7271" s="261" t="s">
        <v>48097</v>
      </c>
      <c r="N7271" s="262">
        <v>88161.26</v>
      </c>
      <c r="P7271" s="243" t="s">
        <v>23460</v>
      </c>
      <c r="Q7271" s="244">
        <v>261.63</v>
      </c>
      <c r="R7271" s="104"/>
      <c r="S7271" s="104"/>
      <c r="T7271" s="104"/>
    </row>
    <row r="7272" spans="13:20" ht="14.5" x14ac:dyDescent="0.35">
      <c r="M7272" s="261" t="s">
        <v>41982</v>
      </c>
      <c r="N7272" s="262">
        <v>75454.45</v>
      </c>
      <c r="P7272" s="243" t="s">
        <v>23461</v>
      </c>
      <c r="Q7272" s="244">
        <v>20.010000000000002</v>
      </c>
      <c r="R7272" s="104"/>
      <c r="S7272" s="104"/>
      <c r="T7272" s="104"/>
    </row>
    <row r="7273" spans="13:20" ht="14.5" x14ac:dyDescent="0.35">
      <c r="M7273" s="261" t="s">
        <v>41983</v>
      </c>
      <c r="N7273" s="262">
        <v>221513.43</v>
      </c>
      <c r="P7273" s="243" t="s">
        <v>23462</v>
      </c>
      <c r="Q7273" s="244">
        <v>56.72</v>
      </c>
      <c r="R7273" s="104"/>
      <c r="S7273" s="104"/>
      <c r="T7273" s="104"/>
    </row>
    <row r="7274" spans="13:20" ht="14.5" x14ac:dyDescent="0.35">
      <c r="M7274" s="261" t="s">
        <v>41984</v>
      </c>
      <c r="N7274" s="262">
        <v>121753.44</v>
      </c>
      <c r="P7274" s="243" t="s">
        <v>23463</v>
      </c>
      <c r="Q7274" s="244">
        <v>468.05</v>
      </c>
      <c r="R7274" s="104"/>
      <c r="S7274" s="104"/>
      <c r="T7274" s="104"/>
    </row>
    <row r="7275" spans="13:20" ht="14.5" x14ac:dyDescent="0.35">
      <c r="M7275" s="261" t="s">
        <v>52209</v>
      </c>
      <c r="N7275" s="262">
        <v>174152.48</v>
      </c>
      <c r="P7275" s="243" t="s">
        <v>23464</v>
      </c>
      <c r="Q7275" s="244">
        <v>352.66</v>
      </c>
      <c r="R7275" s="104"/>
      <c r="S7275" s="104"/>
      <c r="T7275" s="104"/>
    </row>
    <row r="7276" spans="13:20" ht="14.5" x14ac:dyDescent="0.35">
      <c r="M7276" s="261" t="s">
        <v>50265</v>
      </c>
      <c r="N7276" s="262">
        <v>456.9</v>
      </c>
      <c r="P7276" s="243" t="s">
        <v>23465</v>
      </c>
      <c r="Q7276" s="244">
        <v>3460.61</v>
      </c>
      <c r="R7276" s="104"/>
      <c r="S7276" s="104"/>
      <c r="T7276" s="104"/>
    </row>
    <row r="7277" spans="13:20" ht="14.5" x14ac:dyDescent="0.35">
      <c r="M7277" s="261" t="s">
        <v>50266</v>
      </c>
      <c r="N7277" s="262">
        <v>58778.51</v>
      </c>
      <c r="P7277" s="243" t="s">
        <v>23466</v>
      </c>
      <c r="Q7277" s="244">
        <v>256.2</v>
      </c>
      <c r="R7277" s="104"/>
      <c r="S7277" s="104"/>
      <c r="T7277" s="104"/>
    </row>
    <row r="7278" spans="13:20" ht="14.5" x14ac:dyDescent="0.35">
      <c r="M7278" s="261" t="s">
        <v>43165</v>
      </c>
      <c r="N7278" s="262">
        <v>9762.5400000000009</v>
      </c>
      <c r="P7278" s="243" t="s">
        <v>23467</v>
      </c>
      <c r="Q7278" s="244">
        <v>5960.07</v>
      </c>
      <c r="R7278" s="104"/>
      <c r="S7278" s="104"/>
      <c r="T7278" s="104"/>
    </row>
    <row r="7279" spans="13:20" ht="14.5" x14ac:dyDescent="0.35">
      <c r="M7279" s="261" t="s">
        <v>41985</v>
      </c>
      <c r="N7279" s="262">
        <v>373391.68</v>
      </c>
      <c r="P7279" s="243" t="s">
        <v>23468</v>
      </c>
      <c r="Q7279" s="244">
        <v>67004.58</v>
      </c>
      <c r="R7279" s="104"/>
      <c r="S7279" s="104"/>
      <c r="T7279" s="104"/>
    </row>
    <row r="7280" spans="13:20" ht="14.5" x14ac:dyDescent="0.35">
      <c r="M7280" s="261" t="s">
        <v>56708</v>
      </c>
      <c r="N7280" s="262">
        <v>54005.68</v>
      </c>
      <c r="P7280" s="243" t="s">
        <v>23469</v>
      </c>
      <c r="Q7280" s="244">
        <v>38099.870000000003</v>
      </c>
      <c r="R7280" s="104"/>
      <c r="S7280" s="104"/>
      <c r="T7280" s="104"/>
    </row>
    <row r="7281" spans="13:20" ht="14.5" x14ac:dyDescent="0.35">
      <c r="M7281" s="261" t="s">
        <v>48098</v>
      </c>
      <c r="N7281" s="262">
        <v>14456.62</v>
      </c>
      <c r="P7281" s="243" t="s">
        <v>23470</v>
      </c>
      <c r="Q7281" s="244">
        <v>2783.26</v>
      </c>
      <c r="R7281" s="104"/>
      <c r="S7281" s="104"/>
      <c r="T7281" s="104"/>
    </row>
    <row r="7282" spans="13:20" ht="14.5" x14ac:dyDescent="0.35">
      <c r="M7282" s="261" t="s">
        <v>52210</v>
      </c>
      <c r="N7282" s="262">
        <v>1269.49</v>
      </c>
      <c r="P7282" s="243" t="s">
        <v>23471</v>
      </c>
      <c r="Q7282" s="244">
        <v>3056.09</v>
      </c>
      <c r="R7282" s="104"/>
      <c r="S7282" s="104"/>
      <c r="T7282" s="104"/>
    </row>
    <row r="7283" spans="13:20" ht="14.5" x14ac:dyDescent="0.35">
      <c r="M7283" s="261" t="s">
        <v>51292</v>
      </c>
      <c r="N7283" s="262">
        <v>30163.81</v>
      </c>
      <c r="P7283" s="243" t="s">
        <v>23472</v>
      </c>
      <c r="Q7283" s="244">
        <v>7672.1</v>
      </c>
      <c r="R7283" s="104"/>
      <c r="S7283" s="104"/>
      <c r="T7283" s="104"/>
    </row>
    <row r="7284" spans="13:20" ht="14.5" x14ac:dyDescent="0.35">
      <c r="M7284" s="261" t="s">
        <v>51293</v>
      </c>
      <c r="N7284" s="262">
        <v>3381.84</v>
      </c>
      <c r="P7284" s="243" t="s">
        <v>23473</v>
      </c>
      <c r="Q7284" s="244">
        <v>4196.4799999999996</v>
      </c>
      <c r="R7284" s="104"/>
      <c r="S7284" s="104"/>
      <c r="T7284" s="104"/>
    </row>
    <row r="7285" spans="13:20" ht="14.5" x14ac:dyDescent="0.35">
      <c r="M7285" s="261" t="s">
        <v>53307</v>
      </c>
      <c r="N7285" s="262">
        <v>7078.12</v>
      </c>
      <c r="P7285" s="243" t="s">
        <v>23474</v>
      </c>
      <c r="Q7285" s="244">
        <v>1877.37</v>
      </c>
      <c r="R7285" s="104"/>
      <c r="S7285" s="104"/>
      <c r="T7285" s="104"/>
    </row>
    <row r="7286" spans="13:20" ht="14.5" x14ac:dyDescent="0.35">
      <c r="M7286" s="261" t="s">
        <v>52211</v>
      </c>
      <c r="N7286" s="262">
        <v>753.04</v>
      </c>
      <c r="P7286" s="243" t="s">
        <v>23475</v>
      </c>
      <c r="Q7286" s="244">
        <v>360</v>
      </c>
      <c r="R7286" s="104"/>
      <c r="S7286" s="104"/>
      <c r="T7286" s="104"/>
    </row>
    <row r="7287" spans="13:20" ht="14.5" x14ac:dyDescent="0.35">
      <c r="M7287" s="261" t="s">
        <v>50267</v>
      </c>
      <c r="N7287" s="262">
        <v>21427.55</v>
      </c>
      <c r="P7287" s="243" t="s">
        <v>23476</v>
      </c>
      <c r="Q7287" s="244">
        <v>2.2200000000000002</v>
      </c>
      <c r="R7287" s="104"/>
      <c r="S7287" s="104"/>
      <c r="T7287" s="104"/>
    </row>
    <row r="7288" spans="13:20" ht="14.5" x14ac:dyDescent="0.35">
      <c r="M7288" s="261" t="s">
        <v>51294</v>
      </c>
      <c r="N7288" s="262">
        <v>2669.61</v>
      </c>
      <c r="P7288" s="243" t="s">
        <v>23477</v>
      </c>
      <c r="Q7288" s="244">
        <v>65.849999999999994</v>
      </c>
      <c r="R7288" s="104"/>
      <c r="S7288" s="104"/>
      <c r="T7288" s="104"/>
    </row>
    <row r="7289" spans="13:20" ht="14.5" x14ac:dyDescent="0.35">
      <c r="M7289" s="261" t="s">
        <v>52212</v>
      </c>
      <c r="N7289" s="262">
        <v>8107.66</v>
      </c>
      <c r="P7289" s="243" t="s">
        <v>23478</v>
      </c>
      <c r="Q7289" s="244">
        <v>4560</v>
      </c>
      <c r="R7289" s="104"/>
      <c r="S7289" s="104"/>
      <c r="T7289" s="104"/>
    </row>
    <row r="7290" spans="13:20" ht="14.5" x14ac:dyDescent="0.35">
      <c r="M7290" s="261" t="s">
        <v>52213</v>
      </c>
      <c r="N7290" s="262">
        <v>43031</v>
      </c>
      <c r="P7290" s="243" t="s">
        <v>23479</v>
      </c>
      <c r="Q7290" s="244">
        <v>15382.54</v>
      </c>
      <c r="R7290" s="104"/>
      <c r="S7290" s="104"/>
      <c r="T7290" s="104"/>
    </row>
    <row r="7291" spans="13:20" ht="14.5" x14ac:dyDescent="0.35">
      <c r="M7291" s="261" t="s">
        <v>48099</v>
      </c>
      <c r="N7291" s="262">
        <v>880927.6</v>
      </c>
      <c r="P7291" s="243" t="s">
        <v>23480</v>
      </c>
      <c r="Q7291" s="244">
        <v>276270.73</v>
      </c>
      <c r="R7291" s="104"/>
      <c r="S7291" s="104"/>
      <c r="T7291" s="104"/>
    </row>
    <row r="7292" spans="13:20" ht="14.5" x14ac:dyDescent="0.35">
      <c r="M7292" s="261" t="s">
        <v>48100</v>
      </c>
      <c r="N7292" s="262">
        <v>67324.399999999994</v>
      </c>
      <c r="P7292" s="243" t="s">
        <v>23481</v>
      </c>
      <c r="Q7292" s="244">
        <v>7375.25</v>
      </c>
      <c r="R7292" s="104"/>
      <c r="S7292" s="104"/>
      <c r="T7292" s="104"/>
    </row>
    <row r="7293" spans="13:20" ht="14.5" x14ac:dyDescent="0.35">
      <c r="M7293" s="261" t="s">
        <v>56709</v>
      </c>
      <c r="N7293" s="262">
        <v>1938</v>
      </c>
      <c r="P7293" s="243" t="s">
        <v>23482</v>
      </c>
      <c r="Q7293" s="244">
        <v>2839.82</v>
      </c>
      <c r="R7293" s="104"/>
      <c r="S7293" s="104"/>
      <c r="T7293" s="104"/>
    </row>
    <row r="7294" spans="13:20" ht="14.5" x14ac:dyDescent="0.35">
      <c r="M7294" s="261" t="s">
        <v>45402</v>
      </c>
      <c r="N7294" s="262">
        <v>32494.33</v>
      </c>
      <c r="P7294" s="243" t="s">
        <v>23483</v>
      </c>
      <c r="Q7294" s="244">
        <v>15566.09</v>
      </c>
      <c r="R7294" s="104"/>
      <c r="S7294" s="104"/>
      <c r="T7294" s="104"/>
    </row>
    <row r="7295" spans="13:20" ht="14.5" x14ac:dyDescent="0.35">
      <c r="M7295" s="261" t="s">
        <v>45403</v>
      </c>
      <c r="N7295" s="262">
        <v>2418.48</v>
      </c>
      <c r="P7295" s="243" t="s">
        <v>23484</v>
      </c>
      <c r="Q7295" s="244">
        <v>950.17</v>
      </c>
      <c r="R7295" s="104"/>
      <c r="S7295" s="104"/>
      <c r="T7295" s="104"/>
    </row>
    <row r="7296" spans="13:20" ht="14.5" x14ac:dyDescent="0.35">
      <c r="M7296" s="261" t="s">
        <v>23536</v>
      </c>
      <c r="N7296" s="262">
        <v>1366.28</v>
      </c>
      <c r="P7296" s="243" t="s">
        <v>23485</v>
      </c>
      <c r="Q7296" s="244">
        <v>218.61</v>
      </c>
      <c r="R7296" s="104"/>
      <c r="S7296" s="104"/>
      <c r="T7296" s="104"/>
    </row>
    <row r="7297" spans="13:20" ht="14.5" x14ac:dyDescent="0.35">
      <c r="M7297" s="261" t="s">
        <v>53308</v>
      </c>
      <c r="N7297" s="262">
        <v>2000</v>
      </c>
      <c r="P7297" s="243" t="s">
        <v>23486</v>
      </c>
      <c r="Q7297" s="244">
        <v>7949.12</v>
      </c>
      <c r="R7297" s="104"/>
      <c r="S7297" s="104"/>
      <c r="T7297" s="104"/>
    </row>
    <row r="7298" spans="13:20" ht="14.5" x14ac:dyDescent="0.35">
      <c r="M7298" s="261" t="s">
        <v>53309</v>
      </c>
      <c r="N7298" s="262">
        <v>3983.84</v>
      </c>
      <c r="P7298" s="243" t="s">
        <v>23487</v>
      </c>
      <c r="Q7298" s="244">
        <v>6937.52</v>
      </c>
      <c r="R7298" s="104"/>
      <c r="S7298" s="104"/>
      <c r="T7298" s="104"/>
    </row>
    <row r="7299" spans="13:20" ht="14.5" x14ac:dyDescent="0.35">
      <c r="M7299" s="261" t="s">
        <v>53310</v>
      </c>
      <c r="N7299" s="262">
        <v>1426</v>
      </c>
      <c r="P7299" s="243" t="s">
        <v>23488</v>
      </c>
      <c r="Q7299" s="244">
        <v>179.67</v>
      </c>
      <c r="R7299" s="104"/>
      <c r="S7299" s="104"/>
      <c r="T7299" s="104"/>
    </row>
    <row r="7300" spans="13:20" ht="14.5" x14ac:dyDescent="0.35">
      <c r="M7300" s="261" t="s">
        <v>53311</v>
      </c>
      <c r="N7300" s="262">
        <v>1806</v>
      </c>
      <c r="P7300" s="243" t="s">
        <v>23489</v>
      </c>
      <c r="Q7300" s="244">
        <v>5520</v>
      </c>
      <c r="R7300" s="104"/>
      <c r="S7300" s="104"/>
      <c r="T7300" s="104"/>
    </row>
    <row r="7301" spans="13:20" ht="14.5" x14ac:dyDescent="0.35">
      <c r="M7301" s="261" t="s">
        <v>53312</v>
      </c>
      <c r="N7301" s="262">
        <v>200</v>
      </c>
      <c r="P7301" s="243" t="s">
        <v>23490</v>
      </c>
      <c r="Q7301" s="244">
        <v>3990</v>
      </c>
      <c r="R7301" s="104"/>
      <c r="S7301" s="104"/>
      <c r="T7301" s="104"/>
    </row>
    <row r="7302" spans="13:20" ht="14.5" x14ac:dyDescent="0.35">
      <c r="M7302" s="261" t="s">
        <v>53313</v>
      </c>
      <c r="N7302" s="262">
        <v>4666</v>
      </c>
      <c r="P7302" s="243" t="s">
        <v>23491</v>
      </c>
      <c r="Q7302" s="244">
        <v>2250</v>
      </c>
      <c r="R7302" s="104"/>
      <c r="S7302" s="104"/>
      <c r="T7302" s="104"/>
    </row>
    <row r="7303" spans="13:20" ht="14.5" x14ac:dyDescent="0.35">
      <c r="M7303" s="261" t="s">
        <v>23537</v>
      </c>
      <c r="N7303" s="262">
        <v>524.66999999999996</v>
      </c>
      <c r="P7303" s="243" t="s">
        <v>23492</v>
      </c>
      <c r="Q7303" s="244">
        <v>26774.17</v>
      </c>
      <c r="R7303" s="104"/>
      <c r="S7303" s="104"/>
      <c r="T7303" s="104"/>
    </row>
    <row r="7304" spans="13:20" ht="14.5" x14ac:dyDescent="0.35">
      <c r="M7304" s="261" t="s">
        <v>35611</v>
      </c>
      <c r="N7304" s="262">
        <v>2149.56</v>
      </c>
      <c r="P7304" s="243" t="s">
        <v>23493</v>
      </c>
      <c r="Q7304" s="244">
        <v>12674.33</v>
      </c>
      <c r="R7304" s="104"/>
      <c r="S7304" s="104"/>
      <c r="T7304" s="104"/>
    </row>
    <row r="7305" spans="13:20" ht="14.5" x14ac:dyDescent="0.35">
      <c r="M7305" s="261" t="s">
        <v>41986</v>
      </c>
      <c r="N7305" s="262">
        <v>164.44</v>
      </c>
      <c r="P7305" s="243" t="s">
        <v>23494</v>
      </c>
      <c r="Q7305" s="244">
        <v>22789.25</v>
      </c>
      <c r="R7305" s="104"/>
      <c r="S7305" s="104"/>
      <c r="T7305" s="104"/>
    </row>
    <row r="7306" spans="13:20" ht="14.5" x14ac:dyDescent="0.35">
      <c r="M7306" s="261" t="s">
        <v>53314</v>
      </c>
      <c r="N7306" s="262">
        <v>250</v>
      </c>
      <c r="P7306" s="243" t="s">
        <v>23495</v>
      </c>
      <c r="Q7306" s="244">
        <v>4560</v>
      </c>
      <c r="R7306" s="104"/>
      <c r="S7306" s="104"/>
      <c r="T7306" s="104"/>
    </row>
    <row r="7307" spans="13:20" ht="14.5" x14ac:dyDescent="0.35">
      <c r="M7307" s="261" t="s">
        <v>51295</v>
      </c>
      <c r="N7307" s="262">
        <v>8384.68</v>
      </c>
      <c r="P7307" s="243" t="s">
        <v>23496</v>
      </c>
      <c r="Q7307" s="244">
        <v>32876.85</v>
      </c>
      <c r="R7307" s="104"/>
      <c r="S7307" s="104"/>
      <c r="T7307" s="104"/>
    </row>
    <row r="7308" spans="13:20" ht="14.5" x14ac:dyDescent="0.35">
      <c r="M7308" s="261" t="s">
        <v>51296</v>
      </c>
      <c r="N7308" s="262">
        <v>622.94000000000005</v>
      </c>
      <c r="P7308" s="243" t="s">
        <v>23497</v>
      </c>
      <c r="Q7308" s="244">
        <v>397454.35</v>
      </c>
      <c r="R7308" s="104"/>
      <c r="S7308" s="104"/>
      <c r="T7308" s="104"/>
    </row>
    <row r="7309" spans="13:20" ht="14.5" x14ac:dyDescent="0.35">
      <c r="M7309" s="261" t="s">
        <v>51297</v>
      </c>
      <c r="N7309" s="262">
        <v>2020.72</v>
      </c>
      <c r="P7309" s="243" t="s">
        <v>23498</v>
      </c>
      <c r="Q7309" s="244">
        <v>276270.73</v>
      </c>
      <c r="R7309" s="104"/>
      <c r="S7309" s="104"/>
      <c r="T7309" s="104"/>
    </row>
    <row r="7310" spans="13:20" ht="14.5" x14ac:dyDescent="0.35">
      <c r="M7310" s="261" t="s">
        <v>51298</v>
      </c>
      <c r="N7310" s="262">
        <v>2706.94</v>
      </c>
      <c r="P7310" s="243" t="s">
        <v>23499</v>
      </c>
      <c r="Q7310" s="244">
        <v>46866.87</v>
      </c>
      <c r="R7310" s="104"/>
      <c r="S7310" s="104"/>
      <c r="T7310" s="104"/>
    </row>
    <row r="7311" spans="13:20" ht="14.5" x14ac:dyDescent="0.35">
      <c r="M7311" s="261" t="s">
        <v>45404</v>
      </c>
      <c r="N7311" s="262">
        <v>12400</v>
      </c>
      <c r="P7311" s="243" t="s">
        <v>23500</v>
      </c>
      <c r="Q7311" s="244">
        <v>2839.82</v>
      </c>
      <c r="R7311" s="104"/>
      <c r="S7311" s="104"/>
      <c r="T7311" s="104"/>
    </row>
    <row r="7312" spans="13:20" ht="14.5" x14ac:dyDescent="0.35">
      <c r="M7312" s="261" t="s">
        <v>45405</v>
      </c>
      <c r="N7312" s="262">
        <v>1310</v>
      </c>
      <c r="P7312" s="243" t="s">
        <v>23501</v>
      </c>
      <c r="Q7312" s="244">
        <v>65781.119999999995</v>
      </c>
      <c r="R7312" s="104"/>
      <c r="S7312" s="104"/>
      <c r="T7312" s="104"/>
    </row>
    <row r="7313" spans="13:20" ht="14.5" x14ac:dyDescent="0.35">
      <c r="M7313" s="261" t="s">
        <v>45406</v>
      </c>
      <c r="N7313" s="262">
        <v>6288.51</v>
      </c>
      <c r="P7313" s="243" t="s">
        <v>23502</v>
      </c>
      <c r="Q7313" s="244">
        <v>16078.44</v>
      </c>
      <c r="R7313" s="104"/>
      <c r="S7313" s="104"/>
      <c r="T7313" s="104"/>
    </row>
    <row r="7314" spans="13:20" ht="14.5" x14ac:dyDescent="0.35">
      <c r="M7314" s="261" t="s">
        <v>45407</v>
      </c>
      <c r="N7314" s="262">
        <v>468.54</v>
      </c>
      <c r="P7314" s="243" t="s">
        <v>23503</v>
      </c>
      <c r="Q7314" s="244">
        <v>55560.57</v>
      </c>
      <c r="R7314" s="104"/>
      <c r="S7314" s="104"/>
      <c r="T7314" s="104"/>
    </row>
    <row r="7315" spans="13:20" ht="14.5" x14ac:dyDescent="0.35">
      <c r="M7315" s="261" t="s">
        <v>45408</v>
      </c>
      <c r="N7315" s="262">
        <v>1363.35</v>
      </c>
      <c r="P7315" s="243" t="s">
        <v>23504</v>
      </c>
      <c r="Q7315" s="244">
        <v>950.17</v>
      </c>
      <c r="R7315" s="104"/>
      <c r="S7315" s="104"/>
      <c r="T7315" s="104"/>
    </row>
    <row r="7316" spans="13:20" ht="14.5" x14ac:dyDescent="0.35">
      <c r="M7316" s="261" t="s">
        <v>45409</v>
      </c>
      <c r="N7316" s="262">
        <v>1576.28</v>
      </c>
      <c r="P7316" s="243" t="s">
        <v>23505</v>
      </c>
      <c r="Q7316" s="244">
        <v>218.61</v>
      </c>
      <c r="R7316" s="104"/>
      <c r="S7316" s="104"/>
      <c r="T7316" s="104"/>
    </row>
    <row r="7317" spans="13:20" ht="14.5" x14ac:dyDescent="0.35">
      <c r="M7317" s="261" t="s">
        <v>53315</v>
      </c>
      <c r="N7317" s="262">
        <v>8186</v>
      </c>
      <c r="P7317" s="243" t="s">
        <v>23506</v>
      </c>
      <c r="Q7317" s="244">
        <v>45556.56</v>
      </c>
      <c r="R7317" s="104"/>
      <c r="S7317" s="104"/>
      <c r="T7317" s="104"/>
    </row>
    <row r="7318" spans="13:20" ht="14.5" x14ac:dyDescent="0.35">
      <c r="M7318" s="261" t="s">
        <v>48101</v>
      </c>
      <c r="N7318" s="262">
        <v>10760.54</v>
      </c>
      <c r="P7318" s="243" t="s">
        <v>23507</v>
      </c>
      <c r="Q7318" s="244">
        <v>18912.599999999999</v>
      </c>
      <c r="R7318" s="104"/>
      <c r="S7318" s="104"/>
      <c r="T7318" s="104"/>
    </row>
    <row r="7319" spans="13:20" ht="14.5" x14ac:dyDescent="0.35">
      <c r="M7319" s="261" t="s">
        <v>48102</v>
      </c>
      <c r="N7319" s="262">
        <v>1086.46</v>
      </c>
      <c r="P7319" s="243" t="s">
        <v>23508</v>
      </c>
      <c r="Q7319" s="244">
        <v>31256.74</v>
      </c>
      <c r="R7319" s="104"/>
      <c r="S7319" s="104"/>
      <c r="T7319" s="104"/>
    </row>
    <row r="7320" spans="13:20" ht="14.5" x14ac:dyDescent="0.35">
      <c r="M7320" s="261" t="s">
        <v>48103</v>
      </c>
      <c r="N7320" s="262">
        <v>90049.25</v>
      </c>
      <c r="P7320" s="243" t="s">
        <v>23509</v>
      </c>
      <c r="Q7320" s="244">
        <v>6937.52</v>
      </c>
      <c r="R7320" s="104"/>
      <c r="S7320" s="104"/>
      <c r="T7320" s="104"/>
    </row>
    <row r="7321" spans="13:20" ht="14.5" x14ac:dyDescent="0.35">
      <c r="M7321" s="261" t="s">
        <v>50268</v>
      </c>
      <c r="N7321" s="262">
        <v>4205</v>
      </c>
      <c r="P7321" s="243" t="s">
        <v>23510</v>
      </c>
      <c r="Q7321" s="244">
        <v>45019.22</v>
      </c>
      <c r="R7321" s="104"/>
      <c r="S7321" s="104"/>
      <c r="T7321" s="104"/>
    </row>
    <row r="7322" spans="13:20" ht="14.5" x14ac:dyDescent="0.35">
      <c r="M7322" s="261" t="s">
        <v>37068</v>
      </c>
      <c r="N7322" s="262">
        <v>36074.5</v>
      </c>
      <c r="P7322" s="243" t="s">
        <v>23511</v>
      </c>
      <c r="Q7322" s="244">
        <v>5520</v>
      </c>
      <c r="R7322" s="104"/>
      <c r="S7322" s="104"/>
      <c r="T7322" s="104"/>
    </row>
    <row r="7323" spans="13:20" ht="14.5" x14ac:dyDescent="0.35">
      <c r="M7323" s="261" t="s">
        <v>37069</v>
      </c>
      <c r="N7323" s="262">
        <v>2111.02</v>
      </c>
      <c r="P7323" s="243" t="s">
        <v>15575</v>
      </c>
      <c r="Q7323" s="244">
        <v>3990</v>
      </c>
      <c r="R7323" s="104"/>
      <c r="S7323" s="104"/>
      <c r="T7323" s="104"/>
    </row>
    <row r="7324" spans="13:20" ht="14.5" x14ac:dyDescent="0.35">
      <c r="M7324" s="261" t="s">
        <v>37070</v>
      </c>
      <c r="N7324" s="262">
        <v>2925.3</v>
      </c>
      <c r="P7324" s="243" t="s">
        <v>15576</v>
      </c>
      <c r="Q7324" s="244">
        <v>2250</v>
      </c>
      <c r="R7324" s="104"/>
      <c r="S7324" s="104"/>
      <c r="T7324" s="104"/>
    </row>
    <row r="7325" spans="13:20" ht="14.5" x14ac:dyDescent="0.35">
      <c r="M7325" s="261" t="s">
        <v>37071</v>
      </c>
      <c r="N7325" s="262">
        <v>3819.87</v>
      </c>
      <c r="P7325" s="243" t="s">
        <v>23512</v>
      </c>
      <c r="Q7325" s="244">
        <v>31412.959999999999</v>
      </c>
      <c r="R7325" s="104"/>
      <c r="S7325" s="104"/>
      <c r="T7325" s="104"/>
    </row>
    <row r="7326" spans="13:20" ht="14.5" x14ac:dyDescent="0.35">
      <c r="M7326" s="261" t="s">
        <v>38289</v>
      </c>
      <c r="N7326" s="262">
        <v>20049.310000000001</v>
      </c>
      <c r="P7326" s="243" t="s">
        <v>23513</v>
      </c>
      <c r="Q7326" s="244">
        <v>127458.03</v>
      </c>
      <c r="R7326" s="104"/>
      <c r="S7326" s="104"/>
      <c r="T7326" s="104"/>
    </row>
    <row r="7327" spans="13:20" ht="14.5" x14ac:dyDescent="0.35">
      <c r="M7327" s="261" t="s">
        <v>38290</v>
      </c>
      <c r="N7327" s="262">
        <v>4378</v>
      </c>
      <c r="P7327" s="243" t="s">
        <v>23514</v>
      </c>
      <c r="Q7327" s="244">
        <v>1270.5</v>
      </c>
      <c r="R7327" s="104"/>
      <c r="S7327" s="104"/>
      <c r="T7327" s="104"/>
    </row>
    <row r="7328" spans="13:20" ht="14.5" x14ac:dyDescent="0.35">
      <c r="M7328" s="261" t="s">
        <v>56710</v>
      </c>
      <c r="N7328" s="262">
        <v>2450</v>
      </c>
      <c r="P7328" s="243" t="s">
        <v>23515</v>
      </c>
      <c r="Q7328" s="244">
        <v>75839.17</v>
      </c>
      <c r="R7328" s="104"/>
      <c r="S7328" s="104"/>
      <c r="T7328" s="104"/>
    </row>
    <row r="7329" spans="13:20" ht="14.5" x14ac:dyDescent="0.35">
      <c r="M7329" s="261" t="s">
        <v>37072</v>
      </c>
      <c r="N7329" s="262">
        <v>32089.86</v>
      </c>
      <c r="P7329" s="243" t="s">
        <v>23516</v>
      </c>
      <c r="Q7329" s="244">
        <v>525.45000000000005</v>
      </c>
      <c r="R7329" s="104"/>
      <c r="S7329" s="104"/>
      <c r="T7329" s="104"/>
    </row>
    <row r="7330" spans="13:20" ht="14.5" x14ac:dyDescent="0.35">
      <c r="M7330" s="261" t="s">
        <v>37073</v>
      </c>
      <c r="N7330" s="262">
        <v>18364.73</v>
      </c>
      <c r="P7330" s="243" t="s">
        <v>15578</v>
      </c>
      <c r="Q7330" s="244">
        <v>96956.79</v>
      </c>
      <c r="R7330" s="104"/>
      <c r="S7330" s="104"/>
      <c r="T7330" s="104"/>
    </row>
    <row r="7331" spans="13:20" ht="14.5" x14ac:dyDescent="0.35">
      <c r="M7331" s="261" t="s">
        <v>37074</v>
      </c>
      <c r="N7331" s="262">
        <v>4567.2299999999996</v>
      </c>
      <c r="P7331" s="243" t="s">
        <v>15579</v>
      </c>
      <c r="Q7331" s="244">
        <v>176659.05</v>
      </c>
      <c r="R7331" s="104"/>
      <c r="S7331" s="104"/>
      <c r="T7331" s="104"/>
    </row>
    <row r="7332" spans="13:20" ht="14.5" x14ac:dyDescent="0.35">
      <c r="M7332" s="261" t="s">
        <v>37075</v>
      </c>
      <c r="N7332" s="262">
        <v>5402.57</v>
      </c>
      <c r="P7332" s="243" t="s">
        <v>23517</v>
      </c>
      <c r="Q7332" s="244">
        <v>50170.83</v>
      </c>
      <c r="R7332" s="104"/>
      <c r="S7332" s="104"/>
      <c r="T7332" s="104"/>
    </row>
    <row r="7333" spans="13:20" ht="14.5" x14ac:dyDescent="0.35">
      <c r="M7333" s="261" t="s">
        <v>37076</v>
      </c>
      <c r="N7333" s="262">
        <v>11459.61</v>
      </c>
      <c r="P7333" s="243" t="s">
        <v>23518</v>
      </c>
      <c r="Q7333" s="244">
        <v>174695.82</v>
      </c>
      <c r="R7333" s="104"/>
      <c r="S7333" s="104"/>
      <c r="T7333" s="104"/>
    </row>
    <row r="7334" spans="13:20" ht="14.5" x14ac:dyDescent="0.35">
      <c r="M7334" s="261" t="s">
        <v>38291</v>
      </c>
      <c r="N7334" s="262">
        <v>8567</v>
      </c>
      <c r="P7334" s="243" t="s">
        <v>23519</v>
      </c>
      <c r="Q7334" s="244">
        <v>10865</v>
      </c>
      <c r="R7334" s="104"/>
      <c r="S7334" s="104"/>
      <c r="T7334" s="104"/>
    </row>
    <row r="7335" spans="13:20" ht="14.5" x14ac:dyDescent="0.35">
      <c r="M7335" s="261" t="s">
        <v>48104</v>
      </c>
      <c r="N7335" s="262">
        <v>19302</v>
      </c>
      <c r="P7335" s="243" t="s">
        <v>23520</v>
      </c>
      <c r="Q7335" s="244">
        <v>3856.89</v>
      </c>
      <c r="R7335" s="104"/>
      <c r="S7335" s="104"/>
      <c r="T7335" s="104"/>
    </row>
    <row r="7336" spans="13:20" ht="14.5" x14ac:dyDescent="0.35">
      <c r="M7336" s="261" t="s">
        <v>51299</v>
      </c>
      <c r="N7336" s="262">
        <v>906</v>
      </c>
      <c r="P7336" s="243" t="s">
        <v>23521</v>
      </c>
      <c r="Q7336" s="244">
        <v>365.67</v>
      </c>
      <c r="R7336" s="104"/>
      <c r="S7336" s="104"/>
      <c r="T7336" s="104"/>
    </row>
    <row r="7337" spans="13:20" ht="14.5" x14ac:dyDescent="0.35">
      <c r="M7337" s="261" t="s">
        <v>48105</v>
      </c>
      <c r="N7337" s="262">
        <v>35246</v>
      </c>
      <c r="P7337" s="243" t="s">
        <v>15580</v>
      </c>
      <c r="Q7337" s="244">
        <v>17954.43</v>
      </c>
      <c r="R7337" s="104"/>
      <c r="S7337" s="104"/>
      <c r="T7337" s="104"/>
    </row>
    <row r="7338" spans="13:20" ht="14.5" x14ac:dyDescent="0.35">
      <c r="M7338" s="261" t="s">
        <v>48106</v>
      </c>
      <c r="N7338" s="262">
        <v>599981.89</v>
      </c>
      <c r="P7338" s="243" t="s">
        <v>23522</v>
      </c>
      <c r="Q7338" s="244">
        <v>630503.30000000005</v>
      </c>
      <c r="R7338" s="104"/>
      <c r="S7338" s="104"/>
      <c r="T7338" s="104"/>
    </row>
    <row r="7339" spans="13:20" ht="14.5" x14ac:dyDescent="0.35">
      <c r="M7339" s="261" t="s">
        <v>48107</v>
      </c>
      <c r="N7339" s="262">
        <v>45210.080000000002</v>
      </c>
      <c r="P7339" s="243" t="s">
        <v>23523</v>
      </c>
      <c r="Q7339" s="244">
        <v>249586.87</v>
      </c>
      <c r="R7339" s="104"/>
      <c r="S7339" s="104"/>
      <c r="T7339" s="104"/>
    </row>
    <row r="7340" spans="13:20" ht="14.5" x14ac:dyDescent="0.35">
      <c r="M7340" s="261" t="s">
        <v>23600</v>
      </c>
      <c r="N7340" s="262">
        <v>1226.7</v>
      </c>
      <c r="P7340" s="243" t="s">
        <v>23524</v>
      </c>
      <c r="Q7340" s="244">
        <v>66759.3</v>
      </c>
      <c r="R7340" s="104"/>
      <c r="S7340" s="104"/>
      <c r="T7340" s="104"/>
    </row>
    <row r="7341" spans="13:20" ht="14.5" x14ac:dyDescent="0.35">
      <c r="M7341" s="261" t="s">
        <v>23602</v>
      </c>
      <c r="N7341" s="262">
        <v>37939.71</v>
      </c>
      <c r="P7341" s="243" t="s">
        <v>23525</v>
      </c>
      <c r="Q7341" s="244">
        <v>1683501.36</v>
      </c>
      <c r="R7341" s="104"/>
      <c r="S7341" s="104"/>
      <c r="T7341" s="104"/>
    </row>
    <row r="7342" spans="13:20" ht="14.5" x14ac:dyDescent="0.35">
      <c r="M7342" s="261" t="s">
        <v>38292</v>
      </c>
      <c r="N7342" s="262">
        <v>-13498.49</v>
      </c>
      <c r="P7342" s="243" t="s">
        <v>23526</v>
      </c>
      <c r="Q7342" s="244">
        <v>18838</v>
      </c>
      <c r="R7342" s="104"/>
      <c r="S7342" s="104"/>
      <c r="T7342" s="104"/>
    </row>
    <row r="7343" spans="13:20" ht="14.5" x14ac:dyDescent="0.35">
      <c r="M7343" s="261" t="s">
        <v>23603</v>
      </c>
      <c r="N7343" s="262">
        <v>97567.51</v>
      </c>
      <c r="P7343" s="243" t="s">
        <v>23527</v>
      </c>
      <c r="Q7343" s="244">
        <v>1283</v>
      </c>
      <c r="R7343" s="104"/>
      <c r="S7343" s="104"/>
      <c r="T7343" s="104"/>
    </row>
    <row r="7344" spans="13:20" ht="14.5" x14ac:dyDescent="0.35">
      <c r="M7344" s="261" t="s">
        <v>45410</v>
      </c>
      <c r="N7344" s="262">
        <v>718.11</v>
      </c>
      <c r="P7344" s="243" t="s">
        <v>23528</v>
      </c>
      <c r="Q7344" s="244">
        <v>386</v>
      </c>
      <c r="R7344" s="104"/>
      <c r="S7344" s="104"/>
      <c r="T7344" s="104"/>
    </row>
    <row r="7345" spans="13:20" ht="14.5" x14ac:dyDescent="0.35">
      <c r="M7345" s="261" t="s">
        <v>23604</v>
      </c>
      <c r="N7345" s="262">
        <v>14307.89</v>
      </c>
      <c r="P7345" s="243" t="s">
        <v>23529</v>
      </c>
      <c r="Q7345" s="244">
        <v>3849</v>
      </c>
      <c r="R7345" s="104"/>
      <c r="S7345" s="104"/>
      <c r="T7345" s="104"/>
    </row>
    <row r="7346" spans="13:20" ht="14.5" x14ac:dyDescent="0.35">
      <c r="M7346" s="261" t="s">
        <v>45411</v>
      </c>
      <c r="N7346" s="262">
        <v>306.10000000000002</v>
      </c>
      <c r="P7346" s="243" t="s">
        <v>23530</v>
      </c>
      <c r="Q7346" s="244">
        <v>644</v>
      </c>
      <c r="R7346" s="104"/>
      <c r="S7346" s="104"/>
      <c r="T7346" s="104"/>
    </row>
    <row r="7347" spans="13:20" ht="14.5" x14ac:dyDescent="0.35">
      <c r="M7347" s="261" t="s">
        <v>43166</v>
      </c>
      <c r="N7347" s="262">
        <v>6098.9</v>
      </c>
      <c r="P7347" s="243" t="s">
        <v>23531</v>
      </c>
      <c r="Q7347" s="244">
        <v>4832</v>
      </c>
      <c r="R7347" s="104"/>
      <c r="S7347" s="104"/>
      <c r="T7347" s="104"/>
    </row>
    <row r="7348" spans="13:20" ht="14.5" x14ac:dyDescent="0.35">
      <c r="M7348" s="261" t="s">
        <v>56711</v>
      </c>
      <c r="N7348" s="262">
        <v>4457</v>
      </c>
      <c r="P7348" s="243" t="s">
        <v>23532</v>
      </c>
      <c r="Q7348" s="244">
        <v>492.3</v>
      </c>
      <c r="R7348" s="104"/>
      <c r="S7348" s="104"/>
      <c r="T7348" s="104"/>
    </row>
    <row r="7349" spans="13:20" ht="14.5" x14ac:dyDescent="0.35">
      <c r="M7349" s="261" t="s">
        <v>56712</v>
      </c>
      <c r="N7349" s="262">
        <v>337.13</v>
      </c>
      <c r="P7349" s="243" t="s">
        <v>23533</v>
      </c>
      <c r="Q7349" s="244">
        <v>1507.7</v>
      </c>
      <c r="R7349" s="104"/>
      <c r="S7349" s="104"/>
      <c r="T7349" s="104"/>
    </row>
    <row r="7350" spans="13:20" ht="14.5" x14ac:dyDescent="0.35">
      <c r="M7350" s="261" t="s">
        <v>56713</v>
      </c>
      <c r="N7350" s="262">
        <v>1074.1400000000001</v>
      </c>
      <c r="P7350" s="243" t="s">
        <v>23534</v>
      </c>
      <c r="Q7350" s="244">
        <v>3646</v>
      </c>
      <c r="R7350" s="104"/>
      <c r="S7350" s="104"/>
      <c r="T7350" s="104"/>
    </row>
    <row r="7351" spans="13:20" ht="14.5" x14ac:dyDescent="0.35">
      <c r="M7351" s="261" t="s">
        <v>56714</v>
      </c>
      <c r="N7351" s="262">
        <v>294.52999999999997</v>
      </c>
      <c r="P7351" s="243" t="s">
        <v>23535</v>
      </c>
      <c r="Q7351" s="244">
        <v>1687</v>
      </c>
      <c r="R7351" s="104"/>
      <c r="S7351" s="104"/>
      <c r="T7351" s="104"/>
    </row>
    <row r="7352" spans="13:20" ht="14.5" x14ac:dyDescent="0.35">
      <c r="M7352" s="261" t="s">
        <v>45412</v>
      </c>
      <c r="N7352" s="262">
        <v>35025</v>
      </c>
      <c r="P7352" s="243" t="s">
        <v>23536</v>
      </c>
      <c r="Q7352" s="244">
        <v>1649.88</v>
      </c>
      <c r="R7352" s="104"/>
      <c r="S7352" s="104"/>
      <c r="T7352" s="104"/>
    </row>
    <row r="7353" spans="13:20" ht="14.5" x14ac:dyDescent="0.35">
      <c r="M7353" s="261" t="s">
        <v>45413</v>
      </c>
      <c r="N7353" s="262">
        <v>2601.9699999999998</v>
      </c>
      <c r="P7353" s="243" t="s">
        <v>23537</v>
      </c>
      <c r="Q7353" s="244">
        <v>4475.33</v>
      </c>
      <c r="R7353" s="104"/>
      <c r="S7353" s="104"/>
      <c r="T7353" s="104"/>
    </row>
    <row r="7354" spans="13:20" ht="14.5" x14ac:dyDescent="0.35">
      <c r="M7354" s="261" t="s">
        <v>45414</v>
      </c>
      <c r="N7354" s="262">
        <v>8380.26</v>
      </c>
      <c r="P7354" s="243" t="s">
        <v>23538</v>
      </c>
      <c r="Q7354" s="244">
        <v>8500.0400000000009</v>
      </c>
      <c r="R7354" s="104"/>
      <c r="S7354" s="104"/>
      <c r="T7354" s="104"/>
    </row>
    <row r="7355" spans="13:20" ht="14.5" x14ac:dyDescent="0.35">
      <c r="M7355" s="261" t="s">
        <v>45415</v>
      </c>
      <c r="N7355" s="262">
        <v>4535.0200000000004</v>
      </c>
      <c r="P7355" s="243" t="s">
        <v>23539</v>
      </c>
      <c r="Q7355" s="244">
        <v>1687</v>
      </c>
      <c r="R7355" s="104"/>
      <c r="S7355" s="104"/>
      <c r="T7355" s="104"/>
    </row>
    <row r="7356" spans="13:20" ht="14.5" x14ac:dyDescent="0.35">
      <c r="M7356" s="261" t="s">
        <v>48108</v>
      </c>
      <c r="N7356" s="262">
        <v>2536.7199999999998</v>
      </c>
      <c r="P7356" s="243" t="s">
        <v>23540</v>
      </c>
      <c r="Q7356" s="244">
        <v>1283</v>
      </c>
      <c r="R7356" s="104"/>
      <c r="S7356" s="104"/>
      <c r="T7356" s="104"/>
    </row>
    <row r="7357" spans="13:20" ht="14.5" x14ac:dyDescent="0.35">
      <c r="M7357" s="261" t="s">
        <v>45416</v>
      </c>
      <c r="N7357" s="262">
        <v>36765</v>
      </c>
      <c r="P7357" s="243" t="s">
        <v>23541</v>
      </c>
      <c r="Q7357" s="244">
        <v>4475.33</v>
      </c>
      <c r="R7357" s="104"/>
      <c r="S7357" s="104"/>
      <c r="T7357" s="104"/>
    </row>
    <row r="7358" spans="13:20" ht="14.5" x14ac:dyDescent="0.35">
      <c r="M7358" s="261" t="s">
        <v>45417</v>
      </c>
      <c r="N7358" s="262">
        <v>2812.58</v>
      </c>
      <c r="P7358" s="243" t="s">
        <v>23542</v>
      </c>
      <c r="Q7358" s="244">
        <v>19013.919999999998</v>
      </c>
      <c r="R7358" s="104"/>
      <c r="S7358" s="104"/>
      <c r="T7358" s="104"/>
    </row>
    <row r="7359" spans="13:20" ht="14.5" x14ac:dyDescent="0.35">
      <c r="M7359" s="261" t="s">
        <v>45418</v>
      </c>
      <c r="N7359" s="262">
        <v>8847.31</v>
      </c>
      <c r="P7359" s="243" t="s">
        <v>23543</v>
      </c>
      <c r="Q7359" s="244">
        <v>4341.3</v>
      </c>
      <c r="R7359" s="104"/>
      <c r="S7359" s="104"/>
      <c r="T7359" s="104"/>
    </row>
    <row r="7360" spans="13:20" ht="14.5" x14ac:dyDescent="0.35">
      <c r="M7360" s="261" t="s">
        <v>48109</v>
      </c>
      <c r="N7360" s="262">
        <v>367.11</v>
      </c>
      <c r="P7360" s="243" t="s">
        <v>23544</v>
      </c>
      <c r="Q7360" s="244">
        <v>20989.7</v>
      </c>
      <c r="R7360" s="104"/>
      <c r="S7360" s="104"/>
      <c r="T7360" s="104"/>
    </row>
    <row r="7361" spans="13:20" ht="14.5" x14ac:dyDescent="0.35">
      <c r="M7361" s="261" t="s">
        <v>38293</v>
      </c>
      <c r="N7361" s="262">
        <v>83988</v>
      </c>
      <c r="P7361" s="243" t="s">
        <v>23545</v>
      </c>
      <c r="Q7361" s="244">
        <v>2391.67</v>
      </c>
      <c r="R7361" s="104"/>
      <c r="S7361" s="104"/>
      <c r="T7361" s="104"/>
    </row>
    <row r="7362" spans="13:20" ht="14.5" x14ac:dyDescent="0.35">
      <c r="M7362" s="261" t="s">
        <v>23605</v>
      </c>
      <c r="N7362" s="262">
        <v>13847.28</v>
      </c>
      <c r="P7362" s="243" t="s">
        <v>23546</v>
      </c>
      <c r="Q7362" s="244">
        <v>5340.24</v>
      </c>
      <c r="R7362" s="104"/>
      <c r="S7362" s="104"/>
      <c r="T7362" s="104"/>
    </row>
    <row r="7363" spans="13:20" ht="14.5" x14ac:dyDescent="0.35">
      <c r="M7363" s="261" t="s">
        <v>23606</v>
      </c>
      <c r="N7363" s="262">
        <v>206467.5</v>
      </c>
      <c r="P7363" s="243" t="s">
        <v>23547</v>
      </c>
      <c r="Q7363" s="244">
        <v>403.89</v>
      </c>
      <c r="R7363" s="104"/>
      <c r="S7363" s="104"/>
      <c r="T7363" s="104"/>
    </row>
    <row r="7364" spans="13:20" ht="14.5" x14ac:dyDescent="0.35">
      <c r="M7364" s="261" t="s">
        <v>23607</v>
      </c>
      <c r="N7364" s="262">
        <v>29040</v>
      </c>
      <c r="P7364" s="243" t="s">
        <v>23548</v>
      </c>
      <c r="Q7364" s="244">
        <v>403.2</v>
      </c>
      <c r="R7364" s="104"/>
      <c r="S7364" s="104"/>
      <c r="T7364" s="104"/>
    </row>
    <row r="7365" spans="13:20" ht="14.5" x14ac:dyDescent="0.35">
      <c r="M7365" s="261" t="s">
        <v>41988</v>
      </c>
      <c r="N7365" s="262">
        <v>2722.5</v>
      </c>
      <c r="P7365" s="243" t="s">
        <v>23549</v>
      </c>
      <c r="Q7365" s="244">
        <v>632</v>
      </c>
      <c r="R7365" s="104"/>
      <c r="S7365" s="104"/>
      <c r="T7365" s="104"/>
    </row>
    <row r="7366" spans="13:20" ht="14.5" x14ac:dyDescent="0.35">
      <c r="M7366" s="261" t="s">
        <v>23608</v>
      </c>
      <c r="N7366" s="262">
        <v>57272.5</v>
      </c>
      <c r="P7366" s="243" t="s">
        <v>23550</v>
      </c>
      <c r="Q7366" s="244">
        <v>10695</v>
      </c>
      <c r="R7366" s="104"/>
      <c r="S7366" s="104"/>
      <c r="T7366" s="104"/>
    </row>
    <row r="7367" spans="13:20" ht="14.5" x14ac:dyDescent="0.35">
      <c r="M7367" s="261" t="s">
        <v>48110</v>
      </c>
      <c r="N7367" s="262">
        <v>28574</v>
      </c>
      <c r="P7367" s="243" t="s">
        <v>23551</v>
      </c>
      <c r="Q7367" s="244">
        <v>15861</v>
      </c>
      <c r="R7367" s="104"/>
      <c r="S7367" s="104"/>
      <c r="T7367" s="104"/>
    </row>
    <row r="7368" spans="13:20" ht="14.5" x14ac:dyDescent="0.35">
      <c r="M7368" s="261" t="s">
        <v>43167</v>
      </c>
      <c r="N7368" s="262">
        <v>20292.349999999999</v>
      </c>
      <c r="P7368" s="243" t="s">
        <v>23552</v>
      </c>
      <c r="Q7368" s="244">
        <v>4773.5</v>
      </c>
      <c r="R7368" s="104"/>
      <c r="S7368" s="104"/>
      <c r="T7368" s="104"/>
    </row>
    <row r="7369" spans="13:20" ht="14.5" x14ac:dyDescent="0.35">
      <c r="M7369" s="261" t="s">
        <v>23609</v>
      </c>
      <c r="N7369" s="262">
        <v>12442.83</v>
      </c>
      <c r="P7369" s="243" t="s">
        <v>23553</v>
      </c>
      <c r="Q7369" s="244">
        <v>429.62</v>
      </c>
      <c r="R7369" s="104"/>
      <c r="S7369" s="104"/>
      <c r="T7369" s="104"/>
    </row>
    <row r="7370" spans="13:20" ht="14.5" x14ac:dyDescent="0.35">
      <c r="M7370" s="261" t="s">
        <v>38294</v>
      </c>
      <c r="N7370" s="262">
        <v>4250</v>
      </c>
      <c r="P7370" s="243" t="s">
        <v>23554</v>
      </c>
      <c r="Q7370" s="244">
        <v>159.88</v>
      </c>
      <c r="R7370" s="104"/>
      <c r="S7370" s="104"/>
      <c r="T7370" s="104"/>
    </row>
    <row r="7371" spans="13:20" ht="14.5" x14ac:dyDescent="0.35">
      <c r="M7371" s="261" t="s">
        <v>48111</v>
      </c>
      <c r="N7371" s="262">
        <v>197.78</v>
      </c>
      <c r="P7371" s="243" t="s">
        <v>23555</v>
      </c>
      <c r="Q7371" s="244">
        <v>903</v>
      </c>
      <c r="R7371" s="104"/>
      <c r="S7371" s="104"/>
      <c r="T7371" s="104"/>
    </row>
    <row r="7372" spans="13:20" ht="14.5" x14ac:dyDescent="0.35">
      <c r="M7372" s="261" t="s">
        <v>23612</v>
      </c>
      <c r="N7372" s="262">
        <v>33168.58</v>
      </c>
      <c r="P7372" s="243" t="s">
        <v>23556</v>
      </c>
      <c r="Q7372" s="244">
        <v>2981</v>
      </c>
      <c r="R7372" s="104"/>
      <c r="S7372" s="104"/>
      <c r="T7372" s="104"/>
    </row>
    <row r="7373" spans="13:20" ht="14.5" x14ac:dyDescent="0.35">
      <c r="M7373" s="261" t="s">
        <v>23613</v>
      </c>
      <c r="N7373" s="262">
        <v>30739.83</v>
      </c>
      <c r="P7373" s="243" t="s">
        <v>23557</v>
      </c>
      <c r="Q7373" s="244">
        <v>927</v>
      </c>
      <c r="R7373" s="104"/>
      <c r="S7373" s="104"/>
      <c r="T7373" s="104"/>
    </row>
    <row r="7374" spans="13:20" ht="14.5" x14ac:dyDescent="0.35">
      <c r="M7374" s="261" t="s">
        <v>23614</v>
      </c>
      <c r="N7374" s="262">
        <v>15315.2</v>
      </c>
      <c r="P7374" s="243" t="s">
        <v>23558</v>
      </c>
      <c r="Q7374" s="244">
        <v>15538</v>
      </c>
      <c r="R7374" s="104"/>
      <c r="S7374" s="104"/>
      <c r="T7374" s="104"/>
    </row>
    <row r="7375" spans="13:20" ht="14.5" x14ac:dyDescent="0.35">
      <c r="M7375" s="261" t="s">
        <v>45419</v>
      </c>
      <c r="N7375" s="262">
        <v>38941.94</v>
      </c>
      <c r="P7375" s="243" t="s">
        <v>23559</v>
      </c>
      <c r="Q7375" s="244">
        <v>2331</v>
      </c>
      <c r="R7375" s="104"/>
      <c r="S7375" s="104"/>
      <c r="T7375" s="104"/>
    </row>
    <row r="7376" spans="13:20" ht="14.5" x14ac:dyDescent="0.35">
      <c r="M7376" s="261" t="s">
        <v>56715</v>
      </c>
      <c r="N7376" s="262">
        <v>105239.94</v>
      </c>
      <c r="P7376" s="243" t="s">
        <v>23560</v>
      </c>
      <c r="Q7376" s="244">
        <v>2398</v>
      </c>
      <c r="R7376" s="104"/>
      <c r="S7376" s="104"/>
      <c r="T7376" s="104"/>
    </row>
    <row r="7377" spans="13:20" ht="14.5" x14ac:dyDescent="0.35">
      <c r="M7377" s="261" t="s">
        <v>45420</v>
      </c>
      <c r="N7377" s="262">
        <v>46347.98</v>
      </c>
      <c r="P7377" s="243" t="s">
        <v>23561</v>
      </c>
      <c r="Q7377" s="244">
        <v>9043.8799999999992</v>
      </c>
      <c r="R7377" s="104"/>
      <c r="S7377" s="104"/>
      <c r="T7377" s="104"/>
    </row>
    <row r="7378" spans="13:20" ht="14.5" x14ac:dyDescent="0.35">
      <c r="M7378" s="261" t="s">
        <v>53316</v>
      </c>
      <c r="N7378" s="262">
        <v>5702.32</v>
      </c>
      <c r="P7378" s="243" t="s">
        <v>23562</v>
      </c>
      <c r="Q7378" s="244">
        <v>622.12</v>
      </c>
      <c r="R7378" s="104"/>
      <c r="S7378" s="104"/>
      <c r="T7378" s="104"/>
    </row>
    <row r="7379" spans="13:20" ht="14.5" x14ac:dyDescent="0.35">
      <c r="M7379" s="261" t="s">
        <v>53317</v>
      </c>
      <c r="N7379" s="262">
        <v>436.24</v>
      </c>
      <c r="P7379" s="243" t="s">
        <v>23563</v>
      </c>
      <c r="Q7379" s="244">
        <v>2391.67</v>
      </c>
      <c r="R7379" s="104"/>
      <c r="S7379" s="104"/>
      <c r="T7379" s="104"/>
    </row>
    <row r="7380" spans="13:20" ht="14.5" x14ac:dyDescent="0.35">
      <c r="M7380" s="261" t="s">
        <v>53318</v>
      </c>
      <c r="N7380" s="262">
        <v>863.42</v>
      </c>
      <c r="P7380" s="243" t="s">
        <v>23564</v>
      </c>
      <c r="Q7380" s="244">
        <v>10113.74</v>
      </c>
      <c r="R7380" s="104"/>
      <c r="S7380" s="104"/>
      <c r="T7380" s="104"/>
    </row>
    <row r="7381" spans="13:20" ht="14.5" x14ac:dyDescent="0.35">
      <c r="M7381" s="261" t="s">
        <v>56716</v>
      </c>
      <c r="N7381" s="262">
        <v>351.43</v>
      </c>
      <c r="P7381" s="243" t="s">
        <v>23565</v>
      </c>
      <c r="Q7381" s="244">
        <v>9043.8799999999992</v>
      </c>
      <c r="R7381" s="104"/>
      <c r="S7381" s="104"/>
      <c r="T7381" s="104"/>
    </row>
    <row r="7382" spans="13:20" ht="14.5" x14ac:dyDescent="0.35">
      <c r="M7382" s="261" t="s">
        <v>56717</v>
      </c>
      <c r="N7382" s="262">
        <v>48600</v>
      </c>
      <c r="P7382" s="243" t="s">
        <v>23566</v>
      </c>
      <c r="Q7382" s="244">
        <v>1026.01</v>
      </c>
      <c r="R7382" s="104"/>
      <c r="S7382" s="104"/>
      <c r="T7382" s="104"/>
    </row>
    <row r="7383" spans="13:20" ht="14.5" x14ac:dyDescent="0.35">
      <c r="M7383" s="261" t="s">
        <v>56718</v>
      </c>
      <c r="N7383" s="262">
        <v>3566.51</v>
      </c>
      <c r="P7383" s="243" t="s">
        <v>23567</v>
      </c>
      <c r="Q7383" s="244">
        <v>429.62</v>
      </c>
      <c r="R7383" s="104"/>
      <c r="S7383" s="104"/>
      <c r="T7383" s="104"/>
    </row>
    <row r="7384" spans="13:20" ht="14.5" x14ac:dyDescent="0.35">
      <c r="M7384" s="261" t="s">
        <v>56719</v>
      </c>
      <c r="N7384" s="262">
        <v>9738.83</v>
      </c>
      <c r="P7384" s="243" t="s">
        <v>23568</v>
      </c>
      <c r="Q7384" s="244">
        <v>403.2</v>
      </c>
      <c r="R7384" s="104"/>
      <c r="S7384" s="104"/>
      <c r="T7384" s="104"/>
    </row>
    <row r="7385" spans="13:20" ht="14.5" x14ac:dyDescent="0.35">
      <c r="M7385" s="261" t="s">
        <v>56720</v>
      </c>
      <c r="N7385" s="262">
        <v>3124.94</v>
      </c>
      <c r="P7385" s="243" t="s">
        <v>23569</v>
      </c>
      <c r="Q7385" s="244">
        <v>7030.88</v>
      </c>
      <c r="R7385" s="104"/>
      <c r="S7385" s="104"/>
      <c r="T7385" s="104"/>
    </row>
    <row r="7386" spans="13:20" ht="14.5" x14ac:dyDescent="0.35">
      <c r="M7386" s="261" t="s">
        <v>53319</v>
      </c>
      <c r="N7386" s="262">
        <v>356.87</v>
      </c>
      <c r="P7386" s="243" t="s">
        <v>23570</v>
      </c>
      <c r="Q7386" s="244">
        <v>15538</v>
      </c>
      <c r="R7386" s="104"/>
      <c r="S7386" s="104"/>
      <c r="T7386" s="104"/>
    </row>
    <row r="7387" spans="13:20" ht="14.5" x14ac:dyDescent="0.35">
      <c r="M7387" s="261" t="s">
        <v>56721</v>
      </c>
      <c r="N7387" s="262">
        <v>22372.5</v>
      </c>
      <c r="P7387" s="243" t="s">
        <v>23571</v>
      </c>
      <c r="Q7387" s="244">
        <v>28954</v>
      </c>
      <c r="R7387" s="104"/>
      <c r="S7387" s="104"/>
      <c r="T7387" s="104"/>
    </row>
    <row r="7388" spans="13:20" ht="14.5" x14ac:dyDescent="0.35">
      <c r="M7388" s="261" t="s">
        <v>56722</v>
      </c>
      <c r="N7388" s="262">
        <v>1711.53</v>
      </c>
      <c r="P7388" s="243" t="s">
        <v>23572</v>
      </c>
      <c r="Q7388" s="244">
        <v>903</v>
      </c>
      <c r="R7388" s="104"/>
      <c r="S7388" s="104"/>
      <c r="T7388" s="104"/>
    </row>
    <row r="7389" spans="13:20" ht="14.5" x14ac:dyDescent="0.35">
      <c r="M7389" s="261" t="s">
        <v>56723</v>
      </c>
      <c r="N7389" s="262">
        <v>5391.78</v>
      </c>
      <c r="P7389" s="243" t="s">
        <v>23573</v>
      </c>
      <c r="Q7389" s="244">
        <v>7989.99</v>
      </c>
      <c r="R7389" s="104"/>
      <c r="S7389" s="104"/>
      <c r="T7389" s="104"/>
    </row>
    <row r="7390" spans="13:20" ht="14.5" x14ac:dyDescent="0.35">
      <c r="M7390" s="261" t="s">
        <v>56724</v>
      </c>
      <c r="N7390" s="262">
        <v>1479.39</v>
      </c>
      <c r="P7390" s="243" t="s">
        <v>23574</v>
      </c>
      <c r="Q7390" s="244">
        <v>2723.81</v>
      </c>
      <c r="R7390" s="104"/>
      <c r="S7390" s="104"/>
      <c r="T7390" s="104"/>
    </row>
    <row r="7391" spans="13:20" ht="14.5" x14ac:dyDescent="0.35">
      <c r="M7391" s="261" t="s">
        <v>45421</v>
      </c>
      <c r="N7391" s="262">
        <v>478074.27</v>
      </c>
      <c r="P7391" s="243" t="s">
        <v>23575</v>
      </c>
      <c r="Q7391" s="244">
        <v>54945</v>
      </c>
      <c r="R7391" s="104"/>
      <c r="S7391" s="104"/>
      <c r="T7391" s="104"/>
    </row>
    <row r="7392" spans="13:20" ht="14.5" x14ac:dyDescent="0.35">
      <c r="M7392" s="261" t="s">
        <v>41989</v>
      </c>
      <c r="N7392" s="262">
        <v>35836.1</v>
      </c>
      <c r="P7392" s="243" t="s">
        <v>23576</v>
      </c>
      <c r="Q7392" s="244">
        <v>5022.9799999999996</v>
      </c>
      <c r="R7392" s="104"/>
      <c r="S7392" s="104"/>
      <c r="T7392" s="104"/>
    </row>
    <row r="7393" spans="13:20" ht="14.5" x14ac:dyDescent="0.35">
      <c r="M7393" s="261" t="s">
        <v>41990</v>
      </c>
      <c r="N7393" s="262">
        <v>103163.63</v>
      </c>
      <c r="P7393" s="243" t="s">
        <v>23577</v>
      </c>
      <c r="Q7393" s="244">
        <v>14234.86</v>
      </c>
      <c r="R7393" s="104"/>
      <c r="S7393" s="104"/>
      <c r="T7393" s="104"/>
    </row>
    <row r="7394" spans="13:20" ht="14.5" x14ac:dyDescent="0.35">
      <c r="M7394" s="261" t="s">
        <v>41991</v>
      </c>
      <c r="N7394" s="262">
        <v>521.96</v>
      </c>
      <c r="P7394" s="243" t="s">
        <v>23578</v>
      </c>
      <c r="Q7394" s="244">
        <v>12000</v>
      </c>
      <c r="R7394" s="104"/>
      <c r="S7394" s="104"/>
      <c r="T7394" s="104"/>
    </row>
    <row r="7395" spans="13:20" ht="14.5" x14ac:dyDescent="0.35">
      <c r="M7395" s="261" t="s">
        <v>48112</v>
      </c>
      <c r="N7395" s="262">
        <v>7560</v>
      </c>
      <c r="P7395" s="243" t="s">
        <v>23579</v>
      </c>
      <c r="Q7395" s="244">
        <v>1430.84</v>
      </c>
      <c r="R7395" s="104"/>
      <c r="S7395" s="104"/>
      <c r="T7395" s="104"/>
    </row>
    <row r="7396" spans="13:20" ht="14.5" x14ac:dyDescent="0.35">
      <c r="M7396" s="261" t="s">
        <v>56725</v>
      </c>
      <c r="N7396" s="262">
        <v>115132.79</v>
      </c>
      <c r="P7396" s="243" t="s">
        <v>23580</v>
      </c>
      <c r="Q7396" s="244">
        <v>22560.95</v>
      </c>
      <c r="R7396" s="104"/>
      <c r="S7396" s="104"/>
      <c r="T7396" s="104"/>
    </row>
    <row r="7397" spans="13:20" ht="14.5" x14ac:dyDescent="0.35">
      <c r="M7397" s="261" t="s">
        <v>51300</v>
      </c>
      <c r="N7397" s="262">
        <v>9264.61</v>
      </c>
      <c r="P7397" s="243" t="s">
        <v>23581</v>
      </c>
      <c r="Q7397" s="244">
        <v>3441.46</v>
      </c>
      <c r="R7397" s="104"/>
      <c r="S7397" s="104"/>
      <c r="T7397" s="104"/>
    </row>
    <row r="7398" spans="13:20" ht="14.5" x14ac:dyDescent="0.35">
      <c r="M7398" s="261" t="s">
        <v>43168</v>
      </c>
      <c r="N7398" s="262">
        <v>12766.06</v>
      </c>
      <c r="P7398" s="243" t="s">
        <v>23582</v>
      </c>
      <c r="Q7398" s="244">
        <v>72917</v>
      </c>
      <c r="R7398" s="104"/>
      <c r="S7398" s="104"/>
      <c r="T7398" s="104"/>
    </row>
    <row r="7399" spans="13:20" ht="14.5" x14ac:dyDescent="0.35">
      <c r="M7399" s="261" t="s">
        <v>51301</v>
      </c>
      <c r="N7399" s="262">
        <v>8278.18</v>
      </c>
      <c r="P7399" s="243" t="s">
        <v>23583</v>
      </c>
      <c r="Q7399" s="244">
        <v>86692.27</v>
      </c>
      <c r="R7399" s="104"/>
      <c r="S7399" s="104"/>
      <c r="T7399" s="104"/>
    </row>
    <row r="7400" spans="13:20" ht="14.5" x14ac:dyDescent="0.35">
      <c r="M7400" s="261" t="s">
        <v>51302</v>
      </c>
      <c r="N7400" s="262">
        <v>989.58</v>
      </c>
      <c r="P7400" s="243" t="s">
        <v>23584</v>
      </c>
      <c r="Q7400" s="244">
        <v>27503.200000000001</v>
      </c>
      <c r="R7400" s="104"/>
      <c r="S7400" s="104"/>
      <c r="T7400" s="104"/>
    </row>
    <row r="7401" spans="13:20" ht="14.5" x14ac:dyDescent="0.35">
      <c r="M7401" s="261" t="s">
        <v>52214</v>
      </c>
      <c r="N7401" s="262">
        <v>1750</v>
      </c>
      <c r="P7401" s="243" t="s">
        <v>23585</v>
      </c>
      <c r="Q7401" s="244">
        <v>7910.04</v>
      </c>
      <c r="R7401" s="104"/>
      <c r="S7401" s="104"/>
      <c r="T7401" s="104"/>
    </row>
    <row r="7402" spans="13:20" ht="14.5" x14ac:dyDescent="0.35">
      <c r="M7402" s="261" t="s">
        <v>52215</v>
      </c>
      <c r="N7402" s="262">
        <v>6000</v>
      </c>
      <c r="P7402" s="243" t="s">
        <v>23586</v>
      </c>
      <c r="Q7402" s="244">
        <v>20301.060000000001</v>
      </c>
      <c r="R7402" s="104"/>
      <c r="S7402" s="104"/>
      <c r="T7402" s="104"/>
    </row>
    <row r="7403" spans="13:20" ht="14.5" x14ac:dyDescent="0.35">
      <c r="M7403" s="261" t="s">
        <v>51303</v>
      </c>
      <c r="N7403" s="262">
        <v>1301.8699999999999</v>
      </c>
      <c r="P7403" s="243" t="s">
        <v>23587</v>
      </c>
      <c r="Q7403" s="244">
        <v>72448.92</v>
      </c>
      <c r="R7403" s="104"/>
      <c r="S7403" s="104"/>
      <c r="T7403" s="104"/>
    </row>
    <row r="7404" spans="13:20" ht="14.5" x14ac:dyDescent="0.35">
      <c r="M7404" s="261" t="s">
        <v>51304</v>
      </c>
      <c r="N7404" s="262">
        <v>3595.33</v>
      </c>
      <c r="P7404" s="243" t="s">
        <v>23588</v>
      </c>
      <c r="Q7404" s="244">
        <v>28634.86</v>
      </c>
      <c r="R7404" s="104"/>
      <c r="S7404" s="104"/>
      <c r="T7404" s="104"/>
    </row>
    <row r="7405" spans="13:20" ht="14.5" x14ac:dyDescent="0.35">
      <c r="M7405" s="261" t="s">
        <v>51305</v>
      </c>
      <c r="N7405" s="262">
        <v>2700</v>
      </c>
      <c r="P7405" s="243" t="s">
        <v>23589</v>
      </c>
      <c r="Q7405" s="244">
        <v>7511.42</v>
      </c>
      <c r="R7405" s="104"/>
      <c r="S7405" s="104"/>
      <c r="T7405" s="104"/>
    </row>
    <row r="7406" spans="13:20" ht="14.5" x14ac:dyDescent="0.35">
      <c r="M7406" s="261" t="s">
        <v>56726</v>
      </c>
      <c r="N7406" s="262">
        <v>531.96</v>
      </c>
      <c r="P7406" s="243" t="s">
        <v>23590</v>
      </c>
      <c r="Q7406" s="244">
        <v>18604.009999999998</v>
      </c>
      <c r="R7406" s="104"/>
      <c r="S7406" s="104"/>
      <c r="T7406" s="104"/>
    </row>
    <row r="7407" spans="13:20" ht="14.5" x14ac:dyDescent="0.35">
      <c r="M7407" s="261" t="s">
        <v>52216</v>
      </c>
      <c r="N7407" s="262">
        <v>2084.4899999999998</v>
      </c>
      <c r="P7407" s="243" t="s">
        <v>23591</v>
      </c>
      <c r="Q7407" s="244">
        <v>90568.22</v>
      </c>
      <c r="R7407" s="104"/>
      <c r="S7407" s="104"/>
      <c r="T7407" s="104"/>
    </row>
    <row r="7408" spans="13:20" ht="14.5" x14ac:dyDescent="0.35">
      <c r="M7408" s="261" t="s">
        <v>52217</v>
      </c>
      <c r="N7408" s="262">
        <v>3394.5</v>
      </c>
      <c r="P7408" s="243" t="s">
        <v>23592</v>
      </c>
      <c r="Q7408" s="244">
        <v>144032.78</v>
      </c>
      <c r="R7408" s="104"/>
      <c r="S7408" s="104"/>
      <c r="T7408" s="104"/>
    </row>
    <row r="7409" spans="13:20" ht="14.5" x14ac:dyDescent="0.35">
      <c r="M7409" s="261" t="s">
        <v>56727</v>
      </c>
      <c r="N7409" s="262">
        <v>12990.63</v>
      </c>
      <c r="P7409" s="243" t="s">
        <v>23593</v>
      </c>
      <c r="Q7409" s="244">
        <v>4842.5200000000004</v>
      </c>
      <c r="R7409" s="104"/>
      <c r="S7409" s="104"/>
      <c r="T7409" s="104"/>
    </row>
    <row r="7410" spans="13:20" ht="14.5" x14ac:dyDescent="0.35">
      <c r="M7410" s="261" t="s">
        <v>56728</v>
      </c>
      <c r="N7410" s="262">
        <v>2531.5</v>
      </c>
      <c r="P7410" s="243" t="s">
        <v>23594</v>
      </c>
      <c r="Q7410" s="244">
        <v>22535.55</v>
      </c>
      <c r="R7410" s="104"/>
      <c r="S7410" s="104"/>
      <c r="T7410" s="104"/>
    </row>
    <row r="7411" spans="13:20" ht="14.5" x14ac:dyDescent="0.35">
      <c r="M7411" s="261" t="s">
        <v>56729</v>
      </c>
      <c r="N7411" s="262">
        <v>193.65</v>
      </c>
      <c r="P7411" s="243" t="s">
        <v>23595</v>
      </c>
      <c r="Q7411" s="244">
        <v>6259.5</v>
      </c>
      <c r="R7411" s="104"/>
      <c r="S7411" s="104"/>
      <c r="T7411" s="104"/>
    </row>
    <row r="7412" spans="13:20" ht="14.5" x14ac:dyDescent="0.35">
      <c r="M7412" s="261" t="s">
        <v>56730</v>
      </c>
      <c r="N7412" s="262">
        <v>610.09</v>
      </c>
      <c r="P7412" s="243" t="s">
        <v>23596</v>
      </c>
      <c r="Q7412" s="244">
        <v>77151.820000000007</v>
      </c>
      <c r="R7412" s="104"/>
      <c r="S7412" s="104"/>
      <c r="T7412" s="104"/>
    </row>
    <row r="7413" spans="13:20" ht="14.5" x14ac:dyDescent="0.35">
      <c r="M7413" s="261" t="s">
        <v>56731</v>
      </c>
      <c r="N7413" s="262">
        <v>167.4</v>
      </c>
      <c r="P7413" s="243" t="s">
        <v>23597</v>
      </c>
      <c r="Q7413" s="244">
        <v>5598.72</v>
      </c>
      <c r="R7413" s="104"/>
      <c r="S7413" s="104"/>
      <c r="T7413" s="104"/>
    </row>
    <row r="7414" spans="13:20" ht="14.5" x14ac:dyDescent="0.35">
      <c r="M7414" s="261" t="s">
        <v>48113</v>
      </c>
      <c r="N7414" s="262">
        <v>172000</v>
      </c>
      <c r="P7414" s="243" t="s">
        <v>23598</v>
      </c>
      <c r="Q7414" s="244">
        <v>13437.22</v>
      </c>
      <c r="R7414" s="104"/>
      <c r="S7414" s="104"/>
      <c r="T7414" s="104"/>
    </row>
    <row r="7415" spans="13:20" ht="14.5" x14ac:dyDescent="0.35">
      <c r="M7415" s="261" t="s">
        <v>48114</v>
      </c>
      <c r="N7415" s="262">
        <v>12917.14</v>
      </c>
      <c r="P7415" s="243" t="s">
        <v>23599</v>
      </c>
      <c r="Q7415" s="244">
        <v>14642.03</v>
      </c>
      <c r="R7415" s="104"/>
      <c r="S7415" s="104"/>
      <c r="T7415" s="104"/>
    </row>
    <row r="7416" spans="13:20" ht="14.5" x14ac:dyDescent="0.35">
      <c r="M7416" s="261" t="s">
        <v>48115</v>
      </c>
      <c r="N7416" s="262">
        <v>1674500</v>
      </c>
      <c r="P7416" s="243" t="s">
        <v>23600</v>
      </c>
      <c r="Q7416" s="244">
        <v>31369.67</v>
      </c>
      <c r="R7416" s="104"/>
      <c r="S7416" s="104"/>
      <c r="T7416" s="104"/>
    </row>
    <row r="7417" spans="13:20" ht="14.5" x14ac:dyDescent="0.35">
      <c r="M7417" s="261" t="s">
        <v>48116</v>
      </c>
      <c r="N7417" s="262">
        <v>128637.77</v>
      </c>
      <c r="P7417" s="243" t="s">
        <v>23601</v>
      </c>
      <c r="Q7417" s="244">
        <v>51790</v>
      </c>
      <c r="R7417" s="104"/>
      <c r="S7417" s="104"/>
      <c r="T7417" s="104"/>
    </row>
    <row r="7418" spans="13:20" ht="14.5" x14ac:dyDescent="0.35">
      <c r="M7418" s="261" t="s">
        <v>23666</v>
      </c>
      <c r="N7418" s="262">
        <v>-0.01</v>
      </c>
      <c r="P7418" s="243" t="s">
        <v>23602</v>
      </c>
      <c r="Q7418" s="244">
        <v>628943.84</v>
      </c>
      <c r="R7418" s="104"/>
      <c r="S7418" s="104"/>
      <c r="T7418" s="104"/>
    </row>
    <row r="7419" spans="13:20" ht="14.5" x14ac:dyDescent="0.35">
      <c r="M7419" s="261" t="s">
        <v>23668</v>
      </c>
      <c r="N7419" s="262">
        <v>72190.2</v>
      </c>
      <c r="P7419" s="243" t="s">
        <v>23603</v>
      </c>
      <c r="Q7419" s="244">
        <v>58236.25</v>
      </c>
      <c r="R7419" s="104"/>
      <c r="S7419" s="104"/>
      <c r="T7419" s="104"/>
    </row>
    <row r="7420" spans="13:20" ht="14.5" x14ac:dyDescent="0.35">
      <c r="M7420" s="261" t="s">
        <v>23669</v>
      </c>
      <c r="N7420" s="262">
        <v>2016.96</v>
      </c>
      <c r="P7420" s="243" t="s">
        <v>23604</v>
      </c>
      <c r="Q7420" s="244">
        <v>4500</v>
      </c>
      <c r="R7420" s="104"/>
      <c r="S7420" s="104"/>
      <c r="T7420" s="104"/>
    </row>
    <row r="7421" spans="13:20" ht="14.5" x14ac:dyDescent="0.35">
      <c r="M7421" s="261" t="s">
        <v>23670</v>
      </c>
      <c r="N7421" s="262">
        <v>14177.92</v>
      </c>
      <c r="P7421" s="243" t="s">
        <v>23605</v>
      </c>
      <c r="Q7421" s="244">
        <v>365.12</v>
      </c>
      <c r="R7421" s="104"/>
      <c r="S7421" s="104"/>
      <c r="T7421" s="104"/>
    </row>
    <row r="7422" spans="13:20" ht="14.5" x14ac:dyDescent="0.35">
      <c r="M7422" s="261" t="s">
        <v>56732</v>
      </c>
      <c r="N7422" s="262">
        <v>46994.35</v>
      </c>
      <c r="P7422" s="243" t="s">
        <v>23606</v>
      </c>
      <c r="Q7422" s="244">
        <v>245557.5</v>
      </c>
      <c r="R7422" s="104"/>
      <c r="S7422" s="104"/>
      <c r="T7422" s="104"/>
    </row>
    <row r="7423" spans="13:20" ht="14.5" x14ac:dyDescent="0.35">
      <c r="M7423" s="261" t="s">
        <v>15588</v>
      </c>
      <c r="N7423" s="262">
        <v>194925.83</v>
      </c>
      <c r="P7423" s="243" t="s">
        <v>23607</v>
      </c>
      <c r="Q7423" s="244">
        <v>42570</v>
      </c>
      <c r="R7423" s="104"/>
      <c r="S7423" s="104"/>
      <c r="T7423" s="104"/>
    </row>
    <row r="7424" spans="13:20" ht="14.5" x14ac:dyDescent="0.35">
      <c r="M7424" s="261" t="s">
        <v>15589</v>
      </c>
      <c r="N7424" s="262">
        <v>136863.98000000001</v>
      </c>
      <c r="P7424" s="243" t="s">
        <v>23608</v>
      </c>
      <c r="Q7424" s="244">
        <v>54607.5</v>
      </c>
      <c r="R7424" s="104"/>
      <c r="S7424" s="104"/>
      <c r="T7424" s="104"/>
    </row>
    <row r="7425" spans="13:20" ht="14.5" x14ac:dyDescent="0.35">
      <c r="M7425" s="261" t="s">
        <v>23672</v>
      </c>
      <c r="N7425" s="262">
        <v>42788.19</v>
      </c>
      <c r="P7425" s="243" t="s">
        <v>23609</v>
      </c>
      <c r="Q7425" s="244">
        <v>14069.01</v>
      </c>
      <c r="R7425" s="104"/>
      <c r="S7425" s="104"/>
      <c r="T7425" s="104"/>
    </row>
    <row r="7426" spans="13:20" ht="14.5" x14ac:dyDescent="0.35">
      <c r="M7426" s="261" t="s">
        <v>48117</v>
      </c>
      <c r="N7426" s="262">
        <v>28600.28</v>
      </c>
      <c r="P7426" s="243" t="s">
        <v>23610</v>
      </c>
      <c r="Q7426" s="244">
        <v>36027.279999999999</v>
      </c>
      <c r="R7426" s="104"/>
      <c r="S7426" s="104"/>
      <c r="T7426" s="104"/>
    </row>
    <row r="7427" spans="13:20" ht="14.5" x14ac:dyDescent="0.35">
      <c r="M7427" s="261" t="s">
        <v>23674</v>
      </c>
      <c r="N7427" s="262">
        <v>5082.54</v>
      </c>
      <c r="P7427" s="243" t="s">
        <v>23611</v>
      </c>
      <c r="Q7427" s="244">
        <v>475826.78</v>
      </c>
      <c r="R7427" s="104"/>
      <c r="S7427" s="104"/>
      <c r="T7427" s="104"/>
    </row>
    <row r="7428" spans="13:20" ht="14.5" x14ac:dyDescent="0.35">
      <c r="M7428" s="261" t="s">
        <v>56733</v>
      </c>
      <c r="N7428" s="262">
        <v>1278.76</v>
      </c>
      <c r="P7428" s="243" t="s">
        <v>23612</v>
      </c>
      <c r="Q7428" s="244">
        <v>66347.149999999994</v>
      </c>
      <c r="R7428" s="104"/>
      <c r="S7428" s="104"/>
      <c r="T7428" s="104"/>
    </row>
    <row r="7429" spans="13:20" ht="14.5" x14ac:dyDescent="0.35">
      <c r="M7429" s="261" t="s">
        <v>56734</v>
      </c>
      <c r="N7429" s="262">
        <v>716.56</v>
      </c>
      <c r="P7429" s="243" t="s">
        <v>23613</v>
      </c>
      <c r="Q7429" s="244">
        <v>107929.14</v>
      </c>
      <c r="R7429" s="104"/>
      <c r="S7429" s="104"/>
      <c r="T7429" s="104"/>
    </row>
    <row r="7430" spans="13:20" ht="14.5" x14ac:dyDescent="0.35">
      <c r="M7430" s="261" t="s">
        <v>23675</v>
      </c>
      <c r="N7430" s="262">
        <v>541.45000000000005</v>
      </c>
      <c r="P7430" s="243" t="s">
        <v>23614</v>
      </c>
      <c r="Q7430" s="244">
        <v>6785.48</v>
      </c>
      <c r="R7430" s="104"/>
      <c r="S7430" s="104"/>
      <c r="T7430" s="104"/>
    </row>
    <row r="7431" spans="13:20" ht="14.5" x14ac:dyDescent="0.35">
      <c r="M7431" s="261" t="s">
        <v>56735</v>
      </c>
      <c r="N7431" s="262">
        <v>1432.62</v>
      </c>
      <c r="P7431" s="243" t="s">
        <v>23615</v>
      </c>
      <c r="Q7431" s="244">
        <v>41614.870000000003</v>
      </c>
      <c r="R7431" s="104"/>
      <c r="S7431" s="104"/>
      <c r="T7431" s="104"/>
    </row>
    <row r="7432" spans="13:20" ht="14.5" x14ac:dyDescent="0.35">
      <c r="M7432" s="261" t="s">
        <v>56736</v>
      </c>
      <c r="N7432" s="262">
        <v>552.5</v>
      </c>
      <c r="P7432" s="243" t="s">
        <v>23616</v>
      </c>
      <c r="Q7432" s="244">
        <v>8355.11</v>
      </c>
      <c r="R7432" s="104"/>
      <c r="S7432" s="104"/>
      <c r="T7432" s="104"/>
    </row>
    <row r="7433" spans="13:20" ht="14.5" x14ac:dyDescent="0.35">
      <c r="M7433" s="261" t="s">
        <v>56737</v>
      </c>
      <c r="N7433" s="262">
        <v>2647.5</v>
      </c>
      <c r="P7433" s="243" t="s">
        <v>23617</v>
      </c>
      <c r="Q7433" s="244">
        <v>245557.5</v>
      </c>
      <c r="R7433" s="104"/>
      <c r="S7433" s="104"/>
      <c r="T7433" s="104"/>
    </row>
    <row r="7434" spans="13:20" ht="14.5" x14ac:dyDescent="0.35">
      <c r="M7434" s="261" t="s">
        <v>50269</v>
      </c>
      <c r="N7434" s="262">
        <v>476</v>
      </c>
      <c r="P7434" s="243" t="s">
        <v>23618</v>
      </c>
      <c r="Q7434" s="244">
        <v>42570</v>
      </c>
      <c r="R7434" s="104"/>
      <c r="S7434" s="104"/>
      <c r="T7434" s="104"/>
    </row>
    <row r="7435" spans="13:20" ht="14.5" x14ac:dyDescent="0.35">
      <c r="M7435" s="261" t="s">
        <v>38298</v>
      </c>
      <c r="N7435" s="262">
        <v>93162.06</v>
      </c>
      <c r="P7435" s="243" t="s">
        <v>23619</v>
      </c>
      <c r="Q7435" s="244">
        <v>54607.5</v>
      </c>
      <c r="R7435" s="104"/>
      <c r="S7435" s="104"/>
      <c r="T7435" s="104"/>
    </row>
    <row r="7436" spans="13:20" ht="14.5" x14ac:dyDescent="0.35">
      <c r="M7436" s="261" t="s">
        <v>23678</v>
      </c>
      <c r="N7436" s="262">
        <v>52522.5</v>
      </c>
      <c r="P7436" s="243" t="s">
        <v>23620</v>
      </c>
      <c r="Q7436" s="244">
        <v>2723.81</v>
      </c>
      <c r="R7436" s="104"/>
      <c r="S7436" s="104"/>
      <c r="T7436" s="104"/>
    </row>
    <row r="7437" spans="13:20" ht="14.5" x14ac:dyDescent="0.35">
      <c r="M7437" s="261" t="s">
        <v>23679</v>
      </c>
      <c r="N7437" s="262">
        <v>7337.61</v>
      </c>
      <c r="P7437" s="243" t="s">
        <v>23621</v>
      </c>
      <c r="Q7437" s="244">
        <v>14069.01</v>
      </c>
      <c r="R7437" s="104"/>
      <c r="S7437" s="104"/>
      <c r="T7437" s="104"/>
    </row>
    <row r="7438" spans="13:20" ht="14.5" x14ac:dyDescent="0.35">
      <c r="M7438" s="261" t="s">
        <v>23680</v>
      </c>
      <c r="N7438" s="262">
        <v>11331.11</v>
      </c>
      <c r="P7438" s="243" t="s">
        <v>23622</v>
      </c>
      <c r="Q7438" s="244">
        <v>199871.37</v>
      </c>
      <c r="R7438" s="104"/>
      <c r="S7438" s="104"/>
      <c r="T7438" s="104"/>
    </row>
    <row r="7439" spans="13:20" ht="14.5" x14ac:dyDescent="0.35">
      <c r="M7439" s="261" t="s">
        <v>23681</v>
      </c>
      <c r="N7439" s="262">
        <v>30151.03</v>
      </c>
      <c r="P7439" s="243" t="s">
        <v>23623</v>
      </c>
      <c r="Q7439" s="244">
        <v>27503.200000000001</v>
      </c>
      <c r="R7439" s="104"/>
      <c r="S7439" s="104"/>
      <c r="T7439" s="104"/>
    </row>
    <row r="7440" spans="13:20" ht="14.5" x14ac:dyDescent="0.35">
      <c r="M7440" s="261" t="s">
        <v>23682</v>
      </c>
      <c r="N7440" s="262">
        <v>17006.98</v>
      </c>
      <c r="P7440" s="243" t="s">
        <v>23624</v>
      </c>
      <c r="Q7440" s="244">
        <v>475826.78</v>
      </c>
      <c r="R7440" s="104"/>
      <c r="S7440" s="104"/>
      <c r="T7440" s="104"/>
    </row>
    <row r="7441" spans="13:20" ht="14.5" x14ac:dyDescent="0.35">
      <c r="M7441" s="261" t="s">
        <v>56738</v>
      </c>
      <c r="N7441" s="262">
        <v>19645.41</v>
      </c>
      <c r="P7441" s="243" t="s">
        <v>23625</v>
      </c>
      <c r="Q7441" s="244">
        <v>54945</v>
      </c>
      <c r="R7441" s="104"/>
      <c r="S7441" s="104"/>
      <c r="T7441" s="104"/>
    </row>
    <row r="7442" spans="13:20" ht="14.5" x14ac:dyDescent="0.35">
      <c r="M7442" s="261" t="s">
        <v>51306</v>
      </c>
      <c r="N7442" s="262">
        <v>1725</v>
      </c>
      <c r="P7442" s="243" t="s">
        <v>23626</v>
      </c>
      <c r="Q7442" s="244">
        <v>84878.89</v>
      </c>
      <c r="R7442" s="104"/>
      <c r="S7442" s="104"/>
      <c r="T7442" s="104"/>
    </row>
    <row r="7443" spans="13:20" ht="14.5" x14ac:dyDescent="0.35">
      <c r="M7443" s="261" t="s">
        <v>23684</v>
      </c>
      <c r="N7443" s="262">
        <v>59537.99</v>
      </c>
      <c r="P7443" s="243" t="s">
        <v>23627</v>
      </c>
      <c r="Q7443" s="244">
        <v>155902.28</v>
      </c>
      <c r="R7443" s="104"/>
      <c r="S7443" s="104"/>
      <c r="T7443" s="104"/>
    </row>
    <row r="7444" spans="13:20" ht="14.5" x14ac:dyDescent="0.35">
      <c r="M7444" s="261" t="s">
        <v>23685</v>
      </c>
      <c r="N7444" s="262">
        <v>4673.66</v>
      </c>
      <c r="P7444" s="243" t="s">
        <v>23628</v>
      </c>
      <c r="Q7444" s="244">
        <v>93876.43</v>
      </c>
      <c r="R7444" s="104"/>
      <c r="S7444" s="104"/>
      <c r="T7444" s="104"/>
    </row>
    <row r="7445" spans="13:20" ht="14.5" x14ac:dyDescent="0.35">
      <c r="M7445" s="261" t="s">
        <v>23686</v>
      </c>
      <c r="N7445" s="262">
        <v>12125.07</v>
      </c>
      <c r="P7445" s="243" t="s">
        <v>23629</v>
      </c>
      <c r="Q7445" s="244">
        <v>4842.5200000000004</v>
      </c>
      <c r="R7445" s="104"/>
      <c r="S7445" s="104"/>
      <c r="T7445" s="104"/>
    </row>
    <row r="7446" spans="13:20" ht="14.5" x14ac:dyDescent="0.35">
      <c r="M7446" s="261" t="s">
        <v>56739</v>
      </c>
      <c r="N7446" s="262">
        <v>8418.42</v>
      </c>
      <c r="P7446" s="243" t="s">
        <v>23630</v>
      </c>
      <c r="Q7446" s="244">
        <v>12000</v>
      </c>
      <c r="R7446" s="104"/>
      <c r="S7446" s="104"/>
      <c r="T7446" s="104"/>
    </row>
    <row r="7447" spans="13:20" ht="14.5" x14ac:dyDescent="0.35">
      <c r="M7447" s="261" t="s">
        <v>23689</v>
      </c>
      <c r="N7447" s="262">
        <v>43438.64</v>
      </c>
      <c r="P7447" s="243" t="s">
        <v>23631</v>
      </c>
      <c r="Q7447" s="244">
        <v>72984.539999999994</v>
      </c>
      <c r="R7447" s="104"/>
      <c r="S7447" s="104"/>
      <c r="T7447" s="104"/>
    </row>
    <row r="7448" spans="13:20" ht="14.5" x14ac:dyDescent="0.35">
      <c r="M7448" s="261" t="s">
        <v>23690</v>
      </c>
      <c r="N7448" s="262">
        <v>552158.25</v>
      </c>
      <c r="P7448" s="243" t="s">
        <v>23632</v>
      </c>
      <c r="Q7448" s="244">
        <v>136580.07999999999</v>
      </c>
      <c r="R7448" s="104"/>
      <c r="S7448" s="104"/>
      <c r="T7448" s="104"/>
    </row>
    <row r="7449" spans="13:20" ht="14.5" x14ac:dyDescent="0.35">
      <c r="M7449" s="261" t="s">
        <v>23691</v>
      </c>
      <c r="N7449" s="262">
        <v>40852.47</v>
      </c>
      <c r="P7449" s="243" t="s">
        <v>23633</v>
      </c>
      <c r="Q7449" s="244">
        <v>85110.45</v>
      </c>
      <c r="R7449" s="104"/>
      <c r="S7449" s="104"/>
      <c r="T7449" s="104"/>
    </row>
    <row r="7450" spans="13:20" ht="14.5" x14ac:dyDescent="0.35">
      <c r="M7450" s="261" t="s">
        <v>23692</v>
      </c>
      <c r="N7450" s="262">
        <v>63367.18</v>
      </c>
      <c r="P7450" s="243" t="s">
        <v>23634</v>
      </c>
      <c r="Q7450" s="244">
        <v>28634.86</v>
      </c>
      <c r="R7450" s="104"/>
      <c r="S7450" s="104"/>
      <c r="T7450" s="104"/>
    </row>
    <row r="7451" spans="13:20" ht="14.5" x14ac:dyDescent="0.35">
      <c r="M7451" s="261" t="s">
        <v>23693</v>
      </c>
      <c r="N7451" s="262">
        <v>7770.2</v>
      </c>
      <c r="P7451" s="243" t="s">
        <v>23635</v>
      </c>
      <c r="Q7451" s="244">
        <v>853405.04</v>
      </c>
      <c r="R7451" s="104"/>
      <c r="S7451" s="104"/>
      <c r="T7451" s="104"/>
    </row>
    <row r="7452" spans="13:20" ht="14.5" x14ac:dyDescent="0.35">
      <c r="M7452" s="261" t="s">
        <v>23694</v>
      </c>
      <c r="N7452" s="262">
        <v>4066.27</v>
      </c>
      <c r="P7452" s="243" t="s">
        <v>23636</v>
      </c>
      <c r="Q7452" s="244">
        <v>58236.25</v>
      </c>
      <c r="R7452" s="104"/>
      <c r="S7452" s="104"/>
      <c r="T7452" s="104"/>
    </row>
    <row r="7453" spans="13:20" ht="14.5" x14ac:dyDescent="0.35">
      <c r="M7453" s="261" t="s">
        <v>23695</v>
      </c>
      <c r="N7453" s="262">
        <v>12087.2</v>
      </c>
      <c r="P7453" s="243" t="s">
        <v>23637</v>
      </c>
      <c r="Q7453" s="244">
        <v>67831.63</v>
      </c>
      <c r="R7453" s="104"/>
      <c r="S7453" s="104"/>
      <c r="T7453" s="104"/>
    </row>
    <row r="7454" spans="13:20" ht="14.5" x14ac:dyDescent="0.35">
      <c r="M7454" s="261" t="s">
        <v>23696</v>
      </c>
      <c r="N7454" s="262">
        <v>24126.33</v>
      </c>
      <c r="P7454" s="243" t="s">
        <v>23638</v>
      </c>
      <c r="Q7454" s="244">
        <v>45872.12</v>
      </c>
      <c r="R7454" s="104"/>
      <c r="S7454" s="104"/>
      <c r="T7454" s="104"/>
    </row>
    <row r="7455" spans="13:20" ht="14.5" x14ac:dyDescent="0.35">
      <c r="M7455" s="261" t="s">
        <v>23697</v>
      </c>
      <c r="N7455" s="262">
        <v>46322.46</v>
      </c>
      <c r="P7455" s="243" t="s">
        <v>23639</v>
      </c>
      <c r="Q7455" s="244">
        <v>8669.0499999999993</v>
      </c>
      <c r="R7455" s="104"/>
      <c r="S7455" s="104"/>
      <c r="T7455" s="104"/>
    </row>
    <row r="7456" spans="13:20" ht="14.5" x14ac:dyDescent="0.35">
      <c r="M7456" s="261" t="s">
        <v>23698</v>
      </c>
      <c r="N7456" s="262">
        <v>19454.95</v>
      </c>
      <c r="P7456" s="243" t="s">
        <v>23640</v>
      </c>
      <c r="Q7456" s="244">
        <v>24338.48</v>
      </c>
      <c r="R7456" s="104"/>
      <c r="S7456" s="104"/>
      <c r="T7456" s="104"/>
    </row>
    <row r="7457" spans="13:20" ht="14.5" x14ac:dyDescent="0.35">
      <c r="M7457" s="261" t="s">
        <v>23699</v>
      </c>
      <c r="N7457" s="262">
        <v>6564.9</v>
      </c>
      <c r="P7457" s="243" t="s">
        <v>23641</v>
      </c>
      <c r="Q7457" s="244">
        <v>173165.85</v>
      </c>
      <c r="R7457" s="104"/>
      <c r="S7457" s="104"/>
      <c r="T7457" s="104"/>
    </row>
    <row r="7458" spans="13:20" ht="14.5" x14ac:dyDescent="0.35">
      <c r="M7458" s="261" t="s">
        <v>23700</v>
      </c>
      <c r="N7458" s="262">
        <v>4518.8</v>
      </c>
      <c r="P7458" s="243" t="s">
        <v>23642</v>
      </c>
      <c r="Q7458" s="244">
        <v>95581.11</v>
      </c>
      <c r="R7458" s="104"/>
      <c r="S7458" s="104"/>
      <c r="T7458" s="104"/>
    </row>
    <row r="7459" spans="13:20" ht="14.5" x14ac:dyDescent="0.35">
      <c r="M7459" s="261" t="s">
        <v>37079</v>
      </c>
      <c r="N7459" s="262">
        <v>61000</v>
      </c>
      <c r="P7459" s="243" t="s">
        <v>23643</v>
      </c>
      <c r="Q7459" s="244">
        <v>5072.76</v>
      </c>
      <c r="R7459" s="104"/>
      <c r="S7459" s="104"/>
      <c r="T7459" s="104"/>
    </row>
    <row r="7460" spans="13:20" ht="14.5" x14ac:dyDescent="0.35">
      <c r="M7460" s="261" t="s">
        <v>45422</v>
      </c>
      <c r="N7460" s="262">
        <v>1985575</v>
      </c>
      <c r="P7460" s="243" t="s">
        <v>23644</v>
      </c>
      <c r="Q7460" s="244">
        <v>23877</v>
      </c>
      <c r="R7460" s="104"/>
      <c r="S7460" s="104"/>
      <c r="T7460" s="104"/>
    </row>
    <row r="7461" spans="13:20" ht="14.5" x14ac:dyDescent="0.35">
      <c r="M7461" s="261" t="s">
        <v>35613</v>
      </c>
      <c r="N7461" s="262">
        <v>81.87</v>
      </c>
      <c r="P7461" s="243" t="s">
        <v>23645</v>
      </c>
      <c r="Q7461" s="244">
        <v>17166</v>
      </c>
      <c r="R7461" s="104"/>
      <c r="S7461" s="104"/>
      <c r="T7461" s="104"/>
    </row>
    <row r="7462" spans="13:20" ht="14.5" x14ac:dyDescent="0.35">
      <c r="M7462" s="261" t="s">
        <v>23701</v>
      </c>
      <c r="N7462" s="262">
        <v>217899.45</v>
      </c>
      <c r="P7462" s="243" t="s">
        <v>23646</v>
      </c>
      <c r="Q7462" s="244">
        <v>187403</v>
      </c>
      <c r="R7462" s="104"/>
      <c r="S7462" s="104"/>
      <c r="T7462" s="104"/>
    </row>
    <row r="7463" spans="13:20" ht="14.5" x14ac:dyDescent="0.35">
      <c r="M7463" s="261" t="s">
        <v>45423</v>
      </c>
      <c r="N7463" s="262">
        <v>424991.88</v>
      </c>
      <c r="P7463" s="243" t="s">
        <v>23647</v>
      </c>
      <c r="Q7463" s="244">
        <v>1912.22</v>
      </c>
      <c r="R7463" s="104"/>
      <c r="S7463" s="104"/>
      <c r="T7463" s="104"/>
    </row>
    <row r="7464" spans="13:20" ht="14.5" x14ac:dyDescent="0.35">
      <c r="M7464" s="261" t="s">
        <v>35614</v>
      </c>
      <c r="N7464" s="262">
        <v>17097.400000000001</v>
      </c>
      <c r="P7464" s="243" t="s">
        <v>23648</v>
      </c>
      <c r="Q7464" s="244">
        <v>251328.78</v>
      </c>
      <c r="R7464" s="104"/>
      <c r="S7464" s="104"/>
      <c r="T7464" s="104"/>
    </row>
    <row r="7465" spans="13:20" ht="14.5" x14ac:dyDescent="0.35">
      <c r="M7465" s="261" t="s">
        <v>23702</v>
      </c>
      <c r="N7465" s="262">
        <v>41291.879999999997</v>
      </c>
      <c r="P7465" s="243" t="s">
        <v>23649</v>
      </c>
      <c r="Q7465" s="244">
        <v>27822</v>
      </c>
      <c r="R7465" s="104"/>
      <c r="S7465" s="104"/>
      <c r="T7465" s="104"/>
    </row>
    <row r="7466" spans="13:20" ht="14.5" x14ac:dyDescent="0.35">
      <c r="M7466" s="261" t="s">
        <v>56740</v>
      </c>
      <c r="N7466" s="262">
        <v>626858.72</v>
      </c>
      <c r="P7466" s="243" t="s">
        <v>23650</v>
      </c>
      <c r="Q7466" s="244">
        <v>16011</v>
      </c>
      <c r="R7466" s="104"/>
      <c r="S7466" s="104"/>
      <c r="T7466" s="104"/>
    </row>
    <row r="7467" spans="13:20" ht="14.5" x14ac:dyDescent="0.35">
      <c r="M7467" s="261" t="s">
        <v>41993</v>
      </c>
      <c r="N7467" s="262">
        <v>22124.18</v>
      </c>
      <c r="P7467" s="243" t="s">
        <v>23651</v>
      </c>
      <c r="Q7467" s="244">
        <v>87457</v>
      </c>
      <c r="R7467" s="104"/>
      <c r="S7467" s="104"/>
      <c r="T7467" s="104"/>
    </row>
    <row r="7468" spans="13:20" ht="14.5" x14ac:dyDescent="0.35">
      <c r="M7468" s="261" t="s">
        <v>37080</v>
      </c>
      <c r="N7468" s="262">
        <v>83381.17</v>
      </c>
      <c r="P7468" s="243" t="s">
        <v>23652</v>
      </c>
      <c r="Q7468" s="244">
        <v>2400</v>
      </c>
      <c r="R7468" s="104"/>
      <c r="S7468" s="104"/>
      <c r="T7468" s="104"/>
    </row>
    <row r="7469" spans="13:20" ht="14.5" x14ac:dyDescent="0.35">
      <c r="M7469" s="261" t="s">
        <v>23704</v>
      </c>
      <c r="N7469" s="262">
        <v>749751.87</v>
      </c>
      <c r="P7469" s="243" t="s">
        <v>23653</v>
      </c>
      <c r="Q7469" s="244">
        <v>138585.09</v>
      </c>
      <c r="R7469" s="104"/>
      <c r="S7469" s="104"/>
      <c r="T7469" s="104"/>
    </row>
    <row r="7470" spans="13:20" ht="14.5" x14ac:dyDescent="0.35">
      <c r="M7470" s="261" t="s">
        <v>35615</v>
      </c>
      <c r="N7470" s="262">
        <v>593612</v>
      </c>
      <c r="P7470" s="243" t="s">
        <v>23654</v>
      </c>
      <c r="Q7470" s="244">
        <v>10453.83</v>
      </c>
      <c r="R7470" s="104"/>
      <c r="S7470" s="104"/>
      <c r="T7470" s="104"/>
    </row>
    <row r="7471" spans="13:20" ht="14.5" x14ac:dyDescent="0.35">
      <c r="M7471" s="261" t="s">
        <v>41994</v>
      </c>
      <c r="N7471" s="262">
        <v>185612</v>
      </c>
      <c r="P7471" s="243" t="s">
        <v>23655</v>
      </c>
      <c r="Q7471" s="244">
        <v>29397.55</v>
      </c>
      <c r="R7471" s="104"/>
      <c r="S7471" s="104"/>
      <c r="T7471" s="104"/>
    </row>
    <row r="7472" spans="13:20" ht="14.5" x14ac:dyDescent="0.35">
      <c r="M7472" s="261" t="s">
        <v>56741</v>
      </c>
      <c r="N7472" s="262">
        <v>8754.17</v>
      </c>
      <c r="P7472" s="243" t="s">
        <v>23656</v>
      </c>
      <c r="Q7472" s="244">
        <v>67800.17</v>
      </c>
      <c r="R7472" s="104"/>
      <c r="S7472" s="104"/>
      <c r="T7472" s="104"/>
    </row>
    <row r="7473" spans="13:20" ht="14.5" x14ac:dyDescent="0.35">
      <c r="M7473" s="261" t="s">
        <v>56742</v>
      </c>
      <c r="N7473" s="262">
        <v>119565.27</v>
      </c>
      <c r="P7473" s="243" t="s">
        <v>23657</v>
      </c>
      <c r="Q7473" s="244">
        <v>68752.460000000006</v>
      </c>
      <c r="R7473" s="104"/>
      <c r="S7473" s="104"/>
      <c r="T7473" s="104"/>
    </row>
    <row r="7474" spans="13:20" ht="14.5" x14ac:dyDescent="0.35">
      <c r="M7474" s="261" t="s">
        <v>56743</v>
      </c>
      <c r="N7474" s="262">
        <v>8042.44</v>
      </c>
      <c r="P7474" s="243" t="s">
        <v>23658</v>
      </c>
      <c r="Q7474" s="244">
        <v>335669.9</v>
      </c>
      <c r="R7474" s="104"/>
      <c r="S7474" s="104"/>
      <c r="T7474" s="104"/>
    </row>
    <row r="7475" spans="13:20" ht="14.5" x14ac:dyDescent="0.35">
      <c r="M7475" s="261" t="s">
        <v>56744</v>
      </c>
      <c r="N7475" s="262">
        <v>1362.79</v>
      </c>
      <c r="P7475" s="243" t="s">
        <v>23659</v>
      </c>
      <c r="Q7475" s="244">
        <v>7700</v>
      </c>
      <c r="R7475" s="104"/>
      <c r="S7475" s="104"/>
      <c r="T7475" s="104"/>
    </row>
    <row r="7476" spans="13:20" ht="14.5" x14ac:dyDescent="0.35">
      <c r="M7476" s="261" t="s">
        <v>56745</v>
      </c>
      <c r="N7476" s="262">
        <v>6455.86</v>
      </c>
      <c r="P7476" s="243" t="s">
        <v>23660</v>
      </c>
      <c r="Q7476" s="244">
        <v>580322</v>
      </c>
      <c r="R7476" s="104"/>
      <c r="S7476" s="104"/>
      <c r="T7476" s="104"/>
    </row>
    <row r="7477" spans="13:20" ht="14.5" x14ac:dyDescent="0.35">
      <c r="M7477" s="261" t="s">
        <v>56746</v>
      </c>
      <c r="N7477" s="262">
        <v>20986.73</v>
      </c>
      <c r="P7477" s="243" t="s">
        <v>23661</v>
      </c>
      <c r="Q7477" s="244">
        <v>19710</v>
      </c>
      <c r="R7477" s="104"/>
      <c r="S7477" s="104"/>
      <c r="T7477" s="104"/>
    </row>
    <row r="7478" spans="13:20" ht="14.5" x14ac:dyDescent="0.35">
      <c r="M7478" s="261" t="s">
        <v>56747</v>
      </c>
      <c r="N7478" s="262">
        <v>9134.7900000000009</v>
      </c>
      <c r="P7478" s="243" t="s">
        <v>23662</v>
      </c>
      <c r="Q7478" s="244">
        <v>272.8</v>
      </c>
      <c r="R7478" s="104"/>
      <c r="S7478" s="104"/>
      <c r="T7478" s="104"/>
    </row>
    <row r="7479" spans="13:20" ht="14.5" x14ac:dyDescent="0.35">
      <c r="M7479" s="261" t="s">
        <v>56748</v>
      </c>
      <c r="N7479" s="262">
        <v>12715.55</v>
      </c>
      <c r="P7479" s="243" t="s">
        <v>23663</v>
      </c>
      <c r="Q7479" s="244">
        <v>900</v>
      </c>
      <c r="R7479" s="104"/>
      <c r="S7479" s="104"/>
      <c r="T7479" s="104"/>
    </row>
    <row r="7480" spans="13:20" ht="14.5" x14ac:dyDescent="0.35">
      <c r="M7480" s="261" t="s">
        <v>56749</v>
      </c>
      <c r="N7480" s="262">
        <v>37206.43</v>
      </c>
      <c r="P7480" s="243" t="s">
        <v>23664</v>
      </c>
      <c r="Q7480" s="244">
        <v>1875</v>
      </c>
      <c r="R7480" s="104"/>
      <c r="S7480" s="104"/>
      <c r="T7480" s="104"/>
    </row>
    <row r="7481" spans="13:20" ht="14.5" x14ac:dyDescent="0.35">
      <c r="M7481" s="261" t="s">
        <v>56750</v>
      </c>
      <c r="N7481" s="262">
        <v>1664.63</v>
      </c>
      <c r="P7481" s="243" t="s">
        <v>23665</v>
      </c>
      <c r="Q7481" s="244">
        <v>135100</v>
      </c>
      <c r="R7481" s="104"/>
      <c r="S7481" s="104"/>
      <c r="T7481" s="104"/>
    </row>
    <row r="7482" spans="13:20" ht="14.5" x14ac:dyDescent="0.35">
      <c r="M7482" s="261" t="s">
        <v>56751</v>
      </c>
      <c r="N7482" s="262">
        <v>21912.34</v>
      </c>
      <c r="P7482" s="243" t="s">
        <v>23666</v>
      </c>
      <c r="Q7482" s="244">
        <v>10477.75</v>
      </c>
      <c r="R7482" s="104"/>
      <c r="S7482" s="104"/>
      <c r="T7482" s="104"/>
    </row>
    <row r="7483" spans="13:20" ht="14.5" x14ac:dyDescent="0.35">
      <c r="M7483" s="261" t="s">
        <v>56752</v>
      </c>
      <c r="N7483" s="262">
        <v>37109.96</v>
      </c>
      <c r="P7483" s="243" t="s">
        <v>23667</v>
      </c>
      <c r="Q7483" s="244">
        <v>28395.38</v>
      </c>
      <c r="R7483" s="104"/>
      <c r="S7483" s="104"/>
      <c r="T7483" s="104"/>
    </row>
    <row r="7484" spans="13:20" ht="14.5" x14ac:dyDescent="0.35">
      <c r="M7484" s="261" t="s">
        <v>56753</v>
      </c>
      <c r="N7484" s="262">
        <v>2838.92</v>
      </c>
      <c r="P7484" s="243" t="s">
        <v>23668</v>
      </c>
      <c r="Q7484" s="244">
        <v>279506.40000000002</v>
      </c>
      <c r="R7484" s="104"/>
      <c r="S7484" s="104"/>
      <c r="T7484" s="104"/>
    </row>
    <row r="7485" spans="13:20" ht="14.5" x14ac:dyDescent="0.35">
      <c r="M7485" s="261" t="s">
        <v>56754</v>
      </c>
      <c r="N7485" s="262">
        <v>8943.5</v>
      </c>
      <c r="P7485" s="243" t="s">
        <v>15586</v>
      </c>
      <c r="Q7485" s="244">
        <v>70206.039999999994</v>
      </c>
      <c r="R7485" s="104"/>
      <c r="S7485" s="104"/>
      <c r="T7485" s="104"/>
    </row>
    <row r="7486" spans="13:20" ht="14.5" x14ac:dyDescent="0.35">
      <c r="M7486" s="261" t="s">
        <v>56755</v>
      </c>
      <c r="N7486" s="262">
        <v>56584.77</v>
      </c>
      <c r="P7486" s="243" t="s">
        <v>23669</v>
      </c>
      <c r="Q7486" s="244">
        <v>18518.2</v>
      </c>
      <c r="R7486" s="104"/>
      <c r="S7486" s="104"/>
      <c r="T7486" s="104"/>
    </row>
    <row r="7487" spans="13:20" ht="14.5" x14ac:dyDescent="0.35">
      <c r="M7487" s="261" t="s">
        <v>53320</v>
      </c>
      <c r="N7487" s="262">
        <v>2850</v>
      </c>
      <c r="P7487" s="243" t="s">
        <v>23670</v>
      </c>
      <c r="Q7487" s="244">
        <v>52747.86</v>
      </c>
      <c r="R7487" s="104"/>
      <c r="S7487" s="104"/>
      <c r="T7487" s="104"/>
    </row>
    <row r="7488" spans="13:20" ht="14.5" x14ac:dyDescent="0.35">
      <c r="M7488" s="261" t="s">
        <v>53321</v>
      </c>
      <c r="N7488" s="262">
        <v>12825.85</v>
      </c>
      <c r="P7488" s="243" t="s">
        <v>15587</v>
      </c>
      <c r="Q7488" s="244">
        <v>27523.38</v>
      </c>
      <c r="R7488" s="104"/>
      <c r="S7488" s="104"/>
      <c r="T7488" s="104"/>
    </row>
    <row r="7489" spans="13:20" ht="14.5" x14ac:dyDescent="0.35">
      <c r="M7489" s="261" t="s">
        <v>56756</v>
      </c>
      <c r="N7489" s="262">
        <v>29913</v>
      </c>
      <c r="P7489" s="243" t="s">
        <v>15588</v>
      </c>
      <c r="Q7489" s="244">
        <v>519078.41</v>
      </c>
      <c r="R7489" s="104"/>
      <c r="S7489" s="104"/>
      <c r="T7489" s="104"/>
    </row>
    <row r="7490" spans="13:20" ht="14.5" x14ac:dyDescent="0.35">
      <c r="M7490" s="261" t="s">
        <v>37081</v>
      </c>
      <c r="N7490" s="262">
        <v>440547.04</v>
      </c>
      <c r="P7490" s="243" t="s">
        <v>23671</v>
      </c>
      <c r="Q7490" s="244">
        <v>167044.12</v>
      </c>
      <c r="R7490" s="104"/>
      <c r="S7490" s="104"/>
      <c r="T7490" s="104"/>
    </row>
    <row r="7491" spans="13:20" ht="14.5" x14ac:dyDescent="0.35">
      <c r="M7491" s="261" t="s">
        <v>50270</v>
      </c>
      <c r="N7491" s="262">
        <v>6555.83</v>
      </c>
      <c r="P7491" s="243" t="s">
        <v>15589</v>
      </c>
      <c r="Q7491" s="244">
        <v>79147.839999999997</v>
      </c>
      <c r="R7491" s="104"/>
      <c r="S7491" s="104"/>
      <c r="T7491" s="104"/>
    </row>
    <row r="7492" spans="13:20" ht="14.5" x14ac:dyDescent="0.35">
      <c r="M7492" s="261" t="s">
        <v>35616</v>
      </c>
      <c r="N7492" s="262">
        <v>68544</v>
      </c>
      <c r="P7492" s="243" t="s">
        <v>23672</v>
      </c>
      <c r="Q7492" s="244">
        <v>1061.01</v>
      </c>
      <c r="R7492" s="104"/>
      <c r="S7492" s="104"/>
      <c r="T7492" s="104"/>
    </row>
    <row r="7493" spans="13:20" ht="14.5" x14ac:dyDescent="0.35">
      <c r="M7493" s="261" t="s">
        <v>37082</v>
      </c>
      <c r="N7493" s="262">
        <v>100607.72</v>
      </c>
      <c r="P7493" s="243" t="s">
        <v>23673</v>
      </c>
      <c r="Q7493" s="244">
        <v>29920</v>
      </c>
      <c r="R7493" s="104"/>
      <c r="S7493" s="104"/>
      <c r="T7493" s="104"/>
    </row>
    <row r="7494" spans="13:20" ht="14.5" x14ac:dyDescent="0.35">
      <c r="M7494" s="261" t="s">
        <v>43169</v>
      </c>
      <c r="N7494" s="262">
        <v>37099.08</v>
      </c>
      <c r="P7494" s="243" t="s">
        <v>23674</v>
      </c>
      <c r="Q7494" s="244">
        <v>1075.78</v>
      </c>
      <c r="R7494" s="104"/>
      <c r="S7494" s="104"/>
      <c r="T7494" s="104"/>
    </row>
    <row r="7495" spans="13:20" ht="14.5" x14ac:dyDescent="0.35">
      <c r="M7495" s="261" t="s">
        <v>43170</v>
      </c>
      <c r="N7495" s="262">
        <v>2341.9299999999998</v>
      </c>
      <c r="P7495" s="243" t="s">
        <v>23675</v>
      </c>
      <c r="Q7495" s="244">
        <v>82.3</v>
      </c>
      <c r="R7495" s="104"/>
      <c r="S7495" s="104"/>
      <c r="T7495" s="104"/>
    </row>
    <row r="7496" spans="13:20" ht="14.5" x14ac:dyDescent="0.35">
      <c r="M7496" s="261" t="s">
        <v>37083</v>
      </c>
      <c r="N7496" s="262">
        <v>8101.05</v>
      </c>
      <c r="P7496" s="243" t="s">
        <v>23676</v>
      </c>
      <c r="Q7496" s="244">
        <v>1118.46</v>
      </c>
      <c r="R7496" s="104"/>
      <c r="S7496" s="104"/>
      <c r="T7496" s="104"/>
    </row>
    <row r="7497" spans="13:20" ht="14.5" x14ac:dyDescent="0.35">
      <c r="M7497" s="261" t="s">
        <v>37084</v>
      </c>
      <c r="N7497" s="262">
        <v>137700</v>
      </c>
      <c r="P7497" s="243" t="s">
        <v>23677</v>
      </c>
      <c r="Q7497" s="244">
        <v>43889.63</v>
      </c>
      <c r="R7497" s="104"/>
      <c r="S7497" s="104"/>
      <c r="T7497" s="104"/>
    </row>
    <row r="7498" spans="13:20" ht="14.5" x14ac:dyDescent="0.35">
      <c r="M7498" s="261" t="s">
        <v>35617</v>
      </c>
      <c r="N7498" s="262">
        <v>57726.12</v>
      </c>
      <c r="P7498" s="243" t="s">
        <v>23678</v>
      </c>
      <c r="Q7498" s="244">
        <v>6418.7</v>
      </c>
      <c r="R7498" s="104"/>
      <c r="S7498" s="104"/>
      <c r="T7498" s="104"/>
    </row>
    <row r="7499" spans="13:20" ht="14.5" x14ac:dyDescent="0.35">
      <c r="M7499" s="261" t="s">
        <v>35618</v>
      </c>
      <c r="N7499" s="262">
        <v>181099.03</v>
      </c>
      <c r="P7499" s="243" t="s">
        <v>23679</v>
      </c>
      <c r="Q7499" s="244">
        <v>375.49</v>
      </c>
      <c r="R7499" s="104"/>
      <c r="S7499" s="104"/>
      <c r="T7499" s="104"/>
    </row>
    <row r="7500" spans="13:20" ht="14.5" x14ac:dyDescent="0.35">
      <c r="M7500" s="261" t="s">
        <v>35619</v>
      </c>
      <c r="N7500" s="262">
        <v>57550.47</v>
      </c>
      <c r="P7500" s="243" t="s">
        <v>23680</v>
      </c>
      <c r="Q7500" s="244">
        <v>441.2</v>
      </c>
      <c r="R7500" s="104"/>
      <c r="S7500" s="104"/>
      <c r="T7500" s="104"/>
    </row>
    <row r="7501" spans="13:20" ht="14.5" x14ac:dyDescent="0.35">
      <c r="M7501" s="261" t="s">
        <v>35620</v>
      </c>
      <c r="N7501" s="262">
        <v>4214.0600000000004</v>
      </c>
      <c r="P7501" s="243" t="s">
        <v>23681</v>
      </c>
      <c r="Q7501" s="244">
        <v>1472.98</v>
      </c>
      <c r="R7501" s="104"/>
      <c r="S7501" s="104"/>
      <c r="T7501" s="104"/>
    </row>
    <row r="7502" spans="13:20" ht="14.5" x14ac:dyDescent="0.35">
      <c r="M7502" s="261" t="s">
        <v>35621</v>
      </c>
      <c r="N7502" s="262">
        <v>13919.34</v>
      </c>
      <c r="P7502" s="243" t="s">
        <v>23682</v>
      </c>
      <c r="Q7502" s="244">
        <v>1043.92</v>
      </c>
      <c r="R7502" s="104"/>
      <c r="S7502" s="104"/>
      <c r="T7502" s="104"/>
    </row>
    <row r="7503" spans="13:20" ht="14.5" x14ac:dyDescent="0.35">
      <c r="M7503" s="261" t="s">
        <v>56757</v>
      </c>
      <c r="N7503" s="262">
        <v>637673.13</v>
      </c>
      <c r="P7503" s="243" t="s">
        <v>23683</v>
      </c>
      <c r="Q7503" s="244">
        <v>248.64</v>
      </c>
      <c r="R7503" s="104"/>
      <c r="S7503" s="104"/>
      <c r="T7503" s="104"/>
    </row>
    <row r="7504" spans="13:20" ht="14.5" x14ac:dyDescent="0.35">
      <c r="M7504" s="261" t="s">
        <v>48118</v>
      </c>
      <c r="N7504" s="262">
        <v>149993.03</v>
      </c>
      <c r="P7504" s="243" t="s">
        <v>23684</v>
      </c>
      <c r="Q7504" s="244">
        <v>4270</v>
      </c>
      <c r="R7504" s="104"/>
      <c r="S7504" s="104"/>
      <c r="T7504" s="104"/>
    </row>
    <row r="7505" spans="13:20" ht="14.5" x14ac:dyDescent="0.35">
      <c r="M7505" s="261" t="s">
        <v>37085</v>
      </c>
      <c r="N7505" s="262">
        <v>2045675.54</v>
      </c>
      <c r="P7505" s="243" t="s">
        <v>23685</v>
      </c>
      <c r="Q7505" s="244">
        <v>326.64999999999998</v>
      </c>
      <c r="R7505" s="104"/>
      <c r="S7505" s="104"/>
      <c r="T7505" s="104"/>
    </row>
    <row r="7506" spans="13:20" ht="14.5" x14ac:dyDescent="0.35">
      <c r="M7506" s="261" t="s">
        <v>41995</v>
      </c>
      <c r="N7506" s="262">
        <v>379213.17</v>
      </c>
      <c r="P7506" s="243" t="s">
        <v>23686</v>
      </c>
      <c r="Q7506" s="244">
        <v>175.6</v>
      </c>
      <c r="R7506" s="104"/>
      <c r="S7506" s="104"/>
      <c r="T7506" s="104"/>
    </row>
    <row r="7507" spans="13:20" ht="14.5" x14ac:dyDescent="0.35">
      <c r="M7507" s="261" t="s">
        <v>38299</v>
      </c>
      <c r="N7507" s="262">
        <v>7792.58</v>
      </c>
      <c r="P7507" s="243" t="s">
        <v>23687</v>
      </c>
      <c r="Q7507" s="244">
        <v>309.83999999999997</v>
      </c>
      <c r="R7507" s="104"/>
      <c r="S7507" s="104"/>
      <c r="T7507" s="104"/>
    </row>
    <row r="7508" spans="13:20" ht="14.5" x14ac:dyDescent="0.35">
      <c r="M7508" s="261" t="s">
        <v>45424</v>
      </c>
      <c r="N7508" s="262">
        <v>77917.58</v>
      </c>
      <c r="P7508" s="243" t="s">
        <v>23688</v>
      </c>
      <c r="Q7508" s="244">
        <v>7686</v>
      </c>
      <c r="R7508" s="104"/>
      <c r="S7508" s="104"/>
      <c r="T7508" s="104"/>
    </row>
    <row r="7509" spans="13:20" ht="14.5" x14ac:dyDescent="0.35">
      <c r="M7509" s="261" t="s">
        <v>23707</v>
      </c>
      <c r="N7509" s="262">
        <v>593846.79</v>
      </c>
      <c r="P7509" s="243" t="s">
        <v>23689</v>
      </c>
      <c r="Q7509" s="244">
        <v>41987.61</v>
      </c>
      <c r="R7509" s="104"/>
      <c r="S7509" s="104"/>
      <c r="T7509" s="104"/>
    </row>
    <row r="7510" spans="13:20" ht="14.5" x14ac:dyDescent="0.35">
      <c r="M7510" s="261" t="s">
        <v>56758</v>
      </c>
      <c r="N7510" s="262">
        <v>15467.9</v>
      </c>
      <c r="P7510" s="243" t="s">
        <v>23690</v>
      </c>
      <c r="Q7510" s="244">
        <v>526523.74</v>
      </c>
      <c r="R7510" s="104"/>
      <c r="S7510" s="104"/>
      <c r="T7510" s="104"/>
    </row>
    <row r="7511" spans="13:20" ht="14.5" x14ac:dyDescent="0.35">
      <c r="M7511" s="261" t="s">
        <v>56759</v>
      </c>
      <c r="N7511" s="262">
        <v>1912.29</v>
      </c>
      <c r="P7511" s="243" t="s">
        <v>23691</v>
      </c>
      <c r="Q7511" s="244">
        <v>43070.19</v>
      </c>
      <c r="R7511" s="104"/>
      <c r="S7511" s="104"/>
      <c r="T7511" s="104"/>
    </row>
    <row r="7512" spans="13:20" ht="14.5" x14ac:dyDescent="0.35">
      <c r="M7512" s="261" t="s">
        <v>56760</v>
      </c>
      <c r="N7512" s="262">
        <v>1329.58</v>
      </c>
      <c r="P7512" s="243" t="s">
        <v>23692</v>
      </c>
      <c r="Q7512" s="244">
        <v>74139.61</v>
      </c>
      <c r="R7512" s="104"/>
      <c r="S7512" s="104"/>
      <c r="T7512" s="104"/>
    </row>
    <row r="7513" spans="13:20" ht="14.5" x14ac:dyDescent="0.35">
      <c r="M7513" s="261" t="s">
        <v>56761</v>
      </c>
      <c r="N7513" s="262">
        <v>4188.62</v>
      </c>
      <c r="P7513" s="243" t="s">
        <v>23693</v>
      </c>
      <c r="Q7513" s="244">
        <v>6839.36</v>
      </c>
      <c r="R7513" s="104"/>
      <c r="S7513" s="104"/>
      <c r="T7513" s="104"/>
    </row>
    <row r="7514" spans="13:20" ht="14.5" x14ac:dyDescent="0.35">
      <c r="M7514" s="261" t="s">
        <v>53322</v>
      </c>
      <c r="N7514" s="262">
        <v>27381.5</v>
      </c>
      <c r="P7514" s="243" t="s">
        <v>23694</v>
      </c>
      <c r="Q7514" s="244">
        <v>2898.12</v>
      </c>
      <c r="R7514" s="104"/>
      <c r="S7514" s="104"/>
      <c r="T7514" s="104"/>
    </row>
    <row r="7515" spans="13:20" ht="14.5" x14ac:dyDescent="0.35">
      <c r="M7515" s="261" t="s">
        <v>53323</v>
      </c>
      <c r="N7515" s="262">
        <v>28801</v>
      </c>
      <c r="P7515" s="243" t="s">
        <v>23695</v>
      </c>
      <c r="Q7515" s="244">
        <v>9618.2000000000007</v>
      </c>
      <c r="R7515" s="104"/>
      <c r="S7515" s="104"/>
      <c r="T7515" s="104"/>
    </row>
    <row r="7516" spans="13:20" ht="14.5" x14ac:dyDescent="0.35">
      <c r="M7516" s="261" t="s">
        <v>48119</v>
      </c>
      <c r="N7516" s="262">
        <v>608000</v>
      </c>
      <c r="P7516" s="243" t="s">
        <v>23696</v>
      </c>
      <c r="Q7516" s="244">
        <v>5640.96</v>
      </c>
      <c r="R7516" s="104"/>
      <c r="S7516" s="104"/>
      <c r="T7516" s="104"/>
    </row>
    <row r="7517" spans="13:20" ht="14.5" x14ac:dyDescent="0.35">
      <c r="M7517" s="261" t="s">
        <v>48120</v>
      </c>
      <c r="N7517" s="262">
        <v>46512</v>
      </c>
      <c r="P7517" s="243" t="s">
        <v>23697</v>
      </c>
      <c r="Q7517" s="244">
        <v>43412.31</v>
      </c>
      <c r="R7517" s="104"/>
      <c r="S7517" s="104"/>
      <c r="T7517" s="104"/>
    </row>
    <row r="7518" spans="13:20" ht="14.5" x14ac:dyDescent="0.35">
      <c r="M7518" s="261" t="s">
        <v>45425</v>
      </c>
      <c r="N7518" s="262">
        <v>189620.48000000001</v>
      </c>
      <c r="P7518" s="243" t="s">
        <v>23698</v>
      </c>
      <c r="Q7518" s="244">
        <v>16629.62</v>
      </c>
      <c r="R7518" s="104"/>
      <c r="S7518" s="104"/>
      <c r="T7518" s="104"/>
    </row>
    <row r="7519" spans="13:20" ht="14.5" x14ac:dyDescent="0.35">
      <c r="M7519" s="261" t="s">
        <v>45426</v>
      </c>
      <c r="N7519" s="262">
        <v>14506.16</v>
      </c>
      <c r="P7519" s="243" t="s">
        <v>23699</v>
      </c>
      <c r="Q7519" s="244">
        <v>7664.6</v>
      </c>
      <c r="R7519" s="104"/>
      <c r="S7519" s="104"/>
      <c r="T7519" s="104"/>
    </row>
    <row r="7520" spans="13:20" ht="14.5" x14ac:dyDescent="0.35">
      <c r="M7520" s="261" t="s">
        <v>23750</v>
      </c>
      <c r="N7520" s="262">
        <v>1831.36</v>
      </c>
      <c r="P7520" s="243" t="s">
        <v>23700</v>
      </c>
      <c r="Q7520" s="244">
        <v>3212.3</v>
      </c>
      <c r="R7520" s="104"/>
      <c r="S7520" s="104"/>
      <c r="T7520" s="104"/>
    </row>
    <row r="7521" spans="13:20" ht="14.5" x14ac:dyDescent="0.35">
      <c r="M7521" s="261" t="s">
        <v>23751</v>
      </c>
      <c r="N7521" s="262">
        <v>1889.38</v>
      </c>
      <c r="P7521" s="243" t="s">
        <v>23701</v>
      </c>
      <c r="Q7521" s="244">
        <v>59794.87</v>
      </c>
      <c r="R7521" s="104"/>
      <c r="S7521" s="104"/>
      <c r="T7521" s="104"/>
    </row>
    <row r="7522" spans="13:20" ht="14.5" x14ac:dyDescent="0.35">
      <c r="M7522" s="261" t="s">
        <v>41998</v>
      </c>
      <c r="N7522" s="262">
        <v>324.01</v>
      </c>
      <c r="P7522" s="243" t="s">
        <v>23702</v>
      </c>
      <c r="Q7522" s="244">
        <v>28839.9</v>
      </c>
      <c r="R7522" s="104"/>
      <c r="S7522" s="104"/>
      <c r="T7522" s="104"/>
    </row>
    <row r="7523" spans="13:20" ht="14.5" x14ac:dyDescent="0.35">
      <c r="M7523" s="261" t="s">
        <v>35624</v>
      </c>
      <c r="N7523" s="262">
        <v>4213</v>
      </c>
      <c r="P7523" s="243" t="s">
        <v>23703</v>
      </c>
      <c r="Q7523" s="244">
        <v>62309.760000000002</v>
      </c>
      <c r="R7523" s="104"/>
      <c r="S7523" s="104"/>
      <c r="T7523" s="104"/>
    </row>
    <row r="7524" spans="13:20" ht="14.5" x14ac:dyDescent="0.35">
      <c r="M7524" s="261" t="s">
        <v>35625</v>
      </c>
      <c r="N7524" s="262">
        <v>2281</v>
      </c>
      <c r="P7524" s="243" t="s">
        <v>23704</v>
      </c>
      <c r="Q7524" s="244">
        <v>531392.96</v>
      </c>
      <c r="R7524" s="104"/>
      <c r="S7524" s="104"/>
      <c r="T7524" s="104"/>
    </row>
    <row r="7525" spans="13:20" ht="14.5" x14ac:dyDescent="0.35">
      <c r="M7525" s="261" t="s">
        <v>38300</v>
      </c>
      <c r="N7525" s="262">
        <v>904.86</v>
      </c>
      <c r="P7525" s="243" t="s">
        <v>23705</v>
      </c>
      <c r="Q7525" s="244">
        <v>40188.410000000003</v>
      </c>
      <c r="R7525" s="104"/>
      <c r="S7525" s="104"/>
      <c r="T7525" s="104"/>
    </row>
    <row r="7526" spans="13:20" ht="14.5" x14ac:dyDescent="0.35">
      <c r="M7526" s="261" t="s">
        <v>35626</v>
      </c>
      <c r="N7526" s="262">
        <v>10230</v>
      </c>
      <c r="P7526" s="243" t="s">
        <v>23706</v>
      </c>
      <c r="Q7526" s="244">
        <v>1068.95</v>
      </c>
      <c r="R7526" s="104"/>
      <c r="S7526" s="104"/>
      <c r="T7526" s="104"/>
    </row>
    <row r="7527" spans="13:20" ht="14.5" x14ac:dyDescent="0.35">
      <c r="M7527" s="261" t="s">
        <v>35627</v>
      </c>
      <c r="N7527" s="262">
        <v>765</v>
      </c>
      <c r="P7527" s="243" t="s">
        <v>23707</v>
      </c>
      <c r="Q7527" s="244">
        <v>42981.51</v>
      </c>
      <c r="R7527" s="104"/>
      <c r="S7527" s="104"/>
      <c r="T7527" s="104"/>
    </row>
    <row r="7528" spans="13:20" ht="14.5" x14ac:dyDescent="0.35">
      <c r="M7528" s="261" t="s">
        <v>35628</v>
      </c>
      <c r="N7528" s="262">
        <v>2168</v>
      </c>
      <c r="P7528" s="243" t="s">
        <v>23708</v>
      </c>
      <c r="Q7528" s="244">
        <v>41987.61</v>
      </c>
      <c r="R7528" s="104"/>
      <c r="S7528" s="104"/>
      <c r="T7528" s="104"/>
    </row>
    <row r="7529" spans="13:20" ht="14.5" x14ac:dyDescent="0.35">
      <c r="M7529" s="261" t="s">
        <v>37087</v>
      </c>
      <c r="N7529" s="262">
        <v>1550.5</v>
      </c>
      <c r="P7529" s="243" t="s">
        <v>23709</v>
      </c>
      <c r="Q7529" s="244">
        <v>68907.41</v>
      </c>
      <c r="R7529" s="104"/>
      <c r="S7529" s="104"/>
      <c r="T7529" s="104"/>
    </row>
    <row r="7530" spans="13:20" ht="14.5" x14ac:dyDescent="0.35">
      <c r="M7530" s="261" t="s">
        <v>37088</v>
      </c>
      <c r="N7530" s="262">
        <v>118.62</v>
      </c>
      <c r="P7530" s="243" t="s">
        <v>23710</v>
      </c>
      <c r="Q7530" s="244">
        <v>526523.74</v>
      </c>
      <c r="R7530" s="104"/>
      <c r="S7530" s="104"/>
      <c r="T7530" s="104"/>
    </row>
    <row r="7531" spans="13:20" ht="14.5" x14ac:dyDescent="0.35">
      <c r="M7531" s="261" t="s">
        <v>37089</v>
      </c>
      <c r="N7531" s="262">
        <v>336.15</v>
      </c>
      <c r="P7531" s="243" t="s">
        <v>23711</v>
      </c>
      <c r="Q7531" s="244">
        <v>43070.19</v>
      </c>
      <c r="R7531" s="104"/>
      <c r="S7531" s="104"/>
      <c r="T7531" s="104"/>
    </row>
    <row r="7532" spans="13:20" ht="14.5" x14ac:dyDescent="0.35">
      <c r="M7532" s="261" t="s">
        <v>23752</v>
      </c>
      <c r="N7532" s="262">
        <v>79527.53</v>
      </c>
      <c r="P7532" s="243" t="s">
        <v>23712</v>
      </c>
      <c r="Q7532" s="244">
        <v>74139.61</v>
      </c>
      <c r="R7532" s="104"/>
      <c r="S7532" s="104"/>
      <c r="T7532" s="104"/>
    </row>
    <row r="7533" spans="13:20" ht="14.5" x14ac:dyDescent="0.35">
      <c r="M7533" s="261" t="s">
        <v>35629</v>
      </c>
      <c r="N7533" s="262">
        <v>4966.37</v>
      </c>
      <c r="P7533" s="243" t="s">
        <v>23713</v>
      </c>
      <c r="Q7533" s="244">
        <v>13530.86</v>
      </c>
      <c r="R7533" s="104"/>
      <c r="S7533" s="104"/>
      <c r="T7533" s="104"/>
    </row>
    <row r="7534" spans="13:20" ht="14.5" x14ac:dyDescent="0.35">
      <c r="M7534" s="261" t="s">
        <v>23753</v>
      </c>
      <c r="N7534" s="262">
        <v>2191.9899999999998</v>
      </c>
      <c r="P7534" s="243" t="s">
        <v>23714</v>
      </c>
      <c r="Q7534" s="244">
        <v>2898.12</v>
      </c>
      <c r="R7534" s="104"/>
      <c r="S7534" s="104"/>
      <c r="T7534" s="104"/>
    </row>
    <row r="7535" spans="13:20" ht="14.5" x14ac:dyDescent="0.35">
      <c r="M7535" s="261" t="s">
        <v>23754</v>
      </c>
      <c r="N7535" s="262">
        <v>5454.62</v>
      </c>
      <c r="P7535" s="243" t="s">
        <v>23715</v>
      </c>
      <c r="Q7535" s="244">
        <v>9618.2000000000007</v>
      </c>
      <c r="R7535" s="104"/>
      <c r="S7535" s="104"/>
      <c r="T7535" s="104"/>
    </row>
    <row r="7536" spans="13:20" ht="14.5" x14ac:dyDescent="0.35">
      <c r="M7536" s="261" t="s">
        <v>35630</v>
      </c>
      <c r="N7536" s="262">
        <v>6150</v>
      </c>
      <c r="P7536" s="243" t="s">
        <v>23716</v>
      </c>
      <c r="Q7536" s="244">
        <v>5640.96</v>
      </c>
      <c r="R7536" s="104"/>
      <c r="S7536" s="104"/>
      <c r="T7536" s="104"/>
    </row>
    <row r="7537" spans="13:20" ht="14.5" x14ac:dyDescent="0.35">
      <c r="M7537" s="261" t="s">
        <v>23755</v>
      </c>
      <c r="N7537" s="262">
        <v>20148.490000000002</v>
      </c>
      <c r="P7537" s="243" t="s">
        <v>15590</v>
      </c>
      <c r="Q7537" s="244">
        <v>43412.31</v>
      </c>
      <c r="R7537" s="104"/>
      <c r="S7537" s="104"/>
      <c r="T7537" s="104"/>
    </row>
    <row r="7538" spans="13:20" ht="14.5" x14ac:dyDescent="0.35">
      <c r="M7538" s="261" t="s">
        <v>23756</v>
      </c>
      <c r="N7538" s="262">
        <v>20025.64</v>
      </c>
      <c r="P7538" s="243" t="s">
        <v>23717</v>
      </c>
      <c r="Q7538" s="244">
        <v>17529.62</v>
      </c>
      <c r="R7538" s="104"/>
      <c r="S7538" s="104"/>
      <c r="T7538" s="104"/>
    </row>
    <row r="7539" spans="13:20" ht="14.5" x14ac:dyDescent="0.35">
      <c r="M7539" s="261" t="s">
        <v>23757</v>
      </c>
      <c r="N7539" s="262">
        <v>10648.69</v>
      </c>
      <c r="P7539" s="243" t="s">
        <v>15591</v>
      </c>
      <c r="Q7539" s="244">
        <v>7664.6</v>
      </c>
      <c r="R7539" s="104"/>
      <c r="S7539" s="104"/>
      <c r="T7539" s="104"/>
    </row>
    <row r="7540" spans="13:20" ht="14.5" x14ac:dyDescent="0.35">
      <c r="M7540" s="261" t="s">
        <v>35631</v>
      </c>
      <c r="N7540" s="262">
        <v>6485.47</v>
      </c>
      <c r="P7540" s="243" t="s">
        <v>23718</v>
      </c>
      <c r="Q7540" s="244">
        <v>3212.3</v>
      </c>
      <c r="R7540" s="104"/>
      <c r="S7540" s="104"/>
      <c r="T7540" s="104"/>
    </row>
    <row r="7541" spans="13:20" ht="14.5" x14ac:dyDescent="0.35">
      <c r="M7541" s="261" t="s">
        <v>35632</v>
      </c>
      <c r="N7541" s="262">
        <v>39892.04</v>
      </c>
      <c r="P7541" s="243" t="s">
        <v>23719</v>
      </c>
      <c r="Q7541" s="244">
        <v>375.49</v>
      </c>
      <c r="R7541" s="104"/>
      <c r="S7541" s="104"/>
      <c r="T7541" s="104"/>
    </row>
    <row r="7542" spans="13:20" ht="14.5" x14ac:dyDescent="0.35">
      <c r="M7542" s="261" t="s">
        <v>23758</v>
      </c>
      <c r="N7542" s="262">
        <v>56735.58</v>
      </c>
      <c r="P7542" s="243" t="s">
        <v>23720</v>
      </c>
      <c r="Q7542" s="244">
        <v>4275</v>
      </c>
      <c r="R7542" s="104"/>
      <c r="S7542" s="104"/>
      <c r="T7542" s="104"/>
    </row>
    <row r="7543" spans="13:20" ht="14.5" x14ac:dyDescent="0.35">
      <c r="M7543" s="261" t="s">
        <v>23759</v>
      </c>
      <c r="N7543" s="262">
        <v>2889.75</v>
      </c>
      <c r="P7543" s="243" t="s">
        <v>23721</v>
      </c>
      <c r="Q7543" s="244">
        <v>135100</v>
      </c>
      <c r="R7543" s="104"/>
      <c r="S7543" s="104"/>
      <c r="T7543" s="104"/>
    </row>
    <row r="7544" spans="13:20" ht="14.5" x14ac:dyDescent="0.35">
      <c r="M7544" s="261" t="s">
        <v>23761</v>
      </c>
      <c r="N7544" s="262">
        <v>149950</v>
      </c>
      <c r="P7544" s="243" t="s">
        <v>23722</v>
      </c>
      <c r="Q7544" s="244">
        <v>188727.21</v>
      </c>
      <c r="R7544" s="104"/>
      <c r="S7544" s="104"/>
      <c r="T7544" s="104"/>
    </row>
    <row r="7545" spans="13:20" ht="14.5" x14ac:dyDescent="0.35">
      <c r="M7545" s="261" t="s">
        <v>43171</v>
      </c>
      <c r="N7545" s="262">
        <v>4032</v>
      </c>
      <c r="P7545" s="243" t="s">
        <v>15593</v>
      </c>
      <c r="Q7545" s="244">
        <v>90245.65</v>
      </c>
      <c r="R7545" s="104"/>
      <c r="S7545" s="104"/>
      <c r="T7545" s="104"/>
    </row>
    <row r="7546" spans="13:20" ht="14.5" x14ac:dyDescent="0.35">
      <c r="M7546" s="261" t="s">
        <v>45427</v>
      </c>
      <c r="N7546" s="262">
        <v>2883.42</v>
      </c>
      <c r="P7546" s="243" t="s">
        <v>15594</v>
      </c>
      <c r="Q7546" s="244">
        <v>83779.990000000005</v>
      </c>
      <c r="R7546" s="104"/>
      <c r="S7546" s="104"/>
      <c r="T7546" s="104"/>
    </row>
    <row r="7547" spans="13:20" ht="14.5" x14ac:dyDescent="0.35">
      <c r="M7547" s="261" t="s">
        <v>45428</v>
      </c>
      <c r="N7547" s="262">
        <v>221.06</v>
      </c>
      <c r="P7547" s="243" t="s">
        <v>23723</v>
      </c>
      <c r="Q7547" s="244">
        <v>1043.92</v>
      </c>
      <c r="R7547" s="104"/>
      <c r="S7547" s="104"/>
      <c r="T7547" s="104"/>
    </row>
    <row r="7548" spans="13:20" ht="14.5" x14ac:dyDescent="0.35">
      <c r="M7548" s="261" t="s">
        <v>45429</v>
      </c>
      <c r="N7548" s="262">
        <v>661.52</v>
      </c>
      <c r="P7548" s="243" t="s">
        <v>23724</v>
      </c>
      <c r="Q7548" s="244">
        <v>398540.4</v>
      </c>
      <c r="R7548" s="104"/>
      <c r="S7548" s="104"/>
      <c r="T7548" s="104"/>
    </row>
    <row r="7549" spans="13:20" ht="14.5" x14ac:dyDescent="0.35">
      <c r="M7549" s="261" t="s">
        <v>48121</v>
      </c>
      <c r="N7549" s="262">
        <v>395</v>
      </c>
      <c r="P7549" s="243" t="s">
        <v>15595</v>
      </c>
      <c r="Q7549" s="244">
        <v>70206.039999999994</v>
      </c>
      <c r="R7549" s="104"/>
      <c r="S7549" s="104"/>
      <c r="T7549" s="104"/>
    </row>
    <row r="7550" spans="13:20" ht="14.5" x14ac:dyDescent="0.35">
      <c r="M7550" s="261" t="s">
        <v>38301</v>
      </c>
      <c r="N7550" s="262">
        <v>45295</v>
      </c>
      <c r="P7550" s="243" t="s">
        <v>23725</v>
      </c>
      <c r="Q7550" s="244">
        <v>28839.9</v>
      </c>
      <c r="R7550" s="104"/>
      <c r="S7550" s="104"/>
      <c r="T7550" s="104"/>
    </row>
    <row r="7551" spans="13:20" ht="14.5" x14ac:dyDescent="0.35">
      <c r="M7551" s="261" t="s">
        <v>37090</v>
      </c>
      <c r="N7551" s="262">
        <v>3580.22</v>
      </c>
      <c r="P7551" s="243" t="s">
        <v>23726</v>
      </c>
      <c r="Q7551" s="244">
        <v>18518.2</v>
      </c>
      <c r="R7551" s="104"/>
      <c r="S7551" s="104"/>
      <c r="T7551" s="104"/>
    </row>
    <row r="7552" spans="13:20" ht="14.5" x14ac:dyDescent="0.35">
      <c r="M7552" s="261" t="s">
        <v>35633</v>
      </c>
      <c r="N7552" s="262">
        <v>30926.91</v>
      </c>
      <c r="P7552" s="243" t="s">
        <v>23727</v>
      </c>
      <c r="Q7552" s="244">
        <v>52747.86</v>
      </c>
      <c r="R7552" s="104"/>
      <c r="S7552" s="104"/>
      <c r="T7552" s="104"/>
    </row>
    <row r="7553" spans="13:20" ht="14.5" x14ac:dyDescent="0.35">
      <c r="M7553" s="261" t="s">
        <v>23762</v>
      </c>
      <c r="N7553" s="262">
        <v>143331</v>
      </c>
      <c r="P7553" s="243" t="s">
        <v>15596</v>
      </c>
      <c r="Q7553" s="244">
        <v>92579.03</v>
      </c>
      <c r="R7553" s="104"/>
      <c r="S7553" s="104"/>
      <c r="T7553" s="104"/>
    </row>
    <row r="7554" spans="13:20" ht="14.5" x14ac:dyDescent="0.35">
      <c r="M7554" s="261" t="s">
        <v>45430</v>
      </c>
      <c r="N7554" s="262">
        <v>854.8</v>
      </c>
      <c r="P7554" s="243" t="s">
        <v>15597</v>
      </c>
      <c r="Q7554" s="244">
        <v>1333621.8899999999</v>
      </c>
      <c r="R7554" s="104"/>
      <c r="S7554" s="104"/>
      <c r="T7554" s="104"/>
    </row>
    <row r="7555" spans="13:20" ht="14.5" x14ac:dyDescent="0.35">
      <c r="M7555" s="261" t="s">
        <v>35634</v>
      </c>
      <c r="N7555" s="262">
        <v>8800</v>
      </c>
      <c r="P7555" s="243" t="s">
        <v>23728</v>
      </c>
      <c r="Q7555" s="244">
        <v>420243.81</v>
      </c>
      <c r="R7555" s="104"/>
      <c r="S7555" s="104"/>
      <c r="T7555" s="104"/>
    </row>
    <row r="7556" spans="13:20" ht="14.5" x14ac:dyDescent="0.35">
      <c r="M7556" s="261" t="s">
        <v>23763</v>
      </c>
      <c r="N7556" s="262">
        <v>17789.27</v>
      </c>
      <c r="P7556" s="243" t="s">
        <v>15598</v>
      </c>
      <c r="Q7556" s="244">
        <v>681205.48</v>
      </c>
      <c r="R7556" s="104"/>
      <c r="S7556" s="104"/>
      <c r="T7556" s="104"/>
    </row>
    <row r="7557" spans="13:20" ht="14.5" x14ac:dyDescent="0.35">
      <c r="M7557" s="261" t="s">
        <v>23764</v>
      </c>
      <c r="N7557" s="262">
        <v>50331.17</v>
      </c>
      <c r="P7557" s="243" t="s">
        <v>23729</v>
      </c>
      <c r="Q7557" s="244">
        <v>580725.67000000004</v>
      </c>
      <c r="R7557" s="104"/>
      <c r="S7557" s="104"/>
      <c r="T7557" s="104"/>
    </row>
    <row r="7558" spans="13:20" ht="14.5" x14ac:dyDescent="0.35">
      <c r="M7558" s="261" t="s">
        <v>37091</v>
      </c>
      <c r="N7558" s="262">
        <v>521.96</v>
      </c>
      <c r="P7558" s="243" t="s">
        <v>23730</v>
      </c>
      <c r="Q7558" s="244">
        <v>294310.28999999998</v>
      </c>
      <c r="R7558" s="104"/>
      <c r="S7558" s="104"/>
      <c r="T7558" s="104"/>
    </row>
    <row r="7559" spans="13:20" ht="14.5" x14ac:dyDescent="0.35">
      <c r="M7559" s="261" t="s">
        <v>51307</v>
      </c>
      <c r="N7559" s="262">
        <v>8258</v>
      </c>
      <c r="P7559" s="243" t="s">
        <v>23731</v>
      </c>
      <c r="Q7559" s="244">
        <v>6825</v>
      </c>
      <c r="R7559" s="104"/>
      <c r="S7559" s="104"/>
      <c r="T7559" s="104"/>
    </row>
    <row r="7560" spans="13:20" ht="14.5" x14ac:dyDescent="0.35">
      <c r="M7560" s="261" t="s">
        <v>35635</v>
      </c>
      <c r="N7560" s="262">
        <v>21218.65</v>
      </c>
      <c r="P7560" s="243" t="s">
        <v>23732</v>
      </c>
      <c r="Q7560" s="244">
        <v>522.14</v>
      </c>
      <c r="R7560" s="104"/>
      <c r="S7560" s="104"/>
      <c r="T7560" s="104"/>
    </row>
    <row r="7561" spans="13:20" ht="14.5" x14ac:dyDescent="0.35">
      <c r="M7561" s="261" t="s">
        <v>23765</v>
      </c>
      <c r="N7561" s="262">
        <v>176566.29</v>
      </c>
      <c r="P7561" s="243" t="s">
        <v>23733</v>
      </c>
      <c r="Q7561" s="244">
        <v>1479.66</v>
      </c>
      <c r="R7561" s="104"/>
      <c r="S7561" s="104"/>
      <c r="T7561" s="104"/>
    </row>
    <row r="7562" spans="13:20" ht="14.5" x14ac:dyDescent="0.35">
      <c r="M7562" s="261" t="s">
        <v>43172</v>
      </c>
      <c r="N7562" s="262">
        <v>25877.03</v>
      </c>
      <c r="P7562" s="243" t="s">
        <v>23734</v>
      </c>
      <c r="Q7562" s="244">
        <v>93.63</v>
      </c>
      <c r="R7562" s="104"/>
      <c r="S7562" s="104"/>
      <c r="T7562" s="104"/>
    </row>
    <row r="7563" spans="13:20" ht="14.5" x14ac:dyDescent="0.35">
      <c r="M7563" s="261" t="s">
        <v>48122</v>
      </c>
      <c r="N7563" s="262">
        <v>44000</v>
      </c>
      <c r="P7563" s="243" t="s">
        <v>23735</v>
      </c>
      <c r="Q7563" s="244">
        <v>7024.15</v>
      </c>
      <c r="R7563" s="104"/>
      <c r="S7563" s="104"/>
      <c r="T7563" s="104"/>
    </row>
    <row r="7564" spans="13:20" ht="14.5" x14ac:dyDescent="0.35">
      <c r="M7564" s="261" t="s">
        <v>48123</v>
      </c>
      <c r="N7564" s="262">
        <v>3366.04</v>
      </c>
      <c r="P7564" s="243" t="s">
        <v>23736</v>
      </c>
      <c r="Q7564" s="244">
        <v>38952</v>
      </c>
      <c r="R7564" s="104"/>
      <c r="S7564" s="104"/>
      <c r="T7564" s="104"/>
    </row>
    <row r="7565" spans="13:20" ht="14.5" x14ac:dyDescent="0.35">
      <c r="M7565" s="261" t="s">
        <v>48124</v>
      </c>
      <c r="N7565" s="262">
        <v>3692644.67</v>
      </c>
      <c r="P7565" s="243" t="s">
        <v>23737</v>
      </c>
      <c r="Q7565" s="244">
        <v>12916</v>
      </c>
      <c r="R7565" s="104"/>
      <c r="S7565" s="104"/>
      <c r="T7565" s="104"/>
    </row>
    <row r="7566" spans="13:20" ht="14.5" x14ac:dyDescent="0.35">
      <c r="M7566" s="261" t="s">
        <v>48125</v>
      </c>
      <c r="N7566" s="262">
        <v>282889.68</v>
      </c>
      <c r="P7566" s="243" t="s">
        <v>23738</v>
      </c>
      <c r="Q7566" s="244">
        <v>44106.82</v>
      </c>
      <c r="R7566" s="104"/>
      <c r="S7566" s="104"/>
      <c r="T7566" s="104"/>
    </row>
    <row r="7567" spans="13:20" ht="14.5" x14ac:dyDescent="0.35">
      <c r="M7567" s="261" t="s">
        <v>43173</v>
      </c>
      <c r="N7567" s="262">
        <v>293759.84000000003</v>
      </c>
      <c r="P7567" s="243" t="s">
        <v>23739</v>
      </c>
      <c r="Q7567" s="244">
        <v>5643.46</v>
      </c>
      <c r="R7567" s="104"/>
      <c r="S7567" s="104"/>
      <c r="T7567" s="104"/>
    </row>
    <row r="7568" spans="13:20" ht="14.5" x14ac:dyDescent="0.35">
      <c r="M7568" s="261" t="s">
        <v>50271</v>
      </c>
      <c r="N7568" s="262">
        <v>8797.19</v>
      </c>
      <c r="P7568" s="243" t="s">
        <v>23740</v>
      </c>
      <c r="Q7568" s="244">
        <v>431.73</v>
      </c>
      <c r="R7568" s="104"/>
      <c r="S7568" s="104"/>
      <c r="T7568" s="104"/>
    </row>
    <row r="7569" spans="13:20" ht="14.5" x14ac:dyDescent="0.35">
      <c r="M7569" s="261" t="s">
        <v>23819</v>
      </c>
      <c r="N7569" s="262">
        <v>299518.88</v>
      </c>
      <c r="P7569" s="243" t="s">
        <v>23741</v>
      </c>
      <c r="Q7569" s="244">
        <v>1223.51</v>
      </c>
      <c r="R7569" s="104"/>
      <c r="S7569" s="104"/>
      <c r="T7569" s="104"/>
    </row>
    <row r="7570" spans="13:20" ht="14.5" x14ac:dyDescent="0.35">
      <c r="M7570" s="261" t="s">
        <v>43174</v>
      </c>
      <c r="N7570" s="262">
        <v>229418.36</v>
      </c>
      <c r="P7570" s="243" t="s">
        <v>23742</v>
      </c>
      <c r="Q7570" s="244">
        <v>325.86</v>
      </c>
      <c r="R7570" s="104"/>
      <c r="S7570" s="104"/>
      <c r="T7570" s="104"/>
    </row>
    <row r="7571" spans="13:20" ht="14.5" x14ac:dyDescent="0.35">
      <c r="M7571" s="261" t="s">
        <v>50272</v>
      </c>
      <c r="N7571" s="262">
        <v>23021.49</v>
      </c>
      <c r="P7571" s="243" t="s">
        <v>23743</v>
      </c>
      <c r="Q7571" s="244">
        <v>2393.0500000000002</v>
      </c>
      <c r="R7571" s="104"/>
      <c r="S7571" s="104"/>
      <c r="T7571" s="104"/>
    </row>
    <row r="7572" spans="13:20" ht="14.5" x14ac:dyDescent="0.35">
      <c r="M7572" s="261" t="s">
        <v>23823</v>
      </c>
      <c r="N7572" s="262">
        <v>69839.19</v>
      </c>
      <c r="P7572" s="243" t="s">
        <v>23744</v>
      </c>
      <c r="Q7572" s="244">
        <v>555.04999999999995</v>
      </c>
      <c r="R7572" s="104"/>
      <c r="S7572" s="104"/>
      <c r="T7572" s="104"/>
    </row>
    <row r="7573" spans="13:20" ht="14.5" x14ac:dyDescent="0.35">
      <c r="M7573" s="261" t="s">
        <v>23825</v>
      </c>
      <c r="N7573" s="262">
        <v>66298.39</v>
      </c>
      <c r="P7573" s="243" t="s">
        <v>23745</v>
      </c>
      <c r="Q7573" s="244">
        <v>318.44</v>
      </c>
      <c r="R7573" s="104"/>
      <c r="S7573" s="104"/>
      <c r="T7573" s="104"/>
    </row>
    <row r="7574" spans="13:20" ht="14.5" x14ac:dyDescent="0.35">
      <c r="M7574" s="261" t="s">
        <v>23826</v>
      </c>
      <c r="N7574" s="262">
        <v>212072.95</v>
      </c>
      <c r="P7574" s="243" t="s">
        <v>23746</v>
      </c>
      <c r="Q7574" s="244">
        <v>8537.86</v>
      </c>
      <c r="R7574" s="104"/>
      <c r="S7574" s="104"/>
      <c r="T7574" s="104"/>
    </row>
    <row r="7575" spans="13:20" ht="14.5" x14ac:dyDescent="0.35">
      <c r="M7575" s="261" t="s">
        <v>23827</v>
      </c>
      <c r="N7575" s="262">
        <v>105182.2</v>
      </c>
      <c r="P7575" s="243" t="s">
        <v>23747</v>
      </c>
      <c r="Q7575" s="244">
        <v>4455.04</v>
      </c>
      <c r="R7575" s="104"/>
      <c r="S7575" s="104"/>
      <c r="T7575" s="104"/>
    </row>
    <row r="7576" spans="13:20" ht="14.5" x14ac:dyDescent="0.35">
      <c r="M7576" s="261" t="s">
        <v>48126</v>
      </c>
      <c r="N7576" s="262">
        <v>4425.68</v>
      </c>
      <c r="P7576" s="243" t="s">
        <v>23748</v>
      </c>
      <c r="Q7576" s="244">
        <v>340.81</v>
      </c>
      <c r="R7576" s="104"/>
      <c r="S7576" s="104"/>
      <c r="T7576" s="104"/>
    </row>
    <row r="7577" spans="13:20" ht="14.5" x14ac:dyDescent="0.35">
      <c r="M7577" s="261" t="s">
        <v>23828</v>
      </c>
      <c r="N7577" s="262">
        <v>77727.399999999994</v>
      </c>
      <c r="P7577" s="243" t="s">
        <v>23749</v>
      </c>
      <c r="Q7577" s="244">
        <v>965.85</v>
      </c>
      <c r="R7577" s="104"/>
      <c r="S7577" s="104"/>
      <c r="T7577" s="104"/>
    </row>
    <row r="7578" spans="13:20" ht="14.5" x14ac:dyDescent="0.35">
      <c r="M7578" s="261" t="s">
        <v>23833</v>
      </c>
      <c r="N7578" s="262">
        <v>48002.81</v>
      </c>
      <c r="P7578" s="243" t="s">
        <v>23750</v>
      </c>
      <c r="Q7578" s="244">
        <v>37082.47</v>
      </c>
      <c r="R7578" s="104"/>
      <c r="S7578" s="104"/>
      <c r="T7578" s="104"/>
    </row>
    <row r="7579" spans="13:20" ht="14.5" x14ac:dyDescent="0.35">
      <c r="M7579" s="261" t="s">
        <v>23834</v>
      </c>
      <c r="N7579" s="262">
        <v>382199.45</v>
      </c>
      <c r="P7579" s="243" t="s">
        <v>23751</v>
      </c>
      <c r="Q7579" s="244">
        <v>48508.86</v>
      </c>
      <c r="R7579" s="104"/>
      <c r="S7579" s="104"/>
      <c r="T7579" s="104"/>
    </row>
    <row r="7580" spans="13:20" ht="14.5" x14ac:dyDescent="0.35">
      <c r="M7580" s="261" t="s">
        <v>48127</v>
      </c>
      <c r="N7580" s="262">
        <v>8653.16</v>
      </c>
      <c r="P7580" s="243" t="s">
        <v>23752</v>
      </c>
      <c r="Q7580" s="244">
        <v>63088.67</v>
      </c>
      <c r="R7580" s="104"/>
      <c r="S7580" s="104"/>
      <c r="T7580" s="104"/>
    </row>
    <row r="7581" spans="13:20" ht="14.5" x14ac:dyDescent="0.35">
      <c r="M7581" s="261" t="s">
        <v>45431</v>
      </c>
      <c r="N7581" s="262">
        <v>-9623.35</v>
      </c>
      <c r="P7581" s="243" t="s">
        <v>23753</v>
      </c>
      <c r="Q7581" s="244">
        <v>1544.55</v>
      </c>
      <c r="R7581" s="104"/>
      <c r="S7581" s="104"/>
      <c r="T7581" s="104"/>
    </row>
    <row r="7582" spans="13:20" ht="14.5" x14ac:dyDescent="0.35">
      <c r="M7582" s="261" t="s">
        <v>56762</v>
      </c>
      <c r="N7582" s="262">
        <v>23.84</v>
      </c>
      <c r="P7582" s="243" t="s">
        <v>23754</v>
      </c>
      <c r="Q7582" s="244">
        <v>3470.36</v>
      </c>
      <c r="R7582" s="104"/>
      <c r="S7582" s="104"/>
      <c r="T7582" s="104"/>
    </row>
    <row r="7583" spans="13:20" ht="14.5" x14ac:dyDescent="0.35">
      <c r="M7583" s="261" t="s">
        <v>52218</v>
      </c>
      <c r="N7583" s="262">
        <v>859.52</v>
      </c>
      <c r="P7583" s="243" t="s">
        <v>23755</v>
      </c>
      <c r="Q7583" s="244">
        <v>1887.72</v>
      </c>
      <c r="R7583" s="104"/>
      <c r="S7583" s="104"/>
      <c r="T7583" s="104"/>
    </row>
    <row r="7584" spans="13:20" ht="14.5" x14ac:dyDescent="0.35">
      <c r="M7584" s="261" t="s">
        <v>50273</v>
      </c>
      <c r="N7584" s="262">
        <v>1226.25</v>
      </c>
      <c r="P7584" s="243" t="s">
        <v>23756</v>
      </c>
      <c r="Q7584" s="244">
        <v>5155.18</v>
      </c>
      <c r="R7584" s="104"/>
      <c r="S7584" s="104"/>
      <c r="T7584" s="104"/>
    </row>
    <row r="7585" spans="13:20" ht="14.5" x14ac:dyDescent="0.35">
      <c r="M7585" s="261" t="s">
        <v>37094</v>
      </c>
      <c r="N7585" s="262">
        <v>228467.09</v>
      </c>
      <c r="P7585" s="243" t="s">
        <v>23757</v>
      </c>
      <c r="Q7585" s="244">
        <v>5748.66</v>
      </c>
      <c r="R7585" s="104"/>
      <c r="S7585" s="104"/>
      <c r="T7585" s="104"/>
    </row>
    <row r="7586" spans="13:20" ht="14.5" x14ac:dyDescent="0.35">
      <c r="M7586" s="261" t="s">
        <v>43175</v>
      </c>
      <c r="N7586" s="262">
        <v>11935.12</v>
      </c>
      <c r="P7586" s="243" t="s">
        <v>23758</v>
      </c>
      <c r="Q7586" s="244">
        <v>486.87</v>
      </c>
      <c r="R7586" s="104"/>
      <c r="S7586" s="104"/>
      <c r="T7586" s="104"/>
    </row>
    <row r="7587" spans="13:20" ht="14.5" x14ac:dyDescent="0.35">
      <c r="M7587" s="261" t="s">
        <v>37095</v>
      </c>
      <c r="N7587" s="262">
        <v>16595.099999999999</v>
      </c>
      <c r="P7587" s="243" t="s">
        <v>23759</v>
      </c>
      <c r="Q7587" s="244">
        <v>2352.4899999999998</v>
      </c>
      <c r="R7587" s="104"/>
      <c r="S7587" s="104"/>
      <c r="T7587" s="104"/>
    </row>
    <row r="7588" spans="13:20" ht="14.5" x14ac:dyDescent="0.35">
      <c r="M7588" s="261" t="s">
        <v>37096</v>
      </c>
      <c r="N7588" s="262">
        <v>55183.13</v>
      </c>
      <c r="P7588" s="243" t="s">
        <v>23760</v>
      </c>
      <c r="Q7588" s="244">
        <v>1500</v>
      </c>
      <c r="R7588" s="104"/>
      <c r="S7588" s="104"/>
      <c r="T7588" s="104"/>
    </row>
    <row r="7589" spans="13:20" ht="14.5" x14ac:dyDescent="0.35">
      <c r="M7589" s="261" t="s">
        <v>37097</v>
      </c>
      <c r="N7589" s="262">
        <v>24461.51</v>
      </c>
      <c r="P7589" s="243" t="s">
        <v>23761</v>
      </c>
      <c r="Q7589" s="244">
        <v>99499</v>
      </c>
      <c r="R7589" s="104"/>
      <c r="S7589" s="104"/>
      <c r="T7589" s="104"/>
    </row>
    <row r="7590" spans="13:20" ht="14.5" x14ac:dyDescent="0.35">
      <c r="M7590" s="261" t="s">
        <v>43176</v>
      </c>
      <c r="N7590" s="262">
        <v>9372.4599999999991</v>
      </c>
      <c r="P7590" s="243" t="s">
        <v>23762</v>
      </c>
      <c r="Q7590" s="244">
        <v>450</v>
      </c>
      <c r="R7590" s="104"/>
      <c r="S7590" s="104"/>
      <c r="T7590" s="104"/>
    </row>
    <row r="7591" spans="13:20" ht="14.5" x14ac:dyDescent="0.35">
      <c r="M7591" s="261" t="s">
        <v>35641</v>
      </c>
      <c r="N7591" s="262">
        <v>81984.02</v>
      </c>
      <c r="P7591" s="243" t="s">
        <v>23763</v>
      </c>
      <c r="Q7591" s="244">
        <v>34.44</v>
      </c>
      <c r="R7591" s="104"/>
      <c r="S7591" s="104"/>
      <c r="T7591" s="104"/>
    </row>
    <row r="7592" spans="13:20" ht="14.5" x14ac:dyDescent="0.35">
      <c r="M7592" s="261" t="s">
        <v>43177</v>
      </c>
      <c r="N7592" s="262">
        <v>293.5</v>
      </c>
      <c r="P7592" s="243" t="s">
        <v>23764</v>
      </c>
      <c r="Q7592" s="244">
        <v>97.56</v>
      </c>
      <c r="R7592" s="104"/>
      <c r="S7592" s="104"/>
      <c r="T7592" s="104"/>
    </row>
    <row r="7593" spans="13:20" ht="14.5" x14ac:dyDescent="0.35">
      <c r="M7593" s="261" t="s">
        <v>37098</v>
      </c>
      <c r="N7593" s="262">
        <v>26191.45</v>
      </c>
      <c r="P7593" s="243" t="s">
        <v>23765</v>
      </c>
      <c r="Q7593" s="244">
        <v>28623.06</v>
      </c>
      <c r="R7593" s="104"/>
      <c r="S7593" s="104"/>
      <c r="T7593" s="104"/>
    </row>
    <row r="7594" spans="13:20" ht="14.5" x14ac:dyDescent="0.35">
      <c r="M7594" s="261" t="s">
        <v>38302</v>
      </c>
      <c r="N7594" s="262">
        <v>36425.53</v>
      </c>
      <c r="P7594" s="243" t="s">
        <v>23766</v>
      </c>
      <c r="Q7594" s="244">
        <v>63088.67</v>
      </c>
      <c r="R7594" s="104"/>
      <c r="S7594" s="104"/>
      <c r="T7594" s="104"/>
    </row>
    <row r="7595" spans="13:20" ht="14.5" x14ac:dyDescent="0.35">
      <c r="M7595" s="261" t="s">
        <v>43178</v>
      </c>
      <c r="N7595" s="262">
        <v>230.47</v>
      </c>
      <c r="P7595" s="243" t="s">
        <v>23767</v>
      </c>
      <c r="Q7595" s="244">
        <v>4455.04</v>
      </c>
      <c r="R7595" s="104"/>
      <c r="S7595" s="104"/>
      <c r="T7595" s="104"/>
    </row>
    <row r="7596" spans="13:20" ht="14.5" x14ac:dyDescent="0.35">
      <c r="M7596" s="261" t="s">
        <v>35642</v>
      </c>
      <c r="N7596" s="262">
        <v>10541.5</v>
      </c>
      <c r="P7596" s="243" t="s">
        <v>23768</v>
      </c>
      <c r="Q7596" s="244">
        <v>1544.55</v>
      </c>
      <c r="R7596" s="104"/>
      <c r="S7596" s="104"/>
      <c r="T7596" s="104"/>
    </row>
    <row r="7597" spans="13:20" ht="14.5" x14ac:dyDescent="0.35">
      <c r="M7597" s="261" t="s">
        <v>38303</v>
      </c>
      <c r="N7597" s="262">
        <v>7737.02</v>
      </c>
      <c r="P7597" s="243" t="s">
        <v>23769</v>
      </c>
      <c r="Q7597" s="244">
        <v>3470.36</v>
      </c>
      <c r="R7597" s="104"/>
      <c r="S7597" s="104"/>
      <c r="T7597" s="104"/>
    </row>
    <row r="7598" spans="13:20" ht="14.5" x14ac:dyDescent="0.35">
      <c r="M7598" s="261" t="s">
        <v>53324</v>
      </c>
      <c r="N7598" s="262">
        <v>25896.33</v>
      </c>
      <c r="P7598" s="243" t="s">
        <v>23770</v>
      </c>
      <c r="Q7598" s="244">
        <v>2337.7199999999998</v>
      </c>
      <c r="R7598" s="104"/>
      <c r="S7598" s="104"/>
      <c r="T7598" s="104"/>
    </row>
    <row r="7599" spans="13:20" ht="14.5" x14ac:dyDescent="0.35">
      <c r="M7599" s="261" t="s">
        <v>45432</v>
      </c>
      <c r="N7599" s="262">
        <v>155.71</v>
      </c>
      <c r="P7599" s="243" t="s">
        <v>23771</v>
      </c>
      <c r="Q7599" s="244">
        <v>10798.64</v>
      </c>
      <c r="R7599" s="104"/>
      <c r="S7599" s="104"/>
      <c r="T7599" s="104"/>
    </row>
    <row r="7600" spans="13:20" ht="14.5" x14ac:dyDescent="0.35">
      <c r="M7600" s="261" t="s">
        <v>43179</v>
      </c>
      <c r="N7600" s="262">
        <v>4537.13</v>
      </c>
      <c r="P7600" s="243" t="s">
        <v>23772</v>
      </c>
      <c r="Q7600" s="244">
        <v>6825</v>
      </c>
      <c r="R7600" s="104"/>
      <c r="S7600" s="104"/>
      <c r="T7600" s="104"/>
    </row>
    <row r="7601" spans="13:20" ht="14.5" x14ac:dyDescent="0.35">
      <c r="M7601" s="261" t="s">
        <v>35643</v>
      </c>
      <c r="N7601" s="262">
        <v>174290.11</v>
      </c>
      <c r="P7601" s="243" t="s">
        <v>15609</v>
      </c>
      <c r="Q7601" s="244">
        <v>7077.78</v>
      </c>
      <c r="R7601" s="104"/>
      <c r="S7601" s="104"/>
      <c r="T7601" s="104"/>
    </row>
    <row r="7602" spans="13:20" ht="14.5" x14ac:dyDescent="0.35">
      <c r="M7602" s="261" t="s">
        <v>50274</v>
      </c>
      <c r="N7602" s="262">
        <v>1984.18</v>
      </c>
      <c r="P7602" s="243" t="s">
        <v>15610</v>
      </c>
      <c r="Q7602" s="244">
        <v>3766.58</v>
      </c>
      <c r="R7602" s="104"/>
      <c r="S7602" s="104"/>
      <c r="T7602" s="104"/>
    </row>
    <row r="7603" spans="13:20" ht="14.5" x14ac:dyDescent="0.35">
      <c r="M7603" s="261" t="s">
        <v>35644</v>
      </c>
      <c r="N7603" s="262">
        <v>361592.66</v>
      </c>
      <c r="P7603" s="243" t="s">
        <v>23773</v>
      </c>
      <c r="Q7603" s="244">
        <v>325.86</v>
      </c>
      <c r="R7603" s="104"/>
      <c r="S7603" s="104"/>
      <c r="T7603" s="104"/>
    </row>
    <row r="7604" spans="13:20" ht="14.5" x14ac:dyDescent="0.35">
      <c r="M7604" s="261" t="s">
        <v>35645</v>
      </c>
      <c r="N7604" s="262">
        <v>235325.36</v>
      </c>
      <c r="P7604" s="243" t="s">
        <v>23774</v>
      </c>
      <c r="Q7604" s="244">
        <v>40056.019999999997</v>
      </c>
      <c r="R7604" s="104"/>
      <c r="S7604" s="104"/>
      <c r="T7604" s="104"/>
    </row>
    <row r="7605" spans="13:20" ht="14.5" x14ac:dyDescent="0.35">
      <c r="M7605" s="261" t="s">
        <v>41999</v>
      </c>
      <c r="N7605" s="262">
        <v>6095.06</v>
      </c>
      <c r="P7605" s="243" t="s">
        <v>23775</v>
      </c>
      <c r="Q7605" s="244">
        <v>318.44</v>
      </c>
      <c r="R7605" s="104"/>
      <c r="S7605" s="104"/>
      <c r="T7605" s="104"/>
    </row>
    <row r="7606" spans="13:20" ht="14.5" x14ac:dyDescent="0.35">
      <c r="M7606" s="261" t="s">
        <v>42000</v>
      </c>
      <c r="N7606" s="262">
        <v>34100.04</v>
      </c>
      <c r="P7606" s="243" t="s">
        <v>15612</v>
      </c>
      <c r="Q7606" s="244">
        <v>2352.4899999999998</v>
      </c>
      <c r="R7606" s="104"/>
      <c r="S7606" s="104"/>
      <c r="T7606" s="104"/>
    </row>
    <row r="7607" spans="13:20" ht="14.5" x14ac:dyDescent="0.35">
      <c r="M7607" s="261" t="s">
        <v>35646</v>
      </c>
      <c r="N7607" s="262">
        <v>4974.09</v>
      </c>
      <c r="P7607" s="243" t="s">
        <v>23776</v>
      </c>
      <c r="Q7607" s="244">
        <v>1500</v>
      </c>
      <c r="R7607" s="104"/>
      <c r="S7607" s="104"/>
      <c r="T7607" s="104"/>
    </row>
    <row r="7608" spans="13:20" ht="14.5" x14ac:dyDescent="0.35">
      <c r="M7608" s="261" t="s">
        <v>38304</v>
      </c>
      <c r="N7608" s="262">
        <v>23522.12</v>
      </c>
      <c r="P7608" s="243" t="s">
        <v>23777</v>
      </c>
      <c r="Q7608" s="244">
        <v>85669.78</v>
      </c>
      <c r="R7608" s="104"/>
      <c r="S7608" s="104"/>
      <c r="T7608" s="104"/>
    </row>
    <row r="7609" spans="13:20" ht="14.5" x14ac:dyDescent="0.35">
      <c r="M7609" s="261" t="s">
        <v>37099</v>
      </c>
      <c r="N7609" s="262">
        <v>432026.31</v>
      </c>
      <c r="P7609" s="243" t="s">
        <v>23778</v>
      </c>
      <c r="Q7609" s="244">
        <v>102998.97</v>
      </c>
      <c r="R7609" s="104"/>
      <c r="S7609" s="104"/>
      <c r="T7609" s="104"/>
    </row>
    <row r="7610" spans="13:20" ht="14.5" x14ac:dyDescent="0.35">
      <c r="M7610" s="261" t="s">
        <v>43180</v>
      </c>
      <c r="N7610" s="262">
        <v>36032.36</v>
      </c>
      <c r="P7610" s="243" t="s">
        <v>23779</v>
      </c>
      <c r="Q7610" s="244">
        <v>100054.05</v>
      </c>
      <c r="R7610" s="104"/>
      <c r="S7610" s="104"/>
      <c r="T7610" s="104"/>
    </row>
    <row r="7611" spans="13:20" ht="14.5" x14ac:dyDescent="0.35">
      <c r="M7611" s="261" t="s">
        <v>48128</v>
      </c>
      <c r="N7611" s="262">
        <v>8600</v>
      </c>
      <c r="P7611" s="243" t="s">
        <v>23780</v>
      </c>
      <c r="Q7611" s="244">
        <v>222852.97</v>
      </c>
      <c r="R7611" s="104"/>
      <c r="S7611" s="104"/>
      <c r="T7611" s="104"/>
    </row>
    <row r="7612" spans="13:20" ht="14.5" x14ac:dyDescent="0.35">
      <c r="M7612" s="261" t="s">
        <v>37100</v>
      </c>
      <c r="N7612" s="262">
        <v>22100</v>
      </c>
      <c r="P7612" s="243" t="s">
        <v>23781</v>
      </c>
      <c r="Q7612" s="244">
        <v>14781.34</v>
      </c>
      <c r="R7612" s="104"/>
      <c r="S7612" s="104"/>
      <c r="T7612" s="104"/>
    </row>
    <row r="7613" spans="13:20" ht="14.5" x14ac:dyDescent="0.35">
      <c r="M7613" s="261" t="s">
        <v>37101</v>
      </c>
      <c r="N7613" s="262">
        <v>230.57</v>
      </c>
      <c r="P7613" s="243" t="s">
        <v>23782</v>
      </c>
      <c r="Q7613" s="244">
        <v>2232.6</v>
      </c>
      <c r="R7613" s="104"/>
      <c r="S7613" s="104"/>
      <c r="T7613" s="104"/>
    </row>
    <row r="7614" spans="13:20" ht="14.5" x14ac:dyDescent="0.35">
      <c r="M7614" s="261" t="s">
        <v>35647</v>
      </c>
      <c r="N7614" s="262">
        <v>99393.18</v>
      </c>
      <c r="P7614" s="243" t="s">
        <v>23783</v>
      </c>
      <c r="Q7614" s="244">
        <v>8524</v>
      </c>
      <c r="R7614" s="104"/>
      <c r="S7614" s="104"/>
      <c r="T7614" s="104"/>
    </row>
    <row r="7615" spans="13:20" ht="14.5" x14ac:dyDescent="0.35">
      <c r="M7615" s="261" t="s">
        <v>35648</v>
      </c>
      <c r="N7615" s="262">
        <v>95404.47</v>
      </c>
      <c r="P7615" s="243" t="s">
        <v>23784</v>
      </c>
      <c r="Q7615" s="244">
        <v>13688.84</v>
      </c>
      <c r="R7615" s="104"/>
      <c r="S7615" s="104"/>
      <c r="T7615" s="104"/>
    </row>
    <row r="7616" spans="13:20" ht="14.5" x14ac:dyDescent="0.35">
      <c r="M7616" s="261" t="s">
        <v>35649</v>
      </c>
      <c r="N7616" s="262">
        <v>39556.769999999997</v>
      </c>
      <c r="P7616" s="243" t="s">
        <v>23785</v>
      </c>
      <c r="Q7616" s="244">
        <v>0.53</v>
      </c>
      <c r="R7616" s="104"/>
      <c r="S7616" s="104"/>
      <c r="T7616" s="104"/>
    </row>
    <row r="7617" spans="13:20" ht="14.5" x14ac:dyDescent="0.35">
      <c r="M7617" s="261" t="s">
        <v>23838</v>
      </c>
      <c r="N7617" s="262">
        <v>84320.88</v>
      </c>
      <c r="P7617" s="243" t="s">
        <v>23786</v>
      </c>
      <c r="Q7617" s="244">
        <v>20694.97</v>
      </c>
      <c r="R7617" s="104"/>
      <c r="S7617" s="104"/>
      <c r="T7617" s="104"/>
    </row>
    <row r="7618" spans="13:20" ht="14.5" x14ac:dyDescent="0.35">
      <c r="M7618" s="261" t="s">
        <v>23839</v>
      </c>
      <c r="N7618" s="262">
        <v>593763.38</v>
      </c>
      <c r="P7618" s="243" t="s">
        <v>23787</v>
      </c>
      <c r="Q7618" s="244">
        <v>53109.14</v>
      </c>
      <c r="R7618" s="104"/>
      <c r="S7618" s="104"/>
      <c r="T7618" s="104"/>
    </row>
    <row r="7619" spans="13:20" ht="14.5" x14ac:dyDescent="0.35">
      <c r="M7619" s="261" t="s">
        <v>37102</v>
      </c>
      <c r="N7619" s="262">
        <v>2500</v>
      </c>
      <c r="P7619" s="243" t="s">
        <v>23788</v>
      </c>
      <c r="Q7619" s="244">
        <v>9229.43</v>
      </c>
      <c r="R7619" s="104"/>
      <c r="S7619" s="104"/>
      <c r="T7619" s="104"/>
    </row>
    <row r="7620" spans="13:20" ht="14.5" x14ac:dyDescent="0.35">
      <c r="M7620" s="261" t="s">
        <v>42001</v>
      </c>
      <c r="N7620" s="262">
        <v>6637.51</v>
      </c>
      <c r="P7620" s="243" t="s">
        <v>23789</v>
      </c>
      <c r="Q7620" s="244">
        <v>355104.18</v>
      </c>
      <c r="R7620" s="104"/>
      <c r="S7620" s="104"/>
      <c r="T7620" s="104"/>
    </row>
    <row r="7621" spans="13:20" ht="14.5" x14ac:dyDescent="0.35">
      <c r="M7621" s="261" t="s">
        <v>51308</v>
      </c>
      <c r="N7621" s="262">
        <v>1250</v>
      </c>
      <c r="P7621" s="243" t="s">
        <v>23790</v>
      </c>
      <c r="Q7621" s="244">
        <v>34320</v>
      </c>
      <c r="R7621" s="104"/>
      <c r="S7621" s="104"/>
      <c r="T7621" s="104"/>
    </row>
    <row r="7622" spans="13:20" ht="14.5" x14ac:dyDescent="0.35">
      <c r="M7622" s="261" t="s">
        <v>23840</v>
      </c>
      <c r="N7622" s="262">
        <v>95319.51</v>
      </c>
      <c r="P7622" s="243" t="s">
        <v>23791</v>
      </c>
      <c r="Q7622" s="244">
        <v>4230.74</v>
      </c>
      <c r="R7622" s="104"/>
      <c r="S7622" s="104"/>
      <c r="T7622" s="104"/>
    </row>
    <row r="7623" spans="13:20" ht="14.5" x14ac:dyDescent="0.35">
      <c r="M7623" s="261" t="s">
        <v>23841</v>
      </c>
      <c r="N7623" s="262">
        <v>571038.54</v>
      </c>
      <c r="P7623" s="243" t="s">
        <v>23792</v>
      </c>
      <c r="Q7623" s="244">
        <v>2829.1</v>
      </c>
      <c r="R7623" s="104"/>
      <c r="S7623" s="104"/>
      <c r="T7623" s="104"/>
    </row>
    <row r="7624" spans="13:20" ht="14.5" x14ac:dyDescent="0.35">
      <c r="M7624" s="261" t="s">
        <v>38305</v>
      </c>
      <c r="N7624" s="262">
        <v>129753.31</v>
      </c>
      <c r="P7624" s="243" t="s">
        <v>23793</v>
      </c>
      <c r="Q7624" s="244">
        <v>8357.82</v>
      </c>
      <c r="R7624" s="104"/>
      <c r="S7624" s="104"/>
      <c r="T7624" s="104"/>
    </row>
    <row r="7625" spans="13:20" ht="14.5" x14ac:dyDescent="0.35">
      <c r="M7625" s="261" t="s">
        <v>53325</v>
      </c>
      <c r="N7625" s="262">
        <v>53780.15</v>
      </c>
      <c r="P7625" s="243" t="s">
        <v>23794</v>
      </c>
      <c r="Q7625" s="244">
        <v>3032.33</v>
      </c>
      <c r="R7625" s="104"/>
      <c r="S7625" s="104"/>
      <c r="T7625" s="104"/>
    </row>
    <row r="7626" spans="13:20" ht="14.5" x14ac:dyDescent="0.35">
      <c r="M7626" s="261" t="s">
        <v>42002</v>
      </c>
      <c r="N7626" s="262">
        <v>19314.88</v>
      </c>
      <c r="P7626" s="243" t="s">
        <v>23795</v>
      </c>
      <c r="Q7626" s="244">
        <v>78205</v>
      </c>
      <c r="R7626" s="104"/>
      <c r="S7626" s="104"/>
      <c r="T7626" s="104"/>
    </row>
    <row r="7627" spans="13:20" ht="14.5" x14ac:dyDescent="0.35">
      <c r="M7627" s="261" t="s">
        <v>48129</v>
      </c>
      <c r="N7627" s="262">
        <v>79742.25</v>
      </c>
      <c r="P7627" s="243" t="s">
        <v>23796</v>
      </c>
      <c r="Q7627" s="244">
        <v>28324.959999999999</v>
      </c>
      <c r="R7627" s="104"/>
      <c r="S7627" s="104"/>
      <c r="T7627" s="104"/>
    </row>
    <row r="7628" spans="13:20" ht="14.5" x14ac:dyDescent="0.35">
      <c r="M7628" s="261" t="s">
        <v>45433</v>
      </c>
      <c r="N7628" s="262">
        <v>-2122.34</v>
      </c>
      <c r="P7628" s="243" t="s">
        <v>23797</v>
      </c>
      <c r="Q7628" s="244">
        <v>10859.83</v>
      </c>
      <c r="R7628" s="104"/>
      <c r="S7628" s="104"/>
      <c r="T7628" s="104"/>
    </row>
    <row r="7629" spans="13:20" ht="14.5" x14ac:dyDescent="0.35">
      <c r="M7629" s="261" t="s">
        <v>23842</v>
      </c>
      <c r="N7629" s="262">
        <v>1114462.69</v>
      </c>
      <c r="P7629" s="243" t="s">
        <v>23798</v>
      </c>
      <c r="Q7629" s="244">
        <v>348771.52</v>
      </c>
      <c r="R7629" s="104"/>
      <c r="S7629" s="104"/>
      <c r="T7629" s="104"/>
    </row>
    <row r="7630" spans="13:20" ht="14.5" x14ac:dyDescent="0.35">
      <c r="M7630" s="261" t="s">
        <v>37103</v>
      </c>
      <c r="N7630" s="262">
        <v>1553834.75</v>
      </c>
      <c r="P7630" s="243" t="s">
        <v>15613</v>
      </c>
      <c r="Q7630" s="244">
        <v>4868.6499999999996</v>
      </c>
      <c r="R7630" s="104"/>
      <c r="S7630" s="104"/>
      <c r="T7630" s="104"/>
    </row>
    <row r="7631" spans="13:20" ht="14.5" x14ac:dyDescent="0.35">
      <c r="M7631" s="261" t="s">
        <v>56763</v>
      </c>
      <c r="N7631" s="262">
        <v>407256</v>
      </c>
      <c r="P7631" s="243" t="s">
        <v>23799</v>
      </c>
      <c r="Q7631" s="244">
        <v>5.97</v>
      </c>
      <c r="R7631" s="104"/>
      <c r="S7631" s="104"/>
      <c r="T7631" s="104"/>
    </row>
    <row r="7632" spans="13:20" ht="14.5" x14ac:dyDescent="0.35">
      <c r="M7632" s="261" t="s">
        <v>50275</v>
      </c>
      <c r="N7632" s="262">
        <v>53216.67</v>
      </c>
      <c r="P7632" s="243" t="s">
        <v>23800</v>
      </c>
      <c r="Q7632" s="244">
        <v>93875.64</v>
      </c>
      <c r="R7632" s="104"/>
      <c r="S7632" s="104"/>
      <c r="T7632" s="104"/>
    </row>
    <row r="7633" spans="13:20" ht="14.5" x14ac:dyDescent="0.35">
      <c r="M7633" s="261" t="s">
        <v>45434</v>
      </c>
      <c r="N7633" s="262">
        <v>109808.03</v>
      </c>
      <c r="P7633" s="243" t="s">
        <v>15615</v>
      </c>
      <c r="Q7633" s="244">
        <v>6691.48</v>
      </c>
      <c r="R7633" s="104"/>
      <c r="S7633" s="104"/>
      <c r="T7633" s="104"/>
    </row>
    <row r="7634" spans="13:20" ht="14.5" x14ac:dyDescent="0.35">
      <c r="M7634" s="261" t="s">
        <v>45435</v>
      </c>
      <c r="N7634" s="262">
        <v>8567.9699999999993</v>
      </c>
      <c r="P7634" s="243" t="s">
        <v>15616</v>
      </c>
      <c r="Q7634" s="244">
        <v>17914.47</v>
      </c>
      <c r="R7634" s="104"/>
      <c r="S7634" s="104"/>
      <c r="T7634" s="104"/>
    </row>
    <row r="7635" spans="13:20" ht="14.5" x14ac:dyDescent="0.35">
      <c r="M7635" s="261" t="s">
        <v>45436</v>
      </c>
      <c r="N7635" s="262">
        <v>21745.040000000001</v>
      </c>
      <c r="P7635" s="243" t="s">
        <v>15617</v>
      </c>
      <c r="Q7635" s="244">
        <v>28481.26</v>
      </c>
      <c r="R7635" s="104"/>
      <c r="S7635" s="104"/>
      <c r="T7635" s="104"/>
    </row>
    <row r="7636" spans="13:20" ht="14.5" x14ac:dyDescent="0.35">
      <c r="M7636" s="261" t="s">
        <v>48130</v>
      </c>
      <c r="N7636" s="262">
        <v>3886.96</v>
      </c>
      <c r="P7636" s="243" t="s">
        <v>23801</v>
      </c>
      <c r="Q7636" s="244">
        <v>174656.57</v>
      </c>
      <c r="R7636" s="104"/>
      <c r="S7636" s="104"/>
      <c r="T7636" s="104"/>
    </row>
    <row r="7637" spans="13:20" ht="14.5" x14ac:dyDescent="0.35">
      <c r="M7637" s="261" t="s">
        <v>56764</v>
      </c>
      <c r="N7637" s="262">
        <v>143.22999999999999</v>
      </c>
      <c r="P7637" s="243" t="s">
        <v>23802</v>
      </c>
      <c r="Q7637" s="244">
        <v>8641.0499999999993</v>
      </c>
      <c r="R7637" s="104"/>
      <c r="S7637" s="104"/>
      <c r="T7637" s="104"/>
    </row>
    <row r="7638" spans="13:20" ht="14.5" x14ac:dyDescent="0.35">
      <c r="M7638" s="261" t="s">
        <v>53326</v>
      </c>
      <c r="N7638" s="262">
        <v>5163.42</v>
      </c>
      <c r="P7638" s="243" t="s">
        <v>23803</v>
      </c>
      <c r="Q7638" s="244">
        <v>89361.91</v>
      </c>
      <c r="R7638" s="104"/>
      <c r="S7638" s="104"/>
      <c r="T7638" s="104"/>
    </row>
    <row r="7639" spans="13:20" ht="14.5" x14ac:dyDescent="0.35">
      <c r="M7639" s="261" t="s">
        <v>56765</v>
      </c>
      <c r="N7639" s="262">
        <v>1988.56</v>
      </c>
      <c r="P7639" s="243" t="s">
        <v>23804</v>
      </c>
      <c r="Q7639" s="244">
        <v>64769.4</v>
      </c>
      <c r="R7639" s="104"/>
      <c r="S7639" s="104"/>
      <c r="T7639" s="104"/>
    </row>
    <row r="7640" spans="13:20" ht="14.5" x14ac:dyDescent="0.35">
      <c r="M7640" s="261" t="s">
        <v>53327</v>
      </c>
      <c r="N7640" s="262">
        <v>71685.490000000005</v>
      </c>
      <c r="P7640" s="243" t="s">
        <v>23805</v>
      </c>
      <c r="Q7640" s="244">
        <v>5370.04</v>
      </c>
      <c r="R7640" s="104"/>
      <c r="S7640" s="104"/>
      <c r="T7640" s="104"/>
    </row>
    <row r="7641" spans="13:20" ht="14.5" x14ac:dyDescent="0.35">
      <c r="M7641" s="261" t="s">
        <v>23843</v>
      </c>
      <c r="N7641" s="262">
        <v>110464.02</v>
      </c>
      <c r="P7641" s="243" t="s">
        <v>23806</v>
      </c>
      <c r="Q7641" s="244">
        <v>104858.78</v>
      </c>
      <c r="R7641" s="104"/>
      <c r="S7641" s="104"/>
      <c r="T7641" s="104"/>
    </row>
    <row r="7642" spans="13:20" ht="14.5" x14ac:dyDescent="0.35">
      <c r="M7642" s="261" t="s">
        <v>35650</v>
      </c>
      <c r="N7642" s="262">
        <v>41276.01</v>
      </c>
      <c r="P7642" s="243" t="s">
        <v>23807</v>
      </c>
      <c r="Q7642" s="244">
        <v>5834.34</v>
      </c>
      <c r="R7642" s="104"/>
      <c r="S7642" s="104"/>
      <c r="T7642" s="104"/>
    </row>
    <row r="7643" spans="13:20" ht="14.5" x14ac:dyDescent="0.35">
      <c r="M7643" s="261" t="s">
        <v>37104</v>
      </c>
      <c r="N7643" s="262">
        <v>617622.69999999995</v>
      </c>
      <c r="P7643" s="243" t="s">
        <v>23808</v>
      </c>
      <c r="Q7643" s="244">
        <v>935.78</v>
      </c>
      <c r="R7643" s="104"/>
      <c r="S7643" s="104"/>
      <c r="T7643" s="104"/>
    </row>
    <row r="7644" spans="13:20" ht="14.5" x14ac:dyDescent="0.35">
      <c r="M7644" s="261" t="s">
        <v>38306</v>
      </c>
      <c r="N7644" s="262">
        <v>816.09</v>
      </c>
      <c r="P7644" s="243" t="s">
        <v>23809</v>
      </c>
      <c r="Q7644" s="244">
        <v>151005</v>
      </c>
      <c r="R7644" s="104"/>
      <c r="S7644" s="104"/>
      <c r="T7644" s="104"/>
    </row>
    <row r="7645" spans="13:20" ht="14.5" x14ac:dyDescent="0.35">
      <c r="M7645" s="261" t="s">
        <v>35651</v>
      </c>
      <c r="N7645" s="262">
        <v>421040.39</v>
      </c>
      <c r="P7645" s="243" t="s">
        <v>23810</v>
      </c>
      <c r="Q7645" s="244">
        <v>12069.73</v>
      </c>
      <c r="R7645" s="104"/>
      <c r="S7645" s="104"/>
      <c r="T7645" s="104"/>
    </row>
    <row r="7646" spans="13:20" ht="14.5" x14ac:dyDescent="0.35">
      <c r="M7646" s="261" t="s">
        <v>50276</v>
      </c>
      <c r="N7646" s="262">
        <v>9952.09</v>
      </c>
      <c r="P7646" s="243" t="s">
        <v>23811</v>
      </c>
      <c r="Q7646" s="244">
        <v>33296.019999999997</v>
      </c>
      <c r="R7646" s="104"/>
      <c r="S7646" s="104"/>
      <c r="T7646" s="104"/>
    </row>
    <row r="7647" spans="13:20" ht="14.5" x14ac:dyDescent="0.35">
      <c r="M7647" s="261" t="s">
        <v>35652</v>
      </c>
      <c r="N7647" s="262">
        <v>51607.47</v>
      </c>
      <c r="P7647" s="243" t="s">
        <v>23812</v>
      </c>
      <c r="Q7647" s="244">
        <v>3020</v>
      </c>
      <c r="R7647" s="104"/>
      <c r="S7647" s="104"/>
      <c r="T7647" s="104"/>
    </row>
    <row r="7648" spans="13:20" ht="14.5" x14ac:dyDescent="0.35">
      <c r="M7648" s="261" t="s">
        <v>35653</v>
      </c>
      <c r="N7648" s="262">
        <v>19059</v>
      </c>
      <c r="P7648" s="243" t="s">
        <v>23813</v>
      </c>
      <c r="Q7648" s="244">
        <v>31.62</v>
      </c>
      <c r="R7648" s="104"/>
      <c r="S7648" s="104"/>
      <c r="T7648" s="104"/>
    </row>
    <row r="7649" spans="13:20" ht="14.5" x14ac:dyDescent="0.35">
      <c r="M7649" s="261" t="s">
        <v>35654</v>
      </c>
      <c r="N7649" s="262">
        <v>16261.68</v>
      </c>
      <c r="P7649" s="243" t="s">
        <v>23814</v>
      </c>
      <c r="Q7649" s="244">
        <v>212035.51</v>
      </c>
      <c r="R7649" s="104"/>
      <c r="S7649" s="104"/>
      <c r="T7649" s="104"/>
    </row>
    <row r="7650" spans="13:20" ht="14.5" x14ac:dyDescent="0.35">
      <c r="M7650" s="261" t="s">
        <v>37105</v>
      </c>
      <c r="N7650" s="262">
        <v>273.26</v>
      </c>
      <c r="P7650" s="243" t="s">
        <v>23815</v>
      </c>
      <c r="Q7650" s="244">
        <v>27962.53</v>
      </c>
      <c r="R7650" s="104"/>
      <c r="S7650" s="104"/>
      <c r="T7650" s="104"/>
    </row>
    <row r="7651" spans="13:20" ht="14.5" x14ac:dyDescent="0.35">
      <c r="M7651" s="261" t="s">
        <v>37106</v>
      </c>
      <c r="N7651" s="262">
        <v>4994964.08</v>
      </c>
      <c r="P7651" s="243" t="s">
        <v>23816</v>
      </c>
      <c r="Q7651" s="244">
        <v>76477.45</v>
      </c>
      <c r="R7651" s="104"/>
      <c r="S7651" s="104"/>
      <c r="T7651" s="104"/>
    </row>
    <row r="7652" spans="13:20" ht="14.5" x14ac:dyDescent="0.35">
      <c r="M7652" s="261" t="s">
        <v>43181</v>
      </c>
      <c r="N7652" s="262">
        <v>44952.63</v>
      </c>
      <c r="P7652" s="243" t="s">
        <v>23817</v>
      </c>
      <c r="Q7652" s="244">
        <v>383323.82</v>
      </c>
      <c r="R7652" s="104"/>
      <c r="S7652" s="104"/>
      <c r="T7652" s="104"/>
    </row>
    <row r="7653" spans="13:20" ht="14.5" x14ac:dyDescent="0.35">
      <c r="M7653" s="261" t="s">
        <v>43182</v>
      </c>
      <c r="N7653" s="262">
        <v>290436</v>
      </c>
      <c r="P7653" s="243" t="s">
        <v>23818</v>
      </c>
      <c r="Q7653" s="244">
        <v>8139.69</v>
      </c>
      <c r="R7653" s="104"/>
      <c r="S7653" s="104"/>
      <c r="T7653" s="104"/>
    </row>
    <row r="7654" spans="13:20" ht="14.5" x14ac:dyDescent="0.35">
      <c r="M7654" s="261" t="s">
        <v>35655</v>
      </c>
      <c r="N7654" s="262">
        <v>416.95</v>
      </c>
      <c r="P7654" s="243" t="s">
        <v>23819</v>
      </c>
      <c r="Q7654" s="244">
        <v>3835.91</v>
      </c>
      <c r="R7654" s="104"/>
      <c r="S7654" s="104"/>
      <c r="T7654" s="104"/>
    </row>
    <row r="7655" spans="13:20" ht="14.5" x14ac:dyDescent="0.35">
      <c r="M7655" s="261" t="s">
        <v>35656</v>
      </c>
      <c r="N7655" s="262">
        <v>501419.34</v>
      </c>
      <c r="P7655" s="243" t="s">
        <v>23820</v>
      </c>
      <c r="Q7655" s="244">
        <v>56568.72</v>
      </c>
      <c r="R7655" s="104"/>
      <c r="S7655" s="104"/>
      <c r="T7655" s="104"/>
    </row>
    <row r="7656" spans="13:20" ht="14.5" x14ac:dyDescent="0.35">
      <c r="M7656" s="261" t="s">
        <v>37107</v>
      </c>
      <c r="N7656" s="262">
        <v>214206.06</v>
      </c>
      <c r="P7656" s="243" t="s">
        <v>23821</v>
      </c>
      <c r="Q7656" s="244">
        <v>424287.55</v>
      </c>
      <c r="R7656" s="104"/>
      <c r="S7656" s="104"/>
      <c r="T7656" s="104"/>
    </row>
    <row r="7657" spans="13:20" ht="14.5" x14ac:dyDescent="0.35">
      <c r="M7657" s="261" t="s">
        <v>37108</v>
      </c>
      <c r="N7657" s="262">
        <v>71799.58</v>
      </c>
      <c r="P7657" s="243" t="s">
        <v>23822</v>
      </c>
      <c r="Q7657" s="244">
        <v>15000</v>
      </c>
      <c r="R7657" s="104"/>
      <c r="S7657" s="104"/>
      <c r="T7657" s="104"/>
    </row>
    <row r="7658" spans="13:20" ht="14.5" x14ac:dyDescent="0.35">
      <c r="M7658" s="261" t="s">
        <v>35657</v>
      </c>
      <c r="N7658" s="262">
        <v>1351426.36</v>
      </c>
      <c r="P7658" s="243" t="s">
        <v>23823</v>
      </c>
      <c r="Q7658" s="244">
        <v>75000</v>
      </c>
      <c r="R7658" s="104"/>
      <c r="S7658" s="104"/>
      <c r="T7658" s="104"/>
    </row>
    <row r="7659" spans="13:20" ht="14.5" x14ac:dyDescent="0.35">
      <c r="M7659" s="261" t="s">
        <v>38307</v>
      </c>
      <c r="N7659" s="262">
        <v>9000</v>
      </c>
      <c r="P7659" s="243" t="s">
        <v>23824</v>
      </c>
      <c r="Q7659" s="244">
        <v>3250</v>
      </c>
      <c r="R7659" s="104"/>
      <c r="S7659" s="104"/>
      <c r="T7659" s="104"/>
    </row>
    <row r="7660" spans="13:20" ht="14.5" x14ac:dyDescent="0.35">
      <c r="M7660" s="261" t="s">
        <v>35658</v>
      </c>
      <c r="N7660" s="262">
        <v>900.36</v>
      </c>
      <c r="P7660" s="243" t="s">
        <v>23825</v>
      </c>
      <c r="Q7660" s="244">
        <v>42006.38</v>
      </c>
      <c r="R7660" s="104"/>
      <c r="S7660" s="104"/>
      <c r="T7660" s="104"/>
    </row>
    <row r="7661" spans="13:20" ht="14.5" x14ac:dyDescent="0.35">
      <c r="M7661" s="261" t="s">
        <v>23844</v>
      </c>
      <c r="N7661" s="262">
        <v>232789.51</v>
      </c>
      <c r="P7661" s="243" t="s">
        <v>23826</v>
      </c>
      <c r="Q7661" s="244">
        <v>122859.11</v>
      </c>
      <c r="R7661" s="104"/>
      <c r="S7661" s="104"/>
      <c r="T7661" s="104"/>
    </row>
    <row r="7662" spans="13:20" ht="14.5" x14ac:dyDescent="0.35">
      <c r="M7662" s="261" t="s">
        <v>38308</v>
      </c>
      <c r="N7662" s="262">
        <v>1080192.23</v>
      </c>
      <c r="P7662" s="243" t="s">
        <v>23827</v>
      </c>
      <c r="Q7662" s="244">
        <v>83018.92</v>
      </c>
      <c r="R7662" s="104"/>
      <c r="S7662" s="104"/>
      <c r="T7662" s="104"/>
    </row>
    <row r="7663" spans="13:20" ht="14.5" x14ac:dyDescent="0.35">
      <c r="M7663" s="261" t="s">
        <v>23845</v>
      </c>
      <c r="N7663" s="262">
        <v>32549.05</v>
      </c>
      <c r="P7663" s="243" t="s">
        <v>23828</v>
      </c>
      <c r="Q7663" s="244">
        <v>125905.84</v>
      </c>
      <c r="R7663" s="104"/>
      <c r="S7663" s="104"/>
      <c r="T7663" s="104"/>
    </row>
    <row r="7664" spans="13:20" ht="14.5" x14ac:dyDescent="0.35">
      <c r="M7664" s="261" t="s">
        <v>35659</v>
      </c>
      <c r="N7664" s="262">
        <v>9981.1299999999992</v>
      </c>
      <c r="P7664" s="243" t="s">
        <v>23829</v>
      </c>
      <c r="Q7664" s="244">
        <v>6000</v>
      </c>
      <c r="R7664" s="104"/>
      <c r="S7664" s="104"/>
      <c r="T7664" s="104"/>
    </row>
    <row r="7665" spans="13:20" ht="14.5" x14ac:dyDescent="0.35">
      <c r="M7665" s="261" t="s">
        <v>56766</v>
      </c>
      <c r="N7665" s="262">
        <v>18278.8</v>
      </c>
      <c r="P7665" s="243" t="s">
        <v>23830</v>
      </c>
      <c r="Q7665" s="244">
        <v>48017.45</v>
      </c>
      <c r="R7665" s="104"/>
      <c r="S7665" s="104"/>
      <c r="T7665" s="104"/>
    </row>
    <row r="7666" spans="13:20" ht="14.5" x14ac:dyDescent="0.35">
      <c r="M7666" s="261" t="s">
        <v>53328</v>
      </c>
      <c r="N7666" s="262">
        <v>5304554.62</v>
      </c>
      <c r="P7666" s="243" t="s">
        <v>23831</v>
      </c>
      <c r="Q7666" s="244">
        <v>1808</v>
      </c>
      <c r="R7666" s="104"/>
      <c r="S7666" s="104"/>
      <c r="T7666" s="104"/>
    </row>
    <row r="7667" spans="13:20" ht="14.5" x14ac:dyDescent="0.35">
      <c r="M7667" s="261" t="s">
        <v>56767</v>
      </c>
      <c r="N7667" s="262">
        <v>203628</v>
      </c>
      <c r="P7667" s="243" t="s">
        <v>23832</v>
      </c>
      <c r="Q7667" s="244">
        <v>64600.67</v>
      </c>
      <c r="R7667" s="104"/>
      <c r="S7667" s="104"/>
      <c r="T7667" s="104"/>
    </row>
    <row r="7668" spans="13:20" ht="14.5" x14ac:dyDescent="0.35">
      <c r="M7668" s="261" t="s">
        <v>56768</v>
      </c>
      <c r="N7668" s="262">
        <v>40000</v>
      </c>
      <c r="P7668" s="243" t="s">
        <v>23833</v>
      </c>
      <c r="Q7668" s="244">
        <v>54338.96</v>
      </c>
      <c r="R7668" s="104"/>
      <c r="S7668" s="104"/>
      <c r="T7668" s="104"/>
    </row>
    <row r="7669" spans="13:20" ht="14.5" x14ac:dyDescent="0.35">
      <c r="M7669" s="261" t="s">
        <v>56769</v>
      </c>
      <c r="N7669" s="262">
        <v>112226.45</v>
      </c>
      <c r="P7669" s="243" t="s">
        <v>23834</v>
      </c>
      <c r="Q7669" s="244">
        <v>736519.3</v>
      </c>
      <c r="R7669" s="104"/>
      <c r="S7669" s="104"/>
      <c r="T7669" s="104"/>
    </row>
    <row r="7670" spans="13:20" ht="14.5" x14ac:dyDescent="0.35">
      <c r="M7670" s="261" t="s">
        <v>56770</v>
      </c>
      <c r="N7670" s="262">
        <v>3113.16</v>
      </c>
      <c r="P7670" s="243" t="s">
        <v>23835</v>
      </c>
      <c r="Q7670" s="244">
        <v>5297.63</v>
      </c>
      <c r="R7670" s="104"/>
      <c r="S7670" s="104"/>
      <c r="T7670" s="104"/>
    </row>
    <row r="7671" spans="13:20" ht="14.5" x14ac:dyDescent="0.35">
      <c r="M7671" s="261" t="s">
        <v>48131</v>
      </c>
      <c r="N7671" s="262">
        <v>1383611.59</v>
      </c>
      <c r="P7671" s="243" t="s">
        <v>23836</v>
      </c>
      <c r="Q7671" s="244">
        <v>239.8</v>
      </c>
      <c r="R7671" s="104"/>
      <c r="S7671" s="104"/>
      <c r="T7671" s="104"/>
    </row>
    <row r="7672" spans="13:20" ht="14.5" x14ac:dyDescent="0.35">
      <c r="M7672" s="261" t="s">
        <v>48132</v>
      </c>
      <c r="N7672" s="262">
        <v>103285.41</v>
      </c>
      <c r="P7672" s="243" t="s">
        <v>23837</v>
      </c>
      <c r="Q7672" s="244">
        <v>81842.42</v>
      </c>
      <c r="R7672" s="104"/>
      <c r="S7672" s="104"/>
      <c r="T7672" s="104"/>
    </row>
    <row r="7673" spans="13:20" ht="14.5" x14ac:dyDescent="0.35">
      <c r="M7673" s="261" t="s">
        <v>56771</v>
      </c>
      <c r="N7673" s="262">
        <v>6118.63</v>
      </c>
      <c r="P7673" s="243" t="s">
        <v>23838</v>
      </c>
      <c r="Q7673" s="244">
        <v>54138.75</v>
      </c>
      <c r="R7673" s="104"/>
      <c r="S7673" s="104"/>
      <c r="T7673" s="104"/>
    </row>
    <row r="7674" spans="13:20" ht="14.5" x14ac:dyDescent="0.35">
      <c r="M7674" s="261" t="s">
        <v>56772</v>
      </c>
      <c r="N7674" s="262">
        <v>377.18</v>
      </c>
      <c r="P7674" s="243" t="s">
        <v>23839</v>
      </c>
      <c r="Q7674" s="244">
        <v>1263.46</v>
      </c>
      <c r="R7674" s="104"/>
      <c r="S7674" s="104"/>
      <c r="T7674" s="104"/>
    </row>
    <row r="7675" spans="13:20" ht="14.5" x14ac:dyDescent="0.35">
      <c r="M7675" s="261" t="s">
        <v>56773</v>
      </c>
      <c r="N7675" s="262">
        <v>180.19</v>
      </c>
      <c r="P7675" s="243" t="s">
        <v>23840</v>
      </c>
      <c r="Q7675" s="244">
        <v>2169.27</v>
      </c>
      <c r="R7675" s="104"/>
      <c r="S7675" s="104"/>
      <c r="T7675" s="104"/>
    </row>
    <row r="7676" spans="13:20" ht="14.5" x14ac:dyDescent="0.35">
      <c r="M7676" s="261" t="s">
        <v>48133</v>
      </c>
      <c r="N7676" s="262">
        <v>1104758.95</v>
      </c>
      <c r="P7676" s="243" t="s">
        <v>23841</v>
      </c>
      <c r="Q7676" s="244">
        <v>57361.760000000002</v>
      </c>
      <c r="R7676" s="104"/>
      <c r="S7676" s="104"/>
      <c r="T7676" s="104"/>
    </row>
    <row r="7677" spans="13:20" ht="14.5" x14ac:dyDescent="0.35">
      <c r="M7677" s="261" t="s">
        <v>48134</v>
      </c>
      <c r="N7677" s="262">
        <v>83710.960000000006</v>
      </c>
      <c r="P7677" s="243" t="s">
        <v>23842</v>
      </c>
      <c r="Q7677" s="244">
        <v>1097178.75</v>
      </c>
      <c r="R7677" s="104"/>
      <c r="S7677" s="104"/>
      <c r="T7677" s="104"/>
    </row>
    <row r="7678" spans="13:20" ht="14.5" x14ac:dyDescent="0.35">
      <c r="M7678" s="261" t="s">
        <v>56774</v>
      </c>
      <c r="N7678" s="262">
        <v>14188.52</v>
      </c>
      <c r="P7678" s="243" t="s">
        <v>23843</v>
      </c>
      <c r="Q7678" s="244">
        <v>3300</v>
      </c>
      <c r="R7678" s="104"/>
      <c r="S7678" s="104"/>
      <c r="T7678" s="104"/>
    </row>
    <row r="7679" spans="13:20" ht="14.5" x14ac:dyDescent="0.35">
      <c r="M7679" s="261" t="s">
        <v>50277</v>
      </c>
      <c r="N7679" s="262">
        <v>375</v>
      </c>
      <c r="P7679" s="243" t="s">
        <v>23844</v>
      </c>
      <c r="Q7679" s="244">
        <v>935.42</v>
      </c>
      <c r="R7679" s="104"/>
      <c r="S7679" s="104"/>
      <c r="T7679" s="104"/>
    </row>
    <row r="7680" spans="13:20" ht="14.5" x14ac:dyDescent="0.35">
      <c r="M7680" s="261" t="s">
        <v>23900</v>
      </c>
      <c r="N7680" s="262">
        <v>62297.38</v>
      </c>
      <c r="P7680" s="243" t="s">
        <v>23845</v>
      </c>
      <c r="Q7680" s="244">
        <v>29059.47</v>
      </c>
      <c r="R7680" s="104"/>
      <c r="S7680" s="104"/>
      <c r="T7680" s="104"/>
    </row>
    <row r="7681" spans="13:20" ht="14.5" x14ac:dyDescent="0.35">
      <c r="M7681" s="261" t="s">
        <v>45437</v>
      </c>
      <c r="N7681" s="262">
        <v>70407</v>
      </c>
      <c r="P7681" s="243" t="s">
        <v>23846</v>
      </c>
      <c r="Q7681" s="244">
        <v>222852.97</v>
      </c>
      <c r="R7681" s="104"/>
      <c r="S7681" s="104"/>
      <c r="T7681" s="104"/>
    </row>
    <row r="7682" spans="13:20" ht="14.5" x14ac:dyDescent="0.35">
      <c r="M7682" s="261" t="s">
        <v>23902</v>
      </c>
      <c r="N7682" s="262">
        <v>5752</v>
      </c>
      <c r="P7682" s="243" t="s">
        <v>23847</v>
      </c>
      <c r="Q7682" s="244">
        <v>14781.34</v>
      </c>
      <c r="R7682" s="104"/>
      <c r="S7682" s="104"/>
      <c r="T7682" s="104"/>
    </row>
    <row r="7683" spans="13:20" ht="14.5" x14ac:dyDescent="0.35">
      <c r="M7683" s="261" t="s">
        <v>15634</v>
      </c>
      <c r="N7683" s="262">
        <v>11237.96</v>
      </c>
      <c r="P7683" s="243" t="s">
        <v>23848</v>
      </c>
      <c r="Q7683" s="244">
        <v>5834.34</v>
      </c>
      <c r="R7683" s="104"/>
      <c r="S7683" s="104"/>
      <c r="T7683" s="104"/>
    </row>
    <row r="7684" spans="13:20" ht="14.5" x14ac:dyDescent="0.35">
      <c r="M7684" s="261" t="s">
        <v>15635</v>
      </c>
      <c r="N7684" s="262">
        <v>31357.11</v>
      </c>
      <c r="P7684" s="243" t="s">
        <v>23849</v>
      </c>
      <c r="Q7684" s="244">
        <v>38155.910000000003</v>
      </c>
      <c r="R7684" s="104"/>
      <c r="S7684" s="104"/>
      <c r="T7684" s="104"/>
    </row>
    <row r="7685" spans="13:20" ht="14.5" x14ac:dyDescent="0.35">
      <c r="M7685" s="261" t="s">
        <v>23903</v>
      </c>
      <c r="N7685" s="262">
        <v>10906.08</v>
      </c>
      <c r="P7685" s="243" t="s">
        <v>23850</v>
      </c>
      <c r="Q7685" s="244">
        <v>6463.34</v>
      </c>
      <c r="R7685" s="104"/>
      <c r="S7685" s="104"/>
      <c r="T7685" s="104"/>
    </row>
    <row r="7686" spans="13:20" ht="14.5" x14ac:dyDescent="0.35">
      <c r="M7686" s="261" t="s">
        <v>48135</v>
      </c>
      <c r="N7686" s="262">
        <v>25958.28</v>
      </c>
      <c r="P7686" s="243" t="s">
        <v>23851</v>
      </c>
      <c r="Q7686" s="244">
        <v>935.78</v>
      </c>
      <c r="R7686" s="104"/>
      <c r="S7686" s="104"/>
      <c r="T7686" s="104"/>
    </row>
    <row r="7687" spans="13:20" ht="14.5" x14ac:dyDescent="0.35">
      <c r="M7687" s="261" t="s">
        <v>56775</v>
      </c>
      <c r="N7687" s="262">
        <v>39299.96</v>
      </c>
      <c r="P7687" s="243" t="s">
        <v>15622</v>
      </c>
      <c r="Q7687" s="244">
        <v>4868.6499999999996</v>
      </c>
      <c r="R7687" s="104"/>
      <c r="S7687" s="104"/>
      <c r="T7687" s="104"/>
    </row>
    <row r="7688" spans="13:20" ht="14.5" x14ac:dyDescent="0.35">
      <c r="M7688" s="261" t="s">
        <v>23904</v>
      </c>
      <c r="N7688" s="262">
        <v>25766.16</v>
      </c>
      <c r="P7688" s="243" t="s">
        <v>23852</v>
      </c>
      <c r="Q7688" s="244">
        <v>5.97</v>
      </c>
      <c r="R7688" s="104"/>
      <c r="S7688" s="104"/>
      <c r="T7688" s="104"/>
    </row>
    <row r="7689" spans="13:20" ht="14.5" x14ac:dyDescent="0.35">
      <c r="M7689" s="261" t="s">
        <v>48136</v>
      </c>
      <c r="N7689" s="262">
        <v>-278.5</v>
      </c>
      <c r="P7689" s="243" t="s">
        <v>23853</v>
      </c>
      <c r="Q7689" s="244">
        <v>150444.35999999999</v>
      </c>
      <c r="R7689" s="104"/>
      <c r="S7689" s="104"/>
      <c r="T7689" s="104"/>
    </row>
    <row r="7690" spans="13:20" ht="14.5" x14ac:dyDescent="0.35">
      <c r="M7690" s="261" t="s">
        <v>53329</v>
      </c>
      <c r="N7690" s="262">
        <v>22135.68</v>
      </c>
      <c r="P7690" s="243" t="s">
        <v>23854</v>
      </c>
      <c r="Q7690" s="244">
        <v>424287.55</v>
      </c>
      <c r="R7690" s="104"/>
      <c r="S7690" s="104"/>
      <c r="T7690" s="104"/>
    </row>
    <row r="7691" spans="13:20" ht="14.5" x14ac:dyDescent="0.35">
      <c r="M7691" s="261" t="s">
        <v>45438</v>
      </c>
      <c r="N7691" s="262">
        <v>1693.4</v>
      </c>
      <c r="P7691" s="243" t="s">
        <v>23855</v>
      </c>
      <c r="Q7691" s="244">
        <v>23524</v>
      </c>
      <c r="R7691" s="104"/>
      <c r="S7691" s="104"/>
      <c r="T7691" s="104"/>
    </row>
    <row r="7692" spans="13:20" ht="14.5" x14ac:dyDescent="0.35">
      <c r="M7692" s="261" t="s">
        <v>45439</v>
      </c>
      <c r="N7692" s="262">
        <v>4405.71</v>
      </c>
      <c r="P7692" s="243" t="s">
        <v>23856</v>
      </c>
      <c r="Q7692" s="244">
        <v>226005</v>
      </c>
      <c r="R7692" s="104"/>
      <c r="S7692" s="104"/>
      <c r="T7692" s="104"/>
    </row>
    <row r="7693" spans="13:20" ht="14.5" x14ac:dyDescent="0.35">
      <c r="M7693" s="261" t="s">
        <v>52219</v>
      </c>
      <c r="N7693" s="262">
        <v>1620</v>
      </c>
      <c r="P7693" s="243" t="s">
        <v>23857</v>
      </c>
      <c r="Q7693" s="244">
        <v>3250</v>
      </c>
      <c r="R7693" s="104"/>
      <c r="S7693" s="104"/>
      <c r="T7693" s="104"/>
    </row>
    <row r="7694" spans="13:20" ht="14.5" x14ac:dyDescent="0.35">
      <c r="M7694" s="261" t="s">
        <v>56776</v>
      </c>
      <c r="N7694" s="262">
        <v>4782.6899999999996</v>
      </c>
      <c r="P7694" s="243" t="s">
        <v>23858</v>
      </c>
      <c r="Q7694" s="244">
        <v>13688.84</v>
      </c>
      <c r="R7694" s="104"/>
      <c r="S7694" s="104"/>
      <c r="T7694" s="104"/>
    </row>
    <row r="7695" spans="13:20" ht="14.5" x14ac:dyDescent="0.35">
      <c r="M7695" s="261" t="s">
        <v>50278</v>
      </c>
      <c r="N7695" s="262">
        <v>1267.3399999999999</v>
      </c>
      <c r="P7695" s="243" t="s">
        <v>23859</v>
      </c>
      <c r="Q7695" s="244">
        <v>0.53</v>
      </c>
      <c r="R7695" s="104"/>
      <c r="S7695" s="104"/>
      <c r="T7695" s="104"/>
    </row>
    <row r="7696" spans="13:20" ht="14.5" x14ac:dyDescent="0.35">
      <c r="M7696" s="261" t="s">
        <v>37111</v>
      </c>
      <c r="N7696" s="262">
        <v>43295.26</v>
      </c>
      <c r="P7696" s="243" t="s">
        <v>15624</v>
      </c>
      <c r="Q7696" s="244">
        <v>84291.66</v>
      </c>
      <c r="R7696" s="104"/>
      <c r="S7696" s="104"/>
      <c r="T7696" s="104"/>
    </row>
    <row r="7697" spans="13:20" ht="14.5" x14ac:dyDescent="0.35">
      <c r="M7697" s="261" t="s">
        <v>56777</v>
      </c>
      <c r="N7697" s="262">
        <v>2850.57</v>
      </c>
      <c r="P7697" s="243" t="s">
        <v>15625</v>
      </c>
      <c r="Q7697" s="244">
        <v>235536.56</v>
      </c>
      <c r="R7697" s="104"/>
      <c r="S7697" s="104"/>
      <c r="T7697" s="104"/>
    </row>
    <row r="7698" spans="13:20" ht="14.5" x14ac:dyDescent="0.35">
      <c r="M7698" s="261" t="s">
        <v>56778</v>
      </c>
      <c r="N7698" s="262">
        <v>1948.64</v>
      </c>
      <c r="P7698" s="243" t="s">
        <v>15626</v>
      </c>
      <c r="Q7698" s="244">
        <v>114532.51</v>
      </c>
      <c r="R7698" s="104"/>
      <c r="S7698" s="104"/>
      <c r="T7698" s="104"/>
    </row>
    <row r="7699" spans="13:20" ht="14.5" x14ac:dyDescent="0.35">
      <c r="M7699" s="261" t="s">
        <v>53330</v>
      </c>
      <c r="N7699" s="262">
        <v>2502</v>
      </c>
      <c r="P7699" s="243" t="s">
        <v>23860</v>
      </c>
      <c r="Q7699" s="244">
        <v>174656.57</v>
      </c>
      <c r="R7699" s="104"/>
      <c r="S7699" s="104"/>
      <c r="T7699" s="104"/>
    </row>
    <row r="7700" spans="13:20" ht="14.5" x14ac:dyDescent="0.35">
      <c r="M7700" s="261" t="s">
        <v>37112</v>
      </c>
      <c r="N7700" s="262">
        <v>3882.17</v>
      </c>
      <c r="P7700" s="243" t="s">
        <v>23861</v>
      </c>
      <c r="Q7700" s="244">
        <v>365709.57</v>
      </c>
      <c r="R7700" s="104"/>
      <c r="S7700" s="104"/>
      <c r="T7700" s="104"/>
    </row>
    <row r="7701" spans="13:20" ht="14.5" x14ac:dyDescent="0.35">
      <c r="M7701" s="261" t="s">
        <v>37113</v>
      </c>
      <c r="N7701" s="262">
        <v>11927.78</v>
      </c>
      <c r="P7701" s="243" t="s">
        <v>23862</v>
      </c>
      <c r="Q7701" s="244">
        <v>16492.89</v>
      </c>
      <c r="R7701" s="104"/>
      <c r="S7701" s="104"/>
      <c r="T7701" s="104"/>
    </row>
    <row r="7702" spans="13:20" ht="14.5" x14ac:dyDescent="0.35">
      <c r="M7702" s="261" t="s">
        <v>37114</v>
      </c>
      <c r="N7702" s="262">
        <v>5975</v>
      </c>
      <c r="P7702" s="243" t="s">
        <v>23863</v>
      </c>
      <c r="Q7702" s="244">
        <v>48017.45</v>
      </c>
      <c r="R7702" s="104"/>
      <c r="S7702" s="104"/>
      <c r="T7702" s="104"/>
    </row>
    <row r="7703" spans="13:20" ht="14.5" x14ac:dyDescent="0.35">
      <c r="M7703" s="261" t="s">
        <v>56779</v>
      </c>
      <c r="N7703" s="262">
        <v>12475.36</v>
      </c>
      <c r="P7703" s="243" t="s">
        <v>23864</v>
      </c>
      <c r="Q7703" s="244">
        <v>28324.959999999999</v>
      </c>
      <c r="R7703" s="104"/>
      <c r="S7703" s="104"/>
      <c r="T7703" s="104"/>
    </row>
    <row r="7704" spans="13:20" ht="14.5" x14ac:dyDescent="0.35">
      <c r="M7704" s="261" t="s">
        <v>56780</v>
      </c>
      <c r="N7704" s="262">
        <v>4923.8900000000003</v>
      </c>
      <c r="P7704" s="243" t="s">
        <v>15627</v>
      </c>
      <c r="Q7704" s="244">
        <v>31.62</v>
      </c>
      <c r="R7704" s="104"/>
      <c r="S7704" s="104"/>
      <c r="T7704" s="104"/>
    </row>
    <row r="7705" spans="13:20" ht="14.5" x14ac:dyDescent="0.35">
      <c r="M7705" s="261" t="s">
        <v>56781</v>
      </c>
      <c r="N7705" s="262">
        <v>103.82</v>
      </c>
      <c r="P7705" s="243" t="s">
        <v>23865</v>
      </c>
      <c r="Q7705" s="244">
        <v>1808</v>
      </c>
      <c r="R7705" s="104"/>
      <c r="S7705" s="104"/>
      <c r="T7705" s="104"/>
    </row>
    <row r="7706" spans="13:20" ht="14.5" x14ac:dyDescent="0.35">
      <c r="M7706" s="261" t="s">
        <v>56782</v>
      </c>
      <c r="N7706" s="262">
        <v>327.05</v>
      </c>
      <c r="P7706" s="243" t="s">
        <v>23866</v>
      </c>
      <c r="Q7706" s="244">
        <v>64600.67</v>
      </c>
      <c r="R7706" s="104"/>
      <c r="S7706" s="104"/>
      <c r="T7706" s="104"/>
    </row>
    <row r="7707" spans="13:20" ht="14.5" x14ac:dyDescent="0.35">
      <c r="M7707" s="261" t="s">
        <v>56783</v>
      </c>
      <c r="N7707" s="262">
        <v>1840.89</v>
      </c>
      <c r="P7707" s="243" t="s">
        <v>23867</v>
      </c>
      <c r="Q7707" s="244">
        <v>57683.45</v>
      </c>
      <c r="R7707" s="104"/>
      <c r="S7707" s="104"/>
      <c r="T7707" s="104"/>
    </row>
    <row r="7708" spans="13:20" ht="14.5" x14ac:dyDescent="0.35">
      <c r="M7708" s="261" t="s">
        <v>23907</v>
      </c>
      <c r="N7708" s="262">
        <v>5513</v>
      </c>
      <c r="P7708" s="243" t="s">
        <v>23868</v>
      </c>
      <c r="Q7708" s="244">
        <v>1763845.45</v>
      </c>
      <c r="R7708" s="104"/>
      <c r="S7708" s="104"/>
      <c r="T7708" s="104"/>
    </row>
    <row r="7709" spans="13:20" ht="14.5" x14ac:dyDescent="0.35">
      <c r="M7709" s="261" t="s">
        <v>56784</v>
      </c>
      <c r="N7709" s="262">
        <v>51327.54</v>
      </c>
      <c r="P7709" s="243" t="s">
        <v>23869</v>
      </c>
      <c r="Q7709" s="244">
        <v>85142.42</v>
      </c>
      <c r="R7709" s="104"/>
      <c r="S7709" s="104"/>
      <c r="T7709" s="104"/>
    </row>
    <row r="7710" spans="13:20" ht="14.5" x14ac:dyDescent="0.35">
      <c r="M7710" s="261" t="s">
        <v>35664</v>
      </c>
      <c r="N7710" s="262">
        <v>302103.63</v>
      </c>
      <c r="P7710" s="243" t="s">
        <v>15629</v>
      </c>
      <c r="Q7710" s="244">
        <v>29059.47</v>
      </c>
      <c r="R7710" s="104"/>
      <c r="S7710" s="104"/>
      <c r="T7710" s="104"/>
    </row>
    <row r="7711" spans="13:20" ht="14.5" x14ac:dyDescent="0.35">
      <c r="M7711" s="261" t="s">
        <v>56785</v>
      </c>
      <c r="N7711" s="262">
        <v>1125.2</v>
      </c>
      <c r="P7711" s="243" t="s">
        <v>23870</v>
      </c>
      <c r="Q7711" s="244">
        <v>89361.91</v>
      </c>
      <c r="R7711" s="104"/>
      <c r="S7711" s="104"/>
      <c r="T7711" s="104"/>
    </row>
    <row r="7712" spans="13:20" ht="14.5" x14ac:dyDescent="0.35">
      <c r="M7712" s="261" t="s">
        <v>35665</v>
      </c>
      <c r="N7712" s="262">
        <v>64187.4</v>
      </c>
      <c r="P7712" s="243" t="s">
        <v>23871</v>
      </c>
      <c r="Q7712" s="244">
        <v>13437.32</v>
      </c>
      <c r="R7712" s="104"/>
      <c r="S7712" s="104"/>
      <c r="T7712" s="104"/>
    </row>
    <row r="7713" spans="13:20" ht="14.5" x14ac:dyDescent="0.35">
      <c r="M7713" s="261" t="s">
        <v>35666</v>
      </c>
      <c r="N7713" s="262">
        <v>1530.02</v>
      </c>
      <c r="P7713" s="243" t="s">
        <v>23872</v>
      </c>
      <c r="Q7713" s="244">
        <v>523769.74</v>
      </c>
      <c r="R7713" s="104"/>
      <c r="S7713" s="104"/>
      <c r="T7713" s="104"/>
    </row>
    <row r="7714" spans="13:20" ht="14.5" x14ac:dyDescent="0.35">
      <c r="M7714" s="261" t="s">
        <v>56786</v>
      </c>
      <c r="N7714" s="262">
        <v>1062.92</v>
      </c>
      <c r="P7714" s="243" t="s">
        <v>23873</v>
      </c>
      <c r="Q7714" s="244">
        <v>1097178.75</v>
      </c>
      <c r="R7714" s="104"/>
      <c r="S7714" s="104"/>
      <c r="T7714" s="104"/>
    </row>
    <row r="7715" spans="13:20" ht="14.5" x14ac:dyDescent="0.35">
      <c r="M7715" s="261" t="s">
        <v>35667</v>
      </c>
      <c r="N7715" s="262">
        <v>1034</v>
      </c>
      <c r="P7715" s="243" t="s">
        <v>23874</v>
      </c>
      <c r="Q7715" s="244">
        <v>41547.53</v>
      </c>
      <c r="R7715" s="104"/>
      <c r="S7715" s="104"/>
      <c r="T7715" s="104"/>
    </row>
    <row r="7716" spans="13:20" ht="14.5" x14ac:dyDescent="0.35">
      <c r="M7716" s="261" t="s">
        <v>56787</v>
      </c>
      <c r="N7716" s="262">
        <v>3780.82</v>
      </c>
      <c r="P7716" s="243" t="s">
        <v>23875</v>
      </c>
      <c r="Q7716" s="244">
        <v>3178.36</v>
      </c>
      <c r="R7716" s="104"/>
      <c r="S7716" s="104"/>
      <c r="T7716" s="104"/>
    </row>
    <row r="7717" spans="13:20" ht="14.5" x14ac:dyDescent="0.35">
      <c r="M7717" s="261" t="s">
        <v>35668</v>
      </c>
      <c r="N7717" s="262">
        <v>32001.7</v>
      </c>
      <c r="P7717" s="243" t="s">
        <v>23876</v>
      </c>
      <c r="Q7717" s="244">
        <v>8466.33</v>
      </c>
      <c r="R7717" s="104"/>
      <c r="S7717" s="104"/>
      <c r="T7717" s="104"/>
    </row>
    <row r="7718" spans="13:20" ht="14.5" x14ac:dyDescent="0.35">
      <c r="M7718" s="261" t="s">
        <v>35669</v>
      </c>
      <c r="N7718" s="262">
        <v>287187.5</v>
      </c>
      <c r="P7718" s="243" t="s">
        <v>23877</v>
      </c>
      <c r="Q7718" s="244">
        <v>30641.84</v>
      </c>
      <c r="R7718" s="104"/>
      <c r="S7718" s="104"/>
      <c r="T7718" s="104"/>
    </row>
    <row r="7719" spans="13:20" ht="14.5" x14ac:dyDescent="0.35">
      <c r="M7719" s="261" t="s">
        <v>35670</v>
      </c>
      <c r="N7719" s="262">
        <v>57018.79</v>
      </c>
      <c r="P7719" s="243" t="s">
        <v>23878</v>
      </c>
      <c r="Q7719" s="244">
        <v>67402.13</v>
      </c>
      <c r="R7719" s="104"/>
      <c r="S7719" s="104"/>
      <c r="T7719" s="104"/>
    </row>
    <row r="7720" spans="13:20" ht="14.5" x14ac:dyDescent="0.35">
      <c r="M7720" s="261" t="s">
        <v>56788</v>
      </c>
      <c r="N7720" s="262">
        <v>17203.3</v>
      </c>
      <c r="P7720" s="243" t="s">
        <v>23879</v>
      </c>
      <c r="Q7720" s="244">
        <v>14501.38</v>
      </c>
      <c r="R7720" s="104"/>
      <c r="S7720" s="104"/>
      <c r="T7720" s="104"/>
    </row>
    <row r="7721" spans="13:20" ht="14.5" x14ac:dyDescent="0.35">
      <c r="M7721" s="261" t="s">
        <v>38312</v>
      </c>
      <c r="N7721" s="262">
        <v>7510.18</v>
      </c>
      <c r="P7721" s="243" t="s">
        <v>23880</v>
      </c>
      <c r="Q7721" s="244">
        <v>5020</v>
      </c>
      <c r="R7721" s="104"/>
      <c r="S7721" s="104"/>
      <c r="T7721" s="104"/>
    </row>
    <row r="7722" spans="13:20" ht="14.5" x14ac:dyDescent="0.35">
      <c r="M7722" s="261" t="s">
        <v>56789</v>
      </c>
      <c r="N7722" s="262">
        <v>140647.71</v>
      </c>
      <c r="P7722" s="243" t="s">
        <v>23881</v>
      </c>
      <c r="Q7722" s="244">
        <v>12297.08</v>
      </c>
      <c r="R7722" s="104"/>
      <c r="S7722" s="104"/>
      <c r="T7722" s="104"/>
    </row>
    <row r="7723" spans="13:20" ht="14.5" x14ac:dyDescent="0.35">
      <c r="M7723" s="261" t="s">
        <v>23909</v>
      </c>
      <c r="N7723" s="262">
        <v>3428.94</v>
      </c>
      <c r="P7723" s="243" t="s">
        <v>23882</v>
      </c>
      <c r="Q7723" s="244">
        <v>13443.05</v>
      </c>
      <c r="R7723" s="104"/>
      <c r="S7723" s="104"/>
      <c r="T7723" s="104"/>
    </row>
    <row r="7724" spans="13:20" ht="14.5" x14ac:dyDescent="0.35">
      <c r="M7724" s="261" t="s">
        <v>48137</v>
      </c>
      <c r="N7724" s="262">
        <v>-183.11</v>
      </c>
      <c r="P7724" s="243" t="s">
        <v>23883</v>
      </c>
      <c r="Q7724" s="244">
        <v>77222.95</v>
      </c>
      <c r="R7724" s="104"/>
      <c r="S7724" s="104"/>
      <c r="T7724" s="104"/>
    </row>
    <row r="7725" spans="13:20" ht="14.5" x14ac:dyDescent="0.35">
      <c r="M7725" s="261" t="s">
        <v>45440</v>
      </c>
      <c r="N7725" s="262">
        <v>38760</v>
      </c>
      <c r="P7725" s="243" t="s">
        <v>23884</v>
      </c>
      <c r="Q7725" s="244">
        <v>53618.87</v>
      </c>
      <c r="R7725" s="104"/>
      <c r="S7725" s="104"/>
      <c r="T7725" s="104"/>
    </row>
    <row r="7726" spans="13:20" ht="14.5" x14ac:dyDescent="0.35">
      <c r="M7726" s="261" t="s">
        <v>45441</v>
      </c>
      <c r="N7726" s="262">
        <v>2965.17</v>
      </c>
      <c r="P7726" s="243" t="s">
        <v>23885</v>
      </c>
      <c r="Q7726" s="244">
        <v>8929.7999999999993</v>
      </c>
      <c r="R7726" s="104"/>
      <c r="S7726" s="104"/>
      <c r="T7726" s="104"/>
    </row>
    <row r="7727" spans="13:20" ht="14.5" x14ac:dyDescent="0.35">
      <c r="M7727" s="261" t="s">
        <v>56790</v>
      </c>
      <c r="N7727" s="262">
        <v>21754.18</v>
      </c>
      <c r="P7727" s="243" t="s">
        <v>23886</v>
      </c>
      <c r="Q7727" s="244">
        <v>21591.24</v>
      </c>
      <c r="R7727" s="104"/>
      <c r="S7727" s="104"/>
      <c r="T7727" s="104"/>
    </row>
    <row r="7728" spans="13:20" ht="14.5" x14ac:dyDescent="0.35">
      <c r="M7728" s="261" t="s">
        <v>56791</v>
      </c>
      <c r="N7728" s="262">
        <v>5673</v>
      </c>
      <c r="P7728" s="243" t="s">
        <v>15632</v>
      </c>
      <c r="Q7728" s="244">
        <v>6112.28</v>
      </c>
      <c r="R7728" s="104"/>
      <c r="S7728" s="104"/>
      <c r="T7728" s="104"/>
    </row>
    <row r="7729" spans="13:20" ht="14.5" x14ac:dyDescent="0.35">
      <c r="M7729" s="261" t="s">
        <v>56792</v>
      </c>
      <c r="N7729" s="262">
        <v>2098.1</v>
      </c>
      <c r="P7729" s="243" t="s">
        <v>23887</v>
      </c>
      <c r="Q7729" s="244">
        <v>17118.810000000001</v>
      </c>
      <c r="R7729" s="104"/>
      <c r="S7729" s="104"/>
      <c r="T7729" s="104"/>
    </row>
    <row r="7730" spans="13:20" ht="14.5" x14ac:dyDescent="0.35">
      <c r="M7730" s="261" t="s">
        <v>56793</v>
      </c>
      <c r="N7730" s="262">
        <v>5906.63</v>
      </c>
      <c r="P7730" s="243" t="s">
        <v>23888</v>
      </c>
      <c r="Q7730" s="244">
        <v>5979</v>
      </c>
      <c r="R7730" s="104"/>
      <c r="S7730" s="104"/>
      <c r="T7730" s="104"/>
    </row>
    <row r="7731" spans="13:20" ht="14.5" x14ac:dyDescent="0.35">
      <c r="M7731" s="261" t="s">
        <v>56794</v>
      </c>
      <c r="N7731" s="262">
        <v>9893.89</v>
      </c>
      <c r="P7731" s="243" t="s">
        <v>23889</v>
      </c>
      <c r="Q7731" s="244">
        <v>19065.55</v>
      </c>
      <c r="R7731" s="104"/>
      <c r="S7731" s="104"/>
      <c r="T7731" s="104"/>
    </row>
    <row r="7732" spans="13:20" ht="14.5" x14ac:dyDescent="0.35">
      <c r="M7732" s="261" t="s">
        <v>56795</v>
      </c>
      <c r="N7732" s="262">
        <v>22977.02</v>
      </c>
      <c r="P7732" s="243" t="s">
        <v>23890</v>
      </c>
      <c r="Q7732" s="244">
        <v>41088</v>
      </c>
      <c r="R7732" s="104"/>
      <c r="S7732" s="104"/>
      <c r="T7732" s="104"/>
    </row>
    <row r="7733" spans="13:20" ht="14.5" x14ac:dyDescent="0.35">
      <c r="M7733" s="261" t="s">
        <v>56796</v>
      </c>
      <c r="N7733" s="262">
        <v>9207.0400000000009</v>
      </c>
      <c r="P7733" s="243" t="s">
        <v>23891</v>
      </c>
      <c r="Q7733" s="244">
        <v>4272.5600000000004</v>
      </c>
      <c r="R7733" s="104"/>
      <c r="S7733" s="104"/>
      <c r="T7733" s="104"/>
    </row>
    <row r="7734" spans="13:20" ht="14.5" x14ac:dyDescent="0.35">
      <c r="M7734" s="261" t="s">
        <v>56797</v>
      </c>
      <c r="N7734" s="262">
        <v>704.31</v>
      </c>
      <c r="P7734" s="243" t="s">
        <v>23892</v>
      </c>
      <c r="Q7734" s="244">
        <v>12889.36</v>
      </c>
      <c r="R7734" s="104"/>
      <c r="S7734" s="104"/>
      <c r="T7734" s="104"/>
    </row>
    <row r="7735" spans="13:20" ht="14.5" x14ac:dyDescent="0.35">
      <c r="M7735" s="261" t="s">
        <v>56798</v>
      </c>
      <c r="N7735" s="262">
        <v>2218.9</v>
      </c>
      <c r="P7735" s="243" t="s">
        <v>23893</v>
      </c>
      <c r="Q7735" s="244">
        <v>1312.86</v>
      </c>
      <c r="R7735" s="104"/>
      <c r="S7735" s="104"/>
      <c r="T7735" s="104"/>
    </row>
    <row r="7736" spans="13:20" ht="14.5" x14ac:dyDescent="0.35">
      <c r="M7736" s="261" t="s">
        <v>53331</v>
      </c>
      <c r="N7736" s="262">
        <v>794.7</v>
      </c>
      <c r="P7736" s="243" t="s">
        <v>23894</v>
      </c>
      <c r="Q7736" s="244">
        <v>3277.85</v>
      </c>
      <c r="R7736" s="104"/>
      <c r="S7736" s="104"/>
      <c r="T7736" s="104"/>
    </row>
    <row r="7737" spans="13:20" ht="14.5" x14ac:dyDescent="0.35">
      <c r="M7737" s="261" t="s">
        <v>56799</v>
      </c>
      <c r="N7737" s="262">
        <v>2439.09</v>
      </c>
      <c r="P7737" s="243" t="s">
        <v>23895</v>
      </c>
      <c r="Q7737" s="244">
        <v>47194.25</v>
      </c>
      <c r="R7737" s="104"/>
      <c r="S7737" s="104"/>
      <c r="T7737" s="104"/>
    </row>
    <row r="7738" spans="13:20" ht="14.5" x14ac:dyDescent="0.35">
      <c r="M7738" s="261" t="s">
        <v>56800</v>
      </c>
      <c r="N7738" s="262">
        <v>1474.33</v>
      </c>
      <c r="P7738" s="243" t="s">
        <v>23896</v>
      </c>
      <c r="Q7738" s="244">
        <v>63511</v>
      </c>
      <c r="R7738" s="104"/>
      <c r="S7738" s="104"/>
      <c r="T7738" s="104"/>
    </row>
    <row r="7739" spans="13:20" ht="14.5" x14ac:dyDescent="0.35">
      <c r="M7739" s="261" t="s">
        <v>38313</v>
      </c>
      <c r="N7739" s="262">
        <v>34341</v>
      </c>
      <c r="P7739" s="243" t="s">
        <v>23897</v>
      </c>
      <c r="Q7739" s="244">
        <v>9934</v>
      </c>
      <c r="R7739" s="104"/>
      <c r="S7739" s="104"/>
      <c r="T7739" s="104"/>
    </row>
    <row r="7740" spans="13:20" ht="14.5" x14ac:dyDescent="0.35">
      <c r="M7740" s="261" t="s">
        <v>37115</v>
      </c>
      <c r="N7740" s="262">
        <v>267330.90999999997</v>
      </c>
      <c r="P7740" s="243" t="s">
        <v>23898</v>
      </c>
      <c r="Q7740" s="244">
        <v>157361.1</v>
      </c>
      <c r="R7740" s="104"/>
      <c r="S7740" s="104"/>
      <c r="T7740" s="104"/>
    </row>
    <row r="7741" spans="13:20" ht="14.5" x14ac:dyDescent="0.35">
      <c r="M7741" s="261" t="s">
        <v>50279</v>
      </c>
      <c r="N7741" s="262">
        <v>1731.4</v>
      </c>
      <c r="P7741" s="243" t="s">
        <v>23899</v>
      </c>
      <c r="Q7741" s="244">
        <v>12149.55</v>
      </c>
      <c r="R7741" s="104"/>
      <c r="S7741" s="104"/>
      <c r="T7741" s="104"/>
    </row>
    <row r="7742" spans="13:20" ht="14.5" x14ac:dyDescent="0.35">
      <c r="M7742" s="261" t="s">
        <v>38314</v>
      </c>
      <c r="N7742" s="262">
        <v>3941.92</v>
      </c>
      <c r="P7742" s="243" t="s">
        <v>23900</v>
      </c>
      <c r="Q7742" s="244">
        <v>38543.24</v>
      </c>
      <c r="R7742" s="104"/>
      <c r="S7742" s="104"/>
      <c r="T7742" s="104"/>
    </row>
    <row r="7743" spans="13:20" ht="14.5" x14ac:dyDescent="0.35">
      <c r="M7743" s="261" t="s">
        <v>45442</v>
      </c>
      <c r="N7743" s="262">
        <v>2293652.7999999998</v>
      </c>
      <c r="P7743" s="243" t="s">
        <v>23901</v>
      </c>
      <c r="Q7743" s="244">
        <v>51756.959999999999</v>
      </c>
      <c r="R7743" s="104"/>
      <c r="S7743" s="104"/>
      <c r="T7743" s="104"/>
    </row>
    <row r="7744" spans="13:20" ht="14.5" x14ac:dyDescent="0.35">
      <c r="M7744" s="261" t="s">
        <v>43183</v>
      </c>
      <c r="N7744" s="262">
        <v>15669</v>
      </c>
      <c r="P7744" s="243" t="s">
        <v>23902</v>
      </c>
      <c r="Q7744" s="244">
        <v>1442.5</v>
      </c>
      <c r="R7744" s="104"/>
      <c r="S7744" s="104"/>
      <c r="T7744" s="104"/>
    </row>
    <row r="7745" spans="13:20" ht="14.5" x14ac:dyDescent="0.35">
      <c r="M7745" s="261" t="s">
        <v>38315</v>
      </c>
      <c r="N7745" s="262">
        <v>174039.43</v>
      </c>
      <c r="P7745" s="243" t="s">
        <v>15633</v>
      </c>
      <c r="Q7745" s="244">
        <v>4800</v>
      </c>
      <c r="R7745" s="104"/>
      <c r="S7745" s="104"/>
      <c r="T7745" s="104"/>
    </row>
    <row r="7746" spans="13:20" ht="14.5" x14ac:dyDescent="0.35">
      <c r="M7746" s="261" t="s">
        <v>45443</v>
      </c>
      <c r="N7746" s="262">
        <v>818.56</v>
      </c>
      <c r="P7746" s="243" t="s">
        <v>15634</v>
      </c>
      <c r="Q7746" s="244">
        <v>7902.39</v>
      </c>
      <c r="R7746" s="104"/>
      <c r="S7746" s="104"/>
      <c r="T7746" s="104"/>
    </row>
    <row r="7747" spans="13:20" ht="14.5" x14ac:dyDescent="0.35">
      <c r="M7747" s="261" t="s">
        <v>23910</v>
      </c>
      <c r="N7747" s="262">
        <v>125850</v>
      </c>
      <c r="P7747" s="243" t="s">
        <v>15635</v>
      </c>
      <c r="Q7747" s="244">
        <v>22729.58</v>
      </c>
      <c r="R7747" s="104"/>
      <c r="S7747" s="104"/>
      <c r="T7747" s="104"/>
    </row>
    <row r="7748" spans="13:20" ht="14.5" x14ac:dyDescent="0.35">
      <c r="M7748" s="261" t="s">
        <v>56801</v>
      </c>
      <c r="N7748" s="262">
        <v>465953.98</v>
      </c>
      <c r="P7748" s="243" t="s">
        <v>23903</v>
      </c>
      <c r="Q7748" s="244">
        <v>15728.53</v>
      </c>
      <c r="R7748" s="104"/>
      <c r="S7748" s="104"/>
      <c r="T7748" s="104"/>
    </row>
    <row r="7749" spans="13:20" ht="14.5" x14ac:dyDescent="0.35">
      <c r="M7749" s="261" t="s">
        <v>48138</v>
      </c>
      <c r="N7749" s="262">
        <v>-1707.85</v>
      </c>
      <c r="P7749" s="243" t="s">
        <v>15636</v>
      </c>
      <c r="Q7749" s="244">
        <v>3974.95</v>
      </c>
      <c r="R7749" s="104"/>
      <c r="S7749" s="104"/>
      <c r="T7749" s="104"/>
    </row>
    <row r="7750" spans="13:20" ht="14.5" x14ac:dyDescent="0.35">
      <c r="M7750" s="261" t="s">
        <v>35671</v>
      </c>
      <c r="N7750" s="262">
        <v>361008.19</v>
      </c>
      <c r="P7750" s="243" t="s">
        <v>23904</v>
      </c>
      <c r="Q7750" s="244">
        <v>46516.51</v>
      </c>
      <c r="R7750" s="104"/>
      <c r="S7750" s="104"/>
      <c r="T7750" s="104"/>
    </row>
    <row r="7751" spans="13:20" ht="14.5" x14ac:dyDescent="0.35">
      <c r="M7751" s="261" t="s">
        <v>56802</v>
      </c>
      <c r="N7751" s="262">
        <v>200</v>
      </c>
      <c r="P7751" s="243" t="s">
        <v>23905</v>
      </c>
      <c r="Q7751" s="244">
        <v>42709</v>
      </c>
      <c r="R7751" s="104"/>
      <c r="S7751" s="104"/>
      <c r="T7751" s="104"/>
    </row>
    <row r="7752" spans="13:20" ht="14.5" x14ac:dyDescent="0.35">
      <c r="M7752" s="261" t="s">
        <v>56803</v>
      </c>
      <c r="N7752" s="262">
        <v>15.3</v>
      </c>
      <c r="P7752" s="243" t="s">
        <v>23906</v>
      </c>
      <c r="Q7752" s="244">
        <v>23520</v>
      </c>
      <c r="R7752" s="104"/>
      <c r="S7752" s="104"/>
      <c r="T7752" s="104"/>
    </row>
    <row r="7753" spans="13:20" ht="14.5" x14ac:dyDescent="0.35">
      <c r="M7753" s="261" t="s">
        <v>56804</v>
      </c>
      <c r="N7753" s="262">
        <v>48.2</v>
      </c>
      <c r="P7753" s="243" t="s">
        <v>23907</v>
      </c>
      <c r="Q7753" s="244">
        <v>528.12</v>
      </c>
      <c r="R7753" s="104"/>
      <c r="S7753" s="104"/>
      <c r="T7753" s="104"/>
    </row>
    <row r="7754" spans="13:20" ht="14.5" x14ac:dyDescent="0.35">
      <c r="M7754" s="261" t="s">
        <v>51309</v>
      </c>
      <c r="N7754" s="262">
        <v>23710.87</v>
      </c>
      <c r="P7754" s="243" t="s">
        <v>23908</v>
      </c>
      <c r="Q7754" s="244">
        <v>1972</v>
      </c>
      <c r="R7754" s="104"/>
      <c r="S7754" s="104"/>
      <c r="T7754" s="104"/>
    </row>
    <row r="7755" spans="13:20" ht="14.5" x14ac:dyDescent="0.35">
      <c r="M7755" s="261" t="s">
        <v>56805</v>
      </c>
      <c r="N7755" s="262">
        <v>14271.46</v>
      </c>
      <c r="P7755" s="243" t="s">
        <v>23909</v>
      </c>
      <c r="Q7755" s="244">
        <v>100000</v>
      </c>
      <c r="R7755" s="104"/>
      <c r="S7755" s="104"/>
      <c r="T7755" s="104"/>
    </row>
    <row r="7756" spans="13:20" ht="14.5" x14ac:dyDescent="0.35">
      <c r="M7756" s="261" t="s">
        <v>56806</v>
      </c>
      <c r="N7756" s="262">
        <v>1063.46</v>
      </c>
      <c r="P7756" s="243" t="s">
        <v>23910</v>
      </c>
      <c r="Q7756" s="244">
        <v>112275</v>
      </c>
      <c r="R7756" s="104"/>
      <c r="S7756" s="104"/>
      <c r="T7756" s="104"/>
    </row>
    <row r="7757" spans="13:20" ht="14.5" x14ac:dyDescent="0.35">
      <c r="M7757" s="261" t="s">
        <v>56807</v>
      </c>
      <c r="N7757" s="262">
        <v>3439.43</v>
      </c>
      <c r="P7757" s="243" t="s">
        <v>23911</v>
      </c>
      <c r="Q7757" s="244">
        <v>228.2</v>
      </c>
      <c r="R7757" s="104"/>
      <c r="S7757" s="104"/>
      <c r="T7757" s="104"/>
    </row>
    <row r="7758" spans="13:20" ht="14.5" x14ac:dyDescent="0.35">
      <c r="M7758" s="261" t="s">
        <v>56808</v>
      </c>
      <c r="N7758" s="262">
        <v>1943.58</v>
      </c>
      <c r="P7758" s="243" t="s">
        <v>23912</v>
      </c>
      <c r="Q7758" s="244">
        <v>11572.23</v>
      </c>
      <c r="R7758" s="104"/>
      <c r="S7758" s="104"/>
      <c r="T7758" s="104"/>
    </row>
    <row r="7759" spans="13:20" ht="14.5" x14ac:dyDescent="0.35">
      <c r="M7759" s="261" t="s">
        <v>56809</v>
      </c>
      <c r="N7759" s="262">
        <v>4096.22</v>
      </c>
      <c r="P7759" s="243" t="s">
        <v>23913</v>
      </c>
      <c r="Q7759" s="244">
        <v>81599.7</v>
      </c>
      <c r="R7759" s="104"/>
      <c r="S7759" s="104"/>
      <c r="T7759" s="104"/>
    </row>
    <row r="7760" spans="13:20" ht="14.5" x14ac:dyDescent="0.35">
      <c r="M7760" s="261" t="s">
        <v>53332</v>
      </c>
      <c r="N7760" s="262">
        <v>31440.54</v>
      </c>
      <c r="P7760" s="243" t="s">
        <v>23914</v>
      </c>
      <c r="Q7760" s="244">
        <v>12149.55</v>
      </c>
      <c r="R7760" s="104"/>
      <c r="S7760" s="104"/>
      <c r="T7760" s="104"/>
    </row>
    <row r="7761" spans="13:20" ht="14.5" x14ac:dyDescent="0.35">
      <c r="M7761" s="261" t="s">
        <v>56810</v>
      </c>
      <c r="N7761" s="262">
        <v>50750</v>
      </c>
      <c r="P7761" s="243" t="s">
        <v>23915</v>
      </c>
      <c r="Q7761" s="244">
        <v>41547.53</v>
      </c>
      <c r="R7761" s="104"/>
      <c r="S7761" s="104"/>
      <c r="T7761" s="104"/>
    </row>
    <row r="7762" spans="13:20" ht="14.5" x14ac:dyDescent="0.35">
      <c r="M7762" s="261" t="s">
        <v>48139</v>
      </c>
      <c r="N7762" s="262">
        <v>317411.96999999997</v>
      </c>
      <c r="P7762" s="243" t="s">
        <v>23916</v>
      </c>
      <c r="Q7762" s="244">
        <v>4272.5600000000004</v>
      </c>
      <c r="R7762" s="104"/>
      <c r="S7762" s="104"/>
      <c r="T7762" s="104"/>
    </row>
    <row r="7763" spans="13:20" ht="14.5" x14ac:dyDescent="0.35">
      <c r="M7763" s="261" t="s">
        <v>48140</v>
      </c>
      <c r="N7763" s="262">
        <v>24282.03</v>
      </c>
      <c r="P7763" s="243" t="s">
        <v>23917</v>
      </c>
      <c r="Q7763" s="244">
        <v>38543.24</v>
      </c>
      <c r="R7763" s="104"/>
      <c r="S7763" s="104"/>
      <c r="T7763" s="104"/>
    </row>
    <row r="7764" spans="13:20" ht="14.5" x14ac:dyDescent="0.35">
      <c r="M7764" s="261" t="s">
        <v>23938</v>
      </c>
      <c r="N7764" s="262">
        <v>2025.92</v>
      </c>
      <c r="P7764" s="243" t="s">
        <v>23918</v>
      </c>
      <c r="Q7764" s="244">
        <v>53618.87</v>
      </c>
      <c r="R7764" s="104"/>
      <c r="S7764" s="104"/>
      <c r="T7764" s="104"/>
    </row>
    <row r="7765" spans="13:20" ht="14.5" x14ac:dyDescent="0.35">
      <c r="M7765" s="261" t="s">
        <v>48141</v>
      </c>
      <c r="N7765" s="262">
        <v>100025</v>
      </c>
      <c r="P7765" s="243" t="s">
        <v>23919</v>
      </c>
      <c r="Q7765" s="244">
        <v>8929.7999999999993</v>
      </c>
      <c r="R7765" s="104"/>
      <c r="S7765" s="104"/>
      <c r="T7765" s="104"/>
    </row>
    <row r="7766" spans="13:20" ht="14.5" x14ac:dyDescent="0.35">
      <c r="M7766" s="261" t="s">
        <v>48142</v>
      </c>
      <c r="N7766" s="262">
        <v>7651.96</v>
      </c>
      <c r="P7766" s="243" t="s">
        <v>23920</v>
      </c>
      <c r="Q7766" s="244">
        <v>21591.24</v>
      </c>
      <c r="R7766" s="104"/>
      <c r="S7766" s="104"/>
      <c r="T7766" s="104"/>
    </row>
    <row r="7767" spans="13:20" ht="14.5" x14ac:dyDescent="0.35">
      <c r="M7767" s="261" t="s">
        <v>23947</v>
      </c>
      <c r="N7767" s="262">
        <v>1780.25</v>
      </c>
      <c r="P7767" s="243" t="s">
        <v>23921</v>
      </c>
      <c r="Q7767" s="244">
        <v>51756.959999999999</v>
      </c>
      <c r="R7767" s="104"/>
      <c r="S7767" s="104"/>
      <c r="T7767" s="104"/>
    </row>
    <row r="7768" spans="13:20" ht="14.5" x14ac:dyDescent="0.35">
      <c r="M7768" s="261" t="s">
        <v>23950</v>
      </c>
      <c r="N7768" s="262">
        <v>1212.1400000000001</v>
      </c>
      <c r="P7768" s="243" t="s">
        <v>23922</v>
      </c>
      <c r="Q7768" s="244">
        <v>1442.5</v>
      </c>
      <c r="R7768" s="104"/>
      <c r="S7768" s="104"/>
      <c r="T7768" s="104"/>
    </row>
    <row r="7769" spans="13:20" ht="14.5" x14ac:dyDescent="0.35">
      <c r="M7769" s="261" t="s">
        <v>23951</v>
      </c>
      <c r="N7769" s="262">
        <v>278.25</v>
      </c>
      <c r="P7769" s="243" t="s">
        <v>15638</v>
      </c>
      <c r="Q7769" s="244">
        <v>17689.36</v>
      </c>
      <c r="R7769" s="104"/>
      <c r="S7769" s="104"/>
      <c r="T7769" s="104"/>
    </row>
    <row r="7770" spans="13:20" ht="14.5" x14ac:dyDescent="0.35">
      <c r="M7770" s="261" t="s">
        <v>53333</v>
      </c>
      <c r="N7770" s="262">
        <v>3575</v>
      </c>
      <c r="P7770" s="243" t="s">
        <v>15639</v>
      </c>
      <c r="Q7770" s="244">
        <v>18505.89</v>
      </c>
      <c r="R7770" s="104"/>
      <c r="S7770" s="104"/>
      <c r="T7770" s="104"/>
    </row>
    <row r="7771" spans="13:20" ht="14.5" x14ac:dyDescent="0.35">
      <c r="M7771" s="261" t="s">
        <v>23952</v>
      </c>
      <c r="N7771" s="262">
        <v>10000</v>
      </c>
      <c r="P7771" s="243" t="s">
        <v>15640</v>
      </c>
      <c r="Q7771" s="244">
        <v>51592.57</v>
      </c>
      <c r="R7771" s="104"/>
      <c r="S7771" s="104"/>
      <c r="T7771" s="104"/>
    </row>
    <row r="7772" spans="13:20" ht="14.5" x14ac:dyDescent="0.35">
      <c r="M7772" s="261" t="s">
        <v>23953</v>
      </c>
      <c r="N7772" s="262">
        <v>748.4</v>
      </c>
      <c r="P7772" s="243" t="s">
        <v>23923</v>
      </c>
      <c r="Q7772" s="244">
        <v>21707.53</v>
      </c>
      <c r="R7772" s="104"/>
      <c r="S7772" s="104"/>
      <c r="T7772" s="104"/>
    </row>
    <row r="7773" spans="13:20" ht="14.5" x14ac:dyDescent="0.35">
      <c r="M7773" s="261" t="s">
        <v>37117</v>
      </c>
      <c r="N7773" s="262">
        <v>1057.0999999999999</v>
      </c>
      <c r="P7773" s="243" t="s">
        <v>23924</v>
      </c>
      <c r="Q7773" s="244">
        <v>183904.63</v>
      </c>
      <c r="R7773" s="104"/>
      <c r="S7773" s="104"/>
      <c r="T7773" s="104"/>
    </row>
    <row r="7774" spans="13:20" ht="14.5" x14ac:dyDescent="0.35">
      <c r="M7774" s="261" t="s">
        <v>35677</v>
      </c>
      <c r="N7774" s="262">
        <v>3789.77</v>
      </c>
      <c r="P7774" s="243" t="s">
        <v>23925</v>
      </c>
      <c r="Q7774" s="244">
        <v>30641.84</v>
      </c>
      <c r="R7774" s="104"/>
      <c r="S7774" s="104"/>
      <c r="T7774" s="104"/>
    </row>
    <row r="7775" spans="13:20" ht="14.5" x14ac:dyDescent="0.35">
      <c r="M7775" s="261" t="s">
        <v>35678</v>
      </c>
      <c r="N7775" s="262">
        <v>289.91000000000003</v>
      </c>
      <c r="P7775" s="243" t="s">
        <v>23926</v>
      </c>
      <c r="Q7775" s="244">
        <v>5020</v>
      </c>
      <c r="R7775" s="104"/>
      <c r="S7775" s="104"/>
      <c r="T7775" s="104"/>
    </row>
    <row r="7776" spans="13:20" ht="14.5" x14ac:dyDescent="0.35">
      <c r="M7776" s="261" t="s">
        <v>35679</v>
      </c>
      <c r="N7776" s="262">
        <v>821.62</v>
      </c>
      <c r="P7776" s="243" t="s">
        <v>15641</v>
      </c>
      <c r="Q7776" s="244">
        <v>6175.15</v>
      </c>
      <c r="R7776" s="104"/>
      <c r="S7776" s="104"/>
      <c r="T7776" s="104"/>
    </row>
    <row r="7777" spans="13:20" ht="14.5" x14ac:dyDescent="0.35">
      <c r="M7777" s="261" t="s">
        <v>35680</v>
      </c>
      <c r="N7777" s="262">
        <v>15125</v>
      </c>
      <c r="P7777" s="243" t="s">
        <v>23927</v>
      </c>
      <c r="Q7777" s="244">
        <v>501897.17</v>
      </c>
      <c r="R7777" s="104"/>
      <c r="S7777" s="104"/>
      <c r="T7777" s="104"/>
    </row>
    <row r="7778" spans="13:20" ht="14.5" x14ac:dyDescent="0.35">
      <c r="M7778" s="261" t="s">
        <v>35681</v>
      </c>
      <c r="N7778" s="262">
        <v>1157.04</v>
      </c>
      <c r="P7778" s="243" t="s">
        <v>23928</v>
      </c>
      <c r="Q7778" s="244">
        <v>36963.050000000003</v>
      </c>
      <c r="R7778" s="104"/>
      <c r="S7778" s="104"/>
      <c r="T7778" s="104"/>
    </row>
    <row r="7779" spans="13:20" ht="14.5" x14ac:dyDescent="0.35">
      <c r="M7779" s="261" t="s">
        <v>35682</v>
      </c>
      <c r="N7779" s="262">
        <v>2628.7</v>
      </c>
      <c r="P7779" s="243" t="s">
        <v>23929</v>
      </c>
      <c r="Q7779" s="244">
        <v>137376.5</v>
      </c>
      <c r="R7779" s="104"/>
      <c r="S7779" s="104"/>
      <c r="T7779" s="104"/>
    </row>
    <row r="7780" spans="13:20" ht="14.5" x14ac:dyDescent="0.35">
      <c r="M7780" s="261" t="s">
        <v>23954</v>
      </c>
      <c r="N7780" s="262">
        <v>17500</v>
      </c>
      <c r="P7780" s="243" t="s">
        <v>23930</v>
      </c>
      <c r="Q7780" s="244">
        <v>81599.7</v>
      </c>
      <c r="R7780" s="104"/>
      <c r="S7780" s="104"/>
      <c r="T7780" s="104"/>
    </row>
    <row r="7781" spans="13:20" ht="14.5" x14ac:dyDescent="0.35">
      <c r="M7781" s="261" t="s">
        <v>23955</v>
      </c>
      <c r="N7781" s="262">
        <v>31161.599999999999</v>
      </c>
      <c r="P7781" s="243" t="s">
        <v>23931</v>
      </c>
      <c r="Q7781" s="244">
        <v>1970</v>
      </c>
      <c r="R7781" s="104"/>
      <c r="S7781" s="104"/>
      <c r="T7781" s="104"/>
    </row>
    <row r="7782" spans="13:20" ht="14.5" x14ac:dyDescent="0.35">
      <c r="M7782" s="261" t="s">
        <v>56811</v>
      </c>
      <c r="N7782" s="262">
        <v>4147.83</v>
      </c>
      <c r="P7782" s="243" t="s">
        <v>23932</v>
      </c>
      <c r="Q7782" s="244">
        <v>150.69</v>
      </c>
      <c r="R7782" s="104"/>
      <c r="S7782" s="104"/>
      <c r="T7782" s="104"/>
    </row>
    <row r="7783" spans="13:20" ht="14.5" x14ac:dyDescent="0.35">
      <c r="M7783" s="261" t="s">
        <v>56812</v>
      </c>
      <c r="N7783" s="262">
        <v>6614</v>
      </c>
      <c r="P7783" s="243" t="s">
        <v>23933</v>
      </c>
      <c r="Q7783" s="244">
        <v>13703.31</v>
      </c>
      <c r="R7783" s="104"/>
      <c r="S7783" s="104"/>
      <c r="T7783" s="104"/>
    </row>
    <row r="7784" spans="13:20" ht="14.5" x14ac:dyDescent="0.35">
      <c r="M7784" s="261" t="s">
        <v>38318</v>
      </c>
      <c r="N7784" s="262">
        <v>72170.75</v>
      </c>
      <c r="P7784" s="243" t="s">
        <v>23934</v>
      </c>
      <c r="Q7784" s="244">
        <v>3950</v>
      </c>
      <c r="R7784" s="104"/>
      <c r="S7784" s="104"/>
      <c r="T7784" s="104"/>
    </row>
    <row r="7785" spans="13:20" ht="14.5" x14ac:dyDescent="0.35">
      <c r="M7785" s="261" t="s">
        <v>48143</v>
      </c>
      <c r="N7785" s="262">
        <v>20725</v>
      </c>
      <c r="P7785" s="243" t="s">
        <v>23935</v>
      </c>
      <c r="Q7785" s="244">
        <v>149</v>
      </c>
      <c r="R7785" s="104"/>
      <c r="S7785" s="104"/>
      <c r="T7785" s="104"/>
    </row>
    <row r="7786" spans="13:20" ht="14.5" x14ac:dyDescent="0.35">
      <c r="M7786" s="261" t="s">
        <v>38319</v>
      </c>
      <c r="N7786" s="262">
        <v>6867.11</v>
      </c>
      <c r="P7786" s="243" t="s">
        <v>23936</v>
      </c>
      <c r="Q7786" s="244">
        <v>1128</v>
      </c>
      <c r="R7786" s="104"/>
      <c r="S7786" s="104"/>
      <c r="T7786" s="104"/>
    </row>
    <row r="7787" spans="13:20" ht="14.5" x14ac:dyDescent="0.35">
      <c r="M7787" s="261" t="s">
        <v>38320</v>
      </c>
      <c r="N7787" s="262">
        <v>4425.8599999999997</v>
      </c>
      <c r="P7787" s="243" t="s">
        <v>23937</v>
      </c>
      <c r="Q7787" s="244">
        <v>11243</v>
      </c>
      <c r="R7787" s="104"/>
      <c r="S7787" s="104"/>
      <c r="T7787" s="104"/>
    </row>
    <row r="7788" spans="13:20" ht="14.5" x14ac:dyDescent="0.35">
      <c r="M7788" s="261" t="s">
        <v>38321</v>
      </c>
      <c r="N7788" s="262">
        <v>6100.9</v>
      </c>
      <c r="P7788" s="243" t="s">
        <v>23938</v>
      </c>
      <c r="Q7788" s="244">
        <v>36918.160000000003</v>
      </c>
      <c r="R7788" s="104"/>
      <c r="S7788" s="104"/>
      <c r="T7788" s="104"/>
    </row>
    <row r="7789" spans="13:20" ht="14.5" x14ac:dyDescent="0.35">
      <c r="M7789" s="261" t="s">
        <v>38322</v>
      </c>
      <c r="N7789" s="262">
        <v>19</v>
      </c>
      <c r="P7789" s="243" t="s">
        <v>23939</v>
      </c>
      <c r="Q7789" s="244">
        <v>292</v>
      </c>
      <c r="R7789" s="104"/>
      <c r="S7789" s="104"/>
      <c r="T7789" s="104"/>
    </row>
    <row r="7790" spans="13:20" ht="14.5" x14ac:dyDescent="0.35">
      <c r="M7790" s="261" t="s">
        <v>37118</v>
      </c>
      <c r="N7790" s="262">
        <v>6250</v>
      </c>
      <c r="P7790" s="243" t="s">
        <v>23940</v>
      </c>
      <c r="Q7790" s="244">
        <v>2000</v>
      </c>
      <c r="R7790" s="104"/>
      <c r="S7790" s="104"/>
      <c r="T7790" s="104"/>
    </row>
    <row r="7791" spans="13:20" ht="14.5" x14ac:dyDescent="0.35">
      <c r="M7791" s="261" t="s">
        <v>37119</v>
      </c>
      <c r="N7791" s="262">
        <v>15535.8</v>
      </c>
      <c r="P7791" s="243" t="s">
        <v>23941</v>
      </c>
      <c r="Q7791" s="244">
        <v>2450.09</v>
      </c>
      <c r="R7791" s="104"/>
      <c r="S7791" s="104"/>
      <c r="T7791" s="104"/>
    </row>
    <row r="7792" spans="13:20" ht="14.5" x14ac:dyDescent="0.35">
      <c r="M7792" s="261" t="s">
        <v>50280</v>
      </c>
      <c r="N7792" s="262">
        <v>6512</v>
      </c>
      <c r="P7792" s="243" t="s">
        <v>23942</v>
      </c>
      <c r="Q7792" s="244">
        <v>16781.8</v>
      </c>
      <c r="R7792" s="104"/>
      <c r="S7792" s="104"/>
      <c r="T7792" s="104"/>
    </row>
    <row r="7793" spans="13:20" ht="14.5" x14ac:dyDescent="0.35">
      <c r="M7793" s="261" t="s">
        <v>53334</v>
      </c>
      <c r="N7793" s="262">
        <v>1111.96</v>
      </c>
      <c r="P7793" s="243" t="s">
        <v>15643</v>
      </c>
      <c r="Q7793" s="244">
        <v>1217.69</v>
      </c>
      <c r="R7793" s="104"/>
      <c r="S7793" s="104"/>
      <c r="T7793" s="104"/>
    </row>
    <row r="7794" spans="13:20" ht="14.5" x14ac:dyDescent="0.35">
      <c r="M7794" s="261" t="s">
        <v>52220</v>
      </c>
      <c r="N7794" s="262">
        <v>6513</v>
      </c>
      <c r="P7794" s="243" t="s">
        <v>15644</v>
      </c>
      <c r="Q7794" s="244">
        <v>1817.17</v>
      </c>
      <c r="R7794" s="104"/>
      <c r="S7794" s="104"/>
      <c r="T7794" s="104"/>
    </row>
    <row r="7795" spans="13:20" ht="14.5" x14ac:dyDescent="0.35">
      <c r="M7795" s="261" t="s">
        <v>52221</v>
      </c>
      <c r="N7795" s="262">
        <v>2012</v>
      </c>
      <c r="P7795" s="243" t="s">
        <v>23943</v>
      </c>
      <c r="Q7795" s="244">
        <v>1233.97</v>
      </c>
      <c r="R7795" s="104"/>
      <c r="S7795" s="104"/>
      <c r="T7795" s="104"/>
    </row>
    <row r="7796" spans="13:20" ht="14.5" x14ac:dyDescent="0.35">
      <c r="M7796" s="261" t="s">
        <v>48144</v>
      </c>
      <c r="N7796" s="262">
        <v>40000</v>
      </c>
      <c r="P7796" s="243" t="s">
        <v>23944</v>
      </c>
      <c r="Q7796" s="244">
        <v>4.5</v>
      </c>
      <c r="R7796" s="104"/>
      <c r="S7796" s="104"/>
      <c r="T7796" s="104"/>
    </row>
    <row r="7797" spans="13:20" ht="14.5" x14ac:dyDescent="0.35">
      <c r="M7797" s="261" t="s">
        <v>48145</v>
      </c>
      <c r="N7797" s="262">
        <v>3060</v>
      </c>
      <c r="P7797" s="243" t="s">
        <v>23945</v>
      </c>
      <c r="Q7797" s="244">
        <v>2926</v>
      </c>
      <c r="R7797" s="104"/>
      <c r="S7797" s="104"/>
      <c r="T7797" s="104"/>
    </row>
    <row r="7798" spans="13:20" ht="14.5" x14ac:dyDescent="0.35">
      <c r="M7798" s="261" t="s">
        <v>48146</v>
      </c>
      <c r="N7798" s="262">
        <v>15085.63</v>
      </c>
      <c r="P7798" s="243" t="s">
        <v>23946</v>
      </c>
      <c r="Q7798" s="244">
        <v>2200</v>
      </c>
      <c r="R7798" s="104"/>
      <c r="S7798" s="104"/>
      <c r="T7798" s="104"/>
    </row>
    <row r="7799" spans="13:20" ht="14.5" x14ac:dyDescent="0.35">
      <c r="M7799" s="261" t="s">
        <v>48147</v>
      </c>
      <c r="N7799" s="262">
        <v>1153.57</v>
      </c>
      <c r="P7799" s="243" t="s">
        <v>23947</v>
      </c>
      <c r="Q7799" s="244">
        <v>4285.21</v>
      </c>
      <c r="R7799" s="104"/>
      <c r="S7799" s="104"/>
      <c r="T7799" s="104"/>
    </row>
    <row r="7800" spans="13:20" ht="14.5" x14ac:dyDescent="0.35">
      <c r="M7800" s="261" t="s">
        <v>52222</v>
      </c>
      <c r="N7800" s="262">
        <v>5500</v>
      </c>
      <c r="P7800" s="243" t="s">
        <v>23948</v>
      </c>
      <c r="Q7800" s="244">
        <v>991.88</v>
      </c>
      <c r="R7800" s="104"/>
      <c r="S7800" s="104"/>
      <c r="T7800" s="104"/>
    </row>
    <row r="7801" spans="13:20" ht="14.5" x14ac:dyDescent="0.35">
      <c r="M7801" s="261" t="s">
        <v>38323</v>
      </c>
      <c r="N7801" s="262">
        <v>2189.5100000000002</v>
      </c>
      <c r="P7801" s="243" t="s">
        <v>23949</v>
      </c>
      <c r="Q7801" s="244">
        <v>316.5</v>
      </c>
      <c r="R7801" s="104"/>
      <c r="S7801" s="104"/>
      <c r="T7801" s="104"/>
    </row>
    <row r="7802" spans="13:20" ht="14.5" x14ac:dyDescent="0.35">
      <c r="M7802" s="261" t="s">
        <v>42005</v>
      </c>
      <c r="N7802" s="262">
        <v>3205</v>
      </c>
      <c r="P7802" s="243" t="s">
        <v>23950</v>
      </c>
      <c r="Q7802" s="244">
        <v>2950.86</v>
      </c>
      <c r="R7802" s="104"/>
      <c r="S7802" s="104"/>
      <c r="T7802" s="104"/>
    </row>
    <row r="7803" spans="13:20" ht="14.5" x14ac:dyDescent="0.35">
      <c r="M7803" s="261" t="s">
        <v>42006</v>
      </c>
      <c r="N7803" s="262">
        <v>48000</v>
      </c>
      <c r="P7803" s="243" t="s">
        <v>23951</v>
      </c>
      <c r="Q7803" s="244">
        <v>1104.75</v>
      </c>
      <c r="R7803" s="104"/>
      <c r="S7803" s="104"/>
      <c r="T7803" s="104"/>
    </row>
    <row r="7804" spans="13:20" ht="14.5" x14ac:dyDescent="0.35">
      <c r="M7804" s="261" t="s">
        <v>38324</v>
      </c>
      <c r="N7804" s="262">
        <v>3879.48</v>
      </c>
      <c r="P7804" s="243" t="s">
        <v>23952</v>
      </c>
      <c r="Q7804" s="244">
        <v>3000</v>
      </c>
      <c r="R7804" s="104"/>
      <c r="S7804" s="104"/>
      <c r="T7804" s="104"/>
    </row>
    <row r="7805" spans="13:20" ht="14.5" x14ac:dyDescent="0.35">
      <c r="M7805" s="261" t="s">
        <v>43184</v>
      </c>
      <c r="N7805" s="262">
        <v>49300</v>
      </c>
      <c r="P7805" s="243" t="s">
        <v>23953</v>
      </c>
      <c r="Q7805" s="244">
        <v>229.5</v>
      </c>
      <c r="R7805" s="104"/>
      <c r="S7805" s="104"/>
      <c r="T7805" s="104"/>
    </row>
    <row r="7806" spans="13:20" ht="14.5" x14ac:dyDescent="0.35">
      <c r="M7806" s="261" t="s">
        <v>51310</v>
      </c>
      <c r="N7806" s="262">
        <v>42618</v>
      </c>
      <c r="P7806" s="243" t="s">
        <v>23954</v>
      </c>
      <c r="Q7806" s="244">
        <v>6250</v>
      </c>
      <c r="R7806" s="104"/>
      <c r="S7806" s="104"/>
      <c r="T7806" s="104"/>
    </row>
    <row r="7807" spans="13:20" ht="14.5" x14ac:dyDescent="0.35">
      <c r="M7807" s="261" t="s">
        <v>43185</v>
      </c>
      <c r="N7807" s="262">
        <v>7559</v>
      </c>
      <c r="P7807" s="243" t="s">
        <v>23955</v>
      </c>
      <c r="Q7807" s="244">
        <v>3555</v>
      </c>
      <c r="R7807" s="104"/>
      <c r="S7807" s="104"/>
      <c r="T7807" s="104"/>
    </row>
    <row r="7808" spans="13:20" ht="14.5" x14ac:dyDescent="0.35">
      <c r="M7808" s="261" t="s">
        <v>52223</v>
      </c>
      <c r="N7808" s="262">
        <v>27280</v>
      </c>
      <c r="P7808" s="243" t="s">
        <v>23956</v>
      </c>
      <c r="Q7808" s="244">
        <v>18751.8</v>
      </c>
      <c r="R7808" s="104"/>
      <c r="S7808" s="104"/>
      <c r="T7808" s="104"/>
    </row>
    <row r="7809" spans="13:20" ht="14.5" x14ac:dyDescent="0.35">
      <c r="M7809" s="261" t="s">
        <v>52224</v>
      </c>
      <c r="N7809" s="262">
        <v>44334.239999999998</v>
      </c>
      <c r="P7809" s="243" t="s">
        <v>23957</v>
      </c>
      <c r="Q7809" s="244">
        <v>3000</v>
      </c>
      <c r="R7809" s="104"/>
      <c r="S7809" s="104"/>
      <c r="T7809" s="104"/>
    </row>
    <row r="7810" spans="13:20" ht="14.5" x14ac:dyDescent="0.35">
      <c r="M7810" s="261" t="s">
        <v>43186</v>
      </c>
      <c r="N7810" s="262">
        <v>28533.38</v>
      </c>
      <c r="P7810" s="243" t="s">
        <v>15646</v>
      </c>
      <c r="Q7810" s="244">
        <v>1597.88</v>
      </c>
      <c r="R7810" s="104"/>
      <c r="S7810" s="104"/>
      <c r="T7810" s="104"/>
    </row>
    <row r="7811" spans="13:20" ht="14.5" x14ac:dyDescent="0.35">
      <c r="M7811" s="261" t="s">
        <v>45444</v>
      </c>
      <c r="N7811" s="262">
        <v>20900</v>
      </c>
      <c r="P7811" s="243" t="s">
        <v>15647</v>
      </c>
      <c r="Q7811" s="244">
        <v>1817.17</v>
      </c>
      <c r="R7811" s="104"/>
      <c r="S7811" s="104"/>
      <c r="T7811" s="104"/>
    </row>
    <row r="7812" spans="13:20" ht="14.5" x14ac:dyDescent="0.35">
      <c r="M7812" s="261" t="s">
        <v>42007</v>
      </c>
      <c r="N7812" s="262">
        <v>10576.83</v>
      </c>
      <c r="P7812" s="243" t="s">
        <v>23958</v>
      </c>
      <c r="Q7812" s="244">
        <v>1233.97</v>
      </c>
      <c r="R7812" s="104"/>
      <c r="S7812" s="104"/>
      <c r="T7812" s="104"/>
    </row>
    <row r="7813" spans="13:20" ht="14.5" x14ac:dyDescent="0.35">
      <c r="M7813" s="261" t="s">
        <v>45445</v>
      </c>
      <c r="N7813" s="262">
        <v>50415</v>
      </c>
      <c r="P7813" s="243" t="s">
        <v>23959</v>
      </c>
      <c r="Q7813" s="244">
        <v>4.5</v>
      </c>
      <c r="R7813" s="104"/>
      <c r="S7813" s="104"/>
      <c r="T7813" s="104"/>
    </row>
    <row r="7814" spans="13:20" ht="14.5" x14ac:dyDescent="0.35">
      <c r="M7814" s="261" t="s">
        <v>51311</v>
      </c>
      <c r="N7814" s="262">
        <v>54767</v>
      </c>
      <c r="P7814" s="243" t="s">
        <v>23960</v>
      </c>
      <c r="Q7814" s="244">
        <v>9325</v>
      </c>
      <c r="R7814" s="104"/>
      <c r="S7814" s="104"/>
      <c r="T7814" s="104"/>
    </row>
    <row r="7815" spans="13:20" ht="14.5" x14ac:dyDescent="0.35">
      <c r="M7815" s="261" t="s">
        <v>52225</v>
      </c>
      <c r="N7815" s="262">
        <v>6834.96</v>
      </c>
      <c r="P7815" s="243" t="s">
        <v>23961</v>
      </c>
      <c r="Q7815" s="244">
        <v>2200</v>
      </c>
      <c r="R7815" s="104"/>
      <c r="S7815" s="104"/>
      <c r="T7815" s="104"/>
    </row>
    <row r="7816" spans="13:20" ht="14.5" x14ac:dyDescent="0.35">
      <c r="M7816" s="261" t="s">
        <v>52226</v>
      </c>
      <c r="N7816" s="262">
        <v>523.04</v>
      </c>
      <c r="P7816" s="243" t="s">
        <v>23962</v>
      </c>
      <c r="Q7816" s="244">
        <v>7863.3</v>
      </c>
      <c r="R7816" s="104"/>
      <c r="S7816" s="104"/>
      <c r="T7816" s="104"/>
    </row>
    <row r="7817" spans="13:20" ht="14.5" x14ac:dyDescent="0.35">
      <c r="M7817" s="261" t="s">
        <v>48148</v>
      </c>
      <c r="N7817" s="262">
        <v>4000</v>
      </c>
      <c r="P7817" s="243" t="s">
        <v>23963</v>
      </c>
      <c r="Q7817" s="244">
        <v>24597.8</v>
      </c>
      <c r="R7817" s="104"/>
      <c r="S7817" s="104"/>
      <c r="T7817" s="104"/>
    </row>
    <row r="7818" spans="13:20" ht="14.5" x14ac:dyDescent="0.35">
      <c r="M7818" s="261" t="s">
        <v>48149</v>
      </c>
      <c r="N7818" s="262">
        <v>306</v>
      </c>
      <c r="P7818" s="243" t="s">
        <v>23964</v>
      </c>
      <c r="Q7818" s="244">
        <v>316.5</v>
      </c>
      <c r="R7818" s="104"/>
      <c r="S7818" s="104"/>
      <c r="T7818" s="104"/>
    </row>
    <row r="7819" spans="13:20" ht="14.5" x14ac:dyDescent="0.35">
      <c r="M7819" s="261" t="s">
        <v>48150</v>
      </c>
      <c r="N7819" s="262">
        <v>264167.87</v>
      </c>
      <c r="P7819" s="243" t="s">
        <v>23965</v>
      </c>
      <c r="Q7819" s="244">
        <v>52111.16</v>
      </c>
      <c r="R7819" s="104"/>
      <c r="S7819" s="104"/>
      <c r="T7819" s="104"/>
    </row>
    <row r="7820" spans="13:20" ht="14.5" x14ac:dyDescent="0.35">
      <c r="M7820" s="261" t="s">
        <v>48151</v>
      </c>
      <c r="N7820" s="262">
        <v>20094.13</v>
      </c>
      <c r="P7820" s="243" t="s">
        <v>23966</v>
      </c>
      <c r="Q7820" s="244">
        <v>3000</v>
      </c>
      <c r="R7820" s="104"/>
      <c r="S7820" s="104"/>
      <c r="T7820" s="104"/>
    </row>
    <row r="7821" spans="13:20" ht="14.5" x14ac:dyDescent="0.35">
      <c r="M7821" s="261" t="s">
        <v>37120</v>
      </c>
      <c r="N7821" s="262">
        <v>6919</v>
      </c>
      <c r="P7821" s="243" t="s">
        <v>23967</v>
      </c>
      <c r="Q7821" s="244">
        <v>4200</v>
      </c>
      <c r="R7821" s="104"/>
      <c r="S7821" s="104"/>
      <c r="T7821" s="104"/>
    </row>
    <row r="7822" spans="13:20" ht="14.5" x14ac:dyDescent="0.35">
      <c r="M7822" s="261" t="s">
        <v>24014</v>
      </c>
      <c r="N7822" s="262">
        <v>4657.71</v>
      </c>
      <c r="P7822" s="243" t="s">
        <v>23968</v>
      </c>
      <c r="Q7822" s="244">
        <v>1500</v>
      </c>
      <c r="R7822" s="104"/>
      <c r="S7822" s="104"/>
      <c r="T7822" s="104"/>
    </row>
    <row r="7823" spans="13:20" ht="14.5" x14ac:dyDescent="0.35">
      <c r="M7823" s="261" t="s">
        <v>24015</v>
      </c>
      <c r="N7823" s="262">
        <v>887.32</v>
      </c>
      <c r="P7823" s="243" t="s">
        <v>23969</v>
      </c>
      <c r="Q7823" s="244">
        <v>1100</v>
      </c>
      <c r="R7823" s="104"/>
      <c r="S7823" s="104"/>
      <c r="T7823" s="104"/>
    </row>
    <row r="7824" spans="13:20" ht="14.5" x14ac:dyDescent="0.35">
      <c r="M7824" s="261" t="s">
        <v>24016</v>
      </c>
      <c r="N7824" s="262">
        <v>1361.99</v>
      </c>
      <c r="P7824" s="243" t="s">
        <v>23970</v>
      </c>
      <c r="Q7824" s="244">
        <v>749.69</v>
      </c>
      <c r="R7824" s="104"/>
      <c r="S7824" s="104"/>
      <c r="T7824" s="104"/>
    </row>
    <row r="7825" spans="13:20" ht="14.5" x14ac:dyDescent="0.35">
      <c r="M7825" s="261" t="s">
        <v>24017</v>
      </c>
      <c r="N7825" s="262">
        <v>7700</v>
      </c>
      <c r="P7825" s="243" t="s">
        <v>23971</v>
      </c>
      <c r="Q7825" s="244">
        <v>1103.2</v>
      </c>
      <c r="R7825" s="104"/>
      <c r="S7825" s="104"/>
      <c r="T7825" s="104"/>
    </row>
    <row r="7826" spans="13:20" ht="14.5" x14ac:dyDescent="0.35">
      <c r="M7826" s="261" t="s">
        <v>24018</v>
      </c>
      <c r="N7826" s="262">
        <v>3332</v>
      </c>
      <c r="P7826" s="243" t="s">
        <v>23972</v>
      </c>
      <c r="Q7826" s="244">
        <v>4700</v>
      </c>
      <c r="R7826" s="104"/>
      <c r="S7826" s="104"/>
      <c r="T7826" s="104"/>
    </row>
    <row r="7827" spans="13:20" ht="14.5" x14ac:dyDescent="0.35">
      <c r="M7827" s="261" t="s">
        <v>24019</v>
      </c>
      <c r="N7827" s="262">
        <v>844.26</v>
      </c>
      <c r="P7827" s="243" t="s">
        <v>23973</v>
      </c>
      <c r="Q7827" s="244">
        <v>660</v>
      </c>
      <c r="R7827" s="104"/>
      <c r="S7827" s="104"/>
      <c r="T7827" s="104"/>
    </row>
    <row r="7828" spans="13:20" ht="14.5" x14ac:dyDescent="0.35">
      <c r="M7828" s="261" t="s">
        <v>24020</v>
      </c>
      <c r="N7828" s="262">
        <v>7717.91</v>
      </c>
      <c r="P7828" s="243" t="s">
        <v>23974</v>
      </c>
      <c r="Q7828" s="244">
        <v>4380</v>
      </c>
      <c r="R7828" s="104"/>
      <c r="S7828" s="104"/>
      <c r="T7828" s="104"/>
    </row>
    <row r="7829" spans="13:20" ht="14.5" x14ac:dyDescent="0.35">
      <c r="M7829" s="261" t="s">
        <v>24021</v>
      </c>
      <c r="N7829" s="262">
        <v>6364.14</v>
      </c>
      <c r="P7829" s="243" t="s">
        <v>23975</v>
      </c>
      <c r="Q7829" s="244">
        <v>320</v>
      </c>
      <c r="R7829" s="104"/>
      <c r="S7829" s="104"/>
      <c r="T7829" s="104"/>
    </row>
    <row r="7830" spans="13:20" ht="14.5" x14ac:dyDescent="0.35">
      <c r="M7830" s="261" t="s">
        <v>24022</v>
      </c>
      <c r="N7830" s="262">
        <v>12061.5</v>
      </c>
      <c r="P7830" s="243" t="s">
        <v>23976</v>
      </c>
      <c r="Q7830" s="244">
        <v>184.99</v>
      </c>
      <c r="R7830" s="104"/>
      <c r="S7830" s="104"/>
      <c r="T7830" s="104"/>
    </row>
    <row r="7831" spans="13:20" ht="14.5" x14ac:dyDescent="0.35">
      <c r="M7831" s="261" t="s">
        <v>37121</v>
      </c>
      <c r="N7831" s="262">
        <v>128588.65</v>
      </c>
      <c r="P7831" s="243" t="s">
        <v>23977</v>
      </c>
      <c r="Q7831" s="244">
        <v>830</v>
      </c>
      <c r="R7831" s="104"/>
      <c r="S7831" s="104"/>
      <c r="T7831" s="104"/>
    </row>
    <row r="7832" spans="13:20" ht="14.5" x14ac:dyDescent="0.35">
      <c r="M7832" s="261" t="s">
        <v>37122</v>
      </c>
      <c r="N7832" s="262">
        <v>70769.990000000005</v>
      </c>
      <c r="P7832" s="243" t="s">
        <v>23978</v>
      </c>
      <c r="Q7832" s="244">
        <v>2581.9499999999998</v>
      </c>
      <c r="R7832" s="104"/>
      <c r="S7832" s="104"/>
      <c r="T7832" s="104"/>
    </row>
    <row r="7833" spans="13:20" ht="14.5" x14ac:dyDescent="0.35">
      <c r="M7833" s="261" t="s">
        <v>38325</v>
      </c>
      <c r="N7833" s="262">
        <v>40975.33</v>
      </c>
      <c r="P7833" s="243" t="s">
        <v>23979</v>
      </c>
      <c r="Q7833" s="244">
        <v>2615.0500000000002</v>
      </c>
      <c r="R7833" s="104"/>
      <c r="S7833" s="104"/>
      <c r="T7833" s="104"/>
    </row>
    <row r="7834" spans="13:20" ht="14.5" x14ac:dyDescent="0.35">
      <c r="M7834" s="261" t="s">
        <v>38326</v>
      </c>
      <c r="N7834" s="262">
        <v>3000</v>
      </c>
      <c r="P7834" s="243" t="s">
        <v>23980</v>
      </c>
      <c r="Q7834" s="244">
        <v>13430</v>
      </c>
      <c r="R7834" s="104"/>
      <c r="S7834" s="104"/>
      <c r="T7834" s="104"/>
    </row>
    <row r="7835" spans="13:20" ht="14.5" x14ac:dyDescent="0.35">
      <c r="M7835" s="261" t="s">
        <v>37123</v>
      </c>
      <c r="N7835" s="262">
        <v>17011.2</v>
      </c>
      <c r="P7835" s="243" t="s">
        <v>23981</v>
      </c>
      <c r="Q7835" s="244">
        <v>9370</v>
      </c>
      <c r="R7835" s="104"/>
      <c r="S7835" s="104"/>
      <c r="T7835" s="104"/>
    </row>
    <row r="7836" spans="13:20" ht="14.5" x14ac:dyDescent="0.35">
      <c r="M7836" s="261" t="s">
        <v>37124</v>
      </c>
      <c r="N7836" s="262">
        <v>47562.76</v>
      </c>
      <c r="P7836" s="243" t="s">
        <v>23982</v>
      </c>
      <c r="Q7836" s="244">
        <v>9800</v>
      </c>
      <c r="R7836" s="104"/>
      <c r="S7836" s="104"/>
      <c r="T7836" s="104"/>
    </row>
    <row r="7837" spans="13:20" ht="14.5" x14ac:dyDescent="0.35">
      <c r="M7837" s="261" t="s">
        <v>37125</v>
      </c>
      <c r="N7837" s="262">
        <v>6496.96</v>
      </c>
      <c r="P7837" s="243" t="s">
        <v>23983</v>
      </c>
      <c r="Q7837" s="244">
        <v>2861.07</v>
      </c>
      <c r="R7837" s="104"/>
      <c r="S7837" s="104"/>
      <c r="T7837" s="104"/>
    </row>
    <row r="7838" spans="13:20" ht="14.5" x14ac:dyDescent="0.35">
      <c r="M7838" s="261" t="s">
        <v>37126</v>
      </c>
      <c r="N7838" s="262">
        <v>680</v>
      </c>
      <c r="P7838" s="243" t="s">
        <v>23984</v>
      </c>
      <c r="Q7838" s="244">
        <v>3960</v>
      </c>
      <c r="R7838" s="104"/>
      <c r="S7838" s="104"/>
      <c r="T7838" s="104"/>
    </row>
    <row r="7839" spans="13:20" ht="14.5" x14ac:dyDescent="0.35">
      <c r="M7839" s="261" t="s">
        <v>37127</v>
      </c>
      <c r="N7839" s="262">
        <v>25115.11</v>
      </c>
      <c r="P7839" s="243" t="s">
        <v>23985</v>
      </c>
      <c r="Q7839" s="244">
        <v>19.98</v>
      </c>
      <c r="R7839" s="104"/>
      <c r="S7839" s="104"/>
      <c r="T7839" s="104"/>
    </row>
    <row r="7840" spans="13:20" ht="14.5" x14ac:dyDescent="0.35">
      <c r="M7840" s="261" t="s">
        <v>43187</v>
      </c>
      <c r="N7840" s="262">
        <v>12074</v>
      </c>
      <c r="P7840" s="243" t="s">
        <v>23986</v>
      </c>
      <c r="Q7840" s="244">
        <v>1985.66</v>
      </c>
      <c r="R7840" s="104"/>
      <c r="S7840" s="104"/>
      <c r="T7840" s="104"/>
    </row>
    <row r="7841" spans="13:20" ht="14.5" x14ac:dyDescent="0.35">
      <c r="M7841" s="261" t="s">
        <v>45446</v>
      </c>
      <c r="N7841" s="262">
        <v>2738.11</v>
      </c>
      <c r="P7841" s="243" t="s">
        <v>23987</v>
      </c>
      <c r="Q7841" s="244">
        <v>87.29</v>
      </c>
      <c r="R7841" s="104"/>
      <c r="S7841" s="104"/>
      <c r="T7841" s="104"/>
    </row>
    <row r="7842" spans="13:20" ht="14.5" x14ac:dyDescent="0.35">
      <c r="M7842" s="261" t="s">
        <v>48152</v>
      </c>
      <c r="N7842" s="262">
        <v>178000</v>
      </c>
      <c r="P7842" s="243" t="s">
        <v>23988</v>
      </c>
      <c r="Q7842" s="244">
        <v>3000</v>
      </c>
      <c r="R7842" s="104"/>
      <c r="S7842" s="104"/>
      <c r="T7842" s="104"/>
    </row>
    <row r="7843" spans="13:20" ht="14.5" x14ac:dyDescent="0.35">
      <c r="M7843" s="261" t="s">
        <v>48153</v>
      </c>
      <c r="N7843" s="262">
        <v>13047.4</v>
      </c>
      <c r="P7843" s="243" t="s">
        <v>23989</v>
      </c>
      <c r="Q7843" s="244">
        <v>17630</v>
      </c>
      <c r="R7843" s="104"/>
      <c r="S7843" s="104"/>
      <c r="T7843" s="104"/>
    </row>
    <row r="7844" spans="13:20" ht="14.5" x14ac:dyDescent="0.35">
      <c r="M7844" s="261" t="s">
        <v>52227</v>
      </c>
      <c r="N7844" s="262">
        <v>5626.1</v>
      </c>
      <c r="P7844" s="243" t="s">
        <v>23990</v>
      </c>
      <c r="Q7844" s="244">
        <v>1500</v>
      </c>
      <c r="R7844" s="104"/>
      <c r="S7844" s="104"/>
      <c r="T7844" s="104"/>
    </row>
    <row r="7845" spans="13:20" ht="14.5" x14ac:dyDescent="0.35">
      <c r="M7845" s="261" t="s">
        <v>45447</v>
      </c>
      <c r="N7845" s="262">
        <v>40000</v>
      </c>
      <c r="P7845" s="243" t="s">
        <v>23991</v>
      </c>
      <c r="Q7845" s="244">
        <v>9370</v>
      </c>
      <c r="R7845" s="104"/>
      <c r="S7845" s="104"/>
      <c r="T7845" s="104"/>
    </row>
    <row r="7846" spans="13:20" ht="14.5" x14ac:dyDescent="0.35">
      <c r="M7846" s="261" t="s">
        <v>53335</v>
      </c>
      <c r="N7846" s="262">
        <v>29650.52</v>
      </c>
      <c r="P7846" s="243" t="s">
        <v>23992</v>
      </c>
      <c r="Q7846" s="244">
        <v>1100</v>
      </c>
      <c r="R7846" s="104"/>
      <c r="S7846" s="104"/>
      <c r="T7846" s="104"/>
    </row>
    <row r="7847" spans="13:20" ht="14.5" x14ac:dyDescent="0.35">
      <c r="M7847" s="261" t="s">
        <v>53336</v>
      </c>
      <c r="N7847" s="262">
        <v>2268.2600000000002</v>
      </c>
      <c r="P7847" s="243" t="s">
        <v>23993</v>
      </c>
      <c r="Q7847" s="244">
        <v>9800</v>
      </c>
      <c r="R7847" s="104"/>
      <c r="S7847" s="104"/>
      <c r="T7847" s="104"/>
    </row>
    <row r="7848" spans="13:20" ht="14.5" x14ac:dyDescent="0.35">
      <c r="M7848" s="261" t="s">
        <v>48154</v>
      </c>
      <c r="N7848" s="262">
        <v>111558</v>
      </c>
      <c r="P7848" s="243" t="s">
        <v>15653</v>
      </c>
      <c r="Q7848" s="244">
        <v>3610.76</v>
      </c>
      <c r="R7848" s="104"/>
      <c r="S7848" s="104"/>
      <c r="T7848" s="104"/>
    </row>
    <row r="7849" spans="13:20" ht="14.5" x14ac:dyDescent="0.35">
      <c r="M7849" s="261" t="s">
        <v>48155</v>
      </c>
      <c r="N7849" s="262">
        <v>8512</v>
      </c>
      <c r="P7849" s="243" t="s">
        <v>15654</v>
      </c>
      <c r="Q7849" s="244">
        <v>1103.2</v>
      </c>
      <c r="R7849" s="104"/>
      <c r="S7849" s="104"/>
      <c r="T7849" s="104"/>
    </row>
    <row r="7850" spans="13:20" ht="14.5" x14ac:dyDescent="0.35">
      <c r="M7850" s="261" t="s">
        <v>24034</v>
      </c>
      <c r="N7850" s="262">
        <v>33</v>
      </c>
      <c r="P7850" s="243" t="s">
        <v>23994</v>
      </c>
      <c r="Q7850" s="244">
        <v>10150</v>
      </c>
      <c r="R7850" s="104"/>
      <c r="S7850" s="104"/>
      <c r="T7850" s="104"/>
    </row>
    <row r="7851" spans="13:20" ht="14.5" x14ac:dyDescent="0.35">
      <c r="M7851" s="261" t="s">
        <v>45448</v>
      </c>
      <c r="N7851" s="262">
        <v>7603</v>
      </c>
      <c r="P7851" s="243" t="s">
        <v>15655</v>
      </c>
      <c r="Q7851" s="244">
        <v>2786.92</v>
      </c>
      <c r="R7851" s="104"/>
      <c r="S7851" s="104"/>
      <c r="T7851" s="104"/>
    </row>
    <row r="7852" spans="13:20" ht="14.5" x14ac:dyDescent="0.35">
      <c r="M7852" s="261" t="s">
        <v>24040</v>
      </c>
      <c r="N7852" s="262">
        <v>777</v>
      </c>
      <c r="P7852" s="243" t="s">
        <v>23995</v>
      </c>
      <c r="Q7852" s="244">
        <v>1985.66</v>
      </c>
      <c r="R7852" s="104"/>
      <c r="S7852" s="104"/>
      <c r="T7852" s="104"/>
    </row>
    <row r="7853" spans="13:20" ht="14.5" x14ac:dyDescent="0.35">
      <c r="M7853" s="261" t="s">
        <v>24043</v>
      </c>
      <c r="N7853" s="262">
        <v>5736</v>
      </c>
      <c r="P7853" s="243" t="s">
        <v>23996</v>
      </c>
      <c r="Q7853" s="244">
        <v>87.29</v>
      </c>
      <c r="R7853" s="104"/>
      <c r="S7853" s="104"/>
      <c r="T7853" s="104"/>
    </row>
    <row r="7854" spans="13:20" ht="14.5" x14ac:dyDescent="0.35">
      <c r="M7854" s="261" t="s">
        <v>24044</v>
      </c>
      <c r="N7854" s="262">
        <v>1291.28</v>
      </c>
      <c r="P7854" s="243" t="s">
        <v>23997</v>
      </c>
      <c r="Q7854" s="244">
        <v>2615.0500000000002</v>
      </c>
      <c r="R7854" s="104"/>
      <c r="S7854" s="104"/>
      <c r="T7854" s="104"/>
    </row>
    <row r="7855" spans="13:20" ht="14.5" x14ac:dyDescent="0.35">
      <c r="M7855" s="261" t="s">
        <v>45449</v>
      </c>
      <c r="N7855" s="262">
        <v>5700</v>
      </c>
      <c r="P7855" s="243" t="s">
        <v>23998</v>
      </c>
      <c r="Q7855" s="244">
        <v>4700</v>
      </c>
      <c r="R7855" s="104"/>
      <c r="S7855" s="104"/>
      <c r="T7855" s="104"/>
    </row>
    <row r="7856" spans="13:20" ht="14.5" x14ac:dyDescent="0.35">
      <c r="M7856" s="261" t="s">
        <v>48156</v>
      </c>
      <c r="N7856" s="262">
        <v>191000</v>
      </c>
      <c r="P7856" s="243" t="s">
        <v>23999</v>
      </c>
      <c r="Q7856" s="244">
        <v>7295</v>
      </c>
      <c r="R7856" s="104"/>
      <c r="S7856" s="104"/>
      <c r="T7856" s="104"/>
    </row>
    <row r="7857" spans="13:20" ht="14.5" x14ac:dyDescent="0.35">
      <c r="M7857" s="261" t="s">
        <v>56813</v>
      </c>
      <c r="N7857" s="262">
        <v>15602.56</v>
      </c>
      <c r="P7857" s="243" t="s">
        <v>24000</v>
      </c>
      <c r="Q7857" s="244">
        <v>705</v>
      </c>
      <c r="R7857" s="104"/>
      <c r="S7857" s="104"/>
      <c r="T7857" s="104"/>
    </row>
    <row r="7858" spans="13:20" ht="14.5" x14ac:dyDescent="0.35">
      <c r="M7858" s="261" t="s">
        <v>42009</v>
      </c>
      <c r="N7858" s="262">
        <v>1275</v>
      </c>
      <c r="P7858" s="243" t="s">
        <v>24001</v>
      </c>
      <c r="Q7858" s="244">
        <v>14579</v>
      </c>
      <c r="R7858" s="104"/>
      <c r="S7858" s="104"/>
      <c r="T7858" s="104"/>
    </row>
    <row r="7859" spans="13:20" ht="14.5" x14ac:dyDescent="0.35">
      <c r="M7859" s="261" t="s">
        <v>24047</v>
      </c>
      <c r="N7859" s="262">
        <v>-69.819999999999993</v>
      </c>
      <c r="P7859" s="243" t="s">
        <v>24002</v>
      </c>
      <c r="Q7859" s="244">
        <v>9400</v>
      </c>
      <c r="R7859" s="104"/>
      <c r="S7859" s="104"/>
      <c r="T7859" s="104"/>
    </row>
    <row r="7860" spans="13:20" ht="14.5" x14ac:dyDescent="0.35">
      <c r="M7860" s="261" t="s">
        <v>24050</v>
      </c>
      <c r="N7860" s="262">
        <v>278</v>
      </c>
      <c r="P7860" s="243" t="s">
        <v>24003</v>
      </c>
      <c r="Q7860" s="244">
        <v>36204</v>
      </c>
      <c r="R7860" s="104"/>
      <c r="S7860" s="104"/>
      <c r="T7860" s="104"/>
    </row>
    <row r="7861" spans="13:20" ht="14.5" x14ac:dyDescent="0.35">
      <c r="M7861" s="261" t="s">
        <v>24051</v>
      </c>
      <c r="N7861" s="262">
        <v>19495</v>
      </c>
      <c r="P7861" s="243" t="s">
        <v>24004</v>
      </c>
      <c r="Q7861" s="244">
        <v>5600</v>
      </c>
      <c r="R7861" s="104"/>
      <c r="S7861" s="104"/>
      <c r="T7861" s="104"/>
    </row>
    <row r="7862" spans="13:20" ht="14.5" x14ac:dyDescent="0.35">
      <c r="M7862" s="261" t="s">
        <v>24052</v>
      </c>
      <c r="N7862" s="262">
        <v>1300</v>
      </c>
      <c r="P7862" s="243" t="s">
        <v>24005</v>
      </c>
      <c r="Q7862" s="244">
        <v>919</v>
      </c>
      <c r="R7862" s="104"/>
      <c r="S7862" s="104"/>
      <c r="T7862" s="104"/>
    </row>
    <row r="7863" spans="13:20" ht="14.5" x14ac:dyDescent="0.35">
      <c r="M7863" s="261" t="s">
        <v>24053</v>
      </c>
      <c r="N7863" s="262">
        <v>16770.09</v>
      </c>
      <c r="P7863" s="243" t="s">
        <v>24006</v>
      </c>
      <c r="Q7863" s="244">
        <v>1750</v>
      </c>
      <c r="R7863" s="104"/>
      <c r="S7863" s="104"/>
      <c r="T7863" s="104"/>
    </row>
    <row r="7864" spans="13:20" ht="14.5" x14ac:dyDescent="0.35">
      <c r="M7864" s="261" t="s">
        <v>56814</v>
      </c>
      <c r="N7864" s="262">
        <v>1272.4100000000001</v>
      </c>
      <c r="P7864" s="243" t="s">
        <v>24007</v>
      </c>
      <c r="Q7864" s="244">
        <v>62093</v>
      </c>
      <c r="R7864" s="104"/>
      <c r="S7864" s="104"/>
      <c r="T7864" s="104"/>
    </row>
    <row r="7865" spans="13:20" ht="14.5" x14ac:dyDescent="0.35">
      <c r="M7865" s="261" t="s">
        <v>56815</v>
      </c>
      <c r="N7865" s="262">
        <v>7296</v>
      </c>
      <c r="P7865" s="243" t="s">
        <v>24008</v>
      </c>
      <c r="Q7865" s="244">
        <v>22838.02</v>
      </c>
      <c r="R7865" s="104"/>
      <c r="S7865" s="104"/>
      <c r="T7865" s="104"/>
    </row>
    <row r="7866" spans="13:20" ht="14.5" x14ac:dyDescent="0.35">
      <c r="M7866" s="261" t="s">
        <v>56816</v>
      </c>
      <c r="N7866" s="262">
        <v>11250</v>
      </c>
      <c r="P7866" s="243" t="s">
        <v>24009</v>
      </c>
      <c r="Q7866" s="244">
        <v>19350</v>
      </c>
      <c r="R7866" s="104"/>
      <c r="S7866" s="104"/>
      <c r="T7866" s="104"/>
    </row>
    <row r="7867" spans="13:20" ht="14.5" x14ac:dyDescent="0.35">
      <c r="M7867" s="261" t="s">
        <v>56817</v>
      </c>
      <c r="N7867" s="262">
        <v>1418.78</v>
      </c>
      <c r="P7867" s="243" t="s">
        <v>24010</v>
      </c>
      <c r="Q7867" s="244">
        <v>3181.7</v>
      </c>
      <c r="R7867" s="104"/>
      <c r="S7867" s="104"/>
      <c r="T7867" s="104"/>
    </row>
    <row r="7868" spans="13:20" ht="14.5" x14ac:dyDescent="0.35">
      <c r="M7868" s="261" t="s">
        <v>52228</v>
      </c>
      <c r="N7868" s="262">
        <v>8204.0499999999993</v>
      </c>
      <c r="P7868" s="243" t="s">
        <v>24011</v>
      </c>
      <c r="Q7868" s="244">
        <v>9146.3700000000008</v>
      </c>
      <c r="R7868" s="104"/>
      <c r="S7868" s="104"/>
      <c r="T7868" s="104"/>
    </row>
    <row r="7869" spans="13:20" ht="14.5" x14ac:dyDescent="0.35">
      <c r="M7869" s="261" t="s">
        <v>56818</v>
      </c>
      <c r="N7869" s="262">
        <v>20560.5</v>
      </c>
      <c r="P7869" s="243" t="s">
        <v>24012</v>
      </c>
      <c r="Q7869" s="244">
        <v>1019.91</v>
      </c>
      <c r="R7869" s="104"/>
      <c r="S7869" s="104"/>
      <c r="T7869" s="104"/>
    </row>
    <row r="7870" spans="13:20" ht="14.5" x14ac:dyDescent="0.35">
      <c r="M7870" s="261" t="s">
        <v>56819</v>
      </c>
      <c r="N7870" s="262">
        <v>78758.66</v>
      </c>
      <c r="P7870" s="243" t="s">
        <v>24013</v>
      </c>
      <c r="Q7870" s="244">
        <v>28875</v>
      </c>
      <c r="R7870" s="104"/>
      <c r="S7870" s="104"/>
      <c r="T7870" s="104"/>
    </row>
    <row r="7871" spans="13:20" ht="14.5" x14ac:dyDescent="0.35">
      <c r="M7871" s="261" t="s">
        <v>56820</v>
      </c>
      <c r="N7871" s="262">
        <v>9984</v>
      </c>
      <c r="P7871" s="243" t="s">
        <v>24014</v>
      </c>
      <c r="Q7871" s="244">
        <v>525</v>
      </c>
      <c r="R7871" s="104"/>
      <c r="S7871" s="104"/>
      <c r="T7871" s="104"/>
    </row>
    <row r="7872" spans="13:20" ht="14.5" x14ac:dyDescent="0.35">
      <c r="M7872" s="261" t="s">
        <v>56821</v>
      </c>
      <c r="N7872" s="262">
        <v>5401.97</v>
      </c>
      <c r="P7872" s="243" t="s">
        <v>24015</v>
      </c>
      <c r="Q7872" s="244">
        <v>40.159999999999997</v>
      </c>
      <c r="R7872" s="104"/>
      <c r="S7872" s="104"/>
      <c r="T7872" s="104"/>
    </row>
    <row r="7873" spans="13:20" ht="14.5" x14ac:dyDescent="0.35">
      <c r="M7873" s="261" t="s">
        <v>56822</v>
      </c>
      <c r="N7873" s="262">
        <v>79957.929999999993</v>
      </c>
      <c r="P7873" s="243" t="s">
        <v>24016</v>
      </c>
      <c r="Q7873" s="244">
        <v>113.82</v>
      </c>
      <c r="R7873" s="104"/>
      <c r="S7873" s="104"/>
      <c r="T7873" s="104"/>
    </row>
    <row r="7874" spans="13:20" ht="14.5" x14ac:dyDescent="0.35">
      <c r="M7874" s="261" t="s">
        <v>56823</v>
      </c>
      <c r="N7874" s="262">
        <v>6202.07</v>
      </c>
      <c r="P7874" s="243" t="s">
        <v>24017</v>
      </c>
      <c r="Q7874" s="244">
        <v>6160</v>
      </c>
      <c r="R7874" s="104"/>
      <c r="S7874" s="104"/>
      <c r="T7874" s="104"/>
    </row>
    <row r="7875" spans="13:20" ht="14.5" x14ac:dyDescent="0.35">
      <c r="M7875" s="261" t="s">
        <v>45450</v>
      </c>
      <c r="N7875" s="262">
        <v>4330</v>
      </c>
      <c r="P7875" s="243" t="s">
        <v>24018</v>
      </c>
      <c r="Q7875" s="244">
        <v>6466.5</v>
      </c>
      <c r="R7875" s="104"/>
      <c r="S7875" s="104"/>
      <c r="T7875" s="104"/>
    </row>
    <row r="7876" spans="13:20" ht="14.5" x14ac:dyDescent="0.35">
      <c r="M7876" s="261" t="s">
        <v>24073</v>
      </c>
      <c r="N7876" s="262">
        <v>609.28</v>
      </c>
      <c r="P7876" s="243" t="s">
        <v>24019</v>
      </c>
      <c r="Q7876" s="244">
        <v>471.24</v>
      </c>
      <c r="R7876" s="104"/>
      <c r="S7876" s="104"/>
      <c r="T7876" s="104"/>
    </row>
    <row r="7877" spans="13:20" ht="14.5" x14ac:dyDescent="0.35">
      <c r="M7877" s="261" t="s">
        <v>24074</v>
      </c>
      <c r="N7877" s="262">
        <v>1183.42</v>
      </c>
      <c r="P7877" s="243" t="s">
        <v>24020</v>
      </c>
      <c r="Q7877" s="244">
        <v>4470.59</v>
      </c>
      <c r="R7877" s="104"/>
      <c r="S7877" s="104"/>
      <c r="T7877" s="104"/>
    </row>
    <row r="7878" spans="13:20" ht="14.5" x14ac:dyDescent="0.35">
      <c r="M7878" s="261" t="s">
        <v>48157</v>
      </c>
      <c r="N7878" s="262">
        <v>95000</v>
      </c>
      <c r="P7878" s="243" t="s">
        <v>24021</v>
      </c>
      <c r="Q7878" s="244">
        <v>4718.3599999999997</v>
      </c>
      <c r="R7878" s="104"/>
      <c r="S7878" s="104"/>
      <c r="T7878" s="104"/>
    </row>
    <row r="7879" spans="13:20" ht="14.5" x14ac:dyDescent="0.35">
      <c r="M7879" s="261" t="s">
        <v>48158</v>
      </c>
      <c r="N7879" s="262">
        <v>7267.5</v>
      </c>
      <c r="P7879" s="243" t="s">
        <v>24022</v>
      </c>
      <c r="Q7879" s="244">
        <v>12061.5</v>
      </c>
      <c r="R7879" s="104"/>
      <c r="S7879" s="104"/>
      <c r="T7879" s="104"/>
    </row>
    <row r="7880" spans="13:20" ht="14.5" x14ac:dyDescent="0.35">
      <c r="M7880" s="261" t="s">
        <v>24076</v>
      </c>
      <c r="N7880" s="262">
        <v>6412.31</v>
      </c>
      <c r="P7880" s="243" t="s">
        <v>24023</v>
      </c>
      <c r="Q7880" s="244">
        <v>7295</v>
      </c>
      <c r="R7880" s="104"/>
      <c r="S7880" s="104"/>
      <c r="T7880" s="104"/>
    </row>
    <row r="7881" spans="13:20" ht="14.5" x14ac:dyDescent="0.35">
      <c r="M7881" s="261" t="s">
        <v>56824</v>
      </c>
      <c r="N7881" s="262">
        <v>40613.040000000001</v>
      </c>
      <c r="P7881" s="243" t="s">
        <v>24024</v>
      </c>
      <c r="Q7881" s="244">
        <v>6160</v>
      </c>
      <c r="R7881" s="104"/>
      <c r="S7881" s="104"/>
      <c r="T7881" s="104"/>
    </row>
    <row r="7882" spans="13:20" ht="14.5" x14ac:dyDescent="0.35">
      <c r="M7882" s="261" t="s">
        <v>51312</v>
      </c>
      <c r="N7882" s="262">
        <v>15644</v>
      </c>
      <c r="P7882" s="243" t="s">
        <v>24025</v>
      </c>
      <c r="Q7882" s="244">
        <v>22838.02</v>
      </c>
      <c r="R7882" s="104"/>
      <c r="S7882" s="104"/>
      <c r="T7882" s="104"/>
    </row>
    <row r="7883" spans="13:20" ht="14.5" x14ac:dyDescent="0.35">
      <c r="M7883" s="261" t="s">
        <v>51313</v>
      </c>
      <c r="N7883" s="262">
        <v>1296</v>
      </c>
      <c r="P7883" s="243" t="s">
        <v>24026</v>
      </c>
      <c r="Q7883" s="244">
        <v>26341.5</v>
      </c>
      <c r="R7883" s="104"/>
      <c r="S7883" s="104"/>
      <c r="T7883" s="104"/>
    </row>
    <row r="7884" spans="13:20" ht="14.5" x14ac:dyDescent="0.35">
      <c r="M7884" s="261" t="s">
        <v>56825</v>
      </c>
      <c r="N7884" s="262">
        <v>37703.85</v>
      </c>
      <c r="P7884" s="243" t="s">
        <v>24027</v>
      </c>
      <c r="Q7884" s="244">
        <v>3693.1</v>
      </c>
      <c r="R7884" s="104"/>
      <c r="S7884" s="104"/>
      <c r="T7884" s="104"/>
    </row>
    <row r="7885" spans="13:20" ht="14.5" x14ac:dyDescent="0.35">
      <c r="M7885" s="261" t="s">
        <v>56826</v>
      </c>
      <c r="N7885" s="262">
        <v>2884.34</v>
      </c>
      <c r="P7885" s="243" t="s">
        <v>24028</v>
      </c>
      <c r="Q7885" s="244">
        <v>14435.78</v>
      </c>
      <c r="R7885" s="104"/>
      <c r="S7885" s="104"/>
      <c r="T7885" s="104"/>
    </row>
    <row r="7886" spans="13:20" ht="14.5" x14ac:dyDescent="0.35">
      <c r="M7886" s="261" t="s">
        <v>56827</v>
      </c>
      <c r="N7886" s="262">
        <v>9622.5</v>
      </c>
      <c r="P7886" s="243" t="s">
        <v>24029</v>
      </c>
      <c r="Q7886" s="244">
        <v>5738.27</v>
      </c>
      <c r="R7886" s="104"/>
      <c r="S7886" s="104"/>
      <c r="T7886" s="104"/>
    </row>
    <row r="7887" spans="13:20" ht="14.5" x14ac:dyDescent="0.35">
      <c r="M7887" s="261" t="s">
        <v>56828</v>
      </c>
      <c r="N7887" s="262">
        <v>14441.5</v>
      </c>
      <c r="P7887" s="243" t="s">
        <v>24030</v>
      </c>
      <c r="Q7887" s="244">
        <v>21461.5</v>
      </c>
      <c r="R7887" s="104"/>
      <c r="S7887" s="104"/>
      <c r="T7887" s="104"/>
    </row>
    <row r="7888" spans="13:20" ht="14.5" x14ac:dyDescent="0.35">
      <c r="M7888" s="261" t="s">
        <v>56829</v>
      </c>
      <c r="N7888" s="262">
        <v>78993.100000000006</v>
      </c>
      <c r="P7888" s="243" t="s">
        <v>24031</v>
      </c>
      <c r="Q7888" s="244">
        <v>76672</v>
      </c>
      <c r="R7888" s="104"/>
      <c r="S7888" s="104"/>
      <c r="T7888" s="104"/>
    </row>
    <row r="7889" spans="13:20" ht="14.5" x14ac:dyDescent="0.35">
      <c r="M7889" s="261" t="s">
        <v>56830</v>
      </c>
      <c r="N7889" s="262">
        <v>55075.95</v>
      </c>
      <c r="P7889" s="243" t="s">
        <v>24032</v>
      </c>
      <c r="Q7889" s="244">
        <v>36225</v>
      </c>
      <c r="R7889" s="104"/>
      <c r="S7889" s="104"/>
      <c r="T7889" s="104"/>
    </row>
    <row r="7890" spans="13:20" ht="14.5" x14ac:dyDescent="0.35">
      <c r="M7890" s="261" t="s">
        <v>56831</v>
      </c>
      <c r="N7890" s="262">
        <v>2290.5</v>
      </c>
      <c r="P7890" s="243" t="s">
        <v>24033</v>
      </c>
      <c r="Q7890" s="244">
        <v>37123</v>
      </c>
      <c r="R7890" s="104"/>
      <c r="S7890" s="104"/>
      <c r="T7890" s="104"/>
    </row>
    <row r="7891" spans="13:20" ht="14.5" x14ac:dyDescent="0.35">
      <c r="M7891" s="261" t="s">
        <v>56832</v>
      </c>
      <c r="N7891" s="262">
        <v>37439.25</v>
      </c>
      <c r="P7891" s="243" t="s">
        <v>24034</v>
      </c>
      <c r="Q7891" s="244">
        <v>27809.68</v>
      </c>
      <c r="R7891" s="104"/>
      <c r="S7891" s="104"/>
      <c r="T7891" s="104"/>
    </row>
    <row r="7892" spans="13:20" ht="14.5" x14ac:dyDescent="0.35">
      <c r="M7892" s="261" t="s">
        <v>56833</v>
      </c>
      <c r="N7892" s="262">
        <v>2409.75</v>
      </c>
      <c r="P7892" s="243" t="s">
        <v>24035</v>
      </c>
      <c r="Q7892" s="244">
        <v>1780.2</v>
      </c>
      <c r="R7892" s="104"/>
      <c r="S7892" s="104"/>
      <c r="T7892" s="104"/>
    </row>
    <row r="7893" spans="13:20" ht="14.5" x14ac:dyDescent="0.35">
      <c r="M7893" s="261" t="s">
        <v>48159</v>
      </c>
      <c r="N7893" s="262">
        <v>799783.65</v>
      </c>
      <c r="P7893" s="243" t="s">
        <v>24036</v>
      </c>
      <c r="Q7893" s="244">
        <v>3975</v>
      </c>
      <c r="R7893" s="104"/>
      <c r="S7893" s="104"/>
      <c r="T7893" s="104"/>
    </row>
    <row r="7894" spans="13:20" ht="14.5" x14ac:dyDescent="0.35">
      <c r="M7894" s="261" t="s">
        <v>48160</v>
      </c>
      <c r="N7894" s="262">
        <v>61167.33</v>
      </c>
      <c r="P7894" s="243" t="s">
        <v>24037</v>
      </c>
      <c r="Q7894" s="244">
        <v>9877</v>
      </c>
      <c r="R7894" s="104"/>
      <c r="S7894" s="104"/>
      <c r="T7894" s="104"/>
    </row>
    <row r="7895" spans="13:20" ht="14.5" x14ac:dyDescent="0.35">
      <c r="M7895" s="261" t="s">
        <v>37129</v>
      </c>
      <c r="N7895" s="262">
        <v>8625</v>
      </c>
      <c r="P7895" s="243" t="s">
        <v>24038</v>
      </c>
      <c r="Q7895" s="244">
        <v>2430</v>
      </c>
      <c r="R7895" s="104"/>
      <c r="S7895" s="104"/>
      <c r="T7895" s="104"/>
    </row>
    <row r="7896" spans="13:20" ht="14.5" x14ac:dyDescent="0.35">
      <c r="M7896" s="261" t="s">
        <v>15664</v>
      </c>
      <c r="N7896" s="262">
        <v>659.83</v>
      </c>
      <c r="P7896" s="243" t="s">
        <v>24039</v>
      </c>
      <c r="Q7896" s="244">
        <v>3022</v>
      </c>
      <c r="R7896" s="104"/>
      <c r="S7896" s="104"/>
      <c r="T7896" s="104"/>
    </row>
    <row r="7897" spans="13:20" ht="14.5" x14ac:dyDescent="0.35">
      <c r="M7897" s="261" t="s">
        <v>15665</v>
      </c>
      <c r="N7897" s="262">
        <v>1815.7</v>
      </c>
      <c r="P7897" s="243" t="s">
        <v>24040</v>
      </c>
      <c r="Q7897" s="244">
        <v>27594.61</v>
      </c>
      <c r="R7897" s="104"/>
      <c r="S7897" s="104"/>
      <c r="T7897" s="104"/>
    </row>
    <row r="7898" spans="13:20" ht="14.5" x14ac:dyDescent="0.35">
      <c r="M7898" s="261" t="s">
        <v>24120</v>
      </c>
      <c r="N7898" s="262">
        <v>4149.57</v>
      </c>
      <c r="P7898" s="243" t="s">
        <v>24041</v>
      </c>
      <c r="Q7898" s="244">
        <v>14167</v>
      </c>
      <c r="R7898" s="104"/>
      <c r="S7898" s="104"/>
      <c r="T7898" s="104"/>
    </row>
    <row r="7899" spans="13:20" ht="14.5" x14ac:dyDescent="0.35">
      <c r="M7899" s="261" t="s">
        <v>24122</v>
      </c>
      <c r="N7899" s="262">
        <v>2059.64</v>
      </c>
      <c r="P7899" s="243" t="s">
        <v>24042</v>
      </c>
      <c r="Q7899" s="244">
        <v>3625.57</v>
      </c>
      <c r="R7899" s="104"/>
      <c r="S7899" s="104"/>
      <c r="T7899" s="104"/>
    </row>
    <row r="7900" spans="13:20" ht="14.5" x14ac:dyDescent="0.35">
      <c r="M7900" s="261" t="s">
        <v>24123</v>
      </c>
      <c r="N7900" s="262">
        <v>20214</v>
      </c>
      <c r="P7900" s="243" t="s">
        <v>24043</v>
      </c>
      <c r="Q7900" s="244">
        <v>9916.8799999999992</v>
      </c>
      <c r="R7900" s="104"/>
      <c r="S7900" s="104"/>
      <c r="T7900" s="104"/>
    </row>
    <row r="7901" spans="13:20" ht="14.5" x14ac:dyDescent="0.35">
      <c r="M7901" s="261" t="s">
        <v>50281</v>
      </c>
      <c r="N7901" s="262">
        <v>-1917.08</v>
      </c>
      <c r="P7901" s="243" t="s">
        <v>24044</v>
      </c>
      <c r="Q7901" s="244">
        <v>20601.21</v>
      </c>
      <c r="R7901" s="104"/>
      <c r="S7901" s="104"/>
      <c r="T7901" s="104"/>
    </row>
    <row r="7902" spans="13:20" ht="14.5" x14ac:dyDescent="0.35">
      <c r="M7902" s="261" t="s">
        <v>35683</v>
      </c>
      <c r="N7902" s="262">
        <v>25771</v>
      </c>
      <c r="P7902" s="243" t="s">
        <v>24045</v>
      </c>
      <c r="Q7902" s="244">
        <v>3390</v>
      </c>
      <c r="R7902" s="104"/>
      <c r="S7902" s="104"/>
      <c r="T7902" s="104"/>
    </row>
    <row r="7903" spans="13:20" ht="14.5" x14ac:dyDescent="0.35">
      <c r="M7903" s="261" t="s">
        <v>35684</v>
      </c>
      <c r="N7903" s="262">
        <v>4463</v>
      </c>
      <c r="P7903" s="243" t="s">
        <v>24046</v>
      </c>
      <c r="Q7903" s="244">
        <v>36409</v>
      </c>
      <c r="R7903" s="104"/>
      <c r="S7903" s="104"/>
      <c r="T7903" s="104"/>
    </row>
    <row r="7904" spans="13:20" ht="14.5" x14ac:dyDescent="0.35">
      <c r="M7904" s="261" t="s">
        <v>53337</v>
      </c>
      <c r="N7904" s="262">
        <v>10536</v>
      </c>
      <c r="P7904" s="243" t="s">
        <v>24047</v>
      </c>
      <c r="Q7904" s="244">
        <v>2683.49</v>
      </c>
      <c r="R7904" s="104"/>
      <c r="S7904" s="104"/>
      <c r="T7904" s="104"/>
    </row>
    <row r="7905" spans="13:20" ht="14.5" x14ac:dyDescent="0.35">
      <c r="M7905" s="261" t="s">
        <v>35685</v>
      </c>
      <c r="N7905" s="262">
        <v>221.66</v>
      </c>
      <c r="P7905" s="243" t="s">
        <v>24048</v>
      </c>
      <c r="Q7905" s="244">
        <v>14723.33</v>
      </c>
      <c r="R7905" s="104"/>
      <c r="S7905" s="104"/>
      <c r="T7905" s="104"/>
    </row>
    <row r="7906" spans="13:20" ht="14.5" x14ac:dyDescent="0.35">
      <c r="M7906" s="261" t="s">
        <v>38328</v>
      </c>
      <c r="N7906" s="262">
        <v>8610</v>
      </c>
      <c r="P7906" s="243" t="s">
        <v>24049</v>
      </c>
      <c r="Q7906" s="244">
        <v>48309.15</v>
      </c>
      <c r="R7906" s="104"/>
      <c r="S7906" s="104"/>
      <c r="T7906" s="104"/>
    </row>
    <row r="7907" spans="13:20" ht="14.5" x14ac:dyDescent="0.35">
      <c r="M7907" s="261" t="s">
        <v>35686</v>
      </c>
      <c r="N7907" s="262">
        <v>1431.7</v>
      </c>
      <c r="P7907" s="243" t="s">
        <v>24050</v>
      </c>
      <c r="Q7907" s="244">
        <v>10871</v>
      </c>
      <c r="R7907" s="104"/>
      <c r="S7907" s="104"/>
      <c r="T7907" s="104"/>
    </row>
    <row r="7908" spans="13:20" ht="14.5" x14ac:dyDescent="0.35">
      <c r="M7908" s="261" t="s">
        <v>35687</v>
      </c>
      <c r="N7908" s="262">
        <v>3622.78</v>
      </c>
      <c r="P7908" s="243" t="s">
        <v>24051</v>
      </c>
      <c r="Q7908" s="244">
        <v>17261.21</v>
      </c>
      <c r="R7908" s="104"/>
      <c r="S7908" s="104"/>
      <c r="T7908" s="104"/>
    </row>
    <row r="7909" spans="13:20" ht="14.5" x14ac:dyDescent="0.35">
      <c r="M7909" s="261" t="s">
        <v>53338</v>
      </c>
      <c r="N7909" s="262">
        <v>647.86</v>
      </c>
      <c r="P7909" s="243" t="s">
        <v>24052</v>
      </c>
      <c r="Q7909" s="244">
        <v>2207.79</v>
      </c>
      <c r="R7909" s="104"/>
      <c r="S7909" s="104"/>
      <c r="T7909" s="104"/>
    </row>
    <row r="7910" spans="13:20" ht="14.5" x14ac:dyDescent="0.35">
      <c r="M7910" s="261" t="s">
        <v>50282</v>
      </c>
      <c r="N7910" s="262">
        <v>509.8</v>
      </c>
      <c r="P7910" s="243" t="s">
        <v>24053</v>
      </c>
      <c r="Q7910" s="244">
        <v>2098.5</v>
      </c>
      <c r="R7910" s="104"/>
      <c r="S7910" s="104"/>
      <c r="T7910" s="104"/>
    </row>
    <row r="7911" spans="13:20" ht="14.5" x14ac:dyDescent="0.35">
      <c r="M7911" s="261" t="s">
        <v>48161</v>
      </c>
      <c r="N7911" s="262">
        <v>68303.06</v>
      </c>
      <c r="P7911" s="243" t="s">
        <v>24054</v>
      </c>
      <c r="Q7911" s="244">
        <v>27809.68</v>
      </c>
      <c r="R7911" s="104"/>
      <c r="S7911" s="104"/>
      <c r="T7911" s="104"/>
    </row>
    <row r="7912" spans="13:20" ht="14.5" x14ac:dyDescent="0.35">
      <c r="M7912" s="261" t="s">
        <v>24125</v>
      </c>
      <c r="N7912" s="262">
        <v>6219.05</v>
      </c>
      <c r="P7912" s="243" t="s">
        <v>24055</v>
      </c>
      <c r="Q7912" s="244">
        <v>17261.21</v>
      </c>
      <c r="R7912" s="104"/>
      <c r="S7912" s="104"/>
      <c r="T7912" s="104"/>
    </row>
    <row r="7913" spans="13:20" ht="14.5" x14ac:dyDescent="0.35">
      <c r="M7913" s="261" t="s">
        <v>24126</v>
      </c>
      <c r="N7913" s="262">
        <v>4805.92</v>
      </c>
      <c r="P7913" s="243" t="s">
        <v>24056</v>
      </c>
      <c r="Q7913" s="244">
        <v>2098.5</v>
      </c>
      <c r="R7913" s="104"/>
      <c r="S7913" s="104"/>
      <c r="T7913" s="104"/>
    </row>
    <row r="7914" spans="13:20" ht="14.5" x14ac:dyDescent="0.35">
      <c r="M7914" s="261" t="s">
        <v>48162</v>
      </c>
      <c r="N7914" s="262">
        <v>15876.02</v>
      </c>
      <c r="P7914" s="243" t="s">
        <v>24057</v>
      </c>
      <c r="Q7914" s="244">
        <v>3987.99</v>
      </c>
      <c r="R7914" s="104"/>
      <c r="S7914" s="104"/>
      <c r="T7914" s="104"/>
    </row>
    <row r="7915" spans="13:20" ht="14.5" x14ac:dyDescent="0.35">
      <c r="M7915" s="261" t="s">
        <v>48163</v>
      </c>
      <c r="N7915" s="262">
        <v>8518.82</v>
      </c>
      <c r="P7915" s="243" t="s">
        <v>24058</v>
      </c>
      <c r="Q7915" s="244">
        <v>2430</v>
      </c>
      <c r="R7915" s="104"/>
      <c r="S7915" s="104"/>
      <c r="T7915" s="104"/>
    </row>
    <row r="7916" spans="13:20" ht="14.5" x14ac:dyDescent="0.35">
      <c r="M7916" s="261" t="s">
        <v>24128</v>
      </c>
      <c r="N7916" s="262">
        <v>8379.07</v>
      </c>
      <c r="P7916" s="243" t="s">
        <v>24059</v>
      </c>
      <c r="Q7916" s="244">
        <v>3975</v>
      </c>
      <c r="R7916" s="104"/>
      <c r="S7916" s="104"/>
      <c r="T7916" s="104"/>
    </row>
    <row r="7917" spans="13:20" ht="14.5" x14ac:dyDescent="0.35">
      <c r="M7917" s="261" t="s">
        <v>56834</v>
      </c>
      <c r="N7917" s="262">
        <v>399.15</v>
      </c>
      <c r="P7917" s="243" t="s">
        <v>24060</v>
      </c>
      <c r="Q7917" s="244">
        <v>73860.7</v>
      </c>
      <c r="R7917" s="104"/>
      <c r="S7917" s="104"/>
      <c r="T7917" s="104"/>
    </row>
    <row r="7918" spans="13:20" ht="14.5" x14ac:dyDescent="0.35">
      <c r="M7918" s="261" t="s">
        <v>24129</v>
      </c>
      <c r="N7918" s="262">
        <v>14630.15</v>
      </c>
      <c r="P7918" s="243" t="s">
        <v>24061</v>
      </c>
      <c r="Q7918" s="244">
        <v>33686.879999999997</v>
      </c>
      <c r="R7918" s="104"/>
      <c r="S7918" s="104"/>
      <c r="T7918" s="104"/>
    </row>
    <row r="7919" spans="13:20" ht="14.5" x14ac:dyDescent="0.35">
      <c r="M7919" s="261" t="s">
        <v>35688</v>
      </c>
      <c r="N7919" s="262">
        <v>3000</v>
      </c>
      <c r="P7919" s="243" t="s">
        <v>24062</v>
      </c>
      <c r="Q7919" s="244">
        <v>3390</v>
      </c>
      <c r="R7919" s="104"/>
      <c r="S7919" s="104"/>
      <c r="T7919" s="104"/>
    </row>
    <row r="7920" spans="13:20" ht="14.5" x14ac:dyDescent="0.35">
      <c r="M7920" s="261" t="s">
        <v>24130</v>
      </c>
      <c r="N7920" s="262">
        <v>1348.71</v>
      </c>
      <c r="P7920" s="243" t="s">
        <v>24063</v>
      </c>
      <c r="Q7920" s="244">
        <v>94252.66</v>
      </c>
      <c r="R7920" s="104"/>
      <c r="S7920" s="104"/>
      <c r="T7920" s="104"/>
    </row>
    <row r="7921" spans="13:20" ht="14.5" x14ac:dyDescent="0.35">
      <c r="M7921" s="261" t="s">
        <v>24131</v>
      </c>
      <c r="N7921" s="262">
        <v>1692.48</v>
      </c>
      <c r="P7921" s="243" t="s">
        <v>24064</v>
      </c>
      <c r="Q7921" s="244">
        <v>21131.57</v>
      </c>
      <c r="R7921" s="104"/>
      <c r="S7921" s="104"/>
      <c r="T7921" s="104"/>
    </row>
    <row r="7922" spans="13:20" ht="14.5" x14ac:dyDescent="0.35">
      <c r="M7922" s="261" t="s">
        <v>38329</v>
      </c>
      <c r="N7922" s="262">
        <v>9406.39</v>
      </c>
      <c r="P7922" s="243" t="s">
        <v>24065</v>
      </c>
      <c r="Q7922" s="244">
        <v>4968.3900000000003</v>
      </c>
      <c r="R7922" s="104"/>
      <c r="S7922" s="104"/>
      <c r="T7922" s="104"/>
    </row>
    <row r="7923" spans="13:20" ht="14.5" x14ac:dyDescent="0.35">
      <c r="M7923" s="261" t="s">
        <v>24132</v>
      </c>
      <c r="N7923" s="262">
        <v>7682.39</v>
      </c>
      <c r="P7923" s="243" t="s">
        <v>24066</v>
      </c>
      <c r="Q7923" s="244">
        <v>6100</v>
      </c>
      <c r="R7923" s="104"/>
      <c r="S7923" s="104"/>
      <c r="T7923" s="104"/>
    </row>
    <row r="7924" spans="13:20" ht="14.5" x14ac:dyDescent="0.35">
      <c r="M7924" s="261" t="s">
        <v>38330</v>
      </c>
      <c r="N7924" s="262">
        <v>353329.9</v>
      </c>
      <c r="P7924" s="243" t="s">
        <v>24067</v>
      </c>
      <c r="Q7924" s="244">
        <v>5347.66</v>
      </c>
      <c r="R7924" s="104"/>
      <c r="S7924" s="104"/>
      <c r="T7924" s="104"/>
    </row>
    <row r="7925" spans="13:20" ht="14.5" x14ac:dyDescent="0.35">
      <c r="M7925" s="261" t="s">
        <v>24133</v>
      </c>
      <c r="N7925" s="262">
        <v>48467.31</v>
      </c>
      <c r="P7925" s="243" t="s">
        <v>24068</v>
      </c>
      <c r="Q7925" s="244">
        <v>12660</v>
      </c>
      <c r="R7925" s="104"/>
      <c r="S7925" s="104"/>
      <c r="T7925" s="104"/>
    </row>
    <row r="7926" spans="13:20" ht="14.5" x14ac:dyDescent="0.35">
      <c r="M7926" s="261" t="s">
        <v>24134</v>
      </c>
      <c r="N7926" s="262">
        <v>2625</v>
      </c>
      <c r="P7926" s="243" t="s">
        <v>24069</v>
      </c>
      <c r="Q7926" s="244">
        <v>1248.8800000000001</v>
      </c>
      <c r="R7926" s="104"/>
      <c r="S7926" s="104"/>
      <c r="T7926" s="104"/>
    </row>
    <row r="7927" spans="13:20" ht="14.5" x14ac:dyDescent="0.35">
      <c r="M7927" s="261" t="s">
        <v>50283</v>
      </c>
      <c r="N7927" s="262">
        <v>6211.61</v>
      </c>
      <c r="P7927" s="243" t="s">
        <v>24070</v>
      </c>
      <c r="Q7927" s="244">
        <v>2675.33</v>
      </c>
      <c r="R7927" s="104"/>
      <c r="S7927" s="104"/>
      <c r="T7927" s="104"/>
    </row>
    <row r="7928" spans="13:20" ht="14.5" x14ac:dyDescent="0.35">
      <c r="M7928" s="261" t="s">
        <v>24135</v>
      </c>
      <c r="N7928" s="262">
        <v>89547.21</v>
      </c>
      <c r="P7928" s="243" t="s">
        <v>24071</v>
      </c>
      <c r="Q7928" s="244">
        <v>14013</v>
      </c>
      <c r="R7928" s="104"/>
      <c r="S7928" s="104"/>
      <c r="T7928" s="104"/>
    </row>
    <row r="7929" spans="13:20" ht="14.5" x14ac:dyDescent="0.35">
      <c r="M7929" s="261" t="s">
        <v>24136</v>
      </c>
      <c r="N7929" s="262">
        <v>5285</v>
      </c>
      <c r="P7929" s="243" t="s">
        <v>24072</v>
      </c>
      <c r="Q7929" s="244">
        <v>1902</v>
      </c>
      <c r="R7929" s="104"/>
      <c r="S7929" s="104"/>
      <c r="T7929" s="104"/>
    </row>
    <row r="7930" spans="13:20" ht="14.5" x14ac:dyDescent="0.35">
      <c r="M7930" s="261" t="s">
        <v>38331</v>
      </c>
      <c r="N7930" s="262">
        <v>228747.17</v>
      </c>
      <c r="P7930" s="243" t="s">
        <v>24073</v>
      </c>
      <c r="Q7930" s="244">
        <v>1061.96</v>
      </c>
      <c r="R7930" s="104"/>
      <c r="S7930" s="104"/>
      <c r="T7930" s="104"/>
    </row>
    <row r="7931" spans="13:20" ht="14.5" x14ac:dyDescent="0.35">
      <c r="M7931" s="261" t="s">
        <v>24137</v>
      </c>
      <c r="N7931" s="262">
        <v>93898.21</v>
      </c>
      <c r="P7931" s="243" t="s">
        <v>24074</v>
      </c>
      <c r="Q7931" s="244">
        <v>9183.02</v>
      </c>
      <c r="R7931" s="104"/>
      <c r="S7931" s="104"/>
      <c r="T7931" s="104"/>
    </row>
    <row r="7932" spans="13:20" ht="14.5" x14ac:dyDescent="0.35">
      <c r="M7932" s="261" t="s">
        <v>38332</v>
      </c>
      <c r="N7932" s="262">
        <v>7412.5</v>
      </c>
      <c r="P7932" s="243" t="s">
        <v>24075</v>
      </c>
      <c r="Q7932" s="244">
        <v>11240.23</v>
      </c>
      <c r="R7932" s="104"/>
      <c r="S7932" s="104"/>
      <c r="T7932" s="104"/>
    </row>
    <row r="7933" spans="13:20" ht="14.5" x14ac:dyDescent="0.35">
      <c r="M7933" s="261" t="s">
        <v>56835</v>
      </c>
      <c r="N7933" s="262">
        <v>31306.560000000001</v>
      </c>
      <c r="P7933" s="243" t="s">
        <v>24076</v>
      </c>
      <c r="Q7933" s="244">
        <v>7729.65</v>
      </c>
      <c r="R7933" s="104"/>
      <c r="S7933" s="104"/>
      <c r="T7933" s="104"/>
    </row>
    <row r="7934" spans="13:20" ht="14.5" x14ac:dyDescent="0.35">
      <c r="M7934" s="261" t="s">
        <v>24138</v>
      </c>
      <c r="N7934" s="262">
        <v>14819.81</v>
      </c>
      <c r="P7934" s="243" t="s">
        <v>24077</v>
      </c>
      <c r="Q7934" s="244">
        <v>4691</v>
      </c>
      <c r="R7934" s="104"/>
      <c r="S7934" s="104"/>
      <c r="T7934" s="104"/>
    </row>
    <row r="7935" spans="13:20" ht="14.5" x14ac:dyDescent="0.35">
      <c r="M7935" s="261" t="s">
        <v>53339</v>
      </c>
      <c r="N7935" s="262">
        <v>69662.95</v>
      </c>
      <c r="P7935" s="243" t="s">
        <v>24078</v>
      </c>
      <c r="Q7935" s="244">
        <v>6646.25</v>
      </c>
      <c r="R7935" s="104"/>
      <c r="S7935" s="104"/>
      <c r="T7935" s="104"/>
    </row>
    <row r="7936" spans="13:20" ht="14.5" x14ac:dyDescent="0.35">
      <c r="M7936" s="261" t="s">
        <v>24139</v>
      </c>
      <c r="N7936" s="262">
        <v>5500.73</v>
      </c>
      <c r="P7936" s="243" t="s">
        <v>24079</v>
      </c>
      <c r="Q7936" s="244">
        <v>21131.57</v>
      </c>
      <c r="R7936" s="104"/>
      <c r="S7936" s="104"/>
      <c r="T7936" s="104"/>
    </row>
    <row r="7937" spans="13:20" ht="14.5" x14ac:dyDescent="0.35">
      <c r="M7937" s="261" t="s">
        <v>24140</v>
      </c>
      <c r="N7937" s="262">
        <v>75900</v>
      </c>
      <c r="P7937" s="243" t="s">
        <v>24080</v>
      </c>
      <c r="Q7937" s="244">
        <v>6646.25</v>
      </c>
      <c r="R7937" s="104"/>
      <c r="S7937" s="104"/>
      <c r="T7937" s="104"/>
    </row>
    <row r="7938" spans="13:20" ht="14.5" x14ac:dyDescent="0.35">
      <c r="M7938" s="261" t="s">
        <v>43188</v>
      </c>
      <c r="N7938" s="262">
        <v>1670.45</v>
      </c>
      <c r="P7938" s="243" t="s">
        <v>24081</v>
      </c>
      <c r="Q7938" s="244">
        <v>4968.3900000000003</v>
      </c>
      <c r="R7938" s="104"/>
      <c r="S7938" s="104"/>
      <c r="T7938" s="104"/>
    </row>
    <row r="7939" spans="13:20" ht="14.5" x14ac:dyDescent="0.35">
      <c r="M7939" s="261" t="s">
        <v>37130</v>
      </c>
      <c r="N7939" s="262">
        <v>9800</v>
      </c>
      <c r="P7939" s="243" t="s">
        <v>24082</v>
      </c>
      <c r="Q7939" s="244">
        <v>6100</v>
      </c>
      <c r="R7939" s="104"/>
      <c r="S7939" s="104"/>
      <c r="T7939" s="104"/>
    </row>
    <row r="7940" spans="13:20" ht="14.5" x14ac:dyDescent="0.35">
      <c r="M7940" s="261" t="s">
        <v>37131</v>
      </c>
      <c r="N7940" s="262">
        <v>50228.67</v>
      </c>
      <c r="P7940" s="243" t="s">
        <v>24083</v>
      </c>
      <c r="Q7940" s="244">
        <v>48762.44</v>
      </c>
      <c r="R7940" s="104"/>
      <c r="S7940" s="104"/>
      <c r="T7940" s="104"/>
    </row>
    <row r="7941" spans="13:20" ht="14.5" x14ac:dyDescent="0.35">
      <c r="M7941" s="261" t="s">
        <v>52229</v>
      </c>
      <c r="N7941" s="262">
        <v>2000</v>
      </c>
      <c r="P7941" s="243" t="s">
        <v>24084</v>
      </c>
      <c r="Q7941" s="244">
        <v>21088.29</v>
      </c>
      <c r="R7941" s="104"/>
      <c r="S7941" s="104"/>
      <c r="T7941" s="104"/>
    </row>
    <row r="7942" spans="13:20" ht="14.5" x14ac:dyDescent="0.35">
      <c r="M7942" s="261" t="s">
        <v>56836</v>
      </c>
      <c r="N7942" s="262">
        <v>167680</v>
      </c>
      <c r="P7942" s="243" t="s">
        <v>24085</v>
      </c>
      <c r="Q7942" s="244">
        <v>1902</v>
      </c>
      <c r="R7942" s="104"/>
      <c r="S7942" s="104"/>
      <c r="T7942" s="104"/>
    </row>
    <row r="7943" spans="13:20" ht="14.5" x14ac:dyDescent="0.35">
      <c r="M7943" s="261" t="s">
        <v>24141</v>
      </c>
      <c r="N7943" s="262">
        <v>95894.76</v>
      </c>
      <c r="P7943" s="243" t="s">
        <v>24086</v>
      </c>
      <c r="Q7943" s="244">
        <v>89.04</v>
      </c>
      <c r="R7943" s="104"/>
      <c r="S7943" s="104"/>
      <c r="T7943" s="104"/>
    </row>
    <row r="7944" spans="13:20" ht="14.5" x14ac:dyDescent="0.35">
      <c r="M7944" s="261" t="s">
        <v>37132</v>
      </c>
      <c r="N7944" s="262">
        <v>188908.89</v>
      </c>
      <c r="P7944" s="243" t="s">
        <v>24087</v>
      </c>
      <c r="Q7944" s="244">
        <v>46873.91</v>
      </c>
      <c r="R7944" s="104"/>
      <c r="S7944" s="104"/>
      <c r="T7944" s="104"/>
    </row>
    <row r="7945" spans="13:20" ht="14.5" x14ac:dyDescent="0.35">
      <c r="M7945" s="261" t="s">
        <v>38333</v>
      </c>
      <c r="N7945" s="262">
        <v>62049.85</v>
      </c>
      <c r="P7945" s="243" t="s">
        <v>24088</v>
      </c>
      <c r="Q7945" s="244">
        <v>3592.7</v>
      </c>
      <c r="R7945" s="104"/>
      <c r="S7945" s="104"/>
      <c r="T7945" s="104"/>
    </row>
    <row r="7946" spans="13:20" ht="14.5" x14ac:dyDescent="0.35">
      <c r="M7946" s="261" t="s">
        <v>24142</v>
      </c>
      <c r="N7946" s="262">
        <v>18623</v>
      </c>
      <c r="P7946" s="243" t="s">
        <v>24089</v>
      </c>
      <c r="Q7946" s="244">
        <v>10181.549999999999</v>
      </c>
      <c r="R7946" s="104"/>
      <c r="S7946" s="104"/>
      <c r="T7946" s="104"/>
    </row>
    <row r="7947" spans="13:20" ht="14.5" x14ac:dyDescent="0.35">
      <c r="M7947" s="261" t="s">
        <v>35689</v>
      </c>
      <c r="N7947" s="262">
        <v>140477.70000000001</v>
      </c>
      <c r="P7947" s="243" t="s">
        <v>24090</v>
      </c>
      <c r="Q7947" s="244">
        <v>38233.06</v>
      </c>
      <c r="R7947" s="104"/>
      <c r="S7947" s="104"/>
      <c r="T7947" s="104"/>
    </row>
    <row r="7948" spans="13:20" ht="14.5" x14ac:dyDescent="0.35">
      <c r="M7948" s="261" t="s">
        <v>43189</v>
      </c>
      <c r="N7948" s="262">
        <v>34371.410000000003</v>
      </c>
      <c r="P7948" s="243" t="s">
        <v>24091</v>
      </c>
      <c r="Q7948" s="244">
        <v>6320</v>
      </c>
      <c r="R7948" s="104"/>
      <c r="S7948" s="104"/>
      <c r="T7948" s="104"/>
    </row>
    <row r="7949" spans="13:20" ht="14.5" x14ac:dyDescent="0.35">
      <c r="M7949" s="261" t="s">
        <v>38334</v>
      </c>
      <c r="N7949" s="262">
        <v>16302</v>
      </c>
      <c r="P7949" s="243" t="s">
        <v>24092</v>
      </c>
      <c r="Q7949" s="244">
        <v>97.46</v>
      </c>
      <c r="R7949" s="104"/>
      <c r="S7949" s="104"/>
      <c r="T7949" s="104"/>
    </row>
    <row r="7950" spans="13:20" ht="14.5" x14ac:dyDescent="0.35">
      <c r="M7950" s="261" t="s">
        <v>37133</v>
      </c>
      <c r="N7950" s="262">
        <v>15184.13</v>
      </c>
      <c r="P7950" s="243" t="s">
        <v>24093</v>
      </c>
      <c r="Q7950" s="244">
        <v>75627.28</v>
      </c>
      <c r="R7950" s="104"/>
      <c r="S7950" s="104"/>
      <c r="T7950" s="104"/>
    </row>
    <row r="7951" spans="13:20" ht="14.5" x14ac:dyDescent="0.35">
      <c r="M7951" s="261" t="s">
        <v>42010</v>
      </c>
      <c r="N7951" s="262">
        <v>3188.67</v>
      </c>
      <c r="P7951" s="243" t="s">
        <v>24094</v>
      </c>
      <c r="Q7951" s="244">
        <v>22000</v>
      </c>
      <c r="R7951" s="104"/>
      <c r="S7951" s="104"/>
      <c r="T7951" s="104"/>
    </row>
    <row r="7952" spans="13:20" ht="14.5" x14ac:dyDescent="0.35">
      <c r="M7952" s="261" t="s">
        <v>24143</v>
      </c>
      <c r="N7952" s="262">
        <v>256567.08</v>
      </c>
      <c r="P7952" s="243" t="s">
        <v>24095</v>
      </c>
      <c r="Q7952" s="244">
        <v>954</v>
      </c>
      <c r="R7952" s="104"/>
      <c r="S7952" s="104"/>
      <c r="T7952" s="104"/>
    </row>
    <row r="7953" spans="13:20" ht="14.5" x14ac:dyDescent="0.35">
      <c r="M7953" s="261" t="s">
        <v>56837</v>
      </c>
      <c r="N7953" s="262">
        <v>50907.88</v>
      </c>
      <c r="P7953" s="243" t="s">
        <v>24096</v>
      </c>
      <c r="Q7953" s="244">
        <v>6378.4</v>
      </c>
      <c r="R7953" s="104"/>
      <c r="S7953" s="104"/>
      <c r="T7953" s="104"/>
    </row>
    <row r="7954" spans="13:20" ht="14.5" x14ac:dyDescent="0.35">
      <c r="M7954" s="261" t="s">
        <v>24144</v>
      </c>
      <c r="N7954" s="262">
        <v>77148.92</v>
      </c>
      <c r="P7954" s="243" t="s">
        <v>24097</v>
      </c>
      <c r="Q7954" s="244">
        <v>75553</v>
      </c>
      <c r="R7954" s="104"/>
      <c r="S7954" s="104"/>
      <c r="T7954" s="104"/>
    </row>
    <row r="7955" spans="13:20" ht="14.5" x14ac:dyDescent="0.35">
      <c r="M7955" s="261" t="s">
        <v>35690</v>
      </c>
      <c r="N7955" s="262">
        <v>16181.75</v>
      </c>
      <c r="P7955" s="243" t="s">
        <v>15657</v>
      </c>
      <c r="Q7955" s="244">
        <v>20353.669999999998</v>
      </c>
      <c r="R7955" s="104"/>
      <c r="S7955" s="104"/>
      <c r="T7955" s="104"/>
    </row>
    <row r="7956" spans="13:20" ht="14.5" x14ac:dyDescent="0.35">
      <c r="M7956" s="261" t="s">
        <v>35691</v>
      </c>
      <c r="N7956" s="262">
        <v>64044.9</v>
      </c>
      <c r="P7956" s="243" t="s">
        <v>15660</v>
      </c>
      <c r="Q7956" s="244">
        <v>8865.89</v>
      </c>
      <c r="R7956" s="104"/>
      <c r="S7956" s="104"/>
      <c r="T7956" s="104"/>
    </row>
    <row r="7957" spans="13:20" ht="14.5" x14ac:dyDescent="0.35">
      <c r="M7957" s="261" t="s">
        <v>24145</v>
      </c>
      <c r="N7957" s="262">
        <v>16587.03</v>
      </c>
      <c r="P7957" s="243" t="s">
        <v>24098</v>
      </c>
      <c r="Q7957" s="244">
        <v>11639</v>
      </c>
      <c r="R7957" s="104"/>
      <c r="S7957" s="104"/>
      <c r="T7957" s="104"/>
    </row>
    <row r="7958" spans="13:20" ht="14.5" x14ac:dyDescent="0.35">
      <c r="M7958" s="261" t="s">
        <v>53340</v>
      </c>
      <c r="N7958" s="262">
        <v>85449.56</v>
      </c>
      <c r="P7958" s="243" t="s">
        <v>24099</v>
      </c>
      <c r="Q7958" s="244">
        <v>45603</v>
      </c>
      <c r="R7958" s="104"/>
      <c r="S7958" s="104"/>
      <c r="T7958" s="104"/>
    </row>
    <row r="7959" spans="13:20" ht="14.5" x14ac:dyDescent="0.35">
      <c r="M7959" s="261" t="s">
        <v>50284</v>
      </c>
      <c r="N7959" s="262">
        <v>-642</v>
      </c>
      <c r="P7959" s="243" t="s">
        <v>24100</v>
      </c>
      <c r="Q7959" s="244">
        <v>29230</v>
      </c>
      <c r="R7959" s="104"/>
      <c r="S7959" s="104"/>
      <c r="T7959" s="104"/>
    </row>
    <row r="7960" spans="13:20" ht="14.5" x14ac:dyDescent="0.35">
      <c r="M7960" s="261" t="s">
        <v>45451</v>
      </c>
      <c r="N7960" s="262">
        <v>114014.61</v>
      </c>
      <c r="P7960" s="243" t="s">
        <v>24101</v>
      </c>
      <c r="Q7960" s="244">
        <v>9930.9599999999991</v>
      </c>
      <c r="R7960" s="104"/>
      <c r="S7960" s="104"/>
      <c r="T7960" s="104"/>
    </row>
    <row r="7961" spans="13:20" ht="14.5" x14ac:dyDescent="0.35">
      <c r="M7961" s="261" t="s">
        <v>51314</v>
      </c>
      <c r="N7961" s="262">
        <v>22849</v>
      </c>
      <c r="P7961" s="243" t="s">
        <v>24102</v>
      </c>
      <c r="Q7961" s="244">
        <v>2928.72</v>
      </c>
      <c r="R7961" s="104"/>
      <c r="S7961" s="104"/>
      <c r="T7961" s="104"/>
    </row>
    <row r="7962" spans="13:20" ht="14.5" x14ac:dyDescent="0.35">
      <c r="M7962" s="261" t="s">
        <v>45452</v>
      </c>
      <c r="N7962" s="262">
        <v>19919.259999999998</v>
      </c>
      <c r="P7962" s="243" t="s">
        <v>24103</v>
      </c>
      <c r="Q7962" s="244">
        <v>8457.51</v>
      </c>
      <c r="R7962" s="104"/>
      <c r="S7962" s="104"/>
      <c r="T7962" s="104"/>
    </row>
    <row r="7963" spans="13:20" ht="14.5" x14ac:dyDescent="0.35">
      <c r="M7963" s="261" t="s">
        <v>45453</v>
      </c>
      <c r="N7963" s="262">
        <v>1544.12</v>
      </c>
      <c r="P7963" s="243" t="s">
        <v>24104</v>
      </c>
      <c r="Q7963" s="244">
        <v>2917.58</v>
      </c>
      <c r="R7963" s="104"/>
      <c r="S7963" s="104"/>
      <c r="T7963" s="104"/>
    </row>
    <row r="7964" spans="13:20" ht="14.5" x14ac:dyDescent="0.35">
      <c r="M7964" s="261" t="s">
        <v>45454</v>
      </c>
      <c r="N7964" s="262">
        <v>3689.62</v>
      </c>
      <c r="P7964" s="243" t="s">
        <v>24105</v>
      </c>
      <c r="Q7964" s="244">
        <v>15000</v>
      </c>
      <c r="R7964" s="104"/>
      <c r="S7964" s="104"/>
      <c r="T7964" s="104"/>
    </row>
    <row r="7965" spans="13:20" ht="14.5" x14ac:dyDescent="0.35">
      <c r="M7965" s="261" t="s">
        <v>56838</v>
      </c>
      <c r="N7965" s="262">
        <v>40740</v>
      </c>
      <c r="P7965" s="243" t="s">
        <v>24106</v>
      </c>
      <c r="Q7965" s="244">
        <v>13030.27</v>
      </c>
      <c r="R7965" s="104"/>
      <c r="S7965" s="104"/>
      <c r="T7965" s="104"/>
    </row>
    <row r="7966" spans="13:20" ht="14.5" x14ac:dyDescent="0.35">
      <c r="M7966" s="261" t="s">
        <v>56839</v>
      </c>
      <c r="N7966" s="262">
        <v>3116.56</v>
      </c>
      <c r="P7966" s="243" t="s">
        <v>24107</v>
      </c>
      <c r="Q7966" s="244">
        <v>8298</v>
      </c>
      <c r="R7966" s="104"/>
      <c r="S7966" s="104"/>
      <c r="T7966" s="104"/>
    </row>
    <row r="7967" spans="13:20" ht="14.5" x14ac:dyDescent="0.35">
      <c r="M7967" s="261" t="s">
        <v>56840</v>
      </c>
      <c r="N7967" s="262">
        <v>8873.6200000000008</v>
      </c>
      <c r="P7967" s="243" t="s">
        <v>24108</v>
      </c>
      <c r="Q7967" s="244">
        <v>98853</v>
      </c>
      <c r="R7967" s="104"/>
      <c r="S7967" s="104"/>
      <c r="T7967" s="104"/>
    </row>
    <row r="7968" spans="13:20" ht="14.5" x14ac:dyDescent="0.35">
      <c r="M7968" s="261" t="s">
        <v>56841</v>
      </c>
      <c r="N7968" s="262">
        <v>8331.3700000000008</v>
      </c>
      <c r="P7968" s="243" t="s">
        <v>24109</v>
      </c>
      <c r="Q7968" s="244">
        <v>8820</v>
      </c>
      <c r="R7968" s="104"/>
      <c r="S7968" s="104"/>
      <c r="T7968" s="104"/>
    </row>
    <row r="7969" spans="13:20" ht="14.5" x14ac:dyDescent="0.35">
      <c r="M7969" s="261" t="s">
        <v>56842</v>
      </c>
      <c r="N7969" s="262">
        <v>1000</v>
      </c>
      <c r="P7969" s="243" t="s">
        <v>24110</v>
      </c>
      <c r="Q7969" s="244">
        <v>59487.21</v>
      </c>
      <c r="R7969" s="104"/>
      <c r="S7969" s="104"/>
      <c r="T7969" s="104"/>
    </row>
    <row r="7970" spans="13:20" ht="14.5" x14ac:dyDescent="0.35">
      <c r="M7970" s="261" t="s">
        <v>56843</v>
      </c>
      <c r="N7970" s="262">
        <v>7280</v>
      </c>
      <c r="P7970" s="243" t="s">
        <v>24111</v>
      </c>
      <c r="Q7970" s="244">
        <v>129862.34</v>
      </c>
      <c r="R7970" s="104"/>
      <c r="S7970" s="104"/>
      <c r="T7970" s="104"/>
    </row>
    <row r="7971" spans="13:20" ht="14.5" x14ac:dyDescent="0.35">
      <c r="M7971" s="261" t="s">
        <v>56844</v>
      </c>
      <c r="N7971" s="262">
        <v>633.41</v>
      </c>
      <c r="P7971" s="243" t="s">
        <v>24112</v>
      </c>
      <c r="Q7971" s="244">
        <v>69575.23</v>
      </c>
      <c r="R7971" s="104"/>
      <c r="S7971" s="104"/>
      <c r="T7971" s="104"/>
    </row>
    <row r="7972" spans="13:20" ht="14.5" x14ac:dyDescent="0.35">
      <c r="M7972" s="261" t="s">
        <v>56845</v>
      </c>
      <c r="N7972" s="262">
        <v>1754.48</v>
      </c>
      <c r="P7972" s="243" t="s">
        <v>24113</v>
      </c>
      <c r="Q7972" s="244">
        <v>27495.1</v>
      </c>
      <c r="R7972" s="104"/>
      <c r="S7972" s="104"/>
      <c r="T7972" s="104"/>
    </row>
    <row r="7973" spans="13:20" ht="14.5" x14ac:dyDescent="0.35">
      <c r="M7973" s="261" t="s">
        <v>56846</v>
      </c>
      <c r="N7973" s="262">
        <v>5700.9</v>
      </c>
      <c r="P7973" s="243" t="s">
        <v>24114</v>
      </c>
      <c r="Q7973" s="244">
        <v>39575.71</v>
      </c>
      <c r="R7973" s="104"/>
      <c r="S7973" s="104"/>
      <c r="T7973" s="104"/>
    </row>
    <row r="7974" spans="13:20" ht="14.5" x14ac:dyDescent="0.35">
      <c r="M7974" s="261" t="s">
        <v>53341</v>
      </c>
      <c r="N7974" s="262">
        <v>25413.74</v>
      </c>
      <c r="P7974" s="243" t="s">
        <v>24115</v>
      </c>
      <c r="Q7974" s="244">
        <v>13819.98</v>
      </c>
      <c r="R7974" s="104"/>
      <c r="S7974" s="104"/>
      <c r="T7974" s="104"/>
    </row>
    <row r="7975" spans="13:20" ht="14.5" x14ac:dyDescent="0.35">
      <c r="M7975" s="261" t="s">
        <v>50285</v>
      </c>
      <c r="N7975" s="262">
        <v>-166.28</v>
      </c>
      <c r="P7975" s="243" t="s">
        <v>24116</v>
      </c>
      <c r="Q7975" s="244">
        <v>23521.05</v>
      </c>
      <c r="R7975" s="104"/>
      <c r="S7975" s="104"/>
      <c r="T7975" s="104"/>
    </row>
    <row r="7976" spans="13:20" ht="14.5" x14ac:dyDescent="0.35">
      <c r="M7976" s="261" t="s">
        <v>37134</v>
      </c>
      <c r="N7976" s="262">
        <v>28868.76</v>
      </c>
      <c r="P7976" s="243" t="s">
        <v>24117</v>
      </c>
      <c r="Q7976" s="244">
        <v>171.58</v>
      </c>
      <c r="R7976" s="104"/>
      <c r="S7976" s="104"/>
      <c r="T7976" s="104"/>
    </row>
    <row r="7977" spans="13:20" ht="14.5" x14ac:dyDescent="0.35">
      <c r="M7977" s="261" t="s">
        <v>56847</v>
      </c>
      <c r="N7977" s="262">
        <v>2786</v>
      </c>
      <c r="P7977" s="243" t="s">
        <v>24118</v>
      </c>
      <c r="Q7977" s="244">
        <v>70500</v>
      </c>
      <c r="R7977" s="104"/>
      <c r="S7977" s="104"/>
      <c r="T7977" s="104"/>
    </row>
    <row r="7978" spans="13:20" ht="14.5" x14ac:dyDescent="0.35">
      <c r="M7978" s="261" t="s">
        <v>50286</v>
      </c>
      <c r="N7978" s="262">
        <v>188.6</v>
      </c>
      <c r="P7978" s="243" t="s">
        <v>15663</v>
      </c>
      <c r="Q7978" s="244">
        <v>2700</v>
      </c>
      <c r="R7978" s="104"/>
      <c r="S7978" s="104"/>
      <c r="T7978" s="104"/>
    </row>
    <row r="7979" spans="13:20" ht="14.5" x14ac:dyDescent="0.35">
      <c r="M7979" s="261" t="s">
        <v>35692</v>
      </c>
      <c r="N7979" s="262">
        <v>120744.36</v>
      </c>
      <c r="P7979" s="243" t="s">
        <v>24119</v>
      </c>
      <c r="Q7979" s="244">
        <v>37234</v>
      </c>
      <c r="R7979" s="104"/>
      <c r="S7979" s="104"/>
      <c r="T7979" s="104"/>
    </row>
    <row r="7980" spans="13:20" ht="14.5" x14ac:dyDescent="0.35">
      <c r="M7980" s="261" t="s">
        <v>35693</v>
      </c>
      <c r="N7980" s="262">
        <v>83847.72</v>
      </c>
      <c r="P7980" s="243" t="s">
        <v>15664</v>
      </c>
      <c r="Q7980" s="244">
        <v>30538.34</v>
      </c>
      <c r="R7980" s="104"/>
      <c r="S7980" s="104"/>
      <c r="T7980" s="104"/>
    </row>
    <row r="7981" spans="13:20" ht="14.5" x14ac:dyDescent="0.35">
      <c r="M7981" s="261" t="s">
        <v>48164</v>
      </c>
      <c r="N7981" s="262">
        <v>86001.56</v>
      </c>
      <c r="P7981" s="243" t="s">
        <v>15665</v>
      </c>
      <c r="Q7981" s="244">
        <v>44808.35</v>
      </c>
      <c r="R7981" s="104"/>
      <c r="S7981" s="104"/>
      <c r="T7981" s="104"/>
    </row>
    <row r="7982" spans="13:20" ht="14.5" x14ac:dyDescent="0.35">
      <c r="M7982" s="261" t="s">
        <v>48165</v>
      </c>
      <c r="N7982" s="262">
        <v>1115573.55</v>
      </c>
      <c r="P7982" s="243" t="s">
        <v>24120</v>
      </c>
      <c r="Q7982" s="244">
        <v>26332.77</v>
      </c>
      <c r="R7982" s="104"/>
      <c r="S7982" s="104"/>
      <c r="T7982" s="104"/>
    </row>
    <row r="7983" spans="13:20" ht="14.5" x14ac:dyDescent="0.35">
      <c r="M7983" s="261" t="s">
        <v>38335</v>
      </c>
      <c r="N7983" s="262">
        <v>3289.08</v>
      </c>
      <c r="P7983" s="243" t="s">
        <v>24121</v>
      </c>
      <c r="Q7983" s="244">
        <v>1886</v>
      </c>
      <c r="R7983" s="104"/>
      <c r="S7983" s="104"/>
      <c r="T7983" s="104"/>
    </row>
    <row r="7984" spans="13:20" ht="14.5" x14ac:dyDescent="0.35">
      <c r="M7984" s="261" t="s">
        <v>37135</v>
      </c>
      <c r="N7984" s="262">
        <v>12800</v>
      </c>
      <c r="P7984" s="243" t="s">
        <v>24122</v>
      </c>
      <c r="Q7984" s="244">
        <v>37891.980000000003</v>
      </c>
      <c r="R7984" s="104"/>
      <c r="S7984" s="104"/>
      <c r="T7984" s="104"/>
    </row>
    <row r="7985" spans="13:20" ht="14.5" x14ac:dyDescent="0.35">
      <c r="M7985" s="261" t="s">
        <v>56848</v>
      </c>
      <c r="N7985" s="262">
        <v>2950</v>
      </c>
      <c r="P7985" s="243" t="s">
        <v>24123</v>
      </c>
      <c r="Q7985" s="244">
        <v>15070</v>
      </c>
      <c r="R7985" s="104"/>
      <c r="S7985" s="104"/>
      <c r="T7985" s="104"/>
    </row>
    <row r="7986" spans="13:20" ht="14.5" x14ac:dyDescent="0.35">
      <c r="M7986" s="261" t="s">
        <v>50287</v>
      </c>
      <c r="N7986" s="262">
        <v>406.53</v>
      </c>
      <c r="P7986" s="243" t="s">
        <v>15666</v>
      </c>
      <c r="Q7986" s="244">
        <v>198650.95</v>
      </c>
      <c r="R7986" s="104"/>
      <c r="S7986" s="104"/>
      <c r="T7986" s="104"/>
    </row>
    <row r="7987" spans="13:20" ht="14.5" x14ac:dyDescent="0.35">
      <c r="M7987" s="261" t="s">
        <v>35694</v>
      </c>
      <c r="N7987" s="262">
        <v>114442.4</v>
      </c>
      <c r="P7987" s="243" t="s">
        <v>24124</v>
      </c>
      <c r="Q7987" s="244">
        <v>59386.51</v>
      </c>
      <c r="R7987" s="104"/>
      <c r="S7987" s="104"/>
      <c r="T7987" s="104"/>
    </row>
    <row r="7988" spans="13:20" ht="14.5" x14ac:dyDescent="0.35">
      <c r="M7988" s="261" t="s">
        <v>35695</v>
      </c>
      <c r="N7988" s="262">
        <v>288933.98</v>
      </c>
      <c r="P7988" s="243" t="s">
        <v>24125</v>
      </c>
      <c r="Q7988" s="244">
        <v>5760</v>
      </c>
      <c r="R7988" s="104"/>
      <c r="S7988" s="104"/>
      <c r="T7988" s="104"/>
    </row>
    <row r="7989" spans="13:20" ht="14.5" x14ac:dyDescent="0.35">
      <c r="M7989" s="261" t="s">
        <v>38336</v>
      </c>
      <c r="N7989" s="262">
        <v>31962.7</v>
      </c>
      <c r="P7989" s="243" t="s">
        <v>24126</v>
      </c>
      <c r="Q7989" s="244">
        <v>440.65</v>
      </c>
      <c r="R7989" s="104"/>
      <c r="S7989" s="104"/>
      <c r="T7989" s="104"/>
    </row>
    <row r="7990" spans="13:20" ht="14.5" x14ac:dyDescent="0.35">
      <c r="M7990" s="261" t="s">
        <v>24147</v>
      </c>
      <c r="N7990" s="262">
        <v>23836</v>
      </c>
      <c r="P7990" s="243" t="s">
        <v>24127</v>
      </c>
      <c r="Q7990" s="244">
        <v>123</v>
      </c>
      <c r="R7990" s="104"/>
      <c r="S7990" s="104"/>
      <c r="T7990" s="104"/>
    </row>
    <row r="7991" spans="13:20" ht="14.5" x14ac:dyDescent="0.35">
      <c r="M7991" s="261" t="s">
        <v>43190</v>
      </c>
      <c r="N7991" s="262">
        <v>54459.62</v>
      </c>
      <c r="P7991" s="243" t="s">
        <v>24128</v>
      </c>
      <c r="Q7991" s="244">
        <v>280.45999999999998</v>
      </c>
      <c r="R7991" s="104"/>
      <c r="S7991" s="104"/>
      <c r="T7991" s="104"/>
    </row>
    <row r="7992" spans="13:20" ht="14.5" x14ac:dyDescent="0.35">
      <c r="M7992" s="261" t="s">
        <v>38337</v>
      </c>
      <c r="N7992" s="262">
        <v>7155.5</v>
      </c>
      <c r="P7992" s="243" t="s">
        <v>24129</v>
      </c>
      <c r="Q7992" s="244">
        <v>18025</v>
      </c>
      <c r="R7992" s="104"/>
      <c r="S7992" s="104"/>
      <c r="T7992" s="104"/>
    </row>
    <row r="7993" spans="13:20" ht="14.5" x14ac:dyDescent="0.35">
      <c r="M7993" s="261" t="s">
        <v>48166</v>
      </c>
      <c r="N7993" s="262">
        <v>351703.12</v>
      </c>
      <c r="P7993" s="243" t="s">
        <v>24130</v>
      </c>
      <c r="Q7993" s="244">
        <v>1378.91</v>
      </c>
      <c r="R7993" s="104"/>
      <c r="S7993" s="104"/>
      <c r="T7993" s="104"/>
    </row>
    <row r="7994" spans="13:20" ht="14.5" x14ac:dyDescent="0.35">
      <c r="M7994" s="261" t="s">
        <v>56849</v>
      </c>
      <c r="N7994" s="262">
        <v>103210.34</v>
      </c>
      <c r="P7994" s="243" t="s">
        <v>24131</v>
      </c>
      <c r="Q7994" s="244">
        <v>861.36</v>
      </c>
      <c r="R7994" s="104"/>
      <c r="S7994" s="104"/>
      <c r="T7994" s="104"/>
    </row>
    <row r="7995" spans="13:20" ht="14.5" x14ac:dyDescent="0.35">
      <c r="M7995" s="261" t="s">
        <v>35696</v>
      </c>
      <c r="N7995" s="262">
        <v>787239.59</v>
      </c>
      <c r="P7995" s="243" t="s">
        <v>24132</v>
      </c>
      <c r="Q7995" s="244">
        <v>12022.5</v>
      </c>
      <c r="R7995" s="104"/>
      <c r="S7995" s="104"/>
      <c r="T7995" s="104"/>
    </row>
    <row r="7996" spans="13:20" ht="14.5" x14ac:dyDescent="0.35">
      <c r="M7996" s="261" t="s">
        <v>38338</v>
      </c>
      <c r="N7996" s="262">
        <v>44095.1</v>
      </c>
      <c r="P7996" s="243" t="s">
        <v>24133</v>
      </c>
      <c r="Q7996" s="244">
        <v>99251.25</v>
      </c>
      <c r="R7996" s="104"/>
      <c r="S7996" s="104"/>
      <c r="T7996" s="104"/>
    </row>
    <row r="7997" spans="13:20" ht="14.5" x14ac:dyDescent="0.35">
      <c r="M7997" s="261" t="s">
        <v>53342</v>
      </c>
      <c r="N7997" s="262">
        <v>717.43</v>
      </c>
      <c r="P7997" s="243" t="s">
        <v>24134</v>
      </c>
      <c r="Q7997" s="244">
        <v>5390</v>
      </c>
      <c r="R7997" s="104"/>
      <c r="S7997" s="104"/>
      <c r="T7997" s="104"/>
    </row>
    <row r="7998" spans="13:20" ht="14.5" x14ac:dyDescent="0.35">
      <c r="M7998" s="261" t="s">
        <v>53343</v>
      </c>
      <c r="N7998" s="262">
        <v>37524.29</v>
      </c>
      <c r="P7998" s="243" t="s">
        <v>24135</v>
      </c>
      <c r="Q7998" s="244">
        <v>8120</v>
      </c>
      <c r="R7998" s="104"/>
      <c r="S7998" s="104"/>
      <c r="T7998" s="104"/>
    </row>
    <row r="7999" spans="13:20" ht="14.5" x14ac:dyDescent="0.35">
      <c r="M7999" s="261" t="s">
        <v>56850</v>
      </c>
      <c r="N7999" s="262">
        <v>700</v>
      </c>
      <c r="P7999" s="243" t="s">
        <v>24136</v>
      </c>
      <c r="Q7999" s="244">
        <v>5390</v>
      </c>
      <c r="R7999" s="104"/>
      <c r="S7999" s="104"/>
      <c r="T7999" s="104"/>
    </row>
    <row r="8000" spans="13:20" ht="14.5" x14ac:dyDescent="0.35">
      <c r="M8000" s="261" t="s">
        <v>56851</v>
      </c>
      <c r="N8000" s="262">
        <v>53.54</v>
      </c>
      <c r="P8000" s="243" t="s">
        <v>24137</v>
      </c>
      <c r="Q8000" s="244">
        <v>32730.04</v>
      </c>
      <c r="R8000" s="104"/>
      <c r="S8000" s="104"/>
      <c r="T8000" s="104"/>
    </row>
    <row r="8001" spans="13:20" ht="14.5" x14ac:dyDescent="0.35">
      <c r="M8001" s="261" t="s">
        <v>56852</v>
      </c>
      <c r="N8001" s="262">
        <v>168.7</v>
      </c>
      <c r="P8001" s="243" t="s">
        <v>24138</v>
      </c>
      <c r="Q8001" s="244">
        <v>8268.2099999999991</v>
      </c>
      <c r="R8001" s="104"/>
      <c r="S8001" s="104"/>
      <c r="T8001" s="104"/>
    </row>
    <row r="8002" spans="13:20" ht="14.5" x14ac:dyDescent="0.35">
      <c r="M8002" s="261" t="s">
        <v>56853</v>
      </c>
      <c r="N8002" s="262">
        <v>549.84</v>
      </c>
      <c r="P8002" s="243" t="s">
        <v>24139</v>
      </c>
      <c r="Q8002" s="244">
        <v>2433.21</v>
      </c>
      <c r="R8002" s="104"/>
      <c r="S8002" s="104"/>
      <c r="T8002" s="104"/>
    </row>
    <row r="8003" spans="13:20" ht="14.5" x14ac:dyDescent="0.35">
      <c r="M8003" s="261" t="s">
        <v>56854</v>
      </c>
      <c r="N8003" s="262">
        <v>5.42</v>
      </c>
      <c r="P8003" s="243" t="s">
        <v>24140</v>
      </c>
      <c r="Q8003" s="244">
        <v>57900</v>
      </c>
      <c r="R8003" s="104"/>
      <c r="S8003" s="104"/>
      <c r="T8003" s="104"/>
    </row>
    <row r="8004" spans="13:20" ht="14.5" x14ac:dyDescent="0.35">
      <c r="M8004" s="261" t="s">
        <v>53344</v>
      </c>
      <c r="N8004" s="262">
        <v>90.88</v>
      </c>
      <c r="P8004" s="243" t="s">
        <v>24141</v>
      </c>
      <c r="Q8004" s="244">
        <v>17710.36</v>
      </c>
      <c r="R8004" s="104"/>
      <c r="S8004" s="104"/>
      <c r="T8004" s="104"/>
    </row>
    <row r="8005" spans="13:20" ht="14.5" x14ac:dyDescent="0.35">
      <c r="M8005" s="261" t="s">
        <v>56855</v>
      </c>
      <c r="N8005" s="262">
        <v>1050</v>
      </c>
      <c r="P8005" s="243" t="s">
        <v>24142</v>
      </c>
      <c r="Q8005" s="244">
        <v>4989</v>
      </c>
      <c r="R8005" s="104"/>
      <c r="S8005" s="104"/>
      <c r="T8005" s="104"/>
    </row>
    <row r="8006" spans="13:20" ht="14.5" x14ac:dyDescent="0.35">
      <c r="M8006" s="261" t="s">
        <v>56856</v>
      </c>
      <c r="N8006" s="262">
        <v>62.6</v>
      </c>
      <c r="P8006" s="243" t="s">
        <v>24143</v>
      </c>
      <c r="Q8006" s="244">
        <v>12711.33</v>
      </c>
      <c r="R8006" s="104"/>
      <c r="S8006" s="104"/>
      <c r="T8006" s="104"/>
    </row>
    <row r="8007" spans="13:20" ht="14.5" x14ac:dyDescent="0.35">
      <c r="M8007" s="261" t="s">
        <v>53345</v>
      </c>
      <c r="N8007" s="262">
        <v>28864.32</v>
      </c>
      <c r="P8007" s="243" t="s">
        <v>24144</v>
      </c>
      <c r="Q8007" s="244">
        <v>30537.43</v>
      </c>
      <c r="R8007" s="104"/>
      <c r="S8007" s="104"/>
      <c r="T8007" s="104"/>
    </row>
    <row r="8008" spans="13:20" ht="14.5" x14ac:dyDescent="0.35">
      <c r="M8008" s="261" t="s">
        <v>48167</v>
      </c>
      <c r="N8008" s="262">
        <v>253998.44</v>
      </c>
      <c r="P8008" s="243" t="s">
        <v>24145</v>
      </c>
      <c r="Q8008" s="244">
        <v>8173.8</v>
      </c>
      <c r="R8008" s="104"/>
      <c r="S8008" s="104"/>
      <c r="T8008" s="104"/>
    </row>
    <row r="8009" spans="13:20" ht="14.5" x14ac:dyDescent="0.35">
      <c r="M8009" s="261" t="s">
        <v>48168</v>
      </c>
      <c r="N8009" s="262">
        <v>16443.560000000001</v>
      </c>
      <c r="P8009" s="243" t="s">
        <v>24146</v>
      </c>
      <c r="Q8009" s="244">
        <v>7907.3</v>
      </c>
      <c r="R8009" s="104"/>
      <c r="S8009" s="104"/>
      <c r="T8009" s="104"/>
    </row>
    <row r="8010" spans="13:20" ht="14.5" x14ac:dyDescent="0.35">
      <c r="M8010" s="261" t="s">
        <v>53346</v>
      </c>
      <c r="N8010" s="262">
        <v>721.61</v>
      </c>
      <c r="P8010" s="243" t="s">
        <v>24147</v>
      </c>
      <c r="Q8010" s="244">
        <v>55</v>
      </c>
      <c r="R8010" s="104"/>
      <c r="S8010" s="104"/>
      <c r="T8010" s="104"/>
    </row>
    <row r="8011" spans="13:20" ht="14.5" x14ac:dyDescent="0.35">
      <c r="M8011" s="261" t="s">
        <v>53347</v>
      </c>
      <c r="N8011" s="262">
        <v>55.21</v>
      </c>
      <c r="P8011" s="243" t="s">
        <v>24148</v>
      </c>
      <c r="Q8011" s="244">
        <v>12022.5</v>
      </c>
      <c r="R8011" s="104"/>
      <c r="S8011" s="104"/>
      <c r="T8011" s="104"/>
    </row>
    <row r="8012" spans="13:20" ht="14.5" x14ac:dyDescent="0.35">
      <c r="M8012" s="261" t="s">
        <v>53348</v>
      </c>
      <c r="N8012" s="262">
        <v>165.18</v>
      </c>
      <c r="P8012" s="243" t="s">
        <v>24149</v>
      </c>
      <c r="Q8012" s="244">
        <v>59487.21</v>
      </c>
      <c r="R8012" s="104"/>
      <c r="S8012" s="104"/>
      <c r="T8012" s="104"/>
    </row>
    <row r="8013" spans="13:20" ht="14.5" x14ac:dyDescent="0.35">
      <c r="M8013" s="261" t="s">
        <v>45455</v>
      </c>
      <c r="N8013" s="262">
        <v>59958.19</v>
      </c>
      <c r="P8013" s="243" t="s">
        <v>24150</v>
      </c>
      <c r="Q8013" s="244">
        <v>117276.25</v>
      </c>
      <c r="R8013" s="104"/>
      <c r="S8013" s="104"/>
      <c r="T8013" s="104"/>
    </row>
    <row r="8014" spans="13:20" ht="14.5" x14ac:dyDescent="0.35">
      <c r="M8014" s="261" t="s">
        <v>45456</v>
      </c>
      <c r="N8014" s="262">
        <v>4524.8100000000004</v>
      </c>
      <c r="P8014" s="243" t="s">
        <v>24151</v>
      </c>
      <c r="Q8014" s="244">
        <v>5390</v>
      </c>
      <c r="R8014" s="104"/>
      <c r="S8014" s="104"/>
      <c r="T8014" s="104"/>
    </row>
    <row r="8015" spans="13:20" ht="14.5" x14ac:dyDescent="0.35">
      <c r="M8015" s="261" t="s">
        <v>50288</v>
      </c>
      <c r="N8015" s="262">
        <v>9666</v>
      </c>
      <c r="P8015" s="243" t="s">
        <v>24152</v>
      </c>
      <c r="Q8015" s="244">
        <v>8120</v>
      </c>
      <c r="R8015" s="104"/>
      <c r="S8015" s="104"/>
      <c r="T8015" s="104"/>
    </row>
    <row r="8016" spans="13:20" ht="14.5" x14ac:dyDescent="0.35">
      <c r="M8016" s="261" t="s">
        <v>50289</v>
      </c>
      <c r="N8016" s="262">
        <v>3010</v>
      </c>
      <c r="P8016" s="243" t="s">
        <v>24153</v>
      </c>
      <c r="Q8016" s="244">
        <v>5390</v>
      </c>
      <c r="R8016" s="104"/>
      <c r="S8016" s="104"/>
      <c r="T8016" s="104"/>
    </row>
    <row r="8017" spans="13:20" ht="14.5" x14ac:dyDescent="0.35">
      <c r="M8017" s="261" t="s">
        <v>50290</v>
      </c>
      <c r="N8017" s="262">
        <v>35983.19</v>
      </c>
      <c r="P8017" s="243" t="s">
        <v>24154</v>
      </c>
      <c r="Q8017" s="244">
        <v>29230</v>
      </c>
      <c r="R8017" s="104"/>
      <c r="S8017" s="104"/>
      <c r="T8017" s="104"/>
    </row>
    <row r="8018" spans="13:20" ht="14.5" x14ac:dyDescent="0.35">
      <c r="M8018" s="261" t="s">
        <v>50291</v>
      </c>
      <c r="N8018" s="262">
        <v>2752.71</v>
      </c>
      <c r="P8018" s="243" t="s">
        <v>24155</v>
      </c>
      <c r="Q8018" s="244">
        <v>129862.34</v>
      </c>
      <c r="R8018" s="104"/>
      <c r="S8018" s="104"/>
      <c r="T8018" s="104"/>
    </row>
    <row r="8019" spans="13:20" ht="14.5" x14ac:dyDescent="0.35">
      <c r="M8019" s="261" t="s">
        <v>45457</v>
      </c>
      <c r="N8019" s="262">
        <v>1514</v>
      </c>
      <c r="P8019" s="243" t="s">
        <v>24156</v>
      </c>
      <c r="Q8019" s="244">
        <v>102305.27</v>
      </c>
      <c r="R8019" s="104"/>
      <c r="S8019" s="104"/>
      <c r="T8019" s="104"/>
    </row>
    <row r="8020" spans="13:20" ht="14.5" x14ac:dyDescent="0.35">
      <c r="M8020" s="261" t="s">
        <v>50292</v>
      </c>
      <c r="N8020" s="262">
        <v>78371.259999999995</v>
      </c>
      <c r="P8020" s="243" t="s">
        <v>24157</v>
      </c>
      <c r="Q8020" s="244">
        <v>27495.1</v>
      </c>
      <c r="R8020" s="104"/>
      <c r="S8020" s="104"/>
      <c r="T8020" s="104"/>
    </row>
    <row r="8021" spans="13:20" ht="14.5" x14ac:dyDescent="0.35">
      <c r="M8021" s="261" t="s">
        <v>50293</v>
      </c>
      <c r="N8021" s="262">
        <v>13709.04</v>
      </c>
      <c r="P8021" s="243" t="s">
        <v>24158</v>
      </c>
      <c r="Q8021" s="244">
        <v>39575.71</v>
      </c>
      <c r="R8021" s="104"/>
      <c r="S8021" s="104"/>
      <c r="T8021" s="104"/>
    </row>
    <row r="8022" spans="13:20" ht="14.5" x14ac:dyDescent="0.35">
      <c r="M8022" s="261" t="s">
        <v>53349</v>
      </c>
      <c r="N8022" s="262">
        <v>9560.61</v>
      </c>
      <c r="P8022" s="243" t="s">
        <v>24159</v>
      </c>
      <c r="Q8022" s="244">
        <v>13819.98</v>
      </c>
      <c r="R8022" s="104"/>
      <c r="S8022" s="104"/>
      <c r="T8022" s="104"/>
    </row>
    <row r="8023" spans="13:20" ht="14.5" x14ac:dyDescent="0.35">
      <c r="M8023" s="261" t="s">
        <v>53350</v>
      </c>
      <c r="N8023" s="262">
        <v>731.39</v>
      </c>
      <c r="P8023" s="243" t="s">
        <v>24160</v>
      </c>
      <c r="Q8023" s="244">
        <v>23521.05</v>
      </c>
      <c r="R8023" s="104"/>
      <c r="S8023" s="104"/>
      <c r="T8023" s="104"/>
    </row>
    <row r="8024" spans="13:20" ht="14.5" x14ac:dyDescent="0.35">
      <c r="M8024" s="261" t="s">
        <v>53351</v>
      </c>
      <c r="N8024" s="262">
        <v>2605</v>
      </c>
      <c r="P8024" s="243" t="s">
        <v>24161</v>
      </c>
      <c r="Q8024" s="244">
        <v>8528.83</v>
      </c>
      <c r="R8024" s="104"/>
      <c r="S8024" s="104"/>
      <c r="T8024" s="104"/>
    </row>
    <row r="8025" spans="13:20" ht="14.5" x14ac:dyDescent="0.35">
      <c r="M8025" s="261" t="s">
        <v>48169</v>
      </c>
      <c r="N8025" s="262">
        <v>15006.97</v>
      </c>
      <c r="P8025" s="243" t="s">
        <v>24162</v>
      </c>
      <c r="Q8025" s="244">
        <v>70500</v>
      </c>
      <c r="R8025" s="104"/>
      <c r="S8025" s="104"/>
      <c r="T8025" s="104"/>
    </row>
    <row r="8026" spans="13:20" ht="14.5" x14ac:dyDescent="0.35">
      <c r="M8026" s="261" t="s">
        <v>48170</v>
      </c>
      <c r="N8026" s="262">
        <v>1148.03</v>
      </c>
      <c r="P8026" s="243" t="s">
        <v>24163</v>
      </c>
      <c r="Q8026" s="244">
        <v>2433.21</v>
      </c>
      <c r="R8026" s="104"/>
      <c r="S8026" s="104"/>
      <c r="T8026" s="104"/>
    </row>
    <row r="8027" spans="13:20" ht="14.5" x14ac:dyDescent="0.35">
      <c r="M8027" s="261" t="s">
        <v>42012</v>
      </c>
      <c r="N8027" s="262">
        <v>720</v>
      </c>
      <c r="P8027" s="243" t="s">
        <v>24164</v>
      </c>
      <c r="Q8027" s="244">
        <v>57900</v>
      </c>
      <c r="R8027" s="104"/>
      <c r="S8027" s="104"/>
      <c r="T8027" s="104"/>
    </row>
    <row r="8028" spans="13:20" ht="14.5" x14ac:dyDescent="0.35">
      <c r="M8028" s="261" t="s">
        <v>42013</v>
      </c>
      <c r="N8028" s="262">
        <v>56</v>
      </c>
      <c r="P8028" s="243" t="s">
        <v>15668</v>
      </c>
      <c r="Q8028" s="244">
        <v>2700</v>
      </c>
      <c r="R8028" s="104"/>
      <c r="S8028" s="104"/>
      <c r="T8028" s="104"/>
    </row>
    <row r="8029" spans="13:20" ht="14.5" x14ac:dyDescent="0.35">
      <c r="M8029" s="261" t="s">
        <v>56857</v>
      </c>
      <c r="N8029" s="262">
        <v>26</v>
      </c>
      <c r="P8029" s="243" t="s">
        <v>24165</v>
      </c>
      <c r="Q8029" s="244">
        <v>52924.959999999999</v>
      </c>
      <c r="R8029" s="104"/>
      <c r="S8029" s="104"/>
      <c r="T8029" s="104"/>
    </row>
    <row r="8030" spans="13:20" ht="14.5" x14ac:dyDescent="0.35">
      <c r="M8030" s="261" t="s">
        <v>43191</v>
      </c>
      <c r="N8030" s="262">
        <v>3360</v>
      </c>
      <c r="P8030" s="243" t="s">
        <v>24166</v>
      </c>
      <c r="Q8030" s="244">
        <v>46873.91</v>
      </c>
      <c r="R8030" s="104"/>
      <c r="S8030" s="104"/>
      <c r="T8030" s="104"/>
    </row>
    <row r="8031" spans="13:20" ht="14.5" x14ac:dyDescent="0.35">
      <c r="M8031" s="261" t="s">
        <v>43192</v>
      </c>
      <c r="N8031" s="262">
        <v>238.19</v>
      </c>
      <c r="P8031" s="243" t="s">
        <v>15669</v>
      </c>
      <c r="Q8031" s="244">
        <v>56589.68</v>
      </c>
      <c r="R8031" s="104"/>
      <c r="S8031" s="104"/>
      <c r="T8031" s="104"/>
    </row>
    <row r="8032" spans="13:20" ht="14.5" x14ac:dyDescent="0.35">
      <c r="M8032" s="261" t="s">
        <v>43193</v>
      </c>
      <c r="N8032" s="262">
        <v>786.5</v>
      </c>
      <c r="P8032" s="243" t="s">
        <v>15670</v>
      </c>
      <c r="Q8032" s="244">
        <v>63447.41</v>
      </c>
      <c r="R8032" s="104"/>
      <c r="S8032" s="104"/>
      <c r="T8032" s="104"/>
    </row>
    <row r="8033" spans="13:20" ht="14.5" x14ac:dyDescent="0.35">
      <c r="M8033" s="261" t="s">
        <v>56858</v>
      </c>
      <c r="N8033" s="262">
        <v>3229.5</v>
      </c>
      <c r="P8033" s="243" t="s">
        <v>24167</v>
      </c>
      <c r="Q8033" s="244">
        <v>29250.35</v>
      </c>
      <c r="R8033" s="104"/>
      <c r="S8033" s="104"/>
      <c r="T8033" s="104"/>
    </row>
    <row r="8034" spans="13:20" ht="14.5" x14ac:dyDescent="0.35">
      <c r="M8034" s="261" t="s">
        <v>48171</v>
      </c>
      <c r="N8034" s="262">
        <v>1000</v>
      </c>
      <c r="P8034" s="243" t="s">
        <v>24168</v>
      </c>
      <c r="Q8034" s="244">
        <v>7053</v>
      </c>
      <c r="R8034" s="104"/>
      <c r="S8034" s="104"/>
      <c r="T8034" s="104"/>
    </row>
    <row r="8035" spans="13:20" ht="14.5" x14ac:dyDescent="0.35">
      <c r="M8035" s="261" t="s">
        <v>51315</v>
      </c>
      <c r="N8035" s="262">
        <v>76.5</v>
      </c>
      <c r="P8035" s="243" t="s">
        <v>24169</v>
      </c>
      <c r="Q8035" s="244">
        <v>37000</v>
      </c>
      <c r="R8035" s="104"/>
      <c r="S8035" s="104"/>
      <c r="T8035" s="104"/>
    </row>
    <row r="8036" spans="13:20" ht="14.5" x14ac:dyDescent="0.35">
      <c r="M8036" s="261" t="s">
        <v>48172</v>
      </c>
      <c r="N8036" s="262">
        <v>5000</v>
      </c>
      <c r="P8036" s="243" t="s">
        <v>24170</v>
      </c>
      <c r="Q8036" s="244">
        <v>954</v>
      </c>
      <c r="R8036" s="104"/>
      <c r="S8036" s="104"/>
      <c r="T8036" s="104"/>
    </row>
    <row r="8037" spans="13:20" ht="14.5" x14ac:dyDescent="0.35">
      <c r="M8037" s="261" t="s">
        <v>56859</v>
      </c>
      <c r="N8037" s="262">
        <v>368.73</v>
      </c>
      <c r="P8037" s="243" t="s">
        <v>24171</v>
      </c>
      <c r="Q8037" s="244">
        <v>51745.13</v>
      </c>
      <c r="R8037" s="104"/>
      <c r="S8037" s="104"/>
      <c r="T8037" s="104"/>
    </row>
    <row r="8038" spans="13:20" ht="14.5" x14ac:dyDescent="0.35">
      <c r="M8038" s="261" t="s">
        <v>48173</v>
      </c>
      <c r="N8038" s="262">
        <v>6180630.8499999996</v>
      </c>
      <c r="P8038" s="243" t="s">
        <v>15671</v>
      </c>
      <c r="Q8038" s="244">
        <v>222455.83</v>
      </c>
      <c r="R8038" s="104"/>
      <c r="S8038" s="104"/>
      <c r="T8038" s="104"/>
    </row>
    <row r="8039" spans="13:20" ht="14.5" x14ac:dyDescent="0.35">
      <c r="M8039" s="261" t="s">
        <v>48174</v>
      </c>
      <c r="N8039" s="262">
        <v>473010.08</v>
      </c>
      <c r="P8039" s="243" t="s">
        <v>15672</v>
      </c>
      <c r="Q8039" s="244">
        <v>229996.25</v>
      </c>
      <c r="R8039" s="104"/>
      <c r="S8039" s="104"/>
      <c r="T8039" s="104"/>
    </row>
    <row r="8040" spans="13:20" ht="14.5" x14ac:dyDescent="0.35">
      <c r="M8040" s="261" t="s">
        <v>24238</v>
      </c>
      <c r="N8040" s="262">
        <v>17790.650000000001</v>
      </c>
      <c r="P8040" s="243" t="s">
        <v>15674</v>
      </c>
      <c r="Q8040" s="244">
        <v>8173.8</v>
      </c>
      <c r="R8040" s="104"/>
      <c r="S8040" s="104"/>
      <c r="T8040" s="104"/>
    </row>
    <row r="8041" spans="13:20" ht="14.5" x14ac:dyDescent="0.35">
      <c r="M8041" s="261" t="s">
        <v>24242</v>
      </c>
      <c r="N8041" s="262">
        <v>1273.48</v>
      </c>
      <c r="P8041" s="243" t="s">
        <v>24172</v>
      </c>
      <c r="Q8041" s="244">
        <v>97.46</v>
      </c>
      <c r="R8041" s="104"/>
      <c r="S8041" s="104"/>
      <c r="T8041" s="104"/>
    </row>
    <row r="8042" spans="13:20" ht="14.5" x14ac:dyDescent="0.35">
      <c r="M8042" s="261" t="s">
        <v>24243</v>
      </c>
      <c r="N8042" s="262">
        <v>3950.39</v>
      </c>
      <c r="P8042" s="243" t="s">
        <v>15675</v>
      </c>
      <c r="Q8042" s="244">
        <v>8865.89</v>
      </c>
      <c r="R8042" s="104"/>
      <c r="S8042" s="104"/>
      <c r="T8042" s="104"/>
    </row>
    <row r="8043" spans="13:20" ht="14.5" x14ac:dyDescent="0.35">
      <c r="M8043" s="261" t="s">
        <v>24244</v>
      </c>
      <c r="N8043" s="262">
        <v>4527.38</v>
      </c>
      <c r="P8043" s="243" t="s">
        <v>15676</v>
      </c>
      <c r="Q8043" s="244">
        <v>267808.78999999998</v>
      </c>
      <c r="R8043" s="104"/>
      <c r="S8043" s="104"/>
      <c r="T8043" s="104"/>
    </row>
    <row r="8044" spans="13:20" ht="14.5" x14ac:dyDescent="0.35">
      <c r="M8044" s="261" t="s">
        <v>24246</v>
      </c>
      <c r="N8044" s="262">
        <v>425175.01</v>
      </c>
      <c r="P8044" s="243" t="s">
        <v>24173</v>
      </c>
      <c r="Q8044" s="244">
        <v>10332.370000000001</v>
      </c>
      <c r="R8044" s="104"/>
      <c r="S8044" s="104"/>
      <c r="T8044" s="104"/>
    </row>
    <row r="8045" spans="13:20" ht="14.5" x14ac:dyDescent="0.35">
      <c r="M8045" s="261" t="s">
        <v>24247</v>
      </c>
      <c r="N8045" s="262">
        <v>655.1</v>
      </c>
      <c r="P8045" s="243" t="s">
        <v>24174</v>
      </c>
      <c r="Q8045" s="244">
        <v>937.5</v>
      </c>
      <c r="R8045" s="104"/>
      <c r="S8045" s="104"/>
      <c r="T8045" s="104"/>
    </row>
    <row r="8046" spans="13:20" ht="14.5" x14ac:dyDescent="0.35">
      <c r="M8046" s="261" t="s">
        <v>24249</v>
      </c>
      <c r="N8046" s="262">
        <v>40936.15</v>
      </c>
      <c r="P8046" s="243" t="s">
        <v>24175</v>
      </c>
      <c r="Q8046" s="244">
        <v>1500</v>
      </c>
      <c r="R8046" s="104"/>
      <c r="S8046" s="104"/>
      <c r="T8046" s="104"/>
    </row>
    <row r="8047" spans="13:20" ht="14.5" x14ac:dyDescent="0.35">
      <c r="M8047" s="261" t="s">
        <v>24250</v>
      </c>
      <c r="N8047" s="262">
        <v>28536.49</v>
      </c>
      <c r="P8047" s="243" t="s">
        <v>24176</v>
      </c>
      <c r="Q8047" s="244">
        <v>472.88</v>
      </c>
      <c r="R8047" s="104"/>
      <c r="S8047" s="104"/>
      <c r="T8047" s="104"/>
    </row>
    <row r="8048" spans="13:20" ht="14.5" x14ac:dyDescent="0.35">
      <c r="M8048" s="261" t="s">
        <v>24251</v>
      </c>
      <c r="N8048" s="262">
        <v>218109.34</v>
      </c>
      <c r="P8048" s="243" t="s">
        <v>24177</v>
      </c>
      <c r="Q8048" s="244">
        <v>999</v>
      </c>
      <c r="R8048" s="104"/>
      <c r="S8048" s="104"/>
      <c r="T8048" s="104"/>
    </row>
    <row r="8049" spans="13:20" ht="14.5" x14ac:dyDescent="0.35">
      <c r="M8049" s="261" t="s">
        <v>24252</v>
      </c>
      <c r="N8049" s="262">
        <v>332126.67</v>
      </c>
      <c r="P8049" s="243" t="s">
        <v>24178</v>
      </c>
      <c r="Q8049" s="244">
        <v>251</v>
      </c>
      <c r="R8049" s="104"/>
      <c r="S8049" s="104"/>
      <c r="T8049" s="104"/>
    </row>
    <row r="8050" spans="13:20" ht="14.5" x14ac:dyDescent="0.35">
      <c r="M8050" s="261" t="s">
        <v>42015</v>
      </c>
      <c r="N8050" s="262">
        <v>13023.68</v>
      </c>
      <c r="P8050" s="243" t="s">
        <v>24179</v>
      </c>
      <c r="Q8050" s="244">
        <v>2007.25</v>
      </c>
      <c r="R8050" s="104"/>
      <c r="S8050" s="104"/>
      <c r="T8050" s="104"/>
    </row>
    <row r="8051" spans="13:20" ht="14.5" x14ac:dyDescent="0.35">
      <c r="M8051" s="261" t="s">
        <v>24253</v>
      </c>
      <c r="N8051" s="262">
        <v>2896623.65</v>
      </c>
      <c r="P8051" s="243" t="s">
        <v>24180</v>
      </c>
      <c r="Q8051" s="244">
        <v>2672</v>
      </c>
      <c r="R8051" s="104"/>
      <c r="S8051" s="104"/>
      <c r="T8051" s="104"/>
    </row>
    <row r="8052" spans="13:20" ht="14.5" x14ac:dyDescent="0.35">
      <c r="M8052" s="261" t="s">
        <v>38342</v>
      </c>
      <c r="N8052" s="262">
        <v>-51867.25</v>
      </c>
      <c r="P8052" s="243" t="s">
        <v>24181</v>
      </c>
      <c r="Q8052" s="244">
        <v>4518</v>
      </c>
      <c r="R8052" s="104"/>
      <c r="S8052" s="104"/>
      <c r="T8052" s="104"/>
    </row>
    <row r="8053" spans="13:20" ht="14.5" x14ac:dyDescent="0.35">
      <c r="M8053" s="261" t="s">
        <v>53352</v>
      </c>
      <c r="N8053" s="262">
        <v>2163.25</v>
      </c>
      <c r="P8053" s="243" t="s">
        <v>24182</v>
      </c>
      <c r="Q8053" s="244">
        <v>1930</v>
      </c>
      <c r="R8053" s="104"/>
      <c r="S8053" s="104"/>
      <c r="T8053" s="104"/>
    </row>
    <row r="8054" spans="13:20" ht="14.5" x14ac:dyDescent="0.35">
      <c r="M8054" s="261" t="s">
        <v>53353</v>
      </c>
      <c r="N8054" s="262">
        <v>1547.31</v>
      </c>
      <c r="P8054" s="243" t="s">
        <v>24183</v>
      </c>
      <c r="Q8054" s="244">
        <v>1352.79</v>
      </c>
      <c r="R8054" s="104"/>
      <c r="S8054" s="104"/>
      <c r="T8054" s="104"/>
    </row>
    <row r="8055" spans="13:20" ht="14.5" x14ac:dyDescent="0.35">
      <c r="M8055" s="261" t="s">
        <v>38343</v>
      </c>
      <c r="N8055" s="262">
        <v>262262.84999999998</v>
      </c>
      <c r="P8055" s="243" t="s">
        <v>24184</v>
      </c>
      <c r="Q8055" s="244">
        <v>1850.21</v>
      </c>
      <c r="R8055" s="104"/>
      <c r="S8055" s="104"/>
      <c r="T8055" s="104"/>
    </row>
    <row r="8056" spans="13:20" ht="14.5" x14ac:dyDescent="0.35">
      <c r="M8056" s="261" t="s">
        <v>35699</v>
      </c>
      <c r="N8056" s="262">
        <v>51619</v>
      </c>
      <c r="P8056" s="243" t="s">
        <v>24185</v>
      </c>
      <c r="Q8056" s="244">
        <v>2000</v>
      </c>
      <c r="R8056" s="104"/>
      <c r="S8056" s="104"/>
      <c r="T8056" s="104"/>
    </row>
    <row r="8057" spans="13:20" ht="14.5" x14ac:dyDescent="0.35">
      <c r="M8057" s="261" t="s">
        <v>56860</v>
      </c>
      <c r="N8057" s="262">
        <v>8197.33</v>
      </c>
      <c r="P8057" s="243" t="s">
        <v>24186</v>
      </c>
      <c r="Q8057" s="244">
        <v>4253</v>
      </c>
      <c r="R8057" s="104"/>
      <c r="S8057" s="104"/>
      <c r="T8057" s="104"/>
    </row>
    <row r="8058" spans="13:20" ht="14.5" x14ac:dyDescent="0.35">
      <c r="M8058" s="261" t="s">
        <v>56861</v>
      </c>
      <c r="N8058" s="262">
        <v>627.07000000000005</v>
      </c>
      <c r="P8058" s="243" t="s">
        <v>24187</v>
      </c>
      <c r="Q8058" s="244">
        <v>10541</v>
      </c>
      <c r="R8058" s="104"/>
      <c r="S8058" s="104"/>
      <c r="T8058" s="104"/>
    </row>
    <row r="8059" spans="13:20" ht="14.5" x14ac:dyDescent="0.35">
      <c r="M8059" s="261" t="s">
        <v>56862</v>
      </c>
      <c r="N8059" s="262">
        <v>341.97</v>
      </c>
      <c r="P8059" s="243" t="s">
        <v>24188</v>
      </c>
      <c r="Q8059" s="244">
        <v>1668</v>
      </c>
      <c r="R8059" s="104"/>
      <c r="S8059" s="104"/>
      <c r="T8059" s="104"/>
    </row>
    <row r="8060" spans="13:20" ht="14.5" x14ac:dyDescent="0.35">
      <c r="M8060" s="261" t="s">
        <v>53354</v>
      </c>
      <c r="N8060" s="262">
        <v>10779.61</v>
      </c>
      <c r="P8060" s="243" t="s">
        <v>24189</v>
      </c>
      <c r="Q8060" s="244">
        <v>10332.370000000001</v>
      </c>
      <c r="R8060" s="104"/>
      <c r="S8060" s="104"/>
      <c r="T8060" s="104"/>
    </row>
    <row r="8061" spans="13:20" ht="14.5" x14ac:dyDescent="0.35">
      <c r="M8061" s="261" t="s">
        <v>51316</v>
      </c>
      <c r="N8061" s="262">
        <v>4984.68</v>
      </c>
      <c r="P8061" s="243" t="s">
        <v>24190</v>
      </c>
      <c r="Q8061" s="244">
        <v>937.5</v>
      </c>
      <c r="R8061" s="104"/>
      <c r="S8061" s="104"/>
      <c r="T8061" s="104"/>
    </row>
    <row r="8062" spans="13:20" ht="14.5" x14ac:dyDescent="0.35">
      <c r="M8062" s="261" t="s">
        <v>37140</v>
      </c>
      <c r="N8062" s="262">
        <v>264626.03999999998</v>
      </c>
      <c r="P8062" s="243" t="s">
        <v>24191</v>
      </c>
      <c r="Q8062" s="244">
        <v>1500</v>
      </c>
      <c r="R8062" s="104"/>
      <c r="S8062" s="104"/>
      <c r="T8062" s="104"/>
    </row>
    <row r="8063" spans="13:20" ht="14.5" x14ac:dyDescent="0.35">
      <c r="M8063" s="261" t="s">
        <v>37141</v>
      </c>
      <c r="N8063" s="262">
        <v>47295</v>
      </c>
      <c r="P8063" s="243" t="s">
        <v>24192</v>
      </c>
      <c r="Q8063" s="244">
        <v>472.88</v>
      </c>
      <c r="R8063" s="104"/>
      <c r="S8063" s="104"/>
      <c r="T8063" s="104"/>
    </row>
    <row r="8064" spans="13:20" ht="14.5" x14ac:dyDescent="0.35">
      <c r="M8064" s="261" t="s">
        <v>24255</v>
      </c>
      <c r="N8064" s="262">
        <v>114539.61</v>
      </c>
      <c r="P8064" s="243" t="s">
        <v>24193</v>
      </c>
      <c r="Q8064" s="244">
        <v>10541</v>
      </c>
      <c r="R8064" s="104"/>
      <c r="S8064" s="104"/>
      <c r="T8064" s="104"/>
    </row>
    <row r="8065" spans="13:20" ht="14.5" x14ac:dyDescent="0.35">
      <c r="M8065" s="261" t="s">
        <v>43194</v>
      </c>
      <c r="N8065" s="262">
        <v>24165.57</v>
      </c>
      <c r="P8065" s="243" t="s">
        <v>24194</v>
      </c>
      <c r="Q8065" s="244">
        <v>999</v>
      </c>
      <c r="R8065" s="104"/>
      <c r="S8065" s="104"/>
      <c r="T8065" s="104"/>
    </row>
    <row r="8066" spans="13:20" ht="14.5" x14ac:dyDescent="0.35">
      <c r="M8066" s="261" t="s">
        <v>56863</v>
      </c>
      <c r="N8066" s="262">
        <v>1540.89</v>
      </c>
      <c r="P8066" s="243" t="s">
        <v>24195</v>
      </c>
      <c r="Q8066" s="244">
        <v>7176</v>
      </c>
      <c r="R8066" s="104"/>
      <c r="S8066" s="104"/>
      <c r="T8066" s="104"/>
    </row>
    <row r="8067" spans="13:20" ht="14.5" x14ac:dyDescent="0.35">
      <c r="M8067" s="261" t="s">
        <v>37142</v>
      </c>
      <c r="N8067" s="262">
        <v>35071.69</v>
      </c>
      <c r="P8067" s="243" t="s">
        <v>24196</v>
      </c>
      <c r="Q8067" s="244">
        <v>7028.04</v>
      </c>
      <c r="R8067" s="104"/>
      <c r="S8067" s="104"/>
      <c r="T8067" s="104"/>
    </row>
    <row r="8068" spans="13:20" ht="14.5" x14ac:dyDescent="0.35">
      <c r="M8068" s="261" t="s">
        <v>24256</v>
      </c>
      <c r="N8068" s="262">
        <v>36669.43</v>
      </c>
      <c r="P8068" s="243" t="s">
        <v>24197</v>
      </c>
      <c r="Q8068" s="244">
        <v>8298.2099999999991</v>
      </c>
      <c r="R8068" s="104"/>
      <c r="S8068" s="104"/>
      <c r="T8068" s="104"/>
    </row>
    <row r="8069" spans="13:20" ht="14.5" x14ac:dyDescent="0.35">
      <c r="M8069" s="261" t="s">
        <v>24257</v>
      </c>
      <c r="N8069" s="262">
        <v>105839.57</v>
      </c>
      <c r="P8069" s="243" t="s">
        <v>24198</v>
      </c>
      <c r="Q8069" s="244">
        <v>720</v>
      </c>
      <c r="R8069" s="104"/>
      <c r="S8069" s="104"/>
      <c r="T8069" s="104"/>
    </row>
    <row r="8070" spans="13:20" ht="14.5" x14ac:dyDescent="0.35">
      <c r="M8070" s="261" t="s">
        <v>24258</v>
      </c>
      <c r="N8070" s="262">
        <v>40457.15</v>
      </c>
      <c r="P8070" s="243" t="s">
        <v>24199</v>
      </c>
      <c r="Q8070" s="244">
        <v>1325</v>
      </c>
      <c r="R8070" s="104"/>
      <c r="S8070" s="104"/>
      <c r="T8070" s="104"/>
    </row>
    <row r="8071" spans="13:20" ht="14.5" x14ac:dyDescent="0.35">
      <c r="M8071" s="261" t="s">
        <v>24259</v>
      </c>
      <c r="N8071" s="262">
        <v>5540.13</v>
      </c>
      <c r="P8071" s="243" t="s">
        <v>24200</v>
      </c>
      <c r="Q8071" s="244">
        <v>1991</v>
      </c>
      <c r="R8071" s="104"/>
      <c r="S8071" s="104"/>
      <c r="T8071" s="104"/>
    </row>
    <row r="8072" spans="13:20" ht="14.5" x14ac:dyDescent="0.35">
      <c r="M8072" s="261" t="s">
        <v>53355</v>
      </c>
      <c r="N8072" s="262">
        <v>336870</v>
      </c>
      <c r="P8072" s="243" t="s">
        <v>24201</v>
      </c>
      <c r="Q8072" s="244">
        <v>1888.8</v>
      </c>
      <c r="R8072" s="104"/>
      <c r="S8072" s="104"/>
      <c r="T8072" s="104"/>
    </row>
    <row r="8073" spans="13:20" ht="14.5" x14ac:dyDescent="0.35">
      <c r="M8073" s="261" t="s">
        <v>53356</v>
      </c>
      <c r="N8073" s="262">
        <v>25770.58</v>
      </c>
      <c r="P8073" s="243" t="s">
        <v>24202</v>
      </c>
      <c r="Q8073" s="244">
        <v>720</v>
      </c>
      <c r="R8073" s="104"/>
      <c r="S8073" s="104"/>
      <c r="T8073" s="104"/>
    </row>
    <row r="8074" spans="13:20" ht="14.5" x14ac:dyDescent="0.35">
      <c r="M8074" s="261" t="s">
        <v>53357</v>
      </c>
      <c r="N8074" s="262">
        <v>81185.69</v>
      </c>
      <c r="P8074" s="243" t="s">
        <v>24203</v>
      </c>
      <c r="Q8074" s="244">
        <v>5204.8</v>
      </c>
      <c r="R8074" s="104"/>
      <c r="S8074" s="104"/>
      <c r="T8074" s="104"/>
    </row>
    <row r="8075" spans="13:20" ht="14.5" x14ac:dyDescent="0.35">
      <c r="M8075" s="261" t="s">
        <v>56864</v>
      </c>
      <c r="N8075" s="262">
        <v>3639.38</v>
      </c>
      <c r="P8075" s="243" t="s">
        <v>24204</v>
      </c>
      <c r="Q8075" s="244">
        <v>279214.23</v>
      </c>
      <c r="R8075" s="104"/>
      <c r="S8075" s="104"/>
      <c r="T8075" s="104"/>
    </row>
    <row r="8076" spans="13:20" ht="14.5" x14ac:dyDescent="0.35">
      <c r="M8076" s="261" t="s">
        <v>35700</v>
      </c>
      <c r="N8076" s="262">
        <v>85824</v>
      </c>
      <c r="P8076" s="243" t="s">
        <v>24205</v>
      </c>
      <c r="Q8076" s="244">
        <v>21153.15</v>
      </c>
      <c r="R8076" s="104"/>
      <c r="S8076" s="104"/>
      <c r="T8076" s="104"/>
    </row>
    <row r="8077" spans="13:20" ht="14.5" x14ac:dyDescent="0.35">
      <c r="M8077" s="261" t="s">
        <v>24260</v>
      </c>
      <c r="N8077" s="262">
        <v>206679.74</v>
      </c>
      <c r="P8077" s="243" t="s">
        <v>24206</v>
      </c>
      <c r="Q8077" s="244">
        <v>56598.18</v>
      </c>
      <c r="R8077" s="104"/>
      <c r="S8077" s="104"/>
      <c r="T8077" s="104"/>
    </row>
    <row r="8078" spans="13:20" ht="14.5" x14ac:dyDescent="0.35">
      <c r="M8078" s="261" t="s">
        <v>38344</v>
      </c>
      <c r="N8078" s="262">
        <v>44976.2</v>
      </c>
      <c r="P8078" s="243" t="s">
        <v>24207</v>
      </c>
      <c r="Q8078" s="244">
        <v>201627.97</v>
      </c>
      <c r="R8078" s="104"/>
      <c r="S8078" s="104"/>
      <c r="T8078" s="104"/>
    </row>
    <row r="8079" spans="13:20" ht="14.5" x14ac:dyDescent="0.35">
      <c r="M8079" s="261" t="s">
        <v>24261</v>
      </c>
      <c r="N8079" s="262">
        <v>1663581.68</v>
      </c>
      <c r="P8079" s="243" t="s">
        <v>24208</v>
      </c>
      <c r="Q8079" s="244">
        <v>896925.15</v>
      </c>
      <c r="R8079" s="104"/>
      <c r="S8079" s="104"/>
      <c r="T8079" s="104"/>
    </row>
    <row r="8080" spans="13:20" ht="14.5" x14ac:dyDescent="0.35">
      <c r="M8080" s="261" t="s">
        <v>51317</v>
      </c>
      <c r="N8080" s="262">
        <v>385</v>
      </c>
      <c r="P8080" s="243" t="s">
        <v>24209</v>
      </c>
      <c r="Q8080" s="244">
        <v>207589.97</v>
      </c>
      <c r="R8080" s="104"/>
      <c r="S8080" s="104"/>
      <c r="T8080" s="104"/>
    </row>
    <row r="8081" spans="13:20" ht="14.5" x14ac:dyDescent="0.35">
      <c r="M8081" s="261" t="s">
        <v>51318</v>
      </c>
      <c r="N8081" s="262">
        <v>513.66</v>
      </c>
      <c r="P8081" s="243" t="s">
        <v>24210</v>
      </c>
      <c r="Q8081" s="244">
        <v>38402.35</v>
      </c>
      <c r="R8081" s="104"/>
      <c r="S8081" s="104"/>
      <c r="T8081" s="104"/>
    </row>
    <row r="8082" spans="13:20" ht="14.5" x14ac:dyDescent="0.35">
      <c r="M8082" s="261" t="s">
        <v>24262</v>
      </c>
      <c r="N8082" s="262">
        <v>125614.71</v>
      </c>
      <c r="P8082" s="243" t="s">
        <v>24211</v>
      </c>
      <c r="Q8082" s="244">
        <v>72071</v>
      </c>
      <c r="R8082" s="104"/>
      <c r="S8082" s="104"/>
      <c r="T8082" s="104"/>
    </row>
    <row r="8083" spans="13:20" ht="14.5" x14ac:dyDescent="0.35">
      <c r="M8083" s="261" t="s">
        <v>45458</v>
      </c>
      <c r="N8083" s="262">
        <v>35381.870000000003</v>
      </c>
      <c r="P8083" s="243" t="s">
        <v>24212</v>
      </c>
      <c r="Q8083" s="244">
        <v>671563</v>
      </c>
      <c r="R8083" s="104"/>
      <c r="S8083" s="104"/>
      <c r="T8083" s="104"/>
    </row>
    <row r="8084" spans="13:20" ht="14.5" x14ac:dyDescent="0.35">
      <c r="M8084" s="261" t="s">
        <v>24263</v>
      </c>
      <c r="N8084" s="262">
        <v>309155.03999999998</v>
      </c>
      <c r="P8084" s="243" t="s">
        <v>15678</v>
      </c>
      <c r="Q8084" s="244">
        <v>126123.84</v>
      </c>
      <c r="R8084" s="104"/>
      <c r="S8084" s="104"/>
      <c r="T8084" s="104"/>
    </row>
    <row r="8085" spans="13:20" ht="14.5" x14ac:dyDescent="0.35">
      <c r="M8085" s="261" t="s">
        <v>42016</v>
      </c>
      <c r="N8085" s="262">
        <v>16254.92</v>
      </c>
      <c r="P8085" s="243" t="s">
        <v>24213</v>
      </c>
      <c r="Q8085" s="244">
        <v>13799.63</v>
      </c>
      <c r="R8085" s="104"/>
      <c r="S8085" s="104"/>
      <c r="T8085" s="104"/>
    </row>
    <row r="8086" spans="13:20" ht="14.5" x14ac:dyDescent="0.35">
      <c r="M8086" s="261" t="s">
        <v>24264</v>
      </c>
      <c r="N8086" s="262">
        <v>19146.03</v>
      </c>
      <c r="P8086" s="243" t="s">
        <v>24214</v>
      </c>
      <c r="Q8086" s="244">
        <v>17200</v>
      </c>
      <c r="R8086" s="104"/>
      <c r="S8086" s="104"/>
      <c r="T8086" s="104"/>
    </row>
    <row r="8087" spans="13:20" ht="14.5" x14ac:dyDescent="0.35">
      <c r="M8087" s="261" t="s">
        <v>24265</v>
      </c>
      <c r="N8087" s="262">
        <v>92525.54</v>
      </c>
      <c r="P8087" s="243" t="s">
        <v>24215</v>
      </c>
      <c r="Q8087" s="244">
        <v>11544.32</v>
      </c>
      <c r="R8087" s="104"/>
      <c r="S8087" s="104"/>
      <c r="T8087" s="104"/>
    </row>
    <row r="8088" spans="13:20" ht="14.5" x14ac:dyDescent="0.35">
      <c r="M8088" s="261" t="s">
        <v>37143</v>
      </c>
      <c r="N8088" s="262">
        <v>997.33</v>
      </c>
      <c r="P8088" s="243" t="s">
        <v>24216</v>
      </c>
      <c r="Q8088" s="244">
        <v>12164.77</v>
      </c>
      <c r="R8088" s="104"/>
      <c r="S8088" s="104"/>
      <c r="T8088" s="104"/>
    </row>
    <row r="8089" spans="13:20" ht="14.5" x14ac:dyDescent="0.35">
      <c r="M8089" s="261" t="s">
        <v>24266</v>
      </c>
      <c r="N8089" s="262">
        <v>9909.17</v>
      </c>
      <c r="P8089" s="243" t="s">
        <v>24217</v>
      </c>
      <c r="Q8089" s="244">
        <v>34557.21</v>
      </c>
      <c r="R8089" s="104"/>
      <c r="S8089" s="104"/>
      <c r="T8089" s="104"/>
    </row>
    <row r="8090" spans="13:20" ht="14.5" x14ac:dyDescent="0.35">
      <c r="M8090" s="261" t="s">
        <v>35701</v>
      </c>
      <c r="N8090" s="262">
        <v>126000</v>
      </c>
      <c r="P8090" s="243" t="s">
        <v>24218</v>
      </c>
      <c r="Q8090" s="244">
        <v>23817.31</v>
      </c>
      <c r="R8090" s="104"/>
      <c r="S8090" s="104"/>
      <c r="T8090" s="104"/>
    </row>
    <row r="8091" spans="13:20" ht="14.5" x14ac:dyDescent="0.35">
      <c r="M8091" s="261" t="s">
        <v>43195</v>
      </c>
      <c r="N8091" s="262">
        <v>31983.9</v>
      </c>
      <c r="P8091" s="243" t="s">
        <v>15679</v>
      </c>
      <c r="Q8091" s="244">
        <v>4004.34</v>
      </c>
      <c r="R8091" s="104"/>
      <c r="S8091" s="104"/>
      <c r="T8091" s="104"/>
    </row>
    <row r="8092" spans="13:20" ht="14.5" x14ac:dyDescent="0.35">
      <c r="M8092" s="261" t="s">
        <v>45459</v>
      </c>
      <c r="N8092" s="262">
        <v>4315000.53</v>
      </c>
      <c r="P8092" s="243" t="s">
        <v>15680</v>
      </c>
      <c r="Q8092" s="244">
        <v>79286.990000000005</v>
      </c>
      <c r="R8092" s="104"/>
      <c r="S8092" s="104"/>
      <c r="T8092" s="104"/>
    </row>
    <row r="8093" spans="13:20" ht="14.5" x14ac:dyDescent="0.35">
      <c r="M8093" s="261" t="s">
        <v>38345</v>
      </c>
      <c r="N8093" s="262">
        <v>178842.23</v>
      </c>
      <c r="P8093" s="243" t="s">
        <v>24219</v>
      </c>
      <c r="Q8093" s="244">
        <v>6050.59</v>
      </c>
      <c r="R8093" s="104"/>
      <c r="S8093" s="104"/>
      <c r="T8093" s="104"/>
    </row>
    <row r="8094" spans="13:20" ht="14.5" x14ac:dyDescent="0.35">
      <c r="M8094" s="261" t="s">
        <v>42017</v>
      </c>
      <c r="N8094" s="262">
        <v>638118.74</v>
      </c>
      <c r="P8094" s="243" t="s">
        <v>24220</v>
      </c>
      <c r="Q8094" s="244">
        <v>119841</v>
      </c>
      <c r="R8094" s="104"/>
      <c r="S8094" s="104"/>
      <c r="T8094" s="104"/>
    </row>
    <row r="8095" spans="13:20" ht="14.5" x14ac:dyDescent="0.35">
      <c r="M8095" s="261" t="s">
        <v>38346</v>
      </c>
      <c r="N8095" s="262">
        <v>5299.38</v>
      </c>
      <c r="P8095" s="243" t="s">
        <v>24221</v>
      </c>
      <c r="Q8095" s="244">
        <v>279399</v>
      </c>
      <c r="R8095" s="104"/>
      <c r="S8095" s="104"/>
      <c r="T8095" s="104"/>
    </row>
    <row r="8096" spans="13:20" ht="14.5" x14ac:dyDescent="0.35">
      <c r="M8096" s="261" t="s">
        <v>24267</v>
      </c>
      <c r="N8096" s="262">
        <v>600854.80000000005</v>
      </c>
      <c r="P8096" s="243" t="s">
        <v>24222</v>
      </c>
      <c r="Q8096" s="244">
        <v>15960</v>
      </c>
      <c r="R8096" s="104"/>
      <c r="S8096" s="104"/>
      <c r="T8096" s="104"/>
    </row>
    <row r="8097" spans="13:20" ht="14.5" x14ac:dyDescent="0.35">
      <c r="M8097" s="261" t="s">
        <v>35702</v>
      </c>
      <c r="N8097" s="262">
        <v>1004967.75</v>
      </c>
      <c r="P8097" s="243" t="s">
        <v>24223</v>
      </c>
      <c r="Q8097" s="244">
        <v>138487.09</v>
      </c>
      <c r="R8097" s="104"/>
      <c r="S8097" s="104"/>
      <c r="T8097" s="104"/>
    </row>
    <row r="8098" spans="13:20" ht="14.5" x14ac:dyDescent="0.35">
      <c r="M8098" s="261" t="s">
        <v>35703</v>
      </c>
      <c r="N8098" s="262">
        <v>27020.67</v>
      </c>
      <c r="P8098" s="243" t="s">
        <v>24224</v>
      </c>
      <c r="Q8098" s="244">
        <v>282797.90000000002</v>
      </c>
      <c r="R8098" s="104"/>
      <c r="S8098" s="104"/>
      <c r="T8098" s="104"/>
    </row>
    <row r="8099" spans="13:20" ht="14.5" x14ac:dyDescent="0.35">
      <c r="M8099" s="261" t="s">
        <v>35704</v>
      </c>
      <c r="N8099" s="262">
        <v>3794810</v>
      </c>
      <c r="P8099" s="243" t="s">
        <v>24225</v>
      </c>
      <c r="Q8099" s="244">
        <v>9977.19</v>
      </c>
      <c r="R8099" s="104"/>
      <c r="S8099" s="104"/>
      <c r="T8099" s="104"/>
    </row>
    <row r="8100" spans="13:20" ht="14.5" x14ac:dyDescent="0.35">
      <c r="M8100" s="261" t="s">
        <v>37144</v>
      </c>
      <c r="N8100" s="262">
        <v>423958.26</v>
      </c>
      <c r="P8100" s="243" t="s">
        <v>24226</v>
      </c>
      <c r="Q8100" s="244">
        <v>56995.37</v>
      </c>
      <c r="R8100" s="104"/>
      <c r="S8100" s="104"/>
      <c r="T8100" s="104"/>
    </row>
    <row r="8101" spans="13:20" ht="14.5" x14ac:dyDescent="0.35">
      <c r="M8101" s="261" t="s">
        <v>24268</v>
      </c>
      <c r="N8101" s="262">
        <v>103854.15</v>
      </c>
      <c r="P8101" s="243" t="s">
        <v>24227</v>
      </c>
      <c r="Q8101" s="244">
        <v>282.69</v>
      </c>
      <c r="R8101" s="104"/>
      <c r="S8101" s="104"/>
      <c r="T8101" s="104"/>
    </row>
    <row r="8102" spans="13:20" ht="14.5" x14ac:dyDescent="0.35">
      <c r="M8102" s="261" t="s">
        <v>37145</v>
      </c>
      <c r="N8102" s="262">
        <v>1028191.15</v>
      </c>
      <c r="P8102" s="243" t="s">
        <v>24228</v>
      </c>
      <c r="Q8102" s="244">
        <v>1597964.72</v>
      </c>
      <c r="R8102" s="104"/>
      <c r="S8102" s="104"/>
      <c r="T8102" s="104"/>
    </row>
    <row r="8103" spans="13:20" ht="14.5" x14ac:dyDescent="0.35">
      <c r="M8103" s="261" t="s">
        <v>37146</v>
      </c>
      <c r="N8103" s="262">
        <v>136374.54999999999</v>
      </c>
      <c r="P8103" s="243" t="s">
        <v>24229</v>
      </c>
      <c r="Q8103" s="244">
        <v>125808.22</v>
      </c>
      <c r="R8103" s="104"/>
      <c r="S8103" s="104"/>
      <c r="T8103" s="104"/>
    </row>
    <row r="8104" spans="13:20" ht="14.5" x14ac:dyDescent="0.35">
      <c r="M8104" s="261" t="s">
        <v>48175</v>
      </c>
      <c r="N8104" s="262">
        <v>12163.17</v>
      </c>
      <c r="P8104" s="243" t="s">
        <v>24230</v>
      </c>
      <c r="Q8104" s="244">
        <v>339553.36</v>
      </c>
      <c r="R8104" s="104"/>
      <c r="S8104" s="104"/>
      <c r="T8104" s="104"/>
    </row>
    <row r="8105" spans="13:20" ht="14.5" x14ac:dyDescent="0.35">
      <c r="M8105" s="261" t="s">
        <v>38347</v>
      </c>
      <c r="N8105" s="262">
        <v>38236.730000000003</v>
      </c>
      <c r="P8105" s="243" t="s">
        <v>24231</v>
      </c>
      <c r="Q8105" s="244">
        <v>35083.31</v>
      </c>
      <c r="R8105" s="104"/>
      <c r="S8105" s="104"/>
      <c r="T8105" s="104"/>
    </row>
    <row r="8106" spans="13:20" ht="14.5" x14ac:dyDescent="0.35">
      <c r="M8106" s="261" t="s">
        <v>42018</v>
      </c>
      <c r="N8106" s="262">
        <v>1473949.23</v>
      </c>
      <c r="P8106" s="243" t="s">
        <v>24232</v>
      </c>
      <c r="Q8106" s="244">
        <v>196861.72</v>
      </c>
      <c r="R8106" s="104"/>
      <c r="S8106" s="104"/>
      <c r="T8106" s="104"/>
    </row>
    <row r="8107" spans="13:20" ht="14.5" x14ac:dyDescent="0.35">
      <c r="M8107" s="261" t="s">
        <v>45460</v>
      </c>
      <c r="N8107" s="262">
        <v>78485.64</v>
      </c>
      <c r="P8107" s="243" t="s">
        <v>24233</v>
      </c>
      <c r="Q8107" s="244">
        <v>718822.25</v>
      </c>
      <c r="R8107" s="104"/>
      <c r="S8107" s="104"/>
      <c r="T8107" s="104"/>
    </row>
    <row r="8108" spans="13:20" ht="14.5" x14ac:dyDescent="0.35">
      <c r="M8108" s="261" t="s">
        <v>51319</v>
      </c>
      <c r="N8108" s="262">
        <v>190312.5</v>
      </c>
      <c r="P8108" s="243" t="s">
        <v>24234</v>
      </c>
      <c r="Q8108" s="244">
        <v>16374.73</v>
      </c>
      <c r="R8108" s="104"/>
      <c r="S8108" s="104"/>
      <c r="T8108" s="104"/>
    </row>
    <row r="8109" spans="13:20" ht="14.5" x14ac:dyDescent="0.35">
      <c r="M8109" s="261" t="s">
        <v>51320</v>
      </c>
      <c r="N8109" s="262">
        <v>14559.66</v>
      </c>
      <c r="P8109" s="243" t="s">
        <v>24235</v>
      </c>
      <c r="Q8109" s="244">
        <v>305160.44</v>
      </c>
      <c r="R8109" s="104"/>
      <c r="S8109" s="104"/>
      <c r="T8109" s="104"/>
    </row>
    <row r="8110" spans="13:20" ht="14.5" x14ac:dyDescent="0.35">
      <c r="M8110" s="261" t="s">
        <v>51321</v>
      </c>
      <c r="N8110" s="262">
        <v>39024</v>
      </c>
      <c r="P8110" s="243" t="s">
        <v>24236</v>
      </c>
      <c r="Q8110" s="244">
        <v>72809</v>
      </c>
      <c r="R8110" s="104"/>
      <c r="S8110" s="104"/>
      <c r="T8110" s="104"/>
    </row>
    <row r="8111" spans="13:20" ht="14.5" x14ac:dyDescent="0.35">
      <c r="M8111" s="261" t="s">
        <v>53358</v>
      </c>
      <c r="N8111" s="262">
        <v>1999.95</v>
      </c>
      <c r="P8111" s="243" t="s">
        <v>24237</v>
      </c>
      <c r="Q8111" s="244">
        <v>554820</v>
      </c>
      <c r="R8111" s="104"/>
      <c r="S8111" s="104"/>
      <c r="T8111" s="104"/>
    </row>
    <row r="8112" spans="13:20" ht="14.5" x14ac:dyDescent="0.35">
      <c r="M8112" s="261" t="s">
        <v>56865</v>
      </c>
      <c r="N8112" s="262">
        <v>13920</v>
      </c>
      <c r="P8112" s="243" t="s">
        <v>24238</v>
      </c>
      <c r="Q8112" s="244">
        <v>34536.71</v>
      </c>
      <c r="R8112" s="104"/>
      <c r="S8112" s="104"/>
      <c r="T8112" s="104"/>
    </row>
    <row r="8113" spans="13:20" ht="14.5" x14ac:dyDescent="0.35">
      <c r="M8113" s="261" t="s">
        <v>56866</v>
      </c>
      <c r="N8113" s="262">
        <v>1064.8</v>
      </c>
      <c r="P8113" s="243" t="s">
        <v>24239</v>
      </c>
      <c r="Q8113" s="244">
        <v>25821.96</v>
      </c>
      <c r="R8113" s="104"/>
      <c r="S8113" s="104"/>
      <c r="T8113" s="104"/>
    </row>
    <row r="8114" spans="13:20" ht="14.5" x14ac:dyDescent="0.35">
      <c r="M8114" s="261" t="s">
        <v>56867</v>
      </c>
      <c r="N8114" s="262">
        <v>3354.72</v>
      </c>
      <c r="P8114" s="243" t="s">
        <v>24240</v>
      </c>
      <c r="Q8114" s="244">
        <v>45344.54</v>
      </c>
      <c r="R8114" s="104"/>
      <c r="S8114" s="104"/>
      <c r="T8114" s="104"/>
    </row>
    <row r="8115" spans="13:20" ht="14.5" x14ac:dyDescent="0.35">
      <c r="M8115" s="261" t="s">
        <v>53359</v>
      </c>
      <c r="N8115" s="262">
        <v>46134.5</v>
      </c>
      <c r="P8115" s="243" t="s">
        <v>24241</v>
      </c>
      <c r="Q8115" s="244">
        <v>464479.27</v>
      </c>
      <c r="R8115" s="104"/>
      <c r="S8115" s="104"/>
      <c r="T8115" s="104"/>
    </row>
    <row r="8116" spans="13:20" ht="14.5" x14ac:dyDescent="0.35">
      <c r="M8116" s="261" t="s">
        <v>56868</v>
      </c>
      <c r="N8116" s="262">
        <v>163.54</v>
      </c>
      <c r="P8116" s="243" t="s">
        <v>24242</v>
      </c>
      <c r="Q8116" s="244">
        <v>44497.68</v>
      </c>
      <c r="R8116" s="104"/>
      <c r="S8116" s="104"/>
      <c r="T8116" s="104"/>
    </row>
    <row r="8117" spans="13:20" ht="14.5" x14ac:dyDescent="0.35">
      <c r="M8117" s="261" t="s">
        <v>56869</v>
      </c>
      <c r="N8117" s="262">
        <v>1441.78</v>
      </c>
      <c r="P8117" s="243" t="s">
        <v>24243</v>
      </c>
      <c r="Q8117" s="244">
        <v>114643.64</v>
      </c>
      <c r="R8117" s="104"/>
      <c r="S8117" s="104"/>
      <c r="T8117" s="104"/>
    </row>
    <row r="8118" spans="13:20" ht="14.5" x14ac:dyDescent="0.35">
      <c r="M8118" s="261" t="s">
        <v>48176</v>
      </c>
      <c r="N8118" s="262">
        <v>52680</v>
      </c>
      <c r="P8118" s="243" t="s">
        <v>24244</v>
      </c>
      <c r="Q8118" s="244">
        <v>4196.4799999999996</v>
      </c>
      <c r="R8118" s="104"/>
      <c r="S8118" s="104"/>
      <c r="T8118" s="104"/>
    </row>
    <row r="8119" spans="13:20" ht="14.5" x14ac:dyDescent="0.35">
      <c r="M8119" s="261" t="s">
        <v>56870</v>
      </c>
      <c r="N8119" s="262">
        <v>-1237.4000000000001</v>
      </c>
      <c r="P8119" s="243" t="s">
        <v>24245</v>
      </c>
      <c r="Q8119" s="244">
        <v>16330</v>
      </c>
      <c r="R8119" s="104"/>
      <c r="S8119" s="104"/>
      <c r="T8119" s="104"/>
    </row>
    <row r="8120" spans="13:20" ht="14.5" x14ac:dyDescent="0.35">
      <c r="M8120" s="261" t="s">
        <v>51322</v>
      </c>
      <c r="N8120" s="262">
        <v>1026</v>
      </c>
      <c r="P8120" s="243" t="s">
        <v>24246</v>
      </c>
      <c r="Q8120" s="244">
        <v>274563</v>
      </c>
      <c r="R8120" s="104"/>
      <c r="S8120" s="104"/>
      <c r="T8120" s="104"/>
    </row>
    <row r="8121" spans="13:20" ht="14.5" x14ac:dyDescent="0.35">
      <c r="M8121" s="261" t="s">
        <v>42019</v>
      </c>
      <c r="N8121" s="262">
        <v>156010</v>
      </c>
      <c r="P8121" s="243" t="s">
        <v>24247</v>
      </c>
      <c r="Q8121" s="244">
        <v>178.71</v>
      </c>
      <c r="R8121" s="104"/>
      <c r="S8121" s="104"/>
      <c r="T8121" s="104"/>
    </row>
    <row r="8122" spans="13:20" ht="14.5" x14ac:dyDescent="0.35">
      <c r="M8122" s="261" t="s">
        <v>56871</v>
      </c>
      <c r="N8122" s="262">
        <v>288169.53000000003</v>
      </c>
      <c r="P8122" s="243" t="s">
        <v>24248</v>
      </c>
      <c r="Q8122" s="244">
        <v>69.45</v>
      </c>
      <c r="R8122" s="104"/>
      <c r="S8122" s="104"/>
      <c r="T8122" s="104"/>
    </row>
    <row r="8123" spans="13:20" ht="14.5" x14ac:dyDescent="0.35">
      <c r="M8123" s="261" t="s">
        <v>56872</v>
      </c>
      <c r="N8123" s="262">
        <v>16438</v>
      </c>
      <c r="P8123" s="243" t="s">
        <v>24249</v>
      </c>
      <c r="Q8123" s="244">
        <v>807700.95</v>
      </c>
      <c r="R8123" s="104"/>
      <c r="S8123" s="104"/>
      <c r="T8123" s="104"/>
    </row>
    <row r="8124" spans="13:20" ht="14.5" x14ac:dyDescent="0.35">
      <c r="M8124" s="261" t="s">
        <v>56873</v>
      </c>
      <c r="N8124" s="262">
        <v>33403.339999999997</v>
      </c>
      <c r="P8124" s="243" t="s">
        <v>24250</v>
      </c>
      <c r="Q8124" s="244">
        <v>19999.71</v>
      </c>
      <c r="R8124" s="104"/>
      <c r="S8124" s="104"/>
      <c r="T8124" s="104"/>
    </row>
    <row r="8125" spans="13:20" ht="14.5" x14ac:dyDescent="0.35">
      <c r="M8125" s="261" t="s">
        <v>56874</v>
      </c>
      <c r="N8125" s="262">
        <v>30</v>
      </c>
      <c r="P8125" s="243" t="s">
        <v>24251</v>
      </c>
      <c r="Q8125" s="244">
        <v>510901.88</v>
      </c>
      <c r="R8125" s="104"/>
      <c r="S8125" s="104"/>
      <c r="T8125" s="104"/>
    </row>
    <row r="8126" spans="13:20" ht="14.5" x14ac:dyDescent="0.35">
      <c r="M8126" s="261" t="s">
        <v>43196</v>
      </c>
      <c r="N8126" s="262">
        <v>339598.71</v>
      </c>
      <c r="P8126" s="243" t="s">
        <v>24252</v>
      </c>
      <c r="Q8126" s="244">
        <v>312925.95</v>
      </c>
      <c r="R8126" s="104"/>
      <c r="S8126" s="104"/>
      <c r="T8126" s="104"/>
    </row>
    <row r="8127" spans="13:20" ht="14.5" x14ac:dyDescent="0.35">
      <c r="M8127" s="261" t="s">
        <v>52230</v>
      </c>
      <c r="N8127" s="262">
        <v>10725.61</v>
      </c>
      <c r="P8127" s="243" t="s">
        <v>24253</v>
      </c>
      <c r="Q8127" s="244">
        <v>881640.33</v>
      </c>
      <c r="R8127" s="104"/>
      <c r="S8127" s="104"/>
      <c r="T8127" s="104"/>
    </row>
    <row r="8128" spans="13:20" ht="14.5" x14ac:dyDescent="0.35">
      <c r="M8128" s="261" t="s">
        <v>38348</v>
      </c>
      <c r="N8128" s="262">
        <v>9931.85</v>
      </c>
      <c r="P8128" s="243" t="s">
        <v>24254</v>
      </c>
      <c r="Q8128" s="244">
        <v>10201.1</v>
      </c>
      <c r="R8128" s="104"/>
      <c r="S8128" s="104"/>
      <c r="T8128" s="104"/>
    </row>
    <row r="8129" spans="13:20" ht="14.5" x14ac:dyDescent="0.35">
      <c r="M8129" s="261" t="s">
        <v>56875</v>
      </c>
      <c r="N8129" s="262">
        <v>1115997.26</v>
      </c>
      <c r="P8129" s="243" t="s">
        <v>24255</v>
      </c>
      <c r="Q8129" s="244">
        <v>17743.330000000002</v>
      </c>
      <c r="R8129" s="104"/>
      <c r="S8129" s="104"/>
      <c r="T8129" s="104"/>
    </row>
    <row r="8130" spans="13:20" ht="14.5" x14ac:dyDescent="0.35">
      <c r="M8130" s="261" t="s">
        <v>38349</v>
      </c>
      <c r="N8130" s="262">
        <v>151828.56</v>
      </c>
      <c r="P8130" s="243" t="s">
        <v>24256</v>
      </c>
      <c r="Q8130" s="244">
        <v>1147.31</v>
      </c>
      <c r="R8130" s="104"/>
      <c r="S8130" s="104"/>
      <c r="T8130" s="104"/>
    </row>
    <row r="8131" spans="13:20" ht="14.5" x14ac:dyDescent="0.35">
      <c r="M8131" s="261" t="s">
        <v>38350</v>
      </c>
      <c r="N8131" s="262">
        <v>64441.88</v>
      </c>
      <c r="P8131" s="243" t="s">
        <v>24257</v>
      </c>
      <c r="Q8131" s="244">
        <v>858.53</v>
      </c>
      <c r="R8131" s="104"/>
      <c r="S8131" s="104"/>
      <c r="T8131" s="104"/>
    </row>
    <row r="8132" spans="13:20" ht="14.5" x14ac:dyDescent="0.35">
      <c r="M8132" s="261" t="s">
        <v>42020</v>
      </c>
      <c r="N8132" s="262">
        <v>21164.3</v>
      </c>
      <c r="P8132" s="243" t="s">
        <v>24258</v>
      </c>
      <c r="Q8132" s="244">
        <v>2087.84</v>
      </c>
      <c r="R8132" s="104"/>
      <c r="S8132" s="104"/>
      <c r="T8132" s="104"/>
    </row>
    <row r="8133" spans="13:20" ht="14.5" x14ac:dyDescent="0.35">
      <c r="M8133" s="261" t="s">
        <v>56876</v>
      </c>
      <c r="N8133" s="262">
        <v>353550.89</v>
      </c>
      <c r="P8133" s="243" t="s">
        <v>24259</v>
      </c>
      <c r="Q8133" s="244">
        <v>179.06</v>
      </c>
      <c r="R8133" s="104"/>
      <c r="S8133" s="104"/>
      <c r="T8133" s="104"/>
    </row>
    <row r="8134" spans="13:20" ht="14.5" x14ac:dyDescent="0.35">
      <c r="M8134" s="261" t="s">
        <v>53360</v>
      </c>
      <c r="N8134" s="262">
        <v>55379.95</v>
      </c>
      <c r="P8134" s="243" t="s">
        <v>24260</v>
      </c>
      <c r="Q8134" s="244">
        <v>279107.68</v>
      </c>
      <c r="R8134" s="104"/>
      <c r="S8134" s="104"/>
      <c r="T8134" s="104"/>
    </row>
    <row r="8135" spans="13:20" ht="14.5" x14ac:dyDescent="0.35">
      <c r="M8135" s="261" t="s">
        <v>52231</v>
      </c>
      <c r="N8135" s="262">
        <v>324432.11</v>
      </c>
      <c r="P8135" s="243" t="s">
        <v>24261</v>
      </c>
      <c r="Q8135" s="244">
        <v>3438883.21</v>
      </c>
      <c r="R8135" s="104"/>
      <c r="S8135" s="104"/>
      <c r="T8135" s="104"/>
    </row>
    <row r="8136" spans="13:20" ht="14.5" x14ac:dyDescent="0.35">
      <c r="M8136" s="261" t="s">
        <v>56877</v>
      </c>
      <c r="N8136" s="262">
        <v>3779614.13</v>
      </c>
      <c r="P8136" s="243" t="s">
        <v>24262</v>
      </c>
      <c r="Q8136" s="244">
        <v>262675.33</v>
      </c>
      <c r="R8136" s="104"/>
      <c r="S8136" s="104"/>
      <c r="T8136" s="104"/>
    </row>
    <row r="8137" spans="13:20" ht="14.5" x14ac:dyDescent="0.35">
      <c r="M8137" s="261" t="s">
        <v>50294</v>
      </c>
      <c r="N8137" s="262">
        <v>32440</v>
      </c>
      <c r="P8137" s="243" t="s">
        <v>24263</v>
      </c>
      <c r="Q8137" s="244">
        <v>597611.77</v>
      </c>
      <c r="R8137" s="104"/>
      <c r="S8137" s="104"/>
      <c r="T8137" s="104"/>
    </row>
    <row r="8138" spans="13:20" ht="14.5" x14ac:dyDescent="0.35">
      <c r="M8138" s="261" t="s">
        <v>56878</v>
      </c>
      <c r="N8138" s="262">
        <v>1159.28</v>
      </c>
      <c r="P8138" s="243" t="s">
        <v>24264</v>
      </c>
      <c r="Q8138" s="244">
        <v>36122.660000000003</v>
      </c>
      <c r="R8138" s="104"/>
      <c r="S8138" s="104"/>
      <c r="T8138" s="104"/>
    </row>
    <row r="8139" spans="13:20" ht="14.5" x14ac:dyDescent="0.35">
      <c r="M8139" s="261" t="s">
        <v>48177</v>
      </c>
      <c r="N8139" s="262">
        <v>12698</v>
      </c>
      <c r="P8139" s="243" t="s">
        <v>24265</v>
      </c>
      <c r="Q8139" s="244">
        <v>98654.83</v>
      </c>
      <c r="R8139" s="104"/>
      <c r="S8139" s="104"/>
      <c r="T8139" s="104"/>
    </row>
    <row r="8140" spans="13:20" ht="14.5" x14ac:dyDescent="0.35">
      <c r="M8140" s="261" t="s">
        <v>48178</v>
      </c>
      <c r="N8140" s="262">
        <v>53758.73</v>
      </c>
      <c r="P8140" s="243" t="s">
        <v>24266</v>
      </c>
      <c r="Q8140" s="244">
        <v>11286.5</v>
      </c>
      <c r="R8140" s="104"/>
      <c r="S8140" s="104"/>
      <c r="T8140" s="104"/>
    </row>
    <row r="8141" spans="13:20" ht="14.5" x14ac:dyDescent="0.35">
      <c r="M8141" s="261" t="s">
        <v>48179</v>
      </c>
      <c r="N8141" s="262">
        <v>2177893.19</v>
      </c>
      <c r="P8141" s="243" t="s">
        <v>24267</v>
      </c>
      <c r="Q8141" s="244">
        <v>359726.5</v>
      </c>
      <c r="R8141" s="104"/>
      <c r="S8141" s="104"/>
      <c r="T8141" s="104"/>
    </row>
    <row r="8142" spans="13:20" ht="14.5" x14ac:dyDescent="0.35">
      <c r="M8142" s="261" t="s">
        <v>48180</v>
      </c>
      <c r="N8142" s="262">
        <v>159037.6</v>
      </c>
      <c r="P8142" s="243" t="s">
        <v>24268</v>
      </c>
      <c r="Q8142" s="244">
        <v>41689.360000000001</v>
      </c>
      <c r="R8142" s="104"/>
      <c r="S8142" s="104"/>
      <c r="T8142" s="104"/>
    </row>
    <row r="8143" spans="13:20" ht="14.5" x14ac:dyDescent="0.35">
      <c r="M8143" s="261" t="s">
        <v>45461</v>
      </c>
      <c r="N8143" s="262">
        <v>122837.5</v>
      </c>
      <c r="P8143" s="243" t="s">
        <v>24269</v>
      </c>
      <c r="Q8143" s="244">
        <v>279107.68</v>
      </c>
      <c r="R8143" s="104"/>
      <c r="S8143" s="104"/>
      <c r="T8143" s="104"/>
    </row>
    <row r="8144" spans="13:20" ht="14.5" x14ac:dyDescent="0.35">
      <c r="M8144" s="261" t="s">
        <v>45462</v>
      </c>
      <c r="N8144" s="262">
        <v>9397.06</v>
      </c>
      <c r="P8144" s="243" t="s">
        <v>24270</v>
      </c>
      <c r="Q8144" s="244">
        <v>3438883.21</v>
      </c>
      <c r="R8144" s="104"/>
      <c r="S8144" s="104"/>
      <c r="T8144" s="104"/>
    </row>
    <row r="8145" spans="13:20" ht="14.5" x14ac:dyDescent="0.35">
      <c r="M8145" s="261" t="s">
        <v>24323</v>
      </c>
      <c r="N8145" s="262">
        <v>25174.94</v>
      </c>
      <c r="P8145" s="243" t="s">
        <v>24271</v>
      </c>
      <c r="Q8145" s="244">
        <v>262675.33</v>
      </c>
      <c r="R8145" s="104"/>
      <c r="S8145" s="104"/>
      <c r="T8145" s="104"/>
    </row>
    <row r="8146" spans="13:20" ht="14.5" x14ac:dyDescent="0.35">
      <c r="M8146" s="261" t="s">
        <v>24324</v>
      </c>
      <c r="N8146" s="262">
        <v>33405.43</v>
      </c>
      <c r="P8146" s="243" t="s">
        <v>24272</v>
      </c>
      <c r="Q8146" s="244">
        <v>597611.77</v>
      </c>
      <c r="R8146" s="104"/>
      <c r="S8146" s="104"/>
      <c r="T8146" s="104"/>
    </row>
    <row r="8147" spans="13:20" ht="14.5" x14ac:dyDescent="0.35">
      <c r="M8147" s="261" t="s">
        <v>53361</v>
      </c>
      <c r="N8147" s="262">
        <v>4738</v>
      </c>
      <c r="P8147" s="243" t="s">
        <v>24273</v>
      </c>
      <c r="Q8147" s="244">
        <v>34536.71</v>
      </c>
      <c r="R8147" s="104"/>
      <c r="S8147" s="104"/>
      <c r="T8147" s="104"/>
    </row>
    <row r="8148" spans="13:20" ht="14.5" x14ac:dyDescent="0.35">
      <c r="M8148" s="261" t="s">
        <v>52232</v>
      </c>
      <c r="N8148" s="262">
        <v>6715</v>
      </c>
      <c r="P8148" s="243" t="s">
        <v>24274</v>
      </c>
      <c r="Q8148" s="244">
        <v>53865.99</v>
      </c>
      <c r="R8148" s="104"/>
      <c r="S8148" s="104"/>
      <c r="T8148" s="104"/>
    </row>
    <row r="8149" spans="13:20" ht="14.5" x14ac:dyDescent="0.35">
      <c r="M8149" s="261" t="s">
        <v>35707</v>
      </c>
      <c r="N8149" s="262">
        <v>3777</v>
      </c>
      <c r="P8149" s="243" t="s">
        <v>24275</v>
      </c>
      <c r="Q8149" s="244">
        <v>98654.83</v>
      </c>
      <c r="R8149" s="104"/>
      <c r="S8149" s="104"/>
      <c r="T8149" s="104"/>
    </row>
    <row r="8150" spans="13:20" ht="14.5" x14ac:dyDescent="0.35">
      <c r="M8150" s="261" t="s">
        <v>43197</v>
      </c>
      <c r="N8150" s="262">
        <v>10048</v>
      </c>
      <c r="P8150" s="243" t="s">
        <v>24276</v>
      </c>
      <c r="Q8150" s="244">
        <v>35799.15</v>
      </c>
      <c r="R8150" s="104"/>
      <c r="S8150" s="104"/>
      <c r="T8150" s="104"/>
    </row>
    <row r="8151" spans="13:20" ht="14.5" x14ac:dyDescent="0.35">
      <c r="M8151" s="261" t="s">
        <v>43198</v>
      </c>
      <c r="N8151" s="262">
        <v>768.68</v>
      </c>
      <c r="P8151" s="243" t="s">
        <v>24277</v>
      </c>
      <c r="Q8151" s="244">
        <v>56995.37</v>
      </c>
      <c r="R8151" s="104"/>
      <c r="S8151" s="104"/>
      <c r="T8151" s="104"/>
    </row>
    <row r="8152" spans="13:20" ht="14.5" x14ac:dyDescent="0.35">
      <c r="M8152" s="261" t="s">
        <v>56879</v>
      </c>
      <c r="N8152" s="262">
        <v>146</v>
      </c>
      <c r="P8152" s="243" t="s">
        <v>24278</v>
      </c>
      <c r="Q8152" s="244">
        <v>282.69</v>
      </c>
      <c r="R8152" s="104"/>
      <c r="S8152" s="104"/>
      <c r="T8152" s="104"/>
    </row>
    <row r="8153" spans="13:20" ht="14.5" x14ac:dyDescent="0.35">
      <c r="M8153" s="261" t="s">
        <v>24327</v>
      </c>
      <c r="N8153" s="262">
        <v>11.17</v>
      </c>
      <c r="P8153" s="243" t="s">
        <v>24279</v>
      </c>
      <c r="Q8153" s="244">
        <v>56631.040000000001</v>
      </c>
      <c r="R8153" s="104"/>
      <c r="S8153" s="104"/>
      <c r="T8153" s="104"/>
    </row>
    <row r="8154" spans="13:20" ht="14.5" x14ac:dyDescent="0.35">
      <c r="M8154" s="261" t="s">
        <v>24328</v>
      </c>
      <c r="N8154" s="262">
        <v>8482.5</v>
      </c>
      <c r="P8154" s="243" t="s">
        <v>15682</v>
      </c>
      <c r="Q8154" s="244">
        <v>126123.84</v>
      </c>
      <c r="R8154" s="104"/>
      <c r="S8154" s="104"/>
      <c r="T8154" s="104"/>
    </row>
    <row r="8155" spans="13:20" ht="14.5" x14ac:dyDescent="0.35">
      <c r="M8155" s="261" t="s">
        <v>24329</v>
      </c>
      <c r="N8155" s="262">
        <v>648.91</v>
      </c>
      <c r="P8155" s="243" t="s">
        <v>24280</v>
      </c>
      <c r="Q8155" s="244">
        <v>13799.63</v>
      </c>
      <c r="R8155" s="104"/>
      <c r="S8155" s="104"/>
      <c r="T8155" s="104"/>
    </row>
    <row r="8156" spans="13:20" ht="14.5" x14ac:dyDescent="0.35">
      <c r="M8156" s="261" t="s">
        <v>24330</v>
      </c>
      <c r="N8156" s="262">
        <v>400</v>
      </c>
      <c r="P8156" s="243" t="s">
        <v>24281</v>
      </c>
      <c r="Q8156" s="244">
        <v>17200</v>
      </c>
      <c r="R8156" s="104"/>
      <c r="S8156" s="104"/>
      <c r="T8156" s="104"/>
    </row>
    <row r="8157" spans="13:20" ht="14.5" x14ac:dyDescent="0.35">
      <c r="M8157" s="261" t="s">
        <v>53362</v>
      </c>
      <c r="N8157" s="262">
        <v>36660.239999999998</v>
      </c>
      <c r="P8157" s="243" t="s">
        <v>24282</v>
      </c>
      <c r="Q8157" s="244">
        <v>1597964.72</v>
      </c>
      <c r="R8157" s="104"/>
      <c r="S8157" s="104"/>
      <c r="T8157" s="104"/>
    </row>
    <row r="8158" spans="13:20" ht="14.5" x14ac:dyDescent="0.35">
      <c r="M8158" s="261" t="s">
        <v>48181</v>
      </c>
      <c r="N8158" s="262">
        <v>77606</v>
      </c>
      <c r="P8158" s="243" t="s">
        <v>24283</v>
      </c>
      <c r="Q8158" s="244">
        <v>464479.27</v>
      </c>
      <c r="R8158" s="104"/>
      <c r="S8158" s="104"/>
      <c r="T8158" s="104"/>
    </row>
    <row r="8159" spans="13:20" ht="14.5" x14ac:dyDescent="0.35">
      <c r="M8159" s="261" t="s">
        <v>48182</v>
      </c>
      <c r="N8159" s="262">
        <v>1300</v>
      </c>
      <c r="P8159" s="243" t="s">
        <v>24284</v>
      </c>
      <c r="Q8159" s="244">
        <v>279214.23</v>
      </c>
      <c r="R8159" s="104"/>
      <c r="S8159" s="104"/>
      <c r="T8159" s="104"/>
    </row>
    <row r="8160" spans="13:20" ht="14.5" x14ac:dyDescent="0.35">
      <c r="M8160" s="261" t="s">
        <v>37151</v>
      </c>
      <c r="N8160" s="262">
        <v>443.12</v>
      </c>
      <c r="P8160" s="243" t="s">
        <v>24285</v>
      </c>
      <c r="Q8160" s="244">
        <v>11544.32</v>
      </c>
      <c r="R8160" s="104"/>
      <c r="S8160" s="104"/>
      <c r="T8160" s="104"/>
    </row>
    <row r="8161" spans="13:20" ht="14.5" x14ac:dyDescent="0.35">
      <c r="M8161" s="261" t="s">
        <v>35708</v>
      </c>
      <c r="N8161" s="262">
        <v>12451.53</v>
      </c>
      <c r="P8161" s="243" t="s">
        <v>24286</v>
      </c>
      <c r="Q8161" s="244">
        <v>564497.63</v>
      </c>
      <c r="R8161" s="104"/>
      <c r="S8161" s="104"/>
      <c r="T8161" s="104"/>
    </row>
    <row r="8162" spans="13:20" ht="14.5" x14ac:dyDescent="0.35">
      <c r="M8162" s="261" t="s">
        <v>56880</v>
      </c>
      <c r="N8162" s="262">
        <v>32850</v>
      </c>
      <c r="P8162" s="243" t="s">
        <v>24287</v>
      </c>
      <c r="Q8162" s="244">
        <v>546210.92000000004</v>
      </c>
      <c r="R8162" s="104"/>
      <c r="S8162" s="104"/>
      <c r="T8162" s="104"/>
    </row>
    <row r="8163" spans="13:20" ht="14.5" x14ac:dyDescent="0.35">
      <c r="M8163" s="261" t="s">
        <v>56881</v>
      </c>
      <c r="N8163" s="262">
        <v>3845.44</v>
      </c>
      <c r="P8163" s="243" t="s">
        <v>24288</v>
      </c>
      <c r="Q8163" s="244">
        <v>30101.63</v>
      </c>
      <c r="R8163" s="104"/>
      <c r="S8163" s="104"/>
      <c r="T8163" s="104"/>
    </row>
    <row r="8164" spans="13:20" ht="14.5" x14ac:dyDescent="0.35">
      <c r="M8164" s="261" t="s">
        <v>48183</v>
      </c>
      <c r="N8164" s="262">
        <v>52546.32</v>
      </c>
      <c r="P8164" s="243" t="s">
        <v>24289</v>
      </c>
      <c r="Q8164" s="244">
        <v>200101.5</v>
      </c>
      <c r="R8164" s="104"/>
      <c r="S8164" s="104"/>
      <c r="T8164" s="104"/>
    </row>
    <row r="8165" spans="13:20" ht="14.5" x14ac:dyDescent="0.35">
      <c r="M8165" s="261" t="s">
        <v>48184</v>
      </c>
      <c r="N8165" s="262">
        <v>4017.68</v>
      </c>
      <c r="P8165" s="243" t="s">
        <v>24290</v>
      </c>
      <c r="Q8165" s="244">
        <v>201627.97</v>
      </c>
      <c r="R8165" s="104"/>
      <c r="S8165" s="104"/>
      <c r="T8165" s="104"/>
    </row>
    <row r="8166" spans="13:20" ht="14.5" x14ac:dyDescent="0.35">
      <c r="M8166" s="261" t="s">
        <v>24354</v>
      </c>
      <c r="N8166" s="262">
        <v>-0.69</v>
      </c>
      <c r="P8166" s="243" t="s">
        <v>24291</v>
      </c>
      <c r="Q8166" s="244">
        <v>274563</v>
      </c>
      <c r="R8166" s="104"/>
      <c r="S8166" s="104"/>
      <c r="T8166" s="104"/>
    </row>
    <row r="8167" spans="13:20" ht="14.5" x14ac:dyDescent="0.35">
      <c r="M8167" s="261" t="s">
        <v>45463</v>
      </c>
      <c r="N8167" s="262">
        <v>9729.69</v>
      </c>
      <c r="P8167" s="243" t="s">
        <v>24292</v>
      </c>
      <c r="Q8167" s="244">
        <v>178.71</v>
      </c>
      <c r="R8167" s="104"/>
      <c r="S8167" s="104"/>
      <c r="T8167" s="104"/>
    </row>
    <row r="8168" spans="13:20" ht="14.5" x14ac:dyDescent="0.35">
      <c r="M8168" s="261" t="s">
        <v>48185</v>
      </c>
      <c r="N8168" s="262">
        <v>72531.25</v>
      </c>
      <c r="P8168" s="243" t="s">
        <v>24293</v>
      </c>
      <c r="Q8168" s="244">
        <v>69.45</v>
      </c>
      <c r="R8168" s="104"/>
      <c r="S8168" s="104"/>
      <c r="T8168" s="104"/>
    </row>
    <row r="8169" spans="13:20" ht="14.5" x14ac:dyDescent="0.35">
      <c r="M8169" s="261" t="s">
        <v>48186</v>
      </c>
      <c r="N8169" s="262">
        <v>5548.64</v>
      </c>
      <c r="P8169" s="243" t="s">
        <v>24294</v>
      </c>
      <c r="Q8169" s="244">
        <v>807700.95</v>
      </c>
      <c r="R8169" s="104"/>
      <c r="S8169" s="104"/>
      <c r="T8169" s="104"/>
    </row>
    <row r="8170" spans="13:20" ht="14.5" x14ac:dyDescent="0.35">
      <c r="M8170" s="261" t="s">
        <v>24359</v>
      </c>
      <c r="N8170" s="262">
        <v>1818.75</v>
      </c>
      <c r="P8170" s="243" t="s">
        <v>24295</v>
      </c>
      <c r="Q8170" s="244">
        <v>61868.13</v>
      </c>
      <c r="R8170" s="104"/>
      <c r="S8170" s="104"/>
      <c r="T8170" s="104"/>
    </row>
    <row r="8171" spans="13:20" ht="14.5" x14ac:dyDescent="0.35">
      <c r="M8171" s="261" t="s">
        <v>24360</v>
      </c>
      <c r="N8171" s="262">
        <v>134.38</v>
      </c>
      <c r="P8171" s="243" t="s">
        <v>15683</v>
      </c>
      <c r="Q8171" s="244">
        <v>2518381.9900000002</v>
      </c>
      <c r="R8171" s="104"/>
      <c r="S8171" s="104"/>
      <c r="T8171" s="104"/>
    </row>
    <row r="8172" spans="13:20" ht="14.5" x14ac:dyDescent="0.35">
      <c r="M8172" s="261" t="s">
        <v>53363</v>
      </c>
      <c r="N8172" s="262">
        <v>54.6</v>
      </c>
      <c r="P8172" s="243" t="s">
        <v>24296</v>
      </c>
      <c r="Q8172" s="244">
        <v>207589.97</v>
      </c>
      <c r="R8172" s="104"/>
      <c r="S8172" s="104"/>
      <c r="T8172" s="104"/>
    </row>
    <row r="8173" spans="13:20" ht="14.5" x14ac:dyDescent="0.35">
      <c r="M8173" s="261" t="s">
        <v>24363</v>
      </c>
      <c r="N8173" s="262">
        <v>6</v>
      </c>
      <c r="P8173" s="243" t="s">
        <v>24297</v>
      </c>
      <c r="Q8173" s="244">
        <v>1158919.55</v>
      </c>
      <c r="R8173" s="104"/>
      <c r="S8173" s="104"/>
      <c r="T8173" s="104"/>
    </row>
    <row r="8174" spans="13:20" ht="14.5" x14ac:dyDescent="0.35">
      <c r="M8174" s="261" t="s">
        <v>24367</v>
      </c>
      <c r="N8174" s="262">
        <v>2064.5700000000002</v>
      </c>
      <c r="P8174" s="243" t="s">
        <v>15684</v>
      </c>
      <c r="Q8174" s="244">
        <v>95661.72</v>
      </c>
      <c r="R8174" s="104"/>
      <c r="S8174" s="104"/>
      <c r="T8174" s="104"/>
    </row>
    <row r="8175" spans="13:20" ht="14.5" x14ac:dyDescent="0.35">
      <c r="M8175" s="261" t="s">
        <v>58809</v>
      </c>
      <c r="N8175" s="262">
        <v>-814.87</v>
      </c>
      <c r="P8175" s="243" t="s">
        <v>15685</v>
      </c>
      <c r="Q8175" s="244">
        <v>2257603.77</v>
      </c>
      <c r="R8175" s="104"/>
      <c r="S8175" s="104"/>
      <c r="T8175" s="104"/>
    </row>
    <row r="8176" spans="13:20" ht="14.5" x14ac:dyDescent="0.35">
      <c r="M8176" s="261" t="s">
        <v>45464</v>
      </c>
      <c r="N8176" s="262">
        <v>5061.87</v>
      </c>
      <c r="P8176" s="243" t="s">
        <v>24298</v>
      </c>
      <c r="Q8176" s="244">
        <v>6050.59</v>
      </c>
      <c r="R8176" s="104"/>
      <c r="S8176" s="104"/>
      <c r="T8176" s="104"/>
    </row>
    <row r="8177" spans="13:20" ht="14.5" x14ac:dyDescent="0.35">
      <c r="M8177" s="261" t="s">
        <v>45465</v>
      </c>
      <c r="N8177" s="262">
        <v>660</v>
      </c>
      <c r="P8177" s="243" t="s">
        <v>24299</v>
      </c>
      <c r="Q8177" s="244">
        <v>11200</v>
      </c>
      <c r="R8177" s="104"/>
      <c r="S8177" s="104"/>
      <c r="T8177" s="104"/>
    </row>
    <row r="8178" spans="13:20" ht="14.5" x14ac:dyDescent="0.35">
      <c r="M8178" s="261" t="s">
        <v>45466</v>
      </c>
      <c r="N8178" s="262">
        <v>50.49</v>
      </c>
      <c r="P8178" s="243" t="s">
        <v>24300</v>
      </c>
      <c r="Q8178" s="244">
        <v>2308.75</v>
      </c>
      <c r="R8178" s="104"/>
      <c r="S8178" s="104"/>
      <c r="T8178" s="104"/>
    </row>
    <row r="8179" spans="13:20" ht="14.5" x14ac:dyDescent="0.35">
      <c r="M8179" s="261" t="s">
        <v>45467</v>
      </c>
      <c r="N8179" s="262">
        <v>19.8</v>
      </c>
      <c r="P8179" s="243" t="s">
        <v>24301</v>
      </c>
      <c r="Q8179" s="244">
        <v>1018.88</v>
      </c>
      <c r="R8179" s="104"/>
      <c r="S8179" s="104"/>
      <c r="T8179" s="104"/>
    </row>
    <row r="8180" spans="13:20" ht="14.5" x14ac:dyDescent="0.35">
      <c r="M8180" s="261" t="s">
        <v>45468</v>
      </c>
      <c r="N8180" s="262">
        <v>2.25</v>
      </c>
      <c r="P8180" s="243" t="s">
        <v>24302</v>
      </c>
      <c r="Q8180" s="244">
        <v>2928.7</v>
      </c>
      <c r="R8180" s="104"/>
      <c r="S8180" s="104"/>
      <c r="T8180" s="104"/>
    </row>
    <row r="8181" spans="13:20" ht="14.5" x14ac:dyDescent="0.35">
      <c r="M8181" s="261" t="s">
        <v>53364</v>
      </c>
      <c r="N8181" s="262">
        <v>212.43</v>
      </c>
      <c r="P8181" s="243" t="s">
        <v>24303</v>
      </c>
      <c r="Q8181" s="244">
        <v>7500</v>
      </c>
      <c r="R8181" s="104"/>
      <c r="S8181" s="104"/>
      <c r="T8181" s="104"/>
    </row>
    <row r="8182" spans="13:20" ht="14.5" x14ac:dyDescent="0.35">
      <c r="M8182" s="261" t="s">
        <v>53365</v>
      </c>
      <c r="N8182" s="262">
        <v>-1005.08</v>
      </c>
      <c r="P8182" s="243" t="s">
        <v>24304</v>
      </c>
      <c r="Q8182" s="244">
        <v>9015.26</v>
      </c>
      <c r="R8182" s="104"/>
      <c r="S8182" s="104"/>
      <c r="T8182" s="104"/>
    </row>
    <row r="8183" spans="13:20" ht="14.5" x14ac:dyDescent="0.35">
      <c r="M8183" s="261" t="s">
        <v>53366</v>
      </c>
      <c r="N8183" s="262">
        <v>2380</v>
      </c>
      <c r="P8183" s="243" t="s">
        <v>24305</v>
      </c>
      <c r="Q8183" s="244">
        <v>3565.41</v>
      </c>
      <c r="R8183" s="104"/>
      <c r="S8183" s="104"/>
      <c r="T8183" s="104"/>
    </row>
    <row r="8184" spans="13:20" ht="14.5" x14ac:dyDescent="0.35">
      <c r="M8184" s="261" t="s">
        <v>53367</v>
      </c>
      <c r="N8184" s="262">
        <v>19005</v>
      </c>
      <c r="P8184" s="243" t="s">
        <v>24306</v>
      </c>
      <c r="Q8184" s="244">
        <v>317.5</v>
      </c>
      <c r="R8184" s="104"/>
      <c r="S8184" s="104"/>
      <c r="T8184" s="104"/>
    </row>
    <row r="8185" spans="13:20" ht="14.5" x14ac:dyDescent="0.35">
      <c r="M8185" s="261" t="s">
        <v>53368</v>
      </c>
      <c r="N8185" s="262">
        <v>15424.98</v>
      </c>
      <c r="P8185" s="243" t="s">
        <v>24307</v>
      </c>
      <c r="Q8185" s="244">
        <v>1502.5</v>
      </c>
      <c r="R8185" s="104"/>
      <c r="S8185" s="104"/>
      <c r="T8185" s="104"/>
    </row>
    <row r="8186" spans="13:20" ht="14.5" x14ac:dyDescent="0.35">
      <c r="M8186" s="261" t="s">
        <v>53369</v>
      </c>
      <c r="N8186" s="262">
        <v>43770.96</v>
      </c>
      <c r="P8186" s="243" t="s">
        <v>24308</v>
      </c>
      <c r="Q8186" s="244">
        <v>4695</v>
      </c>
      <c r="R8186" s="104"/>
      <c r="S8186" s="104"/>
      <c r="T8186" s="104"/>
    </row>
    <row r="8187" spans="13:20" ht="14.5" x14ac:dyDescent="0.35">
      <c r="M8187" s="261" t="s">
        <v>45469</v>
      </c>
      <c r="N8187" s="262">
        <v>4861.21</v>
      </c>
      <c r="P8187" s="243" t="s">
        <v>24309</v>
      </c>
      <c r="Q8187" s="244">
        <v>13519</v>
      </c>
      <c r="R8187" s="104"/>
      <c r="S8187" s="104"/>
      <c r="T8187" s="104"/>
    </row>
    <row r="8188" spans="13:20" ht="14.5" x14ac:dyDescent="0.35">
      <c r="M8188" s="261" t="s">
        <v>53370</v>
      </c>
      <c r="N8188" s="262">
        <v>1221.07</v>
      </c>
      <c r="P8188" s="243" t="s">
        <v>24310</v>
      </c>
      <c r="Q8188" s="244">
        <v>714.67</v>
      </c>
      <c r="R8188" s="104"/>
      <c r="S8188" s="104"/>
      <c r="T8188" s="104"/>
    </row>
    <row r="8189" spans="13:20" ht="14.5" x14ac:dyDescent="0.35">
      <c r="M8189" s="261" t="s">
        <v>45470</v>
      </c>
      <c r="N8189" s="262">
        <v>7.5</v>
      </c>
      <c r="P8189" s="243" t="s">
        <v>24311</v>
      </c>
      <c r="Q8189" s="244">
        <v>3033</v>
      </c>
      <c r="R8189" s="104"/>
      <c r="S8189" s="104"/>
      <c r="T8189" s="104"/>
    </row>
    <row r="8190" spans="13:20" ht="14.5" x14ac:dyDescent="0.35">
      <c r="M8190" s="261" t="s">
        <v>53371</v>
      </c>
      <c r="N8190" s="262">
        <v>40.56</v>
      </c>
      <c r="P8190" s="243" t="s">
        <v>24312</v>
      </c>
      <c r="Q8190" s="244">
        <v>1365</v>
      </c>
      <c r="R8190" s="104"/>
      <c r="S8190" s="104"/>
      <c r="T8190" s="104"/>
    </row>
    <row r="8191" spans="13:20" ht="14.5" x14ac:dyDescent="0.35">
      <c r="M8191" s="261" t="s">
        <v>45471</v>
      </c>
      <c r="N8191" s="262">
        <v>212.6</v>
      </c>
      <c r="P8191" s="243" t="s">
        <v>24313</v>
      </c>
      <c r="Q8191" s="244">
        <v>105</v>
      </c>
      <c r="R8191" s="104"/>
      <c r="S8191" s="104"/>
      <c r="T8191" s="104"/>
    </row>
    <row r="8192" spans="13:20" ht="14.5" x14ac:dyDescent="0.35">
      <c r="M8192" s="261" t="s">
        <v>45472</v>
      </c>
      <c r="N8192" s="262">
        <v>1.3</v>
      </c>
      <c r="P8192" s="243" t="s">
        <v>24314</v>
      </c>
      <c r="Q8192" s="244">
        <v>112.43</v>
      </c>
      <c r="R8192" s="104"/>
      <c r="S8192" s="104"/>
      <c r="T8192" s="104"/>
    </row>
    <row r="8193" spans="13:20" ht="14.5" x14ac:dyDescent="0.35">
      <c r="M8193" s="261" t="s">
        <v>53372</v>
      </c>
      <c r="N8193" s="262">
        <v>1.19</v>
      </c>
      <c r="P8193" s="243" t="s">
        <v>24315</v>
      </c>
      <c r="Q8193" s="244">
        <v>318.64</v>
      </c>
      <c r="R8193" s="104"/>
      <c r="S8193" s="104"/>
      <c r="T8193" s="104"/>
    </row>
    <row r="8194" spans="13:20" ht="14.5" x14ac:dyDescent="0.35">
      <c r="M8194" s="261" t="s">
        <v>53373</v>
      </c>
      <c r="N8194" s="262">
        <v>0.14000000000000001</v>
      </c>
      <c r="P8194" s="243" t="s">
        <v>24316</v>
      </c>
      <c r="Q8194" s="244">
        <v>2259.9299999999998</v>
      </c>
      <c r="R8194" s="104"/>
      <c r="S8194" s="104"/>
      <c r="T8194" s="104"/>
    </row>
    <row r="8195" spans="13:20" ht="14.5" x14ac:dyDescent="0.35">
      <c r="M8195" s="261" t="s">
        <v>53374</v>
      </c>
      <c r="N8195" s="262">
        <v>75232.570000000007</v>
      </c>
      <c r="P8195" s="243" t="s">
        <v>24317</v>
      </c>
      <c r="Q8195" s="244">
        <v>1955</v>
      </c>
      <c r="R8195" s="104"/>
      <c r="S8195" s="104"/>
      <c r="T8195" s="104"/>
    </row>
    <row r="8196" spans="13:20" ht="14.5" x14ac:dyDescent="0.35">
      <c r="M8196" s="261" t="s">
        <v>53375</v>
      </c>
      <c r="N8196" s="262">
        <v>1488.35</v>
      </c>
      <c r="P8196" s="243" t="s">
        <v>24318</v>
      </c>
      <c r="Q8196" s="244">
        <v>32821.839999999997</v>
      </c>
      <c r="R8196" s="104"/>
      <c r="S8196" s="104"/>
      <c r="T8196" s="104"/>
    </row>
    <row r="8197" spans="13:20" ht="14.5" x14ac:dyDescent="0.35">
      <c r="M8197" s="261" t="s">
        <v>53376</v>
      </c>
      <c r="N8197" s="262">
        <v>4816.57</v>
      </c>
      <c r="P8197" s="243" t="s">
        <v>24319</v>
      </c>
      <c r="Q8197" s="244">
        <v>16962.54</v>
      </c>
      <c r="R8197" s="104"/>
      <c r="S8197" s="104"/>
      <c r="T8197" s="104"/>
    </row>
    <row r="8198" spans="13:20" ht="14.5" x14ac:dyDescent="0.35">
      <c r="M8198" s="261" t="s">
        <v>48187</v>
      </c>
      <c r="N8198" s="262">
        <v>28000</v>
      </c>
      <c r="P8198" s="243" t="s">
        <v>24320</v>
      </c>
      <c r="Q8198" s="244">
        <v>6350.06</v>
      </c>
      <c r="R8198" s="104"/>
      <c r="S8198" s="104"/>
      <c r="T8198" s="104"/>
    </row>
    <row r="8199" spans="13:20" ht="14.5" x14ac:dyDescent="0.35">
      <c r="M8199" s="261" t="s">
        <v>48188</v>
      </c>
      <c r="N8199" s="262">
        <v>2142</v>
      </c>
      <c r="P8199" s="243" t="s">
        <v>24321</v>
      </c>
      <c r="Q8199" s="244">
        <v>13162</v>
      </c>
      <c r="R8199" s="104"/>
      <c r="S8199" s="104"/>
      <c r="T8199" s="104"/>
    </row>
    <row r="8200" spans="13:20" ht="14.5" x14ac:dyDescent="0.35">
      <c r="M8200" s="261" t="s">
        <v>48189</v>
      </c>
      <c r="N8200" s="262">
        <v>277241.5</v>
      </c>
      <c r="P8200" s="243" t="s">
        <v>24322</v>
      </c>
      <c r="Q8200" s="244">
        <v>14387</v>
      </c>
      <c r="R8200" s="104"/>
      <c r="S8200" s="104"/>
      <c r="T8200" s="104"/>
    </row>
    <row r="8201" spans="13:20" ht="14.5" x14ac:dyDescent="0.35">
      <c r="M8201" s="261" t="s">
        <v>48190</v>
      </c>
      <c r="N8201" s="262">
        <v>21115.95</v>
      </c>
      <c r="P8201" s="243" t="s">
        <v>24323</v>
      </c>
      <c r="Q8201" s="244">
        <v>611.91999999999996</v>
      </c>
      <c r="R8201" s="104"/>
      <c r="S8201" s="104"/>
      <c r="T8201" s="104"/>
    </row>
    <row r="8202" spans="13:20" ht="14.5" x14ac:dyDescent="0.35">
      <c r="M8202" s="261" t="s">
        <v>24407</v>
      </c>
      <c r="N8202" s="262">
        <v>-10206.98</v>
      </c>
      <c r="P8202" s="243" t="s">
        <v>24324</v>
      </c>
      <c r="Q8202" s="244">
        <v>10649.55</v>
      </c>
      <c r="R8202" s="104"/>
      <c r="S8202" s="104"/>
      <c r="T8202" s="104"/>
    </row>
    <row r="8203" spans="13:20" ht="14.5" x14ac:dyDescent="0.35">
      <c r="M8203" s="261" t="s">
        <v>24412</v>
      </c>
      <c r="N8203" s="262">
        <v>-780.83</v>
      </c>
      <c r="P8203" s="243" t="s">
        <v>24325</v>
      </c>
      <c r="Q8203" s="244">
        <v>3048.95</v>
      </c>
      <c r="R8203" s="104"/>
      <c r="S8203" s="104"/>
      <c r="T8203" s="104"/>
    </row>
    <row r="8204" spans="13:20" ht="14.5" x14ac:dyDescent="0.35">
      <c r="M8204" s="261" t="s">
        <v>24413</v>
      </c>
      <c r="N8204" s="262">
        <v>-2212.87</v>
      </c>
      <c r="P8204" s="243" t="s">
        <v>24326</v>
      </c>
      <c r="Q8204" s="244">
        <v>913.4</v>
      </c>
      <c r="R8204" s="104"/>
      <c r="S8204" s="104"/>
      <c r="T8204" s="104"/>
    </row>
    <row r="8205" spans="13:20" ht="14.5" x14ac:dyDescent="0.35">
      <c r="M8205" s="261" t="s">
        <v>24415</v>
      </c>
      <c r="N8205" s="262">
        <v>22265.8</v>
      </c>
      <c r="P8205" s="243" t="s">
        <v>24327</v>
      </c>
      <c r="Q8205" s="244">
        <v>69.88</v>
      </c>
      <c r="R8205" s="104"/>
      <c r="S8205" s="104"/>
      <c r="T8205" s="104"/>
    </row>
    <row r="8206" spans="13:20" ht="14.5" x14ac:dyDescent="0.35">
      <c r="M8206" s="261" t="s">
        <v>24418</v>
      </c>
      <c r="N8206" s="262">
        <v>1621.38</v>
      </c>
      <c r="P8206" s="243" t="s">
        <v>24328</v>
      </c>
      <c r="Q8206" s="244">
        <v>6273.95</v>
      </c>
      <c r="R8206" s="104"/>
      <c r="S8206" s="104"/>
      <c r="T8206" s="104"/>
    </row>
    <row r="8207" spans="13:20" ht="14.5" x14ac:dyDescent="0.35">
      <c r="M8207" s="261" t="s">
        <v>24419</v>
      </c>
      <c r="N8207" s="262">
        <v>25333.47</v>
      </c>
      <c r="P8207" s="243" t="s">
        <v>24329</v>
      </c>
      <c r="Q8207" s="244">
        <v>479.95</v>
      </c>
      <c r="R8207" s="104"/>
      <c r="S8207" s="104"/>
      <c r="T8207" s="104"/>
    </row>
    <row r="8208" spans="13:20" ht="14.5" x14ac:dyDescent="0.35">
      <c r="M8208" s="261" t="s">
        <v>24420</v>
      </c>
      <c r="N8208" s="262">
        <v>12103.84</v>
      </c>
      <c r="P8208" s="243" t="s">
        <v>24330</v>
      </c>
      <c r="Q8208" s="244">
        <v>55453.9</v>
      </c>
      <c r="R8208" s="104"/>
      <c r="S8208" s="104"/>
      <c r="T8208" s="104"/>
    </row>
    <row r="8209" spans="13:20" ht="14.5" x14ac:dyDescent="0.35">
      <c r="M8209" s="261" t="s">
        <v>24422</v>
      </c>
      <c r="N8209" s="262">
        <v>-853.6</v>
      </c>
      <c r="P8209" s="243" t="s">
        <v>24331</v>
      </c>
      <c r="Q8209" s="244">
        <v>408.45</v>
      </c>
      <c r="R8209" s="104"/>
      <c r="S8209" s="104"/>
      <c r="T8209" s="104"/>
    </row>
    <row r="8210" spans="13:20" ht="14.5" x14ac:dyDescent="0.35">
      <c r="M8210" s="261" t="s">
        <v>56882</v>
      </c>
      <c r="N8210" s="262">
        <v>470.96</v>
      </c>
      <c r="P8210" s="243" t="s">
        <v>24332</v>
      </c>
      <c r="Q8210" s="244">
        <v>18838.95</v>
      </c>
      <c r="R8210" s="104"/>
      <c r="S8210" s="104"/>
      <c r="T8210" s="104"/>
    </row>
    <row r="8211" spans="13:20" ht="14.5" x14ac:dyDescent="0.35">
      <c r="M8211" s="261" t="s">
        <v>53377</v>
      </c>
      <c r="N8211" s="262">
        <v>6792</v>
      </c>
      <c r="P8211" s="243" t="s">
        <v>24333</v>
      </c>
      <c r="Q8211" s="244">
        <v>2413.75</v>
      </c>
      <c r="R8211" s="104"/>
      <c r="S8211" s="104"/>
      <c r="T8211" s="104"/>
    </row>
    <row r="8212" spans="13:20" ht="14.5" x14ac:dyDescent="0.35">
      <c r="M8212" s="261" t="s">
        <v>51323</v>
      </c>
      <c r="N8212" s="262">
        <v>5900</v>
      </c>
      <c r="P8212" s="243" t="s">
        <v>24334</v>
      </c>
      <c r="Q8212" s="244">
        <v>913.4</v>
      </c>
      <c r="R8212" s="104"/>
      <c r="S8212" s="104"/>
      <c r="T8212" s="104"/>
    </row>
    <row r="8213" spans="13:20" ht="14.5" x14ac:dyDescent="0.35">
      <c r="M8213" s="261" t="s">
        <v>51324</v>
      </c>
      <c r="N8213" s="262">
        <v>451.34</v>
      </c>
      <c r="P8213" s="243" t="s">
        <v>24335</v>
      </c>
      <c r="Q8213" s="244">
        <v>1681.14</v>
      </c>
      <c r="R8213" s="104"/>
      <c r="S8213" s="104"/>
      <c r="T8213" s="104"/>
    </row>
    <row r="8214" spans="13:20" ht="14.5" x14ac:dyDescent="0.35">
      <c r="M8214" s="261" t="s">
        <v>51325</v>
      </c>
      <c r="N8214" s="262">
        <v>1421.9</v>
      </c>
      <c r="P8214" s="243" t="s">
        <v>24336</v>
      </c>
      <c r="Q8214" s="244">
        <v>3247.34</v>
      </c>
      <c r="R8214" s="104"/>
      <c r="S8214" s="104"/>
      <c r="T8214" s="104"/>
    </row>
    <row r="8215" spans="13:20" ht="14.5" x14ac:dyDescent="0.35">
      <c r="M8215" s="261" t="s">
        <v>24424</v>
      </c>
      <c r="N8215" s="262">
        <v>37602</v>
      </c>
      <c r="P8215" s="243" t="s">
        <v>24337</v>
      </c>
      <c r="Q8215" s="244">
        <v>7500</v>
      </c>
      <c r="R8215" s="104"/>
      <c r="S8215" s="104"/>
      <c r="T8215" s="104"/>
    </row>
    <row r="8216" spans="13:20" ht="14.5" x14ac:dyDescent="0.35">
      <c r="M8216" s="261" t="s">
        <v>24425</v>
      </c>
      <c r="N8216" s="262">
        <v>5112.5</v>
      </c>
      <c r="P8216" s="243" t="s">
        <v>24338</v>
      </c>
      <c r="Q8216" s="244">
        <v>1955</v>
      </c>
      <c r="R8216" s="104"/>
      <c r="S8216" s="104"/>
      <c r="T8216" s="104"/>
    </row>
    <row r="8217" spans="13:20" ht="14.5" x14ac:dyDescent="0.35">
      <c r="M8217" s="261" t="s">
        <v>24426</v>
      </c>
      <c r="N8217" s="262">
        <v>76274.75</v>
      </c>
      <c r="P8217" s="243" t="s">
        <v>24339</v>
      </c>
      <c r="Q8217" s="244">
        <v>317.5</v>
      </c>
      <c r="R8217" s="104"/>
      <c r="S8217" s="104"/>
      <c r="T8217" s="104"/>
    </row>
    <row r="8218" spans="13:20" ht="14.5" x14ac:dyDescent="0.35">
      <c r="M8218" s="261" t="s">
        <v>50295</v>
      </c>
      <c r="N8218" s="262">
        <v>902</v>
      </c>
      <c r="P8218" s="243" t="s">
        <v>24340</v>
      </c>
      <c r="Q8218" s="244">
        <v>116052.35</v>
      </c>
      <c r="R8218" s="104"/>
      <c r="S8218" s="104"/>
      <c r="T8218" s="104"/>
    </row>
    <row r="8219" spans="13:20" ht="14.5" x14ac:dyDescent="0.35">
      <c r="M8219" s="261" t="s">
        <v>37152</v>
      </c>
      <c r="N8219" s="262">
        <v>43256</v>
      </c>
      <c r="P8219" s="243" t="s">
        <v>24341</v>
      </c>
      <c r="Q8219" s="244">
        <v>36995.620000000003</v>
      </c>
      <c r="R8219" s="104"/>
      <c r="S8219" s="104"/>
      <c r="T8219" s="104"/>
    </row>
    <row r="8220" spans="13:20" ht="14.5" x14ac:dyDescent="0.35">
      <c r="M8220" s="261" t="s">
        <v>24428</v>
      </c>
      <c r="N8220" s="262">
        <v>12507</v>
      </c>
      <c r="P8220" s="243" t="s">
        <v>24342</v>
      </c>
      <c r="Q8220" s="244">
        <v>9399.01</v>
      </c>
      <c r="R8220" s="104"/>
      <c r="S8220" s="104"/>
      <c r="T8220" s="104"/>
    </row>
    <row r="8221" spans="13:20" ht="14.5" x14ac:dyDescent="0.35">
      <c r="M8221" s="261" t="s">
        <v>24429</v>
      </c>
      <c r="N8221" s="262">
        <v>2078.6799999999998</v>
      </c>
      <c r="P8221" s="243" t="s">
        <v>24343</v>
      </c>
      <c r="Q8221" s="244">
        <v>16552</v>
      </c>
      <c r="R8221" s="104"/>
      <c r="S8221" s="104"/>
      <c r="T8221" s="104"/>
    </row>
    <row r="8222" spans="13:20" ht="14.5" x14ac:dyDescent="0.35">
      <c r="M8222" s="261" t="s">
        <v>24430</v>
      </c>
      <c r="N8222" s="262">
        <v>15607.62</v>
      </c>
      <c r="P8222" s="243" t="s">
        <v>24344</v>
      </c>
      <c r="Q8222" s="244">
        <v>13162</v>
      </c>
      <c r="R8222" s="104"/>
      <c r="S8222" s="104"/>
      <c r="T8222" s="104"/>
    </row>
    <row r="8223" spans="13:20" ht="14.5" x14ac:dyDescent="0.35">
      <c r="M8223" s="261" t="s">
        <v>56883</v>
      </c>
      <c r="N8223" s="262">
        <v>1077.6600000000001</v>
      </c>
      <c r="P8223" s="243" t="s">
        <v>24345</v>
      </c>
      <c r="Q8223" s="244">
        <v>16800</v>
      </c>
      <c r="R8223" s="104"/>
      <c r="S8223" s="104"/>
      <c r="T8223" s="104"/>
    </row>
    <row r="8224" spans="13:20" ht="14.5" x14ac:dyDescent="0.35">
      <c r="M8224" s="261" t="s">
        <v>24431</v>
      </c>
      <c r="N8224" s="262">
        <v>24265.17</v>
      </c>
      <c r="P8224" s="243" t="s">
        <v>24346</v>
      </c>
      <c r="Q8224" s="244">
        <v>1233.78</v>
      </c>
      <c r="R8224" s="104"/>
      <c r="S8224" s="104"/>
      <c r="T8224" s="104"/>
    </row>
    <row r="8225" spans="13:20" ht="14.5" x14ac:dyDescent="0.35">
      <c r="M8225" s="261" t="s">
        <v>24432</v>
      </c>
      <c r="N8225" s="262">
        <v>20357.28</v>
      </c>
      <c r="P8225" s="243" t="s">
        <v>24347</v>
      </c>
      <c r="Q8225" s="244">
        <v>342.44</v>
      </c>
      <c r="R8225" s="104"/>
      <c r="S8225" s="104"/>
      <c r="T8225" s="104"/>
    </row>
    <row r="8226" spans="13:20" ht="14.5" x14ac:dyDescent="0.35">
      <c r="M8226" s="261" t="s">
        <v>24433</v>
      </c>
      <c r="N8226" s="262">
        <v>309.47000000000003</v>
      </c>
      <c r="P8226" s="243" t="s">
        <v>24348</v>
      </c>
      <c r="Q8226" s="244">
        <v>39.74</v>
      </c>
      <c r="R8226" s="104"/>
      <c r="S8226" s="104"/>
      <c r="T8226" s="104"/>
    </row>
    <row r="8227" spans="13:20" ht="14.5" x14ac:dyDescent="0.35">
      <c r="M8227" s="261" t="s">
        <v>24434</v>
      </c>
      <c r="N8227" s="262">
        <v>15966.08</v>
      </c>
      <c r="P8227" s="243" t="s">
        <v>24349</v>
      </c>
      <c r="Q8227" s="244">
        <v>4750</v>
      </c>
      <c r="R8227" s="104"/>
      <c r="S8227" s="104"/>
      <c r="T8227" s="104"/>
    </row>
    <row r="8228" spans="13:20" ht="14.5" x14ac:dyDescent="0.35">
      <c r="M8228" s="261" t="s">
        <v>37153</v>
      </c>
      <c r="N8228" s="262">
        <v>20493.25</v>
      </c>
      <c r="P8228" s="243" t="s">
        <v>24350</v>
      </c>
      <c r="Q8228" s="244">
        <v>4909.62</v>
      </c>
      <c r="R8228" s="104"/>
      <c r="S8228" s="104"/>
      <c r="T8228" s="104"/>
    </row>
    <row r="8229" spans="13:20" ht="14.5" x14ac:dyDescent="0.35">
      <c r="M8229" s="261" t="s">
        <v>38353</v>
      </c>
      <c r="N8229" s="262">
        <v>5453.04</v>
      </c>
      <c r="P8229" s="243" t="s">
        <v>24351</v>
      </c>
      <c r="Q8229" s="244">
        <v>42708</v>
      </c>
      <c r="R8229" s="104"/>
      <c r="S8229" s="104"/>
      <c r="T8229" s="104"/>
    </row>
    <row r="8230" spans="13:20" ht="14.5" x14ac:dyDescent="0.35">
      <c r="M8230" s="261" t="s">
        <v>24435</v>
      </c>
      <c r="N8230" s="262">
        <v>109124.57</v>
      </c>
      <c r="P8230" s="243" t="s">
        <v>24352</v>
      </c>
      <c r="Q8230" s="244">
        <v>2241.17</v>
      </c>
      <c r="R8230" s="104"/>
      <c r="S8230" s="104"/>
      <c r="T8230" s="104"/>
    </row>
    <row r="8231" spans="13:20" ht="14.5" x14ac:dyDescent="0.35">
      <c r="M8231" s="261" t="s">
        <v>24436</v>
      </c>
      <c r="N8231" s="262">
        <v>30358.38</v>
      </c>
      <c r="P8231" s="243" t="s">
        <v>24353</v>
      </c>
      <c r="Q8231" s="244">
        <v>12227.78</v>
      </c>
      <c r="R8231" s="104"/>
      <c r="S8231" s="104"/>
      <c r="T8231" s="104"/>
    </row>
    <row r="8232" spans="13:20" ht="14.5" x14ac:dyDescent="0.35">
      <c r="M8232" s="261" t="s">
        <v>24437</v>
      </c>
      <c r="N8232" s="262">
        <v>6512.78</v>
      </c>
      <c r="P8232" s="243" t="s">
        <v>24354</v>
      </c>
      <c r="Q8232" s="244">
        <v>18518.310000000001</v>
      </c>
      <c r="R8232" s="104"/>
      <c r="S8232" s="104"/>
      <c r="T8232" s="104"/>
    </row>
    <row r="8233" spans="13:20" ht="14.5" x14ac:dyDescent="0.35">
      <c r="M8233" s="261" t="s">
        <v>24438</v>
      </c>
      <c r="N8233" s="262">
        <v>-2400.21</v>
      </c>
      <c r="P8233" s="243" t="s">
        <v>24355</v>
      </c>
      <c r="Q8233" s="244">
        <v>2000</v>
      </c>
      <c r="R8233" s="104"/>
      <c r="S8233" s="104"/>
      <c r="T8233" s="104"/>
    </row>
    <row r="8234" spans="13:20" ht="14.5" x14ac:dyDescent="0.35">
      <c r="M8234" s="261" t="s">
        <v>35709</v>
      </c>
      <c r="N8234" s="262">
        <v>195158.54</v>
      </c>
      <c r="P8234" s="243" t="s">
        <v>24356</v>
      </c>
      <c r="Q8234" s="244">
        <v>6123.53</v>
      </c>
      <c r="R8234" s="104"/>
      <c r="S8234" s="104"/>
      <c r="T8234" s="104"/>
    </row>
    <row r="8235" spans="13:20" ht="14.5" x14ac:dyDescent="0.35">
      <c r="M8235" s="261" t="s">
        <v>50296</v>
      </c>
      <c r="N8235" s="262">
        <v>6247.5</v>
      </c>
      <c r="P8235" s="243" t="s">
        <v>24357</v>
      </c>
      <c r="Q8235" s="244">
        <v>10078.469999999999</v>
      </c>
      <c r="R8235" s="104"/>
      <c r="S8235" s="104"/>
      <c r="T8235" s="104"/>
    </row>
    <row r="8236" spans="13:20" ht="14.5" x14ac:dyDescent="0.35">
      <c r="M8236" s="261" t="s">
        <v>50297</v>
      </c>
      <c r="N8236" s="262">
        <v>477.92</v>
      </c>
      <c r="P8236" s="243" t="s">
        <v>24358</v>
      </c>
      <c r="Q8236" s="244">
        <v>2218.75</v>
      </c>
      <c r="R8236" s="104"/>
      <c r="S8236" s="104"/>
      <c r="T8236" s="104"/>
    </row>
    <row r="8237" spans="13:20" ht="14.5" x14ac:dyDescent="0.35">
      <c r="M8237" s="261" t="s">
        <v>56884</v>
      </c>
      <c r="N8237" s="262">
        <v>7770</v>
      </c>
      <c r="P8237" s="243" t="s">
        <v>24359</v>
      </c>
      <c r="Q8237" s="244">
        <v>952.1</v>
      </c>
      <c r="R8237" s="104"/>
      <c r="S8237" s="104"/>
      <c r="T8237" s="104"/>
    </row>
    <row r="8238" spans="13:20" ht="14.5" x14ac:dyDescent="0.35">
      <c r="M8238" s="261" t="s">
        <v>56885</v>
      </c>
      <c r="N8238" s="262">
        <v>594.38</v>
      </c>
      <c r="P8238" s="243" t="s">
        <v>24360</v>
      </c>
      <c r="Q8238" s="244">
        <v>231.51</v>
      </c>
      <c r="R8238" s="104"/>
      <c r="S8238" s="104"/>
      <c r="T8238" s="104"/>
    </row>
    <row r="8239" spans="13:20" ht="14.5" x14ac:dyDescent="0.35">
      <c r="M8239" s="261" t="s">
        <v>56886</v>
      </c>
      <c r="N8239" s="262">
        <v>1366.49</v>
      </c>
      <c r="P8239" s="243" t="s">
        <v>24361</v>
      </c>
      <c r="Q8239" s="244">
        <v>44.8</v>
      </c>
      <c r="R8239" s="104"/>
      <c r="S8239" s="104"/>
      <c r="T8239" s="104"/>
    </row>
    <row r="8240" spans="13:20" ht="14.5" x14ac:dyDescent="0.35">
      <c r="M8240" s="261" t="s">
        <v>56887</v>
      </c>
      <c r="N8240" s="262">
        <v>1281.56</v>
      </c>
      <c r="P8240" s="243" t="s">
        <v>24362</v>
      </c>
      <c r="Q8240" s="244">
        <v>282.31</v>
      </c>
      <c r="R8240" s="104"/>
      <c r="S8240" s="104"/>
      <c r="T8240" s="104"/>
    </row>
    <row r="8241" spans="13:20" ht="14.5" x14ac:dyDescent="0.35">
      <c r="M8241" s="261" t="s">
        <v>56888</v>
      </c>
      <c r="N8241" s="262">
        <v>1159</v>
      </c>
      <c r="P8241" s="243" t="s">
        <v>24363</v>
      </c>
      <c r="Q8241" s="244">
        <v>10.51</v>
      </c>
      <c r="R8241" s="104"/>
      <c r="S8241" s="104"/>
      <c r="T8241" s="104"/>
    </row>
    <row r="8242" spans="13:20" ht="14.5" x14ac:dyDescent="0.35">
      <c r="M8242" s="261" t="s">
        <v>53378</v>
      </c>
      <c r="N8242" s="262">
        <v>5592.89</v>
      </c>
      <c r="P8242" s="243" t="s">
        <v>24364</v>
      </c>
      <c r="Q8242" s="244">
        <v>23.2</v>
      </c>
      <c r="R8242" s="104"/>
      <c r="S8242" s="104"/>
      <c r="T8242" s="104"/>
    </row>
    <row r="8243" spans="13:20" ht="14.5" x14ac:dyDescent="0.35">
      <c r="M8243" s="261" t="s">
        <v>56889</v>
      </c>
      <c r="N8243" s="262">
        <v>-47.04</v>
      </c>
      <c r="P8243" s="243" t="s">
        <v>24365</v>
      </c>
      <c r="Q8243" s="244">
        <v>0.98</v>
      </c>
      <c r="R8243" s="104"/>
      <c r="S8243" s="104"/>
      <c r="T8243" s="104"/>
    </row>
    <row r="8244" spans="13:20" ht="14.5" x14ac:dyDescent="0.35">
      <c r="M8244" s="261" t="s">
        <v>43199</v>
      </c>
      <c r="N8244" s="262">
        <v>57898.09</v>
      </c>
      <c r="P8244" s="243" t="s">
        <v>24366</v>
      </c>
      <c r="Q8244" s="244">
        <v>68.239999999999995</v>
      </c>
      <c r="R8244" s="104"/>
      <c r="S8244" s="104"/>
      <c r="T8244" s="104"/>
    </row>
    <row r="8245" spans="13:20" ht="14.5" x14ac:dyDescent="0.35">
      <c r="M8245" s="261" t="s">
        <v>37154</v>
      </c>
      <c r="N8245" s="262">
        <v>104585</v>
      </c>
      <c r="P8245" s="243" t="s">
        <v>24367</v>
      </c>
      <c r="Q8245" s="244">
        <v>17051.16</v>
      </c>
      <c r="R8245" s="104"/>
      <c r="S8245" s="104"/>
      <c r="T8245" s="104"/>
    </row>
    <row r="8246" spans="13:20" ht="14.5" x14ac:dyDescent="0.35">
      <c r="M8246" s="261" t="s">
        <v>51326</v>
      </c>
      <c r="N8246" s="262">
        <v>876.23</v>
      </c>
      <c r="P8246" s="243" t="s">
        <v>24368</v>
      </c>
      <c r="Q8246" s="244">
        <v>5069</v>
      </c>
      <c r="R8246" s="104"/>
      <c r="S8246" s="104"/>
      <c r="T8246" s="104"/>
    </row>
    <row r="8247" spans="13:20" ht="14.5" x14ac:dyDescent="0.35">
      <c r="M8247" s="261" t="s">
        <v>50298</v>
      </c>
      <c r="N8247" s="262">
        <v>4775.76</v>
      </c>
      <c r="P8247" s="243" t="s">
        <v>24369</v>
      </c>
      <c r="Q8247" s="244">
        <v>4624.8</v>
      </c>
      <c r="R8247" s="104"/>
      <c r="S8247" s="104"/>
      <c r="T8247" s="104"/>
    </row>
    <row r="8248" spans="13:20" ht="14.5" x14ac:dyDescent="0.35">
      <c r="M8248" s="261" t="s">
        <v>37155</v>
      </c>
      <c r="N8248" s="262">
        <v>196310.23</v>
      </c>
      <c r="P8248" s="243" t="s">
        <v>24370</v>
      </c>
      <c r="Q8248" s="244">
        <v>587.14</v>
      </c>
      <c r="R8248" s="104"/>
      <c r="S8248" s="104"/>
      <c r="T8248" s="104"/>
    </row>
    <row r="8249" spans="13:20" ht="14.5" x14ac:dyDescent="0.35">
      <c r="M8249" s="261" t="s">
        <v>38354</v>
      </c>
      <c r="N8249" s="262">
        <v>3895.42</v>
      </c>
      <c r="P8249" s="243" t="s">
        <v>24371</v>
      </c>
      <c r="Q8249" s="244">
        <v>16800</v>
      </c>
      <c r="R8249" s="104"/>
      <c r="S8249" s="104"/>
      <c r="T8249" s="104"/>
    </row>
    <row r="8250" spans="13:20" ht="14.5" x14ac:dyDescent="0.35">
      <c r="M8250" s="261" t="s">
        <v>52233</v>
      </c>
      <c r="N8250" s="262">
        <v>7000.81</v>
      </c>
      <c r="P8250" s="243" t="s">
        <v>24372</v>
      </c>
      <c r="Q8250" s="244">
        <v>2218.75</v>
      </c>
      <c r="R8250" s="104"/>
      <c r="S8250" s="104"/>
      <c r="T8250" s="104"/>
    </row>
    <row r="8251" spans="13:20" ht="14.5" x14ac:dyDescent="0.35">
      <c r="M8251" s="261" t="s">
        <v>53379</v>
      </c>
      <c r="N8251" s="262">
        <v>4854.51</v>
      </c>
      <c r="P8251" s="243" t="s">
        <v>24373</v>
      </c>
      <c r="Q8251" s="244">
        <v>952.1</v>
      </c>
      <c r="R8251" s="104"/>
      <c r="S8251" s="104"/>
      <c r="T8251" s="104"/>
    </row>
    <row r="8252" spans="13:20" ht="14.5" x14ac:dyDescent="0.35">
      <c r="M8252" s="261" t="s">
        <v>53380</v>
      </c>
      <c r="N8252" s="262">
        <v>27575.53</v>
      </c>
      <c r="P8252" s="243" t="s">
        <v>24374</v>
      </c>
      <c r="Q8252" s="244">
        <v>1465.29</v>
      </c>
      <c r="R8252" s="104"/>
      <c r="S8252" s="104"/>
      <c r="T8252" s="104"/>
    </row>
    <row r="8253" spans="13:20" ht="14.5" x14ac:dyDescent="0.35">
      <c r="M8253" s="261" t="s">
        <v>56890</v>
      </c>
      <c r="N8253" s="262">
        <v>1139.56</v>
      </c>
      <c r="P8253" s="243" t="s">
        <v>24375</v>
      </c>
      <c r="Q8253" s="244">
        <v>387.24</v>
      </c>
      <c r="R8253" s="104"/>
      <c r="S8253" s="104"/>
      <c r="T8253" s="104"/>
    </row>
    <row r="8254" spans="13:20" ht="14.5" x14ac:dyDescent="0.35">
      <c r="M8254" s="261" t="s">
        <v>37156</v>
      </c>
      <c r="N8254" s="262">
        <v>26480.19</v>
      </c>
      <c r="P8254" s="243" t="s">
        <v>24376</v>
      </c>
      <c r="Q8254" s="244">
        <v>322.05</v>
      </c>
      <c r="R8254" s="104"/>
      <c r="S8254" s="104"/>
      <c r="T8254" s="104"/>
    </row>
    <row r="8255" spans="13:20" ht="14.5" x14ac:dyDescent="0.35">
      <c r="M8255" s="261" t="s">
        <v>45473</v>
      </c>
      <c r="N8255" s="262">
        <v>236442.03</v>
      </c>
      <c r="P8255" s="243" t="s">
        <v>24377</v>
      </c>
      <c r="Q8255" s="244">
        <v>10.51</v>
      </c>
      <c r="R8255" s="104"/>
      <c r="S8255" s="104"/>
      <c r="T8255" s="104"/>
    </row>
    <row r="8256" spans="13:20" ht="14.5" x14ac:dyDescent="0.35">
      <c r="M8256" s="261" t="s">
        <v>43200</v>
      </c>
      <c r="N8256" s="262">
        <v>6000</v>
      </c>
      <c r="P8256" s="243" t="s">
        <v>24378</v>
      </c>
      <c r="Q8256" s="244">
        <v>23.2</v>
      </c>
      <c r="R8256" s="104"/>
      <c r="S8256" s="104"/>
      <c r="T8256" s="104"/>
    </row>
    <row r="8257" spans="13:20" ht="14.5" x14ac:dyDescent="0.35">
      <c r="M8257" s="261" t="s">
        <v>37157</v>
      </c>
      <c r="N8257" s="262">
        <v>1740.72</v>
      </c>
      <c r="P8257" s="243" t="s">
        <v>24379</v>
      </c>
      <c r="Q8257" s="244">
        <v>0.98</v>
      </c>
      <c r="R8257" s="104"/>
      <c r="S8257" s="104"/>
      <c r="T8257" s="104"/>
    </row>
    <row r="8258" spans="13:20" ht="14.5" x14ac:dyDescent="0.35">
      <c r="M8258" s="261" t="s">
        <v>37158</v>
      </c>
      <c r="N8258" s="262">
        <v>2000</v>
      </c>
      <c r="P8258" s="243" t="s">
        <v>24380</v>
      </c>
      <c r="Q8258" s="244">
        <v>4624.8</v>
      </c>
      <c r="R8258" s="104"/>
      <c r="S8258" s="104"/>
      <c r="T8258" s="104"/>
    </row>
    <row r="8259" spans="13:20" ht="14.5" x14ac:dyDescent="0.35">
      <c r="M8259" s="261" t="s">
        <v>38355</v>
      </c>
      <c r="N8259" s="262">
        <v>2267.3200000000002</v>
      </c>
      <c r="P8259" s="243" t="s">
        <v>24381</v>
      </c>
      <c r="Q8259" s="244">
        <v>4750</v>
      </c>
      <c r="R8259" s="104"/>
      <c r="S8259" s="104"/>
      <c r="T8259" s="104"/>
    </row>
    <row r="8260" spans="13:20" ht="14.5" x14ac:dyDescent="0.35">
      <c r="M8260" s="261" t="s">
        <v>37159</v>
      </c>
      <c r="N8260" s="262">
        <v>49954.91</v>
      </c>
      <c r="P8260" s="243" t="s">
        <v>24382</v>
      </c>
      <c r="Q8260" s="244">
        <v>46916.480000000003</v>
      </c>
      <c r="R8260" s="104"/>
      <c r="S8260" s="104"/>
      <c r="T8260" s="104"/>
    </row>
    <row r="8261" spans="13:20" ht="14.5" x14ac:dyDescent="0.35">
      <c r="M8261" s="261" t="s">
        <v>37160</v>
      </c>
      <c r="N8261" s="262">
        <v>104420.21</v>
      </c>
      <c r="P8261" s="243" t="s">
        <v>24383</v>
      </c>
      <c r="Q8261" s="244">
        <v>2000</v>
      </c>
      <c r="R8261" s="104"/>
      <c r="S8261" s="104"/>
      <c r="T8261" s="104"/>
    </row>
    <row r="8262" spans="13:20" ht="14.5" x14ac:dyDescent="0.35">
      <c r="M8262" s="261" t="s">
        <v>38356</v>
      </c>
      <c r="N8262" s="262">
        <v>38835.43</v>
      </c>
      <c r="P8262" s="243" t="s">
        <v>24384</v>
      </c>
      <c r="Q8262" s="244">
        <v>10078.469999999999</v>
      </c>
      <c r="R8262" s="104"/>
      <c r="S8262" s="104"/>
      <c r="T8262" s="104"/>
    </row>
    <row r="8263" spans="13:20" ht="14.5" x14ac:dyDescent="0.35">
      <c r="M8263" s="261" t="s">
        <v>37161</v>
      </c>
      <c r="N8263" s="262">
        <v>37025</v>
      </c>
      <c r="P8263" s="243" t="s">
        <v>24385</v>
      </c>
      <c r="Q8263" s="244">
        <v>62587.47</v>
      </c>
      <c r="R8263" s="104"/>
      <c r="S8263" s="104"/>
      <c r="T8263" s="104"/>
    </row>
    <row r="8264" spans="13:20" ht="14.5" x14ac:dyDescent="0.35">
      <c r="M8264" s="261" t="s">
        <v>48191</v>
      </c>
      <c r="N8264" s="262">
        <v>13050.9</v>
      </c>
      <c r="P8264" s="243" t="s">
        <v>24386</v>
      </c>
      <c r="Q8264" s="244">
        <v>5720</v>
      </c>
      <c r="R8264" s="104"/>
      <c r="S8264" s="104"/>
      <c r="T8264" s="104"/>
    </row>
    <row r="8265" spans="13:20" ht="14.5" x14ac:dyDescent="0.35">
      <c r="M8265" s="261" t="s">
        <v>52234</v>
      </c>
      <c r="N8265" s="262">
        <v>73035.199999999997</v>
      </c>
      <c r="P8265" s="243" t="s">
        <v>24387</v>
      </c>
      <c r="Q8265" s="244">
        <v>28800</v>
      </c>
      <c r="R8265" s="104"/>
      <c r="S8265" s="104"/>
      <c r="T8265" s="104"/>
    </row>
    <row r="8266" spans="13:20" ht="14.5" x14ac:dyDescent="0.35">
      <c r="M8266" s="261" t="s">
        <v>24440</v>
      </c>
      <c r="N8266" s="262">
        <v>3293.66</v>
      </c>
      <c r="P8266" s="243" t="s">
        <v>24388</v>
      </c>
      <c r="Q8266" s="244">
        <v>2634.74</v>
      </c>
      <c r="R8266" s="104"/>
      <c r="S8266" s="104"/>
      <c r="T8266" s="104"/>
    </row>
    <row r="8267" spans="13:20" ht="14.5" x14ac:dyDescent="0.35">
      <c r="M8267" s="261" t="s">
        <v>53381</v>
      </c>
      <c r="N8267" s="262">
        <v>21356.15</v>
      </c>
      <c r="P8267" s="243" t="s">
        <v>24389</v>
      </c>
      <c r="Q8267" s="244">
        <v>7468.49</v>
      </c>
      <c r="R8267" s="104"/>
      <c r="S8267" s="104"/>
      <c r="T8267" s="104"/>
    </row>
    <row r="8268" spans="13:20" ht="14.5" x14ac:dyDescent="0.35">
      <c r="M8268" s="261" t="s">
        <v>38357</v>
      </c>
      <c r="N8268" s="262">
        <v>137719.70000000001</v>
      </c>
      <c r="P8268" s="243" t="s">
        <v>24390</v>
      </c>
      <c r="Q8268" s="244">
        <v>16364</v>
      </c>
      <c r="R8268" s="104"/>
      <c r="S8268" s="104"/>
      <c r="T8268" s="104"/>
    </row>
    <row r="8269" spans="13:20" ht="14.5" x14ac:dyDescent="0.35">
      <c r="M8269" s="261" t="s">
        <v>51327</v>
      </c>
      <c r="N8269" s="262">
        <v>-3922.93</v>
      </c>
      <c r="P8269" s="243" t="s">
        <v>24391</v>
      </c>
      <c r="Q8269" s="244">
        <v>1494.93</v>
      </c>
      <c r="R8269" s="104"/>
      <c r="S8269" s="104"/>
      <c r="T8269" s="104"/>
    </row>
    <row r="8270" spans="13:20" ht="14.5" x14ac:dyDescent="0.35">
      <c r="M8270" s="261" t="s">
        <v>56891</v>
      </c>
      <c r="N8270" s="262">
        <v>6300</v>
      </c>
      <c r="P8270" s="243" t="s">
        <v>24392</v>
      </c>
      <c r="Q8270" s="244">
        <v>419.58</v>
      </c>
      <c r="R8270" s="104"/>
      <c r="S8270" s="104"/>
      <c r="T8270" s="104"/>
    </row>
    <row r="8271" spans="13:20" ht="14.5" x14ac:dyDescent="0.35">
      <c r="M8271" s="261" t="s">
        <v>56892</v>
      </c>
      <c r="N8271" s="262">
        <v>6092.92</v>
      </c>
      <c r="P8271" s="243" t="s">
        <v>24393</v>
      </c>
      <c r="Q8271" s="244">
        <v>2083.9299999999998</v>
      </c>
      <c r="R8271" s="104"/>
      <c r="S8271" s="104"/>
      <c r="T8271" s="104"/>
    </row>
    <row r="8272" spans="13:20" ht="14.5" x14ac:dyDescent="0.35">
      <c r="M8272" s="261" t="s">
        <v>56893</v>
      </c>
      <c r="N8272" s="262">
        <v>948.07</v>
      </c>
      <c r="P8272" s="243" t="s">
        <v>24394</v>
      </c>
      <c r="Q8272" s="244">
        <v>27917</v>
      </c>
      <c r="R8272" s="104"/>
      <c r="S8272" s="104"/>
      <c r="T8272" s="104"/>
    </row>
    <row r="8273" spans="13:20" ht="14.5" x14ac:dyDescent="0.35">
      <c r="M8273" s="261" t="s">
        <v>56894</v>
      </c>
      <c r="N8273" s="262">
        <v>2986.69</v>
      </c>
      <c r="P8273" s="243" t="s">
        <v>15687</v>
      </c>
      <c r="Q8273" s="244">
        <v>9537.86</v>
      </c>
      <c r="R8273" s="104"/>
      <c r="S8273" s="104"/>
      <c r="T8273" s="104"/>
    </row>
    <row r="8274" spans="13:20" ht="14.5" x14ac:dyDescent="0.35">
      <c r="M8274" s="261" t="s">
        <v>56895</v>
      </c>
      <c r="N8274" s="262">
        <v>1132.1600000000001</v>
      </c>
      <c r="P8274" s="243" t="s">
        <v>15688</v>
      </c>
      <c r="Q8274" s="244">
        <v>8396.82</v>
      </c>
      <c r="R8274" s="104"/>
      <c r="S8274" s="104"/>
      <c r="T8274" s="104"/>
    </row>
    <row r="8275" spans="13:20" ht="14.5" x14ac:dyDescent="0.35">
      <c r="M8275" s="261" t="s">
        <v>53382</v>
      </c>
      <c r="N8275" s="262">
        <v>5684</v>
      </c>
      <c r="P8275" s="243" t="s">
        <v>15690</v>
      </c>
      <c r="Q8275" s="244">
        <v>1372.02</v>
      </c>
      <c r="R8275" s="104"/>
      <c r="S8275" s="104"/>
      <c r="T8275" s="104"/>
    </row>
    <row r="8276" spans="13:20" ht="14.5" x14ac:dyDescent="0.35">
      <c r="M8276" s="261" t="s">
        <v>48192</v>
      </c>
      <c r="N8276" s="262">
        <v>96016.72</v>
      </c>
      <c r="P8276" s="243" t="s">
        <v>15691</v>
      </c>
      <c r="Q8276" s="244">
        <v>3888.2</v>
      </c>
      <c r="R8276" s="104"/>
      <c r="S8276" s="104"/>
      <c r="T8276" s="104"/>
    </row>
    <row r="8277" spans="13:20" ht="14.5" x14ac:dyDescent="0.35">
      <c r="M8277" s="261" t="s">
        <v>48193</v>
      </c>
      <c r="N8277" s="262">
        <v>7350.28</v>
      </c>
      <c r="P8277" s="243" t="s">
        <v>15693</v>
      </c>
      <c r="Q8277" s="244">
        <v>32.1</v>
      </c>
      <c r="R8277" s="104"/>
      <c r="S8277" s="104"/>
      <c r="T8277" s="104"/>
    </row>
    <row r="8278" spans="13:20" ht="14.5" x14ac:dyDescent="0.35">
      <c r="M8278" s="261" t="s">
        <v>48194</v>
      </c>
      <c r="N8278" s="262">
        <v>1733437.5</v>
      </c>
      <c r="P8278" s="243" t="s">
        <v>24395</v>
      </c>
      <c r="Q8278" s="244">
        <v>2630</v>
      </c>
      <c r="R8278" s="104"/>
      <c r="S8278" s="104"/>
      <c r="T8278" s="104"/>
    </row>
    <row r="8279" spans="13:20" ht="14.5" x14ac:dyDescent="0.35">
      <c r="M8279" s="261" t="s">
        <v>48195</v>
      </c>
      <c r="N8279" s="262">
        <v>132608.51</v>
      </c>
      <c r="P8279" s="243" t="s">
        <v>24396</v>
      </c>
      <c r="Q8279" s="244">
        <v>1931</v>
      </c>
      <c r="R8279" s="104"/>
      <c r="S8279" s="104"/>
      <c r="T8279" s="104"/>
    </row>
    <row r="8280" spans="13:20" ht="14.5" x14ac:dyDescent="0.35">
      <c r="M8280" s="261" t="s">
        <v>24511</v>
      </c>
      <c r="N8280" s="262">
        <v>70511.009999999995</v>
      </c>
      <c r="P8280" s="243" t="s">
        <v>24397</v>
      </c>
      <c r="Q8280" s="244">
        <v>6420</v>
      </c>
      <c r="R8280" s="104"/>
      <c r="S8280" s="104"/>
      <c r="T8280" s="104"/>
    </row>
    <row r="8281" spans="13:20" ht="14.5" x14ac:dyDescent="0.35">
      <c r="M8281" s="261" t="s">
        <v>38359</v>
      </c>
      <c r="N8281" s="262">
        <v>43677</v>
      </c>
      <c r="P8281" s="243" t="s">
        <v>24398</v>
      </c>
      <c r="Q8281" s="244">
        <v>3069.77</v>
      </c>
      <c r="R8281" s="104"/>
      <c r="S8281" s="104"/>
      <c r="T8281" s="104"/>
    </row>
    <row r="8282" spans="13:20" ht="14.5" x14ac:dyDescent="0.35">
      <c r="M8282" s="261" t="s">
        <v>24513</v>
      </c>
      <c r="N8282" s="262">
        <v>8132</v>
      </c>
      <c r="P8282" s="243" t="s">
        <v>24399</v>
      </c>
      <c r="Q8282" s="244">
        <v>7418.52</v>
      </c>
      <c r="R8282" s="104"/>
      <c r="S8282" s="104"/>
      <c r="T8282" s="104"/>
    </row>
    <row r="8283" spans="13:20" ht="14.5" x14ac:dyDescent="0.35">
      <c r="M8283" s="261" t="s">
        <v>24514</v>
      </c>
      <c r="N8283" s="262">
        <v>30660.18</v>
      </c>
      <c r="P8283" s="243" t="s">
        <v>24400</v>
      </c>
      <c r="Q8283" s="244">
        <v>802.4</v>
      </c>
      <c r="R8283" s="104"/>
      <c r="S8283" s="104"/>
      <c r="T8283" s="104"/>
    </row>
    <row r="8284" spans="13:20" ht="14.5" x14ac:dyDescent="0.35">
      <c r="M8284" s="261" t="s">
        <v>24516</v>
      </c>
      <c r="N8284" s="262">
        <v>95342.63</v>
      </c>
      <c r="P8284" s="243" t="s">
        <v>24401</v>
      </c>
      <c r="Q8284" s="244">
        <v>2205.94</v>
      </c>
      <c r="R8284" s="104"/>
      <c r="S8284" s="104"/>
      <c r="T8284" s="104"/>
    </row>
    <row r="8285" spans="13:20" ht="14.5" x14ac:dyDescent="0.35">
      <c r="M8285" s="261" t="s">
        <v>24517</v>
      </c>
      <c r="N8285" s="262">
        <v>59943.39</v>
      </c>
      <c r="P8285" s="243" t="s">
        <v>24402</v>
      </c>
      <c r="Q8285" s="244">
        <v>1167.3399999999999</v>
      </c>
      <c r="R8285" s="104"/>
      <c r="S8285" s="104"/>
      <c r="T8285" s="104"/>
    </row>
    <row r="8286" spans="13:20" ht="14.5" x14ac:dyDescent="0.35">
      <c r="M8286" s="261" t="s">
        <v>56896</v>
      </c>
      <c r="N8286" s="262">
        <v>1097.8499999999999</v>
      </c>
      <c r="P8286" s="243" t="s">
        <v>24403</v>
      </c>
      <c r="Q8286" s="244">
        <v>26531.66</v>
      </c>
      <c r="R8286" s="104"/>
      <c r="S8286" s="104"/>
      <c r="T8286" s="104"/>
    </row>
    <row r="8287" spans="13:20" ht="14.5" x14ac:dyDescent="0.35">
      <c r="M8287" s="261" t="s">
        <v>24518</v>
      </c>
      <c r="N8287" s="262">
        <v>60639.519999999997</v>
      </c>
      <c r="P8287" s="243" t="s">
        <v>24404</v>
      </c>
      <c r="Q8287" s="244">
        <v>5214</v>
      </c>
      <c r="R8287" s="104"/>
      <c r="S8287" s="104"/>
      <c r="T8287" s="104"/>
    </row>
    <row r="8288" spans="13:20" ht="14.5" x14ac:dyDescent="0.35">
      <c r="M8288" s="261" t="s">
        <v>35711</v>
      </c>
      <c r="N8288" s="262">
        <v>1217.67</v>
      </c>
      <c r="P8288" s="243" t="s">
        <v>24405</v>
      </c>
      <c r="Q8288" s="244">
        <v>27783.279999999999</v>
      </c>
      <c r="R8288" s="104"/>
      <c r="S8288" s="104"/>
      <c r="T8288" s="104"/>
    </row>
    <row r="8289" spans="13:20" ht="14.5" x14ac:dyDescent="0.35">
      <c r="M8289" s="261" t="s">
        <v>43201</v>
      </c>
      <c r="N8289" s="262">
        <v>2929.71</v>
      </c>
      <c r="P8289" s="243" t="s">
        <v>24406</v>
      </c>
      <c r="Q8289" s="244">
        <v>17896.64</v>
      </c>
      <c r="R8289" s="104"/>
      <c r="S8289" s="104"/>
      <c r="T8289" s="104"/>
    </row>
    <row r="8290" spans="13:20" ht="14.5" x14ac:dyDescent="0.35">
      <c r="M8290" s="261" t="s">
        <v>35712</v>
      </c>
      <c r="N8290" s="262">
        <v>317.27999999999997</v>
      </c>
      <c r="P8290" s="243" t="s">
        <v>24407</v>
      </c>
      <c r="Q8290" s="244">
        <v>45915.38</v>
      </c>
      <c r="R8290" s="104"/>
      <c r="S8290" s="104"/>
      <c r="T8290" s="104"/>
    </row>
    <row r="8291" spans="13:20" ht="14.5" x14ac:dyDescent="0.35">
      <c r="M8291" s="261" t="s">
        <v>35713</v>
      </c>
      <c r="N8291" s="262">
        <v>899.15</v>
      </c>
      <c r="P8291" s="243" t="s">
        <v>24408</v>
      </c>
      <c r="Q8291" s="244">
        <v>2625</v>
      </c>
      <c r="R8291" s="104"/>
      <c r="S8291" s="104"/>
      <c r="T8291" s="104"/>
    </row>
    <row r="8292" spans="13:20" ht="14.5" x14ac:dyDescent="0.35">
      <c r="M8292" s="261" t="s">
        <v>24522</v>
      </c>
      <c r="N8292" s="262">
        <v>10027.61</v>
      </c>
      <c r="P8292" s="243" t="s">
        <v>24409</v>
      </c>
      <c r="Q8292" s="244">
        <v>22627.9</v>
      </c>
      <c r="R8292" s="104"/>
      <c r="S8292" s="104"/>
      <c r="T8292" s="104"/>
    </row>
    <row r="8293" spans="13:20" ht="14.5" x14ac:dyDescent="0.35">
      <c r="M8293" s="261" t="s">
        <v>50299</v>
      </c>
      <c r="N8293" s="262">
        <v>2959.42</v>
      </c>
      <c r="P8293" s="243" t="s">
        <v>24410</v>
      </c>
      <c r="Q8293" s="244">
        <v>50080.37</v>
      </c>
      <c r="R8293" s="104"/>
      <c r="S8293" s="104"/>
      <c r="T8293" s="104"/>
    </row>
    <row r="8294" spans="13:20" ht="14.5" x14ac:dyDescent="0.35">
      <c r="M8294" s="261" t="s">
        <v>38360</v>
      </c>
      <c r="N8294" s="262">
        <v>149171.51</v>
      </c>
      <c r="P8294" s="243" t="s">
        <v>24411</v>
      </c>
      <c r="Q8294" s="244">
        <v>3419.73</v>
      </c>
      <c r="R8294" s="104"/>
      <c r="S8294" s="104"/>
      <c r="T8294" s="104"/>
    </row>
    <row r="8295" spans="13:20" ht="14.5" x14ac:dyDescent="0.35">
      <c r="M8295" s="261" t="s">
        <v>43202</v>
      </c>
      <c r="N8295" s="262">
        <v>14867.5</v>
      </c>
      <c r="P8295" s="243" t="s">
        <v>24412</v>
      </c>
      <c r="Q8295" s="244">
        <v>9243.81</v>
      </c>
      <c r="R8295" s="104"/>
      <c r="S8295" s="104"/>
      <c r="T8295" s="104"/>
    </row>
    <row r="8296" spans="13:20" ht="14.5" x14ac:dyDescent="0.35">
      <c r="M8296" s="261" t="s">
        <v>38361</v>
      </c>
      <c r="N8296" s="262">
        <v>12448.14</v>
      </c>
      <c r="P8296" s="243" t="s">
        <v>24413</v>
      </c>
      <c r="Q8296" s="244">
        <v>24058.86</v>
      </c>
      <c r="R8296" s="104"/>
      <c r="S8296" s="104"/>
      <c r="T8296" s="104"/>
    </row>
    <row r="8297" spans="13:20" ht="14.5" x14ac:dyDescent="0.35">
      <c r="M8297" s="261" t="s">
        <v>38362</v>
      </c>
      <c r="N8297" s="262">
        <v>38167.53</v>
      </c>
      <c r="P8297" s="243" t="s">
        <v>24414</v>
      </c>
      <c r="Q8297" s="244">
        <v>12160.21</v>
      </c>
      <c r="R8297" s="104"/>
      <c r="S8297" s="104"/>
      <c r="T8297" s="104"/>
    </row>
    <row r="8298" spans="13:20" ht="14.5" x14ac:dyDescent="0.35">
      <c r="M8298" s="261" t="s">
        <v>38363</v>
      </c>
      <c r="N8298" s="262">
        <v>11428.04</v>
      </c>
      <c r="P8298" s="243" t="s">
        <v>24415</v>
      </c>
      <c r="Q8298" s="244">
        <v>9783.9500000000007</v>
      </c>
      <c r="R8298" s="104"/>
      <c r="S8298" s="104"/>
      <c r="T8298" s="104"/>
    </row>
    <row r="8299" spans="13:20" ht="14.5" x14ac:dyDescent="0.35">
      <c r="M8299" s="261" t="s">
        <v>53383</v>
      </c>
      <c r="N8299" s="262">
        <v>975.08</v>
      </c>
      <c r="P8299" s="243" t="s">
        <v>24416</v>
      </c>
      <c r="Q8299" s="244">
        <v>9500</v>
      </c>
      <c r="R8299" s="104"/>
      <c r="S8299" s="104"/>
      <c r="T8299" s="104"/>
    </row>
    <row r="8300" spans="13:20" ht="14.5" x14ac:dyDescent="0.35">
      <c r="M8300" s="261" t="s">
        <v>56897</v>
      </c>
      <c r="N8300" s="262">
        <v>3000</v>
      </c>
      <c r="P8300" s="243" t="s">
        <v>24417</v>
      </c>
      <c r="Q8300" s="244">
        <v>18.98</v>
      </c>
      <c r="R8300" s="104"/>
      <c r="S8300" s="104"/>
      <c r="T8300" s="104"/>
    </row>
    <row r="8301" spans="13:20" ht="14.5" x14ac:dyDescent="0.35">
      <c r="M8301" s="261" t="s">
        <v>51328</v>
      </c>
      <c r="N8301" s="262">
        <v>350</v>
      </c>
      <c r="P8301" s="243" t="s">
        <v>24418</v>
      </c>
      <c r="Q8301" s="244">
        <v>21010.75</v>
      </c>
      <c r="R8301" s="104"/>
      <c r="S8301" s="104"/>
      <c r="T8301" s="104"/>
    </row>
    <row r="8302" spans="13:20" ht="14.5" x14ac:dyDescent="0.35">
      <c r="M8302" s="261" t="s">
        <v>56898</v>
      </c>
      <c r="N8302" s="262">
        <v>2734.22</v>
      </c>
      <c r="P8302" s="243" t="s">
        <v>24419</v>
      </c>
      <c r="Q8302" s="244">
        <v>22620.74</v>
      </c>
      <c r="R8302" s="104"/>
      <c r="S8302" s="104"/>
      <c r="T8302" s="104"/>
    </row>
    <row r="8303" spans="13:20" ht="14.5" x14ac:dyDescent="0.35">
      <c r="M8303" s="261" t="s">
        <v>35714</v>
      </c>
      <c r="N8303" s="262">
        <v>70339.039999999994</v>
      </c>
      <c r="P8303" s="243" t="s">
        <v>24420</v>
      </c>
      <c r="Q8303" s="244">
        <v>57375.92</v>
      </c>
      <c r="R8303" s="104"/>
      <c r="S8303" s="104"/>
      <c r="T8303" s="104"/>
    </row>
    <row r="8304" spans="13:20" ht="14.5" x14ac:dyDescent="0.35">
      <c r="M8304" s="261" t="s">
        <v>35715</v>
      </c>
      <c r="N8304" s="262">
        <v>562749.62</v>
      </c>
      <c r="P8304" s="243" t="s">
        <v>24421</v>
      </c>
      <c r="Q8304" s="244">
        <v>10881.9</v>
      </c>
      <c r="R8304" s="104"/>
      <c r="S8304" s="104"/>
      <c r="T8304" s="104"/>
    </row>
    <row r="8305" spans="13:20" ht="14.5" x14ac:dyDescent="0.35">
      <c r="M8305" s="261" t="s">
        <v>50300</v>
      </c>
      <c r="N8305" s="262">
        <v>1490.65</v>
      </c>
      <c r="P8305" s="243" t="s">
        <v>24422</v>
      </c>
      <c r="Q8305" s="244">
        <v>-2040.19</v>
      </c>
      <c r="R8305" s="104"/>
      <c r="S8305" s="104"/>
      <c r="T8305" s="104"/>
    </row>
    <row r="8306" spans="13:20" ht="14.5" x14ac:dyDescent="0.35">
      <c r="M8306" s="261" t="s">
        <v>35716</v>
      </c>
      <c r="N8306" s="262">
        <v>121411.63</v>
      </c>
      <c r="P8306" s="243" t="s">
        <v>24423</v>
      </c>
      <c r="Q8306" s="244">
        <v>4059.74</v>
      </c>
      <c r="R8306" s="104"/>
      <c r="S8306" s="104"/>
      <c r="T8306" s="104"/>
    </row>
    <row r="8307" spans="13:20" ht="14.5" x14ac:dyDescent="0.35">
      <c r="M8307" s="261" t="s">
        <v>38364</v>
      </c>
      <c r="N8307" s="262">
        <v>36510.1</v>
      </c>
      <c r="P8307" s="243" t="s">
        <v>24424</v>
      </c>
      <c r="Q8307" s="244">
        <v>25000</v>
      </c>
      <c r="R8307" s="104"/>
      <c r="S8307" s="104"/>
      <c r="T8307" s="104"/>
    </row>
    <row r="8308" spans="13:20" ht="14.5" x14ac:dyDescent="0.35">
      <c r="M8308" s="261" t="s">
        <v>38365</v>
      </c>
      <c r="N8308" s="262">
        <v>5417.01</v>
      </c>
      <c r="P8308" s="243" t="s">
        <v>24425</v>
      </c>
      <c r="Q8308" s="244">
        <v>1516</v>
      </c>
      <c r="R8308" s="104"/>
      <c r="S8308" s="104"/>
      <c r="T8308" s="104"/>
    </row>
    <row r="8309" spans="13:20" ht="14.5" x14ac:dyDescent="0.35">
      <c r="M8309" s="261" t="s">
        <v>38366</v>
      </c>
      <c r="N8309" s="262">
        <v>121466.33</v>
      </c>
      <c r="P8309" s="243" t="s">
        <v>24426</v>
      </c>
      <c r="Q8309" s="244">
        <v>170280</v>
      </c>
      <c r="R8309" s="104"/>
      <c r="S8309" s="104"/>
      <c r="T8309" s="104"/>
    </row>
    <row r="8310" spans="13:20" ht="14.5" x14ac:dyDescent="0.35">
      <c r="M8310" s="261" t="s">
        <v>50301</v>
      </c>
      <c r="N8310" s="262">
        <v>5778.79</v>
      </c>
      <c r="P8310" s="243" t="s">
        <v>24427</v>
      </c>
      <c r="Q8310" s="244">
        <v>4168.49</v>
      </c>
      <c r="R8310" s="104"/>
      <c r="S8310" s="104"/>
      <c r="T8310" s="104"/>
    </row>
    <row r="8311" spans="13:20" ht="14.5" x14ac:dyDescent="0.35">
      <c r="M8311" s="261" t="s">
        <v>56899</v>
      </c>
      <c r="N8311" s="262">
        <v>515</v>
      </c>
      <c r="P8311" s="243" t="s">
        <v>24428</v>
      </c>
      <c r="Q8311" s="244">
        <v>5760</v>
      </c>
      <c r="R8311" s="104"/>
      <c r="S8311" s="104"/>
      <c r="T8311" s="104"/>
    </row>
    <row r="8312" spans="13:20" ht="14.5" x14ac:dyDescent="0.35">
      <c r="M8312" s="261" t="s">
        <v>35717</v>
      </c>
      <c r="N8312" s="262">
        <v>723658.15</v>
      </c>
      <c r="P8312" s="243" t="s">
        <v>24429</v>
      </c>
      <c r="Q8312" s="244">
        <v>1851.96</v>
      </c>
      <c r="R8312" s="104"/>
      <c r="S8312" s="104"/>
      <c r="T8312" s="104"/>
    </row>
    <row r="8313" spans="13:20" ht="14.5" x14ac:dyDescent="0.35">
      <c r="M8313" s="261" t="s">
        <v>43203</v>
      </c>
      <c r="N8313" s="262">
        <v>12223.91</v>
      </c>
      <c r="P8313" s="243" t="s">
        <v>24430</v>
      </c>
      <c r="Q8313" s="244">
        <v>19115.75</v>
      </c>
      <c r="R8313" s="104"/>
      <c r="S8313" s="104"/>
      <c r="T8313" s="104"/>
    </row>
    <row r="8314" spans="13:20" ht="14.5" x14ac:dyDescent="0.35">
      <c r="M8314" s="261" t="s">
        <v>37166</v>
      </c>
      <c r="N8314" s="262">
        <v>2200</v>
      </c>
      <c r="P8314" s="243" t="s">
        <v>24431</v>
      </c>
      <c r="Q8314" s="244">
        <v>2761.49</v>
      </c>
      <c r="R8314" s="104"/>
      <c r="S8314" s="104"/>
      <c r="T8314" s="104"/>
    </row>
    <row r="8315" spans="13:20" ht="14.5" x14ac:dyDescent="0.35">
      <c r="M8315" s="261" t="s">
        <v>38367</v>
      </c>
      <c r="N8315" s="262">
        <v>260299.66</v>
      </c>
      <c r="P8315" s="243" t="s">
        <v>24432</v>
      </c>
      <c r="Q8315" s="244">
        <v>2400</v>
      </c>
      <c r="R8315" s="104"/>
      <c r="S8315" s="104"/>
      <c r="T8315" s="104"/>
    </row>
    <row r="8316" spans="13:20" ht="14.5" x14ac:dyDescent="0.35">
      <c r="M8316" s="261" t="s">
        <v>35718</v>
      </c>
      <c r="N8316" s="262">
        <v>31950</v>
      </c>
      <c r="P8316" s="243" t="s">
        <v>24433</v>
      </c>
      <c r="Q8316" s="244">
        <v>867.52</v>
      </c>
      <c r="R8316" s="104"/>
      <c r="S8316" s="104"/>
      <c r="T8316" s="104"/>
    </row>
    <row r="8317" spans="13:20" ht="14.5" x14ac:dyDescent="0.35">
      <c r="M8317" s="261" t="s">
        <v>38368</v>
      </c>
      <c r="N8317" s="262">
        <v>4240.34</v>
      </c>
      <c r="P8317" s="243" t="s">
        <v>24434</v>
      </c>
      <c r="Q8317" s="244">
        <v>15851.13</v>
      </c>
      <c r="R8317" s="104"/>
      <c r="S8317" s="104"/>
      <c r="T8317" s="104"/>
    </row>
    <row r="8318" spans="13:20" ht="14.5" x14ac:dyDescent="0.35">
      <c r="M8318" s="261" t="s">
        <v>35719</v>
      </c>
      <c r="N8318" s="262">
        <v>153330.39000000001</v>
      </c>
      <c r="P8318" s="243" t="s">
        <v>24435</v>
      </c>
      <c r="Q8318" s="244">
        <v>80915.320000000007</v>
      </c>
      <c r="R8318" s="104"/>
      <c r="S8318" s="104"/>
      <c r="T8318" s="104"/>
    </row>
    <row r="8319" spans="13:20" ht="14.5" x14ac:dyDescent="0.35">
      <c r="M8319" s="261" t="s">
        <v>35720</v>
      </c>
      <c r="N8319" s="262">
        <v>122193.49</v>
      </c>
      <c r="P8319" s="243" t="s">
        <v>24436</v>
      </c>
      <c r="Q8319" s="244">
        <v>17204.490000000002</v>
      </c>
      <c r="R8319" s="104"/>
      <c r="S8319" s="104"/>
      <c r="T8319" s="104"/>
    </row>
    <row r="8320" spans="13:20" ht="14.5" x14ac:dyDescent="0.35">
      <c r="M8320" s="261" t="s">
        <v>38369</v>
      </c>
      <c r="N8320" s="262">
        <v>14313.19</v>
      </c>
      <c r="P8320" s="243" t="s">
        <v>24437</v>
      </c>
      <c r="Q8320" s="244">
        <v>361.16</v>
      </c>
      <c r="R8320" s="104"/>
      <c r="S8320" s="104"/>
      <c r="T8320" s="104"/>
    </row>
    <row r="8321" spans="13:20" ht="14.5" x14ac:dyDescent="0.35">
      <c r="M8321" s="261" t="s">
        <v>53384</v>
      </c>
      <c r="N8321" s="262">
        <v>7206.55</v>
      </c>
      <c r="P8321" s="243" t="s">
        <v>24438</v>
      </c>
      <c r="Q8321" s="244">
        <v>-243.44</v>
      </c>
      <c r="R8321" s="104"/>
      <c r="S8321" s="104"/>
      <c r="T8321" s="104"/>
    </row>
    <row r="8322" spans="13:20" ht="14.5" x14ac:dyDescent="0.35">
      <c r="M8322" s="261" t="s">
        <v>24523</v>
      </c>
      <c r="N8322" s="262">
        <v>21279.040000000001</v>
      </c>
      <c r="P8322" s="243" t="s">
        <v>24439</v>
      </c>
      <c r="Q8322" s="244">
        <v>1373.84</v>
      </c>
      <c r="R8322" s="104"/>
      <c r="S8322" s="104"/>
      <c r="T8322" s="104"/>
    </row>
    <row r="8323" spans="13:20" ht="14.5" x14ac:dyDescent="0.35">
      <c r="M8323" s="261" t="s">
        <v>51329</v>
      </c>
      <c r="N8323" s="262">
        <v>5861.13</v>
      </c>
      <c r="P8323" s="243" t="s">
        <v>24440</v>
      </c>
      <c r="Q8323" s="244">
        <v>100852.29</v>
      </c>
      <c r="R8323" s="104"/>
      <c r="S8323" s="104"/>
      <c r="T8323" s="104"/>
    </row>
    <row r="8324" spans="13:20" ht="14.5" x14ac:dyDescent="0.35">
      <c r="M8324" s="261" t="s">
        <v>42022</v>
      </c>
      <c r="N8324" s="262">
        <v>2144.2600000000002</v>
      </c>
      <c r="P8324" s="243" t="s">
        <v>24441</v>
      </c>
      <c r="Q8324" s="244">
        <v>170280</v>
      </c>
      <c r="R8324" s="104"/>
      <c r="S8324" s="104"/>
      <c r="T8324" s="104"/>
    </row>
    <row r="8325" spans="13:20" ht="14.5" x14ac:dyDescent="0.35">
      <c r="M8325" s="261" t="s">
        <v>51330</v>
      </c>
      <c r="N8325" s="262">
        <v>25.04</v>
      </c>
      <c r="P8325" s="243" t="s">
        <v>24442</v>
      </c>
      <c r="Q8325" s="244">
        <v>54705.15</v>
      </c>
      <c r="R8325" s="104"/>
      <c r="S8325" s="104"/>
      <c r="T8325" s="104"/>
    </row>
    <row r="8326" spans="13:20" ht="14.5" x14ac:dyDescent="0.35">
      <c r="M8326" s="261" t="s">
        <v>24525</v>
      </c>
      <c r="N8326" s="262">
        <v>822867.23</v>
      </c>
      <c r="P8326" s="243" t="s">
        <v>24443</v>
      </c>
      <c r="Q8326" s="244">
        <v>4168.49</v>
      </c>
      <c r="R8326" s="104"/>
      <c r="S8326" s="104"/>
      <c r="T8326" s="104"/>
    </row>
    <row r="8327" spans="13:20" ht="14.5" x14ac:dyDescent="0.35">
      <c r="M8327" s="261" t="s">
        <v>24526</v>
      </c>
      <c r="N8327" s="262">
        <v>121897.5</v>
      </c>
      <c r="P8327" s="243" t="s">
        <v>24444</v>
      </c>
      <c r="Q8327" s="244">
        <v>2625</v>
      </c>
      <c r="R8327" s="104"/>
      <c r="S8327" s="104"/>
      <c r="T8327" s="104"/>
    </row>
    <row r="8328" spans="13:20" ht="14.5" x14ac:dyDescent="0.35">
      <c r="M8328" s="261" t="s">
        <v>38370</v>
      </c>
      <c r="N8328" s="262">
        <v>52155.15</v>
      </c>
      <c r="P8328" s="243" t="s">
        <v>24445</v>
      </c>
      <c r="Q8328" s="244">
        <v>28387.9</v>
      </c>
      <c r="R8328" s="104"/>
      <c r="S8328" s="104"/>
      <c r="T8328" s="104"/>
    </row>
    <row r="8329" spans="13:20" ht="14.5" x14ac:dyDescent="0.35">
      <c r="M8329" s="261" t="s">
        <v>24527</v>
      </c>
      <c r="N8329" s="262">
        <v>127036.87</v>
      </c>
      <c r="P8329" s="243" t="s">
        <v>24446</v>
      </c>
      <c r="Q8329" s="244">
        <v>1851.96</v>
      </c>
      <c r="R8329" s="104"/>
      <c r="S8329" s="104"/>
      <c r="T8329" s="104"/>
    </row>
    <row r="8330" spans="13:20" ht="14.5" x14ac:dyDescent="0.35">
      <c r="M8330" s="261" t="s">
        <v>45474</v>
      </c>
      <c r="N8330" s="262">
        <v>75708.45</v>
      </c>
      <c r="P8330" s="243" t="s">
        <v>15694</v>
      </c>
      <c r="Q8330" s="244">
        <v>19115.75</v>
      </c>
      <c r="R8330" s="104"/>
      <c r="S8330" s="104"/>
      <c r="T8330" s="104"/>
    </row>
    <row r="8331" spans="13:20" ht="14.5" x14ac:dyDescent="0.35">
      <c r="M8331" s="261" t="s">
        <v>56900</v>
      </c>
      <c r="N8331" s="262">
        <v>2250</v>
      </c>
      <c r="P8331" s="243" t="s">
        <v>24447</v>
      </c>
      <c r="Q8331" s="244">
        <v>50080.37</v>
      </c>
      <c r="R8331" s="104"/>
      <c r="S8331" s="104"/>
      <c r="T8331" s="104"/>
    </row>
    <row r="8332" spans="13:20" ht="14.5" x14ac:dyDescent="0.35">
      <c r="M8332" s="261" t="s">
        <v>56901</v>
      </c>
      <c r="N8332" s="262">
        <v>172.11</v>
      </c>
      <c r="P8332" s="243" t="s">
        <v>15695</v>
      </c>
      <c r="Q8332" s="244">
        <v>12299.35</v>
      </c>
      <c r="R8332" s="104"/>
      <c r="S8332" s="104"/>
      <c r="T8332" s="104"/>
    </row>
    <row r="8333" spans="13:20" ht="14.5" x14ac:dyDescent="0.35">
      <c r="M8333" s="261" t="s">
        <v>56902</v>
      </c>
      <c r="N8333" s="262">
        <v>542.25</v>
      </c>
      <c r="P8333" s="243" t="s">
        <v>15696</v>
      </c>
      <c r="Q8333" s="244">
        <v>8396.82</v>
      </c>
      <c r="R8333" s="104"/>
      <c r="S8333" s="104"/>
      <c r="T8333" s="104"/>
    </row>
    <row r="8334" spans="13:20" ht="14.5" x14ac:dyDescent="0.35">
      <c r="M8334" s="261" t="s">
        <v>56903</v>
      </c>
      <c r="N8334" s="262">
        <v>1600</v>
      </c>
      <c r="P8334" s="243" t="s">
        <v>24448</v>
      </c>
      <c r="Q8334" s="244">
        <v>2400</v>
      </c>
      <c r="R8334" s="104"/>
      <c r="S8334" s="104"/>
      <c r="T8334" s="104"/>
    </row>
    <row r="8335" spans="13:20" ht="14.5" x14ac:dyDescent="0.35">
      <c r="M8335" s="261" t="s">
        <v>51331</v>
      </c>
      <c r="N8335" s="262">
        <v>10125.66</v>
      </c>
      <c r="P8335" s="243" t="s">
        <v>24449</v>
      </c>
      <c r="Q8335" s="244">
        <v>7418.52</v>
      </c>
      <c r="R8335" s="104"/>
      <c r="S8335" s="104"/>
      <c r="T8335" s="104"/>
    </row>
    <row r="8336" spans="13:20" ht="14.5" x14ac:dyDescent="0.35">
      <c r="M8336" s="261" t="s">
        <v>43204</v>
      </c>
      <c r="N8336" s="262">
        <v>456162.5</v>
      </c>
      <c r="P8336" s="243" t="s">
        <v>24450</v>
      </c>
      <c r="Q8336" s="244">
        <v>28800</v>
      </c>
      <c r="R8336" s="104"/>
      <c r="S8336" s="104"/>
      <c r="T8336" s="104"/>
    </row>
    <row r="8337" spans="13:20" ht="14.5" x14ac:dyDescent="0.35">
      <c r="M8337" s="261" t="s">
        <v>43205</v>
      </c>
      <c r="N8337" s="262">
        <v>5237125</v>
      </c>
      <c r="P8337" s="243" t="s">
        <v>24451</v>
      </c>
      <c r="Q8337" s="244">
        <v>4287.25</v>
      </c>
      <c r="R8337" s="104"/>
      <c r="S8337" s="104"/>
      <c r="T8337" s="104"/>
    </row>
    <row r="8338" spans="13:20" ht="14.5" x14ac:dyDescent="0.35">
      <c r="M8338" s="261" t="s">
        <v>38371</v>
      </c>
      <c r="N8338" s="262">
        <v>7500</v>
      </c>
      <c r="P8338" s="243" t="s">
        <v>15698</v>
      </c>
      <c r="Q8338" s="244">
        <v>29904.1</v>
      </c>
      <c r="R8338" s="104"/>
      <c r="S8338" s="104"/>
      <c r="T8338" s="104"/>
    </row>
    <row r="8339" spans="13:20" ht="14.5" x14ac:dyDescent="0.35">
      <c r="M8339" s="261" t="s">
        <v>38372</v>
      </c>
      <c r="N8339" s="262">
        <v>435748.23</v>
      </c>
      <c r="P8339" s="243" t="s">
        <v>15699</v>
      </c>
      <c r="Q8339" s="244">
        <v>37621.49</v>
      </c>
      <c r="R8339" s="104"/>
      <c r="S8339" s="104"/>
      <c r="T8339" s="104"/>
    </row>
    <row r="8340" spans="13:20" ht="14.5" x14ac:dyDescent="0.35">
      <c r="M8340" s="261" t="s">
        <v>38373</v>
      </c>
      <c r="N8340" s="262">
        <v>1206039.29</v>
      </c>
      <c r="P8340" s="243" t="s">
        <v>15700</v>
      </c>
      <c r="Q8340" s="244">
        <v>12160.21</v>
      </c>
      <c r="R8340" s="104"/>
      <c r="S8340" s="104"/>
      <c r="T8340" s="104"/>
    </row>
    <row r="8341" spans="13:20" ht="14.5" x14ac:dyDescent="0.35">
      <c r="M8341" s="261" t="s">
        <v>53385</v>
      </c>
      <c r="N8341" s="262">
        <v>127.09</v>
      </c>
      <c r="P8341" s="243" t="s">
        <v>24452</v>
      </c>
      <c r="Q8341" s="244">
        <v>117215.27</v>
      </c>
      <c r="R8341" s="104"/>
      <c r="S8341" s="104"/>
      <c r="T8341" s="104"/>
    </row>
    <row r="8342" spans="13:20" ht="14.5" x14ac:dyDescent="0.35">
      <c r="M8342" s="261" t="s">
        <v>51332</v>
      </c>
      <c r="N8342" s="262">
        <v>1505</v>
      </c>
      <c r="P8342" s="243" t="s">
        <v>24453</v>
      </c>
      <c r="Q8342" s="244">
        <v>25864</v>
      </c>
      <c r="R8342" s="104"/>
      <c r="S8342" s="104"/>
      <c r="T8342" s="104"/>
    </row>
    <row r="8343" spans="13:20" ht="14.5" x14ac:dyDescent="0.35">
      <c r="M8343" s="261" t="s">
        <v>37167</v>
      </c>
      <c r="N8343" s="262">
        <v>30515.97</v>
      </c>
      <c r="P8343" s="243" t="s">
        <v>24454</v>
      </c>
      <c r="Q8343" s="244">
        <v>18.98</v>
      </c>
      <c r="R8343" s="104"/>
      <c r="S8343" s="104"/>
      <c r="T8343" s="104"/>
    </row>
    <row r="8344" spans="13:20" ht="14.5" x14ac:dyDescent="0.35">
      <c r="M8344" s="261" t="s">
        <v>42023</v>
      </c>
      <c r="N8344" s="262">
        <v>49115.33</v>
      </c>
      <c r="P8344" s="243" t="s">
        <v>24455</v>
      </c>
      <c r="Q8344" s="244">
        <v>38215.24</v>
      </c>
      <c r="R8344" s="104"/>
      <c r="S8344" s="104"/>
      <c r="T8344" s="104"/>
    </row>
    <row r="8345" spans="13:20" ht="14.5" x14ac:dyDescent="0.35">
      <c r="M8345" s="261" t="s">
        <v>42024</v>
      </c>
      <c r="N8345" s="262">
        <v>326302.7</v>
      </c>
      <c r="P8345" s="243" t="s">
        <v>15701</v>
      </c>
      <c r="Q8345" s="244">
        <v>55543.48</v>
      </c>
      <c r="R8345" s="104"/>
      <c r="S8345" s="104"/>
      <c r="T8345" s="104"/>
    </row>
    <row r="8346" spans="13:20" ht="14.5" x14ac:dyDescent="0.35">
      <c r="M8346" s="261" t="s">
        <v>24530</v>
      </c>
      <c r="N8346" s="262">
        <v>119447.54</v>
      </c>
      <c r="P8346" s="243" t="s">
        <v>24456</v>
      </c>
      <c r="Q8346" s="244">
        <v>192973.29</v>
      </c>
      <c r="R8346" s="104"/>
      <c r="S8346" s="104"/>
      <c r="T8346" s="104"/>
    </row>
    <row r="8347" spans="13:20" ht="14.5" x14ac:dyDescent="0.35">
      <c r="M8347" s="261" t="s">
        <v>42025</v>
      </c>
      <c r="N8347" s="262">
        <v>168934.28</v>
      </c>
      <c r="P8347" s="243" t="s">
        <v>24457</v>
      </c>
      <c r="Q8347" s="244">
        <v>17896.64</v>
      </c>
      <c r="R8347" s="104"/>
      <c r="S8347" s="104"/>
      <c r="T8347" s="104"/>
    </row>
    <row r="8348" spans="13:20" ht="14.5" x14ac:dyDescent="0.35">
      <c r="M8348" s="261" t="s">
        <v>48196</v>
      </c>
      <c r="N8348" s="262">
        <v>721450.03</v>
      </c>
      <c r="P8348" s="243" t="s">
        <v>24458</v>
      </c>
      <c r="Q8348" s="244">
        <v>43359.9</v>
      </c>
      <c r="R8348" s="104"/>
      <c r="S8348" s="104"/>
      <c r="T8348" s="104"/>
    </row>
    <row r="8349" spans="13:20" ht="14.5" x14ac:dyDescent="0.35">
      <c r="M8349" s="261" t="s">
        <v>48197</v>
      </c>
      <c r="N8349" s="262">
        <v>51305.97</v>
      </c>
      <c r="P8349" s="243" t="s">
        <v>24459</v>
      </c>
      <c r="Q8349" s="244">
        <v>-2283.63</v>
      </c>
      <c r="R8349" s="104"/>
      <c r="S8349" s="104"/>
      <c r="T8349" s="104"/>
    </row>
    <row r="8350" spans="13:20" ht="14.5" x14ac:dyDescent="0.35">
      <c r="M8350" s="261" t="s">
        <v>48198</v>
      </c>
      <c r="N8350" s="262">
        <v>68537.5</v>
      </c>
      <c r="P8350" s="243" t="s">
        <v>24460</v>
      </c>
      <c r="Q8350" s="244">
        <v>4059.74</v>
      </c>
      <c r="R8350" s="104"/>
      <c r="S8350" s="104"/>
      <c r="T8350" s="104"/>
    </row>
    <row r="8351" spans="13:20" ht="14.5" x14ac:dyDescent="0.35">
      <c r="M8351" s="261" t="s">
        <v>48199</v>
      </c>
      <c r="N8351" s="262">
        <v>5243.12</v>
      </c>
      <c r="P8351" s="243" t="s">
        <v>24461</v>
      </c>
      <c r="Q8351" s="244">
        <v>5214</v>
      </c>
      <c r="R8351" s="104"/>
      <c r="S8351" s="104"/>
      <c r="T8351" s="104"/>
    </row>
    <row r="8352" spans="13:20" ht="14.5" x14ac:dyDescent="0.35">
      <c r="M8352" s="261" t="s">
        <v>24573</v>
      </c>
      <c r="N8352" s="262">
        <v>24380</v>
      </c>
      <c r="P8352" s="243" t="s">
        <v>24462</v>
      </c>
      <c r="Q8352" s="244">
        <v>50631.68</v>
      </c>
      <c r="R8352" s="104"/>
      <c r="S8352" s="104"/>
      <c r="T8352" s="104"/>
    </row>
    <row r="8353" spans="13:20" ht="14.5" x14ac:dyDescent="0.35">
      <c r="M8353" s="261" t="s">
        <v>35724</v>
      </c>
      <c r="N8353" s="262">
        <v>8500</v>
      </c>
      <c r="P8353" s="243" t="s">
        <v>24463</v>
      </c>
      <c r="Q8353" s="244">
        <v>146358.62</v>
      </c>
      <c r="R8353" s="104"/>
      <c r="S8353" s="104"/>
      <c r="T8353" s="104"/>
    </row>
    <row r="8354" spans="13:20" ht="14.5" x14ac:dyDescent="0.35">
      <c r="M8354" s="261" t="s">
        <v>53386</v>
      </c>
      <c r="N8354" s="262">
        <v>22677</v>
      </c>
      <c r="P8354" s="243" t="s">
        <v>24464</v>
      </c>
      <c r="Q8354" s="244">
        <v>41250.230000000003</v>
      </c>
      <c r="R8354" s="104"/>
      <c r="S8354" s="104"/>
      <c r="T8354" s="104"/>
    </row>
    <row r="8355" spans="13:20" ht="14.5" x14ac:dyDescent="0.35">
      <c r="M8355" s="261" t="s">
        <v>24574</v>
      </c>
      <c r="N8355" s="262">
        <v>5852</v>
      </c>
      <c r="P8355" s="243" t="s">
        <v>24465</v>
      </c>
      <c r="Q8355" s="244">
        <v>18225.37</v>
      </c>
      <c r="R8355" s="104"/>
      <c r="S8355" s="104"/>
      <c r="T8355" s="104"/>
    </row>
    <row r="8356" spans="13:20" ht="14.5" x14ac:dyDescent="0.35">
      <c r="M8356" s="261" t="s">
        <v>52235</v>
      </c>
      <c r="N8356" s="262">
        <v>2543</v>
      </c>
      <c r="P8356" s="243" t="s">
        <v>24466</v>
      </c>
      <c r="Q8356" s="244">
        <v>49917.19</v>
      </c>
      <c r="R8356" s="104"/>
      <c r="S8356" s="104"/>
      <c r="T8356" s="104"/>
    </row>
    <row r="8357" spans="13:20" ht="14.5" x14ac:dyDescent="0.35">
      <c r="M8357" s="261" t="s">
        <v>56904</v>
      </c>
      <c r="N8357" s="262">
        <v>3250</v>
      </c>
      <c r="P8357" s="243" t="s">
        <v>24467</v>
      </c>
      <c r="Q8357" s="244">
        <v>17363.86</v>
      </c>
      <c r="R8357" s="104"/>
      <c r="S8357" s="104"/>
      <c r="T8357" s="104"/>
    </row>
    <row r="8358" spans="13:20" ht="14.5" x14ac:dyDescent="0.35">
      <c r="M8358" s="261" t="s">
        <v>56905</v>
      </c>
      <c r="N8358" s="262">
        <v>2000</v>
      </c>
      <c r="P8358" s="243" t="s">
        <v>24468</v>
      </c>
      <c r="Q8358" s="244">
        <v>21846.05</v>
      </c>
      <c r="R8358" s="104"/>
      <c r="S8358" s="104"/>
      <c r="T8358" s="104"/>
    </row>
    <row r="8359" spans="13:20" ht="14.5" x14ac:dyDescent="0.35">
      <c r="M8359" s="261" t="s">
        <v>37170</v>
      </c>
      <c r="N8359" s="262">
        <v>42550</v>
      </c>
      <c r="P8359" s="243" t="s">
        <v>24469</v>
      </c>
      <c r="Q8359" s="244">
        <v>108200</v>
      </c>
      <c r="R8359" s="104"/>
      <c r="S8359" s="104"/>
      <c r="T8359" s="104"/>
    </row>
    <row r="8360" spans="13:20" ht="14.5" x14ac:dyDescent="0.35">
      <c r="M8360" s="261" t="s">
        <v>37171</v>
      </c>
      <c r="N8360" s="262">
        <v>15300</v>
      </c>
      <c r="P8360" s="243" t="s">
        <v>24470</v>
      </c>
      <c r="Q8360" s="244">
        <v>2687.52</v>
      </c>
      <c r="R8360" s="104"/>
      <c r="S8360" s="104"/>
      <c r="T8360" s="104"/>
    </row>
    <row r="8361" spans="13:20" ht="14.5" x14ac:dyDescent="0.35">
      <c r="M8361" s="261" t="s">
        <v>37172</v>
      </c>
      <c r="N8361" s="262">
        <v>3192.76</v>
      </c>
      <c r="P8361" s="243" t="s">
        <v>24471</v>
      </c>
      <c r="Q8361" s="244">
        <v>19064</v>
      </c>
      <c r="R8361" s="104"/>
      <c r="S8361" s="104"/>
      <c r="T8361" s="104"/>
    </row>
    <row r="8362" spans="13:20" ht="14.5" x14ac:dyDescent="0.35">
      <c r="M8362" s="261" t="s">
        <v>37173</v>
      </c>
      <c r="N8362" s="262">
        <v>1237.5</v>
      </c>
      <c r="P8362" s="243" t="s">
        <v>24472</v>
      </c>
      <c r="Q8362" s="244">
        <v>21964.959999999999</v>
      </c>
      <c r="R8362" s="104"/>
      <c r="S8362" s="104"/>
      <c r="T8362" s="104"/>
    </row>
    <row r="8363" spans="13:20" ht="14.5" x14ac:dyDescent="0.35">
      <c r="M8363" s="261" t="s">
        <v>37174</v>
      </c>
      <c r="N8363" s="262">
        <v>2272.4499999999998</v>
      </c>
      <c r="P8363" s="243" t="s">
        <v>24473</v>
      </c>
      <c r="Q8363" s="244">
        <v>172454.04</v>
      </c>
      <c r="R8363" s="104"/>
      <c r="S8363" s="104"/>
      <c r="T8363" s="104"/>
    </row>
    <row r="8364" spans="13:20" ht="14.5" x14ac:dyDescent="0.35">
      <c r="M8364" s="261" t="s">
        <v>37175</v>
      </c>
      <c r="N8364" s="262">
        <v>291.29000000000002</v>
      </c>
      <c r="P8364" s="243" t="s">
        <v>24474</v>
      </c>
      <c r="Q8364" s="244">
        <v>12555.7</v>
      </c>
      <c r="R8364" s="104"/>
      <c r="S8364" s="104"/>
      <c r="T8364" s="104"/>
    </row>
    <row r="8365" spans="13:20" ht="14.5" x14ac:dyDescent="0.35">
      <c r="M8365" s="261" t="s">
        <v>37849</v>
      </c>
      <c r="N8365" s="262">
        <v>53166.63</v>
      </c>
      <c r="P8365" s="243" t="s">
        <v>24475</v>
      </c>
      <c r="Q8365" s="244">
        <v>25620.9</v>
      </c>
      <c r="R8365" s="104"/>
      <c r="S8365" s="104"/>
      <c r="T8365" s="104"/>
    </row>
    <row r="8366" spans="13:20" ht="14.5" x14ac:dyDescent="0.35">
      <c r="M8366" s="261" t="s">
        <v>37850</v>
      </c>
      <c r="N8366" s="262">
        <v>4025.81</v>
      </c>
      <c r="P8366" s="243" t="s">
        <v>24476</v>
      </c>
      <c r="Q8366" s="244">
        <v>277956.40000000002</v>
      </c>
      <c r="R8366" s="104"/>
      <c r="S8366" s="104"/>
      <c r="T8366" s="104"/>
    </row>
    <row r="8367" spans="13:20" ht="14.5" x14ac:dyDescent="0.35">
      <c r="M8367" s="261" t="s">
        <v>37851</v>
      </c>
      <c r="N8367" s="262">
        <v>3190</v>
      </c>
      <c r="P8367" s="243" t="s">
        <v>24477</v>
      </c>
      <c r="Q8367" s="244">
        <v>303.10000000000002</v>
      </c>
      <c r="R8367" s="104"/>
      <c r="S8367" s="104"/>
      <c r="T8367" s="104"/>
    </row>
    <row r="8368" spans="13:20" ht="14.5" x14ac:dyDescent="0.35">
      <c r="M8368" s="261" t="s">
        <v>37852</v>
      </c>
      <c r="N8368" s="262">
        <v>4674.78</v>
      </c>
      <c r="P8368" s="243" t="s">
        <v>24478</v>
      </c>
      <c r="Q8368" s="244">
        <v>31468.9</v>
      </c>
      <c r="R8368" s="104"/>
      <c r="S8368" s="104"/>
      <c r="T8368" s="104"/>
    </row>
    <row r="8369" spans="13:20" ht="14.5" x14ac:dyDescent="0.35">
      <c r="M8369" s="261" t="s">
        <v>56906</v>
      </c>
      <c r="N8369" s="262">
        <v>19010</v>
      </c>
      <c r="P8369" s="243" t="s">
        <v>24479</v>
      </c>
      <c r="Q8369" s="244">
        <v>6449</v>
      </c>
      <c r="R8369" s="104"/>
      <c r="S8369" s="104"/>
      <c r="T8369" s="104"/>
    </row>
    <row r="8370" spans="13:20" ht="14.5" x14ac:dyDescent="0.35">
      <c r="M8370" s="261" t="s">
        <v>56907</v>
      </c>
      <c r="N8370" s="262">
        <v>4938.5</v>
      </c>
      <c r="P8370" s="243" t="s">
        <v>24480</v>
      </c>
      <c r="Q8370" s="244">
        <v>19800</v>
      </c>
      <c r="R8370" s="104"/>
      <c r="S8370" s="104"/>
      <c r="T8370" s="104"/>
    </row>
    <row r="8371" spans="13:20" ht="14.5" x14ac:dyDescent="0.35">
      <c r="M8371" s="261" t="s">
        <v>56908</v>
      </c>
      <c r="N8371" s="262">
        <v>1544</v>
      </c>
      <c r="P8371" s="243" t="s">
        <v>24481</v>
      </c>
      <c r="Q8371" s="244">
        <v>2110.1999999999998</v>
      </c>
      <c r="R8371" s="104"/>
      <c r="S8371" s="104"/>
      <c r="T8371" s="104"/>
    </row>
    <row r="8372" spans="13:20" ht="14.5" x14ac:dyDescent="0.35">
      <c r="M8372" s="261" t="s">
        <v>48200</v>
      </c>
      <c r="N8372" s="262">
        <v>31000</v>
      </c>
      <c r="P8372" s="243" t="s">
        <v>24482</v>
      </c>
      <c r="Q8372" s="244">
        <v>2749.58</v>
      </c>
      <c r="R8372" s="104"/>
      <c r="S8372" s="104"/>
      <c r="T8372" s="104"/>
    </row>
    <row r="8373" spans="13:20" ht="14.5" x14ac:dyDescent="0.35">
      <c r="M8373" s="261" t="s">
        <v>48201</v>
      </c>
      <c r="N8373" s="262">
        <v>2003</v>
      </c>
      <c r="P8373" s="243" t="s">
        <v>24483</v>
      </c>
      <c r="Q8373" s="244">
        <v>1079.74</v>
      </c>
      <c r="R8373" s="104"/>
      <c r="S8373" s="104"/>
      <c r="T8373" s="104"/>
    </row>
    <row r="8374" spans="13:20" ht="14.5" x14ac:dyDescent="0.35">
      <c r="M8374" s="261" t="s">
        <v>24589</v>
      </c>
      <c r="N8374" s="262">
        <v>2527</v>
      </c>
      <c r="P8374" s="243" t="s">
        <v>24484</v>
      </c>
      <c r="Q8374" s="244">
        <v>600</v>
      </c>
      <c r="R8374" s="104"/>
      <c r="S8374" s="104"/>
      <c r="T8374" s="104"/>
    </row>
    <row r="8375" spans="13:20" ht="14.5" x14ac:dyDescent="0.35">
      <c r="M8375" s="261" t="s">
        <v>48202</v>
      </c>
      <c r="N8375" s="262">
        <v>66562.91</v>
      </c>
      <c r="P8375" s="243" t="s">
        <v>24485</v>
      </c>
      <c r="Q8375" s="244">
        <v>3529.15</v>
      </c>
      <c r="R8375" s="104"/>
      <c r="S8375" s="104"/>
      <c r="T8375" s="104"/>
    </row>
    <row r="8376" spans="13:20" ht="14.5" x14ac:dyDescent="0.35">
      <c r="M8376" s="261" t="s">
        <v>48203</v>
      </c>
      <c r="N8376" s="262">
        <v>5092.09</v>
      </c>
      <c r="P8376" s="243" t="s">
        <v>24486</v>
      </c>
      <c r="Q8376" s="244">
        <v>6767.89</v>
      </c>
      <c r="R8376" s="104"/>
      <c r="S8376" s="104"/>
      <c r="T8376" s="104"/>
    </row>
    <row r="8377" spans="13:20" ht="14.5" x14ac:dyDescent="0.35">
      <c r="M8377" s="261" t="s">
        <v>24592</v>
      </c>
      <c r="N8377" s="262">
        <v>56042.23</v>
      </c>
      <c r="P8377" s="243" t="s">
        <v>24487</v>
      </c>
      <c r="Q8377" s="244">
        <v>2859.45</v>
      </c>
      <c r="R8377" s="104"/>
      <c r="S8377" s="104"/>
      <c r="T8377" s="104"/>
    </row>
    <row r="8378" spans="13:20" ht="14.5" x14ac:dyDescent="0.35">
      <c r="M8378" s="261" t="s">
        <v>38378</v>
      </c>
      <c r="N8378" s="262">
        <v>4005</v>
      </c>
      <c r="P8378" s="243" t="s">
        <v>24488</v>
      </c>
      <c r="Q8378" s="244">
        <v>1498.42</v>
      </c>
      <c r="R8378" s="104"/>
      <c r="S8378" s="104"/>
      <c r="T8378" s="104"/>
    </row>
    <row r="8379" spans="13:20" ht="14.5" x14ac:dyDescent="0.35">
      <c r="M8379" s="261" t="s">
        <v>51333</v>
      </c>
      <c r="N8379" s="262">
        <v>3053.4</v>
      </c>
      <c r="P8379" s="243" t="s">
        <v>24489</v>
      </c>
      <c r="Q8379" s="244">
        <v>2820</v>
      </c>
      <c r="R8379" s="104"/>
      <c r="S8379" s="104"/>
      <c r="T8379" s="104"/>
    </row>
    <row r="8380" spans="13:20" ht="14.5" x14ac:dyDescent="0.35">
      <c r="M8380" s="261" t="s">
        <v>51334</v>
      </c>
      <c r="N8380" s="262">
        <v>233.6</v>
      </c>
      <c r="P8380" s="243" t="s">
        <v>24490</v>
      </c>
      <c r="Q8380" s="244">
        <v>532.36</v>
      </c>
      <c r="R8380" s="104"/>
      <c r="S8380" s="104"/>
      <c r="T8380" s="104"/>
    </row>
    <row r="8381" spans="13:20" ht="14.5" x14ac:dyDescent="0.35">
      <c r="M8381" s="261" t="s">
        <v>43206</v>
      </c>
      <c r="N8381" s="262">
        <v>32212.89</v>
      </c>
      <c r="P8381" s="243" t="s">
        <v>24491</v>
      </c>
      <c r="Q8381" s="244">
        <v>37167.5</v>
      </c>
      <c r="R8381" s="104"/>
      <c r="S8381" s="104"/>
      <c r="T8381" s="104"/>
    </row>
    <row r="8382" spans="13:20" ht="14.5" x14ac:dyDescent="0.35">
      <c r="M8382" s="261" t="s">
        <v>43207</v>
      </c>
      <c r="N8382" s="262">
        <v>30199.34</v>
      </c>
      <c r="P8382" s="243" t="s">
        <v>24492</v>
      </c>
      <c r="Q8382" s="244">
        <v>10561.8</v>
      </c>
      <c r="R8382" s="104"/>
      <c r="S8382" s="104"/>
      <c r="T8382" s="104"/>
    </row>
    <row r="8383" spans="13:20" ht="14.5" x14ac:dyDescent="0.35">
      <c r="M8383" s="261" t="s">
        <v>43208</v>
      </c>
      <c r="N8383" s="262">
        <v>4685.92</v>
      </c>
      <c r="P8383" s="243" t="s">
        <v>24493</v>
      </c>
      <c r="Q8383" s="244">
        <v>36766.910000000003</v>
      </c>
      <c r="R8383" s="104"/>
      <c r="S8383" s="104"/>
      <c r="T8383" s="104"/>
    </row>
    <row r="8384" spans="13:20" ht="14.5" x14ac:dyDescent="0.35">
      <c r="M8384" s="261" t="s">
        <v>50302</v>
      </c>
      <c r="N8384" s="262">
        <v>29813.5</v>
      </c>
      <c r="P8384" s="243" t="s">
        <v>24494</v>
      </c>
      <c r="Q8384" s="244">
        <v>5273.36</v>
      </c>
      <c r="R8384" s="104"/>
      <c r="S8384" s="104"/>
      <c r="T8384" s="104"/>
    </row>
    <row r="8385" spans="13:20" ht="14.5" x14ac:dyDescent="0.35">
      <c r="M8385" s="261" t="s">
        <v>42026</v>
      </c>
      <c r="N8385" s="262">
        <v>36710</v>
      </c>
      <c r="P8385" s="243" t="s">
        <v>24495</v>
      </c>
      <c r="Q8385" s="244">
        <v>7979.36</v>
      </c>
      <c r="R8385" s="104"/>
      <c r="S8385" s="104"/>
      <c r="T8385" s="104"/>
    </row>
    <row r="8386" spans="13:20" ht="14.5" x14ac:dyDescent="0.35">
      <c r="M8386" s="261" t="s">
        <v>48204</v>
      </c>
      <c r="N8386" s="262">
        <v>730</v>
      </c>
      <c r="P8386" s="243" t="s">
        <v>24496</v>
      </c>
      <c r="Q8386" s="244">
        <v>939.59</v>
      </c>
      <c r="R8386" s="104"/>
      <c r="S8386" s="104"/>
      <c r="T8386" s="104"/>
    </row>
    <row r="8387" spans="13:20" ht="14.5" x14ac:dyDescent="0.35">
      <c r="M8387" s="261" t="s">
        <v>56909</v>
      </c>
      <c r="N8387" s="262">
        <v>1577.31</v>
      </c>
      <c r="P8387" s="243" t="s">
        <v>24497</v>
      </c>
      <c r="Q8387" s="244">
        <v>2873.18</v>
      </c>
      <c r="R8387" s="104"/>
      <c r="S8387" s="104"/>
      <c r="T8387" s="104"/>
    </row>
    <row r="8388" spans="13:20" ht="14.5" x14ac:dyDescent="0.35">
      <c r="M8388" s="261" t="s">
        <v>56910</v>
      </c>
      <c r="N8388" s="262">
        <v>120.69</v>
      </c>
      <c r="P8388" s="243" t="s">
        <v>24498</v>
      </c>
      <c r="Q8388" s="244">
        <v>763.11</v>
      </c>
      <c r="R8388" s="104"/>
      <c r="S8388" s="104"/>
      <c r="T8388" s="104"/>
    </row>
    <row r="8389" spans="13:20" ht="14.5" x14ac:dyDescent="0.35">
      <c r="M8389" s="261" t="s">
        <v>56911</v>
      </c>
      <c r="N8389" s="262">
        <v>8687.5</v>
      </c>
      <c r="P8389" s="243" t="s">
        <v>24499</v>
      </c>
      <c r="Q8389" s="244">
        <v>324</v>
      </c>
      <c r="R8389" s="104"/>
      <c r="S8389" s="104"/>
      <c r="T8389" s="104"/>
    </row>
    <row r="8390" spans="13:20" ht="14.5" x14ac:dyDescent="0.35">
      <c r="M8390" s="261" t="s">
        <v>48205</v>
      </c>
      <c r="N8390" s="262">
        <v>54222.77</v>
      </c>
      <c r="P8390" s="243" t="s">
        <v>24500</v>
      </c>
      <c r="Q8390" s="244">
        <v>94375.21</v>
      </c>
      <c r="R8390" s="104"/>
      <c r="S8390" s="104"/>
      <c r="T8390" s="104"/>
    </row>
    <row r="8391" spans="13:20" ht="14.5" x14ac:dyDescent="0.35">
      <c r="M8391" s="261" t="s">
        <v>56912</v>
      </c>
      <c r="N8391" s="262">
        <v>14556.36</v>
      </c>
      <c r="P8391" s="243" t="s">
        <v>24501</v>
      </c>
      <c r="Q8391" s="244">
        <v>56547.34</v>
      </c>
      <c r="R8391" s="104"/>
      <c r="S8391" s="104"/>
      <c r="T8391" s="104"/>
    </row>
    <row r="8392" spans="13:20" ht="14.5" x14ac:dyDescent="0.35">
      <c r="M8392" s="261" t="s">
        <v>38379</v>
      </c>
      <c r="N8392" s="262">
        <v>176293.44</v>
      </c>
      <c r="P8392" s="243" t="s">
        <v>24502</v>
      </c>
      <c r="Q8392" s="244">
        <v>211796.54</v>
      </c>
      <c r="R8392" s="104"/>
      <c r="S8392" s="104"/>
      <c r="T8392" s="104"/>
    </row>
    <row r="8393" spans="13:20" ht="14.5" x14ac:dyDescent="0.35">
      <c r="M8393" s="261" t="s">
        <v>38380</v>
      </c>
      <c r="N8393" s="262">
        <v>11181.5</v>
      </c>
      <c r="P8393" s="243" t="s">
        <v>24503</v>
      </c>
      <c r="Q8393" s="244">
        <v>94089.31</v>
      </c>
      <c r="R8393" s="104"/>
      <c r="S8393" s="104"/>
      <c r="T8393" s="104"/>
    </row>
    <row r="8394" spans="13:20" ht="14.5" x14ac:dyDescent="0.35">
      <c r="M8394" s="261" t="s">
        <v>48206</v>
      </c>
      <c r="N8394" s="262">
        <v>25011.5</v>
      </c>
      <c r="P8394" s="243" t="s">
        <v>24504</v>
      </c>
      <c r="Q8394" s="244">
        <v>21215</v>
      </c>
      <c r="R8394" s="104"/>
      <c r="S8394" s="104"/>
      <c r="T8394" s="104"/>
    </row>
    <row r="8395" spans="13:20" ht="14.5" x14ac:dyDescent="0.35">
      <c r="M8395" s="261" t="s">
        <v>48207</v>
      </c>
      <c r="N8395" s="262">
        <v>1913.5</v>
      </c>
      <c r="P8395" s="243" t="s">
        <v>24505</v>
      </c>
      <c r="Q8395" s="244">
        <v>6299.2</v>
      </c>
      <c r="R8395" s="104"/>
      <c r="S8395" s="104"/>
      <c r="T8395" s="104"/>
    </row>
    <row r="8396" spans="13:20" ht="14.5" x14ac:dyDescent="0.35">
      <c r="M8396" s="261" t="s">
        <v>48208</v>
      </c>
      <c r="N8396" s="262">
        <v>1532062.19</v>
      </c>
      <c r="P8396" s="243" t="s">
        <v>24506</v>
      </c>
      <c r="Q8396" s="244">
        <v>270802.8</v>
      </c>
      <c r="R8396" s="104"/>
      <c r="S8396" s="104"/>
      <c r="T8396" s="104"/>
    </row>
    <row r="8397" spans="13:20" ht="14.5" x14ac:dyDescent="0.35">
      <c r="M8397" s="261" t="s">
        <v>48209</v>
      </c>
      <c r="N8397" s="262">
        <v>116973.31</v>
      </c>
      <c r="P8397" s="243" t="s">
        <v>24507</v>
      </c>
      <c r="Q8397" s="244">
        <v>13000</v>
      </c>
      <c r="R8397" s="104"/>
      <c r="S8397" s="104"/>
      <c r="T8397" s="104"/>
    </row>
    <row r="8398" spans="13:20" ht="14.5" x14ac:dyDescent="0.35">
      <c r="M8398" s="261" t="s">
        <v>48210</v>
      </c>
      <c r="N8398" s="262">
        <v>5111.17</v>
      </c>
      <c r="P8398" s="243" t="s">
        <v>24508</v>
      </c>
      <c r="Q8398" s="244">
        <v>994.5</v>
      </c>
      <c r="R8398" s="104"/>
      <c r="S8398" s="104"/>
      <c r="T8398" s="104"/>
    </row>
    <row r="8399" spans="13:20" ht="14.5" x14ac:dyDescent="0.35">
      <c r="M8399" s="261" t="s">
        <v>15725</v>
      </c>
      <c r="N8399" s="262">
        <v>391.01</v>
      </c>
      <c r="P8399" s="243" t="s">
        <v>24509</v>
      </c>
      <c r="Q8399" s="244">
        <v>2818.4</v>
      </c>
      <c r="R8399" s="104"/>
      <c r="S8399" s="104"/>
      <c r="T8399" s="104"/>
    </row>
    <row r="8400" spans="13:20" ht="14.5" x14ac:dyDescent="0.35">
      <c r="M8400" s="261" t="s">
        <v>15726</v>
      </c>
      <c r="N8400" s="262">
        <v>128.47</v>
      </c>
      <c r="P8400" s="243" t="s">
        <v>24510</v>
      </c>
      <c r="Q8400" s="244">
        <v>52.63</v>
      </c>
      <c r="R8400" s="104"/>
      <c r="S8400" s="104"/>
      <c r="T8400" s="104"/>
    </row>
    <row r="8401" spans="13:20" ht="14.5" x14ac:dyDescent="0.35">
      <c r="M8401" s="261" t="s">
        <v>43209</v>
      </c>
      <c r="N8401" s="262">
        <v>1073.92</v>
      </c>
      <c r="P8401" s="243" t="s">
        <v>24511</v>
      </c>
      <c r="Q8401" s="244">
        <v>41119.65</v>
      </c>
      <c r="R8401" s="104"/>
      <c r="S8401" s="104"/>
      <c r="T8401" s="104"/>
    </row>
    <row r="8402" spans="13:20" ht="14.5" x14ac:dyDescent="0.35">
      <c r="M8402" s="261" t="s">
        <v>56913</v>
      </c>
      <c r="N8402" s="262">
        <v>22720.57</v>
      </c>
      <c r="P8402" s="243" t="s">
        <v>24512</v>
      </c>
      <c r="Q8402" s="244">
        <v>130</v>
      </c>
      <c r="R8402" s="104"/>
      <c r="S8402" s="104"/>
      <c r="T8402" s="104"/>
    </row>
    <row r="8403" spans="13:20" ht="14.5" x14ac:dyDescent="0.35">
      <c r="M8403" s="261" t="s">
        <v>24630</v>
      </c>
      <c r="N8403" s="262">
        <v>174267.98</v>
      </c>
      <c r="P8403" s="243" t="s">
        <v>24513</v>
      </c>
      <c r="Q8403" s="244">
        <v>6405.73</v>
      </c>
      <c r="R8403" s="104"/>
      <c r="S8403" s="104"/>
      <c r="T8403" s="104"/>
    </row>
    <row r="8404" spans="13:20" ht="14.5" x14ac:dyDescent="0.35">
      <c r="M8404" s="261" t="s">
        <v>24631</v>
      </c>
      <c r="N8404" s="262">
        <v>43782.55</v>
      </c>
      <c r="P8404" s="243" t="s">
        <v>24514</v>
      </c>
      <c r="Q8404" s="244">
        <v>5992</v>
      </c>
      <c r="R8404" s="104"/>
      <c r="S8404" s="104"/>
      <c r="T8404" s="104"/>
    </row>
    <row r="8405" spans="13:20" ht="14.5" x14ac:dyDescent="0.35">
      <c r="M8405" s="261" t="s">
        <v>50303</v>
      </c>
      <c r="N8405" s="262">
        <v>858087.18</v>
      </c>
      <c r="P8405" s="243" t="s">
        <v>24515</v>
      </c>
      <c r="Q8405" s="244">
        <v>28557.29</v>
      </c>
      <c r="R8405" s="104"/>
      <c r="S8405" s="104"/>
      <c r="T8405" s="104"/>
    </row>
    <row r="8406" spans="13:20" ht="14.5" x14ac:dyDescent="0.35">
      <c r="M8406" s="261" t="s">
        <v>24632</v>
      </c>
      <c r="N8406" s="262">
        <v>925000</v>
      </c>
      <c r="P8406" s="243" t="s">
        <v>24516</v>
      </c>
      <c r="Q8406" s="244">
        <v>197288.27</v>
      </c>
      <c r="R8406" s="104"/>
      <c r="S8406" s="104"/>
      <c r="T8406" s="104"/>
    </row>
    <row r="8407" spans="13:20" ht="14.5" x14ac:dyDescent="0.35">
      <c r="M8407" s="261" t="s">
        <v>56914</v>
      </c>
      <c r="N8407" s="262">
        <v>340.32</v>
      </c>
      <c r="P8407" s="243" t="s">
        <v>24517</v>
      </c>
      <c r="Q8407" s="244">
        <v>91223.35</v>
      </c>
      <c r="R8407" s="104"/>
      <c r="S8407" s="104"/>
      <c r="T8407" s="104"/>
    </row>
    <row r="8408" spans="13:20" ht="14.5" x14ac:dyDescent="0.35">
      <c r="M8408" s="261" t="s">
        <v>45475</v>
      </c>
      <c r="N8408" s="262">
        <v>16159.33</v>
      </c>
      <c r="P8408" s="243" t="s">
        <v>24518</v>
      </c>
      <c r="Q8408" s="244">
        <v>1956.54</v>
      </c>
      <c r="R8408" s="104"/>
      <c r="S8408" s="104"/>
      <c r="T8408" s="104"/>
    </row>
    <row r="8409" spans="13:20" ht="14.5" x14ac:dyDescent="0.35">
      <c r="M8409" s="261" t="s">
        <v>35730</v>
      </c>
      <c r="N8409" s="262">
        <v>19822</v>
      </c>
      <c r="P8409" s="243" t="s">
        <v>24519</v>
      </c>
      <c r="Q8409" s="244">
        <v>503815.55</v>
      </c>
      <c r="R8409" s="104"/>
      <c r="S8409" s="104"/>
      <c r="T8409" s="104"/>
    </row>
    <row r="8410" spans="13:20" ht="14.5" x14ac:dyDescent="0.35">
      <c r="M8410" s="261" t="s">
        <v>24633</v>
      </c>
      <c r="N8410" s="262">
        <v>2276.2600000000002</v>
      </c>
      <c r="P8410" s="243" t="s">
        <v>24520</v>
      </c>
      <c r="Q8410" s="244">
        <v>29357.59</v>
      </c>
      <c r="R8410" s="104"/>
      <c r="S8410" s="104"/>
      <c r="T8410" s="104"/>
    </row>
    <row r="8411" spans="13:20" ht="14.5" x14ac:dyDescent="0.35">
      <c r="M8411" s="261" t="s">
        <v>24634</v>
      </c>
      <c r="N8411" s="262">
        <v>1062</v>
      </c>
      <c r="P8411" s="243" t="s">
        <v>24521</v>
      </c>
      <c r="Q8411" s="244">
        <v>13889</v>
      </c>
      <c r="R8411" s="104"/>
      <c r="S8411" s="104"/>
      <c r="T8411" s="104"/>
    </row>
    <row r="8412" spans="13:20" ht="14.5" x14ac:dyDescent="0.35">
      <c r="M8412" s="261" t="s">
        <v>24635</v>
      </c>
      <c r="N8412" s="262">
        <v>255.37</v>
      </c>
      <c r="P8412" s="243" t="s">
        <v>24522</v>
      </c>
      <c r="Q8412" s="244">
        <v>3951.18</v>
      </c>
      <c r="R8412" s="104"/>
      <c r="S8412" s="104"/>
      <c r="T8412" s="104"/>
    </row>
    <row r="8413" spans="13:20" ht="14.5" x14ac:dyDescent="0.35">
      <c r="M8413" s="261" t="s">
        <v>38383</v>
      </c>
      <c r="N8413" s="262">
        <v>8870</v>
      </c>
      <c r="P8413" s="243" t="s">
        <v>24523</v>
      </c>
      <c r="Q8413" s="244">
        <v>5247.95</v>
      </c>
      <c r="R8413" s="104"/>
      <c r="S8413" s="104"/>
      <c r="T8413" s="104"/>
    </row>
    <row r="8414" spans="13:20" ht="14.5" x14ac:dyDescent="0.35">
      <c r="M8414" s="261" t="s">
        <v>56915</v>
      </c>
      <c r="N8414" s="262">
        <v>75.680000000000007</v>
      </c>
      <c r="P8414" s="243" t="s">
        <v>24524</v>
      </c>
      <c r="Q8414" s="244">
        <v>35104.44</v>
      </c>
      <c r="R8414" s="104"/>
      <c r="S8414" s="104"/>
      <c r="T8414" s="104"/>
    </row>
    <row r="8415" spans="13:20" ht="14.5" x14ac:dyDescent="0.35">
      <c r="M8415" s="261" t="s">
        <v>50304</v>
      </c>
      <c r="N8415" s="262">
        <v>27.91</v>
      </c>
      <c r="P8415" s="243" t="s">
        <v>24525</v>
      </c>
      <c r="Q8415" s="244">
        <v>2059.1</v>
      </c>
      <c r="R8415" s="104"/>
      <c r="S8415" s="104"/>
      <c r="T8415" s="104"/>
    </row>
    <row r="8416" spans="13:20" ht="14.5" x14ac:dyDescent="0.35">
      <c r="M8416" s="261" t="s">
        <v>24636</v>
      </c>
      <c r="N8416" s="262">
        <v>3195.87</v>
      </c>
      <c r="P8416" s="243" t="s">
        <v>24526</v>
      </c>
      <c r="Q8416" s="244">
        <v>840305.96</v>
      </c>
      <c r="R8416" s="104"/>
      <c r="S8416" s="104"/>
      <c r="T8416" s="104"/>
    </row>
    <row r="8417" spans="13:20" ht="14.5" x14ac:dyDescent="0.35">
      <c r="M8417" s="261" t="s">
        <v>24637</v>
      </c>
      <c r="N8417" s="262">
        <v>3234.42</v>
      </c>
      <c r="P8417" s="243" t="s">
        <v>24527</v>
      </c>
      <c r="Q8417" s="244">
        <v>241105.24</v>
      </c>
      <c r="R8417" s="104"/>
      <c r="S8417" s="104"/>
      <c r="T8417" s="104"/>
    </row>
    <row r="8418" spans="13:20" ht="14.5" x14ac:dyDescent="0.35">
      <c r="M8418" s="261" t="s">
        <v>24638</v>
      </c>
      <c r="N8418" s="262">
        <v>494.03</v>
      </c>
      <c r="P8418" s="243" t="s">
        <v>24528</v>
      </c>
      <c r="Q8418" s="244">
        <v>14100</v>
      </c>
      <c r="R8418" s="104"/>
      <c r="S8418" s="104"/>
      <c r="T8418" s="104"/>
    </row>
    <row r="8419" spans="13:20" ht="14.5" x14ac:dyDescent="0.35">
      <c r="M8419" s="261" t="s">
        <v>56916</v>
      </c>
      <c r="N8419" s="262">
        <v>257.27</v>
      </c>
      <c r="P8419" s="243" t="s">
        <v>24529</v>
      </c>
      <c r="Q8419" s="244">
        <v>7009.88</v>
      </c>
      <c r="R8419" s="104"/>
      <c r="S8419" s="104"/>
      <c r="T8419" s="104"/>
    </row>
    <row r="8420" spans="13:20" ht="14.5" x14ac:dyDescent="0.35">
      <c r="M8420" s="261" t="s">
        <v>42027</v>
      </c>
      <c r="N8420" s="262">
        <v>75674.039999999994</v>
      </c>
      <c r="P8420" s="243" t="s">
        <v>24530</v>
      </c>
      <c r="Q8420" s="244">
        <v>216354.26</v>
      </c>
      <c r="R8420" s="104"/>
      <c r="S8420" s="104"/>
      <c r="T8420" s="104"/>
    </row>
    <row r="8421" spans="13:20" ht="14.5" x14ac:dyDescent="0.35">
      <c r="M8421" s="261" t="s">
        <v>56917</v>
      </c>
      <c r="N8421" s="262">
        <v>122.21</v>
      </c>
      <c r="P8421" s="243" t="s">
        <v>24531</v>
      </c>
      <c r="Q8421" s="244">
        <v>50631.68</v>
      </c>
      <c r="R8421" s="104"/>
      <c r="S8421" s="104"/>
      <c r="T8421" s="104"/>
    </row>
    <row r="8422" spans="13:20" ht="14.5" x14ac:dyDescent="0.35">
      <c r="M8422" s="261" t="s">
        <v>24639</v>
      </c>
      <c r="N8422" s="262">
        <v>19159.28</v>
      </c>
      <c r="P8422" s="243" t="s">
        <v>24532</v>
      </c>
      <c r="Q8422" s="244">
        <v>146358.62</v>
      </c>
      <c r="R8422" s="104"/>
      <c r="S8422" s="104"/>
      <c r="T8422" s="104"/>
    </row>
    <row r="8423" spans="13:20" ht="14.5" x14ac:dyDescent="0.35">
      <c r="M8423" s="261" t="s">
        <v>24640</v>
      </c>
      <c r="N8423" s="262">
        <v>515720.9</v>
      </c>
      <c r="P8423" s="243" t="s">
        <v>24533</v>
      </c>
      <c r="Q8423" s="244">
        <v>2110.1999999999998</v>
      </c>
      <c r="R8423" s="104"/>
      <c r="S8423" s="104"/>
      <c r="T8423" s="104"/>
    </row>
    <row r="8424" spans="13:20" ht="14.5" x14ac:dyDescent="0.35">
      <c r="M8424" s="261" t="s">
        <v>35731</v>
      </c>
      <c r="N8424" s="262">
        <v>38246.99</v>
      </c>
      <c r="P8424" s="243" t="s">
        <v>24534</v>
      </c>
      <c r="Q8424" s="244">
        <v>2749.58</v>
      </c>
      <c r="R8424" s="104"/>
      <c r="S8424" s="104"/>
      <c r="T8424" s="104"/>
    </row>
    <row r="8425" spans="13:20" ht="14.5" x14ac:dyDescent="0.35">
      <c r="M8425" s="261" t="s">
        <v>51335</v>
      </c>
      <c r="N8425" s="262">
        <v>9360</v>
      </c>
      <c r="P8425" s="243" t="s">
        <v>24535</v>
      </c>
      <c r="Q8425" s="244">
        <v>1079.74</v>
      </c>
      <c r="R8425" s="104"/>
      <c r="S8425" s="104"/>
      <c r="T8425" s="104"/>
    </row>
    <row r="8426" spans="13:20" ht="14.5" x14ac:dyDescent="0.35">
      <c r="M8426" s="261" t="s">
        <v>24641</v>
      </c>
      <c r="N8426" s="262">
        <v>67689.279999999999</v>
      </c>
      <c r="P8426" s="243" t="s">
        <v>24536</v>
      </c>
      <c r="Q8426" s="244">
        <v>41250.230000000003</v>
      </c>
      <c r="R8426" s="104"/>
      <c r="S8426" s="104"/>
      <c r="T8426" s="104"/>
    </row>
    <row r="8427" spans="13:20" ht="14.5" x14ac:dyDescent="0.35">
      <c r="M8427" s="261" t="s">
        <v>24642</v>
      </c>
      <c r="N8427" s="262">
        <v>4280.6499999999996</v>
      </c>
      <c r="P8427" s="243" t="s">
        <v>24537</v>
      </c>
      <c r="Q8427" s="244">
        <v>5873.36</v>
      </c>
      <c r="R8427" s="104"/>
      <c r="S8427" s="104"/>
      <c r="T8427" s="104"/>
    </row>
    <row r="8428" spans="13:20" ht="14.5" x14ac:dyDescent="0.35">
      <c r="M8428" s="261" t="s">
        <v>24643</v>
      </c>
      <c r="N8428" s="262">
        <v>13056.35</v>
      </c>
      <c r="P8428" s="243" t="s">
        <v>24538</v>
      </c>
      <c r="Q8428" s="244">
        <v>3529.15</v>
      </c>
      <c r="R8428" s="104"/>
      <c r="S8428" s="104"/>
      <c r="T8428" s="104"/>
    </row>
    <row r="8429" spans="13:20" ht="14.5" x14ac:dyDescent="0.35">
      <c r="M8429" s="261" t="s">
        <v>24644</v>
      </c>
      <c r="N8429" s="262">
        <v>10817</v>
      </c>
      <c r="P8429" s="243" t="s">
        <v>24539</v>
      </c>
      <c r="Q8429" s="244">
        <v>6767.89</v>
      </c>
      <c r="R8429" s="104"/>
      <c r="S8429" s="104"/>
      <c r="T8429" s="104"/>
    </row>
    <row r="8430" spans="13:20" ht="14.5" x14ac:dyDescent="0.35">
      <c r="M8430" s="261" t="s">
        <v>24645</v>
      </c>
      <c r="N8430" s="262">
        <v>42603.06</v>
      </c>
      <c r="P8430" s="243" t="s">
        <v>24540</v>
      </c>
      <c r="Q8430" s="244">
        <v>2859.45</v>
      </c>
      <c r="R8430" s="104"/>
      <c r="S8430" s="104"/>
      <c r="T8430" s="104"/>
    </row>
    <row r="8431" spans="13:20" ht="14.5" x14ac:dyDescent="0.35">
      <c r="M8431" s="261" t="s">
        <v>24646</v>
      </c>
      <c r="N8431" s="262">
        <v>6224.74</v>
      </c>
      <c r="P8431" s="243" t="s">
        <v>24541</v>
      </c>
      <c r="Q8431" s="244">
        <v>20979.360000000001</v>
      </c>
      <c r="R8431" s="104"/>
      <c r="S8431" s="104"/>
      <c r="T8431" s="104"/>
    </row>
    <row r="8432" spans="13:20" ht="14.5" x14ac:dyDescent="0.35">
      <c r="M8432" s="261" t="s">
        <v>24647</v>
      </c>
      <c r="N8432" s="262">
        <v>622050</v>
      </c>
      <c r="P8432" s="243" t="s">
        <v>15714</v>
      </c>
      <c r="Q8432" s="244">
        <v>21657.88</v>
      </c>
      <c r="R8432" s="104"/>
      <c r="S8432" s="104"/>
      <c r="T8432" s="104"/>
    </row>
    <row r="8433" spans="13:20" ht="14.5" x14ac:dyDescent="0.35">
      <c r="M8433" s="261" t="s">
        <v>45476</v>
      </c>
      <c r="N8433" s="262">
        <v>2825610.54</v>
      </c>
      <c r="P8433" s="243" t="s">
        <v>15715</v>
      </c>
      <c r="Q8433" s="244">
        <v>58428.77</v>
      </c>
      <c r="R8433" s="104"/>
      <c r="S8433" s="104"/>
      <c r="T8433" s="104"/>
    </row>
    <row r="8434" spans="13:20" ht="14.5" x14ac:dyDescent="0.35">
      <c r="M8434" s="261" t="s">
        <v>56918</v>
      </c>
      <c r="N8434" s="262">
        <v>76200</v>
      </c>
      <c r="P8434" s="243" t="s">
        <v>15716</v>
      </c>
      <c r="Q8434" s="244">
        <v>1295.47</v>
      </c>
      <c r="R8434" s="104"/>
      <c r="S8434" s="104"/>
      <c r="T8434" s="104"/>
    </row>
    <row r="8435" spans="13:20" ht="14.5" x14ac:dyDescent="0.35">
      <c r="M8435" s="261" t="s">
        <v>24649</v>
      </c>
      <c r="N8435" s="262">
        <v>325754.43</v>
      </c>
      <c r="P8435" s="243" t="s">
        <v>24542</v>
      </c>
      <c r="Q8435" s="244">
        <v>52.63</v>
      </c>
      <c r="R8435" s="104"/>
      <c r="S8435" s="104"/>
      <c r="T8435" s="104"/>
    </row>
    <row r="8436" spans="13:20" ht="14.5" x14ac:dyDescent="0.35">
      <c r="M8436" s="261" t="s">
        <v>24650</v>
      </c>
      <c r="N8436" s="262">
        <v>658621.18999999994</v>
      </c>
      <c r="P8436" s="243" t="s">
        <v>24543</v>
      </c>
      <c r="Q8436" s="244">
        <v>96797</v>
      </c>
      <c r="R8436" s="104"/>
      <c r="S8436" s="104"/>
      <c r="T8436" s="104"/>
    </row>
    <row r="8437" spans="13:20" ht="14.5" x14ac:dyDescent="0.35">
      <c r="M8437" s="261" t="s">
        <v>42028</v>
      </c>
      <c r="N8437" s="262">
        <v>217429.75</v>
      </c>
      <c r="P8437" s="243" t="s">
        <v>24544</v>
      </c>
      <c r="Q8437" s="244">
        <v>17363.86</v>
      </c>
      <c r="R8437" s="104"/>
      <c r="S8437" s="104"/>
      <c r="T8437" s="104"/>
    </row>
    <row r="8438" spans="13:20" ht="14.5" x14ac:dyDescent="0.35">
      <c r="M8438" s="261" t="s">
        <v>56919</v>
      </c>
      <c r="N8438" s="262">
        <v>136158.72</v>
      </c>
      <c r="P8438" s="243" t="s">
        <v>24545</v>
      </c>
      <c r="Q8438" s="244">
        <v>19064</v>
      </c>
      <c r="R8438" s="104"/>
      <c r="S8438" s="104"/>
      <c r="T8438" s="104"/>
    </row>
    <row r="8439" spans="13:20" ht="14.5" x14ac:dyDescent="0.35">
      <c r="M8439" s="261" t="s">
        <v>24651</v>
      </c>
      <c r="N8439" s="262">
        <v>304880.95</v>
      </c>
      <c r="P8439" s="243" t="s">
        <v>24546</v>
      </c>
      <c r="Q8439" s="244">
        <v>10561.8</v>
      </c>
      <c r="R8439" s="104"/>
      <c r="S8439" s="104"/>
      <c r="T8439" s="104"/>
    </row>
    <row r="8440" spans="13:20" ht="14.5" x14ac:dyDescent="0.35">
      <c r="M8440" s="261" t="s">
        <v>50305</v>
      </c>
      <c r="N8440" s="262">
        <v>845304.9</v>
      </c>
      <c r="P8440" s="243" t="s">
        <v>24547</v>
      </c>
      <c r="Q8440" s="244">
        <v>130</v>
      </c>
      <c r="R8440" s="104"/>
      <c r="S8440" s="104"/>
      <c r="T8440" s="104"/>
    </row>
    <row r="8441" spans="13:20" ht="14.5" x14ac:dyDescent="0.35">
      <c r="M8441" s="261" t="s">
        <v>56920</v>
      </c>
      <c r="N8441" s="262">
        <v>19866.18</v>
      </c>
      <c r="P8441" s="243" t="s">
        <v>24548</v>
      </c>
      <c r="Q8441" s="244">
        <v>6405.73</v>
      </c>
      <c r="R8441" s="104"/>
      <c r="S8441" s="104"/>
      <c r="T8441" s="104"/>
    </row>
    <row r="8442" spans="13:20" ht="14.5" x14ac:dyDescent="0.35">
      <c r="M8442" s="261" t="s">
        <v>51336</v>
      </c>
      <c r="N8442" s="262">
        <v>73300</v>
      </c>
      <c r="P8442" s="243" t="s">
        <v>24549</v>
      </c>
      <c r="Q8442" s="244">
        <v>5992</v>
      </c>
      <c r="R8442" s="104"/>
      <c r="S8442" s="104"/>
      <c r="T8442" s="104"/>
    </row>
    <row r="8443" spans="13:20" ht="14.5" x14ac:dyDescent="0.35">
      <c r="M8443" s="261" t="s">
        <v>53387</v>
      </c>
      <c r="N8443" s="262">
        <v>44361.599999999999</v>
      </c>
      <c r="P8443" s="243" t="s">
        <v>24550</v>
      </c>
      <c r="Q8443" s="244">
        <v>70671.61</v>
      </c>
      <c r="R8443" s="104"/>
      <c r="S8443" s="104"/>
      <c r="T8443" s="104"/>
    </row>
    <row r="8444" spans="13:20" ht="14.5" x14ac:dyDescent="0.35">
      <c r="M8444" s="261" t="s">
        <v>43210</v>
      </c>
      <c r="N8444" s="262">
        <v>49000</v>
      </c>
      <c r="P8444" s="243" t="s">
        <v>15717</v>
      </c>
      <c r="Q8444" s="244">
        <v>623138.34</v>
      </c>
      <c r="R8444" s="104"/>
      <c r="S8444" s="104"/>
      <c r="T8444" s="104"/>
    </row>
    <row r="8445" spans="13:20" ht="14.5" x14ac:dyDescent="0.35">
      <c r="M8445" s="261" t="s">
        <v>43211</v>
      </c>
      <c r="N8445" s="262">
        <v>3748.5</v>
      </c>
      <c r="P8445" s="243" t="s">
        <v>24551</v>
      </c>
      <c r="Q8445" s="244">
        <v>56547.34</v>
      </c>
      <c r="R8445" s="104"/>
      <c r="S8445" s="104"/>
      <c r="T8445" s="104"/>
    </row>
    <row r="8446" spans="13:20" ht="14.5" x14ac:dyDescent="0.35">
      <c r="M8446" s="261" t="s">
        <v>56921</v>
      </c>
      <c r="N8446" s="262">
        <v>1110.8800000000001</v>
      </c>
      <c r="P8446" s="243" t="s">
        <v>24552</v>
      </c>
      <c r="Q8446" s="244">
        <v>1571707.87</v>
      </c>
      <c r="R8446" s="104"/>
      <c r="S8446" s="104"/>
      <c r="T8446" s="104"/>
    </row>
    <row r="8447" spans="13:20" ht="14.5" x14ac:dyDescent="0.35">
      <c r="M8447" s="261" t="s">
        <v>56922</v>
      </c>
      <c r="N8447" s="262">
        <v>2887.5</v>
      </c>
      <c r="P8447" s="243" t="s">
        <v>24553</v>
      </c>
      <c r="Q8447" s="244">
        <v>25620.9</v>
      </c>
      <c r="R8447" s="104"/>
      <c r="S8447" s="104"/>
      <c r="T8447" s="104"/>
    </row>
    <row r="8448" spans="13:20" ht="14.5" x14ac:dyDescent="0.35">
      <c r="M8448" s="261" t="s">
        <v>56923</v>
      </c>
      <c r="N8448" s="262">
        <v>220.92</v>
      </c>
      <c r="P8448" s="243" t="s">
        <v>24554</v>
      </c>
      <c r="Q8448" s="244">
        <v>279912.94</v>
      </c>
      <c r="R8448" s="104"/>
      <c r="S8448" s="104"/>
      <c r="T8448" s="104"/>
    </row>
    <row r="8449" spans="13:20" ht="14.5" x14ac:dyDescent="0.35">
      <c r="M8449" s="261" t="s">
        <v>56924</v>
      </c>
      <c r="N8449" s="262">
        <v>695.88</v>
      </c>
      <c r="P8449" s="243" t="s">
        <v>24555</v>
      </c>
      <c r="Q8449" s="244">
        <v>1049382.04</v>
      </c>
      <c r="R8449" s="104"/>
      <c r="S8449" s="104"/>
      <c r="T8449" s="104"/>
    </row>
    <row r="8450" spans="13:20" ht="14.5" x14ac:dyDescent="0.35">
      <c r="M8450" s="261" t="s">
        <v>53388</v>
      </c>
      <c r="N8450" s="262">
        <v>15000</v>
      </c>
      <c r="P8450" s="243" t="s">
        <v>24556</v>
      </c>
      <c r="Q8450" s="244">
        <v>29357.59</v>
      </c>
      <c r="R8450" s="104"/>
      <c r="S8450" s="104"/>
      <c r="T8450" s="104"/>
    </row>
    <row r="8451" spans="13:20" ht="14.5" x14ac:dyDescent="0.35">
      <c r="M8451" s="261" t="s">
        <v>56925</v>
      </c>
      <c r="N8451" s="262">
        <v>315.89999999999998</v>
      </c>
      <c r="P8451" s="243" t="s">
        <v>24557</v>
      </c>
      <c r="Q8451" s="244">
        <v>1735</v>
      </c>
      <c r="R8451" s="104"/>
      <c r="S8451" s="104"/>
      <c r="T8451" s="104"/>
    </row>
    <row r="8452" spans="13:20" ht="14.5" x14ac:dyDescent="0.35">
      <c r="M8452" s="261" t="s">
        <v>56926</v>
      </c>
      <c r="N8452" s="262">
        <v>656.53</v>
      </c>
      <c r="P8452" s="243" t="s">
        <v>24558</v>
      </c>
      <c r="Q8452" s="244">
        <v>614</v>
      </c>
      <c r="R8452" s="104"/>
      <c r="S8452" s="104"/>
      <c r="T8452" s="104"/>
    </row>
    <row r="8453" spans="13:20" ht="14.5" x14ac:dyDescent="0.35">
      <c r="M8453" s="261" t="s">
        <v>37178</v>
      </c>
      <c r="N8453" s="262">
        <v>50198</v>
      </c>
      <c r="P8453" s="243" t="s">
        <v>24559</v>
      </c>
      <c r="Q8453" s="244">
        <v>5976</v>
      </c>
      <c r="R8453" s="104"/>
      <c r="S8453" s="104"/>
      <c r="T8453" s="104"/>
    </row>
    <row r="8454" spans="13:20" ht="14.5" x14ac:dyDescent="0.35">
      <c r="M8454" s="261" t="s">
        <v>42029</v>
      </c>
      <c r="N8454" s="262">
        <v>791920.35</v>
      </c>
      <c r="P8454" s="243" t="s">
        <v>24560</v>
      </c>
      <c r="Q8454" s="244">
        <v>1030</v>
      </c>
      <c r="R8454" s="104"/>
      <c r="S8454" s="104"/>
      <c r="T8454" s="104"/>
    </row>
    <row r="8455" spans="13:20" ht="14.5" x14ac:dyDescent="0.35">
      <c r="M8455" s="261" t="s">
        <v>43212</v>
      </c>
      <c r="N8455" s="262">
        <v>89500</v>
      </c>
      <c r="P8455" s="243" t="s">
        <v>24561</v>
      </c>
      <c r="Q8455" s="244">
        <v>2283</v>
      </c>
      <c r="R8455" s="104"/>
      <c r="S8455" s="104"/>
      <c r="T8455" s="104"/>
    </row>
    <row r="8456" spans="13:20" ht="14.5" x14ac:dyDescent="0.35">
      <c r="M8456" s="261" t="s">
        <v>45477</v>
      </c>
      <c r="N8456" s="262">
        <v>400</v>
      </c>
      <c r="P8456" s="243" t="s">
        <v>24562</v>
      </c>
      <c r="Q8456" s="244">
        <v>2501</v>
      </c>
      <c r="R8456" s="104"/>
      <c r="S8456" s="104"/>
      <c r="T8456" s="104"/>
    </row>
    <row r="8457" spans="13:20" ht="14.5" x14ac:dyDescent="0.35">
      <c r="M8457" s="261" t="s">
        <v>45478</v>
      </c>
      <c r="N8457" s="262">
        <v>32061</v>
      </c>
      <c r="P8457" s="243" t="s">
        <v>24563</v>
      </c>
      <c r="Q8457" s="244">
        <v>6068</v>
      </c>
      <c r="R8457" s="104"/>
      <c r="S8457" s="104"/>
      <c r="T8457" s="104"/>
    </row>
    <row r="8458" spans="13:20" ht="14.5" x14ac:dyDescent="0.35">
      <c r="M8458" s="261" t="s">
        <v>42030</v>
      </c>
      <c r="N8458" s="262">
        <v>69677.649999999994</v>
      </c>
      <c r="P8458" s="243" t="s">
        <v>24564</v>
      </c>
      <c r="Q8458" s="244">
        <v>1810.85</v>
      </c>
      <c r="R8458" s="104"/>
      <c r="S8458" s="104"/>
      <c r="T8458" s="104"/>
    </row>
    <row r="8459" spans="13:20" ht="14.5" x14ac:dyDescent="0.35">
      <c r="M8459" s="261" t="s">
        <v>45479</v>
      </c>
      <c r="N8459" s="262">
        <v>9967.59</v>
      </c>
      <c r="P8459" s="243" t="s">
        <v>24565</v>
      </c>
      <c r="Q8459" s="244">
        <v>9368.75</v>
      </c>
      <c r="R8459" s="104"/>
      <c r="S8459" s="104"/>
      <c r="T8459" s="104"/>
    </row>
    <row r="8460" spans="13:20" ht="14.5" x14ac:dyDescent="0.35">
      <c r="M8460" s="261" t="s">
        <v>56927</v>
      </c>
      <c r="N8460" s="262">
        <v>18713.75</v>
      </c>
      <c r="P8460" s="243" t="s">
        <v>24566</v>
      </c>
      <c r="Q8460" s="244">
        <v>2000</v>
      </c>
      <c r="R8460" s="104"/>
      <c r="S8460" s="104"/>
      <c r="T8460" s="104"/>
    </row>
    <row r="8461" spans="13:20" ht="14.5" x14ac:dyDescent="0.35">
      <c r="M8461" s="261" t="s">
        <v>50306</v>
      </c>
      <c r="N8461" s="262">
        <v>13493.2</v>
      </c>
      <c r="P8461" s="243" t="s">
        <v>24567</v>
      </c>
      <c r="Q8461" s="244">
        <v>2917</v>
      </c>
      <c r="R8461" s="104"/>
      <c r="S8461" s="104"/>
      <c r="T8461" s="104"/>
    </row>
    <row r="8462" spans="13:20" ht="14.5" x14ac:dyDescent="0.35">
      <c r="M8462" s="261" t="s">
        <v>43213</v>
      </c>
      <c r="N8462" s="262">
        <v>18850</v>
      </c>
      <c r="P8462" s="243" t="s">
        <v>15718</v>
      </c>
      <c r="Q8462" s="244">
        <v>7681</v>
      </c>
      <c r="R8462" s="104"/>
      <c r="S8462" s="104"/>
      <c r="T8462" s="104"/>
    </row>
    <row r="8463" spans="13:20" ht="14.5" x14ac:dyDescent="0.35">
      <c r="M8463" s="261" t="s">
        <v>56928</v>
      </c>
      <c r="N8463" s="262">
        <v>2019.25</v>
      </c>
      <c r="P8463" s="243" t="s">
        <v>24568</v>
      </c>
      <c r="Q8463" s="244">
        <v>3729</v>
      </c>
      <c r="R8463" s="104"/>
      <c r="S8463" s="104"/>
      <c r="T8463" s="104"/>
    </row>
    <row r="8464" spans="13:20" ht="14.5" x14ac:dyDescent="0.35">
      <c r="M8464" s="261" t="s">
        <v>56929</v>
      </c>
      <c r="N8464" s="262">
        <v>42.53</v>
      </c>
      <c r="P8464" s="243" t="s">
        <v>24569</v>
      </c>
      <c r="Q8464" s="244">
        <v>2281</v>
      </c>
      <c r="R8464" s="104"/>
      <c r="S8464" s="104"/>
      <c r="T8464" s="104"/>
    </row>
    <row r="8465" spans="13:20" ht="14.5" x14ac:dyDescent="0.35">
      <c r="M8465" s="261" t="s">
        <v>56930</v>
      </c>
      <c r="N8465" s="262">
        <v>1.37</v>
      </c>
      <c r="P8465" s="243" t="s">
        <v>24570</v>
      </c>
      <c r="Q8465" s="244">
        <v>1891</v>
      </c>
      <c r="R8465" s="104"/>
      <c r="S8465" s="104"/>
      <c r="T8465" s="104"/>
    </row>
    <row r="8466" spans="13:20" ht="14.5" x14ac:dyDescent="0.35">
      <c r="M8466" s="261" t="s">
        <v>53389</v>
      </c>
      <c r="N8466" s="262">
        <v>65</v>
      </c>
      <c r="P8466" s="243" t="s">
        <v>24571</v>
      </c>
      <c r="Q8466" s="244">
        <v>9666</v>
      </c>
      <c r="R8466" s="104"/>
      <c r="S8466" s="104"/>
      <c r="T8466" s="104"/>
    </row>
    <row r="8467" spans="13:20" ht="14.5" x14ac:dyDescent="0.35">
      <c r="M8467" s="261" t="s">
        <v>51337</v>
      </c>
      <c r="N8467" s="262">
        <v>28500</v>
      </c>
      <c r="P8467" s="243" t="s">
        <v>24572</v>
      </c>
      <c r="Q8467" s="244">
        <v>4132</v>
      </c>
      <c r="R8467" s="104"/>
      <c r="S8467" s="104"/>
      <c r="T8467" s="104"/>
    </row>
    <row r="8468" spans="13:20" ht="14.5" x14ac:dyDescent="0.35">
      <c r="M8468" s="261" t="s">
        <v>51338</v>
      </c>
      <c r="N8468" s="262">
        <v>2180.25</v>
      </c>
      <c r="P8468" s="243" t="s">
        <v>24573</v>
      </c>
      <c r="Q8468" s="244">
        <v>4380</v>
      </c>
      <c r="R8468" s="104"/>
      <c r="S8468" s="104"/>
      <c r="T8468" s="104"/>
    </row>
    <row r="8469" spans="13:20" ht="14.5" x14ac:dyDescent="0.35">
      <c r="M8469" s="261" t="s">
        <v>51339</v>
      </c>
      <c r="N8469" s="262">
        <v>6868.5</v>
      </c>
      <c r="P8469" s="243" t="s">
        <v>24574</v>
      </c>
      <c r="Q8469" s="244">
        <v>5852</v>
      </c>
      <c r="R8469" s="104"/>
      <c r="S8469" s="104"/>
      <c r="T8469" s="104"/>
    </row>
    <row r="8470" spans="13:20" ht="14.5" x14ac:dyDescent="0.35">
      <c r="M8470" s="261" t="s">
        <v>56931</v>
      </c>
      <c r="N8470" s="262">
        <v>2013.61</v>
      </c>
      <c r="P8470" s="243" t="s">
        <v>24575</v>
      </c>
      <c r="Q8470" s="244">
        <v>9666</v>
      </c>
      <c r="R8470" s="104"/>
      <c r="S8470" s="104"/>
      <c r="T8470" s="104"/>
    </row>
    <row r="8471" spans="13:20" ht="14.5" x14ac:dyDescent="0.35">
      <c r="M8471" s="261" t="s">
        <v>50307</v>
      </c>
      <c r="N8471" s="262">
        <v>32586.62</v>
      </c>
      <c r="P8471" s="243" t="s">
        <v>24576</v>
      </c>
      <c r="Q8471" s="244">
        <v>4132</v>
      </c>
      <c r="R8471" s="104"/>
      <c r="S8471" s="104"/>
      <c r="T8471" s="104"/>
    </row>
    <row r="8472" spans="13:20" ht="14.5" x14ac:dyDescent="0.35">
      <c r="M8472" s="261" t="s">
        <v>56932</v>
      </c>
      <c r="N8472" s="262">
        <v>14920.05</v>
      </c>
      <c r="P8472" s="243" t="s">
        <v>24577</v>
      </c>
      <c r="Q8472" s="244">
        <v>1735</v>
      </c>
      <c r="R8472" s="104"/>
      <c r="S8472" s="104"/>
      <c r="T8472" s="104"/>
    </row>
    <row r="8473" spans="13:20" ht="14.5" x14ac:dyDescent="0.35">
      <c r="M8473" s="261" t="s">
        <v>51340</v>
      </c>
      <c r="N8473" s="262">
        <v>10800</v>
      </c>
      <c r="P8473" s="243" t="s">
        <v>24578</v>
      </c>
      <c r="Q8473" s="244">
        <v>5341.85</v>
      </c>
      <c r="R8473" s="104"/>
      <c r="S8473" s="104"/>
      <c r="T8473" s="104"/>
    </row>
    <row r="8474" spans="13:20" ht="14.5" x14ac:dyDescent="0.35">
      <c r="M8474" s="261" t="s">
        <v>52236</v>
      </c>
      <c r="N8474" s="262">
        <v>498.8</v>
      </c>
      <c r="P8474" s="243" t="s">
        <v>24579</v>
      </c>
      <c r="Q8474" s="244">
        <v>27599</v>
      </c>
      <c r="R8474" s="104"/>
      <c r="S8474" s="104"/>
      <c r="T8474" s="104"/>
    </row>
    <row r="8475" spans="13:20" ht="14.5" x14ac:dyDescent="0.35">
      <c r="M8475" s="261" t="s">
        <v>56933</v>
      </c>
      <c r="N8475" s="262">
        <v>85.86</v>
      </c>
      <c r="P8475" s="243" t="s">
        <v>24580</v>
      </c>
      <c r="Q8475" s="244">
        <v>10392</v>
      </c>
      <c r="R8475" s="104"/>
      <c r="S8475" s="104"/>
      <c r="T8475" s="104"/>
    </row>
    <row r="8476" spans="13:20" ht="14.5" x14ac:dyDescent="0.35">
      <c r="M8476" s="261" t="s">
        <v>50308</v>
      </c>
      <c r="N8476" s="262">
        <v>3578.06</v>
      </c>
      <c r="P8476" s="243" t="s">
        <v>15719</v>
      </c>
      <c r="Q8476" s="244">
        <v>17049.75</v>
      </c>
      <c r="R8476" s="104"/>
      <c r="S8476" s="104"/>
      <c r="T8476" s="104"/>
    </row>
    <row r="8477" spans="13:20" ht="14.5" x14ac:dyDescent="0.35">
      <c r="M8477" s="261" t="s">
        <v>53390</v>
      </c>
      <c r="N8477" s="262">
        <v>2075</v>
      </c>
      <c r="P8477" s="243" t="s">
        <v>24581</v>
      </c>
      <c r="Q8477" s="244">
        <v>1510.85</v>
      </c>
      <c r="R8477" s="104"/>
      <c r="S8477" s="104"/>
      <c r="T8477" s="104"/>
    </row>
    <row r="8478" spans="13:20" ht="14.5" x14ac:dyDescent="0.35">
      <c r="M8478" s="261" t="s">
        <v>48211</v>
      </c>
      <c r="N8478" s="262">
        <v>463750</v>
      </c>
      <c r="P8478" s="243" t="s">
        <v>24582</v>
      </c>
      <c r="Q8478" s="244">
        <v>125.15</v>
      </c>
      <c r="R8478" s="104"/>
      <c r="S8478" s="104"/>
      <c r="T8478" s="104"/>
    </row>
    <row r="8479" spans="13:20" ht="14.5" x14ac:dyDescent="0.35">
      <c r="M8479" s="261" t="s">
        <v>48212</v>
      </c>
      <c r="N8479" s="262">
        <v>34927</v>
      </c>
      <c r="P8479" s="243" t="s">
        <v>24583</v>
      </c>
      <c r="Q8479" s="244">
        <v>493</v>
      </c>
      <c r="R8479" s="104"/>
      <c r="S8479" s="104"/>
      <c r="T8479" s="104"/>
    </row>
    <row r="8480" spans="13:20" ht="14.5" x14ac:dyDescent="0.35">
      <c r="M8480" s="261" t="s">
        <v>48213</v>
      </c>
      <c r="N8480" s="262">
        <v>60187.5</v>
      </c>
      <c r="P8480" s="243" t="s">
        <v>24584</v>
      </c>
      <c r="Q8480" s="244">
        <v>4933</v>
      </c>
      <c r="R8480" s="104"/>
      <c r="S8480" s="104"/>
      <c r="T8480" s="104"/>
    </row>
    <row r="8481" spans="13:20" ht="14.5" x14ac:dyDescent="0.35">
      <c r="M8481" s="261" t="s">
        <v>48214</v>
      </c>
      <c r="N8481" s="262">
        <v>4604.3999999999996</v>
      </c>
      <c r="P8481" s="243" t="s">
        <v>24585</v>
      </c>
      <c r="Q8481" s="244">
        <v>821</v>
      </c>
      <c r="R8481" s="104"/>
      <c r="S8481" s="104"/>
      <c r="T8481" s="104"/>
    </row>
    <row r="8482" spans="13:20" ht="14.5" x14ac:dyDescent="0.35">
      <c r="M8482" s="261" t="s">
        <v>24705</v>
      </c>
      <c r="N8482" s="262">
        <v>5426</v>
      </c>
      <c r="P8482" s="243" t="s">
        <v>24586</v>
      </c>
      <c r="Q8482" s="244">
        <v>5128.6000000000004</v>
      </c>
      <c r="R8482" s="104"/>
      <c r="S8482" s="104"/>
      <c r="T8482" s="104"/>
    </row>
    <row r="8483" spans="13:20" ht="14.5" x14ac:dyDescent="0.35">
      <c r="M8483" s="261" t="s">
        <v>24706</v>
      </c>
      <c r="N8483" s="262">
        <v>1101.24</v>
      </c>
      <c r="P8483" s="243" t="s">
        <v>24587</v>
      </c>
      <c r="Q8483" s="244">
        <v>6255</v>
      </c>
      <c r="R8483" s="104"/>
      <c r="S8483" s="104"/>
      <c r="T8483" s="104"/>
    </row>
    <row r="8484" spans="13:20" ht="14.5" x14ac:dyDescent="0.35">
      <c r="M8484" s="261" t="s">
        <v>24709</v>
      </c>
      <c r="N8484" s="262">
        <v>127590.15</v>
      </c>
      <c r="P8484" s="243" t="s">
        <v>24588</v>
      </c>
      <c r="Q8484" s="244">
        <v>2000</v>
      </c>
      <c r="R8484" s="104"/>
      <c r="S8484" s="104"/>
      <c r="T8484" s="104"/>
    </row>
    <row r="8485" spans="13:20" ht="14.5" x14ac:dyDescent="0.35">
      <c r="M8485" s="261" t="s">
        <v>24711</v>
      </c>
      <c r="N8485" s="262">
        <v>12381.5</v>
      </c>
      <c r="P8485" s="243" t="s">
        <v>24589</v>
      </c>
      <c r="Q8485" s="244">
        <v>3283.98</v>
      </c>
      <c r="R8485" s="104"/>
      <c r="S8485" s="104"/>
      <c r="T8485" s="104"/>
    </row>
    <row r="8486" spans="13:20" ht="14.5" x14ac:dyDescent="0.35">
      <c r="M8486" s="261" t="s">
        <v>42033</v>
      </c>
      <c r="N8486" s="262">
        <v>9641.8799999999992</v>
      </c>
      <c r="P8486" s="243" t="s">
        <v>24590</v>
      </c>
      <c r="Q8486" s="244">
        <v>4536.97</v>
      </c>
      <c r="R8486" s="104"/>
      <c r="S8486" s="104"/>
      <c r="T8486" s="104"/>
    </row>
    <row r="8487" spans="13:20" ht="14.5" x14ac:dyDescent="0.35">
      <c r="M8487" s="261" t="s">
        <v>42034</v>
      </c>
      <c r="N8487" s="262">
        <v>6847.75</v>
      </c>
      <c r="P8487" s="243" t="s">
        <v>24591</v>
      </c>
      <c r="Q8487" s="244">
        <v>347.08</v>
      </c>
      <c r="R8487" s="104"/>
      <c r="S8487" s="104"/>
      <c r="T8487" s="104"/>
    </row>
    <row r="8488" spans="13:20" ht="14.5" x14ac:dyDescent="0.35">
      <c r="M8488" s="261" t="s">
        <v>24712</v>
      </c>
      <c r="N8488" s="262">
        <v>4333.32</v>
      </c>
      <c r="P8488" s="243" t="s">
        <v>24592</v>
      </c>
      <c r="Q8488" s="244">
        <v>3063.72</v>
      </c>
      <c r="R8488" s="104"/>
      <c r="S8488" s="104"/>
      <c r="T8488" s="104"/>
    </row>
    <row r="8489" spans="13:20" ht="14.5" x14ac:dyDescent="0.35">
      <c r="M8489" s="261" t="s">
        <v>24713</v>
      </c>
      <c r="N8489" s="262">
        <v>10620.57</v>
      </c>
      <c r="P8489" s="243" t="s">
        <v>24593</v>
      </c>
      <c r="Q8489" s="244">
        <v>1818</v>
      </c>
      <c r="R8489" s="104"/>
      <c r="S8489" s="104"/>
      <c r="T8489" s="104"/>
    </row>
    <row r="8490" spans="13:20" ht="14.5" x14ac:dyDescent="0.35">
      <c r="M8490" s="261" t="s">
        <v>24714</v>
      </c>
      <c r="N8490" s="262">
        <v>24671.41</v>
      </c>
      <c r="P8490" s="243" t="s">
        <v>24594</v>
      </c>
      <c r="Q8490" s="244">
        <v>8979.1200000000008</v>
      </c>
      <c r="R8490" s="104"/>
      <c r="S8490" s="104"/>
      <c r="T8490" s="104"/>
    </row>
    <row r="8491" spans="13:20" ht="14.5" x14ac:dyDescent="0.35">
      <c r="M8491" s="261" t="s">
        <v>24715</v>
      </c>
      <c r="N8491" s="262">
        <v>16608.689999999999</v>
      </c>
      <c r="P8491" s="243" t="s">
        <v>24595</v>
      </c>
      <c r="Q8491" s="244">
        <v>686.88</v>
      </c>
      <c r="R8491" s="104"/>
      <c r="S8491" s="104"/>
      <c r="T8491" s="104"/>
    </row>
    <row r="8492" spans="13:20" ht="14.5" x14ac:dyDescent="0.35">
      <c r="M8492" s="261" t="s">
        <v>56934</v>
      </c>
      <c r="N8492" s="262">
        <v>8250</v>
      </c>
      <c r="P8492" s="243" t="s">
        <v>24596</v>
      </c>
      <c r="Q8492" s="244">
        <v>10489.97</v>
      </c>
      <c r="R8492" s="104"/>
      <c r="S8492" s="104"/>
      <c r="T8492" s="104"/>
    </row>
    <row r="8493" spans="13:20" ht="14.5" x14ac:dyDescent="0.35">
      <c r="M8493" s="261" t="s">
        <v>24716</v>
      </c>
      <c r="N8493" s="262">
        <v>23932.57</v>
      </c>
      <c r="P8493" s="243" t="s">
        <v>24597</v>
      </c>
      <c r="Q8493" s="244">
        <v>4536.97</v>
      </c>
      <c r="R8493" s="104"/>
      <c r="S8493" s="104"/>
      <c r="T8493" s="104"/>
    </row>
    <row r="8494" spans="13:20" ht="14.5" x14ac:dyDescent="0.35">
      <c r="M8494" s="261" t="s">
        <v>53391</v>
      </c>
      <c r="N8494" s="262">
        <v>1067</v>
      </c>
      <c r="P8494" s="243" t="s">
        <v>24598</v>
      </c>
      <c r="Q8494" s="244">
        <v>1159.1099999999999</v>
      </c>
      <c r="R8494" s="104"/>
      <c r="S8494" s="104"/>
      <c r="T8494" s="104"/>
    </row>
    <row r="8495" spans="13:20" ht="14.5" x14ac:dyDescent="0.35">
      <c r="M8495" s="261" t="s">
        <v>45480</v>
      </c>
      <c r="N8495" s="262">
        <v>1162</v>
      </c>
      <c r="P8495" s="243" t="s">
        <v>24599</v>
      </c>
      <c r="Q8495" s="244">
        <v>2000</v>
      </c>
      <c r="R8495" s="104"/>
      <c r="S8495" s="104"/>
      <c r="T8495" s="104"/>
    </row>
    <row r="8496" spans="13:20" ht="14.5" x14ac:dyDescent="0.35">
      <c r="M8496" s="261" t="s">
        <v>24718</v>
      </c>
      <c r="N8496" s="262">
        <v>182357.96</v>
      </c>
      <c r="P8496" s="243" t="s">
        <v>24600</v>
      </c>
      <c r="Q8496" s="244">
        <v>13095.7</v>
      </c>
      <c r="R8496" s="104"/>
      <c r="S8496" s="104"/>
      <c r="T8496" s="104"/>
    </row>
    <row r="8497" spans="13:20" ht="14.5" x14ac:dyDescent="0.35">
      <c r="M8497" s="261" t="s">
        <v>24719</v>
      </c>
      <c r="N8497" s="262">
        <v>18000</v>
      </c>
      <c r="P8497" s="243" t="s">
        <v>24601</v>
      </c>
      <c r="Q8497" s="244">
        <v>1818</v>
      </c>
      <c r="R8497" s="104"/>
      <c r="S8497" s="104"/>
      <c r="T8497" s="104"/>
    </row>
    <row r="8498" spans="13:20" ht="14.5" x14ac:dyDescent="0.35">
      <c r="M8498" s="261" t="s">
        <v>50309</v>
      </c>
      <c r="N8498" s="262">
        <v>43900.58</v>
      </c>
      <c r="P8498" s="243" t="s">
        <v>24602</v>
      </c>
      <c r="Q8498" s="244">
        <v>10882.6</v>
      </c>
      <c r="R8498" s="104"/>
      <c r="S8498" s="104"/>
      <c r="T8498" s="104"/>
    </row>
    <row r="8499" spans="13:20" ht="14.5" x14ac:dyDescent="0.35">
      <c r="M8499" s="261" t="s">
        <v>42035</v>
      </c>
      <c r="N8499" s="262">
        <v>31999.97</v>
      </c>
      <c r="P8499" s="243" t="s">
        <v>24603</v>
      </c>
      <c r="Q8499" s="244">
        <v>650.66</v>
      </c>
      <c r="R8499" s="104"/>
      <c r="S8499" s="104"/>
      <c r="T8499" s="104"/>
    </row>
    <row r="8500" spans="13:20" ht="14.5" x14ac:dyDescent="0.35">
      <c r="M8500" s="261" t="s">
        <v>24720</v>
      </c>
      <c r="N8500" s="262">
        <v>3500</v>
      </c>
      <c r="P8500" s="243" t="s">
        <v>24604</v>
      </c>
      <c r="Q8500" s="244">
        <v>165517.5</v>
      </c>
      <c r="R8500" s="104"/>
      <c r="S8500" s="104"/>
      <c r="T8500" s="104"/>
    </row>
    <row r="8501" spans="13:20" ht="14.5" x14ac:dyDescent="0.35">
      <c r="M8501" s="261" t="s">
        <v>48215</v>
      </c>
      <c r="N8501" s="262">
        <v>23249.97</v>
      </c>
      <c r="P8501" s="243" t="s">
        <v>24605</v>
      </c>
      <c r="Q8501" s="244">
        <v>12712.09</v>
      </c>
      <c r="R8501" s="104"/>
      <c r="S8501" s="104"/>
      <c r="T8501" s="104"/>
    </row>
    <row r="8502" spans="13:20" ht="14.5" x14ac:dyDescent="0.35">
      <c r="M8502" s="261" t="s">
        <v>50310</v>
      </c>
      <c r="N8502" s="262">
        <v>34383.269999999997</v>
      </c>
      <c r="P8502" s="243" t="s">
        <v>24606</v>
      </c>
      <c r="Q8502" s="244">
        <v>36025.18</v>
      </c>
      <c r="R8502" s="104"/>
      <c r="S8502" s="104"/>
      <c r="T8502" s="104"/>
    </row>
    <row r="8503" spans="13:20" ht="14.5" x14ac:dyDescent="0.35">
      <c r="M8503" s="261" t="s">
        <v>24722</v>
      </c>
      <c r="N8503" s="262">
        <v>26492.74</v>
      </c>
      <c r="P8503" s="243" t="s">
        <v>24607</v>
      </c>
      <c r="Q8503" s="244">
        <v>31560.22</v>
      </c>
      <c r="R8503" s="104"/>
      <c r="S8503" s="104"/>
      <c r="T8503" s="104"/>
    </row>
    <row r="8504" spans="13:20" ht="14.5" x14ac:dyDescent="0.35">
      <c r="M8504" s="261" t="s">
        <v>24723</v>
      </c>
      <c r="N8504" s="262">
        <v>2216.89</v>
      </c>
      <c r="P8504" s="243" t="s">
        <v>24608</v>
      </c>
      <c r="Q8504" s="244">
        <v>38296.46</v>
      </c>
      <c r="R8504" s="104"/>
      <c r="S8504" s="104"/>
      <c r="T8504" s="104"/>
    </row>
    <row r="8505" spans="13:20" ht="14.5" x14ac:dyDescent="0.35">
      <c r="M8505" s="261" t="s">
        <v>24724</v>
      </c>
      <c r="N8505" s="262">
        <v>15088.1</v>
      </c>
      <c r="P8505" s="243" t="s">
        <v>24609</v>
      </c>
      <c r="Q8505" s="244">
        <v>5189.53</v>
      </c>
      <c r="R8505" s="104"/>
      <c r="S8505" s="104"/>
      <c r="T8505" s="104"/>
    </row>
    <row r="8506" spans="13:20" ht="14.5" x14ac:dyDescent="0.35">
      <c r="M8506" s="261" t="s">
        <v>24725</v>
      </c>
      <c r="N8506" s="262">
        <v>61780</v>
      </c>
      <c r="P8506" s="243" t="s">
        <v>24610</v>
      </c>
      <c r="Q8506" s="244">
        <v>37262.25</v>
      </c>
      <c r="R8506" s="104"/>
      <c r="S8506" s="104"/>
      <c r="T8506" s="104"/>
    </row>
    <row r="8507" spans="13:20" ht="14.5" x14ac:dyDescent="0.35">
      <c r="M8507" s="261" t="s">
        <v>24726</v>
      </c>
      <c r="N8507" s="262">
        <v>98899.53</v>
      </c>
      <c r="P8507" s="243" t="s">
        <v>24611</v>
      </c>
      <c r="Q8507" s="244">
        <v>5625</v>
      </c>
      <c r="R8507" s="104"/>
      <c r="S8507" s="104"/>
      <c r="T8507" s="104"/>
    </row>
    <row r="8508" spans="13:20" ht="14.5" x14ac:dyDescent="0.35">
      <c r="M8508" s="261" t="s">
        <v>24727</v>
      </c>
      <c r="N8508" s="262">
        <v>16292.49</v>
      </c>
      <c r="P8508" s="243" t="s">
        <v>24612</v>
      </c>
      <c r="Q8508" s="244">
        <v>83379.25</v>
      </c>
      <c r="R8508" s="104"/>
      <c r="S8508" s="104"/>
      <c r="T8508" s="104"/>
    </row>
    <row r="8509" spans="13:20" ht="14.5" x14ac:dyDescent="0.35">
      <c r="M8509" s="261" t="s">
        <v>50311</v>
      </c>
      <c r="N8509" s="262">
        <v>7548.2</v>
      </c>
      <c r="P8509" s="243" t="s">
        <v>24613</v>
      </c>
      <c r="Q8509" s="244">
        <v>215812.75</v>
      </c>
      <c r="R8509" s="104"/>
      <c r="S8509" s="104"/>
      <c r="T8509" s="104"/>
    </row>
    <row r="8510" spans="13:20" ht="14.5" x14ac:dyDescent="0.35">
      <c r="M8510" s="261" t="s">
        <v>45481</v>
      </c>
      <c r="N8510" s="262">
        <v>39436.370000000003</v>
      </c>
      <c r="P8510" s="243" t="s">
        <v>24614</v>
      </c>
      <c r="Q8510" s="244">
        <v>7287.39</v>
      </c>
      <c r="R8510" s="104"/>
      <c r="S8510" s="104"/>
      <c r="T8510" s="104"/>
    </row>
    <row r="8511" spans="13:20" ht="14.5" x14ac:dyDescent="0.35">
      <c r="M8511" s="261" t="s">
        <v>53392</v>
      </c>
      <c r="N8511" s="262">
        <v>8200</v>
      </c>
      <c r="P8511" s="243" t="s">
        <v>15720</v>
      </c>
      <c r="Q8511" s="244">
        <v>303343.2</v>
      </c>
      <c r="R8511" s="104"/>
      <c r="S8511" s="104"/>
      <c r="T8511" s="104"/>
    </row>
    <row r="8512" spans="13:20" ht="14.5" x14ac:dyDescent="0.35">
      <c r="M8512" s="261" t="s">
        <v>53393</v>
      </c>
      <c r="N8512" s="262">
        <v>621.80999999999995</v>
      </c>
      <c r="P8512" s="243" t="s">
        <v>15721</v>
      </c>
      <c r="Q8512" s="244">
        <v>23736.67</v>
      </c>
      <c r="R8512" s="104"/>
      <c r="S8512" s="104"/>
      <c r="T8512" s="104"/>
    </row>
    <row r="8513" spans="13:20" ht="14.5" x14ac:dyDescent="0.35">
      <c r="M8513" s="261" t="s">
        <v>53394</v>
      </c>
      <c r="N8513" s="262">
        <v>988.1</v>
      </c>
      <c r="P8513" s="243" t="s">
        <v>15722</v>
      </c>
      <c r="Q8513" s="244">
        <v>66894.61</v>
      </c>
      <c r="R8513" s="104"/>
      <c r="S8513" s="104"/>
      <c r="T8513" s="104"/>
    </row>
    <row r="8514" spans="13:20" ht="14.5" x14ac:dyDescent="0.35">
      <c r="M8514" s="261" t="s">
        <v>56935</v>
      </c>
      <c r="N8514" s="262">
        <v>627.09</v>
      </c>
      <c r="P8514" s="243" t="s">
        <v>15723</v>
      </c>
      <c r="Q8514" s="244">
        <v>61127.72</v>
      </c>
      <c r="R8514" s="104"/>
      <c r="S8514" s="104"/>
      <c r="T8514" s="104"/>
    </row>
    <row r="8515" spans="13:20" ht="14.5" x14ac:dyDescent="0.35">
      <c r="M8515" s="261" t="s">
        <v>53395</v>
      </c>
      <c r="N8515" s="262">
        <v>3890.4</v>
      </c>
      <c r="P8515" s="243" t="s">
        <v>24615</v>
      </c>
      <c r="Q8515" s="244">
        <v>10195.200000000001</v>
      </c>
      <c r="R8515" s="104"/>
      <c r="S8515" s="104"/>
      <c r="T8515" s="104"/>
    </row>
    <row r="8516" spans="13:20" ht="14.5" x14ac:dyDescent="0.35">
      <c r="M8516" s="261" t="s">
        <v>48216</v>
      </c>
      <c r="N8516" s="262">
        <v>7830.5</v>
      </c>
      <c r="P8516" s="243" t="s">
        <v>24616</v>
      </c>
      <c r="Q8516" s="244">
        <v>92885.38</v>
      </c>
      <c r="R8516" s="104"/>
      <c r="S8516" s="104"/>
      <c r="T8516" s="104"/>
    </row>
    <row r="8517" spans="13:20" ht="14.5" x14ac:dyDescent="0.35">
      <c r="M8517" s="261" t="s">
        <v>48217</v>
      </c>
      <c r="N8517" s="262">
        <v>535.5</v>
      </c>
      <c r="P8517" s="243" t="s">
        <v>24617</v>
      </c>
      <c r="Q8517" s="244">
        <v>32265.83</v>
      </c>
      <c r="R8517" s="104"/>
      <c r="S8517" s="104"/>
      <c r="T8517" s="104"/>
    </row>
    <row r="8518" spans="13:20" ht="14.5" x14ac:dyDescent="0.35">
      <c r="M8518" s="261" t="s">
        <v>24770</v>
      </c>
      <c r="N8518" s="262">
        <v>0.01</v>
      </c>
      <c r="P8518" s="243" t="s">
        <v>24618</v>
      </c>
      <c r="Q8518" s="244">
        <v>27364.31</v>
      </c>
      <c r="R8518" s="104"/>
      <c r="S8518" s="104"/>
      <c r="T8518" s="104"/>
    </row>
    <row r="8519" spans="13:20" ht="14.5" x14ac:dyDescent="0.35">
      <c r="M8519" s="261" t="s">
        <v>48218</v>
      </c>
      <c r="N8519" s="262">
        <v>2080308.95</v>
      </c>
      <c r="P8519" s="243" t="s">
        <v>24619</v>
      </c>
      <c r="Q8519" s="244">
        <v>51752.7</v>
      </c>
      <c r="R8519" s="104"/>
      <c r="S8519" s="104"/>
      <c r="T8519" s="104"/>
    </row>
    <row r="8520" spans="13:20" ht="14.5" x14ac:dyDescent="0.35">
      <c r="M8520" s="261" t="s">
        <v>48219</v>
      </c>
      <c r="N8520" s="262">
        <v>158890.94</v>
      </c>
      <c r="P8520" s="243" t="s">
        <v>24620</v>
      </c>
      <c r="Q8520" s="244">
        <v>109650.55</v>
      </c>
      <c r="R8520" s="104"/>
      <c r="S8520" s="104"/>
      <c r="T8520" s="104"/>
    </row>
    <row r="8521" spans="13:20" ht="14.5" x14ac:dyDescent="0.35">
      <c r="M8521" s="261" t="s">
        <v>24780</v>
      </c>
      <c r="N8521" s="262">
        <v>37645</v>
      </c>
      <c r="P8521" s="243" t="s">
        <v>24621</v>
      </c>
      <c r="Q8521" s="244">
        <v>2325</v>
      </c>
      <c r="R8521" s="104"/>
      <c r="S8521" s="104"/>
      <c r="T8521" s="104"/>
    </row>
    <row r="8522" spans="13:20" ht="14.5" x14ac:dyDescent="0.35">
      <c r="M8522" s="261" t="s">
        <v>50312</v>
      </c>
      <c r="N8522" s="262">
        <v>745</v>
      </c>
      <c r="P8522" s="243" t="s">
        <v>24622</v>
      </c>
      <c r="Q8522" s="244">
        <v>8739.2199999999993</v>
      </c>
      <c r="R8522" s="104"/>
      <c r="S8522" s="104"/>
      <c r="T8522" s="104"/>
    </row>
    <row r="8523" spans="13:20" ht="14.5" x14ac:dyDescent="0.35">
      <c r="M8523" s="261" t="s">
        <v>24782</v>
      </c>
      <c r="N8523" s="262">
        <v>901</v>
      </c>
      <c r="P8523" s="243" t="s">
        <v>24623</v>
      </c>
      <c r="Q8523" s="244">
        <v>98716.12</v>
      </c>
      <c r="R8523" s="104"/>
      <c r="S8523" s="104"/>
      <c r="T8523" s="104"/>
    </row>
    <row r="8524" spans="13:20" ht="14.5" x14ac:dyDescent="0.35">
      <c r="M8524" s="261" t="s">
        <v>43214</v>
      </c>
      <c r="N8524" s="262">
        <v>3397.05</v>
      </c>
      <c r="P8524" s="243" t="s">
        <v>24624</v>
      </c>
      <c r="Q8524" s="244">
        <v>560</v>
      </c>
      <c r="R8524" s="104"/>
      <c r="S8524" s="104"/>
      <c r="T8524" s="104"/>
    </row>
    <row r="8525" spans="13:20" ht="14.5" x14ac:dyDescent="0.35">
      <c r="M8525" s="261" t="s">
        <v>15753</v>
      </c>
      <c r="N8525" s="262">
        <v>3235.05</v>
      </c>
      <c r="P8525" s="243" t="s">
        <v>24625</v>
      </c>
      <c r="Q8525" s="244">
        <v>152245.79999999999</v>
      </c>
      <c r="R8525" s="104"/>
      <c r="S8525" s="104"/>
      <c r="T8525" s="104"/>
    </row>
    <row r="8526" spans="13:20" ht="14.5" x14ac:dyDescent="0.35">
      <c r="M8526" s="261" t="s">
        <v>15754</v>
      </c>
      <c r="N8526" s="262">
        <v>9585.11</v>
      </c>
      <c r="P8526" s="243" t="s">
        <v>24626</v>
      </c>
      <c r="Q8526" s="244">
        <v>397304.2</v>
      </c>
      <c r="R8526" s="104"/>
      <c r="S8526" s="104"/>
      <c r="T8526" s="104"/>
    </row>
    <row r="8527" spans="13:20" ht="14.5" x14ac:dyDescent="0.35">
      <c r="M8527" s="261" t="s">
        <v>24783</v>
      </c>
      <c r="N8527" s="262">
        <v>3887.16</v>
      </c>
      <c r="P8527" s="243" t="s">
        <v>24627</v>
      </c>
      <c r="Q8527" s="244">
        <v>206304</v>
      </c>
      <c r="R8527" s="104"/>
      <c r="S8527" s="104"/>
      <c r="T8527" s="104"/>
    </row>
    <row r="8528" spans="13:20" ht="14.5" x14ac:dyDescent="0.35">
      <c r="M8528" s="261" t="s">
        <v>24784</v>
      </c>
      <c r="N8528" s="262">
        <v>140123.76999999999</v>
      </c>
      <c r="P8528" s="243" t="s">
        <v>24628</v>
      </c>
      <c r="Q8528" s="244">
        <v>225</v>
      </c>
      <c r="R8528" s="104"/>
      <c r="S8528" s="104"/>
      <c r="T8528" s="104"/>
    </row>
    <row r="8529" spans="13:20" ht="14.5" x14ac:dyDescent="0.35">
      <c r="M8529" s="261" t="s">
        <v>24793</v>
      </c>
      <c r="N8529" s="262">
        <v>2200.0500000000002</v>
      </c>
      <c r="P8529" s="243" t="s">
        <v>15724</v>
      </c>
      <c r="Q8529" s="244">
        <v>9362.14</v>
      </c>
      <c r="R8529" s="104"/>
      <c r="S8529" s="104"/>
      <c r="T8529" s="104"/>
    </row>
    <row r="8530" spans="13:20" ht="14.5" x14ac:dyDescent="0.35">
      <c r="M8530" s="261" t="s">
        <v>24794</v>
      </c>
      <c r="N8530" s="262">
        <v>58</v>
      </c>
      <c r="P8530" s="243" t="s">
        <v>15725</v>
      </c>
      <c r="Q8530" s="244">
        <v>733.44</v>
      </c>
      <c r="R8530" s="104"/>
      <c r="S8530" s="104"/>
      <c r="T8530" s="104"/>
    </row>
    <row r="8531" spans="13:20" ht="14.5" x14ac:dyDescent="0.35">
      <c r="M8531" s="261" t="s">
        <v>24795</v>
      </c>
      <c r="N8531" s="262">
        <v>1937.19</v>
      </c>
      <c r="P8531" s="243" t="s">
        <v>15726</v>
      </c>
      <c r="Q8531" s="244">
        <v>2078.48</v>
      </c>
      <c r="R8531" s="104"/>
      <c r="S8531" s="104"/>
      <c r="T8531" s="104"/>
    </row>
    <row r="8532" spans="13:20" ht="14.5" x14ac:dyDescent="0.35">
      <c r="M8532" s="261" t="s">
        <v>56936</v>
      </c>
      <c r="N8532" s="262">
        <v>44781.88</v>
      </c>
      <c r="P8532" s="243" t="s">
        <v>24629</v>
      </c>
      <c r="Q8532" s="244">
        <v>50234.83</v>
      </c>
      <c r="R8532" s="104"/>
      <c r="S8532" s="104"/>
      <c r="T8532" s="104"/>
    </row>
    <row r="8533" spans="13:20" ht="14.5" x14ac:dyDescent="0.35">
      <c r="M8533" s="261" t="s">
        <v>56937</v>
      </c>
      <c r="N8533" s="262">
        <v>3425.77</v>
      </c>
      <c r="P8533" s="243" t="s">
        <v>24630</v>
      </c>
      <c r="Q8533" s="244">
        <v>123622.06</v>
      </c>
      <c r="R8533" s="104"/>
      <c r="S8533" s="104"/>
      <c r="T8533" s="104"/>
    </row>
    <row r="8534" spans="13:20" ht="14.5" x14ac:dyDescent="0.35">
      <c r="M8534" s="261" t="s">
        <v>56938</v>
      </c>
      <c r="N8534" s="262">
        <v>10792.44</v>
      </c>
      <c r="P8534" s="243" t="s">
        <v>24631</v>
      </c>
      <c r="Q8534" s="244">
        <v>-2959.97</v>
      </c>
      <c r="R8534" s="104"/>
      <c r="S8534" s="104"/>
      <c r="T8534" s="104"/>
    </row>
    <row r="8535" spans="13:20" ht="14.5" x14ac:dyDescent="0.35">
      <c r="M8535" s="261" t="s">
        <v>56939</v>
      </c>
      <c r="N8535" s="262">
        <v>1761</v>
      </c>
      <c r="P8535" s="243" t="s">
        <v>24632</v>
      </c>
      <c r="Q8535" s="244">
        <v>876042.76</v>
      </c>
      <c r="R8535" s="104"/>
      <c r="S8535" s="104"/>
      <c r="T8535" s="104"/>
    </row>
    <row r="8536" spans="13:20" ht="14.5" x14ac:dyDescent="0.35">
      <c r="M8536" s="261" t="s">
        <v>24798</v>
      </c>
      <c r="N8536" s="262">
        <v>60562.63</v>
      </c>
      <c r="P8536" s="243" t="s">
        <v>24633</v>
      </c>
      <c r="Q8536" s="244">
        <v>2653.21</v>
      </c>
      <c r="R8536" s="104"/>
      <c r="S8536" s="104"/>
      <c r="T8536" s="104"/>
    </row>
    <row r="8537" spans="13:20" ht="14.5" x14ac:dyDescent="0.35">
      <c r="M8537" s="261" t="s">
        <v>37179</v>
      </c>
      <c r="N8537" s="262">
        <v>319968.93</v>
      </c>
      <c r="P8537" s="243" t="s">
        <v>24634</v>
      </c>
      <c r="Q8537" s="244">
        <v>993.3</v>
      </c>
      <c r="R8537" s="104"/>
      <c r="S8537" s="104"/>
      <c r="T8537" s="104"/>
    </row>
    <row r="8538" spans="13:20" ht="14.5" x14ac:dyDescent="0.35">
      <c r="M8538" s="261" t="s">
        <v>50313</v>
      </c>
      <c r="N8538" s="262">
        <v>2484.88</v>
      </c>
      <c r="P8538" s="243" t="s">
        <v>24635</v>
      </c>
      <c r="Q8538" s="244">
        <v>278.95</v>
      </c>
      <c r="R8538" s="104"/>
      <c r="S8538" s="104"/>
      <c r="T8538" s="104"/>
    </row>
    <row r="8539" spans="13:20" ht="14.5" x14ac:dyDescent="0.35">
      <c r="M8539" s="261" t="s">
        <v>24805</v>
      </c>
      <c r="N8539" s="262">
        <v>90690</v>
      </c>
      <c r="P8539" s="243" t="s">
        <v>24636</v>
      </c>
      <c r="Q8539" s="244">
        <v>11480.92</v>
      </c>
      <c r="R8539" s="104"/>
      <c r="S8539" s="104"/>
      <c r="T8539" s="104"/>
    </row>
    <row r="8540" spans="13:20" ht="14.5" x14ac:dyDescent="0.35">
      <c r="M8540" s="261" t="s">
        <v>24807</v>
      </c>
      <c r="N8540" s="262">
        <v>125</v>
      </c>
      <c r="P8540" s="243" t="s">
        <v>24637</v>
      </c>
      <c r="Q8540" s="244">
        <v>8779.5300000000007</v>
      </c>
      <c r="R8540" s="104"/>
      <c r="S8540" s="104"/>
      <c r="T8540" s="104"/>
    </row>
    <row r="8541" spans="13:20" ht="14.5" x14ac:dyDescent="0.35">
      <c r="M8541" s="261" t="s">
        <v>51341</v>
      </c>
      <c r="N8541" s="262">
        <v>2867</v>
      </c>
      <c r="P8541" s="243" t="s">
        <v>24638</v>
      </c>
      <c r="Q8541" s="244">
        <v>1549.87</v>
      </c>
      <c r="R8541" s="104"/>
      <c r="S8541" s="104"/>
      <c r="T8541" s="104"/>
    </row>
    <row r="8542" spans="13:20" ht="14.5" x14ac:dyDescent="0.35">
      <c r="M8542" s="261" t="s">
        <v>42036</v>
      </c>
      <c r="N8542" s="262">
        <v>337255.62</v>
      </c>
      <c r="P8542" s="243" t="s">
        <v>24639</v>
      </c>
      <c r="Q8542" s="244">
        <v>18040.95</v>
      </c>
      <c r="R8542" s="104"/>
      <c r="S8542" s="104"/>
      <c r="T8542" s="104"/>
    </row>
    <row r="8543" spans="13:20" ht="14.5" x14ac:dyDescent="0.35">
      <c r="M8543" s="261" t="s">
        <v>43215</v>
      </c>
      <c r="N8543" s="262">
        <v>26352.31</v>
      </c>
      <c r="P8543" s="243" t="s">
        <v>24640</v>
      </c>
      <c r="Q8543" s="244">
        <v>546309.32999999996</v>
      </c>
      <c r="R8543" s="104"/>
      <c r="S8543" s="104"/>
      <c r="T8543" s="104"/>
    </row>
    <row r="8544" spans="13:20" ht="14.5" x14ac:dyDescent="0.35">
      <c r="M8544" s="261" t="s">
        <v>56940</v>
      </c>
      <c r="N8544" s="262">
        <v>564.37</v>
      </c>
      <c r="P8544" s="243" t="s">
        <v>24641</v>
      </c>
      <c r="Q8544" s="244">
        <v>53880.77</v>
      </c>
      <c r="R8544" s="104"/>
      <c r="S8544" s="104"/>
      <c r="T8544" s="104"/>
    </row>
    <row r="8545" spans="13:20" ht="14.5" x14ac:dyDescent="0.35">
      <c r="M8545" s="261" t="s">
        <v>42037</v>
      </c>
      <c r="N8545" s="262">
        <v>33090.769999999997</v>
      </c>
      <c r="P8545" s="243" t="s">
        <v>24642</v>
      </c>
      <c r="Q8545" s="244">
        <v>2184.69</v>
      </c>
      <c r="R8545" s="104"/>
      <c r="S8545" s="104"/>
      <c r="T8545" s="104"/>
    </row>
    <row r="8546" spans="13:20" ht="14.5" x14ac:dyDescent="0.35">
      <c r="M8546" s="261" t="s">
        <v>24810</v>
      </c>
      <c r="N8546" s="262">
        <v>60387.35</v>
      </c>
      <c r="P8546" s="243" t="s">
        <v>24643</v>
      </c>
      <c r="Q8546" s="244">
        <v>5643.73</v>
      </c>
      <c r="R8546" s="104"/>
      <c r="S8546" s="104"/>
      <c r="T8546" s="104"/>
    </row>
    <row r="8547" spans="13:20" ht="14.5" x14ac:dyDescent="0.35">
      <c r="M8547" s="261" t="s">
        <v>35732</v>
      </c>
      <c r="N8547" s="262">
        <v>96623.19</v>
      </c>
      <c r="P8547" s="243" t="s">
        <v>24644</v>
      </c>
      <c r="Q8547" s="244">
        <v>3618</v>
      </c>
      <c r="R8547" s="104"/>
      <c r="S8547" s="104"/>
      <c r="T8547" s="104"/>
    </row>
    <row r="8548" spans="13:20" ht="14.5" x14ac:dyDescent="0.35">
      <c r="M8548" s="261" t="s">
        <v>37180</v>
      </c>
      <c r="N8548" s="262">
        <v>53917.55</v>
      </c>
      <c r="P8548" s="243" t="s">
        <v>24645</v>
      </c>
      <c r="Q8548" s="244">
        <v>37067.51</v>
      </c>
      <c r="R8548" s="104"/>
      <c r="S8548" s="104"/>
      <c r="T8548" s="104"/>
    </row>
    <row r="8549" spans="13:20" ht="14.5" x14ac:dyDescent="0.35">
      <c r="M8549" s="261" t="s">
        <v>37181</v>
      </c>
      <c r="N8549" s="262">
        <v>111185.24</v>
      </c>
      <c r="P8549" s="243" t="s">
        <v>24646</v>
      </c>
      <c r="Q8549" s="244">
        <v>6400</v>
      </c>
      <c r="R8549" s="104"/>
      <c r="S8549" s="104"/>
      <c r="T8549" s="104"/>
    </row>
    <row r="8550" spans="13:20" ht="14.5" x14ac:dyDescent="0.35">
      <c r="M8550" s="261" t="s">
        <v>24812</v>
      </c>
      <c r="N8550" s="262">
        <v>109889</v>
      </c>
      <c r="P8550" s="243" t="s">
        <v>24647</v>
      </c>
      <c r="Q8550" s="244">
        <v>1210562.5</v>
      </c>
      <c r="R8550" s="104"/>
      <c r="S8550" s="104"/>
      <c r="T8550" s="104"/>
    </row>
    <row r="8551" spans="13:20" ht="14.5" x14ac:dyDescent="0.35">
      <c r="M8551" s="261" t="s">
        <v>35733</v>
      </c>
      <c r="N8551" s="262">
        <v>310304.8</v>
      </c>
      <c r="P8551" s="243" t="s">
        <v>24648</v>
      </c>
      <c r="Q8551" s="244">
        <v>13800</v>
      </c>
      <c r="R8551" s="104"/>
      <c r="S8551" s="104"/>
      <c r="T8551" s="104"/>
    </row>
    <row r="8552" spans="13:20" ht="14.5" x14ac:dyDescent="0.35">
      <c r="M8552" s="261" t="s">
        <v>56941</v>
      </c>
      <c r="N8552" s="262">
        <v>8178.91</v>
      </c>
      <c r="P8552" s="243" t="s">
        <v>24649</v>
      </c>
      <c r="Q8552" s="244">
        <v>145163.66</v>
      </c>
      <c r="R8552" s="104"/>
      <c r="S8552" s="104"/>
      <c r="T8552" s="104"/>
    </row>
    <row r="8553" spans="13:20" ht="14.5" x14ac:dyDescent="0.35">
      <c r="M8553" s="261" t="s">
        <v>24813</v>
      </c>
      <c r="N8553" s="262">
        <v>630026.36</v>
      </c>
      <c r="P8553" s="243" t="s">
        <v>24650</v>
      </c>
      <c r="Q8553" s="244">
        <v>2991.84</v>
      </c>
      <c r="R8553" s="104"/>
      <c r="S8553" s="104"/>
      <c r="T8553" s="104"/>
    </row>
    <row r="8554" spans="13:20" ht="14.5" x14ac:dyDescent="0.35">
      <c r="M8554" s="261" t="s">
        <v>56942</v>
      </c>
      <c r="N8554" s="262">
        <v>31506.81</v>
      </c>
      <c r="P8554" s="243" t="s">
        <v>24651</v>
      </c>
      <c r="Q8554" s="244">
        <v>9650.7199999999993</v>
      </c>
      <c r="R8554" s="104"/>
      <c r="S8554" s="104"/>
      <c r="T8554" s="104"/>
    </row>
    <row r="8555" spans="13:20" ht="14.5" x14ac:dyDescent="0.35">
      <c r="M8555" s="261" t="s">
        <v>56943</v>
      </c>
      <c r="N8555" s="262">
        <v>106724.75</v>
      </c>
      <c r="P8555" s="243" t="s">
        <v>24652</v>
      </c>
      <c r="Q8555" s="244">
        <v>18040.95</v>
      </c>
      <c r="R8555" s="104"/>
      <c r="S8555" s="104"/>
      <c r="T8555" s="104"/>
    </row>
    <row r="8556" spans="13:20" ht="14.5" x14ac:dyDescent="0.35">
      <c r="M8556" s="261" t="s">
        <v>56944</v>
      </c>
      <c r="N8556" s="262">
        <v>21039.34</v>
      </c>
      <c r="P8556" s="243" t="s">
        <v>24653</v>
      </c>
      <c r="Q8556" s="244">
        <v>546309.32999999996</v>
      </c>
      <c r="R8556" s="104"/>
      <c r="S8556" s="104"/>
      <c r="T8556" s="104"/>
    </row>
    <row r="8557" spans="13:20" ht="14.5" x14ac:dyDescent="0.35">
      <c r="M8557" s="261" t="s">
        <v>43216</v>
      </c>
      <c r="N8557" s="262">
        <v>229258.77</v>
      </c>
      <c r="P8557" s="243" t="s">
        <v>24654</v>
      </c>
      <c r="Q8557" s="244">
        <v>14134.13</v>
      </c>
      <c r="R8557" s="104"/>
      <c r="S8557" s="104"/>
      <c r="T8557" s="104"/>
    </row>
    <row r="8558" spans="13:20" ht="14.5" x14ac:dyDescent="0.35">
      <c r="M8558" s="261" t="s">
        <v>45482</v>
      </c>
      <c r="N8558" s="262">
        <v>1200564.1499999999</v>
      </c>
      <c r="P8558" s="243" t="s">
        <v>24655</v>
      </c>
      <c r="Q8558" s="244">
        <v>53880.77</v>
      </c>
      <c r="R8558" s="104"/>
      <c r="S8558" s="104"/>
      <c r="T8558" s="104"/>
    </row>
    <row r="8559" spans="13:20" ht="14.5" x14ac:dyDescent="0.35">
      <c r="M8559" s="261" t="s">
        <v>52237</v>
      </c>
      <c r="N8559" s="262">
        <v>8250</v>
      </c>
      <c r="P8559" s="243" t="s">
        <v>24656</v>
      </c>
      <c r="Q8559" s="244">
        <v>3177.99</v>
      </c>
      <c r="R8559" s="104"/>
      <c r="S8559" s="104"/>
      <c r="T8559" s="104"/>
    </row>
    <row r="8560" spans="13:20" ht="14.5" x14ac:dyDescent="0.35">
      <c r="M8560" s="261" t="s">
        <v>56945</v>
      </c>
      <c r="N8560" s="262">
        <v>72581</v>
      </c>
      <c r="P8560" s="243" t="s">
        <v>24657</v>
      </c>
      <c r="Q8560" s="244">
        <v>14423.26</v>
      </c>
      <c r="R8560" s="104"/>
      <c r="S8560" s="104"/>
      <c r="T8560" s="104"/>
    </row>
    <row r="8561" spans="13:20" ht="14.5" x14ac:dyDescent="0.35">
      <c r="M8561" s="261" t="s">
        <v>48220</v>
      </c>
      <c r="N8561" s="262">
        <v>75600</v>
      </c>
      <c r="P8561" s="243" t="s">
        <v>24658</v>
      </c>
      <c r="Q8561" s="244">
        <v>3618</v>
      </c>
      <c r="R8561" s="104"/>
      <c r="S8561" s="104"/>
      <c r="T8561" s="104"/>
    </row>
    <row r="8562" spans="13:20" ht="14.5" x14ac:dyDescent="0.35">
      <c r="M8562" s="261" t="s">
        <v>48221</v>
      </c>
      <c r="N8562" s="262">
        <v>3807</v>
      </c>
      <c r="P8562" s="243" t="s">
        <v>24659</v>
      </c>
      <c r="Q8562" s="244">
        <v>45005.56</v>
      </c>
      <c r="R8562" s="104"/>
      <c r="S8562" s="104"/>
      <c r="T8562" s="104"/>
    </row>
    <row r="8563" spans="13:20" ht="14.5" x14ac:dyDescent="0.35">
      <c r="M8563" s="261" t="s">
        <v>52238</v>
      </c>
      <c r="N8563" s="262">
        <v>6324.72</v>
      </c>
      <c r="P8563" s="243" t="s">
        <v>24660</v>
      </c>
      <c r="Q8563" s="244">
        <v>225</v>
      </c>
      <c r="R8563" s="104"/>
      <c r="S8563" s="104"/>
      <c r="T8563" s="104"/>
    </row>
    <row r="8564" spans="13:20" ht="14.5" x14ac:dyDescent="0.35">
      <c r="M8564" s="261" t="s">
        <v>56946</v>
      </c>
      <c r="N8564" s="262">
        <v>3430</v>
      </c>
      <c r="P8564" s="243" t="s">
        <v>15727</v>
      </c>
      <c r="Q8564" s="244">
        <v>309743.2</v>
      </c>
      <c r="R8564" s="104"/>
      <c r="S8564" s="104"/>
      <c r="T8564" s="104"/>
    </row>
    <row r="8565" spans="13:20" ht="14.5" x14ac:dyDescent="0.35">
      <c r="M8565" s="261" t="s">
        <v>52239</v>
      </c>
      <c r="N8565" s="262">
        <v>746.21</v>
      </c>
      <c r="P8565" s="243" t="s">
        <v>24661</v>
      </c>
      <c r="Q8565" s="244">
        <v>1210562.5</v>
      </c>
      <c r="R8565" s="104"/>
      <c r="S8565" s="104"/>
      <c r="T8565" s="104"/>
    </row>
    <row r="8566" spans="13:20" ht="14.5" x14ac:dyDescent="0.35">
      <c r="M8566" s="261" t="s">
        <v>52240</v>
      </c>
      <c r="N8566" s="262">
        <v>2350.88</v>
      </c>
      <c r="P8566" s="243" t="s">
        <v>15728</v>
      </c>
      <c r="Q8566" s="244">
        <v>23162.14</v>
      </c>
      <c r="R8566" s="104"/>
      <c r="S8566" s="104"/>
      <c r="T8566" s="104"/>
    </row>
    <row r="8567" spans="13:20" ht="14.5" x14ac:dyDescent="0.35">
      <c r="M8567" s="261" t="s">
        <v>52241</v>
      </c>
      <c r="N8567" s="262">
        <v>4686.8599999999997</v>
      </c>
      <c r="P8567" s="243" t="s">
        <v>24662</v>
      </c>
      <c r="Q8567" s="244">
        <v>165517.5</v>
      </c>
      <c r="R8567" s="104"/>
      <c r="S8567" s="104"/>
      <c r="T8567" s="104"/>
    </row>
    <row r="8568" spans="13:20" ht="14.5" x14ac:dyDescent="0.35">
      <c r="M8568" s="261" t="s">
        <v>53396</v>
      </c>
      <c r="N8568" s="262">
        <v>1624.71</v>
      </c>
      <c r="P8568" s="243" t="s">
        <v>15729</v>
      </c>
      <c r="Q8568" s="244">
        <v>184174.68</v>
      </c>
      <c r="R8568" s="104"/>
      <c r="S8568" s="104"/>
      <c r="T8568" s="104"/>
    </row>
    <row r="8569" spans="13:20" ht="14.5" x14ac:dyDescent="0.35">
      <c r="M8569" s="261" t="s">
        <v>56947</v>
      </c>
      <c r="N8569" s="262">
        <v>16176.1</v>
      </c>
      <c r="P8569" s="243" t="s">
        <v>15730</v>
      </c>
      <c r="Q8569" s="244">
        <v>107990.11</v>
      </c>
      <c r="R8569" s="104"/>
      <c r="S8569" s="104"/>
      <c r="T8569" s="104"/>
    </row>
    <row r="8570" spans="13:20" ht="14.5" x14ac:dyDescent="0.35">
      <c r="M8570" s="261" t="s">
        <v>56948</v>
      </c>
      <c r="N8570" s="262">
        <v>1237.45</v>
      </c>
      <c r="P8570" s="243" t="s">
        <v>15731</v>
      </c>
      <c r="Q8570" s="244">
        <v>61127.72</v>
      </c>
      <c r="R8570" s="104"/>
      <c r="S8570" s="104"/>
      <c r="T8570" s="104"/>
    </row>
    <row r="8571" spans="13:20" ht="14.5" x14ac:dyDescent="0.35">
      <c r="M8571" s="261" t="s">
        <v>56949</v>
      </c>
      <c r="N8571" s="262">
        <v>3898.46</v>
      </c>
      <c r="P8571" s="243" t="s">
        <v>24663</v>
      </c>
      <c r="Q8571" s="244">
        <v>179033.02</v>
      </c>
      <c r="R8571" s="104"/>
      <c r="S8571" s="104"/>
      <c r="T8571" s="104"/>
    </row>
    <row r="8572" spans="13:20" ht="14.5" x14ac:dyDescent="0.35">
      <c r="M8572" s="261" t="s">
        <v>56950</v>
      </c>
      <c r="N8572" s="262">
        <v>2424</v>
      </c>
      <c r="P8572" s="243" t="s">
        <v>24664</v>
      </c>
      <c r="Q8572" s="244">
        <v>38296.46</v>
      </c>
      <c r="R8572" s="104"/>
      <c r="S8572" s="104"/>
      <c r="T8572" s="104"/>
    </row>
    <row r="8573" spans="13:20" ht="14.5" x14ac:dyDescent="0.35">
      <c r="M8573" s="261" t="s">
        <v>56951</v>
      </c>
      <c r="N8573" s="262">
        <v>984</v>
      </c>
      <c r="P8573" s="243" t="s">
        <v>24665</v>
      </c>
      <c r="Q8573" s="244">
        <v>7950</v>
      </c>
      <c r="R8573" s="104"/>
      <c r="S8573" s="104"/>
      <c r="T8573" s="104"/>
    </row>
    <row r="8574" spans="13:20" ht="14.5" x14ac:dyDescent="0.35">
      <c r="M8574" s="261" t="s">
        <v>56952</v>
      </c>
      <c r="N8574" s="262">
        <v>9234.4599999999991</v>
      </c>
      <c r="P8574" s="243" t="s">
        <v>24666</v>
      </c>
      <c r="Q8574" s="244">
        <v>10195.200000000001</v>
      </c>
      <c r="R8574" s="104"/>
      <c r="S8574" s="104"/>
      <c r="T8574" s="104"/>
    </row>
    <row r="8575" spans="13:20" ht="14.5" x14ac:dyDescent="0.35">
      <c r="M8575" s="261" t="s">
        <v>42038</v>
      </c>
      <c r="N8575" s="262">
        <v>64704</v>
      </c>
      <c r="P8575" s="243" t="s">
        <v>24667</v>
      </c>
      <c r="Q8575" s="244">
        <v>8739.2199999999993</v>
      </c>
      <c r="R8575" s="104"/>
      <c r="S8575" s="104"/>
      <c r="T8575" s="104"/>
    </row>
    <row r="8576" spans="13:20" ht="14.5" x14ac:dyDescent="0.35">
      <c r="M8576" s="261" t="s">
        <v>35734</v>
      </c>
      <c r="N8576" s="262">
        <v>249036.72</v>
      </c>
      <c r="P8576" s="243" t="s">
        <v>24668</v>
      </c>
      <c r="Q8576" s="244">
        <v>50234.83</v>
      </c>
      <c r="R8576" s="104"/>
      <c r="S8576" s="104"/>
      <c r="T8576" s="104"/>
    </row>
    <row r="8577" spans="13:20" ht="14.5" x14ac:dyDescent="0.35">
      <c r="M8577" s="261" t="s">
        <v>37182</v>
      </c>
      <c r="N8577" s="262">
        <v>1014905.21</v>
      </c>
      <c r="P8577" s="243" t="s">
        <v>24669</v>
      </c>
      <c r="Q8577" s="244">
        <v>688613.61</v>
      </c>
      <c r="R8577" s="104"/>
      <c r="S8577" s="104"/>
      <c r="T8577" s="104"/>
    </row>
    <row r="8578" spans="13:20" ht="14.5" x14ac:dyDescent="0.35">
      <c r="M8578" s="261" t="s">
        <v>24814</v>
      </c>
      <c r="N8578" s="262">
        <v>704085.12</v>
      </c>
      <c r="P8578" s="243" t="s">
        <v>24670</v>
      </c>
      <c r="Q8578" s="244">
        <v>-2959.97</v>
      </c>
      <c r="R8578" s="104"/>
      <c r="S8578" s="104"/>
      <c r="T8578" s="104"/>
    </row>
    <row r="8579" spans="13:20" ht="14.5" x14ac:dyDescent="0.35">
      <c r="M8579" s="261" t="s">
        <v>53397</v>
      </c>
      <c r="N8579" s="262">
        <v>2154.25</v>
      </c>
      <c r="P8579" s="243" t="s">
        <v>24671</v>
      </c>
      <c r="Q8579" s="244">
        <v>83379.25</v>
      </c>
      <c r="R8579" s="104"/>
      <c r="S8579" s="104"/>
      <c r="T8579" s="104"/>
    </row>
    <row r="8580" spans="13:20" ht="14.5" x14ac:dyDescent="0.35">
      <c r="M8580" s="261" t="s">
        <v>50314</v>
      </c>
      <c r="N8580" s="262">
        <v>2150.9499999999998</v>
      </c>
      <c r="P8580" s="243" t="s">
        <v>24672</v>
      </c>
      <c r="Q8580" s="244">
        <v>32265.83</v>
      </c>
      <c r="R8580" s="104"/>
      <c r="S8580" s="104"/>
      <c r="T8580" s="104"/>
    </row>
    <row r="8581" spans="13:20" ht="14.5" x14ac:dyDescent="0.35">
      <c r="M8581" s="261" t="s">
        <v>35735</v>
      </c>
      <c r="N8581" s="262">
        <v>46559.06</v>
      </c>
      <c r="P8581" s="243" t="s">
        <v>24673</v>
      </c>
      <c r="Q8581" s="244">
        <v>1568276.72</v>
      </c>
      <c r="R8581" s="104"/>
      <c r="S8581" s="104"/>
      <c r="T8581" s="104"/>
    </row>
    <row r="8582" spans="13:20" ht="14.5" x14ac:dyDescent="0.35">
      <c r="M8582" s="261" t="s">
        <v>24815</v>
      </c>
      <c r="N8582" s="262">
        <v>233387</v>
      </c>
      <c r="P8582" s="243" t="s">
        <v>24674</v>
      </c>
      <c r="Q8582" s="244">
        <v>10455.26</v>
      </c>
      <c r="R8582" s="104"/>
      <c r="S8582" s="104"/>
      <c r="T8582" s="104"/>
    </row>
    <row r="8583" spans="13:20" ht="14.5" x14ac:dyDescent="0.35">
      <c r="M8583" s="261" t="s">
        <v>24816</v>
      </c>
      <c r="N8583" s="262">
        <v>13655.02</v>
      </c>
      <c r="P8583" s="243" t="s">
        <v>24675</v>
      </c>
      <c r="Q8583" s="244">
        <v>1098.6300000000001</v>
      </c>
      <c r="R8583" s="104"/>
      <c r="S8583" s="104"/>
      <c r="T8583" s="104"/>
    </row>
    <row r="8584" spans="13:20" ht="14.5" x14ac:dyDescent="0.35">
      <c r="M8584" s="261" t="s">
        <v>24817</v>
      </c>
      <c r="N8584" s="262">
        <v>44325.43</v>
      </c>
      <c r="P8584" s="243" t="s">
        <v>24676</v>
      </c>
      <c r="Q8584" s="244">
        <v>2191.4899999999998</v>
      </c>
      <c r="R8584" s="104"/>
      <c r="S8584" s="104"/>
      <c r="T8584" s="104"/>
    </row>
    <row r="8585" spans="13:20" ht="14.5" x14ac:dyDescent="0.35">
      <c r="M8585" s="261" t="s">
        <v>35736</v>
      </c>
      <c r="N8585" s="262">
        <v>61.64</v>
      </c>
      <c r="P8585" s="243" t="s">
        <v>24677</v>
      </c>
      <c r="Q8585" s="244">
        <v>1064.72</v>
      </c>
      <c r="R8585" s="104"/>
      <c r="S8585" s="104"/>
      <c r="T8585" s="104"/>
    </row>
    <row r="8586" spans="13:20" ht="14.5" x14ac:dyDescent="0.35">
      <c r="M8586" s="261" t="s">
        <v>24818</v>
      </c>
      <c r="N8586" s="262">
        <v>10057.14</v>
      </c>
      <c r="P8586" s="243" t="s">
        <v>24678</v>
      </c>
      <c r="Q8586" s="244">
        <v>1841.9</v>
      </c>
      <c r="R8586" s="104"/>
      <c r="S8586" s="104"/>
      <c r="T8586" s="104"/>
    </row>
    <row r="8587" spans="13:20" ht="14.5" x14ac:dyDescent="0.35">
      <c r="M8587" s="261" t="s">
        <v>35737</v>
      </c>
      <c r="N8587" s="262">
        <v>336750</v>
      </c>
      <c r="P8587" s="243" t="s">
        <v>24679</v>
      </c>
      <c r="Q8587" s="244">
        <v>323</v>
      </c>
      <c r="R8587" s="104"/>
      <c r="S8587" s="104"/>
      <c r="T8587" s="104"/>
    </row>
    <row r="8588" spans="13:20" ht="14.5" x14ac:dyDescent="0.35">
      <c r="M8588" s="261" t="s">
        <v>43217</v>
      </c>
      <c r="N8588" s="262">
        <v>22859.5</v>
      </c>
      <c r="P8588" s="243" t="s">
        <v>24680</v>
      </c>
      <c r="Q8588" s="244">
        <v>280</v>
      </c>
      <c r="R8588" s="104"/>
      <c r="S8588" s="104"/>
      <c r="T8588" s="104"/>
    </row>
    <row r="8589" spans="13:20" ht="14.5" x14ac:dyDescent="0.35">
      <c r="M8589" s="261" t="s">
        <v>52242</v>
      </c>
      <c r="N8589" s="262">
        <v>1382275.52</v>
      </c>
      <c r="P8589" s="243" t="s">
        <v>24681</v>
      </c>
      <c r="Q8589" s="244">
        <v>2952</v>
      </c>
      <c r="R8589" s="104"/>
      <c r="S8589" s="104"/>
      <c r="T8589" s="104"/>
    </row>
    <row r="8590" spans="13:20" ht="14.5" x14ac:dyDescent="0.35">
      <c r="M8590" s="261" t="s">
        <v>56953</v>
      </c>
      <c r="N8590" s="262">
        <v>8827.06</v>
      </c>
      <c r="P8590" s="243" t="s">
        <v>24682</v>
      </c>
      <c r="Q8590" s="244">
        <v>538</v>
      </c>
      <c r="R8590" s="104"/>
      <c r="S8590" s="104"/>
      <c r="T8590" s="104"/>
    </row>
    <row r="8591" spans="13:20" ht="14.5" x14ac:dyDescent="0.35">
      <c r="M8591" s="261" t="s">
        <v>53398</v>
      </c>
      <c r="N8591" s="262">
        <v>5000</v>
      </c>
      <c r="P8591" s="243" t="s">
        <v>24683</v>
      </c>
      <c r="Q8591" s="244">
        <v>1906</v>
      </c>
      <c r="R8591" s="104"/>
      <c r="S8591" s="104"/>
      <c r="T8591" s="104"/>
    </row>
    <row r="8592" spans="13:20" ht="14.5" x14ac:dyDescent="0.35">
      <c r="M8592" s="261" t="s">
        <v>35738</v>
      </c>
      <c r="N8592" s="262">
        <v>139.22999999999999</v>
      </c>
      <c r="P8592" s="243" t="s">
        <v>24684</v>
      </c>
      <c r="Q8592" s="244">
        <v>6400</v>
      </c>
      <c r="R8592" s="104"/>
      <c r="S8592" s="104"/>
      <c r="T8592" s="104"/>
    </row>
    <row r="8593" spans="13:20" ht="14.5" x14ac:dyDescent="0.35">
      <c r="M8593" s="261" t="s">
        <v>24819</v>
      </c>
      <c r="N8593" s="262">
        <v>307789.95</v>
      </c>
      <c r="P8593" s="243" t="s">
        <v>24685</v>
      </c>
      <c r="Q8593" s="244">
        <v>221</v>
      </c>
      <c r="R8593" s="104"/>
      <c r="S8593" s="104"/>
      <c r="T8593" s="104"/>
    </row>
    <row r="8594" spans="13:20" ht="14.5" x14ac:dyDescent="0.35">
      <c r="M8594" s="261" t="s">
        <v>37183</v>
      </c>
      <c r="N8594" s="262">
        <v>718690.21</v>
      </c>
      <c r="P8594" s="243" t="s">
        <v>24686</v>
      </c>
      <c r="Q8594" s="244">
        <v>1522</v>
      </c>
      <c r="R8594" s="104"/>
      <c r="S8594" s="104"/>
      <c r="T8594" s="104"/>
    </row>
    <row r="8595" spans="13:20" ht="14.5" x14ac:dyDescent="0.35">
      <c r="M8595" s="261" t="s">
        <v>38384</v>
      </c>
      <c r="N8595" s="262">
        <v>153913.94</v>
      </c>
      <c r="P8595" s="243" t="s">
        <v>24687</v>
      </c>
      <c r="Q8595" s="244">
        <v>27083.75</v>
      </c>
      <c r="R8595" s="104"/>
      <c r="S8595" s="104"/>
      <c r="T8595" s="104"/>
    </row>
    <row r="8596" spans="13:20" ht="14.5" x14ac:dyDescent="0.35">
      <c r="M8596" s="261" t="s">
        <v>24820</v>
      </c>
      <c r="N8596" s="262">
        <v>160992</v>
      </c>
      <c r="P8596" s="243" t="s">
        <v>24688</v>
      </c>
      <c r="Q8596" s="244">
        <v>2013.33</v>
      </c>
      <c r="R8596" s="104"/>
      <c r="S8596" s="104"/>
      <c r="T8596" s="104"/>
    </row>
    <row r="8597" spans="13:20" ht="14.5" x14ac:dyDescent="0.35">
      <c r="M8597" s="261" t="s">
        <v>51342</v>
      </c>
      <c r="N8597" s="262">
        <v>59879.46</v>
      </c>
      <c r="P8597" s="243" t="s">
        <v>24689</v>
      </c>
      <c r="Q8597" s="244">
        <v>1586.68</v>
      </c>
      <c r="R8597" s="104"/>
      <c r="S8597" s="104"/>
      <c r="T8597" s="104"/>
    </row>
    <row r="8598" spans="13:20" ht="14.5" x14ac:dyDescent="0.35">
      <c r="M8598" s="261" t="s">
        <v>37184</v>
      </c>
      <c r="N8598" s="262">
        <v>421512.5</v>
      </c>
      <c r="P8598" s="243" t="s">
        <v>24690</v>
      </c>
      <c r="Q8598" s="244">
        <v>2558.2399999999998</v>
      </c>
      <c r="R8598" s="104"/>
      <c r="S8598" s="104"/>
      <c r="T8598" s="104"/>
    </row>
    <row r="8599" spans="13:20" ht="14.5" x14ac:dyDescent="0.35">
      <c r="M8599" s="261" t="s">
        <v>48222</v>
      </c>
      <c r="N8599" s="262">
        <v>930.52</v>
      </c>
      <c r="P8599" s="243" t="s">
        <v>15738</v>
      </c>
      <c r="Q8599" s="244">
        <v>27802.6</v>
      </c>
      <c r="R8599" s="104"/>
      <c r="S8599" s="104"/>
      <c r="T8599" s="104"/>
    </row>
    <row r="8600" spans="13:20" ht="14.5" x14ac:dyDescent="0.35">
      <c r="M8600" s="261" t="s">
        <v>56954</v>
      </c>
      <c r="N8600" s="262">
        <v>3814.72</v>
      </c>
      <c r="P8600" s="243" t="s">
        <v>24691</v>
      </c>
      <c r="Q8600" s="244">
        <v>14037.31</v>
      </c>
      <c r="R8600" s="104"/>
      <c r="S8600" s="104"/>
      <c r="T8600" s="104"/>
    </row>
    <row r="8601" spans="13:20" ht="14.5" x14ac:dyDescent="0.35">
      <c r="M8601" s="261" t="s">
        <v>56955</v>
      </c>
      <c r="N8601" s="262">
        <v>3981.76</v>
      </c>
      <c r="P8601" s="243" t="s">
        <v>24692</v>
      </c>
      <c r="Q8601" s="244">
        <v>1191</v>
      </c>
      <c r="R8601" s="104"/>
      <c r="S8601" s="104"/>
      <c r="T8601" s="104"/>
    </row>
    <row r="8602" spans="13:20" ht="14.5" x14ac:dyDescent="0.35">
      <c r="M8602" s="261" t="s">
        <v>56956</v>
      </c>
      <c r="N8602" s="262">
        <v>4102.75</v>
      </c>
      <c r="P8602" s="243" t="s">
        <v>24693</v>
      </c>
      <c r="Q8602" s="244">
        <v>5074</v>
      </c>
      <c r="R8602" s="104"/>
      <c r="S8602" s="104"/>
      <c r="T8602" s="104"/>
    </row>
    <row r="8603" spans="13:20" ht="14.5" x14ac:dyDescent="0.35">
      <c r="M8603" s="261" t="s">
        <v>51343</v>
      </c>
      <c r="N8603" s="262">
        <v>455.58</v>
      </c>
      <c r="P8603" s="243" t="s">
        <v>24694</v>
      </c>
      <c r="Q8603" s="244">
        <v>125219.15</v>
      </c>
      <c r="R8603" s="104"/>
      <c r="S8603" s="104"/>
      <c r="T8603" s="104"/>
    </row>
    <row r="8604" spans="13:20" ht="14.5" x14ac:dyDescent="0.35">
      <c r="M8604" s="261" t="s">
        <v>48223</v>
      </c>
      <c r="N8604" s="262">
        <v>968.11</v>
      </c>
      <c r="P8604" s="243" t="s">
        <v>24695</v>
      </c>
      <c r="Q8604" s="244">
        <v>24500.45</v>
      </c>
      <c r="R8604" s="104"/>
      <c r="S8604" s="104"/>
      <c r="T8604" s="104"/>
    </row>
    <row r="8605" spans="13:20" ht="14.5" x14ac:dyDescent="0.35">
      <c r="M8605" s="261" t="s">
        <v>48224</v>
      </c>
      <c r="N8605" s="262">
        <v>3201.75</v>
      </c>
      <c r="P8605" s="243" t="s">
        <v>24696</v>
      </c>
      <c r="Q8605" s="244">
        <v>71850.720000000001</v>
      </c>
      <c r="R8605" s="104"/>
      <c r="S8605" s="104"/>
      <c r="T8605" s="104"/>
    </row>
    <row r="8606" spans="13:20" ht="14.5" x14ac:dyDescent="0.35">
      <c r="M8606" s="261" t="s">
        <v>50315</v>
      </c>
      <c r="N8606" s="262">
        <v>432.76</v>
      </c>
      <c r="P8606" s="243" t="s">
        <v>24697</v>
      </c>
      <c r="Q8606" s="244">
        <v>7000</v>
      </c>
      <c r="R8606" s="104"/>
      <c r="S8606" s="104"/>
      <c r="T8606" s="104"/>
    </row>
    <row r="8607" spans="13:20" ht="14.5" x14ac:dyDescent="0.35">
      <c r="M8607" s="261" t="s">
        <v>56957</v>
      </c>
      <c r="N8607" s="262">
        <v>770</v>
      </c>
      <c r="P8607" s="243" t="s">
        <v>24698</v>
      </c>
      <c r="Q8607" s="244">
        <v>16176.19</v>
      </c>
      <c r="R8607" s="104"/>
      <c r="S8607" s="104"/>
      <c r="T8607" s="104"/>
    </row>
    <row r="8608" spans="13:20" ht="14.5" x14ac:dyDescent="0.35">
      <c r="M8608" s="261" t="s">
        <v>50316</v>
      </c>
      <c r="N8608" s="262">
        <v>4828.05</v>
      </c>
      <c r="P8608" s="243" t="s">
        <v>24699</v>
      </c>
      <c r="Q8608" s="244">
        <v>22793.5</v>
      </c>
      <c r="R8608" s="104"/>
      <c r="S8608" s="104"/>
      <c r="T8608" s="104"/>
    </row>
    <row r="8609" spans="13:20" ht="14.5" x14ac:dyDescent="0.35">
      <c r="M8609" s="261" t="s">
        <v>50317</v>
      </c>
      <c r="N8609" s="262">
        <v>3090.17</v>
      </c>
      <c r="P8609" s="243" t="s">
        <v>24700</v>
      </c>
      <c r="Q8609" s="244">
        <v>10463.969999999999</v>
      </c>
      <c r="R8609" s="104"/>
      <c r="S8609" s="104"/>
      <c r="T8609" s="104"/>
    </row>
    <row r="8610" spans="13:20" ht="14.5" x14ac:dyDescent="0.35">
      <c r="M8610" s="261" t="s">
        <v>56958</v>
      </c>
      <c r="N8610" s="262">
        <v>2826.96</v>
      </c>
      <c r="P8610" s="243" t="s">
        <v>24701</v>
      </c>
      <c r="Q8610" s="244">
        <v>7952.23</v>
      </c>
      <c r="R8610" s="104"/>
      <c r="S8610" s="104"/>
      <c r="T8610" s="104"/>
    </row>
    <row r="8611" spans="13:20" ht="14.5" x14ac:dyDescent="0.35">
      <c r="M8611" s="261" t="s">
        <v>56959</v>
      </c>
      <c r="N8611" s="262">
        <v>216.26</v>
      </c>
      <c r="P8611" s="243" t="s">
        <v>24702</v>
      </c>
      <c r="Q8611" s="244">
        <v>9432.92</v>
      </c>
      <c r="R8611" s="104"/>
      <c r="S8611" s="104"/>
      <c r="T8611" s="104"/>
    </row>
    <row r="8612" spans="13:20" ht="14.5" x14ac:dyDescent="0.35">
      <c r="M8612" s="261" t="s">
        <v>56960</v>
      </c>
      <c r="N8612" s="262">
        <v>681.3</v>
      </c>
      <c r="P8612" s="243" t="s">
        <v>24703</v>
      </c>
      <c r="Q8612" s="244">
        <v>21444.67</v>
      </c>
      <c r="R8612" s="104"/>
      <c r="S8612" s="104"/>
      <c r="T8612" s="104"/>
    </row>
    <row r="8613" spans="13:20" ht="14.5" x14ac:dyDescent="0.35">
      <c r="M8613" s="261" t="s">
        <v>56961</v>
      </c>
      <c r="N8613" s="262">
        <v>118</v>
      </c>
      <c r="P8613" s="243" t="s">
        <v>24704</v>
      </c>
      <c r="Q8613" s="244">
        <v>33166.199999999997</v>
      </c>
      <c r="R8613" s="104"/>
      <c r="S8613" s="104"/>
      <c r="T8613" s="104"/>
    </row>
    <row r="8614" spans="13:20" ht="14.5" x14ac:dyDescent="0.35">
      <c r="M8614" s="261" t="s">
        <v>56962</v>
      </c>
      <c r="N8614" s="262">
        <v>244.48</v>
      </c>
      <c r="P8614" s="243" t="s">
        <v>24705</v>
      </c>
      <c r="Q8614" s="244">
        <v>4240</v>
      </c>
      <c r="R8614" s="104"/>
      <c r="S8614" s="104"/>
      <c r="T8614" s="104"/>
    </row>
    <row r="8615" spans="13:20" ht="14.5" x14ac:dyDescent="0.35">
      <c r="M8615" s="261" t="s">
        <v>52243</v>
      </c>
      <c r="N8615" s="262">
        <v>112404</v>
      </c>
      <c r="P8615" s="243" t="s">
        <v>24706</v>
      </c>
      <c r="Q8615" s="244">
        <v>900</v>
      </c>
      <c r="R8615" s="104"/>
      <c r="S8615" s="104"/>
      <c r="T8615" s="104"/>
    </row>
    <row r="8616" spans="13:20" ht="14.5" x14ac:dyDescent="0.35">
      <c r="M8616" s="261" t="s">
        <v>48225</v>
      </c>
      <c r="N8616" s="262">
        <v>752169.83</v>
      </c>
      <c r="P8616" s="243" t="s">
        <v>24707</v>
      </c>
      <c r="Q8616" s="244">
        <v>68.849999999999994</v>
      </c>
      <c r="R8616" s="104"/>
      <c r="S8616" s="104"/>
      <c r="T8616" s="104"/>
    </row>
    <row r="8617" spans="13:20" ht="14.5" x14ac:dyDescent="0.35">
      <c r="M8617" s="261" t="s">
        <v>48226</v>
      </c>
      <c r="N8617" s="262">
        <v>57541.17</v>
      </c>
      <c r="P8617" s="243" t="s">
        <v>24708</v>
      </c>
      <c r="Q8617" s="244">
        <v>82.91</v>
      </c>
      <c r="R8617" s="104"/>
      <c r="S8617" s="104"/>
      <c r="T8617" s="104"/>
    </row>
    <row r="8618" spans="13:20" ht="14.5" x14ac:dyDescent="0.35">
      <c r="M8618" s="261" t="s">
        <v>53399</v>
      </c>
      <c r="N8618" s="262">
        <v>3439</v>
      </c>
      <c r="P8618" s="243" t="s">
        <v>24709</v>
      </c>
      <c r="Q8618" s="244">
        <v>42649.72</v>
      </c>
      <c r="R8618" s="104"/>
      <c r="S8618" s="104"/>
      <c r="T8618" s="104"/>
    </row>
    <row r="8619" spans="13:20" ht="14.5" x14ac:dyDescent="0.35">
      <c r="M8619" s="261" t="s">
        <v>45483</v>
      </c>
      <c r="N8619" s="262">
        <v>336053.96</v>
      </c>
      <c r="P8619" s="243" t="s">
        <v>24710</v>
      </c>
      <c r="Q8619" s="244">
        <v>2250</v>
      </c>
      <c r="R8619" s="104"/>
      <c r="S8619" s="104"/>
      <c r="T8619" s="104"/>
    </row>
    <row r="8620" spans="13:20" ht="14.5" x14ac:dyDescent="0.35">
      <c r="M8620" s="261" t="s">
        <v>48227</v>
      </c>
      <c r="N8620" s="262">
        <v>8108.47</v>
      </c>
      <c r="P8620" s="243" t="s">
        <v>24711</v>
      </c>
      <c r="Q8620" s="244">
        <v>4394.82</v>
      </c>
      <c r="R8620" s="104"/>
      <c r="S8620" s="104"/>
      <c r="T8620" s="104"/>
    </row>
    <row r="8621" spans="13:20" ht="14.5" x14ac:dyDescent="0.35">
      <c r="M8621" s="261" t="s">
        <v>42039</v>
      </c>
      <c r="N8621" s="262">
        <v>43522.94</v>
      </c>
      <c r="P8621" s="243" t="s">
        <v>24712</v>
      </c>
      <c r="Q8621" s="244">
        <v>4613.07</v>
      </c>
      <c r="R8621" s="104"/>
      <c r="S8621" s="104"/>
      <c r="T8621" s="104"/>
    </row>
    <row r="8622" spans="13:20" ht="14.5" x14ac:dyDescent="0.35">
      <c r="M8622" s="261" t="s">
        <v>42040</v>
      </c>
      <c r="N8622" s="262">
        <v>3383.54</v>
      </c>
      <c r="P8622" s="243" t="s">
        <v>24713</v>
      </c>
      <c r="Q8622" s="244">
        <v>1790.31</v>
      </c>
      <c r="R8622" s="104"/>
      <c r="S8622" s="104"/>
      <c r="T8622" s="104"/>
    </row>
    <row r="8623" spans="13:20" ht="14.5" x14ac:dyDescent="0.35">
      <c r="M8623" s="261" t="s">
        <v>42041</v>
      </c>
      <c r="N8623" s="262">
        <v>2517.6</v>
      </c>
      <c r="P8623" s="243" t="s">
        <v>24714</v>
      </c>
      <c r="Q8623" s="244">
        <v>2697.52</v>
      </c>
      <c r="R8623" s="104"/>
      <c r="S8623" s="104"/>
      <c r="T8623" s="104"/>
    </row>
    <row r="8624" spans="13:20" ht="14.5" x14ac:dyDescent="0.35">
      <c r="M8624" s="261" t="s">
        <v>42042</v>
      </c>
      <c r="N8624" s="262">
        <v>6724.92</v>
      </c>
      <c r="P8624" s="243" t="s">
        <v>24715</v>
      </c>
      <c r="Q8624" s="244">
        <v>3131.76</v>
      </c>
      <c r="R8624" s="104"/>
      <c r="S8624" s="104"/>
      <c r="T8624" s="104"/>
    </row>
    <row r="8625" spans="13:20" ht="14.5" x14ac:dyDescent="0.35">
      <c r="M8625" s="261" t="s">
        <v>52244</v>
      </c>
      <c r="N8625" s="262">
        <v>15370</v>
      </c>
      <c r="P8625" s="243" t="s">
        <v>24716</v>
      </c>
      <c r="Q8625" s="244">
        <v>2000.96</v>
      </c>
      <c r="R8625" s="104"/>
      <c r="S8625" s="104"/>
      <c r="T8625" s="104"/>
    </row>
    <row r="8626" spans="13:20" ht="14.5" x14ac:dyDescent="0.35">
      <c r="M8626" s="261" t="s">
        <v>35741</v>
      </c>
      <c r="N8626" s="262">
        <v>7179</v>
      </c>
      <c r="P8626" s="243" t="s">
        <v>24717</v>
      </c>
      <c r="Q8626" s="244">
        <v>650</v>
      </c>
      <c r="R8626" s="104"/>
      <c r="S8626" s="104"/>
      <c r="T8626" s="104"/>
    </row>
    <row r="8627" spans="13:20" ht="14.5" x14ac:dyDescent="0.35">
      <c r="M8627" s="261" t="s">
        <v>52245</v>
      </c>
      <c r="N8627" s="262">
        <v>1882.76</v>
      </c>
      <c r="P8627" s="243" t="s">
        <v>24718</v>
      </c>
      <c r="Q8627" s="244">
        <v>39920.47</v>
      </c>
      <c r="R8627" s="104"/>
      <c r="S8627" s="104"/>
      <c r="T8627" s="104"/>
    </row>
    <row r="8628" spans="13:20" ht="14.5" x14ac:dyDescent="0.35">
      <c r="M8628" s="261" t="s">
        <v>52246</v>
      </c>
      <c r="N8628" s="262">
        <v>2200</v>
      </c>
      <c r="P8628" s="243" t="s">
        <v>24719</v>
      </c>
      <c r="Q8628" s="244">
        <v>2583.33</v>
      </c>
      <c r="R8628" s="104"/>
      <c r="S8628" s="104"/>
      <c r="T8628" s="104"/>
    </row>
    <row r="8629" spans="13:20" ht="14.5" x14ac:dyDescent="0.35">
      <c r="M8629" s="261" t="s">
        <v>52247</v>
      </c>
      <c r="N8629" s="262">
        <v>2457.2399999999998</v>
      </c>
      <c r="P8629" s="243" t="s">
        <v>24720</v>
      </c>
      <c r="Q8629" s="244">
        <v>20800</v>
      </c>
      <c r="R8629" s="104"/>
      <c r="S8629" s="104"/>
      <c r="T8629" s="104"/>
    </row>
    <row r="8630" spans="13:20" ht="14.5" x14ac:dyDescent="0.35">
      <c r="M8630" s="261" t="s">
        <v>43218</v>
      </c>
      <c r="N8630" s="262">
        <v>41854.9</v>
      </c>
      <c r="P8630" s="243" t="s">
        <v>24721</v>
      </c>
      <c r="Q8630" s="244">
        <v>2800</v>
      </c>
      <c r="R8630" s="104"/>
      <c r="S8630" s="104"/>
      <c r="T8630" s="104"/>
    </row>
    <row r="8631" spans="13:20" ht="14.5" x14ac:dyDescent="0.35">
      <c r="M8631" s="261" t="s">
        <v>43219</v>
      </c>
      <c r="N8631" s="262">
        <v>3554.39</v>
      </c>
      <c r="P8631" s="243" t="s">
        <v>24722</v>
      </c>
      <c r="Q8631" s="244">
        <v>3091.05</v>
      </c>
      <c r="R8631" s="104"/>
      <c r="S8631" s="104"/>
      <c r="T8631" s="104"/>
    </row>
    <row r="8632" spans="13:20" ht="14.5" x14ac:dyDescent="0.35">
      <c r="M8632" s="261" t="s">
        <v>43220</v>
      </c>
      <c r="N8632" s="262">
        <v>1518.85</v>
      </c>
      <c r="P8632" s="243" t="s">
        <v>24723</v>
      </c>
      <c r="Q8632" s="244">
        <v>3234.76</v>
      </c>
      <c r="R8632" s="104"/>
      <c r="S8632" s="104"/>
      <c r="T8632" s="104"/>
    </row>
    <row r="8633" spans="13:20" ht="14.5" x14ac:dyDescent="0.35">
      <c r="M8633" s="261" t="s">
        <v>43221</v>
      </c>
      <c r="N8633" s="262">
        <v>8576.86</v>
      </c>
      <c r="P8633" s="243" t="s">
        <v>24724</v>
      </c>
      <c r="Q8633" s="244">
        <v>2087.84</v>
      </c>
      <c r="R8633" s="104"/>
      <c r="S8633" s="104"/>
      <c r="T8633" s="104"/>
    </row>
    <row r="8634" spans="13:20" ht="14.5" x14ac:dyDescent="0.35">
      <c r="M8634" s="261" t="s">
        <v>24877</v>
      </c>
      <c r="N8634" s="262">
        <v>20531.310000000001</v>
      </c>
      <c r="P8634" s="243" t="s">
        <v>24725</v>
      </c>
      <c r="Q8634" s="244">
        <v>2800</v>
      </c>
      <c r="R8634" s="104"/>
      <c r="S8634" s="104"/>
      <c r="T8634" s="104"/>
    </row>
    <row r="8635" spans="13:20" ht="14.5" x14ac:dyDescent="0.35">
      <c r="M8635" s="261" t="s">
        <v>24878</v>
      </c>
      <c r="N8635" s="262">
        <v>1623.03</v>
      </c>
      <c r="P8635" s="243" t="s">
        <v>24726</v>
      </c>
      <c r="Q8635" s="244">
        <v>3791.48</v>
      </c>
      <c r="R8635" s="104"/>
      <c r="S8635" s="104"/>
      <c r="T8635" s="104"/>
    </row>
    <row r="8636" spans="13:20" ht="14.5" x14ac:dyDescent="0.35">
      <c r="M8636" s="261" t="s">
        <v>42043</v>
      </c>
      <c r="N8636" s="262">
        <v>85800.08</v>
      </c>
      <c r="P8636" s="243" t="s">
        <v>24727</v>
      </c>
      <c r="Q8636" s="244">
        <v>7460</v>
      </c>
      <c r="R8636" s="104"/>
      <c r="S8636" s="104"/>
      <c r="T8636" s="104"/>
    </row>
    <row r="8637" spans="13:20" ht="14.5" x14ac:dyDescent="0.35">
      <c r="M8637" s="261" t="s">
        <v>56963</v>
      </c>
      <c r="N8637" s="262">
        <v>24239.919999999998</v>
      </c>
      <c r="P8637" s="243" t="s">
        <v>24728</v>
      </c>
      <c r="Q8637" s="244">
        <v>224644.6</v>
      </c>
      <c r="R8637" s="104"/>
      <c r="S8637" s="104"/>
      <c r="T8637" s="104"/>
    </row>
    <row r="8638" spans="13:20" ht="14.5" x14ac:dyDescent="0.35">
      <c r="M8638" s="261" t="s">
        <v>42044</v>
      </c>
      <c r="N8638" s="262">
        <v>2967.6</v>
      </c>
      <c r="P8638" s="243" t="s">
        <v>24729</v>
      </c>
      <c r="Q8638" s="244">
        <v>29333.78</v>
      </c>
      <c r="R8638" s="104"/>
      <c r="S8638" s="104"/>
      <c r="T8638" s="104"/>
    </row>
    <row r="8639" spans="13:20" ht="14.5" x14ac:dyDescent="0.35">
      <c r="M8639" s="261" t="s">
        <v>56964</v>
      </c>
      <c r="N8639" s="262">
        <v>9500</v>
      </c>
      <c r="P8639" s="243" t="s">
        <v>24730</v>
      </c>
      <c r="Q8639" s="244">
        <v>103329.29</v>
      </c>
      <c r="R8639" s="104"/>
      <c r="S8639" s="104"/>
      <c r="T8639" s="104"/>
    </row>
    <row r="8640" spans="13:20" ht="14.5" x14ac:dyDescent="0.35">
      <c r="M8640" s="261" t="s">
        <v>42045</v>
      </c>
      <c r="N8640" s="262">
        <v>8969.11</v>
      </c>
      <c r="P8640" s="243" t="s">
        <v>24731</v>
      </c>
      <c r="Q8640" s="244">
        <v>900</v>
      </c>
      <c r="R8640" s="104"/>
      <c r="S8640" s="104"/>
      <c r="T8640" s="104"/>
    </row>
    <row r="8641" spans="13:20" ht="14.5" x14ac:dyDescent="0.35">
      <c r="M8641" s="261" t="s">
        <v>56965</v>
      </c>
      <c r="N8641" s="262">
        <v>7423.93</v>
      </c>
      <c r="P8641" s="243" t="s">
        <v>24732</v>
      </c>
      <c r="Q8641" s="244">
        <v>7000</v>
      </c>
      <c r="R8641" s="104"/>
      <c r="S8641" s="104"/>
      <c r="T8641" s="104"/>
    </row>
    <row r="8642" spans="13:20" ht="14.5" x14ac:dyDescent="0.35">
      <c r="M8642" s="261" t="s">
        <v>43222</v>
      </c>
      <c r="N8642" s="262">
        <v>21000</v>
      </c>
      <c r="P8642" s="243" t="s">
        <v>15739</v>
      </c>
      <c r="Q8642" s="244">
        <v>16176.19</v>
      </c>
      <c r="R8642" s="104"/>
      <c r="S8642" s="104"/>
      <c r="T8642" s="104"/>
    </row>
    <row r="8643" spans="13:20" ht="14.5" x14ac:dyDescent="0.35">
      <c r="M8643" s="261" t="s">
        <v>56966</v>
      </c>
      <c r="N8643" s="262">
        <v>1439.91</v>
      </c>
      <c r="P8643" s="243" t="s">
        <v>24733</v>
      </c>
      <c r="Q8643" s="244">
        <v>22793.5</v>
      </c>
      <c r="R8643" s="104"/>
      <c r="S8643" s="104"/>
      <c r="T8643" s="104"/>
    </row>
    <row r="8644" spans="13:20" ht="14.5" x14ac:dyDescent="0.35">
      <c r="M8644" s="261" t="s">
        <v>43223</v>
      </c>
      <c r="N8644" s="262">
        <v>3750.12</v>
      </c>
      <c r="P8644" s="243" t="s">
        <v>24734</v>
      </c>
      <c r="Q8644" s="244">
        <v>20800</v>
      </c>
      <c r="R8644" s="104"/>
      <c r="S8644" s="104"/>
      <c r="T8644" s="104"/>
    </row>
    <row r="8645" spans="13:20" ht="14.5" x14ac:dyDescent="0.35">
      <c r="M8645" s="261" t="s">
        <v>56967</v>
      </c>
      <c r="N8645" s="262">
        <v>19278.87</v>
      </c>
      <c r="P8645" s="243" t="s">
        <v>24735</v>
      </c>
      <c r="Q8645" s="244">
        <v>2800</v>
      </c>
      <c r="R8645" s="104"/>
      <c r="S8645" s="104"/>
      <c r="T8645" s="104"/>
    </row>
    <row r="8646" spans="13:20" ht="14.5" x14ac:dyDescent="0.35">
      <c r="M8646" s="261" t="s">
        <v>43224</v>
      </c>
      <c r="N8646" s="262">
        <v>2301.6999999999998</v>
      </c>
      <c r="P8646" s="243" t="s">
        <v>24736</v>
      </c>
      <c r="Q8646" s="244">
        <v>4613.07</v>
      </c>
      <c r="R8646" s="104"/>
      <c r="S8646" s="104"/>
      <c r="T8646" s="104"/>
    </row>
    <row r="8647" spans="13:20" ht="14.5" x14ac:dyDescent="0.35">
      <c r="M8647" s="261" t="s">
        <v>42046</v>
      </c>
      <c r="N8647" s="262">
        <v>2025</v>
      </c>
      <c r="P8647" s="243" t="s">
        <v>15742</v>
      </c>
      <c r="Q8647" s="244">
        <v>18747.14</v>
      </c>
      <c r="R8647" s="104"/>
      <c r="S8647" s="104"/>
      <c r="T8647" s="104"/>
    </row>
    <row r="8648" spans="13:20" ht="14.5" x14ac:dyDescent="0.35">
      <c r="M8648" s="261" t="s">
        <v>50318</v>
      </c>
      <c r="N8648" s="262">
        <v>5703.98</v>
      </c>
      <c r="P8648" s="243" t="s">
        <v>15743</v>
      </c>
      <c r="Q8648" s="244">
        <v>16076</v>
      </c>
      <c r="R8648" s="104"/>
      <c r="S8648" s="104"/>
      <c r="T8648" s="104"/>
    </row>
    <row r="8649" spans="13:20" ht="14.5" x14ac:dyDescent="0.35">
      <c r="M8649" s="261" t="s">
        <v>43225</v>
      </c>
      <c r="N8649" s="262">
        <v>18750</v>
      </c>
      <c r="P8649" s="243" t="s">
        <v>15744</v>
      </c>
      <c r="Q8649" s="244">
        <v>17303.919999999998</v>
      </c>
      <c r="R8649" s="104"/>
      <c r="S8649" s="104"/>
      <c r="T8649" s="104"/>
    </row>
    <row r="8650" spans="13:20" ht="14.5" x14ac:dyDescent="0.35">
      <c r="M8650" s="261" t="s">
        <v>43226</v>
      </c>
      <c r="N8650" s="262">
        <v>1434.4</v>
      </c>
      <c r="P8650" s="243" t="s">
        <v>24737</v>
      </c>
      <c r="Q8650" s="244">
        <v>28484.67</v>
      </c>
      <c r="R8650" s="104"/>
      <c r="S8650" s="104"/>
      <c r="T8650" s="104"/>
    </row>
    <row r="8651" spans="13:20" ht="14.5" x14ac:dyDescent="0.35">
      <c r="M8651" s="261" t="s">
        <v>43227</v>
      </c>
      <c r="N8651" s="262">
        <v>5158.05</v>
      </c>
      <c r="P8651" s="243" t="s">
        <v>24738</v>
      </c>
      <c r="Q8651" s="244">
        <v>2558.2399999999998</v>
      </c>
      <c r="R8651" s="104"/>
      <c r="S8651" s="104"/>
      <c r="T8651" s="104"/>
    </row>
    <row r="8652" spans="13:20" ht="14.5" x14ac:dyDescent="0.35">
      <c r="M8652" s="261" t="s">
        <v>51344</v>
      </c>
      <c r="N8652" s="262">
        <v>14401.55</v>
      </c>
      <c r="P8652" s="243" t="s">
        <v>15745</v>
      </c>
      <c r="Q8652" s="244">
        <v>70531.05</v>
      </c>
      <c r="R8652" s="104"/>
      <c r="S8652" s="104"/>
      <c r="T8652" s="104"/>
    </row>
    <row r="8653" spans="13:20" ht="14.5" x14ac:dyDescent="0.35">
      <c r="M8653" s="261" t="s">
        <v>51345</v>
      </c>
      <c r="N8653" s="262">
        <v>1154.99</v>
      </c>
      <c r="P8653" s="243" t="s">
        <v>24739</v>
      </c>
      <c r="Q8653" s="244">
        <v>15911</v>
      </c>
      <c r="R8653" s="104"/>
      <c r="S8653" s="104"/>
      <c r="T8653" s="104"/>
    </row>
    <row r="8654" spans="13:20" ht="14.5" x14ac:dyDescent="0.35">
      <c r="M8654" s="261" t="s">
        <v>48228</v>
      </c>
      <c r="N8654" s="262">
        <v>142307.47</v>
      </c>
      <c r="P8654" s="243" t="s">
        <v>24740</v>
      </c>
      <c r="Q8654" s="244">
        <v>17527.310000000001</v>
      </c>
      <c r="R8654" s="104"/>
      <c r="S8654" s="104"/>
      <c r="T8654" s="104"/>
    </row>
    <row r="8655" spans="13:20" ht="14.5" x14ac:dyDescent="0.35">
      <c r="M8655" s="261" t="s">
        <v>48229</v>
      </c>
      <c r="N8655" s="262">
        <v>11169.53</v>
      </c>
      <c r="P8655" s="243" t="s">
        <v>24741</v>
      </c>
      <c r="Q8655" s="244">
        <v>650</v>
      </c>
      <c r="R8655" s="104"/>
      <c r="S8655" s="104"/>
      <c r="T8655" s="104"/>
    </row>
    <row r="8656" spans="13:20" ht="14.5" x14ac:dyDescent="0.35">
      <c r="M8656" s="261" t="s">
        <v>45484</v>
      </c>
      <c r="N8656" s="262">
        <v>744</v>
      </c>
      <c r="P8656" s="243" t="s">
        <v>24742</v>
      </c>
      <c r="Q8656" s="244">
        <v>32484.33</v>
      </c>
      <c r="R8656" s="104"/>
      <c r="S8656" s="104"/>
      <c r="T8656" s="104"/>
    </row>
    <row r="8657" spans="13:20" ht="14.5" x14ac:dyDescent="0.35">
      <c r="M8657" s="261" t="s">
        <v>45485</v>
      </c>
      <c r="N8657" s="262">
        <v>265</v>
      </c>
      <c r="P8657" s="243" t="s">
        <v>24743</v>
      </c>
      <c r="Q8657" s="244">
        <v>3198.68</v>
      </c>
      <c r="R8657" s="104"/>
      <c r="S8657" s="104"/>
      <c r="T8657" s="104"/>
    </row>
    <row r="8658" spans="13:20" ht="14.5" x14ac:dyDescent="0.35">
      <c r="M8658" s="261" t="s">
        <v>56968</v>
      </c>
      <c r="N8658" s="262">
        <v>71319</v>
      </c>
      <c r="P8658" s="243" t="s">
        <v>24744</v>
      </c>
      <c r="Q8658" s="244">
        <v>1797.11</v>
      </c>
      <c r="R8658" s="104"/>
      <c r="S8658" s="104"/>
      <c r="T8658" s="104"/>
    </row>
    <row r="8659" spans="13:20" ht="14.5" x14ac:dyDescent="0.35">
      <c r="M8659" s="261" t="s">
        <v>56969</v>
      </c>
      <c r="N8659" s="262">
        <v>4129.16</v>
      </c>
      <c r="P8659" s="243" t="s">
        <v>24745</v>
      </c>
      <c r="Q8659" s="244">
        <v>34115</v>
      </c>
      <c r="R8659" s="104"/>
      <c r="S8659" s="104"/>
      <c r="T8659" s="104"/>
    </row>
    <row r="8660" spans="13:20" ht="14.5" x14ac:dyDescent="0.35">
      <c r="M8660" s="261" t="s">
        <v>24903</v>
      </c>
      <c r="N8660" s="262">
        <v>315.17</v>
      </c>
      <c r="P8660" s="243" t="s">
        <v>24746</v>
      </c>
      <c r="Q8660" s="244">
        <v>5483.1</v>
      </c>
      <c r="R8660" s="104"/>
      <c r="S8660" s="104"/>
      <c r="T8660" s="104"/>
    </row>
    <row r="8661" spans="13:20" ht="14.5" x14ac:dyDescent="0.35">
      <c r="M8661" s="261" t="s">
        <v>56970</v>
      </c>
      <c r="N8661" s="262">
        <v>6856.9</v>
      </c>
      <c r="P8661" s="243" t="s">
        <v>24747</v>
      </c>
      <c r="Q8661" s="244">
        <v>15470.98</v>
      </c>
      <c r="R8661" s="104"/>
      <c r="S8661" s="104"/>
      <c r="T8661" s="104"/>
    </row>
    <row r="8662" spans="13:20" ht="14.5" x14ac:dyDescent="0.35">
      <c r="M8662" s="261" t="s">
        <v>56971</v>
      </c>
      <c r="N8662" s="262">
        <v>524.54999999999995</v>
      </c>
      <c r="P8662" s="243" t="s">
        <v>24748</v>
      </c>
      <c r="Q8662" s="244">
        <v>8072.86</v>
      </c>
      <c r="R8662" s="104"/>
      <c r="S8662" s="104"/>
      <c r="T8662" s="104"/>
    </row>
    <row r="8663" spans="13:20" ht="14.5" x14ac:dyDescent="0.35">
      <c r="M8663" s="261" t="s">
        <v>56972</v>
      </c>
      <c r="N8663" s="262">
        <v>7642.48</v>
      </c>
      <c r="P8663" s="243" t="s">
        <v>24749</v>
      </c>
      <c r="Q8663" s="244">
        <v>162264.46</v>
      </c>
      <c r="R8663" s="104"/>
      <c r="S8663" s="104"/>
      <c r="T8663" s="104"/>
    </row>
    <row r="8664" spans="13:20" ht="14.5" x14ac:dyDescent="0.35">
      <c r="M8664" s="261" t="s">
        <v>56973</v>
      </c>
      <c r="N8664" s="262">
        <v>43283.07</v>
      </c>
      <c r="P8664" s="243" t="s">
        <v>24750</v>
      </c>
      <c r="Q8664" s="244">
        <v>1819.49</v>
      </c>
      <c r="R8664" s="104"/>
      <c r="S8664" s="104"/>
      <c r="T8664" s="104"/>
    </row>
    <row r="8665" spans="13:20" ht="14.5" x14ac:dyDescent="0.35">
      <c r="M8665" s="261" t="s">
        <v>56974</v>
      </c>
      <c r="N8665" s="262">
        <v>1149</v>
      </c>
      <c r="P8665" s="243" t="s">
        <v>24751</v>
      </c>
      <c r="Q8665" s="244">
        <v>153234.42000000001</v>
      </c>
      <c r="R8665" s="104"/>
      <c r="S8665" s="104"/>
      <c r="T8665" s="104"/>
    </row>
    <row r="8666" spans="13:20" ht="14.5" x14ac:dyDescent="0.35">
      <c r="M8666" s="261" t="s">
        <v>56975</v>
      </c>
      <c r="N8666" s="262">
        <v>626.51</v>
      </c>
      <c r="P8666" s="243" t="s">
        <v>24752</v>
      </c>
      <c r="Q8666" s="244">
        <v>74264</v>
      </c>
      <c r="R8666" s="104"/>
      <c r="S8666" s="104"/>
      <c r="T8666" s="104"/>
    </row>
    <row r="8667" spans="13:20" ht="14.5" x14ac:dyDescent="0.35">
      <c r="M8667" s="261" t="s">
        <v>56976</v>
      </c>
      <c r="N8667" s="262">
        <v>8000</v>
      </c>
      <c r="P8667" s="243" t="s">
        <v>24753</v>
      </c>
      <c r="Q8667" s="244">
        <v>22107</v>
      </c>
      <c r="R8667" s="104"/>
      <c r="S8667" s="104"/>
      <c r="T8667" s="104"/>
    </row>
    <row r="8668" spans="13:20" ht="14.5" x14ac:dyDescent="0.35">
      <c r="M8668" s="261" t="s">
        <v>56977</v>
      </c>
      <c r="N8668" s="262">
        <v>22000</v>
      </c>
      <c r="P8668" s="243" t="s">
        <v>24754</v>
      </c>
      <c r="Q8668" s="244">
        <v>92681</v>
      </c>
      <c r="R8668" s="104"/>
      <c r="S8668" s="104"/>
      <c r="T8668" s="104"/>
    </row>
    <row r="8669" spans="13:20" ht="14.5" x14ac:dyDescent="0.35">
      <c r="M8669" s="261" t="s">
        <v>56978</v>
      </c>
      <c r="N8669" s="262">
        <v>1683</v>
      </c>
      <c r="P8669" s="243" t="s">
        <v>24755</v>
      </c>
      <c r="Q8669" s="244">
        <v>233981.14</v>
      </c>
      <c r="R8669" s="104"/>
      <c r="S8669" s="104"/>
      <c r="T8669" s="104"/>
    </row>
    <row r="8670" spans="13:20" ht="14.5" x14ac:dyDescent="0.35">
      <c r="M8670" s="261" t="s">
        <v>48230</v>
      </c>
      <c r="N8670" s="262">
        <v>1027000</v>
      </c>
      <c r="P8670" s="243" t="s">
        <v>24756</v>
      </c>
      <c r="Q8670" s="244">
        <v>871.92</v>
      </c>
      <c r="R8670" s="104"/>
      <c r="S8670" s="104"/>
      <c r="T8670" s="104"/>
    </row>
    <row r="8671" spans="13:20" ht="14.5" x14ac:dyDescent="0.35">
      <c r="M8671" s="261" t="s">
        <v>48231</v>
      </c>
      <c r="N8671" s="262">
        <v>78565.72</v>
      </c>
      <c r="P8671" s="243" t="s">
        <v>24757</v>
      </c>
      <c r="Q8671" s="244">
        <v>396.48</v>
      </c>
      <c r="R8671" s="104"/>
      <c r="S8671" s="104"/>
      <c r="T8671" s="104"/>
    </row>
    <row r="8672" spans="13:20" ht="14.5" x14ac:dyDescent="0.35">
      <c r="M8672" s="261" t="s">
        <v>24962</v>
      </c>
      <c r="N8672" s="262">
        <v>4423</v>
      </c>
      <c r="P8672" s="243" t="s">
        <v>24758</v>
      </c>
      <c r="Q8672" s="244">
        <v>56896.91</v>
      </c>
      <c r="R8672" s="104"/>
      <c r="S8672" s="104"/>
      <c r="T8672" s="104"/>
    </row>
    <row r="8673" spans="13:20" ht="14.5" x14ac:dyDescent="0.35">
      <c r="M8673" s="261" t="s">
        <v>56979</v>
      </c>
      <c r="N8673" s="262">
        <v>50</v>
      </c>
      <c r="P8673" s="243" t="s">
        <v>24759</v>
      </c>
      <c r="Q8673" s="244">
        <v>5429.5</v>
      </c>
      <c r="R8673" s="104"/>
      <c r="S8673" s="104"/>
      <c r="T8673" s="104"/>
    </row>
    <row r="8674" spans="13:20" ht="14.5" x14ac:dyDescent="0.35">
      <c r="M8674" s="261" t="s">
        <v>15768</v>
      </c>
      <c r="N8674" s="262">
        <v>-144.36000000000001</v>
      </c>
      <c r="P8674" s="243" t="s">
        <v>15748</v>
      </c>
      <c r="Q8674" s="244">
        <v>25000</v>
      </c>
      <c r="R8674" s="104"/>
      <c r="S8674" s="104"/>
      <c r="T8674" s="104"/>
    </row>
    <row r="8675" spans="13:20" ht="14.5" x14ac:dyDescent="0.35">
      <c r="M8675" s="261" t="s">
        <v>15769</v>
      </c>
      <c r="N8675" s="262">
        <v>3690.57</v>
      </c>
      <c r="P8675" s="243" t="s">
        <v>15749</v>
      </c>
      <c r="Q8675" s="244">
        <v>6819.84</v>
      </c>
      <c r="R8675" s="104"/>
      <c r="S8675" s="104"/>
      <c r="T8675" s="104"/>
    </row>
    <row r="8676" spans="13:20" ht="14.5" x14ac:dyDescent="0.35">
      <c r="M8676" s="261" t="s">
        <v>24967</v>
      </c>
      <c r="N8676" s="262">
        <v>-7960.2</v>
      </c>
      <c r="P8676" s="243" t="s">
        <v>15750</v>
      </c>
      <c r="Q8676" s="244">
        <v>16891.64</v>
      </c>
      <c r="R8676" s="104"/>
      <c r="S8676" s="104"/>
      <c r="T8676" s="104"/>
    </row>
    <row r="8677" spans="13:20" ht="14.5" x14ac:dyDescent="0.35">
      <c r="M8677" s="261" t="s">
        <v>24971</v>
      </c>
      <c r="N8677" s="262">
        <v>4595.7</v>
      </c>
      <c r="P8677" s="243" t="s">
        <v>24760</v>
      </c>
      <c r="Q8677" s="244">
        <v>22774.240000000002</v>
      </c>
      <c r="R8677" s="104"/>
      <c r="S8677" s="104"/>
      <c r="T8677" s="104"/>
    </row>
    <row r="8678" spans="13:20" ht="14.5" x14ac:dyDescent="0.35">
      <c r="M8678" s="261" t="s">
        <v>24975</v>
      </c>
      <c r="N8678" s="262">
        <v>351.43</v>
      </c>
      <c r="P8678" s="243" t="s">
        <v>24761</v>
      </c>
      <c r="Q8678" s="244">
        <v>141468.79</v>
      </c>
      <c r="R8678" s="104"/>
      <c r="S8678" s="104"/>
      <c r="T8678" s="104"/>
    </row>
    <row r="8679" spans="13:20" ht="14.5" x14ac:dyDescent="0.35">
      <c r="M8679" s="261" t="s">
        <v>24977</v>
      </c>
      <c r="N8679" s="262">
        <v>177.75</v>
      </c>
      <c r="P8679" s="243" t="s">
        <v>24762</v>
      </c>
      <c r="Q8679" s="244">
        <v>62104.12</v>
      </c>
      <c r="R8679" s="104"/>
      <c r="S8679" s="104"/>
      <c r="T8679" s="104"/>
    </row>
    <row r="8680" spans="13:20" ht="14.5" x14ac:dyDescent="0.35">
      <c r="M8680" s="261" t="s">
        <v>24978</v>
      </c>
      <c r="N8680" s="262">
        <v>71295.649999999994</v>
      </c>
      <c r="P8680" s="243" t="s">
        <v>24763</v>
      </c>
      <c r="Q8680" s="244">
        <v>29121.98</v>
      </c>
      <c r="R8680" s="104"/>
      <c r="S8680" s="104"/>
      <c r="T8680" s="104"/>
    </row>
    <row r="8681" spans="13:20" ht="14.5" x14ac:dyDescent="0.35">
      <c r="M8681" s="261" t="s">
        <v>51346</v>
      </c>
      <c r="N8681" s="262">
        <v>233.31</v>
      </c>
      <c r="P8681" s="243" t="s">
        <v>24764</v>
      </c>
      <c r="Q8681" s="244">
        <v>10911.1</v>
      </c>
      <c r="R8681" s="104"/>
      <c r="S8681" s="104"/>
      <c r="T8681" s="104"/>
    </row>
    <row r="8682" spans="13:20" ht="14.5" x14ac:dyDescent="0.35">
      <c r="M8682" s="261" t="s">
        <v>24979</v>
      </c>
      <c r="N8682" s="262">
        <v>5432.65</v>
      </c>
      <c r="P8682" s="243" t="s">
        <v>24765</v>
      </c>
      <c r="Q8682" s="244">
        <v>36513.65</v>
      </c>
      <c r="R8682" s="104"/>
      <c r="S8682" s="104"/>
      <c r="T8682" s="104"/>
    </row>
    <row r="8683" spans="13:20" ht="14.5" x14ac:dyDescent="0.35">
      <c r="M8683" s="261" t="s">
        <v>24980</v>
      </c>
      <c r="N8683" s="262">
        <v>16792.64</v>
      </c>
      <c r="P8683" s="243" t="s">
        <v>15751</v>
      </c>
      <c r="Q8683" s="244">
        <v>50350.62</v>
      </c>
      <c r="R8683" s="104"/>
      <c r="S8683" s="104"/>
      <c r="T8683" s="104"/>
    </row>
    <row r="8684" spans="13:20" ht="14.5" x14ac:dyDescent="0.35">
      <c r="M8684" s="261" t="s">
        <v>24981</v>
      </c>
      <c r="N8684" s="262">
        <v>6544.6</v>
      </c>
      <c r="P8684" s="243" t="s">
        <v>24766</v>
      </c>
      <c r="Q8684" s="244">
        <v>22550</v>
      </c>
      <c r="R8684" s="104"/>
      <c r="S8684" s="104"/>
      <c r="T8684" s="104"/>
    </row>
    <row r="8685" spans="13:20" ht="14.5" x14ac:dyDescent="0.35">
      <c r="M8685" s="261" t="s">
        <v>24983</v>
      </c>
      <c r="N8685" s="262">
        <v>3745.08</v>
      </c>
      <c r="P8685" s="243" t="s">
        <v>24767</v>
      </c>
      <c r="Q8685" s="244">
        <v>17104.650000000001</v>
      </c>
      <c r="R8685" s="104"/>
      <c r="S8685" s="104"/>
      <c r="T8685" s="104"/>
    </row>
    <row r="8686" spans="13:20" ht="14.5" x14ac:dyDescent="0.35">
      <c r="M8686" s="261" t="s">
        <v>35742</v>
      </c>
      <c r="N8686" s="262">
        <v>28490</v>
      </c>
      <c r="P8686" s="243" t="s">
        <v>24768</v>
      </c>
      <c r="Q8686" s="244">
        <v>19813.89</v>
      </c>
      <c r="R8686" s="104"/>
      <c r="S8686" s="104"/>
      <c r="T8686" s="104"/>
    </row>
    <row r="8687" spans="13:20" ht="14.5" x14ac:dyDescent="0.35">
      <c r="M8687" s="261" t="s">
        <v>35743</v>
      </c>
      <c r="N8687" s="262">
        <v>5938.2</v>
      </c>
      <c r="P8687" s="243" t="s">
        <v>24769</v>
      </c>
      <c r="Q8687" s="244">
        <v>43235</v>
      </c>
      <c r="R8687" s="104"/>
      <c r="S8687" s="104"/>
      <c r="T8687" s="104"/>
    </row>
    <row r="8688" spans="13:20" ht="14.5" x14ac:dyDescent="0.35">
      <c r="M8688" s="261" t="s">
        <v>35744</v>
      </c>
      <c r="N8688" s="262">
        <v>2633.74</v>
      </c>
      <c r="P8688" s="243" t="s">
        <v>24770</v>
      </c>
      <c r="Q8688" s="244">
        <v>7818.05</v>
      </c>
      <c r="R8688" s="104"/>
      <c r="S8688" s="104"/>
      <c r="T8688" s="104"/>
    </row>
    <row r="8689" spans="13:20" ht="14.5" x14ac:dyDescent="0.35">
      <c r="M8689" s="261" t="s">
        <v>24984</v>
      </c>
      <c r="N8689" s="262">
        <v>1421.44</v>
      </c>
      <c r="P8689" s="243" t="s">
        <v>24771</v>
      </c>
      <c r="Q8689" s="244">
        <v>13828.67</v>
      </c>
      <c r="R8689" s="104"/>
      <c r="S8689" s="104"/>
      <c r="T8689" s="104"/>
    </row>
    <row r="8690" spans="13:20" ht="14.5" x14ac:dyDescent="0.35">
      <c r="M8690" s="261" t="s">
        <v>38385</v>
      </c>
      <c r="N8690" s="262">
        <v>-448.01</v>
      </c>
      <c r="P8690" s="243" t="s">
        <v>24772</v>
      </c>
      <c r="Q8690" s="244">
        <v>2651.4</v>
      </c>
      <c r="R8690" s="104"/>
      <c r="S8690" s="104"/>
      <c r="T8690" s="104"/>
    </row>
    <row r="8691" spans="13:20" ht="14.5" x14ac:dyDescent="0.35">
      <c r="M8691" s="261" t="s">
        <v>24986</v>
      </c>
      <c r="N8691" s="262">
        <v>57299.96</v>
      </c>
      <c r="P8691" s="243" t="s">
        <v>24773</v>
      </c>
      <c r="Q8691" s="244">
        <v>32102.5</v>
      </c>
      <c r="R8691" s="104"/>
      <c r="S8691" s="104"/>
      <c r="T8691" s="104"/>
    </row>
    <row r="8692" spans="13:20" ht="14.5" x14ac:dyDescent="0.35">
      <c r="M8692" s="261" t="s">
        <v>35745</v>
      </c>
      <c r="N8692" s="262">
        <v>1063.01</v>
      </c>
      <c r="P8692" s="243" t="s">
        <v>24774</v>
      </c>
      <c r="Q8692" s="244">
        <v>98849.48</v>
      </c>
      <c r="R8692" s="104"/>
      <c r="S8692" s="104"/>
      <c r="T8692" s="104"/>
    </row>
    <row r="8693" spans="13:20" ht="14.5" x14ac:dyDescent="0.35">
      <c r="M8693" s="261" t="s">
        <v>24987</v>
      </c>
      <c r="N8693" s="262">
        <v>3498.84</v>
      </c>
      <c r="P8693" s="243" t="s">
        <v>24775</v>
      </c>
      <c r="Q8693" s="244">
        <v>40181.360000000001</v>
      </c>
      <c r="R8693" s="104"/>
      <c r="S8693" s="104"/>
      <c r="T8693" s="104"/>
    </row>
    <row r="8694" spans="13:20" ht="14.5" x14ac:dyDescent="0.35">
      <c r="M8694" s="261" t="s">
        <v>35746</v>
      </c>
      <c r="N8694" s="262">
        <v>742.52</v>
      </c>
      <c r="P8694" s="243" t="s">
        <v>24776</v>
      </c>
      <c r="Q8694" s="244">
        <v>17876</v>
      </c>
      <c r="R8694" s="104"/>
      <c r="S8694" s="104"/>
      <c r="T8694" s="104"/>
    </row>
    <row r="8695" spans="13:20" ht="14.5" x14ac:dyDescent="0.35">
      <c r="M8695" s="261" t="s">
        <v>56980</v>
      </c>
      <c r="N8695" s="262">
        <v>29906</v>
      </c>
      <c r="P8695" s="243" t="s">
        <v>24777</v>
      </c>
      <c r="Q8695" s="244">
        <v>237696.49</v>
      </c>
      <c r="R8695" s="104"/>
      <c r="S8695" s="104"/>
      <c r="T8695" s="104"/>
    </row>
    <row r="8696" spans="13:20" ht="14.5" x14ac:dyDescent="0.35">
      <c r="M8696" s="261" t="s">
        <v>35747</v>
      </c>
      <c r="N8696" s="262">
        <v>735.57</v>
      </c>
      <c r="P8696" s="243" t="s">
        <v>24778</v>
      </c>
      <c r="Q8696" s="244">
        <v>58054.51</v>
      </c>
      <c r="R8696" s="104"/>
      <c r="S8696" s="104"/>
      <c r="T8696" s="104"/>
    </row>
    <row r="8697" spans="13:20" ht="14.5" x14ac:dyDescent="0.35">
      <c r="M8697" s="261" t="s">
        <v>38386</v>
      </c>
      <c r="N8697" s="262">
        <v>1281.5</v>
      </c>
      <c r="P8697" s="243" t="s">
        <v>24779</v>
      </c>
      <c r="Q8697" s="244">
        <v>42160</v>
      </c>
      <c r="R8697" s="104"/>
      <c r="S8697" s="104"/>
      <c r="T8697" s="104"/>
    </row>
    <row r="8698" spans="13:20" ht="14.5" x14ac:dyDescent="0.35">
      <c r="M8698" s="261" t="s">
        <v>35748</v>
      </c>
      <c r="N8698" s="262">
        <v>25652.400000000001</v>
      </c>
      <c r="P8698" s="243" t="s">
        <v>24780</v>
      </c>
      <c r="Q8698" s="244">
        <v>123069.54</v>
      </c>
      <c r="R8698" s="104"/>
      <c r="S8698" s="104"/>
      <c r="T8698" s="104"/>
    </row>
    <row r="8699" spans="13:20" ht="14.5" x14ac:dyDescent="0.35">
      <c r="M8699" s="261" t="s">
        <v>24989</v>
      </c>
      <c r="N8699" s="262">
        <v>1990.13</v>
      </c>
      <c r="P8699" s="243" t="s">
        <v>24781</v>
      </c>
      <c r="Q8699" s="244">
        <v>10270.27</v>
      </c>
      <c r="R8699" s="104"/>
      <c r="S8699" s="104"/>
      <c r="T8699" s="104"/>
    </row>
    <row r="8700" spans="13:20" ht="14.5" x14ac:dyDescent="0.35">
      <c r="M8700" s="261" t="s">
        <v>24990</v>
      </c>
      <c r="N8700" s="262">
        <v>450</v>
      </c>
      <c r="P8700" s="243" t="s">
        <v>24782</v>
      </c>
      <c r="Q8700" s="244">
        <v>50000</v>
      </c>
      <c r="R8700" s="104"/>
      <c r="S8700" s="104"/>
      <c r="T8700" s="104"/>
    </row>
    <row r="8701" spans="13:20" ht="14.5" x14ac:dyDescent="0.35">
      <c r="M8701" s="261" t="s">
        <v>24991</v>
      </c>
      <c r="N8701" s="262">
        <v>756.35</v>
      </c>
      <c r="P8701" s="243" t="s">
        <v>15753</v>
      </c>
      <c r="Q8701" s="244">
        <v>13789.7</v>
      </c>
      <c r="R8701" s="104"/>
      <c r="S8701" s="104"/>
      <c r="T8701" s="104"/>
    </row>
    <row r="8702" spans="13:20" ht="14.5" x14ac:dyDescent="0.35">
      <c r="M8702" s="261" t="s">
        <v>51347</v>
      </c>
      <c r="N8702" s="262">
        <v>900</v>
      </c>
      <c r="P8702" s="243" t="s">
        <v>15754</v>
      </c>
      <c r="Q8702" s="244">
        <v>23928.639999999999</v>
      </c>
      <c r="R8702" s="104"/>
      <c r="S8702" s="104"/>
      <c r="T8702" s="104"/>
    </row>
    <row r="8703" spans="13:20" ht="14.5" x14ac:dyDescent="0.35">
      <c r="M8703" s="261" t="s">
        <v>51348</v>
      </c>
      <c r="N8703" s="262">
        <v>53130</v>
      </c>
      <c r="P8703" s="243" t="s">
        <v>24783</v>
      </c>
      <c r="Q8703" s="244">
        <v>9917.24</v>
      </c>
      <c r="R8703" s="104"/>
      <c r="S8703" s="104"/>
      <c r="T8703" s="104"/>
    </row>
    <row r="8704" spans="13:20" ht="14.5" x14ac:dyDescent="0.35">
      <c r="M8704" s="261" t="s">
        <v>45486</v>
      </c>
      <c r="N8704" s="262">
        <v>74800</v>
      </c>
      <c r="P8704" s="243" t="s">
        <v>24784</v>
      </c>
      <c r="Q8704" s="244">
        <v>266274.06</v>
      </c>
      <c r="R8704" s="104"/>
      <c r="S8704" s="104"/>
      <c r="T8704" s="104"/>
    </row>
    <row r="8705" spans="13:20" ht="14.5" x14ac:dyDescent="0.35">
      <c r="M8705" s="261" t="s">
        <v>45487</v>
      </c>
      <c r="N8705" s="262">
        <v>806</v>
      </c>
      <c r="P8705" s="243" t="s">
        <v>24785</v>
      </c>
      <c r="Q8705" s="244">
        <v>147345.91</v>
      </c>
      <c r="R8705" s="104"/>
      <c r="S8705" s="104"/>
      <c r="T8705" s="104"/>
    </row>
    <row r="8706" spans="13:20" ht="14.5" x14ac:dyDescent="0.35">
      <c r="M8706" s="261" t="s">
        <v>24992</v>
      </c>
      <c r="N8706" s="262">
        <v>19337.259999999998</v>
      </c>
      <c r="P8706" s="243" t="s">
        <v>24786</v>
      </c>
      <c r="Q8706" s="244">
        <v>11953.69</v>
      </c>
      <c r="R8706" s="104"/>
      <c r="S8706" s="104"/>
      <c r="T8706" s="104"/>
    </row>
    <row r="8707" spans="13:20" ht="14.5" x14ac:dyDescent="0.35">
      <c r="M8707" s="261" t="s">
        <v>45488</v>
      </c>
      <c r="N8707" s="262">
        <v>35905.83</v>
      </c>
      <c r="P8707" s="243" t="s">
        <v>24787</v>
      </c>
      <c r="Q8707" s="244">
        <v>4651.67</v>
      </c>
      <c r="R8707" s="104"/>
      <c r="S8707" s="104"/>
      <c r="T8707" s="104"/>
    </row>
    <row r="8708" spans="13:20" ht="14.5" x14ac:dyDescent="0.35">
      <c r="M8708" s="261" t="s">
        <v>56981</v>
      </c>
      <c r="N8708" s="262">
        <v>4883.4399999999996</v>
      </c>
      <c r="P8708" s="243" t="s">
        <v>24788</v>
      </c>
      <c r="Q8708" s="244">
        <v>127062.55</v>
      </c>
      <c r="R8708" s="104"/>
      <c r="S8708" s="104"/>
      <c r="T8708" s="104"/>
    </row>
    <row r="8709" spans="13:20" ht="14.5" x14ac:dyDescent="0.35">
      <c r="M8709" s="261" t="s">
        <v>43228</v>
      </c>
      <c r="N8709" s="262">
        <v>1400</v>
      </c>
      <c r="P8709" s="243" t="s">
        <v>15755</v>
      </c>
      <c r="Q8709" s="244">
        <v>22480.66</v>
      </c>
      <c r="R8709" s="104"/>
      <c r="S8709" s="104"/>
      <c r="T8709" s="104"/>
    </row>
    <row r="8710" spans="13:20" ht="14.5" x14ac:dyDescent="0.35">
      <c r="M8710" s="261" t="s">
        <v>24993</v>
      </c>
      <c r="N8710" s="262">
        <v>56534.42</v>
      </c>
      <c r="P8710" s="243" t="s">
        <v>24789</v>
      </c>
      <c r="Q8710" s="244">
        <v>468074.64</v>
      </c>
      <c r="R8710" s="104"/>
      <c r="S8710" s="104"/>
      <c r="T8710" s="104"/>
    </row>
    <row r="8711" spans="13:20" ht="14.5" x14ac:dyDescent="0.35">
      <c r="M8711" s="261" t="s">
        <v>24994</v>
      </c>
      <c r="N8711" s="262">
        <v>167003.12</v>
      </c>
      <c r="P8711" s="243" t="s">
        <v>24790</v>
      </c>
      <c r="Q8711" s="244">
        <v>238085.71</v>
      </c>
      <c r="R8711" s="104"/>
      <c r="S8711" s="104"/>
      <c r="T8711" s="104"/>
    </row>
    <row r="8712" spans="13:20" ht="14.5" x14ac:dyDescent="0.35">
      <c r="M8712" s="261" t="s">
        <v>37186</v>
      </c>
      <c r="N8712" s="262">
        <v>439399.05</v>
      </c>
      <c r="P8712" s="243" t="s">
        <v>24791</v>
      </c>
      <c r="Q8712" s="244">
        <v>60262.57</v>
      </c>
      <c r="R8712" s="104"/>
      <c r="S8712" s="104"/>
      <c r="T8712" s="104"/>
    </row>
    <row r="8713" spans="13:20" ht="14.5" x14ac:dyDescent="0.35">
      <c r="M8713" s="261" t="s">
        <v>37187</v>
      </c>
      <c r="N8713" s="262">
        <v>32851.61</v>
      </c>
      <c r="P8713" s="243" t="s">
        <v>24792</v>
      </c>
      <c r="Q8713" s="244">
        <v>10133.91</v>
      </c>
      <c r="R8713" s="104"/>
      <c r="S8713" s="104"/>
      <c r="T8713" s="104"/>
    </row>
    <row r="8714" spans="13:20" ht="14.5" x14ac:dyDescent="0.35">
      <c r="M8714" s="261" t="s">
        <v>24995</v>
      </c>
      <c r="N8714" s="262">
        <v>736889.02</v>
      </c>
      <c r="P8714" s="243" t="s">
        <v>24793</v>
      </c>
      <c r="Q8714" s="244">
        <v>180.55</v>
      </c>
      <c r="R8714" s="104"/>
      <c r="S8714" s="104"/>
      <c r="T8714" s="104"/>
    </row>
    <row r="8715" spans="13:20" ht="14.5" x14ac:dyDescent="0.35">
      <c r="M8715" s="261" t="s">
        <v>38387</v>
      </c>
      <c r="N8715" s="262">
        <v>-170</v>
      </c>
      <c r="P8715" s="243" t="s">
        <v>24794</v>
      </c>
      <c r="Q8715" s="244">
        <v>1401.21</v>
      </c>
      <c r="R8715" s="104"/>
      <c r="S8715" s="104"/>
      <c r="T8715" s="104"/>
    </row>
    <row r="8716" spans="13:20" ht="14.5" x14ac:dyDescent="0.35">
      <c r="M8716" s="261" t="s">
        <v>43229</v>
      </c>
      <c r="N8716" s="262">
        <v>16060</v>
      </c>
      <c r="P8716" s="243" t="s">
        <v>24795</v>
      </c>
      <c r="Q8716" s="244">
        <v>77074.009999999995</v>
      </c>
      <c r="R8716" s="104"/>
      <c r="S8716" s="104"/>
      <c r="T8716" s="104"/>
    </row>
    <row r="8717" spans="13:20" ht="14.5" x14ac:dyDescent="0.35">
      <c r="M8717" s="261" t="s">
        <v>53400</v>
      </c>
      <c r="N8717" s="262">
        <v>25617.58</v>
      </c>
      <c r="P8717" s="243" t="s">
        <v>24796</v>
      </c>
      <c r="Q8717" s="244">
        <v>272.42</v>
      </c>
      <c r="R8717" s="104"/>
      <c r="S8717" s="104"/>
      <c r="T8717" s="104"/>
    </row>
    <row r="8718" spans="13:20" ht="14.5" x14ac:dyDescent="0.35">
      <c r="M8718" s="261" t="s">
        <v>53401</v>
      </c>
      <c r="N8718" s="262">
        <v>1959.95</v>
      </c>
      <c r="P8718" s="243" t="s">
        <v>24797</v>
      </c>
      <c r="Q8718" s="244">
        <v>14984.58</v>
      </c>
      <c r="R8718" s="104"/>
      <c r="S8718" s="104"/>
      <c r="T8718" s="104"/>
    </row>
    <row r="8719" spans="13:20" ht="14.5" x14ac:dyDescent="0.35">
      <c r="M8719" s="261" t="s">
        <v>53402</v>
      </c>
      <c r="N8719" s="262">
        <v>3667.47</v>
      </c>
      <c r="P8719" s="243" t="s">
        <v>24798</v>
      </c>
      <c r="Q8719" s="244">
        <v>234345.37</v>
      </c>
      <c r="R8719" s="104"/>
      <c r="S8719" s="104"/>
      <c r="T8719" s="104"/>
    </row>
    <row r="8720" spans="13:20" ht="14.5" x14ac:dyDescent="0.35">
      <c r="M8720" s="261" t="s">
        <v>53403</v>
      </c>
      <c r="N8720" s="262">
        <v>28.21</v>
      </c>
      <c r="P8720" s="243" t="s">
        <v>24799</v>
      </c>
      <c r="Q8720" s="244">
        <v>97445.8</v>
      </c>
      <c r="R8720" s="104"/>
      <c r="S8720" s="104"/>
      <c r="T8720" s="104"/>
    </row>
    <row r="8721" spans="13:20" ht="14.5" x14ac:dyDescent="0.35">
      <c r="M8721" s="261" t="s">
        <v>52248</v>
      </c>
      <c r="N8721" s="262">
        <v>785.1</v>
      </c>
      <c r="P8721" s="243" t="s">
        <v>24800</v>
      </c>
      <c r="Q8721" s="244">
        <v>7454.59</v>
      </c>
      <c r="R8721" s="104"/>
      <c r="S8721" s="104"/>
      <c r="T8721" s="104"/>
    </row>
    <row r="8722" spans="13:20" ht="14.5" x14ac:dyDescent="0.35">
      <c r="M8722" s="261" t="s">
        <v>56982</v>
      </c>
      <c r="N8722" s="262">
        <v>5610.06</v>
      </c>
      <c r="P8722" s="243" t="s">
        <v>24801</v>
      </c>
      <c r="Q8722" s="244">
        <v>20246.71</v>
      </c>
      <c r="R8722" s="104"/>
      <c r="S8722" s="104"/>
      <c r="T8722" s="104"/>
    </row>
    <row r="8723" spans="13:20" ht="14.5" x14ac:dyDescent="0.35">
      <c r="M8723" s="261" t="s">
        <v>56983</v>
      </c>
      <c r="N8723" s="262">
        <v>1800</v>
      </c>
      <c r="P8723" s="243" t="s">
        <v>24802</v>
      </c>
      <c r="Q8723" s="244">
        <v>2275.17</v>
      </c>
      <c r="R8723" s="104"/>
      <c r="S8723" s="104"/>
      <c r="T8723" s="104"/>
    </row>
    <row r="8724" spans="13:20" ht="14.5" x14ac:dyDescent="0.35">
      <c r="M8724" s="261" t="s">
        <v>56984</v>
      </c>
      <c r="N8724" s="262">
        <v>566.88</v>
      </c>
      <c r="P8724" s="243" t="s">
        <v>24803</v>
      </c>
      <c r="Q8724" s="244">
        <v>69945.240000000005</v>
      </c>
      <c r="R8724" s="104"/>
      <c r="S8724" s="104"/>
      <c r="T8724" s="104"/>
    </row>
    <row r="8725" spans="13:20" ht="14.5" x14ac:dyDescent="0.35">
      <c r="M8725" s="261" t="s">
        <v>56985</v>
      </c>
      <c r="N8725" s="262">
        <v>3200</v>
      </c>
      <c r="P8725" s="243" t="s">
        <v>24804</v>
      </c>
      <c r="Q8725" s="244">
        <v>791361.46</v>
      </c>
      <c r="R8725" s="104"/>
      <c r="S8725" s="104"/>
      <c r="T8725" s="104"/>
    </row>
    <row r="8726" spans="13:20" ht="14.5" x14ac:dyDescent="0.35">
      <c r="M8726" s="261" t="s">
        <v>56986</v>
      </c>
      <c r="N8726" s="262">
        <v>117.7</v>
      </c>
      <c r="P8726" s="243" t="s">
        <v>24805</v>
      </c>
      <c r="Q8726" s="244">
        <v>-7198.85</v>
      </c>
      <c r="R8726" s="104"/>
      <c r="S8726" s="104"/>
      <c r="T8726" s="104"/>
    </row>
    <row r="8727" spans="13:20" ht="14.5" x14ac:dyDescent="0.35">
      <c r="M8727" s="261" t="s">
        <v>53404</v>
      </c>
      <c r="N8727" s="262">
        <v>1359.11</v>
      </c>
      <c r="P8727" s="243" t="s">
        <v>24806</v>
      </c>
      <c r="Q8727" s="244">
        <v>42577.62</v>
      </c>
      <c r="R8727" s="104"/>
      <c r="S8727" s="104"/>
      <c r="T8727" s="104"/>
    </row>
    <row r="8728" spans="13:20" ht="14.5" x14ac:dyDescent="0.35">
      <c r="M8728" s="261" t="s">
        <v>56987</v>
      </c>
      <c r="N8728" s="262">
        <v>26532.1</v>
      </c>
      <c r="P8728" s="243" t="s">
        <v>24807</v>
      </c>
      <c r="Q8728" s="244">
        <v>321.86</v>
      </c>
      <c r="R8728" s="104"/>
      <c r="S8728" s="104"/>
      <c r="T8728" s="104"/>
    </row>
    <row r="8729" spans="13:20" ht="14.5" x14ac:dyDescent="0.35">
      <c r="M8729" s="261" t="s">
        <v>37188</v>
      </c>
      <c r="N8729" s="262">
        <v>2529.98</v>
      </c>
      <c r="P8729" s="243" t="s">
        <v>24808</v>
      </c>
      <c r="Q8729" s="244">
        <v>618.49</v>
      </c>
      <c r="R8729" s="104"/>
      <c r="S8729" s="104"/>
      <c r="T8729" s="104"/>
    </row>
    <row r="8730" spans="13:20" ht="14.5" x14ac:dyDescent="0.35">
      <c r="M8730" s="261" t="s">
        <v>37189</v>
      </c>
      <c r="N8730" s="262">
        <v>33001.379999999997</v>
      </c>
      <c r="P8730" s="243" t="s">
        <v>24809</v>
      </c>
      <c r="Q8730" s="244">
        <v>144.16</v>
      </c>
      <c r="R8730" s="104"/>
      <c r="S8730" s="104"/>
      <c r="T8730" s="104"/>
    </row>
    <row r="8731" spans="13:20" ht="14.5" x14ac:dyDescent="0.35">
      <c r="M8731" s="261" t="s">
        <v>37190</v>
      </c>
      <c r="N8731" s="262">
        <v>317568.36</v>
      </c>
      <c r="P8731" s="243" t="s">
        <v>24810</v>
      </c>
      <c r="Q8731" s="244">
        <v>68619.09</v>
      </c>
      <c r="R8731" s="104"/>
      <c r="S8731" s="104"/>
      <c r="T8731" s="104"/>
    </row>
    <row r="8732" spans="13:20" ht="14.5" x14ac:dyDescent="0.35">
      <c r="M8732" s="261" t="s">
        <v>56988</v>
      </c>
      <c r="N8732" s="262">
        <v>329.86</v>
      </c>
      <c r="P8732" s="243" t="s">
        <v>24811</v>
      </c>
      <c r="Q8732" s="244">
        <v>3678.17</v>
      </c>
      <c r="R8732" s="104"/>
      <c r="S8732" s="104"/>
      <c r="T8732" s="104"/>
    </row>
    <row r="8733" spans="13:20" ht="14.5" x14ac:dyDescent="0.35">
      <c r="M8733" s="261" t="s">
        <v>56989</v>
      </c>
      <c r="N8733" s="262">
        <v>14822.5</v>
      </c>
      <c r="P8733" s="243" t="s">
        <v>24812</v>
      </c>
      <c r="Q8733" s="244">
        <v>18176.5</v>
      </c>
      <c r="R8733" s="104"/>
      <c r="S8733" s="104"/>
      <c r="T8733" s="104"/>
    </row>
    <row r="8734" spans="13:20" ht="14.5" x14ac:dyDescent="0.35">
      <c r="M8734" s="261" t="s">
        <v>52249</v>
      </c>
      <c r="N8734" s="262">
        <v>388.62</v>
      </c>
      <c r="P8734" s="243" t="s">
        <v>24813</v>
      </c>
      <c r="Q8734" s="244">
        <v>40862.120000000003</v>
      </c>
      <c r="R8734" s="104"/>
      <c r="S8734" s="104"/>
      <c r="T8734" s="104"/>
    </row>
    <row r="8735" spans="13:20" ht="14.5" x14ac:dyDescent="0.35">
      <c r="M8735" s="261" t="s">
        <v>50319</v>
      </c>
      <c r="N8735" s="262">
        <v>6286.07</v>
      </c>
      <c r="P8735" s="243" t="s">
        <v>24814</v>
      </c>
      <c r="Q8735" s="244">
        <v>52488.42</v>
      </c>
      <c r="R8735" s="104"/>
      <c r="S8735" s="104"/>
      <c r="T8735" s="104"/>
    </row>
    <row r="8736" spans="13:20" ht="14.5" x14ac:dyDescent="0.35">
      <c r="M8736" s="261" t="s">
        <v>56990</v>
      </c>
      <c r="N8736" s="262">
        <v>53159.66</v>
      </c>
      <c r="P8736" s="243" t="s">
        <v>24815</v>
      </c>
      <c r="Q8736" s="244">
        <v>-42577.62</v>
      </c>
      <c r="R8736" s="104"/>
      <c r="S8736" s="104"/>
      <c r="T8736" s="104"/>
    </row>
    <row r="8737" spans="13:20" ht="14.5" x14ac:dyDescent="0.35">
      <c r="M8737" s="261" t="s">
        <v>56991</v>
      </c>
      <c r="N8737" s="262">
        <v>2825.94</v>
      </c>
      <c r="P8737" s="243" t="s">
        <v>24816</v>
      </c>
      <c r="Q8737" s="244">
        <v>8137.75</v>
      </c>
      <c r="R8737" s="104"/>
      <c r="S8737" s="104"/>
      <c r="T8737" s="104"/>
    </row>
    <row r="8738" spans="13:20" ht="14.5" x14ac:dyDescent="0.35">
      <c r="M8738" s="261" t="s">
        <v>52250</v>
      </c>
      <c r="N8738" s="262">
        <v>104.48</v>
      </c>
      <c r="P8738" s="243" t="s">
        <v>24817</v>
      </c>
      <c r="Q8738" s="244">
        <v>24632.83</v>
      </c>
      <c r="R8738" s="104"/>
      <c r="S8738" s="104"/>
      <c r="T8738" s="104"/>
    </row>
    <row r="8739" spans="13:20" ht="14.5" x14ac:dyDescent="0.35">
      <c r="M8739" s="261" t="s">
        <v>37191</v>
      </c>
      <c r="N8739" s="262">
        <v>47193.38</v>
      </c>
      <c r="P8739" s="243" t="s">
        <v>24818</v>
      </c>
      <c r="Q8739" s="244">
        <v>3496.21</v>
      </c>
      <c r="R8739" s="104"/>
      <c r="S8739" s="104"/>
      <c r="T8739" s="104"/>
    </row>
    <row r="8740" spans="13:20" ht="14.5" x14ac:dyDescent="0.35">
      <c r="M8740" s="261" t="s">
        <v>37192</v>
      </c>
      <c r="N8740" s="262">
        <v>18619.939999999999</v>
      </c>
      <c r="P8740" s="243" t="s">
        <v>24819</v>
      </c>
      <c r="Q8740" s="244">
        <v>3599.05</v>
      </c>
      <c r="R8740" s="104"/>
      <c r="S8740" s="104"/>
      <c r="T8740" s="104"/>
    </row>
    <row r="8741" spans="13:20" ht="14.5" x14ac:dyDescent="0.35">
      <c r="M8741" s="261" t="s">
        <v>37193</v>
      </c>
      <c r="N8741" s="262">
        <v>196793.08</v>
      </c>
      <c r="P8741" s="243" t="s">
        <v>24820</v>
      </c>
      <c r="Q8741" s="244">
        <v>17691.68</v>
      </c>
      <c r="R8741" s="104"/>
      <c r="S8741" s="104"/>
      <c r="T8741" s="104"/>
    </row>
    <row r="8742" spans="13:20" ht="14.5" x14ac:dyDescent="0.35">
      <c r="M8742" s="261" t="s">
        <v>56992</v>
      </c>
      <c r="N8742" s="262">
        <v>1052.8</v>
      </c>
      <c r="P8742" s="243" t="s">
        <v>24821</v>
      </c>
      <c r="Q8742" s="244">
        <v>871.92</v>
      </c>
      <c r="R8742" s="104"/>
      <c r="S8742" s="104"/>
      <c r="T8742" s="104"/>
    </row>
    <row r="8743" spans="13:20" ht="14.5" x14ac:dyDescent="0.35">
      <c r="M8743" s="261" t="s">
        <v>38388</v>
      </c>
      <c r="N8743" s="262">
        <v>68530</v>
      </c>
      <c r="P8743" s="243" t="s">
        <v>24822</v>
      </c>
      <c r="Q8743" s="244">
        <v>102429.57</v>
      </c>
      <c r="R8743" s="104"/>
      <c r="S8743" s="104"/>
      <c r="T8743" s="104"/>
    </row>
    <row r="8744" spans="13:20" ht="14.5" x14ac:dyDescent="0.35">
      <c r="M8744" s="261" t="s">
        <v>53405</v>
      </c>
      <c r="N8744" s="262">
        <v>50</v>
      </c>
      <c r="P8744" s="243" t="s">
        <v>24823</v>
      </c>
      <c r="Q8744" s="244">
        <v>123069.54</v>
      </c>
      <c r="R8744" s="104"/>
      <c r="S8744" s="104"/>
      <c r="T8744" s="104"/>
    </row>
    <row r="8745" spans="13:20" ht="14.5" x14ac:dyDescent="0.35">
      <c r="M8745" s="261" t="s">
        <v>56993</v>
      </c>
      <c r="N8745" s="262">
        <v>1052.8</v>
      </c>
      <c r="P8745" s="243" t="s">
        <v>24824</v>
      </c>
      <c r="Q8745" s="244">
        <v>843849.88</v>
      </c>
      <c r="R8745" s="104"/>
      <c r="S8745" s="104"/>
      <c r="T8745" s="104"/>
    </row>
    <row r="8746" spans="13:20" ht="14.5" x14ac:dyDescent="0.35">
      <c r="M8746" s="261" t="s">
        <v>24996</v>
      </c>
      <c r="N8746" s="262">
        <v>13353.9</v>
      </c>
      <c r="P8746" s="243" t="s">
        <v>24825</v>
      </c>
      <c r="Q8746" s="244">
        <v>-7198.85</v>
      </c>
      <c r="R8746" s="104"/>
      <c r="S8746" s="104"/>
      <c r="T8746" s="104"/>
    </row>
    <row r="8747" spans="13:20" ht="14.5" x14ac:dyDescent="0.35">
      <c r="M8747" s="261" t="s">
        <v>24997</v>
      </c>
      <c r="N8747" s="262">
        <v>10740.48</v>
      </c>
      <c r="P8747" s="243" t="s">
        <v>24826</v>
      </c>
      <c r="Q8747" s="244">
        <v>22550</v>
      </c>
      <c r="R8747" s="104"/>
      <c r="S8747" s="104"/>
      <c r="T8747" s="104"/>
    </row>
    <row r="8748" spans="13:20" ht="14.5" x14ac:dyDescent="0.35">
      <c r="M8748" s="261" t="s">
        <v>35749</v>
      </c>
      <c r="N8748" s="262">
        <v>451085.82</v>
      </c>
      <c r="P8748" s="243" t="s">
        <v>24828</v>
      </c>
      <c r="Q8748" s="244">
        <v>10270.27</v>
      </c>
      <c r="R8748" s="104"/>
      <c r="S8748" s="104"/>
      <c r="T8748" s="104"/>
    </row>
    <row r="8749" spans="13:20" ht="14.5" x14ac:dyDescent="0.35">
      <c r="M8749" s="261" t="s">
        <v>45489</v>
      </c>
      <c r="N8749" s="262">
        <v>898135.72</v>
      </c>
      <c r="P8749" s="243" t="s">
        <v>24829</v>
      </c>
      <c r="Q8749" s="244">
        <v>17104.650000000001</v>
      </c>
      <c r="R8749" s="104"/>
      <c r="S8749" s="104"/>
      <c r="T8749" s="104"/>
    </row>
    <row r="8750" spans="13:20" ht="14.5" x14ac:dyDescent="0.35">
      <c r="M8750" s="261" t="s">
        <v>37194</v>
      </c>
      <c r="N8750" s="262">
        <v>1556.93</v>
      </c>
      <c r="P8750" s="243" t="s">
        <v>24830</v>
      </c>
      <c r="Q8750" s="244">
        <v>19813.89</v>
      </c>
      <c r="R8750" s="104"/>
      <c r="S8750" s="104"/>
      <c r="T8750" s="104"/>
    </row>
    <row r="8751" spans="13:20" ht="14.5" x14ac:dyDescent="0.35">
      <c r="M8751" s="261" t="s">
        <v>24998</v>
      </c>
      <c r="N8751" s="262">
        <v>159925.32999999999</v>
      </c>
      <c r="P8751" s="243" t="s">
        <v>24831</v>
      </c>
      <c r="Q8751" s="244">
        <v>11732.91</v>
      </c>
      <c r="R8751" s="104"/>
      <c r="S8751" s="104"/>
      <c r="T8751" s="104"/>
    </row>
    <row r="8752" spans="13:20" ht="14.5" x14ac:dyDescent="0.35">
      <c r="M8752" s="261" t="s">
        <v>37195</v>
      </c>
      <c r="N8752" s="262">
        <v>339323.42</v>
      </c>
      <c r="P8752" s="243" t="s">
        <v>24832</v>
      </c>
      <c r="Q8752" s="244">
        <v>50321.86</v>
      </c>
      <c r="R8752" s="104"/>
      <c r="S8752" s="104"/>
      <c r="T8752" s="104"/>
    </row>
    <row r="8753" spans="13:20" ht="14.5" x14ac:dyDescent="0.35">
      <c r="M8753" s="261" t="s">
        <v>37196</v>
      </c>
      <c r="N8753" s="262">
        <v>97649.94</v>
      </c>
      <c r="P8753" s="243" t="s">
        <v>24833</v>
      </c>
      <c r="Q8753" s="244">
        <v>618.49</v>
      </c>
      <c r="R8753" s="104"/>
      <c r="S8753" s="104"/>
      <c r="T8753" s="104"/>
    </row>
    <row r="8754" spans="13:20" ht="14.5" x14ac:dyDescent="0.35">
      <c r="M8754" s="261" t="s">
        <v>24999</v>
      </c>
      <c r="N8754" s="262">
        <v>7804</v>
      </c>
      <c r="P8754" s="243" t="s">
        <v>15756</v>
      </c>
      <c r="Q8754" s="244">
        <v>26429.94</v>
      </c>
      <c r="R8754" s="104"/>
      <c r="S8754" s="104"/>
      <c r="T8754" s="104"/>
    </row>
    <row r="8755" spans="13:20" ht="14.5" x14ac:dyDescent="0.35">
      <c r="M8755" s="261" t="s">
        <v>42050</v>
      </c>
      <c r="N8755" s="262">
        <v>3902.4</v>
      </c>
      <c r="P8755" s="243" t="s">
        <v>15757</v>
      </c>
      <c r="Q8755" s="244">
        <v>3496.21</v>
      </c>
      <c r="R8755" s="104"/>
      <c r="S8755" s="104"/>
      <c r="T8755" s="104"/>
    </row>
    <row r="8756" spans="13:20" ht="14.5" x14ac:dyDescent="0.35">
      <c r="M8756" s="261" t="s">
        <v>48232</v>
      </c>
      <c r="N8756" s="262">
        <v>295.38</v>
      </c>
      <c r="P8756" s="243" t="s">
        <v>24834</v>
      </c>
      <c r="Q8756" s="244">
        <v>56896.91</v>
      </c>
      <c r="R8756" s="104"/>
      <c r="S8756" s="104"/>
      <c r="T8756" s="104"/>
    </row>
    <row r="8757" spans="13:20" ht="14.5" x14ac:dyDescent="0.35">
      <c r="M8757" s="261" t="s">
        <v>35750</v>
      </c>
      <c r="N8757" s="262">
        <v>284.48</v>
      </c>
      <c r="P8757" s="243" t="s">
        <v>24835</v>
      </c>
      <c r="Q8757" s="244">
        <v>5429.5</v>
      </c>
      <c r="R8757" s="104"/>
      <c r="S8757" s="104"/>
      <c r="T8757" s="104"/>
    </row>
    <row r="8758" spans="13:20" ht="14.5" x14ac:dyDescent="0.35">
      <c r="M8758" s="261" t="s">
        <v>25000</v>
      </c>
      <c r="N8758" s="262">
        <v>156654.95000000001</v>
      </c>
      <c r="P8758" s="243" t="s">
        <v>15759</v>
      </c>
      <c r="Q8758" s="244">
        <v>25000</v>
      </c>
      <c r="R8758" s="104"/>
      <c r="S8758" s="104"/>
      <c r="T8758" s="104"/>
    </row>
    <row r="8759" spans="13:20" ht="14.5" x14ac:dyDescent="0.35">
      <c r="M8759" s="261" t="s">
        <v>38389</v>
      </c>
      <c r="N8759" s="262">
        <v>207636.86</v>
      </c>
      <c r="P8759" s="243" t="s">
        <v>24836</v>
      </c>
      <c r="Q8759" s="244">
        <v>43235</v>
      </c>
      <c r="R8759" s="104"/>
      <c r="S8759" s="104"/>
      <c r="T8759" s="104"/>
    </row>
    <row r="8760" spans="13:20" ht="14.5" x14ac:dyDescent="0.35">
      <c r="M8760" s="261" t="s">
        <v>35751</v>
      </c>
      <c r="N8760" s="262">
        <v>7168</v>
      </c>
      <c r="P8760" s="243" t="s">
        <v>24837</v>
      </c>
      <c r="Q8760" s="244">
        <v>131560.79999999999</v>
      </c>
      <c r="R8760" s="104"/>
      <c r="S8760" s="104"/>
      <c r="T8760" s="104"/>
    </row>
    <row r="8761" spans="13:20" ht="14.5" x14ac:dyDescent="0.35">
      <c r="M8761" s="261" t="s">
        <v>53406</v>
      </c>
      <c r="N8761" s="262">
        <v>1394847.68</v>
      </c>
      <c r="P8761" s="243" t="s">
        <v>24838</v>
      </c>
      <c r="Q8761" s="244">
        <v>144.16</v>
      </c>
      <c r="R8761" s="104"/>
      <c r="S8761" s="104"/>
      <c r="T8761" s="104"/>
    </row>
    <row r="8762" spans="13:20" ht="14.5" x14ac:dyDescent="0.35">
      <c r="M8762" s="261" t="s">
        <v>51349</v>
      </c>
      <c r="N8762" s="262">
        <v>405.94</v>
      </c>
      <c r="P8762" s="243" t="s">
        <v>15760</v>
      </c>
      <c r="Q8762" s="244">
        <v>113583.42</v>
      </c>
      <c r="R8762" s="104"/>
      <c r="S8762" s="104"/>
      <c r="T8762" s="104"/>
    </row>
    <row r="8763" spans="13:20" ht="14.5" x14ac:dyDescent="0.35">
      <c r="M8763" s="261" t="s">
        <v>53407</v>
      </c>
      <c r="N8763" s="262">
        <v>15.38</v>
      </c>
      <c r="P8763" s="243" t="s">
        <v>15761</v>
      </c>
      <c r="Q8763" s="244">
        <v>90366.64</v>
      </c>
      <c r="R8763" s="104"/>
      <c r="S8763" s="104"/>
      <c r="T8763" s="104"/>
    </row>
    <row r="8764" spans="13:20" ht="14.5" x14ac:dyDescent="0.35">
      <c r="M8764" s="261" t="s">
        <v>53408</v>
      </c>
      <c r="N8764" s="262">
        <v>23</v>
      </c>
      <c r="P8764" s="243" t="s">
        <v>24839</v>
      </c>
      <c r="Q8764" s="244">
        <v>12568.64</v>
      </c>
      <c r="R8764" s="104"/>
      <c r="S8764" s="104"/>
      <c r="T8764" s="104"/>
    </row>
    <row r="8765" spans="13:20" ht="14.5" x14ac:dyDescent="0.35">
      <c r="M8765" s="261" t="s">
        <v>48233</v>
      </c>
      <c r="N8765" s="262">
        <v>1300</v>
      </c>
      <c r="P8765" s="243" t="s">
        <v>24840</v>
      </c>
      <c r="Q8765" s="244">
        <v>596437.6</v>
      </c>
      <c r="R8765" s="104"/>
      <c r="S8765" s="104"/>
      <c r="T8765" s="104"/>
    </row>
    <row r="8766" spans="13:20" ht="14.5" x14ac:dyDescent="0.35">
      <c r="M8766" s="261" t="s">
        <v>51350</v>
      </c>
      <c r="N8766" s="262">
        <v>1012</v>
      </c>
      <c r="P8766" s="243" t="s">
        <v>24841</v>
      </c>
      <c r="Q8766" s="244">
        <v>169452.91</v>
      </c>
      <c r="R8766" s="104"/>
      <c r="S8766" s="104"/>
      <c r="T8766" s="104"/>
    </row>
    <row r="8767" spans="13:20" ht="14.5" x14ac:dyDescent="0.35">
      <c r="M8767" s="261" t="s">
        <v>48234</v>
      </c>
      <c r="N8767" s="262">
        <v>176.86</v>
      </c>
      <c r="P8767" s="243" t="s">
        <v>24842</v>
      </c>
      <c r="Q8767" s="244">
        <v>32102.5</v>
      </c>
      <c r="R8767" s="104"/>
      <c r="S8767" s="104"/>
      <c r="T8767" s="104"/>
    </row>
    <row r="8768" spans="13:20" ht="14.5" x14ac:dyDescent="0.35">
      <c r="M8768" s="261" t="s">
        <v>50320</v>
      </c>
      <c r="N8768" s="262">
        <v>243.89</v>
      </c>
      <c r="P8768" s="243" t="s">
        <v>24843</v>
      </c>
      <c r="Q8768" s="244">
        <v>11953.69</v>
      </c>
      <c r="R8768" s="104"/>
      <c r="S8768" s="104"/>
      <c r="T8768" s="104"/>
    </row>
    <row r="8769" spans="13:20" ht="14.5" x14ac:dyDescent="0.35">
      <c r="M8769" s="261" t="s">
        <v>48235</v>
      </c>
      <c r="N8769" s="262">
        <v>146.29</v>
      </c>
      <c r="P8769" s="243" t="s">
        <v>24844</v>
      </c>
      <c r="Q8769" s="244">
        <v>4651.67</v>
      </c>
      <c r="R8769" s="104"/>
      <c r="S8769" s="104"/>
      <c r="T8769" s="104"/>
    </row>
    <row r="8770" spans="13:20" ht="14.5" x14ac:dyDescent="0.35">
      <c r="M8770" s="261" t="s">
        <v>45490</v>
      </c>
      <c r="N8770" s="262">
        <v>1338.83</v>
      </c>
      <c r="P8770" s="243" t="s">
        <v>24845</v>
      </c>
      <c r="Q8770" s="244">
        <v>8072.86</v>
      </c>
      <c r="R8770" s="104"/>
      <c r="S8770" s="104"/>
      <c r="T8770" s="104"/>
    </row>
    <row r="8771" spans="13:20" ht="14.5" x14ac:dyDescent="0.35">
      <c r="M8771" s="261" t="s">
        <v>48236</v>
      </c>
      <c r="N8771" s="262">
        <v>22792</v>
      </c>
      <c r="P8771" s="243" t="s">
        <v>24846</v>
      </c>
      <c r="Q8771" s="244">
        <v>127062.55</v>
      </c>
      <c r="R8771" s="104"/>
      <c r="S8771" s="104"/>
      <c r="T8771" s="104"/>
    </row>
    <row r="8772" spans="13:20" ht="14.5" x14ac:dyDescent="0.35">
      <c r="M8772" s="261" t="s">
        <v>51351</v>
      </c>
      <c r="N8772" s="262">
        <v>9108</v>
      </c>
      <c r="P8772" s="243" t="s">
        <v>15762</v>
      </c>
      <c r="Q8772" s="244">
        <v>62297.64</v>
      </c>
      <c r="R8772" s="104"/>
      <c r="S8772" s="104"/>
      <c r="T8772" s="104"/>
    </row>
    <row r="8773" spans="13:20" ht="14.5" x14ac:dyDescent="0.35">
      <c r="M8773" s="261" t="s">
        <v>52251</v>
      </c>
      <c r="N8773" s="262">
        <v>123250</v>
      </c>
      <c r="P8773" s="243" t="s">
        <v>24847</v>
      </c>
      <c r="Q8773" s="244">
        <v>1082340.31</v>
      </c>
      <c r="R8773" s="104"/>
      <c r="S8773" s="104"/>
      <c r="T8773" s="104"/>
    </row>
    <row r="8774" spans="13:20" ht="14.5" x14ac:dyDescent="0.35">
      <c r="M8774" s="261" t="s">
        <v>48237</v>
      </c>
      <c r="N8774" s="262">
        <v>11869.11</v>
      </c>
      <c r="P8774" s="243" t="s">
        <v>24848</v>
      </c>
      <c r="Q8774" s="244">
        <v>371006.42</v>
      </c>
      <c r="R8774" s="104"/>
      <c r="S8774" s="104"/>
      <c r="T8774" s="104"/>
    </row>
    <row r="8775" spans="13:20" ht="14.5" x14ac:dyDescent="0.35">
      <c r="M8775" s="261" t="s">
        <v>50321</v>
      </c>
      <c r="N8775" s="262">
        <v>31825.96</v>
      </c>
      <c r="P8775" s="243" t="s">
        <v>24849</v>
      </c>
      <c r="Q8775" s="244">
        <v>60262.57</v>
      </c>
      <c r="R8775" s="104"/>
      <c r="S8775" s="104"/>
      <c r="T8775" s="104"/>
    </row>
    <row r="8776" spans="13:20" ht="14.5" x14ac:dyDescent="0.35">
      <c r="M8776" s="261" t="s">
        <v>50322</v>
      </c>
      <c r="N8776" s="262">
        <v>7144.5</v>
      </c>
      <c r="P8776" s="243" t="s">
        <v>24850</v>
      </c>
      <c r="Q8776" s="244">
        <v>1819.49</v>
      </c>
      <c r="R8776" s="104"/>
      <c r="S8776" s="104"/>
      <c r="T8776" s="104"/>
    </row>
    <row r="8777" spans="13:20" ht="14.5" x14ac:dyDescent="0.35">
      <c r="M8777" s="261" t="s">
        <v>48238</v>
      </c>
      <c r="N8777" s="262">
        <v>4329</v>
      </c>
      <c r="P8777" s="243" t="s">
        <v>24851</v>
      </c>
      <c r="Q8777" s="244">
        <v>141468.79</v>
      </c>
      <c r="R8777" s="104"/>
      <c r="S8777" s="104"/>
      <c r="T8777" s="104"/>
    </row>
    <row r="8778" spans="13:20" ht="14.5" x14ac:dyDescent="0.35">
      <c r="M8778" s="261" t="s">
        <v>51352</v>
      </c>
      <c r="N8778" s="262">
        <v>6072</v>
      </c>
      <c r="P8778" s="243" t="s">
        <v>24852</v>
      </c>
      <c r="Q8778" s="244">
        <v>62104.12</v>
      </c>
      <c r="R8778" s="104"/>
      <c r="S8778" s="104"/>
      <c r="T8778" s="104"/>
    </row>
    <row r="8779" spans="13:20" ht="14.5" x14ac:dyDescent="0.35">
      <c r="M8779" s="261" t="s">
        <v>52252</v>
      </c>
      <c r="N8779" s="262">
        <v>12595.72</v>
      </c>
      <c r="P8779" s="243" t="s">
        <v>24853</v>
      </c>
      <c r="Q8779" s="244">
        <v>97310.399999999994</v>
      </c>
      <c r="R8779" s="104"/>
      <c r="S8779" s="104"/>
      <c r="T8779" s="104"/>
    </row>
    <row r="8780" spans="13:20" ht="14.5" x14ac:dyDescent="0.35">
      <c r="M8780" s="261" t="s">
        <v>48239</v>
      </c>
      <c r="N8780" s="262">
        <v>1790.18</v>
      </c>
      <c r="P8780" s="243" t="s">
        <v>15763</v>
      </c>
      <c r="Q8780" s="244">
        <v>525352.84</v>
      </c>
      <c r="R8780" s="104"/>
      <c r="S8780" s="104"/>
      <c r="T8780" s="104"/>
    </row>
    <row r="8781" spans="13:20" ht="14.5" x14ac:dyDescent="0.35">
      <c r="M8781" s="261" t="s">
        <v>50323</v>
      </c>
      <c r="N8781" s="262">
        <v>4596.3599999999997</v>
      </c>
      <c r="P8781" s="243" t="s">
        <v>24854</v>
      </c>
      <c r="Q8781" s="244">
        <v>42160</v>
      </c>
      <c r="R8781" s="104"/>
      <c r="S8781" s="104"/>
      <c r="T8781" s="104"/>
    </row>
    <row r="8782" spans="13:20" ht="14.5" x14ac:dyDescent="0.35">
      <c r="M8782" s="261" t="s">
        <v>50324</v>
      </c>
      <c r="N8782" s="262">
        <v>1055.74</v>
      </c>
      <c r="P8782" s="243" t="s">
        <v>24855</v>
      </c>
      <c r="Q8782" s="244">
        <v>21647</v>
      </c>
      <c r="R8782" s="104"/>
      <c r="S8782" s="104"/>
      <c r="T8782" s="104"/>
    </row>
    <row r="8783" spans="13:20" ht="14.5" x14ac:dyDescent="0.35">
      <c r="M8783" s="261" t="s">
        <v>48240</v>
      </c>
      <c r="N8783" s="262">
        <v>307670</v>
      </c>
      <c r="P8783" s="243" t="s">
        <v>24856</v>
      </c>
      <c r="Q8783" s="244">
        <v>1656.03</v>
      </c>
      <c r="R8783" s="104"/>
      <c r="S8783" s="104"/>
      <c r="T8783" s="104"/>
    </row>
    <row r="8784" spans="13:20" ht="14.5" x14ac:dyDescent="0.35">
      <c r="M8784" s="261" t="s">
        <v>48241</v>
      </c>
      <c r="N8784" s="262">
        <v>23536.78</v>
      </c>
      <c r="P8784" s="243" t="s">
        <v>24857</v>
      </c>
      <c r="Q8784" s="244">
        <v>1214.83</v>
      </c>
      <c r="R8784" s="104"/>
      <c r="S8784" s="104"/>
      <c r="T8784" s="104"/>
    </row>
    <row r="8785" spans="13:20" ht="14.5" x14ac:dyDescent="0.35">
      <c r="M8785" s="261" t="s">
        <v>25041</v>
      </c>
      <c r="N8785" s="262">
        <v>4591</v>
      </c>
      <c r="P8785" s="243" t="s">
        <v>24858</v>
      </c>
      <c r="Q8785" s="244">
        <v>13794.14</v>
      </c>
      <c r="R8785" s="104"/>
      <c r="S8785" s="104"/>
      <c r="T8785" s="104"/>
    </row>
    <row r="8786" spans="13:20" ht="14.5" x14ac:dyDescent="0.35">
      <c r="M8786" s="261" t="s">
        <v>48242</v>
      </c>
      <c r="N8786" s="262">
        <v>576644.36</v>
      </c>
      <c r="P8786" s="243" t="s">
        <v>24859</v>
      </c>
      <c r="Q8786" s="244">
        <v>13831</v>
      </c>
      <c r="R8786" s="104"/>
      <c r="S8786" s="104"/>
      <c r="T8786" s="104"/>
    </row>
    <row r="8787" spans="13:20" ht="14.5" x14ac:dyDescent="0.35">
      <c r="M8787" s="261" t="s">
        <v>48243</v>
      </c>
      <c r="N8787" s="262">
        <v>44097.89</v>
      </c>
      <c r="P8787" s="243" t="s">
        <v>24860</v>
      </c>
      <c r="Q8787" s="244">
        <v>41654</v>
      </c>
      <c r="R8787" s="104"/>
      <c r="S8787" s="104"/>
      <c r="T8787" s="104"/>
    </row>
    <row r="8788" spans="13:20" ht="14.5" x14ac:dyDescent="0.35">
      <c r="M8788" s="261" t="s">
        <v>15782</v>
      </c>
      <c r="N8788" s="262">
        <v>10701.94</v>
      </c>
      <c r="P8788" s="243" t="s">
        <v>24861</v>
      </c>
      <c r="Q8788" s="244">
        <v>36896</v>
      </c>
      <c r="R8788" s="104"/>
      <c r="S8788" s="104"/>
      <c r="T8788" s="104"/>
    </row>
    <row r="8789" spans="13:20" ht="14.5" x14ac:dyDescent="0.35">
      <c r="M8789" s="261" t="s">
        <v>25061</v>
      </c>
      <c r="N8789" s="262">
        <v>-10701.94</v>
      </c>
      <c r="P8789" s="243" t="s">
        <v>24862</v>
      </c>
      <c r="Q8789" s="244">
        <v>13377.97</v>
      </c>
      <c r="R8789" s="104"/>
      <c r="S8789" s="104"/>
      <c r="T8789" s="104"/>
    </row>
    <row r="8790" spans="13:20" ht="14.5" x14ac:dyDescent="0.35">
      <c r="M8790" s="261" t="s">
        <v>56994</v>
      </c>
      <c r="N8790" s="262">
        <v>291.93</v>
      </c>
      <c r="P8790" s="243" t="s">
        <v>24863</v>
      </c>
      <c r="Q8790" s="244">
        <v>568.03</v>
      </c>
      <c r="R8790" s="104"/>
      <c r="S8790" s="104"/>
      <c r="T8790" s="104"/>
    </row>
    <row r="8791" spans="13:20" ht="14.5" x14ac:dyDescent="0.35">
      <c r="M8791" s="261" t="s">
        <v>37199</v>
      </c>
      <c r="N8791" s="262">
        <v>13875</v>
      </c>
      <c r="P8791" s="243" t="s">
        <v>24864</v>
      </c>
      <c r="Q8791" s="244">
        <v>2955</v>
      </c>
      <c r="R8791" s="104"/>
      <c r="S8791" s="104"/>
      <c r="T8791" s="104"/>
    </row>
    <row r="8792" spans="13:20" ht="14.5" x14ac:dyDescent="0.35">
      <c r="M8792" s="261" t="s">
        <v>25063</v>
      </c>
      <c r="N8792" s="262">
        <v>6457.86</v>
      </c>
      <c r="P8792" s="243" t="s">
        <v>24865</v>
      </c>
      <c r="Q8792" s="244">
        <v>26219.040000000001</v>
      </c>
      <c r="R8792" s="104"/>
      <c r="S8792" s="104"/>
      <c r="T8792" s="104"/>
    </row>
    <row r="8793" spans="13:20" ht="14.5" x14ac:dyDescent="0.35">
      <c r="M8793" s="261" t="s">
        <v>25064</v>
      </c>
      <c r="N8793" s="262">
        <v>901.46</v>
      </c>
      <c r="P8793" s="243" t="s">
        <v>24866</v>
      </c>
      <c r="Q8793" s="244">
        <v>2005.76</v>
      </c>
      <c r="R8793" s="104"/>
      <c r="S8793" s="104"/>
      <c r="T8793" s="104"/>
    </row>
    <row r="8794" spans="13:20" ht="14.5" x14ac:dyDescent="0.35">
      <c r="M8794" s="261" t="s">
        <v>25065</v>
      </c>
      <c r="N8794" s="262">
        <v>497.47</v>
      </c>
      <c r="P8794" s="243" t="s">
        <v>24867</v>
      </c>
      <c r="Q8794" s="244">
        <v>970.2</v>
      </c>
      <c r="R8794" s="104"/>
      <c r="S8794" s="104"/>
      <c r="T8794" s="104"/>
    </row>
    <row r="8795" spans="13:20" ht="14.5" x14ac:dyDescent="0.35">
      <c r="M8795" s="261" t="s">
        <v>25066</v>
      </c>
      <c r="N8795" s="262">
        <v>600.79999999999995</v>
      </c>
      <c r="P8795" s="243" t="s">
        <v>24868</v>
      </c>
      <c r="Q8795" s="244">
        <v>2696</v>
      </c>
      <c r="R8795" s="104"/>
      <c r="S8795" s="104"/>
      <c r="T8795" s="104"/>
    </row>
    <row r="8796" spans="13:20" ht="14.5" x14ac:dyDescent="0.35">
      <c r="M8796" s="261" t="s">
        <v>56995</v>
      </c>
      <c r="N8796" s="262">
        <v>271</v>
      </c>
      <c r="P8796" s="243" t="s">
        <v>24869</v>
      </c>
      <c r="Q8796" s="244">
        <v>28428</v>
      </c>
      <c r="R8796" s="104"/>
      <c r="S8796" s="104"/>
      <c r="T8796" s="104"/>
    </row>
    <row r="8797" spans="13:20" ht="14.5" x14ac:dyDescent="0.35">
      <c r="M8797" s="261" t="s">
        <v>56996</v>
      </c>
      <c r="N8797" s="262">
        <v>61370.64</v>
      </c>
      <c r="P8797" s="243" t="s">
        <v>24870</v>
      </c>
      <c r="Q8797" s="244">
        <v>19879.150000000001</v>
      </c>
      <c r="R8797" s="104"/>
      <c r="S8797" s="104"/>
      <c r="T8797" s="104"/>
    </row>
    <row r="8798" spans="13:20" ht="14.5" x14ac:dyDescent="0.35">
      <c r="M8798" s="261" t="s">
        <v>56997</v>
      </c>
      <c r="N8798" s="262">
        <v>4600.84</v>
      </c>
      <c r="P8798" s="243" t="s">
        <v>24871</v>
      </c>
      <c r="Q8798" s="244">
        <v>1517.16</v>
      </c>
      <c r="R8798" s="104"/>
      <c r="S8798" s="104"/>
      <c r="T8798" s="104"/>
    </row>
    <row r="8799" spans="13:20" ht="14.5" x14ac:dyDescent="0.35">
      <c r="M8799" s="261" t="s">
        <v>56998</v>
      </c>
      <c r="N8799" s="262">
        <v>14309.92</v>
      </c>
      <c r="P8799" s="243" t="s">
        <v>24872</v>
      </c>
      <c r="Q8799" s="244">
        <v>277.66000000000003</v>
      </c>
      <c r="R8799" s="104"/>
      <c r="S8799" s="104"/>
      <c r="T8799" s="104"/>
    </row>
    <row r="8800" spans="13:20" ht="14.5" x14ac:dyDescent="0.35">
      <c r="M8800" s="261" t="s">
        <v>56999</v>
      </c>
      <c r="N8800" s="262">
        <v>8301.6</v>
      </c>
      <c r="P8800" s="243" t="s">
        <v>24873</v>
      </c>
      <c r="Q8800" s="244">
        <v>1636.76</v>
      </c>
      <c r="R8800" s="104"/>
      <c r="S8800" s="104"/>
      <c r="T8800" s="104"/>
    </row>
    <row r="8801" spans="13:20" ht="14.5" x14ac:dyDescent="0.35">
      <c r="M8801" s="261" t="s">
        <v>57000</v>
      </c>
      <c r="N8801" s="262">
        <v>1000</v>
      </c>
      <c r="P8801" s="243" t="s">
        <v>24874</v>
      </c>
      <c r="Q8801" s="244">
        <v>9545.59</v>
      </c>
      <c r="R8801" s="104"/>
      <c r="S8801" s="104"/>
      <c r="T8801" s="104"/>
    </row>
    <row r="8802" spans="13:20" ht="14.5" x14ac:dyDescent="0.35">
      <c r="M8802" s="261" t="s">
        <v>25072</v>
      </c>
      <c r="N8802" s="262">
        <v>123527.7</v>
      </c>
      <c r="P8802" s="243" t="s">
        <v>24875</v>
      </c>
      <c r="Q8802" s="244">
        <v>8082.56</v>
      </c>
      <c r="R8802" s="104"/>
      <c r="S8802" s="104"/>
      <c r="T8802" s="104"/>
    </row>
    <row r="8803" spans="13:20" ht="14.5" x14ac:dyDescent="0.35">
      <c r="M8803" s="261" t="s">
        <v>50325</v>
      </c>
      <c r="N8803" s="262">
        <v>4172</v>
      </c>
      <c r="P8803" s="243" t="s">
        <v>24876</v>
      </c>
      <c r="Q8803" s="244">
        <v>218.12</v>
      </c>
      <c r="R8803" s="104"/>
      <c r="S8803" s="104"/>
      <c r="T8803" s="104"/>
    </row>
    <row r="8804" spans="13:20" ht="14.5" x14ac:dyDescent="0.35">
      <c r="M8804" s="261" t="s">
        <v>57001</v>
      </c>
      <c r="N8804" s="262">
        <v>86110</v>
      </c>
      <c r="P8804" s="243" t="s">
        <v>24877</v>
      </c>
      <c r="Q8804" s="244">
        <v>5202.66</v>
      </c>
      <c r="R8804" s="104"/>
      <c r="S8804" s="104"/>
      <c r="T8804" s="104"/>
    </row>
    <row r="8805" spans="13:20" ht="14.5" x14ac:dyDescent="0.35">
      <c r="M8805" s="261" t="s">
        <v>35754</v>
      </c>
      <c r="N8805" s="262">
        <v>439114</v>
      </c>
      <c r="P8805" s="243" t="s">
        <v>24878</v>
      </c>
      <c r="Q8805" s="244">
        <v>398</v>
      </c>
      <c r="R8805" s="104"/>
      <c r="S8805" s="104"/>
      <c r="T8805" s="104"/>
    </row>
    <row r="8806" spans="13:20" ht="14.5" x14ac:dyDescent="0.35">
      <c r="M8806" s="261" t="s">
        <v>25073</v>
      </c>
      <c r="N8806" s="262">
        <v>8498.57</v>
      </c>
      <c r="P8806" s="243" t="s">
        <v>24879</v>
      </c>
      <c r="Q8806" s="244">
        <v>47866.04</v>
      </c>
      <c r="R8806" s="104"/>
      <c r="S8806" s="104"/>
      <c r="T8806" s="104"/>
    </row>
    <row r="8807" spans="13:20" ht="14.5" x14ac:dyDescent="0.35">
      <c r="M8807" s="261" t="s">
        <v>52253</v>
      </c>
      <c r="N8807" s="262">
        <v>41168.300000000003</v>
      </c>
      <c r="P8807" s="243" t="s">
        <v>24880</v>
      </c>
      <c r="Q8807" s="244">
        <v>19879.150000000001</v>
      </c>
      <c r="R8807" s="104"/>
      <c r="S8807" s="104"/>
      <c r="T8807" s="104"/>
    </row>
    <row r="8808" spans="13:20" ht="14.5" x14ac:dyDescent="0.35">
      <c r="M8808" s="261" t="s">
        <v>25074</v>
      </c>
      <c r="N8808" s="262">
        <v>14284.67</v>
      </c>
      <c r="P8808" s="243" t="s">
        <v>24881</v>
      </c>
      <c r="Q8808" s="244">
        <v>5202.66</v>
      </c>
      <c r="R8808" s="104"/>
      <c r="S8808" s="104"/>
      <c r="T8808" s="104"/>
    </row>
    <row r="8809" spans="13:20" ht="14.5" x14ac:dyDescent="0.35">
      <c r="M8809" s="261" t="s">
        <v>25075</v>
      </c>
      <c r="N8809" s="262">
        <v>6311.59</v>
      </c>
      <c r="P8809" s="243" t="s">
        <v>24882</v>
      </c>
      <c r="Q8809" s="244">
        <v>5576.95</v>
      </c>
      <c r="R8809" s="104"/>
      <c r="S8809" s="104"/>
      <c r="T8809" s="104"/>
    </row>
    <row r="8810" spans="13:20" ht="14.5" x14ac:dyDescent="0.35">
      <c r="M8810" s="261" t="s">
        <v>35755</v>
      </c>
      <c r="N8810" s="262">
        <v>22650</v>
      </c>
      <c r="P8810" s="243" t="s">
        <v>24883</v>
      </c>
      <c r="Q8810" s="244">
        <v>1247.8599999999999</v>
      </c>
      <c r="R8810" s="104"/>
      <c r="S8810" s="104"/>
      <c r="T8810" s="104"/>
    </row>
    <row r="8811" spans="13:20" ht="14.5" x14ac:dyDescent="0.35">
      <c r="M8811" s="261" t="s">
        <v>25076</v>
      </c>
      <c r="N8811" s="262">
        <v>295500</v>
      </c>
      <c r="P8811" s="243" t="s">
        <v>24884</v>
      </c>
      <c r="Q8811" s="244">
        <v>1636.76</v>
      </c>
      <c r="R8811" s="104"/>
      <c r="S8811" s="104"/>
      <c r="T8811" s="104"/>
    </row>
    <row r="8812" spans="13:20" ht="14.5" x14ac:dyDescent="0.35">
      <c r="M8812" s="261" t="s">
        <v>25077</v>
      </c>
      <c r="N8812" s="262">
        <v>1279.74</v>
      </c>
      <c r="P8812" s="243" t="s">
        <v>24885</v>
      </c>
      <c r="Q8812" s="244">
        <v>13831</v>
      </c>
      <c r="R8812" s="104"/>
      <c r="S8812" s="104"/>
      <c r="T8812" s="104"/>
    </row>
    <row r="8813" spans="13:20" ht="14.5" x14ac:dyDescent="0.35">
      <c r="M8813" s="261" t="s">
        <v>25078</v>
      </c>
      <c r="N8813" s="262">
        <v>78347.460000000006</v>
      </c>
      <c r="P8813" s="243" t="s">
        <v>24886</v>
      </c>
      <c r="Q8813" s="244">
        <v>39188.42</v>
      </c>
      <c r="R8813" s="104"/>
      <c r="S8813" s="104"/>
      <c r="T8813" s="104"/>
    </row>
    <row r="8814" spans="13:20" ht="14.5" x14ac:dyDescent="0.35">
      <c r="M8814" s="261" t="s">
        <v>35756</v>
      </c>
      <c r="N8814" s="262">
        <v>130785.53</v>
      </c>
      <c r="P8814" s="243" t="s">
        <v>24887</v>
      </c>
      <c r="Q8814" s="244">
        <v>27527.7</v>
      </c>
      <c r="R8814" s="104"/>
      <c r="S8814" s="104"/>
      <c r="T8814" s="104"/>
    </row>
    <row r="8815" spans="13:20" ht="14.5" x14ac:dyDescent="0.35">
      <c r="M8815" s="261" t="s">
        <v>35757</v>
      </c>
      <c r="N8815" s="262">
        <v>63411.21</v>
      </c>
      <c r="P8815" s="243" t="s">
        <v>24888</v>
      </c>
      <c r="Q8815" s="244">
        <v>218.12</v>
      </c>
      <c r="R8815" s="104"/>
      <c r="S8815" s="104"/>
      <c r="T8815" s="104"/>
    </row>
    <row r="8816" spans="13:20" ht="14.5" x14ac:dyDescent="0.35">
      <c r="M8816" s="261" t="s">
        <v>57002</v>
      </c>
      <c r="N8816" s="262">
        <v>18029.419999999998</v>
      </c>
      <c r="P8816" s="243" t="s">
        <v>24889</v>
      </c>
      <c r="Q8816" s="244">
        <v>91927.97</v>
      </c>
      <c r="R8816" s="104"/>
      <c r="S8816" s="104"/>
      <c r="T8816" s="104"/>
    </row>
    <row r="8817" spans="13:20" ht="14.5" x14ac:dyDescent="0.35">
      <c r="M8817" s="261" t="s">
        <v>25079</v>
      </c>
      <c r="N8817" s="262">
        <v>461.75</v>
      </c>
      <c r="P8817" s="243" t="s">
        <v>24890</v>
      </c>
      <c r="Q8817" s="244">
        <v>568.03</v>
      </c>
      <c r="R8817" s="104"/>
      <c r="S8817" s="104"/>
      <c r="T8817" s="104"/>
    </row>
    <row r="8818" spans="13:20" ht="14.5" x14ac:dyDescent="0.35">
      <c r="M8818" s="261" t="s">
        <v>57003</v>
      </c>
      <c r="N8818" s="262">
        <v>203339.23</v>
      </c>
      <c r="P8818" s="243" t="s">
        <v>24891</v>
      </c>
      <c r="Q8818" s="244">
        <v>15530.33</v>
      </c>
      <c r="R8818" s="104"/>
      <c r="S8818" s="104"/>
      <c r="T8818" s="104"/>
    </row>
    <row r="8819" spans="13:20" ht="14.5" x14ac:dyDescent="0.35">
      <c r="M8819" s="261" t="s">
        <v>25081</v>
      </c>
      <c r="N8819" s="262">
        <v>106600.81</v>
      </c>
      <c r="P8819" s="243" t="s">
        <v>24892</v>
      </c>
      <c r="Q8819" s="244">
        <v>969.67</v>
      </c>
      <c r="R8819" s="104"/>
      <c r="S8819" s="104"/>
      <c r="T8819" s="104"/>
    </row>
    <row r="8820" spans="13:20" ht="14.5" x14ac:dyDescent="0.35">
      <c r="M8820" s="261" t="s">
        <v>57004</v>
      </c>
      <c r="N8820" s="262">
        <v>-6064.32</v>
      </c>
      <c r="P8820" s="243" t="s">
        <v>24893</v>
      </c>
      <c r="Q8820" s="244">
        <v>210</v>
      </c>
      <c r="R8820" s="104"/>
      <c r="S8820" s="104"/>
      <c r="T8820" s="104"/>
    </row>
    <row r="8821" spans="13:20" ht="14.5" x14ac:dyDescent="0.35">
      <c r="M8821" s="261" t="s">
        <v>57005</v>
      </c>
      <c r="N8821" s="262">
        <v>14789</v>
      </c>
      <c r="P8821" s="243" t="s">
        <v>24894</v>
      </c>
      <c r="Q8821" s="244">
        <v>1353.04</v>
      </c>
      <c r="R8821" s="104"/>
      <c r="S8821" s="104"/>
      <c r="T8821" s="104"/>
    </row>
    <row r="8822" spans="13:20" ht="14.5" x14ac:dyDescent="0.35">
      <c r="M8822" s="261" t="s">
        <v>57006</v>
      </c>
      <c r="N8822" s="262">
        <v>14563.86</v>
      </c>
      <c r="P8822" s="243" t="s">
        <v>24895</v>
      </c>
      <c r="Q8822" s="244">
        <v>758</v>
      </c>
      <c r="R8822" s="104"/>
      <c r="S8822" s="104"/>
      <c r="T8822" s="104"/>
    </row>
    <row r="8823" spans="13:20" ht="14.5" x14ac:dyDescent="0.35">
      <c r="M8823" s="261" t="s">
        <v>57007</v>
      </c>
      <c r="N8823" s="262">
        <v>1114.06</v>
      </c>
      <c r="P8823" s="243" t="s">
        <v>24896</v>
      </c>
      <c r="Q8823" s="244">
        <v>297.60000000000002</v>
      </c>
      <c r="R8823" s="104"/>
      <c r="S8823" s="104"/>
      <c r="T8823" s="104"/>
    </row>
    <row r="8824" spans="13:20" ht="14.5" x14ac:dyDescent="0.35">
      <c r="M8824" s="261" t="s">
        <v>57008</v>
      </c>
      <c r="N8824" s="262">
        <v>9600.9</v>
      </c>
      <c r="P8824" s="243" t="s">
        <v>24897</v>
      </c>
      <c r="Q8824" s="244">
        <v>369.93</v>
      </c>
      <c r="R8824" s="104"/>
      <c r="S8824" s="104"/>
      <c r="T8824" s="104"/>
    </row>
    <row r="8825" spans="13:20" ht="14.5" x14ac:dyDescent="0.35">
      <c r="M8825" s="261" t="s">
        <v>57009</v>
      </c>
      <c r="N8825" s="262">
        <v>227.52</v>
      </c>
      <c r="P8825" s="243" t="s">
        <v>24898</v>
      </c>
      <c r="Q8825" s="244">
        <v>834.57</v>
      </c>
      <c r="R8825" s="104"/>
      <c r="S8825" s="104"/>
      <c r="T8825" s="104"/>
    </row>
    <row r="8826" spans="13:20" ht="14.5" x14ac:dyDescent="0.35">
      <c r="M8826" s="261" t="s">
        <v>57010</v>
      </c>
      <c r="N8826" s="262">
        <v>4062.45</v>
      </c>
      <c r="P8826" s="243" t="s">
        <v>24899</v>
      </c>
      <c r="Q8826" s="244">
        <v>3380.37</v>
      </c>
      <c r="R8826" s="104"/>
      <c r="S8826" s="104"/>
      <c r="T8826" s="104"/>
    </row>
    <row r="8827" spans="13:20" ht="14.5" x14ac:dyDescent="0.35">
      <c r="M8827" s="261" t="s">
        <v>57011</v>
      </c>
      <c r="N8827" s="262">
        <v>1552.13</v>
      </c>
      <c r="P8827" s="243" t="s">
        <v>24900</v>
      </c>
      <c r="Q8827" s="244">
        <v>5225</v>
      </c>
      <c r="R8827" s="104"/>
      <c r="S8827" s="104"/>
      <c r="T8827" s="104"/>
    </row>
    <row r="8828" spans="13:20" ht="14.5" x14ac:dyDescent="0.35">
      <c r="M8828" s="261" t="s">
        <v>57012</v>
      </c>
      <c r="N8828" s="262">
        <v>900</v>
      </c>
      <c r="P8828" s="243" t="s">
        <v>24901</v>
      </c>
      <c r="Q8828" s="244">
        <v>827</v>
      </c>
      <c r="R8828" s="104"/>
      <c r="S8828" s="104"/>
      <c r="T8828" s="104"/>
    </row>
    <row r="8829" spans="13:20" ht="14.5" x14ac:dyDescent="0.35">
      <c r="M8829" s="261" t="s">
        <v>57013</v>
      </c>
      <c r="N8829" s="262">
        <v>1250.23</v>
      </c>
      <c r="P8829" s="243" t="s">
        <v>24902</v>
      </c>
      <c r="Q8829" s="244">
        <v>4612.6000000000004</v>
      </c>
      <c r="R8829" s="104"/>
      <c r="S8829" s="104"/>
      <c r="T8829" s="104"/>
    </row>
    <row r="8830" spans="13:20" ht="14.5" x14ac:dyDescent="0.35">
      <c r="M8830" s="261" t="s">
        <v>57014</v>
      </c>
      <c r="N8830" s="262">
        <v>390.37</v>
      </c>
      <c r="P8830" s="243" t="s">
        <v>24903</v>
      </c>
      <c r="Q8830" s="244">
        <v>609.07000000000005</v>
      </c>
      <c r="R8830" s="104"/>
      <c r="S8830" s="104"/>
      <c r="T8830" s="104"/>
    </row>
    <row r="8831" spans="13:20" ht="14.5" x14ac:dyDescent="0.35">
      <c r="M8831" s="261" t="s">
        <v>57015</v>
      </c>
      <c r="N8831" s="262">
        <v>2674.26</v>
      </c>
      <c r="P8831" s="243" t="s">
        <v>24904</v>
      </c>
      <c r="Q8831" s="244">
        <v>1485</v>
      </c>
      <c r="R8831" s="104"/>
      <c r="S8831" s="104"/>
      <c r="T8831" s="104"/>
    </row>
    <row r="8832" spans="13:20" ht="14.5" x14ac:dyDescent="0.35">
      <c r="M8832" s="261" t="s">
        <v>57016</v>
      </c>
      <c r="N8832" s="262">
        <v>2549.2800000000002</v>
      </c>
      <c r="P8832" s="243" t="s">
        <v>24905</v>
      </c>
      <c r="Q8832" s="244">
        <v>15530.33</v>
      </c>
      <c r="R8832" s="104"/>
      <c r="S8832" s="104"/>
      <c r="T8832" s="104"/>
    </row>
    <row r="8833" spans="13:20" ht="14.5" x14ac:dyDescent="0.35">
      <c r="M8833" s="261" t="s">
        <v>57017</v>
      </c>
      <c r="N8833" s="262">
        <v>14082</v>
      </c>
      <c r="P8833" s="243" t="s">
        <v>24906</v>
      </c>
      <c r="Q8833" s="244">
        <v>4612.6000000000004</v>
      </c>
      <c r="R8833" s="104"/>
      <c r="S8833" s="104"/>
      <c r="T8833" s="104"/>
    </row>
    <row r="8834" spans="13:20" ht="14.5" x14ac:dyDescent="0.35">
      <c r="M8834" s="261" t="s">
        <v>57018</v>
      </c>
      <c r="N8834" s="262">
        <v>1077.27</v>
      </c>
      <c r="P8834" s="243" t="s">
        <v>24907</v>
      </c>
      <c r="Q8834" s="244">
        <v>1485</v>
      </c>
      <c r="R8834" s="104"/>
      <c r="S8834" s="104"/>
      <c r="T8834" s="104"/>
    </row>
    <row r="8835" spans="13:20" ht="14.5" x14ac:dyDescent="0.35">
      <c r="M8835" s="261" t="s">
        <v>57019</v>
      </c>
      <c r="N8835" s="262">
        <v>2758.97</v>
      </c>
      <c r="P8835" s="243" t="s">
        <v>24908</v>
      </c>
      <c r="Q8835" s="244">
        <v>1578.74</v>
      </c>
      <c r="R8835" s="104"/>
      <c r="S8835" s="104"/>
      <c r="T8835" s="104"/>
    </row>
    <row r="8836" spans="13:20" ht="14.5" x14ac:dyDescent="0.35">
      <c r="M8836" s="261" t="s">
        <v>53409</v>
      </c>
      <c r="N8836" s="262">
        <v>7548.33</v>
      </c>
      <c r="P8836" s="243" t="s">
        <v>24909</v>
      </c>
      <c r="Q8836" s="244">
        <v>4424.9399999999996</v>
      </c>
      <c r="R8836" s="104"/>
      <c r="S8836" s="104"/>
      <c r="T8836" s="104"/>
    </row>
    <row r="8837" spans="13:20" ht="14.5" x14ac:dyDescent="0.35">
      <c r="M8837" s="261" t="s">
        <v>57020</v>
      </c>
      <c r="N8837" s="262">
        <v>4037.15</v>
      </c>
      <c r="P8837" s="243" t="s">
        <v>24910</v>
      </c>
      <c r="Q8837" s="244">
        <v>2549.9699999999998</v>
      </c>
      <c r="R8837" s="104"/>
      <c r="S8837" s="104"/>
      <c r="T8837" s="104"/>
    </row>
    <row r="8838" spans="13:20" ht="14.5" x14ac:dyDescent="0.35">
      <c r="M8838" s="261" t="s">
        <v>52254</v>
      </c>
      <c r="N8838" s="262">
        <v>3008.18</v>
      </c>
      <c r="P8838" s="243" t="s">
        <v>24911</v>
      </c>
      <c r="Q8838" s="244">
        <v>1055.5999999999999</v>
      </c>
      <c r="R8838" s="104"/>
      <c r="S8838" s="104"/>
      <c r="T8838" s="104"/>
    </row>
    <row r="8839" spans="13:20" ht="14.5" x14ac:dyDescent="0.35">
      <c r="M8839" s="261" t="s">
        <v>52255</v>
      </c>
      <c r="N8839" s="262">
        <v>57988.89</v>
      </c>
      <c r="P8839" s="243" t="s">
        <v>24912</v>
      </c>
      <c r="Q8839" s="244">
        <v>5225</v>
      </c>
      <c r="R8839" s="104"/>
      <c r="S8839" s="104"/>
      <c r="T8839" s="104"/>
    </row>
    <row r="8840" spans="13:20" ht="14.5" x14ac:dyDescent="0.35">
      <c r="M8840" s="261" t="s">
        <v>57021</v>
      </c>
      <c r="N8840" s="262">
        <v>1105</v>
      </c>
      <c r="P8840" s="243" t="s">
        <v>24913</v>
      </c>
      <c r="Q8840" s="244">
        <v>13131.7</v>
      </c>
      <c r="R8840" s="104"/>
      <c r="S8840" s="104"/>
      <c r="T8840" s="104"/>
    </row>
    <row r="8841" spans="13:20" ht="14.5" x14ac:dyDescent="0.35">
      <c r="M8841" s="261" t="s">
        <v>52256</v>
      </c>
      <c r="N8841" s="262">
        <v>47705</v>
      </c>
      <c r="P8841" s="243" t="s">
        <v>24914</v>
      </c>
      <c r="Q8841" s="244">
        <v>7857.98</v>
      </c>
      <c r="R8841" s="104"/>
      <c r="S8841" s="104"/>
      <c r="T8841" s="104"/>
    </row>
    <row r="8842" spans="13:20" ht="14.5" x14ac:dyDescent="0.35">
      <c r="M8842" s="261" t="s">
        <v>57022</v>
      </c>
      <c r="N8842" s="262">
        <v>18114</v>
      </c>
      <c r="P8842" s="243" t="s">
        <v>24915</v>
      </c>
      <c r="Q8842" s="244">
        <v>2424.17</v>
      </c>
      <c r="R8842" s="104"/>
      <c r="S8842" s="104"/>
      <c r="T8842" s="104"/>
    </row>
    <row r="8843" spans="13:20" ht="14.5" x14ac:dyDescent="0.35">
      <c r="M8843" s="261" t="s">
        <v>42051</v>
      </c>
      <c r="N8843" s="262">
        <v>1650.13</v>
      </c>
      <c r="P8843" s="243" t="s">
        <v>24916</v>
      </c>
      <c r="Q8843" s="244">
        <v>447.23</v>
      </c>
      <c r="R8843" s="104"/>
      <c r="S8843" s="104"/>
      <c r="T8843" s="104"/>
    </row>
    <row r="8844" spans="13:20" ht="14.5" x14ac:dyDescent="0.35">
      <c r="M8844" s="261" t="s">
        <v>37200</v>
      </c>
      <c r="N8844" s="262">
        <v>39168.36</v>
      </c>
      <c r="P8844" s="243" t="s">
        <v>24917</v>
      </c>
      <c r="Q8844" s="244">
        <v>26760.6</v>
      </c>
      <c r="R8844" s="104"/>
      <c r="S8844" s="104"/>
      <c r="T8844" s="104"/>
    </row>
    <row r="8845" spans="13:20" ht="14.5" x14ac:dyDescent="0.35">
      <c r="M8845" s="261" t="s">
        <v>38390</v>
      </c>
      <c r="N8845" s="262">
        <v>2778.74</v>
      </c>
      <c r="P8845" s="243" t="s">
        <v>24918</v>
      </c>
      <c r="Q8845" s="244">
        <v>3872.6</v>
      </c>
      <c r="R8845" s="104"/>
      <c r="S8845" s="104"/>
      <c r="T8845" s="104"/>
    </row>
    <row r="8846" spans="13:20" ht="14.5" x14ac:dyDescent="0.35">
      <c r="M8846" s="261" t="s">
        <v>37201</v>
      </c>
      <c r="N8846" s="262">
        <v>12453.71</v>
      </c>
      <c r="P8846" s="243" t="s">
        <v>24919</v>
      </c>
      <c r="Q8846" s="244">
        <v>10796.96</v>
      </c>
      <c r="R8846" s="104"/>
      <c r="S8846" s="104"/>
      <c r="T8846" s="104"/>
    </row>
    <row r="8847" spans="13:20" ht="14.5" x14ac:dyDescent="0.35">
      <c r="M8847" s="261" t="s">
        <v>37202</v>
      </c>
      <c r="N8847" s="262">
        <v>37809.279999999999</v>
      </c>
      <c r="P8847" s="243" t="s">
        <v>24920</v>
      </c>
      <c r="Q8847" s="244">
        <v>60840</v>
      </c>
      <c r="R8847" s="104"/>
      <c r="S8847" s="104"/>
      <c r="T8847" s="104"/>
    </row>
    <row r="8848" spans="13:20" ht="14.5" x14ac:dyDescent="0.35">
      <c r="M8848" s="261" t="s">
        <v>38391</v>
      </c>
      <c r="N8848" s="262">
        <v>23639.919999999998</v>
      </c>
      <c r="P8848" s="243" t="s">
        <v>24921</v>
      </c>
      <c r="Q8848" s="244">
        <v>36875.82</v>
      </c>
      <c r="R8848" s="104"/>
      <c r="S8848" s="104"/>
      <c r="T8848" s="104"/>
    </row>
    <row r="8849" spans="13:20" ht="14.5" x14ac:dyDescent="0.35">
      <c r="M8849" s="261" t="s">
        <v>38392</v>
      </c>
      <c r="N8849" s="262">
        <v>67931.5</v>
      </c>
      <c r="P8849" s="243" t="s">
        <v>24922</v>
      </c>
      <c r="Q8849" s="244">
        <v>124.29</v>
      </c>
      <c r="R8849" s="104"/>
      <c r="S8849" s="104"/>
      <c r="T8849" s="104"/>
    </row>
    <row r="8850" spans="13:20" ht="14.5" x14ac:dyDescent="0.35">
      <c r="M8850" s="261" t="s">
        <v>57023</v>
      </c>
      <c r="N8850" s="262">
        <v>191985.95</v>
      </c>
      <c r="P8850" s="243" t="s">
        <v>24923</v>
      </c>
      <c r="Q8850" s="244">
        <v>8314.6299999999992</v>
      </c>
      <c r="R8850" s="104"/>
      <c r="S8850" s="104"/>
      <c r="T8850" s="104"/>
    </row>
    <row r="8851" spans="13:20" ht="14.5" x14ac:dyDescent="0.35">
      <c r="M8851" s="261" t="s">
        <v>35758</v>
      </c>
      <c r="N8851" s="262">
        <v>127131.36</v>
      </c>
      <c r="P8851" s="243" t="s">
        <v>24924</v>
      </c>
      <c r="Q8851" s="244">
        <v>5816</v>
      </c>
      <c r="R8851" s="104"/>
      <c r="S8851" s="104"/>
      <c r="T8851" s="104"/>
    </row>
    <row r="8852" spans="13:20" ht="14.5" x14ac:dyDescent="0.35">
      <c r="M8852" s="261" t="s">
        <v>45491</v>
      </c>
      <c r="N8852" s="262">
        <v>20170</v>
      </c>
      <c r="P8852" s="243" t="s">
        <v>24925</v>
      </c>
      <c r="Q8852" s="244">
        <v>175576</v>
      </c>
      <c r="R8852" s="104"/>
      <c r="S8852" s="104"/>
      <c r="T8852" s="104"/>
    </row>
    <row r="8853" spans="13:20" ht="14.5" x14ac:dyDescent="0.35">
      <c r="M8853" s="261" t="s">
        <v>57024</v>
      </c>
      <c r="N8853" s="262">
        <v>-307.13</v>
      </c>
      <c r="P8853" s="243" t="s">
        <v>15764</v>
      </c>
      <c r="Q8853" s="244">
        <v>50183.48</v>
      </c>
      <c r="R8853" s="104"/>
      <c r="S8853" s="104"/>
      <c r="T8853" s="104"/>
    </row>
    <row r="8854" spans="13:20" ht="14.5" x14ac:dyDescent="0.35">
      <c r="M8854" s="261" t="s">
        <v>38393</v>
      </c>
      <c r="N8854" s="262">
        <v>236402.87</v>
      </c>
      <c r="P8854" s="243" t="s">
        <v>24926</v>
      </c>
      <c r="Q8854" s="244">
        <v>6597.24</v>
      </c>
      <c r="R8854" s="104"/>
      <c r="S8854" s="104"/>
      <c r="T8854" s="104"/>
    </row>
    <row r="8855" spans="13:20" ht="14.5" x14ac:dyDescent="0.35">
      <c r="M8855" s="261" t="s">
        <v>37203</v>
      </c>
      <c r="N8855" s="262">
        <v>510370</v>
      </c>
      <c r="P8855" s="243" t="s">
        <v>24927</v>
      </c>
      <c r="Q8855" s="244">
        <v>1058.22</v>
      </c>
      <c r="R8855" s="104"/>
      <c r="S8855" s="104"/>
      <c r="T8855" s="104"/>
    </row>
    <row r="8856" spans="13:20" ht="14.5" x14ac:dyDescent="0.35">
      <c r="M8856" s="261" t="s">
        <v>57025</v>
      </c>
      <c r="N8856" s="262">
        <v>150000</v>
      </c>
      <c r="P8856" s="243" t="s">
        <v>15766</v>
      </c>
      <c r="Q8856" s="244">
        <v>4344.3500000000004</v>
      </c>
      <c r="R8856" s="104"/>
      <c r="S8856" s="104"/>
      <c r="T8856" s="104"/>
    </row>
    <row r="8857" spans="13:20" ht="14.5" x14ac:dyDescent="0.35">
      <c r="M8857" s="261" t="s">
        <v>57026</v>
      </c>
      <c r="N8857" s="262">
        <v>89454.41</v>
      </c>
      <c r="P8857" s="243" t="s">
        <v>15767</v>
      </c>
      <c r="Q8857" s="244">
        <v>6692.35</v>
      </c>
      <c r="R8857" s="104"/>
      <c r="S8857" s="104"/>
      <c r="T8857" s="104"/>
    </row>
    <row r="8858" spans="13:20" ht="14.5" x14ac:dyDescent="0.35">
      <c r="M8858" s="261" t="s">
        <v>57027</v>
      </c>
      <c r="N8858" s="262">
        <v>6686.49</v>
      </c>
      <c r="P8858" s="243" t="s">
        <v>24928</v>
      </c>
      <c r="Q8858" s="244">
        <v>4450.87</v>
      </c>
      <c r="R8858" s="104"/>
      <c r="S8858" s="104"/>
      <c r="T8858" s="104"/>
    </row>
    <row r="8859" spans="13:20" ht="14.5" x14ac:dyDescent="0.35">
      <c r="M8859" s="261" t="s">
        <v>57028</v>
      </c>
      <c r="N8859" s="262">
        <v>20694.04</v>
      </c>
      <c r="P8859" s="243" t="s">
        <v>24929</v>
      </c>
      <c r="Q8859" s="244">
        <v>130</v>
      </c>
      <c r="R8859" s="104"/>
      <c r="S8859" s="104"/>
      <c r="T8859" s="104"/>
    </row>
    <row r="8860" spans="13:20" ht="14.5" x14ac:dyDescent="0.35">
      <c r="M8860" s="261" t="s">
        <v>57029</v>
      </c>
      <c r="N8860" s="262">
        <v>5901.06</v>
      </c>
      <c r="P8860" s="243" t="s">
        <v>24930</v>
      </c>
      <c r="Q8860" s="244">
        <v>36342.49</v>
      </c>
      <c r="R8860" s="104"/>
      <c r="S8860" s="104"/>
      <c r="T8860" s="104"/>
    </row>
    <row r="8861" spans="13:20" ht="14.5" x14ac:dyDescent="0.35">
      <c r="M8861" s="261" t="s">
        <v>57030</v>
      </c>
      <c r="N8861" s="262">
        <v>8762.4500000000007</v>
      </c>
      <c r="P8861" s="243" t="s">
        <v>24931</v>
      </c>
      <c r="Q8861" s="244">
        <v>23631</v>
      </c>
      <c r="R8861" s="104"/>
      <c r="S8861" s="104"/>
      <c r="T8861" s="104"/>
    </row>
    <row r="8862" spans="13:20" ht="14.5" x14ac:dyDescent="0.35">
      <c r="M8862" s="261" t="s">
        <v>57031</v>
      </c>
      <c r="N8862" s="262">
        <v>641.99</v>
      </c>
      <c r="P8862" s="243" t="s">
        <v>24932</v>
      </c>
      <c r="Q8862" s="244">
        <v>7919.46</v>
      </c>
      <c r="R8862" s="104"/>
      <c r="S8862" s="104"/>
      <c r="T8862" s="104"/>
    </row>
    <row r="8863" spans="13:20" ht="14.5" x14ac:dyDescent="0.35">
      <c r="M8863" s="261" t="s">
        <v>57032</v>
      </c>
      <c r="N8863" s="262">
        <v>2111.7600000000002</v>
      </c>
      <c r="P8863" s="243" t="s">
        <v>24933</v>
      </c>
      <c r="Q8863" s="244">
        <v>2209.2800000000002</v>
      </c>
      <c r="R8863" s="104"/>
      <c r="S8863" s="104"/>
      <c r="T8863" s="104"/>
    </row>
    <row r="8864" spans="13:20" ht="14.5" x14ac:dyDescent="0.35">
      <c r="M8864" s="261" t="s">
        <v>57033</v>
      </c>
      <c r="N8864" s="262">
        <v>1120.8</v>
      </c>
      <c r="P8864" s="243" t="s">
        <v>24934</v>
      </c>
      <c r="Q8864" s="244">
        <v>11606.24</v>
      </c>
      <c r="R8864" s="104"/>
      <c r="S8864" s="104"/>
      <c r="T8864" s="104"/>
    </row>
    <row r="8865" spans="13:20" ht="14.5" x14ac:dyDescent="0.35">
      <c r="M8865" s="261" t="s">
        <v>48244</v>
      </c>
      <c r="N8865" s="262">
        <v>181800</v>
      </c>
      <c r="P8865" s="243" t="s">
        <v>24935</v>
      </c>
      <c r="Q8865" s="244">
        <v>78.31</v>
      </c>
      <c r="R8865" s="104"/>
      <c r="S8865" s="104"/>
      <c r="T8865" s="104"/>
    </row>
    <row r="8866" spans="13:20" ht="14.5" x14ac:dyDescent="0.35">
      <c r="M8866" s="261" t="s">
        <v>48245</v>
      </c>
      <c r="N8866" s="262">
        <v>13907.71</v>
      </c>
      <c r="P8866" s="243" t="s">
        <v>24936</v>
      </c>
      <c r="Q8866" s="244">
        <v>757.29</v>
      </c>
      <c r="R8866" s="104"/>
      <c r="S8866" s="104"/>
      <c r="T8866" s="104"/>
    </row>
    <row r="8867" spans="13:20" ht="14.5" x14ac:dyDescent="0.35">
      <c r="M8867" s="261" t="s">
        <v>57034</v>
      </c>
      <c r="N8867" s="262">
        <v>501</v>
      </c>
      <c r="P8867" s="243" t="s">
        <v>24937</v>
      </c>
      <c r="Q8867" s="244">
        <v>145.47</v>
      </c>
      <c r="R8867" s="104"/>
      <c r="S8867" s="104"/>
      <c r="T8867" s="104"/>
    </row>
    <row r="8868" spans="13:20" ht="14.5" x14ac:dyDescent="0.35">
      <c r="M8868" s="261" t="s">
        <v>45492</v>
      </c>
      <c r="N8868" s="262">
        <v>621072.65</v>
      </c>
      <c r="P8868" s="243" t="s">
        <v>24938</v>
      </c>
      <c r="Q8868" s="244">
        <v>815</v>
      </c>
      <c r="R8868" s="104"/>
      <c r="S8868" s="104"/>
      <c r="T8868" s="104"/>
    </row>
    <row r="8869" spans="13:20" ht="14.5" x14ac:dyDescent="0.35">
      <c r="M8869" s="261" t="s">
        <v>45493</v>
      </c>
      <c r="N8869" s="262">
        <v>47512.68</v>
      </c>
      <c r="P8869" s="243" t="s">
        <v>24939</v>
      </c>
      <c r="Q8869" s="244">
        <v>1800.18</v>
      </c>
      <c r="R8869" s="104"/>
      <c r="S8869" s="104"/>
      <c r="T8869" s="104"/>
    </row>
    <row r="8870" spans="13:20" ht="14.5" x14ac:dyDescent="0.35">
      <c r="M8870" s="261" t="s">
        <v>48246</v>
      </c>
      <c r="N8870" s="262">
        <v>360</v>
      </c>
      <c r="P8870" s="243" t="s">
        <v>24940</v>
      </c>
      <c r="Q8870" s="244">
        <v>4924.82</v>
      </c>
      <c r="R8870" s="104"/>
      <c r="S8870" s="104"/>
      <c r="T8870" s="104"/>
    </row>
    <row r="8871" spans="13:20" ht="14.5" x14ac:dyDescent="0.35">
      <c r="M8871" s="261" t="s">
        <v>25135</v>
      </c>
      <c r="N8871" s="262">
        <v>55360</v>
      </c>
      <c r="P8871" s="243" t="s">
        <v>24941</v>
      </c>
      <c r="Q8871" s="244">
        <v>42.65</v>
      </c>
      <c r="R8871" s="104"/>
      <c r="S8871" s="104"/>
      <c r="T8871" s="104"/>
    </row>
    <row r="8872" spans="13:20" ht="14.5" x14ac:dyDescent="0.35">
      <c r="M8872" s="261" t="s">
        <v>25138</v>
      </c>
      <c r="N8872" s="262">
        <v>124560.45</v>
      </c>
      <c r="P8872" s="243" t="s">
        <v>24942</v>
      </c>
      <c r="Q8872" s="244">
        <v>25.88</v>
      </c>
      <c r="R8872" s="104"/>
      <c r="S8872" s="104"/>
      <c r="T8872" s="104"/>
    </row>
    <row r="8873" spans="13:20" ht="14.5" x14ac:dyDescent="0.35">
      <c r="M8873" s="261" t="s">
        <v>25139</v>
      </c>
      <c r="N8873" s="262">
        <v>1400</v>
      </c>
      <c r="P8873" s="243" t="s">
        <v>24943</v>
      </c>
      <c r="Q8873" s="244">
        <v>2003.26</v>
      </c>
      <c r="R8873" s="104"/>
      <c r="S8873" s="104"/>
      <c r="T8873" s="104"/>
    </row>
    <row r="8874" spans="13:20" ht="14.5" x14ac:dyDescent="0.35">
      <c r="M8874" s="261" t="s">
        <v>25140</v>
      </c>
      <c r="N8874" s="262">
        <v>481.73</v>
      </c>
      <c r="P8874" s="243" t="s">
        <v>24944</v>
      </c>
      <c r="Q8874" s="244">
        <v>98681.61</v>
      </c>
      <c r="R8874" s="104"/>
      <c r="S8874" s="104"/>
      <c r="T8874" s="104"/>
    </row>
    <row r="8875" spans="13:20" ht="14.5" x14ac:dyDescent="0.35">
      <c r="M8875" s="261" t="s">
        <v>45494</v>
      </c>
      <c r="N8875" s="262">
        <v>2838.65</v>
      </c>
      <c r="P8875" s="243" t="s">
        <v>24945</v>
      </c>
      <c r="Q8875" s="244">
        <v>22817</v>
      </c>
      <c r="R8875" s="104"/>
      <c r="S8875" s="104"/>
      <c r="T8875" s="104"/>
    </row>
    <row r="8876" spans="13:20" ht="14.5" x14ac:dyDescent="0.35">
      <c r="M8876" s="261" t="s">
        <v>25141</v>
      </c>
      <c r="N8876" s="262">
        <v>1873.25</v>
      </c>
      <c r="P8876" s="243" t="s">
        <v>24946</v>
      </c>
      <c r="Q8876" s="244">
        <v>103895</v>
      </c>
      <c r="R8876" s="104"/>
      <c r="S8876" s="104"/>
      <c r="T8876" s="104"/>
    </row>
    <row r="8877" spans="13:20" ht="14.5" x14ac:dyDescent="0.35">
      <c r="M8877" s="261" t="s">
        <v>25142</v>
      </c>
      <c r="N8877" s="262">
        <v>13028.63</v>
      </c>
      <c r="P8877" s="243" t="s">
        <v>24947</v>
      </c>
      <c r="Q8877" s="244">
        <v>10778.46</v>
      </c>
      <c r="R8877" s="104"/>
      <c r="S8877" s="104"/>
      <c r="T8877" s="104"/>
    </row>
    <row r="8878" spans="13:20" ht="14.5" x14ac:dyDescent="0.35">
      <c r="M8878" s="261" t="s">
        <v>25143</v>
      </c>
      <c r="N8878" s="262">
        <v>41761.11</v>
      </c>
      <c r="P8878" s="243" t="s">
        <v>24948</v>
      </c>
      <c r="Q8878" s="244">
        <v>1612.91</v>
      </c>
      <c r="R8878" s="104"/>
      <c r="S8878" s="104"/>
      <c r="T8878" s="104"/>
    </row>
    <row r="8879" spans="13:20" ht="14.5" x14ac:dyDescent="0.35">
      <c r="M8879" s="261" t="s">
        <v>25144</v>
      </c>
      <c r="N8879" s="262">
        <v>36456.58</v>
      </c>
      <c r="P8879" s="243" t="s">
        <v>24949</v>
      </c>
      <c r="Q8879" s="244">
        <v>509.34</v>
      </c>
      <c r="R8879" s="104"/>
      <c r="S8879" s="104"/>
      <c r="T8879" s="104"/>
    </row>
    <row r="8880" spans="13:20" ht="14.5" x14ac:dyDescent="0.35">
      <c r="M8880" s="261" t="s">
        <v>25145</v>
      </c>
      <c r="N8880" s="262">
        <v>14753.98</v>
      </c>
      <c r="P8880" s="243" t="s">
        <v>24950</v>
      </c>
      <c r="Q8880" s="244">
        <v>1267.74</v>
      </c>
      <c r="R8880" s="104"/>
      <c r="S8880" s="104"/>
      <c r="T8880" s="104"/>
    </row>
    <row r="8881" spans="13:20" ht="14.5" x14ac:dyDescent="0.35">
      <c r="M8881" s="261" t="s">
        <v>25146</v>
      </c>
      <c r="N8881" s="262">
        <v>55798.73</v>
      </c>
      <c r="P8881" s="243" t="s">
        <v>24951</v>
      </c>
      <c r="Q8881" s="244">
        <v>208.96</v>
      </c>
      <c r="R8881" s="104"/>
      <c r="S8881" s="104"/>
      <c r="T8881" s="104"/>
    </row>
    <row r="8882" spans="13:20" ht="14.5" x14ac:dyDescent="0.35">
      <c r="M8882" s="261" t="s">
        <v>25147</v>
      </c>
      <c r="N8882" s="262">
        <v>33814.94</v>
      </c>
      <c r="P8882" s="243" t="s">
        <v>24952</v>
      </c>
      <c r="Q8882" s="244">
        <v>84183.43</v>
      </c>
      <c r="R8882" s="104"/>
      <c r="S8882" s="104"/>
      <c r="T8882" s="104"/>
    </row>
    <row r="8883" spans="13:20" ht="14.5" x14ac:dyDescent="0.35">
      <c r="M8883" s="261" t="s">
        <v>25149</v>
      </c>
      <c r="N8883" s="262">
        <v>74071.39</v>
      </c>
      <c r="P8883" s="243" t="s">
        <v>24953</v>
      </c>
      <c r="Q8883" s="244">
        <v>122.1</v>
      </c>
      <c r="R8883" s="104"/>
      <c r="S8883" s="104"/>
      <c r="T8883" s="104"/>
    </row>
    <row r="8884" spans="13:20" ht="14.5" x14ac:dyDescent="0.35">
      <c r="M8884" s="261" t="s">
        <v>53410</v>
      </c>
      <c r="N8884" s="262">
        <v>-5244.36</v>
      </c>
      <c r="P8884" s="243" t="s">
        <v>24954</v>
      </c>
      <c r="Q8884" s="244">
        <v>101030.66</v>
      </c>
      <c r="R8884" s="104"/>
      <c r="S8884" s="104"/>
      <c r="T8884" s="104"/>
    </row>
    <row r="8885" spans="13:20" ht="14.5" x14ac:dyDescent="0.35">
      <c r="M8885" s="261" t="s">
        <v>57035</v>
      </c>
      <c r="N8885" s="262">
        <v>15983.67</v>
      </c>
      <c r="P8885" s="243" t="s">
        <v>24955</v>
      </c>
      <c r="Q8885" s="244">
        <v>274500</v>
      </c>
      <c r="R8885" s="104"/>
      <c r="S8885" s="104"/>
      <c r="T8885" s="104"/>
    </row>
    <row r="8886" spans="13:20" ht="14.5" x14ac:dyDescent="0.35">
      <c r="M8886" s="261" t="s">
        <v>25151</v>
      </c>
      <c r="N8886" s="262">
        <v>66432.490000000005</v>
      </c>
      <c r="P8886" s="243" t="s">
        <v>24956</v>
      </c>
      <c r="Q8886" s="244">
        <v>20368.96</v>
      </c>
      <c r="R8886" s="104"/>
      <c r="S8886" s="104"/>
      <c r="T8886" s="104"/>
    </row>
    <row r="8887" spans="13:20" ht="14.5" x14ac:dyDescent="0.35">
      <c r="M8887" s="261" t="s">
        <v>43230</v>
      </c>
      <c r="N8887" s="262">
        <v>2675</v>
      </c>
      <c r="P8887" s="243" t="s">
        <v>24957</v>
      </c>
      <c r="Q8887" s="244">
        <v>37842.49</v>
      </c>
      <c r="R8887" s="104"/>
      <c r="S8887" s="104"/>
      <c r="T8887" s="104"/>
    </row>
    <row r="8888" spans="13:20" ht="14.5" x14ac:dyDescent="0.35">
      <c r="M8888" s="261" t="s">
        <v>25152</v>
      </c>
      <c r="N8888" s="262">
        <v>5197.99</v>
      </c>
      <c r="P8888" s="243" t="s">
        <v>24958</v>
      </c>
      <c r="Q8888" s="244">
        <v>84138.99</v>
      </c>
      <c r="R8888" s="104"/>
      <c r="S8888" s="104"/>
      <c r="T8888" s="104"/>
    </row>
    <row r="8889" spans="13:20" ht="14.5" x14ac:dyDescent="0.35">
      <c r="M8889" s="261" t="s">
        <v>37206</v>
      </c>
      <c r="N8889" s="262">
        <v>11293.56</v>
      </c>
      <c r="P8889" s="243" t="s">
        <v>24959</v>
      </c>
      <c r="Q8889" s="244">
        <v>-521.96</v>
      </c>
      <c r="R8889" s="104"/>
      <c r="S8889" s="104"/>
      <c r="T8889" s="104"/>
    </row>
    <row r="8890" spans="13:20" ht="14.5" x14ac:dyDescent="0.35">
      <c r="M8890" s="261" t="s">
        <v>25153</v>
      </c>
      <c r="N8890" s="262">
        <v>2548.1</v>
      </c>
      <c r="P8890" s="243" t="s">
        <v>24960</v>
      </c>
      <c r="Q8890" s="244">
        <v>53300.480000000003</v>
      </c>
      <c r="R8890" s="104"/>
      <c r="S8890" s="104"/>
      <c r="T8890" s="104"/>
    </row>
    <row r="8891" spans="13:20" ht="14.5" x14ac:dyDescent="0.35">
      <c r="M8891" s="261" t="s">
        <v>53411</v>
      </c>
      <c r="N8891" s="262">
        <v>28665.360000000001</v>
      </c>
      <c r="P8891" s="243" t="s">
        <v>24961</v>
      </c>
      <c r="Q8891" s="244">
        <v>47.07</v>
      </c>
      <c r="R8891" s="104"/>
      <c r="S8891" s="104"/>
      <c r="T8891" s="104"/>
    </row>
    <row r="8892" spans="13:20" ht="14.5" x14ac:dyDescent="0.35">
      <c r="M8892" s="261" t="s">
        <v>53412</v>
      </c>
      <c r="N8892" s="262">
        <v>221.42</v>
      </c>
      <c r="P8892" s="243" t="s">
        <v>24962</v>
      </c>
      <c r="Q8892" s="244">
        <v>54854.67</v>
      </c>
      <c r="R8892" s="104"/>
      <c r="S8892" s="104"/>
      <c r="T8892" s="104"/>
    </row>
    <row r="8893" spans="13:20" ht="14.5" x14ac:dyDescent="0.35">
      <c r="M8893" s="261" t="s">
        <v>53413</v>
      </c>
      <c r="N8893" s="262">
        <v>2033.46</v>
      </c>
      <c r="P8893" s="243" t="s">
        <v>15768</v>
      </c>
      <c r="Q8893" s="244">
        <v>22938.99</v>
      </c>
      <c r="R8893" s="104"/>
      <c r="S8893" s="104"/>
      <c r="T8893" s="104"/>
    </row>
    <row r="8894" spans="13:20" ht="14.5" x14ac:dyDescent="0.35">
      <c r="M8894" s="261" t="s">
        <v>53414</v>
      </c>
      <c r="N8894" s="262">
        <v>6629.82</v>
      </c>
      <c r="P8894" s="243" t="s">
        <v>15769</v>
      </c>
      <c r="Q8894" s="244">
        <v>141589.75</v>
      </c>
      <c r="R8894" s="104"/>
      <c r="S8894" s="104"/>
      <c r="T8894" s="104"/>
    </row>
    <row r="8895" spans="13:20" ht="14.5" x14ac:dyDescent="0.35">
      <c r="M8895" s="261" t="s">
        <v>53415</v>
      </c>
      <c r="N8895" s="262">
        <v>7018.92</v>
      </c>
      <c r="P8895" s="243" t="s">
        <v>24963</v>
      </c>
      <c r="Q8895" s="244">
        <v>90284.95</v>
      </c>
      <c r="R8895" s="104"/>
      <c r="S8895" s="104"/>
      <c r="T8895" s="104"/>
    </row>
    <row r="8896" spans="13:20" ht="14.5" x14ac:dyDescent="0.35">
      <c r="M8896" s="261" t="s">
        <v>57036</v>
      </c>
      <c r="N8896" s="262">
        <v>1534.06</v>
      </c>
      <c r="P8896" s="243" t="s">
        <v>24964</v>
      </c>
      <c r="Q8896" s="244">
        <v>5300.56</v>
      </c>
      <c r="R8896" s="104"/>
      <c r="S8896" s="104"/>
      <c r="T8896" s="104"/>
    </row>
    <row r="8897" spans="13:20" ht="14.5" x14ac:dyDescent="0.35">
      <c r="M8897" s="261" t="s">
        <v>35761</v>
      </c>
      <c r="N8897" s="262">
        <v>20833</v>
      </c>
      <c r="P8897" s="243" t="s">
        <v>24965</v>
      </c>
      <c r="Q8897" s="244">
        <v>89334.09</v>
      </c>
      <c r="R8897" s="104"/>
      <c r="S8897" s="104"/>
      <c r="T8897" s="104"/>
    </row>
    <row r="8898" spans="13:20" ht="14.5" x14ac:dyDescent="0.35">
      <c r="M8898" s="261" t="s">
        <v>25154</v>
      </c>
      <c r="N8898" s="262">
        <v>350292.58</v>
      </c>
      <c r="P8898" s="243" t="s">
        <v>24966</v>
      </c>
      <c r="Q8898" s="244">
        <v>17172.55</v>
      </c>
      <c r="R8898" s="104"/>
      <c r="S8898" s="104"/>
      <c r="T8898" s="104"/>
    </row>
    <row r="8899" spans="13:20" ht="14.5" x14ac:dyDescent="0.35">
      <c r="M8899" s="261" t="s">
        <v>48247</v>
      </c>
      <c r="N8899" s="262">
        <v>81</v>
      </c>
      <c r="P8899" s="243" t="s">
        <v>24967</v>
      </c>
      <c r="Q8899" s="244">
        <v>-3</v>
      </c>
      <c r="R8899" s="104"/>
      <c r="S8899" s="104"/>
      <c r="T8899" s="104"/>
    </row>
    <row r="8900" spans="13:20" ht="14.5" x14ac:dyDescent="0.35">
      <c r="M8900" s="261" t="s">
        <v>25155</v>
      </c>
      <c r="N8900" s="262">
        <v>38314.83</v>
      </c>
      <c r="P8900" s="243" t="s">
        <v>24968</v>
      </c>
      <c r="Q8900" s="244">
        <v>31043</v>
      </c>
      <c r="R8900" s="104"/>
      <c r="S8900" s="104"/>
      <c r="T8900" s="104"/>
    </row>
    <row r="8901" spans="13:20" ht="14.5" x14ac:dyDescent="0.35">
      <c r="M8901" s="261" t="s">
        <v>25156</v>
      </c>
      <c r="N8901" s="262">
        <v>176.85</v>
      </c>
      <c r="P8901" s="243" t="s">
        <v>24969</v>
      </c>
      <c r="Q8901" s="244">
        <v>794</v>
      </c>
      <c r="R8901" s="104"/>
      <c r="S8901" s="104"/>
      <c r="T8901" s="104"/>
    </row>
    <row r="8902" spans="13:20" ht="14.5" x14ac:dyDescent="0.35">
      <c r="M8902" s="261" t="s">
        <v>45495</v>
      </c>
      <c r="N8902" s="262">
        <v>340</v>
      </c>
      <c r="P8902" s="243" t="s">
        <v>24970</v>
      </c>
      <c r="Q8902" s="244">
        <v>17578</v>
      </c>
      <c r="R8902" s="104"/>
      <c r="S8902" s="104"/>
      <c r="T8902" s="104"/>
    </row>
    <row r="8903" spans="13:20" ht="14.5" x14ac:dyDescent="0.35">
      <c r="M8903" s="261" t="s">
        <v>25157</v>
      </c>
      <c r="N8903" s="262">
        <v>133.44999999999999</v>
      </c>
      <c r="P8903" s="243" t="s">
        <v>24971</v>
      </c>
      <c r="Q8903" s="244">
        <v>13873.2</v>
      </c>
      <c r="R8903" s="104"/>
      <c r="S8903" s="104"/>
      <c r="T8903" s="104"/>
    </row>
    <row r="8904" spans="13:20" ht="14.5" x14ac:dyDescent="0.35">
      <c r="M8904" s="261" t="s">
        <v>25158</v>
      </c>
      <c r="N8904" s="262">
        <v>0.83</v>
      </c>
      <c r="P8904" s="243" t="s">
        <v>24972</v>
      </c>
      <c r="Q8904" s="244">
        <v>1988.54</v>
      </c>
      <c r="R8904" s="104"/>
      <c r="S8904" s="104"/>
      <c r="T8904" s="104"/>
    </row>
    <row r="8905" spans="13:20" ht="14.5" x14ac:dyDescent="0.35">
      <c r="M8905" s="261" t="s">
        <v>25159</v>
      </c>
      <c r="N8905" s="262">
        <v>68594.570000000007</v>
      </c>
      <c r="P8905" s="243" t="s">
        <v>24973</v>
      </c>
      <c r="Q8905" s="244">
        <v>6893.55</v>
      </c>
      <c r="R8905" s="104"/>
      <c r="S8905" s="104"/>
      <c r="T8905" s="104"/>
    </row>
    <row r="8906" spans="13:20" ht="14.5" x14ac:dyDescent="0.35">
      <c r="M8906" s="261" t="s">
        <v>25161</v>
      </c>
      <c r="N8906" s="262">
        <v>95.75</v>
      </c>
      <c r="P8906" s="243" t="s">
        <v>24974</v>
      </c>
      <c r="Q8906" s="244">
        <v>894.52</v>
      </c>
      <c r="R8906" s="104"/>
      <c r="S8906" s="104"/>
      <c r="T8906" s="104"/>
    </row>
    <row r="8907" spans="13:20" ht="14.5" x14ac:dyDescent="0.35">
      <c r="M8907" s="261" t="s">
        <v>25162</v>
      </c>
      <c r="N8907" s="262">
        <v>36553.18</v>
      </c>
      <c r="P8907" s="243" t="s">
        <v>24975</v>
      </c>
      <c r="Q8907" s="244">
        <v>1809.2</v>
      </c>
      <c r="R8907" s="104"/>
      <c r="S8907" s="104"/>
      <c r="T8907" s="104"/>
    </row>
    <row r="8908" spans="13:20" ht="14.5" x14ac:dyDescent="0.35">
      <c r="M8908" s="261" t="s">
        <v>25163</v>
      </c>
      <c r="N8908" s="262">
        <v>1361.08</v>
      </c>
      <c r="P8908" s="243" t="s">
        <v>24976</v>
      </c>
      <c r="Q8908" s="244">
        <v>85.42</v>
      </c>
      <c r="R8908" s="104"/>
      <c r="S8908" s="104"/>
      <c r="T8908" s="104"/>
    </row>
    <row r="8909" spans="13:20" ht="14.5" x14ac:dyDescent="0.35">
      <c r="M8909" s="261" t="s">
        <v>38395</v>
      </c>
      <c r="N8909" s="262">
        <v>26034.73</v>
      </c>
      <c r="P8909" s="243" t="s">
        <v>24977</v>
      </c>
      <c r="Q8909" s="244">
        <v>548.69000000000005</v>
      </c>
      <c r="R8909" s="104"/>
      <c r="S8909" s="104"/>
      <c r="T8909" s="104"/>
    </row>
    <row r="8910" spans="13:20" ht="14.5" x14ac:dyDescent="0.35">
      <c r="M8910" s="261" t="s">
        <v>25164</v>
      </c>
      <c r="N8910" s="262">
        <v>23895.81</v>
      </c>
      <c r="P8910" s="243" t="s">
        <v>24978</v>
      </c>
      <c r="Q8910" s="244">
        <v>22930.82</v>
      </c>
      <c r="R8910" s="104"/>
      <c r="S8910" s="104"/>
      <c r="T8910" s="104"/>
    </row>
    <row r="8911" spans="13:20" ht="14.5" x14ac:dyDescent="0.35">
      <c r="M8911" s="261" t="s">
        <v>48248</v>
      </c>
      <c r="N8911" s="262">
        <v>1228.3900000000001</v>
      </c>
      <c r="P8911" s="243" t="s">
        <v>24979</v>
      </c>
      <c r="Q8911" s="244">
        <v>1740.84</v>
      </c>
      <c r="R8911" s="104"/>
      <c r="S8911" s="104"/>
      <c r="T8911" s="104"/>
    </row>
    <row r="8912" spans="13:20" ht="14.5" x14ac:dyDescent="0.35">
      <c r="M8912" s="261" t="s">
        <v>45496</v>
      </c>
      <c r="N8912" s="262">
        <v>13391.76</v>
      </c>
      <c r="P8912" s="243" t="s">
        <v>24980</v>
      </c>
      <c r="Q8912" s="244">
        <v>3257.04</v>
      </c>
      <c r="R8912" s="104"/>
      <c r="S8912" s="104"/>
      <c r="T8912" s="104"/>
    </row>
    <row r="8913" spans="13:20" ht="14.5" x14ac:dyDescent="0.35">
      <c r="M8913" s="261" t="s">
        <v>25165</v>
      </c>
      <c r="N8913" s="262">
        <v>25503.23</v>
      </c>
      <c r="P8913" s="243" t="s">
        <v>24981</v>
      </c>
      <c r="Q8913" s="244">
        <v>2087.84</v>
      </c>
      <c r="R8913" s="104"/>
      <c r="S8913" s="104"/>
      <c r="T8913" s="104"/>
    </row>
    <row r="8914" spans="13:20" ht="14.5" x14ac:dyDescent="0.35">
      <c r="M8914" s="261" t="s">
        <v>25167</v>
      </c>
      <c r="N8914" s="262">
        <v>67850.009999999995</v>
      </c>
      <c r="P8914" s="243" t="s">
        <v>24982</v>
      </c>
      <c r="Q8914" s="244">
        <v>3882.38</v>
      </c>
      <c r="R8914" s="104"/>
      <c r="S8914" s="104"/>
      <c r="T8914" s="104"/>
    </row>
    <row r="8915" spans="13:20" ht="14.5" x14ac:dyDescent="0.35">
      <c r="M8915" s="261" t="s">
        <v>48249</v>
      </c>
      <c r="N8915" s="262">
        <v>48184.6</v>
      </c>
      <c r="P8915" s="243" t="s">
        <v>24983</v>
      </c>
      <c r="Q8915" s="244">
        <v>728.15</v>
      </c>
      <c r="R8915" s="104"/>
      <c r="S8915" s="104"/>
      <c r="T8915" s="104"/>
    </row>
    <row r="8916" spans="13:20" ht="14.5" x14ac:dyDescent="0.35">
      <c r="M8916" s="261" t="s">
        <v>45497</v>
      </c>
      <c r="N8916" s="262">
        <v>70055.13</v>
      </c>
      <c r="P8916" s="243" t="s">
        <v>24984</v>
      </c>
      <c r="Q8916" s="244">
        <v>513.63</v>
      </c>
      <c r="R8916" s="104"/>
      <c r="S8916" s="104"/>
      <c r="T8916" s="104"/>
    </row>
    <row r="8917" spans="13:20" ht="14.5" x14ac:dyDescent="0.35">
      <c r="M8917" s="261" t="s">
        <v>53416</v>
      </c>
      <c r="N8917" s="262">
        <v>-440.51</v>
      </c>
      <c r="P8917" s="243" t="s">
        <v>24985</v>
      </c>
      <c r="Q8917" s="244">
        <v>23912</v>
      </c>
      <c r="R8917" s="104"/>
      <c r="S8917" s="104"/>
      <c r="T8917" s="104"/>
    </row>
    <row r="8918" spans="13:20" ht="14.5" x14ac:dyDescent="0.35">
      <c r="M8918" s="261" t="s">
        <v>50326</v>
      </c>
      <c r="N8918" s="262">
        <v>86053.15</v>
      </c>
      <c r="P8918" s="243" t="s">
        <v>24986</v>
      </c>
      <c r="Q8918" s="244">
        <v>122974.39999999999</v>
      </c>
      <c r="R8918" s="104"/>
      <c r="S8918" s="104"/>
      <c r="T8918" s="104"/>
    </row>
    <row r="8919" spans="13:20" ht="14.5" x14ac:dyDescent="0.35">
      <c r="M8919" s="261" t="s">
        <v>57037</v>
      </c>
      <c r="N8919" s="262">
        <v>14070</v>
      </c>
      <c r="P8919" s="243" t="s">
        <v>24987</v>
      </c>
      <c r="Q8919" s="244">
        <v>2712.44</v>
      </c>
      <c r="R8919" s="104"/>
      <c r="S8919" s="104"/>
      <c r="T8919" s="104"/>
    </row>
    <row r="8920" spans="13:20" ht="14.5" x14ac:dyDescent="0.35">
      <c r="M8920" s="261" t="s">
        <v>57038</v>
      </c>
      <c r="N8920" s="262">
        <v>1076.3900000000001</v>
      </c>
      <c r="P8920" s="243" t="s">
        <v>24988</v>
      </c>
      <c r="Q8920" s="244">
        <v>858.55</v>
      </c>
      <c r="R8920" s="104"/>
      <c r="S8920" s="104"/>
      <c r="T8920" s="104"/>
    </row>
    <row r="8921" spans="13:20" ht="14.5" x14ac:dyDescent="0.35">
      <c r="M8921" s="261" t="s">
        <v>57039</v>
      </c>
      <c r="N8921" s="262">
        <v>2670.28</v>
      </c>
      <c r="P8921" s="243" t="s">
        <v>24989</v>
      </c>
      <c r="Q8921" s="244">
        <v>2964.84</v>
      </c>
      <c r="R8921" s="104"/>
      <c r="S8921" s="104"/>
      <c r="T8921" s="104"/>
    </row>
    <row r="8922" spans="13:20" ht="14.5" x14ac:dyDescent="0.35">
      <c r="M8922" s="261" t="s">
        <v>57040</v>
      </c>
      <c r="N8922" s="262">
        <v>315.52</v>
      </c>
      <c r="P8922" s="243" t="s">
        <v>24990</v>
      </c>
      <c r="Q8922" s="244">
        <v>1219.76</v>
      </c>
      <c r="R8922" s="104"/>
      <c r="S8922" s="104"/>
      <c r="T8922" s="104"/>
    </row>
    <row r="8923" spans="13:20" ht="14.5" x14ac:dyDescent="0.35">
      <c r="M8923" s="261" t="s">
        <v>53417</v>
      </c>
      <c r="N8923" s="262">
        <v>9166.7900000000009</v>
      </c>
      <c r="P8923" s="243" t="s">
        <v>24991</v>
      </c>
      <c r="Q8923" s="244">
        <v>1663.97</v>
      </c>
      <c r="R8923" s="104"/>
      <c r="S8923" s="104"/>
      <c r="T8923" s="104"/>
    </row>
    <row r="8924" spans="13:20" ht="14.5" x14ac:dyDescent="0.35">
      <c r="M8924" s="261" t="s">
        <v>57041</v>
      </c>
      <c r="N8924" s="262">
        <v>347.56</v>
      </c>
      <c r="P8924" s="243" t="s">
        <v>24992</v>
      </c>
      <c r="Q8924" s="244">
        <v>10128.08</v>
      </c>
      <c r="R8924" s="104"/>
      <c r="S8924" s="104"/>
      <c r="T8924" s="104"/>
    </row>
    <row r="8925" spans="13:20" ht="14.5" x14ac:dyDescent="0.35">
      <c r="M8925" s="261" t="s">
        <v>57042</v>
      </c>
      <c r="N8925" s="262">
        <v>1650</v>
      </c>
      <c r="P8925" s="243" t="s">
        <v>24993</v>
      </c>
      <c r="Q8925" s="244">
        <v>3256.29</v>
      </c>
      <c r="R8925" s="104"/>
      <c r="S8925" s="104"/>
      <c r="T8925" s="104"/>
    </row>
    <row r="8926" spans="13:20" ht="14.5" x14ac:dyDescent="0.35">
      <c r="M8926" s="261" t="s">
        <v>57043</v>
      </c>
      <c r="N8926" s="262">
        <v>8447.76</v>
      </c>
      <c r="P8926" s="243" t="s">
        <v>24994</v>
      </c>
      <c r="Q8926" s="244">
        <v>1205.57</v>
      </c>
      <c r="R8926" s="104"/>
      <c r="S8926" s="104"/>
      <c r="T8926" s="104"/>
    </row>
    <row r="8927" spans="13:20" ht="14.5" x14ac:dyDescent="0.35">
      <c r="M8927" s="261" t="s">
        <v>48250</v>
      </c>
      <c r="N8927" s="262">
        <v>294</v>
      </c>
      <c r="P8927" s="243" t="s">
        <v>24995</v>
      </c>
      <c r="Q8927" s="244">
        <v>7868.77</v>
      </c>
      <c r="R8927" s="104"/>
      <c r="S8927" s="104"/>
      <c r="T8927" s="104"/>
    </row>
    <row r="8928" spans="13:20" ht="14.5" x14ac:dyDescent="0.35">
      <c r="M8928" s="261" t="s">
        <v>43231</v>
      </c>
      <c r="N8928" s="262">
        <v>90504.04</v>
      </c>
      <c r="P8928" s="243" t="s">
        <v>24996</v>
      </c>
      <c r="Q8928" s="244">
        <v>13162.15</v>
      </c>
      <c r="R8928" s="104"/>
      <c r="S8928" s="104"/>
      <c r="T8928" s="104"/>
    </row>
    <row r="8929" spans="13:20" ht="14.5" x14ac:dyDescent="0.35">
      <c r="M8929" s="261" t="s">
        <v>43232</v>
      </c>
      <c r="N8929" s="262">
        <v>6539.66</v>
      </c>
      <c r="P8929" s="243" t="s">
        <v>24997</v>
      </c>
      <c r="Q8929" s="244">
        <v>7331.64</v>
      </c>
      <c r="R8929" s="104"/>
      <c r="S8929" s="104"/>
      <c r="T8929" s="104"/>
    </row>
    <row r="8930" spans="13:20" ht="14.5" x14ac:dyDescent="0.35">
      <c r="M8930" s="261" t="s">
        <v>45498</v>
      </c>
      <c r="N8930" s="262">
        <v>2048.5</v>
      </c>
      <c r="P8930" s="243" t="s">
        <v>24998</v>
      </c>
      <c r="Q8930" s="244">
        <v>1567.75</v>
      </c>
      <c r="R8930" s="104"/>
      <c r="S8930" s="104"/>
      <c r="T8930" s="104"/>
    </row>
    <row r="8931" spans="13:20" ht="14.5" x14ac:dyDescent="0.35">
      <c r="M8931" s="261" t="s">
        <v>52257</v>
      </c>
      <c r="N8931" s="262">
        <v>494.79</v>
      </c>
      <c r="P8931" s="243" t="s">
        <v>24999</v>
      </c>
      <c r="Q8931" s="244">
        <v>112016.7</v>
      </c>
      <c r="R8931" s="104"/>
      <c r="S8931" s="104"/>
      <c r="T8931" s="104"/>
    </row>
    <row r="8932" spans="13:20" ht="14.5" x14ac:dyDescent="0.35">
      <c r="M8932" s="261" t="s">
        <v>52258</v>
      </c>
      <c r="N8932" s="262">
        <v>618505.68999999994</v>
      </c>
      <c r="P8932" s="243" t="s">
        <v>25000</v>
      </c>
      <c r="Q8932" s="244">
        <v>2880</v>
      </c>
      <c r="R8932" s="104"/>
      <c r="S8932" s="104"/>
      <c r="T8932" s="104"/>
    </row>
    <row r="8933" spans="13:20" ht="14.5" x14ac:dyDescent="0.35">
      <c r="M8933" s="261" t="s">
        <v>53418</v>
      </c>
      <c r="N8933" s="262">
        <v>72000</v>
      </c>
      <c r="P8933" s="243" t="s">
        <v>25001</v>
      </c>
      <c r="Q8933" s="244">
        <v>31829.62</v>
      </c>
      <c r="R8933" s="104"/>
      <c r="S8933" s="104"/>
      <c r="T8933" s="104"/>
    </row>
    <row r="8934" spans="13:20" ht="14.5" x14ac:dyDescent="0.35">
      <c r="M8934" s="261" t="s">
        <v>43233</v>
      </c>
      <c r="N8934" s="262">
        <v>59848.85</v>
      </c>
      <c r="P8934" s="243" t="s">
        <v>25002</v>
      </c>
      <c r="Q8934" s="244">
        <v>136847.6</v>
      </c>
      <c r="R8934" s="104"/>
      <c r="S8934" s="104"/>
      <c r="T8934" s="104"/>
    </row>
    <row r="8935" spans="13:20" ht="14.5" x14ac:dyDescent="0.35">
      <c r="M8935" s="261" t="s">
        <v>43234</v>
      </c>
      <c r="N8935" s="262">
        <v>164472.67000000001</v>
      </c>
      <c r="P8935" s="243" t="s">
        <v>25003</v>
      </c>
      <c r="Q8935" s="244">
        <v>4197.82</v>
      </c>
      <c r="R8935" s="104"/>
      <c r="S8935" s="104"/>
      <c r="T8935" s="104"/>
    </row>
    <row r="8936" spans="13:20" ht="14.5" x14ac:dyDescent="0.35">
      <c r="M8936" s="261" t="s">
        <v>43235</v>
      </c>
      <c r="N8936" s="262">
        <v>8818.24</v>
      </c>
      <c r="P8936" s="243" t="s">
        <v>25004</v>
      </c>
      <c r="Q8936" s="244">
        <v>11606.24</v>
      </c>
      <c r="R8936" s="104"/>
      <c r="S8936" s="104"/>
      <c r="T8936" s="104"/>
    </row>
    <row r="8937" spans="13:20" ht="14.5" x14ac:dyDescent="0.35">
      <c r="M8937" s="261" t="s">
        <v>48251</v>
      </c>
      <c r="N8937" s="262">
        <v>12815</v>
      </c>
      <c r="P8937" s="243" t="s">
        <v>25005</v>
      </c>
      <c r="Q8937" s="244">
        <v>7857.98</v>
      </c>
      <c r="R8937" s="104"/>
      <c r="S8937" s="104"/>
      <c r="T8937" s="104"/>
    </row>
    <row r="8938" spans="13:20" ht="14.5" x14ac:dyDescent="0.35">
      <c r="M8938" s="261" t="s">
        <v>43236</v>
      </c>
      <c r="N8938" s="262">
        <v>46757.49</v>
      </c>
      <c r="P8938" s="243" t="s">
        <v>25006</v>
      </c>
      <c r="Q8938" s="244">
        <v>1691.22</v>
      </c>
      <c r="R8938" s="104"/>
      <c r="S8938" s="104"/>
      <c r="T8938" s="104"/>
    </row>
    <row r="8939" spans="13:20" ht="14.5" x14ac:dyDescent="0.35">
      <c r="M8939" s="261" t="s">
        <v>53419</v>
      </c>
      <c r="N8939" s="262">
        <v>40742.69</v>
      </c>
      <c r="P8939" s="243" t="s">
        <v>25007</v>
      </c>
      <c r="Q8939" s="244">
        <v>10872.62</v>
      </c>
      <c r="R8939" s="104"/>
      <c r="S8939" s="104"/>
      <c r="T8939" s="104"/>
    </row>
    <row r="8940" spans="13:20" ht="14.5" x14ac:dyDescent="0.35">
      <c r="M8940" s="261" t="s">
        <v>57044</v>
      </c>
      <c r="N8940" s="262">
        <v>61004.51</v>
      </c>
      <c r="P8940" s="243" t="s">
        <v>25008</v>
      </c>
      <c r="Q8940" s="244">
        <v>2126.29</v>
      </c>
      <c r="R8940" s="104"/>
      <c r="S8940" s="104"/>
      <c r="T8940" s="104"/>
    </row>
    <row r="8941" spans="13:20" ht="14.5" x14ac:dyDescent="0.35">
      <c r="M8941" s="261" t="s">
        <v>48252</v>
      </c>
      <c r="N8941" s="262">
        <v>52403.77</v>
      </c>
      <c r="P8941" s="243" t="s">
        <v>25009</v>
      </c>
      <c r="Q8941" s="244">
        <v>145.47</v>
      </c>
      <c r="R8941" s="104"/>
      <c r="S8941" s="104"/>
      <c r="T8941" s="104"/>
    </row>
    <row r="8942" spans="13:20" ht="14.5" x14ac:dyDescent="0.35">
      <c r="M8942" s="261" t="s">
        <v>53420</v>
      </c>
      <c r="N8942" s="262">
        <v>34175.71</v>
      </c>
      <c r="P8942" s="243" t="s">
        <v>25010</v>
      </c>
      <c r="Q8942" s="244">
        <v>894.52</v>
      </c>
      <c r="R8942" s="104"/>
      <c r="S8942" s="104"/>
      <c r="T8942" s="104"/>
    </row>
    <row r="8943" spans="13:20" ht="14.5" x14ac:dyDescent="0.35">
      <c r="M8943" s="261" t="s">
        <v>48253</v>
      </c>
      <c r="N8943" s="262">
        <v>228000</v>
      </c>
      <c r="P8943" s="243" t="s">
        <v>25011</v>
      </c>
      <c r="Q8943" s="244">
        <v>22930.82</v>
      </c>
      <c r="R8943" s="104"/>
      <c r="S8943" s="104"/>
      <c r="T8943" s="104"/>
    </row>
    <row r="8944" spans="13:20" ht="14.5" x14ac:dyDescent="0.35">
      <c r="M8944" s="261" t="s">
        <v>48254</v>
      </c>
      <c r="N8944" s="262">
        <v>17442.05</v>
      </c>
      <c r="P8944" s="243" t="s">
        <v>25012</v>
      </c>
      <c r="Q8944" s="244">
        <v>208.96</v>
      </c>
      <c r="R8944" s="104"/>
      <c r="S8944" s="104"/>
      <c r="T8944" s="104"/>
    </row>
    <row r="8945" spans="13:20" ht="14.5" x14ac:dyDescent="0.35">
      <c r="M8945" s="261" t="s">
        <v>45499</v>
      </c>
      <c r="N8945" s="262">
        <v>60723.1</v>
      </c>
      <c r="P8945" s="243" t="s">
        <v>25013</v>
      </c>
      <c r="Q8945" s="244">
        <v>84998.43</v>
      </c>
      <c r="R8945" s="104"/>
      <c r="S8945" s="104"/>
      <c r="T8945" s="104"/>
    </row>
    <row r="8946" spans="13:20" ht="14.5" x14ac:dyDescent="0.35">
      <c r="M8946" s="261" t="s">
        <v>45500</v>
      </c>
      <c r="N8946" s="262">
        <v>4768.8999999999996</v>
      </c>
      <c r="P8946" s="243" t="s">
        <v>15770</v>
      </c>
      <c r="Q8946" s="244">
        <v>52607.65</v>
      </c>
      <c r="R8946" s="104"/>
      <c r="S8946" s="104"/>
      <c r="T8946" s="104"/>
    </row>
    <row r="8947" spans="13:20" ht="14.5" x14ac:dyDescent="0.35">
      <c r="M8947" s="261" t="s">
        <v>52259</v>
      </c>
      <c r="N8947" s="262">
        <v>2980</v>
      </c>
      <c r="P8947" s="243" t="s">
        <v>25014</v>
      </c>
      <c r="Q8947" s="244">
        <v>10131.41</v>
      </c>
      <c r="R8947" s="104"/>
      <c r="S8947" s="104"/>
      <c r="T8947" s="104"/>
    </row>
    <row r="8948" spans="13:20" ht="14.5" x14ac:dyDescent="0.35">
      <c r="M8948" s="261" t="s">
        <v>25209</v>
      </c>
      <c r="N8948" s="262">
        <v>1000</v>
      </c>
      <c r="P8948" s="243" t="s">
        <v>25015</v>
      </c>
      <c r="Q8948" s="244">
        <v>15440.13</v>
      </c>
      <c r="R8948" s="104"/>
      <c r="S8948" s="104"/>
      <c r="T8948" s="104"/>
    </row>
    <row r="8949" spans="13:20" ht="14.5" x14ac:dyDescent="0.35">
      <c r="M8949" s="261" t="s">
        <v>25211</v>
      </c>
      <c r="N8949" s="262">
        <v>263.22000000000003</v>
      </c>
      <c r="P8949" s="243" t="s">
        <v>25016</v>
      </c>
      <c r="Q8949" s="244">
        <v>8995.61</v>
      </c>
      <c r="R8949" s="104"/>
      <c r="S8949" s="104"/>
      <c r="T8949" s="104"/>
    </row>
    <row r="8950" spans="13:20" ht="14.5" x14ac:dyDescent="0.35">
      <c r="M8950" s="261" t="s">
        <v>25212</v>
      </c>
      <c r="N8950" s="262">
        <v>20.14</v>
      </c>
      <c r="P8950" s="243" t="s">
        <v>25017</v>
      </c>
      <c r="Q8950" s="244">
        <v>101030.66</v>
      </c>
      <c r="R8950" s="104"/>
      <c r="S8950" s="104"/>
      <c r="T8950" s="104"/>
    </row>
    <row r="8951" spans="13:20" ht="14.5" x14ac:dyDescent="0.35">
      <c r="M8951" s="261" t="s">
        <v>25217</v>
      </c>
      <c r="N8951" s="262">
        <v>2952.88</v>
      </c>
      <c r="P8951" s="243" t="s">
        <v>25018</v>
      </c>
      <c r="Q8951" s="244">
        <v>274500</v>
      </c>
      <c r="R8951" s="104"/>
      <c r="S8951" s="104"/>
      <c r="T8951" s="104"/>
    </row>
    <row r="8952" spans="13:20" ht="14.5" x14ac:dyDescent="0.35">
      <c r="M8952" s="261" t="s">
        <v>50327</v>
      </c>
      <c r="N8952" s="262">
        <v>13081.76</v>
      </c>
      <c r="P8952" s="243" t="s">
        <v>25019</v>
      </c>
      <c r="Q8952" s="244">
        <v>47129.56</v>
      </c>
      <c r="R8952" s="104"/>
      <c r="S8952" s="104"/>
      <c r="T8952" s="104"/>
    </row>
    <row r="8953" spans="13:20" ht="14.5" x14ac:dyDescent="0.35">
      <c r="M8953" s="261" t="s">
        <v>50328</v>
      </c>
      <c r="N8953" s="262">
        <v>2683</v>
      </c>
      <c r="P8953" s="243" t="s">
        <v>15772</v>
      </c>
      <c r="Q8953" s="244">
        <v>63105.49</v>
      </c>
      <c r="R8953" s="104"/>
      <c r="S8953" s="104"/>
      <c r="T8953" s="104"/>
    </row>
    <row r="8954" spans="13:20" ht="14.5" x14ac:dyDescent="0.35">
      <c r="M8954" s="261" t="s">
        <v>50329</v>
      </c>
      <c r="N8954" s="262">
        <v>7000</v>
      </c>
      <c r="P8954" s="243" t="s">
        <v>15773</v>
      </c>
      <c r="Q8954" s="244">
        <v>109895.58</v>
      </c>
      <c r="R8954" s="104"/>
      <c r="S8954" s="104"/>
      <c r="T8954" s="104"/>
    </row>
    <row r="8955" spans="13:20" ht="14.5" x14ac:dyDescent="0.35">
      <c r="M8955" s="261" t="s">
        <v>50330</v>
      </c>
      <c r="N8955" s="262">
        <v>535.5</v>
      </c>
      <c r="P8955" s="243" t="s">
        <v>25020</v>
      </c>
      <c r="Q8955" s="244">
        <v>6016.75</v>
      </c>
      <c r="R8955" s="104"/>
      <c r="S8955" s="104"/>
      <c r="T8955" s="104"/>
    </row>
    <row r="8956" spans="13:20" ht="14.5" x14ac:dyDescent="0.35">
      <c r="M8956" s="261" t="s">
        <v>25218</v>
      </c>
      <c r="N8956" s="262">
        <v>10242.5</v>
      </c>
      <c r="P8956" s="243" t="s">
        <v>25021</v>
      </c>
      <c r="Q8956" s="244">
        <v>177514.19</v>
      </c>
      <c r="R8956" s="104"/>
      <c r="S8956" s="104"/>
      <c r="T8956" s="104"/>
    </row>
    <row r="8957" spans="13:20" ht="14.5" x14ac:dyDescent="0.35">
      <c r="M8957" s="261" t="s">
        <v>25219</v>
      </c>
      <c r="N8957" s="262">
        <v>5690.69</v>
      </c>
      <c r="P8957" s="243" t="s">
        <v>25022</v>
      </c>
      <c r="Q8957" s="244">
        <v>60887.07</v>
      </c>
      <c r="R8957" s="104"/>
      <c r="S8957" s="104"/>
      <c r="T8957" s="104"/>
    </row>
    <row r="8958" spans="13:20" ht="14.5" x14ac:dyDescent="0.35">
      <c r="M8958" s="261" t="s">
        <v>53421</v>
      </c>
      <c r="N8958" s="262">
        <v>17374.13</v>
      </c>
      <c r="P8958" s="243" t="s">
        <v>25023</v>
      </c>
      <c r="Q8958" s="244">
        <v>42.65</v>
      </c>
      <c r="R8958" s="104"/>
      <c r="S8958" s="104"/>
      <c r="T8958" s="104"/>
    </row>
    <row r="8959" spans="13:20" ht="14.5" x14ac:dyDescent="0.35">
      <c r="M8959" s="261" t="s">
        <v>25220</v>
      </c>
      <c r="N8959" s="262">
        <v>27383.39</v>
      </c>
      <c r="P8959" s="243" t="s">
        <v>25024</v>
      </c>
      <c r="Q8959" s="244">
        <v>25.88</v>
      </c>
      <c r="R8959" s="104"/>
      <c r="S8959" s="104"/>
      <c r="T8959" s="104"/>
    </row>
    <row r="8960" spans="13:20" ht="14.5" x14ac:dyDescent="0.35">
      <c r="M8960" s="261" t="s">
        <v>53422</v>
      </c>
      <c r="N8960" s="262">
        <v>14753.04</v>
      </c>
      <c r="P8960" s="243" t="s">
        <v>25025</v>
      </c>
      <c r="Q8960" s="244">
        <v>54854.67</v>
      </c>
      <c r="R8960" s="104"/>
      <c r="S8960" s="104"/>
      <c r="T8960" s="104"/>
    </row>
    <row r="8961" spans="13:20" ht="14.5" x14ac:dyDescent="0.35">
      <c r="M8961" s="261" t="s">
        <v>53423</v>
      </c>
      <c r="N8961" s="262">
        <v>1128.96</v>
      </c>
      <c r="P8961" s="243" t="s">
        <v>25026</v>
      </c>
      <c r="Q8961" s="244">
        <v>2003.26</v>
      </c>
      <c r="R8961" s="104"/>
      <c r="S8961" s="104"/>
      <c r="T8961" s="104"/>
    </row>
    <row r="8962" spans="13:20" ht="14.5" x14ac:dyDescent="0.35">
      <c r="M8962" s="261" t="s">
        <v>48255</v>
      </c>
      <c r="N8962" s="262">
        <v>23000</v>
      </c>
      <c r="P8962" s="243" t="s">
        <v>15774</v>
      </c>
      <c r="Q8962" s="244">
        <v>30865.75</v>
      </c>
      <c r="R8962" s="104"/>
      <c r="S8962" s="104"/>
      <c r="T8962" s="104"/>
    </row>
    <row r="8963" spans="13:20" ht="14.5" x14ac:dyDescent="0.35">
      <c r="M8963" s="261" t="s">
        <v>48256</v>
      </c>
      <c r="N8963" s="262">
        <v>1759.5</v>
      </c>
      <c r="P8963" s="243" t="s">
        <v>15775</v>
      </c>
      <c r="Q8963" s="244">
        <v>443018.75</v>
      </c>
      <c r="R8963" s="104"/>
      <c r="S8963" s="104"/>
      <c r="T8963" s="104"/>
    </row>
    <row r="8964" spans="13:20" ht="14.5" x14ac:dyDescent="0.35">
      <c r="M8964" s="261" t="s">
        <v>25257</v>
      </c>
      <c r="N8964" s="262">
        <v>1134.22</v>
      </c>
      <c r="P8964" s="243" t="s">
        <v>25027</v>
      </c>
      <c r="Q8964" s="244">
        <v>90284.95</v>
      </c>
      <c r="R8964" s="104"/>
      <c r="S8964" s="104"/>
      <c r="T8964" s="104"/>
    </row>
    <row r="8965" spans="13:20" ht="14.5" x14ac:dyDescent="0.35">
      <c r="M8965" s="261" t="s">
        <v>25258</v>
      </c>
      <c r="N8965" s="262">
        <v>7200</v>
      </c>
      <c r="P8965" s="243" t="s">
        <v>25028</v>
      </c>
      <c r="Q8965" s="244">
        <v>46489.56</v>
      </c>
      <c r="R8965" s="104"/>
      <c r="S8965" s="104"/>
      <c r="T8965" s="104"/>
    </row>
    <row r="8966" spans="13:20" ht="14.5" x14ac:dyDescent="0.35">
      <c r="M8966" s="261" t="s">
        <v>25260</v>
      </c>
      <c r="N8966" s="262">
        <v>180264.78</v>
      </c>
      <c r="P8966" s="243" t="s">
        <v>25029</v>
      </c>
      <c r="Q8966" s="244">
        <v>130</v>
      </c>
      <c r="R8966" s="104"/>
      <c r="S8966" s="104"/>
      <c r="T8966" s="104"/>
    </row>
    <row r="8967" spans="13:20" ht="14.5" x14ac:dyDescent="0.35">
      <c r="M8967" s="261" t="s">
        <v>48257</v>
      </c>
      <c r="N8967" s="262">
        <v>1302334.17</v>
      </c>
      <c r="P8967" s="243" t="s">
        <v>25030</v>
      </c>
      <c r="Q8967" s="244">
        <v>124.29</v>
      </c>
      <c r="R8967" s="104"/>
      <c r="S8967" s="104"/>
      <c r="T8967" s="104"/>
    </row>
    <row r="8968" spans="13:20" ht="14.5" x14ac:dyDescent="0.35">
      <c r="M8968" s="261" t="s">
        <v>48258</v>
      </c>
      <c r="N8968" s="262">
        <v>99256.1</v>
      </c>
      <c r="P8968" s="243" t="s">
        <v>25031</v>
      </c>
      <c r="Q8968" s="244">
        <v>125676.58</v>
      </c>
      <c r="R8968" s="104"/>
      <c r="S8968" s="104"/>
      <c r="T8968" s="104"/>
    </row>
    <row r="8969" spans="13:20" ht="14.5" x14ac:dyDescent="0.35">
      <c r="M8969" s="261" t="s">
        <v>37207</v>
      </c>
      <c r="N8969" s="262">
        <v>1302</v>
      </c>
      <c r="P8969" s="243" t="s">
        <v>25032</v>
      </c>
      <c r="Q8969" s="244">
        <v>224248.32000000001</v>
      </c>
      <c r="R8969" s="104"/>
      <c r="S8969" s="104"/>
      <c r="T8969" s="104"/>
    </row>
    <row r="8970" spans="13:20" ht="14.5" x14ac:dyDescent="0.35">
      <c r="M8970" s="261" t="s">
        <v>25263</v>
      </c>
      <c r="N8970" s="262">
        <v>505.77</v>
      </c>
      <c r="P8970" s="243" t="s">
        <v>25033</v>
      </c>
      <c r="Q8970" s="244">
        <v>-3</v>
      </c>
      <c r="R8970" s="104"/>
      <c r="S8970" s="104"/>
      <c r="T8970" s="104"/>
    </row>
    <row r="8971" spans="13:20" ht="14.5" x14ac:dyDescent="0.35">
      <c r="M8971" s="261" t="s">
        <v>25265</v>
      </c>
      <c r="N8971" s="262">
        <v>142.5</v>
      </c>
      <c r="P8971" s="243" t="s">
        <v>25034</v>
      </c>
      <c r="Q8971" s="244">
        <v>5497.7</v>
      </c>
      <c r="R8971" s="104"/>
      <c r="S8971" s="104"/>
      <c r="T8971" s="104"/>
    </row>
    <row r="8972" spans="13:20" ht="14.5" x14ac:dyDescent="0.35">
      <c r="M8972" s="261" t="s">
        <v>25266</v>
      </c>
      <c r="N8972" s="262">
        <v>391.92</v>
      </c>
      <c r="P8972" s="243" t="s">
        <v>25035</v>
      </c>
      <c r="Q8972" s="244">
        <v>5250.32</v>
      </c>
      <c r="R8972" s="104"/>
      <c r="S8972" s="104"/>
      <c r="T8972" s="104"/>
    </row>
    <row r="8973" spans="13:20" ht="14.5" x14ac:dyDescent="0.35">
      <c r="M8973" s="261" t="s">
        <v>25267</v>
      </c>
      <c r="N8973" s="262">
        <v>8584.3799999999992</v>
      </c>
      <c r="P8973" s="243" t="s">
        <v>25036</v>
      </c>
      <c r="Q8973" s="244">
        <v>822.21</v>
      </c>
      <c r="R8973" s="104"/>
      <c r="S8973" s="104"/>
      <c r="T8973" s="104"/>
    </row>
    <row r="8974" spans="13:20" ht="14.5" x14ac:dyDescent="0.35">
      <c r="M8974" s="261" t="s">
        <v>57045</v>
      </c>
      <c r="N8974" s="262">
        <v>85802.559999999998</v>
      </c>
      <c r="P8974" s="243" t="s">
        <v>25037</v>
      </c>
      <c r="Q8974" s="244">
        <v>2246.2199999999998</v>
      </c>
      <c r="R8974" s="104"/>
      <c r="S8974" s="104"/>
      <c r="T8974" s="104"/>
    </row>
    <row r="8975" spans="13:20" ht="14.5" x14ac:dyDescent="0.35">
      <c r="M8975" s="261" t="s">
        <v>15804</v>
      </c>
      <c r="N8975" s="262">
        <v>5972.8</v>
      </c>
      <c r="P8975" s="243" t="s">
        <v>25038</v>
      </c>
      <c r="Q8975" s="244">
        <v>650</v>
      </c>
      <c r="R8975" s="104"/>
      <c r="S8975" s="104"/>
      <c r="T8975" s="104"/>
    </row>
    <row r="8976" spans="13:20" ht="14.5" x14ac:dyDescent="0.35">
      <c r="M8976" s="261" t="s">
        <v>38396</v>
      </c>
      <c r="N8976" s="262">
        <v>3314.75</v>
      </c>
      <c r="P8976" s="243" t="s">
        <v>25039</v>
      </c>
      <c r="Q8976" s="244">
        <v>12689.55</v>
      </c>
      <c r="R8976" s="104"/>
      <c r="S8976" s="104"/>
      <c r="T8976" s="104"/>
    </row>
    <row r="8977" spans="13:20" ht="14.5" x14ac:dyDescent="0.35">
      <c r="M8977" s="261" t="s">
        <v>25269</v>
      </c>
      <c r="N8977" s="262">
        <v>32580.07</v>
      </c>
      <c r="P8977" s="243" t="s">
        <v>25040</v>
      </c>
      <c r="Q8977" s="244">
        <v>159012.69</v>
      </c>
      <c r="R8977" s="104"/>
      <c r="S8977" s="104"/>
      <c r="T8977" s="104"/>
    </row>
    <row r="8978" spans="13:20" ht="14.5" x14ac:dyDescent="0.35">
      <c r="M8978" s="261" t="s">
        <v>25270</v>
      </c>
      <c r="N8978" s="262">
        <v>342135.54</v>
      </c>
      <c r="P8978" s="243" t="s">
        <v>15776</v>
      </c>
      <c r="Q8978" s="244">
        <v>5580.76</v>
      </c>
      <c r="R8978" s="104"/>
      <c r="S8978" s="104"/>
      <c r="T8978" s="104"/>
    </row>
    <row r="8979" spans="13:20" ht="14.5" x14ac:dyDescent="0.35">
      <c r="M8979" s="261" t="s">
        <v>25271</v>
      </c>
      <c r="N8979" s="262">
        <v>324284.46999999997</v>
      </c>
      <c r="P8979" s="243" t="s">
        <v>15777</v>
      </c>
      <c r="Q8979" s="244">
        <v>4820.3999999999996</v>
      </c>
      <c r="R8979" s="104"/>
      <c r="S8979" s="104"/>
      <c r="T8979" s="104"/>
    </row>
    <row r="8980" spans="13:20" ht="14.5" x14ac:dyDescent="0.35">
      <c r="M8980" s="261" t="s">
        <v>25272</v>
      </c>
      <c r="N8980" s="262">
        <v>-15453.06</v>
      </c>
      <c r="P8980" s="243" t="s">
        <v>15778</v>
      </c>
      <c r="Q8980" s="244">
        <v>731.44</v>
      </c>
      <c r="R8980" s="104"/>
      <c r="S8980" s="104"/>
      <c r="T8980" s="104"/>
    </row>
    <row r="8981" spans="13:20" ht="14.5" x14ac:dyDescent="0.35">
      <c r="M8981" s="261" t="s">
        <v>57046</v>
      </c>
      <c r="N8981" s="262">
        <v>114.86</v>
      </c>
      <c r="P8981" s="243" t="s">
        <v>15779</v>
      </c>
      <c r="Q8981" s="244">
        <v>1386.71</v>
      </c>
      <c r="R8981" s="104"/>
      <c r="S8981" s="104"/>
      <c r="T8981" s="104"/>
    </row>
    <row r="8982" spans="13:20" ht="14.5" x14ac:dyDescent="0.35">
      <c r="M8982" s="261" t="s">
        <v>25273</v>
      </c>
      <c r="N8982" s="262">
        <v>942.13</v>
      </c>
      <c r="P8982" s="243" t="s">
        <v>25041</v>
      </c>
      <c r="Q8982" s="244">
        <v>3818</v>
      </c>
      <c r="R8982" s="104"/>
      <c r="S8982" s="104"/>
      <c r="T8982" s="104"/>
    </row>
    <row r="8983" spans="13:20" ht="14.5" x14ac:dyDescent="0.35">
      <c r="M8983" s="261" t="s">
        <v>57047</v>
      </c>
      <c r="N8983" s="262">
        <v>82.29</v>
      </c>
      <c r="P8983" s="243" t="s">
        <v>25042</v>
      </c>
      <c r="Q8983" s="244">
        <v>13070.3</v>
      </c>
      <c r="R8983" s="104"/>
      <c r="S8983" s="104"/>
      <c r="T8983" s="104"/>
    </row>
    <row r="8984" spans="13:20" ht="14.5" x14ac:dyDescent="0.35">
      <c r="M8984" s="261" t="s">
        <v>25274</v>
      </c>
      <c r="N8984" s="262">
        <v>3414.71</v>
      </c>
      <c r="P8984" s="243" t="s">
        <v>25043</v>
      </c>
      <c r="Q8984" s="244">
        <v>999.87</v>
      </c>
      <c r="R8984" s="104"/>
      <c r="S8984" s="104"/>
      <c r="T8984" s="104"/>
    </row>
    <row r="8985" spans="13:20" ht="14.5" x14ac:dyDescent="0.35">
      <c r="M8985" s="261" t="s">
        <v>25275</v>
      </c>
      <c r="N8985" s="262">
        <v>7280.38</v>
      </c>
      <c r="P8985" s="243" t="s">
        <v>25044</v>
      </c>
      <c r="Q8985" s="244">
        <v>2833.64</v>
      </c>
      <c r="R8985" s="104"/>
      <c r="S8985" s="104"/>
      <c r="T8985" s="104"/>
    </row>
    <row r="8986" spans="13:20" ht="14.5" x14ac:dyDescent="0.35">
      <c r="M8986" s="261" t="s">
        <v>50331</v>
      </c>
      <c r="N8986" s="262">
        <v>103.6</v>
      </c>
      <c r="P8986" s="243" t="s">
        <v>25045</v>
      </c>
      <c r="Q8986" s="244">
        <v>33709.54</v>
      </c>
      <c r="R8986" s="104"/>
      <c r="S8986" s="104"/>
      <c r="T8986" s="104"/>
    </row>
    <row r="8987" spans="13:20" ht="14.5" x14ac:dyDescent="0.35">
      <c r="M8987" s="261" t="s">
        <v>25277</v>
      </c>
      <c r="N8987" s="262">
        <v>20520.89</v>
      </c>
      <c r="P8987" s="243" t="s">
        <v>25046</v>
      </c>
      <c r="Q8987" s="244">
        <v>17777.669999999998</v>
      </c>
      <c r="R8987" s="104"/>
      <c r="S8987" s="104"/>
      <c r="T8987" s="104"/>
    </row>
    <row r="8988" spans="13:20" ht="14.5" x14ac:dyDescent="0.35">
      <c r="M8988" s="261" t="s">
        <v>57048</v>
      </c>
      <c r="N8988" s="262">
        <v>3829.82</v>
      </c>
      <c r="P8988" s="243" t="s">
        <v>25047</v>
      </c>
      <c r="Q8988" s="244">
        <v>1841</v>
      </c>
      <c r="R8988" s="104"/>
      <c r="S8988" s="104"/>
      <c r="T8988" s="104"/>
    </row>
    <row r="8989" spans="13:20" ht="14.5" x14ac:dyDescent="0.35">
      <c r="M8989" s="261" t="s">
        <v>25279</v>
      </c>
      <c r="N8989" s="262">
        <v>2390.65</v>
      </c>
      <c r="P8989" s="243" t="s">
        <v>25048</v>
      </c>
      <c r="Q8989" s="244">
        <v>5797.5</v>
      </c>
      <c r="R8989" s="104"/>
      <c r="S8989" s="104"/>
      <c r="T8989" s="104"/>
    </row>
    <row r="8990" spans="13:20" ht="14.5" x14ac:dyDescent="0.35">
      <c r="M8990" s="261" t="s">
        <v>25280</v>
      </c>
      <c r="N8990" s="262">
        <v>7012.44</v>
      </c>
      <c r="P8990" s="243" t="s">
        <v>25049</v>
      </c>
      <c r="Q8990" s="244">
        <v>34612.94</v>
      </c>
      <c r="R8990" s="104"/>
      <c r="S8990" s="104"/>
      <c r="T8990" s="104"/>
    </row>
    <row r="8991" spans="13:20" ht="14.5" x14ac:dyDescent="0.35">
      <c r="M8991" s="261" t="s">
        <v>57049</v>
      </c>
      <c r="N8991" s="262">
        <v>5738.77</v>
      </c>
      <c r="P8991" s="243" t="s">
        <v>25050</v>
      </c>
      <c r="Q8991" s="244">
        <v>3320.67</v>
      </c>
      <c r="R8991" s="104"/>
      <c r="S8991" s="104"/>
      <c r="T8991" s="104"/>
    </row>
    <row r="8992" spans="13:20" ht="14.5" x14ac:dyDescent="0.35">
      <c r="M8992" s="261" t="s">
        <v>53424</v>
      </c>
      <c r="N8992" s="262">
        <v>461.52</v>
      </c>
      <c r="P8992" s="243" t="s">
        <v>25051</v>
      </c>
      <c r="Q8992" s="244">
        <v>14987.66</v>
      </c>
      <c r="R8992" s="104"/>
      <c r="S8992" s="104"/>
      <c r="T8992" s="104"/>
    </row>
    <row r="8993" spans="13:20" ht="14.5" x14ac:dyDescent="0.35">
      <c r="M8993" s="261" t="s">
        <v>57050</v>
      </c>
      <c r="N8993" s="262">
        <v>5721.29</v>
      </c>
      <c r="P8993" s="243" t="s">
        <v>25052</v>
      </c>
      <c r="Q8993" s="244">
        <v>9331.2199999999993</v>
      </c>
      <c r="R8993" s="104"/>
      <c r="S8993" s="104"/>
      <c r="T8993" s="104"/>
    </row>
    <row r="8994" spans="13:20" ht="14.5" x14ac:dyDescent="0.35">
      <c r="M8994" s="261" t="s">
        <v>50332</v>
      </c>
      <c r="N8994" s="262">
        <v>760</v>
      </c>
      <c r="P8994" s="243" t="s">
        <v>25053</v>
      </c>
      <c r="Q8994" s="244">
        <v>7951.6</v>
      </c>
      <c r="R8994" s="104"/>
      <c r="S8994" s="104"/>
      <c r="T8994" s="104"/>
    </row>
    <row r="8995" spans="13:20" ht="14.5" x14ac:dyDescent="0.35">
      <c r="M8995" s="261" t="s">
        <v>25282</v>
      </c>
      <c r="N8995" s="262">
        <v>40360</v>
      </c>
      <c r="P8995" s="243" t="s">
        <v>25054</v>
      </c>
      <c r="Q8995" s="244">
        <v>2681.02</v>
      </c>
      <c r="R8995" s="104"/>
      <c r="S8995" s="104"/>
      <c r="T8995" s="104"/>
    </row>
    <row r="8996" spans="13:20" ht="14.5" x14ac:dyDescent="0.35">
      <c r="M8996" s="261" t="s">
        <v>25283</v>
      </c>
      <c r="N8996" s="262">
        <v>47588.06</v>
      </c>
      <c r="P8996" s="243" t="s">
        <v>25055</v>
      </c>
      <c r="Q8996" s="244">
        <v>5464.94</v>
      </c>
      <c r="R8996" s="104"/>
      <c r="S8996" s="104"/>
      <c r="T8996" s="104"/>
    </row>
    <row r="8997" spans="13:20" ht="14.5" x14ac:dyDescent="0.35">
      <c r="M8997" s="261" t="s">
        <v>25284</v>
      </c>
      <c r="N8997" s="262">
        <v>6663.65</v>
      </c>
      <c r="P8997" s="243" t="s">
        <v>25056</v>
      </c>
      <c r="Q8997" s="244">
        <v>6354.91</v>
      </c>
      <c r="R8997" s="104"/>
      <c r="S8997" s="104"/>
      <c r="T8997" s="104"/>
    </row>
    <row r="8998" spans="13:20" ht="14.5" x14ac:dyDescent="0.35">
      <c r="M8998" s="261" t="s">
        <v>25285</v>
      </c>
      <c r="N8998" s="262">
        <v>17771.8</v>
      </c>
      <c r="P8998" s="243" t="s">
        <v>25057</v>
      </c>
      <c r="Q8998" s="244">
        <v>17640.45</v>
      </c>
      <c r="R8998" s="104"/>
      <c r="S8998" s="104"/>
      <c r="T8998" s="104"/>
    </row>
    <row r="8999" spans="13:20" ht="14.5" x14ac:dyDescent="0.35">
      <c r="M8999" s="261" t="s">
        <v>25286</v>
      </c>
      <c r="N8999" s="262">
        <v>10258.219999999999</v>
      </c>
      <c r="P8999" s="243" t="s">
        <v>25058</v>
      </c>
      <c r="Q8999" s="244">
        <v>4352.92</v>
      </c>
      <c r="R8999" s="104"/>
      <c r="S8999" s="104"/>
      <c r="T8999" s="104"/>
    </row>
    <row r="9000" spans="13:20" ht="14.5" x14ac:dyDescent="0.35">
      <c r="M9000" s="261" t="s">
        <v>57051</v>
      </c>
      <c r="N9000" s="262">
        <v>15045.14</v>
      </c>
      <c r="P9000" s="243" t="s">
        <v>15782</v>
      </c>
      <c r="Q9000" s="244">
        <v>109377.52</v>
      </c>
      <c r="R9000" s="104"/>
      <c r="S9000" s="104"/>
      <c r="T9000" s="104"/>
    </row>
    <row r="9001" spans="13:20" ht="14.5" x14ac:dyDescent="0.35">
      <c r="M9001" s="261" t="s">
        <v>25288</v>
      </c>
      <c r="N9001" s="262">
        <v>48565.56</v>
      </c>
      <c r="P9001" s="243" t="s">
        <v>25059</v>
      </c>
      <c r="Q9001" s="244">
        <v>140286.37</v>
      </c>
      <c r="R9001" s="104"/>
      <c r="S9001" s="104"/>
      <c r="T9001" s="104"/>
    </row>
    <row r="9002" spans="13:20" ht="14.5" x14ac:dyDescent="0.35">
      <c r="M9002" s="261" t="s">
        <v>57052</v>
      </c>
      <c r="N9002" s="262">
        <v>372.67</v>
      </c>
      <c r="P9002" s="243" t="s">
        <v>25060</v>
      </c>
      <c r="Q9002" s="244">
        <v>315584.71000000002</v>
      </c>
      <c r="R9002" s="104"/>
      <c r="S9002" s="104"/>
      <c r="T9002" s="104"/>
    </row>
    <row r="9003" spans="13:20" ht="14.5" x14ac:dyDescent="0.35">
      <c r="M9003" s="261" t="s">
        <v>25289</v>
      </c>
      <c r="N9003" s="262">
        <v>3706.22</v>
      </c>
      <c r="P9003" s="243" t="s">
        <v>25061</v>
      </c>
      <c r="Q9003" s="244">
        <v>-10.37</v>
      </c>
      <c r="R9003" s="104"/>
      <c r="S9003" s="104"/>
      <c r="T9003" s="104"/>
    </row>
    <row r="9004" spans="13:20" ht="14.5" x14ac:dyDescent="0.35">
      <c r="M9004" s="261" t="s">
        <v>25290</v>
      </c>
      <c r="N9004" s="262">
        <v>10034.09</v>
      </c>
      <c r="P9004" s="243" t="s">
        <v>25062</v>
      </c>
      <c r="Q9004" s="244">
        <v>9911</v>
      </c>
      <c r="R9004" s="104"/>
      <c r="S9004" s="104"/>
      <c r="T9004" s="104"/>
    </row>
    <row r="9005" spans="13:20" ht="14.5" x14ac:dyDescent="0.35">
      <c r="M9005" s="261" t="s">
        <v>45501</v>
      </c>
      <c r="N9005" s="262">
        <v>5697.65</v>
      </c>
      <c r="P9005" s="243" t="s">
        <v>25063</v>
      </c>
      <c r="Q9005" s="244">
        <v>6445.34</v>
      </c>
      <c r="R9005" s="104"/>
      <c r="S9005" s="104"/>
      <c r="T9005" s="104"/>
    </row>
    <row r="9006" spans="13:20" ht="14.5" x14ac:dyDescent="0.35">
      <c r="M9006" s="261" t="s">
        <v>57053</v>
      </c>
      <c r="N9006" s="262">
        <v>8336.42</v>
      </c>
      <c r="P9006" s="243" t="s">
        <v>25064</v>
      </c>
      <c r="Q9006" s="244">
        <v>647.51</v>
      </c>
      <c r="R9006" s="104"/>
      <c r="S9006" s="104"/>
      <c r="T9006" s="104"/>
    </row>
    <row r="9007" spans="13:20" ht="14.5" x14ac:dyDescent="0.35">
      <c r="M9007" s="261" t="s">
        <v>35763</v>
      </c>
      <c r="N9007" s="262">
        <v>28581.72</v>
      </c>
      <c r="P9007" s="243" t="s">
        <v>25065</v>
      </c>
      <c r="Q9007" s="244">
        <v>77.03</v>
      </c>
      <c r="R9007" s="104"/>
      <c r="S9007" s="104"/>
      <c r="T9007" s="104"/>
    </row>
    <row r="9008" spans="13:20" ht="14.5" x14ac:dyDescent="0.35">
      <c r="M9008" s="261" t="s">
        <v>35764</v>
      </c>
      <c r="N9008" s="262">
        <v>832493.5</v>
      </c>
      <c r="P9008" s="243" t="s">
        <v>25066</v>
      </c>
      <c r="Q9008" s="244">
        <v>548.53</v>
      </c>
      <c r="R9008" s="104"/>
      <c r="S9008" s="104"/>
      <c r="T9008" s="104"/>
    </row>
    <row r="9009" spans="13:20" ht="14.5" x14ac:dyDescent="0.35">
      <c r="M9009" s="261" t="s">
        <v>35765</v>
      </c>
      <c r="N9009" s="262">
        <v>31483.5</v>
      </c>
      <c r="P9009" s="243" t="s">
        <v>25067</v>
      </c>
      <c r="Q9009" s="244">
        <v>23435.74</v>
      </c>
      <c r="R9009" s="104"/>
      <c r="S9009" s="104"/>
      <c r="T9009" s="104"/>
    </row>
    <row r="9010" spans="13:20" ht="14.5" x14ac:dyDescent="0.35">
      <c r="M9010" s="261" t="s">
        <v>37208</v>
      </c>
      <c r="N9010" s="262">
        <v>4800</v>
      </c>
      <c r="P9010" s="243" t="s">
        <v>25068</v>
      </c>
      <c r="Q9010" s="244">
        <v>1775.45</v>
      </c>
      <c r="R9010" s="104"/>
      <c r="S9010" s="104"/>
      <c r="T9010" s="104"/>
    </row>
    <row r="9011" spans="13:20" ht="14.5" x14ac:dyDescent="0.35">
      <c r="M9011" s="261" t="s">
        <v>35766</v>
      </c>
      <c r="N9011" s="262">
        <v>201044.31</v>
      </c>
      <c r="P9011" s="243" t="s">
        <v>25069</v>
      </c>
      <c r="Q9011" s="244">
        <v>5080.87</v>
      </c>
      <c r="R9011" s="104"/>
      <c r="S9011" s="104"/>
      <c r="T9011" s="104"/>
    </row>
    <row r="9012" spans="13:20" ht="14.5" x14ac:dyDescent="0.35">
      <c r="M9012" s="261" t="s">
        <v>35767</v>
      </c>
      <c r="N9012" s="262">
        <v>3000</v>
      </c>
      <c r="P9012" s="243" t="s">
        <v>25070</v>
      </c>
      <c r="Q9012" s="244">
        <v>2148.75</v>
      </c>
      <c r="R9012" s="104"/>
      <c r="S9012" s="104"/>
      <c r="T9012" s="104"/>
    </row>
    <row r="9013" spans="13:20" ht="14.5" x14ac:dyDescent="0.35">
      <c r="M9013" s="261" t="s">
        <v>35768</v>
      </c>
      <c r="N9013" s="262">
        <v>3696.58</v>
      </c>
      <c r="P9013" s="243" t="s">
        <v>25071</v>
      </c>
      <c r="Q9013" s="244">
        <v>222.81</v>
      </c>
      <c r="R9013" s="104"/>
      <c r="S9013" s="104"/>
      <c r="T9013" s="104"/>
    </row>
    <row r="9014" spans="13:20" ht="14.5" x14ac:dyDescent="0.35">
      <c r="M9014" s="261" t="s">
        <v>35769</v>
      </c>
      <c r="N9014" s="262">
        <v>5962.56</v>
      </c>
      <c r="P9014" s="243" t="s">
        <v>25072</v>
      </c>
      <c r="Q9014" s="244">
        <v>59483.63</v>
      </c>
      <c r="R9014" s="104"/>
      <c r="S9014" s="104"/>
      <c r="T9014" s="104"/>
    </row>
    <row r="9015" spans="13:20" ht="14.5" x14ac:dyDescent="0.35">
      <c r="M9015" s="261" t="s">
        <v>35770</v>
      </c>
      <c r="N9015" s="262">
        <v>19622.68</v>
      </c>
      <c r="P9015" s="243" t="s">
        <v>25073</v>
      </c>
      <c r="Q9015" s="244">
        <v>1600</v>
      </c>
      <c r="R9015" s="104"/>
      <c r="S9015" s="104"/>
      <c r="T9015" s="104"/>
    </row>
    <row r="9016" spans="13:20" ht="14.5" x14ac:dyDescent="0.35">
      <c r="M9016" s="261" t="s">
        <v>35771</v>
      </c>
      <c r="N9016" s="262">
        <v>730.5</v>
      </c>
      <c r="P9016" s="243" t="s">
        <v>25074</v>
      </c>
      <c r="Q9016" s="244">
        <v>4850.62</v>
      </c>
      <c r="R9016" s="104"/>
      <c r="S9016" s="104"/>
      <c r="T9016" s="104"/>
    </row>
    <row r="9017" spans="13:20" ht="14.5" x14ac:dyDescent="0.35">
      <c r="M9017" s="261" t="s">
        <v>37209</v>
      </c>
      <c r="N9017" s="262">
        <v>168784</v>
      </c>
      <c r="P9017" s="243" t="s">
        <v>25075</v>
      </c>
      <c r="Q9017" s="244">
        <v>3801.37</v>
      </c>
      <c r="R9017" s="104"/>
      <c r="S9017" s="104"/>
      <c r="T9017" s="104"/>
    </row>
    <row r="9018" spans="13:20" ht="14.5" x14ac:dyDescent="0.35">
      <c r="M9018" s="261" t="s">
        <v>57054</v>
      </c>
      <c r="N9018" s="262">
        <v>8268</v>
      </c>
      <c r="P9018" s="243" t="s">
        <v>25076</v>
      </c>
      <c r="Q9018" s="244">
        <v>282500</v>
      </c>
      <c r="R9018" s="104"/>
      <c r="S9018" s="104"/>
      <c r="T9018" s="104"/>
    </row>
    <row r="9019" spans="13:20" ht="14.5" x14ac:dyDescent="0.35">
      <c r="M9019" s="261" t="s">
        <v>52260</v>
      </c>
      <c r="N9019" s="262">
        <v>15445</v>
      </c>
      <c r="P9019" s="243" t="s">
        <v>25077</v>
      </c>
      <c r="Q9019" s="244">
        <v>416.38</v>
      </c>
      <c r="R9019" s="104"/>
      <c r="S9019" s="104"/>
      <c r="T9019" s="104"/>
    </row>
    <row r="9020" spans="13:20" ht="14.5" x14ac:dyDescent="0.35">
      <c r="M9020" s="261" t="s">
        <v>35772</v>
      </c>
      <c r="N9020" s="262">
        <v>2173.5300000000002</v>
      </c>
      <c r="P9020" s="243" t="s">
        <v>25078</v>
      </c>
      <c r="Q9020" s="244">
        <v>26976.69</v>
      </c>
      <c r="R9020" s="104"/>
      <c r="S9020" s="104"/>
      <c r="T9020" s="104"/>
    </row>
    <row r="9021" spans="13:20" ht="14.5" x14ac:dyDescent="0.35">
      <c r="M9021" s="261" t="s">
        <v>35773</v>
      </c>
      <c r="N9021" s="262">
        <v>101175.67999999999</v>
      </c>
      <c r="P9021" s="243" t="s">
        <v>25079</v>
      </c>
      <c r="Q9021" s="244">
        <v>1748.19</v>
      </c>
      <c r="R9021" s="104"/>
      <c r="S9021" s="104"/>
      <c r="T9021" s="104"/>
    </row>
    <row r="9022" spans="13:20" ht="14.5" x14ac:dyDescent="0.35">
      <c r="M9022" s="261" t="s">
        <v>52261</v>
      </c>
      <c r="N9022" s="262">
        <v>4466.45</v>
      </c>
      <c r="P9022" s="243" t="s">
        <v>25080</v>
      </c>
      <c r="Q9022" s="244">
        <v>4574.5200000000004</v>
      </c>
      <c r="R9022" s="104"/>
      <c r="S9022" s="104"/>
      <c r="T9022" s="104"/>
    </row>
    <row r="9023" spans="13:20" ht="14.5" x14ac:dyDescent="0.35">
      <c r="M9023" s="261" t="s">
        <v>35774</v>
      </c>
      <c r="N9023" s="262">
        <v>33305.64</v>
      </c>
      <c r="P9023" s="243" t="s">
        <v>25081</v>
      </c>
      <c r="Q9023" s="244">
        <v>288391.21999999997</v>
      </c>
      <c r="R9023" s="104"/>
      <c r="S9023" s="104"/>
      <c r="T9023" s="104"/>
    </row>
    <row r="9024" spans="13:20" ht="14.5" x14ac:dyDescent="0.35">
      <c r="M9024" s="261" t="s">
        <v>25292</v>
      </c>
      <c r="N9024" s="262">
        <v>6424.46</v>
      </c>
      <c r="P9024" s="243" t="s">
        <v>25082</v>
      </c>
      <c r="Q9024" s="244">
        <v>8529.7000000000007</v>
      </c>
      <c r="R9024" s="104"/>
      <c r="S9024" s="104"/>
      <c r="T9024" s="104"/>
    </row>
    <row r="9025" spans="13:20" ht="14.5" x14ac:dyDescent="0.35">
      <c r="M9025" s="261" t="s">
        <v>37210</v>
      </c>
      <c r="N9025" s="262">
        <v>4859.72</v>
      </c>
      <c r="P9025" s="243" t="s">
        <v>25083</v>
      </c>
      <c r="Q9025" s="244">
        <v>99.76</v>
      </c>
      <c r="R9025" s="104"/>
      <c r="S9025" s="104"/>
      <c r="T9025" s="104"/>
    </row>
    <row r="9026" spans="13:20" ht="14.5" x14ac:dyDescent="0.35">
      <c r="M9026" s="261" t="s">
        <v>37211</v>
      </c>
      <c r="N9026" s="262">
        <v>232</v>
      </c>
      <c r="P9026" s="243" t="s">
        <v>25084</v>
      </c>
      <c r="Q9026" s="244">
        <v>14605.74</v>
      </c>
      <c r="R9026" s="104"/>
      <c r="S9026" s="104"/>
      <c r="T9026" s="104"/>
    </row>
    <row r="9027" spans="13:20" ht="14.5" x14ac:dyDescent="0.35">
      <c r="M9027" s="261" t="s">
        <v>38397</v>
      </c>
      <c r="N9027" s="262">
        <v>22325</v>
      </c>
      <c r="P9027" s="243" t="s">
        <v>25085</v>
      </c>
      <c r="Q9027" s="244">
        <v>28933.439999999999</v>
      </c>
      <c r="R9027" s="104"/>
      <c r="S9027" s="104"/>
      <c r="T9027" s="104"/>
    </row>
    <row r="9028" spans="13:20" ht="14.5" x14ac:dyDescent="0.35">
      <c r="M9028" s="261" t="s">
        <v>57055</v>
      </c>
      <c r="N9028" s="262">
        <v>243135.8</v>
      </c>
      <c r="P9028" s="243" t="s">
        <v>25086</v>
      </c>
      <c r="Q9028" s="244">
        <v>65928.97</v>
      </c>
      <c r="R9028" s="104"/>
      <c r="S9028" s="104"/>
      <c r="T9028" s="104"/>
    </row>
    <row r="9029" spans="13:20" ht="14.5" x14ac:dyDescent="0.35">
      <c r="M9029" s="261" t="s">
        <v>25294</v>
      </c>
      <c r="N9029" s="262">
        <v>20290.759999999998</v>
      </c>
      <c r="P9029" s="243" t="s">
        <v>25087</v>
      </c>
      <c r="Q9029" s="244">
        <v>2247.5100000000002</v>
      </c>
      <c r="R9029" s="104"/>
      <c r="S9029" s="104"/>
      <c r="T9029" s="104"/>
    </row>
    <row r="9030" spans="13:20" ht="14.5" x14ac:dyDescent="0.35">
      <c r="M9030" s="261" t="s">
        <v>38398</v>
      </c>
      <c r="N9030" s="262">
        <v>200.05</v>
      </c>
      <c r="P9030" s="243" t="s">
        <v>25088</v>
      </c>
      <c r="Q9030" s="244">
        <v>3320.67</v>
      </c>
      <c r="R9030" s="104"/>
      <c r="S9030" s="104"/>
      <c r="T9030" s="104"/>
    </row>
    <row r="9031" spans="13:20" ht="14.5" x14ac:dyDescent="0.35">
      <c r="M9031" s="261" t="s">
        <v>45502</v>
      </c>
      <c r="N9031" s="262">
        <v>508207.93</v>
      </c>
      <c r="P9031" s="243" t="s">
        <v>25089</v>
      </c>
      <c r="Q9031" s="244">
        <v>14987.66</v>
      </c>
      <c r="R9031" s="104"/>
      <c r="S9031" s="104"/>
      <c r="T9031" s="104"/>
    </row>
    <row r="9032" spans="13:20" ht="14.5" x14ac:dyDescent="0.35">
      <c r="M9032" s="261" t="s">
        <v>57056</v>
      </c>
      <c r="N9032" s="262">
        <v>-43.86</v>
      </c>
      <c r="P9032" s="243" t="s">
        <v>15783</v>
      </c>
      <c r="Q9032" s="244">
        <v>19762.599999999999</v>
      </c>
      <c r="R9032" s="104"/>
      <c r="S9032" s="104"/>
      <c r="T9032" s="104"/>
    </row>
    <row r="9033" spans="13:20" ht="14.5" x14ac:dyDescent="0.35">
      <c r="M9033" s="261" t="s">
        <v>38399</v>
      </c>
      <c r="N9033" s="262">
        <v>15916.43</v>
      </c>
      <c r="P9033" s="243" t="s">
        <v>15784</v>
      </c>
      <c r="Q9033" s="244">
        <v>16573.37</v>
      </c>
      <c r="R9033" s="104"/>
      <c r="S9033" s="104"/>
      <c r="T9033" s="104"/>
    </row>
    <row r="9034" spans="13:20" ht="14.5" x14ac:dyDescent="0.35">
      <c r="M9034" s="261" t="s">
        <v>50333</v>
      </c>
      <c r="N9034" s="262">
        <v>6031.38</v>
      </c>
      <c r="P9034" s="243" t="s">
        <v>25090</v>
      </c>
      <c r="Q9034" s="244">
        <v>282500</v>
      </c>
      <c r="R9034" s="104"/>
      <c r="S9034" s="104"/>
      <c r="T9034" s="104"/>
    </row>
    <row r="9035" spans="13:20" ht="14.5" x14ac:dyDescent="0.35">
      <c r="M9035" s="261" t="s">
        <v>57057</v>
      </c>
      <c r="N9035" s="262">
        <v>3850.19</v>
      </c>
      <c r="P9035" s="243" t="s">
        <v>25091</v>
      </c>
      <c r="Q9035" s="244">
        <v>13070.3</v>
      </c>
      <c r="R9035" s="104"/>
      <c r="S9035" s="104"/>
      <c r="T9035" s="104"/>
    </row>
    <row r="9036" spans="13:20" ht="14.5" x14ac:dyDescent="0.35">
      <c r="M9036" s="261" t="s">
        <v>57058</v>
      </c>
      <c r="N9036" s="262">
        <v>1000</v>
      </c>
      <c r="P9036" s="243" t="s">
        <v>25092</v>
      </c>
      <c r="Q9036" s="244">
        <v>5250.32</v>
      </c>
      <c r="R9036" s="104"/>
      <c r="S9036" s="104"/>
      <c r="T9036" s="104"/>
    </row>
    <row r="9037" spans="13:20" ht="14.5" x14ac:dyDescent="0.35">
      <c r="M9037" s="261" t="s">
        <v>57059</v>
      </c>
      <c r="N9037" s="262">
        <v>371.07</v>
      </c>
      <c r="P9037" s="243" t="s">
        <v>25093</v>
      </c>
      <c r="Q9037" s="244">
        <v>493.41</v>
      </c>
      <c r="R9037" s="104"/>
      <c r="S9037" s="104"/>
      <c r="T9037" s="104"/>
    </row>
    <row r="9038" spans="13:20" ht="14.5" x14ac:dyDescent="0.35">
      <c r="M9038" s="261" t="s">
        <v>57060</v>
      </c>
      <c r="N9038" s="262">
        <v>1048.3900000000001</v>
      </c>
      <c r="P9038" s="243" t="s">
        <v>15785</v>
      </c>
      <c r="Q9038" s="244">
        <v>34535.21</v>
      </c>
      <c r="R9038" s="104"/>
      <c r="S9038" s="104"/>
      <c r="T9038" s="104"/>
    </row>
    <row r="9039" spans="13:20" ht="14.5" x14ac:dyDescent="0.35">
      <c r="M9039" s="261" t="s">
        <v>52262</v>
      </c>
      <c r="N9039" s="262">
        <v>1713.12</v>
      </c>
      <c r="P9039" s="243" t="s">
        <v>15786</v>
      </c>
      <c r="Q9039" s="244">
        <v>17012.38</v>
      </c>
      <c r="R9039" s="104"/>
      <c r="S9039" s="104"/>
      <c r="T9039" s="104"/>
    </row>
    <row r="9040" spans="13:20" ht="14.5" x14ac:dyDescent="0.35">
      <c r="M9040" s="261" t="s">
        <v>57061</v>
      </c>
      <c r="N9040" s="262">
        <v>896.12</v>
      </c>
      <c r="P9040" s="243" t="s">
        <v>15787</v>
      </c>
      <c r="Q9040" s="244">
        <v>8503.66</v>
      </c>
      <c r="R9040" s="104"/>
      <c r="S9040" s="104"/>
      <c r="T9040" s="104"/>
    </row>
    <row r="9041" spans="13:20" ht="14.5" x14ac:dyDescent="0.35">
      <c r="M9041" s="261" t="s">
        <v>53425</v>
      </c>
      <c r="N9041" s="262">
        <v>1080.4000000000001</v>
      </c>
      <c r="P9041" s="243" t="s">
        <v>25094</v>
      </c>
      <c r="Q9041" s="244">
        <v>51349.99</v>
      </c>
      <c r="R9041" s="104"/>
      <c r="S9041" s="104"/>
      <c r="T9041" s="104"/>
    </row>
    <row r="9042" spans="13:20" ht="14.5" x14ac:dyDescent="0.35">
      <c r="M9042" s="261" t="s">
        <v>57062</v>
      </c>
      <c r="N9042" s="262">
        <v>18968.490000000002</v>
      </c>
      <c r="P9042" s="243" t="s">
        <v>25095</v>
      </c>
      <c r="Q9042" s="244">
        <v>650</v>
      </c>
      <c r="R9042" s="104"/>
      <c r="S9042" s="104"/>
      <c r="T9042" s="104"/>
    </row>
    <row r="9043" spans="13:20" ht="14.5" x14ac:dyDescent="0.35">
      <c r="M9043" s="261" t="s">
        <v>43237</v>
      </c>
      <c r="N9043" s="262">
        <v>399113.66</v>
      </c>
      <c r="P9043" s="243" t="s">
        <v>25096</v>
      </c>
      <c r="Q9043" s="244">
        <v>1748.19</v>
      </c>
      <c r="R9043" s="104"/>
      <c r="S9043" s="104"/>
      <c r="T9043" s="104"/>
    </row>
    <row r="9044" spans="13:20" ht="14.5" x14ac:dyDescent="0.35">
      <c r="M9044" s="261" t="s">
        <v>50334</v>
      </c>
      <c r="N9044" s="262">
        <v>3922.92</v>
      </c>
      <c r="P9044" s="243" t="s">
        <v>25097</v>
      </c>
      <c r="Q9044" s="244">
        <v>9250.01</v>
      </c>
      <c r="R9044" s="104"/>
      <c r="S9044" s="104"/>
      <c r="T9044" s="104"/>
    </row>
    <row r="9045" spans="13:20" ht="14.5" x14ac:dyDescent="0.35">
      <c r="M9045" s="261" t="s">
        <v>43238</v>
      </c>
      <c r="N9045" s="262">
        <v>22869.75</v>
      </c>
      <c r="P9045" s="243" t="s">
        <v>15788</v>
      </c>
      <c r="Q9045" s="244">
        <v>176298.68</v>
      </c>
      <c r="R9045" s="104"/>
      <c r="S9045" s="104"/>
      <c r="T9045" s="104"/>
    </row>
    <row r="9046" spans="13:20" ht="14.5" x14ac:dyDescent="0.35">
      <c r="M9046" s="261" t="s">
        <v>42052</v>
      </c>
      <c r="N9046" s="262">
        <v>18294.59</v>
      </c>
      <c r="P9046" s="243" t="s">
        <v>25098</v>
      </c>
      <c r="Q9046" s="244">
        <v>164524.57</v>
      </c>
      <c r="R9046" s="104"/>
      <c r="S9046" s="104"/>
      <c r="T9046" s="104"/>
    </row>
    <row r="9047" spans="13:20" ht="14.5" x14ac:dyDescent="0.35">
      <c r="M9047" s="261" t="s">
        <v>42053</v>
      </c>
      <c r="N9047" s="262">
        <v>13639.08</v>
      </c>
      <c r="P9047" s="243" t="s">
        <v>25099</v>
      </c>
      <c r="Q9047" s="244">
        <v>14605.74</v>
      </c>
      <c r="R9047" s="104"/>
      <c r="S9047" s="104"/>
      <c r="T9047" s="104"/>
    </row>
    <row r="9048" spans="13:20" ht="14.5" x14ac:dyDescent="0.35">
      <c r="M9048" s="261" t="s">
        <v>52263</v>
      </c>
      <c r="N9048" s="262">
        <v>9085.5</v>
      </c>
      <c r="P9048" s="243" t="s">
        <v>25100</v>
      </c>
      <c r="Q9048" s="244">
        <v>766806.62</v>
      </c>
      <c r="R9048" s="104"/>
      <c r="S9048" s="104"/>
      <c r="T9048" s="104"/>
    </row>
    <row r="9049" spans="13:20" ht="14.5" x14ac:dyDescent="0.35">
      <c r="M9049" s="261" t="s">
        <v>43239</v>
      </c>
      <c r="N9049" s="262">
        <v>1811.5</v>
      </c>
      <c r="P9049" s="243" t="s">
        <v>25101</v>
      </c>
      <c r="Q9049" s="244">
        <v>-10.37</v>
      </c>
      <c r="R9049" s="104"/>
      <c r="S9049" s="104"/>
      <c r="T9049" s="104"/>
    </row>
    <row r="9050" spans="13:20" ht="14.5" x14ac:dyDescent="0.35">
      <c r="M9050" s="261" t="s">
        <v>42054</v>
      </c>
      <c r="N9050" s="262">
        <v>4505</v>
      </c>
      <c r="P9050" s="243" t="s">
        <v>25102</v>
      </c>
      <c r="Q9050" s="244">
        <v>41163.58</v>
      </c>
      <c r="R9050" s="104"/>
      <c r="S9050" s="104"/>
      <c r="T9050" s="104"/>
    </row>
    <row r="9051" spans="13:20" ht="14.5" x14ac:dyDescent="0.35">
      <c r="M9051" s="261" t="s">
        <v>43240</v>
      </c>
      <c r="N9051" s="262">
        <v>1141297.8799999999</v>
      </c>
      <c r="P9051" s="243" t="s">
        <v>25103</v>
      </c>
      <c r="Q9051" s="244">
        <v>3149.04</v>
      </c>
      <c r="R9051" s="104"/>
      <c r="S9051" s="104"/>
      <c r="T9051" s="104"/>
    </row>
    <row r="9052" spans="13:20" ht="14.5" x14ac:dyDescent="0.35">
      <c r="M9052" s="261" t="s">
        <v>53426</v>
      </c>
      <c r="N9052" s="262">
        <v>26740.54</v>
      </c>
      <c r="P9052" s="243" t="s">
        <v>25104</v>
      </c>
      <c r="Q9052" s="244">
        <v>8924.2900000000009</v>
      </c>
      <c r="R9052" s="104"/>
      <c r="S9052" s="104"/>
      <c r="T9052" s="104"/>
    </row>
    <row r="9053" spans="13:20" ht="14.5" x14ac:dyDescent="0.35">
      <c r="M9053" s="261" t="s">
        <v>53427</v>
      </c>
      <c r="N9053" s="262">
        <v>2049.8000000000002</v>
      </c>
      <c r="P9053" s="243" t="s">
        <v>25105</v>
      </c>
      <c r="Q9053" s="244">
        <v>63551.91</v>
      </c>
      <c r="R9053" s="104"/>
      <c r="S9053" s="104"/>
      <c r="T9053" s="104"/>
    </row>
    <row r="9054" spans="13:20" ht="14.5" x14ac:dyDescent="0.35">
      <c r="M9054" s="261" t="s">
        <v>45503</v>
      </c>
      <c r="N9054" s="262">
        <v>18500</v>
      </c>
      <c r="P9054" s="243" t="s">
        <v>25106</v>
      </c>
      <c r="Q9054" s="244">
        <v>12200</v>
      </c>
      <c r="R9054" s="104"/>
      <c r="S9054" s="104"/>
      <c r="T9054" s="104"/>
    </row>
    <row r="9055" spans="13:20" ht="14.5" x14ac:dyDescent="0.35">
      <c r="M9055" s="261" t="s">
        <v>57063</v>
      </c>
      <c r="N9055" s="262">
        <v>3630</v>
      </c>
      <c r="P9055" s="243" t="s">
        <v>25107</v>
      </c>
      <c r="Q9055" s="244">
        <v>2694.17</v>
      </c>
      <c r="R9055" s="104"/>
      <c r="S9055" s="104"/>
      <c r="T9055" s="104"/>
    </row>
    <row r="9056" spans="13:20" ht="14.5" x14ac:dyDescent="0.35">
      <c r="M9056" s="261" t="s">
        <v>53428</v>
      </c>
      <c r="N9056" s="262">
        <v>3890</v>
      </c>
      <c r="P9056" s="243" t="s">
        <v>25108</v>
      </c>
      <c r="Q9056" s="244">
        <v>3035.83</v>
      </c>
      <c r="R9056" s="104"/>
      <c r="S9056" s="104"/>
      <c r="T9056" s="104"/>
    </row>
    <row r="9057" spans="13:20" ht="14.5" x14ac:dyDescent="0.35">
      <c r="M9057" s="261" t="s">
        <v>45504</v>
      </c>
      <c r="N9057" s="262">
        <v>507.16</v>
      </c>
      <c r="P9057" s="243" t="s">
        <v>25109</v>
      </c>
      <c r="Q9057" s="244">
        <v>68918.7</v>
      </c>
      <c r="R9057" s="104"/>
      <c r="S9057" s="104"/>
      <c r="T9057" s="104"/>
    </row>
    <row r="9058" spans="13:20" ht="14.5" x14ac:dyDescent="0.35">
      <c r="M9058" s="261" t="s">
        <v>42055</v>
      </c>
      <c r="N9058" s="262">
        <v>127973.09</v>
      </c>
      <c r="P9058" s="243" t="s">
        <v>25110</v>
      </c>
      <c r="Q9058" s="244">
        <v>77755.19</v>
      </c>
      <c r="R9058" s="104"/>
      <c r="S9058" s="104"/>
      <c r="T9058" s="104"/>
    </row>
    <row r="9059" spans="13:20" ht="14.5" x14ac:dyDescent="0.35">
      <c r="M9059" s="261" t="s">
        <v>42056</v>
      </c>
      <c r="N9059" s="262">
        <v>116055.13</v>
      </c>
      <c r="P9059" s="243" t="s">
        <v>25111</v>
      </c>
      <c r="Q9059" s="244">
        <v>22708.09</v>
      </c>
      <c r="R9059" s="104"/>
      <c r="S9059" s="104"/>
      <c r="T9059" s="104"/>
    </row>
    <row r="9060" spans="13:20" ht="14.5" x14ac:dyDescent="0.35">
      <c r="M9060" s="261" t="s">
        <v>42057</v>
      </c>
      <c r="N9060" s="262">
        <v>52052.34</v>
      </c>
      <c r="P9060" s="243" t="s">
        <v>25112</v>
      </c>
      <c r="Q9060" s="244">
        <v>3128.27</v>
      </c>
      <c r="R9060" s="104"/>
      <c r="S9060" s="104"/>
      <c r="T9060" s="104"/>
    </row>
    <row r="9061" spans="13:20" ht="14.5" x14ac:dyDescent="0.35">
      <c r="M9061" s="261" t="s">
        <v>38400</v>
      </c>
      <c r="N9061" s="262">
        <v>20383.080000000002</v>
      </c>
      <c r="P9061" s="243" t="s">
        <v>15790</v>
      </c>
      <c r="Q9061" s="244">
        <v>7911.12</v>
      </c>
      <c r="R9061" s="104"/>
      <c r="S9061" s="104"/>
      <c r="T9061" s="104"/>
    </row>
    <row r="9062" spans="13:20" ht="14.5" x14ac:dyDescent="0.35">
      <c r="M9062" s="261" t="s">
        <v>57064</v>
      </c>
      <c r="N9062" s="262">
        <v>353273.8</v>
      </c>
      <c r="P9062" s="243" t="s">
        <v>25113</v>
      </c>
      <c r="Q9062" s="244">
        <v>11017.89</v>
      </c>
      <c r="R9062" s="104"/>
      <c r="S9062" s="104"/>
      <c r="T9062" s="104"/>
    </row>
    <row r="9063" spans="13:20" ht="14.5" x14ac:dyDescent="0.35">
      <c r="M9063" s="261" t="s">
        <v>38401</v>
      </c>
      <c r="N9063" s="262">
        <v>16815.27</v>
      </c>
      <c r="P9063" s="243" t="s">
        <v>25114</v>
      </c>
      <c r="Q9063" s="244">
        <v>13571.63</v>
      </c>
      <c r="R9063" s="104"/>
      <c r="S9063" s="104"/>
      <c r="T9063" s="104"/>
    </row>
    <row r="9064" spans="13:20" ht="14.5" x14ac:dyDescent="0.35">
      <c r="M9064" s="261" t="s">
        <v>37212</v>
      </c>
      <c r="N9064" s="262">
        <v>476012.39</v>
      </c>
      <c r="P9064" s="243" t="s">
        <v>25115</v>
      </c>
      <c r="Q9064" s="244">
        <v>35456.699999999997</v>
      </c>
      <c r="R9064" s="104"/>
      <c r="S9064" s="104"/>
      <c r="T9064" s="104"/>
    </row>
    <row r="9065" spans="13:20" ht="14.5" x14ac:dyDescent="0.35">
      <c r="M9065" s="261" t="s">
        <v>57065</v>
      </c>
      <c r="N9065" s="262">
        <v>541.6</v>
      </c>
      <c r="P9065" s="243" t="s">
        <v>25116</v>
      </c>
      <c r="Q9065" s="244">
        <v>7981.11</v>
      </c>
      <c r="R9065" s="104"/>
      <c r="S9065" s="104"/>
      <c r="T9065" s="104"/>
    </row>
    <row r="9066" spans="13:20" ht="14.5" x14ac:dyDescent="0.35">
      <c r="M9066" s="261" t="s">
        <v>52264</v>
      </c>
      <c r="N9066" s="262">
        <v>3985.58</v>
      </c>
      <c r="P9066" s="243" t="s">
        <v>25117</v>
      </c>
      <c r="Q9066" s="244">
        <v>8181.73</v>
      </c>
      <c r="R9066" s="104"/>
      <c r="S9066" s="104"/>
      <c r="T9066" s="104"/>
    </row>
    <row r="9067" spans="13:20" ht="14.5" x14ac:dyDescent="0.35">
      <c r="M9067" s="261" t="s">
        <v>42058</v>
      </c>
      <c r="N9067" s="262">
        <v>394942.6</v>
      </c>
      <c r="P9067" s="243" t="s">
        <v>25118</v>
      </c>
      <c r="Q9067" s="244">
        <v>27851.18</v>
      </c>
      <c r="R9067" s="104"/>
      <c r="S9067" s="104"/>
      <c r="T9067" s="104"/>
    </row>
    <row r="9068" spans="13:20" ht="14.5" x14ac:dyDescent="0.35">
      <c r="M9068" s="261" t="s">
        <v>57066</v>
      </c>
      <c r="N9068" s="262">
        <v>1749</v>
      </c>
      <c r="P9068" s="243" t="s">
        <v>25119</v>
      </c>
      <c r="Q9068" s="244">
        <v>27652.28</v>
      </c>
      <c r="R9068" s="104"/>
      <c r="S9068" s="104"/>
      <c r="T9068" s="104"/>
    </row>
    <row r="9069" spans="13:20" ht="14.5" x14ac:dyDescent="0.35">
      <c r="M9069" s="261" t="s">
        <v>57067</v>
      </c>
      <c r="N9069" s="262">
        <v>213.24</v>
      </c>
      <c r="P9069" s="243" t="s">
        <v>25120</v>
      </c>
      <c r="Q9069" s="244">
        <v>2115.4</v>
      </c>
      <c r="R9069" s="104"/>
      <c r="S9069" s="104"/>
      <c r="T9069" s="104"/>
    </row>
    <row r="9070" spans="13:20" ht="14.5" x14ac:dyDescent="0.35">
      <c r="M9070" s="261" t="s">
        <v>57068</v>
      </c>
      <c r="N9070" s="262">
        <v>615.63</v>
      </c>
      <c r="P9070" s="243" t="s">
        <v>25121</v>
      </c>
      <c r="Q9070" s="244">
        <v>5995.01</v>
      </c>
      <c r="R9070" s="104"/>
      <c r="S9070" s="104"/>
      <c r="T9070" s="104"/>
    </row>
    <row r="9071" spans="13:20" ht="14.5" x14ac:dyDescent="0.35">
      <c r="M9071" s="261" t="s">
        <v>57069</v>
      </c>
      <c r="N9071" s="262">
        <v>14.84</v>
      </c>
      <c r="P9071" s="243" t="s">
        <v>25122</v>
      </c>
      <c r="Q9071" s="244">
        <v>3034.44</v>
      </c>
      <c r="R9071" s="104"/>
      <c r="S9071" s="104"/>
      <c r="T9071" s="104"/>
    </row>
    <row r="9072" spans="13:20" ht="14.5" x14ac:dyDescent="0.35">
      <c r="M9072" s="261" t="s">
        <v>48259</v>
      </c>
      <c r="N9072" s="262">
        <v>406033.12</v>
      </c>
      <c r="P9072" s="243" t="s">
        <v>25123</v>
      </c>
      <c r="Q9072" s="244">
        <v>94671</v>
      </c>
      <c r="R9072" s="104"/>
      <c r="S9072" s="104"/>
      <c r="T9072" s="104"/>
    </row>
    <row r="9073" spans="13:20" ht="14.5" x14ac:dyDescent="0.35">
      <c r="M9073" s="261" t="s">
        <v>48260</v>
      </c>
      <c r="N9073" s="262">
        <v>30908.880000000001</v>
      </c>
      <c r="P9073" s="243" t="s">
        <v>25124</v>
      </c>
      <c r="Q9073" s="244">
        <v>7318.07</v>
      </c>
      <c r="R9073" s="104"/>
      <c r="S9073" s="104"/>
      <c r="T9073" s="104"/>
    </row>
    <row r="9074" spans="13:20" ht="14.5" x14ac:dyDescent="0.35">
      <c r="M9074" s="261" t="s">
        <v>25332</v>
      </c>
      <c r="N9074" s="262">
        <v>280744</v>
      </c>
      <c r="P9074" s="243" t="s">
        <v>25125</v>
      </c>
      <c r="Q9074" s="244">
        <v>25354.14</v>
      </c>
      <c r="R9074" s="104"/>
      <c r="S9074" s="104"/>
      <c r="T9074" s="104"/>
    </row>
    <row r="9075" spans="13:20" ht="14.5" x14ac:dyDescent="0.35">
      <c r="M9075" s="261" t="s">
        <v>25333</v>
      </c>
      <c r="N9075" s="262">
        <v>21477</v>
      </c>
      <c r="P9075" s="243" t="s">
        <v>25126</v>
      </c>
      <c r="Q9075" s="244">
        <v>43307.519999999997</v>
      </c>
      <c r="R9075" s="104"/>
      <c r="S9075" s="104"/>
      <c r="T9075" s="104"/>
    </row>
    <row r="9076" spans="13:20" ht="14.5" x14ac:dyDescent="0.35">
      <c r="M9076" s="261" t="s">
        <v>25334</v>
      </c>
      <c r="N9076" s="262">
        <v>60865</v>
      </c>
      <c r="P9076" s="243" t="s">
        <v>25127</v>
      </c>
      <c r="Q9076" s="244">
        <v>8700</v>
      </c>
      <c r="R9076" s="104"/>
      <c r="S9076" s="104"/>
      <c r="T9076" s="104"/>
    </row>
    <row r="9077" spans="13:20" ht="14.5" x14ac:dyDescent="0.35">
      <c r="M9077" s="261" t="s">
        <v>48261</v>
      </c>
      <c r="N9077" s="262">
        <v>26407717</v>
      </c>
      <c r="P9077" s="243" t="s">
        <v>25128</v>
      </c>
      <c r="Q9077" s="244">
        <v>5552.3</v>
      </c>
      <c r="R9077" s="104"/>
      <c r="S9077" s="104"/>
      <c r="T9077" s="104"/>
    </row>
    <row r="9078" spans="13:20" ht="14.5" x14ac:dyDescent="0.35">
      <c r="M9078" s="261" t="s">
        <v>48262</v>
      </c>
      <c r="N9078" s="262">
        <v>2018887.61</v>
      </c>
      <c r="P9078" s="243" t="s">
        <v>25129</v>
      </c>
      <c r="Q9078" s="244">
        <v>18358.54</v>
      </c>
      <c r="R9078" s="104"/>
      <c r="S9078" s="104"/>
      <c r="T9078" s="104"/>
    </row>
    <row r="9079" spans="13:20" ht="14.5" x14ac:dyDescent="0.35">
      <c r="M9079" s="261" t="s">
        <v>25349</v>
      </c>
      <c r="N9079" s="262">
        <v>20595.48</v>
      </c>
      <c r="P9079" s="243" t="s">
        <v>25130</v>
      </c>
      <c r="Q9079" s="244">
        <v>15756.78</v>
      </c>
      <c r="R9079" s="104"/>
      <c r="S9079" s="104"/>
      <c r="T9079" s="104"/>
    </row>
    <row r="9080" spans="13:20" ht="14.5" x14ac:dyDescent="0.35">
      <c r="M9080" s="261" t="s">
        <v>25351</v>
      </c>
      <c r="N9080" s="262">
        <v>144678.9</v>
      </c>
      <c r="P9080" s="243" t="s">
        <v>25131</v>
      </c>
      <c r="Q9080" s="244">
        <v>1599.65</v>
      </c>
      <c r="R9080" s="104"/>
      <c r="S9080" s="104"/>
      <c r="T9080" s="104"/>
    </row>
    <row r="9081" spans="13:20" ht="14.5" x14ac:dyDescent="0.35">
      <c r="M9081" s="261" t="s">
        <v>25358</v>
      </c>
      <c r="N9081" s="262">
        <v>2132.6799999999998</v>
      </c>
      <c r="P9081" s="243" t="s">
        <v>25132</v>
      </c>
      <c r="Q9081" s="244">
        <v>6486.34</v>
      </c>
      <c r="R9081" s="104"/>
      <c r="S9081" s="104"/>
      <c r="T9081" s="104"/>
    </row>
    <row r="9082" spans="13:20" ht="14.5" x14ac:dyDescent="0.35">
      <c r="M9082" s="261" t="s">
        <v>25359</v>
      </c>
      <c r="N9082" s="262">
        <v>16599</v>
      </c>
      <c r="P9082" s="243" t="s">
        <v>25133</v>
      </c>
      <c r="Q9082" s="244">
        <v>96402</v>
      </c>
      <c r="R9082" s="104"/>
      <c r="S9082" s="104"/>
      <c r="T9082" s="104"/>
    </row>
    <row r="9083" spans="13:20" ht="14.5" x14ac:dyDescent="0.35">
      <c r="M9083" s="261" t="s">
        <v>25361</v>
      </c>
      <c r="N9083" s="262">
        <v>68322.58</v>
      </c>
      <c r="P9083" s="243" t="s">
        <v>25134</v>
      </c>
      <c r="Q9083" s="244">
        <v>5002.5</v>
      </c>
      <c r="R9083" s="104"/>
      <c r="S9083" s="104"/>
      <c r="T9083" s="104"/>
    </row>
    <row r="9084" spans="13:20" ht="14.5" x14ac:dyDescent="0.35">
      <c r="M9084" s="261" t="s">
        <v>42060</v>
      </c>
      <c r="N9084" s="262">
        <v>877.05</v>
      </c>
      <c r="P9084" s="243" t="s">
        <v>25135</v>
      </c>
      <c r="Q9084" s="244">
        <v>158614.88</v>
      </c>
      <c r="R9084" s="104"/>
      <c r="S9084" s="104"/>
      <c r="T9084" s="104"/>
    </row>
    <row r="9085" spans="13:20" ht="14.5" x14ac:dyDescent="0.35">
      <c r="M9085" s="261" t="s">
        <v>25362</v>
      </c>
      <c r="N9085" s="262">
        <v>19030.71</v>
      </c>
      <c r="P9085" s="243" t="s">
        <v>25136</v>
      </c>
      <c r="Q9085" s="244">
        <v>6686.93</v>
      </c>
      <c r="R9085" s="104"/>
      <c r="S9085" s="104"/>
      <c r="T9085" s="104"/>
    </row>
    <row r="9086" spans="13:20" ht="14.5" x14ac:dyDescent="0.35">
      <c r="M9086" s="261" t="s">
        <v>25363</v>
      </c>
      <c r="N9086" s="262">
        <v>57009.57</v>
      </c>
      <c r="P9086" s="243" t="s">
        <v>25137</v>
      </c>
      <c r="Q9086" s="244">
        <v>35640.68</v>
      </c>
      <c r="R9086" s="104"/>
      <c r="S9086" s="104"/>
      <c r="T9086" s="104"/>
    </row>
    <row r="9087" spans="13:20" ht="14.5" x14ac:dyDescent="0.35">
      <c r="M9087" s="261" t="s">
        <v>25364</v>
      </c>
      <c r="N9087" s="262">
        <v>12616.22</v>
      </c>
      <c r="P9087" s="243" t="s">
        <v>25138</v>
      </c>
      <c r="Q9087" s="244">
        <v>31779.01</v>
      </c>
      <c r="R9087" s="104"/>
      <c r="S9087" s="104"/>
      <c r="T9087" s="104"/>
    </row>
    <row r="9088" spans="13:20" ht="14.5" x14ac:dyDescent="0.35">
      <c r="M9088" s="261" t="s">
        <v>25365</v>
      </c>
      <c r="N9088" s="262">
        <v>1255.3699999999999</v>
      </c>
      <c r="P9088" s="243" t="s">
        <v>25139</v>
      </c>
      <c r="Q9088" s="244">
        <v>1800</v>
      </c>
      <c r="R9088" s="104"/>
      <c r="S9088" s="104"/>
      <c r="T9088" s="104"/>
    </row>
    <row r="9089" spans="13:20" ht="14.5" x14ac:dyDescent="0.35">
      <c r="M9089" s="261" t="s">
        <v>25366</v>
      </c>
      <c r="N9089" s="262">
        <v>12</v>
      </c>
      <c r="P9089" s="243" t="s">
        <v>25140</v>
      </c>
      <c r="Q9089" s="244">
        <v>274.61</v>
      </c>
      <c r="R9089" s="104"/>
      <c r="S9089" s="104"/>
      <c r="T9089" s="104"/>
    </row>
    <row r="9090" spans="13:20" ht="14.5" x14ac:dyDescent="0.35">
      <c r="M9090" s="261" t="s">
        <v>25367</v>
      </c>
      <c r="N9090" s="262">
        <v>2281780.44</v>
      </c>
      <c r="P9090" s="243" t="s">
        <v>25141</v>
      </c>
      <c r="Q9090" s="244">
        <v>818.32</v>
      </c>
      <c r="R9090" s="104"/>
      <c r="S9090" s="104"/>
      <c r="T9090" s="104"/>
    </row>
    <row r="9091" spans="13:20" ht="14.5" x14ac:dyDescent="0.35">
      <c r="M9091" s="261" t="s">
        <v>25368</v>
      </c>
      <c r="N9091" s="262">
        <v>18000</v>
      </c>
      <c r="P9091" s="243" t="s">
        <v>25142</v>
      </c>
      <c r="Q9091" s="244">
        <v>15679.36</v>
      </c>
      <c r="R9091" s="104"/>
      <c r="S9091" s="104"/>
      <c r="T9091" s="104"/>
    </row>
    <row r="9092" spans="13:20" ht="14.5" x14ac:dyDescent="0.35">
      <c r="M9092" s="261" t="s">
        <v>25372</v>
      </c>
      <c r="N9092" s="262">
        <v>3.03</v>
      </c>
      <c r="P9092" s="243" t="s">
        <v>25143</v>
      </c>
      <c r="Q9092" s="244">
        <v>51081.21</v>
      </c>
      <c r="R9092" s="104"/>
      <c r="S9092" s="104"/>
      <c r="T9092" s="104"/>
    </row>
    <row r="9093" spans="13:20" ht="14.5" x14ac:dyDescent="0.35">
      <c r="M9093" s="261" t="s">
        <v>25373</v>
      </c>
      <c r="N9093" s="262">
        <v>78991.399999999994</v>
      </c>
      <c r="P9093" s="243" t="s">
        <v>25144</v>
      </c>
      <c r="Q9093" s="244">
        <v>28967.8</v>
      </c>
      <c r="R9093" s="104"/>
      <c r="S9093" s="104"/>
      <c r="T9093" s="104"/>
    </row>
    <row r="9094" spans="13:20" ht="14.5" x14ac:dyDescent="0.35">
      <c r="M9094" s="261" t="s">
        <v>25374</v>
      </c>
      <c r="N9094" s="262">
        <v>291689.81</v>
      </c>
      <c r="P9094" s="243" t="s">
        <v>25145</v>
      </c>
      <c r="Q9094" s="244">
        <v>20342.41</v>
      </c>
      <c r="R9094" s="104"/>
      <c r="S9094" s="104"/>
      <c r="T9094" s="104"/>
    </row>
    <row r="9095" spans="13:20" ht="14.5" x14ac:dyDescent="0.35">
      <c r="M9095" s="261" t="s">
        <v>25376</v>
      </c>
      <c r="N9095" s="262">
        <v>222035.51</v>
      </c>
      <c r="P9095" s="243" t="s">
        <v>25146</v>
      </c>
      <c r="Q9095" s="244">
        <v>39654.910000000003</v>
      </c>
      <c r="R9095" s="104"/>
      <c r="S9095" s="104"/>
      <c r="T9095" s="104"/>
    </row>
    <row r="9096" spans="13:20" ht="14.5" x14ac:dyDescent="0.35">
      <c r="M9096" s="261" t="s">
        <v>25377</v>
      </c>
      <c r="N9096" s="262">
        <v>1252733.74</v>
      </c>
      <c r="P9096" s="243" t="s">
        <v>25147</v>
      </c>
      <c r="Q9096" s="244">
        <v>66239.59</v>
      </c>
      <c r="R9096" s="104"/>
      <c r="S9096" s="104"/>
      <c r="T9096" s="104"/>
    </row>
    <row r="9097" spans="13:20" ht="14.5" x14ac:dyDescent="0.35">
      <c r="M9097" s="261" t="s">
        <v>25378</v>
      </c>
      <c r="N9097" s="262">
        <v>309273.15000000002</v>
      </c>
      <c r="P9097" s="243" t="s">
        <v>25148</v>
      </c>
      <c r="Q9097" s="244">
        <v>29965.35</v>
      </c>
      <c r="R9097" s="104"/>
      <c r="S9097" s="104"/>
      <c r="T9097" s="104"/>
    </row>
    <row r="9098" spans="13:20" ht="14.5" x14ac:dyDescent="0.35">
      <c r="M9098" s="261" t="s">
        <v>42061</v>
      </c>
      <c r="N9098" s="262">
        <v>33507.67</v>
      </c>
      <c r="P9098" s="243" t="s">
        <v>25149</v>
      </c>
      <c r="Q9098" s="244">
        <v>89361.19</v>
      </c>
      <c r="R9098" s="104"/>
      <c r="S9098" s="104"/>
      <c r="T9098" s="104"/>
    </row>
    <row r="9099" spans="13:20" ht="14.5" x14ac:dyDescent="0.35">
      <c r="M9099" s="261" t="s">
        <v>42062</v>
      </c>
      <c r="N9099" s="262">
        <v>1032030.45</v>
      </c>
      <c r="P9099" s="243" t="s">
        <v>25150</v>
      </c>
      <c r="Q9099" s="244">
        <v>21144</v>
      </c>
      <c r="R9099" s="104"/>
      <c r="S9099" s="104"/>
      <c r="T9099" s="104"/>
    </row>
    <row r="9100" spans="13:20" ht="14.5" x14ac:dyDescent="0.35">
      <c r="M9100" s="261" t="s">
        <v>43241</v>
      </c>
      <c r="N9100" s="262">
        <v>1518.88</v>
      </c>
      <c r="P9100" s="243" t="s">
        <v>25151</v>
      </c>
      <c r="Q9100" s="244">
        <v>1108.25</v>
      </c>
      <c r="R9100" s="104"/>
      <c r="S9100" s="104"/>
      <c r="T9100" s="104"/>
    </row>
    <row r="9101" spans="13:20" ht="14.5" x14ac:dyDescent="0.35">
      <c r="M9101" s="261" t="s">
        <v>43242</v>
      </c>
      <c r="N9101" s="262">
        <v>16295.25</v>
      </c>
      <c r="P9101" s="243" t="s">
        <v>25152</v>
      </c>
      <c r="Q9101" s="244">
        <v>84.78</v>
      </c>
      <c r="R9101" s="104"/>
      <c r="S9101" s="104"/>
      <c r="T9101" s="104"/>
    </row>
    <row r="9102" spans="13:20" ht="14.5" x14ac:dyDescent="0.35">
      <c r="M9102" s="261" t="s">
        <v>43243</v>
      </c>
      <c r="N9102" s="262">
        <v>502629.75</v>
      </c>
      <c r="P9102" s="243" t="s">
        <v>25153</v>
      </c>
      <c r="Q9102" s="244">
        <v>43.61</v>
      </c>
      <c r="R9102" s="104"/>
      <c r="S9102" s="104"/>
      <c r="T9102" s="104"/>
    </row>
    <row r="9103" spans="13:20" ht="14.5" x14ac:dyDescent="0.35">
      <c r="M9103" s="261" t="s">
        <v>37215</v>
      </c>
      <c r="N9103" s="262">
        <v>28783.51</v>
      </c>
      <c r="P9103" s="243" t="s">
        <v>25154</v>
      </c>
      <c r="Q9103" s="244">
        <v>218193.65</v>
      </c>
      <c r="R9103" s="104"/>
      <c r="S9103" s="104"/>
      <c r="T9103" s="104"/>
    </row>
    <row r="9104" spans="13:20" ht="14.5" x14ac:dyDescent="0.35">
      <c r="M9104" s="261" t="s">
        <v>25379</v>
      </c>
      <c r="N9104" s="262">
        <v>378705.83</v>
      </c>
      <c r="P9104" s="243" t="s">
        <v>25155</v>
      </c>
      <c r="Q9104" s="244">
        <v>25981.55</v>
      </c>
      <c r="R9104" s="104"/>
      <c r="S9104" s="104"/>
      <c r="T9104" s="104"/>
    </row>
    <row r="9105" spans="13:20" ht="14.5" x14ac:dyDescent="0.35">
      <c r="M9105" s="261" t="s">
        <v>25380</v>
      </c>
      <c r="N9105" s="262">
        <v>30529.64</v>
      </c>
      <c r="P9105" s="243" t="s">
        <v>25156</v>
      </c>
      <c r="Q9105" s="244">
        <v>2104.8000000000002</v>
      </c>
      <c r="R9105" s="104"/>
      <c r="S9105" s="104"/>
      <c r="T9105" s="104"/>
    </row>
    <row r="9106" spans="13:20" ht="14.5" x14ac:dyDescent="0.35">
      <c r="M9106" s="261" t="s">
        <v>25381</v>
      </c>
      <c r="N9106" s="262">
        <v>89491.31</v>
      </c>
      <c r="P9106" s="243" t="s">
        <v>25157</v>
      </c>
      <c r="Q9106" s="244">
        <v>16283.96</v>
      </c>
      <c r="R9106" s="104"/>
      <c r="S9106" s="104"/>
      <c r="T9106" s="104"/>
    </row>
    <row r="9107" spans="13:20" ht="14.5" x14ac:dyDescent="0.35">
      <c r="M9107" s="261" t="s">
        <v>25382</v>
      </c>
      <c r="N9107" s="262">
        <v>2037.45</v>
      </c>
      <c r="P9107" s="243" t="s">
        <v>25158</v>
      </c>
      <c r="Q9107" s="244">
        <v>160.22</v>
      </c>
      <c r="R9107" s="104"/>
      <c r="S9107" s="104"/>
      <c r="T9107" s="104"/>
    </row>
    <row r="9108" spans="13:20" ht="14.5" x14ac:dyDescent="0.35">
      <c r="M9108" s="261" t="s">
        <v>25383</v>
      </c>
      <c r="N9108" s="262">
        <v>17167.939999999999</v>
      </c>
      <c r="P9108" s="243" t="s">
        <v>25159</v>
      </c>
      <c r="Q9108" s="244">
        <v>38503.14</v>
      </c>
      <c r="R9108" s="104"/>
      <c r="S9108" s="104"/>
      <c r="T9108" s="104"/>
    </row>
    <row r="9109" spans="13:20" ht="14.5" x14ac:dyDescent="0.35">
      <c r="M9109" s="261" t="s">
        <v>48263</v>
      </c>
      <c r="N9109" s="262">
        <v>37015.050000000003</v>
      </c>
      <c r="P9109" s="243" t="s">
        <v>25160</v>
      </c>
      <c r="Q9109" s="244">
        <v>678471.45</v>
      </c>
      <c r="R9109" s="104"/>
      <c r="S9109" s="104"/>
      <c r="T9109" s="104"/>
    </row>
    <row r="9110" spans="13:20" ht="14.5" x14ac:dyDescent="0.35">
      <c r="M9110" s="261" t="s">
        <v>25384</v>
      </c>
      <c r="N9110" s="262">
        <v>1407797.28</v>
      </c>
      <c r="P9110" s="243" t="s">
        <v>25161</v>
      </c>
      <c r="Q9110" s="244">
        <v>10.51</v>
      </c>
      <c r="R9110" s="104"/>
      <c r="S9110" s="104"/>
      <c r="T9110" s="104"/>
    </row>
    <row r="9111" spans="13:20" ht="14.5" x14ac:dyDescent="0.35">
      <c r="M9111" s="261" t="s">
        <v>25385</v>
      </c>
      <c r="N9111" s="262">
        <v>261356.57</v>
      </c>
      <c r="P9111" s="243" t="s">
        <v>25162</v>
      </c>
      <c r="Q9111" s="244">
        <v>74948.639999999999</v>
      </c>
      <c r="R9111" s="104"/>
      <c r="S9111" s="104"/>
      <c r="T9111" s="104"/>
    </row>
    <row r="9112" spans="13:20" ht="14.5" x14ac:dyDescent="0.35">
      <c r="M9112" s="261" t="s">
        <v>57070</v>
      </c>
      <c r="N9112" s="262">
        <v>300</v>
      </c>
      <c r="P9112" s="243" t="s">
        <v>25163</v>
      </c>
      <c r="Q9112" s="244">
        <v>134840.74</v>
      </c>
      <c r="R9112" s="104"/>
      <c r="S9112" s="104"/>
      <c r="T9112" s="104"/>
    </row>
    <row r="9113" spans="13:20" ht="14.5" x14ac:dyDescent="0.35">
      <c r="M9113" s="261" t="s">
        <v>25386</v>
      </c>
      <c r="N9113" s="262">
        <v>317642.23</v>
      </c>
      <c r="P9113" s="243" t="s">
        <v>25164</v>
      </c>
      <c r="Q9113" s="244">
        <v>4300</v>
      </c>
      <c r="R9113" s="104"/>
      <c r="S9113" s="104"/>
      <c r="T9113" s="104"/>
    </row>
    <row r="9114" spans="13:20" ht="14.5" x14ac:dyDescent="0.35">
      <c r="M9114" s="261" t="s">
        <v>25387</v>
      </c>
      <c r="N9114" s="262">
        <v>148803.84</v>
      </c>
      <c r="P9114" s="243" t="s">
        <v>25165</v>
      </c>
      <c r="Q9114" s="244">
        <v>44602.9</v>
      </c>
      <c r="R9114" s="104"/>
      <c r="S9114" s="104"/>
      <c r="T9114" s="104"/>
    </row>
    <row r="9115" spans="13:20" ht="14.5" x14ac:dyDescent="0.35">
      <c r="M9115" s="261" t="s">
        <v>25388</v>
      </c>
      <c r="N9115" s="262">
        <v>461771.87</v>
      </c>
      <c r="P9115" s="243" t="s">
        <v>25166</v>
      </c>
      <c r="Q9115" s="244">
        <v>20950.61</v>
      </c>
      <c r="R9115" s="104"/>
      <c r="S9115" s="104"/>
      <c r="T9115" s="104"/>
    </row>
    <row r="9116" spans="13:20" ht="14.5" x14ac:dyDescent="0.35">
      <c r="M9116" s="261" t="s">
        <v>25389</v>
      </c>
      <c r="N9116" s="262">
        <v>198600</v>
      </c>
      <c r="P9116" s="243" t="s">
        <v>25167</v>
      </c>
      <c r="Q9116" s="244">
        <v>5576.4</v>
      </c>
      <c r="R9116" s="104"/>
      <c r="S9116" s="104"/>
      <c r="T9116" s="104"/>
    </row>
    <row r="9117" spans="13:20" ht="14.5" x14ac:dyDescent="0.35">
      <c r="M9117" s="261" t="s">
        <v>25390</v>
      </c>
      <c r="N9117" s="262">
        <v>10120.6</v>
      </c>
      <c r="P9117" s="243" t="s">
        <v>25168</v>
      </c>
      <c r="Q9117" s="244">
        <v>41163.58</v>
      </c>
      <c r="R9117" s="104"/>
      <c r="S9117" s="104"/>
      <c r="T9117" s="104"/>
    </row>
    <row r="9118" spans="13:20" ht="14.5" x14ac:dyDescent="0.35">
      <c r="M9118" s="261" t="s">
        <v>25391</v>
      </c>
      <c r="N9118" s="262">
        <v>206.11</v>
      </c>
      <c r="P9118" s="243" t="s">
        <v>25169</v>
      </c>
      <c r="Q9118" s="244">
        <v>218193.65</v>
      </c>
      <c r="R9118" s="104"/>
      <c r="S9118" s="104"/>
      <c r="T9118" s="104"/>
    </row>
    <row r="9119" spans="13:20" ht="14.5" x14ac:dyDescent="0.35">
      <c r="M9119" s="261" t="s">
        <v>52265</v>
      </c>
      <c r="N9119" s="262">
        <v>2018.34</v>
      </c>
      <c r="P9119" s="243" t="s">
        <v>25170</v>
      </c>
      <c r="Q9119" s="244">
        <v>165932.95000000001</v>
      </c>
      <c r="R9119" s="104"/>
      <c r="S9119" s="104"/>
      <c r="T9119" s="104"/>
    </row>
    <row r="9120" spans="13:20" ht="14.5" x14ac:dyDescent="0.35">
      <c r="M9120" s="261" t="s">
        <v>25392</v>
      </c>
      <c r="N9120" s="262">
        <v>92195.07</v>
      </c>
      <c r="P9120" s="243" t="s">
        <v>25171</v>
      </c>
      <c r="Q9120" s="244">
        <v>6686.93</v>
      </c>
      <c r="R9120" s="104"/>
      <c r="S9120" s="104"/>
      <c r="T9120" s="104"/>
    </row>
    <row r="9121" spans="13:20" ht="14.5" x14ac:dyDescent="0.35">
      <c r="M9121" s="261" t="s">
        <v>57071</v>
      </c>
      <c r="N9121" s="262">
        <v>91901.37</v>
      </c>
      <c r="P9121" s="243" t="s">
        <v>25172</v>
      </c>
      <c r="Q9121" s="244">
        <v>51335.69</v>
      </c>
      <c r="R9121" s="104"/>
      <c r="S9121" s="104"/>
      <c r="T9121" s="104"/>
    </row>
    <row r="9122" spans="13:20" ht="14.5" x14ac:dyDescent="0.35">
      <c r="M9122" s="261" t="s">
        <v>25393</v>
      </c>
      <c r="N9122" s="262">
        <v>213626.41</v>
      </c>
      <c r="P9122" s="243" t="s">
        <v>25173</v>
      </c>
      <c r="Q9122" s="244">
        <v>27652.28</v>
      </c>
      <c r="R9122" s="104"/>
      <c r="S9122" s="104"/>
      <c r="T9122" s="104"/>
    </row>
    <row r="9123" spans="13:20" ht="14.5" x14ac:dyDescent="0.35">
      <c r="M9123" s="261" t="s">
        <v>50335</v>
      </c>
      <c r="N9123" s="262">
        <v>41613.03</v>
      </c>
      <c r="P9123" s="243" t="s">
        <v>25174</v>
      </c>
      <c r="Q9123" s="244">
        <v>80056.45</v>
      </c>
      <c r="R9123" s="104"/>
      <c r="S9123" s="104"/>
      <c r="T9123" s="104"/>
    </row>
    <row r="9124" spans="13:20" ht="14.5" x14ac:dyDescent="0.35">
      <c r="M9124" s="261" t="s">
        <v>25394</v>
      </c>
      <c r="N9124" s="262">
        <v>26539.85</v>
      </c>
      <c r="P9124" s="243" t="s">
        <v>25175</v>
      </c>
      <c r="Q9124" s="244">
        <v>2104.8000000000002</v>
      </c>
      <c r="R9124" s="104"/>
      <c r="S9124" s="104"/>
      <c r="T9124" s="104"/>
    </row>
    <row r="9125" spans="13:20" ht="14.5" x14ac:dyDescent="0.35">
      <c r="M9125" s="261" t="s">
        <v>43244</v>
      </c>
      <c r="N9125" s="262">
        <v>31891.360000000001</v>
      </c>
      <c r="P9125" s="243" t="s">
        <v>25176</v>
      </c>
      <c r="Q9125" s="244">
        <v>16283.96</v>
      </c>
      <c r="R9125" s="104"/>
      <c r="S9125" s="104"/>
      <c r="T9125" s="104"/>
    </row>
    <row r="9126" spans="13:20" ht="14.5" x14ac:dyDescent="0.35">
      <c r="M9126" s="261" t="s">
        <v>25395</v>
      </c>
      <c r="N9126" s="262">
        <v>1735.71</v>
      </c>
      <c r="P9126" s="243" t="s">
        <v>25177</v>
      </c>
      <c r="Q9126" s="244">
        <v>160.22</v>
      </c>
      <c r="R9126" s="104"/>
      <c r="S9126" s="104"/>
      <c r="T9126" s="104"/>
    </row>
    <row r="9127" spans="13:20" ht="14.5" x14ac:dyDescent="0.35">
      <c r="M9127" s="261" t="s">
        <v>25397</v>
      </c>
      <c r="N9127" s="262">
        <v>286980.09999999998</v>
      </c>
      <c r="P9127" s="243" t="s">
        <v>25178</v>
      </c>
      <c r="Q9127" s="244">
        <v>31779.01</v>
      </c>
      <c r="R9127" s="104"/>
      <c r="S9127" s="104"/>
      <c r="T9127" s="104"/>
    </row>
    <row r="9128" spans="13:20" ht="14.5" x14ac:dyDescent="0.35">
      <c r="M9128" s="261" t="s">
        <v>25398</v>
      </c>
      <c r="N9128" s="262">
        <v>13204.92</v>
      </c>
      <c r="P9128" s="243" t="s">
        <v>25179</v>
      </c>
      <c r="Q9128" s="244">
        <v>77755.19</v>
      </c>
      <c r="R9128" s="104"/>
      <c r="S9128" s="104"/>
      <c r="T9128" s="104"/>
    </row>
    <row r="9129" spans="13:20" ht="14.5" x14ac:dyDescent="0.35">
      <c r="M9129" s="261" t="s">
        <v>35779</v>
      </c>
      <c r="N9129" s="262">
        <v>151273.53</v>
      </c>
      <c r="P9129" s="243" t="s">
        <v>25180</v>
      </c>
      <c r="Q9129" s="244">
        <v>22708.09</v>
      </c>
      <c r="R9129" s="104"/>
      <c r="S9129" s="104"/>
      <c r="T9129" s="104"/>
    </row>
    <row r="9130" spans="13:20" ht="14.5" x14ac:dyDescent="0.35">
      <c r="M9130" s="261" t="s">
        <v>37216</v>
      </c>
      <c r="N9130" s="262">
        <v>1753037.48</v>
      </c>
      <c r="P9130" s="243" t="s">
        <v>25181</v>
      </c>
      <c r="Q9130" s="244">
        <v>38503.14</v>
      </c>
      <c r="R9130" s="104"/>
      <c r="S9130" s="104"/>
      <c r="T9130" s="104"/>
    </row>
    <row r="9131" spans="13:20" ht="14.5" x14ac:dyDescent="0.35">
      <c r="M9131" s="261" t="s">
        <v>25399</v>
      </c>
      <c r="N9131" s="262">
        <v>5658991.8700000001</v>
      </c>
      <c r="P9131" s="243" t="s">
        <v>25182</v>
      </c>
      <c r="Q9131" s="244">
        <v>680271.45</v>
      </c>
      <c r="R9131" s="104"/>
      <c r="S9131" s="104"/>
      <c r="T9131" s="104"/>
    </row>
    <row r="9132" spans="13:20" ht="14.5" x14ac:dyDescent="0.35">
      <c r="M9132" s="261" t="s">
        <v>51353</v>
      </c>
      <c r="N9132" s="262">
        <v>56461.1</v>
      </c>
      <c r="P9132" s="243" t="s">
        <v>25183</v>
      </c>
      <c r="Q9132" s="244">
        <v>3402.88</v>
      </c>
      <c r="R9132" s="104"/>
      <c r="S9132" s="104"/>
      <c r="T9132" s="104"/>
    </row>
    <row r="9133" spans="13:20" ht="14.5" x14ac:dyDescent="0.35">
      <c r="M9133" s="261" t="s">
        <v>25400</v>
      </c>
      <c r="N9133" s="262">
        <v>637255.75</v>
      </c>
      <c r="P9133" s="243" t="s">
        <v>25184</v>
      </c>
      <c r="Q9133" s="244">
        <v>8700</v>
      </c>
      <c r="R9133" s="104"/>
      <c r="S9133" s="104"/>
      <c r="T9133" s="104"/>
    </row>
    <row r="9134" spans="13:20" ht="14.5" x14ac:dyDescent="0.35">
      <c r="M9134" s="261" t="s">
        <v>25401</v>
      </c>
      <c r="N9134" s="262">
        <v>4377.91</v>
      </c>
      <c r="P9134" s="243" t="s">
        <v>25185</v>
      </c>
      <c r="Q9134" s="244">
        <v>828.83</v>
      </c>
      <c r="R9134" s="104"/>
      <c r="S9134" s="104"/>
      <c r="T9134" s="104"/>
    </row>
    <row r="9135" spans="13:20" ht="14.5" x14ac:dyDescent="0.35">
      <c r="M9135" s="261" t="s">
        <v>25402</v>
      </c>
      <c r="N9135" s="262">
        <v>425510.99</v>
      </c>
      <c r="P9135" s="243" t="s">
        <v>15792</v>
      </c>
      <c r="Q9135" s="244">
        <v>109440.64</v>
      </c>
      <c r="R9135" s="104"/>
      <c r="S9135" s="104"/>
      <c r="T9135" s="104"/>
    </row>
    <row r="9136" spans="13:20" ht="14.5" x14ac:dyDescent="0.35">
      <c r="M9136" s="261" t="s">
        <v>25403</v>
      </c>
      <c r="N9136" s="262">
        <v>928031.53</v>
      </c>
      <c r="P9136" s="243" t="s">
        <v>25186</v>
      </c>
      <c r="Q9136" s="244">
        <v>230217.68</v>
      </c>
      <c r="R9136" s="104"/>
      <c r="S9136" s="104"/>
      <c r="T9136" s="104"/>
    </row>
    <row r="9137" spans="13:20" ht="14.5" x14ac:dyDescent="0.35">
      <c r="M9137" s="261" t="s">
        <v>25404</v>
      </c>
      <c r="N9137" s="262">
        <v>25674.82</v>
      </c>
      <c r="P9137" s="243" t="s">
        <v>25187</v>
      </c>
      <c r="Q9137" s="244">
        <v>61330.65</v>
      </c>
      <c r="R9137" s="104"/>
      <c r="S9137" s="104"/>
      <c r="T9137" s="104"/>
    </row>
    <row r="9138" spans="13:20" ht="14.5" x14ac:dyDescent="0.35">
      <c r="M9138" s="261" t="s">
        <v>25405</v>
      </c>
      <c r="N9138" s="262">
        <v>208417.51</v>
      </c>
      <c r="P9138" s="243" t="s">
        <v>25188</v>
      </c>
      <c r="Q9138" s="244">
        <v>94671</v>
      </c>
      <c r="R9138" s="104"/>
      <c r="S9138" s="104"/>
      <c r="T9138" s="104"/>
    </row>
    <row r="9139" spans="13:20" ht="14.5" x14ac:dyDescent="0.35">
      <c r="M9139" s="261" t="s">
        <v>25406</v>
      </c>
      <c r="N9139" s="262">
        <v>57442.16</v>
      </c>
      <c r="P9139" s="243" t="s">
        <v>25189</v>
      </c>
      <c r="Q9139" s="244">
        <v>4300</v>
      </c>
      <c r="R9139" s="104"/>
      <c r="S9139" s="104"/>
      <c r="T9139" s="104"/>
    </row>
    <row r="9140" spans="13:20" ht="14.5" x14ac:dyDescent="0.35">
      <c r="M9140" s="261" t="s">
        <v>25407</v>
      </c>
      <c r="N9140" s="262">
        <v>24403.87</v>
      </c>
      <c r="P9140" s="243" t="s">
        <v>25190</v>
      </c>
      <c r="Q9140" s="244">
        <v>2694.17</v>
      </c>
      <c r="R9140" s="104"/>
      <c r="S9140" s="104"/>
      <c r="T9140" s="104"/>
    </row>
    <row r="9141" spans="13:20" ht="14.5" x14ac:dyDescent="0.35">
      <c r="M9141" s="261" t="s">
        <v>25408</v>
      </c>
      <c r="N9141" s="262">
        <v>200216.28</v>
      </c>
      <c r="P9141" s="243" t="s">
        <v>25191</v>
      </c>
      <c r="Q9141" s="244">
        <v>12200</v>
      </c>
      <c r="R9141" s="104"/>
      <c r="S9141" s="104"/>
      <c r="T9141" s="104"/>
    </row>
    <row r="9142" spans="13:20" ht="14.5" x14ac:dyDescent="0.35">
      <c r="M9142" s="261" t="s">
        <v>37217</v>
      </c>
      <c r="N9142" s="262">
        <v>124428</v>
      </c>
      <c r="P9142" s="243" t="s">
        <v>25192</v>
      </c>
      <c r="Q9142" s="244">
        <v>64988.92</v>
      </c>
      <c r="R9142" s="104"/>
      <c r="S9142" s="104"/>
      <c r="T9142" s="104"/>
    </row>
    <row r="9143" spans="13:20" ht="14.5" x14ac:dyDescent="0.35">
      <c r="M9143" s="261" t="s">
        <v>38406</v>
      </c>
      <c r="N9143" s="262">
        <v>98</v>
      </c>
      <c r="P9143" s="243" t="s">
        <v>25193</v>
      </c>
      <c r="Q9143" s="244">
        <v>260651.61</v>
      </c>
      <c r="R9143" s="104"/>
      <c r="S9143" s="104"/>
      <c r="T9143" s="104"/>
    </row>
    <row r="9144" spans="13:20" ht="14.5" x14ac:dyDescent="0.35">
      <c r="M9144" s="261" t="s">
        <v>52266</v>
      </c>
      <c r="N9144" s="262">
        <v>494.79</v>
      </c>
      <c r="P9144" s="243" t="s">
        <v>25194</v>
      </c>
      <c r="Q9144" s="244">
        <v>97962.49</v>
      </c>
      <c r="R9144" s="104"/>
      <c r="S9144" s="104"/>
      <c r="T9144" s="104"/>
    </row>
    <row r="9145" spans="13:20" ht="14.5" x14ac:dyDescent="0.35">
      <c r="M9145" s="261" t="s">
        <v>25409</v>
      </c>
      <c r="N9145" s="262">
        <v>924189.49</v>
      </c>
      <c r="P9145" s="243" t="s">
        <v>25195</v>
      </c>
      <c r="Q9145" s="244">
        <v>29965.35</v>
      </c>
      <c r="R9145" s="104"/>
      <c r="S9145" s="104"/>
      <c r="T9145" s="104"/>
    </row>
    <row r="9146" spans="13:20" ht="14.5" x14ac:dyDescent="0.35">
      <c r="M9146" s="261" t="s">
        <v>25412</v>
      </c>
      <c r="N9146" s="262">
        <v>70586.960000000006</v>
      </c>
      <c r="P9146" s="243" t="s">
        <v>25196</v>
      </c>
      <c r="Q9146" s="244">
        <v>202293.91</v>
      </c>
      <c r="R9146" s="104"/>
      <c r="S9146" s="104"/>
      <c r="T9146" s="104"/>
    </row>
    <row r="9147" spans="13:20" ht="14.5" x14ac:dyDescent="0.35">
      <c r="M9147" s="261" t="s">
        <v>35780</v>
      </c>
      <c r="N9147" s="262">
        <v>9071106.4100000001</v>
      </c>
      <c r="P9147" s="243" t="s">
        <v>25197</v>
      </c>
      <c r="Q9147" s="244">
        <v>6486.34</v>
      </c>
      <c r="R9147" s="104"/>
      <c r="S9147" s="104"/>
      <c r="T9147" s="104"/>
    </row>
    <row r="9148" spans="13:20" ht="14.5" x14ac:dyDescent="0.35">
      <c r="M9148" s="261" t="s">
        <v>37218</v>
      </c>
      <c r="N9148" s="262">
        <v>349284.94</v>
      </c>
      <c r="P9148" s="243" t="s">
        <v>25198</v>
      </c>
      <c r="Q9148" s="244">
        <v>808</v>
      </c>
      <c r="R9148" s="104"/>
      <c r="S9148" s="104"/>
      <c r="T9148" s="104"/>
    </row>
    <row r="9149" spans="13:20" ht="14.5" x14ac:dyDescent="0.35">
      <c r="M9149" s="261" t="s">
        <v>38407</v>
      </c>
      <c r="N9149" s="262">
        <v>5220.01</v>
      </c>
      <c r="P9149" s="243" t="s">
        <v>25199</v>
      </c>
      <c r="Q9149" s="244">
        <v>8084</v>
      </c>
      <c r="R9149" s="104"/>
      <c r="S9149" s="104"/>
      <c r="T9149" s="104"/>
    </row>
    <row r="9150" spans="13:20" ht="14.5" x14ac:dyDescent="0.35">
      <c r="M9150" s="261" t="s">
        <v>25415</v>
      </c>
      <c r="N9150" s="262">
        <v>12978.96</v>
      </c>
      <c r="P9150" s="243" t="s">
        <v>25200</v>
      </c>
      <c r="Q9150" s="244">
        <v>1346</v>
      </c>
      <c r="R9150" s="104"/>
      <c r="S9150" s="104"/>
      <c r="T9150" s="104"/>
    </row>
    <row r="9151" spans="13:20" ht="14.5" x14ac:dyDescent="0.35">
      <c r="M9151" s="261" t="s">
        <v>38408</v>
      </c>
      <c r="N9151" s="262">
        <v>184049.45</v>
      </c>
      <c r="P9151" s="243" t="s">
        <v>25201</v>
      </c>
      <c r="Q9151" s="244">
        <v>6855</v>
      </c>
      <c r="R9151" s="104"/>
      <c r="S9151" s="104"/>
      <c r="T9151" s="104"/>
    </row>
    <row r="9152" spans="13:20" ht="14.5" x14ac:dyDescent="0.35">
      <c r="M9152" s="261" t="s">
        <v>25416</v>
      </c>
      <c r="N9152" s="262">
        <v>1907087.23</v>
      </c>
      <c r="P9152" s="243" t="s">
        <v>25202</v>
      </c>
      <c r="Q9152" s="244">
        <v>5099</v>
      </c>
      <c r="R9152" s="104"/>
      <c r="S9152" s="104"/>
      <c r="T9152" s="104"/>
    </row>
    <row r="9153" spans="13:20" ht="14.5" x14ac:dyDescent="0.35">
      <c r="M9153" s="261" t="s">
        <v>45505</v>
      </c>
      <c r="N9153" s="262">
        <v>104550</v>
      </c>
      <c r="P9153" s="243" t="s">
        <v>25203</v>
      </c>
      <c r="Q9153" s="244">
        <v>13611.86</v>
      </c>
      <c r="R9153" s="104"/>
      <c r="S9153" s="104"/>
      <c r="T9153" s="104"/>
    </row>
    <row r="9154" spans="13:20" ht="14.5" x14ac:dyDescent="0.35">
      <c r="M9154" s="261" t="s">
        <v>25417</v>
      </c>
      <c r="N9154" s="262">
        <v>3124.64</v>
      </c>
      <c r="P9154" s="243" t="s">
        <v>25204</v>
      </c>
      <c r="Q9154" s="244">
        <v>11295.67</v>
      </c>
      <c r="R9154" s="104"/>
      <c r="S9154" s="104"/>
      <c r="T9154" s="104"/>
    </row>
    <row r="9155" spans="13:20" ht="14.5" x14ac:dyDescent="0.35">
      <c r="M9155" s="261" t="s">
        <v>25418</v>
      </c>
      <c r="N9155" s="262">
        <v>1699357.37</v>
      </c>
      <c r="P9155" s="243" t="s">
        <v>25205</v>
      </c>
      <c r="Q9155" s="244">
        <v>2498.4699999999998</v>
      </c>
      <c r="R9155" s="104"/>
      <c r="S9155" s="104"/>
      <c r="T9155" s="104"/>
    </row>
    <row r="9156" spans="13:20" ht="14.5" x14ac:dyDescent="0.35">
      <c r="M9156" s="261" t="s">
        <v>25419</v>
      </c>
      <c r="N9156" s="262">
        <v>1164975.74</v>
      </c>
      <c r="P9156" s="243" t="s">
        <v>25206</v>
      </c>
      <c r="Q9156" s="244">
        <v>1008</v>
      </c>
      <c r="R9156" s="104"/>
      <c r="S9156" s="104"/>
      <c r="T9156" s="104"/>
    </row>
    <row r="9157" spans="13:20" ht="14.5" x14ac:dyDescent="0.35">
      <c r="M9157" s="261" t="s">
        <v>25420</v>
      </c>
      <c r="N9157" s="262">
        <v>192674.06</v>
      </c>
      <c r="P9157" s="243" t="s">
        <v>25207</v>
      </c>
      <c r="Q9157" s="244">
        <v>9525</v>
      </c>
      <c r="R9157" s="104"/>
      <c r="S9157" s="104"/>
      <c r="T9157" s="104"/>
    </row>
    <row r="9158" spans="13:20" ht="14.5" x14ac:dyDescent="0.35">
      <c r="M9158" s="261" t="s">
        <v>25421</v>
      </c>
      <c r="N9158" s="262">
        <v>113908.5</v>
      </c>
      <c r="P9158" s="243" t="s">
        <v>25208</v>
      </c>
      <c r="Q9158" s="244">
        <v>1187</v>
      </c>
      <c r="R9158" s="104"/>
      <c r="S9158" s="104"/>
      <c r="T9158" s="104"/>
    </row>
    <row r="9159" spans="13:20" ht="14.5" x14ac:dyDescent="0.35">
      <c r="M9159" s="261" t="s">
        <v>42063</v>
      </c>
      <c r="N9159" s="262">
        <v>222.8</v>
      </c>
      <c r="P9159" s="243" t="s">
        <v>15793</v>
      </c>
      <c r="Q9159" s="244">
        <v>14177.63</v>
      </c>
      <c r="R9159" s="104"/>
      <c r="S9159" s="104"/>
      <c r="T9159" s="104"/>
    </row>
    <row r="9160" spans="13:20" ht="14.5" x14ac:dyDescent="0.35">
      <c r="M9160" s="261" t="s">
        <v>25422</v>
      </c>
      <c r="N9160" s="262">
        <v>4343320.4800000004</v>
      </c>
      <c r="P9160" s="243" t="s">
        <v>25209</v>
      </c>
      <c r="Q9160" s="244">
        <v>788</v>
      </c>
      <c r="R9160" s="104"/>
      <c r="S9160" s="104"/>
      <c r="T9160" s="104"/>
    </row>
    <row r="9161" spans="13:20" ht="14.5" x14ac:dyDescent="0.35">
      <c r="M9161" s="261" t="s">
        <v>38409</v>
      </c>
      <c r="N9161" s="262">
        <v>352550.5</v>
      </c>
      <c r="P9161" s="243" t="s">
        <v>25210</v>
      </c>
      <c r="Q9161" s="244">
        <v>10761</v>
      </c>
      <c r="R9161" s="104"/>
      <c r="S9161" s="104"/>
      <c r="T9161" s="104"/>
    </row>
    <row r="9162" spans="13:20" ht="14.5" x14ac:dyDescent="0.35">
      <c r="M9162" s="261" t="s">
        <v>50336</v>
      </c>
      <c r="N9162" s="262">
        <v>1263650.19</v>
      </c>
      <c r="P9162" s="243" t="s">
        <v>25211</v>
      </c>
      <c r="Q9162" s="244">
        <v>4740</v>
      </c>
      <c r="R9162" s="104"/>
      <c r="S9162" s="104"/>
      <c r="T9162" s="104"/>
    </row>
    <row r="9163" spans="13:20" ht="14.5" x14ac:dyDescent="0.35">
      <c r="M9163" s="261" t="s">
        <v>25424</v>
      </c>
      <c r="N9163" s="262">
        <v>1100950.43</v>
      </c>
      <c r="P9163" s="243" t="s">
        <v>25212</v>
      </c>
      <c r="Q9163" s="244">
        <v>362.64</v>
      </c>
      <c r="R9163" s="104"/>
      <c r="S9163" s="104"/>
      <c r="T9163" s="104"/>
    </row>
    <row r="9164" spans="13:20" ht="14.5" x14ac:dyDescent="0.35">
      <c r="M9164" s="261" t="s">
        <v>25425</v>
      </c>
      <c r="N9164" s="262">
        <v>1885410.98</v>
      </c>
      <c r="P9164" s="243" t="s">
        <v>25213</v>
      </c>
      <c r="Q9164" s="244">
        <v>55453.8</v>
      </c>
      <c r="R9164" s="104"/>
      <c r="S9164" s="104"/>
      <c r="T9164" s="104"/>
    </row>
    <row r="9165" spans="13:20" ht="14.5" x14ac:dyDescent="0.35">
      <c r="M9165" s="261" t="s">
        <v>53429</v>
      </c>
      <c r="N9165" s="262">
        <v>242024.49</v>
      </c>
      <c r="P9165" s="243" t="s">
        <v>25214</v>
      </c>
      <c r="Q9165" s="244">
        <v>4242.22</v>
      </c>
      <c r="R9165" s="104"/>
      <c r="S9165" s="104"/>
      <c r="T9165" s="104"/>
    </row>
    <row r="9166" spans="13:20" ht="14.5" x14ac:dyDescent="0.35">
      <c r="M9166" s="261" t="s">
        <v>52267</v>
      </c>
      <c r="N9166" s="262">
        <v>285426.84000000003</v>
      </c>
      <c r="P9166" s="243" t="s">
        <v>25215</v>
      </c>
      <c r="Q9166" s="244">
        <v>11189.04</v>
      </c>
      <c r="R9166" s="104"/>
      <c r="S9166" s="104"/>
      <c r="T9166" s="104"/>
    </row>
    <row r="9167" spans="13:20" ht="14.5" x14ac:dyDescent="0.35">
      <c r="M9167" s="261" t="s">
        <v>53430</v>
      </c>
      <c r="N9167" s="262">
        <v>327734.58</v>
      </c>
      <c r="P9167" s="243" t="s">
        <v>25216</v>
      </c>
      <c r="Q9167" s="244">
        <v>8600</v>
      </c>
      <c r="R9167" s="104"/>
      <c r="S9167" s="104"/>
      <c r="T9167" s="104"/>
    </row>
    <row r="9168" spans="13:20" ht="14.5" x14ac:dyDescent="0.35">
      <c r="M9168" s="261" t="s">
        <v>53431</v>
      </c>
      <c r="N9168" s="262">
        <v>3408.68</v>
      </c>
      <c r="P9168" s="243" t="s">
        <v>25217</v>
      </c>
      <c r="Q9168" s="244">
        <v>250</v>
      </c>
      <c r="R9168" s="104"/>
      <c r="S9168" s="104"/>
      <c r="T9168" s="104"/>
    </row>
    <row r="9169" spans="13:20" ht="14.5" x14ac:dyDescent="0.35">
      <c r="M9169" s="261" t="s">
        <v>53432</v>
      </c>
      <c r="N9169" s="262">
        <v>48623.82</v>
      </c>
      <c r="P9169" s="243" t="s">
        <v>25218</v>
      </c>
      <c r="Q9169" s="244">
        <v>990.25</v>
      </c>
      <c r="R9169" s="104"/>
      <c r="S9169" s="104"/>
      <c r="T9169" s="104"/>
    </row>
    <row r="9170" spans="13:20" ht="14.5" x14ac:dyDescent="0.35">
      <c r="M9170" s="261" t="s">
        <v>50337</v>
      </c>
      <c r="N9170" s="262">
        <v>3487153.69</v>
      </c>
      <c r="P9170" s="243" t="s">
        <v>25219</v>
      </c>
      <c r="Q9170" s="244">
        <v>3373.66</v>
      </c>
      <c r="R9170" s="104"/>
      <c r="S9170" s="104"/>
      <c r="T9170" s="104"/>
    </row>
    <row r="9171" spans="13:20" ht="14.5" x14ac:dyDescent="0.35">
      <c r="M9171" s="261" t="s">
        <v>53433</v>
      </c>
      <c r="N9171" s="262">
        <v>452503.9</v>
      </c>
      <c r="P9171" s="243" t="s">
        <v>25220</v>
      </c>
      <c r="Q9171" s="244">
        <v>57200</v>
      </c>
      <c r="R9171" s="104"/>
      <c r="S9171" s="104"/>
      <c r="T9171" s="104"/>
    </row>
    <row r="9172" spans="13:20" ht="14.5" x14ac:dyDescent="0.35">
      <c r="M9172" s="261" t="s">
        <v>45506</v>
      </c>
      <c r="N9172" s="262">
        <v>717124.98</v>
      </c>
      <c r="P9172" s="243" t="s">
        <v>25221</v>
      </c>
      <c r="Q9172" s="244">
        <v>60193.8</v>
      </c>
      <c r="R9172" s="104"/>
      <c r="S9172" s="104"/>
      <c r="T9172" s="104"/>
    </row>
    <row r="9173" spans="13:20" ht="14.5" x14ac:dyDescent="0.35">
      <c r="M9173" s="261" t="s">
        <v>45507</v>
      </c>
      <c r="N9173" s="262">
        <v>54903.05</v>
      </c>
      <c r="P9173" s="243" t="s">
        <v>25222</v>
      </c>
      <c r="Q9173" s="244">
        <v>4604.8599999999997</v>
      </c>
      <c r="R9173" s="104"/>
      <c r="S9173" s="104"/>
      <c r="T9173" s="104"/>
    </row>
    <row r="9174" spans="13:20" ht="14.5" x14ac:dyDescent="0.35">
      <c r="M9174" s="261" t="s">
        <v>45508</v>
      </c>
      <c r="N9174" s="262">
        <v>25029.15</v>
      </c>
      <c r="P9174" s="243" t="s">
        <v>25223</v>
      </c>
      <c r="Q9174" s="244">
        <v>11189.04</v>
      </c>
      <c r="R9174" s="104"/>
      <c r="S9174" s="104"/>
      <c r="T9174" s="104"/>
    </row>
    <row r="9175" spans="13:20" ht="14.5" x14ac:dyDescent="0.35">
      <c r="M9175" s="261" t="s">
        <v>57072</v>
      </c>
      <c r="N9175" s="262">
        <v>179922.82</v>
      </c>
      <c r="P9175" s="243" t="s">
        <v>25224</v>
      </c>
      <c r="Q9175" s="244">
        <v>21139.25</v>
      </c>
      <c r="R9175" s="104"/>
      <c r="S9175" s="104"/>
      <c r="T9175" s="104"/>
    </row>
    <row r="9176" spans="13:20" ht="14.5" x14ac:dyDescent="0.35">
      <c r="M9176" s="261" t="s">
        <v>57073</v>
      </c>
      <c r="N9176" s="262">
        <v>11492.86</v>
      </c>
      <c r="P9176" s="243" t="s">
        <v>25225</v>
      </c>
      <c r="Q9176" s="244">
        <v>808</v>
      </c>
      <c r="R9176" s="104"/>
      <c r="S9176" s="104"/>
      <c r="T9176" s="104"/>
    </row>
    <row r="9177" spans="13:20" ht="14.5" x14ac:dyDescent="0.35">
      <c r="M9177" s="261" t="s">
        <v>57074</v>
      </c>
      <c r="N9177" s="262">
        <v>13091.15</v>
      </c>
      <c r="P9177" s="243" t="s">
        <v>25226</v>
      </c>
      <c r="Q9177" s="244">
        <v>17997.66</v>
      </c>
      <c r="R9177" s="104"/>
      <c r="S9177" s="104"/>
      <c r="T9177" s="104"/>
    </row>
    <row r="9178" spans="13:20" ht="14.5" x14ac:dyDescent="0.35">
      <c r="M9178" s="261" t="s">
        <v>57075</v>
      </c>
      <c r="N9178" s="262">
        <v>480</v>
      </c>
      <c r="P9178" s="243" t="s">
        <v>25227</v>
      </c>
      <c r="Q9178" s="244">
        <v>13611.86</v>
      </c>
      <c r="R9178" s="104"/>
      <c r="S9178" s="104"/>
      <c r="T9178" s="104"/>
    </row>
    <row r="9179" spans="13:20" ht="14.5" x14ac:dyDescent="0.35">
      <c r="M9179" s="261" t="s">
        <v>57076</v>
      </c>
      <c r="N9179" s="262">
        <v>4527.24</v>
      </c>
      <c r="P9179" s="243" t="s">
        <v>25228</v>
      </c>
      <c r="Q9179" s="244">
        <v>21824.67</v>
      </c>
      <c r="R9179" s="104"/>
      <c r="S9179" s="104"/>
      <c r="T9179" s="104"/>
    </row>
    <row r="9180" spans="13:20" ht="14.5" x14ac:dyDescent="0.35">
      <c r="M9180" s="261" t="s">
        <v>57077</v>
      </c>
      <c r="N9180" s="262">
        <v>15215.43</v>
      </c>
      <c r="P9180" s="243" t="s">
        <v>25229</v>
      </c>
      <c r="Q9180" s="244">
        <v>2498.4699999999998</v>
      </c>
      <c r="R9180" s="104"/>
      <c r="S9180" s="104"/>
      <c r="T9180" s="104"/>
    </row>
    <row r="9181" spans="13:20" ht="14.5" x14ac:dyDescent="0.35">
      <c r="M9181" s="261" t="s">
        <v>57078</v>
      </c>
      <c r="N9181" s="262">
        <v>46467.08</v>
      </c>
      <c r="P9181" s="243" t="s">
        <v>15794</v>
      </c>
      <c r="Q9181" s="244">
        <v>22378.63</v>
      </c>
      <c r="R9181" s="104"/>
      <c r="S9181" s="104"/>
      <c r="T9181" s="104"/>
    </row>
    <row r="9182" spans="13:20" ht="14.5" x14ac:dyDescent="0.35">
      <c r="M9182" s="261" t="s">
        <v>57079</v>
      </c>
      <c r="N9182" s="262">
        <v>1047.56</v>
      </c>
      <c r="P9182" s="243" t="s">
        <v>25230</v>
      </c>
      <c r="Q9182" s="244">
        <v>57200</v>
      </c>
      <c r="R9182" s="104"/>
      <c r="S9182" s="104"/>
      <c r="T9182" s="104"/>
    </row>
    <row r="9183" spans="13:20" ht="14.5" x14ac:dyDescent="0.35">
      <c r="M9183" s="261" t="s">
        <v>57080</v>
      </c>
      <c r="N9183" s="262">
        <v>8826.15</v>
      </c>
      <c r="P9183" s="243" t="s">
        <v>25231</v>
      </c>
      <c r="Q9183" s="244">
        <v>75500</v>
      </c>
      <c r="R9183" s="104"/>
      <c r="S9183" s="104"/>
      <c r="T9183" s="104"/>
    </row>
    <row r="9184" spans="13:20" ht="14.5" x14ac:dyDescent="0.35">
      <c r="M9184" s="261" t="s">
        <v>57081</v>
      </c>
      <c r="N9184" s="262">
        <v>61832.02</v>
      </c>
      <c r="P9184" s="243" t="s">
        <v>25232</v>
      </c>
      <c r="Q9184" s="244">
        <v>2347.6999999999998</v>
      </c>
      <c r="R9184" s="104"/>
      <c r="S9184" s="104"/>
      <c r="T9184" s="104"/>
    </row>
    <row r="9185" spans="13:20" ht="14.5" x14ac:dyDescent="0.35">
      <c r="M9185" s="261" t="s">
        <v>57082</v>
      </c>
      <c r="N9185" s="262">
        <v>4658.87</v>
      </c>
      <c r="P9185" s="243" t="s">
        <v>25233</v>
      </c>
      <c r="Q9185" s="244">
        <v>1857.45</v>
      </c>
      <c r="R9185" s="104"/>
      <c r="S9185" s="104"/>
      <c r="T9185" s="104"/>
    </row>
    <row r="9186" spans="13:20" ht="14.5" x14ac:dyDescent="0.35">
      <c r="M9186" s="261" t="s">
        <v>57083</v>
      </c>
      <c r="N9186" s="262">
        <v>14287.51</v>
      </c>
      <c r="P9186" s="243" t="s">
        <v>25234</v>
      </c>
      <c r="Q9186" s="244">
        <v>8195.85</v>
      </c>
      <c r="R9186" s="104"/>
      <c r="S9186" s="104"/>
      <c r="T9186" s="104"/>
    </row>
    <row r="9187" spans="13:20" ht="14.5" x14ac:dyDescent="0.35">
      <c r="M9187" s="261" t="s">
        <v>57084</v>
      </c>
      <c r="N9187" s="262">
        <v>309.16000000000003</v>
      </c>
      <c r="P9187" s="243" t="s">
        <v>25235</v>
      </c>
      <c r="Q9187" s="244">
        <v>6702.1</v>
      </c>
      <c r="R9187" s="104"/>
      <c r="S9187" s="104"/>
      <c r="T9187" s="104"/>
    </row>
    <row r="9188" spans="13:20" ht="14.5" x14ac:dyDescent="0.35">
      <c r="M9188" s="261" t="s">
        <v>57085</v>
      </c>
      <c r="N9188" s="262">
        <v>2628.86</v>
      </c>
      <c r="P9188" s="243" t="s">
        <v>25236</v>
      </c>
      <c r="Q9188" s="244">
        <v>18731.75</v>
      </c>
      <c r="R9188" s="104"/>
      <c r="S9188" s="104"/>
      <c r="T9188" s="104"/>
    </row>
    <row r="9189" spans="13:20" ht="14.5" x14ac:dyDescent="0.35">
      <c r="M9189" s="261" t="s">
        <v>43245</v>
      </c>
      <c r="N9189" s="262">
        <v>102132.64</v>
      </c>
      <c r="P9189" s="243" t="s">
        <v>25237</v>
      </c>
      <c r="Q9189" s="244">
        <v>57375</v>
      </c>
      <c r="R9189" s="104"/>
      <c r="S9189" s="104"/>
      <c r="T9189" s="104"/>
    </row>
    <row r="9190" spans="13:20" ht="14.5" x14ac:dyDescent="0.35">
      <c r="M9190" s="261" t="s">
        <v>50338</v>
      </c>
      <c r="N9190" s="262">
        <v>165238.51999999999</v>
      </c>
      <c r="P9190" s="243" t="s">
        <v>25238</v>
      </c>
      <c r="Q9190" s="244">
        <v>2266.25</v>
      </c>
      <c r="R9190" s="104"/>
      <c r="S9190" s="104"/>
      <c r="T9190" s="104"/>
    </row>
    <row r="9191" spans="13:20" ht="14.5" x14ac:dyDescent="0.35">
      <c r="M9191" s="261" t="s">
        <v>45509</v>
      </c>
      <c r="N9191" s="262">
        <v>2189.83</v>
      </c>
      <c r="P9191" s="243" t="s">
        <v>25239</v>
      </c>
      <c r="Q9191" s="244">
        <v>119941.84</v>
      </c>
      <c r="R9191" s="104"/>
      <c r="S9191" s="104"/>
      <c r="T9191" s="104"/>
    </row>
    <row r="9192" spans="13:20" ht="14.5" x14ac:dyDescent="0.35">
      <c r="M9192" s="261" t="s">
        <v>50339</v>
      </c>
      <c r="N9192" s="262">
        <v>37565.74</v>
      </c>
      <c r="P9192" s="243" t="s">
        <v>25240</v>
      </c>
      <c r="Q9192" s="244">
        <v>37807</v>
      </c>
      <c r="R9192" s="104"/>
      <c r="S9192" s="104"/>
      <c r="T9192" s="104"/>
    </row>
    <row r="9193" spans="13:20" ht="14.5" x14ac:dyDescent="0.35">
      <c r="M9193" s="261" t="s">
        <v>42064</v>
      </c>
      <c r="N9193" s="262">
        <v>483226.88</v>
      </c>
      <c r="P9193" s="243" t="s">
        <v>25241</v>
      </c>
      <c r="Q9193" s="244">
        <v>12179.23</v>
      </c>
      <c r="R9193" s="104"/>
      <c r="S9193" s="104"/>
      <c r="T9193" s="104"/>
    </row>
    <row r="9194" spans="13:20" ht="14.5" x14ac:dyDescent="0.35">
      <c r="M9194" s="261" t="s">
        <v>43246</v>
      </c>
      <c r="N9194" s="262">
        <v>5620166.3200000003</v>
      </c>
      <c r="P9194" s="243" t="s">
        <v>25242</v>
      </c>
      <c r="Q9194" s="244">
        <v>127662</v>
      </c>
      <c r="R9194" s="104"/>
      <c r="S9194" s="104"/>
      <c r="T9194" s="104"/>
    </row>
    <row r="9195" spans="13:20" ht="14.5" x14ac:dyDescent="0.35">
      <c r="M9195" s="261" t="s">
        <v>48264</v>
      </c>
      <c r="N9195" s="262">
        <v>39618.480000000003</v>
      </c>
      <c r="P9195" s="243" t="s">
        <v>25243</v>
      </c>
      <c r="Q9195" s="244">
        <v>5608.65</v>
      </c>
      <c r="R9195" s="104"/>
      <c r="S9195" s="104"/>
      <c r="T9195" s="104"/>
    </row>
    <row r="9196" spans="13:20" ht="14.5" x14ac:dyDescent="0.35">
      <c r="M9196" s="261" t="s">
        <v>48265</v>
      </c>
      <c r="N9196" s="262">
        <v>118761.25</v>
      </c>
      <c r="P9196" s="243" t="s">
        <v>25244</v>
      </c>
      <c r="Q9196" s="244">
        <v>5700</v>
      </c>
      <c r="R9196" s="104"/>
      <c r="S9196" s="104"/>
      <c r="T9196" s="104"/>
    </row>
    <row r="9197" spans="13:20" ht="14.5" x14ac:dyDescent="0.35">
      <c r="M9197" s="261" t="s">
        <v>50340</v>
      </c>
      <c r="N9197" s="262">
        <v>420</v>
      </c>
      <c r="P9197" s="243" t="s">
        <v>25245</v>
      </c>
      <c r="Q9197" s="244">
        <v>13706.1</v>
      </c>
      <c r="R9197" s="104"/>
      <c r="S9197" s="104"/>
      <c r="T9197" s="104"/>
    </row>
    <row r="9198" spans="13:20" ht="14.5" x14ac:dyDescent="0.35">
      <c r="M9198" s="261" t="s">
        <v>43247</v>
      </c>
      <c r="N9198" s="262">
        <v>41697.5</v>
      </c>
      <c r="P9198" s="243" t="s">
        <v>25246</v>
      </c>
      <c r="Q9198" s="244">
        <v>1837</v>
      </c>
      <c r="R9198" s="104"/>
      <c r="S9198" s="104"/>
      <c r="T9198" s="104"/>
    </row>
    <row r="9199" spans="13:20" ht="14.5" x14ac:dyDescent="0.35">
      <c r="M9199" s="261" t="s">
        <v>43248</v>
      </c>
      <c r="N9199" s="262">
        <v>23569.43</v>
      </c>
      <c r="P9199" s="243" t="s">
        <v>25247</v>
      </c>
      <c r="Q9199" s="244">
        <v>4392.5</v>
      </c>
      <c r="R9199" s="104"/>
      <c r="S9199" s="104"/>
      <c r="T9199" s="104"/>
    </row>
    <row r="9200" spans="13:20" ht="14.5" x14ac:dyDescent="0.35">
      <c r="M9200" s="261" t="s">
        <v>43249</v>
      </c>
      <c r="N9200" s="262">
        <v>2226.54</v>
      </c>
      <c r="P9200" s="243" t="s">
        <v>25248</v>
      </c>
      <c r="Q9200" s="244">
        <v>1881.5</v>
      </c>
      <c r="R9200" s="104"/>
      <c r="S9200" s="104"/>
      <c r="T9200" s="104"/>
    </row>
    <row r="9201" spans="13:20" ht="14.5" x14ac:dyDescent="0.35">
      <c r="M9201" s="261" t="s">
        <v>43250</v>
      </c>
      <c r="N9201" s="262">
        <v>45643577.159999996</v>
      </c>
      <c r="P9201" s="243" t="s">
        <v>25249</v>
      </c>
      <c r="Q9201" s="244">
        <v>1481.48</v>
      </c>
      <c r="R9201" s="104"/>
      <c r="S9201" s="104"/>
      <c r="T9201" s="104"/>
    </row>
    <row r="9202" spans="13:20" ht="14.5" x14ac:dyDescent="0.35">
      <c r="M9202" s="261" t="s">
        <v>45510</v>
      </c>
      <c r="N9202" s="262">
        <v>27399.84</v>
      </c>
      <c r="P9202" s="243" t="s">
        <v>25250</v>
      </c>
      <c r="Q9202" s="244">
        <v>4895</v>
      </c>
      <c r="R9202" s="104"/>
      <c r="S9202" s="104"/>
      <c r="T9202" s="104"/>
    </row>
    <row r="9203" spans="13:20" ht="14.5" x14ac:dyDescent="0.35">
      <c r="M9203" s="261" t="s">
        <v>50341</v>
      </c>
      <c r="N9203" s="262">
        <v>1761.97</v>
      </c>
      <c r="P9203" s="243" t="s">
        <v>25251</v>
      </c>
      <c r="Q9203" s="244">
        <v>2156.87</v>
      </c>
      <c r="R9203" s="104"/>
      <c r="S9203" s="104"/>
      <c r="T9203" s="104"/>
    </row>
    <row r="9204" spans="13:20" ht="14.5" x14ac:dyDescent="0.35">
      <c r="M9204" s="261" t="s">
        <v>57086</v>
      </c>
      <c r="N9204" s="262">
        <v>9208.2000000000007</v>
      </c>
      <c r="P9204" s="243" t="s">
        <v>25252</v>
      </c>
      <c r="Q9204" s="244">
        <v>3667.65</v>
      </c>
      <c r="R9204" s="104"/>
      <c r="S9204" s="104"/>
      <c r="T9204" s="104"/>
    </row>
    <row r="9205" spans="13:20" ht="14.5" x14ac:dyDescent="0.35">
      <c r="M9205" s="261" t="s">
        <v>45511</v>
      </c>
      <c r="N9205" s="262">
        <v>95350</v>
      </c>
      <c r="P9205" s="243" t="s">
        <v>25253</v>
      </c>
      <c r="Q9205" s="244">
        <v>49099.25</v>
      </c>
      <c r="R9205" s="104"/>
      <c r="S9205" s="104"/>
      <c r="T9205" s="104"/>
    </row>
    <row r="9206" spans="13:20" ht="14.5" x14ac:dyDescent="0.35">
      <c r="M9206" s="261" t="s">
        <v>43251</v>
      </c>
      <c r="N9206" s="262">
        <v>57.84</v>
      </c>
      <c r="P9206" s="243" t="s">
        <v>25254</v>
      </c>
      <c r="Q9206" s="244">
        <v>26316.2</v>
      </c>
      <c r="R9206" s="104"/>
      <c r="S9206" s="104"/>
      <c r="T9206" s="104"/>
    </row>
    <row r="9207" spans="13:20" ht="14.5" x14ac:dyDescent="0.35">
      <c r="M9207" s="261" t="s">
        <v>42065</v>
      </c>
      <c r="N9207" s="262">
        <v>3975652.13</v>
      </c>
      <c r="P9207" s="243" t="s">
        <v>25255</v>
      </c>
      <c r="Q9207" s="244">
        <v>51.5</v>
      </c>
      <c r="R9207" s="104"/>
      <c r="S9207" s="104"/>
      <c r="T9207" s="104"/>
    </row>
    <row r="9208" spans="13:20" ht="14.5" x14ac:dyDescent="0.35">
      <c r="M9208" s="261" t="s">
        <v>43252</v>
      </c>
      <c r="N9208" s="262">
        <v>1589789.3</v>
      </c>
      <c r="P9208" s="243" t="s">
        <v>25256</v>
      </c>
      <c r="Q9208" s="244">
        <v>3.95</v>
      </c>
      <c r="R9208" s="104"/>
      <c r="S9208" s="104"/>
      <c r="T9208" s="104"/>
    </row>
    <row r="9209" spans="13:20" ht="14.5" x14ac:dyDescent="0.35">
      <c r="M9209" s="261" t="s">
        <v>43253</v>
      </c>
      <c r="N9209" s="262">
        <v>611144.36</v>
      </c>
      <c r="P9209" s="243" t="s">
        <v>25257</v>
      </c>
      <c r="Q9209" s="244">
        <v>59.74</v>
      </c>
      <c r="R9209" s="104"/>
      <c r="S9209" s="104"/>
      <c r="T9209" s="104"/>
    </row>
    <row r="9210" spans="13:20" ht="14.5" x14ac:dyDescent="0.35">
      <c r="M9210" s="261" t="s">
        <v>52268</v>
      </c>
      <c r="N9210" s="262">
        <v>15.95</v>
      </c>
      <c r="P9210" s="243" t="s">
        <v>25258</v>
      </c>
      <c r="Q9210" s="244">
        <v>50599.47</v>
      </c>
      <c r="R9210" s="104"/>
      <c r="S9210" s="104"/>
      <c r="T9210" s="104"/>
    </row>
    <row r="9211" spans="13:20" ht="14.5" x14ac:dyDescent="0.35">
      <c r="M9211" s="261" t="s">
        <v>43254</v>
      </c>
      <c r="N9211" s="262">
        <v>993.29</v>
      </c>
      <c r="P9211" s="243" t="s">
        <v>25259</v>
      </c>
      <c r="Q9211" s="244">
        <v>23140.34</v>
      </c>
      <c r="R9211" s="104"/>
      <c r="S9211" s="104"/>
      <c r="T9211" s="104"/>
    </row>
    <row r="9212" spans="13:20" ht="14.5" x14ac:dyDescent="0.35">
      <c r="M9212" s="261" t="s">
        <v>43255</v>
      </c>
      <c r="N9212" s="262">
        <v>550933.54</v>
      </c>
      <c r="P9212" s="243" t="s">
        <v>25260</v>
      </c>
      <c r="Q9212" s="244">
        <v>95448.9</v>
      </c>
      <c r="R9212" s="104"/>
      <c r="S9212" s="104"/>
      <c r="T9212" s="104"/>
    </row>
    <row r="9213" spans="13:20" ht="14.5" x14ac:dyDescent="0.35">
      <c r="M9213" s="261" t="s">
        <v>48266</v>
      </c>
      <c r="N9213" s="262">
        <v>63779.3</v>
      </c>
      <c r="P9213" s="243" t="s">
        <v>25261</v>
      </c>
      <c r="Q9213" s="244">
        <v>13940</v>
      </c>
      <c r="R9213" s="104"/>
      <c r="S9213" s="104"/>
      <c r="T9213" s="104"/>
    </row>
    <row r="9214" spans="13:20" ht="14.5" x14ac:dyDescent="0.35">
      <c r="M9214" s="261" t="s">
        <v>50342</v>
      </c>
      <c r="N9214" s="262">
        <v>2384.9699999999998</v>
      </c>
      <c r="P9214" s="243" t="s">
        <v>25262</v>
      </c>
      <c r="Q9214" s="244">
        <v>190534.73</v>
      </c>
      <c r="R9214" s="104"/>
      <c r="S9214" s="104"/>
      <c r="T9214" s="104"/>
    </row>
    <row r="9215" spans="13:20" ht="14.5" x14ac:dyDescent="0.35">
      <c r="M9215" s="261" t="s">
        <v>42066</v>
      </c>
      <c r="N9215" s="262">
        <v>1943315.91</v>
      </c>
      <c r="P9215" s="243" t="s">
        <v>25263</v>
      </c>
      <c r="Q9215" s="244">
        <v>6982.2</v>
      </c>
      <c r="R9215" s="104"/>
      <c r="S9215" s="104"/>
      <c r="T9215" s="104"/>
    </row>
    <row r="9216" spans="13:20" ht="14.5" x14ac:dyDescent="0.35">
      <c r="M9216" s="261" t="s">
        <v>48267</v>
      </c>
      <c r="N9216" s="262">
        <v>540336.32999999996</v>
      </c>
      <c r="P9216" s="243" t="s">
        <v>25264</v>
      </c>
      <c r="Q9216" s="244">
        <v>32257.62</v>
      </c>
      <c r="R9216" s="104"/>
      <c r="S9216" s="104"/>
      <c r="T9216" s="104"/>
    </row>
    <row r="9217" spans="13:20" ht="14.5" x14ac:dyDescent="0.35">
      <c r="M9217" s="261" t="s">
        <v>50343</v>
      </c>
      <c r="N9217" s="262">
        <v>625589.46</v>
      </c>
      <c r="P9217" s="243" t="s">
        <v>25265</v>
      </c>
      <c r="Q9217" s="244">
        <v>2997.58</v>
      </c>
      <c r="R9217" s="104"/>
      <c r="S9217" s="104"/>
      <c r="T9217" s="104"/>
    </row>
    <row r="9218" spans="13:20" ht="14.5" x14ac:dyDescent="0.35">
      <c r="M9218" s="261" t="s">
        <v>52269</v>
      </c>
      <c r="N9218" s="262">
        <v>117655.2</v>
      </c>
      <c r="P9218" s="243" t="s">
        <v>25266</v>
      </c>
      <c r="Q9218" s="244">
        <v>8427.4699999999993</v>
      </c>
      <c r="R9218" s="104"/>
      <c r="S9218" s="104"/>
      <c r="T9218" s="104"/>
    </row>
    <row r="9219" spans="13:20" ht="14.5" x14ac:dyDescent="0.35">
      <c r="M9219" s="261" t="s">
        <v>53434</v>
      </c>
      <c r="N9219" s="262">
        <v>4350</v>
      </c>
      <c r="P9219" s="243" t="s">
        <v>25267</v>
      </c>
      <c r="Q9219" s="244">
        <v>47129.71</v>
      </c>
      <c r="R9219" s="104"/>
      <c r="S9219" s="104"/>
      <c r="T9219" s="104"/>
    </row>
    <row r="9220" spans="13:20" ht="14.5" x14ac:dyDescent="0.35">
      <c r="M9220" s="261" t="s">
        <v>52270</v>
      </c>
      <c r="N9220" s="262">
        <v>311.36</v>
      </c>
      <c r="P9220" s="243" t="s">
        <v>25268</v>
      </c>
      <c r="Q9220" s="244">
        <v>4000</v>
      </c>
      <c r="R9220" s="104"/>
      <c r="S9220" s="104"/>
      <c r="T9220" s="104"/>
    </row>
    <row r="9221" spans="13:20" ht="14.5" x14ac:dyDescent="0.35">
      <c r="M9221" s="261" t="s">
        <v>52271</v>
      </c>
      <c r="N9221" s="262">
        <v>9604.07</v>
      </c>
      <c r="P9221" s="243" t="s">
        <v>15803</v>
      </c>
      <c r="Q9221" s="244">
        <v>16034.35</v>
      </c>
      <c r="R9221" s="104"/>
      <c r="S9221" s="104"/>
      <c r="T9221" s="104"/>
    </row>
    <row r="9222" spans="13:20" ht="14.5" x14ac:dyDescent="0.35">
      <c r="M9222" s="261" t="s">
        <v>52272</v>
      </c>
      <c r="N9222" s="262">
        <v>11937.09</v>
      </c>
      <c r="P9222" s="243" t="s">
        <v>15804</v>
      </c>
      <c r="Q9222" s="244">
        <v>87821</v>
      </c>
      <c r="R9222" s="104"/>
      <c r="S9222" s="104"/>
      <c r="T9222" s="104"/>
    </row>
    <row r="9223" spans="13:20" ht="14.5" x14ac:dyDescent="0.35">
      <c r="M9223" s="261" t="s">
        <v>53435</v>
      </c>
      <c r="N9223" s="262">
        <v>9530.7900000000009</v>
      </c>
      <c r="P9223" s="243" t="s">
        <v>25269</v>
      </c>
      <c r="Q9223" s="244">
        <v>127024.31</v>
      </c>
      <c r="R9223" s="104"/>
      <c r="S9223" s="104"/>
      <c r="T9223" s="104"/>
    </row>
    <row r="9224" spans="13:20" ht="14.5" x14ac:dyDescent="0.35">
      <c r="M9224" s="261" t="s">
        <v>53436</v>
      </c>
      <c r="N9224" s="262">
        <v>6731.94</v>
      </c>
      <c r="P9224" s="243" t="s">
        <v>25270</v>
      </c>
      <c r="Q9224" s="244">
        <v>112857.08</v>
      </c>
      <c r="R9224" s="104"/>
      <c r="S9224" s="104"/>
      <c r="T9224" s="104"/>
    </row>
    <row r="9225" spans="13:20" ht="14.5" x14ac:dyDescent="0.35">
      <c r="M9225" s="261" t="s">
        <v>52273</v>
      </c>
      <c r="N9225" s="262">
        <v>1928.95</v>
      </c>
      <c r="P9225" s="243" t="s">
        <v>25271</v>
      </c>
      <c r="Q9225" s="244">
        <v>236660.34</v>
      </c>
      <c r="R9225" s="104"/>
      <c r="S9225" s="104"/>
      <c r="T9225" s="104"/>
    </row>
    <row r="9226" spans="13:20" ht="14.5" x14ac:dyDescent="0.35">
      <c r="M9226" s="261" t="s">
        <v>48268</v>
      </c>
      <c r="N9226" s="262">
        <v>203307.39</v>
      </c>
      <c r="P9226" s="243" t="s">
        <v>25272</v>
      </c>
      <c r="Q9226" s="244">
        <v>-278.82</v>
      </c>
      <c r="R9226" s="104"/>
      <c r="S9226" s="104"/>
      <c r="T9226" s="104"/>
    </row>
    <row r="9227" spans="13:20" ht="14.5" x14ac:dyDescent="0.35">
      <c r="M9227" s="261" t="s">
        <v>53437</v>
      </c>
      <c r="N9227" s="262">
        <v>237.41</v>
      </c>
      <c r="P9227" s="243" t="s">
        <v>25273</v>
      </c>
      <c r="Q9227" s="244">
        <v>41324</v>
      </c>
      <c r="R9227" s="104"/>
      <c r="S9227" s="104"/>
      <c r="T9227" s="104"/>
    </row>
    <row r="9228" spans="13:20" ht="14.5" x14ac:dyDescent="0.35">
      <c r="M9228" s="261" t="s">
        <v>48269</v>
      </c>
      <c r="N9228" s="262">
        <v>17537.54</v>
      </c>
      <c r="P9228" s="243" t="s">
        <v>25274</v>
      </c>
      <c r="Q9228" s="244">
        <v>7480</v>
      </c>
      <c r="R9228" s="104"/>
      <c r="S9228" s="104"/>
      <c r="T9228" s="104"/>
    </row>
    <row r="9229" spans="13:20" ht="14.5" x14ac:dyDescent="0.35">
      <c r="M9229" s="261" t="s">
        <v>48270</v>
      </c>
      <c r="N9229" s="262">
        <v>55902.400000000001</v>
      </c>
      <c r="P9229" s="243" t="s">
        <v>25275</v>
      </c>
      <c r="Q9229" s="244">
        <v>3920.64</v>
      </c>
      <c r="R9229" s="104"/>
      <c r="S9229" s="104"/>
      <c r="T9229" s="104"/>
    </row>
    <row r="9230" spans="13:20" ht="14.5" x14ac:dyDescent="0.35">
      <c r="M9230" s="261" t="s">
        <v>53438</v>
      </c>
      <c r="N9230" s="262">
        <v>3239.3</v>
      </c>
      <c r="P9230" s="243" t="s">
        <v>25276</v>
      </c>
      <c r="Q9230" s="244">
        <v>374</v>
      </c>
      <c r="R9230" s="104"/>
      <c r="S9230" s="104"/>
      <c r="T9230" s="104"/>
    </row>
    <row r="9231" spans="13:20" ht="14.5" x14ac:dyDescent="0.35">
      <c r="M9231" s="261" t="s">
        <v>48271</v>
      </c>
      <c r="N9231" s="262">
        <v>1168.3699999999999</v>
      </c>
      <c r="P9231" s="243" t="s">
        <v>25277</v>
      </c>
      <c r="Q9231" s="244">
        <v>147.5</v>
      </c>
      <c r="R9231" s="104"/>
      <c r="S9231" s="104"/>
      <c r="T9231" s="104"/>
    </row>
    <row r="9232" spans="13:20" ht="14.5" x14ac:dyDescent="0.35">
      <c r="M9232" s="261" t="s">
        <v>53439</v>
      </c>
      <c r="N9232" s="262">
        <v>3.6</v>
      </c>
      <c r="P9232" s="243" t="s">
        <v>25278</v>
      </c>
      <c r="Q9232" s="244">
        <v>443.3</v>
      </c>
      <c r="R9232" s="104"/>
      <c r="S9232" s="104"/>
      <c r="T9232" s="104"/>
    </row>
    <row r="9233" spans="13:20" ht="14.5" x14ac:dyDescent="0.35">
      <c r="M9233" s="261" t="s">
        <v>52274</v>
      </c>
      <c r="N9233" s="262">
        <v>297381.59000000003</v>
      </c>
      <c r="P9233" s="243" t="s">
        <v>25279</v>
      </c>
      <c r="Q9233" s="244">
        <v>373.7</v>
      </c>
      <c r="R9233" s="104"/>
      <c r="S9233" s="104"/>
      <c r="T9233" s="104"/>
    </row>
    <row r="9234" spans="13:20" ht="14.5" x14ac:dyDescent="0.35">
      <c r="M9234" s="261" t="s">
        <v>48272</v>
      </c>
      <c r="N9234" s="262">
        <v>6065.55</v>
      </c>
      <c r="P9234" s="243" t="s">
        <v>25280</v>
      </c>
      <c r="Q9234" s="244">
        <v>1059.18</v>
      </c>
      <c r="R9234" s="104"/>
      <c r="S9234" s="104"/>
      <c r="T9234" s="104"/>
    </row>
    <row r="9235" spans="13:20" ht="14.5" x14ac:dyDescent="0.35">
      <c r="M9235" s="261" t="s">
        <v>48273</v>
      </c>
      <c r="N9235" s="262">
        <v>17108.38</v>
      </c>
      <c r="P9235" s="243" t="s">
        <v>25281</v>
      </c>
      <c r="Q9235" s="244">
        <v>82.32</v>
      </c>
      <c r="R9235" s="104"/>
      <c r="S9235" s="104"/>
      <c r="T9235" s="104"/>
    </row>
    <row r="9236" spans="13:20" ht="14.5" x14ac:dyDescent="0.35">
      <c r="M9236" s="261" t="s">
        <v>50344</v>
      </c>
      <c r="N9236" s="262">
        <v>210120.6</v>
      </c>
      <c r="P9236" s="243" t="s">
        <v>25282</v>
      </c>
      <c r="Q9236" s="244">
        <v>13998.19</v>
      </c>
      <c r="R9236" s="104"/>
      <c r="S9236" s="104"/>
      <c r="T9236" s="104"/>
    </row>
    <row r="9237" spans="13:20" ht="14.5" x14ac:dyDescent="0.35">
      <c r="M9237" s="261" t="s">
        <v>48274</v>
      </c>
      <c r="N9237" s="262">
        <v>9911392.8399999999</v>
      </c>
      <c r="P9237" s="243" t="s">
        <v>25283</v>
      </c>
      <c r="Q9237" s="244">
        <v>11987.1</v>
      </c>
      <c r="R9237" s="104"/>
      <c r="S9237" s="104"/>
      <c r="T9237" s="104"/>
    </row>
    <row r="9238" spans="13:20" ht="14.5" x14ac:dyDescent="0.35">
      <c r="M9238" s="261" t="s">
        <v>48275</v>
      </c>
      <c r="N9238" s="262">
        <v>756396.16</v>
      </c>
      <c r="P9238" s="243" t="s">
        <v>25284</v>
      </c>
      <c r="Q9238" s="244">
        <v>1974.1</v>
      </c>
      <c r="R9238" s="104"/>
      <c r="S9238" s="104"/>
      <c r="T9238" s="104"/>
    </row>
    <row r="9239" spans="13:20" ht="14.5" x14ac:dyDescent="0.35">
      <c r="M9239" s="261" t="s">
        <v>57087</v>
      </c>
      <c r="N9239" s="262">
        <v>2724.55</v>
      </c>
      <c r="P9239" s="243" t="s">
        <v>25285</v>
      </c>
      <c r="Q9239" s="244">
        <v>3034.81</v>
      </c>
      <c r="R9239" s="104"/>
      <c r="S9239" s="104"/>
      <c r="T9239" s="104"/>
    </row>
    <row r="9240" spans="13:20" ht="14.5" x14ac:dyDescent="0.35">
      <c r="M9240" s="261" t="s">
        <v>45512</v>
      </c>
      <c r="N9240" s="262">
        <v>351733.17</v>
      </c>
      <c r="P9240" s="243" t="s">
        <v>25286</v>
      </c>
      <c r="Q9240" s="244">
        <v>1565.88</v>
      </c>
      <c r="R9240" s="104"/>
      <c r="S9240" s="104"/>
      <c r="T9240" s="104"/>
    </row>
    <row r="9241" spans="13:20" ht="14.5" x14ac:dyDescent="0.35">
      <c r="M9241" s="261" t="s">
        <v>45513</v>
      </c>
      <c r="N9241" s="262">
        <v>26845.83</v>
      </c>
      <c r="P9241" s="243" t="s">
        <v>25287</v>
      </c>
      <c r="Q9241" s="244">
        <v>784.05</v>
      </c>
      <c r="R9241" s="104"/>
      <c r="S9241" s="104"/>
      <c r="T9241" s="104"/>
    </row>
    <row r="9242" spans="13:20" ht="14.5" x14ac:dyDescent="0.35">
      <c r="M9242" s="261" t="s">
        <v>25482</v>
      </c>
      <c r="N9242" s="262">
        <v>80784.58</v>
      </c>
      <c r="P9242" s="243" t="s">
        <v>25288</v>
      </c>
      <c r="Q9242" s="244">
        <v>7343.83</v>
      </c>
      <c r="R9242" s="104"/>
      <c r="S9242" s="104"/>
      <c r="T9242" s="104"/>
    </row>
    <row r="9243" spans="13:20" ht="14.5" x14ac:dyDescent="0.35">
      <c r="M9243" s="261" t="s">
        <v>57088</v>
      </c>
      <c r="N9243" s="262">
        <v>106655.38</v>
      </c>
      <c r="P9243" s="243" t="s">
        <v>25289</v>
      </c>
      <c r="Q9243" s="244">
        <v>561.80999999999995</v>
      </c>
      <c r="R9243" s="104"/>
      <c r="S9243" s="104"/>
      <c r="T9243" s="104"/>
    </row>
    <row r="9244" spans="13:20" ht="14.5" x14ac:dyDescent="0.35">
      <c r="M9244" s="261" t="s">
        <v>25483</v>
      </c>
      <c r="N9244" s="262">
        <v>14062.19</v>
      </c>
      <c r="P9244" s="243" t="s">
        <v>25290</v>
      </c>
      <c r="Q9244" s="244">
        <v>249.38</v>
      </c>
      <c r="R9244" s="104"/>
      <c r="S9244" s="104"/>
      <c r="T9244" s="104"/>
    </row>
    <row r="9245" spans="13:20" ht="14.5" x14ac:dyDescent="0.35">
      <c r="M9245" s="261" t="s">
        <v>57089</v>
      </c>
      <c r="N9245" s="262">
        <v>49489.26</v>
      </c>
      <c r="P9245" s="243" t="s">
        <v>25291</v>
      </c>
      <c r="Q9245" s="244">
        <v>196.37</v>
      </c>
      <c r="R9245" s="104"/>
      <c r="S9245" s="104"/>
      <c r="T9245" s="104"/>
    </row>
    <row r="9246" spans="13:20" ht="14.5" x14ac:dyDescent="0.35">
      <c r="M9246" s="261" t="s">
        <v>42067</v>
      </c>
      <c r="N9246" s="262">
        <v>18800</v>
      </c>
      <c r="P9246" s="243" t="s">
        <v>25292</v>
      </c>
      <c r="Q9246" s="244">
        <v>14137.2</v>
      </c>
      <c r="R9246" s="104"/>
      <c r="S9246" s="104"/>
      <c r="T9246" s="104"/>
    </row>
    <row r="9247" spans="13:20" ht="14.5" x14ac:dyDescent="0.35">
      <c r="M9247" s="261" t="s">
        <v>57090</v>
      </c>
      <c r="N9247" s="262">
        <v>12319</v>
      </c>
      <c r="P9247" s="243" t="s">
        <v>25293</v>
      </c>
      <c r="Q9247" s="244">
        <v>738.5</v>
      </c>
      <c r="R9247" s="104"/>
      <c r="S9247" s="104"/>
      <c r="T9247" s="104"/>
    </row>
    <row r="9248" spans="13:20" ht="14.5" x14ac:dyDescent="0.35">
      <c r="M9248" s="261" t="s">
        <v>57091</v>
      </c>
      <c r="N9248" s="262">
        <v>4204</v>
      </c>
      <c r="P9248" s="243" t="s">
        <v>25294</v>
      </c>
      <c r="Q9248" s="244">
        <v>3314.92</v>
      </c>
      <c r="R9248" s="104"/>
      <c r="S9248" s="104"/>
      <c r="T9248" s="104"/>
    </row>
    <row r="9249" spans="13:20" ht="14.5" x14ac:dyDescent="0.35">
      <c r="M9249" s="261" t="s">
        <v>25486</v>
      </c>
      <c r="N9249" s="262">
        <v>1765</v>
      </c>
      <c r="P9249" s="243" t="s">
        <v>25295</v>
      </c>
      <c r="Q9249" s="244">
        <v>13216.3</v>
      </c>
      <c r="R9249" s="104"/>
      <c r="S9249" s="104"/>
      <c r="T9249" s="104"/>
    </row>
    <row r="9250" spans="13:20" ht="14.5" x14ac:dyDescent="0.35">
      <c r="M9250" s="261" t="s">
        <v>57092</v>
      </c>
      <c r="N9250" s="262">
        <v>17079.419999999998</v>
      </c>
      <c r="P9250" s="243" t="s">
        <v>25296</v>
      </c>
      <c r="Q9250" s="244">
        <v>17626.740000000002</v>
      </c>
      <c r="R9250" s="104"/>
      <c r="S9250" s="104"/>
      <c r="T9250" s="104"/>
    </row>
    <row r="9251" spans="13:20" ht="14.5" x14ac:dyDescent="0.35">
      <c r="M9251" s="261" t="s">
        <v>57093</v>
      </c>
      <c r="N9251" s="262">
        <v>1306.58</v>
      </c>
      <c r="P9251" s="243" t="s">
        <v>25297</v>
      </c>
      <c r="Q9251" s="244">
        <v>15835.19</v>
      </c>
      <c r="R9251" s="104"/>
      <c r="S9251" s="104"/>
      <c r="T9251" s="104"/>
    </row>
    <row r="9252" spans="13:20" ht="14.5" x14ac:dyDescent="0.35">
      <c r="M9252" s="261" t="s">
        <v>57094</v>
      </c>
      <c r="N9252" s="262">
        <v>26100</v>
      </c>
      <c r="P9252" s="243" t="s">
        <v>25298</v>
      </c>
      <c r="Q9252" s="244">
        <v>374</v>
      </c>
      <c r="R9252" s="104"/>
      <c r="S9252" s="104"/>
      <c r="T9252" s="104"/>
    </row>
    <row r="9253" spans="13:20" ht="14.5" x14ac:dyDescent="0.35">
      <c r="M9253" s="261" t="s">
        <v>57095</v>
      </c>
      <c r="N9253" s="262">
        <v>20000</v>
      </c>
      <c r="P9253" s="243" t="s">
        <v>25299</v>
      </c>
      <c r="Q9253" s="244">
        <v>11374.7</v>
      </c>
      <c r="R9253" s="104"/>
      <c r="S9253" s="104"/>
      <c r="T9253" s="104"/>
    </row>
    <row r="9254" spans="13:20" ht="14.5" x14ac:dyDescent="0.35">
      <c r="M9254" s="261" t="s">
        <v>57096</v>
      </c>
      <c r="N9254" s="262">
        <v>2248</v>
      </c>
      <c r="P9254" s="243" t="s">
        <v>25300</v>
      </c>
      <c r="Q9254" s="244">
        <v>2029</v>
      </c>
      <c r="R9254" s="104"/>
      <c r="S9254" s="104"/>
      <c r="T9254" s="104"/>
    </row>
    <row r="9255" spans="13:20" ht="14.5" x14ac:dyDescent="0.35">
      <c r="M9255" s="261" t="s">
        <v>43256</v>
      </c>
      <c r="N9255" s="262">
        <v>36768.959999999999</v>
      </c>
      <c r="P9255" s="243" t="s">
        <v>25301</v>
      </c>
      <c r="Q9255" s="244">
        <v>96755.71</v>
      </c>
      <c r="R9255" s="104"/>
      <c r="S9255" s="104"/>
      <c r="T9255" s="104"/>
    </row>
    <row r="9256" spans="13:20" ht="14.5" x14ac:dyDescent="0.35">
      <c r="M9256" s="261" t="s">
        <v>35783</v>
      </c>
      <c r="N9256" s="262">
        <v>42549.05</v>
      </c>
      <c r="P9256" s="243" t="s">
        <v>15806</v>
      </c>
      <c r="Q9256" s="244">
        <v>2347.6999999999998</v>
      </c>
      <c r="R9256" s="104"/>
      <c r="S9256" s="104"/>
      <c r="T9256" s="104"/>
    </row>
    <row r="9257" spans="13:20" ht="14.5" x14ac:dyDescent="0.35">
      <c r="M9257" s="261" t="s">
        <v>35784</v>
      </c>
      <c r="N9257" s="262">
        <v>173750.28</v>
      </c>
      <c r="P9257" s="243" t="s">
        <v>25302</v>
      </c>
      <c r="Q9257" s="244">
        <v>51.5</v>
      </c>
      <c r="R9257" s="104"/>
      <c r="S9257" s="104"/>
      <c r="T9257" s="104"/>
    </row>
    <row r="9258" spans="13:20" ht="14.5" x14ac:dyDescent="0.35">
      <c r="M9258" s="261" t="s">
        <v>43257</v>
      </c>
      <c r="N9258" s="262">
        <v>267325.15000000002</v>
      </c>
      <c r="P9258" s="243" t="s">
        <v>15807</v>
      </c>
      <c r="Q9258" s="244">
        <v>1857.45</v>
      </c>
      <c r="R9258" s="104"/>
      <c r="S9258" s="104"/>
      <c r="T9258" s="104"/>
    </row>
    <row r="9259" spans="13:20" ht="14.5" x14ac:dyDescent="0.35">
      <c r="M9259" s="261" t="s">
        <v>25487</v>
      </c>
      <c r="N9259" s="262">
        <v>38500</v>
      </c>
      <c r="P9259" s="243" t="s">
        <v>25303</v>
      </c>
      <c r="Q9259" s="244">
        <v>37152.620000000003</v>
      </c>
      <c r="R9259" s="104"/>
      <c r="S9259" s="104"/>
      <c r="T9259" s="104"/>
    </row>
    <row r="9260" spans="13:20" ht="14.5" x14ac:dyDescent="0.35">
      <c r="M9260" s="261" t="s">
        <v>43258</v>
      </c>
      <c r="N9260" s="262">
        <v>622835.38</v>
      </c>
      <c r="P9260" s="243" t="s">
        <v>25304</v>
      </c>
      <c r="Q9260" s="244">
        <v>8195.85</v>
      </c>
      <c r="R9260" s="104"/>
      <c r="S9260" s="104"/>
      <c r="T9260" s="104"/>
    </row>
    <row r="9261" spans="13:20" ht="14.5" x14ac:dyDescent="0.35">
      <c r="M9261" s="261" t="s">
        <v>35785</v>
      </c>
      <c r="N9261" s="262">
        <v>5349.25</v>
      </c>
      <c r="P9261" s="243" t="s">
        <v>15811</v>
      </c>
      <c r="Q9261" s="244">
        <v>14770.11</v>
      </c>
      <c r="R9261" s="104"/>
      <c r="S9261" s="104"/>
      <c r="T9261" s="104"/>
    </row>
    <row r="9262" spans="13:20" ht="14.5" x14ac:dyDescent="0.35">
      <c r="M9262" s="261" t="s">
        <v>25488</v>
      </c>
      <c r="N9262" s="262">
        <v>7975.04</v>
      </c>
      <c r="P9262" s="243" t="s">
        <v>15812</v>
      </c>
      <c r="Q9262" s="244">
        <v>35170.239999999998</v>
      </c>
      <c r="R9262" s="104"/>
      <c r="S9262" s="104"/>
      <c r="T9262" s="104"/>
    </row>
    <row r="9263" spans="13:20" ht="14.5" x14ac:dyDescent="0.35">
      <c r="M9263" s="261" t="s">
        <v>25489</v>
      </c>
      <c r="N9263" s="262">
        <v>86407.21</v>
      </c>
      <c r="P9263" s="243" t="s">
        <v>25305</v>
      </c>
      <c r="Q9263" s="244">
        <v>1565.88</v>
      </c>
      <c r="R9263" s="104"/>
      <c r="S9263" s="104"/>
      <c r="T9263" s="104"/>
    </row>
    <row r="9264" spans="13:20" ht="14.5" x14ac:dyDescent="0.35">
      <c r="M9264" s="261" t="s">
        <v>25490</v>
      </c>
      <c r="N9264" s="262">
        <v>368405.55</v>
      </c>
      <c r="P9264" s="243" t="s">
        <v>25306</v>
      </c>
      <c r="Q9264" s="244">
        <v>49099.25</v>
      </c>
      <c r="R9264" s="104"/>
      <c r="S9264" s="104"/>
      <c r="T9264" s="104"/>
    </row>
    <row r="9265" spans="13:20" ht="14.5" x14ac:dyDescent="0.35">
      <c r="M9265" s="261" t="s">
        <v>57097</v>
      </c>
      <c r="N9265" s="262">
        <v>98093</v>
      </c>
      <c r="P9265" s="243" t="s">
        <v>25307</v>
      </c>
      <c r="Q9265" s="244">
        <v>118641.91</v>
      </c>
      <c r="R9265" s="104"/>
      <c r="S9265" s="104"/>
      <c r="T9265" s="104"/>
    </row>
    <row r="9266" spans="13:20" ht="14.5" x14ac:dyDescent="0.35">
      <c r="M9266" s="261" t="s">
        <v>57098</v>
      </c>
      <c r="N9266" s="262">
        <v>155125.59</v>
      </c>
      <c r="P9266" s="243" t="s">
        <v>25308</v>
      </c>
      <c r="Q9266" s="244">
        <v>37807</v>
      </c>
      <c r="R9266" s="104"/>
      <c r="S9266" s="104"/>
      <c r="T9266" s="104"/>
    </row>
    <row r="9267" spans="13:20" ht="14.5" x14ac:dyDescent="0.35">
      <c r="M9267" s="261" t="s">
        <v>25491</v>
      </c>
      <c r="N9267" s="262">
        <v>19235</v>
      </c>
      <c r="P9267" s="243" t="s">
        <v>25309</v>
      </c>
      <c r="Q9267" s="244">
        <v>2348.5700000000002</v>
      </c>
      <c r="R9267" s="104"/>
      <c r="S9267" s="104"/>
      <c r="T9267" s="104"/>
    </row>
    <row r="9268" spans="13:20" ht="14.5" x14ac:dyDescent="0.35">
      <c r="M9268" s="261" t="s">
        <v>51354</v>
      </c>
      <c r="N9268" s="262">
        <v>12000</v>
      </c>
      <c r="P9268" s="243" t="s">
        <v>25310</v>
      </c>
      <c r="Q9268" s="244">
        <v>4000</v>
      </c>
      <c r="R9268" s="104"/>
      <c r="S9268" s="104"/>
      <c r="T9268" s="104"/>
    </row>
    <row r="9269" spans="13:20" ht="14.5" x14ac:dyDescent="0.35">
      <c r="M9269" s="261" t="s">
        <v>57099</v>
      </c>
      <c r="N9269" s="262">
        <v>44465</v>
      </c>
      <c r="P9269" s="243" t="s">
        <v>15813</v>
      </c>
      <c r="Q9269" s="244">
        <v>17753.27</v>
      </c>
      <c r="R9269" s="104"/>
      <c r="S9269" s="104"/>
      <c r="T9269" s="104"/>
    </row>
    <row r="9270" spans="13:20" ht="14.5" x14ac:dyDescent="0.35">
      <c r="M9270" s="261" t="s">
        <v>57100</v>
      </c>
      <c r="N9270" s="262">
        <v>28562</v>
      </c>
      <c r="P9270" s="243" t="s">
        <v>15814</v>
      </c>
      <c r="Q9270" s="244">
        <v>481491.66</v>
      </c>
      <c r="R9270" s="104"/>
      <c r="S9270" s="104"/>
      <c r="T9270" s="104"/>
    </row>
    <row r="9271" spans="13:20" ht="14.5" x14ac:dyDescent="0.35">
      <c r="M9271" s="261" t="s">
        <v>57101</v>
      </c>
      <c r="N9271" s="262">
        <v>166572.62</v>
      </c>
      <c r="P9271" s="243" t="s">
        <v>25311</v>
      </c>
      <c r="Q9271" s="244">
        <v>217960.08</v>
      </c>
      <c r="R9271" s="104"/>
      <c r="S9271" s="104"/>
      <c r="T9271" s="104"/>
    </row>
    <row r="9272" spans="13:20" ht="14.5" x14ac:dyDescent="0.35">
      <c r="M9272" s="261" t="s">
        <v>57102</v>
      </c>
      <c r="N9272" s="262">
        <v>245663.13</v>
      </c>
      <c r="P9272" s="243" t="s">
        <v>25312</v>
      </c>
      <c r="Q9272" s="244">
        <v>135997.42000000001</v>
      </c>
      <c r="R9272" s="104"/>
      <c r="S9272" s="104"/>
      <c r="T9272" s="104"/>
    </row>
    <row r="9273" spans="13:20" ht="14.5" x14ac:dyDescent="0.35">
      <c r="M9273" s="261" t="s">
        <v>48276</v>
      </c>
      <c r="N9273" s="262">
        <v>120413.84</v>
      </c>
      <c r="P9273" s="243" t="s">
        <v>25313</v>
      </c>
      <c r="Q9273" s="244">
        <v>465379.89</v>
      </c>
      <c r="R9273" s="104"/>
      <c r="S9273" s="104"/>
      <c r="T9273" s="104"/>
    </row>
    <row r="9274" spans="13:20" ht="14.5" x14ac:dyDescent="0.35">
      <c r="M9274" s="261" t="s">
        <v>48277</v>
      </c>
      <c r="N9274" s="262">
        <v>41459.360000000001</v>
      </c>
      <c r="P9274" s="243" t="s">
        <v>25314</v>
      </c>
      <c r="Q9274" s="244">
        <v>-278.82</v>
      </c>
      <c r="R9274" s="104"/>
      <c r="S9274" s="104"/>
      <c r="T9274" s="104"/>
    </row>
    <row r="9275" spans="13:20" ht="14.5" x14ac:dyDescent="0.35">
      <c r="M9275" s="261" t="s">
        <v>50345</v>
      </c>
      <c r="N9275" s="262">
        <v>93666.67</v>
      </c>
      <c r="P9275" s="243" t="s">
        <v>25315</v>
      </c>
      <c r="Q9275" s="244">
        <v>8701.76</v>
      </c>
      <c r="R9275" s="104"/>
      <c r="S9275" s="104"/>
      <c r="T9275" s="104"/>
    </row>
    <row r="9276" spans="13:20" ht="14.5" x14ac:dyDescent="0.35">
      <c r="M9276" s="261" t="s">
        <v>51355</v>
      </c>
      <c r="N9276" s="262">
        <v>2890.86</v>
      </c>
      <c r="P9276" s="243" t="s">
        <v>25316</v>
      </c>
      <c r="Q9276" s="244">
        <v>645.61</v>
      </c>
      <c r="R9276" s="104"/>
      <c r="S9276" s="104"/>
      <c r="T9276" s="104"/>
    </row>
    <row r="9277" spans="13:20" ht="14.5" x14ac:dyDescent="0.35">
      <c r="M9277" s="261" t="s">
        <v>52275</v>
      </c>
      <c r="N9277" s="262">
        <v>111515.69</v>
      </c>
      <c r="P9277" s="243" t="s">
        <v>25317</v>
      </c>
      <c r="Q9277" s="244">
        <v>1814.68</v>
      </c>
      <c r="R9277" s="104"/>
      <c r="S9277" s="104"/>
      <c r="T9277" s="104"/>
    </row>
    <row r="9278" spans="13:20" ht="14.5" x14ac:dyDescent="0.35">
      <c r="M9278" s="261" t="s">
        <v>52276</v>
      </c>
      <c r="N9278" s="262">
        <v>633.05999999999995</v>
      </c>
      <c r="P9278" s="243" t="s">
        <v>25318</v>
      </c>
      <c r="Q9278" s="244">
        <v>569130</v>
      </c>
      <c r="R9278" s="104"/>
      <c r="S9278" s="104"/>
      <c r="T9278" s="104"/>
    </row>
    <row r="9279" spans="13:20" ht="14.5" x14ac:dyDescent="0.35">
      <c r="M9279" s="261" t="s">
        <v>57103</v>
      </c>
      <c r="N9279" s="262">
        <v>5000</v>
      </c>
      <c r="P9279" s="243" t="s">
        <v>25319</v>
      </c>
      <c r="Q9279" s="244">
        <v>4705620.0999999996</v>
      </c>
      <c r="R9279" s="104"/>
      <c r="S9279" s="104"/>
      <c r="T9279" s="104"/>
    </row>
    <row r="9280" spans="13:20" ht="14.5" x14ac:dyDescent="0.35">
      <c r="M9280" s="261" t="s">
        <v>51356</v>
      </c>
      <c r="N9280" s="262">
        <v>100</v>
      </c>
      <c r="P9280" s="243" t="s">
        <v>25320</v>
      </c>
      <c r="Q9280" s="244">
        <v>1308523.8500000001</v>
      </c>
      <c r="R9280" s="104"/>
      <c r="S9280" s="104"/>
      <c r="T9280" s="104"/>
    </row>
    <row r="9281" spans="13:20" ht="14.5" x14ac:dyDescent="0.35">
      <c r="M9281" s="261" t="s">
        <v>57104</v>
      </c>
      <c r="N9281" s="262">
        <v>2998.2</v>
      </c>
      <c r="P9281" s="243" t="s">
        <v>25321</v>
      </c>
      <c r="Q9281" s="244">
        <v>727500</v>
      </c>
      <c r="R9281" s="104"/>
      <c r="S9281" s="104"/>
      <c r="T9281" s="104"/>
    </row>
    <row r="9282" spans="13:20" ht="14.5" x14ac:dyDescent="0.35">
      <c r="M9282" s="261" t="s">
        <v>51357</v>
      </c>
      <c r="N9282" s="262">
        <v>13600</v>
      </c>
      <c r="P9282" s="243" t="s">
        <v>25322</v>
      </c>
      <c r="Q9282" s="244">
        <v>285311</v>
      </c>
      <c r="R9282" s="104"/>
      <c r="S9282" s="104"/>
      <c r="T9282" s="104"/>
    </row>
    <row r="9283" spans="13:20" ht="14.5" x14ac:dyDescent="0.35">
      <c r="M9283" s="261" t="s">
        <v>52277</v>
      </c>
      <c r="N9283" s="262">
        <v>1058.3599999999999</v>
      </c>
      <c r="P9283" s="243" t="s">
        <v>25323</v>
      </c>
      <c r="Q9283" s="244">
        <v>11307.23</v>
      </c>
      <c r="R9283" s="104"/>
      <c r="S9283" s="104"/>
      <c r="T9283" s="104"/>
    </row>
    <row r="9284" spans="13:20" ht="14.5" x14ac:dyDescent="0.35">
      <c r="M9284" s="261" t="s">
        <v>48278</v>
      </c>
      <c r="N9284" s="262">
        <v>102586.16</v>
      </c>
      <c r="P9284" s="243" t="s">
        <v>25324</v>
      </c>
      <c r="Q9284" s="244">
        <v>2884456.77</v>
      </c>
      <c r="R9284" s="104"/>
      <c r="S9284" s="104"/>
      <c r="T9284" s="104"/>
    </row>
    <row r="9285" spans="13:20" ht="14.5" x14ac:dyDescent="0.35">
      <c r="M9285" s="261" t="s">
        <v>48279</v>
      </c>
      <c r="N9285" s="262">
        <v>7847.84</v>
      </c>
      <c r="P9285" s="243" t="s">
        <v>25325</v>
      </c>
      <c r="Q9285" s="244">
        <v>80501.679999999993</v>
      </c>
      <c r="R9285" s="104"/>
      <c r="S9285" s="104"/>
      <c r="T9285" s="104"/>
    </row>
    <row r="9286" spans="13:20" ht="14.5" x14ac:dyDescent="0.35">
      <c r="M9286" s="261" t="s">
        <v>48280</v>
      </c>
      <c r="N9286" s="262">
        <v>256606.25</v>
      </c>
      <c r="P9286" s="243" t="s">
        <v>15818</v>
      </c>
      <c r="Q9286" s="244">
        <v>2352292.44</v>
      </c>
      <c r="R9286" s="104"/>
      <c r="S9286" s="104"/>
      <c r="T9286" s="104"/>
    </row>
    <row r="9287" spans="13:20" ht="14.5" x14ac:dyDescent="0.35">
      <c r="M9287" s="261" t="s">
        <v>48281</v>
      </c>
      <c r="N9287" s="262">
        <v>19630.38</v>
      </c>
      <c r="P9287" s="243" t="s">
        <v>25326</v>
      </c>
      <c r="Q9287" s="244">
        <v>55252.84</v>
      </c>
      <c r="R9287" s="104"/>
      <c r="S9287" s="104"/>
      <c r="T9287" s="104"/>
    </row>
    <row r="9288" spans="13:20" ht="14.5" x14ac:dyDescent="0.35">
      <c r="M9288" s="261" t="s">
        <v>25523</v>
      </c>
      <c r="N9288" s="262">
        <v>20474.54</v>
      </c>
      <c r="P9288" s="243" t="s">
        <v>25327</v>
      </c>
      <c r="Q9288" s="244">
        <v>18604.509999999998</v>
      </c>
      <c r="R9288" s="104"/>
      <c r="S9288" s="104"/>
      <c r="T9288" s="104"/>
    </row>
    <row r="9289" spans="13:20" ht="14.5" x14ac:dyDescent="0.35">
      <c r="M9289" s="261" t="s">
        <v>25524</v>
      </c>
      <c r="N9289" s="262">
        <v>19395.97</v>
      </c>
      <c r="P9289" s="243" t="s">
        <v>15819</v>
      </c>
      <c r="Q9289" s="244">
        <v>181888.78</v>
      </c>
      <c r="R9289" s="104"/>
      <c r="S9289" s="104"/>
      <c r="T9289" s="104"/>
    </row>
    <row r="9290" spans="13:20" ht="14.5" x14ac:dyDescent="0.35">
      <c r="M9290" s="261" t="s">
        <v>25525</v>
      </c>
      <c r="N9290" s="262">
        <v>10844.7</v>
      </c>
      <c r="P9290" s="243" t="s">
        <v>15820</v>
      </c>
      <c r="Q9290" s="244">
        <v>533865.68000000005</v>
      </c>
      <c r="R9290" s="104"/>
      <c r="S9290" s="104"/>
      <c r="T9290" s="104"/>
    </row>
    <row r="9291" spans="13:20" ht="14.5" x14ac:dyDescent="0.35">
      <c r="M9291" s="261" t="s">
        <v>25526</v>
      </c>
      <c r="N9291" s="262">
        <v>6480</v>
      </c>
      <c r="P9291" s="243" t="s">
        <v>25328</v>
      </c>
      <c r="Q9291" s="244">
        <v>462088.48</v>
      </c>
      <c r="R9291" s="104"/>
      <c r="S9291" s="104"/>
      <c r="T9291" s="104"/>
    </row>
    <row r="9292" spans="13:20" ht="14.5" x14ac:dyDescent="0.35">
      <c r="M9292" s="261" t="s">
        <v>25527</v>
      </c>
      <c r="N9292" s="262">
        <v>2680</v>
      </c>
      <c r="P9292" s="243" t="s">
        <v>25329</v>
      </c>
      <c r="Q9292" s="244">
        <v>558.59</v>
      </c>
      <c r="R9292" s="104"/>
      <c r="S9292" s="104"/>
      <c r="T9292" s="104"/>
    </row>
    <row r="9293" spans="13:20" ht="14.5" x14ac:dyDescent="0.35">
      <c r="M9293" s="261" t="s">
        <v>25528</v>
      </c>
      <c r="N9293" s="262">
        <v>205.02</v>
      </c>
      <c r="P9293" s="243" t="s">
        <v>25330</v>
      </c>
      <c r="Q9293" s="244">
        <v>728461</v>
      </c>
      <c r="R9293" s="104"/>
      <c r="S9293" s="104"/>
      <c r="T9293" s="104"/>
    </row>
    <row r="9294" spans="13:20" ht="14.5" x14ac:dyDescent="0.35">
      <c r="M9294" s="261" t="s">
        <v>25529</v>
      </c>
      <c r="N9294" s="262">
        <v>581.02</v>
      </c>
      <c r="P9294" s="243" t="s">
        <v>25331</v>
      </c>
      <c r="Q9294" s="244">
        <v>624195</v>
      </c>
      <c r="R9294" s="104"/>
      <c r="S9294" s="104"/>
      <c r="T9294" s="104"/>
    </row>
    <row r="9295" spans="13:20" ht="14.5" x14ac:dyDescent="0.35">
      <c r="M9295" s="261" t="s">
        <v>25530</v>
      </c>
      <c r="N9295" s="262">
        <v>65.25</v>
      </c>
      <c r="P9295" s="243" t="s">
        <v>25332</v>
      </c>
      <c r="Q9295" s="244">
        <v>448866.8</v>
      </c>
      <c r="R9295" s="104"/>
      <c r="S9295" s="104"/>
      <c r="T9295" s="104"/>
    </row>
    <row r="9296" spans="13:20" ht="14.5" x14ac:dyDescent="0.35">
      <c r="M9296" s="261" t="s">
        <v>38411</v>
      </c>
      <c r="N9296" s="262">
        <v>37000</v>
      </c>
      <c r="P9296" s="243" t="s">
        <v>25333</v>
      </c>
      <c r="Q9296" s="244">
        <v>33141.660000000003</v>
      </c>
      <c r="R9296" s="104"/>
      <c r="S9296" s="104"/>
      <c r="T9296" s="104"/>
    </row>
    <row r="9297" spans="13:20" ht="14.5" x14ac:dyDescent="0.35">
      <c r="M9297" s="261" t="s">
        <v>25532</v>
      </c>
      <c r="N9297" s="262">
        <v>1760</v>
      </c>
      <c r="P9297" s="243" t="s">
        <v>25334</v>
      </c>
      <c r="Q9297" s="244">
        <v>96994.6</v>
      </c>
      <c r="R9297" s="104"/>
      <c r="S9297" s="104"/>
      <c r="T9297" s="104"/>
    </row>
    <row r="9298" spans="13:20" ht="14.5" x14ac:dyDescent="0.35">
      <c r="M9298" s="261" t="s">
        <v>25533</v>
      </c>
      <c r="N9298" s="262">
        <v>134.65</v>
      </c>
      <c r="P9298" s="243" t="s">
        <v>25335</v>
      </c>
      <c r="Q9298" s="244">
        <v>666521.74</v>
      </c>
      <c r="R9298" s="104"/>
      <c r="S9298" s="104"/>
      <c r="T9298" s="104"/>
    </row>
    <row r="9299" spans="13:20" ht="14.5" x14ac:dyDescent="0.35">
      <c r="M9299" s="261" t="s">
        <v>25534</v>
      </c>
      <c r="N9299" s="262">
        <v>381.59</v>
      </c>
      <c r="P9299" s="243" t="s">
        <v>25336</v>
      </c>
      <c r="Q9299" s="244">
        <v>195532.73</v>
      </c>
      <c r="R9299" s="104"/>
      <c r="S9299" s="104"/>
      <c r="T9299" s="104"/>
    </row>
    <row r="9300" spans="13:20" ht="14.5" x14ac:dyDescent="0.35">
      <c r="M9300" s="261" t="s">
        <v>42069</v>
      </c>
      <c r="N9300" s="262">
        <v>30650.9</v>
      </c>
      <c r="P9300" s="243" t="s">
        <v>25337</v>
      </c>
      <c r="Q9300" s="244">
        <v>817671.91</v>
      </c>
      <c r="R9300" s="104"/>
      <c r="S9300" s="104"/>
      <c r="T9300" s="104"/>
    </row>
    <row r="9301" spans="13:20" ht="14.5" x14ac:dyDescent="0.35">
      <c r="M9301" s="261" t="s">
        <v>42070</v>
      </c>
      <c r="N9301" s="262">
        <v>3960.89</v>
      </c>
      <c r="P9301" s="243" t="s">
        <v>25338</v>
      </c>
      <c r="Q9301" s="244">
        <v>88475.95</v>
      </c>
      <c r="R9301" s="104"/>
      <c r="S9301" s="104"/>
      <c r="T9301" s="104"/>
    </row>
    <row r="9302" spans="13:20" ht="14.5" x14ac:dyDescent="0.35">
      <c r="M9302" s="261" t="s">
        <v>45514</v>
      </c>
      <c r="N9302" s="262">
        <v>6748.83</v>
      </c>
      <c r="P9302" s="243" t="s">
        <v>25339</v>
      </c>
      <c r="Q9302" s="244">
        <v>36125</v>
      </c>
      <c r="R9302" s="104"/>
      <c r="S9302" s="104"/>
      <c r="T9302" s="104"/>
    </row>
    <row r="9303" spans="13:20" ht="14.5" x14ac:dyDescent="0.35">
      <c r="M9303" s="261" t="s">
        <v>42071</v>
      </c>
      <c r="N9303" s="262">
        <v>417.6</v>
      </c>
      <c r="P9303" s="243" t="s">
        <v>25340</v>
      </c>
      <c r="Q9303" s="244">
        <v>110501.85</v>
      </c>
      <c r="R9303" s="104"/>
      <c r="S9303" s="104"/>
      <c r="T9303" s="104"/>
    </row>
    <row r="9304" spans="13:20" ht="14.5" x14ac:dyDescent="0.35">
      <c r="M9304" s="261" t="s">
        <v>42072</v>
      </c>
      <c r="N9304" s="262">
        <v>3000</v>
      </c>
      <c r="P9304" s="243" t="s">
        <v>25341</v>
      </c>
      <c r="Q9304" s="244">
        <v>327411.15000000002</v>
      </c>
      <c r="R9304" s="104"/>
      <c r="S9304" s="104"/>
      <c r="T9304" s="104"/>
    </row>
    <row r="9305" spans="13:20" ht="14.5" x14ac:dyDescent="0.35">
      <c r="M9305" s="261" t="s">
        <v>42073</v>
      </c>
      <c r="N9305" s="262">
        <v>2745.17</v>
      </c>
      <c r="P9305" s="243" t="s">
        <v>25342</v>
      </c>
      <c r="Q9305" s="244">
        <v>1739555</v>
      </c>
      <c r="R9305" s="104"/>
      <c r="S9305" s="104"/>
      <c r="T9305" s="104"/>
    </row>
    <row r="9306" spans="13:20" ht="14.5" x14ac:dyDescent="0.35">
      <c r="M9306" s="261" t="s">
        <v>38412</v>
      </c>
      <c r="N9306" s="262">
        <v>45448.5</v>
      </c>
      <c r="P9306" s="243" t="s">
        <v>25343</v>
      </c>
      <c r="Q9306" s="244">
        <v>11213</v>
      </c>
      <c r="R9306" s="104"/>
      <c r="S9306" s="104"/>
      <c r="T9306" s="104"/>
    </row>
    <row r="9307" spans="13:20" ht="14.5" x14ac:dyDescent="0.35">
      <c r="M9307" s="261" t="s">
        <v>45515</v>
      </c>
      <c r="N9307" s="262">
        <v>13677.25</v>
      </c>
      <c r="P9307" s="243" t="s">
        <v>25344</v>
      </c>
      <c r="Q9307" s="244">
        <v>2812.5</v>
      </c>
      <c r="R9307" s="104"/>
      <c r="S9307" s="104"/>
      <c r="T9307" s="104"/>
    </row>
    <row r="9308" spans="13:20" ht="14.5" x14ac:dyDescent="0.35">
      <c r="M9308" s="261" t="s">
        <v>45516</v>
      </c>
      <c r="N9308" s="262">
        <v>25950</v>
      </c>
      <c r="P9308" s="243" t="s">
        <v>25345</v>
      </c>
      <c r="Q9308" s="244">
        <v>14426.46</v>
      </c>
      <c r="R9308" s="104"/>
      <c r="S9308" s="104"/>
      <c r="T9308" s="104"/>
    </row>
    <row r="9309" spans="13:20" ht="14.5" x14ac:dyDescent="0.35">
      <c r="M9309" s="261" t="s">
        <v>38413</v>
      </c>
      <c r="N9309" s="262">
        <v>14182</v>
      </c>
      <c r="P9309" s="243" t="s">
        <v>25346</v>
      </c>
      <c r="Q9309" s="244">
        <v>2910.99</v>
      </c>
      <c r="R9309" s="104"/>
      <c r="S9309" s="104"/>
      <c r="T9309" s="104"/>
    </row>
    <row r="9310" spans="13:20" ht="14.5" x14ac:dyDescent="0.35">
      <c r="M9310" s="261" t="s">
        <v>45517</v>
      </c>
      <c r="N9310" s="262">
        <v>8150</v>
      </c>
      <c r="P9310" s="243" t="s">
        <v>25347</v>
      </c>
      <c r="Q9310" s="244">
        <v>187545.04</v>
      </c>
      <c r="R9310" s="104"/>
      <c r="S9310" s="104"/>
      <c r="T9310" s="104"/>
    </row>
    <row r="9311" spans="13:20" ht="14.5" x14ac:dyDescent="0.35">
      <c r="M9311" s="261" t="s">
        <v>50346</v>
      </c>
      <c r="N9311" s="262">
        <v>41788.019999999997</v>
      </c>
      <c r="P9311" s="243" t="s">
        <v>25348</v>
      </c>
      <c r="Q9311" s="244">
        <v>4160.55</v>
      </c>
      <c r="R9311" s="104"/>
      <c r="S9311" s="104"/>
      <c r="T9311" s="104"/>
    </row>
    <row r="9312" spans="13:20" ht="14.5" x14ac:dyDescent="0.35">
      <c r="M9312" s="261" t="s">
        <v>52278</v>
      </c>
      <c r="N9312" s="262">
        <v>7705</v>
      </c>
      <c r="P9312" s="243" t="s">
        <v>25349</v>
      </c>
      <c r="Q9312" s="244">
        <v>62152.83</v>
      </c>
      <c r="R9312" s="104"/>
      <c r="S9312" s="104"/>
      <c r="T9312" s="104"/>
    </row>
    <row r="9313" spans="13:20" ht="14.5" x14ac:dyDescent="0.35">
      <c r="M9313" s="261" t="s">
        <v>45518</v>
      </c>
      <c r="N9313" s="262">
        <v>5371.02</v>
      </c>
      <c r="P9313" s="243" t="s">
        <v>25350</v>
      </c>
      <c r="Q9313" s="244">
        <v>1772.8</v>
      </c>
      <c r="R9313" s="104"/>
      <c r="S9313" s="104"/>
      <c r="T9313" s="104"/>
    </row>
    <row r="9314" spans="13:20" ht="14.5" x14ac:dyDescent="0.35">
      <c r="M9314" s="261" t="s">
        <v>52279</v>
      </c>
      <c r="N9314" s="262">
        <v>1706.28</v>
      </c>
      <c r="P9314" s="243" t="s">
        <v>25351</v>
      </c>
      <c r="Q9314" s="244">
        <v>141729.19</v>
      </c>
      <c r="R9314" s="104"/>
      <c r="S9314" s="104"/>
      <c r="T9314" s="104"/>
    </row>
    <row r="9315" spans="13:20" ht="14.5" x14ac:dyDescent="0.35">
      <c r="M9315" s="261" t="s">
        <v>43259</v>
      </c>
      <c r="N9315" s="262">
        <v>6920.8</v>
      </c>
      <c r="P9315" s="243" t="s">
        <v>25352</v>
      </c>
      <c r="Q9315" s="244">
        <v>2243099.04</v>
      </c>
      <c r="R9315" s="104"/>
      <c r="S9315" s="104"/>
      <c r="T9315" s="104"/>
    </row>
    <row r="9316" spans="13:20" ht="14.5" x14ac:dyDescent="0.35">
      <c r="M9316" s="261" t="s">
        <v>48282</v>
      </c>
      <c r="N9316" s="262">
        <v>33075</v>
      </c>
      <c r="P9316" s="243" t="s">
        <v>25353</v>
      </c>
      <c r="Q9316" s="244">
        <v>13620.73</v>
      </c>
      <c r="R9316" s="104"/>
      <c r="S9316" s="104"/>
      <c r="T9316" s="104"/>
    </row>
    <row r="9317" spans="13:20" ht="14.5" x14ac:dyDescent="0.35">
      <c r="M9317" s="261" t="s">
        <v>48283</v>
      </c>
      <c r="N9317" s="262">
        <v>125949.48</v>
      </c>
      <c r="P9317" s="243" t="s">
        <v>25354</v>
      </c>
      <c r="Q9317" s="244">
        <v>1105199.69</v>
      </c>
      <c r="R9317" s="104"/>
      <c r="S9317" s="104"/>
      <c r="T9317" s="104"/>
    </row>
    <row r="9318" spans="13:20" ht="14.5" x14ac:dyDescent="0.35">
      <c r="M9318" s="261" t="s">
        <v>48284</v>
      </c>
      <c r="N9318" s="262">
        <v>8644.5</v>
      </c>
      <c r="P9318" s="243" t="s">
        <v>25355</v>
      </c>
      <c r="Q9318" s="244">
        <v>102010.43</v>
      </c>
      <c r="R9318" s="104"/>
      <c r="S9318" s="104"/>
      <c r="T9318" s="104"/>
    </row>
    <row r="9319" spans="13:20" ht="14.5" x14ac:dyDescent="0.35">
      <c r="M9319" s="261" t="s">
        <v>48285</v>
      </c>
      <c r="N9319" s="262">
        <v>64900</v>
      </c>
      <c r="P9319" s="243" t="s">
        <v>25356</v>
      </c>
      <c r="Q9319" s="244">
        <v>461024.89</v>
      </c>
      <c r="R9319" s="104"/>
      <c r="S9319" s="104"/>
      <c r="T9319" s="104"/>
    </row>
    <row r="9320" spans="13:20" ht="14.5" x14ac:dyDescent="0.35">
      <c r="M9320" s="261" t="s">
        <v>48286</v>
      </c>
      <c r="N9320" s="262">
        <v>4964.79</v>
      </c>
      <c r="P9320" s="243" t="s">
        <v>25357</v>
      </c>
      <c r="Q9320" s="244">
        <v>319137.23</v>
      </c>
      <c r="R9320" s="104"/>
      <c r="S9320" s="104"/>
      <c r="T9320" s="104"/>
    </row>
    <row r="9321" spans="13:20" ht="14.5" x14ac:dyDescent="0.35">
      <c r="M9321" s="261" t="s">
        <v>25555</v>
      </c>
      <c r="N9321" s="262">
        <v>5797.72</v>
      </c>
      <c r="P9321" s="243" t="s">
        <v>25358</v>
      </c>
      <c r="Q9321" s="244">
        <v>1065.31</v>
      </c>
      <c r="R9321" s="104"/>
      <c r="S9321" s="104"/>
      <c r="T9321" s="104"/>
    </row>
    <row r="9322" spans="13:20" ht="14.5" x14ac:dyDescent="0.35">
      <c r="M9322" s="261" t="s">
        <v>42077</v>
      </c>
      <c r="N9322" s="262">
        <v>2659</v>
      </c>
      <c r="P9322" s="243" t="s">
        <v>25359</v>
      </c>
      <c r="Q9322" s="244">
        <v>13963.8</v>
      </c>
      <c r="R9322" s="104"/>
      <c r="S9322" s="104"/>
      <c r="T9322" s="104"/>
    </row>
    <row r="9323" spans="13:20" ht="14.5" x14ac:dyDescent="0.35">
      <c r="M9323" s="261" t="s">
        <v>53440</v>
      </c>
      <c r="N9323" s="262">
        <v>349</v>
      </c>
      <c r="P9323" s="243" t="s">
        <v>25360</v>
      </c>
      <c r="Q9323" s="244">
        <v>477272.27</v>
      </c>
      <c r="R9323" s="104"/>
      <c r="S9323" s="104"/>
      <c r="T9323" s="104"/>
    </row>
    <row r="9324" spans="13:20" ht="14.5" x14ac:dyDescent="0.35">
      <c r="M9324" s="261" t="s">
        <v>38414</v>
      </c>
      <c r="N9324" s="262">
        <v>9666</v>
      </c>
      <c r="P9324" s="243" t="s">
        <v>25361</v>
      </c>
      <c r="Q9324" s="244">
        <v>820996.36</v>
      </c>
      <c r="R9324" s="104"/>
      <c r="S9324" s="104"/>
      <c r="T9324" s="104"/>
    </row>
    <row r="9325" spans="13:20" ht="14.5" x14ac:dyDescent="0.35">
      <c r="M9325" s="261" t="s">
        <v>42078</v>
      </c>
      <c r="N9325" s="262">
        <v>4470.96</v>
      </c>
      <c r="P9325" s="243" t="s">
        <v>25362</v>
      </c>
      <c r="Q9325" s="244">
        <v>425967.3</v>
      </c>
      <c r="R9325" s="104"/>
      <c r="S9325" s="104"/>
      <c r="T9325" s="104"/>
    </row>
    <row r="9326" spans="13:20" ht="14.5" x14ac:dyDescent="0.35">
      <c r="M9326" s="261" t="s">
        <v>42079</v>
      </c>
      <c r="N9326" s="262">
        <v>342.04</v>
      </c>
      <c r="P9326" s="243" t="s">
        <v>25363</v>
      </c>
      <c r="Q9326" s="244">
        <v>1020835.86</v>
      </c>
      <c r="R9326" s="104"/>
      <c r="S9326" s="104"/>
      <c r="T9326" s="104"/>
    </row>
    <row r="9327" spans="13:20" ht="14.5" x14ac:dyDescent="0.35">
      <c r="M9327" s="261" t="s">
        <v>37220</v>
      </c>
      <c r="N9327" s="262">
        <v>31380</v>
      </c>
      <c r="P9327" s="243" t="s">
        <v>25364</v>
      </c>
      <c r="Q9327" s="244">
        <v>10522.4</v>
      </c>
      <c r="R9327" s="104"/>
      <c r="S9327" s="104"/>
      <c r="T9327" s="104"/>
    </row>
    <row r="9328" spans="13:20" ht="14.5" x14ac:dyDescent="0.35">
      <c r="M9328" s="261" t="s">
        <v>37221</v>
      </c>
      <c r="N9328" s="262">
        <v>36260</v>
      </c>
      <c r="P9328" s="243" t="s">
        <v>25365</v>
      </c>
      <c r="Q9328" s="244">
        <v>29869.22</v>
      </c>
      <c r="R9328" s="104"/>
      <c r="S9328" s="104"/>
      <c r="T9328" s="104"/>
    </row>
    <row r="9329" spans="13:20" ht="14.5" x14ac:dyDescent="0.35">
      <c r="M9329" s="261" t="s">
        <v>42080</v>
      </c>
      <c r="N9329" s="262">
        <v>4000</v>
      </c>
      <c r="P9329" s="243" t="s">
        <v>25366</v>
      </c>
      <c r="Q9329" s="244">
        <v>6</v>
      </c>
      <c r="R9329" s="104"/>
      <c r="S9329" s="104"/>
      <c r="T9329" s="104"/>
    </row>
    <row r="9330" spans="13:20" ht="14.5" x14ac:dyDescent="0.35">
      <c r="M9330" s="261" t="s">
        <v>50347</v>
      </c>
      <c r="N9330" s="262">
        <v>2543</v>
      </c>
      <c r="P9330" s="243" t="s">
        <v>25367</v>
      </c>
      <c r="Q9330" s="244">
        <v>1709850.62</v>
      </c>
      <c r="R9330" s="104"/>
      <c r="S9330" s="104"/>
      <c r="T9330" s="104"/>
    </row>
    <row r="9331" spans="13:20" ht="14.5" x14ac:dyDescent="0.35">
      <c r="M9331" s="261" t="s">
        <v>43260</v>
      </c>
      <c r="N9331" s="262">
        <v>8730.92</v>
      </c>
      <c r="P9331" s="243" t="s">
        <v>25368</v>
      </c>
      <c r="Q9331" s="244">
        <v>98500</v>
      </c>
      <c r="R9331" s="104"/>
      <c r="S9331" s="104"/>
      <c r="T9331" s="104"/>
    </row>
    <row r="9332" spans="13:20" ht="14.5" x14ac:dyDescent="0.35">
      <c r="M9332" s="261" t="s">
        <v>43261</v>
      </c>
      <c r="N9332" s="262">
        <v>6858.97</v>
      </c>
      <c r="P9332" s="243" t="s">
        <v>25369</v>
      </c>
      <c r="Q9332" s="244">
        <v>360210.1</v>
      </c>
      <c r="R9332" s="104"/>
      <c r="S9332" s="104"/>
      <c r="T9332" s="104"/>
    </row>
    <row r="9333" spans="13:20" ht="14.5" x14ac:dyDescent="0.35">
      <c r="M9333" s="261" t="s">
        <v>51358</v>
      </c>
      <c r="N9333" s="262">
        <v>3558.69</v>
      </c>
      <c r="P9333" s="243" t="s">
        <v>25370</v>
      </c>
      <c r="Q9333" s="244">
        <v>11846.5</v>
      </c>
      <c r="R9333" s="104"/>
      <c r="S9333" s="104"/>
      <c r="T9333" s="104"/>
    </row>
    <row r="9334" spans="13:20" ht="14.5" x14ac:dyDescent="0.35">
      <c r="M9334" s="261" t="s">
        <v>48287</v>
      </c>
      <c r="N9334" s="262">
        <v>32627.040000000001</v>
      </c>
      <c r="P9334" s="243" t="s">
        <v>25371</v>
      </c>
      <c r="Q9334" s="244">
        <v>721182.25</v>
      </c>
      <c r="R9334" s="104"/>
      <c r="S9334" s="104"/>
      <c r="T9334" s="104"/>
    </row>
    <row r="9335" spans="13:20" ht="14.5" x14ac:dyDescent="0.35">
      <c r="M9335" s="261" t="s">
        <v>48288</v>
      </c>
      <c r="N9335" s="262">
        <v>2495.96</v>
      </c>
      <c r="P9335" s="243" t="s">
        <v>25372</v>
      </c>
      <c r="Q9335" s="244">
        <v>83032.31</v>
      </c>
      <c r="R9335" s="104"/>
      <c r="S9335" s="104"/>
      <c r="T9335" s="104"/>
    </row>
    <row r="9336" spans="13:20" ht="14.5" x14ac:dyDescent="0.35">
      <c r="M9336" s="261" t="s">
        <v>48289</v>
      </c>
      <c r="N9336" s="262">
        <v>144675</v>
      </c>
      <c r="P9336" s="243" t="s">
        <v>25373</v>
      </c>
      <c r="Q9336" s="244">
        <v>595435.62</v>
      </c>
      <c r="R9336" s="104"/>
      <c r="S9336" s="104"/>
      <c r="T9336" s="104"/>
    </row>
    <row r="9337" spans="13:20" ht="14.5" x14ac:dyDescent="0.35">
      <c r="M9337" s="261" t="s">
        <v>48290</v>
      </c>
      <c r="N9337" s="262">
        <v>11067.66</v>
      </c>
      <c r="P9337" s="243" t="s">
        <v>25374</v>
      </c>
      <c r="Q9337" s="244">
        <v>2824027.7</v>
      </c>
      <c r="R9337" s="104"/>
      <c r="S9337" s="104"/>
      <c r="T9337" s="104"/>
    </row>
    <row r="9338" spans="13:20" ht="14.5" x14ac:dyDescent="0.35">
      <c r="M9338" s="261" t="s">
        <v>45519</v>
      </c>
      <c r="N9338" s="262">
        <v>1525</v>
      </c>
      <c r="P9338" s="243" t="s">
        <v>25375</v>
      </c>
      <c r="Q9338" s="244">
        <v>1375234.93</v>
      </c>
      <c r="R9338" s="104"/>
      <c r="S9338" s="104"/>
      <c r="T9338" s="104"/>
    </row>
    <row r="9339" spans="13:20" ht="14.5" x14ac:dyDescent="0.35">
      <c r="M9339" s="261" t="s">
        <v>53441</v>
      </c>
      <c r="N9339" s="262">
        <v>6200</v>
      </c>
      <c r="P9339" s="243" t="s">
        <v>25376</v>
      </c>
      <c r="Q9339" s="244">
        <v>218315.23</v>
      </c>
      <c r="R9339" s="104"/>
      <c r="S9339" s="104"/>
      <c r="T9339" s="104"/>
    </row>
    <row r="9340" spans="13:20" ht="14.5" x14ac:dyDescent="0.35">
      <c r="M9340" s="261" t="s">
        <v>25575</v>
      </c>
      <c r="N9340" s="262">
        <v>99.62</v>
      </c>
      <c r="P9340" s="243" t="s">
        <v>25377</v>
      </c>
      <c r="Q9340" s="244">
        <v>1271865.6100000001</v>
      </c>
      <c r="R9340" s="104"/>
      <c r="S9340" s="104"/>
      <c r="T9340" s="104"/>
    </row>
    <row r="9341" spans="13:20" ht="14.5" x14ac:dyDescent="0.35">
      <c r="M9341" s="261" t="s">
        <v>53442</v>
      </c>
      <c r="N9341" s="262">
        <v>15.28</v>
      </c>
      <c r="P9341" s="243" t="s">
        <v>25378</v>
      </c>
      <c r="Q9341" s="244">
        <v>9709704.5800000001</v>
      </c>
      <c r="R9341" s="104"/>
      <c r="S9341" s="104"/>
      <c r="T9341" s="104"/>
    </row>
    <row r="9342" spans="13:20" ht="14.5" x14ac:dyDescent="0.35">
      <c r="M9342" s="261" t="s">
        <v>25577</v>
      </c>
      <c r="N9342" s="262">
        <v>5.85</v>
      </c>
      <c r="P9342" s="243" t="s">
        <v>25379</v>
      </c>
      <c r="Q9342" s="244">
        <v>68870.91</v>
      </c>
      <c r="R9342" s="104"/>
      <c r="S9342" s="104"/>
      <c r="T9342" s="104"/>
    </row>
    <row r="9343" spans="13:20" ht="14.5" x14ac:dyDescent="0.35">
      <c r="M9343" s="261" t="s">
        <v>25578</v>
      </c>
      <c r="N9343" s="262">
        <v>-39.26</v>
      </c>
      <c r="P9343" s="243" t="s">
        <v>25380</v>
      </c>
      <c r="Q9343" s="244">
        <v>5268.78</v>
      </c>
      <c r="R9343" s="104"/>
      <c r="S9343" s="104"/>
      <c r="T9343" s="104"/>
    </row>
    <row r="9344" spans="13:20" ht="14.5" x14ac:dyDescent="0.35">
      <c r="M9344" s="261" t="s">
        <v>53443</v>
      </c>
      <c r="N9344" s="262">
        <v>583.44000000000005</v>
      </c>
      <c r="P9344" s="243" t="s">
        <v>25381</v>
      </c>
      <c r="Q9344" s="244">
        <v>14931.64</v>
      </c>
      <c r="R9344" s="104"/>
      <c r="S9344" s="104"/>
      <c r="T9344" s="104"/>
    </row>
    <row r="9345" spans="13:20" ht="14.5" x14ac:dyDescent="0.35">
      <c r="M9345" s="261" t="s">
        <v>25579</v>
      </c>
      <c r="N9345" s="262">
        <v>-8389.93</v>
      </c>
      <c r="P9345" s="243" t="s">
        <v>25382</v>
      </c>
      <c r="Q9345" s="244">
        <v>344.35</v>
      </c>
      <c r="R9345" s="104"/>
      <c r="S9345" s="104"/>
      <c r="T9345" s="104"/>
    </row>
    <row r="9346" spans="13:20" ht="14.5" x14ac:dyDescent="0.35">
      <c r="M9346" s="261" t="s">
        <v>25582</v>
      </c>
      <c r="N9346" s="262">
        <v>2129.0100000000002</v>
      </c>
      <c r="P9346" s="243" t="s">
        <v>25383</v>
      </c>
      <c r="Q9346" s="244">
        <v>2205.88</v>
      </c>
      <c r="R9346" s="104"/>
      <c r="S9346" s="104"/>
      <c r="T9346" s="104"/>
    </row>
    <row r="9347" spans="13:20" ht="14.5" x14ac:dyDescent="0.35">
      <c r="M9347" s="261" t="s">
        <v>25584</v>
      </c>
      <c r="N9347" s="262">
        <v>5356.14</v>
      </c>
      <c r="P9347" s="243" t="s">
        <v>25384</v>
      </c>
      <c r="Q9347" s="244">
        <v>200022.8</v>
      </c>
      <c r="R9347" s="104"/>
      <c r="S9347" s="104"/>
      <c r="T9347" s="104"/>
    </row>
    <row r="9348" spans="13:20" ht="14.5" x14ac:dyDescent="0.35">
      <c r="M9348" s="261" t="s">
        <v>45520</v>
      </c>
      <c r="N9348" s="262">
        <v>63934.43</v>
      </c>
      <c r="P9348" s="243" t="s">
        <v>25385</v>
      </c>
      <c r="Q9348" s="244">
        <v>68164.63</v>
      </c>
      <c r="R9348" s="104"/>
      <c r="S9348" s="104"/>
      <c r="T9348" s="104"/>
    </row>
    <row r="9349" spans="13:20" ht="14.5" x14ac:dyDescent="0.35">
      <c r="M9349" s="261" t="s">
        <v>45521</v>
      </c>
      <c r="N9349" s="262">
        <v>4450</v>
      </c>
      <c r="P9349" s="243" t="s">
        <v>25386</v>
      </c>
      <c r="Q9349" s="244">
        <v>54421.63</v>
      </c>
      <c r="R9349" s="104"/>
      <c r="S9349" s="104"/>
      <c r="T9349" s="104"/>
    </row>
    <row r="9350" spans="13:20" ht="14.5" x14ac:dyDescent="0.35">
      <c r="M9350" s="261" t="s">
        <v>45522</v>
      </c>
      <c r="N9350" s="262">
        <v>4795.38</v>
      </c>
      <c r="P9350" s="243" t="s">
        <v>25387</v>
      </c>
      <c r="Q9350" s="244">
        <v>23114.240000000002</v>
      </c>
      <c r="R9350" s="104"/>
      <c r="S9350" s="104"/>
      <c r="T9350" s="104"/>
    </row>
    <row r="9351" spans="13:20" ht="14.5" x14ac:dyDescent="0.35">
      <c r="M9351" s="261" t="s">
        <v>53444</v>
      </c>
      <c r="N9351" s="262">
        <v>1266.55</v>
      </c>
      <c r="P9351" s="243" t="s">
        <v>25388</v>
      </c>
      <c r="Q9351" s="244">
        <v>69936.649999999994</v>
      </c>
      <c r="R9351" s="104"/>
      <c r="S9351" s="104"/>
      <c r="T9351" s="104"/>
    </row>
    <row r="9352" spans="13:20" ht="14.5" x14ac:dyDescent="0.35">
      <c r="M9352" s="261" t="s">
        <v>53445</v>
      </c>
      <c r="N9352" s="262">
        <v>208.19</v>
      </c>
      <c r="P9352" s="243" t="s">
        <v>25389</v>
      </c>
      <c r="Q9352" s="244">
        <v>24532.12</v>
      </c>
      <c r="R9352" s="104"/>
      <c r="S9352" s="104"/>
      <c r="T9352" s="104"/>
    </row>
    <row r="9353" spans="13:20" ht="14.5" x14ac:dyDescent="0.35">
      <c r="M9353" s="261" t="s">
        <v>25589</v>
      </c>
      <c r="N9353" s="262">
        <v>268.83999999999997</v>
      </c>
      <c r="P9353" s="243" t="s">
        <v>25390</v>
      </c>
      <c r="Q9353" s="244">
        <v>1609.92</v>
      </c>
      <c r="R9353" s="104"/>
      <c r="S9353" s="104"/>
      <c r="T9353" s="104"/>
    </row>
    <row r="9354" spans="13:20" ht="14.5" x14ac:dyDescent="0.35">
      <c r="M9354" s="261" t="s">
        <v>25590</v>
      </c>
      <c r="N9354" s="262">
        <v>290.52</v>
      </c>
      <c r="P9354" s="243" t="s">
        <v>25391</v>
      </c>
      <c r="Q9354" s="244">
        <v>34.799999999999997</v>
      </c>
      <c r="R9354" s="104"/>
      <c r="S9354" s="104"/>
      <c r="T9354" s="104"/>
    </row>
    <row r="9355" spans="13:20" ht="14.5" x14ac:dyDescent="0.35">
      <c r="M9355" s="261" t="s">
        <v>53446</v>
      </c>
      <c r="N9355" s="262">
        <v>36997.26</v>
      </c>
      <c r="P9355" s="243" t="s">
        <v>25392</v>
      </c>
      <c r="Q9355" s="244">
        <v>10857.25</v>
      </c>
      <c r="R9355" s="104"/>
      <c r="S9355" s="104"/>
      <c r="T9355" s="104"/>
    </row>
    <row r="9356" spans="13:20" ht="14.5" x14ac:dyDescent="0.35">
      <c r="M9356" s="261" t="s">
        <v>25591</v>
      </c>
      <c r="N9356" s="262">
        <v>176.38</v>
      </c>
      <c r="P9356" s="243" t="s">
        <v>25393</v>
      </c>
      <c r="Q9356" s="244">
        <v>88278.25</v>
      </c>
      <c r="R9356" s="104"/>
      <c r="S9356" s="104"/>
      <c r="T9356" s="104"/>
    </row>
    <row r="9357" spans="13:20" ht="14.5" x14ac:dyDescent="0.35">
      <c r="M9357" s="261" t="s">
        <v>45523</v>
      </c>
      <c r="N9357" s="262">
        <v>9.42</v>
      </c>
      <c r="P9357" s="243" t="s">
        <v>25394</v>
      </c>
      <c r="Q9357" s="244">
        <v>6734.72</v>
      </c>
      <c r="R9357" s="104"/>
      <c r="S9357" s="104"/>
      <c r="T9357" s="104"/>
    </row>
    <row r="9358" spans="13:20" ht="14.5" x14ac:dyDescent="0.35">
      <c r="M9358" s="261" t="s">
        <v>45524</v>
      </c>
      <c r="N9358" s="262">
        <v>1277.8</v>
      </c>
      <c r="P9358" s="243" t="s">
        <v>25395</v>
      </c>
      <c r="Q9358" s="244">
        <v>441.39</v>
      </c>
      <c r="R9358" s="104"/>
      <c r="S9358" s="104"/>
      <c r="T9358" s="104"/>
    </row>
    <row r="9359" spans="13:20" ht="14.5" x14ac:dyDescent="0.35">
      <c r="M9359" s="261" t="s">
        <v>45525</v>
      </c>
      <c r="N9359" s="262">
        <v>1000</v>
      </c>
      <c r="P9359" s="243" t="s">
        <v>25396</v>
      </c>
      <c r="Q9359" s="244">
        <v>1.2</v>
      </c>
      <c r="R9359" s="104"/>
      <c r="S9359" s="104"/>
      <c r="T9359" s="104"/>
    </row>
    <row r="9360" spans="13:20" ht="14.5" x14ac:dyDescent="0.35">
      <c r="M9360" s="261" t="s">
        <v>45526</v>
      </c>
      <c r="N9360" s="262">
        <v>81100</v>
      </c>
      <c r="P9360" s="243" t="s">
        <v>25397</v>
      </c>
      <c r="Q9360" s="244">
        <v>76497.100000000006</v>
      </c>
      <c r="R9360" s="104"/>
      <c r="S9360" s="104"/>
      <c r="T9360" s="104"/>
    </row>
    <row r="9361" spans="13:20" ht="14.5" x14ac:dyDescent="0.35">
      <c r="M9361" s="261" t="s">
        <v>53447</v>
      </c>
      <c r="N9361" s="262">
        <v>11000</v>
      </c>
      <c r="P9361" s="243" t="s">
        <v>25398</v>
      </c>
      <c r="Q9361" s="244">
        <v>2354.89</v>
      </c>
      <c r="R9361" s="104"/>
      <c r="S9361" s="104"/>
      <c r="T9361" s="104"/>
    </row>
    <row r="9362" spans="13:20" ht="14.5" x14ac:dyDescent="0.35">
      <c r="M9362" s="261" t="s">
        <v>53448</v>
      </c>
      <c r="N9362" s="262">
        <v>4060</v>
      </c>
      <c r="P9362" s="243" t="s">
        <v>25399</v>
      </c>
      <c r="Q9362" s="244">
        <v>5086268.78</v>
      </c>
      <c r="R9362" s="104"/>
      <c r="S9362" s="104"/>
      <c r="T9362" s="104"/>
    </row>
    <row r="9363" spans="13:20" ht="14.5" x14ac:dyDescent="0.35">
      <c r="M9363" s="261" t="s">
        <v>53449</v>
      </c>
      <c r="N9363" s="262">
        <v>13470</v>
      </c>
      <c r="P9363" s="243" t="s">
        <v>25400</v>
      </c>
      <c r="Q9363" s="244">
        <v>257348.83</v>
      </c>
      <c r="R9363" s="104"/>
      <c r="S9363" s="104"/>
      <c r="T9363" s="104"/>
    </row>
    <row r="9364" spans="13:20" ht="14.5" x14ac:dyDescent="0.35">
      <c r="M9364" s="261" t="s">
        <v>45527</v>
      </c>
      <c r="N9364" s="262">
        <v>52109.43</v>
      </c>
      <c r="P9364" s="243" t="s">
        <v>25401</v>
      </c>
      <c r="Q9364" s="244">
        <v>3210.47</v>
      </c>
      <c r="R9364" s="104"/>
      <c r="S9364" s="104"/>
      <c r="T9364" s="104"/>
    </row>
    <row r="9365" spans="13:20" ht="14.5" x14ac:dyDescent="0.35">
      <c r="M9365" s="261" t="s">
        <v>45528</v>
      </c>
      <c r="N9365" s="262">
        <v>12018.03</v>
      </c>
      <c r="P9365" s="243" t="s">
        <v>25402</v>
      </c>
      <c r="Q9365" s="244">
        <v>291362.76</v>
      </c>
      <c r="R9365" s="104"/>
      <c r="S9365" s="104"/>
      <c r="T9365" s="104"/>
    </row>
    <row r="9366" spans="13:20" ht="14.5" x14ac:dyDescent="0.35">
      <c r="M9366" s="261" t="s">
        <v>53450</v>
      </c>
      <c r="N9366" s="262">
        <v>3225.33</v>
      </c>
      <c r="P9366" s="243" t="s">
        <v>25403</v>
      </c>
      <c r="Q9366" s="244">
        <v>399496.66</v>
      </c>
      <c r="R9366" s="104"/>
      <c r="S9366" s="104"/>
      <c r="T9366" s="104"/>
    </row>
    <row r="9367" spans="13:20" ht="14.5" x14ac:dyDescent="0.35">
      <c r="M9367" s="261" t="s">
        <v>53451</v>
      </c>
      <c r="N9367" s="262">
        <v>1040.93</v>
      </c>
      <c r="P9367" s="243" t="s">
        <v>25404</v>
      </c>
      <c r="Q9367" s="244">
        <v>3300.44</v>
      </c>
      <c r="R9367" s="104"/>
      <c r="S9367" s="104"/>
      <c r="T9367" s="104"/>
    </row>
    <row r="9368" spans="13:20" ht="14.5" x14ac:dyDescent="0.35">
      <c r="M9368" s="261" t="s">
        <v>45529</v>
      </c>
      <c r="N9368" s="262">
        <v>565.6</v>
      </c>
      <c r="P9368" s="243" t="s">
        <v>25405</v>
      </c>
      <c r="Q9368" s="244">
        <v>105213.03</v>
      </c>
      <c r="R9368" s="104"/>
      <c r="S9368" s="104"/>
      <c r="T9368" s="104"/>
    </row>
    <row r="9369" spans="13:20" ht="14.5" x14ac:dyDescent="0.35">
      <c r="M9369" s="261" t="s">
        <v>53452</v>
      </c>
      <c r="N9369" s="262">
        <v>57.59</v>
      </c>
      <c r="P9369" s="243" t="s">
        <v>25406</v>
      </c>
      <c r="Q9369" s="244">
        <v>10322.26</v>
      </c>
      <c r="R9369" s="104"/>
      <c r="S9369" s="104"/>
      <c r="T9369" s="104"/>
    </row>
    <row r="9370" spans="13:20" ht="14.5" x14ac:dyDescent="0.35">
      <c r="M9370" s="261" t="s">
        <v>53453</v>
      </c>
      <c r="N9370" s="262">
        <v>65.83</v>
      </c>
      <c r="P9370" s="243" t="s">
        <v>25407</v>
      </c>
      <c r="Q9370" s="244">
        <v>21403.71</v>
      </c>
      <c r="R9370" s="104"/>
      <c r="S9370" s="104"/>
      <c r="T9370" s="104"/>
    </row>
    <row r="9371" spans="13:20" ht="14.5" x14ac:dyDescent="0.35">
      <c r="M9371" s="261" t="s">
        <v>53454</v>
      </c>
      <c r="N9371" s="262">
        <v>4.42</v>
      </c>
      <c r="P9371" s="243" t="s">
        <v>25408</v>
      </c>
      <c r="Q9371" s="244">
        <v>58215.23</v>
      </c>
      <c r="R9371" s="104"/>
      <c r="S9371" s="104"/>
      <c r="T9371" s="104"/>
    </row>
    <row r="9372" spans="13:20" ht="14.5" x14ac:dyDescent="0.35">
      <c r="M9372" s="261" t="s">
        <v>45530</v>
      </c>
      <c r="N9372" s="262">
        <v>11514.68</v>
      </c>
      <c r="P9372" s="243" t="s">
        <v>25409</v>
      </c>
      <c r="Q9372" s="244">
        <v>274633.53000000003</v>
      </c>
      <c r="R9372" s="104"/>
      <c r="S9372" s="104"/>
      <c r="T9372" s="104"/>
    </row>
    <row r="9373" spans="13:20" ht="14.5" x14ac:dyDescent="0.35">
      <c r="M9373" s="261" t="s">
        <v>45531</v>
      </c>
      <c r="N9373" s="262">
        <v>2128.5300000000002</v>
      </c>
      <c r="P9373" s="243" t="s">
        <v>25410</v>
      </c>
      <c r="Q9373" s="244">
        <v>242.4</v>
      </c>
      <c r="R9373" s="104"/>
      <c r="S9373" s="104"/>
      <c r="T9373" s="104"/>
    </row>
    <row r="9374" spans="13:20" ht="14.5" x14ac:dyDescent="0.35">
      <c r="M9374" s="261" t="s">
        <v>45532</v>
      </c>
      <c r="N9374" s="262">
        <v>34174.589999999997</v>
      </c>
      <c r="P9374" s="243" t="s">
        <v>25411</v>
      </c>
      <c r="Q9374" s="244">
        <v>156552.24</v>
      </c>
      <c r="R9374" s="104"/>
      <c r="S9374" s="104"/>
      <c r="T9374" s="104"/>
    </row>
    <row r="9375" spans="13:20" ht="14.5" x14ac:dyDescent="0.35">
      <c r="M9375" s="261" t="s">
        <v>53455</v>
      </c>
      <c r="N9375" s="262">
        <v>25784.720000000001</v>
      </c>
      <c r="P9375" s="243" t="s">
        <v>25412</v>
      </c>
      <c r="Q9375" s="244">
        <v>4186.8900000000003</v>
      </c>
      <c r="R9375" s="104"/>
      <c r="S9375" s="104"/>
      <c r="T9375" s="104"/>
    </row>
    <row r="9376" spans="13:20" ht="14.5" x14ac:dyDescent="0.35">
      <c r="M9376" s="261" t="s">
        <v>45533</v>
      </c>
      <c r="N9376" s="262">
        <v>43314.04</v>
      </c>
      <c r="P9376" s="243" t="s">
        <v>25413</v>
      </c>
      <c r="Q9376" s="244">
        <v>60200.02</v>
      </c>
      <c r="R9376" s="104"/>
      <c r="S9376" s="104"/>
      <c r="T9376" s="104"/>
    </row>
    <row r="9377" spans="13:20" ht="14.5" x14ac:dyDescent="0.35">
      <c r="M9377" s="261" t="s">
        <v>53456</v>
      </c>
      <c r="N9377" s="262">
        <v>604.89</v>
      </c>
      <c r="P9377" s="243" t="s">
        <v>25414</v>
      </c>
      <c r="Q9377" s="244">
        <v>1227522.28</v>
      </c>
      <c r="R9377" s="104"/>
      <c r="S9377" s="104"/>
      <c r="T9377" s="104"/>
    </row>
    <row r="9378" spans="13:20" ht="14.5" x14ac:dyDescent="0.35">
      <c r="M9378" s="261" t="s">
        <v>48291</v>
      </c>
      <c r="N9378" s="262">
        <v>50000</v>
      </c>
      <c r="P9378" s="243" t="s">
        <v>25415</v>
      </c>
      <c r="Q9378" s="244">
        <v>2163.16</v>
      </c>
      <c r="R9378" s="104"/>
      <c r="S9378" s="104"/>
      <c r="T9378" s="104"/>
    </row>
    <row r="9379" spans="13:20" ht="14.5" x14ac:dyDescent="0.35">
      <c r="M9379" s="261" t="s">
        <v>48292</v>
      </c>
      <c r="N9379" s="262">
        <v>3825</v>
      </c>
      <c r="P9379" s="243" t="s">
        <v>25416</v>
      </c>
      <c r="Q9379" s="244">
        <v>7591500</v>
      </c>
      <c r="R9379" s="104"/>
      <c r="S9379" s="104"/>
      <c r="T9379" s="104"/>
    </row>
    <row r="9380" spans="13:20" ht="14.5" x14ac:dyDescent="0.35">
      <c r="M9380" s="261" t="s">
        <v>45534</v>
      </c>
      <c r="N9380" s="262">
        <v>268000</v>
      </c>
      <c r="P9380" s="243" t="s">
        <v>25417</v>
      </c>
      <c r="Q9380" s="244">
        <v>245.08</v>
      </c>
      <c r="R9380" s="104"/>
      <c r="S9380" s="104"/>
      <c r="T9380" s="104"/>
    </row>
    <row r="9381" spans="13:20" ht="14.5" x14ac:dyDescent="0.35">
      <c r="M9381" s="261" t="s">
        <v>45535</v>
      </c>
      <c r="N9381" s="262">
        <v>20501.98</v>
      </c>
      <c r="P9381" s="243" t="s">
        <v>25418</v>
      </c>
      <c r="Q9381" s="244">
        <v>1273363.7</v>
      </c>
      <c r="R9381" s="104"/>
      <c r="S9381" s="104"/>
      <c r="T9381" s="104"/>
    </row>
    <row r="9382" spans="13:20" ht="14.5" x14ac:dyDescent="0.35">
      <c r="M9382" s="261" t="s">
        <v>25624</v>
      </c>
      <c r="N9382" s="262">
        <v>4012.35</v>
      </c>
      <c r="P9382" s="243" t="s">
        <v>25419</v>
      </c>
      <c r="Q9382" s="244">
        <v>1886643.22</v>
      </c>
      <c r="R9382" s="104"/>
      <c r="S9382" s="104"/>
      <c r="T9382" s="104"/>
    </row>
    <row r="9383" spans="13:20" ht="14.5" x14ac:dyDescent="0.35">
      <c r="M9383" s="261" t="s">
        <v>25625</v>
      </c>
      <c r="N9383" s="262">
        <v>295.55</v>
      </c>
      <c r="P9383" s="243" t="s">
        <v>25420</v>
      </c>
      <c r="Q9383" s="244">
        <v>144180.76</v>
      </c>
      <c r="R9383" s="104"/>
      <c r="S9383" s="104"/>
      <c r="T9383" s="104"/>
    </row>
    <row r="9384" spans="13:20" ht="14.5" x14ac:dyDescent="0.35">
      <c r="M9384" s="261" t="s">
        <v>43262</v>
      </c>
      <c r="N9384" s="262">
        <v>928.71</v>
      </c>
      <c r="P9384" s="243" t="s">
        <v>25421</v>
      </c>
      <c r="Q9384" s="244">
        <v>72451.94</v>
      </c>
      <c r="R9384" s="104"/>
      <c r="S9384" s="104"/>
      <c r="T9384" s="104"/>
    </row>
    <row r="9385" spans="13:20" ht="14.5" x14ac:dyDescent="0.35">
      <c r="M9385" s="261" t="s">
        <v>25626</v>
      </c>
      <c r="N9385" s="262">
        <v>12255.42</v>
      </c>
      <c r="P9385" s="243" t="s">
        <v>25422</v>
      </c>
      <c r="Q9385" s="244">
        <v>7096</v>
      </c>
      <c r="R9385" s="104"/>
      <c r="S9385" s="104"/>
      <c r="T9385" s="104"/>
    </row>
    <row r="9386" spans="13:20" ht="14.5" x14ac:dyDescent="0.35">
      <c r="M9386" s="261" t="s">
        <v>25627</v>
      </c>
      <c r="N9386" s="262">
        <v>930.49</v>
      </c>
      <c r="P9386" s="243" t="s">
        <v>25423</v>
      </c>
      <c r="Q9386" s="244">
        <v>51.16</v>
      </c>
      <c r="R9386" s="104"/>
      <c r="S9386" s="104"/>
      <c r="T9386" s="104"/>
    </row>
    <row r="9387" spans="13:20" ht="14.5" x14ac:dyDescent="0.35">
      <c r="M9387" s="261" t="s">
        <v>25628</v>
      </c>
      <c r="N9387" s="262">
        <v>2656.97</v>
      </c>
      <c r="P9387" s="243" t="s">
        <v>25424</v>
      </c>
      <c r="Q9387" s="244">
        <v>668732.85</v>
      </c>
      <c r="R9387" s="104"/>
      <c r="S9387" s="104"/>
      <c r="T9387" s="104"/>
    </row>
    <row r="9388" spans="13:20" ht="14.5" x14ac:dyDescent="0.35">
      <c r="M9388" s="261" t="s">
        <v>25629</v>
      </c>
      <c r="N9388" s="262">
        <v>2087.84</v>
      </c>
      <c r="P9388" s="243" t="s">
        <v>25425</v>
      </c>
      <c r="Q9388" s="244">
        <v>363537.64</v>
      </c>
      <c r="R9388" s="104"/>
      <c r="S9388" s="104"/>
      <c r="T9388" s="104"/>
    </row>
    <row r="9389" spans="13:20" ht="14.5" x14ac:dyDescent="0.35">
      <c r="M9389" s="261" t="s">
        <v>25634</v>
      </c>
      <c r="N9389" s="262">
        <v>12249.43</v>
      </c>
      <c r="P9389" s="243" t="s">
        <v>25426</v>
      </c>
      <c r="Q9389" s="244">
        <v>7813512</v>
      </c>
      <c r="R9389" s="104"/>
      <c r="S9389" s="104"/>
      <c r="T9389" s="104"/>
    </row>
    <row r="9390" spans="13:20" ht="14.5" x14ac:dyDescent="0.35">
      <c r="M9390" s="261" t="s">
        <v>51359</v>
      </c>
      <c r="N9390" s="262">
        <v>36919.75</v>
      </c>
      <c r="P9390" s="243" t="s">
        <v>25427</v>
      </c>
      <c r="Q9390" s="244">
        <v>5086268.78</v>
      </c>
      <c r="R9390" s="104"/>
      <c r="S9390" s="104"/>
      <c r="T9390" s="104"/>
    </row>
    <row r="9391" spans="13:20" ht="14.5" x14ac:dyDescent="0.35">
      <c r="M9391" s="261" t="s">
        <v>25635</v>
      </c>
      <c r="N9391" s="262">
        <v>16644.810000000001</v>
      </c>
      <c r="P9391" s="243" t="s">
        <v>25428</v>
      </c>
      <c r="Q9391" s="244">
        <v>457371.63</v>
      </c>
      <c r="R9391" s="104"/>
      <c r="S9391" s="104"/>
      <c r="T9391" s="104"/>
    </row>
    <row r="9392" spans="13:20" ht="14.5" x14ac:dyDescent="0.35">
      <c r="M9392" s="261" t="s">
        <v>38415</v>
      </c>
      <c r="N9392" s="262">
        <v>6500.01</v>
      </c>
      <c r="P9392" s="243" t="s">
        <v>25429</v>
      </c>
      <c r="Q9392" s="244">
        <v>71375.100000000006</v>
      </c>
      <c r="R9392" s="104"/>
      <c r="S9392" s="104"/>
      <c r="T9392" s="104"/>
    </row>
    <row r="9393" spans="13:20" ht="14.5" x14ac:dyDescent="0.35">
      <c r="M9393" s="261" t="s">
        <v>25636</v>
      </c>
      <c r="N9393" s="262">
        <v>5273.66</v>
      </c>
      <c r="P9393" s="243" t="s">
        <v>25430</v>
      </c>
      <c r="Q9393" s="244">
        <v>291362.76</v>
      </c>
      <c r="R9393" s="104"/>
      <c r="S9393" s="104"/>
      <c r="T9393" s="104"/>
    </row>
    <row r="9394" spans="13:20" ht="14.5" x14ac:dyDescent="0.35">
      <c r="M9394" s="261" t="s">
        <v>25637</v>
      </c>
      <c r="N9394" s="262">
        <v>10363.66</v>
      </c>
      <c r="P9394" s="243" t="s">
        <v>25431</v>
      </c>
      <c r="Q9394" s="244">
        <v>2812.5</v>
      </c>
      <c r="R9394" s="104"/>
      <c r="S9394" s="104"/>
      <c r="T9394" s="104"/>
    </row>
    <row r="9395" spans="13:20" ht="14.5" x14ac:dyDescent="0.35">
      <c r="M9395" s="261" t="s">
        <v>37223</v>
      </c>
      <c r="N9395" s="262">
        <v>904.74</v>
      </c>
      <c r="P9395" s="243" t="s">
        <v>25432</v>
      </c>
      <c r="Q9395" s="244">
        <v>413923.12</v>
      </c>
      <c r="R9395" s="104"/>
      <c r="S9395" s="104"/>
      <c r="T9395" s="104"/>
    </row>
    <row r="9396" spans="13:20" ht="14.5" x14ac:dyDescent="0.35">
      <c r="M9396" s="261" t="s">
        <v>25638</v>
      </c>
      <c r="N9396" s="262">
        <v>5700</v>
      </c>
      <c r="P9396" s="243" t="s">
        <v>25433</v>
      </c>
      <c r="Q9396" s="244">
        <v>88278.25</v>
      </c>
      <c r="R9396" s="104"/>
      <c r="S9396" s="104"/>
      <c r="T9396" s="104"/>
    </row>
    <row r="9397" spans="13:20" ht="14.5" x14ac:dyDescent="0.35">
      <c r="M9397" s="261" t="s">
        <v>25639</v>
      </c>
      <c r="N9397" s="262">
        <v>7324.1</v>
      </c>
      <c r="P9397" s="243" t="s">
        <v>25434</v>
      </c>
      <c r="Q9397" s="244">
        <v>3300.44</v>
      </c>
      <c r="R9397" s="104"/>
      <c r="S9397" s="104"/>
      <c r="T9397" s="104"/>
    </row>
    <row r="9398" spans="13:20" ht="14.5" x14ac:dyDescent="0.35">
      <c r="M9398" s="261" t="s">
        <v>25640</v>
      </c>
      <c r="N9398" s="262">
        <v>12825</v>
      </c>
      <c r="P9398" s="243" t="s">
        <v>25435</v>
      </c>
      <c r="Q9398" s="244">
        <v>108124.02</v>
      </c>
      <c r="R9398" s="104"/>
      <c r="S9398" s="104"/>
      <c r="T9398" s="104"/>
    </row>
    <row r="9399" spans="13:20" ht="14.5" x14ac:dyDescent="0.35">
      <c r="M9399" s="261" t="s">
        <v>52280</v>
      </c>
      <c r="N9399" s="262">
        <v>750</v>
      </c>
      <c r="P9399" s="243" t="s">
        <v>25436</v>
      </c>
      <c r="Q9399" s="244">
        <v>197867.3</v>
      </c>
      <c r="R9399" s="104"/>
      <c r="S9399" s="104"/>
      <c r="T9399" s="104"/>
    </row>
    <row r="9400" spans="13:20" ht="14.5" x14ac:dyDescent="0.35">
      <c r="M9400" s="261" t="s">
        <v>57105</v>
      </c>
      <c r="N9400" s="262">
        <v>24225</v>
      </c>
      <c r="P9400" s="243" t="s">
        <v>15821</v>
      </c>
      <c r="Q9400" s="244">
        <v>25564.26</v>
      </c>
      <c r="R9400" s="104"/>
      <c r="S9400" s="104"/>
      <c r="T9400" s="104"/>
    </row>
    <row r="9401" spans="13:20" ht="14.5" x14ac:dyDescent="0.35">
      <c r="M9401" s="261" t="s">
        <v>57106</v>
      </c>
      <c r="N9401" s="262">
        <v>810</v>
      </c>
      <c r="P9401" s="243" t="s">
        <v>25437</v>
      </c>
      <c r="Q9401" s="244">
        <v>120368.06</v>
      </c>
      <c r="R9401" s="104"/>
      <c r="S9401" s="104"/>
      <c r="T9401" s="104"/>
    </row>
    <row r="9402" spans="13:20" ht="14.5" x14ac:dyDescent="0.35">
      <c r="M9402" s="261" t="s">
        <v>57107</v>
      </c>
      <c r="N9402" s="262">
        <v>1853.29</v>
      </c>
      <c r="P9402" s="243" t="s">
        <v>25438</v>
      </c>
      <c r="Q9402" s="244">
        <v>1772.8</v>
      </c>
      <c r="R9402" s="104"/>
      <c r="S9402" s="104"/>
      <c r="T9402" s="104"/>
    </row>
    <row r="9403" spans="13:20" ht="14.5" x14ac:dyDescent="0.35">
      <c r="M9403" s="261" t="s">
        <v>57108</v>
      </c>
      <c r="N9403" s="262">
        <v>569.11</v>
      </c>
      <c r="P9403" s="243" t="s">
        <v>25439</v>
      </c>
      <c r="Q9403" s="244">
        <v>141729.19</v>
      </c>
      <c r="R9403" s="104"/>
      <c r="S9403" s="104"/>
      <c r="T9403" s="104"/>
    </row>
    <row r="9404" spans="13:20" ht="14.5" x14ac:dyDescent="0.35">
      <c r="M9404" s="261" t="s">
        <v>43263</v>
      </c>
      <c r="N9404" s="262">
        <v>39145.9</v>
      </c>
      <c r="P9404" s="243" t="s">
        <v>25440</v>
      </c>
      <c r="Q9404" s="244">
        <v>2517732.5699999998</v>
      </c>
      <c r="R9404" s="104"/>
      <c r="S9404" s="104"/>
      <c r="T9404" s="104"/>
    </row>
    <row r="9405" spans="13:20" ht="14.5" x14ac:dyDescent="0.35">
      <c r="M9405" s="261" t="s">
        <v>43264</v>
      </c>
      <c r="N9405" s="262">
        <v>13090.88</v>
      </c>
      <c r="P9405" s="243" t="s">
        <v>15823</v>
      </c>
      <c r="Q9405" s="244">
        <v>13863.13</v>
      </c>
      <c r="R9405" s="104"/>
      <c r="S9405" s="104"/>
      <c r="T9405" s="104"/>
    </row>
    <row r="9406" spans="13:20" ht="14.5" x14ac:dyDescent="0.35">
      <c r="M9406" s="261" t="s">
        <v>43265</v>
      </c>
      <c r="N9406" s="262">
        <v>28840</v>
      </c>
      <c r="P9406" s="243" t="s">
        <v>25441</v>
      </c>
      <c r="Q9406" s="244">
        <v>1342253.61</v>
      </c>
      <c r="R9406" s="104"/>
      <c r="S9406" s="104"/>
      <c r="T9406" s="104"/>
    </row>
    <row r="9407" spans="13:20" ht="14.5" x14ac:dyDescent="0.35">
      <c r="M9407" s="261" t="s">
        <v>43266</v>
      </c>
      <c r="N9407" s="262">
        <v>20000</v>
      </c>
      <c r="P9407" s="243" t="s">
        <v>25442</v>
      </c>
      <c r="Q9407" s="244">
        <v>106197.32</v>
      </c>
      <c r="R9407" s="104"/>
      <c r="S9407" s="104"/>
      <c r="T9407" s="104"/>
    </row>
    <row r="9408" spans="13:20" ht="14.5" x14ac:dyDescent="0.35">
      <c r="M9408" s="261" t="s">
        <v>43267</v>
      </c>
      <c r="N9408" s="262">
        <v>7012.17</v>
      </c>
      <c r="P9408" s="243" t="s">
        <v>15824</v>
      </c>
      <c r="Q9408" s="244">
        <v>2873517.35</v>
      </c>
      <c r="R9408" s="104"/>
      <c r="S9408" s="104"/>
      <c r="T9408" s="104"/>
    </row>
    <row r="9409" spans="13:20" ht="14.5" x14ac:dyDescent="0.35">
      <c r="M9409" s="261" t="s">
        <v>43268</v>
      </c>
      <c r="N9409" s="262">
        <v>23596.560000000001</v>
      </c>
      <c r="P9409" s="243" t="s">
        <v>25443</v>
      </c>
      <c r="Q9409" s="244">
        <v>1546659.51</v>
      </c>
      <c r="R9409" s="104"/>
      <c r="S9409" s="104"/>
      <c r="T9409" s="104"/>
    </row>
    <row r="9410" spans="13:20" ht="14.5" x14ac:dyDescent="0.35">
      <c r="M9410" s="261" t="s">
        <v>43269</v>
      </c>
      <c r="N9410" s="262">
        <v>13122.26</v>
      </c>
      <c r="P9410" s="243" t="s">
        <v>25444</v>
      </c>
      <c r="Q9410" s="244">
        <v>54421.63</v>
      </c>
      <c r="R9410" s="104"/>
      <c r="S9410" s="104"/>
      <c r="T9410" s="104"/>
    </row>
    <row r="9411" spans="13:20" ht="14.5" x14ac:dyDescent="0.35">
      <c r="M9411" s="261" t="s">
        <v>50348</v>
      </c>
      <c r="N9411" s="262">
        <v>38599.629999999997</v>
      </c>
      <c r="P9411" s="243" t="s">
        <v>25445</v>
      </c>
      <c r="Q9411" s="244">
        <v>56318.15</v>
      </c>
      <c r="R9411" s="104"/>
      <c r="S9411" s="104"/>
      <c r="T9411" s="104"/>
    </row>
    <row r="9412" spans="13:20" ht="14.5" x14ac:dyDescent="0.35">
      <c r="M9412" s="261" t="s">
        <v>50349</v>
      </c>
      <c r="N9412" s="262">
        <v>2668.12</v>
      </c>
      <c r="P9412" s="243" t="s">
        <v>25446</v>
      </c>
      <c r="Q9412" s="244">
        <v>16126.96</v>
      </c>
      <c r="R9412" s="104"/>
      <c r="S9412" s="104"/>
      <c r="T9412" s="104"/>
    </row>
    <row r="9413" spans="13:20" ht="14.5" x14ac:dyDescent="0.35">
      <c r="M9413" s="261" t="s">
        <v>50350</v>
      </c>
      <c r="N9413" s="262">
        <v>9302.51</v>
      </c>
      <c r="P9413" s="243" t="s">
        <v>25447</v>
      </c>
      <c r="Q9413" s="244">
        <v>485974.03</v>
      </c>
      <c r="R9413" s="104"/>
      <c r="S9413" s="104"/>
      <c r="T9413" s="104"/>
    </row>
    <row r="9414" spans="13:20" ht="14.5" x14ac:dyDescent="0.35">
      <c r="M9414" s="261" t="s">
        <v>50351</v>
      </c>
      <c r="N9414" s="262">
        <v>5830.74</v>
      </c>
      <c r="P9414" s="243" t="s">
        <v>25448</v>
      </c>
      <c r="Q9414" s="244">
        <v>8930234.0700000003</v>
      </c>
      <c r="R9414" s="104"/>
      <c r="S9414" s="104"/>
      <c r="T9414" s="104"/>
    </row>
    <row r="9415" spans="13:20" ht="14.5" x14ac:dyDescent="0.35">
      <c r="M9415" s="261" t="s">
        <v>51360</v>
      </c>
      <c r="N9415" s="262">
        <v>1828.4</v>
      </c>
      <c r="P9415" s="243" t="s">
        <v>25449</v>
      </c>
      <c r="Q9415" s="244">
        <v>18849.59</v>
      </c>
      <c r="R9415" s="104"/>
      <c r="S9415" s="104"/>
      <c r="T9415" s="104"/>
    </row>
    <row r="9416" spans="13:20" ht="14.5" x14ac:dyDescent="0.35">
      <c r="M9416" s="261" t="s">
        <v>51361</v>
      </c>
      <c r="N9416" s="262">
        <v>130.96</v>
      </c>
      <c r="P9416" s="243" t="s">
        <v>15825</v>
      </c>
      <c r="Q9416" s="244">
        <v>1950124.79</v>
      </c>
      <c r="R9416" s="104"/>
      <c r="S9416" s="104"/>
      <c r="T9416" s="104"/>
    </row>
    <row r="9417" spans="13:20" ht="14.5" x14ac:dyDescent="0.35">
      <c r="M9417" s="261" t="s">
        <v>51362</v>
      </c>
      <c r="N9417" s="262">
        <v>440.64</v>
      </c>
      <c r="P9417" s="243" t="s">
        <v>15826</v>
      </c>
      <c r="Q9417" s="244">
        <v>3625022.33</v>
      </c>
      <c r="R9417" s="104"/>
      <c r="S9417" s="104"/>
      <c r="T9417" s="104"/>
    </row>
    <row r="9418" spans="13:20" ht="14.5" x14ac:dyDescent="0.35">
      <c r="M9418" s="261" t="s">
        <v>48293</v>
      </c>
      <c r="N9418" s="262">
        <v>110033.9</v>
      </c>
      <c r="P9418" s="243" t="s">
        <v>25450</v>
      </c>
      <c r="Q9418" s="244">
        <v>641323.76</v>
      </c>
      <c r="R9418" s="104"/>
      <c r="S9418" s="104"/>
      <c r="T9418" s="104"/>
    </row>
    <row r="9419" spans="13:20" ht="14.5" x14ac:dyDescent="0.35">
      <c r="M9419" s="261" t="s">
        <v>48294</v>
      </c>
      <c r="N9419" s="262">
        <v>8157.1</v>
      </c>
      <c r="P9419" s="243" t="s">
        <v>25451</v>
      </c>
      <c r="Q9419" s="244">
        <v>104716.82</v>
      </c>
      <c r="R9419" s="104"/>
      <c r="S9419" s="104"/>
      <c r="T9419" s="104"/>
    </row>
    <row r="9420" spans="13:20" ht="14.5" x14ac:dyDescent="0.35">
      <c r="M9420" s="261" t="s">
        <v>25670</v>
      </c>
      <c r="N9420" s="262">
        <v>896</v>
      </c>
      <c r="P9420" s="243" t="s">
        <v>25452</v>
      </c>
      <c r="Q9420" s="244">
        <v>600.59</v>
      </c>
      <c r="R9420" s="104"/>
      <c r="S9420" s="104"/>
      <c r="T9420" s="104"/>
    </row>
    <row r="9421" spans="13:20" ht="14.5" x14ac:dyDescent="0.35">
      <c r="M9421" s="261" t="s">
        <v>25671</v>
      </c>
      <c r="N9421" s="262">
        <v>225.38</v>
      </c>
      <c r="P9421" s="243" t="s">
        <v>25453</v>
      </c>
      <c r="Q9421" s="244">
        <v>3187465.46</v>
      </c>
      <c r="R9421" s="104"/>
      <c r="S9421" s="104"/>
      <c r="T9421" s="104"/>
    </row>
    <row r="9422" spans="13:20" ht="14.5" x14ac:dyDescent="0.35">
      <c r="M9422" s="261" t="s">
        <v>48295</v>
      </c>
      <c r="N9422" s="262">
        <v>125456.25</v>
      </c>
      <c r="P9422" s="243" t="s">
        <v>25454</v>
      </c>
      <c r="Q9422" s="244">
        <v>667630</v>
      </c>
      <c r="R9422" s="104"/>
      <c r="S9422" s="104"/>
      <c r="T9422" s="104"/>
    </row>
    <row r="9423" spans="13:20" ht="14.5" x14ac:dyDescent="0.35">
      <c r="M9423" s="261" t="s">
        <v>48296</v>
      </c>
      <c r="N9423" s="262">
        <v>9597.42</v>
      </c>
      <c r="P9423" s="243" t="s">
        <v>25455</v>
      </c>
      <c r="Q9423" s="244">
        <v>360210.1</v>
      </c>
      <c r="R9423" s="104"/>
      <c r="S9423" s="104"/>
      <c r="T9423" s="104"/>
    </row>
    <row r="9424" spans="13:20" ht="14.5" x14ac:dyDescent="0.35">
      <c r="M9424" s="261" t="s">
        <v>25675</v>
      </c>
      <c r="N9424" s="262">
        <v>8762.15</v>
      </c>
      <c r="P9424" s="243" t="s">
        <v>25456</v>
      </c>
      <c r="Q9424" s="244">
        <v>11897.66</v>
      </c>
      <c r="R9424" s="104"/>
      <c r="S9424" s="104"/>
      <c r="T9424" s="104"/>
    </row>
    <row r="9425" spans="13:20" ht="14.5" x14ac:dyDescent="0.35">
      <c r="M9425" s="261" t="s">
        <v>25676</v>
      </c>
      <c r="N9425" s="262">
        <v>223</v>
      </c>
      <c r="P9425" s="243" t="s">
        <v>25457</v>
      </c>
      <c r="Q9425" s="244">
        <v>732489.48</v>
      </c>
      <c r="R9425" s="104"/>
      <c r="S9425" s="104"/>
      <c r="T9425" s="104"/>
    </row>
    <row r="9426" spans="13:20" ht="14.5" x14ac:dyDescent="0.35">
      <c r="M9426" s="261" t="s">
        <v>43270</v>
      </c>
      <c r="N9426" s="262">
        <v>14640.29</v>
      </c>
      <c r="P9426" s="243" t="s">
        <v>25458</v>
      </c>
      <c r="Q9426" s="244">
        <v>195532.73</v>
      </c>
      <c r="R9426" s="104"/>
      <c r="S9426" s="104"/>
      <c r="T9426" s="104"/>
    </row>
    <row r="9427" spans="13:20" ht="14.5" x14ac:dyDescent="0.35">
      <c r="M9427" s="261" t="s">
        <v>43271</v>
      </c>
      <c r="N9427" s="262">
        <v>1048.22</v>
      </c>
      <c r="P9427" s="243" t="s">
        <v>25459</v>
      </c>
      <c r="Q9427" s="244">
        <v>83032.31</v>
      </c>
      <c r="R9427" s="104"/>
      <c r="S9427" s="104"/>
      <c r="T9427" s="104"/>
    </row>
    <row r="9428" spans="13:20" ht="14.5" x14ac:dyDescent="0.35">
      <c r="M9428" s="261" t="s">
        <v>43272</v>
      </c>
      <c r="N9428" s="262">
        <v>3336.49</v>
      </c>
      <c r="P9428" s="243" t="s">
        <v>25460</v>
      </c>
      <c r="Q9428" s="244">
        <v>1279586.49</v>
      </c>
      <c r="R9428" s="104"/>
      <c r="S9428" s="104"/>
      <c r="T9428" s="104"/>
    </row>
    <row r="9429" spans="13:20" ht="14.5" x14ac:dyDescent="0.35">
      <c r="M9429" s="261" t="s">
        <v>51363</v>
      </c>
      <c r="N9429" s="262">
        <v>2837.5</v>
      </c>
      <c r="P9429" s="243" t="s">
        <v>25461</v>
      </c>
      <c r="Q9429" s="244">
        <v>10735723.35</v>
      </c>
      <c r="R9429" s="104"/>
      <c r="S9429" s="104"/>
      <c r="T9429" s="104"/>
    </row>
    <row r="9430" spans="13:20" ht="14.5" x14ac:dyDescent="0.35">
      <c r="M9430" s="261" t="s">
        <v>51364</v>
      </c>
      <c r="N9430" s="262">
        <v>210.18</v>
      </c>
      <c r="P9430" s="243" t="s">
        <v>25462</v>
      </c>
      <c r="Q9430" s="244">
        <v>1375234.93</v>
      </c>
      <c r="R9430" s="104"/>
      <c r="S9430" s="104"/>
      <c r="T9430" s="104"/>
    </row>
    <row r="9431" spans="13:20" ht="14.5" x14ac:dyDescent="0.35">
      <c r="M9431" s="261" t="s">
        <v>51365</v>
      </c>
      <c r="N9431" s="262">
        <v>512.12</v>
      </c>
      <c r="P9431" s="243" t="s">
        <v>25463</v>
      </c>
      <c r="Q9431" s="244">
        <v>328817.08</v>
      </c>
      <c r="R9431" s="104"/>
      <c r="S9431" s="104"/>
      <c r="T9431" s="104"/>
    </row>
    <row r="9432" spans="13:20" ht="14.5" x14ac:dyDescent="0.35">
      <c r="M9432" s="261" t="s">
        <v>38417</v>
      </c>
      <c r="N9432" s="262">
        <v>7835</v>
      </c>
      <c r="P9432" s="243" t="s">
        <v>25464</v>
      </c>
      <c r="Q9432" s="244">
        <v>1283078.6100000001</v>
      </c>
      <c r="R9432" s="104"/>
      <c r="S9432" s="104"/>
      <c r="T9432" s="104"/>
    </row>
    <row r="9433" spans="13:20" ht="14.5" x14ac:dyDescent="0.35">
      <c r="M9433" s="261" t="s">
        <v>43273</v>
      </c>
      <c r="N9433" s="262">
        <v>58210</v>
      </c>
      <c r="P9433" s="243" t="s">
        <v>25465</v>
      </c>
      <c r="Q9433" s="244">
        <v>23157329.149999999</v>
      </c>
      <c r="R9433" s="104"/>
      <c r="S9433" s="104"/>
      <c r="T9433" s="104"/>
    </row>
    <row r="9434" spans="13:20" ht="14.5" x14ac:dyDescent="0.35">
      <c r="M9434" s="261" t="s">
        <v>43274</v>
      </c>
      <c r="N9434" s="262">
        <v>3755.99</v>
      </c>
      <c r="P9434" s="243" t="s">
        <v>25466</v>
      </c>
      <c r="Q9434" s="244">
        <v>36125</v>
      </c>
      <c r="R9434" s="104"/>
      <c r="S9434" s="104"/>
      <c r="T9434" s="104"/>
    </row>
    <row r="9435" spans="13:20" ht="14.5" x14ac:dyDescent="0.35">
      <c r="M9435" s="261" t="s">
        <v>43275</v>
      </c>
      <c r="N9435" s="262">
        <v>12007.96</v>
      </c>
      <c r="P9435" s="243" t="s">
        <v>25467</v>
      </c>
      <c r="Q9435" s="244">
        <v>327411.15000000002</v>
      </c>
      <c r="R9435" s="104"/>
      <c r="S9435" s="104"/>
      <c r="T9435" s="104"/>
    </row>
    <row r="9436" spans="13:20" ht="14.5" x14ac:dyDescent="0.35">
      <c r="M9436" s="261" t="s">
        <v>43276</v>
      </c>
      <c r="N9436" s="262">
        <v>5859.41</v>
      </c>
      <c r="P9436" s="243" t="s">
        <v>25468</v>
      </c>
      <c r="Q9436" s="244">
        <v>29238.09</v>
      </c>
      <c r="R9436" s="104"/>
      <c r="S9436" s="104"/>
      <c r="T9436" s="104"/>
    </row>
    <row r="9437" spans="13:20" ht="14.5" x14ac:dyDescent="0.35">
      <c r="M9437" s="261" t="s">
        <v>57109</v>
      </c>
      <c r="N9437" s="262">
        <v>25479.21</v>
      </c>
      <c r="P9437" s="243" t="s">
        <v>25469</v>
      </c>
      <c r="Q9437" s="244">
        <v>2000</v>
      </c>
      <c r="R9437" s="104"/>
      <c r="S9437" s="104"/>
      <c r="T9437" s="104"/>
    </row>
    <row r="9438" spans="13:20" ht="14.5" x14ac:dyDescent="0.35">
      <c r="M9438" s="261" t="s">
        <v>57110</v>
      </c>
      <c r="N9438" s="262">
        <v>43900</v>
      </c>
      <c r="P9438" s="243" t="s">
        <v>25470</v>
      </c>
      <c r="Q9438" s="244">
        <v>20003.330000000002</v>
      </c>
      <c r="R9438" s="104"/>
      <c r="S9438" s="104"/>
      <c r="T9438" s="104"/>
    </row>
    <row r="9439" spans="13:20" ht="14.5" x14ac:dyDescent="0.35">
      <c r="M9439" s="261" t="s">
        <v>57111</v>
      </c>
      <c r="N9439" s="262">
        <v>5272.68</v>
      </c>
      <c r="P9439" s="243" t="s">
        <v>25471</v>
      </c>
      <c r="Q9439" s="244">
        <v>4000</v>
      </c>
      <c r="R9439" s="104"/>
      <c r="S9439" s="104"/>
      <c r="T9439" s="104"/>
    </row>
    <row r="9440" spans="13:20" ht="14.5" x14ac:dyDescent="0.35">
      <c r="M9440" s="261" t="s">
        <v>57112</v>
      </c>
      <c r="N9440" s="262">
        <v>5956.96</v>
      </c>
      <c r="P9440" s="243" t="s">
        <v>25472</v>
      </c>
      <c r="Q9440" s="244">
        <v>4546.17</v>
      </c>
      <c r="R9440" s="104"/>
      <c r="S9440" s="104"/>
      <c r="T9440" s="104"/>
    </row>
    <row r="9441" spans="13:20" ht="14.5" x14ac:dyDescent="0.35">
      <c r="M9441" s="261" t="s">
        <v>48297</v>
      </c>
      <c r="N9441" s="262">
        <v>42000</v>
      </c>
      <c r="P9441" s="243" t="s">
        <v>25473</v>
      </c>
      <c r="Q9441" s="244">
        <v>740.77</v>
      </c>
      <c r="R9441" s="104"/>
      <c r="S9441" s="104"/>
      <c r="T9441" s="104"/>
    </row>
    <row r="9442" spans="13:20" ht="14.5" x14ac:dyDescent="0.35">
      <c r="M9442" s="261" t="s">
        <v>48298</v>
      </c>
      <c r="N9442" s="262">
        <v>3213</v>
      </c>
      <c r="P9442" s="243" t="s">
        <v>25474</v>
      </c>
      <c r="Q9442" s="244">
        <v>51822.14</v>
      </c>
      <c r="R9442" s="104"/>
      <c r="S9442" s="104"/>
      <c r="T9442" s="104"/>
    </row>
    <row r="9443" spans="13:20" ht="14.5" x14ac:dyDescent="0.35">
      <c r="M9443" s="261" t="s">
        <v>48299</v>
      </c>
      <c r="N9443" s="262">
        <v>38000</v>
      </c>
      <c r="P9443" s="243" t="s">
        <v>25475</v>
      </c>
      <c r="Q9443" s="244">
        <v>231935.86</v>
      </c>
      <c r="R9443" s="104"/>
      <c r="S9443" s="104"/>
      <c r="T9443" s="104"/>
    </row>
    <row r="9444" spans="13:20" ht="14.5" x14ac:dyDescent="0.35">
      <c r="M9444" s="261" t="s">
        <v>48300</v>
      </c>
      <c r="N9444" s="262">
        <v>2907</v>
      </c>
      <c r="P9444" s="243" t="s">
        <v>25476</v>
      </c>
      <c r="Q9444" s="244">
        <v>2838.77</v>
      </c>
      <c r="R9444" s="104"/>
      <c r="S9444" s="104"/>
      <c r="T9444" s="104"/>
    </row>
    <row r="9445" spans="13:20" ht="14.5" x14ac:dyDescent="0.35">
      <c r="M9445" s="261" t="s">
        <v>25697</v>
      </c>
      <c r="N9445" s="262">
        <v>1083</v>
      </c>
      <c r="P9445" s="243" t="s">
        <v>25477</v>
      </c>
      <c r="Q9445" s="244">
        <v>4049.96</v>
      </c>
      <c r="R9445" s="104"/>
      <c r="S9445" s="104"/>
      <c r="T9445" s="104"/>
    </row>
    <row r="9446" spans="13:20" ht="14.5" x14ac:dyDescent="0.35">
      <c r="M9446" s="261" t="s">
        <v>25700</v>
      </c>
      <c r="N9446" s="262">
        <v>55587.57</v>
      </c>
      <c r="P9446" s="243" t="s">
        <v>25478</v>
      </c>
      <c r="Q9446" s="244">
        <v>9843.6</v>
      </c>
      <c r="R9446" s="104"/>
      <c r="S9446" s="104"/>
      <c r="T9446" s="104"/>
    </row>
    <row r="9447" spans="13:20" ht="14.5" x14ac:dyDescent="0.35">
      <c r="M9447" s="261" t="s">
        <v>43277</v>
      </c>
      <c r="N9447" s="262">
        <v>3762.47</v>
      </c>
      <c r="P9447" s="243" t="s">
        <v>25479</v>
      </c>
      <c r="Q9447" s="244">
        <v>12046</v>
      </c>
      <c r="R9447" s="104"/>
      <c r="S9447" s="104"/>
      <c r="T9447" s="104"/>
    </row>
    <row r="9448" spans="13:20" ht="14.5" x14ac:dyDescent="0.35">
      <c r="M9448" s="261" t="s">
        <v>43278</v>
      </c>
      <c r="N9448" s="262">
        <v>12829.32</v>
      </c>
      <c r="P9448" s="243" t="s">
        <v>25480</v>
      </c>
      <c r="Q9448" s="244">
        <v>1508</v>
      </c>
      <c r="R9448" s="104"/>
      <c r="S9448" s="104"/>
      <c r="T9448" s="104"/>
    </row>
    <row r="9449" spans="13:20" ht="14.5" x14ac:dyDescent="0.35">
      <c r="M9449" s="261" t="s">
        <v>43279</v>
      </c>
      <c r="N9449" s="262">
        <v>6477.34</v>
      </c>
      <c r="P9449" s="243" t="s">
        <v>25481</v>
      </c>
      <c r="Q9449" s="244">
        <v>15004.27</v>
      </c>
      <c r="R9449" s="104"/>
      <c r="S9449" s="104"/>
      <c r="T9449" s="104"/>
    </row>
    <row r="9450" spans="13:20" ht="14.5" x14ac:dyDescent="0.35">
      <c r="M9450" s="261" t="s">
        <v>43280</v>
      </c>
      <c r="N9450" s="262">
        <v>21600</v>
      </c>
      <c r="P9450" s="243" t="s">
        <v>25482</v>
      </c>
      <c r="Q9450" s="244">
        <v>48304.86</v>
      </c>
      <c r="R9450" s="104"/>
      <c r="S9450" s="104"/>
      <c r="T9450" s="104"/>
    </row>
    <row r="9451" spans="13:20" ht="14.5" x14ac:dyDescent="0.35">
      <c r="M9451" s="261" t="s">
        <v>43281</v>
      </c>
      <c r="N9451" s="262">
        <v>135804.24</v>
      </c>
      <c r="P9451" s="243" t="s">
        <v>25483</v>
      </c>
      <c r="Q9451" s="244">
        <v>3389.45</v>
      </c>
      <c r="R9451" s="104"/>
      <c r="S9451" s="104"/>
      <c r="T9451" s="104"/>
    </row>
    <row r="9452" spans="13:20" ht="14.5" x14ac:dyDescent="0.35">
      <c r="M9452" s="261" t="s">
        <v>43282</v>
      </c>
      <c r="N9452" s="262">
        <v>9327.24</v>
      </c>
      <c r="P9452" s="243" t="s">
        <v>15827</v>
      </c>
      <c r="Q9452" s="244">
        <v>4200</v>
      </c>
      <c r="R9452" s="104"/>
      <c r="S9452" s="104"/>
      <c r="T9452" s="104"/>
    </row>
    <row r="9453" spans="13:20" ht="14.5" x14ac:dyDescent="0.35">
      <c r="M9453" s="261" t="s">
        <v>43283</v>
      </c>
      <c r="N9453" s="262">
        <v>31258.89</v>
      </c>
      <c r="P9453" s="243" t="s">
        <v>25484</v>
      </c>
      <c r="Q9453" s="244">
        <v>28107</v>
      </c>
      <c r="R9453" s="104"/>
      <c r="S9453" s="104"/>
      <c r="T9453" s="104"/>
    </row>
    <row r="9454" spans="13:20" ht="14.5" x14ac:dyDescent="0.35">
      <c r="M9454" s="261" t="s">
        <v>43284</v>
      </c>
      <c r="N9454" s="262">
        <v>13941.13</v>
      </c>
      <c r="P9454" s="243" t="s">
        <v>25485</v>
      </c>
      <c r="Q9454" s="244">
        <v>39469.279999999999</v>
      </c>
      <c r="R9454" s="104"/>
      <c r="S9454" s="104"/>
      <c r="T9454" s="104"/>
    </row>
    <row r="9455" spans="13:20" ht="14.5" x14ac:dyDescent="0.35">
      <c r="M9455" s="261" t="s">
        <v>51366</v>
      </c>
      <c r="N9455" s="262">
        <v>7618.68</v>
      </c>
      <c r="P9455" s="243" t="s">
        <v>25486</v>
      </c>
      <c r="Q9455" s="244">
        <v>2639</v>
      </c>
      <c r="R9455" s="104"/>
      <c r="S9455" s="104"/>
      <c r="T9455" s="104"/>
    </row>
    <row r="9456" spans="13:20" ht="14.5" x14ac:dyDescent="0.35">
      <c r="M9456" s="261" t="s">
        <v>51367</v>
      </c>
      <c r="N9456" s="262">
        <v>427.58</v>
      </c>
      <c r="P9456" s="243" t="s">
        <v>25487</v>
      </c>
      <c r="Q9456" s="244">
        <v>31000</v>
      </c>
      <c r="R9456" s="104"/>
      <c r="S9456" s="104"/>
      <c r="T9456" s="104"/>
    </row>
    <row r="9457" spans="13:20" ht="14.5" x14ac:dyDescent="0.35">
      <c r="M9457" s="261" t="s">
        <v>51368</v>
      </c>
      <c r="N9457" s="262">
        <v>1437.88</v>
      </c>
      <c r="P9457" s="243" t="s">
        <v>25488</v>
      </c>
      <c r="Q9457" s="244">
        <v>13609.92</v>
      </c>
      <c r="R9457" s="104"/>
      <c r="S9457" s="104"/>
      <c r="T9457" s="104"/>
    </row>
    <row r="9458" spans="13:20" ht="14.5" x14ac:dyDescent="0.35">
      <c r="M9458" s="261" t="s">
        <v>53457</v>
      </c>
      <c r="N9458" s="262">
        <v>647.86</v>
      </c>
      <c r="P9458" s="243" t="s">
        <v>25489</v>
      </c>
      <c r="Q9458" s="244">
        <v>3412.66</v>
      </c>
      <c r="R9458" s="104"/>
      <c r="S9458" s="104"/>
      <c r="T9458" s="104"/>
    </row>
    <row r="9459" spans="13:20" ht="14.5" x14ac:dyDescent="0.35">
      <c r="M9459" s="261" t="s">
        <v>48301</v>
      </c>
      <c r="N9459" s="262">
        <v>15000</v>
      </c>
      <c r="P9459" s="243" t="s">
        <v>25490</v>
      </c>
      <c r="Q9459" s="244">
        <v>20000</v>
      </c>
      <c r="R9459" s="104"/>
      <c r="S9459" s="104"/>
      <c r="T9459" s="104"/>
    </row>
    <row r="9460" spans="13:20" ht="14.5" x14ac:dyDescent="0.35">
      <c r="M9460" s="261" t="s">
        <v>48302</v>
      </c>
      <c r="N9460" s="262">
        <v>1147.47</v>
      </c>
      <c r="P9460" s="243" t="s">
        <v>25491</v>
      </c>
      <c r="Q9460" s="244">
        <v>6580</v>
      </c>
      <c r="R9460" s="104"/>
      <c r="S9460" s="104"/>
      <c r="T9460" s="104"/>
    </row>
    <row r="9461" spans="13:20" ht="14.5" x14ac:dyDescent="0.35">
      <c r="M9461" s="261" t="s">
        <v>48303</v>
      </c>
      <c r="N9461" s="262">
        <v>141391.54</v>
      </c>
      <c r="P9461" s="243" t="s">
        <v>25492</v>
      </c>
      <c r="Q9461" s="244">
        <v>77542.95</v>
      </c>
      <c r="R9461" s="104"/>
      <c r="S9461" s="104"/>
      <c r="T9461" s="104"/>
    </row>
    <row r="9462" spans="13:20" ht="14.5" x14ac:dyDescent="0.35">
      <c r="M9462" s="261" t="s">
        <v>48304</v>
      </c>
      <c r="N9462" s="262">
        <v>11000.46</v>
      </c>
      <c r="P9462" s="243" t="s">
        <v>25493</v>
      </c>
      <c r="Q9462" s="244">
        <v>2000</v>
      </c>
      <c r="R9462" s="104"/>
      <c r="S9462" s="104"/>
      <c r="T9462" s="104"/>
    </row>
    <row r="9463" spans="13:20" ht="14.5" x14ac:dyDescent="0.35">
      <c r="M9463" s="261" t="s">
        <v>37224</v>
      </c>
      <c r="N9463" s="262">
        <v>18210.79</v>
      </c>
      <c r="P9463" s="243" t="s">
        <v>25494</v>
      </c>
      <c r="Q9463" s="244">
        <v>31000</v>
      </c>
      <c r="R9463" s="104"/>
      <c r="S9463" s="104"/>
      <c r="T9463" s="104"/>
    </row>
    <row r="9464" spans="13:20" ht="14.5" x14ac:dyDescent="0.35">
      <c r="M9464" s="261" t="s">
        <v>25719</v>
      </c>
      <c r="N9464" s="262">
        <v>9958.7900000000009</v>
      </c>
      <c r="P9464" s="243" t="s">
        <v>25495</v>
      </c>
      <c r="Q9464" s="244">
        <v>33613.25</v>
      </c>
      <c r="R9464" s="104"/>
      <c r="S9464" s="104"/>
      <c r="T9464" s="104"/>
    </row>
    <row r="9465" spans="13:20" ht="14.5" x14ac:dyDescent="0.35">
      <c r="M9465" s="261" t="s">
        <v>38418</v>
      </c>
      <c r="N9465" s="262">
        <v>2969.3</v>
      </c>
      <c r="P9465" s="243" t="s">
        <v>25496</v>
      </c>
      <c r="Q9465" s="244">
        <v>4000</v>
      </c>
      <c r="R9465" s="104"/>
      <c r="S9465" s="104"/>
      <c r="T9465" s="104"/>
    </row>
    <row r="9466" spans="13:20" ht="14.5" x14ac:dyDescent="0.35">
      <c r="M9466" s="261" t="s">
        <v>25720</v>
      </c>
      <c r="N9466" s="262">
        <v>37727.86</v>
      </c>
      <c r="P9466" s="243" t="s">
        <v>25497</v>
      </c>
      <c r="Q9466" s="244">
        <v>11348.28</v>
      </c>
      <c r="R9466" s="104"/>
      <c r="S9466" s="104"/>
      <c r="T9466" s="104"/>
    </row>
    <row r="9467" spans="13:20" ht="14.5" x14ac:dyDescent="0.35">
      <c r="M9467" s="261" t="s">
        <v>57113</v>
      </c>
      <c r="N9467" s="262">
        <v>20250.45</v>
      </c>
      <c r="P9467" s="243" t="s">
        <v>15828</v>
      </c>
      <c r="Q9467" s="244">
        <v>28347</v>
      </c>
      <c r="R9467" s="104"/>
      <c r="S9467" s="104"/>
      <c r="T9467" s="104"/>
    </row>
    <row r="9468" spans="13:20" ht="14.5" x14ac:dyDescent="0.35">
      <c r="M9468" s="261" t="s">
        <v>57114</v>
      </c>
      <c r="N9468" s="262">
        <v>1533.9</v>
      </c>
      <c r="P9468" s="243" t="s">
        <v>25498</v>
      </c>
      <c r="Q9468" s="244">
        <v>28107</v>
      </c>
      <c r="R9468" s="104"/>
      <c r="S9468" s="104"/>
      <c r="T9468" s="104"/>
    </row>
    <row r="9469" spans="13:20" ht="14.5" x14ac:dyDescent="0.35">
      <c r="M9469" s="261" t="s">
        <v>57115</v>
      </c>
      <c r="N9469" s="262">
        <v>10239.120000000001</v>
      </c>
      <c r="P9469" s="243" t="s">
        <v>25499</v>
      </c>
      <c r="Q9469" s="244">
        <v>18583.810000000001</v>
      </c>
      <c r="R9469" s="104"/>
      <c r="S9469" s="104"/>
      <c r="T9469" s="104"/>
    </row>
    <row r="9470" spans="13:20" ht="14.5" x14ac:dyDescent="0.35">
      <c r="M9470" s="261" t="s">
        <v>57116</v>
      </c>
      <c r="N9470" s="262">
        <v>782.88</v>
      </c>
      <c r="P9470" s="243" t="s">
        <v>25500</v>
      </c>
      <c r="Q9470" s="244">
        <v>109917.42</v>
      </c>
      <c r="R9470" s="104"/>
      <c r="S9470" s="104"/>
      <c r="T9470" s="104"/>
    </row>
    <row r="9471" spans="13:20" ht="14.5" x14ac:dyDescent="0.35">
      <c r="M9471" s="261" t="s">
        <v>53458</v>
      </c>
      <c r="N9471" s="262">
        <v>65795.039999999994</v>
      </c>
      <c r="P9471" s="243" t="s">
        <v>25501</v>
      </c>
      <c r="Q9471" s="244">
        <v>245829.42</v>
      </c>
      <c r="R9471" s="104"/>
      <c r="S9471" s="104"/>
      <c r="T9471" s="104"/>
    </row>
    <row r="9472" spans="13:20" ht="14.5" x14ac:dyDescent="0.35">
      <c r="M9472" s="261" t="s">
        <v>53459</v>
      </c>
      <c r="N9472" s="262">
        <v>76049.77</v>
      </c>
      <c r="P9472" s="243" t="s">
        <v>25502</v>
      </c>
      <c r="Q9472" s="244">
        <v>2240</v>
      </c>
      <c r="R9472" s="104"/>
      <c r="S9472" s="104"/>
      <c r="T9472" s="104"/>
    </row>
    <row r="9473" spans="13:20" ht="14.5" x14ac:dyDescent="0.35">
      <c r="M9473" s="261" t="s">
        <v>57117</v>
      </c>
      <c r="N9473" s="262">
        <v>493320.55</v>
      </c>
      <c r="P9473" s="243" t="s">
        <v>25503</v>
      </c>
      <c r="Q9473" s="244">
        <v>5792.5</v>
      </c>
      <c r="R9473" s="104"/>
      <c r="S9473" s="104"/>
      <c r="T9473" s="104"/>
    </row>
    <row r="9474" spans="13:20" ht="14.5" x14ac:dyDescent="0.35">
      <c r="M9474" s="261" t="s">
        <v>53460</v>
      </c>
      <c r="N9474" s="262">
        <v>47890.81</v>
      </c>
      <c r="P9474" s="243" t="s">
        <v>25504</v>
      </c>
      <c r="Q9474" s="244">
        <v>652.25</v>
      </c>
      <c r="R9474" s="104"/>
      <c r="S9474" s="104"/>
      <c r="T9474" s="104"/>
    </row>
    <row r="9475" spans="13:20" ht="14.5" x14ac:dyDescent="0.35">
      <c r="M9475" s="261" t="s">
        <v>57118</v>
      </c>
      <c r="N9475" s="262">
        <v>4676.99</v>
      </c>
      <c r="P9475" s="243" t="s">
        <v>25505</v>
      </c>
      <c r="Q9475" s="244">
        <v>1686.6</v>
      </c>
      <c r="R9475" s="104"/>
      <c r="S9475" s="104"/>
      <c r="T9475" s="104"/>
    </row>
    <row r="9476" spans="13:20" ht="14.5" x14ac:dyDescent="0.35">
      <c r="M9476" s="261" t="s">
        <v>38419</v>
      </c>
      <c r="N9476" s="262">
        <v>204071.02</v>
      </c>
      <c r="P9476" s="243" t="s">
        <v>25506</v>
      </c>
      <c r="Q9476" s="244">
        <v>5480</v>
      </c>
      <c r="R9476" s="104"/>
      <c r="S9476" s="104"/>
      <c r="T9476" s="104"/>
    </row>
    <row r="9477" spans="13:20" ht="14.5" x14ac:dyDescent="0.35">
      <c r="M9477" s="261" t="s">
        <v>57119</v>
      </c>
      <c r="N9477" s="262">
        <v>5762</v>
      </c>
      <c r="P9477" s="243" t="s">
        <v>25507</v>
      </c>
      <c r="Q9477" s="244">
        <v>2851.68</v>
      </c>
      <c r="R9477" s="104"/>
      <c r="S9477" s="104"/>
      <c r="T9477" s="104"/>
    </row>
    <row r="9478" spans="13:20" ht="14.5" x14ac:dyDescent="0.35">
      <c r="M9478" s="261" t="s">
        <v>53461</v>
      </c>
      <c r="N9478" s="262">
        <v>3750</v>
      </c>
      <c r="P9478" s="243" t="s">
        <v>25508</v>
      </c>
      <c r="Q9478" s="244">
        <v>514.4</v>
      </c>
      <c r="R9478" s="104"/>
      <c r="S9478" s="104"/>
      <c r="T9478" s="104"/>
    </row>
    <row r="9479" spans="13:20" ht="14.5" x14ac:dyDescent="0.35">
      <c r="M9479" s="261" t="s">
        <v>53462</v>
      </c>
      <c r="N9479" s="262">
        <v>43992</v>
      </c>
      <c r="P9479" s="243" t="s">
        <v>25509</v>
      </c>
      <c r="Q9479" s="244">
        <v>2175</v>
      </c>
      <c r="R9479" s="104"/>
      <c r="S9479" s="104"/>
      <c r="T9479" s="104"/>
    </row>
    <row r="9480" spans="13:20" ht="14.5" x14ac:dyDescent="0.35">
      <c r="M9480" s="261" t="s">
        <v>53463</v>
      </c>
      <c r="N9480" s="262">
        <v>1823</v>
      </c>
      <c r="P9480" s="243" t="s">
        <v>25510</v>
      </c>
      <c r="Q9480" s="244">
        <v>33516</v>
      </c>
      <c r="R9480" s="104"/>
      <c r="S9480" s="104"/>
      <c r="T9480" s="104"/>
    </row>
    <row r="9481" spans="13:20" ht="14.5" x14ac:dyDescent="0.35">
      <c r="M9481" s="261" t="s">
        <v>53464</v>
      </c>
      <c r="N9481" s="262">
        <v>3000</v>
      </c>
      <c r="P9481" s="243" t="s">
        <v>25511</v>
      </c>
      <c r="Q9481" s="244">
        <v>11042.27</v>
      </c>
      <c r="R9481" s="104"/>
      <c r="S9481" s="104"/>
      <c r="T9481" s="104"/>
    </row>
    <row r="9482" spans="13:20" ht="14.5" x14ac:dyDescent="0.35">
      <c r="M9482" s="261" t="s">
        <v>48305</v>
      </c>
      <c r="N9482" s="262">
        <v>49900</v>
      </c>
      <c r="P9482" s="243" t="s">
        <v>25512</v>
      </c>
      <c r="Q9482" s="244">
        <v>9615</v>
      </c>
      <c r="R9482" s="104"/>
      <c r="S9482" s="104"/>
      <c r="T9482" s="104"/>
    </row>
    <row r="9483" spans="13:20" ht="14.5" x14ac:dyDescent="0.35">
      <c r="M9483" s="261" t="s">
        <v>48306</v>
      </c>
      <c r="N9483" s="262">
        <v>1620</v>
      </c>
      <c r="P9483" s="243" t="s">
        <v>25513</v>
      </c>
      <c r="Q9483" s="244">
        <v>13673.63</v>
      </c>
      <c r="R9483" s="104"/>
      <c r="S9483" s="104"/>
      <c r="T9483" s="104"/>
    </row>
    <row r="9484" spans="13:20" ht="14.5" x14ac:dyDescent="0.35">
      <c r="M9484" s="261" t="s">
        <v>48307</v>
      </c>
      <c r="N9484" s="262">
        <v>204393.75</v>
      </c>
      <c r="P9484" s="243" t="s">
        <v>25514</v>
      </c>
      <c r="Q9484" s="244">
        <v>1369.68</v>
      </c>
      <c r="R9484" s="104"/>
      <c r="S9484" s="104"/>
      <c r="T9484" s="104"/>
    </row>
    <row r="9485" spans="13:20" ht="14.5" x14ac:dyDescent="0.35">
      <c r="M9485" s="261" t="s">
        <v>48308</v>
      </c>
      <c r="N9485" s="262">
        <v>15636.14</v>
      </c>
      <c r="P9485" s="243" t="s">
        <v>25515</v>
      </c>
      <c r="Q9485" s="244">
        <v>3050</v>
      </c>
      <c r="R9485" s="104"/>
      <c r="S9485" s="104"/>
      <c r="T9485" s="104"/>
    </row>
    <row r="9486" spans="13:20" ht="14.5" x14ac:dyDescent="0.35">
      <c r="M9486" s="261" t="s">
        <v>38422</v>
      </c>
      <c r="N9486" s="262">
        <v>110026.23</v>
      </c>
      <c r="P9486" s="243" t="s">
        <v>25516</v>
      </c>
      <c r="Q9486" s="244">
        <v>24118</v>
      </c>
      <c r="R9486" s="104"/>
      <c r="S9486" s="104"/>
      <c r="T9486" s="104"/>
    </row>
    <row r="9487" spans="13:20" ht="14.5" x14ac:dyDescent="0.35">
      <c r="M9487" s="261" t="s">
        <v>38423</v>
      </c>
      <c r="N9487" s="262">
        <v>32306.22</v>
      </c>
      <c r="P9487" s="243" t="s">
        <v>25517</v>
      </c>
      <c r="Q9487" s="244">
        <v>6245.55</v>
      </c>
      <c r="R9487" s="104"/>
      <c r="S9487" s="104"/>
      <c r="T9487" s="104"/>
    </row>
    <row r="9488" spans="13:20" ht="14.5" x14ac:dyDescent="0.35">
      <c r="M9488" s="261" t="s">
        <v>48309</v>
      </c>
      <c r="N9488" s="262">
        <v>5805</v>
      </c>
      <c r="P9488" s="243" t="s">
        <v>25518</v>
      </c>
      <c r="Q9488" s="244">
        <v>43301.15</v>
      </c>
      <c r="R9488" s="104"/>
      <c r="S9488" s="104"/>
      <c r="T9488" s="104"/>
    </row>
    <row r="9489" spans="13:20" ht="14.5" x14ac:dyDescent="0.35">
      <c r="M9489" s="261" t="s">
        <v>45536</v>
      </c>
      <c r="N9489" s="262">
        <v>185685.75</v>
      </c>
      <c r="P9489" s="243" t="s">
        <v>25519</v>
      </c>
      <c r="Q9489" s="244">
        <v>2750.3</v>
      </c>
      <c r="R9489" s="104"/>
      <c r="S9489" s="104"/>
      <c r="T9489" s="104"/>
    </row>
    <row r="9490" spans="13:20" ht="14.5" x14ac:dyDescent="0.35">
      <c r="M9490" s="261" t="s">
        <v>45537</v>
      </c>
      <c r="N9490" s="262">
        <v>13873.78</v>
      </c>
      <c r="P9490" s="243" t="s">
        <v>25520</v>
      </c>
      <c r="Q9490" s="244">
        <v>4187.5</v>
      </c>
      <c r="R9490" s="104"/>
      <c r="S9490" s="104"/>
      <c r="T9490" s="104"/>
    </row>
    <row r="9491" spans="13:20" ht="14.5" x14ac:dyDescent="0.35">
      <c r="M9491" s="261" t="s">
        <v>51369</v>
      </c>
      <c r="N9491" s="262">
        <v>49922</v>
      </c>
      <c r="P9491" s="243" t="s">
        <v>25521</v>
      </c>
      <c r="Q9491" s="244">
        <v>8815.5</v>
      </c>
      <c r="R9491" s="104"/>
      <c r="S9491" s="104"/>
      <c r="T9491" s="104"/>
    </row>
    <row r="9492" spans="13:20" ht="14.5" x14ac:dyDescent="0.35">
      <c r="M9492" s="261" t="s">
        <v>52281</v>
      </c>
      <c r="N9492" s="262">
        <v>1400</v>
      </c>
      <c r="P9492" s="243" t="s">
        <v>25522</v>
      </c>
      <c r="Q9492" s="244">
        <v>674.36</v>
      </c>
      <c r="R9492" s="104"/>
      <c r="S9492" s="104"/>
      <c r="T9492" s="104"/>
    </row>
    <row r="9493" spans="13:20" ht="14.5" x14ac:dyDescent="0.35">
      <c r="M9493" s="261" t="s">
        <v>51370</v>
      </c>
      <c r="N9493" s="262">
        <v>7245.71</v>
      </c>
      <c r="P9493" s="243" t="s">
        <v>25523</v>
      </c>
      <c r="Q9493" s="244">
        <v>14364.78</v>
      </c>
      <c r="R9493" s="104"/>
      <c r="S9493" s="104"/>
      <c r="T9493" s="104"/>
    </row>
    <row r="9494" spans="13:20" ht="14.5" x14ac:dyDescent="0.35">
      <c r="M9494" s="261" t="s">
        <v>51371</v>
      </c>
      <c r="N9494" s="262">
        <v>554.29</v>
      </c>
      <c r="P9494" s="243" t="s">
        <v>25524</v>
      </c>
      <c r="Q9494" s="244">
        <v>13607.44</v>
      </c>
      <c r="R9494" s="104"/>
      <c r="S9494" s="104"/>
      <c r="T9494" s="104"/>
    </row>
    <row r="9495" spans="13:20" ht="14.5" x14ac:dyDescent="0.35">
      <c r="M9495" s="261" t="s">
        <v>48310</v>
      </c>
      <c r="N9495" s="262">
        <v>90000</v>
      </c>
      <c r="P9495" s="243" t="s">
        <v>25525</v>
      </c>
      <c r="Q9495" s="244">
        <v>2000</v>
      </c>
      <c r="R9495" s="104"/>
      <c r="S9495" s="104"/>
      <c r="T9495" s="104"/>
    </row>
    <row r="9496" spans="13:20" ht="14.5" x14ac:dyDescent="0.35">
      <c r="M9496" s="261" t="s">
        <v>48311</v>
      </c>
      <c r="N9496" s="262">
        <v>6344</v>
      </c>
      <c r="P9496" s="243" t="s">
        <v>25526</v>
      </c>
      <c r="Q9496" s="244">
        <v>7650</v>
      </c>
      <c r="R9496" s="104"/>
      <c r="S9496" s="104"/>
      <c r="T9496" s="104"/>
    </row>
    <row r="9497" spans="13:20" ht="14.5" x14ac:dyDescent="0.35">
      <c r="M9497" s="261" t="s">
        <v>48312</v>
      </c>
      <c r="N9497" s="262">
        <v>38500</v>
      </c>
      <c r="P9497" s="243" t="s">
        <v>25527</v>
      </c>
      <c r="Q9497" s="244">
        <v>999.84</v>
      </c>
      <c r="R9497" s="104"/>
      <c r="S9497" s="104"/>
      <c r="T9497" s="104"/>
    </row>
    <row r="9498" spans="13:20" ht="14.5" x14ac:dyDescent="0.35">
      <c r="M9498" s="261" t="s">
        <v>15833</v>
      </c>
      <c r="N9498" s="262">
        <v>261</v>
      </c>
      <c r="P9498" s="243" t="s">
        <v>25528</v>
      </c>
      <c r="Q9498" s="244">
        <v>77</v>
      </c>
      <c r="R9498" s="104"/>
      <c r="S9498" s="104"/>
      <c r="T9498" s="104"/>
    </row>
    <row r="9499" spans="13:20" ht="14.5" x14ac:dyDescent="0.35">
      <c r="M9499" s="261" t="s">
        <v>45538</v>
      </c>
      <c r="N9499" s="262">
        <v>786.45</v>
      </c>
      <c r="P9499" s="243" t="s">
        <v>25529</v>
      </c>
      <c r="Q9499" s="244">
        <v>217</v>
      </c>
      <c r="R9499" s="104"/>
      <c r="S9499" s="104"/>
      <c r="T9499" s="104"/>
    </row>
    <row r="9500" spans="13:20" ht="14.5" x14ac:dyDescent="0.35">
      <c r="M9500" s="261" t="s">
        <v>43285</v>
      </c>
      <c r="N9500" s="262">
        <v>78825.69</v>
      </c>
      <c r="P9500" s="243" t="s">
        <v>25530</v>
      </c>
      <c r="Q9500" s="244">
        <v>98.75</v>
      </c>
      <c r="R9500" s="104"/>
      <c r="S9500" s="104"/>
      <c r="T9500" s="104"/>
    </row>
    <row r="9501" spans="13:20" ht="14.5" x14ac:dyDescent="0.35">
      <c r="M9501" s="261" t="s">
        <v>57120</v>
      </c>
      <c r="N9501" s="262">
        <v>484.8</v>
      </c>
      <c r="P9501" s="243" t="s">
        <v>25531</v>
      </c>
      <c r="Q9501" s="244">
        <v>342.65</v>
      </c>
      <c r="R9501" s="104"/>
      <c r="S9501" s="104"/>
      <c r="T9501" s="104"/>
    </row>
    <row r="9502" spans="13:20" ht="14.5" x14ac:dyDescent="0.35">
      <c r="M9502" s="261" t="s">
        <v>50352</v>
      </c>
      <c r="N9502" s="262">
        <v>47776.25</v>
      </c>
      <c r="P9502" s="243" t="s">
        <v>25532</v>
      </c>
      <c r="Q9502" s="244">
        <v>14880</v>
      </c>
      <c r="R9502" s="104"/>
      <c r="S9502" s="104"/>
      <c r="T9502" s="104"/>
    </row>
    <row r="9503" spans="13:20" ht="14.5" x14ac:dyDescent="0.35">
      <c r="M9503" s="261" t="s">
        <v>57121</v>
      </c>
      <c r="N9503" s="262">
        <v>5248.78</v>
      </c>
      <c r="P9503" s="243" t="s">
        <v>25533</v>
      </c>
      <c r="Q9503" s="244">
        <v>1138.32</v>
      </c>
      <c r="R9503" s="104"/>
      <c r="S9503" s="104"/>
      <c r="T9503" s="104"/>
    </row>
    <row r="9504" spans="13:20" ht="14.5" x14ac:dyDescent="0.35">
      <c r="M9504" s="261" t="s">
        <v>51372</v>
      </c>
      <c r="N9504" s="262">
        <v>2617.87</v>
      </c>
      <c r="P9504" s="243" t="s">
        <v>25534</v>
      </c>
      <c r="Q9504" s="244">
        <v>3225.98</v>
      </c>
      <c r="R9504" s="104"/>
      <c r="S9504" s="104"/>
      <c r="T9504" s="104"/>
    </row>
    <row r="9505" spans="13:20" ht="14.5" x14ac:dyDescent="0.35">
      <c r="M9505" s="261" t="s">
        <v>57122</v>
      </c>
      <c r="N9505" s="262">
        <v>47887.17</v>
      </c>
      <c r="P9505" s="243" t="s">
        <v>25535</v>
      </c>
      <c r="Q9505" s="244">
        <v>2240</v>
      </c>
      <c r="R9505" s="104"/>
      <c r="S9505" s="104"/>
      <c r="T9505" s="104"/>
    </row>
    <row r="9506" spans="13:20" ht="14.5" x14ac:dyDescent="0.35">
      <c r="M9506" s="261" t="s">
        <v>50353</v>
      </c>
      <c r="N9506" s="262">
        <v>11555.17</v>
      </c>
      <c r="P9506" s="243" t="s">
        <v>25536</v>
      </c>
      <c r="Q9506" s="244">
        <v>6792.34</v>
      </c>
      <c r="R9506" s="104"/>
      <c r="S9506" s="104"/>
      <c r="T9506" s="104"/>
    </row>
    <row r="9507" spans="13:20" ht="14.5" x14ac:dyDescent="0.35">
      <c r="M9507" s="261" t="s">
        <v>42082</v>
      </c>
      <c r="N9507" s="262">
        <v>4475</v>
      </c>
      <c r="P9507" s="243" t="s">
        <v>25537</v>
      </c>
      <c r="Q9507" s="244">
        <v>8815.5</v>
      </c>
      <c r="R9507" s="104"/>
      <c r="S9507" s="104"/>
      <c r="T9507" s="104"/>
    </row>
    <row r="9508" spans="13:20" ht="14.5" x14ac:dyDescent="0.35">
      <c r="M9508" s="261" t="s">
        <v>52282</v>
      </c>
      <c r="N9508" s="262">
        <v>1232</v>
      </c>
      <c r="P9508" s="243" t="s">
        <v>25538</v>
      </c>
      <c r="Q9508" s="244">
        <v>14880</v>
      </c>
      <c r="R9508" s="104"/>
      <c r="S9508" s="104"/>
      <c r="T9508" s="104"/>
    </row>
    <row r="9509" spans="13:20" ht="14.5" x14ac:dyDescent="0.35">
      <c r="M9509" s="261" t="s">
        <v>52283</v>
      </c>
      <c r="N9509" s="262">
        <v>6973.95</v>
      </c>
      <c r="P9509" s="243" t="s">
        <v>25539</v>
      </c>
      <c r="Q9509" s="244">
        <v>2541.9299999999998</v>
      </c>
      <c r="R9509" s="104"/>
      <c r="S9509" s="104"/>
      <c r="T9509" s="104"/>
    </row>
    <row r="9510" spans="13:20" ht="14.5" x14ac:dyDescent="0.35">
      <c r="M9510" s="261" t="s">
        <v>48313</v>
      </c>
      <c r="N9510" s="262">
        <v>10500</v>
      </c>
      <c r="P9510" s="243" t="s">
        <v>25540</v>
      </c>
      <c r="Q9510" s="244">
        <v>5129.58</v>
      </c>
      <c r="R9510" s="104"/>
      <c r="S9510" s="104"/>
      <c r="T9510" s="104"/>
    </row>
    <row r="9511" spans="13:20" ht="14.5" x14ac:dyDescent="0.35">
      <c r="M9511" s="261" t="s">
        <v>45539</v>
      </c>
      <c r="N9511" s="262">
        <v>51675</v>
      </c>
      <c r="P9511" s="243" t="s">
        <v>25541</v>
      </c>
      <c r="Q9511" s="244">
        <v>34382.71</v>
      </c>
      <c r="R9511" s="104"/>
      <c r="S9511" s="104"/>
      <c r="T9511" s="104"/>
    </row>
    <row r="9512" spans="13:20" ht="14.5" x14ac:dyDescent="0.35">
      <c r="M9512" s="261" t="s">
        <v>45540</v>
      </c>
      <c r="N9512" s="262">
        <v>3631</v>
      </c>
      <c r="P9512" s="243" t="s">
        <v>25542</v>
      </c>
      <c r="Q9512" s="244">
        <v>61472.6</v>
      </c>
      <c r="R9512" s="104"/>
      <c r="S9512" s="104"/>
      <c r="T9512" s="104"/>
    </row>
    <row r="9513" spans="13:20" ht="14.5" x14ac:dyDescent="0.35">
      <c r="M9513" s="261" t="s">
        <v>57123</v>
      </c>
      <c r="N9513" s="262">
        <v>10000</v>
      </c>
      <c r="P9513" s="243" t="s">
        <v>25543</v>
      </c>
      <c r="Q9513" s="244">
        <v>33924.17</v>
      </c>
      <c r="R9513" s="104"/>
      <c r="S9513" s="104"/>
      <c r="T9513" s="104"/>
    </row>
    <row r="9514" spans="13:20" ht="14.5" x14ac:dyDescent="0.35">
      <c r="M9514" s="261" t="s">
        <v>57124</v>
      </c>
      <c r="N9514" s="262">
        <v>13497.3</v>
      </c>
      <c r="P9514" s="243" t="s">
        <v>25544</v>
      </c>
      <c r="Q9514" s="244">
        <v>2750.3</v>
      </c>
      <c r="R9514" s="104"/>
      <c r="S9514" s="104"/>
      <c r="T9514" s="104"/>
    </row>
    <row r="9515" spans="13:20" ht="14.5" x14ac:dyDescent="0.35">
      <c r="M9515" s="261" t="s">
        <v>51373</v>
      </c>
      <c r="N9515" s="262">
        <v>3590</v>
      </c>
      <c r="P9515" s="243" t="s">
        <v>25545</v>
      </c>
      <c r="Q9515" s="244">
        <v>2175</v>
      </c>
      <c r="R9515" s="104"/>
      <c r="S9515" s="104"/>
      <c r="T9515" s="104"/>
    </row>
    <row r="9516" spans="13:20" ht="14.5" x14ac:dyDescent="0.35">
      <c r="M9516" s="261" t="s">
        <v>50354</v>
      </c>
      <c r="N9516" s="262">
        <v>15510.3</v>
      </c>
      <c r="P9516" s="243" t="s">
        <v>25546</v>
      </c>
      <c r="Q9516" s="244">
        <v>67249</v>
      </c>
      <c r="R9516" s="104"/>
      <c r="S9516" s="104"/>
      <c r="T9516" s="104"/>
    </row>
    <row r="9517" spans="13:20" ht="14.5" x14ac:dyDescent="0.35">
      <c r="M9517" s="261" t="s">
        <v>57125</v>
      </c>
      <c r="N9517" s="262">
        <v>4800</v>
      </c>
      <c r="P9517" s="243" t="s">
        <v>25547</v>
      </c>
      <c r="Q9517" s="244">
        <v>7999</v>
      </c>
      <c r="R9517" s="104"/>
      <c r="S9517" s="104"/>
      <c r="T9517" s="104"/>
    </row>
    <row r="9518" spans="13:20" ht="14.5" x14ac:dyDescent="0.35">
      <c r="M9518" s="261" t="s">
        <v>37225</v>
      </c>
      <c r="N9518" s="262">
        <v>78796.820000000007</v>
      </c>
      <c r="P9518" s="243" t="s">
        <v>25548</v>
      </c>
      <c r="Q9518" s="244">
        <v>112.94</v>
      </c>
      <c r="R9518" s="104"/>
      <c r="S9518" s="104"/>
      <c r="T9518" s="104"/>
    </row>
    <row r="9519" spans="13:20" ht="14.5" x14ac:dyDescent="0.35">
      <c r="M9519" s="261" t="s">
        <v>45541</v>
      </c>
      <c r="N9519" s="262">
        <v>23280</v>
      </c>
      <c r="P9519" s="243" t="s">
        <v>25549</v>
      </c>
      <c r="Q9519" s="244">
        <v>1127.92</v>
      </c>
      <c r="R9519" s="104"/>
      <c r="S9519" s="104"/>
      <c r="T9519" s="104"/>
    </row>
    <row r="9520" spans="13:20" ht="14.5" x14ac:dyDescent="0.35">
      <c r="M9520" s="261" t="s">
        <v>48314</v>
      </c>
      <c r="N9520" s="262">
        <v>13000</v>
      </c>
      <c r="P9520" s="243" t="s">
        <v>25550</v>
      </c>
      <c r="Q9520" s="244">
        <v>4329.78</v>
      </c>
      <c r="R9520" s="104"/>
      <c r="S9520" s="104"/>
      <c r="T9520" s="104"/>
    </row>
    <row r="9521" spans="13:20" ht="14.5" x14ac:dyDescent="0.35">
      <c r="M9521" s="261" t="s">
        <v>48315</v>
      </c>
      <c r="N9521" s="262">
        <v>3155</v>
      </c>
      <c r="P9521" s="243" t="s">
        <v>25551</v>
      </c>
      <c r="Q9521" s="244">
        <v>14553.76</v>
      </c>
      <c r="R9521" s="104"/>
      <c r="S9521" s="104"/>
      <c r="T9521" s="104"/>
    </row>
    <row r="9522" spans="13:20" ht="14.5" x14ac:dyDescent="0.35">
      <c r="M9522" s="261" t="s">
        <v>25823</v>
      </c>
      <c r="N9522" s="262">
        <v>1302</v>
      </c>
      <c r="P9522" s="243" t="s">
        <v>25552</v>
      </c>
      <c r="Q9522" s="244">
        <v>2400</v>
      </c>
      <c r="R9522" s="104"/>
      <c r="S9522" s="104"/>
      <c r="T9522" s="104"/>
    </row>
    <row r="9523" spans="13:20" ht="14.5" x14ac:dyDescent="0.35">
      <c r="M9523" s="261" t="s">
        <v>48316</v>
      </c>
      <c r="N9523" s="262">
        <v>58500</v>
      </c>
      <c r="P9523" s="243" t="s">
        <v>25553</v>
      </c>
      <c r="Q9523" s="244">
        <v>7154.01</v>
      </c>
      <c r="R9523" s="104"/>
      <c r="S9523" s="104"/>
      <c r="T9523" s="104"/>
    </row>
    <row r="9524" spans="13:20" ht="14.5" x14ac:dyDescent="0.35">
      <c r="M9524" s="261" t="s">
        <v>48317</v>
      </c>
      <c r="N9524" s="262">
        <v>1246</v>
      </c>
      <c r="P9524" s="243" t="s">
        <v>25554</v>
      </c>
      <c r="Q9524" s="244">
        <v>1443.75</v>
      </c>
      <c r="R9524" s="104"/>
      <c r="S9524" s="104"/>
      <c r="T9524" s="104"/>
    </row>
    <row r="9525" spans="13:20" ht="14.5" x14ac:dyDescent="0.35">
      <c r="M9525" s="261" t="s">
        <v>25829</v>
      </c>
      <c r="N9525" s="262">
        <v>4185.12</v>
      </c>
      <c r="P9525" s="243" t="s">
        <v>25555</v>
      </c>
      <c r="Q9525" s="244">
        <v>11003.28</v>
      </c>
      <c r="R9525" s="104"/>
      <c r="S9525" s="104"/>
      <c r="T9525" s="104"/>
    </row>
    <row r="9526" spans="13:20" ht="14.5" x14ac:dyDescent="0.35">
      <c r="M9526" s="261" t="s">
        <v>50355</v>
      </c>
      <c r="N9526" s="262">
        <v>5300</v>
      </c>
      <c r="P9526" s="243" t="s">
        <v>25556</v>
      </c>
      <c r="Q9526" s="244">
        <v>11003.28</v>
      </c>
      <c r="R9526" s="104"/>
      <c r="S9526" s="104"/>
      <c r="T9526" s="104"/>
    </row>
    <row r="9527" spans="13:20" ht="14.5" x14ac:dyDescent="0.35">
      <c r="M9527" s="261" t="s">
        <v>25830</v>
      </c>
      <c r="N9527" s="262">
        <v>15679</v>
      </c>
      <c r="P9527" s="243" t="s">
        <v>25557</v>
      </c>
      <c r="Q9527" s="244">
        <v>7999</v>
      </c>
      <c r="R9527" s="104"/>
      <c r="S9527" s="104"/>
      <c r="T9527" s="104"/>
    </row>
    <row r="9528" spans="13:20" ht="14.5" x14ac:dyDescent="0.35">
      <c r="M9528" s="261" t="s">
        <v>25831</v>
      </c>
      <c r="N9528" s="262">
        <v>40.5</v>
      </c>
      <c r="P9528" s="243" t="s">
        <v>25558</v>
      </c>
      <c r="Q9528" s="244">
        <v>7266.95</v>
      </c>
      <c r="R9528" s="104"/>
      <c r="S9528" s="104"/>
      <c r="T9528" s="104"/>
    </row>
    <row r="9529" spans="13:20" ht="14.5" x14ac:dyDescent="0.35">
      <c r="M9529" s="261" t="s">
        <v>50356</v>
      </c>
      <c r="N9529" s="262">
        <v>2200</v>
      </c>
      <c r="P9529" s="243" t="s">
        <v>25559</v>
      </c>
      <c r="Q9529" s="244">
        <v>2571.67</v>
      </c>
      <c r="R9529" s="104"/>
      <c r="S9529" s="104"/>
      <c r="T9529" s="104"/>
    </row>
    <row r="9530" spans="13:20" ht="14.5" x14ac:dyDescent="0.35">
      <c r="M9530" s="261" t="s">
        <v>43286</v>
      </c>
      <c r="N9530" s="262">
        <v>2524</v>
      </c>
      <c r="P9530" s="243" t="s">
        <v>25560</v>
      </c>
      <c r="Q9530" s="244">
        <v>21283.54</v>
      </c>
      <c r="R9530" s="104"/>
      <c r="S9530" s="104"/>
      <c r="T9530" s="104"/>
    </row>
    <row r="9531" spans="13:20" ht="14.5" x14ac:dyDescent="0.35">
      <c r="M9531" s="261" t="s">
        <v>50357</v>
      </c>
      <c r="N9531" s="262">
        <v>510</v>
      </c>
      <c r="P9531" s="243" t="s">
        <v>25561</v>
      </c>
      <c r="Q9531" s="244">
        <v>9840</v>
      </c>
      <c r="R9531" s="104"/>
      <c r="S9531" s="104"/>
      <c r="T9531" s="104"/>
    </row>
    <row r="9532" spans="13:20" ht="14.5" x14ac:dyDescent="0.35">
      <c r="M9532" s="261" t="s">
        <v>25833</v>
      </c>
      <c r="N9532" s="262">
        <v>634</v>
      </c>
      <c r="P9532" s="243" t="s">
        <v>25562</v>
      </c>
      <c r="Q9532" s="244">
        <v>733.47</v>
      </c>
      <c r="R9532" s="104"/>
      <c r="S9532" s="104"/>
      <c r="T9532" s="104"/>
    </row>
    <row r="9533" spans="13:20" ht="14.5" x14ac:dyDescent="0.35">
      <c r="M9533" s="261" t="s">
        <v>50358</v>
      </c>
      <c r="N9533" s="262">
        <v>8979</v>
      </c>
      <c r="P9533" s="243" t="s">
        <v>25563</v>
      </c>
      <c r="Q9533" s="244">
        <v>225.6</v>
      </c>
      <c r="R9533" s="104"/>
      <c r="S9533" s="104"/>
      <c r="T9533" s="104"/>
    </row>
    <row r="9534" spans="13:20" ht="14.5" x14ac:dyDescent="0.35">
      <c r="M9534" s="261" t="s">
        <v>50359</v>
      </c>
      <c r="N9534" s="262">
        <v>687</v>
      </c>
      <c r="P9534" s="243" t="s">
        <v>25564</v>
      </c>
      <c r="Q9534" s="244">
        <v>13850.8</v>
      </c>
      <c r="R9534" s="104"/>
      <c r="S9534" s="104"/>
      <c r="T9534" s="104"/>
    </row>
    <row r="9535" spans="13:20" ht="14.5" x14ac:dyDescent="0.35">
      <c r="M9535" s="261" t="s">
        <v>53465</v>
      </c>
      <c r="N9535" s="262">
        <v>2901.97</v>
      </c>
      <c r="P9535" s="243" t="s">
        <v>25565</v>
      </c>
      <c r="Q9535" s="244">
        <v>3187</v>
      </c>
      <c r="R9535" s="104"/>
      <c r="S9535" s="104"/>
      <c r="T9535" s="104"/>
    </row>
    <row r="9536" spans="13:20" ht="14.5" x14ac:dyDescent="0.35">
      <c r="M9536" s="261" t="s">
        <v>52284</v>
      </c>
      <c r="N9536" s="262">
        <v>41170.22</v>
      </c>
      <c r="P9536" s="243" t="s">
        <v>25566</v>
      </c>
      <c r="Q9536" s="244">
        <v>911.87</v>
      </c>
      <c r="R9536" s="104"/>
      <c r="S9536" s="104"/>
      <c r="T9536" s="104"/>
    </row>
    <row r="9537" spans="13:20" ht="14.5" x14ac:dyDescent="0.35">
      <c r="M9537" s="261" t="s">
        <v>35788</v>
      </c>
      <c r="N9537" s="262">
        <v>119942.47</v>
      </c>
      <c r="P9537" s="243" t="s">
        <v>25567</v>
      </c>
      <c r="Q9537" s="244">
        <v>9144.9500000000007</v>
      </c>
      <c r="R9537" s="104"/>
      <c r="S9537" s="104"/>
      <c r="T9537" s="104"/>
    </row>
    <row r="9538" spans="13:20" ht="14.5" x14ac:dyDescent="0.35">
      <c r="M9538" s="261" t="s">
        <v>35789</v>
      </c>
      <c r="N9538" s="262">
        <v>46010.17</v>
      </c>
      <c r="P9538" s="243" t="s">
        <v>25568</v>
      </c>
      <c r="Q9538" s="244">
        <v>76688.210000000006</v>
      </c>
      <c r="R9538" s="104"/>
      <c r="S9538" s="104"/>
      <c r="T9538" s="104"/>
    </row>
    <row r="9539" spans="13:20" ht="14.5" x14ac:dyDescent="0.35">
      <c r="M9539" s="261" t="s">
        <v>35790</v>
      </c>
      <c r="N9539" s="262">
        <v>16804.97</v>
      </c>
      <c r="P9539" s="243" t="s">
        <v>25569</v>
      </c>
      <c r="Q9539" s="244">
        <v>2193.2399999999998</v>
      </c>
      <c r="R9539" s="104"/>
      <c r="S9539" s="104"/>
      <c r="T9539" s="104"/>
    </row>
    <row r="9540" spans="13:20" ht="14.5" x14ac:dyDescent="0.35">
      <c r="M9540" s="261" t="s">
        <v>51374</v>
      </c>
      <c r="N9540" s="262">
        <v>12553.28</v>
      </c>
      <c r="P9540" s="243" t="s">
        <v>25570</v>
      </c>
      <c r="Q9540" s="244">
        <v>3055.78</v>
      </c>
      <c r="R9540" s="104"/>
      <c r="S9540" s="104"/>
      <c r="T9540" s="104"/>
    </row>
    <row r="9541" spans="13:20" ht="14.5" x14ac:dyDescent="0.35">
      <c r="M9541" s="261" t="s">
        <v>51375</v>
      </c>
      <c r="N9541" s="262">
        <v>6180.74</v>
      </c>
      <c r="P9541" s="243" t="s">
        <v>25571</v>
      </c>
      <c r="Q9541" s="244">
        <v>20040.59</v>
      </c>
      <c r="R9541" s="104"/>
      <c r="S9541" s="104"/>
      <c r="T9541" s="104"/>
    </row>
    <row r="9542" spans="13:20" ht="14.5" x14ac:dyDescent="0.35">
      <c r="M9542" s="261" t="s">
        <v>25836</v>
      </c>
      <c r="N9542" s="262">
        <v>145580.57999999999</v>
      </c>
      <c r="P9542" s="243" t="s">
        <v>25572</v>
      </c>
      <c r="Q9542" s="244">
        <v>2692</v>
      </c>
      <c r="R9542" s="104"/>
      <c r="S9542" s="104"/>
      <c r="T9542" s="104"/>
    </row>
    <row r="9543" spans="13:20" ht="14.5" x14ac:dyDescent="0.35">
      <c r="M9543" s="261" t="s">
        <v>38424</v>
      </c>
      <c r="N9543" s="262">
        <v>7327.35</v>
      </c>
      <c r="P9543" s="243" t="s">
        <v>25573</v>
      </c>
      <c r="Q9543" s="244">
        <v>23420.400000000001</v>
      </c>
      <c r="R9543" s="104"/>
      <c r="S9543" s="104"/>
      <c r="T9543" s="104"/>
    </row>
    <row r="9544" spans="13:20" ht="14.5" x14ac:dyDescent="0.35">
      <c r="M9544" s="261" t="s">
        <v>25837</v>
      </c>
      <c r="N9544" s="262">
        <v>43841</v>
      </c>
      <c r="P9544" s="243" t="s">
        <v>25574</v>
      </c>
      <c r="Q9544" s="244">
        <v>3059.24</v>
      </c>
      <c r="R9544" s="104"/>
      <c r="S9544" s="104"/>
      <c r="T9544" s="104"/>
    </row>
    <row r="9545" spans="13:20" ht="14.5" x14ac:dyDescent="0.35">
      <c r="M9545" s="261" t="s">
        <v>53466</v>
      </c>
      <c r="N9545" s="262">
        <v>6851.87</v>
      </c>
      <c r="P9545" s="243" t="s">
        <v>25575</v>
      </c>
      <c r="Q9545" s="244">
        <v>220.79</v>
      </c>
      <c r="R9545" s="104"/>
      <c r="S9545" s="104"/>
      <c r="T9545" s="104"/>
    </row>
    <row r="9546" spans="13:20" ht="14.5" x14ac:dyDescent="0.35">
      <c r="M9546" s="261" t="s">
        <v>25838</v>
      </c>
      <c r="N9546" s="262">
        <v>28819.69</v>
      </c>
      <c r="P9546" s="243" t="s">
        <v>25576</v>
      </c>
      <c r="Q9546" s="244">
        <v>38.72</v>
      </c>
      <c r="R9546" s="104"/>
      <c r="S9546" s="104"/>
      <c r="T9546" s="104"/>
    </row>
    <row r="9547" spans="13:20" ht="14.5" x14ac:dyDescent="0.35">
      <c r="M9547" s="261" t="s">
        <v>53467</v>
      </c>
      <c r="N9547" s="262">
        <v>18852.240000000002</v>
      </c>
      <c r="P9547" s="243" t="s">
        <v>25577</v>
      </c>
      <c r="Q9547" s="244">
        <v>10.130000000000001</v>
      </c>
      <c r="R9547" s="104"/>
      <c r="S9547" s="104"/>
      <c r="T9547" s="104"/>
    </row>
    <row r="9548" spans="13:20" ht="14.5" x14ac:dyDescent="0.35">
      <c r="M9548" s="261" t="s">
        <v>38425</v>
      </c>
      <c r="N9548" s="262">
        <v>15000</v>
      </c>
      <c r="P9548" s="243" t="s">
        <v>25578</v>
      </c>
      <c r="Q9548" s="244">
        <v>172.93</v>
      </c>
      <c r="R9548" s="104"/>
      <c r="S9548" s="104"/>
      <c r="T9548" s="104"/>
    </row>
    <row r="9549" spans="13:20" ht="14.5" x14ac:dyDescent="0.35">
      <c r="M9549" s="261" t="s">
        <v>48318</v>
      </c>
      <c r="N9549" s="262">
        <v>2408</v>
      </c>
      <c r="P9549" s="243" t="s">
        <v>25579</v>
      </c>
      <c r="Q9549" s="244">
        <v>19492.79</v>
      </c>
      <c r="R9549" s="104"/>
      <c r="S9549" s="104"/>
      <c r="T9549" s="104"/>
    </row>
    <row r="9550" spans="13:20" ht="14.5" x14ac:dyDescent="0.35">
      <c r="M9550" s="261" t="s">
        <v>53468</v>
      </c>
      <c r="N9550" s="262">
        <v>10333</v>
      </c>
      <c r="P9550" s="243" t="s">
        <v>25580</v>
      </c>
      <c r="Q9550" s="244">
        <v>12103.54</v>
      </c>
      <c r="R9550" s="104"/>
      <c r="S9550" s="104"/>
      <c r="T9550" s="104"/>
    </row>
    <row r="9551" spans="13:20" ht="14.5" x14ac:dyDescent="0.35">
      <c r="M9551" s="261" t="s">
        <v>53469</v>
      </c>
      <c r="N9551" s="262">
        <v>5971</v>
      </c>
      <c r="P9551" s="243" t="s">
        <v>25581</v>
      </c>
      <c r="Q9551" s="244">
        <v>19437.46</v>
      </c>
      <c r="R9551" s="104"/>
      <c r="S9551" s="104"/>
      <c r="T9551" s="104"/>
    </row>
    <row r="9552" spans="13:20" ht="14.5" x14ac:dyDescent="0.35">
      <c r="M9552" s="261" t="s">
        <v>52285</v>
      </c>
      <c r="N9552" s="262">
        <v>29523.3</v>
      </c>
      <c r="P9552" s="243" t="s">
        <v>25582</v>
      </c>
      <c r="Q9552" s="244">
        <v>6638.99</v>
      </c>
      <c r="R9552" s="104"/>
      <c r="S9552" s="104"/>
      <c r="T9552" s="104"/>
    </row>
    <row r="9553" spans="13:20" ht="14.5" x14ac:dyDescent="0.35">
      <c r="M9553" s="261" t="s">
        <v>57126</v>
      </c>
      <c r="N9553" s="262">
        <v>13475</v>
      </c>
      <c r="P9553" s="243" t="s">
        <v>25583</v>
      </c>
      <c r="Q9553" s="244">
        <v>12151.51</v>
      </c>
      <c r="R9553" s="104"/>
      <c r="S9553" s="104"/>
      <c r="T9553" s="104"/>
    </row>
    <row r="9554" spans="13:20" ht="14.5" x14ac:dyDescent="0.35">
      <c r="M9554" s="261" t="s">
        <v>52286</v>
      </c>
      <c r="N9554" s="262">
        <v>8300</v>
      </c>
      <c r="P9554" s="243" t="s">
        <v>25584</v>
      </c>
      <c r="Q9554" s="244">
        <v>720</v>
      </c>
      <c r="R9554" s="104"/>
      <c r="S9554" s="104"/>
      <c r="T9554" s="104"/>
    </row>
    <row r="9555" spans="13:20" ht="14.5" x14ac:dyDescent="0.35">
      <c r="M9555" s="261" t="s">
        <v>52287</v>
      </c>
      <c r="N9555" s="262">
        <v>3884.02</v>
      </c>
      <c r="P9555" s="243" t="s">
        <v>25585</v>
      </c>
      <c r="Q9555" s="244">
        <v>1546.56</v>
      </c>
      <c r="R9555" s="104"/>
      <c r="S9555" s="104"/>
      <c r="T9555" s="104"/>
    </row>
    <row r="9556" spans="13:20" ht="14.5" x14ac:dyDescent="0.35">
      <c r="M9556" s="261" t="s">
        <v>52288</v>
      </c>
      <c r="N9556" s="262">
        <v>8051</v>
      </c>
      <c r="P9556" s="243" t="s">
        <v>25586</v>
      </c>
      <c r="Q9556" s="244">
        <v>4520.99</v>
      </c>
      <c r="R9556" s="104"/>
      <c r="S9556" s="104"/>
      <c r="T9556" s="104"/>
    </row>
    <row r="9557" spans="13:20" ht="14.5" x14ac:dyDescent="0.35">
      <c r="M9557" s="261" t="s">
        <v>52289</v>
      </c>
      <c r="N9557" s="262">
        <v>4648.5200000000004</v>
      </c>
      <c r="P9557" s="243" t="s">
        <v>25587</v>
      </c>
      <c r="Q9557" s="244">
        <v>9778.6299999999992</v>
      </c>
      <c r="R9557" s="104"/>
      <c r="S9557" s="104"/>
      <c r="T9557" s="104"/>
    </row>
    <row r="9558" spans="13:20" ht="14.5" x14ac:dyDescent="0.35">
      <c r="M9558" s="261" t="s">
        <v>53470</v>
      </c>
      <c r="N9558" s="262">
        <v>19897.22</v>
      </c>
      <c r="P9558" s="243" t="s">
        <v>25588</v>
      </c>
      <c r="Q9558" s="244">
        <v>1645.68</v>
      </c>
      <c r="R9558" s="104"/>
      <c r="S9558" s="104"/>
      <c r="T9558" s="104"/>
    </row>
    <row r="9559" spans="13:20" ht="14.5" x14ac:dyDescent="0.35">
      <c r="M9559" s="261" t="s">
        <v>51376</v>
      </c>
      <c r="N9559" s="262">
        <v>645</v>
      </c>
      <c r="P9559" s="243" t="s">
        <v>25589</v>
      </c>
      <c r="Q9559" s="244">
        <v>1195.97</v>
      </c>
      <c r="R9559" s="104"/>
      <c r="S9559" s="104"/>
      <c r="T9559" s="104"/>
    </row>
    <row r="9560" spans="13:20" ht="14.5" x14ac:dyDescent="0.35">
      <c r="M9560" s="261" t="s">
        <v>57127</v>
      </c>
      <c r="N9560" s="262">
        <v>3117.99</v>
      </c>
      <c r="P9560" s="243" t="s">
        <v>25590</v>
      </c>
      <c r="Q9560" s="244">
        <v>42682.53</v>
      </c>
      <c r="R9560" s="104"/>
      <c r="S9560" s="104"/>
      <c r="T9560" s="104"/>
    </row>
    <row r="9561" spans="13:20" ht="14.5" x14ac:dyDescent="0.35">
      <c r="M9561" s="261" t="s">
        <v>53471</v>
      </c>
      <c r="N9561" s="262">
        <v>5945</v>
      </c>
      <c r="P9561" s="243" t="s">
        <v>25591</v>
      </c>
      <c r="Q9561" s="244">
        <v>32680.04</v>
      </c>
      <c r="R9561" s="104"/>
      <c r="S9561" s="104"/>
      <c r="T9561" s="104"/>
    </row>
    <row r="9562" spans="13:20" ht="14.5" x14ac:dyDescent="0.35">
      <c r="M9562" s="261" t="s">
        <v>52290</v>
      </c>
      <c r="N9562" s="262">
        <v>18893.64</v>
      </c>
      <c r="P9562" s="243" t="s">
        <v>25592</v>
      </c>
      <c r="Q9562" s="244">
        <v>10560</v>
      </c>
      <c r="R9562" s="104"/>
      <c r="S9562" s="104"/>
      <c r="T9562" s="104"/>
    </row>
    <row r="9563" spans="13:20" ht="14.5" x14ac:dyDescent="0.35">
      <c r="M9563" s="261" t="s">
        <v>52291</v>
      </c>
      <c r="N9563" s="262">
        <v>1445.36</v>
      </c>
      <c r="P9563" s="243" t="s">
        <v>25593</v>
      </c>
      <c r="Q9563" s="244">
        <v>3059.24</v>
      </c>
      <c r="R9563" s="104"/>
      <c r="S9563" s="104"/>
      <c r="T9563" s="104"/>
    </row>
    <row r="9564" spans="13:20" ht="14.5" x14ac:dyDescent="0.35">
      <c r="M9564" s="261" t="s">
        <v>53472</v>
      </c>
      <c r="N9564" s="262">
        <v>3897</v>
      </c>
      <c r="P9564" s="243" t="s">
        <v>25594</v>
      </c>
      <c r="Q9564" s="244">
        <v>954.26</v>
      </c>
      <c r="R9564" s="104"/>
      <c r="S9564" s="104"/>
      <c r="T9564" s="104"/>
    </row>
    <row r="9565" spans="13:20" ht="14.5" x14ac:dyDescent="0.35">
      <c r="M9565" s="261" t="s">
        <v>48319</v>
      </c>
      <c r="N9565" s="262">
        <v>11847</v>
      </c>
      <c r="P9565" s="243" t="s">
        <v>25595</v>
      </c>
      <c r="Q9565" s="244">
        <v>264.32</v>
      </c>
      <c r="R9565" s="104"/>
      <c r="S9565" s="104"/>
      <c r="T9565" s="104"/>
    </row>
    <row r="9566" spans="13:20" ht="14.5" x14ac:dyDescent="0.35">
      <c r="M9566" s="261" t="s">
        <v>48320</v>
      </c>
      <c r="N9566" s="262">
        <v>237228.13</v>
      </c>
      <c r="P9566" s="243" t="s">
        <v>25596</v>
      </c>
      <c r="Q9566" s="244">
        <v>10.130000000000001</v>
      </c>
      <c r="R9566" s="104"/>
      <c r="S9566" s="104"/>
      <c r="T9566" s="104"/>
    </row>
    <row r="9567" spans="13:20" ht="14.5" x14ac:dyDescent="0.35">
      <c r="M9567" s="261" t="s">
        <v>48321</v>
      </c>
      <c r="N9567" s="262">
        <v>18148.060000000001</v>
      </c>
      <c r="P9567" s="243" t="s">
        <v>25597</v>
      </c>
      <c r="Q9567" s="244">
        <v>16672.5</v>
      </c>
      <c r="R9567" s="104"/>
      <c r="S9567" s="104"/>
      <c r="T9567" s="104"/>
    </row>
    <row r="9568" spans="13:20" ht="14.5" x14ac:dyDescent="0.35">
      <c r="M9568" s="261" t="s">
        <v>35792</v>
      </c>
      <c r="N9568" s="262">
        <v>3422</v>
      </c>
      <c r="P9568" s="243" t="s">
        <v>25598</v>
      </c>
      <c r="Q9568" s="244">
        <v>3187</v>
      </c>
      <c r="R9568" s="104"/>
      <c r="S9568" s="104"/>
      <c r="T9568" s="104"/>
    </row>
    <row r="9569" spans="13:20" ht="14.5" x14ac:dyDescent="0.35">
      <c r="M9569" s="261" t="s">
        <v>25877</v>
      </c>
      <c r="N9569" s="262">
        <v>177.5</v>
      </c>
      <c r="P9569" s="243" t="s">
        <v>25599</v>
      </c>
      <c r="Q9569" s="244">
        <v>9778.6299999999992</v>
      </c>
      <c r="R9569" s="104"/>
      <c r="S9569" s="104"/>
      <c r="T9569" s="104"/>
    </row>
    <row r="9570" spans="13:20" ht="14.5" x14ac:dyDescent="0.35">
      <c r="M9570" s="261" t="s">
        <v>43287</v>
      </c>
      <c r="N9570" s="262">
        <v>284940</v>
      </c>
      <c r="P9570" s="243" t="s">
        <v>25600</v>
      </c>
      <c r="Q9570" s="244">
        <v>1645.68</v>
      </c>
      <c r="R9570" s="104"/>
      <c r="S9570" s="104"/>
      <c r="T9570" s="104"/>
    </row>
    <row r="9571" spans="13:20" ht="14.5" x14ac:dyDescent="0.35">
      <c r="M9571" s="261" t="s">
        <v>57128</v>
      </c>
      <c r="N9571" s="262">
        <v>1375</v>
      </c>
      <c r="P9571" s="243" t="s">
        <v>25601</v>
      </c>
      <c r="Q9571" s="244">
        <v>1368.9</v>
      </c>
      <c r="R9571" s="104"/>
      <c r="S9571" s="104"/>
      <c r="T9571" s="104"/>
    </row>
    <row r="9572" spans="13:20" ht="14.5" x14ac:dyDescent="0.35">
      <c r="M9572" s="261" t="s">
        <v>57129</v>
      </c>
      <c r="N9572" s="262">
        <v>10625</v>
      </c>
      <c r="P9572" s="243" t="s">
        <v>25602</v>
      </c>
      <c r="Q9572" s="244">
        <v>119648.72</v>
      </c>
      <c r="R9572" s="104"/>
      <c r="S9572" s="104"/>
      <c r="T9572" s="104"/>
    </row>
    <row r="9573" spans="13:20" ht="14.5" x14ac:dyDescent="0.35">
      <c r="M9573" s="261" t="s">
        <v>57130</v>
      </c>
      <c r="N9573" s="262">
        <v>812.81</v>
      </c>
      <c r="P9573" s="243" t="s">
        <v>25603</v>
      </c>
      <c r="Q9573" s="244">
        <v>14892.73</v>
      </c>
      <c r="R9573" s="104"/>
      <c r="S9573" s="104"/>
      <c r="T9573" s="104"/>
    </row>
    <row r="9574" spans="13:20" ht="14.5" x14ac:dyDescent="0.35">
      <c r="M9574" s="261" t="s">
        <v>48322</v>
      </c>
      <c r="N9574" s="262">
        <v>66687.5</v>
      </c>
      <c r="P9574" s="243" t="s">
        <v>25604</v>
      </c>
      <c r="Q9574" s="244">
        <v>152038.29999999999</v>
      </c>
      <c r="R9574" s="104"/>
      <c r="S9574" s="104"/>
      <c r="T9574" s="104"/>
    </row>
    <row r="9575" spans="13:20" ht="14.5" x14ac:dyDescent="0.35">
      <c r="M9575" s="261" t="s">
        <v>48323</v>
      </c>
      <c r="N9575" s="262">
        <v>5101.6400000000003</v>
      </c>
      <c r="P9575" s="243" t="s">
        <v>25605</v>
      </c>
      <c r="Q9575" s="244">
        <v>8000</v>
      </c>
      <c r="R9575" s="104"/>
      <c r="S9575" s="104"/>
      <c r="T9575" s="104"/>
    </row>
    <row r="9576" spans="13:20" ht="14.5" x14ac:dyDescent="0.35">
      <c r="M9576" s="261" t="s">
        <v>48324</v>
      </c>
      <c r="N9576" s="262">
        <v>26500</v>
      </c>
      <c r="P9576" s="243" t="s">
        <v>25606</v>
      </c>
      <c r="Q9576" s="244">
        <v>6600</v>
      </c>
      <c r="R9576" s="104"/>
      <c r="S9576" s="104"/>
      <c r="T9576" s="104"/>
    </row>
    <row r="9577" spans="13:20" ht="14.5" x14ac:dyDescent="0.35">
      <c r="M9577" s="261" t="s">
        <v>48325</v>
      </c>
      <c r="N9577" s="262">
        <v>2028</v>
      </c>
      <c r="P9577" s="243" t="s">
        <v>25607</v>
      </c>
      <c r="Q9577" s="244">
        <v>1093.6300000000001</v>
      </c>
      <c r="R9577" s="104"/>
      <c r="S9577" s="104"/>
      <c r="T9577" s="104"/>
    </row>
    <row r="9578" spans="13:20" ht="14.5" x14ac:dyDescent="0.35">
      <c r="M9578" s="261" t="s">
        <v>25894</v>
      </c>
      <c r="N9578" s="262">
        <v>12716.09</v>
      </c>
      <c r="P9578" s="243" t="s">
        <v>25608</v>
      </c>
      <c r="Q9578" s="244">
        <v>7845.37</v>
      </c>
      <c r="R9578" s="104"/>
      <c r="S9578" s="104"/>
      <c r="T9578" s="104"/>
    </row>
    <row r="9579" spans="13:20" ht="14.5" x14ac:dyDescent="0.35">
      <c r="M9579" s="261" t="s">
        <v>25895</v>
      </c>
      <c r="N9579" s="262">
        <v>2696.49</v>
      </c>
      <c r="P9579" s="243" t="s">
        <v>25609</v>
      </c>
      <c r="Q9579" s="244">
        <v>8962</v>
      </c>
      <c r="R9579" s="104"/>
      <c r="S9579" s="104"/>
      <c r="T9579" s="104"/>
    </row>
    <row r="9580" spans="13:20" ht="14.5" x14ac:dyDescent="0.35">
      <c r="M9580" s="261" t="s">
        <v>50360</v>
      </c>
      <c r="N9580" s="262">
        <v>9002</v>
      </c>
      <c r="P9580" s="243" t="s">
        <v>25610</v>
      </c>
      <c r="Q9580" s="244">
        <v>2699</v>
      </c>
      <c r="R9580" s="104"/>
      <c r="S9580" s="104"/>
      <c r="T9580" s="104"/>
    </row>
    <row r="9581" spans="13:20" ht="14.5" x14ac:dyDescent="0.35">
      <c r="M9581" s="261" t="s">
        <v>48326</v>
      </c>
      <c r="N9581" s="262">
        <v>23656.09</v>
      </c>
      <c r="P9581" s="243" t="s">
        <v>25611</v>
      </c>
      <c r="Q9581" s="244">
        <v>26996</v>
      </c>
      <c r="R9581" s="104"/>
      <c r="S9581" s="104"/>
      <c r="T9581" s="104"/>
    </row>
    <row r="9582" spans="13:20" ht="14.5" x14ac:dyDescent="0.35">
      <c r="M9582" s="261" t="s">
        <v>48327</v>
      </c>
      <c r="N9582" s="262">
        <v>2385.62</v>
      </c>
      <c r="P9582" s="243" t="s">
        <v>25612</v>
      </c>
      <c r="Q9582" s="244">
        <v>28538.52</v>
      </c>
      <c r="R9582" s="104"/>
      <c r="S9582" s="104"/>
      <c r="T9582" s="104"/>
    </row>
    <row r="9583" spans="13:20" ht="14.5" x14ac:dyDescent="0.35">
      <c r="M9583" s="261" t="s">
        <v>43288</v>
      </c>
      <c r="N9583" s="262">
        <v>9804.2900000000009</v>
      </c>
      <c r="P9583" s="243" t="s">
        <v>25613</v>
      </c>
      <c r="Q9583" s="244">
        <v>49.99</v>
      </c>
      <c r="R9583" s="104"/>
      <c r="S9583" s="104"/>
      <c r="T9583" s="104"/>
    </row>
    <row r="9584" spans="13:20" ht="14.5" x14ac:dyDescent="0.35">
      <c r="M9584" s="261" t="s">
        <v>57131</v>
      </c>
      <c r="N9584" s="262">
        <v>1415.03</v>
      </c>
      <c r="P9584" s="243" t="s">
        <v>25614</v>
      </c>
      <c r="Q9584" s="244">
        <v>16465.28</v>
      </c>
      <c r="R9584" s="104"/>
      <c r="S9584" s="104"/>
      <c r="T9584" s="104"/>
    </row>
    <row r="9585" spans="13:20" ht="14.5" x14ac:dyDescent="0.35">
      <c r="M9585" s="261" t="s">
        <v>38428</v>
      </c>
      <c r="N9585" s="262">
        <v>256658.9</v>
      </c>
      <c r="P9585" s="243" t="s">
        <v>25615</v>
      </c>
      <c r="Q9585" s="244">
        <v>1259.6400000000001</v>
      </c>
      <c r="R9585" s="104"/>
      <c r="S9585" s="104"/>
      <c r="T9585" s="104"/>
    </row>
    <row r="9586" spans="13:20" ht="14.5" x14ac:dyDescent="0.35">
      <c r="M9586" s="261" t="s">
        <v>43289</v>
      </c>
      <c r="N9586" s="262">
        <v>57697.49</v>
      </c>
      <c r="P9586" s="243" t="s">
        <v>25616</v>
      </c>
      <c r="Q9586" s="244">
        <v>1360</v>
      </c>
      <c r="R9586" s="104"/>
      <c r="S9586" s="104"/>
      <c r="T9586" s="104"/>
    </row>
    <row r="9587" spans="13:20" ht="14.5" x14ac:dyDescent="0.35">
      <c r="M9587" s="261" t="s">
        <v>48328</v>
      </c>
      <c r="N9587" s="262">
        <v>15200</v>
      </c>
      <c r="P9587" s="243" t="s">
        <v>25617</v>
      </c>
      <c r="Q9587" s="244">
        <v>3040</v>
      </c>
      <c r="R9587" s="104"/>
      <c r="S9587" s="104"/>
      <c r="T9587" s="104"/>
    </row>
    <row r="9588" spans="13:20" ht="14.5" x14ac:dyDescent="0.35">
      <c r="M9588" s="261" t="s">
        <v>43290</v>
      </c>
      <c r="N9588" s="262">
        <v>5755.87</v>
      </c>
      <c r="P9588" s="243" t="s">
        <v>25618</v>
      </c>
      <c r="Q9588" s="244">
        <v>5139</v>
      </c>
      <c r="R9588" s="104"/>
      <c r="S9588" s="104"/>
      <c r="T9588" s="104"/>
    </row>
    <row r="9589" spans="13:20" ht="14.5" x14ac:dyDescent="0.35">
      <c r="M9589" s="261" t="s">
        <v>48329</v>
      </c>
      <c r="N9589" s="262">
        <v>52300</v>
      </c>
      <c r="P9589" s="243" t="s">
        <v>25619</v>
      </c>
      <c r="Q9589" s="244">
        <v>33138</v>
      </c>
      <c r="R9589" s="104"/>
      <c r="S9589" s="104"/>
      <c r="T9589" s="104"/>
    </row>
    <row r="9590" spans="13:20" ht="14.5" x14ac:dyDescent="0.35">
      <c r="M9590" s="261" t="s">
        <v>57132</v>
      </c>
      <c r="N9590" s="262">
        <v>4316.93</v>
      </c>
      <c r="P9590" s="243" t="s">
        <v>25620</v>
      </c>
      <c r="Q9590" s="244">
        <v>22532.33</v>
      </c>
      <c r="R9590" s="104"/>
      <c r="S9590" s="104"/>
      <c r="T9590" s="104"/>
    </row>
    <row r="9591" spans="13:20" ht="14.5" x14ac:dyDescent="0.35">
      <c r="M9591" s="261" t="s">
        <v>48330</v>
      </c>
      <c r="N9591" s="262">
        <v>5000</v>
      </c>
      <c r="P9591" s="243" t="s">
        <v>25621</v>
      </c>
      <c r="Q9591" s="244">
        <v>19293.47</v>
      </c>
      <c r="R9591" s="104"/>
      <c r="S9591" s="104"/>
      <c r="T9591" s="104"/>
    </row>
    <row r="9592" spans="13:20" ht="14.5" x14ac:dyDescent="0.35">
      <c r="M9592" s="261" t="s">
        <v>48331</v>
      </c>
      <c r="N9592" s="262">
        <v>833</v>
      </c>
      <c r="P9592" s="243" t="s">
        <v>25622</v>
      </c>
      <c r="Q9592" s="244">
        <v>21099.200000000001</v>
      </c>
      <c r="R9592" s="104"/>
      <c r="S9592" s="104"/>
      <c r="T9592" s="104"/>
    </row>
    <row r="9593" spans="13:20" ht="14.5" x14ac:dyDescent="0.35">
      <c r="M9593" s="261" t="s">
        <v>48332</v>
      </c>
      <c r="N9593" s="262">
        <v>92143.75</v>
      </c>
      <c r="P9593" s="243" t="s">
        <v>25623</v>
      </c>
      <c r="Q9593" s="244">
        <v>9959</v>
      </c>
      <c r="R9593" s="104"/>
      <c r="S9593" s="104"/>
      <c r="T9593" s="104"/>
    </row>
    <row r="9594" spans="13:20" ht="14.5" x14ac:dyDescent="0.35">
      <c r="M9594" s="261" t="s">
        <v>48333</v>
      </c>
      <c r="N9594" s="262">
        <v>7048.99</v>
      </c>
      <c r="P9594" s="243" t="s">
        <v>25624</v>
      </c>
      <c r="Q9594" s="244">
        <v>2345</v>
      </c>
      <c r="R9594" s="104"/>
      <c r="S9594" s="104"/>
      <c r="T9594" s="104"/>
    </row>
    <row r="9595" spans="13:20" ht="14.5" x14ac:dyDescent="0.35">
      <c r="M9595" s="261" t="s">
        <v>25926</v>
      </c>
      <c r="N9595" s="262">
        <v>105</v>
      </c>
      <c r="P9595" s="243" t="s">
        <v>25625</v>
      </c>
      <c r="Q9595" s="244">
        <v>179.39</v>
      </c>
      <c r="R9595" s="104"/>
      <c r="S9595" s="104"/>
      <c r="T9595" s="104"/>
    </row>
    <row r="9596" spans="13:20" ht="14.5" x14ac:dyDescent="0.35">
      <c r="M9596" s="261" t="s">
        <v>43291</v>
      </c>
      <c r="N9596" s="262">
        <v>37916.699999999997</v>
      </c>
      <c r="P9596" s="243" t="s">
        <v>25626</v>
      </c>
      <c r="Q9596" s="244">
        <v>12342.84</v>
      </c>
      <c r="R9596" s="104"/>
      <c r="S9596" s="104"/>
      <c r="T9596" s="104"/>
    </row>
    <row r="9597" spans="13:20" ht="14.5" x14ac:dyDescent="0.35">
      <c r="M9597" s="261" t="s">
        <v>43292</v>
      </c>
      <c r="N9597" s="262">
        <v>2913</v>
      </c>
      <c r="P9597" s="243" t="s">
        <v>25627</v>
      </c>
      <c r="Q9597" s="244">
        <v>927.68</v>
      </c>
      <c r="R9597" s="104"/>
      <c r="S9597" s="104"/>
      <c r="T9597" s="104"/>
    </row>
    <row r="9598" spans="13:20" ht="14.5" x14ac:dyDescent="0.35">
      <c r="M9598" s="261" t="s">
        <v>43293</v>
      </c>
      <c r="N9598" s="262">
        <v>7399.5</v>
      </c>
      <c r="P9598" s="243" t="s">
        <v>25628</v>
      </c>
      <c r="Q9598" s="244">
        <v>2675.92</v>
      </c>
      <c r="R9598" s="104"/>
      <c r="S9598" s="104"/>
      <c r="T9598" s="104"/>
    </row>
    <row r="9599" spans="13:20" ht="14.5" x14ac:dyDescent="0.35">
      <c r="M9599" s="261" t="s">
        <v>53473</v>
      </c>
      <c r="N9599" s="262">
        <v>5089.8</v>
      </c>
      <c r="P9599" s="243" t="s">
        <v>25629</v>
      </c>
      <c r="Q9599" s="244">
        <v>2087.84</v>
      </c>
      <c r="R9599" s="104"/>
      <c r="S9599" s="104"/>
      <c r="T9599" s="104"/>
    </row>
    <row r="9600" spans="13:20" ht="14.5" x14ac:dyDescent="0.35">
      <c r="M9600" s="261" t="s">
        <v>43294</v>
      </c>
      <c r="N9600" s="262">
        <v>2811</v>
      </c>
      <c r="P9600" s="243" t="s">
        <v>25630</v>
      </c>
      <c r="Q9600" s="244">
        <v>12856.38</v>
      </c>
      <c r="R9600" s="104"/>
      <c r="S9600" s="104"/>
      <c r="T9600" s="104"/>
    </row>
    <row r="9601" spans="13:20" ht="14.5" x14ac:dyDescent="0.35">
      <c r="M9601" s="261" t="s">
        <v>48334</v>
      </c>
      <c r="N9601" s="262">
        <v>18200</v>
      </c>
      <c r="P9601" s="243" t="s">
        <v>25631</v>
      </c>
      <c r="Q9601" s="244">
        <v>778.47</v>
      </c>
      <c r="R9601" s="104"/>
      <c r="S9601" s="104"/>
      <c r="T9601" s="104"/>
    </row>
    <row r="9602" spans="13:20" ht="14.5" x14ac:dyDescent="0.35">
      <c r="M9602" s="261" t="s">
        <v>43295</v>
      </c>
      <c r="N9602" s="262">
        <v>40161</v>
      </c>
      <c r="P9602" s="243" t="s">
        <v>25632</v>
      </c>
      <c r="Q9602" s="244">
        <v>2787.26</v>
      </c>
      <c r="R9602" s="104"/>
      <c r="S9602" s="104"/>
      <c r="T9602" s="104"/>
    </row>
    <row r="9603" spans="13:20" ht="14.5" x14ac:dyDescent="0.35">
      <c r="M9603" s="261" t="s">
        <v>43296</v>
      </c>
      <c r="N9603" s="262">
        <v>21474.02</v>
      </c>
      <c r="P9603" s="243" t="s">
        <v>25633</v>
      </c>
      <c r="Q9603" s="244">
        <v>1565.88</v>
      </c>
      <c r="R9603" s="104"/>
      <c r="S9603" s="104"/>
      <c r="T9603" s="104"/>
    </row>
    <row r="9604" spans="13:20" ht="14.5" x14ac:dyDescent="0.35">
      <c r="M9604" s="261" t="s">
        <v>43297</v>
      </c>
      <c r="N9604" s="262">
        <v>4262.2299999999996</v>
      </c>
      <c r="P9604" s="243" t="s">
        <v>25634</v>
      </c>
      <c r="Q9604" s="244">
        <v>11500</v>
      </c>
      <c r="R9604" s="104"/>
      <c r="S9604" s="104"/>
      <c r="T9604" s="104"/>
    </row>
    <row r="9605" spans="13:20" ht="14.5" x14ac:dyDescent="0.35">
      <c r="M9605" s="261" t="s">
        <v>43298</v>
      </c>
      <c r="N9605" s="262">
        <v>16427.23</v>
      </c>
      <c r="P9605" s="243" t="s">
        <v>25635</v>
      </c>
      <c r="Q9605" s="244">
        <v>4594.43</v>
      </c>
      <c r="R9605" s="104"/>
      <c r="S9605" s="104"/>
      <c r="T9605" s="104"/>
    </row>
    <row r="9606" spans="13:20" ht="14.5" x14ac:dyDescent="0.35">
      <c r="M9606" s="261" t="s">
        <v>43299</v>
      </c>
      <c r="N9606" s="262">
        <v>75857.52</v>
      </c>
      <c r="P9606" s="243" t="s">
        <v>25636</v>
      </c>
      <c r="Q9606" s="244">
        <v>1231.25</v>
      </c>
      <c r="R9606" s="104"/>
      <c r="S9606" s="104"/>
      <c r="T9606" s="104"/>
    </row>
    <row r="9607" spans="13:20" ht="14.5" x14ac:dyDescent="0.35">
      <c r="M9607" s="261" t="s">
        <v>50361</v>
      </c>
      <c r="N9607" s="262">
        <v>16714</v>
      </c>
      <c r="P9607" s="243" t="s">
        <v>25637</v>
      </c>
      <c r="Q9607" s="244">
        <v>758.8</v>
      </c>
      <c r="R9607" s="104"/>
      <c r="S9607" s="104"/>
      <c r="T9607" s="104"/>
    </row>
    <row r="9608" spans="13:20" ht="14.5" x14ac:dyDescent="0.35">
      <c r="M9608" s="261" t="s">
        <v>48335</v>
      </c>
      <c r="N9608" s="262">
        <v>47088</v>
      </c>
      <c r="P9608" s="243" t="s">
        <v>25638</v>
      </c>
      <c r="Q9608" s="244">
        <v>5700</v>
      </c>
      <c r="R9608" s="104"/>
      <c r="S9608" s="104"/>
      <c r="T9608" s="104"/>
    </row>
    <row r="9609" spans="13:20" ht="14.5" x14ac:dyDescent="0.35">
      <c r="M9609" s="261" t="s">
        <v>35793</v>
      </c>
      <c r="N9609" s="262">
        <v>2000</v>
      </c>
      <c r="P9609" s="243" t="s">
        <v>25639</v>
      </c>
      <c r="Q9609" s="244">
        <v>7273</v>
      </c>
      <c r="R9609" s="104"/>
      <c r="S9609" s="104"/>
      <c r="T9609" s="104"/>
    </row>
    <row r="9610" spans="13:20" ht="14.5" x14ac:dyDescent="0.35">
      <c r="M9610" s="261" t="s">
        <v>35794</v>
      </c>
      <c r="N9610" s="262">
        <v>14668.75</v>
      </c>
      <c r="P9610" s="243" t="s">
        <v>25640</v>
      </c>
      <c r="Q9610" s="244">
        <v>76765</v>
      </c>
      <c r="R9610" s="104"/>
      <c r="S9610" s="104"/>
      <c r="T9610" s="104"/>
    </row>
    <row r="9611" spans="13:20" ht="14.5" x14ac:dyDescent="0.35">
      <c r="M9611" s="261" t="s">
        <v>35795</v>
      </c>
      <c r="N9611" s="262">
        <v>1444.55</v>
      </c>
      <c r="P9611" s="243" t="s">
        <v>25641</v>
      </c>
      <c r="Q9611" s="244">
        <v>32356.38</v>
      </c>
      <c r="R9611" s="104"/>
      <c r="S9611" s="104"/>
      <c r="T9611" s="104"/>
    </row>
    <row r="9612" spans="13:20" ht="14.5" x14ac:dyDescent="0.35">
      <c r="M9612" s="261" t="s">
        <v>35796</v>
      </c>
      <c r="N9612" s="262">
        <v>921.4</v>
      </c>
      <c r="P9612" s="243" t="s">
        <v>25642</v>
      </c>
      <c r="Q9612" s="244">
        <v>12342.84</v>
      </c>
      <c r="R9612" s="104"/>
      <c r="S9612" s="104"/>
      <c r="T9612" s="104"/>
    </row>
    <row r="9613" spans="13:20" ht="14.5" x14ac:dyDescent="0.35">
      <c r="M9613" s="261" t="s">
        <v>35797</v>
      </c>
      <c r="N9613" s="262">
        <v>198.21</v>
      </c>
      <c r="P9613" s="243" t="s">
        <v>25643</v>
      </c>
      <c r="Q9613" s="244">
        <v>4594.43</v>
      </c>
      <c r="R9613" s="104"/>
      <c r="S9613" s="104"/>
      <c r="T9613" s="104"/>
    </row>
    <row r="9614" spans="13:20" ht="14.5" x14ac:dyDescent="0.35">
      <c r="M9614" s="261" t="s">
        <v>38429</v>
      </c>
      <c r="N9614" s="262">
        <v>17629.09</v>
      </c>
      <c r="P9614" s="243" t="s">
        <v>25644</v>
      </c>
      <c r="Q9614" s="244">
        <v>2345</v>
      </c>
      <c r="R9614" s="104"/>
      <c r="S9614" s="104"/>
      <c r="T9614" s="104"/>
    </row>
    <row r="9615" spans="13:20" ht="14.5" x14ac:dyDescent="0.35">
      <c r="M9615" s="261" t="s">
        <v>53474</v>
      </c>
      <c r="N9615" s="262">
        <v>1069</v>
      </c>
      <c r="P9615" s="243" t="s">
        <v>25645</v>
      </c>
      <c r="Q9615" s="244">
        <v>16465.28</v>
      </c>
      <c r="R9615" s="104"/>
      <c r="S9615" s="104"/>
      <c r="T9615" s="104"/>
    </row>
    <row r="9616" spans="13:20" ht="14.5" x14ac:dyDescent="0.35">
      <c r="M9616" s="261" t="s">
        <v>43300</v>
      </c>
      <c r="N9616" s="262">
        <v>28181.4</v>
      </c>
      <c r="P9616" s="243" t="s">
        <v>25646</v>
      </c>
      <c r="Q9616" s="244">
        <v>6600</v>
      </c>
      <c r="R9616" s="104"/>
      <c r="S9616" s="104"/>
      <c r="T9616" s="104"/>
    </row>
    <row r="9617" spans="13:20" ht="14.5" x14ac:dyDescent="0.35">
      <c r="M9617" s="261" t="s">
        <v>43301</v>
      </c>
      <c r="N9617" s="262">
        <v>2155.87</v>
      </c>
      <c r="P9617" s="243" t="s">
        <v>25647</v>
      </c>
      <c r="Q9617" s="244">
        <v>5470.06</v>
      </c>
      <c r="R9617" s="104"/>
      <c r="S9617" s="104"/>
      <c r="T9617" s="104"/>
    </row>
    <row r="9618" spans="13:20" ht="14.5" x14ac:dyDescent="0.35">
      <c r="M9618" s="261" t="s">
        <v>43302</v>
      </c>
      <c r="N9618" s="262">
        <v>7124.45</v>
      </c>
      <c r="P9618" s="243" t="s">
        <v>25648</v>
      </c>
      <c r="Q9618" s="244">
        <v>6221.98</v>
      </c>
      <c r="R9618" s="104"/>
      <c r="S9618" s="104"/>
      <c r="T9618" s="104"/>
    </row>
    <row r="9619" spans="13:20" ht="14.5" x14ac:dyDescent="0.35">
      <c r="M9619" s="261" t="s">
        <v>37227</v>
      </c>
      <c r="N9619" s="262">
        <v>89356.02</v>
      </c>
      <c r="P9619" s="243" t="s">
        <v>25649</v>
      </c>
      <c r="Q9619" s="244">
        <v>3653.72</v>
      </c>
      <c r="R9619" s="104"/>
      <c r="S9619" s="104"/>
      <c r="T9619" s="104"/>
    </row>
    <row r="9620" spans="13:20" ht="14.5" x14ac:dyDescent="0.35">
      <c r="M9620" s="261" t="s">
        <v>48336</v>
      </c>
      <c r="N9620" s="262">
        <v>18000</v>
      </c>
      <c r="P9620" s="243" t="s">
        <v>25650</v>
      </c>
      <c r="Q9620" s="244">
        <v>32854.33</v>
      </c>
      <c r="R9620" s="104"/>
      <c r="S9620" s="104"/>
      <c r="T9620" s="104"/>
    </row>
    <row r="9621" spans="13:20" ht="14.5" x14ac:dyDescent="0.35">
      <c r="M9621" s="261" t="s">
        <v>37228</v>
      </c>
      <c r="N9621" s="262">
        <v>8116.98</v>
      </c>
      <c r="P9621" s="243" t="s">
        <v>25651</v>
      </c>
      <c r="Q9621" s="244">
        <v>5700</v>
      </c>
      <c r="R9621" s="104"/>
      <c r="S9621" s="104"/>
      <c r="T9621" s="104"/>
    </row>
    <row r="9622" spans="13:20" ht="14.5" x14ac:dyDescent="0.35">
      <c r="M9622" s="261" t="s">
        <v>38430</v>
      </c>
      <c r="N9622" s="262">
        <v>24283.119999999999</v>
      </c>
      <c r="P9622" s="243" t="s">
        <v>25652</v>
      </c>
      <c r="Q9622" s="244">
        <v>53069</v>
      </c>
      <c r="R9622" s="104"/>
      <c r="S9622" s="104"/>
      <c r="T9622" s="104"/>
    </row>
    <row r="9623" spans="13:20" ht="14.5" x14ac:dyDescent="0.35">
      <c r="M9623" s="261" t="s">
        <v>48337</v>
      </c>
      <c r="N9623" s="262">
        <v>513.20000000000005</v>
      </c>
      <c r="P9623" s="243" t="s">
        <v>25653</v>
      </c>
      <c r="Q9623" s="244">
        <v>30228.83</v>
      </c>
      <c r="R9623" s="104"/>
      <c r="S9623" s="104"/>
      <c r="T9623" s="104"/>
    </row>
    <row r="9624" spans="13:20" ht="14.5" x14ac:dyDescent="0.35">
      <c r="M9624" s="261" t="s">
        <v>38431</v>
      </c>
      <c r="N9624" s="262">
        <v>17877.98</v>
      </c>
      <c r="P9624" s="243" t="s">
        <v>25654</v>
      </c>
      <c r="Q9624" s="244">
        <v>55534.52</v>
      </c>
      <c r="R9624" s="104"/>
      <c r="S9624" s="104"/>
      <c r="T9624" s="104"/>
    </row>
    <row r="9625" spans="13:20" ht="14.5" x14ac:dyDescent="0.35">
      <c r="M9625" s="261" t="s">
        <v>53475</v>
      </c>
      <c r="N9625" s="262">
        <v>311.14</v>
      </c>
      <c r="P9625" s="243" t="s">
        <v>25655</v>
      </c>
      <c r="Q9625" s="244">
        <v>97864.2</v>
      </c>
      <c r="R9625" s="104"/>
      <c r="S9625" s="104"/>
      <c r="T9625" s="104"/>
    </row>
    <row r="9626" spans="13:20" ht="14.5" x14ac:dyDescent="0.35">
      <c r="M9626" s="261" t="s">
        <v>48338</v>
      </c>
      <c r="N9626" s="262">
        <v>4000</v>
      </c>
      <c r="P9626" s="243" t="s">
        <v>25656</v>
      </c>
      <c r="Q9626" s="244">
        <v>5139</v>
      </c>
      <c r="R9626" s="104"/>
      <c r="S9626" s="104"/>
      <c r="T9626" s="104"/>
    </row>
    <row r="9627" spans="13:20" ht="14.5" x14ac:dyDescent="0.35">
      <c r="M9627" s="261" t="s">
        <v>48339</v>
      </c>
      <c r="N9627" s="262">
        <v>304.33</v>
      </c>
      <c r="P9627" s="243" t="s">
        <v>25657</v>
      </c>
      <c r="Q9627" s="244">
        <v>8640</v>
      </c>
      <c r="R9627" s="104"/>
      <c r="S9627" s="104"/>
      <c r="T9627" s="104"/>
    </row>
    <row r="9628" spans="13:20" ht="14.5" x14ac:dyDescent="0.35">
      <c r="M9628" s="261" t="s">
        <v>45542</v>
      </c>
      <c r="N9628" s="262">
        <v>422627.22</v>
      </c>
      <c r="P9628" s="243" t="s">
        <v>25658</v>
      </c>
      <c r="Q9628" s="244">
        <v>660.96</v>
      </c>
      <c r="R9628" s="104"/>
      <c r="S9628" s="104"/>
      <c r="T9628" s="104"/>
    </row>
    <row r="9629" spans="13:20" ht="14.5" x14ac:dyDescent="0.35">
      <c r="M9629" s="261" t="s">
        <v>45543</v>
      </c>
      <c r="N9629" s="262">
        <v>31614.13</v>
      </c>
      <c r="P9629" s="243" t="s">
        <v>25659</v>
      </c>
      <c r="Q9629" s="244">
        <v>1873.16</v>
      </c>
      <c r="R9629" s="104"/>
      <c r="S9629" s="104"/>
      <c r="T9629" s="104"/>
    </row>
    <row r="9630" spans="13:20" ht="14.5" x14ac:dyDescent="0.35">
      <c r="M9630" s="261" t="s">
        <v>25973</v>
      </c>
      <c r="N9630" s="262">
        <v>2050.6</v>
      </c>
      <c r="P9630" s="243" t="s">
        <v>25660</v>
      </c>
      <c r="Q9630" s="244">
        <v>2512.5</v>
      </c>
      <c r="R9630" s="104"/>
      <c r="S9630" s="104"/>
      <c r="T9630" s="104"/>
    </row>
    <row r="9631" spans="13:20" ht="14.5" x14ac:dyDescent="0.35">
      <c r="M9631" s="261" t="s">
        <v>25977</v>
      </c>
      <c r="N9631" s="262">
        <v>153.04</v>
      </c>
      <c r="P9631" s="243" t="s">
        <v>25661</v>
      </c>
      <c r="Q9631" s="244">
        <v>1375.05</v>
      </c>
      <c r="R9631" s="104"/>
      <c r="S9631" s="104"/>
      <c r="T9631" s="104"/>
    </row>
    <row r="9632" spans="13:20" ht="14.5" x14ac:dyDescent="0.35">
      <c r="M9632" s="261" t="s">
        <v>25978</v>
      </c>
      <c r="N9632" s="262">
        <v>444.57</v>
      </c>
      <c r="P9632" s="243" t="s">
        <v>25662</v>
      </c>
      <c r="Q9632" s="244">
        <v>14294</v>
      </c>
      <c r="R9632" s="104"/>
      <c r="S9632" s="104"/>
      <c r="T9632" s="104"/>
    </row>
    <row r="9633" spans="13:20" ht="14.5" x14ac:dyDescent="0.35">
      <c r="M9633" s="261" t="s">
        <v>25979</v>
      </c>
      <c r="N9633" s="262">
        <v>735.36</v>
      </c>
      <c r="P9633" s="243" t="s">
        <v>25663</v>
      </c>
      <c r="Q9633" s="244">
        <v>3834.81</v>
      </c>
      <c r="R9633" s="104"/>
      <c r="S9633" s="104"/>
      <c r="T9633" s="104"/>
    </row>
    <row r="9634" spans="13:20" ht="14.5" x14ac:dyDescent="0.35">
      <c r="M9634" s="261" t="s">
        <v>57133</v>
      </c>
      <c r="N9634" s="262">
        <v>4641.42</v>
      </c>
      <c r="P9634" s="243" t="s">
        <v>25664</v>
      </c>
      <c r="Q9634" s="244">
        <v>3599.9</v>
      </c>
      <c r="R9634" s="104"/>
      <c r="S9634" s="104"/>
      <c r="T9634" s="104"/>
    </row>
    <row r="9635" spans="13:20" ht="14.5" x14ac:dyDescent="0.35">
      <c r="M9635" s="261" t="s">
        <v>25989</v>
      </c>
      <c r="N9635" s="262">
        <v>64516.76</v>
      </c>
      <c r="P9635" s="243" t="s">
        <v>25665</v>
      </c>
      <c r="Q9635" s="244">
        <v>580</v>
      </c>
      <c r="R9635" s="104"/>
      <c r="S9635" s="104"/>
      <c r="T9635" s="104"/>
    </row>
    <row r="9636" spans="13:20" ht="14.5" x14ac:dyDescent="0.35">
      <c r="M9636" s="261" t="s">
        <v>57134</v>
      </c>
      <c r="N9636" s="262">
        <v>-4641.42</v>
      </c>
      <c r="P9636" s="243" t="s">
        <v>25666</v>
      </c>
      <c r="Q9636" s="244">
        <v>2740</v>
      </c>
      <c r="R9636" s="104"/>
      <c r="S9636" s="104"/>
      <c r="T9636" s="104"/>
    </row>
    <row r="9637" spans="13:20" ht="14.5" x14ac:dyDescent="0.35">
      <c r="M9637" s="261" t="s">
        <v>25990</v>
      </c>
      <c r="N9637" s="262">
        <v>1978</v>
      </c>
      <c r="P9637" s="243" t="s">
        <v>25667</v>
      </c>
      <c r="Q9637" s="244">
        <v>253.98</v>
      </c>
      <c r="R9637" s="104"/>
      <c r="S9637" s="104"/>
      <c r="T9637" s="104"/>
    </row>
    <row r="9638" spans="13:20" ht="14.5" x14ac:dyDescent="0.35">
      <c r="M9638" s="261" t="s">
        <v>43303</v>
      </c>
      <c r="N9638" s="262">
        <v>7755.42</v>
      </c>
      <c r="P9638" s="243" t="s">
        <v>25668</v>
      </c>
      <c r="Q9638" s="244">
        <v>719.76</v>
      </c>
      <c r="R9638" s="104"/>
      <c r="S9638" s="104"/>
      <c r="T9638" s="104"/>
    </row>
    <row r="9639" spans="13:20" ht="14.5" x14ac:dyDescent="0.35">
      <c r="M9639" s="261" t="s">
        <v>57135</v>
      </c>
      <c r="N9639" s="262">
        <v>4.3600000000000003</v>
      </c>
      <c r="P9639" s="243" t="s">
        <v>25669</v>
      </c>
      <c r="Q9639" s="244">
        <v>1816.41</v>
      </c>
      <c r="R9639" s="104"/>
      <c r="S9639" s="104"/>
      <c r="T9639" s="104"/>
    </row>
    <row r="9640" spans="13:20" ht="14.5" x14ac:dyDescent="0.35">
      <c r="M9640" s="261" t="s">
        <v>38432</v>
      </c>
      <c r="N9640" s="262">
        <v>270.64</v>
      </c>
      <c r="P9640" s="243" t="s">
        <v>25670</v>
      </c>
      <c r="Q9640" s="244">
        <v>4631.76</v>
      </c>
      <c r="R9640" s="104"/>
      <c r="S9640" s="104"/>
      <c r="T9640" s="104"/>
    </row>
    <row r="9641" spans="13:20" ht="14.5" x14ac:dyDescent="0.35">
      <c r="M9641" s="261" t="s">
        <v>25991</v>
      </c>
      <c r="N9641" s="262">
        <v>3550</v>
      </c>
      <c r="P9641" s="243" t="s">
        <v>25671</v>
      </c>
      <c r="Q9641" s="244">
        <v>12427.36</v>
      </c>
      <c r="R9641" s="104"/>
      <c r="S9641" s="104"/>
      <c r="T9641" s="104"/>
    </row>
    <row r="9642" spans="13:20" ht="14.5" x14ac:dyDescent="0.35">
      <c r="M9642" s="261" t="s">
        <v>25992</v>
      </c>
      <c r="N9642" s="262">
        <v>861.23</v>
      </c>
      <c r="P9642" s="243" t="s">
        <v>25672</v>
      </c>
      <c r="Q9642" s="244">
        <v>9799</v>
      </c>
      <c r="R9642" s="104"/>
      <c r="S9642" s="104"/>
      <c r="T9642" s="104"/>
    </row>
    <row r="9643" spans="13:20" ht="14.5" x14ac:dyDescent="0.35">
      <c r="M9643" s="261" t="s">
        <v>25993</v>
      </c>
      <c r="N9643" s="262">
        <v>2552.29</v>
      </c>
      <c r="P9643" s="243" t="s">
        <v>25673</v>
      </c>
      <c r="Q9643" s="244">
        <v>1599</v>
      </c>
      <c r="R9643" s="104"/>
      <c r="S9643" s="104"/>
      <c r="T9643" s="104"/>
    </row>
    <row r="9644" spans="13:20" ht="14.5" x14ac:dyDescent="0.35">
      <c r="M9644" s="261" t="s">
        <v>25994</v>
      </c>
      <c r="N9644" s="262">
        <v>521.96</v>
      </c>
      <c r="P9644" s="243" t="s">
        <v>25674</v>
      </c>
      <c r="Q9644" s="244">
        <v>3359.2</v>
      </c>
      <c r="R9644" s="104"/>
      <c r="S9644" s="104"/>
      <c r="T9644" s="104"/>
    </row>
    <row r="9645" spans="13:20" ht="14.5" x14ac:dyDescent="0.35">
      <c r="M9645" s="261" t="s">
        <v>57136</v>
      </c>
      <c r="N9645" s="262">
        <v>141.77000000000001</v>
      </c>
      <c r="P9645" s="243" t="s">
        <v>25675</v>
      </c>
      <c r="Q9645" s="244">
        <v>6985.93</v>
      </c>
      <c r="R9645" s="104"/>
      <c r="S9645" s="104"/>
      <c r="T9645" s="104"/>
    </row>
    <row r="9646" spans="13:20" ht="14.5" x14ac:dyDescent="0.35">
      <c r="M9646" s="261" t="s">
        <v>43304</v>
      </c>
      <c r="N9646" s="262">
        <v>19289.23</v>
      </c>
      <c r="P9646" s="243" t="s">
        <v>25676</v>
      </c>
      <c r="Q9646" s="244">
        <v>5045</v>
      </c>
      <c r="R9646" s="104"/>
      <c r="S9646" s="104"/>
      <c r="T9646" s="104"/>
    </row>
    <row r="9647" spans="13:20" ht="14.5" x14ac:dyDescent="0.35">
      <c r="M9647" s="261" t="s">
        <v>43305</v>
      </c>
      <c r="N9647" s="262">
        <v>1429.33</v>
      </c>
      <c r="P9647" s="243" t="s">
        <v>25677</v>
      </c>
      <c r="Q9647" s="244">
        <v>9220</v>
      </c>
      <c r="R9647" s="104"/>
      <c r="S9647" s="104"/>
      <c r="T9647" s="104"/>
    </row>
    <row r="9648" spans="13:20" ht="14.5" x14ac:dyDescent="0.35">
      <c r="M9648" s="261" t="s">
        <v>43306</v>
      </c>
      <c r="N9648" s="262">
        <v>4559.4399999999996</v>
      </c>
      <c r="P9648" s="243" t="s">
        <v>25678</v>
      </c>
      <c r="Q9648" s="244">
        <v>2740</v>
      </c>
      <c r="R9648" s="104"/>
      <c r="S9648" s="104"/>
      <c r="T9648" s="104"/>
    </row>
    <row r="9649" spans="13:20" ht="14.5" x14ac:dyDescent="0.35">
      <c r="M9649" s="261" t="s">
        <v>37230</v>
      </c>
      <c r="N9649" s="262">
        <v>76654.95</v>
      </c>
      <c r="P9649" s="243" t="s">
        <v>25679</v>
      </c>
      <c r="Q9649" s="244">
        <v>914.94</v>
      </c>
      <c r="R9649" s="104"/>
      <c r="S9649" s="104"/>
      <c r="T9649" s="104"/>
    </row>
    <row r="9650" spans="13:20" ht="14.5" x14ac:dyDescent="0.35">
      <c r="M9650" s="261" t="s">
        <v>37231</v>
      </c>
      <c r="N9650" s="262">
        <v>200586</v>
      </c>
      <c r="P9650" s="243" t="s">
        <v>25680</v>
      </c>
      <c r="Q9650" s="244">
        <v>2592.92</v>
      </c>
      <c r="R9650" s="104"/>
      <c r="S9650" s="104"/>
      <c r="T9650" s="104"/>
    </row>
    <row r="9651" spans="13:20" ht="14.5" x14ac:dyDescent="0.35">
      <c r="M9651" s="261" t="s">
        <v>25996</v>
      </c>
      <c r="N9651" s="262">
        <v>77090</v>
      </c>
      <c r="P9651" s="243" t="s">
        <v>25681</v>
      </c>
      <c r="Q9651" s="244">
        <v>2512.5</v>
      </c>
      <c r="R9651" s="104"/>
      <c r="S9651" s="104"/>
      <c r="T9651" s="104"/>
    </row>
    <row r="9652" spans="13:20" ht="14.5" x14ac:dyDescent="0.35">
      <c r="M9652" s="261" t="s">
        <v>50362</v>
      </c>
      <c r="N9652" s="262">
        <v>2897.5</v>
      </c>
      <c r="P9652" s="243" t="s">
        <v>25682</v>
      </c>
      <c r="Q9652" s="244">
        <v>33822.019999999997</v>
      </c>
      <c r="R9652" s="104"/>
      <c r="S9652" s="104"/>
      <c r="T9652" s="104"/>
    </row>
    <row r="9653" spans="13:20" ht="14.5" x14ac:dyDescent="0.35">
      <c r="M9653" s="261" t="s">
        <v>25997</v>
      </c>
      <c r="N9653" s="262">
        <v>126530</v>
      </c>
      <c r="P9653" s="243" t="s">
        <v>25683</v>
      </c>
      <c r="Q9653" s="244">
        <v>3599.9</v>
      </c>
      <c r="R9653" s="104"/>
      <c r="S9653" s="104"/>
      <c r="T9653" s="104"/>
    </row>
    <row r="9654" spans="13:20" ht="14.5" x14ac:dyDescent="0.35">
      <c r="M9654" s="261" t="s">
        <v>43307</v>
      </c>
      <c r="N9654" s="262">
        <v>6416.39</v>
      </c>
      <c r="P9654" s="243" t="s">
        <v>25684</v>
      </c>
      <c r="Q9654" s="244">
        <v>1599</v>
      </c>
      <c r="R9654" s="104"/>
      <c r="S9654" s="104"/>
      <c r="T9654" s="104"/>
    </row>
    <row r="9655" spans="13:20" ht="14.5" x14ac:dyDescent="0.35">
      <c r="M9655" s="261" t="s">
        <v>35803</v>
      </c>
      <c r="N9655" s="262">
        <v>71790.58</v>
      </c>
      <c r="P9655" s="243" t="s">
        <v>25685</v>
      </c>
      <c r="Q9655" s="244">
        <v>6985.93</v>
      </c>
      <c r="R9655" s="104"/>
      <c r="S9655" s="104"/>
      <c r="T9655" s="104"/>
    </row>
    <row r="9656" spans="13:20" ht="14.5" x14ac:dyDescent="0.35">
      <c r="M9656" s="261" t="s">
        <v>25998</v>
      </c>
      <c r="N9656" s="262">
        <v>2051.7600000000002</v>
      </c>
      <c r="P9656" s="243" t="s">
        <v>25686</v>
      </c>
      <c r="Q9656" s="244">
        <v>22760.57</v>
      </c>
      <c r="R9656" s="104"/>
      <c r="S9656" s="104"/>
      <c r="T9656" s="104"/>
    </row>
    <row r="9657" spans="13:20" ht="14.5" x14ac:dyDescent="0.35">
      <c r="M9657" s="261" t="s">
        <v>38433</v>
      </c>
      <c r="N9657" s="262">
        <v>11365.9</v>
      </c>
      <c r="P9657" s="243" t="s">
        <v>25687</v>
      </c>
      <c r="Q9657" s="244">
        <v>81.98</v>
      </c>
      <c r="R9657" s="104"/>
      <c r="S9657" s="104"/>
      <c r="T9657" s="104"/>
    </row>
    <row r="9658" spans="13:20" ht="14.5" x14ac:dyDescent="0.35">
      <c r="M9658" s="261" t="s">
        <v>50363</v>
      </c>
      <c r="N9658" s="262">
        <v>797.86</v>
      </c>
      <c r="P9658" s="243" t="s">
        <v>25688</v>
      </c>
      <c r="Q9658" s="244">
        <v>1350</v>
      </c>
      <c r="R9658" s="104"/>
      <c r="S9658" s="104"/>
      <c r="T9658" s="104"/>
    </row>
    <row r="9659" spans="13:20" ht="14.5" x14ac:dyDescent="0.35">
      <c r="M9659" s="261" t="s">
        <v>52292</v>
      </c>
      <c r="N9659" s="262">
        <v>164.94</v>
      </c>
      <c r="P9659" s="243" t="s">
        <v>25689</v>
      </c>
      <c r="Q9659" s="244">
        <v>576.9</v>
      </c>
      <c r="R9659" s="104"/>
      <c r="S9659" s="104"/>
      <c r="T9659" s="104"/>
    </row>
    <row r="9660" spans="13:20" ht="14.5" x14ac:dyDescent="0.35">
      <c r="M9660" s="261" t="s">
        <v>35804</v>
      </c>
      <c r="N9660" s="262">
        <v>32472.7</v>
      </c>
      <c r="P9660" s="243" t="s">
        <v>25690</v>
      </c>
      <c r="Q9660" s="244">
        <v>253.1</v>
      </c>
      <c r="R9660" s="104"/>
      <c r="S9660" s="104"/>
      <c r="T9660" s="104"/>
    </row>
    <row r="9661" spans="13:20" ht="14.5" x14ac:dyDescent="0.35">
      <c r="M9661" s="261" t="s">
        <v>37232</v>
      </c>
      <c r="N9661" s="262">
        <v>47790</v>
      </c>
      <c r="P9661" s="243" t="s">
        <v>25691</v>
      </c>
      <c r="Q9661" s="244">
        <v>8221</v>
      </c>
      <c r="R9661" s="104"/>
      <c r="S9661" s="104"/>
      <c r="T9661" s="104"/>
    </row>
    <row r="9662" spans="13:20" ht="14.5" x14ac:dyDescent="0.35">
      <c r="M9662" s="261" t="s">
        <v>25999</v>
      </c>
      <c r="N9662" s="262">
        <v>49856.05</v>
      </c>
      <c r="P9662" s="243" t="s">
        <v>25692</v>
      </c>
      <c r="Q9662" s="244">
        <v>4227</v>
      </c>
      <c r="R9662" s="104"/>
      <c r="S9662" s="104"/>
      <c r="T9662" s="104"/>
    </row>
    <row r="9663" spans="13:20" ht="14.5" x14ac:dyDescent="0.35">
      <c r="M9663" s="261" t="s">
        <v>37233</v>
      </c>
      <c r="N9663" s="262">
        <v>98338.02</v>
      </c>
      <c r="P9663" s="243" t="s">
        <v>25693</v>
      </c>
      <c r="Q9663" s="244">
        <v>1200</v>
      </c>
      <c r="R9663" s="104"/>
      <c r="S9663" s="104"/>
      <c r="T9663" s="104"/>
    </row>
    <row r="9664" spans="13:20" ht="14.5" x14ac:dyDescent="0.35">
      <c r="M9664" s="261" t="s">
        <v>37234</v>
      </c>
      <c r="N9664" s="262">
        <v>39558.519999999997</v>
      </c>
      <c r="P9664" s="243" t="s">
        <v>25694</v>
      </c>
      <c r="Q9664" s="244">
        <v>772.16</v>
      </c>
      <c r="R9664" s="104"/>
      <c r="S9664" s="104"/>
      <c r="T9664" s="104"/>
    </row>
    <row r="9665" spans="13:20" ht="14.5" x14ac:dyDescent="0.35">
      <c r="M9665" s="261" t="s">
        <v>35805</v>
      </c>
      <c r="N9665" s="262">
        <v>25104.74</v>
      </c>
      <c r="P9665" s="243" t="s">
        <v>25695</v>
      </c>
      <c r="Q9665" s="244">
        <v>2000</v>
      </c>
      <c r="R9665" s="104"/>
      <c r="S9665" s="104"/>
      <c r="T9665" s="104"/>
    </row>
    <row r="9666" spans="13:20" ht="14.5" x14ac:dyDescent="0.35">
      <c r="M9666" s="261" t="s">
        <v>53476</v>
      </c>
      <c r="N9666" s="262">
        <v>655.16999999999996</v>
      </c>
      <c r="P9666" s="243" t="s">
        <v>25696</v>
      </c>
      <c r="Q9666" s="244">
        <v>3386</v>
      </c>
      <c r="R9666" s="104"/>
      <c r="S9666" s="104"/>
      <c r="T9666" s="104"/>
    </row>
    <row r="9667" spans="13:20" ht="14.5" x14ac:dyDescent="0.35">
      <c r="M9667" s="261" t="s">
        <v>57137</v>
      </c>
      <c r="N9667" s="262">
        <v>170898</v>
      </c>
      <c r="P9667" s="243" t="s">
        <v>25697</v>
      </c>
      <c r="Q9667" s="244">
        <v>42685.75</v>
      </c>
      <c r="R9667" s="104"/>
      <c r="S9667" s="104"/>
      <c r="T9667" s="104"/>
    </row>
    <row r="9668" spans="13:20" ht="14.5" x14ac:dyDescent="0.35">
      <c r="M9668" s="261" t="s">
        <v>26000</v>
      </c>
      <c r="N9668" s="262">
        <v>30647.73</v>
      </c>
      <c r="P9668" s="243" t="s">
        <v>25698</v>
      </c>
      <c r="Q9668" s="244">
        <v>3272.64</v>
      </c>
      <c r="R9668" s="104"/>
      <c r="S9668" s="104"/>
      <c r="T9668" s="104"/>
    </row>
    <row r="9669" spans="13:20" ht="14.5" x14ac:dyDescent="0.35">
      <c r="M9669" s="261" t="s">
        <v>35806</v>
      </c>
      <c r="N9669" s="262">
        <v>71204.86</v>
      </c>
      <c r="P9669" s="243" t="s">
        <v>25699</v>
      </c>
      <c r="Q9669" s="244">
        <v>250.36</v>
      </c>
      <c r="R9669" s="104"/>
      <c r="S9669" s="104"/>
      <c r="T9669" s="104"/>
    </row>
    <row r="9670" spans="13:20" ht="14.5" x14ac:dyDescent="0.35">
      <c r="M9670" s="261" t="s">
        <v>26001</v>
      </c>
      <c r="N9670" s="262">
        <v>7653.6</v>
      </c>
      <c r="P9670" s="243" t="s">
        <v>25700</v>
      </c>
      <c r="Q9670" s="244">
        <v>10416.68</v>
      </c>
      <c r="R9670" s="104"/>
      <c r="S9670" s="104"/>
      <c r="T9670" s="104"/>
    </row>
    <row r="9671" spans="13:20" ht="14.5" x14ac:dyDescent="0.35">
      <c r="M9671" s="261" t="s">
        <v>26002</v>
      </c>
      <c r="N9671" s="262">
        <v>2682.17</v>
      </c>
      <c r="P9671" s="243" t="s">
        <v>25701</v>
      </c>
      <c r="Q9671" s="244">
        <v>10416.68</v>
      </c>
      <c r="R9671" s="104"/>
      <c r="S9671" s="104"/>
      <c r="T9671" s="104"/>
    </row>
    <row r="9672" spans="13:20" ht="14.5" x14ac:dyDescent="0.35">
      <c r="M9672" s="261" t="s">
        <v>26003</v>
      </c>
      <c r="N9672" s="262">
        <v>107.03</v>
      </c>
      <c r="P9672" s="243" t="s">
        <v>25702</v>
      </c>
      <c r="Q9672" s="244">
        <v>3272.64</v>
      </c>
      <c r="R9672" s="104"/>
      <c r="S9672" s="104"/>
      <c r="T9672" s="104"/>
    </row>
    <row r="9673" spans="13:20" ht="14.5" x14ac:dyDescent="0.35">
      <c r="M9673" s="261" t="s">
        <v>26004</v>
      </c>
      <c r="N9673" s="262">
        <v>723.38</v>
      </c>
      <c r="P9673" s="243" t="s">
        <v>25703</v>
      </c>
      <c r="Q9673" s="244">
        <v>250.36</v>
      </c>
      <c r="R9673" s="104"/>
      <c r="S9673" s="104"/>
      <c r="T9673" s="104"/>
    </row>
    <row r="9674" spans="13:20" ht="14.5" x14ac:dyDescent="0.35">
      <c r="M9674" s="261" t="s">
        <v>26005</v>
      </c>
      <c r="N9674" s="262">
        <v>52098.81</v>
      </c>
      <c r="P9674" s="243" t="s">
        <v>25704</v>
      </c>
      <c r="Q9674" s="244">
        <v>3281.98</v>
      </c>
      <c r="R9674" s="104"/>
      <c r="S9674" s="104"/>
      <c r="T9674" s="104"/>
    </row>
    <row r="9675" spans="13:20" ht="14.5" x14ac:dyDescent="0.35">
      <c r="M9675" s="261" t="s">
        <v>35807</v>
      </c>
      <c r="N9675" s="262">
        <v>92534.59</v>
      </c>
      <c r="P9675" s="243" t="s">
        <v>25705</v>
      </c>
      <c r="Q9675" s="244">
        <v>576.9</v>
      </c>
      <c r="R9675" s="104"/>
      <c r="S9675" s="104"/>
      <c r="T9675" s="104"/>
    </row>
    <row r="9676" spans="13:20" ht="14.5" x14ac:dyDescent="0.35">
      <c r="M9676" s="261" t="s">
        <v>57138</v>
      </c>
      <c r="N9676" s="262">
        <v>-354.57</v>
      </c>
      <c r="P9676" s="243" t="s">
        <v>25706</v>
      </c>
      <c r="Q9676" s="244">
        <v>1350</v>
      </c>
      <c r="R9676" s="104"/>
      <c r="S9676" s="104"/>
      <c r="T9676" s="104"/>
    </row>
    <row r="9677" spans="13:20" ht="14.5" x14ac:dyDescent="0.35">
      <c r="M9677" s="261" t="s">
        <v>37235</v>
      </c>
      <c r="N9677" s="262">
        <v>46734.64</v>
      </c>
      <c r="P9677" s="243" t="s">
        <v>25707</v>
      </c>
      <c r="Q9677" s="244">
        <v>42685.75</v>
      </c>
      <c r="R9677" s="104"/>
      <c r="S9677" s="104"/>
      <c r="T9677" s="104"/>
    </row>
    <row r="9678" spans="13:20" ht="14.5" x14ac:dyDescent="0.35">
      <c r="M9678" s="261" t="s">
        <v>38434</v>
      </c>
      <c r="N9678" s="262">
        <v>12100</v>
      </c>
      <c r="P9678" s="243" t="s">
        <v>25708</v>
      </c>
      <c r="Q9678" s="244">
        <v>4411.26</v>
      </c>
      <c r="R9678" s="104"/>
      <c r="S9678" s="104"/>
      <c r="T9678" s="104"/>
    </row>
    <row r="9679" spans="13:20" ht="14.5" x14ac:dyDescent="0.35">
      <c r="M9679" s="261" t="s">
        <v>51377</v>
      </c>
      <c r="N9679" s="262">
        <v>11500</v>
      </c>
      <c r="P9679" s="243" t="s">
        <v>25709</v>
      </c>
      <c r="Q9679" s="244">
        <v>8221</v>
      </c>
      <c r="R9679" s="104"/>
      <c r="S9679" s="104"/>
      <c r="T9679" s="104"/>
    </row>
    <row r="9680" spans="13:20" ht="14.5" x14ac:dyDescent="0.35">
      <c r="M9680" s="261" t="s">
        <v>51378</v>
      </c>
      <c r="N9680" s="262">
        <v>854.05</v>
      </c>
      <c r="P9680" s="243" t="s">
        <v>25710</v>
      </c>
      <c r="Q9680" s="244">
        <v>4227</v>
      </c>
      <c r="R9680" s="104"/>
      <c r="S9680" s="104"/>
      <c r="T9680" s="104"/>
    </row>
    <row r="9681" spans="13:20" ht="14.5" x14ac:dyDescent="0.35">
      <c r="M9681" s="261" t="s">
        <v>57139</v>
      </c>
      <c r="N9681" s="262">
        <v>11520</v>
      </c>
      <c r="P9681" s="243" t="s">
        <v>25711</v>
      </c>
      <c r="Q9681" s="244">
        <v>50000</v>
      </c>
      <c r="R9681" s="104"/>
      <c r="S9681" s="104"/>
      <c r="T9681" s="104"/>
    </row>
    <row r="9682" spans="13:20" ht="14.5" x14ac:dyDescent="0.35">
      <c r="M9682" s="261" t="s">
        <v>57140</v>
      </c>
      <c r="N9682" s="262">
        <v>881.26</v>
      </c>
      <c r="P9682" s="243" t="s">
        <v>25712</v>
      </c>
      <c r="Q9682" s="244">
        <v>13563</v>
      </c>
      <c r="R9682" s="104"/>
      <c r="S9682" s="104"/>
      <c r="T9682" s="104"/>
    </row>
    <row r="9683" spans="13:20" ht="14.5" x14ac:dyDescent="0.35">
      <c r="M9683" s="261" t="s">
        <v>52293</v>
      </c>
      <c r="N9683" s="262">
        <v>398</v>
      </c>
      <c r="P9683" s="243" t="s">
        <v>25713</v>
      </c>
      <c r="Q9683" s="244">
        <v>1656</v>
      </c>
      <c r="R9683" s="104"/>
      <c r="S9683" s="104"/>
      <c r="T9683" s="104"/>
    </row>
    <row r="9684" spans="13:20" ht="14.5" x14ac:dyDescent="0.35">
      <c r="M9684" s="261" t="s">
        <v>57141</v>
      </c>
      <c r="N9684" s="262">
        <v>292.05</v>
      </c>
      <c r="P9684" s="243" t="s">
        <v>25714</v>
      </c>
      <c r="Q9684" s="244">
        <v>45053.56</v>
      </c>
      <c r="R9684" s="104"/>
      <c r="S9684" s="104"/>
      <c r="T9684" s="104"/>
    </row>
    <row r="9685" spans="13:20" ht="14.5" x14ac:dyDescent="0.35">
      <c r="M9685" s="261" t="s">
        <v>57142</v>
      </c>
      <c r="N9685" s="262">
        <v>406.89</v>
      </c>
      <c r="P9685" s="243" t="s">
        <v>25715</v>
      </c>
      <c r="Q9685" s="244">
        <v>2759</v>
      </c>
      <c r="R9685" s="104"/>
      <c r="S9685" s="104"/>
      <c r="T9685" s="104"/>
    </row>
    <row r="9686" spans="13:20" ht="14.5" x14ac:dyDescent="0.35">
      <c r="M9686" s="261" t="s">
        <v>57143</v>
      </c>
      <c r="N9686" s="262">
        <v>1770.69</v>
      </c>
      <c r="P9686" s="243" t="s">
        <v>25716</v>
      </c>
      <c r="Q9686" s="244">
        <v>4987</v>
      </c>
      <c r="R9686" s="104"/>
      <c r="S9686" s="104"/>
      <c r="T9686" s="104"/>
    </row>
    <row r="9687" spans="13:20" ht="14.5" x14ac:dyDescent="0.35">
      <c r="M9687" s="261" t="s">
        <v>57144</v>
      </c>
      <c r="N9687" s="262">
        <v>23.55</v>
      </c>
      <c r="P9687" s="243" t="s">
        <v>25717</v>
      </c>
      <c r="Q9687" s="244">
        <v>2000</v>
      </c>
      <c r="R9687" s="104"/>
      <c r="S9687" s="104"/>
      <c r="T9687" s="104"/>
    </row>
    <row r="9688" spans="13:20" ht="14.5" x14ac:dyDescent="0.35">
      <c r="M9688" s="261" t="s">
        <v>57145</v>
      </c>
      <c r="N9688" s="262">
        <v>20169</v>
      </c>
      <c r="P9688" s="243" t="s">
        <v>25718</v>
      </c>
      <c r="Q9688" s="244">
        <v>907</v>
      </c>
      <c r="R9688" s="104"/>
      <c r="S9688" s="104"/>
      <c r="T9688" s="104"/>
    </row>
    <row r="9689" spans="13:20" ht="14.5" x14ac:dyDescent="0.35">
      <c r="M9689" s="261" t="s">
        <v>52294</v>
      </c>
      <c r="N9689" s="262">
        <v>2761.5</v>
      </c>
      <c r="P9689" s="243" t="s">
        <v>25719</v>
      </c>
      <c r="Q9689" s="244">
        <v>17890.16</v>
      </c>
      <c r="R9689" s="104"/>
      <c r="S9689" s="104"/>
      <c r="T9689" s="104"/>
    </row>
    <row r="9690" spans="13:20" ht="14.5" x14ac:dyDescent="0.35">
      <c r="M9690" s="261" t="s">
        <v>52295</v>
      </c>
      <c r="N9690" s="262">
        <v>1739.75</v>
      </c>
      <c r="P9690" s="243" t="s">
        <v>25720</v>
      </c>
      <c r="Q9690" s="244">
        <v>178796.69</v>
      </c>
      <c r="R9690" s="104"/>
      <c r="S9690" s="104"/>
      <c r="T9690" s="104"/>
    </row>
    <row r="9691" spans="13:20" ht="14.5" x14ac:dyDescent="0.35">
      <c r="M9691" s="261" t="s">
        <v>52296</v>
      </c>
      <c r="N9691" s="262">
        <v>1896.81</v>
      </c>
      <c r="P9691" s="243" t="s">
        <v>25721</v>
      </c>
      <c r="Q9691" s="244">
        <v>6109</v>
      </c>
      <c r="R9691" s="104"/>
      <c r="S9691" s="104"/>
      <c r="T9691" s="104"/>
    </row>
    <row r="9692" spans="13:20" ht="14.5" x14ac:dyDescent="0.35">
      <c r="M9692" s="261" t="s">
        <v>52297</v>
      </c>
      <c r="N9692" s="262">
        <v>4628.3100000000004</v>
      </c>
      <c r="P9692" s="243" t="s">
        <v>25722</v>
      </c>
      <c r="Q9692" s="244">
        <v>50000</v>
      </c>
      <c r="R9692" s="104"/>
      <c r="S9692" s="104"/>
      <c r="T9692" s="104"/>
    </row>
    <row r="9693" spans="13:20" ht="14.5" x14ac:dyDescent="0.35">
      <c r="M9693" s="261" t="s">
        <v>53477</v>
      </c>
      <c r="N9693" s="262">
        <v>383.23</v>
      </c>
      <c r="P9693" s="243" t="s">
        <v>25723</v>
      </c>
      <c r="Q9693" s="244">
        <v>22235</v>
      </c>
      <c r="R9693" s="104"/>
      <c r="S9693" s="104"/>
      <c r="T9693" s="104"/>
    </row>
    <row r="9694" spans="13:20" ht="14.5" x14ac:dyDescent="0.35">
      <c r="M9694" s="261" t="s">
        <v>57146</v>
      </c>
      <c r="N9694" s="262">
        <v>176</v>
      </c>
      <c r="P9694" s="243" t="s">
        <v>25724</v>
      </c>
      <c r="Q9694" s="244">
        <v>19890.16</v>
      </c>
      <c r="R9694" s="104"/>
      <c r="S9694" s="104"/>
      <c r="T9694" s="104"/>
    </row>
    <row r="9695" spans="13:20" ht="14.5" x14ac:dyDescent="0.35">
      <c r="M9695" s="261" t="s">
        <v>57147</v>
      </c>
      <c r="N9695" s="262">
        <v>1180.46</v>
      </c>
      <c r="P9695" s="243" t="s">
        <v>25725</v>
      </c>
      <c r="Q9695" s="244">
        <v>231596.25</v>
      </c>
      <c r="R9695" s="104"/>
      <c r="S9695" s="104"/>
      <c r="T9695" s="104"/>
    </row>
    <row r="9696" spans="13:20" ht="14.5" x14ac:dyDescent="0.35">
      <c r="M9696" s="261" t="s">
        <v>57148</v>
      </c>
      <c r="N9696" s="262">
        <v>47.11</v>
      </c>
      <c r="P9696" s="243" t="s">
        <v>25726</v>
      </c>
      <c r="Q9696" s="244">
        <v>1491.31</v>
      </c>
      <c r="R9696" s="104"/>
      <c r="S9696" s="104"/>
      <c r="T9696" s="104"/>
    </row>
    <row r="9697" spans="13:20" ht="14.5" x14ac:dyDescent="0.35">
      <c r="M9697" s="261" t="s">
        <v>57149</v>
      </c>
      <c r="N9697" s="262">
        <v>495.45</v>
      </c>
      <c r="P9697" s="243" t="s">
        <v>25727</v>
      </c>
      <c r="Q9697" s="244">
        <v>108.17</v>
      </c>
      <c r="R9697" s="104"/>
      <c r="S9697" s="104"/>
      <c r="T9697" s="104"/>
    </row>
    <row r="9698" spans="13:20" ht="14.5" x14ac:dyDescent="0.35">
      <c r="M9698" s="261" t="s">
        <v>53478</v>
      </c>
      <c r="N9698" s="262">
        <v>747.24</v>
      </c>
      <c r="P9698" s="243" t="s">
        <v>25728</v>
      </c>
      <c r="Q9698" s="244">
        <v>9020.52</v>
      </c>
      <c r="R9698" s="104"/>
      <c r="S9698" s="104"/>
      <c r="T9698" s="104"/>
    </row>
    <row r="9699" spans="13:20" ht="14.5" x14ac:dyDescent="0.35">
      <c r="M9699" s="261" t="s">
        <v>57150</v>
      </c>
      <c r="N9699" s="262">
        <v>658.66</v>
      </c>
      <c r="P9699" s="243" t="s">
        <v>25729</v>
      </c>
      <c r="Q9699" s="244">
        <v>21121</v>
      </c>
      <c r="R9699" s="104"/>
      <c r="S9699" s="104"/>
      <c r="T9699" s="104"/>
    </row>
    <row r="9700" spans="13:20" ht="14.5" x14ac:dyDescent="0.35">
      <c r="M9700" s="261" t="s">
        <v>42083</v>
      </c>
      <c r="N9700" s="262">
        <v>32200</v>
      </c>
      <c r="P9700" s="243" t="s">
        <v>25730</v>
      </c>
      <c r="Q9700" s="244">
        <v>5426.42</v>
      </c>
      <c r="R9700" s="104"/>
      <c r="S9700" s="104"/>
      <c r="T9700" s="104"/>
    </row>
    <row r="9701" spans="13:20" ht="14.5" x14ac:dyDescent="0.35">
      <c r="M9701" s="261" t="s">
        <v>48340</v>
      </c>
      <c r="N9701" s="262">
        <v>159931.23000000001</v>
      </c>
      <c r="P9701" s="243" t="s">
        <v>25731</v>
      </c>
      <c r="Q9701" s="244">
        <v>415.13</v>
      </c>
      <c r="R9701" s="104"/>
      <c r="S9701" s="104"/>
      <c r="T9701" s="104"/>
    </row>
    <row r="9702" spans="13:20" ht="14.5" x14ac:dyDescent="0.35">
      <c r="M9702" s="261" t="s">
        <v>42084</v>
      </c>
      <c r="N9702" s="262">
        <v>14332.22</v>
      </c>
      <c r="P9702" s="243" t="s">
        <v>25732</v>
      </c>
      <c r="Q9702" s="244">
        <v>1176.45</v>
      </c>
      <c r="R9702" s="104"/>
      <c r="S9702" s="104"/>
      <c r="T9702" s="104"/>
    </row>
    <row r="9703" spans="13:20" ht="14.5" x14ac:dyDescent="0.35">
      <c r="M9703" s="261" t="s">
        <v>57151</v>
      </c>
      <c r="N9703" s="262">
        <v>46128.639999999999</v>
      </c>
      <c r="P9703" s="243" t="s">
        <v>25733</v>
      </c>
      <c r="Q9703" s="244">
        <v>309.8</v>
      </c>
      <c r="R9703" s="104"/>
      <c r="S9703" s="104"/>
      <c r="T9703" s="104"/>
    </row>
    <row r="9704" spans="13:20" ht="14.5" x14ac:dyDescent="0.35">
      <c r="M9704" s="261" t="s">
        <v>38435</v>
      </c>
      <c r="N9704" s="262">
        <v>5700.63</v>
      </c>
      <c r="P9704" s="243" t="s">
        <v>25734</v>
      </c>
      <c r="Q9704" s="244">
        <v>21130</v>
      </c>
      <c r="R9704" s="104"/>
      <c r="S9704" s="104"/>
      <c r="T9704" s="104"/>
    </row>
    <row r="9705" spans="13:20" ht="14.5" x14ac:dyDescent="0.35">
      <c r="M9705" s="261" t="s">
        <v>37236</v>
      </c>
      <c r="N9705" s="262">
        <v>81086.5</v>
      </c>
      <c r="P9705" s="243" t="s">
        <v>25735</v>
      </c>
      <c r="Q9705" s="244">
        <v>3522</v>
      </c>
      <c r="R9705" s="104"/>
      <c r="S9705" s="104"/>
      <c r="T9705" s="104"/>
    </row>
    <row r="9706" spans="13:20" ht="14.5" x14ac:dyDescent="0.35">
      <c r="M9706" s="261" t="s">
        <v>51379</v>
      </c>
      <c r="N9706" s="262">
        <v>16899.599999999999</v>
      </c>
      <c r="P9706" s="243" t="s">
        <v>25736</v>
      </c>
      <c r="Q9706" s="244">
        <v>10398</v>
      </c>
      <c r="R9706" s="104"/>
      <c r="S9706" s="104"/>
      <c r="T9706" s="104"/>
    </row>
    <row r="9707" spans="13:20" ht="14.5" x14ac:dyDescent="0.35">
      <c r="M9707" s="261" t="s">
        <v>48341</v>
      </c>
      <c r="N9707" s="262">
        <v>124788.05</v>
      </c>
      <c r="P9707" s="243" t="s">
        <v>25737</v>
      </c>
      <c r="Q9707" s="244">
        <v>25783.85</v>
      </c>
      <c r="R9707" s="104"/>
      <c r="S9707" s="104"/>
      <c r="T9707" s="104"/>
    </row>
    <row r="9708" spans="13:20" ht="14.5" x14ac:dyDescent="0.35">
      <c r="M9708" s="261" t="s">
        <v>48342</v>
      </c>
      <c r="N9708" s="262">
        <v>8961.61</v>
      </c>
      <c r="P9708" s="243" t="s">
        <v>25738</v>
      </c>
      <c r="Q9708" s="244">
        <v>7469</v>
      </c>
      <c r="R9708" s="104"/>
      <c r="S9708" s="104"/>
      <c r="T9708" s="104"/>
    </row>
    <row r="9709" spans="13:20" ht="14.5" x14ac:dyDescent="0.35">
      <c r="M9709" s="261" t="s">
        <v>53479</v>
      </c>
      <c r="N9709" s="262">
        <v>455</v>
      </c>
      <c r="P9709" s="243" t="s">
        <v>25739</v>
      </c>
      <c r="Q9709" s="244">
        <v>2502.11</v>
      </c>
      <c r="R9709" s="104"/>
      <c r="S9709" s="104"/>
      <c r="T9709" s="104"/>
    </row>
    <row r="9710" spans="13:20" ht="14.5" x14ac:dyDescent="0.35">
      <c r="M9710" s="261" t="s">
        <v>45544</v>
      </c>
      <c r="N9710" s="262">
        <v>39418.75</v>
      </c>
      <c r="P9710" s="243" t="s">
        <v>25740</v>
      </c>
      <c r="Q9710" s="244">
        <v>9973</v>
      </c>
      <c r="R9710" s="104"/>
      <c r="S9710" s="104"/>
      <c r="T9710" s="104"/>
    </row>
    <row r="9711" spans="13:20" ht="14.5" x14ac:dyDescent="0.35">
      <c r="M9711" s="261" t="s">
        <v>45545</v>
      </c>
      <c r="N9711" s="262">
        <v>3015.52</v>
      </c>
      <c r="P9711" s="243" t="s">
        <v>25741</v>
      </c>
      <c r="Q9711" s="244">
        <v>39300</v>
      </c>
      <c r="R9711" s="104"/>
      <c r="S9711" s="104"/>
      <c r="T9711" s="104"/>
    </row>
    <row r="9712" spans="13:20" ht="14.5" x14ac:dyDescent="0.35">
      <c r="M9712" s="261" t="s">
        <v>26050</v>
      </c>
      <c r="N9712" s="262">
        <v>1143.28</v>
      </c>
      <c r="P9712" s="243" t="s">
        <v>25742</v>
      </c>
      <c r="Q9712" s="244">
        <v>7799</v>
      </c>
      <c r="R9712" s="104"/>
      <c r="S9712" s="104"/>
      <c r="T9712" s="104"/>
    </row>
    <row r="9713" spans="13:20" ht="14.5" x14ac:dyDescent="0.35">
      <c r="M9713" s="261" t="s">
        <v>26051</v>
      </c>
      <c r="N9713" s="262">
        <v>1618.81</v>
      </c>
      <c r="P9713" s="243" t="s">
        <v>25743</v>
      </c>
      <c r="Q9713" s="244">
        <v>4298.38</v>
      </c>
      <c r="R9713" s="104"/>
      <c r="S9713" s="104"/>
      <c r="T9713" s="104"/>
    </row>
    <row r="9714" spans="13:20" ht="14.5" x14ac:dyDescent="0.35">
      <c r="M9714" s="261" t="s">
        <v>38436</v>
      </c>
      <c r="N9714" s="262">
        <v>1119</v>
      </c>
      <c r="P9714" s="243" t="s">
        <v>25744</v>
      </c>
      <c r="Q9714" s="244">
        <v>307.77</v>
      </c>
      <c r="R9714" s="104"/>
      <c r="S9714" s="104"/>
      <c r="T9714" s="104"/>
    </row>
    <row r="9715" spans="13:20" ht="14.5" x14ac:dyDescent="0.35">
      <c r="M9715" s="261" t="s">
        <v>26052</v>
      </c>
      <c r="N9715" s="262">
        <v>300</v>
      </c>
      <c r="P9715" s="243" t="s">
        <v>25745</v>
      </c>
      <c r="Q9715" s="244">
        <v>931.88</v>
      </c>
      <c r="R9715" s="104"/>
      <c r="S9715" s="104"/>
      <c r="T9715" s="104"/>
    </row>
    <row r="9716" spans="13:20" ht="14.5" x14ac:dyDescent="0.35">
      <c r="M9716" s="261" t="s">
        <v>42086</v>
      </c>
      <c r="N9716" s="262">
        <v>159</v>
      </c>
      <c r="P9716" s="243" t="s">
        <v>25746</v>
      </c>
      <c r="Q9716" s="244">
        <v>521.96</v>
      </c>
      <c r="R9716" s="104"/>
      <c r="S9716" s="104"/>
      <c r="T9716" s="104"/>
    </row>
    <row r="9717" spans="13:20" ht="14.5" x14ac:dyDescent="0.35">
      <c r="M9717" s="261" t="s">
        <v>38437</v>
      </c>
      <c r="N9717" s="262">
        <v>9066.7199999999993</v>
      </c>
      <c r="P9717" s="243" t="s">
        <v>25747</v>
      </c>
      <c r="Q9717" s="244">
        <v>5789.69</v>
      </c>
      <c r="R9717" s="104"/>
      <c r="S9717" s="104"/>
      <c r="T9717" s="104"/>
    </row>
    <row r="9718" spans="13:20" ht="14.5" x14ac:dyDescent="0.35">
      <c r="M9718" s="261" t="s">
        <v>38438</v>
      </c>
      <c r="N9718" s="262">
        <v>599.28</v>
      </c>
      <c r="P9718" s="243" t="s">
        <v>25748</v>
      </c>
      <c r="Q9718" s="244">
        <v>5426.42</v>
      </c>
      <c r="R9718" s="104"/>
      <c r="S9718" s="104"/>
      <c r="T9718" s="104"/>
    </row>
    <row r="9719" spans="13:20" ht="14.5" x14ac:dyDescent="0.35">
      <c r="M9719" s="261" t="s">
        <v>50364</v>
      </c>
      <c r="N9719" s="262">
        <v>1708</v>
      </c>
      <c r="P9719" s="243" t="s">
        <v>25749</v>
      </c>
      <c r="Q9719" s="244">
        <v>831.07</v>
      </c>
      <c r="R9719" s="104"/>
      <c r="S9719" s="104"/>
      <c r="T9719" s="104"/>
    </row>
    <row r="9720" spans="13:20" ht="14.5" x14ac:dyDescent="0.35">
      <c r="M9720" s="261" t="s">
        <v>50365</v>
      </c>
      <c r="N9720" s="262">
        <v>124</v>
      </c>
      <c r="P9720" s="243" t="s">
        <v>25750</v>
      </c>
      <c r="Q9720" s="244">
        <v>2108.33</v>
      </c>
      <c r="R9720" s="104"/>
      <c r="S9720" s="104"/>
      <c r="T9720" s="104"/>
    </row>
    <row r="9721" spans="13:20" ht="14.5" x14ac:dyDescent="0.35">
      <c r="M9721" s="261" t="s">
        <v>53480</v>
      </c>
      <c r="N9721" s="262">
        <v>200</v>
      </c>
      <c r="P9721" s="243" t="s">
        <v>25751</v>
      </c>
      <c r="Q9721" s="244">
        <v>521.96</v>
      </c>
      <c r="R9721" s="104"/>
      <c r="S9721" s="104"/>
      <c r="T9721" s="104"/>
    </row>
    <row r="9722" spans="13:20" ht="14.5" x14ac:dyDescent="0.35">
      <c r="M9722" s="261" t="s">
        <v>37240</v>
      </c>
      <c r="N9722" s="262">
        <v>5397.4</v>
      </c>
      <c r="P9722" s="243" t="s">
        <v>25752</v>
      </c>
      <c r="Q9722" s="244">
        <v>7469</v>
      </c>
      <c r="R9722" s="104"/>
      <c r="S9722" s="104"/>
      <c r="T9722" s="104"/>
    </row>
    <row r="9723" spans="13:20" ht="14.5" x14ac:dyDescent="0.35">
      <c r="M9723" s="261" t="s">
        <v>37241</v>
      </c>
      <c r="N9723" s="262">
        <v>376.1</v>
      </c>
      <c r="P9723" s="243" t="s">
        <v>25753</v>
      </c>
      <c r="Q9723" s="244">
        <v>37616.28</v>
      </c>
      <c r="R9723" s="104"/>
      <c r="S9723" s="104"/>
      <c r="T9723" s="104"/>
    </row>
    <row r="9724" spans="13:20" ht="14.5" x14ac:dyDescent="0.35">
      <c r="M9724" s="261" t="s">
        <v>37242</v>
      </c>
      <c r="N9724" s="262">
        <v>850</v>
      </c>
      <c r="P9724" s="243" t="s">
        <v>25754</v>
      </c>
      <c r="Q9724" s="244">
        <v>7799</v>
      </c>
      <c r="R9724" s="104"/>
      <c r="S9724" s="104"/>
      <c r="T9724" s="104"/>
    </row>
    <row r="9725" spans="13:20" ht="14.5" x14ac:dyDescent="0.35">
      <c r="M9725" s="261" t="s">
        <v>37243</v>
      </c>
      <c r="N9725" s="262">
        <v>2792</v>
      </c>
      <c r="P9725" s="243" t="s">
        <v>25755</v>
      </c>
      <c r="Q9725" s="244">
        <v>105444</v>
      </c>
      <c r="R9725" s="104"/>
      <c r="S9725" s="104"/>
      <c r="T9725" s="104"/>
    </row>
    <row r="9726" spans="13:20" ht="14.5" x14ac:dyDescent="0.35">
      <c r="M9726" s="261" t="s">
        <v>26053</v>
      </c>
      <c r="N9726" s="262">
        <v>847.02</v>
      </c>
      <c r="P9726" s="243" t="s">
        <v>25756</v>
      </c>
      <c r="Q9726" s="244">
        <v>8875</v>
      </c>
      <c r="R9726" s="104"/>
      <c r="S9726" s="104"/>
      <c r="T9726" s="104"/>
    </row>
    <row r="9727" spans="13:20" ht="14.5" x14ac:dyDescent="0.35">
      <c r="M9727" s="261" t="s">
        <v>37244</v>
      </c>
      <c r="N9727" s="262">
        <v>9143.9</v>
      </c>
      <c r="P9727" s="243" t="s">
        <v>25757</v>
      </c>
      <c r="Q9727" s="244">
        <v>1725</v>
      </c>
      <c r="R9727" s="104"/>
      <c r="S9727" s="104"/>
      <c r="T9727" s="104"/>
    </row>
    <row r="9728" spans="13:20" ht="14.5" x14ac:dyDescent="0.35">
      <c r="M9728" s="261" t="s">
        <v>43308</v>
      </c>
      <c r="N9728" s="262">
        <v>1303</v>
      </c>
      <c r="P9728" s="243" t="s">
        <v>25758</v>
      </c>
      <c r="Q9728" s="244">
        <v>2940</v>
      </c>
      <c r="R9728" s="104"/>
      <c r="S9728" s="104"/>
      <c r="T9728" s="104"/>
    </row>
    <row r="9729" spans="13:20" ht="14.5" x14ac:dyDescent="0.35">
      <c r="M9729" s="261" t="s">
        <v>52298</v>
      </c>
      <c r="N9729" s="262">
        <v>2280</v>
      </c>
      <c r="P9729" s="243" t="s">
        <v>25759</v>
      </c>
      <c r="Q9729" s="244">
        <v>1021.66</v>
      </c>
      <c r="R9729" s="104"/>
      <c r="S9729" s="104"/>
      <c r="T9729" s="104"/>
    </row>
    <row r="9730" spans="13:20" ht="14.5" x14ac:dyDescent="0.35">
      <c r="M9730" s="261" t="s">
        <v>45546</v>
      </c>
      <c r="N9730" s="262">
        <v>107.45</v>
      </c>
      <c r="P9730" s="243" t="s">
        <v>25760</v>
      </c>
      <c r="Q9730" s="244">
        <v>1300.9100000000001</v>
      </c>
      <c r="R9730" s="104"/>
      <c r="S9730" s="104"/>
      <c r="T9730" s="104"/>
    </row>
    <row r="9731" spans="13:20" ht="14.5" x14ac:dyDescent="0.35">
      <c r="M9731" s="261" t="s">
        <v>43309</v>
      </c>
      <c r="N9731" s="262">
        <v>10239</v>
      </c>
      <c r="P9731" s="243" t="s">
        <v>25761</v>
      </c>
      <c r="Q9731" s="244">
        <v>417.1</v>
      </c>
      <c r="R9731" s="104"/>
      <c r="S9731" s="104"/>
      <c r="T9731" s="104"/>
    </row>
    <row r="9732" spans="13:20" ht="14.5" x14ac:dyDescent="0.35">
      <c r="M9732" s="261" t="s">
        <v>52299</v>
      </c>
      <c r="N9732" s="262">
        <v>3510</v>
      </c>
      <c r="P9732" s="243" t="s">
        <v>25762</v>
      </c>
      <c r="Q9732" s="244">
        <v>220.33</v>
      </c>
      <c r="R9732" s="104"/>
      <c r="S9732" s="104"/>
      <c r="T9732" s="104"/>
    </row>
    <row r="9733" spans="13:20" ht="14.5" x14ac:dyDescent="0.35">
      <c r="M9733" s="261" t="s">
        <v>52300</v>
      </c>
      <c r="N9733" s="262">
        <v>8276.0400000000009</v>
      </c>
      <c r="P9733" s="243" t="s">
        <v>25763</v>
      </c>
      <c r="Q9733" s="244">
        <v>595</v>
      </c>
      <c r="R9733" s="104"/>
      <c r="S9733" s="104"/>
      <c r="T9733" s="104"/>
    </row>
    <row r="9734" spans="13:20" ht="14.5" x14ac:dyDescent="0.35">
      <c r="M9734" s="261" t="s">
        <v>52301</v>
      </c>
      <c r="N9734" s="262">
        <v>633.13</v>
      </c>
      <c r="P9734" s="243" t="s">
        <v>25764</v>
      </c>
      <c r="Q9734" s="244">
        <v>277</v>
      </c>
      <c r="R9734" s="104"/>
      <c r="S9734" s="104"/>
      <c r="T9734" s="104"/>
    </row>
    <row r="9735" spans="13:20" ht="14.5" x14ac:dyDescent="0.35">
      <c r="M9735" s="261" t="s">
        <v>52302</v>
      </c>
      <c r="N9735" s="262">
        <v>209.74</v>
      </c>
      <c r="P9735" s="243" t="s">
        <v>25765</v>
      </c>
      <c r="Q9735" s="244">
        <v>263</v>
      </c>
      <c r="R9735" s="104"/>
      <c r="S9735" s="104"/>
      <c r="T9735" s="104"/>
    </row>
    <row r="9736" spans="13:20" ht="14.5" x14ac:dyDescent="0.35">
      <c r="M9736" s="261" t="s">
        <v>52303</v>
      </c>
      <c r="N9736" s="262">
        <v>1029.0899999999999</v>
      </c>
      <c r="P9736" s="243" t="s">
        <v>25766</v>
      </c>
      <c r="Q9736" s="244">
        <v>2634</v>
      </c>
      <c r="R9736" s="104"/>
      <c r="S9736" s="104"/>
      <c r="T9736" s="104"/>
    </row>
    <row r="9737" spans="13:20" ht="14.5" x14ac:dyDescent="0.35">
      <c r="M9737" s="261" t="s">
        <v>52304</v>
      </c>
      <c r="N9737" s="262">
        <v>512</v>
      </c>
      <c r="P9737" s="243" t="s">
        <v>25767</v>
      </c>
      <c r="Q9737" s="244">
        <v>438</v>
      </c>
      <c r="R9737" s="104"/>
      <c r="S9737" s="104"/>
      <c r="T9737" s="104"/>
    </row>
    <row r="9738" spans="13:20" ht="14.5" x14ac:dyDescent="0.35">
      <c r="M9738" s="261" t="s">
        <v>48343</v>
      </c>
      <c r="N9738" s="262">
        <v>17941.48</v>
      </c>
      <c r="P9738" s="243" t="s">
        <v>25768</v>
      </c>
      <c r="Q9738" s="244">
        <v>1290</v>
      </c>
      <c r="R9738" s="104"/>
      <c r="S9738" s="104"/>
      <c r="T9738" s="104"/>
    </row>
    <row r="9739" spans="13:20" ht="14.5" x14ac:dyDescent="0.35">
      <c r="M9739" s="261" t="s">
        <v>48344</v>
      </c>
      <c r="N9739" s="262">
        <v>1372.52</v>
      </c>
      <c r="P9739" s="243" t="s">
        <v>25769</v>
      </c>
      <c r="Q9739" s="244">
        <v>7750</v>
      </c>
      <c r="R9739" s="104"/>
      <c r="S9739" s="104"/>
      <c r="T9739" s="104"/>
    </row>
    <row r="9740" spans="13:20" ht="14.5" x14ac:dyDescent="0.35">
      <c r="M9740" s="261" t="s">
        <v>48345</v>
      </c>
      <c r="N9740" s="262">
        <v>57175</v>
      </c>
      <c r="P9740" s="243" t="s">
        <v>25770</v>
      </c>
      <c r="Q9740" s="244">
        <v>2000</v>
      </c>
      <c r="R9740" s="104"/>
      <c r="S9740" s="104"/>
      <c r="T9740" s="104"/>
    </row>
    <row r="9741" spans="13:20" ht="14.5" x14ac:dyDescent="0.35">
      <c r="M9741" s="261" t="s">
        <v>48346</v>
      </c>
      <c r="N9741" s="262">
        <v>5989</v>
      </c>
      <c r="P9741" s="243" t="s">
        <v>25771</v>
      </c>
      <c r="Q9741" s="244">
        <v>5241</v>
      </c>
      <c r="R9741" s="104"/>
      <c r="S9741" s="104"/>
      <c r="T9741" s="104"/>
    </row>
    <row r="9742" spans="13:20" ht="14.5" x14ac:dyDescent="0.35">
      <c r="M9742" s="261" t="s">
        <v>53481</v>
      </c>
      <c r="N9742" s="262">
        <v>9666</v>
      </c>
      <c r="P9742" s="243" t="s">
        <v>15832</v>
      </c>
      <c r="Q9742" s="244">
        <v>47951</v>
      </c>
      <c r="R9742" s="104"/>
      <c r="S9742" s="104"/>
      <c r="T9742" s="104"/>
    </row>
    <row r="9743" spans="13:20" ht="14.5" x14ac:dyDescent="0.35">
      <c r="M9743" s="261" t="s">
        <v>35808</v>
      </c>
      <c r="N9743" s="262">
        <v>5460</v>
      </c>
      <c r="P9743" s="243" t="s">
        <v>25772</v>
      </c>
      <c r="Q9743" s="244">
        <v>295.94</v>
      </c>
      <c r="R9743" s="104"/>
      <c r="S9743" s="104"/>
      <c r="T9743" s="104"/>
    </row>
    <row r="9744" spans="13:20" ht="14.5" x14ac:dyDescent="0.35">
      <c r="M9744" s="261" t="s">
        <v>35809</v>
      </c>
      <c r="N9744" s="262">
        <v>6400</v>
      </c>
      <c r="P9744" s="243" t="s">
        <v>25773</v>
      </c>
      <c r="Q9744" s="244">
        <v>970</v>
      </c>
      <c r="R9744" s="104"/>
      <c r="S9744" s="104"/>
      <c r="T9744" s="104"/>
    </row>
    <row r="9745" spans="13:20" ht="14.5" x14ac:dyDescent="0.35">
      <c r="M9745" s="261" t="s">
        <v>35810</v>
      </c>
      <c r="N9745" s="262">
        <v>907.28</v>
      </c>
      <c r="P9745" s="243" t="s">
        <v>25774</v>
      </c>
      <c r="Q9745" s="244">
        <v>900</v>
      </c>
      <c r="R9745" s="104"/>
      <c r="S9745" s="104"/>
      <c r="T9745" s="104"/>
    </row>
    <row r="9746" spans="13:20" ht="14.5" x14ac:dyDescent="0.35">
      <c r="M9746" s="261" t="s">
        <v>53482</v>
      </c>
      <c r="N9746" s="262">
        <v>18</v>
      </c>
      <c r="P9746" s="243" t="s">
        <v>25775</v>
      </c>
      <c r="Q9746" s="244">
        <v>68.55</v>
      </c>
      <c r="R9746" s="104"/>
      <c r="S9746" s="104"/>
      <c r="T9746" s="104"/>
    </row>
    <row r="9747" spans="13:20" ht="14.5" x14ac:dyDescent="0.35">
      <c r="M9747" s="261" t="s">
        <v>53483</v>
      </c>
      <c r="N9747" s="262">
        <v>21.2</v>
      </c>
      <c r="P9747" s="243" t="s">
        <v>25776</v>
      </c>
      <c r="Q9747" s="244">
        <v>13500</v>
      </c>
      <c r="R9747" s="104"/>
      <c r="S9747" s="104"/>
      <c r="T9747" s="104"/>
    </row>
    <row r="9748" spans="13:20" ht="14.5" x14ac:dyDescent="0.35">
      <c r="M9748" s="261" t="s">
        <v>35811</v>
      </c>
      <c r="N9748" s="262">
        <v>105.12</v>
      </c>
      <c r="P9748" s="243" t="s">
        <v>25777</v>
      </c>
      <c r="Q9748" s="244">
        <v>8875</v>
      </c>
      <c r="R9748" s="104"/>
      <c r="S9748" s="104"/>
      <c r="T9748" s="104"/>
    </row>
    <row r="9749" spans="13:20" ht="14.5" x14ac:dyDescent="0.35">
      <c r="M9749" s="261" t="s">
        <v>35812</v>
      </c>
      <c r="N9749" s="262">
        <v>6.95</v>
      </c>
      <c r="P9749" s="243" t="s">
        <v>25778</v>
      </c>
      <c r="Q9749" s="244">
        <v>1725</v>
      </c>
      <c r="R9749" s="104"/>
      <c r="S9749" s="104"/>
      <c r="T9749" s="104"/>
    </row>
    <row r="9750" spans="13:20" ht="14.5" x14ac:dyDescent="0.35">
      <c r="M9750" s="261" t="s">
        <v>35813</v>
      </c>
      <c r="N9750" s="262">
        <v>8.82</v>
      </c>
      <c r="P9750" s="243" t="s">
        <v>25779</v>
      </c>
      <c r="Q9750" s="244">
        <v>2940</v>
      </c>
      <c r="R9750" s="104"/>
      <c r="S9750" s="104"/>
      <c r="T9750" s="104"/>
    </row>
    <row r="9751" spans="13:20" ht="14.5" x14ac:dyDescent="0.35">
      <c r="M9751" s="261" t="s">
        <v>51380</v>
      </c>
      <c r="N9751" s="262">
        <v>42125.67</v>
      </c>
      <c r="P9751" s="243" t="s">
        <v>25780</v>
      </c>
      <c r="Q9751" s="244">
        <v>900</v>
      </c>
      <c r="R9751" s="104"/>
      <c r="S9751" s="104"/>
      <c r="T9751" s="104"/>
    </row>
    <row r="9752" spans="13:20" ht="14.5" x14ac:dyDescent="0.35">
      <c r="M9752" s="261" t="s">
        <v>51381</v>
      </c>
      <c r="N9752" s="262">
        <v>40763.14</v>
      </c>
      <c r="P9752" s="243" t="s">
        <v>25781</v>
      </c>
      <c r="Q9752" s="244">
        <v>1090.21</v>
      </c>
      <c r="R9752" s="104"/>
      <c r="S9752" s="104"/>
      <c r="T9752" s="104"/>
    </row>
    <row r="9753" spans="13:20" ht="14.5" x14ac:dyDescent="0.35">
      <c r="M9753" s="261" t="s">
        <v>51382</v>
      </c>
      <c r="N9753" s="262">
        <v>2171.5100000000002</v>
      </c>
      <c r="P9753" s="243" t="s">
        <v>15834</v>
      </c>
      <c r="Q9753" s="244">
        <v>595</v>
      </c>
      <c r="R9753" s="104"/>
      <c r="S9753" s="104"/>
      <c r="T9753" s="104"/>
    </row>
    <row r="9754" spans="13:20" ht="14.5" x14ac:dyDescent="0.35">
      <c r="M9754" s="261" t="s">
        <v>51383</v>
      </c>
      <c r="N9754" s="262">
        <v>348.48</v>
      </c>
      <c r="P9754" s="243" t="s">
        <v>25782</v>
      </c>
      <c r="Q9754" s="244">
        <v>263</v>
      </c>
      <c r="R9754" s="104"/>
      <c r="S9754" s="104"/>
      <c r="T9754" s="104"/>
    </row>
    <row r="9755" spans="13:20" ht="14.5" x14ac:dyDescent="0.35">
      <c r="M9755" s="261" t="s">
        <v>51384</v>
      </c>
      <c r="N9755" s="262">
        <v>86.4</v>
      </c>
      <c r="P9755" s="243" t="s">
        <v>25783</v>
      </c>
      <c r="Q9755" s="244">
        <v>277</v>
      </c>
      <c r="R9755" s="104"/>
      <c r="S9755" s="104"/>
      <c r="T9755" s="104"/>
    </row>
    <row r="9756" spans="13:20" ht="14.5" x14ac:dyDescent="0.35">
      <c r="M9756" s="261" t="s">
        <v>51385</v>
      </c>
      <c r="N9756" s="262">
        <v>24.32</v>
      </c>
      <c r="P9756" s="243" t="s">
        <v>15836</v>
      </c>
      <c r="Q9756" s="244">
        <v>47951</v>
      </c>
      <c r="R9756" s="104"/>
      <c r="S9756" s="104"/>
      <c r="T9756" s="104"/>
    </row>
    <row r="9757" spans="13:20" ht="14.5" x14ac:dyDescent="0.35">
      <c r="M9757" s="261" t="s">
        <v>45547</v>
      </c>
      <c r="N9757" s="262">
        <v>10552</v>
      </c>
      <c r="P9757" s="243" t="s">
        <v>15837</v>
      </c>
      <c r="Q9757" s="244">
        <v>6211</v>
      </c>
      <c r="R9757" s="104"/>
      <c r="S9757" s="104"/>
      <c r="T9757" s="104"/>
    </row>
    <row r="9758" spans="13:20" ht="14.5" x14ac:dyDescent="0.35">
      <c r="M9758" s="261" t="s">
        <v>48347</v>
      </c>
      <c r="N9758" s="262">
        <v>20500</v>
      </c>
      <c r="P9758" s="243" t="s">
        <v>25784</v>
      </c>
      <c r="Q9758" s="244">
        <v>1300.9100000000001</v>
      </c>
      <c r="R9758" s="104"/>
      <c r="S9758" s="104"/>
      <c r="T9758" s="104"/>
    </row>
    <row r="9759" spans="13:20" ht="14.5" x14ac:dyDescent="0.35">
      <c r="M9759" s="261" t="s">
        <v>48348</v>
      </c>
      <c r="N9759" s="262">
        <v>1569</v>
      </c>
      <c r="P9759" s="243" t="s">
        <v>25785</v>
      </c>
      <c r="Q9759" s="244">
        <v>9750</v>
      </c>
      <c r="R9759" s="104"/>
      <c r="S9759" s="104"/>
      <c r="T9759" s="104"/>
    </row>
    <row r="9760" spans="13:20" ht="14.5" x14ac:dyDescent="0.35">
      <c r="M9760" s="261" t="s">
        <v>26090</v>
      </c>
      <c r="N9760" s="262">
        <v>11289.67</v>
      </c>
      <c r="P9760" s="243" t="s">
        <v>25786</v>
      </c>
      <c r="Q9760" s="244">
        <v>417.1</v>
      </c>
      <c r="R9760" s="104"/>
      <c r="S9760" s="104"/>
      <c r="T9760" s="104"/>
    </row>
    <row r="9761" spans="13:20" ht="14.5" x14ac:dyDescent="0.35">
      <c r="M9761" s="261" t="s">
        <v>51386</v>
      </c>
      <c r="N9761" s="262">
        <v>9002</v>
      </c>
      <c r="P9761" s="243" t="s">
        <v>25787</v>
      </c>
      <c r="Q9761" s="244">
        <v>220.33</v>
      </c>
      <c r="R9761" s="104"/>
      <c r="S9761" s="104"/>
      <c r="T9761" s="104"/>
    </row>
    <row r="9762" spans="13:20" ht="14.5" x14ac:dyDescent="0.35">
      <c r="M9762" s="261" t="s">
        <v>57152</v>
      </c>
      <c r="N9762" s="262">
        <v>1600</v>
      </c>
      <c r="P9762" s="243" t="s">
        <v>25788</v>
      </c>
      <c r="Q9762" s="244">
        <v>4657.9399999999996</v>
      </c>
      <c r="R9762" s="104"/>
      <c r="S9762" s="104"/>
      <c r="T9762" s="104"/>
    </row>
    <row r="9763" spans="13:20" ht="14.5" x14ac:dyDescent="0.35">
      <c r="M9763" s="261" t="s">
        <v>51387</v>
      </c>
      <c r="N9763" s="262">
        <v>12211.91</v>
      </c>
      <c r="P9763" s="243" t="s">
        <v>25789</v>
      </c>
      <c r="Q9763" s="244">
        <v>13500</v>
      </c>
      <c r="R9763" s="104"/>
      <c r="S9763" s="104"/>
      <c r="T9763" s="104"/>
    </row>
    <row r="9764" spans="13:20" ht="14.5" x14ac:dyDescent="0.35">
      <c r="M9764" s="261" t="s">
        <v>37247</v>
      </c>
      <c r="N9764" s="262">
        <v>1222.69</v>
      </c>
      <c r="P9764" s="243" t="s">
        <v>25790</v>
      </c>
      <c r="Q9764" s="244">
        <v>2350</v>
      </c>
      <c r="R9764" s="104"/>
      <c r="S9764" s="104"/>
      <c r="T9764" s="104"/>
    </row>
    <row r="9765" spans="13:20" ht="14.5" x14ac:dyDescent="0.35">
      <c r="M9765" s="261" t="s">
        <v>38440</v>
      </c>
      <c r="N9765" s="262">
        <v>105868.29</v>
      </c>
      <c r="P9765" s="243" t="s">
        <v>25791</v>
      </c>
      <c r="Q9765" s="244">
        <v>3450</v>
      </c>
      <c r="R9765" s="104"/>
      <c r="S9765" s="104"/>
      <c r="T9765" s="104"/>
    </row>
    <row r="9766" spans="13:20" ht="14.5" x14ac:dyDescent="0.35">
      <c r="M9766" s="261" t="s">
        <v>43310</v>
      </c>
      <c r="N9766" s="262">
        <v>48519.5</v>
      </c>
      <c r="P9766" s="243" t="s">
        <v>25792</v>
      </c>
      <c r="Q9766" s="244">
        <v>2291.67</v>
      </c>
      <c r="R9766" s="104"/>
      <c r="S9766" s="104"/>
      <c r="T9766" s="104"/>
    </row>
    <row r="9767" spans="13:20" ht="14.5" x14ac:dyDescent="0.35">
      <c r="M9767" s="261" t="s">
        <v>48349</v>
      </c>
      <c r="N9767" s="262">
        <v>9600</v>
      </c>
      <c r="P9767" s="243" t="s">
        <v>25793</v>
      </c>
      <c r="Q9767" s="244">
        <v>601.87</v>
      </c>
      <c r="R9767" s="104"/>
      <c r="S9767" s="104"/>
      <c r="T9767" s="104"/>
    </row>
    <row r="9768" spans="13:20" ht="14.5" x14ac:dyDescent="0.35">
      <c r="M9768" s="261" t="s">
        <v>43311</v>
      </c>
      <c r="N9768" s="262">
        <v>5469.86</v>
      </c>
      <c r="P9768" s="243" t="s">
        <v>25794</v>
      </c>
      <c r="Q9768" s="244">
        <v>13834.46</v>
      </c>
      <c r="R9768" s="104"/>
      <c r="S9768" s="104"/>
      <c r="T9768" s="104"/>
    </row>
    <row r="9769" spans="13:20" ht="14.5" x14ac:dyDescent="0.35">
      <c r="M9769" s="261" t="s">
        <v>48350</v>
      </c>
      <c r="N9769" s="262">
        <v>3300</v>
      </c>
      <c r="P9769" s="243" t="s">
        <v>25795</v>
      </c>
      <c r="Q9769" s="244">
        <v>213</v>
      </c>
      <c r="R9769" s="104"/>
      <c r="S9769" s="104"/>
      <c r="T9769" s="104"/>
    </row>
    <row r="9770" spans="13:20" ht="14.5" x14ac:dyDescent="0.35">
      <c r="M9770" s="261" t="s">
        <v>48351</v>
      </c>
      <c r="N9770" s="262">
        <v>5000</v>
      </c>
      <c r="P9770" s="243" t="s">
        <v>25796</v>
      </c>
      <c r="Q9770" s="244">
        <v>21831</v>
      </c>
      <c r="R9770" s="104"/>
      <c r="S9770" s="104"/>
      <c r="T9770" s="104"/>
    </row>
    <row r="9771" spans="13:20" ht="14.5" x14ac:dyDescent="0.35">
      <c r="M9771" s="261" t="s">
        <v>48352</v>
      </c>
      <c r="N9771" s="262">
        <v>833</v>
      </c>
      <c r="P9771" s="243" t="s">
        <v>25797</v>
      </c>
      <c r="Q9771" s="244">
        <v>149.5</v>
      </c>
      <c r="R9771" s="104"/>
      <c r="S9771" s="104"/>
      <c r="T9771" s="104"/>
    </row>
    <row r="9772" spans="13:20" ht="14.5" x14ac:dyDescent="0.35">
      <c r="M9772" s="261" t="s">
        <v>45548</v>
      </c>
      <c r="N9772" s="262">
        <v>156529.74</v>
      </c>
      <c r="P9772" s="243" t="s">
        <v>25798</v>
      </c>
      <c r="Q9772" s="244">
        <v>6.37</v>
      </c>
      <c r="R9772" s="104"/>
      <c r="S9772" s="104"/>
      <c r="T9772" s="104"/>
    </row>
    <row r="9773" spans="13:20" ht="14.5" x14ac:dyDescent="0.35">
      <c r="M9773" s="261" t="s">
        <v>45549</v>
      </c>
      <c r="N9773" s="262">
        <v>11458.26</v>
      </c>
      <c r="P9773" s="243" t="s">
        <v>15838</v>
      </c>
      <c r="Q9773" s="244">
        <v>250.94</v>
      </c>
      <c r="R9773" s="104"/>
      <c r="S9773" s="104"/>
      <c r="T9773" s="104"/>
    </row>
    <row r="9774" spans="13:20" ht="14.5" x14ac:dyDescent="0.35">
      <c r="M9774" s="261" t="s">
        <v>57153</v>
      </c>
      <c r="N9774" s="262">
        <v>3525.6</v>
      </c>
      <c r="P9774" s="243" t="s">
        <v>25799</v>
      </c>
      <c r="Q9774" s="244">
        <v>34428.300000000003</v>
      </c>
      <c r="R9774" s="104"/>
      <c r="S9774" s="104"/>
      <c r="T9774" s="104"/>
    </row>
    <row r="9775" spans="13:20" ht="14.5" x14ac:dyDescent="0.35">
      <c r="M9775" s="261" t="s">
        <v>57154</v>
      </c>
      <c r="N9775" s="262">
        <v>4662</v>
      </c>
      <c r="P9775" s="243" t="s">
        <v>25800</v>
      </c>
      <c r="Q9775" s="244">
        <v>2760</v>
      </c>
      <c r="R9775" s="104"/>
      <c r="S9775" s="104"/>
      <c r="T9775" s="104"/>
    </row>
    <row r="9776" spans="13:20" ht="14.5" x14ac:dyDescent="0.35">
      <c r="M9776" s="261" t="s">
        <v>57155</v>
      </c>
      <c r="N9776" s="262">
        <v>1858</v>
      </c>
      <c r="P9776" s="243" t="s">
        <v>25801</v>
      </c>
      <c r="Q9776" s="244">
        <v>1125</v>
      </c>
      <c r="R9776" s="104"/>
      <c r="S9776" s="104"/>
      <c r="T9776" s="104"/>
    </row>
    <row r="9777" spans="13:20" ht="14.5" x14ac:dyDescent="0.35">
      <c r="M9777" s="261" t="s">
        <v>57156</v>
      </c>
      <c r="N9777" s="262">
        <v>142</v>
      </c>
      <c r="P9777" s="243" t="s">
        <v>25802</v>
      </c>
      <c r="Q9777" s="244">
        <v>86.09</v>
      </c>
      <c r="R9777" s="104"/>
      <c r="S9777" s="104"/>
      <c r="T9777" s="104"/>
    </row>
    <row r="9778" spans="13:20" ht="14.5" x14ac:dyDescent="0.35">
      <c r="M9778" s="261" t="s">
        <v>57157</v>
      </c>
      <c r="N9778" s="262">
        <v>529</v>
      </c>
      <c r="P9778" s="243" t="s">
        <v>25803</v>
      </c>
      <c r="Q9778" s="244">
        <v>67926.080000000002</v>
      </c>
      <c r="R9778" s="104"/>
      <c r="S9778" s="104"/>
      <c r="T9778" s="104"/>
    </row>
    <row r="9779" spans="13:20" ht="14.5" x14ac:dyDescent="0.35">
      <c r="M9779" s="261" t="s">
        <v>37249</v>
      </c>
      <c r="N9779" s="262">
        <v>36212.65</v>
      </c>
      <c r="P9779" s="243" t="s">
        <v>25804</v>
      </c>
      <c r="Q9779" s="244">
        <v>2350</v>
      </c>
      <c r="R9779" s="104"/>
      <c r="S9779" s="104"/>
      <c r="T9779" s="104"/>
    </row>
    <row r="9780" spans="13:20" ht="14.5" x14ac:dyDescent="0.35">
      <c r="M9780" s="261" t="s">
        <v>57158</v>
      </c>
      <c r="N9780" s="262">
        <v>2284</v>
      </c>
      <c r="P9780" s="243" t="s">
        <v>25805</v>
      </c>
      <c r="Q9780" s="244">
        <v>3450</v>
      </c>
      <c r="R9780" s="104"/>
      <c r="S9780" s="104"/>
      <c r="T9780" s="104"/>
    </row>
    <row r="9781" spans="13:20" ht="14.5" x14ac:dyDescent="0.35">
      <c r="M9781" s="261" t="s">
        <v>51388</v>
      </c>
      <c r="N9781" s="262">
        <v>11666.68</v>
      </c>
      <c r="P9781" s="243" t="s">
        <v>25806</v>
      </c>
      <c r="Q9781" s="244">
        <v>1125</v>
      </c>
      <c r="R9781" s="104"/>
      <c r="S9781" s="104"/>
      <c r="T9781" s="104"/>
    </row>
    <row r="9782" spans="13:20" ht="14.5" x14ac:dyDescent="0.35">
      <c r="M9782" s="261" t="s">
        <v>37250</v>
      </c>
      <c r="N9782" s="262">
        <v>3630.95</v>
      </c>
      <c r="P9782" s="243" t="s">
        <v>25807</v>
      </c>
      <c r="Q9782" s="244">
        <v>2291.67</v>
      </c>
      <c r="R9782" s="104"/>
      <c r="S9782" s="104"/>
      <c r="T9782" s="104"/>
    </row>
    <row r="9783" spans="13:20" ht="14.5" x14ac:dyDescent="0.35">
      <c r="M9783" s="261" t="s">
        <v>51389</v>
      </c>
      <c r="N9783" s="262">
        <v>2112.44</v>
      </c>
      <c r="P9783" s="243" t="s">
        <v>25808</v>
      </c>
      <c r="Q9783" s="244">
        <v>687.96</v>
      </c>
      <c r="R9783" s="104"/>
      <c r="S9783" s="104"/>
      <c r="T9783" s="104"/>
    </row>
    <row r="9784" spans="13:20" ht="14.5" x14ac:dyDescent="0.35">
      <c r="M9784" s="261" t="s">
        <v>51390</v>
      </c>
      <c r="N9784" s="262">
        <v>15.68</v>
      </c>
      <c r="P9784" s="243" t="s">
        <v>25809</v>
      </c>
      <c r="Q9784" s="244">
        <v>2909.5</v>
      </c>
      <c r="R9784" s="104"/>
      <c r="S9784" s="104"/>
      <c r="T9784" s="104"/>
    </row>
    <row r="9785" spans="13:20" ht="14.5" x14ac:dyDescent="0.35">
      <c r="M9785" s="261" t="s">
        <v>38441</v>
      </c>
      <c r="N9785" s="262">
        <v>3063.25</v>
      </c>
      <c r="P9785" s="243" t="s">
        <v>25810</v>
      </c>
      <c r="Q9785" s="244">
        <v>14053.83</v>
      </c>
      <c r="R9785" s="104"/>
      <c r="S9785" s="104"/>
      <c r="T9785" s="104"/>
    </row>
    <row r="9786" spans="13:20" ht="14.5" x14ac:dyDescent="0.35">
      <c r="M9786" s="261" t="s">
        <v>37251</v>
      </c>
      <c r="N9786" s="262">
        <v>22971.34</v>
      </c>
      <c r="P9786" s="243" t="s">
        <v>15839</v>
      </c>
      <c r="Q9786" s="244">
        <v>250.94</v>
      </c>
      <c r="R9786" s="104"/>
      <c r="S9786" s="104"/>
      <c r="T9786" s="104"/>
    </row>
    <row r="9787" spans="13:20" ht="14.5" x14ac:dyDescent="0.35">
      <c r="M9787" s="261" t="s">
        <v>52305</v>
      </c>
      <c r="N9787" s="262">
        <v>51848.75</v>
      </c>
      <c r="P9787" s="243" t="s">
        <v>25811</v>
      </c>
      <c r="Q9787" s="244">
        <v>124185.38</v>
      </c>
      <c r="R9787" s="104"/>
      <c r="S9787" s="104"/>
      <c r="T9787" s="104"/>
    </row>
    <row r="9788" spans="13:20" ht="14.5" x14ac:dyDescent="0.35">
      <c r="M9788" s="261" t="s">
        <v>51391</v>
      </c>
      <c r="N9788" s="262">
        <v>9553.66</v>
      </c>
      <c r="P9788" s="243" t="s">
        <v>25812</v>
      </c>
      <c r="Q9788" s="244">
        <v>11204</v>
      </c>
      <c r="R9788" s="104"/>
      <c r="S9788" s="104"/>
      <c r="T9788" s="104"/>
    </row>
    <row r="9789" spans="13:20" ht="14.5" x14ac:dyDescent="0.35">
      <c r="M9789" s="261" t="s">
        <v>37252</v>
      </c>
      <c r="N9789" s="262">
        <v>4459.2700000000004</v>
      </c>
      <c r="P9789" s="243" t="s">
        <v>25813</v>
      </c>
      <c r="Q9789" s="244">
        <v>6538.04</v>
      </c>
      <c r="R9789" s="104"/>
      <c r="S9789" s="104"/>
      <c r="T9789" s="104"/>
    </row>
    <row r="9790" spans="13:20" ht="14.5" x14ac:dyDescent="0.35">
      <c r="M9790" s="261" t="s">
        <v>51392</v>
      </c>
      <c r="N9790" s="262">
        <v>6147.35</v>
      </c>
      <c r="P9790" s="243" t="s">
        <v>25814</v>
      </c>
      <c r="Q9790" s="244">
        <v>1138.1199999999999</v>
      </c>
      <c r="R9790" s="104"/>
      <c r="S9790" s="104"/>
      <c r="T9790" s="104"/>
    </row>
    <row r="9791" spans="13:20" ht="14.5" x14ac:dyDescent="0.35">
      <c r="M9791" s="261" t="s">
        <v>51393</v>
      </c>
      <c r="N9791" s="262">
        <v>7.84</v>
      </c>
      <c r="P9791" s="243" t="s">
        <v>25815</v>
      </c>
      <c r="Q9791" s="244">
        <v>2776.4</v>
      </c>
      <c r="R9791" s="104"/>
      <c r="S9791" s="104"/>
      <c r="T9791" s="104"/>
    </row>
    <row r="9792" spans="13:20" ht="14.5" x14ac:dyDescent="0.35">
      <c r="M9792" s="261" t="s">
        <v>51394</v>
      </c>
      <c r="N9792" s="262">
        <v>14.97</v>
      </c>
      <c r="P9792" s="243" t="s">
        <v>25816</v>
      </c>
      <c r="Q9792" s="244">
        <v>1871.45</v>
      </c>
      <c r="R9792" s="104"/>
      <c r="S9792" s="104"/>
      <c r="T9792" s="104"/>
    </row>
    <row r="9793" spans="13:20" ht="14.5" x14ac:dyDescent="0.35">
      <c r="M9793" s="261" t="s">
        <v>52306</v>
      </c>
      <c r="N9793" s="262">
        <v>-2248.1799999999998</v>
      </c>
      <c r="P9793" s="243" t="s">
        <v>25817</v>
      </c>
      <c r="Q9793" s="244">
        <v>2271</v>
      </c>
      <c r="R9793" s="104"/>
      <c r="S9793" s="104"/>
      <c r="T9793" s="104"/>
    </row>
    <row r="9794" spans="13:20" ht="14.5" x14ac:dyDescent="0.35">
      <c r="M9794" s="261" t="s">
        <v>52307</v>
      </c>
      <c r="N9794" s="262">
        <v>64563.6</v>
      </c>
      <c r="P9794" s="243" t="s">
        <v>25818</v>
      </c>
      <c r="Q9794" s="244">
        <v>684</v>
      </c>
      <c r="R9794" s="104"/>
      <c r="S9794" s="104"/>
      <c r="T9794" s="104"/>
    </row>
    <row r="9795" spans="13:20" ht="14.5" x14ac:dyDescent="0.35">
      <c r="M9795" s="261" t="s">
        <v>51395</v>
      </c>
      <c r="N9795" s="262">
        <v>1644.88</v>
      </c>
      <c r="P9795" s="243" t="s">
        <v>25819</v>
      </c>
      <c r="Q9795" s="244">
        <v>11234</v>
      </c>
      <c r="R9795" s="104"/>
      <c r="S9795" s="104"/>
      <c r="T9795" s="104"/>
    </row>
    <row r="9796" spans="13:20" ht="14.5" x14ac:dyDescent="0.35">
      <c r="M9796" s="261" t="s">
        <v>51396</v>
      </c>
      <c r="N9796" s="262">
        <v>7.84</v>
      </c>
      <c r="P9796" s="243" t="s">
        <v>25820</v>
      </c>
      <c r="Q9796" s="244">
        <v>6827</v>
      </c>
      <c r="R9796" s="104"/>
      <c r="S9796" s="104"/>
      <c r="T9796" s="104"/>
    </row>
    <row r="9797" spans="13:20" ht="14.5" x14ac:dyDescent="0.35">
      <c r="M9797" s="261" t="s">
        <v>26113</v>
      </c>
      <c r="N9797" s="262">
        <v>15114</v>
      </c>
      <c r="P9797" s="243" t="s">
        <v>25821</v>
      </c>
      <c r="Q9797" s="244">
        <v>1140</v>
      </c>
      <c r="R9797" s="104"/>
      <c r="S9797" s="104"/>
      <c r="T9797" s="104"/>
    </row>
    <row r="9798" spans="13:20" ht="14.5" x14ac:dyDescent="0.35">
      <c r="M9798" s="261" t="s">
        <v>52308</v>
      </c>
      <c r="N9798" s="262">
        <v>54756.68</v>
      </c>
      <c r="P9798" s="243" t="s">
        <v>25822</v>
      </c>
      <c r="Q9798" s="244">
        <v>1142</v>
      </c>
      <c r="R9798" s="104"/>
      <c r="S9798" s="104"/>
      <c r="T9798" s="104"/>
    </row>
    <row r="9799" spans="13:20" ht="14.5" x14ac:dyDescent="0.35">
      <c r="M9799" s="261" t="s">
        <v>52309</v>
      </c>
      <c r="N9799" s="262">
        <v>1423.47</v>
      </c>
      <c r="P9799" s="243" t="s">
        <v>25823</v>
      </c>
      <c r="Q9799" s="244">
        <v>209.33</v>
      </c>
      <c r="R9799" s="104"/>
      <c r="S9799" s="104"/>
      <c r="T9799" s="104"/>
    </row>
    <row r="9800" spans="13:20" ht="14.5" x14ac:dyDescent="0.35">
      <c r="M9800" s="261" t="s">
        <v>52310</v>
      </c>
      <c r="N9800" s="262">
        <v>2112.44</v>
      </c>
      <c r="P9800" s="243" t="s">
        <v>25824</v>
      </c>
      <c r="Q9800" s="244">
        <v>1402.67</v>
      </c>
      <c r="R9800" s="104"/>
      <c r="S9800" s="104"/>
      <c r="T9800" s="104"/>
    </row>
    <row r="9801" spans="13:20" ht="14.5" x14ac:dyDescent="0.35">
      <c r="M9801" s="261" t="s">
        <v>52311</v>
      </c>
      <c r="N9801" s="262">
        <v>7.84</v>
      </c>
      <c r="P9801" s="243" t="s">
        <v>25825</v>
      </c>
      <c r="Q9801" s="244">
        <v>7837</v>
      </c>
      <c r="R9801" s="104"/>
      <c r="S9801" s="104"/>
      <c r="T9801" s="104"/>
    </row>
    <row r="9802" spans="13:20" ht="14.5" x14ac:dyDescent="0.35">
      <c r="M9802" s="261" t="s">
        <v>52312</v>
      </c>
      <c r="N9802" s="262">
        <v>3691</v>
      </c>
      <c r="P9802" s="243" t="s">
        <v>25826</v>
      </c>
      <c r="Q9802" s="244">
        <v>2000</v>
      </c>
      <c r="R9802" s="104"/>
      <c r="S9802" s="104"/>
      <c r="T9802" s="104"/>
    </row>
    <row r="9803" spans="13:20" ht="14.5" x14ac:dyDescent="0.35">
      <c r="M9803" s="261" t="s">
        <v>52313</v>
      </c>
      <c r="N9803" s="262">
        <v>30271.8</v>
      </c>
      <c r="P9803" s="243" t="s">
        <v>25827</v>
      </c>
      <c r="Q9803" s="244">
        <v>10136</v>
      </c>
      <c r="R9803" s="104"/>
      <c r="S9803" s="104"/>
      <c r="T9803" s="104"/>
    </row>
    <row r="9804" spans="13:20" ht="14.5" x14ac:dyDescent="0.35">
      <c r="M9804" s="261" t="s">
        <v>51397</v>
      </c>
      <c r="N9804" s="262">
        <v>2284.36</v>
      </c>
      <c r="P9804" s="243" t="s">
        <v>25828</v>
      </c>
      <c r="Q9804" s="244">
        <v>37500</v>
      </c>
      <c r="R9804" s="104"/>
      <c r="S9804" s="104"/>
      <c r="T9804" s="104"/>
    </row>
    <row r="9805" spans="13:20" ht="14.5" x14ac:dyDescent="0.35">
      <c r="M9805" s="261" t="s">
        <v>51398</v>
      </c>
      <c r="N9805" s="262">
        <v>2112.44</v>
      </c>
      <c r="P9805" s="243" t="s">
        <v>25829</v>
      </c>
      <c r="Q9805" s="244">
        <v>65814.880000000005</v>
      </c>
      <c r="R9805" s="104"/>
      <c r="S9805" s="104"/>
      <c r="T9805" s="104"/>
    </row>
    <row r="9806" spans="13:20" ht="14.5" x14ac:dyDescent="0.35">
      <c r="M9806" s="261" t="s">
        <v>51399</v>
      </c>
      <c r="N9806" s="262">
        <v>7.84</v>
      </c>
      <c r="P9806" s="243" t="s">
        <v>25830</v>
      </c>
      <c r="Q9806" s="244">
        <v>29775</v>
      </c>
      <c r="R9806" s="104"/>
      <c r="S9806" s="104"/>
      <c r="T9806" s="104"/>
    </row>
    <row r="9807" spans="13:20" ht="14.5" x14ac:dyDescent="0.35">
      <c r="M9807" s="261" t="s">
        <v>58810</v>
      </c>
      <c r="N9807" s="262">
        <v>-847.44</v>
      </c>
      <c r="P9807" s="243" t="s">
        <v>25831</v>
      </c>
      <c r="Q9807" s="244">
        <v>1959.5</v>
      </c>
      <c r="R9807" s="104"/>
      <c r="S9807" s="104"/>
      <c r="T9807" s="104"/>
    </row>
    <row r="9808" spans="13:20" ht="14.5" x14ac:dyDescent="0.35">
      <c r="M9808" s="261" t="s">
        <v>50366</v>
      </c>
      <c r="N9808" s="262">
        <v>53000</v>
      </c>
      <c r="P9808" s="243" t="s">
        <v>25832</v>
      </c>
      <c r="Q9808" s="244">
        <v>10391</v>
      </c>
      <c r="R9808" s="104"/>
      <c r="S9808" s="104"/>
      <c r="T9808" s="104"/>
    </row>
    <row r="9809" spans="13:20" ht="14.5" x14ac:dyDescent="0.35">
      <c r="M9809" s="261" t="s">
        <v>50367</v>
      </c>
      <c r="N9809" s="262">
        <v>3087</v>
      </c>
      <c r="P9809" s="243" t="s">
        <v>25833</v>
      </c>
      <c r="Q9809" s="244">
        <v>630</v>
      </c>
      <c r="R9809" s="104"/>
      <c r="S9809" s="104"/>
      <c r="T9809" s="104"/>
    </row>
    <row r="9810" spans="13:20" ht="14.5" x14ac:dyDescent="0.35">
      <c r="M9810" s="261" t="s">
        <v>45550</v>
      </c>
      <c r="N9810" s="262">
        <v>116750</v>
      </c>
      <c r="P9810" s="243" t="s">
        <v>25834</v>
      </c>
      <c r="Q9810" s="244">
        <v>1530</v>
      </c>
      <c r="R9810" s="104"/>
      <c r="S9810" s="104"/>
      <c r="T9810" s="104"/>
    </row>
    <row r="9811" spans="13:20" ht="14.5" x14ac:dyDescent="0.35">
      <c r="M9811" s="261" t="s">
        <v>45551</v>
      </c>
      <c r="N9811" s="262">
        <v>8851.1</v>
      </c>
      <c r="P9811" s="243" t="s">
        <v>25835</v>
      </c>
      <c r="Q9811" s="244">
        <v>117.03</v>
      </c>
      <c r="R9811" s="104"/>
      <c r="S9811" s="104"/>
      <c r="T9811" s="104"/>
    </row>
    <row r="9812" spans="13:20" ht="14.5" x14ac:dyDescent="0.35">
      <c r="M9812" s="261" t="s">
        <v>53484</v>
      </c>
      <c r="N9812" s="262">
        <v>194</v>
      </c>
      <c r="P9812" s="243" t="s">
        <v>25836</v>
      </c>
      <c r="Q9812" s="244">
        <v>1622.37</v>
      </c>
      <c r="R9812" s="104"/>
      <c r="S9812" s="104"/>
      <c r="T9812" s="104"/>
    </row>
    <row r="9813" spans="13:20" ht="14.5" x14ac:dyDescent="0.35">
      <c r="M9813" s="261" t="s">
        <v>52314</v>
      </c>
      <c r="N9813" s="262">
        <v>4930.5</v>
      </c>
      <c r="P9813" s="243" t="s">
        <v>25837</v>
      </c>
      <c r="Q9813" s="244">
        <v>21965</v>
      </c>
      <c r="R9813" s="104"/>
      <c r="S9813" s="104"/>
      <c r="T9813" s="104"/>
    </row>
    <row r="9814" spans="13:20" ht="14.5" x14ac:dyDescent="0.35">
      <c r="M9814" s="261" t="s">
        <v>35818</v>
      </c>
      <c r="N9814" s="262">
        <v>57225</v>
      </c>
      <c r="P9814" s="243" t="s">
        <v>25838</v>
      </c>
      <c r="Q9814" s="244">
        <v>584.22</v>
      </c>
      <c r="R9814" s="104"/>
      <c r="S9814" s="104"/>
      <c r="T9814" s="104"/>
    </row>
    <row r="9815" spans="13:20" ht="14.5" x14ac:dyDescent="0.35">
      <c r="M9815" s="261" t="s">
        <v>35819</v>
      </c>
      <c r="N9815" s="262">
        <v>4345.04</v>
      </c>
      <c r="P9815" s="243" t="s">
        <v>25839</v>
      </c>
      <c r="Q9815" s="244">
        <v>11204</v>
      </c>
      <c r="R9815" s="104"/>
      <c r="S9815" s="104"/>
      <c r="T9815" s="104"/>
    </row>
    <row r="9816" spans="13:20" ht="14.5" x14ac:dyDescent="0.35">
      <c r="M9816" s="261" t="s">
        <v>51400</v>
      </c>
      <c r="N9816" s="262">
        <v>6138.25</v>
      </c>
      <c r="P9816" s="243" t="s">
        <v>25840</v>
      </c>
      <c r="Q9816" s="244">
        <v>44038.04</v>
      </c>
      <c r="R9816" s="104"/>
      <c r="S9816" s="104"/>
      <c r="T9816" s="104"/>
    </row>
    <row r="9817" spans="13:20" ht="14.5" x14ac:dyDescent="0.35">
      <c r="M9817" s="261" t="s">
        <v>42087</v>
      </c>
      <c r="N9817" s="262">
        <v>15167.68</v>
      </c>
      <c r="P9817" s="243" t="s">
        <v>25841</v>
      </c>
      <c r="Q9817" s="244">
        <v>1530</v>
      </c>
      <c r="R9817" s="104"/>
      <c r="S9817" s="104"/>
      <c r="T9817" s="104"/>
    </row>
    <row r="9818" spans="13:20" ht="14.5" x14ac:dyDescent="0.35">
      <c r="M9818" s="261" t="s">
        <v>37253</v>
      </c>
      <c r="N9818" s="262">
        <v>35012.15</v>
      </c>
      <c r="P9818" s="243" t="s">
        <v>25842</v>
      </c>
      <c r="Q9818" s="244">
        <v>1255.1500000000001</v>
      </c>
      <c r="R9818" s="104"/>
      <c r="S9818" s="104"/>
      <c r="T9818" s="104"/>
    </row>
    <row r="9819" spans="13:20" ht="14.5" x14ac:dyDescent="0.35">
      <c r="M9819" s="261" t="s">
        <v>42088</v>
      </c>
      <c r="N9819" s="262">
        <v>40365.94</v>
      </c>
      <c r="P9819" s="243" t="s">
        <v>25843</v>
      </c>
      <c r="Q9819" s="244">
        <v>2776.4</v>
      </c>
      <c r="R9819" s="104"/>
      <c r="S9819" s="104"/>
      <c r="T9819" s="104"/>
    </row>
    <row r="9820" spans="13:20" ht="14.5" x14ac:dyDescent="0.35">
      <c r="M9820" s="261" t="s">
        <v>42089</v>
      </c>
      <c r="N9820" s="262">
        <v>44375.92</v>
      </c>
      <c r="P9820" s="243" t="s">
        <v>25844</v>
      </c>
      <c r="Q9820" s="244">
        <v>78203.25</v>
      </c>
      <c r="R9820" s="104"/>
      <c r="S9820" s="104"/>
      <c r="T9820" s="104"/>
    </row>
    <row r="9821" spans="13:20" ht="14.5" x14ac:dyDescent="0.35">
      <c r="M9821" s="261" t="s">
        <v>42090</v>
      </c>
      <c r="N9821" s="262">
        <v>6475.57</v>
      </c>
      <c r="P9821" s="243" t="s">
        <v>25845</v>
      </c>
      <c r="Q9821" s="244">
        <v>32046</v>
      </c>
      <c r="R9821" s="104"/>
      <c r="S9821" s="104"/>
      <c r="T9821" s="104"/>
    </row>
    <row r="9822" spans="13:20" ht="14.5" x14ac:dyDescent="0.35">
      <c r="M9822" s="261" t="s">
        <v>42091</v>
      </c>
      <c r="N9822" s="262">
        <v>14475.18</v>
      </c>
      <c r="P9822" s="243" t="s">
        <v>25846</v>
      </c>
      <c r="Q9822" s="244">
        <v>1959.5</v>
      </c>
      <c r="R9822" s="104"/>
      <c r="S9822" s="104"/>
      <c r="T9822" s="104"/>
    </row>
    <row r="9823" spans="13:20" ht="14.5" x14ac:dyDescent="0.35">
      <c r="M9823" s="261" t="s">
        <v>35820</v>
      </c>
      <c r="N9823" s="262">
        <v>58014.95</v>
      </c>
      <c r="P9823" s="243" t="s">
        <v>25847</v>
      </c>
      <c r="Q9823" s="244">
        <v>21965</v>
      </c>
      <c r="R9823" s="104"/>
      <c r="S9823" s="104"/>
      <c r="T9823" s="104"/>
    </row>
    <row r="9824" spans="13:20" ht="14.5" x14ac:dyDescent="0.35">
      <c r="M9824" s="261" t="s">
        <v>35821</v>
      </c>
      <c r="N9824" s="262">
        <v>36918.51</v>
      </c>
      <c r="P9824" s="243" t="s">
        <v>25848</v>
      </c>
      <c r="Q9824" s="244">
        <v>13530.67</v>
      </c>
      <c r="R9824" s="104"/>
      <c r="S9824" s="104"/>
      <c r="T9824" s="104"/>
    </row>
    <row r="9825" spans="13:20" ht="14.5" x14ac:dyDescent="0.35">
      <c r="M9825" s="261" t="s">
        <v>37254</v>
      </c>
      <c r="N9825" s="262">
        <v>15394.71</v>
      </c>
      <c r="P9825" s="243" t="s">
        <v>25849</v>
      </c>
      <c r="Q9825" s="244">
        <v>19280.330000000002</v>
      </c>
      <c r="R9825" s="104"/>
      <c r="S9825" s="104"/>
      <c r="T9825" s="104"/>
    </row>
    <row r="9826" spans="13:20" ht="14.5" x14ac:dyDescent="0.35">
      <c r="M9826" s="261" t="s">
        <v>51401</v>
      </c>
      <c r="N9826" s="262">
        <v>20641.5</v>
      </c>
      <c r="P9826" s="243" t="s">
        <v>25850</v>
      </c>
      <c r="Q9826" s="244">
        <v>12511.67</v>
      </c>
      <c r="R9826" s="104"/>
      <c r="S9826" s="104"/>
      <c r="T9826" s="104"/>
    </row>
    <row r="9827" spans="13:20" ht="14.5" x14ac:dyDescent="0.35">
      <c r="M9827" s="261" t="s">
        <v>51402</v>
      </c>
      <c r="N9827" s="262">
        <v>12294.5</v>
      </c>
      <c r="P9827" s="243" t="s">
        <v>25851</v>
      </c>
      <c r="Q9827" s="244">
        <v>800</v>
      </c>
      <c r="R9827" s="104"/>
      <c r="S9827" s="104"/>
      <c r="T9827" s="104"/>
    </row>
    <row r="9828" spans="13:20" ht="14.5" x14ac:dyDescent="0.35">
      <c r="M9828" s="261" t="s">
        <v>48353</v>
      </c>
      <c r="N9828" s="262">
        <v>50935.33</v>
      </c>
      <c r="P9828" s="243" t="s">
        <v>25852</v>
      </c>
      <c r="Q9828" s="244">
        <v>41200</v>
      </c>
      <c r="R9828" s="104"/>
      <c r="S9828" s="104"/>
      <c r="T9828" s="104"/>
    </row>
    <row r="9829" spans="13:20" ht="14.5" x14ac:dyDescent="0.35">
      <c r="M9829" s="261" t="s">
        <v>48354</v>
      </c>
      <c r="N9829" s="262">
        <v>3956.67</v>
      </c>
      <c r="P9829" s="243" t="s">
        <v>25853</v>
      </c>
      <c r="Q9829" s="244">
        <v>3213</v>
      </c>
      <c r="R9829" s="104"/>
      <c r="S9829" s="104"/>
      <c r="T9829" s="104"/>
    </row>
    <row r="9830" spans="13:20" ht="14.5" x14ac:dyDescent="0.35">
      <c r="M9830" s="261" t="s">
        <v>45552</v>
      </c>
      <c r="N9830" s="262">
        <v>28900.13</v>
      </c>
      <c r="P9830" s="243" t="s">
        <v>25854</v>
      </c>
      <c r="Q9830" s="244">
        <v>326</v>
      </c>
      <c r="R9830" s="104"/>
      <c r="S9830" s="104"/>
      <c r="T9830" s="104"/>
    </row>
    <row r="9831" spans="13:20" ht="14.5" x14ac:dyDescent="0.35">
      <c r="M9831" s="261" t="s">
        <v>45553</v>
      </c>
      <c r="N9831" s="262">
        <v>2210.87</v>
      </c>
      <c r="P9831" s="243" t="s">
        <v>25855</v>
      </c>
      <c r="Q9831" s="244">
        <v>775</v>
      </c>
      <c r="R9831" s="104"/>
      <c r="S9831" s="104"/>
      <c r="T9831" s="104"/>
    </row>
    <row r="9832" spans="13:20" ht="14.5" x14ac:dyDescent="0.35">
      <c r="M9832" s="261" t="s">
        <v>50368</v>
      </c>
      <c r="N9832" s="262">
        <v>5000</v>
      </c>
      <c r="P9832" s="243" t="s">
        <v>25856</v>
      </c>
      <c r="Q9832" s="244">
        <v>2841</v>
      </c>
      <c r="R9832" s="104"/>
      <c r="S9832" s="104"/>
      <c r="T9832" s="104"/>
    </row>
    <row r="9833" spans="13:20" ht="14.5" x14ac:dyDescent="0.35">
      <c r="M9833" s="261" t="s">
        <v>57159</v>
      </c>
      <c r="N9833" s="262">
        <v>1479.8</v>
      </c>
      <c r="P9833" s="243" t="s">
        <v>25857</v>
      </c>
      <c r="Q9833" s="244">
        <v>19860.8</v>
      </c>
      <c r="R9833" s="104"/>
      <c r="S9833" s="104"/>
      <c r="T9833" s="104"/>
    </row>
    <row r="9834" spans="13:20" ht="14.5" x14ac:dyDescent="0.35">
      <c r="M9834" s="261" t="s">
        <v>57160</v>
      </c>
      <c r="N9834" s="262">
        <v>113.2</v>
      </c>
      <c r="P9834" s="243" t="s">
        <v>25858</v>
      </c>
      <c r="Q9834" s="244">
        <v>58418.2</v>
      </c>
      <c r="R9834" s="104"/>
      <c r="S9834" s="104"/>
      <c r="T9834" s="104"/>
    </row>
    <row r="9835" spans="13:20" ht="14.5" x14ac:dyDescent="0.35">
      <c r="M9835" s="261" t="s">
        <v>35824</v>
      </c>
      <c r="N9835" s="262">
        <v>4644.68</v>
      </c>
      <c r="P9835" s="243" t="s">
        <v>25859</v>
      </c>
      <c r="Q9835" s="244">
        <v>1199</v>
      </c>
      <c r="R9835" s="104"/>
      <c r="S9835" s="104"/>
      <c r="T9835" s="104"/>
    </row>
    <row r="9836" spans="13:20" ht="14.5" x14ac:dyDescent="0.35">
      <c r="M9836" s="261" t="s">
        <v>38442</v>
      </c>
      <c r="N9836" s="262">
        <v>20221.150000000001</v>
      </c>
      <c r="P9836" s="243" t="s">
        <v>25860</v>
      </c>
      <c r="Q9836" s="244">
        <v>8970</v>
      </c>
      <c r="R9836" s="104"/>
      <c r="S9836" s="104"/>
      <c r="T9836" s="104"/>
    </row>
    <row r="9837" spans="13:20" ht="14.5" x14ac:dyDescent="0.35">
      <c r="M9837" s="261" t="s">
        <v>35825</v>
      </c>
      <c r="N9837" s="262">
        <v>1878.17</v>
      </c>
      <c r="P9837" s="243" t="s">
        <v>25861</v>
      </c>
      <c r="Q9837" s="244">
        <v>2207</v>
      </c>
      <c r="R9837" s="104"/>
      <c r="S9837" s="104"/>
      <c r="T9837" s="104"/>
    </row>
    <row r="9838" spans="13:20" ht="14.5" x14ac:dyDescent="0.35">
      <c r="M9838" s="261" t="s">
        <v>38443</v>
      </c>
      <c r="N9838" s="262">
        <v>53700</v>
      </c>
      <c r="P9838" s="243" t="s">
        <v>25862</v>
      </c>
      <c r="Q9838" s="244">
        <v>1214.5</v>
      </c>
      <c r="R9838" s="104"/>
      <c r="S9838" s="104"/>
      <c r="T9838" s="104"/>
    </row>
    <row r="9839" spans="13:20" ht="14.5" x14ac:dyDescent="0.35">
      <c r="M9839" s="261" t="s">
        <v>37255</v>
      </c>
      <c r="N9839" s="262">
        <v>2002</v>
      </c>
      <c r="P9839" s="243" t="s">
        <v>25863</v>
      </c>
      <c r="Q9839" s="244">
        <v>87.5</v>
      </c>
      <c r="R9839" s="104"/>
      <c r="S9839" s="104"/>
      <c r="T9839" s="104"/>
    </row>
    <row r="9840" spans="13:20" ht="14.5" x14ac:dyDescent="0.35">
      <c r="M9840" s="261" t="s">
        <v>37256</v>
      </c>
      <c r="N9840" s="262">
        <v>4800</v>
      </c>
      <c r="P9840" s="243" t="s">
        <v>25864</v>
      </c>
      <c r="Q9840" s="244">
        <v>1400</v>
      </c>
      <c r="R9840" s="104"/>
      <c r="S9840" s="104"/>
      <c r="T9840" s="104"/>
    </row>
    <row r="9841" spans="13:20" ht="14.5" x14ac:dyDescent="0.35">
      <c r="M9841" s="261" t="s">
        <v>37257</v>
      </c>
      <c r="N9841" s="262">
        <v>6683.22</v>
      </c>
      <c r="P9841" s="243" t="s">
        <v>25865</v>
      </c>
      <c r="Q9841" s="244">
        <v>206.71</v>
      </c>
      <c r="R9841" s="104"/>
      <c r="S9841" s="104"/>
      <c r="T9841" s="104"/>
    </row>
    <row r="9842" spans="13:20" ht="14.5" x14ac:dyDescent="0.35">
      <c r="M9842" s="261" t="s">
        <v>42094</v>
      </c>
      <c r="N9842" s="262">
        <v>22560</v>
      </c>
      <c r="P9842" s="243" t="s">
        <v>25866</v>
      </c>
      <c r="Q9842" s="244">
        <v>1406</v>
      </c>
      <c r="R9842" s="104"/>
      <c r="S9842" s="104"/>
      <c r="T9842" s="104"/>
    </row>
    <row r="9843" spans="13:20" ht="14.5" x14ac:dyDescent="0.35">
      <c r="M9843" s="261" t="s">
        <v>53485</v>
      </c>
      <c r="N9843" s="262">
        <v>5000</v>
      </c>
      <c r="P9843" s="243" t="s">
        <v>25867</v>
      </c>
      <c r="Q9843" s="244">
        <v>479.25</v>
      </c>
      <c r="R9843" s="104"/>
      <c r="S9843" s="104"/>
      <c r="T9843" s="104"/>
    </row>
    <row r="9844" spans="13:20" ht="14.5" x14ac:dyDescent="0.35">
      <c r="M9844" s="261" t="s">
        <v>42095</v>
      </c>
      <c r="N9844" s="262">
        <v>2103.4699999999998</v>
      </c>
      <c r="P9844" s="243" t="s">
        <v>25868</v>
      </c>
      <c r="Q9844" s="244">
        <v>160.04</v>
      </c>
      <c r="R9844" s="104"/>
      <c r="S9844" s="104"/>
      <c r="T9844" s="104"/>
    </row>
    <row r="9845" spans="13:20" ht="14.5" x14ac:dyDescent="0.35">
      <c r="M9845" s="261" t="s">
        <v>38444</v>
      </c>
      <c r="N9845" s="262">
        <v>89230.26</v>
      </c>
      <c r="P9845" s="243" t="s">
        <v>25869</v>
      </c>
      <c r="Q9845" s="244">
        <v>2940</v>
      </c>
      <c r="R9845" s="104"/>
      <c r="S9845" s="104"/>
      <c r="T9845" s="104"/>
    </row>
    <row r="9846" spans="13:20" ht="14.5" x14ac:dyDescent="0.35">
      <c r="M9846" s="261" t="s">
        <v>38445</v>
      </c>
      <c r="N9846" s="262">
        <v>6000</v>
      </c>
      <c r="P9846" s="243" t="s">
        <v>25870</v>
      </c>
      <c r="Q9846" s="244">
        <v>27163</v>
      </c>
      <c r="R9846" s="104"/>
      <c r="S9846" s="104"/>
      <c r="T9846" s="104"/>
    </row>
    <row r="9847" spans="13:20" ht="14.5" x14ac:dyDescent="0.35">
      <c r="M9847" s="261" t="s">
        <v>38446</v>
      </c>
      <c r="N9847" s="262">
        <v>21821.279999999999</v>
      </c>
      <c r="P9847" s="243" t="s">
        <v>25871</v>
      </c>
      <c r="Q9847" s="244">
        <v>15120</v>
      </c>
      <c r="R9847" s="104"/>
      <c r="S9847" s="104"/>
      <c r="T9847" s="104"/>
    </row>
    <row r="9848" spans="13:20" ht="14.5" x14ac:dyDescent="0.35">
      <c r="M9848" s="261" t="s">
        <v>48355</v>
      </c>
      <c r="N9848" s="262">
        <v>11492.8</v>
      </c>
      <c r="P9848" s="243" t="s">
        <v>25872</v>
      </c>
      <c r="Q9848" s="244">
        <v>2433.3000000000002</v>
      </c>
      <c r="R9848" s="104"/>
      <c r="S9848" s="104"/>
      <c r="T9848" s="104"/>
    </row>
    <row r="9849" spans="13:20" ht="14.5" x14ac:dyDescent="0.35">
      <c r="M9849" s="261" t="s">
        <v>48356</v>
      </c>
      <c r="N9849" s="262">
        <v>879.2</v>
      </c>
      <c r="P9849" s="243" t="s">
        <v>25873</v>
      </c>
      <c r="Q9849" s="244">
        <v>46971</v>
      </c>
      <c r="R9849" s="104"/>
      <c r="S9849" s="104"/>
      <c r="T9849" s="104"/>
    </row>
    <row r="9850" spans="13:20" ht="14.5" x14ac:dyDescent="0.35">
      <c r="M9850" s="261" t="s">
        <v>48357</v>
      </c>
      <c r="N9850" s="262">
        <v>116750</v>
      </c>
      <c r="P9850" s="243" t="s">
        <v>25874</v>
      </c>
      <c r="Q9850" s="244">
        <v>10308</v>
      </c>
      <c r="R9850" s="104"/>
      <c r="S9850" s="104"/>
      <c r="T9850" s="104"/>
    </row>
    <row r="9851" spans="13:20" ht="14.5" x14ac:dyDescent="0.35">
      <c r="M9851" s="261" t="s">
        <v>48358</v>
      </c>
      <c r="N9851" s="262">
        <v>8931.36</v>
      </c>
      <c r="P9851" s="243" t="s">
        <v>25875</v>
      </c>
      <c r="Q9851" s="244">
        <v>4325</v>
      </c>
      <c r="R9851" s="104"/>
      <c r="S9851" s="104"/>
      <c r="T9851" s="104"/>
    </row>
    <row r="9852" spans="13:20" ht="14.5" x14ac:dyDescent="0.35">
      <c r="M9852" s="261" t="s">
        <v>37259</v>
      </c>
      <c r="N9852" s="262">
        <v>10714.36</v>
      </c>
      <c r="P9852" s="243" t="s">
        <v>25876</v>
      </c>
      <c r="Q9852" s="244">
        <v>1362.5</v>
      </c>
      <c r="R9852" s="104"/>
      <c r="S9852" s="104"/>
      <c r="T9852" s="104"/>
    </row>
    <row r="9853" spans="13:20" ht="14.5" x14ac:dyDescent="0.35">
      <c r="M9853" s="261" t="s">
        <v>37260</v>
      </c>
      <c r="N9853" s="262">
        <v>819.64</v>
      </c>
      <c r="P9853" s="243" t="s">
        <v>25877</v>
      </c>
      <c r="Q9853" s="244">
        <v>152</v>
      </c>
      <c r="R9853" s="104"/>
      <c r="S9853" s="104"/>
      <c r="T9853" s="104"/>
    </row>
    <row r="9854" spans="13:20" ht="14.5" x14ac:dyDescent="0.35">
      <c r="M9854" s="261" t="s">
        <v>35826</v>
      </c>
      <c r="N9854" s="262">
        <v>111627</v>
      </c>
      <c r="P9854" s="243" t="s">
        <v>25878</v>
      </c>
      <c r="Q9854" s="244">
        <v>37226</v>
      </c>
      <c r="R9854" s="104"/>
      <c r="S9854" s="104"/>
      <c r="T9854" s="104"/>
    </row>
    <row r="9855" spans="13:20" ht="14.5" x14ac:dyDescent="0.35">
      <c r="M9855" s="261" t="s">
        <v>57161</v>
      </c>
      <c r="N9855" s="262">
        <v>720</v>
      </c>
      <c r="P9855" s="243" t="s">
        <v>25879</v>
      </c>
      <c r="Q9855" s="244">
        <v>17472</v>
      </c>
      <c r="R9855" s="104"/>
      <c r="S9855" s="104"/>
      <c r="T9855" s="104"/>
    </row>
    <row r="9856" spans="13:20" ht="14.5" x14ac:dyDescent="0.35">
      <c r="M9856" s="261" t="s">
        <v>57162</v>
      </c>
      <c r="N9856" s="262">
        <v>480</v>
      </c>
      <c r="P9856" s="243" t="s">
        <v>25880</v>
      </c>
      <c r="Q9856" s="244">
        <v>1144</v>
      </c>
      <c r="R9856" s="104"/>
      <c r="S9856" s="104"/>
      <c r="T9856" s="104"/>
    </row>
    <row r="9857" spans="13:20" ht="14.5" x14ac:dyDescent="0.35">
      <c r="M9857" s="261" t="s">
        <v>57163</v>
      </c>
      <c r="N9857" s="262">
        <v>760</v>
      </c>
      <c r="P9857" s="243" t="s">
        <v>25881</v>
      </c>
      <c r="Q9857" s="244">
        <v>800</v>
      </c>
      <c r="R9857" s="104"/>
      <c r="S9857" s="104"/>
      <c r="T9857" s="104"/>
    </row>
    <row r="9858" spans="13:20" ht="14.5" x14ac:dyDescent="0.35">
      <c r="M9858" s="261" t="s">
        <v>35827</v>
      </c>
      <c r="N9858" s="262">
        <v>4149.59</v>
      </c>
      <c r="P9858" s="243" t="s">
        <v>25882</v>
      </c>
      <c r="Q9858" s="244">
        <v>108830.5</v>
      </c>
      <c r="R9858" s="104"/>
      <c r="S9858" s="104"/>
      <c r="T9858" s="104"/>
    </row>
    <row r="9859" spans="13:20" ht="14.5" x14ac:dyDescent="0.35">
      <c r="M9859" s="261" t="s">
        <v>57164</v>
      </c>
      <c r="N9859" s="262">
        <v>2033.7</v>
      </c>
      <c r="P9859" s="243" t="s">
        <v>25883</v>
      </c>
      <c r="Q9859" s="244">
        <v>87.5</v>
      </c>
      <c r="R9859" s="104"/>
      <c r="S9859" s="104"/>
      <c r="T9859" s="104"/>
    </row>
    <row r="9860" spans="13:20" ht="14.5" x14ac:dyDescent="0.35">
      <c r="M9860" s="261" t="s">
        <v>51403</v>
      </c>
      <c r="N9860" s="262">
        <v>8041.5</v>
      </c>
      <c r="P9860" s="243" t="s">
        <v>25884</v>
      </c>
      <c r="Q9860" s="244">
        <v>1400</v>
      </c>
      <c r="R9860" s="104"/>
      <c r="S9860" s="104"/>
      <c r="T9860" s="104"/>
    </row>
    <row r="9861" spans="13:20" ht="14.5" x14ac:dyDescent="0.35">
      <c r="M9861" s="261" t="s">
        <v>35828</v>
      </c>
      <c r="N9861" s="262">
        <v>9674.5400000000009</v>
      </c>
      <c r="P9861" s="243" t="s">
        <v>25885</v>
      </c>
      <c r="Q9861" s="244">
        <v>1362.5</v>
      </c>
      <c r="R9861" s="104"/>
      <c r="S9861" s="104"/>
      <c r="T9861" s="104"/>
    </row>
    <row r="9862" spans="13:20" ht="14.5" x14ac:dyDescent="0.35">
      <c r="M9862" s="261" t="s">
        <v>35829</v>
      </c>
      <c r="N9862" s="262">
        <v>943.01</v>
      </c>
      <c r="P9862" s="243" t="s">
        <v>25886</v>
      </c>
      <c r="Q9862" s="244">
        <v>17472</v>
      </c>
      <c r="R9862" s="104"/>
      <c r="S9862" s="104"/>
      <c r="T9862" s="104"/>
    </row>
    <row r="9863" spans="13:20" ht="14.5" x14ac:dyDescent="0.35">
      <c r="M9863" s="261" t="s">
        <v>35830</v>
      </c>
      <c r="N9863" s="262">
        <v>3388.8</v>
      </c>
      <c r="P9863" s="243" t="s">
        <v>25887</v>
      </c>
      <c r="Q9863" s="244">
        <v>37226</v>
      </c>
      <c r="R9863" s="104"/>
      <c r="S9863" s="104"/>
      <c r="T9863" s="104"/>
    </row>
    <row r="9864" spans="13:20" ht="14.5" x14ac:dyDescent="0.35">
      <c r="M9864" s="261" t="s">
        <v>37261</v>
      </c>
      <c r="N9864" s="262">
        <v>206.34</v>
      </c>
      <c r="P9864" s="243" t="s">
        <v>25888</v>
      </c>
      <c r="Q9864" s="244">
        <v>4563.71</v>
      </c>
      <c r="R9864" s="104"/>
      <c r="S9864" s="104"/>
      <c r="T9864" s="104"/>
    </row>
    <row r="9865" spans="13:20" ht="14.5" x14ac:dyDescent="0.35">
      <c r="M9865" s="261" t="s">
        <v>37262</v>
      </c>
      <c r="N9865" s="262">
        <v>21000</v>
      </c>
      <c r="P9865" s="243" t="s">
        <v>25889</v>
      </c>
      <c r="Q9865" s="244">
        <v>2333</v>
      </c>
      <c r="R9865" s="104"/>
      <c r="S9865" s="104"/>
      <c r="T9865" s="104"/>
    </row>
    <row r="9866" spans="13:20" ht="14.5" x14ac:dyDescent="0.35">
      <c r="M9866" s="261" t="s">
        <v>35831</v>
      </c>
      <c r="N9866" s="262">
        <v>437.14</v>
      </c>
      <c r="P9866" s="243" t="s">
        <v>25890</v>
      </c>
      <c r="Q9866" s="244">
        <v>479.25</v>
      </c>
      <c r="R9866" s="104"/>
      <c r="S9866" s="104"/>
      <c r="T9866" s="104"/>
    </row>
    <row r="9867" spans="13:20" ht="14.5" x14ac:dyDescent="0.35">
      <c r="M9867" s="261" t="s">
        <v>37263</v>
      </c>
      <c r="N9867" s="262">
        <v>6024</v>
      </c>
      <c r="P9867" s="243" t="s">
        <v>25891</v>
      </c>
      <c r="Q9867" s="244">
        <v>43231.34</v>
      </c>
      <c r="R9867" s="104"/>
      <c r="S9867" s="104"/>
      <c r="T9867" s="104"/>
    </row>
    <row r="9868" spans="13:20" ht="14.5" x14ac:dyDescent="0.35">
      <c r="M9868" s="261" t="s">
        <v>45554</v>
      </c>
      <c r="N9868" s="262">
        <v>6098.47</v>
      </c>
      <c r="P9868" s="243" t="s">
        <v>15841</v>
      </c>
      <c r="Q9868" s="244">
        <v>23266.799999999999</v>
      </c>
      <c r="R9868" s="104"/>
      <c r="S9868" s="104"/>
      <c r="T9868" s="104"/>
    </row>
    <row r="9869" spans="13:20" ht="14.5" x14ac:dyDescent="0.35">
      <c r="M9869" s="261" t="s">
        <v>45555</v>
      </c>
      <c r="N9869" s="262">
        <v>466.53</v>
      </c>
      <c r="P9869" s="243" t="s">
        <v>25892</v>
      </c>
      <c r="Q9869" s="244">
        <v>70328.2</v>
      </c>
      <c r="R9869" s="104"/>
      <c r="S9869" s="104"/>
      <c r="T9869" s="104"/>
    </row>
    <row r="9870" spans="13:20" ht="14.5" x14ac:dyDescent="0.35">
      <c r="M9870" s="261" t="s">
        <v>57165</v>
      </c>
      <c r="N9870" s="262">
        <v>6330</v>
      </c>
      <c r="P9870" s="243" t="s">
        <v>25893</v>
      </c>
      <c r="Q9870" s="244">
        <v>8985</v>
      </c>
      <c r="R9870" s="104"/>
      <c r="S9870" s="104"/>
      <c r="T9870" s="104"/>
    </row>
    <row r="9871" spans="13:20" ht="14.5" x14ac:dyDescent="0.35">
      <c r="M9871" s="261" t="s">
        <v>57166</v>
      </c>
      <c r="N9871" s="262">
        <v>750</v>
      </c>
      <c r="P9871" s="243" t="s">
        <v>25894</v>
      </c>
      <c r="Q9871" s="244">
        <v>6900</v>
      </c>
      <c r="R9871" s="104"/>
      <c r="S9871" s="104"/>
      <c r="T9871" s="104"/>
    </row>
    <row r="9872" spans="13:20" ht="14.5" x14ac:dyDescent="0.35">
      <c r="M9872" s="261" t="s">
        <v>57167</v>
      </c>
      <c r="N9872" s="262">
        <v>529.46</v>
      </c>
      <c r="P9872" s="243" t="s">
        <v>25895</v>
      </c>
      <c r="Q9872" s="244">
        <v>22973.84</v>
      </c>
      <c r="R9872" s="104"/>
      <c r="S9872" s="104"/>
      <c r="T9872" s="104"/>
    </row>
    <row r="9873" spans="13:20" ht="14.5" x14ac:dyDescent="0.35">
      <c r="M9873" s="261" t="s">
        <v>57168</v>
      </c>
      <c r="N9873" s="262">
        <v>165.86</v>
      </c>
      <c r="P9873" s="243" t="s">
        <v>25896</v>
      </c>
      <c r="Q9873" s="244">
        <v>44213.31</v>
      </c>
      <c r="R9873" s="104"/>
      <c r="S9873" s="104"/>
      <c r="T9873" s="104"/>
    </row>
    <row r="9874" spans="13:20" ht="14.5" x14ac:dyDescent="0.35">
      <c r="M9874" s="261" t="s">
        <v>57169</v>
      </c>
      <c r="N9874" s="262">
        <v>499.65</v>
      </c>
      <c r="P9874" s="243" t="s">
        <v>25897</v>
      </c>
      <c r="Q9874" s="244">
        <v>6900</v>
      </c>
      <c r="R9874" s="104"/>
      <c r="S9874" s="104"/>
      <c r="T9874" s="104"/>
    </row>
    <row r="9875" spans="13:20" ht="14.5" x14ac:dyDescent="0.35">
      <c r="M9875" s="261" t="s">
        <v>57170</v>
      </c>
      <c r="N9875" s="262">
        <v>5670</v>
      </c>
      <c r="P9875" s="243" t="s">
        <v>25898</v>
      </c>
      <c r="Q9875" s="244">
        <v>22973.84</v>
      </c>
      <c r="R9875" s="104"/>
      <c r="S9875" s="104"/>
      <c r="T9875" s="104"/>
    </row>
    <row r="9876" spans="13:20" ht="14.5" x14ac:dyDescent="0.35">
      <c r="M9876" s="261" t="s">
        <v>57171</v>
      </c>
      <c r="N9876" s="262">
        <v>422.68</v>
      </c>
      <c r="P9876" s="243" t="s">
        <v>25899</v>
      </c>
      <c r="Q9876" s="244">
        <v>53198.31</v>
      </c>
      <c r="R9876" s="104"/>
      <c r="S9876" s="104"/>
      <c r="T9876" s="104"/>
    </row>
    <row r="9877" spans="13:20" ht="14.5" x14ac:dyDescent="0.35">
      <c r="M9877" s="261" t="s">
        <v>57172</v>
      </c>
      <c r="N9877" s="262">
        <v>81</v>
      </c>
      <c r="P9877" s="243" t="s">
        <v>25900</v>
      </c>
      <c r="Q9877" s="244">
        <v>3120</v>
      </c>
      <c r="R9877" s="104"/>
      <c r="S9877" s="104"/>
      <c r="T9877" s="104"/>
    </row>
    <row r="9878" spans="13:20" ht="14.5" x14ac:dyDescent="0.35">
      <c r="M9878" s="261" t="s">
        <v>57173</v>
      </c>
      <c r="N9878" s="262">
        <v>617.15</v>
      </c>
      <c r="P9878" s="243" t="s">
        <v>25901</v>
      </c>
      <c r="Q9878" s="244">
        <v>6700</v>
      </c>
      <c r="R9878" s="104"/>
      <c r="S9878" s="104"/>
      <c r="T9878" s="104"/>
    </row>
    <row r="9879" spans="13:20" ht="14.5" x14ac:dyDescent="0.35">
      <c r="M9879" s="261" t="s">
        <v>37264</v>
      </c>
      <c r="N9879" s="262">
        <v>141961.74</v>
      </c>
      <c r="P9879" s="243" t="s">
        <v>25902</v>
      </c>
      <c r="Q9879" s="244">
        <v>12261</v>
      </c>
      <c r="R9879" s="104"/>
      <c r="S9879" s="104"/>
      <c r="T9879" s="104"/>
    </row>
    <row r="9880" spans="13:20" ht="14.5" x14ac:dyDescent="0.35">
      <c r="M9880" s="261" t="s">
        <v>37265</v>
      </c>
      <c r="N9880" s="262">
        <v>43776.09</v>
      </c>
      <c r="P9880" s="243" t="s">
        <v>25903</v>
      </c>
      <c r="Q9880" s="244">
        <v>2361</v>
      </c>
      <c r="R9880" s="104"/>
      <c r="S9880" s="104"/>
      <c r="T9880" s="104"/>
    </row>
    <row r="9881" spans="13:20" ht="14.5" x14ac:dyDescent="0.35">
      <c r="M9881" s="261" t="s">
        <v>37266</v>
      </c>
      <c r="N9881" s="262">
        <v>13650.8</v>
      </c>
      <c r="P9881" s="243" t="s">
        <v>25904</v>
      </c>
      <c r="Q9881" s="244">
        <v>711</v>
      </c>
      <c r="R9881" s="104"/>
      <c r="S9881" s="104"/>
      <c r="T9881" s="104"/>
    </row>
    <row r="9882" spans="13:20" ht="14.5" x14ac:dyDescent="0.35">
      <c r="M9882" s="261" t="s">
        <v>37267</v>
      </c>
      <c r="N9882" s="262">
        <v>1551.48</v>
      </c>
      <c r="P9882" s="243" t="s">
        <v>25905</v>
      </c>
      <c r="Q9882" s="244">
        <v>7090</v>
      </c>
      <c r="R9882" s="104"/>
      <c r="S9882" s="104"/>
      <c r="T9882" s="104"/>
    </row>
    <row r="9883" spans="13:20" ht="14.5" x14ac:dyDescent="0.35">
      <c r="M9883" s="261" t="s">
        <v>37268</v>
      </c>
      <c r="N9883" s="262">
        <v>25108.21</v>
      </c>
      <c r="P9883" s="243" t="s">
        <v>25906</v>
      </c>
      <c r="Q9883" s="244">
        <v>1185</v>
      </c>
      <c r="R9883" s="104"/>
      <c r="S9883" s="104"/>
      <c r="T9883" s="104"/>
    </row>
    <row r="9884" spans="13:20" ht="14.5" x14ac:dyDescent="0.35">
      <c r="M9884" s="261" t="s">
        <v>48359</v>
      </c>
      <c r="N9884" s="262">
        <v>1034.7</v>
      </c>
      <c r="P9884" s="243" t="s">
        <v>25907</v>
      </c>
      <c r="Q9884" s="244">
        <v>3496</v>
      </c>
      <c r="R9884" s="104"/>
      <c r="S9884" s="104"/>
      <c r="T9884" s="104"/>
    </row>
    <row r="9885" spans="13:20" ht="14.5" x14ac:dyDescent="0.35">
      <c r="M9885" s="261" t="s">
        <v>50369</v>
      </c>
      <c r="N9885" s="262">
        <v>46572.06</v>
      </c>
      <c r="P9885" s="243" t="s">
        <v>25908</v>
      </c>
      <c r="Q9885" s="244">
        <v>7628</v>
      </c>
      <c r="R9885" s="104"/>
      <c r="S9885" s="104"/>
      <c r="T9885" s="104"/>
    </row>
    <row r="9886" spans="13:20" ht="14.5" x14ac:dyDescent="0.35">
      <c r="M9886" s="261" t="s">
        <v>53486</v>
      </c>
      <c r="N9886" s="262">
        <v>23286.03</v>
      </c>
      <c r="P9886" s="243" t="s">
        <v>25909</v>
      </c>
      <c r="Q9886" s="244">
        <v>1814</v>
      </c>
      <c r="R9886" s="104"/>
      <c r="S9886" s="104"/>
      <c r="T9886" s="104"/>
    </row>
    <row r="9887" spans="13:20" ht="14.5" x14ac:dyDescent="0.35">
      <c r="M9887" s="261" t="s">
        <v>57174</v>
      </c>
      <c r="N9887" s="262">
        <v>27023.21</v>
      </c>
      <c r="P9887" s="243" t="s">
        <v>25910</v>
      </c>
      <c r="Q9887" s="244">
        <v>2000</v>
      </c>
      <c r="R9887" s="104"/>
      <c r="S9887" s="104"/>
      <c r="T9887" s="104"/>
    </row>
    <row r="9888" spans="13:20" ht="14.5" x14ac:dyDescent="0.35">
      <c r="M9888" s="261" t="s">
        <v>48360</v>
      </c>
      <c r="N9888" s="262">
        <v>61169.54</v>
      </c>
      <c r="P9888" s="243" t="s">
        <v>25911</v>
      </c>
      <c r="Q9888" s="244">
        <v>3354</v>
      </c>
      <c r="R9888" s="104"/>
      <c r="S9888" s="104"/>
      <c r="T9888" s="104"/>
    </row>
    <row r="9889" spans="13:20" ht="14.5" x14ac:dyDescent="0.35">
      <c r="M9889" s="261" t="s">
        <v>48361</v>
      </c>
      <c r="N9889" s="262">
        <v>4679.46</v>
      </c>
      <c r="P9889" s="243" t="s">
        <v>25912</v>
      </c>
      <c r="Q9889" s="244">
        <v>3746.29</v>
      </c>
      <c r="R9889" s="104"/>
      <c r="S9889" s="104"/>
      <c r="T9889" s="104"/>
    </row>
    <row r="9890" spans="13:20" ht="14.5" x14ac:dyDescent="0.35">
      <c r="M9890" s="261" t="s">
        <v>26198</v>
      </c>
      <c r="N9890" s="262">
        <v>35</v>
      </c>
      <c r="P9890" s="243" t="s">
        <v>25913</v>
      </c>
      <c r="Q9890" s="244">
        <v>152.99</v>
      </c>
      <c r="R9890" s="104"/>
      <c r="S9890" s="104"/>
      <c r="T9890" s="104"/>
    </row>
    <row r="9891" spans="13:20" ht="14.5" x14ac:dyDescent="0.35">
      <c r="M9891" s="261" t="s">
        <v>48362</v>
      </c>
      <c r="N9891" s="262">
        <v>79000</v>
      </c>
      <c r="P9891" s="243" t="s">
        <v>25914</v>
      </c>
      <c r="Q9891" s="244">
        <v>1114.72</v>
      </c>
      <c r="R9891" s="104"/>
      <c r="S9891" s="104"/>
      <c r="T9891" s="104"/>
    </row>
    <row r="9892" spans="13:20" ht="14.5" x14ac:dyDescent="0.35">
      <c r="M9892" s="261" t="s">
        <v>48363</v>
      </c>
      <c r="N9892" s="262">
        <v>6043.51</v>
      </c>
      <c r="P9892" s="243" t="s">
        <v>25915</v>
      </c>
      <c r="Q9892" s="244">
        <v>5206.25</v>
      </c>
      <c r="R9892" s="104"/>
      <c r="S9892" s="104"/>
      <c r="T9892" s="104"/>
    </row>
    <row r="9893" spans="13:20" ht="14.5" x14ac:dyDescent="0.35">
      <c r="M9893" s="261" t="s">
        <v>53487</v>
      </c>
      <c r="N9893" s="262">
        <v>8000</v>
      </c>
      <c r="P9893" s="243" t="s">
        <v>25916</v>
      </c>
      <c r="Q9893" s="244">
        <v>3864</v>
      </c>
      <c r="R9893" s="104"/>
      <c r="S9893" s="104"/>
      <c r="T9893" s="104"/>
    </row>
    <row r="9894" spans="13:20" ht="14.5" x14ac:dyDescent="0.35">
      <c r="M9894" s="261" t="s">
        <v>53488</v>
      </c>
      <c r="N9894" s="262">
        <v>929.35</v>
      </c>
      <c r="P9894" s="243" t="s">
        <v>25917</v>
      </c>
      <c r="Q9894" s="244">
        <v>694</v>
      </c>
      <c r="R9894" s="104"/>
      <c r="S9894" s="104"/>
      <c r="T9894" s="104"/>
    </row>
    <row r="9895" spans="13:20" ht="14.5" x14ac:dyDescent="0.35">
      <c r="M9895" s="261" t="s">
        <v>26201</v>
      </c>
      <c r="N9895" s="262">
        <v>2705.93</v>
      </c>
      <c r="P9895" s="243" t="s">
        <v>25918</v>
      </c>
      <c r="Q9895" s="244">
        <v>272.31</v>
      </c>
      <c r="R9895" s="104"/>
      <c r="S9895" s="104"/>
      <c r="T9895" s="104"/>
    </row>
    <row r="9896" spans="13:20" ht="14.5" x14ac:dyDescent="0.35">
      <c r="M9896" s="261" t="s">
        <v>57175</v>
      </c>
      <c r="N9896" s="262">
        <v>2.41</v>
      </c>
      <c r="P9896" s="243" t="s">
        <v>25919</v>
      </c>
      <c r="Q9896" s="244">
        <v>1552.44</v>
      </c>
      <c r="R9896" s="104"/>
      <c r="S9896" s="104"/>
      <c r="T9896" s="104"/>
    </row>
    <row r="9897" spans="13:20" ht="14.5" x14ac:dyDescent="0.35">
      <c r="M9897" s="261" t="s">
        <v>57176</v>
      </c>
      <c r="N9897" s="262">
        <v>469.49</v>
      </c>
      <c r="P9897" s="243" t="s">
        <v>25920</v>
      </c>
      <c r="Q9897" s="244">
        <v>2623</v>
      </c>
      <c r="R9897" s="104"/>
      <c r="S9897" s="104"/>
      <c r="T9897" s="104"/>
    </row>
    <row r="9898" spans="13:20" ht="14.5" x14ac:dyDescent="0.35">
      <c r="M9898" s="261" t="s">
        <v>45556</v>
      </c>
      <c r="N9898" s="262">
        <v>19100.68</v>
      </c>
      <c r="P9898" s="243" t="s">
        <v>25921</v>
      </c>
      <c r="Q9898" s="244">
        <v>2398</v>
      </c>
      <c r="R9898" s="104"/>
      <c r="S9898" s="104"/>
      <c r="T9898" s="104"/>
    </row>
    <row r="9899" spans="13:20" ht="14.5" x14ac:dyDescent="0.35">
      <c r="M9899" s="261" t="s">
        <v>45557</v>
      </c>
      <c r="N9899" s="262">
        <v>1460.62</v>
      </c>
      <c r="P9899" s="243" t="s">
        <v>25922</v>
      </c>
      <c r="Q9899" s="244">
        <v>441</v>
      </c>
      <c r="R9899" s="104"/>
      <c r="S9899" s="104"/>
      <c r="T9899" s="104"/>
    </row>
    <row r="9900" spans="13:20" ht="14.5" x14ac:dyDescent="0.35">
      <c r="M9900" s="261" t="s">
        <v>53489</v>
      </c>
      <c r="N9900" s="262">
        <v>357.49</v>
      </c>
      <c r="P9900" s="243" t="s">
        <v>25923</v>
      </c>
      <c r="Q9900" s="244">
        <v>9225</v>
      </c>
      <c r="R9900" s="104"/>
      <c r="S9900" s="104"/>
      <c r="T9900" s="104"/>
    </row>
    <row r="9901" spans="13:20" ht="14.5" x14ac:dyDescent="0.35">
      <c r="M9901" s="261" t="s">
        <v>53490</v>
      </c>
      <c r="N9901" s="262">
        <v>63.53</v>
      </c>
      <c r="P9901" s="243" t="s">
        <v>25924</v>
      </c>
      <c r="Q9901" s="244">
        <v>4724</v>
      </c>
      <c r="R9901" s="104"/>
      <c r="S9901" s="104"/>
      <c r="T9901" s="104"/>
    </row>
    <row r="9902" spans="13:20" ht="14.5" x14ac:dyDescent="0.35">
      <c r="M9902" s="261" t="s">
        <v>26204</v>
      </c>
      <c r="N9902" s="262">
        <v>2620.02</v>
      </c>
      <c r="P9902" s="243" t="s">
        <v>25925</v>
      </c>
      <c r="Q9902" s="244">
        <v>8800</v>
      </c>
      <c r="R9902" s="104"/>
      <c r="S9902" s="104"/>
      <c r="T9902" s="104"/>
    </row>
    <row r="9903" spans="13:20" ht="14.5" x14ac:dyDescent="0.35">
      <c r="M9903" s="261" t="s">
        <v>26207</v>
      </c>
      <c r="N9903" s="262">
        <v>26.1</v>
      </c>
      <c r="P9903" s="243" t="s">
        <v>25926</v>
      </c>
      <c r="Q9903" s="244">
        <v>10354.44</v>
      </c>
      <c r="R9903" s="104"/>
      <c r="S9903" s="104"/>
      <c r="T9903" s="104"/>
    </row>
    <row r="9904" spans="13:20" ht="14.5" x14ac:dyDescent="0.35">
      <c r="M9904" s="261" t="s">
        <v>26208</v>
      </c>
      <c r="N9904" s="262">
        <v>4295.57</v>
      </c>
      <c r="P9904" s="243" t="s">
        <v>25927</v>
      </c>
      <c r="Q9904" s="244">
        <v>6726.56</v>
      </c>
      <c r="R9904" s="104"/>
      <c r="S9904" s="104"/>
      <c r="T9904" s="104"/>
    </row>
    <row r="9905" spans="13:20" ht="14.5" x14ac:dyDescent="0.35">
      <c r="M9905" s="261" t="s">
        <v>26209</v>
      </c>
      <c r="N9905" s="262">
        <v>-2820.73</v>
      </c>
      <c r="P9905" s="243" t="s">
        <v>25928</v>
      </c>
      <c r="Q9905" s="244">
        <v>14318</v>
      </c>
      <c r="R9905" s="104"/>
      <c r="S9905" s="104"/>
      <c r="T9905" s="104"/>
    </row>
    <row r="9906" spans="13:20" ht="14.5" x14ac:dyDescent="0.35">
      <c r="M9906" s="261" t="s">
        <v>45558</v>
      </c>
      <c r="N9906" s="262">
        <v>35425</v>
      </c>
      <c r="P9906" s="243" t="s">
        <v>25929</v>
      </c>
      <c r="Q9906" s="244">
        <v>3746.29</v>
      </c>
      <c r="R9906" s="104"/>
      <c r="S9906" s="104"/>
      <c r="T9906" s="104"/>
    </row>
    <row r="9907" spans="13:20" ht="14.5" x14ac:dyDescent="0.35">
      <c r="M9907" s="261" t="s">
        <v>53491</v>
      </c>
      <c r="N9907" s="262">
        <v>-867.89</v>
      </c>
      <c r="P9907" s="243" t="s">
        <v>25930</v>
      </c>
      <c r="Q9907" s="244">
        <v>4724</v>
      </c>
      <c r="R9907" s="104"/>
      <c r="S9907" s="104"/>
      <c r="T9907" s="104"/>
    </row>
    <row r="9908" spans="13:20" ht="14.5" x14ac:dyDescent="0.35">
      <c r="M9908" s="261" t="s">
        <v>53492</v>
      </c>
      <c r="N9908" s="262">
        <v>9280</v>
      </c>
      <c r="P9908" s="243" t="s">
        <v>25931</v>
      </c>
      <c r="Q9908" s="244">
        <v>7628</v>
      </c>
      <c r="R9908" s="104"/>
      <c r="S9908" s="104"/>
      <c r="T9908" s="104"/>
    </row>
    <row r="9909" spans="13:20" ht="14.5" x14ac:dyDescent="0.35">
      <c r="M9909" s="261" t="s">
        <v>57177</v>
      </c>
      <c r="N9909" s="262">
        <v>1000</v>
      </c>
      <c r="P9909" s="243" t="s">
        <v>25932</v>
      </c>
      <c r="Q9909" s="244">
        <v>441</v>
      </c>
      <c r="R9909" s="104"/>
      <c r="S9909" s="104"/>
      <c r="T9909" s="104"/>
    </row>
    <row r="9910" spans="13:20" ht="14.5" x14ac:dyDescent="0.35">
      <c r="M9910" s="261" t="s">
        <v>53493</v>
      </c>
      <c r="N9910" s="262">
        <v>10320</v>
      </c>
      <c r="P9910" s="243" t="s">
        <v>25933</v>
      </c>
      <c r="Q9910" s="244">
        <v>5206.25</v>
      </c>
      <c r="R9910" s="104"/>
      <c r="S9910" s="104"/>
      <c r="T9910" s="104"/>
    </row>
    <row r="9911" spans="13:20" ht="14.5" x14ac:dyDescent="0.35">
      <c r="M9911" s="261" t="s">
        <v>45559</v>
      </c>
      <c r="N9911" s="262">
        <v>2404.91</v>
      </c>
      <c r="P9911" s="243" t="s">
        <v>25934</v>
      </c>
      <c r="Q9911" s="244">
        <v>152.99</v>
      </c>
      <c r="R9911" s="104"/>
      <c r="S9911" s="104"/>
      <c r="T9911" s="104"/>
    </row>
    <row r="9912" spans="13:20" ht="14.5" x14ac:dyDescent="0.35">
      <c r="M9912" s="261" t="s">
        <v>53494</v>
      </c>
      <c r="N9912" s="262">
        <v>38000</v>
      </c>
      <c r="P9912" s="243" t="s">
        <v>25935</v>
      </c>
      <c r="Q9912" s="244">
        <v>1114.72</v>
      </c>
      <c r="R9912" s="104"/>
      <c r="S9912" s="104"/>
      <c r="T9912" s="104"/>
    </row>
    <row r="9913" spans="13:20" ht="14.5" x14ac:dyDescent="0.35">
      <c r="M9913" s="261" t="s">
        <v>45560</v>
      </c>
      <c r="N9913" s="262">
        <v>96399.31</v>
      </c>
      <c r="P9913" s="243" t="s">
        <v>25936</v>
      </c>
      <c r="Q9913" s="244">
        <v>10564</v>
      </c>
      <c r="R9913" s="104"/>
      <c r="S9913" s="104"/>
      <c r="T9913" s="104"/>
    </row>
    <row r="9914" spans="13:20" ht="14.5" x14ac:dyDescent="0.35">
      <c r="M9914" s="261" t="s">
        <v>45561</v>
      </c>
      <c r="N9914" s="262">
        <v>11434.14</v>
      </c>
      <c r="P9914" s="243" t="s">
        <v>25937</v>
      </c>
      <c r="Q9914" s="244">
        <v>13400</v>
      </c>
      <c r="R9914" s="104"/>
      <c r="S9914" s="104"/>
      <c r="T9914" s="104"/>
    </row>
    <row r="9915" spans="13:20" ht="14.5" x14ac:dyDescent="0.35">
      <c r="M9915" s="261" t="s">
        <v>53495</v>
      </c>
      <c r="N9915" s="262">
        <v>2758.61</v>
      </c>
      <c r="P9915" s="243" t="s">
        <v>25938</v>
      </c>
      <c r="Q9915" s="244">
        <v>10354.44</v>
      </c>
      <c r="R9915" s="104"/>
      <c r="S9915" s="104"/>
      <c r="T9915" s="104"/>
    </row>
    <row r="9916" spans="13:20" ht="14.5" x14ac:dyDescent="0.35">
      <c r="M9916" s="261" t="s">
        <v>57178</v>
      </c>
      <c r="N9916" s="262">
        <v>293.04000000000002</v>
      </c>
      <c r="P9916" s="243" t="s">
        <v>25939</v>
      </c>
      <c r="Q9916" s="244">
        <v>694</v>
      </c>
      <c r="R9916" s="104"/>
      <c r="S9916" s="104"/>
      <c r="T9916" s="104"/>
    </row>
    <row r="9917" spans="13:20" ht="14.5" x14ac:dyDescent="0.35">
      <c r="M9917" s="261" t="s">
        <v>45562</v>
      </c>
      <c r="N9917" s="262">
        <v>541.54999999999995</v>
      </c>
      <c r="P9917" s="243" t="s">
        <v>25940</v>
      </c>
      <c r="Q9917" s="244">
        <v>25947.87</v>
      </c>
      <c r="R9917" s="104"/>
      <c r="S9917" s="104"/>
      <c r="T9917" s="104"/>
    </row>
    <row r="9918" spans="13:20" ht="14.5" x14ac:dyDescent="0.35">
      <c r="M9918" s="261" t="s">
        <v>57179</v>
      </c>
      <c r="N9918" s="262">
        <v>4.2</v>
      </c>
      <c r="P9918" s="243" t="s">
        <v>25941</v>
      </c>
      <c r="Q9918" s="244">
        <v>11771</v>
      </c>
      <c r="R9918" s="104"/>
      <c r="S9918" s="104"/>
      <c r="T9918" s="104"/>
    </row>
    <row r="9919" spans="13:20" ht="14.5" x14ac:dyDescent="0.35">
      <c r="M9919" s="261" t="s">
        <v>57180</v>
      </c>
      <c r="N9919" s="262">
        <v>17.97</v>
      </c>
      <c r="P9919" s="243" t="s">
        <v>25942</v>
      </c>
      <c r="Q9919" s="244">
        <v>3552.44</v>
      </c>
      <c r="R9919" s="104"/>
      <c r="S9919" s="104"/>
      <c r="T9919" s="104"/>
    </row>
    <row r="9920" spans="13:20" ht="14.5" x14ac:dyDescent="0.35">
      <c r="M9920" s="261" t="s">
        <v>57181</v>
      </c>
      <c r="N9920" s="262">
        <v>0.5</v>
      </c>
      <c r="P9920" s="243" t="s">
        <v>25943</v>
      </c>
      <c r="Q9920" s="244">
        <v>1366</v>
      </c>
      <c r="R9920" s="104"/>
      <c r="S9920" s="104"/>
      <c r="T9920" s="104"/>
    </row>
    <row r="9921" spans="13:20" ht="14.5" x14ac:dyDescent="0.35">
      <c r="M9921" s="261" t="s">
        <v>45563</v>
      </c>
      <c r="N9921" s="262">
        <v>857.36</v>
      </c>
      <c r="P9921" s="243" t="s">
        <v>25944</v>
      </c>
      <c r="Q9921" s="244">
        <v>1366</v>
      </c>
      <c r="R9921" s="104"/>
      <c r="S9921" s="104"/>
      <c r="T9921" s="104"/>
    </row>
    <row r="9922" spans="13:20" ht="14.5" x14ac:dyDescent="0.35">
      <c r="M9922" s="261" t="s">
        <v>48364</v>
      </c>
      <c r="N9922" s="262">
        <v>20000</v>
      </c>
      <c r="P9922" s="243" t="s">
        <v>25945</v>
      </c>
      <c r="Q9922" s="244">
        <v>50133</v>
      </c>
      <c r="R9922" s="104"/>
      <c r="S9922" s="104"/>
      <c r="T9922" s="104"/>
    </row>
    <row r="9923" spans="13:20" ht="14.5" x14ac:dyDescent="0.35">
      <c r="M9923" s="261" t="s">
        <v>48365</v>
      </c>
      <c r="N9923" s="262">
        <v>1530</v>
      </c>
      <c r="P9923" s="243" t="s">
        <v>25946</v>
      </c>
      <c r="Q9923" s="244">
        <v>24891</v>
      </c>
      <c r="R9923" s="104"/>
      <c r="S9923" s="104"/>
      <c r="T9923" s="104"/>
    </row>
    <row r="9924" spans="13:20" ht="14.5" x14ac:dyDescent="0.35">
      <c r="M9924" s="261" t="s">
        <v>48366</v>
      </c>
      <c r="N9924" s="262">
        <v>62000</v>
      </c>
      <c r="P9924" s="243" t="s">
        <v>25947</v>
      </c>
      <c r="Q9924" s="244">
        <v>4477.08</v>
      </c>
      <c r="R9924" s="104"/>
      <c r="S9924" s="104"/>
      <c r="T9924" s="104"/>
    </row>
    <row r="9925" spans="13:20" ht="14.5" x14ac:dyDescent="0.35">
      <c r="M9925" s="261" t="s">
        <v>48367</v>
      </c>
      <c r="N9925" s="262">
        <v>4661.71</v>
      </c>
      <c r="P9925" s="243" t="s">
        <v>25948</v>
      </c>
      <c r="Q9925" s="244">
        <v>3925</v>
      </c>
      <c r="R9925" s="104"/>
      <c r="S9925" s="104"/>
      <c r="T9925" s="104"/>
    </row>
    <row r="9926" spans="13:20" ht="14.5" x14ac:dyDescent="0.35">
      <c r="M9926" s="261" t="s">
        <v>50370</v>
      </c>
      <c r="N9926" s="262">
        <v>9172</v>
      </c>
      <c r="P9926" s="243" t="s">
        <v>25949</v>
      </c>
      <c r="Q9926" s="244">
        <v>3626</v>
      </c>
      <c r="R9926" s="104"/>
      <c r="S9926" s="104"/>
      <c r="T9926" s="104"/>
    </row>
    <row r="9927" spans="13:20" ht="14.5" x14ac:dyDescent="0.35">
      <c r="M9927" s="261" t="s">
        <v>45564</v>
      </c>
      <c r="N9927" s="262">
        <v>494</v>
      </c>
      <c r="P9927" s="243" t="s">
        <v>25950</v>
      </c>
      <c r="Q9927" s="244">
        <v>37936</v>
      </c>
      <c r="R9927" s="104"/>
      <c r="S9927" s="104"/>
      <c r="T9927" s="104"/>
    </row>
    <row r="9928" spans="13:20" ht="14.5" x14ac:dyDescent="0.35">
      <c r="M9928" s="261" t="s">
        <v>50371</v>
      </c>
      <c r="N9928" s="262">
        <v>1375</v>
      </c>
      <c r="P9928" s="243" t="s">
        <v>15842</v>
      </c>
      <c r="Q9928" s="244">
        <v>10535.01</v>
      </c>
      <c r="R9928" s="104"/>
      <c r="S9928" s="104"/>
      <c r="T9928" s="104"/>
    </row>
    <row r="9929" spans="13:20" ht="14.5" x14ac:dyDescent="0.35">
      <c r="M9929" s="261" t="s">
        <v>53496</v>
      </c>
      <c r="N9929" s="262">
        <v>13400</v>
      </c>
      <c r="P9929" s="243" t="s">
        <v>25951</v>
      </c>
      <c r="Q9929" s="244">
        <v>4322.3100000000004</v>
      </c>
      <c r="R9929" s="104"/>
      <c r="S9929" s="104"/>
      <c r="T9929" s="104"/>
    </row>
    <row r="9930" spans="13:20" ht="14.5" x14ac:dyDescent="0.35">
      <c r="M9930" s="261" t="s">
        <v>53497</v>
      </c>
      <c r="N9930" s="262">
        <v>995.95</v>
      </c>
      <c r="P9930" s="243" t="s">
        <v>25952</v>
      </c>
      <c r="Q9930" s="244">
        <v>3620.85</v>
      </c>
      <c r="R9930" s="104"/>
      <c r="S9930" s="104"/>
      <c r="T9930" s="104"/>
    </row>
    <row r="9931" spans="13:20" ht="14.5" x14ac:dyDescent="0.35">
      <c r="M9931" s="261" t="s">
        <v>53498</v>
      </c>
      <c r="N9931" s="262">
        <v>21000</v>
      </c>
      <c r="P9931" s="243" t="s">
        <v>25953</v>
      </c>
      <c r="Q9931" s="244">
        <v>1953</v>
      </c>
      <c r="R9931" s="104"/>
      <c r="S9931" s="104"/>
      <c r="T9931" s="104"/>
    </row>
    <row r="9932" spans="13:20" ht="14.5" x14ac:dyDescent="0.35">
      <c r="M9932" s="261" t="s">
        <v>48368</v>
      </c>
      <c r="N9932" s="262">
        <v>15000</v>
      </c>
      <c r="P9932" s="243" t="s">
        <v>15843</v>
      </c>
      <c r="Q9932" s="244">
        <v>955.33</v>
      </c>
      <c r="R9932" s="104"/>
      <c r="S9932" s="104"/>
      <c r="T9932" s="104"/>
    </row>
    <row r="9933" spans="13:20" ht="14.5" x14ac:dyDescent="0.35">
      <c r="M9933" s="261" t="s">
        <v>48369</v>
      </c>
      <c r="N9933" s="262">
        <v>1124.0899999999999</v>
      </c>
      <c r="P9933" s="243" t="s">
        <v>25954</v>
      </c>
      <c r="Q9933" s="244">
        <v>894.23</v>
      </c>
      <c r="R9933" s="104"/>
      <c r="S9933" s="104"/>
      <c r="T9933" s="104"/>
    </row>
    <row r="9934" spans="13:20" ht="14.5" x14ac:dyDescent="0.35">
      <c r="M9934" s="261" t="s">
        <v>45565</v>
      </c>
      <c r="N9934" s="262">
        <v>112495</v>
      </c>
      <c r="P9934" s="243" t="s">
        <v>25955</v>
      </c>
      <c r="Q9934" s="244">
        <v>873.27</v>
      </c>
      <c r="R9934" s="104"/>
      <c r="S9934" s="104"/>
      <c r="T9934" s="104"/>
    </row>
    <row r="9935" spans="13:20" ht="14.5" x14ac:dyDescent="0.35">
      <c r="M9935" s="261" t="s">
        <v>26260</v>
      </c>
      <c r="N9935" s="262">
        <v>4021.49</v>
      </c>
      <c r="P9935" s="243" t="s">
        <v>25956</v>
      </c>
      <c r="Q9935" s="244">
        <v>6043</v>
      </c>
      <c r="R9935" s="104"/>
      <c r="S9935" s="104"/>
      <c r="T9935" s="104"/>
    </row>
    <row r="9936" spans="13:20" ht="14.5" x14ac:dyDescent="0.35">
      <c r="M9936" s="261" t="s">
        <v>26263</v>
      </c>
      <c r="N9936" s="262">
        <v>5875.88</v>
      </c>
      <c r="P9936" s="243" t="s">
        <v>25957</v>
      </c>
      <c r="Q9936" s="244">
        <v>33550</v>
      </c>
      <c r="R9936" s="104"/>
      <c r="S9936" s="104"/>
      <c r="T9936" s="104"/>
    </row>
    <row r="9937" spans="13:20" ht="14.5" x14ac:dyDescent="0.35">
      <c r="M9937" s="261" t="s">
        <v>57182</v>
      </c>
      <c r="N9937" s="262">
        <v>6244</v>
      </c>
      <c r="P9937" s="243" t="s">
        <v>25958</v>
      </c>
      <c r="Q9937" s="244">
        <v>25000</v>
      </c>
      <c r="R9937" s="104"/>
      <c r="S9937" s="104"/>
      <c r="T9937" s="104"/>
    </row>
    <row r="9938" spans="13:20" ht="14.5" x14ac:dyDescent="0.35">
      <c r="M9938" s="261" t="s">
        <v>26264</v>
      </c>
      <c r="N9938" s="262">
        <v>585565.55000000005</v>
      </c>
      <c r="P9938" s="243" t="s">
        <v>25959</v>
      </c>
      <c r="Q9938" s="244">
        <v>1491.44</v>
      </c>
      <c r="R9938" s="104"/>
      <c r="S9938" s="104"/>
      <c r="T9938" s="104"/>
    </row>
    <row r="9939" spans="13:20" ht="14.5" x14ac:dyDescent="0.35">
      <c r="M9939" s="261" t="s">
        <v>53499</v>
      </c>
      <c r="N9939" s="262">
        <v>3715</v>
      </c>
      <c r="P9939" s="243" t="s">
        <v>25960</v>
      </c>
      <c r="Q9939" s="244">
        <v>4336</v>
      </c>
      <c r="R9939" s="104"/>
      <c r="S9939" s="104"/>
      <c r="T9939" s="104"/>
    </row>
    <row r="9940" spans="13:20" ht="14.5" x14ac:dyDescent="0.35">
      <c r="M9940" s="261" t="s">
        <v>45566</v>
      </c>
      <c r="N9940" s="262">
        <v>89116.36</v>
      </c>
      <c r="P9940" s="243" t="s">
        <v>25961</v>
      </c>
      <c r="Q9940" s="244">
        <v>2119.04</v>
      </c>
      <c r="R9940" s="104"/>
      <c r="S9940" s="104"/>
      <c r="T9940" s="104"/>
    </row>
    <row r="9941" spans="13:20" ht="14.5" x14ac:dyDescent="0.35">
      <c r="M9941" s="261" t="s">
        <v>38448</v>
      </c>
      <c r="N9941" s="262">
        <v>113334.7</v>
      </c>
      <c r="P9941" s="243" t="s">
        <v>25962</v>
      </c>
      <c r="Q9941" s="244">
        <v>705</v>
      </c>
      <c r="R9941" s="104"/>
      <c r="S9941" s="104"/>
      <c r="T9941" s="104"/>
    </row>
    <row r="9942" spans="13:20" ht="14.5" x14ac:dyDescent="0.35">
      <c r="M9942" s="261" t="s">
        <v>45567</v>
      </c>
      <c r="N9942" s="262">
        <v>43659.77</v>
      </c>
      <c r="P9942" s="243" t="s">
        <v>25963</v>
      </c>
      <c r="Q9942" s="244">
        <v>4533.75</v>
      </c>
      <c r="R9942" s="104"/>
      <c r="S9942" s="104"/>
      <c r="T9942" s="104"/>
    </row>
    <row r="9943" spans="13:20" ht="14.5" x14ac:dyDescent="0.35">
      <c r="M9943" s="261" t="s">
        <v>45568</v>
      </c>
      <c r="N9943" s="262">
        <v>21967.98</v>
      </c>
      <c r="P9943" s="243" t="s">
        <v>25964</v>
      </c>
      <c r="Q9943" s="244">
        <v>6276.08</v>
      </c>
      <c r="R9943" s="104"/>
      <c r="S9943" s="104"/>
      <c r="T9943" s="104"/>
    </row>
    <row r="9944" spans="13:20" ht="14.5" x14ac:dyDescent="0.35">
      <c r="M9944" s="261" t="s">
        <v>38449</v>
      </c>
      <c r="N9944" s="262">
        <v>63398.21</v>
      </c>
      <c r="P9944" s="243" t="s">
        <v>25965</v>
      </c>
      <c r="Q9944" s="244">
        <v>717.69</v>
      </c>
      <c r="R9944" s="104"/>
      <c r="S9944" s="104"/>
      <c r="T9944" s="104"/>
    </row>
    <row r="9945" spans="13:20" ht="14.5" x14ac:dyDescent="0.35">
      <c r="M9945" s="261" t="s">
        <v>43312</v>
      </c>
      <c r="N9945" s="262">
        <v>45000</v>
      </c>
      <c r="P9945" s="243" t="s">
        <v>25966</v>
      </c>
      <c r="Q9945" s="244">
        <v>9126.02</v>
      </c>
      <c r="R9945" s="104"/>
      <c r="S9945" s="104"/>
      <c r="T9945" s="104"/>
    </row>
    <row r="9946" spans="13:20" ht="14.5" x14ac:dyDescent="0.35">
      <c r="M9946" s="261" t="s">
        <v>45569</v>
      </c>
      <c r="N9946" s="262">
        <v>50793.58</v>
      </c>
      <c r="P9946" s="243" t="s">
        <v>25967</v>
      </c>
      <c r="Q9946" s="244">
        <v>693.84</v>
      </c>
      <c r="R9946" s="104"/>
      <c r="S9946" s="104"/>
      <c r="T9946" s="104"/>
    </row>
    <row r="9947" spans="13:20" ht="14.5" x14ac:dyDescent="0.35">
      <c r="M9947" s="261" t="s">
        <v>26265</v>
      </c>
      <c r="N9947" s="262">
        <v>40000</v>
      </c>
      <c r="P9947" s="243" t="s">
        <v>25968</v>
      </c>
      <c r="Q9947" s="244">
        <v>880.26</v>
      </c>
      <c r="R9947" s="104"/>
      <c r="S9947" s="104"/>
      <c r="T9947" s="104"/>
    </row>
    <row r="9948" spans="13:20" ht="14.5" x14ac:dyDescent="0.35">
      <c r="M9948" s="261" t="s">
        <v>53500</v>
      </c>
      <c r="N9948" s="262">
        <v>1000</v>
      </c>
      <c r="P9948" s="243" t="s">
        <v>25969</v>
      </c>
      <c r="Q9948" s="244">
        <v>76.88</v>
      </c>
      <c r="R9948" s="104"/>
      <c r="S9948" s="104"/>
      <c r="T9948" s="104"/>
    </row>
    <row r="9949" spans="13:20" ht="14.5" x14ac:dyDescent="0.35">
      <c r="M9949" s="261" t="s">
        <v>57183</v>
      </c>
      <c r="N9949" s="262">
        <v>5000</v>
      </c>
      <c r="P9949" s="243" t="s">
        <v>25970</v>
      </c>
      <c r="Q9949" s="244">
        <v>3458.7</v>
      </c>
      <c r="R9949" s="104"/>
      <c r="S9949" s="104"/>
      <c r="T9949" s="104"/>
    </row>
    <row r="9950" spans="13:20" ht="14.5" x14ac:dyDescent="0.35">
      <c r="M9950" s="261" t="s">
        <v>53501</v>
      </c>
      <c r="N9950" s="262">
        <v>24098.16</v>
      </c>
      <c r="P9950" s="243" t="s">
        <v>25971</v>
      </c>
      <c r="Q9950" s="244">
        <v>42772</v>
      </c>
      <c r="R9950" s="104"/>
      <c r="S9950" s="104"/>
      <c r="T9950" s="104"/>
    </row>
    <row r="9951" spans="13:20" ht="14.5" x14ac:dyDescent="0.35">
      <c r="M9951" s="261" t="s">
        <v>57184</v>
      </c>
      <c r="N9951" s="262">
        <v>4249</v>
      </c>
      <c r="P9951" s="243" t="s">
        <v>25972</v>
      </c>
      <c r="Q9951" s="244">
        <v>16917.04</v>
      </c>
      <c r="R9951" s="104"/>
      <c r="S9951" s="104"/>
      <c r="T9951" s="104"/>
    </row>
    <row r="9952" spans="13:20" ht="14.5" x14ac:dyDescent="0.35">
      <c r="M9952" s="261" t="s">
        <v>57185</v>
      </c>
      <c r="N9952" s="262">
        <v>2000</v>
      </c>
      <c r="P9952" s="243" t="s">
        <v>25973</v>
      </c>
      <c r="Q9952" s="244">
        <v>22654.6</v>
      </c>
      <c r="R9952" s="104"/>
      <c r="S9952" s="104"/>
      <c r="T9952" s="104"/>
    </row>
    <row r="9953" spans="13:20" ht="14.5" x14ac:dyDescent="0.35">
      <c r="M9953" s="261" t="s">
        <v>48370</v>
      </c>
      <c r="N9953" s="262">
        <v>56705</v>
      </c>
      <c r="P9953" s="243" t="s">
        <v>25974</v>
      </c>
      <c r="Q9953" s="244">
        <v>6960.42</v>
      </c>
      <c r="R9953" s="104"/>
      <c r="S9953" s="104"/>
      <c r="T9953" s="104"/>
    </row>
    <row r="9954" spans="13:20" ht="14.5" x14ac:dyDescent="0.35">
      <c r="M9954" s="261" t="s">
        <v>48371</v>
      </c>
      <c r="N9954" s="262">
        <v>37000</v>
      </c>
      <c r="P9954" s="243" t="s">
        <v>25975</v>
      </c>
      <c r="Q9954" s="244">
        <v>3611.14</v>
      </c>
      <c r="R9954" s="104"/>
      <c r="S9954" s="104"/>
      <c r="T9954" s="104"/>
    </row>
    <row r="9955" spans="13:20" ht="14.5" x14ac:dyDescent="0.35">
      <c r="M9955" s="261" t="s">
        <v>48372</v>
      </c>
      <c r="N9955" s="262">
        <v>2830.51</v>
      </c>
      <c r="P9955" s="243" t="s">
        <v>25976</v>
      </c>
      <c r="Q9955" s="244">
        <v>1806.72</v>
      </c>
      <c r="R9955" s="104"/>
      <c r="S9955" s="104"/>
      <c r="T9955" s="104"/>
    </row>
    <row r="9956" spans="13:20" ht="14.5" x14ac:dyDescent="0.35">
      <c r="M9956" s="261" t="s">
        <v>53502</v>
      </c>
      <c r="N9956" s="262">
        <v>5814.13</v>
      </c>
      <c r="P9956" s="243" t="s">
        <v>25977</v>
      </c>
      <c r="Q9956" s="244">
        <v>3108.42</v>
      </c>
      <c r="R9956" s="104"/>
      <c r="S9956" s="104"/>
      <c r="T9956" s="104"/>
    </row>
    <row r="9957" spans="13:20" ht="14.5" x14ac:dyDescent="0.35">
      <c r="M9957" s="261" t="s">
        <v>53503</v>
      </c>
      <c r="N9957" s="262">
        <v>444.79</v>
      </c>
      <c r="P9957" s="243" t="s">
        <v>25978</v>
      </c>
      <c r="Q9957" s="244">
        <v>5886.65</v>
      </c>
      <c r="R9957" s="104"/>
      <c r="S9957" s="104"/>
      <c r="T9957" s="104"/>
    </row>
    <row r="9958" spans="13:20" ht="14.5" x14ac:dyDescent="0.35">
      <c r="M9958" s="261" t="s">
        <v>26280</v>
      </c>
      <c r="N9958" s="262">
        <v>5659</v>
      </c>
      <c r="P9958" s="243" t="s">
        <v>25979</v>
      </c>
      <c r="Q9958" s="244">
        <v>20167.28</v>
      </c>
      <c r="R9958" s="104"/>
      <c r="S9958" s="104"/>
      <c r="T9958" s="104"/>
    </row>
    <row r="9959" spans="13:20" ht="14.5" x14ac:dyDescent="0.35">
      <c r="M9959" s="261" t="s">
        <v>26284</v>
      </c>
      <c r="N9959" s="262">
        <v>29760.02</v>
      </c>
      <c r="P9959" s="243" t="s">
        <v>25980</v>
      </c>
      <c r="Q9959" s="244">
        <v>796.5</v>
      </c>
      <c r="R9959" s="104"/>
      <c r="S9959" s="104"/>
      <c r="T9959" s="104"/>
    </row>
    <row r="9960" spans="13:20" ht="14.5" x14ac:dyDescent="0.35">
      <c r="M9960" s="261" t="s">
        <v>43313</v>
      </c>
      <c r="N9960" s="262">
        <v>8560.25</v>
      </c>
      <c r="P9960" s="243" t="s">
        <v>15844</v>
      </c>
      <c r="Q9960" s="244">
        <v>4000</v>
      </c>
      <c r="R9960" s="104"/>
      <c r="S9960" s="104"/>
      <c r="T9960" s="104"/>
    </row>
    <row r="9961" spans="13:20" ht="14.5" x14ac:dyDescent="0.35">
      <c r="M9961" s="261" t="s">
        <v>43314</v>
      </c>
      <c r="N9961" s="262">
        <v>21853.58</v>
      </c>
      <c r="P9961" s="243" t="s">
        <v>25981</v>
      </c>
      <c r="Q9961" s="244">
        <v>2200</v>
      </c>
      <c r="R9961" s="104"/>
      <c r="S9961" s="104"/>
      <c r="T9961" s="104"/>
    </row>
    <row r="9962" spans="13:20" ht="14.5" x14ac:dyDescent="0.35">
      <c r="M9962" s="261" t="s">
        <v>43315</v>
      </c>
      <c r="N9962" s="262">
        <v>9359.01</v>
      </c>
      <c r="P9962" s="243" t="s">
        <v>25982</v>
      </c>
      <c r="Q9962" s="244">
        <v>134.88999999999999</v>
      </c>
      <c r="R9962" s="104"/>
      <c r="S9962" s="104"/>
      <c r="T9962" s="104"/>
    </row>
    <row r="9963" spans="13:20" ht="14.5" x14ac:dyDescent="0.35">
      <c r="M9963" s="261" t="s">
        <v>26285</v>
      </c>
      <c r="N9963" s="262">
        <v>17952.63</v>
      </c>
      <c r="P9963" s="243" t="s">
        <v>25983</v>
      </c>
      <c r="Q9963" s="244">
        <v>2500</v>
      </c>
      <c r="R9963" s="104"/>
      <c r="S9963" s="104"/>
      <c r="T9963" s="104"/>
    </row>
    <row r="9964" spans="13:20" ht="14.5" x14ac:dyDescent="0.35">
      <c r="M9964" s="261" t="s">
        <v>26286</v>
      </c>
      <c r="N9964" s="262">
        <v>2029.35</v>
      </c>
      <c r="P9964" s="243" t="s">
        <v>25984</v>
      </c>
      <c r="Q9964" s="244">
        <v>44825.42</v>
      </c>
      <c r="R9964" s="104"/>
      <c r="S9964" s="104"/>
      <c r="T9964" s="104"/>
    </row>
    <row r="9965" spans="13:20" ht="14.5" x14ac:dyDescent="0.35">
      <c r="M9965" s="261" t="s">
        <v>26288</v>
      </c>
      <c r="N9965" s="262">
        <v>6832.11</v>
      </c>
      <c r="P9965" s="243" t="s">
        <v>25985</v>
      </c>
      <c r="Q9965" s="244">
        <v>3036.81</v>
      </c>
      <c r="R9965" s="104"/>
      <c r="S9965" s="104"/>
      <c r="T9965" s="104"/>
    </row>
    <row r="9966" spans="13:20" ht="14.5" x14ac:dyDescent="0.35">
      <c r="M9966" s="261" t="s">
        <v>38451</v>
      </c>
      <c r="N9966" s="262">
        <v>10500.85</v>
      </c>
      <c r="P9966" s="243" t="s">
        <v>25986</v>
      </c>
      <c r="Q9966" s="244">
        <v>55600.39</v>
      </c>
      <c r="R9966" s="104"/>
      <c r="S9966" s="104"/>
      <c r="T9966" s="104"/>
    </row>
    <row r="9967" spans="13:20" ht="14.5" x14ac:dyDescent="0.35">
      <c r="M9967" s="261" t="s">
        <v>53504</v>
      </c>
      <c r="N9967" s="262">
        <v>4477.2299999999996</v>
      </c>
      <c r="P9967" s="243" t="s">
        <v>25987</v>
      </c>
      <c r="Q9967" s="244">
        <v>3165.14</v>
      </c>
      <c r="R9967" s="104"/>
      <c r="S9967" s="104"/>
      <c r="T9967" s="104"/>
    </row>
    <row r="9968" spans="13:20" ht="14.5" x14ac:dyDescent="0.35">
      <c r="M9968" s="261" t="s">
        <v>26290</v>
      </c>
      <c r="N9968" s="262">
        <v>11415.21</v>
      </c>
      <c r="P9968" s="243" t="s">
        <v>25988</v>
      </c>
      <c r="Q9968" s="244">
        <v>18455.099999999999</v>
      </c>
      <c r="R9968" s="104"/>
      <c r="S9968" s="104"/>
      <c r="T9968" s="104"/>
    </row>
    <row r="9969" spans="13:20" ht="14.5" x14ac:dyDescent="0.35">
      <c r="M9969" s="261" t="s">
        <v>51404</v>
      </c>
      <c r="N9969" s="262">
        <v>33.78</v>
      </c>
      <c r="P9969" s="243" t="s">
        <v>25989</v>
      </c>
      <c r="Q9969" s="244">
        <v>76091.02</v>
      </c>
      <c r="R9969" s="104"/>
      <c r="S9969" s="104"/>
      <c r="T9969" s="104"/>
    </row>
    <row r="9970" spans="13:20" ht="14.5" x14ac:dyDescent="0.35">
      <c r="M9970" s="261" t="s">
        <v>38452</v>
      </c>
      <c r="N9970" s="262">
        <v>19800</v>
      </c>
      <c r="P9970" s="243" t="s">
        <v>25990</v>
      </c>
      <c r="Q9970" s="244">
        <v>11403</v>
      </c>
      <c r="R9970" s="104"/>
      <c r="S9970" s="104"/>
      <c r="T9970" s="104"/>
    </row>
    <row r="9971" spans="13:20" ht="14.5" x14ac:dyDescent="0.35">
      <c r="M9971" s="261" t="s">
        <v>50372</v>
      </c>
      <c r="N9971" s="262">
        <v>4767.4399999999996</v>
      </c>
      <c r="P9971" s="243" t="s">
        <v>25991</v>
      </c>
      <c r="Q9971" s="244">
        <v>48903.9</v>
      </c>
      <c r="R9971" s="104"/>
      <c r="S9971" s="104"/>
      <c r="T9971" s="104"/>
    </row>
    <row r="9972" spans="13:20" ht="14.5" x14ac:dyDescent="0.35">
      <c r="M9972" s="261" t="s">
        <v>43316</v>
      </c>
      <c r="N9972" s="262">
        <v>46683.74</v>
      </c>
      <c r="P9972" s="243" t="s">
        <v>25992</v>
      </c>
      <c r="Q9972" s="244">
        <v>3595.94</v>
      </c>
      <c r="R9972" s="104"/>
      <c r="S9972" s="104"/>
      <c r="T9972" s="104"/>
    </row>
    <row r="9973" spans="13:20" ht="14.5" x14ac:dyDescent="0.35">
      <c r="M9973" s="261" t="s">
        <v>50373</v>
      </c>
      <c r="N9973" s="262">
        <v>4867.8</v>
      </c>
      <c r="P9973" s="243" t="s">
        <v>25993</v>
      </c>
      <c r="Q9973" s="244">
        <v>10602.33</v>
      </c>
      <c r="R9973" s="104"/>
      <c r="S9973" s="104"/>
      <c r="T9973" s="104"/>
    </row>
    <row r="9974" spans="13:20" ht="14.5" x14ac:dyDescent="0.35">
      <c r="M9974" s="261" t="s">
        <v>43317</v>
      </c>
      <c r="N9974" s="262">
        <v>68490.84</v>
      </c>
      <c r="P9974" s="243" t="s">
        <v>25994</v>
      </c>
      <c r="Q9974" s="244">
        <v>6263.52</v>
      </c>
      <c r="R9974" s="104"/>
      <c r="S9974" s="104"/>
      <c r="T9974" s="104"/>
    </row>
    <row r="9975" spans="13:20" ht="14.5" x14ac:dyDescent="0.35">
      <c r="M9975" s="261" t="s">
        <v>50374</v>
      </c>
      <c r="N9975" s="262">
        <v>2562.9499999999998</v>
      </c>
      <c r="P9975" s="243" t="s">
        <v>25995</v>
      </c>
      <c r="Q9975" s="244">
        <v>1000</v>
      </c>
      <c r="R9975" s="104"/>
      <c r="S9975" s="104"/>
      <c r="T9975" s="104"/>
    </row>
    <row r="9976" spans="13:20" ht="14.5" x14ac:dyDescent="0.35">
      <c r="M9976" s="261" t="s">
        <v>50375</v>
      </c>
      <c r="N9976" s="262">
        <v>6712.17</v>
      </c>
      <c r="P9976" s="243" t="s">
        <v>25996</v>
      </c>
      <c r="Q9976" s="244">
        <v>88834</v>
      </c>
      <c r="R9976" s="104"/>
      <c r="S9976" s="104"/>
      <c r="T9976" s="104"/>
    </row>
    <row r="9977" spans="13:20" ht="14.5" x14ac:dyDescent="0.35">
      <c r="M9977" s="261" t="s">
        <v>53505</v>
      </c>
      <c r="N9977" s="262">
        <v>41690.089999999997</v>
      </c>
      <c r="P9977" s="243" t="s">
        <v>25997</v>
      </c>
      <c r="Q9977" s="244">
        <v>5120</v>
      </c>
      <c r="R9977" s="104"/>
      <c r="S9977" s="104"/>
      <c r="T9977" s="104"/>
    </row>
    <row r="9978" spans="13:20" ht="14.5" x14ac:dyDescent="0.35">
      <c r="M9978" s="261" t="s">
        <v>43318</v>
      </c>
      <c r="N9978" s="262">
        <v>13382.36</v>
      </c>
      <c r="P9978" s="243" t="s">
        <v>25998</v>
      </c>
      <c r="Q9978" s="244">
        <v>1533.84</v>
      </c>
      <c r="R9978" s="104"/>
      <c r="S9978" s="104"/>
      <c r="T9978" s="104"/>
    </row>
    <row r="9979" spans="13:20" ht="14.5" x14ac:dyDescent="0.35">
      <c r="M9979" s="261" t="s">
        <v>43319</v>
      </c>
      <c r="N9979" s="262">
        <v>143548.68</v>
      </c>
      <c r="P9979" s="243" t="s">
        <v>25999</v>
      </c>
      <c r="Q9979" s="244">
        <v>7304.76</v>
      </c>
      <c r="R9979" s="104"/>
      <c r="S9979" s="104"/>
      <c r="T9979" s="104"/>
    </row>
    <row r="9980" spans="13:20" ht="14.5" x14ac:dyDescent="0.35">
      <c r="M9980" s="261" t="s">
        <v>53506</v>
      </c>
      <c r="N9980" s="262">
        <v>5889.95</v>
      </c>
      <c r="P9980" s="243" t="s">
        <v>26000</v>
      </c>
      <c r="Q9980" s="244">
        <v>1291.95</v>
      </c>
      <c r="R9980" s="104"/>
      <c r="S9980" s="104"/>
      <c r="T9980" s="104"/>
    </row>
    <row r="9981" spans="13:20" ht="14.5" x14ac:dyDescent="0.35">
      <c r="M9981" s="261" t="s">
        <v>53507</v>
      </c>
      <c r="N9981" s="262">
        <v>450.6</v>
      </c>
      <c r="P9981" s="243" t="s">
        <v>26001</v>
      </c>
      <c r="Q9981" s="244">
        <v>5170.59</v>
      </c>
      <c r="R9981" s="104"/>
      <c r="S9981" s="104"/>
      <c r="T9981" s="104"/>
    </row>
    <row r="9982" spans="13:20" ht="14.5" x14ac:dyDescent="0.35">
      <c r="M9982" s="261" t="s">
        <v>48373</v>
      </c>
      <c r="N9982" s="262">
        <v>4000</v>
      </c>
      <c r="P9982" s="243" t="s">
        <v>26002</v>
      </c>
      <c r="Q9982" s="244">
        <v>2282.71</v>
      </c>
      <c r="R9982" s="104"/>
      <c r="S9982" s="104"/>
      <c r="T9982" s="104"/>
    </row>
    <row r="9983" spans="13:20" ht="14.5" x14ac:dyDescent="0.35">
      <c r="M9983" s="261" t="s">
        <v>48374</v>
      </c>
      <c r="N9983" s="262">
        <v>306</v>
      </c>
      <c r="P9983" s="243" t="s">
        <v>26003</v>
      </c>
      <c r="Q9983" s="244">
        <v>91.09</v>
      </c>
      <c r="R9983" s="104"/>
      <c r="S9983" s="104"/>
      <c r="T9983" s="104"/>
    </row>
    <row r="9984" spans="13:20" ht="14.5" x14ac:dyDescent="0.35">
      <c r="M9984" s="261" t="s">
        <v>48375</v>
      </c>
      <c r="N9984" s="262">
        <v>91000</v>
      </c>
      <c r="P9984" s="243" t="s">
        <v>26004</v>
      </c>
      <c r="Q9984" s="244">
        <v>427.5</v>
      </c>
      <c r="R9984" s="104"/>
      <c r="S9984" s="104"/>
      <c r="T9984" s="104"/>
    </row>
    <row r="9985" spans="13:20" ht="14.5" x14ac:dyDescent="0.35">
      <c r="M9985" s="261" t="s">
        <v>52315</v>
      </c>
      <c r="N9985" s="262">
        <v>152.38</v>
      </c>
      <c r="P9985" s="243" t="s">
        <v>26005</v>
      </c>
      <c r="Q9985" s="244">
        <v>17716.23</v>
      </c>
      <c r="R9985" s="104"/>
      <c r="S9985" s="104"/>
      <c r="T9985" s="104"/>
    </row>
    <row r="9986" spans="13:20" ht="14.5" x14ac:dyDescent="0.35">
      <c r="M9986" s="261" t="s">
        <v>52316</v>
      </c>
      <c r="N9986" s="262">
        <v>4079.36</v>
      </c>
      <c r="P9986" s="243" t="s">
        <v>26006</v>
      </c>
      <c r="Q9986" s="244">
        <v>770</v>
      </c>
      <c r="R9986" s="104"/>
      <c r="S9986" s="104"/>
      <c r="T9986" s="104"/>
    </row>
    <row r="9987" spans="13:20" ht="14.5" x14ac:dyDescent="0.35">
      <c r="M9987" s="261" t="s">
        <v>52317</v>
      </c>
      <c r="N9987" s="262">
        <v>4657.33</v>
      </c>
      <c r="P9987" s="243" t="s">
        <v>26007</v>
      </c>
      <c r="Q9987" s="244">
        <v>25000</v>
      </c>
      <c r="R9987" s="104"/>
      <c r="S9987" s="104"/>
      <c r="T9987" s="104"/>
    </row>
    <row r="9988" spans="13:20" ht="14.5" x14ac:dyDescent="0.35">
      <c r="M9988" s="261" t="s">
        <v>26309</v>
      </c>
      <c r="N9988" s="262">
        <v>25539.93</v>
      </c>
      <c r="P9988" s="243" t="s">
        <v>26008</v>
      </c>
      <c r="Q9988" s="244">
        <v>88834</v>
      </c>
      <c r="R9988" s="104"/>
      <c r="S9988" s="104"/>
      <c r="T9988" s="104"/>
    </row>
    <row r="9989" spans="13:20" ht="14.5" x14ac:dyDescent="0.35">
      <c r="M9989" s="261" t="s">
        <v>51405</v>
      </c>
      <c r="N9989" s="262">
        <v>467</v>
      </c>
      <c r="P9989" s="243" t="s">
        <v>26009</v>
      </c>
      <c r="Q9989" s="244">
        <v>5120</v>
      </c>
      <c r="R9989" s="104"/>
      <c r="S9989" s="104"/>
      <c r="T9989" s="104"/>
    </row>
    <row r="9990" spans="13:20" ht="14.5" x14ac:dyDescent="0.35">
      <c r="M9990" s="261" t="s">
        <v>51406</v>
      </c>
      <c r="N9990" s="262">
        <v>43333.279999999999</v>
      </c>
      <c r="P9990" s="243" t="s">
        <v>26010</v>
      </c>
      <c r="Q9990" s="244">
        <v>58029.919999999998</v>
      </c>
      <c r="R9990" s="104"/>
      <c r="S9990" s="104"/>
      <c r="T9990" s="104"/>
    </row>
    <row r="9991" spans="13:20" ht="14.5" x14ac:dyDescent="0.35">
      <c r="M9991" s="261" t="s">
        <v>57186</v>
      </c>
      <c r="N9991" s="262">
        <v>90.38</v>
      </c>
      <c r="P9991" s="243" t="s">
        <v>26011</v>
      </c>
      <c r="Q9991" s="244">
        <v>1533.84</v>
      </c>
      <c r="R9991" s="104"/>
      <c r="S9991" s="104"/>
      <c r="T9991" s="104"/>
    </row>
    <row r="9992" spans="13:20" ht="14.5" x14ac:dyDescent="0.35">
      <c r="M9992" s="261" t="s">
        <v>42096</v>
      </c>
      <c r="N9992" s="262">
        <v>61663.3</v>
      </c>
      <c r="P9992" s="243" t="s">
        <v>26012</v>
      </c>
      <c r="Q9992" s="244">
        <v>16917.04</v>
      </c>
      <c r="R9992" s="104"/>
      <c r="S9992" s="104"/>
      <c r="T9992" s="104"/>
    </row>
    <row r="9993" spans="13:20" ht="14.5" x14ac:dyDescent="0.35">
      <c r="M9993" s="261" t="s">
        <v>51407</v>
      </c>
      <c r="N9993" s="262">
        <v>25143.599999999999</v>
      </c>
      <c r="P9993" s="243" t="s">
        <v>15845</v>
      </c>
      <c r="Q9993" s="244">
        <v>10535.01</v>
      </c>
      <c r="R9993" s="104"/>
      <c r="S9993" s="104"/>
      <c r="T9993" s="104"/>
    </row>
    <row r="9994" spans="13:20" ht="14.5" x14ac:dyDescent="0.35">
      <c r="M9994" s="261" t="s">
        <v>53508</v>
      </c>
      <c r="N9994" s="262">
        <v>13500</v>
      </c>
      <c r="P9994" s="243" t="s">
        <v>26013</v>
      </c>
      <c r="Q9994" s="244">
        <v>22654.6</v>
      </c>
      <c r="R9994" s="104"/>
      <c r="S9994" s="104"/>
      <c r="T9994" s="104"/>
    </row>
    <row r="9995" spans="13:20" ht="14.5" x14ac:dyDescent="0.35">
      <c r="M9995" s="261" t="s">
        <v>57187</v>
      </c>
      <c r="N9995" s="262">
        <v>1445</v>
      </c>
      <c r="P9995" s="243" t="s">
        <v>26014</v>
      </c>
      <c r="Q9995" s="244">
        <v>11282.73</v>
      </c>
      <c r="R9995" s="104"/>
      <c r="S9995" s="104"/>
      <c r="T9995" s="104"/>
    </row>
    <row r="9996" spans="13:20" ht="14.5" x14ac:dyDescent="0.35">
      <c r="M9996" s="261" t="s">
        <v>51408</v>
      </c>
      <c r="N9996" s="262">
        <v>34412.85</v>
      </c>
      <c r="P9996" s="243" t="s">
        <v>26015</v>
      </c>
      <c r="Q9996" s="244">
        <v>7231.99</v>
      </c>
      <c r="R9996" s="104"/>
      <c r="S9996" s="104"/>
      <c r="T9996" s="104"/>
    </row>
    <row r="9997" spans="13:20" ht="14.5" x14ac:dyDescent="0.35">
      <c r="M9997" s="261" t="s">
        <v>48376</v>
      </c>
      <c r="N9997" s="262">
        <v>41066</v>
      </c>
      <c r="P9997" s="243" t="s">
        <v>26016</v>
      </c>
      <c r="Q9997" s="244">
        <v>1953</v>
      </c>
      <c r="R9997" s="104"/>
      <c r="S9997" s="104"/>
      <c r="T9997" s="104"/>
    </row>
    <row r="9998" spans="13:20" ht="14.5" x14ac:dyDescent="0.35">
      <c r="M9998" s="261" t="s">
        <v>45570</v>
      </c>
      <c r="N9998" s="262">
        <v>29300</v>
      </c>
      <c r="P9998" s="243" t="s">
        <v>26017</v>
      </c>
      <c r="Q9998" s="244">
        <v>1806.72</v>
      </c>
      <c r="R9998" s="104"/>
      <c r="S9998" s="104"/>
      <c r="T9998" s="104"/>
    </row>
    <row r="9999" spans="13:20" ht="14.5" x14ac:dyDescent="0.35">
      <c r="M9999" s="261" t="s">
        <v>45571</v>
      </c>
      <c r="N9999" s="262">
        <v>2126.79</v>
      </c>
      <c r="P9999" s="243" t="s">
        <v>15846</v>
      </c>
      <c r="Q9999" s="244">
        <v>17149.73</v>
      </c>
      <c r="R9999" s="104"/>
      <c r="S9999" s="104"/>
      <c r="T9999" s="104"/>
    </row>
    <row r="10000" spans="13:20" ht="14.5" x14ac:dyDescent="0.35">
      <c r="M10000" s="261" t="s">
        <v>26334</v>
      </c>
      <c r="N10000" s="262">
        <v>9590.1</v>
      </c>
      <c r="P10000" s="243" t="s">
        <v>26018</v>
      </c>
      <c r="Q10000" s="244">
        <v>22599.47</v>
      </c>
      <c r="R10000" s="104"/>
      <c r="S10000" s="104"/>
      <c r="T10000" s="104"/>
    </row>
    <row r="10001" spans="13:20" ht="14.5" x14ac:dyDescent="0.35">
      <c r="M10001" s="261" t="s">
        <v>37271</v>
      </c>
      <c r="N10001" s="262">
        <v>1041</v>
      </c>
      <c r="P10001" s="243" t="s">
        <v>26019</v>
      </c>
      <c r="Q10001" s="244">
        <v>28549.84</v>
      </c>
      <c r="R10001" s="104"/>
      <c r="S10001" s="104"/>
      <c r="T10001" s="104"/>
    </row>
    <row r="10002" spans="13:20" ht="14.5" x14ac:dyDescent="0.35">
      <c r="M10002" s="261" t="s">
        <v>38453</v>
      </c>
      <c r="N10002" s="262">
        <v>131</v>
      </c>
      <c r="P10002" s="243" t="s">
        <v>26020</v>
      </c>
      <c r="Q10002" s="244">
        <v>796.5</v>
      </c>
      <c r="R10002" s="104"/>
      <c r="S10002" s="104"/>
      <c r="T10002" s="104"/>
    </row>
    <row r="10003" spans="13:20" ht="14.5" x14ac:dyDescent="0.35">
      <c r="M10003" s="261" t="s">
        <v>48377</v>
      </c>
      <c r="N10003" s="262">
        <v>65</v>
      </c>
      <c r="P10003" s="243" t="s">
        <v>15847</v>
      </c>
      <c r="Q10003" s="244">
        <v>12640.78</v>
      </c>
      <c r="R10003" s="104"/>
      <c r="S10003" s="104"/>
      <c r="T10003" s="104"/>
    </row>
    <row r="10004" spans="13:20" ht="14.5" x14ac:dyDescent="0.35">
      <c r="M10004" s="261" t="s">
        <v>45572</v>
      </c>
      <c r="N10004" s="262">
        <v>1877</v>
      </c>
      <c r="P10004" s="243" t="s">
        <v>26021</v>
      </c>
      <c r="Q10004" s="244">
        <v>3925</v>
      </c>
      <c r="R10004" s="104"/>
      <c r="S10004" s="104"/>
      <c r="T10004" s="104"/>
    </row>
    <row r="10005" spans="13:20" ht="14.5" x14ac:dyDescent="0.35">
      <c r="M10005" s="261" t="s">
        <v>37272</v>
      </c>
      <c r="N10005" s="262">
        <v>14166.67</v>
      </c>
      <c r="P10005" s="243" t="s">
        <v>26022</v>
      </c>
      <c r="Q10005" s="244">
        <v>4533.75</v>
      </c>
      <c r="R10005" s="104"/>
      <c r="S10005" s="104"/>
      <c r="T10005" s="104"/>
    </row>
    <row r="10006" spans="13:20" ht="14.5" x14ac:dyDescent="0.35">
      <c r="M10006" s="261" t="s">
        <v>38454</v>
      </c>
      <c r="N10006" s="262">
        <v>13797</v>
      </c>
      <c r="P10006" s="243" t="s">
        <v>26023</v>
      </c>
      <c r="Q10006" s="244">
        <v>2200</v>
      </c>
      <c r="R10006" s="104"/>
      <c r="S10006" s="104"/>
      <c r="T10006" s="104"/>
    </row>
    <row r="10007" spans="13:20" ht="14.5" x14ac:dyDescent="0.35">
      <c r="M10007" s="261" t="s">
        <v>45573</v>
      </c>
      <c r="N10007" s="262">
        <v>16100</v>
      </c>
      <c r="P10007" s="243" t="s">
        <v>26024</v>
      </c>
      <c r="Q10007" s="244">
        <v>873.27</v>
      </c>
      <c r="R10007" s="104"/>
      <c r="S10007" s="104"/>
      <c r="T10007" s="104"/>
    </row>
    <row r="10008" spans="13:20" ht="14.5" x14ac:dyDescent="0.35">
      <c r="M10008" s="261" t="s">
        <v>57188</v>
      </c>
      <c r="N10008" s="262">
        <v>2952.31</v>
      </c>
      <c r="P10008" s="243" t="s">
        <v>26025</v>
      </c>
      <c r="Q10008" s="244">
        <v>134.88999999999999</v>
      </c>
      <c r="R10008" s="104"/>
      <c r="S10008" s="104"/>
      <c r="T10008" s="104"/>
    </row>
    <row r="10009" spans="13:20" ht="14.5" x14ac:dyDescent="0.35">
      <c r="M10009" s="261" t="s">
        <v>57189</v>
      </c>
      <c r="N10009" s="262">
        <v>210.93</v>
      </c>
      <c r="P10009" s="243" t="s">
        <v>26026</v>
      </c>
      <c r="Q10009" s="244">
        <v>3500</v>
      </c>
      <c r="R10009" s="104"/>
      <c r="S10009" s="104"/>
      <c r="T10009" s="104"/>
    </row>
    <row r="10010" spans="13:20" ht="14.5" x14ac:dyDescent="0.35">
      <c r="M10010" s="261" t="s">
        <v>37273</v>
      </c>
      <c r="N10010" s="262">
        <v>34511.279999999999</v>
      </c>
      <c r="P10010" s="243" t="s">
        <v>26027</v>
      </c>
      <c r="Q10010" s="244">
        <v>149001.32999999999</v>
      </c>
      <c r="R10010" s="104"/>
      <c r="S10010" s="104"/>
      <c r="T10010" s="104"/>
    </row>
    <row r="10011" spans="13:20" ht="14.5" x14ac:dyDescent="0.35">
      <c r="M10011" s="261" t="s">
        <v>52318</v>
      </c>
      <c r="N10011" s="262">
        <v>39700.660000000003</v>
      </c>
      <c r="P10011" s="243" t="s">
        <v>26028</v>
      </c>
      <c r="Q10011" s="244">
        <v>3036.81</v>
      </c>
      <c r="R10011" s="104"/>
      <c r="S10011" s="104"/>
      <c r="T10011" s="104"/>
    </row>
    <row r="10012" spans="13:20" ht="14.5" x14ac:dyDescent="0.35">
      <c r="M10012" s="261" t="s">
        <v>37274</v>
      </c>
      <c r="N10012" s="262">
        <v>5757.5</v>
      </c>
      <c r="P10012" s="243" t="s">
        <v>26029</v>
      </c>
      <c r="Q10012" s="244">
        <v>99425.08</v>
      </c>
      <c r="R10012" s="104"/>
      <c r="S10012" s="104"/>
      <c r="T10012" s="104"/>
    </row>
    <row r="10013" spans="13:20" ht="14.5" x14ac:dyDescent="0.35">
      <c r="M10013" s="261" t="s">
        <v>43320</v>
      </c>
      <c r="N10013" s="262">
        <v>33742.519999999997</v>
      </c>
      <c r="P10013" s="243" t="s">
        <v>26030</v>
      </c>
      <c r="Q10013" s="244">
        <v>8335.73</v>
      </c>
      <c r="R10013" s="104"/>
      <c r="S10013" s="104"/>
      <c r="T10013" s="104"/>
    </row>
    <row r="10014" spans="13:20" ht="14.5" x14ac:dyDescent="0.35">
      <c r="M10014" s="261" t="s">
        <v>45574</v>
      </c>
      <c r="N10014" s="262">
        <v>491.83</v>
      </c>
      <c r="P10014" s="243" t="s">
        <v>26031</v>
      </c>
      <c r="Q10014" s="244">
        <v>2282.71</v>
      </c>
      <c r="R10014" s="104"/>
      <c r="S10014" s="104"/>
      <c r="T10014" s="104"/>
    </row>
    <row r="10015" spans="13:20" ht="14.5" x14ac:dyDescent="0.35">
      <c r="M10015" s="261" t="s">
        <v>45575</v>
      </c>
      <c r="N10015" s="262">
        <v>3000</v>
      </c>
      <c r="P10015" s="243" t="s">
        <v>26032</v>
      </c>
      <c r="Q10015" s="244">
        <v>91.09</v>
      </c>
      <c r="R10015" s="104"/>
      <c r="S10015" s="104"/>
      <c r="T10015" s="104"/>
    </row>
    <row r="10016" spans="13:20" ht="14.5" x14ac:dyDescent="0.35">
      <c r="M10016" s="261" t="s">
        <v>50376</v>
      </c>
      <c r="N10016" s="262">
        <v>7431.5</v>
      </c>
      <c r="P10016" s="243" t="s">
        <v>26033</v>
      </c>
      <c r="Q10016" s="244">
        <v>427.5</v>
      </c>
      <c r="R10016" s="104"/>
      <c r="S10016" s="104"/>
      <c r="T10016" s="104"/>
    </row>
    <row r="10017" spans="13:20" ht="14.5" x14ac:dyDescent="0.35">
      <c r="M10017" s="261" t="s">
        <v>50377</v>
      </c>
      <c r="N10017" s="262">
        <v>568.5</v>
      </c>
      <c r="P10017" s="243" t="s">
        <v>26034</v>
      </c>
      <c r="Q10017" s="244">
        <v>36171.33</v>
      </c>
      <c r="R10017" s="104"/>
      <c r="S10017" s="104"/>
      <c r="T10017" s="104"/>
    </row>
    <row r="10018" spans="13:20" ht="14.5" x14ac:dyDescent="0.35">
      <c r="M10018" s="261" t="s">
        <v>51409</v>
      </c>
      <c r="N10018" s="262">
        <v>5697</v>
      </c>
      <c r="P10018" s="243" t="s">
        <v>26035</v>
      </c>
      <c r="Q10018" s="244">
        <v>147577.01999999999</v>
      </c>
      <c r="R10018" s="104"/>
      <c r="S10018" s="104"/>
      <c r="T10018" s="104"/>
    </row>
    <row r="10019" spans="13:20" ht="14.5" x14ac:dyDescent="0.35">
      <c r="M10019" s="261" t="s">
        <v>53509</v>
      </c>
      <c r="N10019" s="262">
        <v>1256</v>
      </c>
      <c r="P10019" s="243" t="s">
        <v>26036</v>
      </c>
      <c r="Q10019" s="244">
        <v>10000</v>
      </c>
      <c r="R10019" s="104"/>
      <c r="S10019" s="104"/>
      <c r="T10019" s="104"/>
    </row>
    <row r="10020" spans="13:20" ht="14.5" x14ac:dyDescent="0.35">
      <c r="M10020" s="261" t="s">
        <v>53510</v>
      </c>
      <c r="N10020" s="262">
        <v>394</v>
      </c>
      <c r="P10020" s="243" t="s">
        <v>26037</v>
      </c>
      <c r="Q10020" s="244">
        <v>765.01</v>
      </c>
      <c r="R10020" s="104"/>
      <c r="S10020" s="104"/>
      <c r="T10020" s="104"/>
    </row>
    <row r="10021" spans="13:20" ht="14.5" x14ac:dyDescent="0.35">
      <c r="M10021" s="261" t="s">
        <v>48378</v>
      </c>
      <c r="N10021" s="262">
        <v>3000</v>
      </c>
      <c r="P10021" s="243" t="s">
        <v>26038</v>
      </c>
      <c r="Q10021" s="244">
        <v>50</v>
      </c>
      <c r="R10021" s="104"/>
      <c r="S10021" s="104"/>
      <c r="T10021" s="104"/>
    </row>
    <row r="10022" spans="13:20" ht="14.5" x14ac:dyDescent="0.35">
      <c r="M10022" s="261" t="s">
        <v>48379</v>
      </c>
      <c r="N10022" s="262">
        <v>229.5</v>
      </c>
      <c r="P10022" s="243" t="s">
        <v>26039</v>
      </c>
      <c r="Q10022" s="244">
        <v>2890</v>
      </c>
      <c r="R10022" s="104"/>
      <c r="S10022" s="104"/>
      <c r="T10022" s="104"/>
    </row>
    <row r="10023" spans="13:20" ht="14.5" x14ac:dyDescent="0.35">
      <c r="M10023" s="261" t="s">
        <v>26346</v>
      </c>
      <c r="N10023" s="262">
        <v>8497</v>
      </c>
      <c r="P10023" s="243" t="s">
        <v>26040</v>
      </c>
      <c r="Q10023" s="244">
        <v>3385.91</v>
      </c>
      <c r="R10023" s="104"/>
      <c r="S10023" s="104"/>
      <c r="T10023" s="104"/>
    </row>
    <row r="10024" spans="13:20" ht="14.5" x14ac:dyDescent="0.35">
      <c r="M10024" s="261" t="s">
        <v>45576</v>
      </c>
      <c r="N10024" s="262">
        <v>95960</v>
      </c>
      <c r="P10024" s="243" t="s">
        <v>26041</v>
      </c>
      <c r="Q10024" s="244">
        <v>3459.08</v>
      </c>
      <c r="R10024" s="104"/>
      <c r="S10024" s="104"/>
      <c r="T10024" s="104"/>
    </row>
    <row r="10025" spans="13:20" ht="14.5" x14ac:dyDescent="0.35">
      <c r="M10025" s="261" t="s">
        <v>45577</v>
      </c>
      <c r="N10025" s="262">
        <v>1341.14</v>
      </c>
      <c r="P10025" s="243" t="s">
        <v>26042</v>
      </c>
      <c r="Q10025" s="244">
        <v>750</v>
      </c>
      <c r="R10025" s="104"/>
      <c r="S10025" s="104"/>
      <c r="T10025" s="104"/>
    </row>
    <row r="10026" spans="13:20" ht="14.5" x14ac:dyDescent="0.35">
      <c r="M10026" s="261" t="s">
        <v>26348</v>
      </c>
      <c r="N10026" s="262">
        <v>1232.21</v>
      </c>
      <c r="P10026" s="243" t="s">
        <v>26043</v>
      </c>
      <c r="Q10026" s="244">
        <v>303</v>
      </c>
      <c r="R10026" s="104"/>
      <c r="S10026" s="104"/>
      <c r="T10026" s="104"/>
    </row>
    <row r="10027" spans="13:20" ht="14.5" x14ac:dyDescent="0.35">
      <c r="M10027" s="261" t="s">
        <v>26349</v>
      </c>
      <c r="N10027" s="262">
        <v>4158</v>
      </c>
      <c r="P10027" s="243" t="s">
        <v>26044</v>
      </c>
      <c r="Q10027" s="244">
        <v>1233.7</v>
      </c>
      <c r="R10027" s="104"/>
      <c r="S10027" s="104"/>
      <c r="T10027" s="104"/>
    </row>
    <row r="10028" spans="13:20" ht="14.5" x14ac:dyDescent="0.35">
      <c r="M10028" s="261" t="s">
        <v>37276</v>
      </c>
      <c r="N10028" s="262">
        <v>6907.7</v>
      </c>
      <c r="P10028" s="243" t="s">
        <v>26045</v>
      </c>
      <c r="Q10028" s="244">
        <v>5639.3</v>
      </c>
      <c r="R10028" s="104"/>
      <c r="S10028" s="104"/>
      <c r="T10028" s="104"/>
    </row>
    <row r="10029" spans="13:20" ht="14.5" x14ac:dyDescent="0.35">
      <c r="M10029" s="261" t="s">
        <v>37277</v>
      </c>
      <c r="N10029" s="262">
        <v>5230.5200000000004</v>
      </c>
      <c r="P10029" s="243" t="s">
        <v>26046</v>
      </c>
      <c r="Q10029" s="244">
        <v>59.16</v>
      </c>
      <c r="R10029" s="104"/>
      <c r="S10029" s="104"/>
      <c r="T10029" s="104"/>
    </row>
    <row r="10030" spans="13:20" ht="14.5" x14ac:dyDescent="0.35">
      <c r="M10030" s="261" t="s">
        <v>37278</v>
      </c>
      <c r="N10030" s="262">
        <v>928.6</v>
      </c>
      <c r="P10030" s="243" t="s">
        <v>26047</v>
      </c>
      <c r="Q10030" s="244">
        <v>2007.84</v>
      </c>
      <c r="R10030" s="104"/>
      <c r="S10030" s="104"/>
      <c r="T10030" s="104"/>
    </row>
    <row r="10031" spans="13:20" ht="14.5" x14ac:dyDescent="0.35">
      <c r="M10031" s="261" t="s">
        <v>26350</v>
      </c>
      <c r="N10031" s="262">
        <v>2392.91</v>
      </c>
      <c r="P10031" s="243" t="s">
        <v>26048</v>
      </c>
      <c r="Q10031" s="244">
        <v>1295.54</v>
      </c>
      <c r="R10031" s="104"/>
      <c r="S10031" s="104"/>
      <c r="T10031" s="104"/>
    </row>
    <row r="10032" spans="13:20" ht="14.5" x14ac:dyDescent="0.35">
      <c r="M10032" s="261" t="s">
        <v>43321</v>
      </c>
      <c r="N10032" s="262">
        <v>1500</v>
      </c>
      <c r="P10032" s="243" t="s">
        <v>26049</v>
      </c>
      <c r="Q10032" s="244">
        <v>2383.54</v>
      </c>
      <c r="R10032" s="104"/>
      <c r="S10032" s="104"/>
      <c r="T10032" s="104"/>
    </row>
    <row r="10033" spans="13:20" ht="14.5" x14ac:dyDescent="0.35">
      <c r="M10033" s="261" t="s">
        <v>45578</v>
      </c>
      <c r="N10033" s="262">
        <v>93778.21</v>
      </c>
      <c r="P10033" s="243" t="s">
        <v>26050</v>
      </c>
      <c r="Q10033" s="244">
        <v>929.94</v>
      </c>
      <c r="R10033" s="104"/>
      <c r="S10033" s="104"/>
      <c r="T10033" s="104"/>
    </row>
    <row r="10034" spans="13:20" ht="14.5" x14ac:dyDescent="0.35">
      <c r="M10034" s="261" t="s">
        <v>48380</v>
      </c>
      <c r="N10034" s="262">
        <v>669</v>
      </c>
      <c r="P10034" s="243" t="s">
        <v>26051</v>
      </c>
      <c r="Q10034" s="244">
        <v>3379.97</v>
      </c>
      <c r="R10034" s="104"/>
      <c r="S10034" s="104"/>
      <c r="T10034" s="104"/>
    </row>
    <row r="10035" spans="13:20" ht="14.5" x14ac:dyDescent="0.35">
      <c r="M10035" s="261" t="s">
        <v>48381</v>
      </c>
      <c r="N10035" s="262">
        <v>3850.07</v>
      </c>
      <c r="P10035" s="243" t="s">
        <v>26052</v>
      </c>
      <c r="Q10035" s="244">
        <v>500</v>
      </c>
      <c r="R10035" s="104"/>
      <c r="S10035" s="104"/>
      <c r="T10035" s="104"/>
    </row>
    <row r="10036" spans="13:20" ht="14.5" x14ac:dyDescent="0.35">
      <c r="M10036" s="261" t="s">
        <v>48382</v>
      </c>
      <c r="N10036" s="262">
        <v>5445.72</v>
      </c>
      <c r="P10036" s="243" t="s">
        <v>26053</v>
      </c>
      <c r="Q10036" s="244">
        <v>1871.81</v>
      </c>
      <c r="R10036" s="104"/>
      <c r="S10036" s="104"/>
      <c r="T10036" s="104"/>
    </row>
    <row r="10037" spans="13:20" ht="14.5" x14ac:dyDescent="0.35">
      <c r="M10037" s="261" t="s">
        <v>45579</v>
      </c>
      <c r="N10037" s="262">
        <v>87543.33</v>
      </c>
      <c r="P10037" s="243" t="s">
        <v>26054</v>
      </c>
      <c r="Q10037" s="244">
        <v>10000</v>
      </c>
      <c r="R10037" s="104"/>
      <c r="S10037" s="104"/>
      <c r="T10037" s="104"/>
    </row>
    <row r="10038" spans="13:20" ht="14.5" x14ac:dyDescent="0.35">
      <c r="M10038" s="261" t="s">
        <v>45580</v>
      </c>
      <c r="N10038" s="262">
        <v>709.24</v>
      </c>
      <c r="P10038" s="243" t="s">
        <v>26055</v>
      </c>
      <c r="Q10038" s="244">
        <v>765.01</v>
      </c>
      <c r="R10038" s="104"/>
      <c r="S10038" s="104"/>
      <c r="T10038" s="104"/>
    </row>
    <row r="10039" spans="13:20" ht="14.5" x14ac:dyDescent="0.35">
      <c r="M10039" s="261" t="s">
        <v>45581</v>
      </c>
      <c r="N10039" s="262">
        <v>4107.87</v>
      </c>
      <c r="P10039" s="243" t="s">
        <v>26056</v>
      </c>
      <c r="Q10039" s="244">
        <v>50</v>
      </c>
      <c r="R10039" s="104"/>
      <c r="S10039" s="104"/>
      <c r="T10039" s="104"/>
    </row>
    <row r="10040" spans="13:20" ht="14.5" x14ac:dyDescent="0.35">
      <c r="M10040" s="261" t="s">
        <v>45582</v>
      </c>
      <c r="N10040" s="262">
        <v>3371.15</v>
      </c>
      <c r="P10040" s="243" t="s">
        <v>26057</v>
      </c>
      <c r="Q10040" s="244">
        <v>500</v>
      </c>
      <c r="R10040" s="104"/>
      <c r="S10040" s="104"/>
      <c r="T10040" s="104"/>
    </row>
    <row r="10041" spans="13:20" ht="14.5" x14ac:dyDescent="0.35">
      <c r="M10041" s="261" t="s">
        <v>52319</v>
      </c>
      <c r="N10041" s="262">
        <v>5017.5</v>
      </c>
      <c r="P10041" s="243" t="s">
        <v>26058</v>
      </c>
      <c r="Q10041" s="244">
        <v>2890</v>
      </c>
      <c r="R10041" s="104"/>
      <c r="S10041" s="104"/>
      <c r="T10041" s="104"/>
    </row>
    <row r="10042" spans="13:20" ht="14.5" x14ac:dyDescent="0.35">
      <c r="M10042" s="261" t="s">
        <v>50378</v>
      </c>
      <c r="N10042" s="262">
        <v>46000</v>
      </c>
      <c r="P10042" s="243" t="s">
        <v>26059</v>
      </c>
      <c r="Q10042" s="244">
        <v>750</v>
      </c>
      <c r="R10042" s="104"/>
      <c r="S10042" s="104"/>
      <c r="T10042" s="104"/>
    </row>
    <row r="10043" spans="13:20" ht="14.5" x14ac:dyDescent="0.35">
      <c r="M10043" s="261" t="s">
        <v>50379</v>
      </c>
      <c r="N10043" s="262">
        <v>483</v>
      </c>
      <c r="P10043" s="243" t="s">
        <v>26060</v>
      </c>
      <c r="Q10043" s="244">
        <v>9239.7999999999993</v>
      </c>
      <c r="R10043" s="104"/>
      <c r="S10043" s="104"/>
      <c r="T10043" s="104"/>
    </row>
    <row r="10044" spans="13:20" ht="14.5" x14ac:dyDescent="0.35">
      <c r="M10044" s="261" t="s">
        <v>26366</v>
      </c>
      <c r="N10044" s="262">
        <v>103</v>
      </c>
      <c r="P10044" s="243" t="s">
        <v>26061</v>
      </c>
      <c r="Q10044" s="244">
        <v>5681.88</v>
      </c>
      <c r="R10044" s="104"/>
      <c r="S10044" s="104"/>
      <c r="T10044" s="104"/>
    </row>
    <row r="10045" spans="13:20" ht="14.5" x14ac:dyDescent="0.35">
      <c r="M10045" s="261" t="s">
        <v>48383</v>
      </c>
      <c r="N10045" s="262">
        <v>47000</v>
      </c>
      <c r="P10045" s="243" t="s">
        <v>26062</v>
      </c>
      <c r="Q10045" s="244">
        <v>3379.97</v>
      </c>
      <c r="R10045" s="104"/>
      <c r="S10045" s="104"/>
      <c r="T10045" s="104"/>
    </row>
    <row r="10046" spans="13:20" ht="14.5" x14ac:dyDescent="0.35">
      <c r="M10046" s="261" t="s">
        <v>26368</v>
      </c>
      <c r="N10046" s="262">
        <v>65.349999999999994</v>
      </c>
      <c r="P10046" s="243" t="s">
        <v>26063</v>
      </c>
      <c r="Q10046" s="244">
        <v>7647.14</v>
      </c>
      <c r="R10046" s="104"/>
      <c r="S10046" s="104"/>
      <c r="T10046" s="104"/>
    </row>
    <row r="10047" spans="13:20" ht="14.5" x14ac:dyDescent="0.35">
      <c r="M10047" s="261" t="s">
        <v>26369</v>
      </c>
      <c r="N10047" s="262">
        <v>566.94000000000005</v>
      </c>
      <c r="P10047" s="243" t="s">
        <v>26064</v>
      </c>
      <c r="Q10047" s="244">
        <v>5400</v>
      </c>
      <c r="R10047" s="104"/>
      <c r="S10047" s="104"/>
      <c r="T10047" s="104"/>
    </row>
    <row r="10048" spans="13:20" ht="14.5" x14ac:dyDescent="0.35">
      <c r="M10048" s="261" t="s">
        <v>57190</v>
      </c>
      <c r="N10048" s="262">
        <v>368</v>
      </c>
      <c r="P10048" s="243" t="s">
        <v>26065</v>
      </c>
      <c r="Q10048" s="244">
        <v>7200</v>
      </c>
      <c r="R10048" s="104"/>
      <c r="S10048" s="104"/>
      <c r="T10048" s="104"/>
    </row>
    <row r="10049" spans="13:20" ht="14.5" x14ac:dyDescent="0.35">
      <c r="M10049" s="261" t="s">
        <v>57191</v>
      </c>
      <c r="N10049" s="262">
        <v>49983.96</v>
      </c>
      <c r="P10049" s="243" t="s">
        <v>26066</v>
      </c>
      <c r="Q10049" s="244">
        <v>1500</v>
      </c>
      <c r="R10049" s="104"/>
      <c r="S10049" s="104"/>
      <c r="T10049" s="104"/>
    </row>
    <row r="10050" spans="13:20" ht="14.5" x14ac:dyDescent="0.35">
      <c r="M10050" s="261" t="s">
        <v>57192</v>
      </c>
      <c r="N10050" s="262">
        <v>27813.06</v>
      </c>
      <c r="P10050" s="243" t="s">
        <v>26067</v>
      </c>
      <c r="Q10050" s="244">
        <v>1078.6400000000001</v>
      </c>
      <c r="R10050" s="104"/>
      <c r="S10050" s="104"/>
      <c r="T10050" s="104"/>
    </row>
    <row r="10051" spans="13:20" ht="14.5" x14ac:dyDescent="0.35">
      <c r="M10051" s="261" t="s">
        <v>57193</v>
      </c>
      <c r="N10051" s="262">
        <v>9366.7000000000007</v>
      </c>
      <c r="P10051" s="243" t="s">
        <v>26068</v>
      </c>
      <c r="Q10051" s="244">
        <v>1321.36</v>
      </c>
      <c r="R10051" s="104"/>
      <c r="S10051" s="104"/>
      <c r="T10051" s="104"/>
    </row>
    <row r="10052" spans="13:20" ht="14.5" x14ac:dyDescent="0.35">
      <c r="M10052" s="261" t="s">
        <v>57194</v>
      </c>
      <c r="N10052" s="262">
        <v>5064.8</v>
      </c>
      <c r="P10052" s="243" t="s">
        <v>26069</v>
      </c>
      <c r="Q10052" s="244">
        <v>469</v>
      </c>
      <c r="R10052" s="104"/>
      <c r="S10052" s="104"/>
      <c r="T10052" s="104"/>
    </row>
    <row r="10053" spans="13:20" ht="14.5" x14ac:dyDescent="0.35">
      <c r="M10053" s="261" t="s">
        <v>57195</v>
      </c>
      <c r="N10053" s="262">
        <v>77080.28</v>
      </c>
      <c r="P10053" s="243" t="s">
        <v>26070</v>
      </c>
      <c r="Q10053" s="244">
        <v>4690</v>
      </c>
      <c r="R10053" s="104"/>
      <c r="S10053" s="104"/>
      <c r="T10053" s="104"/>
    </row>
    <row r="10054" spans="13:20" ht="14.5" x14ac:dyDescent="0.35">
      <c r="M10054" s="261" t="s">
        <v>57196</v>
      </c>
      <c r="N10054" s="262">
        <v>1402.5</v>
      </c>
      <c r="P10054" s="243" t="s">
        <v>26071</v>
      </c>
      <c r="Q10054" s="244">
        <v>1780</v>
      </c>
      <c r="R10054" s="104"/>
      <c r="S10054" s="104"/>
      <c r="T10054" s="104"/>
    </row>
    <row r="10055" spans="13:20" ht="14.5" x14ac:dyDescent="0.35">
      <c r="M10055" s="261" t="s">
        <v>48384</v>
      </c>
      <c r="N10055" s="262">
        <v>19600</v>
      </c>
      <c r="P10055" s="243" t="s">
        <v>26072</v>
      </c>
      <c r="Q10055" s="244">
        <v>1408</v>
      </c>
      <c r="R10055" s="104"/>
      <c r="S10055" s="104"/>
      <c r="T10055" s="104"/>
    </row>
    <row r="10056" spans="13:20" ht="14.5" x14ac:dyDescent="0.35">
      <c r="M10056" s="261" t="s">
        <v>45583</v>
      </c>
      <c r="N10056" s="262">
        <v>765633.88</v>
      </c>
      <c r="P10056" s="243" t="s">
        <v>26073</v>
      </c>
      <c r="Q10056" s="244">
        <v>2000</v>
      </c>
      <c r="R10056" s="104"/>
      <c r="S10056" s="104"/>
      <c r="T10056" s="104"/>
    </row>
    <row r="10057" spans="13:20" ht="14.5" x14ac:dyDescent="0.35">
      <c r="M10057" s="261" t="s">
        <v>45584</v>
      </c>
      <c r="N10057" s="262">
        <v>58170.239999999998</v>
      </c>
      <c r="P10057" s="243" t="s">
        <v>26074</v>
      </c>
      <c r="Q10057" s="244">
        <v>2500</v>
      </c>
      <c r="R10057" s="104"/>
      <c r="S10057" s="104"/>
      <c r="T10057" s="104"/>
    </row>
    <row r="10058" spans="13:20" ht="14.5" x14ac:dyDescent="0.35">
      <c r="M10058" s="261" t="s">
        <v>35834</v>
      </c>
      <c r="N10058" s="262">
        <v>11935</v>
      </c>
      <c r="P10058" s="243" t="s">
        <v>26075</v>
      </c>
      <c r="Q10058" s="244">
        <v>186.06</v>
      </c>
      <c r="R10058" s="104"/>
      <c r="S10058" s="104"/>
      <c r="T10058" s="104"/>
    </row>
    <row r="10059" spans="13:20" ht="14.5" x14ac:dyDescent="0.35">
      <c r="M10059" s="261" t="s">
        <v>26431</v>
      </c>
      <c r="N10059" s="262">
        <v>37575</v>
      </c>
      <c r="P10059" s="243" t="s">
        <v>26076</v>
      </c>
      <c r="Q10059" s="244">
        <v>3198.94</v>
      </c>
      <c r="R10059" s="104"/>
      <c r="S10059" s="104"/>
      <c r="T10059" s="104"/>
    </row>
    <row r="10060" spans="13:20" ht="14.5" x14ac:dyDescent="0.35">
      <c r="M10060" s="261" t="s">
        <v>26433</v>
      </c>
      <c r="N10060" s="262">
        <v>1312</v>
      </c>
      <c r="P10060" s="243" t="s">
        <v>26077</v>
      </c>
      <c r="Q10060" s="244">
        <v>16823</v>
      </c>
      <c r="R10060" s="104"/>
      <c r="S10060" s="104"/>
      <c r="T10060" s="104"/>
    </row>
    <row r="10061" spans="13:20" ht="14.5" x14ac:dyDescent="0.35">
      <c r="M10061" s="261" t="s">
        <v>26434</v>
      </c>
      <c r="N10061" s="262">
        <v>1739.06</v>
      </c>
      <c r="P10061" s="243" t="s">
        <v>26078</v>
      </c>
      <c r="Q10061" s="244">
        <v>1689</v>
      </c>
      <c r="R10061" s="104"/>
      <c r="S10061" s="104"/>
      <c r="T10061" s="104"/>
    </row>
    <row r="10062" spans="13:20" ht="14.5" x14ac:dyDescent="0.35">
      <c r="M10062" s="261" t="s">
        <v>26435</v>
      </c>
      <c r="N10062" s="262">
        <v>13278.57</v>
      </c>
      <c r="P10062" s="243" t="s">
        <v>26079</v>
      </c>
      <c r="Q10062" s="244">
        <v>3125</v>
      </c>
      <c r="R10062" s="104"/>
      <c r="S10062" s="104"/>
      <c r="T10062" s="104"/>
    </row>
    <row r="10063" spans="13:20" ht="14.5" x14ac:dyDescent="0.35">
      <c r="M10063" s="261" t="s">
        <v>26437</v>
      </c>
      <c r="N10063" s="262">
        <v>5036.8100000000004</v>
      </c>
      <c r="P10063" s="243" t="s">
        <v>26080</v>
      </c>
      <c r="Q10063" s="244">
        <v>5400</v>
      </c>
      <c r="R10063" s="104"/>
      <c r="S10063" s="104"/>
      <c r="T10063" s="104"/>
    </row>
    <row r="10064" spans="13:20" ht="14.5" x14ac:dyDescent="0.35">
      <c r="M10064" s="261" t="s">
        <v>57197</v>
      </c>
      <c r="N10064" s="262">
        <v>14161.22</v>
      </c>
      <c r="P10064" s="243" t="s">
        <v>26081</v>
      </c>
      <c r="Q10064" s="244">
        <v>24023</v>
      </c>
      <c r="R10064" s="104"/>
      <c r="S10064" s="104"/>
      <c r="T10064" s="104"/>
    </row>
    <row r="10065" spans="13:20" ht="14.5" x14ac:dyDescent="0.35">
      <c r="M10065" s="261" t="s">
        <v>26443</v>
      </c>
      <c r="N10065" s="262">
        <v>5273.41</v>
      </c>
      <c r="P10065" s="243" t="s">
        <v>26082</v>
      </c>
      <c r="Q10065" s="244">
        <v>1500</v>
      </c>
      <c r="R10065" s="104"/>
      <c r="S10065" s="104"/>
      <c r="T10065" s="104"/>
    </row>
    <row r="10066" spans="13:20" ht="14.5" x14ac:dyDescent="0.35">
      <c r="M10066" s="261" t="s">
        <v>15874</v>
      </c>
      <c r="N10066" s="262">
        <v>19232.93</v>
      </c>
      <c r="P10066" s="243" t="s">
        <v>26083</v>
      </c>
      <c r="Q10066" s="244">
        <v>3125</v>
      </c>
      <c r="R10066" s="104"/>
      <c r="S10066" s="104"/>
      <c r="T10066" s="104"/>
    </row>
    <row r="10067" spans="13:20" ht="14.5" x14ac:dyDescent="0.35">
      <c r="M10067" s="261" t="s">
        <v>37282</v>
      </c>
      <c r="N10067" s="262">
        <v>11518.57</v>
      </c>
      <c r="P10067" s="243" t="s">
        <v>26084</v>
      </c>
      <c r="Q10067" s="244">
        <v>1078.6400000000001</v>
      </c>
      <c r="R10067" s="104"/>
      <c r="S10067" s="104"/>
      <c r="T10067" s="104"/>
    </row>
    <row r="10068" spans="13:20" ht="14.5" x14ac:dyDescent="0.35">
      <c r="M10068" s="261" t="s">
        <v>57198</v>
      </c>
      <c r="N10068" s="262">
        <v>-3438.23</v>
      </c>
      <c r="P10068" s="243" t="s">
        <v>26085</v>
      </c>
      <c r="Q10068" s="244">
        <v>2500</v>
      </c>
      <c r="R10068" s="104"/>
      <c r="S10068" s="104"/>
      <c r="T10068" s="104"/>
    </row>
    <row r="10069" spans="13:20" ht="14.5" x14ac:dyDescent="0.35">
      <c r="M10069" s="261" t="s">
        <v>57199</v>
      </c>
      <c r="N10069" s="262">
        <v>24163</v>
      </c>
      <c r="P10069" s="243" t="s">
        <v>26086</v>
      </c>
      <c r="Q10069" s="244">
        <v>2344.06</v>
      </c>
      <c r="R10069" s="104"/>
      <c r="S10069" s="104"/>
      <c r="T10069" s="104"/>
    </row>
    <row r="10070" spans="13:20" ht="14.5" x14ac:dyDescent="0.35">
      <c r="M10070" s="261" t="s">
        <v>57200</v>
      </c>
      <c r="N10070" s="262">
        <v>17017</v>
      </c>
      <c r="P10070" s="243" t="s">
        <v>26087</v>
      </c>
      <c r="Q10070" s="244">
        <v>6011.36</v>
      </c>
      <c r="R10070" s="104"/>
      <c r="S10070" s="104"/>
      <c r="T10070" s="104"/>
    </row>
    <row r="10071" spans="13:20" ht="14.5" x14ac:dyDescent="0.35">
      <c r="M10071" s="261" t="s">
        <v>53511</v>
      </c>
      <c r="N10071" s="262">
        <v>230</v>
      </c>
      <c r="P10071" s="243" t="s">
        <v>26088</v>
      </c>
      <c r="Q10071" s="244">
        <v>3198.94</v>
      </c>
      <c r="R10071" s="104"/>
      <c r="S10071" s="104"/>
      <c r="T10071" s="104"/>
    </row>
    <row r="10072" spans="13:20" ht="14.5" x14ac:dyDescent="0.35">
      <c r="M10072" s="261" t="s">
        <v>26445</v>
      </c>
      <c r="N10072" s="262">
        <v>86225</v>
      </c>
      <c r="P10072" s="243" t="s">
        <v>26089</v>
      </c>
      <c r="Q10072" s="244">
        <v>5188</v>
      </c>
      <c r="R10072" s="104"/>
      <c r="S10072" s="104"/>
      <c r="T10072" s="104"/>
    </row>
    <row r="10073" spans="13:20" ht="14.5" x14ac:dyDescent="0.35">
      <c r="M10073" s="261" t="s">
        <v>26446</v>
      </c>
      <c r="N10073" s="262">
        <v>6266.12</v>
      </c>
      <c r="P10073" s="243" t="s">
        <v>26090</v>
      </c>
      <c r="Q10073" s="244">
        <v>19528.89</v>
      </c>
      <c r="R10073" s="104"/>
      <c r="S10073" s="104"/>
      <c r="T10073" s="104"/>
    </row>
    <row r="10074" spans="13:20" ht="14.5" x14ac:dyDescent="0.35">
      <c r="M10074" s="261" t="s">
        <v>53512</v>
      </c>
      <c r="N10074" s="262">
        <v>14348.72</v>
      </c>
      <c r="P10074" s="243" t="s">
        <v>26091</v>
      </c>
      <c r="Q10074" s="244">
        <v>26630.9</v>
      </c>
      <c r="R10074" s="104"/>
      <c r="S10074" s="104"/>
      <c r="T10074" s="104"/>
    </row>
    <row r="10075" spans="13:20" ht="14.5" x14ac:dyDescent="0.35">
      <c r="M10075" s="261" t="s">
        <v>53513</v>
      </c>
      <c r="N10075" s="262">
        <v>5295.72</v>
      </c>
      <c r="P10075" s="243" t="s">
        <v>26092</v>
      </c>
      <c r="Q10075" s="244">
        <v>19528.89</v>
      </c>
      <c r="R10075" s="104"/>
      <c r="S10075" s="104"/>
      <c r="T10075" s="104"/>
    </row>
    <row r="10076" spans="13:20" ht="14.5" x14ac:dyDescent="0.35">
      <c r="M10076" s="261" t="s">
        <v>57201</v>
      </c>
      <c r="N10076" s="262">
        <v>27557</v>
      </c>
      <c r="P10076" s="243" t="s">
        <v>26093</v>
      </c>
      <c r="Q10076" s="244">
        <v>26630.9</v>
      </c>
      <c r="R10076" s="104"/>
      <c r="S10076" s="104"/>
      <c r="T10076" s="104"/>
    </row>
    <row r="10077" spans="13:20" ht="14.5" x14ac:dyDescent="0.35">
      <c r="M10077" s="261" t="s">
        <v>57202</v>
      </c>
      <c r="N10077" s="262">
        <v>1754.71</v>
      </c>
      <c r="P10077" s="243" t="s">
        <v>26094</v>
      </c>
      <c r="Q10077" s="244">
        <v>1000</v>
      </c>
      <c r="R10077" s="104"/>
      <c r="S10077" s="104"/>
      <c r="T10077" s="104"/>
    </row>
    <row r="10078" spans="13:20" ht="14.5" x14ac:dyDescent="0.35">
      <c r="M10078" s="261" t="s">
        <v>57203</v>
      </c>
      <c r="N10078" s="262">
        <v>5527.83</v>
      </c>
      <c r="P10078" s="243" t="s">
        <v>26095</v>
      </c>
      <c r="Q10078" s="244">
        <v>76.510000000000005</v>
      </c>
      <c r="R10078" s="104"/>
      <c r="S10078" s="104"/>
      <c r="T10078" s="104"/>
    </row>
    <row r="10079" spans="13:20" ht="14.5" x14ac:dyDescent="0.35">
      <c r="M10079" s="261" t="s">
        <v>48385</v>
      </c>
      <c r="N10079" s="262">
        <v>1423830.74</v>
      </c>
      <c r="P10079" s="243" t="s">
        <v>26096</v>
      </c>
      <c r="Q10079" s="244">
        <v>8928.49</v>
      </c>
      <c r="R10079" s="104"/>
      <c r="S10079" s="104"/>
      <c r="T10079" s="104"/>
    </row>
    <row r="10080" spans="13:20" ht="14.5" x14ac:dyDescent="0.35">
      <c r="M10080" s="261" t="s">
        <v>48386</v>
      </c>
      <c r="N10080" s="262">
        <v>108923.36</v>
      </c>
      <c r="P10080" s="243" t="s">
        <v>26097</v>
      </c>
      <c r="Q10080" s="244">
        <v>12505</v>
      </c>
      <c r="R10080" s="104"/>
      <c r="S10080" s="104"/>
      <c r="T10080" s="104"/>
    </row>
    <row r="10081" spans="13:20" ht="14.5" x14ac:dyDescent="0.35">
      <c r="M10081" s="261" t="s">
        <v>38455</v>
      </c>
      <c r="N10081" s="262">
        <v>132000</v>
      </c>
      <c r="P10081" s="243" t="s">
        <v>26098</v>
      </c>
      <c r="Q10081" s="244">
        <v>1167</v>
      </c>
      <c r="R10081" s="104"/>
      <c r="S10081" s="104"/>
      <c r="T10081" s="104"/>
    </row>
    <row r="10082" spans="13:20" ht="14.5" x14ac:dyDescent="0.35">
      <c r="M10082" s="261" t="s">
        <v>53514</v>
      </c>
      <c r="N10082" s="262">
        <v>31051.9</v>
      </c>
      <c r="P10082" s="243" t="s">
        <v>26099</v>
      </c>
      <c r="Q10082" s="244">
        <v>21344</v>
      </c>
      <c r="R10082" s="104"/>
      <c r="S10082" s="104"/>
      <c r="T10082" s="104"/>
    </row>
    <row r="10083" spans="13:20" ht="14.5" x14ac:dyDescent="0.35">
      <c r="M10083" s="261" t="s">
        <v>57204</v>
      </c>
      <c r="N10083" s="262">
        <v>407342.31</v>
      </c>
      <c r="P10083" s="243" t="s">
        <v>26100</v>
      </c>
      <c r="Q10083" s="244">
        <v>6301</v>
      </c>
      <c r="R10083" s="104"/>
      <c r="S10083" s="104"/>
      <c r="T10083" s="104"/>
    </row>
    <row r="10084" spans="13:20" ht="14.5" x14ac:dyDescent="0.35">
      <c r="M10084" s="261" t="s">
        <v>26447</v>
      </c>
      <c r="N10084" s="262">
        <v>357805.14</v>
      </c>
      <c r="P10084" s="243" t="s">
        <v>26101</v>
      </c>
      <c r="Q10084" s="244">
        <v>7943.21</v>
      </c>
      <c r="R10084" s="104"/>
      <c r="S10084" s="104"/>
      <c r="T10084" s="104"/>
    </row>
    <row r="10085" spans="13:20" ht="14.5" x14ac:dyDescent="0.35">
      <c r="M10085" s="261" t="s">
        <v>26448</v>
      </c>
      <c r="N10085" s="262">
        <v>198945.38</v>
      </c>
      <c r="P10085" s="243" t="s">
        <v>26102</v>
      </c>
      <c r="Q10085" s="244">
        <v>1522.79</v>
      </c>
      <c r="R10085" s="104"/>
      <c r="S10085" s="104"/>
      <c r="T10085" s="104"/>
    </row>
    <row r="10086" spans="13:20" ht="14.5" x14ac:dyDescent="0.35">
      <c r="M10086" s="261" t="s">
        <v>35835</v>
      </c>
      <c r="N10086" s="262">
        <v>947962.29</v>
      </c>
      <c r="P10086" s="243" t="s">
        <v>26103</v>
      </c>
      <c r="Q10086" s="244">
        <v>2000</v>
      </c>
      <c r="R10086" s="104"/>
      <c r="S10086" s="104"/>
      <c r="T10086" s="104"/>
    </row>
    <row r="10087" spans="13:20" ht="14.5" x14ac:dyDescent="0.35">
      <c r="M10087" s="261" t="s">
        <v>43322</v>
      </c>
      <c r="N10087" s="262">
        <v>24194</v>
      </c>
      <c r="P10087" s="243" t="s">
        <v>26104</v>
      </c>
      <c r="Q10087" s="244">
        <v>5961</v>
      </c>
      <c r="R10087" s="104"/>
      <c r="S10087" s="104"/>
      <c r="T10087" s="104"/>
    </row>
    <row r="10088" spans="13:20" ht="14.5" x14ac:dyDescent="0.35">
      <c r="M10088" s="261" t="s">
        <v>53515</v>
      </c>
      <c r="N10088" s="262">
        <v>15000</v>
      </c>
      <c r="P10088" s="243" t="s">
        <v>26105</v>
      </c>
      <c r="Q10088" s="244">
        <v>6558.33</v>
      </c>
      <c r="R10088" s="104"/>
      <c r="S10088" s="104"/>
      <c r="T10088" s="104"/>
    </row>
    <row r="10089" spans="13:20" ht="14.5" x14ac:dyDescent="0.35">
      <c r="M10089" s="261" t="s">
        <v>53516</v>
      </c>
      <c r="N10089" s="262">
        <v>1147.5</v>
      </c>
      <c r="P10089" s="243" t="s">
        <v>26106</v>
      </c>
      <c r="Q10089" s="244">
        <v>7455.07</v>
      </c>
      <c r="R10089" s="104"/>
      <c r="S10089" s="104"/>
      <c r="T10089" s="104"/>
    </row>
    <row r="10090" spans="13:20" ht="14.5" x14ac:dyDescent="0.35">
      <c r="M10090" s="261" t="s">
        <v>57205</v>
      </c>
      <c r="N10090" s="262">
        <v>1777.5</v>
      </c>
      <c r="P10090" s="243" t="s">
        <v>26107</v>
      </c>
      <c r="Q10090" s="244">
        <v>3003</v>
      </c>
      <c r="R10090" s="104"/>
      <c r="S10090" s="104"/>
      <c r="T10090" s="104"/>
    </row>
    <row r="10091" spans="13:20" ht="14.5" x14ac:dyDescent="0.35">
      <c r="M10091" s="261" t="s">
        <v>57206</v>
      </c>
      <c r="N10091" s="262">
        <v>135.97999999999999</v>
      </c>
      <c r="P10091" s="243" t="s">
        <v>26108</v>
      </c>
      <c r="Q10091" s="244">
        <v>9000</v>
      </c>
      <c r="R10091" s="104"/>
      <c r="S10091" s="104"/>
      <c r="T10091" s="104"/>
    </row>
    <row r="10092" spans="13:20" ht="14.5" x14ac:dyDescent="0.35">
      <c r="M10092" s="261" t="s">
        <v>53517</v>
      </c>
      <c r="N10092" s="262">
        <v>12678.43</v>
      </c>
      <c r="P10092" s="243" t="s">
        <v>26109</v>
      </c>
      <c r="Q10092" s="244">
        <v>15640.44</v>
      </c>
      <c r="R10092" s="104"/>
      <c r="S10092" s="104"/>
      <c r="T10092" s="104"/>
    </row>
    <row r="10093" spans="13:20" ht="14.5" x14ac:dyDescent="0.35">
      <c r="M10093" s="261" t="s">
        <v>37283</v>
      </c>
      <c r="N10093" s="262">
        <v>95669.38</v>
      </c>
      <c r="P10093" s="243" t="s">
        <v>26110</v>
      </c>
      <c r="Q10093" s="244">
        <v>1196.56</v>
      </c>
      <c r="R10093" s="104"/>
      <c r="S10093" s="104"/>
      <c r="T10093" s="104"/>
    </row>
    <row r="10094" spans="13:20" ht="14.5" x14ac:dyDescent="0.35">
      <c r="M10094" s="261" t="s">
        <v>35836</v>
      </c>
      <c r="N10094" s="262">
        <v>7875</v>
      </c>
      <c r="P10094" s="243" t="s">
        <v>26111</v>
      </c>
      <c r="Q10094" s="244">
        <v>7811.46</v>
      </c>
      <c r="R10094" s="104"/>
      <c r="S10094" s="104"/>
      <c r="T10094" s="104"/>
    </row>
    <row r="10095" spans="13:20" ht="14.5" x14ac:dyDescent="0.35">
      <c r="M10095" s="261" t="s">
        <v>26449</v>
      </c>
      <c r="N10095" s="262">
        <v>66442.5</v>
      </c>
      <c r="P10095" s="243" t="s">
        <v>26112</v>
      </c>
      <c r="Q10095" s="244">
        <v>597.54</v>
      </c>
      <c r="R10095" s="104"/>
      <c r="S10095" s="104"/>
      <c r="T10095" s="104"/>
    </row>
    <row r="10096" spans="13:20" ht="14.5" x14ac:dyDescent="0.35">
      <c r="M10096" s="261" t="s">
        <v>52320</v>
      </c>
      <c r="N10096" s="262">
        <v>114362</v>
      </c>
      <c r="P10096" s="243" t="s">
        <v>26113</v>
      </c>
      <c r="Q10096" s="244">
        <v>4000</v>
      </c>
      <c r="R10096" s="104"/>
      <c r="S10096" s="104"/>
      <c r="T10096" s="104"/>
    </row>
    <row r="10097" spans="13:20" ht="14.5" x14ac:dyDescent="0.35">
      <c r="M10097" s="261" t="s">
        <v>50380</v>
      </c>
      <c r="N10097" s="262">
        <v>582</v>
      </c>
      <c r="P10097" s="243" t="s">
        <v>26114</v>
      </c>
      <c r="Q10097" s="244">
        <v>8811.4599999999991</v>
      </c>
      <c r="R10097" s="104"/>
      <c r="S10097" s="104"/>
      <c r="T10097" s="104"/>
    </row>
    <row r="10098" spans="13:20" ht="14.5" x14ac:dyDescent="0.35">
      <c r="M10098" s="261" t="s">
        <v>26450</v>
      </c>
      <c r="N10098" s="262">
        <v>9322.5</v>
      </c>
      <c r="P10098" s="243" t="s">
        <v>26115</v>
      </c>
      <c r="Q10098" s="244">
        <v>15640.44</v>
      </c>
      <c r="R10098" s="104"/>
      <c r="S10098" s="104"/>
      <c r="T10098" s="104"/>
    </row>
    <row r="10099" spans="13:20" ht="14.5" x14ac:dyDescent="0.35">
      <c r="M10099" s="261" t="s">
        <v>26451</v>
      </c>
      <c r="N10099" s="262">
        <v>79038.289999999994</v>
      </c>
      <c r="P10099" s="243" t="s">
        <v>26116</v>
      </c>
      <c r="Q10099" s="244">
        <v>1870.61</v>
      </c>
      <c r="R10099" s="104"/>
      <c r="S10099" s="104"/>
      <c r="T10099" s="104"/>
    </row>
    <row r="10100" spans="13:20" ht="14.5" x14ac:dyDescent="0.35">
      <c r="M10100" s="261" t="s">
        <v>26452</v>
      </c>
      <c r="N10100" s="262">
        <v>1350</v>
      </c>
      <c r="P10100" s="243" t="s">
        <v>26117</v>
      </c>
      <c r="Q10100" s="244">
        <v>12946.21</v>
      </c>
      <c r="R10100" s="104"/>
      <c r="S10100" s="104"/>
      <c r="T10100" s="104"/>
    </row>
    <row r="10101" spans="13:20" ht="14.5" x14ac:dyDescent="0.35">
      <c r="M10101" s="261" t="s">
        <v>35837</v>
      </c>
      <c r="N10101" s="262">
        <v>3120</v>
      </c>
      <c r="P10101" s="243" t="s">
        <v>26118</v>
      </c>
      <c r="Q10101" s="244">
        <v>6558.33</v>
      </c>
      <c r="R10101" s="104"/>
      <c r="S10101" s="104"/>
      <c r="T10101" s="104"/>
    </row>
    <row r="10102" spans="13:20" ht="14.5" x14ac:dyDescent="0.35">
      <c r="M10102" s="261" t="s">
        <v>45585</v>
      </c>
      <c r="N10102" s="262">
        <v>40609.699999999997</v>
      </c>
      <c r="P10102" s="243" t="s">
        <v>26119</v>
      </c>
      <c r="Q10102" s="244">
        <v>34034.35</v>
      </c>
      <c r="R10102" s="104"/>
      <c r="S10102" s="104"/>
      <c r="T10102" s="104"/>
    </row>
    <row r="10103" spans="13:20" ht="14.5" x14ac:dyDescent="0.35">
      <c r="M10103" s="261" t="s">
        <v>57207</v>
      </c>
      <c r="N10103" s="262">
        <v>18889.8</v>
      </c>
      <c r="P10103" s="243" t="s">
        <v>26120</v>
      </c>
      <c r="Q10103" s="244">
        <v>16505</v>
      </c>
      <c r="R10103" s="104"/>
      <c r="S10103" s="104"/>
      <c r="T10103" s="104"/>
    </row>
    <row r="10104" spans="13:20" ht="14.5" x14ac:dyDescent="0.35">
      <c r="M10104" s="261" t="s">
        <v>57208</v>
      </c>
      <c r="N10104" s="262">
        <v>19.23</v>
      </c>
      <c r="P10104" s="243" t="s">
        <v>26121</v>
      </c>
      <c r="Q10104" s="244">
        <v>27645</v>
      </c>
      <c r="R10104" s="104"/>
      <c r="S10104" s="104"/>
      <c r="T10104" s="104"/>
    </row>
    <row r="10105" spans="13:20" ht="14.5" x14ac:dyDescent="0.35">
      <c r="M10105" s="261" t="s">
        <v>35838</v>
      </c>
      <c r="N10105" s="262">
        <v>119484.08</v>
      </c>
      <c r="P10105" s="243" t="s">
        <v>26122</v>
      </c>
      <c r="Q10105" s="244">
        <v>14400.18</v>
      </c>
      <c r="R10105" s="104"/>
      <c r="S10105" s="104"/>
      <c r="T10105" s="104"/>
    </row>
    <row r="10106" spans="13:20" ht="14.5" x14ac:dyDescent="0.35">
      <c r="M10106" s="261" t="s">
        <v>50381</v>
      </c>
      <c r="N10106" s="262">
        <v>1651.76</v>
      </c>
      <c r="P10106" s="243" t="s">
        <v>26123</v>
      </c>
      <c r="Q10106" s="244">
        <v>1070.82</v>
      </c>
      <c r="R10106" s="104"/>
      <c r="S10106" s="104"/>
      <c r="T10106" s="104"/>
    </row>
    <row r="10107" spans="13:20" ht="14.5" x14ac:dyDescent="0.35">
      <c r="M10107" s="261" t="s">
        <v>57209</v>
      </c>
      <c r="N10107" s="262">
        <v>113407.6</v>
      </c>
      <c r="P10107" s="243" t="s">
        <v>26124</v>
      </c>
      <c r="Q10107" s="244">
        <v>1356</v>
      </c>
      <c r="R10107" s="104"/>
      <c r="S10107" s="104"/>
      <c r="T10107" s="104"/>
    </row>
    <row r="10108" spans="13:20" ht="14.5" x14ac:dyDescent="0.35">
      <c r="M10108" s="261" t="s">
        <v>26453</v>
      </c>
      <c r="N10108" s="262">
        <v>50288.87</v>
      </c>
      <c r="P10108" s="243" t="s">
        <v>26125</v>
      </c>
      <c r="Q10108" s="244">
        <v>13554</v>
      </c>
      <c r="R10108" s="104"/>
      <c r="S10108" s="104"/>
      <c r="T10108" s="104"/>
    </row>
    <row r="10109" spans="13:20" ht="14.5" x14ac:dyDescent="0.35">
      <c r="M10109" s="261" t="s">
        <v>37284</v>
      </c>
      <c r="N10109" s="262">
        <v>81363.16</v>
      </c>
      <c r="P10109" s="243" t="s">
        <v>26126</v>
      </c>
      <c r="Q10109" s="244">
        <v>26253</v>
      </c>
      <c r="R10109" s="104"/>
      <c r="S10109" s="104"/>
      <c r="T10109" s="104"/>
    </row>
    <row r="10110" spans="13:20" ht="14.5" x14ac:dyDescent="0.35">
      <c r="M10110" s="261" t="s">
        <v>37285</v>
      </c>
      <c r="N10110" s="262">
        <v>19490.88</v>
      </c>
      <c r="P10110" s="243" t="s">
        <v>26127</v>
      </c>
      <c r="Q10110" s="244">
        <v>1704</v>
      </c>
      <c r="R10110" s="104"/>
      <c r="S10110" s="104"/>
      <c r="T10110" s="104"/>
    </row>
    <row r="10111" spans="13:20" ht="14.5" x14ac:dyDescent="0.35">
      <c r="M10111" s="261" t="s">
        <v>53518</v>
      </c>
      <c r="N10111" s="262">
        <v>261744.37</v>
      </c>
      <c r="P10111" s="243" t="s">
        <v>26128</v>
      </c>
      <c r="Q10111" s="244">
        <v>3563</v>
      </c>
      <c r="R10111" s="104"/>
      <c r="S10111" s="104"/>
      <c r="T10111" s="104"/>
    </row>
    <row r="10112" spans="13:20" ht="14.5" x14ac:dyDescent="0.35">
      <c r="M10112" s="261" t="s">
        <v>57210</v>
      </c>
      <c r="N10112" s="262">
        <v>169258.32</v>
      </c>
      <c r="P10112" s="243" t="s">
        <v>26129</v>
      </c>
      <c r="Q10112" s="244">
        <v>13212</v>
      </c>
      <c r="R10112" s="104"/>
      <c r="S10112" s="104"/>
      <c r="T10112" s="104"/>
    </row>
    <row r="10113" spans="13:20" ht="14.5" x14ac:dyDescent="0.35">
      <c r="M10113" s="261" t="s">
        <v>37286</v>
      </c>
      <c r="N10113" s="262">
        <v>147521.56</v>
      </c>
      <c r="P10113" s="243" t="s">
        <v>26130</v>
      </c>
      <c r="Q10113" s="244">
        <v>7217.24</v>
      </c>
      <c r="R10113" s="104"/>
      <c r="S10113" s="104"/>
      <c r="T10113" s="104"/>
    </row>
    <row r="10114" spans="13:20" ht="14.5" x14ac:dyDescent="0.35">
      <c r="M10114" s="261" t="s">
        <v>35839</v>
      </c>
      <c r="N10114" s="262">
        <v>42369</v>
      </c>
      <c r="P10114" s="243" t="s">
        <v>26131</v>
      </c>
      <c r="Q10114" s="244">
        <v>33387.760000000002</v>
      </c>
      <c r="R10114" s="104"/>
      <c r="S10114" s="104"/>
      <c r="T10114" s="104"/>
    </row>
    <row r="10115" spans="13:20" ht="14.5" x14ac:dyDescent="0.35">
      <c r="M10115" s="261" t="s">
        <v>57211</v>
      </c>
      <c r="N10115" s="262">
        <v>36753.81</v>
      </c>
      <c r="P10115" s="243" t="s">
        <v>26132</v>
      </c>
      <c r="Q10115" s="244">
        <v>14400.18</v>
      </c>
      <c r="R10115" s="104"/>
      <c r="S10115" s="104"/>
      <c r="T10115" s="104"/>
    </row>
    <row r="10116" spans="13:20" ht="14.5" x14ac:dyDescent="0.35">
      <c r="M10116" s="261" t="s">
        <v>38456</v>
      </c>
      <c r="N10116" s="262">
        <v>513750.78</v>
      </c>
      <c r="P10116" s="243" t="s">
        <v>26133</v>
      </c>
      <c r="Q10116" s="244">
        <v>1070.82</v>
      </c>
      <c r="R10116" s="104"/>
      <c r="S10116" s="104"/>
      <c r="T10116" s="104"/>
    </row>
    <row r="10117" spans="13:20" ht="14.5" x14ac:dyDescent="0.35">
      <c r="M10117" s="261" t="s">
        <v>51410</v>
      </c>
      <c r="N10117" s="262">
        <v>864.43</v>
      </c>
      <c r="P10117" s="243" t="s">
        <v>26134</v>
      </c>
      <c r="Q10117" s="244">
        <v>3563</v>
      </c>
      <c r="R10117" s="104"/>
      <c r="S10117" s="104"/>
      <c r="T10117" s="104"/>
    </row>
    <row r="10118" spans="13:20" ht="14.5" x14ac:dyDescent="0.35">
      <c r="M10118" s="261" t="s">
        <v>50382</v>
      </c>
      <c r="N10118" s="262">
        <v>1299.58</v>
      </c>
      <c r="P10118" s="243" t="s">
        <v>26135</v>
      </c>
      <c r="Q10118" s="244">
        <v>14568</v>
      </c>
      <c r="R10118" s="104"/>
      <c r="S10118" s="104"/>
      <c r="T10118" s="104"/>
    </row>
    <row r="10119" spans="13:20" ht="14.5" x14ac:dyDescent="0.35">
      <c r="M10119" s="261" t="s">
        <v>51411</v>
      </c>
      <c r="N10119" s="262">
        <v>264874.12</v>
      </c>
      <c r="P10119" s="243" t="s">
        <v>26136</v>
      </c>
      <c r="Q10119" s="244">
        <v>8921.24</v>
      </c>
      <c r="R10119" s="104"/>
      <c r="S10119" s="104"/>
      <c r="T10119" s="104"/>
    </row>
    <row r="10120" spans="13:20" ht="14.5" x14ac:dyDescent="0.35">
      <c r="M10120" s="261" t="s">
        <v>51412</v>
      </c>
      <c r="N10120" s="262">
        <v>20262.88</v>
      </c>
      <c r="P10120" s="243" t="s">
        <v>26137</v>
      </c>
      <c r="Q10120" s="244">
        <v>73194.759999999995</v>
      </c>
      <c r="R10120" s="104"/>
      <c r="S10120" s="104"/>
      <c r="T10120" s="104"/>
    </row>
    <row r="10121" spans="13:20" ht="14.5" x14ac:dyDescent="0.35">
      <c r="M10121" s="261" t="s">
        <v>48387</v>
      </c>
      <c r="N10121" s="262">
        <v>16463.099999999999</v>
      </c>
      <c r="P10121" s="243" t="s">
        <v>26138</v>
      </c>
      <c r="Q10121" s="244">
        <v>5416.67</v>
      </c>
      <c r="R10121" s="104"/>
      <c r="S10121" s="104"/>
      <c r="T10121" s="104"/>
    </row>
    <row r="10122" spans="13:20" ht="14.5" x14ac:dyDescent="0.35">
      <c r="M10122" s="261" t="s">
        <v>48388</v>
      </c>
      <c r="N10122" s="262">
        <v>1823.6</v>
      </c>
      <c r="P10122" s="243" t="s">
        <v>26139</v>
      </c>
      <c r="Q10122" s="244">
        <v>3790.34</v>
      </c>
      <c r="R10122" s="104"/>
      <c r="S10122" s="104"/>
      <c r="T10122" s="104"/>
    </row>
    <row r="10123" spans="13:20" ht="14.5" x14ac:dyDescent="0.35">
      <c r="M10123" s="261" t="s">
        <v>26498</v>
      </c>
      <c r="N10123" s="262">
        <v>482</v>
      </c>
      <c r="P10123" s="243" t="s">
        <v>26140</v>
      </c>
      <c r="Q10123" s="244">
        <v>3000</v>
      </c>
      <c r="R10123" s="104"/>
      <c r="S10123" s="104"/>
      <c r="T10123" s="104"/>
    </row>
    <row r="10124" spans="13:20" ht="14.5" x14ac:dyDescent="0.35">
      <c r="M10124" s="261" t="s">
        <v>50383</v>
      </c>
      <c r="N10124" s="262">
        <v>349</v>
      </c>
      <c r="P10124" s="243" t="s">
        <v>26141</v>
      </c>
      <c r="Q10124" s="244">
        <v>912.99</v>
      </c>
      <c r="R10124" s="104"/>
      <c r="S10124" s="104"/>
      <c r="T10124" s="104"/>
    </row>
    <row r="10125" spans="13:20" ht="14.5" x14ac:dyDescent="0.35">
      <c r="M10125" s="261" t="s">
        <v>57212</v>
      </c>
      <c r="N10125" s="262">
        <v>783</v>
      </c>
      <c r="P10125" s="243" t="s">
        <v>26142</v>
      </c>
      <c r="Q10125" s="244">
        <v>1705</v>
      </c>
      <c r="R10125" s="104"/>
      <c r="S10125" s="104"/>
      <c r="T10125" s="104"/>
    </row>
    <row r="10126" spans="13:20" ht="14.5" x14ac:dyDescent="0.35">
      <c r="M10126" s="261" t="s">
        <v>42098</v>
      </c>
      <c r="N10126" s="262">
        <v>34872.61</v>
      </c>
      <c r="P10126" s="243" t="s">
        <v>26143</v>
      </c>
      <c r="Q10126" s="244">
        <v>2160</v>
      </c>
      <c r="R10126" s="104"/>
      <c r="S10126" s="104"/>
      <c r="T10126" s="104"/>
    </row>
    <row r="10127" spans="13:20" ht="14.5" x14ac:dyDescent="0.35">
      <c r="M10127" s="261" t="s">
        <v>42099</v>
      </c>
      <c r="N10127" s="262">
        <v>2756.03</v>
      </c>
      <c r="P10127" s="243" t="s">
        <v>26144</v>
      </c>
      <c r="Q10127" s="244">
        <v>795</v>
      </c>
      <c r="R10127" s="104"/>
      <c r="S10127" s="104"/>
      <c r="T10127" s="104"/>
    </row>
    <row r="10128" spans="13:20" ht="14.5" x14ac:dyDescent="0.35">
      <c r="M10128" s="261" t="s">
        <v>50384</v>
      </c>
      <c r="N10128" s="262">
        <v>749.97</v>
      </c>
      <c r="P10128" s="243" t="s">
        <v>26145</v>
      </c>
      <c r="Q10128" s="244">
        <v>4317</v>
      </c>
      <c r="R10128" s="104"/>
      <c r="S10128" s="104"/>
      <c r="T10128" s="104"/>
    </row>
    <row r="10129" spans="13:20" ht="14.5" x14ac:dyDescent="0.35">
      <c r="M10129" s="261" t="s">
        <v>45586</v>
      </c>
      <c r="N10129" s="262">
        <v>3000</v>
      </c>
      <c r="P10129" s="243" t="s">
        <v>26146</v>
      </c>
      <c r="Q10129" s="244">
        <v>713</v>
      </c>
      <c r="R10129" s="104"/>
      <c r="S10129" s="104"/>
      <c r="T10129" s="104"/>
    </row>
    <row r="10130" spans="13:20" ht="14.5" x14ac:dyDescent="0.35">
      <c r="M10130" s="261" t="s">
        <v>48389</v>
      </c>
      <c r="N10130" s="262">
        <v>7000</v>
      </c>
      <c r="P10130" s="243" t="s">
        <v>26147</v>
      </c>
      <c r="Q10130" s="244">
        <v>347.42</v>
      </c>
      <c r="R10130" s="104"/>
      <c r="S10130" s="104"/>
      <c r="T10130" s="104"/>
    </row>
    <row r="10131" spans="13:20" ht="14.5" x14ac:dyDescent="0.35">
      <c r="M10131" s="261" t="s">
        <v>48390</v>
      </c>
      <c r="N10131" s="262">
        <v>532</v>
      </c>
      <c r="P10131" s="243" t="s">
        <v>26148</v>
      </c>
      <c r="Q10131" s="244">
        <v>26.58</v>
      </c>
      <c r="R10131" s="104"/>
      <c r="S10131" s="104"/>
      <c r="T10131" s="104"/>
    </row>
    <row r="10132" spans="13:20" ht="14.5" x14ac:dyDescent="0.35">
      <c r="M10132" s="261" t="s">
        <v>42100</v>
      </c>
      <c r="N10132" s="262">
        <v>31888</v>
      </c>
      <c r="P10132" s="243" t="s">
        <v>26149</v>
      </c>
      <c r="Q10132" s="244">
        <v>1984.25</v>
      </c>
      <c r="R10132" s="104"/>
      <c r="S10132" s="104"/>
      <c r="T10132" s="104"/>
    </row>
    <row r="10133" spans="13:20" ht="14.5" x14ac:dyDescent="0.35">
      <c r="M10133" s="261" t="s">
        <v>42101</v>
      </c>
      <c r="N10133" s="262">
        <v>11566.92</v>
      </c>
      <c r="P10133" s="243" t="s">
        <v>26150</v>
      </c>
      <c r="Q10133" s="244">
        <v>2826</v>
      </c>
      <c r="R10133" s="104"/>
      <c r="S10133" s="104"/>
      <c r="T10133" s="104"/>
    </row>
    <row r="10134" spans="13:20" ht="14.5" x14ac:dyDescent="0.35">
      <c r="M10134" s="261" t="s">
        <v>45587</v>
      </c>
      <c r="N10134" s="262">
        <v>4220</v>
      </c>
      <c r="P10134" s="243" t="s">
        <v>26151</v>
      </c>
      <c r="Q10134" s="244">
        <v>7639.05</v>
      </c>
      <c r="R10134" s="104"/>
      <c r="S10134" s="104"/>
      <c r="T10134" s="104"/>
    </row>
    <row r="10135" spans="13:20" ht="14.5" x14ac:dyDescent="0.35">
      <c r="M10135" s="261" t="s">
        <v>43323</v>
      </c>
      <c r="N10135" s="262">
        <v>19.149999999999999</v>
      </c>
      <c r="P10135" s="243" t="s">
        <v>26152</v>
      </c>
      <c r="Q10135" s="244">
        <v>584.38</v>
      </c>
      <c r="R10135" s="104"/>
      <c r="S10135" s="104"/>
      <c r="T10135" s="104"/>
    </row>
    <row r="10136" spans="13:20" ht="14.5" x14ac:dyDescent="0.35">
      <c r="M10136" s="261" t="s">
        <v>43324</v>
      </c>
      <c r="N10136" s="262">
        <v>13028.85</v>
      </c>
      <c r="P10136" s="243" t="s">
        <v>26153</v>
      </c>
      <c r="Q10136" s="244">
        <v>949.99</v>
      </c>
      <c r="R10136" s="104"/>
      <c r="S10136" s="104"/>
      <c r="T10136" s="104"/>
    </row>
    <row r="10137" spans="13:20" ht="14.5" x14ac:dyDescent="0.35">
      <c r="M10137" s="261" t="s">
        <v>48391</v>
      </c>
      <c r="N10137" s="262">
        <v>7000</v>
      </c>
      <c r="P10137" s="243" t="s">
        <v>26154</v>
      </c>
      <c r="Q10137" s="244">
        <v>14959.33</v>
      </c>
      <c r="R10137" s="104"/>
      <c r="S10137" s="104"/>
      <c r="T10137" s="104"/>
    </row>
    <row r="10138" spans="13:20" ht="14.5" x14ac:dyDescent="0.35">
      <c r="M10138" s="261" t="s">
        <v>48392</v>
      </c>
      <c r="N10138" s="262">
        <v>539</v>
      </c>
      <c r="P10138" s="243" t="s">
        <v>26155</v>
      </c>
      <c r="Q10138" s="244">
        <v>5416.67</v>
      </c>
      <c r="R10138" s="104"/>
      <c r="S10138" s="104"/>
      <c r="T10138" s="104"/>
    </row>
    <row r="10139" spans="13:20" ht="14.5" x14ac:dyDescent="0.35">
      <c r="M10139" s="261" t="s">
        <v>48393</v>
      </c>
      <c r="N10139" s="262">
        <v>81500</v>
      </c>
      <c r="P10139" s="243" t="s">
        <v>26156</v>
      </c>
      <c r="Q10139" s="244">
        <v>7639.05</v>
      </c>
      <c r="R10139" s="104"/>
      <c r="S10139" s="104"/>
      <c r="T10139" s="104"/>
    </row>
    <row r="10140" spans="13:20" ht="14.5" x14ac:dyDescent="0.35">
      <c r="M10140" s="261" t="s">
        <v>48394</v>
      </c>
      <c r="N10140" s="262">
        <v>6234.75</v>
      </c>
      <c r="P10140" s="243" t="s">
        <v>26157</v>
      </c>
      <c r="Q10140" s="244">
        <v>3790.34</v>
      </c>
      <c r="R10140" s="104"/>
      <c r="S10140" s="104"/>
      <c r="T10140" s="104"/>
    </row>
    <row r="10141" spans="13:20" ht="14.5" x14ac:dyDescent="0.35">
      <c r="M10141" s="261" t="s">
        <v>26513</v>
      </c>
      <c r="N10141" s="262">
        <v>22232.19</v>
      </c>
      <c r="P10141" s="243" t="s">
        <v>26158</v>
      </c>
      <c r="Q10141" s="244">
        <v>347.42</v>
      </c>
      <c r="R10141" s="104"/>
      <c r="S10141" s="104"/>
      <c r="T10141" s="104"/>
    </row>
    <row r="10142" spans="13:20" ht="14.5" x14ac:dyDescent="0.35">
      <c r="M10142" s="261" t="s">
        <v>35843</v>
      </c>
      <c r="N10142" s="262">
        <v>49420</v>
      </c>
      <c r="P10142" s="243" t="s">
        <v>26159</v>
      </c>
      <c r="Q10142" s="244">
        <v>3000</v>
      </c>
      <c r="R10142" s="104"/>
      <c r="S10142" s="104"/>
      <c r="T10142" s="104"/>
    </row>
    <row r="10143" spans="13:20" ht="14.5" x14ac:dyDescent="0.35">
      <c r="M10143" s="261" t="s">
        <v>35844</v>
      </c>
      <c r="N10143" s="262">
        <v>2909</v>
      </c>
      <c r="P10143" s="243" t="s">
        <v>26160</v>
      </c>
      <c r="Q10143" s="244">
        <v>1523.95</v>
      </c>
      <c r="R10143" s="104"/>
      <c r="S10143" s="104"/>
      <c r="T10143" s="104"/>
    </row>
    <row r="10144" spans="13:20" ht="14.5" x14ac:dyDescent="0.35">
      <c r="M10144" s="261" t="s">
        <v>35845</v>
      </c>
      <c r="N10144" s="262">
        <v>3979.8</v>
      </c>
      <c r="P10144" s="243" t="s">
        <v>26161</v>
      </c>
      <c r="Q10144" s="244">
        <v>2500</v>
      </c>
      <c r="R10144" s="104"/>
      <c r="S10144" s="104"/>
      <c r="T10144" s="104"/>
    </row>
    <row r="10145" spans="13:20" ht="14.5" x14ac:dyDescent="0.35">
      <c r="M10145" s="261" t="s">
        <v>35846</v>
      </c>
      <c r="N10145" s="262">
        <v>35.68</v>
      </c>
      <c r="P10145" s="243" t="s">
        <v>15850</v>
      </c>
      <c r="Q10145" s="244">
        <v>17785.330000000002</v>
      </c>
      <c r="R10145" s="104"/>
      <c r="S10145" s="104"/>
      <c r="T10145" s="104"/>
    </row>
    <row r="10146" spans="13:20" ht="14.5" x14ac:dyDescent="0.35">
      <c r="M10146" s="261" t="s">
        <v>35847</v>
      </c>
      <c r="N10146" s="262">
        <v>1110.08</v>
      </c>
      <c r="P10146" s="243" t="s">
        <v>26162</v>
      </c>
      <c r="Q10146" s="244">
        <v>4857.25</v>
      </c>
      <c r="R10146" s="104"/>
      <c r="S10146" s="104"/>
      <c r="T10146" s="104"/>
    </row>
    <row r="10147" spans="13:20" ht="14.5" x14ac:dyDescent="0.35">
      <c r="M10147" s="261" t="s">
        <v>37287</v>
      </c>
      <c r="N10147" s="262">
        <v>49.33</v>
      </c>
      <c r="P10147" s="243" t="s">
        <v>15851</v>
      </c>
      <c r="Q10147" s="244">
        <v>5266.99</v>
      </c>
      <c r="R10147" s="104"/>
      <c r="S10147" s="104"/>
      <c r="T10147" s="104"/>
    </row>
    <row r="10148" spans="13:20" ht="14.5" x14ac:dyDescent="0.35">
      <c r="M10148" s="261" t="s">
        <v>37288</v>
      </c>
      <c r="N10148" s="262">
        <v>4121</v>
      </c>
      <c r="P10148" s="243" t="s">
        <v>26163</v>
      </c>
      <c r="Q10148" s="244">
        <v>11520</v>
      </c>
      <c r="R10148" s="104"/>
      <c r="S10148" s="104"/>
      <c r="T10148" s="104"/>
    </row>
    <row r="10149" spans="13:20" ht="14.5" x14ac:dyDescent="0.35">
      <c r="M10149" s="261" t="s">
        <v>45588</v>
      </c>
      <c r="N10149" s="262">
        <v>4170.92</v>
      </c>
      <c r="P10149" s="243" t="s">
        <v>26164</v>
      </c>
      <c r="Q10149" s="244">
        <v>94.39</v>
      </c>
      <c r="R10149" s="104"/>
      <c r="S10149" s="104"/>
      <c r="T10149" s="104"/>
    </row>
    <row r="10150" spans="13:20" ht="14.5" x14ac:dyDescent="0.35">
      <c r="M10150" s="261" t="s">
        <v>45589</v>
      </c>
      <c r="N10150" s="262">
        <v>319.08</v>
      </c>
      <c r="P10150" s="243" t="s">
        <v>26165</v>
      </c>
      <c r="Q10150" s="244">
        <v>14.4</v>
      </c>
      <c r="R10150" s="104"/>
      <c r="S10150" s="104"/>
      <c r="T10150" s="104"/>
    </row>
    <row r="10151" spans="13:20" ht="14.5" x14ac:dyDescent="0.35">
      <c r="M10151" s="261" t="s">
        <v>57213</v>
      </c>
      <c r="N10151" s="262">
        <v>3705</v>
      </c>
      <c r="P10151" s="243" t="s">
        <v>26166</v>
      </c>
      <c r="Q10151" s="244">
        <v>123.87</v>
      </c>
      <c r="R10151" s="104"/>
      <c r="S10151" s="104"/>
      <c r="T10151" s="104"/>
    </row>
    <row r="10152" spans="13:20" ht="14.5" x14ac:dyDescent="0.35">
      <c r="M10152" s="261" t="s">
        <v>57214</v>
      </c>
      <c r="N10152" s="262">
        <v>1560</v>
      </c>
      <c r="P10152" s="243" t="s">
        <v>26167</v>
      </c>
      <c r="Q10152" s="244">
        <v>4940</v>
      </c>
      <c r="R10152" s="104"/>
      <c r="S10152" s="104"/>
      <c r="T10152" s="104"/>
    </row>
    <row r="10153" spans="13:20" ht="14.5" x14ac:dyDescent="0.35">
      <c r="M10153" s="261" t="s">
        <v>57215</v>
      </c>
      <c r="N10153" s="262">
        <v>398</v>
      </c>
      <c r="P10153" s="243" t="s">
        <v>26168</v>
      </c>
      <c r="Q10153" s="244">
        <v>1733</v>
      </c>
      <c r="R10153" s="104"/>
      <c r="S10153" s="104"/>
      <c r="T10153" s="104"/>
    </row>
    <row r="10154" spans="13:20" ht="14.5" x14ac:dyDescent="0.35">
      <c r="M10154" s="261" t="s">
        <v>57216</v>
      </c>
      <c r="N10154" s="262">
        <v>17.55</v>
      </c>
      <c r="P10154" s="243" t="s">
        <v>26169</v>
      </c>
      <c r="Q10154" s="244">
        <v>71577</v>
      </c>
      <c r="R10154" s="104"/>
      <c r="S10154" s="104"/>
      <c r="T10154" s="104"/>
    </row>
    <row r="10155" spans="13:20" ht="14.5" x14ac:dyDescent="0.35">
      <c r="M10155" s="261" t="s">
        <v>57217</v>
      </c>
      <c r="N10155" s="262">
        <v>300.11</v>
      </c>
      <c r="P10155" s="243" t="s">
        <v>26170</v>
      </c>
      <c r="Q10155" s="244">
        <v>5537.5</v>
      </c>
      <c r="R10155" s="104"/>
      <c r="S10155" s="104"/>
      <c r="T10155" s="104"/>
    </row>
    <row r="10156" spans="13:20" ht="14.5" x14ac:dyDescent="0.35">
      <c r="M10156" s="261" t="s">
        <v>37289</v>
      </c>
      <c r="N10156" s="262">
        <v>77193.39</v>
      </c>
      <c r="P10156" s="243" t="s">
        <v>26171</v>
      </c>
      <c r="Q10156" s="244">
        <v>17607.240000000002</v>
      </c>
      <c r="R10156" s="104"/>
      <c r="S10156" s="104"/>
      <c r="T10156" s="104"/>
    </row>
    <row r="10157" spans="13:20" ht="14.5" x14ac:dyDescent="0.35">
      <c r="M10157" s="261" t="s">
        <v>37290</v>
      </c>
      <c r="N10157" s="262">
        <v>49378.92</v>
      </c>
      <c r="P10157" s="243" t="s">
        <v>26172</v>
      </c>
      <c r="Q10157" s="244">
        <v>15000</v>
      </c>
      <c r="R10157" s="104"/>
      <c r="S10157" s="104"/>
      <c r="T10157" s="104"/>
    </row>
    <row r="10158" spans="13:20" ht="14.5" x14ac:dyDescent="0.35">
      <c r="M10158" s="261" t="s">
        <v>37291</v>
      </c>
      <c r="N10158" s="262">
        <v>9399.2000000000007</v>
      </c>
      <c r="P10158" s="243" t="s">
        <v>15853</v>
      </c>
      <c r="Q10158" s="244">
        <v>191</v>
      </c>
      <c r="R10158" s="104"/>
      <c r="S10158" s="104"/>
      <c r="T10158" s="104"/>
    </row>
    <row r="10159" spans="13:20" ht="14.5" x14ac:dyDescent="0.35">
      <c r="M10159" s="261" t="s">
        <v>50385</v>
      </c>
      <c r="N10159" s="262">
        <v>1671.81</v>
      </c>
      <c r="P10159" s="243" t="s">
        <v>26173</v>
      </c>
      <c r="Q10159" s="244">
        <v>514</v>
      </c>
      <c r="R10159" s="104"/>
      <c r="S10159" s="104"/>
      <c r="T10159" s="104"/>
    </row>
    <row r="10160" spans="13:20" ht="14.5" x14ac:dyDescent="0.35">
      <c r="M10160" s="261" t="s">
        <v>37292</v>
      </c>
      <c r="N10160" s="262">
        <v>15896.59</v>
      </c>
      <c r="P10160" s="243" t="s">
        <v>26174</v>
      </c>
      <c r="Q10160" s="244">
        <v>6395</v>
      </c>
      <c r="R10160" s="104"/>
      <c r="S10160" s="104"/>
      <c r="T10160" s="104"/>
    </row>
    <row r="10161" spans="13:20" ht="14.5" x14ac:dyDescent="0.35">
      <c r="M10161" s="261" t="s">
        <v>48395</v>
      </c>
      <c r="N10161" s="262">
        <v>477.46</v>
      </c>
      <c r="P10161" s="243" t="s">
        <v>26175</v>
      </c>
      <c r="Q10161" s="244">
        <v>845</v>
      </c>
      <c r="R10161" s="104"/>
      <c r="S10161" s="104"/>
      <c r="T10161" s="104"/>
    </row>
    <row r="10162" spans="13:20" ht="14.5" x14ac:dyDescent="0.35">
      <c r="M10162" s="261" t="s">
        <v>50386</v>
      </c>
      <c r="N10162" s="262">
        <v>94508.24</v>
      </c>
      <c r="P10162" s="243" t="s">
        <v>26176</v>
      </c>
      <c r="Q10162" s="244">
        <v>2512</v>
      </c>
      <c r="R10162" s="104"/>
      <c r="S10162" s="104"/>
      <c r="T10162" s="104"/>
    </row>
    <row r="10163" spans="13:20" ht="14.5" x14ac:dyDescent="0.35">
      <c r="M10163" s="261" t="s">
        <v>50387</v>
      </c>
      <c r="N10163" s="262">
        <v>26684.76</v>
      </c>
      <c r="P10163" s="243" t="s">
        <v>26177</v>
      </c>
      <c r="Q10163" s="244">
        <v>21451.93</v>
      </c>
      <c r="R10163" s="104"/>
      <c r="S10163" s="104"/>
      <c r="T10163" s="104"/>
    </row>
    <row r="10164" spans="13:20" ht="14.5" x14ac:dyDescent="0.35">
      <c r="M10164" s="261" t="s">
        <v>57218</v>
      </c>
      <c r="N10164" s="262">
        <v>30607</v>
      </c>
      <c r="P10164" s="243" t="s">
        <v>26178</v>
      </c>
      <c r="Q10164" s="244">
        <v>1641.07</v>
      </c>
      <c r="R10164" s="104"/>
      <c r="S10164" s="104"/>
      <c r="T10164" s="104"/>
    </row>
    <row r="10165" spans="13:20" ht="14.5" x14ac:dyDescent="0.35">
      <c r="M10165" s="261" t="s">
        <v>48396</v>
      </c>
      <c r="N10165" s="262">
        <v>43878.9</v>
      </c>
      <c r="P10165" s="243" t="s">
        <v>26179</v>
      </c>
      <c r="Q10165" s="244">
        <v>11520</v>
      </c>
      <c r="R10165" s="104"/>
      <c r="S10165" s="104"/>
      <c r="T10165" s="104"/>
    </row>
    <row r="10166" spans="13:20" ht="14.5" x14ac:dyDescent="0.35">
      <c r="M10166" s="261" t="s">
        <v>48397</v>
      </c>
      <c r="N10166" s="262">
        <v>3332.1</v>
      </c>
      <c r="P10166" s="243" t="s">
        <v>26180</v>
      </c>
      <c r="Q10166" s="244">
        <v>21451.93</v>
      </c>
      <c r="R10166" s="104"/>
      <c r="S10166" s="104"/>
      <c r="T10166" s="104"/>
    </row>
    <row r="10167" spans="13:20" ht="14.5" x14ac:dyDescent="0.35">
      <c r="M10167" s="261" t="s">
        <v>48398</v>
      </c>
      <c r="N10167" s="262">
        <v>57324</v>
      </c>
      <c r="P10167" s="243" t="s">
        <v>26181</v>
      </c>
      <c r="Q10167" s="244">
        <v>1735.46</v>
      </c>
      <c r="R10167" s="104"/>
      <c r="S10167" s="104"/>
      <c r="T10167" s="104"/>
    </row>
    <row r="10168" spans="13:20" ht="14.5" x14ac:dyDescent="0.35">
      <c r="M10168" s="261" t="s">
        <v>26533</v>
      </c>
      <c r="N10168" s="262">
        <v>22288.19</v>
      </c>
      <c r="P10168" s="243" t="s">
        <v>26182</v>
      </c>
      <c r="Q10168" s="244">
        <v>14.4</v>
      </c>
      <c r="R10168" s="104"/>
      <c r="S10168" s="104"/>
      <c r="T10168" s="104"/>
    </row>
    <row r="10169" spans="13:20" ht="14.5" x14ac:dyDescent="0.35">
      <c r="M10169" s="261" t="s">
        <v>26534</v>
      </c>
      <c r="N10169" s="262">
        <v>840</v>
      </c>
      <c r="P10169" s="243" t="s">
        <v>26183</v>
      </c>
      <c r="Q10169" s="244">
        <v>123.87</v>
      </c>
      <c r="R10169" s="104"/>
      <c r="S10169" s="104"/>
      <c r="T10169" s="104"/>
    </row>
    <row r="10170" spans="13:20" ht="14.5" x14ac:dyDescent="0.35">
      <c r="M10170" s="261" t="s">
        <v>26535</v>
      </c>
      <c r="N10170" s="262">
        <v>936.48</v>
      </c>
      <c r="P10170" s="243" t="s">
        <v>26184</v>
      </c>
      <c r="Q10170" s="244">
        <v>6382.5</v>
      </c>
      <c r="R10170" s="104"/>
      <c r="S10170" s="104"/>
      <c r="T10170" s="104"/>
    </row>
    <row r="10171" spans="13:20" ht="14.5" x14ac:dyDescent="0.35">
      <c r="M10171" s="261" t="s">
        <v>38458</v>
      </c>
      <c r="N10171" s="262">
        <v>1354</v>
      </c>
      <c r="P10171" s="243" t="s">
        <v>26185</v>
      </c>
      <c r="Q10171" s="244">
        <v>7452</v>
      </c>
      <c r="R10171" s="104"/>
      <c r="S10171" s="104"/>
      <c r="T10171" s="104"/>
    </row>
    <row r="10172" spans="13:20" ht="14.5" x14ac:dyDescent="0.35">
      <c r="M10172" s="261" t="s">
        <v>26536</v>
      </c>
      <c r="N10172" s="262">
        <v>6473.63</v>
      </c>
      <c r="P10172" s="243" t="s">
        <v>26186</v>
      </c>
      <c r="Q10172" s="244">
        <v>17607.240000000002</v>
      </c>
      <c r="R10172" s="104"/>
      <c r="S10172" s="104"/>
      <c r="T10172" s="104"/>
    </row>
    <row r="10173" spans="13:20" ht="14.5" x14ac:dyDescent="0.35">
      <c r="M10173" s="261" t="s">
        <v>52321</v>
      </c>
      <c r="N10173" s="262">
        <v>30445.68</v>
      </c>
      <c r="P10173" s="243" t="s">
        <v>15854</v>
      </c>
      <c r="Q10173" s="244">
        <v>8128</v>
      </c>
      <c r="R10173" s="104"/>
      <c r="S10173" s="104"/>
      <c r="T10173" s="104"/>
    </row>
    <row r="10174" spans="13:20" ht="14.5" x14ac:dyDescent="0.35">
      <c r="M10174" s="261" t="s">
        <v>52322</v>
      </c>
      <c r="N10174" s="262">
        <v>2329.09</v>
      </c>
      <c r="P10174" s="243" t="s">
        <v>26187</v>
      </c>
      <c r="Q10174" s="244">
        <v>15000</v>
      </c>
      <c r="R10174" s="104"/>
      <c r="S10174" s="104"/>
      <c r="T10174" s="104"/>
    </row>
    <row r="10175" spans="13:20" ht="14.5" x14ac:dyDescent="0.35">
      <c r="M10175" s="261" t="s">
        <v>26539</v>
      </c>
      <c r="N10175" s="262">
        <v>35300.93</v>
      </c>
      <c r="P10175" s="243" t="s">
        <v>15855</v>
      </c>
      <c r="Q10175" s="244">
        <v>705</v>
      </c>
      <c r="R10175" s="104"/>
      <c r="S10175" s="104"/>
      <c r="T10175" s="104"/>
    </row>
    <row r="10176" spans="13:20" ht="14.5" x14ac:dyDescent="0.35">
      <c r="M10176" s="261" t="s">
        <v>42103</v>
      </c>
      <c r="N10176" s="262">
        <v>14190</v>
      </c>
      <c r="P10176" s="243" t="s">
        <v>26188</v>
      </c>
      <c r="Q10176" s="244">
        <v>71577</v>
      </c>
      <c r="R10176" s="104"/>
      <c r="S10176" s="104"/>
      <c r="T10176" s="104"/>
    </row>
    <row r="10177" spans="13:20" ht="14.5" x14ac:dyDescent="0.35">
      <c r="M10177" s="261" t="s">
        <v>26540</v>
      </c>
      <c r="N10177" s="262">
        <v>7120.45</v>
      </c>
      <c r="P10177" s="243" t="s">
        <v>26189</v>
      </c>
      <c r="Q10177" s="244">
        <v>15600</v>
      </c>
      <c r="R10177" s="104"/>
      <c r="S10177" s="104"/>
      <c r="T10177" s="104"/>
    </row>
    <row r="10178" spans="13:20" ht="14.5" x14ac:dyDescent="0.35">
      <c r="M10178" s="261" t="s">
        <v>26541</v>
      </c>
      <c r="N10178" s="262">
        <v>59301.03</v>
      </c>
      <c r="P10178" s="243" t="s">
        <v>26190</v>
      </c>
      <c r="Q10178" s="244">
        <v>1130.75</v>
      </c>
      <c r="R10178" s="104"/>
      <c r="S10178" s="104"/>
      <c r="T10178" s="104"/>
    </row>
    <row r="10179" spans="13:20" ht="14.5" x14ac:dyDescent="0.35">
      <c r="M10179" s="261" t="s">
        <v>26542</v>
      </c>
      <c r="N10179" s="262">
        <v>107680.5</v>
      </c>
      <c r="P10179" s="243" t="s">
        <v>26191</v>
      </c>
      <c r="Q10179" s="244">
        <v>308.05</v>
      </c>
      <c r="R10179" s="104"/>
      <c r="S10179" s="104"/>
      <c r="T10179" s="104"/>
    </row>
    <row r="10180" spans="13:20" ht="14.5" x14ac:dyDescent="0.35">
      <c r="M10180" s="261" t="s">
        <v>42104</v>
      </c>
      <c r="N10180" s="262">
        <v>38989.440000000002</v>
      </c>
      <c r="P10180" s="243" t="s">
        <v>26192</v>
      </c>
      <c r="Q10180" s="244">
        <v>79417</v>
      </c>
      <c r="R10180" s="104"/>
      <c r="S10180" s="104"/>
      <c r="T10180" s="104"/>
    </row>
    <row r="10181" spans="13:20" ht="14.5" x14ac:dyDescent="0.35">
      <c r="M10181" s="261" t="s">
        <v>52323</v>
      </c>
      <c r="N10181" s="262">
        <v>20544</v>
      </c>
      <c r="P10181" s="243" t="s">
        <v>26193</v>
      </c>
      <c r="Q10181" s="244">
        <v>2338</v>
      </c>
      <c r="R10181" s="104"/>
      <c r="S10181" s="104"/>
      <c r="T10181" s="104"/>
    </row>
    <row r="10182" spans="13:20" ht="14.5" x14ac:dyDescent="0.35">
      <c r="M10182" s="261" t="s">
        <v>42105</v>
      </c>
      <c r="N10182" s="262">
        <v>39150</v>
      </c>
      <c r="P10182" s="243" t="s">
        <v>26194</v>
      </c>
      <c r="Q10182" s="244">
        <v>550</v>
      </c>
      <c r="R10182" s="104"/>
      <c r="S10182" s="104"/>
      <c r="T10182" s="104"/>
    </row>
    <row r="10183" spans="13:20" ht="14.5" x14ac:dyDescent="0.35">
      <c r="M10183" s="261" t="s">
        <v>42106</v>
      </c>
      <c r="N10183" s="262">
        <v>100000</v>
      </c>
      <c r="P10183" s="243" t="s">
        <v>26195</v>
      </c>
      <c r="Q10183" s="244">
        <v>40.53</v>
      </c>
      <c r="R10183" s="104"/>
      <c r="S10183" s="104"/>
      <c r="T10183" s="104"/>
    </row>
    <row r="10184" spans="13:20" ht="14.5" x14ac:dyDescent="0.35">
      <c r="M10184" s="261" t="s">
        <v>42107</v>
      </c>
      <c r="N10184" s="262">
        <v>42437.29</v>
      </c>
      <c r="P10184" s="243" t="s">
        <v>26196</v>
      </c>
      <c r="Q10184" s="244">
        <v>8.2899999999999991</v>
      </c>
      <c r="R10184" s="104"/>
      <c r="S10184" s="104"/>
      <c r="T10184" s="104"/>
    </row>
    <row r="10185" spans="13:20" ht="14.5" x14ac:dyDescent="0.35">
      <c r="M10185" s="261" t="s">
        <v>42108</v>
      </c>
      <c r="N10185" s="262">
        <v>350682.72</v>
      </c>
      <c r="P10185" s="243" t="s">
        <v>26197</v>
      </c>
      <c r="Q10185" s="244">
        <v>1.8</v>
      </c>
      <c r="R10185" s="104"/>
      <c r="S10185" s="104"/>
      <c r="T10185" s="104"/>
    </row>
    <row r="10186" spans="13:20" ht="14.5" x14ac:dyDescent="0.35">
      <c r="M10186" s="261" t="s">
        <v>42109</v>
      </c>
      <c r="N10186" s="262">
        <v>25290.32</v>
      </c>
      <c r="P10186" s="243" t="s">
        <v>26198</v>
      </c>
      <c r="Q10186" s="244">
        <v>18425.099999999999</v>
      </c>
      <c r="R10186" s="104"/>
      <c r="S10186" s="104"/>
      <c r="T10186" s="104"/>
    </row>
    <row r="10187" spans="13:20" ht="14.5" x14ac:dyDescent="0.35">
      <c r="M10187" s="261" t="s">
        <v>53519</v>
      </c>
      <c r="N10187" s="262">
        <v>9987</v>
      </c>
      <c r="P10187" s="243" t="s">
        <v>26199</v>
      </c>
      <c r="Q10187" s="244">
        <v>2000</v>
      </c>
      <c r="R10187" s="104"/>
      <c r="S10187" s="104"/>
      <c r="T10187" s="104"/>
    </row>
    <row r="10188" spans="13:20" ht="14.5" x14ac:dyDescent="0.35">
      <c r="M10188" s="261" t="s">
        <v>48399</v>
      </c>
      <c r="N10188" s="262">
        <v>17232</v>
      </c>
      <c r="P10188" s="243" t="s">
        <v>26200</v>
      </c>
      <c r="Q10188" s="244">
        <v>9478.09</v>
      </c>
      <c r="R10188" s="104"/>
      <c r="S10188" s="104"/>
      <c r="T10188" s="104"/>
    </row>
    <row r="10189" spans="13:20" ht="14.5" x14ac:dyDescent="0.35">
      <c r="M10189" s="261" t="s">
        <v>45590</v>
      </c>
      <c r="N10189" s="262">
        <v>39594.11</v>
      </c>
      <c r="P10189" s="243" t="s">
        <v>26201</v>
      </c>
      <c r="Q10189" s="244">
        <v>36056.28</v>
      </c>
      <c r="R10189" s="104"/>
      <c r="S10189" s="104"/>
      <c r="T10189" s="104"/>
    </row>
    <row r="10190" spans="13:20" ht="14.5" x14ac:dyDescent="0.35">
      <c r="M10190" s="261" t="s">
        <v>45591</v>
      </c>
      <c r="N10190" s="262">
        <v>3028.89</v>
      </c>
      <c r="P10190" s="243" t="s">
        <v>26202</v>
      </c>
      <c r="Q10190" s="244">
        <v>5175</v>
      </c>
      <c r="R10190" s="104"/>
      <c r="S10190" s="104"/>
      <c r="T10190" s="104"/>
    </row>
    <row r="10191" spans="13:20" ht="14.5" x14ac:dyDescent="0.35">
      <c r="M10191" s="261" t="s">
        <v>52324</v>
      </c>
      <c r="N10191" s="262">
        <v>7044.12</v>
      </c>
      <c r="P10191" s="243" t="s">
        <v>26203</v>
      </c>
      <c r="Q10191" s="244">
        <v>294.94</v>
      </c>
      <c r="R10191" s="104"/>
      <c r="S10191" s="104"/>
      <c r="T10191" s="104"/>
    </row>
    <row r="10192" spans="13:20" ht="14.5" x14ac:dyDescent="0.35">
      <c r="M10192" s="261" t="s">
        <v>52325</v>
      </c>
      <c r="N10192" s="262">
        <v>538.88</v>
      </c>
      <c r="P10192" s="243" t="s">
        <v>26204</v>
      </c>
      <c r="Q10192" s="244">
        <v>5396.4</v>
      </c>
      <c r="R10192" s="104"/>
      <c r="S10192" s="104"/>
      <c r="T10192" s="104"/>
    </row>
    <row r="10193" spans="13:20" ht="14.5" x14ac:dyDescent="0.35">
      <c r="M10193" s="261" t="s">
        <v>51413</v>
      </c>
      <c r="N10193" s="262">
        <v>2336</v>
      </c>
      <c r="P10193" s="243" t="s">
        <v>26205</v>
      </c>
      <c r="Q10193" s="244">
        <v>9591.3799999999992</v>
      </c>
      <c r="R10193" s="104"/>
      <c r="S10193" s="104"/>
      <c r="T10193" s="104"/>
    </row>
    <row r="10194" spans="13:20" ht="14.5" x14ac:dyDescent="0.35">
      <c r="M10194" s="261" t="s">
        <v>48400</v>
      </c>
      <c r="N10194" s="262">
        <v>13006.04</v>
      </c>
      <c r="P10194" s="243" t="s">
        <v>26206</v>
      </c>
      <c r="Q10194" s="244">
        <v>1645.68</v>
      </c>
      <c r="R10194" s="104"/>
      <c r="S10194" s="104"/>
      <c r="T10194" s="104"/>
    </row>
    <row r="10195" spans="13:20" ht="14.5" x14ac:dyDescent="0.35">
      <c r="M10195" s="261" t="s">
        <v>48401</v>
      </c>
      <c r="N10195" s="262">
        <v>994.96</v>
      </c>
      <c r="P10195" s="243" t="s">
        <v>26207</v>
      </c>
      <c r="Q10195" s="244">
        <v>944.23</v>
      </c>
      <c r="R10195" s="104"/>
      <c r="S10195" s="104"/>
      <c r="T10195" s="104"/>
    </row>
    <row r="10196" spans="13:20" ht="14.5" x14ac:dyDescent="0.35">
      <c r="M10196" s="261" t="s">
        <v>26564</v>
      </c>
      <c r="N10196" s="262">
        <v>21795.9</v>
      </c>
      <c r="P10196" s="243" t="s">
        <v>26208</v>
      </c>
      <c r="Q10196" s="244">
        <v>116023.56</v>
      </c>
      <c r="R10196" s="104"/>
      <c r="S10196" s="104"/>
      <c r="T10196" s="104"/>
    </row>
    <row r="10197" spans="13:20" ht="14.5" x14ac:dyDescent="0.35">
      <c r="M10197" s="261" t="s">
        <v>26576</v>
      </c>
      <c r="N10197" s="262">
        <v>1380</v>
      </c>
      <c r="P10197" s="243" t="s">
        <v>26209</v>
      </c>
      <c r="Q10197" s="244">
        <v>38708.589999999997</v>
      </c>
      <c r="R10197" s="104"/>
      <c r="S10197" s="104"/>
      <c r="T10197" s="104"/>
    </row>
    <row r="10198" spans="13:20" ht="14.5" x14ac:dyDescent="0.35">
      <c r="M10198" s="261" t="s">
        <v>48402</v>
      </c>
      <c r="N10198" s="262">
        <v>2415985.5299999998</v>
      </c>
      <c r="P10198" s="243" t="s">
        <v>26210</v>
      </c>
      <c r="Q10198" s="244">
        <v>15600</v>
      </c>
      <c r="R10198" s="104"/>
      <c r="S10198" s="104"/>
      <c r="T10198" s="104"/>
    </row>
    <row r="10199" spans="13:20" ht="14.5" x14ac:dyDescent="0.35">
      <c r="M10199" s="261" t="s">
        <v>48403</v>
      </c>
      <c r="N10199" s="262">
        <v>184685.68</v>
      </c>
      <c r="P10199" s="243" t="s">
        <v>26211</v>
      </c>
      <c r="Q10199" s="244">
        <v>550</v>
      </c>
      <c r="R10199" s="104"/>
      <c r="S10199" s="104"/>
      <c r="T10199" s="104"/>
    </row>
    <row r="10200" spans="13:20" ht="14.5" x14ac:dyDescent="0.35">
      <c r="M10200" s="261" t="s">
        <v>26580</v>
      </c>
      <c r="N10200" s="262">
        <v>114818</v>
      </c>
      <c r="P10200" s="243" t="s">
        <v>26212</v>
      </c>
      <c r="Q10200" s="244">
        <v>1171.28</v>
      </c>
      <c r="R10200" s="104"/>
      <c r="S10200" s="104"/>
      <c r="T10200" s="104"/>
    </row>
    <row r="10201" spans="13:20" ht="14.5" x14ac:dyDescent="0.35">
      <c r="M10201" s="261" t="s">
        <v>26581</v>
      </c>
      <c r="N10201" s="262">
        <v>340235.48</v>
      </c>
      <c r="P10201" s="243" t="s">
        <v>26213</v>
      </c>
      <c r="Q10201" s="244">
        <v>316.33999999999997</v>
      </c>
      <c r="R10201" s="104"/>
      <c r="S10201" s="104"/>
      <c r="T10201" s="104"/>
    </row>
    <row r="10202" spans="13:20" ht="14.5" x14ac:dyDescent="0.35">
      <c r="M10202" s="261" t="s">
        <v>50388</v>
      </c>
      <c r="N10202" s="262">
        <v>1870</v>
      </c>
      <c r="P10202" s="243" t="s">
        <v>26214</v>
      </c>
      <c r="Q10202" s="244">
        <v>1.8</v>
      </c>
      <c r="R10202" s="104"/>
      <c r="S10202" s="104"/>
      <c r="T10202" s="104"/>
    </row>
    <row r="10203" spans="13:20" ht="14.5" x14ac:dyDescent="0.35">
      <c r="M10203" s="261" t="s">
        <v>50389</v>
      </c>
      <c r="N10203" s="262">
        <v>7080.17</v>
      </c>
      <c r="P10203" s="243" t="s">
        <v>26215</v>
      </c>
      <c r="Q10203" s="244">
        <v>5396.4</v>
      </c>
      <c r="R10203" s="104"/>
      <c r="S10203" s="104"/>
      <c r="T10203" s="104"/>
    </row>
    <row r="10204" spans="13:20" ht="14.5" x14ac:dyDescent="0.35">
      <c r="M10204" s="261" t="s">
        <v>26582</v>
      </c>
      <c r="N10204" s="262">
        <v>25206.45</v>
      </c>
      <c r="P10204" s="243" t="s">
        <v>26216</v>
      </c>
      <c r="Q10204" s="244">
        <v>9591.3799999999992</v>
      </c>
      <c r="R10204" s="104"/>
      <c r="S10204" s="104"/>
      <c r="T10204" s="104"/>
    </row>
    <row r="10205" spans="13:20" ht="14.5" x14ac:dyDescent="0.35">
      <c r="M10205" s="261" t="s">
        <v>42114</v>
      </c>
      <c r="N10205" s="262">
        <v>30382.98</v>
      </c>
      <c r="P10205" s="243" t="s">
        <v>26217</v>
      </c>
      <c r="Q10205" s="244">
        <v>1645.68</v>
      </c>
      <c r="R10205" s="104"/>
      <c r="S10205" s="104"/>
      <c r="T10205" s="104"/>
    </row>
    <row r="10206" spans="13:20" ht="14.5" x14ac:dyDescent="0.35">
      <c r="M10206" s="261" t="s">
        <v>26583</v>
      </c>
      <c r="N10206" s="262">
        <v>7617.5</v>
      </c>
      <c r="P10206" s="243" t="s">
        <v>26218</v>
      </c>
      <c r="Q10206" s="244">
        <v>944.23</v>
      </c>
      <c r="R10206" s="104"/>
      <c r="S10206" s="104"/>
      <c r="T10206" s="104"/>
    </row>
    <row r="10207" spans="13:20" ht="14.5" x14ac:dyDescent="0.35">
      <c r="M10207" s="261" t="s">
        <v>26584</v>
      </c>
      <c r="N10207" s="262">
        <v>678.52</v>
      </c>
      <c r="P10207" s="243" t="s">
        <v>26219</v>
      </c>
      <c r="Q10207" s="244">
        <v>149101.75</v>
      </c>
      <c r="R10207" s="104"/>
      <c r="S10207" s="104"/>
      <c r="T10207" s="104"/>
    </row>
    <row r="10208" spans="13:20" ht="14.5" x14ac:dyDescent="0.35">
      <c r="M10208" s="261" t="s">
        <v>53520</v>
      </c>
      <c r="N10208" s="262">
        <v>40142.69</v>
      </c>
      <c r="P10208" s="243" t="s">
        <v>26220</v>
      </c>
      <c r="Q10208" s="244">
        <v>2000</v>
      </c>
      <c r="R10208" s="104"/>
      <c r="S10208" s="104"/>
      <c r="T10208" s="104"/>
    </row>
    <row r="10209" spans="13:20" ht="14.5" x14ac:dyDescent="0.35">
      <c r="M10209" s="261" t="s">
        <v>26585</v>
      </c>
      <c r="N10209" s="262">
        <v>42215.89</v>
      </c>
      <c r="P10209" s="243" t="s">
        <v>26221</v>
      </c>
      <c r="Q10209" s="244">
        <v>156814.81</v>
      </c>
      <c r="R10209" s="104"/>
      <c r="S10209" s="104"/>
      <c r="T10209" s="104"/>
    </row>
    <row r="10210" spans="13:20" ht="14.5" x14ac:dyDescent="0.35">
      <c r="M10210" s="261" t="s">
        <v>26586</v>
      </c>
      <c r="N10210" s="262">
        <v>128671.72</v>
      </c>
      <c r="P10210" s="243" t="s">
        <v>26222</v>
      </c>
      <c r="Q10210" s="244">
        <v>4144</v>
      </c>
      <c r="R10210" s="104"/>
      <c r="S10210" s="104"/>
      <c r="T10210" s="104"/>
    </row>
    <row r="10211" spans="13:20" ht="14.5" x14ac:dyDescent="0.35">
      <c r="M10211" s="261" t="s">
        <v>26587</v>
      </c>
      <c r="N10211" s="262">
        <v>47504.07</v>
      </c>
      <c r="P10211" s="243" t="s">
        <v>26223</v>
      </c>
      <c r="Q10211" s="244">
        <v>6065</v>
      </c>
      <c r="R10211" s="104"/>
      <c r="S10211" s="104"/>
      <c r="T10211" s="104"/>
    </row>
    <row r="10212" spans="13:20" ht="14.5" x14ac:dyDescent="0.35">
      <c r="M10212" s="261" t="s">
        <v>53521</v>
      </c>
      <c r="N10212" s="262">
        <v>80044.72</v>
      </c>
      <c r="P10212" s="243" t="s">
        <v>26224</v>
      </c>
      <c r="Q10212" s="244">
        <v>11400</v>
      </c>
      <c r="R10212" s="104"/>
      <c r="S10212" s="104"/>
      <c r="T10212" s="104"/>
    </row>
    <row r="10213" spans="13:20" ht="14.5" x14ac:dyDescent="0.35">
      <c r="M10213" s="261" t="s">
        <v>53522</v>
      </c>
      <c r="N10213" s="262">
        <v>27222</v>
      </c>
      <c r="P10213" s="243" t="s">
        <v>26225</v>
      </c>
      <c r="Q10213" s="244">
        <v>1283</v>
      </c>
      <c r="R10213" s="104"/>
      <c r="S10213" s="104"/>
      <c r="T10213" s="104"/>
    </row>
    <row r="10214" spans="13:20" ht="14.5" x14ac:dyDescent="0.35">
      <c r="M10214" s="261" t="s">
        <v>26590</v>
      </c>
      <c r="N10214" s="262">
        <v>33394.639999999999</v>
      </c>
      <c r="P10214" s="243" t="s">
        <v>26226</v>
      </c>
      <c r="Q10214" s="244">
        <v>386</v>
      </c>
      <c r="R10214" s="104"/>
      <c r="S10214" s="104"/>
      <c r="T10214" s="104"/>
    </row>
    <row r="10215" spans="13:20" ht="14.5" x14ac:dyDescent="0.35">
      <c r="M10215" s="261" t="s">
        <v>26591</v>
      </c>
      <c r="N10215" s="262">
        <v>12840</v>
      </c>
      <c r="P10215" s="243" t="s">
        <v>26227</v>
      </c>
      <c r="Q10215" s="244">
        <v>7755</v>
      </c>
      <c r="R10215" s="104"/>
      <c r="S10215" s="104"/>
      <c r="T10215" s="104"/>
    </row>
    <row r="10216" spans="13:20" ht="14.5" x14ac:dyDescent="0.35">
      <c r="M10216" s="261" t="s">
        <v>26593</v>
      </c>
      <c r="N10216" s="262">
        <v>322456.78999999998</v>
      </c>
      <c r="P10216" s="243" t="s">
        <v>26228</v>
      </c>
      <c r="Q10216" s="244">
        <v>1025</v>
      </c>
      <c r="R10216" s="104"/>
      <c r="S10216" s="104"/>
      <c r="T10216" s="104"/>
    </row>
    <row r="10217" spans="13:20" ht="14.5" x14ac:dyDescent="0.35">
      <c r="M10217" s="261" t="s">
        <v>52326</v>
      </c>
      <c r="N10217" s="262">
        <v>-1052.74</v>
      </c>
      <c r="P10217" s="243" t="s">
        <v>26229</v>
      </c>
      <c r="Q10217" s="244">
        <v>2045</v>
      </c>
      <c r="R10217" s="104"/>
      <c r="S10217" s="104"/>
      <c r="T10217" s="104"/>
    </row>
    <row r="10218" spans="13:20" ht="14.5" x14ac:dyDescent="0.35">
      <c r="M10218" s="261" t="s">
        <v>26594</v>
      </c>
      <c r="N10218" s="262">
        <v>49230</v>
      </c>
      <c r="P10218" s="243" t="s">
        <v>26230</v>
      </c>
      <c r="Q10218" s="244">
        <v>4558</v>
      </c>
      <c r="R10218" s="104"/>
      <c r="S10218" s="104"/>
      <c r="T10218" s="104"/>
    </row>
    <row r="10219" spans="13:20" ht="14.5" x14ac:dyDescent="0.35">
      <c r="M10219" s="261" t="s">
        <v>52327</v>
      </c>
      <c r="N10219" s="262">
        <v>-915.08</v>
      </c>
      <c r="P10219" s="243" t="s">
        <v>26231</v>
      </c>
      <c r="Q10219" s="244">
        <v>3500</v>
      </c>
      <c r="R10219" s="104"/>
      <c r="S10219" s="104"/>
      <c r="T10219" s="104"/>
    </row>
    <row r="10220" spans="13:20" ht="14.5" x14ac:dyDescent="0.35">
      <c r="M10220" s="261" t="s">
        <v>26596</v>
      </c>
      <c r="N10220" s="262">
        <v>8565.84</v>
      </c>
      <c r="P10220" s="243" t="s">
        <v>26232</v>
      </c>
      <c r="Q10220" s="244">
        <v>372.16</v>
      </c>
      <c r="R10220" s="104"/>
      <c r="S10220" s="104"/>
      <c r="T10220" s="104"/>
    </row>
    <row r="10221" spans="13:20" ht="14.5" x14ac:dyDescent="0.35">
      <c r="M10221" s="261" t="s">
        <v>26597</v>
      </c>
      <c r="N10221" s="262">
        <v>655.29</v>
      </c>
      <c r="P10221" s="243" t="s">
        <v>26233</v>
      </c>
      <c r="Q10221" s="244">
        <v>702.82</v>
      </c>
      <c r="R10221" s="104"/>
      <c r="S10221" s="104"/>
      <c r="T10221" s="104"/>
    </row>
    <row r="10222" spans="13:20" ht="14.5" x14ac:dyDescent="0.35">
      <c r="M10222" s="261" t="s">
        <v>26598</v>
      </c>
      <c r="N10222" s="262">
        <v>1857.07</v>
      </c>
      <c r="P10222" s="243" t="s">
        <v>26234</v>
      </c>
      <c r="Q10222" s="244">
        <v>2787.58</v>
      </c>
      <c r="R10222" s="104"/>
      <c r="S10222" s="104"/>
      <c r="T10222" s="104"/>
    </row>
    <row r="10223" spans="13:20" ht="14.5" x14ac:dyDescent="0.35">
      <c r="M10223" s="261" t="s">
        <v>26602</v>
      </c>
      <c r="N10223" s="262">
        <v>4175.68</v>
      </c>
      <c r="P10223" s="243" t="s">
        <v>26235</v>
      </c>
      <c r="Q10223" s="244">
        <v>1426</v>
      </c>
      <c r="R10223" s="104"/>
      <c r="S10223" s="104"/>
      <c r="T10223" s="104"/>
    </row>
    <row r="10224" spans="13:20" ht="14.5" x14ac:dyDescent="0.35">
      <c r="M10224" s="261" t="s">
        <v>26603</v>
      </c>
      <c r="N10224" s="262">
        <v>23398.98</v>
      </c>
      <c r="P10224" s="243" t="s">
        <v>26236</v>
      </c>
      <c r="Q10224" s="244">
        <v>523</v>
      </c>
      <c r="R10224" s="104"/>
      <c r="S10224" s="104"/>
      <c r="T10224" s="104"/>
    </row>
    <row r="10225" spans="13:20" ht="14.5" x14ac:dyDescent="0.35">
      <c r="M10225" s="261" t="s">
        <v>42115</v>
      </c>
      <c r="N10225" s="262">
        <v>88027.56</v>
      </c>
      <c r="P10225" s="243" t="s">
        <v>26237</v>
      </c>
      <c r="Q10225" s="244">
        <v>2564</v>
      </c>
      <c r="R10225" s="104"/>
      <c r="S10225" s="104"/>
      <c r="T10225" s="104"/>
    </row>
    <row r="10226" spans="13:20" ht="14.5" x14ac:dyDescent="0.35">
      <c r="M10226" s="261" t="s">
        <v>42116</v>
      </c>
      <c r="N10226" s="262">
        <v>6734.11</v>
      </c>
      <c r="P10226" s="243" t="s">
        <v>26238</v>
      </c>
      <c r="Q10226" s="244">
        <v>40496</v>
      </c>
      <c r="R10226" s="104"/>
      <c r="S10226" s="104"/>
      <c r="T10226" s="104"/>
    </row>
    <row r="10227" spans="13:20" ht="14.5" x14ac:dyDescent="0.35">
      <c r="M10227" s="261" t="s">
        <v>57219</v>
      </c>
      <c r="N10227" s="262">
        <v>2500</v>
      </c>
      <c r="P10227" s="243" t="s">
        <v>26239</v>
      </c>
      <c r="Q10227" s="244">
        <v>3604</v>
      </c>
      <c r="R10227" s="104"/>
      <c r="S10227" s="104"/>
      <c r="T10227" s="104"/>
    </row>
    <row r="10228" spans="13:20" ht="14.5" x14ac:dyDescent="0.35">
      <c r="M10228" s="261" t="s">
        <v>38459</v>
      </c>
      <c r="N10228" s="262">
        <v>653404.73</v>
      </c>
      <c r="P10228" s="243" t="s">
        <v>26240</v>
      </c>
      <c r="Q10228" s="244">
        <v>4144</v>
      </c>
      <c r="R10228" s="104"/>
      <c r="S10228" s="104"/>
      <c r="T10228" s="104"/>
    </row>
    <row r="10229" spans="13:20" ht="14.5" x14ac:dyDescent="0.35">
      <c r="M10229" s="261" t="s">
        <v>42117</v>
      </c>
      <c r="N10229" s="262">
        <v>22760.5</v>
      </c>
      <c r="P10229" s="243" t="s">
        <v>26241</v>
      </c>
      <c r="Q10229" s="244">
        <v>3500</v>
      </c>
      <c r="R10229" s="104"/>
      <c r="S10229" s="104"/>
      <c r="T10229" s="104"/>
    </row>
    <row r="10230" spans="13:20" ht="14.5" x14ac:dyDescent="0.35">
      <c r="M10230" s="261" t="s">
        <v>38460</v>
      </c>
      <c r="N10230" s="262">
        <v>47771.199999999997</v>
      </c>
      <c r="P10230" s="243" t="s">
        <v>26242</v>
      </c>
      <c r="Q10230" s="244">
        <v>2564</v>
      </c>
      <c r="R10230" s="104"/>
      <c r="S10230" s="104"/>
      <c r="T10230" s="104"/>
    </row>
    <row r="10231" spans="13:20" ht="14.5" x14ac:dyDescent="0.35">
      <c r="M10231" s="261" t="s">
        <v>37294</v>
      </c>
      <c r="N10231" s="262">
        <v>3092.79</v>
      </c>
      <c r="P10231" s="243" t="s">
        <v>26243</v>
      </c>
      <c r="Q10231" s="244">
        <v>41019</v>
      </c>
      <c r="R10231" s="104"/>
      <c r="S10231" s="104"/>
      <c r="T10231" s="104"/>
    </row>
    <row r="10232" spans="13:20" ht="14.5" x14ac:dyDescent="0.35">
      <c r="M10232" s="261" t="s">
        <v>45592</v>
      </c>
      <c r="N10232" s="262">
        <v>774.92</v>
      </c>
      <c r="P10232" s="243" t="s">
        <v>26244</v>
      </c>
      <c r="Q10232" s="244">
        <v>1283</v>
      </c>
      <c r="R10232" s="104"/>
      <c r="S10232" s="104"/>
      <c r="T10232" s="104"/>
    </row>
    <row r="10233" spans="13:20" ht="14.5" x14ac:dyDescent="0.35">
      <c r="M10233" s="261" t="s">
        <v>26604</v>
      </c>
      <c r="N10233" s="262">
        <v>2986.32</v>
      </c>
      <c r="P10233" s="243" t="s">
        <v>26245</v>
      </c>
      <c r="Q10233" s="244">
        <v>11381.16</v>
      </c>
      <c r="R10233" s="104"/>
      <c r="S10233" s="104"/>
      <c r="T10233" s="104"/>
    </row>
    <row r="10234" spans="13:20" ht="14.5" x14ac:dyDescent="0.35">
      <c r="M10234" s="261" t="s">
        <v>38461</v>
      </c>
      <c r="N10234" s="262">
        <v>13014.13</v>
      </c>
      <c r="P10234" s="243" t="s">
        <v>26246</v>
      </c>
      <c r="Q10234" s="244">
        <v>13851</v>
      </c>
      <c r="R10234" s="104"/>
      <c r="S10234" s="104"/>
      <c r="T10234" s="104"/>
    </row>
    <row r="10235" spans="13:20" ht="14.5" x14ac:dyDescent="0.35">
      <c r="M10235" s="261" t="s">
        <v>26605</v>
      </c>
      <c r="N10235" s="262">
        <v>54850.15</v>
      </c>
      <c r="P10235" s="243" t="s">
        <v>26247</v>
      </c>
      <c r="Q10235" s="244">
        <v>702.82</v>
      </c>
      <c r="R10235" s="104"/>
      <c r="S10235" s="104"/>
      <c r="T10235" s="104"/>
    </row>
    <row r="10236" spans="13:20" ht="14.5" x14ac:dyDescent="0.35">
      <c r="M10236" s="261" t="s">
        <v>26606</v>
      </c>
      <c r="N10236" s="262">
        <v>167206.85</v>
      </c>
      <c r="P10236" s="243" t="s">
        <v>26248</v>
      </c>
      <c r="Q10236" s="244">
        <v>16191.58</v>
      </c>
      <c r="R10236" s="104"/>
      <c r="S10236" s="104"/>
      <c r="T10236" s="104"/>
    </row>
    <row r="10237" spans="13:20" ht="14.5" x14ac:dyDescent="0.35">
      <c r="M10237" s="261" t="s">
        <v>38462</v>
      </c>
      <c r="N10237" s="262">
        <v>131608.43</v>
      </c>
      <c r="P10237" s="243" t="s">
        <v>26249</v>
      </c>
      <c r="Q10237" s="244">
        <v>23500</v>
      </c>
      <c r="R10237" s="104"/>
      <c r="S10237" s="104"/>
      <c r="T10237" s="104"/>
    </row>
    <row r="10238" spans="13:20" ht="14.5" x14ac:dyDescent="0.35">
      <c r="M10238" s="261" t="s">
        <v>37295</v>
      </c>
      <c r="N10238" s="262">
        <v>154502.85</v>
      </c>
      <c r="P10238" s="243" t="s">
        <v>26250</v>
      </c>
      <c r="Q10238" s="244">
        <v>21000</v>
      </c>
      <c r="R10238" s="104"/>
      <c r="S10238" s="104"/>
      <c r="T10238" s="104"/>
    </row>
    <row r="10239" spans="13:20" ht="14.5" x14ac:dyDescent="0.35">
      <c r="M10239" s="261" t="s">
        <v>37296</v>
      </c>
      <c r="N10239" s="262">
        <v>128196.02</v>
      </c>
      <c r="P10239" s="243" t="s">
        <v>26251</v>
      </c>
      <c r="Q10239" s="244">
        <v>3404.23</v>
      </c>
      <c r="R10239" s="104"/>
      <c r="S10239" s="104"/>
      <c r="T10239" s="104"/>
    </row>
    <row r="10240" spans="13:20" ht="14.5" x14ac:dyDescent="0.35">
      <c r="M10240" s="261" t="s">
        <v>35852</v>
      </c>
      <c r="N10240" s="262">
        <v>15493.49</v>
      </c>
      <c r="P10240" s="243" t="s">
        <v>26252</v>
      </c>
      <c r="Q10240" s="244">
        <v>3111</v>
      </c>
      <c r="R10240" s="104"/>
      <c r="S10240" s="104"/>
      <c r="T10240" s="104"/>
    </row>
    <row r="10241" spans="13:20" ht="14.5" x14ac:dyDescent="0.35">
      <c r="M10241" s="261" t="s">
        <v>42118</v>
      </c>
      <c r="N10241" s="262">
        <v>10305.83</v>
      </c>
      <c r="P10241" s="243" t="s">
        <v>26253</v>
      </c>
      <c r="Q10241" s="244">
        <v>937</v>
      </c>
      <c r="R10241" s="104"/>
      <c r="S10241" s="104"/>
      <c r="T10241" s="104"/>
    </row>
    <row r="10242" spans="13:20" ht="14.5" x14ac:dyDescent="0.35">
      <c r="M10242" s="261" t="s">
        <v>37297</v>
      </c>
      <c r="N10242" s="262">
        <v>140865.45000000001</v>
      </c>
      <c r="P10242" s="243" t="s">
        <v>15856</v>
      </c>
      <c r="Q10242" s="244">
        <v>10073</v>
      </c>
      <c r="R10242" s="104"/>
      <c r="S10242" s="104"/>
      <c r="T10242" s="104"/>
    </row>
    <row r="10243" spans="13:20" ht="14.5" x14ac:dyDescent="0.35">
      <c r="M10243" s="261" t="s">
        <v>38463</v>
      </c>
      <c r="N10243" s="262">
        <v>32088</v>
      </c>
      <c r="P10243" s="243" t="s">
        <v>26254</v>
      </c>
      <c r="Q10243" s="244">
        <v>1080</v>
      </c>
      <c r="R10243" s="104"/>
      <c r="S10243" s="104"/>
      <c r="T10243" s="104"/>
    </row>
    <row r="10244" spans="13:20" ht="14.5" x14ac:dyDescent="0.35">
      <c r="M10244" s="261" t="s">
        <v>38464</v>
      </c>
      <c r="N10244" s="262">
        <v>29796.5</v>
      </c>
      <c r="P10244" s="243" t="s">
        <v>26255</v>
      </c>
      <c r="Q10244" s="244">
        <v>59.18</v>
      </c>
      <c r="R10244" s="104"/>
      <c r="S10244" s="104"/>
      <c r="T10244" s="104"/>
    </row>
    <row r="10245" spans="13:20" ht="14.5" x14ac:dyDescent="0.35">
      <c r="M10245" s="261" t="s">
        <v>45593</v>
      </c>
      <c r="N10245" s="262">
        <v>58565.11</v>
      </c>
      <c r="P10245" s="243" t="s">
        <v>26256</v>
      </c>
      <c r="Q10245" s="244">
        <v>43689.78</v>
      </c>
      <c r="R10245" s="104"/>
      <c r="S10245" s="104"/>
      <c r="T10245" s="104"/>
    </row>
    <row r="10246" spans="13:20" ht="14.5" x14ac:dyDescent="0.35">
      <c r="M10246" s="261" t="s">
        <v>38465</v>
      </c>
      <c r="N10246" s="262">
        <v>1008607.21</v>
      </c>
      <c r="P10246" s="243" t="s">
        <v>26257</v>
      </c>
      <c r="Q10246" s="244">
        <v>1381.04</v>
      </c>
      <c r="R10246" s="104"/>
      <c r="S10246" s="104"/>
      <c r="T10246" s="104"/>
    </row>
    <row r="10247" spans="13:20" ht="14.5" x14ac:dyDescent="0.35">
      <c r="M10247" s="261" t="s">
        <v>50390</v>
      </c>
      <c r="N10247" s="262">
        <v>41443.78</v>
      </c>
      <c r="P10247" s="243" t="s">
        <v>15858</v>
      </c>
      <c r="Q10247" s="244">
        <v>2476</v>
      </c>
      <c r="R10247" s="104"/>
      <c r="S10247" s="104"/>
      <c r="T10247" s="104"/>
    </row>
    <row r="10248" spans="13:20" ht="14.5" x14ac:dyDescent="0.35">
      <c r="M10248" s="261" t="s">
        <v>45594</v>
      </c>
      <c r="N10248" s="262">
        <v>46525</v>
      </c>
      <c r="P10248" s="243" t="s">
        <v>26258</v>
      </c>
      <c r="Q10248" s="244">
        <v>2000</v>
      </c>
      <c r="R10248" s="104"/>
      <c r="S10248" s="104"/>
      <c r="T10248" s="104"/>
    </row>
    <row r="10249" spans="13:20" ht="14.5" x14ac:dyDescent="0.35">
      <c r="M10249" s="261" t="s">
        <v>48404</v>
      </c>
      <c r="N10249" s="262">
        <v>84083</v>
      </c>
      <c r="P10249" s="243" t="s">
        <v>26259</v>
      </c>
      <c r="Q10249" s="244">
        <v>9353</v>
      </c>
      <c r="R10249" s="104"/>
      <c r="S10249" s="104"/>
      <c r="T10249" s="104"/>
    </row>
    <row r="10250" spans="13:20" ht="14.5" x14ac:dyDescent="0.35">
      <c r="M10250" s="261" t="s">
        <v>48405</v>
      </c>
      <c r="N10250" s="262">
        <v>6432.58</v>
      </c>
      <c r="P10250" s="243" t="s">
        <v>26260</v>
      </c>
      <c r="Q10250" s="244">
        <v>60058.32</v>
      </c>
      <c r="R10250" s="104"/>
      <c r="S10250" s="104"/>
      <c r="T10250" s="104"/>
    </row>
    <row r="10251" spans="13:20" ht="14.5" x14ac:dyDescent="0.35">
      <c r="M10251" s="261" t="s">
        <v>57220</v>
      </c>
      <c r="N10251" s="262">
        <v>400</v>
      </c>
      <c r="P10251" s="243" t="s">
        <v>26261</v>
      </c>
      <c r="Q10251" s="244">
        <v>4631.1899999999996</v>
      </c>
      <c r="R10251" s="104"/>
      <c r="S10251" s="104"/>
      <c r="T10251" s="104"/>
    </row>
    <row r="10252" spans="13:20" ht="14.5" x14ac:dyDescent="0.35">
      <c r="M10252" s="261" t="s">
        <v>57221</v>
      </c>
      <c r="N10252" s="262">
        <v>30.6</v>
      </c>
      <c r="P10252" s="243" t="s">
        <v>26262</v>
      </c>
      <c r="Q10252" s="244">
        <v>3457</v>
      </c>
      <c r="R10252" s="104"/>
      <c r="S10252" s="104"/>
      <c r="T10252" s="104"/>
    </row>
    <row r="10253" spans="13:20" ht="14.5" x14ac:dyDescent="0.35">
      <c r="M10253" s="261" t="s">
        <v>57222</v>
      </c>
      <c r="N10253" s="262">
        <v>96.4</v>
      </c>
      <c r="P10253" s="243" t="s">
        <v>26263</v>
      </c>
      <c r="Q10253" s="244">
        <v>6610.12</v>
      </c>
      <c r="R10253" s="104"/>
      <c r="S10253" s="104"/>
      <c r="T10253" s="104"/>
    </row>
    <row r="10254" spans="13:20" ht="14.5" x14ac:dyDescent="0.35">
      <c r="M10254" s="261" t="s">
        <v>57223</v>
      </c>
      <c r="N10254" s="262">
        <v>113.9</v>
      </c>
      <c r="P10254" s="243" t="s">
        <v>26264</v>
      </c>
      <c r="Q10254" s="244">
        <v>65774.45</v>
      </c>
      <c r="R10254" s="104"/>
      <c r="S10254" s="104"/>
      <c r="T10254" s="104"/>
    </row>
    <row r="10255" spans="13:20" ht="14.5" x14ac:dyDescent="0.35">
      <c r="M10255" s="261" t="s">
        <v>57224</v>
      </c>
      <c r="N10255" s="262">
        <v>57.2</v>
      </c>
      <c r="P10255" s="243" t="s">
        <v>26265</v>
      </c>
      <c r="Q10255" s="244">
        <v>7197.93</v>
      </c>
      <c r="R10255" s="104"/>
      <c r="S10255" s="104"/>
      <c r="T10255" s="104"/>
    </row>
    <row r="10256" spans="13:20" ht="14.5" x14ac:dyDescent="0.35">
      <c r="M10256" s="261" t="s">
        <v>53523</v>
      </c>
      <c r="N10256" s="262">
        <v>1996.23</v>
      </c>
      <c r="P10256" s="243" t="s">
        <v>26266</v>
      </c>
      <c r="Q10256" s="244">
        <v>83558.320000000007</v>
      </c>
      <c r="R10256" s="104"/>
      <c r="S10256" s="104"/>
      <c r="T10256" s="104"/>
    </row>
    <row r="10257" spans="13:20" ht="14.5" x14ac:dyDescent="0.35">
      <c r="M10257" s="261" t="s">
        <v>26607</v>
      </c>
      <c r="N10257" s="262">
        <v>18164.919999999998</v>
      </c>
      <c r="P10257" s="243" t="s">
        <v>26267</v>
      </c>
      <c r="Q10257" s="244">
        <v>21000</v>
      </c>
      <c r="R10257" s="104"/>
      <c r="S10257" s="104"/>
      <c r="T10257" s="104"/>
    </row>
    <row r="10258" spans="13:20" ht="14.5" x14ac:dyDescent="0.35">
      <c r="M10258" s="261" t="s">
        <v>52328</v>
      </c>
      <c r="N10258" s="262">
        <v>-236.26</v>
      </c>
      <c r="P10258" s="243" t="s">
        <v>26268</v>
      </c>
      <c r="Q10258" s="244">
        <v>1080</v>
      </c>
      <c r="R10258" s="104"/>
      <c r="S10258" s="104"/>
      <c r="T10258" s="104"/>
    </row>
    <row r="10259" spans="13:20" ht="14.5" x14ac:dyDescent="0.35">
      <c r="M10259" s="261" t="s">
        <v>35853</v>
      </c>
      <c r="N10259" s="262">
        <v>50240.73</v>
      </c>
      <c r="P10259" s="243" t="s">
        <v>26269</v>
      </c>
      <c r="Q10259" s="244">
        <v>8094.6</v>
      </c>
      <c r="R10259" s="104"/>
      <c r="S10259" s="104"/>
      <c r="T10259" s="104"/>
    </row>
    <row r="10260" spans="13:20" ht="14.5" x14ac:dyDescent="0.35">
      <c r="M10260" s="261" t="s">
        <v>26608</v>
      </c>
      <c r="N10260" s="262">
        <v>1038611.5</v>
      </c>
      <c r="P10260" s="243" t="s">
        <v>26270</v>
      </c>
      <c r="Q10260" s="244">
        <v>53410.9</v>
      </c>
      <c r="R10260" s="104"/>
      <c r="S10260" s="104"/>
      <c r="T10260" s="104"/>
    </row>
    <row r="10261" spans="13:20" ht="14.5" x14ac:dyDescent="0.35">
      <c r="M10261" s="261" t="s">
        <v>26609</v>
      </c>
      <c r="N10261" s="262">
        <v>40756.879999999997</v>
      </c>
      <c r="P10261" s="243" t="s">
        <v>26271</v>
      </c>
      <c r="Q10261" s="244">
        <v>77445.490000000005</v>
      </c>
      <c r="R10261" s="104"/>
      <c r="S10261" s="104"/>
      <c r="T10261" s="104"/>
    </row>
    <row r="10262" spans="13:20" ht="14.5" x14ac:dyDescent="0.35">
      <c r="M10262" s="261" t="s">
        <v>26610</v>
      </c>
      <c r="N10262" s="262">
        <v>23778.16</v>
      </c>
      <c r="P10262" s="243" t="s">
        <v>26272</v>
      </c>
      <c r="Q10262" s="244">
        <v>5457</v>
      </c>
      <c r="R10262" s="104"/>
      <c r="S10262" s="104"/>
      <c r="T10262" s="104"/>
    </row>
    <row r="10263" spans="13:20" ht="14.5" x14ac:dyDescent="0.35">
      <c r="M10263" s="261" t="s">
        <v>26611</v>
      </c>
      <c r="N10263" s="262">
        <v>2699.65</v>
      </c>
      <c r="P10263" s="243" t="s">
        <v>15859</v>
      </c>
      <c r="Q10263" s="244">
        <v>19746.93</v>
      </c>
      <c r="R10263" s="104"/>
      <c r="S10263" s="104"/>
      <c r="T10263" s="104"/>
    </row>
    <row r="10264" spans="13:20" ht="14.5" x14ac:dyDescent="0.35">
      <c r="M10264" s="261" t="s">
        <v>37298</v>
      </c>
      <c r="N10264" s="262">
        <v>1641.88</v>
      </c>
      <c r="P10264" s="243" t="s">
        <v>26273</v>
      </c>
      <c r="Q10264" s="244">
        <v>219</v>
      </c>
      <c r="R10264" s="104"/>
      <c r="S10264" s="104"/>
      <c r="T10264" s="104"/>
    </row>
    <row r="10265" spans="13:20" ht="14.5" x14ac:dyDescent="0.35">
      <c r="M10265" s="261" t="s">
        <v>51414</v>
      </c>
      <c r="N10265" s="262">
        <v>7068</v>
      </c>
      <c r="P10265" s="243" t="s">
        <v>26274</v>
      </c>
      <c r="Q10265" s="244">
        <v>2309</v>
      </c>
      <c r="R10265" s="104"/>
      <c r="S10265" s="104"/>
      <c r="T10265" s="104"/>
    </row>
    <row r="10266" spans="13:20" ht="14.5" x14ac:dyDescent="0.35">
      <c r="M10266" s="261" t="s">
        <v>26612</v>
      </c>
      <c r="N10266" s="262">
        <v>75110.28</v>
      </c>
      <c r="P10266" s="243" t="s">
        <v>26275</v>
      </c>
      <c r="Q10266" s="244">
        <v>386</v>
      </c>
      <c r="R10266" s="104"/>
      <c r="S10266" s="104"/>
      <c r="T10266" s="104"/>
    </row>
    <row r="10267" spans="13:20" ht="14.5" x14ac:dyDescent="0.35">
      <c r="M10267" s="261" t="s">
        <v>26613</v>
      </c>
      <c r="N10267" s="262">
        <v>16352.08</v>
      </c>
      <c r="P10267" s="243" t="s">
        <v>26276</v>
      </c>
      <c r="Q10267" s="244">
        <v>990</v>
      </c>
      <c r="R10267" s="104"/>
      <c r="S10267" s="104"/>
      <c r="T10267" s="104"/>
    </row>
    <row r="10268" spans="13:20" ht="14.5" x14ac:dyDescent="0.35">
      <c r="M10268" s="261" t="s">
        <v>37299</v>
      </c>
      <c r="N10268" s="262">
        <v>2139261.7599999998</v>
      </c>
      <c r="P10268" s="243" t="s">
        <v>26277</v>
      </c>
      <c r="Q10268" s="244">
        <v>5876</v>
      </c>
      <c r="R10268" s="104"/>
      <c r="S10268" s="104"/>
      <c r="T10268" s="104"/>
    </row>
    <row r="10269" spans="13:20" ht="14.5" x14ac:dyDescent="0.35">
      <c r="M10269" s="261" t="s">
        <v>35854</v>
      </c>
      <c r="N10269" s="262">
        <v>2672.13</v>
      </c>
      <c r="P10269" s="243" t="s">
        <v>26278</v>
      </c>
      <c r="Q10269" s="244">
        <v>2000</v>
      </c>
      <c r="R10269" s="104"/>
      <c r="S10269" s="104"/>
      <c r="T10269" s="104"/>
    </row>
    <row r="10270" spans="13:20" ht="14.5" x14ac:dyDescent="0.35">
      <c r="M10270" s="261" t="s">
        <v>26614</v>
      </c>
      <c r="N10270" s="262">
        <v>259886.26</v>
      </c>
      <c r="P10270" s="243" t="s">
        <v>26279</v>
      </c>
      <c r="Q10270" s="244">
        <v>3281</v>
      </c>
      <c r="R10270" s="104"/>
      <c r="S10270" s="104"/>
      <c r="T10270" s="104"/>
    </row>
    <row r="10271" spans="13:20" ht="14.5" x14ac:dyDescent="0.35">
      <c r="M10271" s="261" t="s">
        <v>26615</v>
      </c>
      <c r="N10271" s="262">
        <v>53822.02</v>
      </c>
      <c r="P10271" s="243" t="s">
        <v>26280</v>
      </c>
      <c r="Q10271" s="244">
        <v>10000</v>
      </c>
      <c r="R10271" s="104"/>
      <c r="S10271" s="104"/>
      <c r="T10271" s="104"/>
    </row>
    <row r="10272" spans="13:20" ht="14.5" x14ac:dyDescent="0.35">
      <c r="M10272" s="261" t="s">
        <v>43325</v>
      </c>
      <c r="N10272" s="262">
        <v>2763</v>
      </c>
      <c r="P10272" s="243" t="s">
        <v>26281</v>
      </c>
      <c r="Q10272" s="244">
        <v>10000</v>
      </c>
      <c r="R10272" s="104"/>
      <c r="S10272" s="104"/>
      <c r="T10272" s="104"/>
    </row>
    <row r="10273" spans="13:20" ht="14.5" x14ac:dyDescent="0.35">
      <c r="M10273" s="261" t="s">
        <v>37300</v>
      </c>
      <c r="N10273" s="262">
        <v>1082154.45</v>
      </c>
      <c r="P10273" s="243" t="s">
        <v>26282</v>
      </c>
      <c r="Q10273" s="244">
        <v>1061.29</v>
      </c>
      <c r="R10273" s="104"/>
      <c r="S10273" s="104"/>
      <c r="T10273" s="104"/>
    </row>
    <row r="10274" spans="13:20" ht="14.5" x14ac:dyDescent="0.35">
      <c r="M10274" s="261" t="s">
        <v>50391</v>
      </c>
      <c r="N10274" s="262">
        <v>168851.35</v>
      </c>
      <c r="P10274" s="243" t="s">
        <v>26283</v>
      </c>
      <c r="Q10274" s="244">
        <v>19828.96</v>
      </c>
      <c r="R10274" s="104"/>
      <c r="S10274" s="104"/>
      <c r="T10274" s="104"/>
    </row>
    <row r="10275" spans="13:20" ht="14.5" x14ac:dyDescent="0.35">
      <c r="M10275" s="261" t="s">
        <v>38466</v>
      </c>
      <c r="N10275" s="262">
        <v>396564.72</v>
      </c>
      <c r="P10275" s="243" t="s">
        <v>26284</v>
      </c>
      <c r="Q10275" s="244">
        <v>21175</v>
      </c>
      <c r="R10275" s="104"/>
      <c r="S10275" s="104"/>
      <c r="T10275" s="104"/>
    </row>
    <row r="10276" spans="13:20" ht="14.5" x14ac:dyDescent="0.35">
      <c r="M10276" s="261" t="s">
        <v>53524</v>
      </c>
      <c r="N10276" s="262">
        <v>21500</v>
      </c>
      <c r="P10276" s="243" t="s">
        <v>26285</v>
      </c>
      <c r="Q10276" s="244">
        <v>702</v>
      </c>
      <c r="R10276" s="104"/>
      <c r="S10276" s="104"/>
      <c r="T10276" s="104"/>
    </row>
    <row r="10277" spans="13:20" ht="14.5" x14ac:dyDescent="0.35">
      <c r="M10277" s="261" t="s">
        <v>48406</v>
      </c>
      <c r="N10277" s="262">
        <v>200071.48</v>
      </c>
      <c r="P10277" s="243" t="s">
        <v>26286</v>
      </c>
      <c r="Q10277" s="244">
        <v>1424.12</v>
      </c>
      <c r="R10277" s="104"/>
      <c r="S10277" s="104"/>
      <c r="T10277" s="104"/>
    </row>
    <row r="10278" spans="13:20" ht="14.5" x14ac:dyDescent="0.35">
      <c r="M10278" s="261" t="s">
        <v>38467</v>
      </c>
      <c r="N10278" s="262">
        <v>100000</v>
      </c>
      <c r="P10278" s="243" t="s">
        <v>26287</v>
      </c>
      <c r="Q10278" s="244">
        <v>1166.67</v>
      </c>
      <c r="R10278" s="104"/>
      <c r="S10278" s="104"/>
      <c r="T10278" s="104"/>
    </row>
    <row r="10279" spans="13:20" ht="14.5" x14ac:dyDescent="0.35">
      <c r="M10279" s="261" t="s">
        <v>45595</v>
      </c>
      <c r="N10279" s="262">
        <v>8482.89</v>
      </c>
      <c r="P10279" s="243" t="s">
        <v>26288</v>
      </c>
      <c r="Q10279" s="244">
        <v>1871.79</v>
      </c>
      <c r="R10279" s="104"/>
      <c r="S10279" s="104"/>
      <c r="T10279" s="104"/>
    </row>
    <row r="10280" spans="13:20" ht="14.5" x14ac:dyDescent="0.35">
      <c r="M10280" s="261" t="s">
        <v>45596</v>
      </c>
      <c r="N10280" s="262">
        <v>648.94000000000005</v>
      </c>
      <c r="P10280" s="243" t="s">
        <v>26289</v>
      </c>
      <c r="Q10280" s="244">
        <v>13918.25</v>
      </c>
      <c r="R10280" s="104"/>
      <c r="S10280" s="104"/>
      <c r="T10280" s="104"/>
    </row>
    <row r="10281" spans="13:20" ht="14.5" x14ac:dyDescent="0.35">
      <c r="M10281" s="261" t="s">
        <v>45597</v>
      </c>
      <c r="N10281" s="262">
        <v>1973.76</v>
      </c>
      <c r="P10281" s="243" t="s">
        <v>26290</v>
      </c>
      <c r="Q10281" s="244">
        <v>8325.2000000000007</v>
      </c>
      <c r="R10281" s="104"/>
      <c r="S10281" s="104"/>
      <c r="T10281" s="104"/>
    </row>
    <row r="10282" spans="13:20" ht="14.5" x14ac:dyDescent="0.35">
      <c r="M10282" s="261" t="s">
        <v>50392</v>
      </c>
      <c r="N10282" s="262">
        <v>378.5</v>
      </c>
      <c r="P10282" s="243" t="s">
        <v>26291</v>
      </c>
      <c r="Q10282" s="244">
        <v>21175</v>
      </c>
      <c r="R10282" s="104"/>
      <c r="S10282" s="104"/>
      <c r="T10282" s="104"/>
    </row>
    <row r="10283" spans="13:20" ht="14.5" x14ac:dyDescent="0.35">
      <c r="M10283" s="261" t="s">
        <v>51415</v>
      </c>
      <c r="N10283" s="262">
        <v>180.03</v>
      </c>
      <c r="P10283" s="243" t="s">
        <v>15864</v>
      </c>
      <c r="Q10283" s="244">
        <v>702</v>
      </c>
      <c r="R10283" s="104"/>
      <c r="S10283" s="104"/>
      <c r="T10283" s="104"/>
    </row>
    <row r="10284" spans="13:20" ht="14.5" x14ac:dyDescent="0.35">
      <c r="M10284" s="261" t="s">
        <v>51416</v>
      </c>
      <c r="N10284" s="262">
        <v>192.71</v>
      </c>
      <c r="P10284" s="243" t="s">
        <v>26292</v>
      </c>
      <c r="Q10284" s="244">
        <v>1424.12</v>
      </c>
      <c r="R10284" s="104"/>
      <c r="S10284" s="104"/>
      <c r="T10284" s="104"/>
    </row>
    <row r="10285" spans="13:20" ht="14.5" x14ac:dyDescent="0.35">
      <c r="M10285" s="261" t="s">
        <v>51417</v>
      </c>
      <c r="N10285" s="262">
        <v>2201.8200000000002</v>
      </c>
      <c r="P10285" s="243" t="s">
        <v>15865</v>
      </c>
      <c r="Q10285" s="244">
        <v>1166.67</v>
      </c>
      <c r="R10285" s="104"/>
      <c r="S10285" s="104"/>
      <c r="T10285" s="104"/>
    </row>
    <row r="10286" spans="13:20" ht="14.5" x14ac:dyDescent="0.35">
      <c r="M10286" s="261" t="s">
        <v>51418</v>
      </c>
      <c r="N10286" s="262">
        <v>31940</v>
      </c>
      <c r="P10286" s="243" t="s">
        <v>26293</v>
      </c>
      <c r="Q10286" s="244">
        <v>1871.79</v>
      </c>
      <c r="R10286" s="104"/>
      <c r="S10286" s="104"/>
      <c r="T10286" s="104"/>
    </row>
    <row r="10287" spans="13:20" ht="14.5" x14ac:dyDescent="0.35">
      <c r="M10287" s="261" t="s">
        <v>52329</v>
      </c>
      <c r="N10287" s="262">
        <v>3769</v>
      </c>
      <c r="P10287" s="243" t="s">
        <v>26294</v>
      </c>
      <c r="Q10287" s="244">
        <v>23918.25</v>
      </c>
      <c r="R10287" s="104"/>
      <c r="S10287" s="104"/>
      <c r="T10287" s="104"/>
    </row>
    <row r="10288" spans="13:20" ht="14.5" x14ac:dyDescent="0.35">
      <c r="M10288" s="261" t="s">
        <v>50393</v>
      </c>
      <c r="N10288" s="262">
        <v>230</v>
      </c>
      <c r="P10288" s="243" t="s">
        <v>26295</v>
      </c>
      <c r="Q10288" s="244">
        <v>10000</v>
      </c>
      <c r="R10288" s="104"/>
      <c r="S10288" s="104"/>
      <c r="T10288" s="104"/>
    </row>
    <row r="10289" spans="13:20" ht="14.5" x14ac:dyDescent="0.35">
      <c r="M10289" s="261" t="s">
        <v>48407</v>
      </c>
      <c r="N10289" s="262">
        <v>1591.67</v>
      </c>
      <c r="P10289" s="243" t="s">
        <v>26296</v>
      </c>
      <c r="Q10289" s="244">
        <v>8325.2000000000007</v>
      </c>
      <c r="R10289" s="104"/>
      <c r="S10289" s="104"/>
      <c r="T10289" s="104"/>
    </row>
    <row r="10290" spans="13:20" ht="14.5" x14ac:dyDescent="0.35">
      <c r="M10290" s="261" t="s">
        <v>48408</v>
      </c>
      <c r="N10290" s="262">
        <v>121.77</v>
      </c>
      <c r="P10290" s="243" t="s">
        <v>26297</v>
      </c>
      <c r="Q10290" s="244">
        <v>4561.29</v>
      </c>
      <c r="R10290" s="104"/>
      <c r="S10290" s="104"/>
      <c r="T10290" s="104"/>
    </row>
    <row r="10291" spans="13:20" ht="14.5" x14ac:dyDescent="0.35">
      <c r="M10291" s="261" t="s">
        <v>53525</v>
      </c>
      <c r="N10291" s="262">
        <v>105912</v>
      </c>
      <c r="P10291" s="243" t="s">
        <v>26298</v>
      </c>
      <c r="Q10291" s="244">
        <v>27704.959999999999</v>
      </c>
      <c r="R10291" s="104"/>
      <c r="S10291" s="104"/>
      <c r="T10291" s="104"/>
    </row>
    <row r="10292" spans="13:20" ht="14.5" x14ac:dyDescent="0.35">
      <c r="M10292" s="261" t="s">
        <v>48409</v>
      </c>
      <c r="N10292" s="262">
        <v>781437.6</v>
      </c>
      <c r="P10292" s="243" t="s">
        <v>26299</v>
      </c>
      <c r="Q10292" s="244">
        <v>3685</v>
      </c>
      <c r="R10292" s="104"/>
      <c r="S10292" s="104"/>
      <c r="T10292" s="104"/>
    </row>
    <row r="10293" spans="13:20" ht="14.5" x14ac:dyDescent="0.35">
      <c r="M10293" s="261" t="s">
        <v>48410</v>
      </c>
      <c r="N10293" s="262">
        <v>59627.34</v>
      </c>
      <c r="P10293" s="243" t="s">
        <v>26300</v>
      </c>
      <c r="Q10293" s="244">
        <v>10952</v>
      </c>
      <c r="R10293" s="104"/>
      <c r="S10293" s="104"/>
      <c r="T10293" s="104"/>
    </row>
    <row r="10294" spans="13:20" ht="14.5" x14ac:dyDescent="0.35">
      <c r="M10294" s="261" t="s">
        <v>48411</v>
      </c>
      <c r="N10294" s="262">
        <v>75813.259999999995</v>
      </c>
      <c r="P10294" s="243" t="s">
        <v>26301</v>
      </c>
      <c r="Q10294" s="244">
        <v>285</v>
      </c>
      <c r="R10294" s="104"/>
      <c r="S10294" s="104"/>
      <c r="T10294" s="104"/>
    </row>
    <row r="10295" spans="13:20" ht="14.5" x14ac:dyDescent="0.35">
      <c r="M10295" s="261" t="s">
        <v>48412</v>
      </c>
      <c r="N10295" s="262">
        <v>5799.74</v>
      </c>
      <c r="P10295" s="243" t="s">
        <v>26302</v>
      </c>
      <c r="Q10295" s="244">
        <v>636.09</v>
      </c>
      <c r="R10295" s="104"/>
      <c r="S10295" s="104"/>
      <c r="T10295" s="104"/>
    </row>
    <row r="10296" spans="13:20" ht="14.5" x14ac:dyDescent="0.35">
      <c r="M10296" s="261" t="s">
        <v>26653</v>
      </c>
      <c r="N10296" s="262">
        <v>2551.08</v>
      </c>
      <c r="P10296" s="243" t="s">
        <v>26303</v>
      </c>
      <c r="Q10296" s="244">
        <v>2500</v>
      </c>
      <c r="R10296" s="104"/>
      <c r="S10296" s="104"/>
      <c r="T10296" s="104"/>
    </row>
    <row r="10297" spans="13:20" ht="14.5" x14ac:dyDescent="0.35">
      <c r="M10297" s="261" t="s">
        <v>26654</v>
      </c>
      <c r="N10297" s="262">
        <v>195.12</v>
      </c>
      <c r="P10297" s="243" t="s">
        <v>26304</v>
      </c>
      <c r="Q10297" s="244">
        <v>91.91</v>
      </c>
      <c r="R10297" s="104"/>
      <c r="S10297" s="104"/>
      <c r="T10297" s="104"/>
    </row>
    <row r="10298" spans="13:20" ht="14.5" x14ac:dyDescent="0.35">
      <c r="M10298" s="261" t="s">
        <v>38471</v>
      </c>
      <c r="N10298" s="262">
        <v>21365.52</v>
      </c>
      <c r="P10298" s="243" t="s">
        <v>26305</v>
      </c>
      <c r="Q10298" s="244">
        <v>834</v>
      </c>
      <c r="R10298" s="104"/>
      <c r="S10298" s="104"/>
      <c r="T10298" s="104"/>
    </row>
    <row r="10299" spans="13:20" ht="14.5" x14ac:dyDescent="0.35">
      <c r="M10299" s="261" t="s">
        <v>51419</v>
      </c>
      <c r="N10299" s="262">
        <v>4904.76</v>
      </c>
      <c r="P10299" s="243" t="s">
        <v>26306</v>
      </c>
      <c r="Q10299" s="244">
        <v>1501</v>
      </c>
      <c r="R10299" s="104"/>
      <c r="S10299" s="104"/>
      <c r="T10299" s="104"/>
    </row>
    <row r="10300" spans="13:20" ht="14.5" x14ac:dyDescent="0.35">
      <c r="M10300" s="261" t="s">
        <v>38472</v>
      </c>
      <c r="N10300" s="262">
        <v>2009.72</v>
      </c>
      <c r="P10300" s="243" t="s">
        <v>26307</v>
      </c>
      <c r="Q10300" s="244">
        <v>452</v>
      </c>
      <c r="R10300" s="104"/>
      <c r="S10300" s="104"/>
      <c r="T10300" s="104"/>
    </row>
    <row r="10301" spans="13:20" ht="14.5" x14ac:dyDescent="0.35">
      <c r="M10301" s="261" t="s">
        <v>50394</v>
      </c>
      <c r="N10301" s="262">
        <v>6930</v>
      </c>
      <c r="P10301" s="243" t="s">
        <v>26308</v>
      </c>
      <c r="Q10301" s="244">
        <v>31246.86</v>
      </c>
      <c r="R10301" s="104"/>
      <c r="S10301" s="104"/>
      <c r="T10301" s="104"/>
    </row>
    <row r="10302" spans="13:20" ht="14.5" x14ac:dyDescent="0.35">
      <c r="M10302" s="261" t="s">
        <v>38473</v>
      </c>
      <c r="N10302" s="262">
        <v>22550</v>
      </c>
      <c r="P10302" s="243" t="s">
        <v>26309</v>
      </c>
      <c r="Q10302" s="244">
        <v>6337</v>
      </c>
      <c r="R10302" s="104"/>
      <c r="S10302" s="104"/>
      <c r="T10302" s="104"/>
    </row>
    <row r="10303" spans="13:20" ht="14.5" x14ac:dyDescent="0.35">
      <c r="M10303" s="261" t="s">
        <v>38474</v>
      </c>
      <c r="N10303" s="262">
        <v>27200</v>
      </c>
      <c r="P10303" s="243" t="s">
        <v>26310</v>
      </c>
      <c r="Q10303" s="244">
        <v>8979</v>
      </c>
      <c r="R10303" s="104"/>
      <c r="S10303" s="104"/>
      <c r="T10303" s="104"/>
    </row>
    <row r="10304" spans="13:20" ht="14.5" x14ac:dyDescent="0.35">
      <c r="M10304" s="261" t="s">
        <v>50395</v>
      </c>
      <c r="N10304" s="262">
        <v>91433.58</v>
      </c>
      <c r="P10304" s="243" t="s">
        <v>26311</v>
      </c>
      <c r="Q10304" s="244">
        <v>9199</v>
      </c>
      <c r="R10304" s="104"/>
      <c r="S10304" s="104"/>
      <c r="T10304" s="104"/>
    </row>
    <row r="10305" spans="13:20" ht="14.5" x14ac:dyDescent="0.35">
      <c r="M10305" s="261" t="s">
        <v>52330</v>
      </c>
      <c r="N10305" s="262">
        <v>7493.4</v>
      </c>
      <c r="P10305" s="243" t="s">
        <v>26312</v>
      </c>
      <c r="Q10305" s="244">
        <v>10952</v>
      </c>
      <c r="R10305" s="104"/>
      <c r="S10305" s="104"/>
      <c r="T10305" s="104"/>
    </row>
    <row r="10306" spans="13:20" ht="14.5" x14ac:dyDescent="0.35">
      <c r="M10306" s="261" t="s">
        <v>48413</v>
      </c>
      <c r="N10306" s="262">
        <v>21365.52</v>
      </c>
      <c r="P10306" s="243" t="s">
        <v>26313</v>
      </c>
      <c r="Q10306" s="244">
        <v>285</v>
      </c>
      <c r="R10306" s="104"/>
      <c r="S10306" s="104"/>
      <c r="T10306" s="104"/>
    </row>
    <row r="10307" spans="13:20" ht="14.5" x14ac:dyDescent="0.35">
      <c r="M10307" s="261" t="s">
        <v>48414</v>
      </c>
      <c r="N10307" s="262">
        <v>9149.89</v>
      </c>
      <c r="P10307" s="243" t="s">
        <v>26314</v>
      </c>
      <c r="Q10307" s="244">
        <v>9199</v>
      </c>
      <c r="R10307" s="104"/>
      <c r="S10307" s="104"/>
      <c r="T10307" s="104"/>
    </row>
    <row r="10308" spans="13:20" ht="14.5" x14ac:dyDescent="0.35">
      <c r="M10308" s="261" t="s">
        <v>53526</v>
      </c>
      <c r="N10308" s="262">
        <v>265.2</v>
      </c>
      <c r="P10308" s="243" t="s">
        <v>26315</v>
      </c>
      <c r="Q10308" s="244">
        <v>452</v>
      </c>
      <c r="R10308" s="104"/>
      <c r="S10308" s="104"/>
      <c r="T10308" s="104"/>
    </row>
    <row r="10309" spans="13:20" ht="14.5" x14ac:dyDescent="0.35">
      <c r="M10309" s="261" t="s">
        <v>48415</v>
      </c>
      <c r="N10309" s="262">
        <v>699.85</v>
      </c>
      <c r="P10309" s="243" t="s">
        <v>26316</v>
      </c>
      <c r="Q10309" s="244">
        <v>1501</v>
      </c>
      <c r="R10309" s="104"/>
      <c r="S10309" s="104"/>
      <c r="T10309" s="104"/>
    </row>
    <row r="10310" spans="13:20" ht="14.5" x14ac:dyDescent="0.35">
      <c r="M10310" s="261" t="s">
        <v>48416</v>
      </c>
      <c r="N10310" s="262">
        <v>22539.63</v>
      </c>
      <c r="P10310" s="243" t="s">
        <v>26317</v>
      </c>
      <c r="Q10310" s="244">
        <v>636.09</v>
      </c>
      <c r="R10310" s="104"/>
      <c r="S10310" s="104"/>
      <c r="T10310" s="104"/>
    </row>
    <row r="10311" spans="13:20" ht="14.5" x14ac:dyDescent="0.35">
      <c r="M10311" s="261" t="s">
        <v>50396</v>
      </c>
      <c r="N10311" s="262">
        <v>13155.6</v>
      </c>
      <c r="P10311" s="243" t="s">
        <v>26318</v>
      </c>
      <c r="Q10311" s="244">
        <v>2500</v>
      </c>
      <c r="R10311" s="104"/>
      <c r="S10311" s="104"/>
      <c r="T10311" s="104"/>
    </row>
    <row r="10312" spans="13:20" ht="14.5" x14ac:dyDescent="0.35">
      <c r="M10312" s="261" t="s">
        <v>50397</v>
      </c>
      <c r="N10312" s="262">
        <v>1006.4</v>
      </c>
      <c r="P10312" s="243" t="s">
        <v>26319</v>
      </c>
      <c r="Q10312" s="244">
        <v>91.91</v>
      </c>
      <c r="R10312" s="104"/>
      <c r="S10312" s="104"/>
      <c r="T10312" s="104"/>
    </row>
    <row r="10313" spans="13:20" ht="14.5" x14ac:dyDescent="0.35">
      <c r="M10313" s="261" t="s">
        <v>50398</v>
      </c>
      <c r="N10313" s="262">
        <v>1067</v>
      </c>
      <c r="P10313" s="243" t="s">
        <v>26320</v>
      </c>
      <c r="Q10313" s="244">
        <v>834</v>
      </c>
      <c r="R10313" s="104"/>
      <c r="S10313" s="104"/>
      <c r="T10313" s="104"/>
    </row>
    <row r="10314" spans="13:20" ht="14.5" x14ac:dyDescent="0.35">
      <c r="M10314" s="261" t="s">
        <v>57225</v>
      </c>
      <c r="N10314" s="262">
        <v>1108</v>
      </c>
      <c r="P10314" s="243" t="s">
        <v>26321</v>
      </c>
      <c r="Q10314" s="244">
        <v>6337</v>
      </c>
      <c r="R10314" s="104"/>
      <c r="S10314" s="104"/>
      <c r="T10314" s="104"/>
    </row>
    <row r="10315" spans="13:20" ht="14.5" x14ac:dyDescent="0.35">
      <c r="M10315" s="261" t="s">
        <v>50399</v>
      </c>
      <c r="N10315" s="262">
        <v>25011.5</v>
      </c>
      <c r="P10315" s="243" t="s">
        <v>26322</v>
      </c>
      <c r="Q10315" s="244">
        <v>40225.86</v>
      </c>
      <c r="R10315" s="104"/>
      <c r="S10315" s="104"/>
      <c r="T10315" s="104"/>
    </row>
    <row r="10316" spans="13:20" ht="14.5" x14ac:dyDescent="0.35">
      <c r="M10316" s="261" t="s">
        <v>50400</v>
      </c>
      <c r="N10316" s="262">
        <v>1913.5</v>
      </c>
      <c r="P10316" s="243" t="s">
        <v>26323</v>
      </c>
      <c r="Q10316" s="244">
        <v>4163.33</v>
      </c>
      <c r="R10316" s="104"/>
      <c r="S10316" s="104"/>
      <c r="T10316" s="104"/>
    </row>
    <row r="10317" spans="13:20" ht="14.5" x14ac:dyDescent="0.35">
      <c r="M10317" s="261" t="s">
        <v>45598</v>
      </c>
      <c r="N10317" s="262">
        <v>102475</v>
      </c>
      <c r="P10317" s="243" t="s">
        <v>26324</v>
      </c>
      <c r="Q10317" s="244">
        <v>3075</v>
      </c>
      <c r="R10317" s="104"/>
      <c r="S10317" s="104"/>
      <c r="T10317" s="104"/>
    </row>
    <row r="10318" spans="13:20" ht="14.5" x14ac:dyDescent="0.35">
      <c r="M10318" s="261" t="s">
        <v>45599</v>
      </c>
      <c r="N10318" s="262">
        <v>7839.28</v>
      </c>
      <c r="P10318" s="243" t="s">
        <v>26325</v>
      </c>
      <c r="Q10318" s="244">
        <v>3541.57</v>
      </c>
      <c r="R10318" s="104"/>
      <c r="S10318" s="104"/>
      <c r="T10318" s="104"/>
    </row>
    <row r="10319" spans="13:20" ht="14.5" x14ac:dyDescent="0.35">
      <c r="M10319" s="261" t="s">
        <v>26681</v>
      </c>
      <c r="N10319" s="262">
        <v>1034.52</v>
      </c>
      <c r="P10319" s="243" t="s">
        <v>26326</v>
      </c>
      <c r="Q10319" s="244">
        <v>5720.1</v>
      </c>
      <c r="R10319" s="104"/>
      <c r="S10319" s="104"/>
      <c r="T10319" s="104"/>
    </row>
    <row r="10320" spans="13:20" ht="14.5" x14ac:dyDescent="0.35">
      <c r="M10320" s="261" t="s">
        <v>26682</v>
      </c>
      <c r="N10320" s="262">
        <v>79.14</v>
      </c>
      <c r="P10320" s="243" t="s">
        <v>26327</v>
      </c>
      <c r="Q10320" s="244">
        <v>2007</v>
      </c>
      <c r="R10320" s="104"/>
      <c r="S10320" s="104"/>
      <c r="T10320" s="104"/>
    </row>
    <row r="10321" spans="13:20" ht="14.5" x14ac:dyDescent="0.35">
      <c r="M10321" s="261" t="s">
        <v>38475</v>
      </c>
      <c r="N10321" s="262">
        <v>56202.25</v>
      </c>
      <c r="P10321" s="243" t="s">
        <v>26328</v>
      </c>
      <c r="Q10321" s="244">
        <v>1135.45</v>
      </c>
      <c r="R10321" s="104"/>
      <c r="S10321" s="104"/>
      <c r="T10321" s="104"/>
    </row>
    <row r="10322" spans="13:20" ht="14.5" x14ac:dyDescent="0.35">
      <c r="M10322" s="261" t="s">
        <v>57226</v>
      </c>
      <c r="N10322" s="262">
        <v>4753</v>
      </c>
      <c r="P10322" s="243" t="s">
        <v>26329</v>
      </c>
      <c r="Q10322" s="244">
        <v>325</v>
      </c>
      <c r="R10322" s="104"/>
      <c r="S10322" s="104"/>
      <c r="T10322" s="104"/>
    </row>
    <row r="10323" spans="13:20" ht="14.5" x14ac:dyDescent="0.35">
      <c r="M10323" s="261" t="s">
        <v>45600</v>
      </c>
      <c r="N10323" s="262">
        <v>133230</v>
      </c>
      <c r="P10323" s="243" t="s">
        <v>26330</v>
      </c>
      <c r="Q10323" s="244">
        <v>72</v>
      </c>
      <c r="R10323" s="104"/>
      <c r="S10323" s="104"/>
      <c r="T10323" s="104"/>
    </row>
    <row r="10324" spans="13:20" ht="14.5" x14ac:dyDescent="0.35">
      <c r="M10324" s="261" t="s">
        <v>45601</v>
      </c>
      <c r="N10324" s="262">
        <v>10150.07</v>
      </c>
      <c r="P10324" s="243" t="s">
        <v>26331</v>
      </c>
      <c r="Q10324" s="244">
        <v>4164.96</v>
      </c>
      <c r="R10324" s="104"/>
      <c r="S10324" s="104"/>
      <c r="T10324" s="104"/>
    </row>
    <row r="10325" spans="13:20" ht="14.5" x14ac:dyDescent="0.35">
      <c r="M10325" s="261" t="s">
        <v>45602</v>
      </c>
      <c r="N10325" s="262">
        <v>31190.94</v>
      </c>
      <c r="P10325" s="243" t="s">
        <v>26332</v>
      </c>
      <c r="Q10325" s="244">
        <v>1952.04</v>
      </c>
      <c r="R10325" s="104"/>
      <c r="S10325" s="104"/>
      <c r="T10325" s="104"/>
    </row>
    <row r="10326" spans="13:20" ht="14.5" x14ac:dyDescent="0.35">
      <c r="M10326" s="261" t="s">
        <v>57227</v>
      </c>
      <c r="N10326" s="262">
        <v>22750</v>
      </c>
      <c r="P10326" s="243" t="s">
        <v>26333</v>
      </c>
      <c r="Q10326" s="244">
        <v>347</v>
      </c>
      <c r="R10326" s="104"/>
      <c r="S10326" s="104"/>
      <c r="T10326" s="104"/>
    </row>
    <row r="10327" spans="13:20" ht="14.5" x14ac:dyDescent="0.35">
      <c r="M10327" s="261" t="s">
        <v>57228</v>
      </c>
      <c r="N10327" s="262">
        <v>1620.27</v>
      </c>
      <c r="P10327" s="243" t="s">
        <v>26334</v>
      </c>
      <c r="Q10327" s="244">
        <v>4011.9</v>
      </c>
      <c r="R10327" s="104"/>
      <c r="S10327" s="104"/>
      <c r="T10327" s="104"/>
    </row>
    <row r="10328" spans="13:20" ht="14.5" x14ac:dyDescent="0.35">
      <c r="M10328" s="261" t="s">
        <v>48417</v>
      </c>
      <c r="N10328" s="262">
        <v>70043.5</v>
      </c>
      <c r="P10328" s="243" t="s">
        <v>26335</v>
      </c>
      <c r="Q10328" s="244">
        <v>4163.33</v>
      </c>
      <c r="R10328" s="104"/>
      <c r="S10328" s="104"/>
      <c r="T10328" s="104"/>
    </row>
    <row r="10329" spans="13:20" ht="14.5" x14ac:dyDescent="0.35">
      <c r="M10329" s="261" t="s">
        <v>48418</v>
      </c>
      <c r="N10329" s="262">
        <v>5358.5</v>
      </c>
      <c r="P10329" s="243" t="s">
        <v>26336</v>
      </c>
      <c r="Q10329" s="244">
        <v>3075</v>
      </c>
      <c r="R10329" s="104"/>
      <c r="S10329" s="104"/>
      <c r="T10329" s="104"/>
    </row>
    <row r="10330" spans="13:20" ht="14.5" x14ac:dyDescent="0.35">
      <c r="M10330" s="261" t="s">
        <v>48419</v>
      </c>
      <c r="N10330" s="262">
        <v>42925</v>
      </c>
      <c r="P10330" s="243" t="s">
        <v>26337</v>
      </c>
      <c r="Q10330" s="244">
        <v>3541.57</v>
      </c>
      <c r="R10330" s="104"/>
      <c r="S10330" s="104"/>
      <c r="T10330" s="104"/>
    </row>
    <row r="10331" spans="13:20" ht="14.5" x14ac:dyDescent="0.35">
      <c r="M10331" s="261" t="s">
        <v>48420</v>
      </c>
      <c r="N10331" s="262">
        <v>3283.76</v>
      </c>
      <c r="P10331" s="243" t="s">
        <v>26338</v>
      </c>
      <c r="Q10331" s="244">
        <v>4489.96</v>
      </c>
      <c r="R10331" s="104"/>
      <c r="S10331" s="104"/>
      <c r="T10331" s="104"/>
    </row>
    <row r="10332" spans="13:20" ht="14.5" x14ac:dyDescent="0.35">
      <c r="M10332" s="261" t="s">
        <v>42123</v>
      </c>
      <c r="N10332" s="262">
        <v>4833</v>
      </c>
      <c r="P10332" s="243" t="s">
        <v>26339</v>
      </c>
      <c r="Q10332" s="244">
        <v>4031.04</v>
      </c>
      <c r="R10332" s="104"/>
      <c r="S10332" s="104"/>
      <c r="T10332" s="104"/>
    </row>
    <row r="10333" spans="13:20" ht="14.5" x14ac:dyDescent="0.35">
      <c r="M10333" s="261" t="s">
        <v>50401</v>
      </c>
      <c r="N10333" s="262">
        <v>3814</v>
      </c>
      <c r="P10333" s="243" t="s">
        <v>26340</v>
      </c>
      <c r="Q10333" s="244">
        <v>11214.45</v>
      </c>
      <c r="R10333" s="104"/>
      <c r="S10333" s="104"/>
      <c r="T10333" s="104"/>
    </row>
    <row r="10334" spans="13:20" ht="14.5" x14ac:dyDescent="0.35">
      <c r="M10334" s="261" t="s">
        <v>51420</v>
      </c>
      <c r="N10334" s="262">
        <v>920</v>
      </c>
      <c r="P10334" s="243" t="s">
        <v>26341</v>
      </c>
      <c r="Q10334" s="244">
        <v>3188</v>
      </c>
      <c r="R10334" s="104"/>
      <c r="S10334" s="104"/>
      <c r="T10334" s="104"/>
    </row>
    <row r="10335" spans="13:20" ht="14.5" x14ac:dyDescent="0.35">
      <c r="M10335" s="261" t="s">
        <v>51421</v>
      </c>
      <c r="N10335" s="262">
        <v>70.38</v>
      </c>
      <c r="P10335" s="243" t="s">
        <v>26342</v>
      </c>
      <c r="Q10335" s="244">
        <v>867.91</v>
      </c>
      <c r="R10335" s="104"/>
      <c r="S10335" s="104"/>
      <c r="T10335" s="104"/>
    </row>
    <row r="10336" spans="13:20" ht="14.5" x14ac:dyDescent="0.35">
      <c r="M10336" s="261" t="s">
        <v>48421</v>
      </c>
      <c r="N10336" s="262">
        <v>12648.14</v>
      </c>
      <c r="P10336" s="243" t="s">
        <v>26343</v>
      </c>
      <c r="Q10336" s="244">
        <v>748.5</v>
      </c>
      <c r="R10336" s="104"/>
      <c r="S10336" s="104"/>
      <c r="T10336" s="104"/>
    </row>
    <row r="10337" spans="13:20" ht="14.5" x14ac:dyDescent="0.35">
      <c r="M10337" s="261" t="s">
        <v>48422</v>
      </c>
      <c r="N10337" s="262">
        <v>918.82</v>
      </c>
      <c r="P10337" s="243" t="s">
        <v>26344</v>
      </c>
      <c r="Q10337" s="244">
        <v>8865.5</v>
      </c>
      <c r="R10337" s="104"/>
      <c r="S10337" s="104"/>
      <c r="T10337" s="104"/>
    </row>
    <row r="10338" spans="13:20" ht="14.5" x14ac:dyDescent="0.35">
      <c r="M10338" s="261" t="s">
        <v>50402</v>
      </c>
      <c r="N10338" s="262">
        <v>3239.3</v>
      </c>
      <c r="P10338" s="243" t="s">
        <v>26345</v>
      </c>
      <c r="Q10338" s="244">
        <v>11122</v>
      </c>
      <c r="R10338" s="104"/>
      <c r="S10338" s="104"/>
      <c r="T10338" s="104"/>
    </row>
    <row r="10339" spans="13:20" ht="14.5" x14ac:dyDescent="0.35">
      <c r="M10339" s="261" t="s">
        <v>48423</v>
      </c>
      <c r="N10339" s="262">
        <v>31827.200000000001</v>
      </c>
      <c r="P10339" s="243" t="s">
        <v>26346</v>
      </c>
      <c r="Q10339" s="244">
        <v>5093.76</v>
      </c>
      <c r="R10339" s="104"/>
      <c r="S10339" s="104"/>
      <c r="T10339" s="104"/>
    </row>
    <row r="10340" spans="13:20" ht="14.5" x14ac:dyDescent="0.35">
      <c r="M10340" s="261" t="s">
        <v>48424</v>
      </c>
      <c r="N10340" s="262">
        <v>15441.56</v>
      </c>
      <c r="P10340" s="243" t="s">
        <v>26347</v>
      </c>
      <c r="Q10340" s="244">
        <v>9178.75</v>
      </c>
      <c r="R10340" s="104"/>
      <c r="S10340" s="104"/>
      <c r="T10340" s="104"/>
    </row>
    <row r="10341" spans="13:20" ht="14.5" x14ac:dyDescent="0.35">
      <c r="M10341" s="261" t="s">
        <v>52331</v>
      </c>
      <c r="N10341" s="262">
        <v>6586.87</v>
      </c>
      <c r="P10341" s="243" t="s">
        <v>26348</v>
      </c>
      <c r="Q10341" s="244">
        <v>2310.79</v>
      </c>
      <c r="R10341" s="104"/>
      <c r="S10341" s="104"/>
      <c r="T10341" s="104"/>
    </row>
    <row r="10342" spans="13:20" ht="14.5" x14ac:dyDescent="0.35">
      <c r="M10342" s="261" t="s">
        <v>52332</v>
      </c>
      <c r="N10342" s="262">
        <v>504.13</v>
      </c>
      <c r="P10342" s="243" t="s">
        <v>26349</v>
      </c>
      <c r="Q10342" s="244">
        <v>8637</v>
      </c>
      <c r="R10342" s="104"/>
      <c r="S10342" s="104"/>
      <c r="T10342" s="104"/>
    </row>
    <row r="10343" spans="13:20" ht="14.5" x14ac:dyDescent="0.35">
      <c r="M10343" s="261" t="s">
        <v>48425</v>
      </c>
      <c r="N10343" s="262">
        <v>11000</v>
      </c>
      <c r="P10343" s="243" t="s">
        <v>26350</v>
      </c>
      <c r="Q10343" s="244">
        <v>186.85</v>
      </c>
      <c r="R10343" s="104"/>
      <c r="S10343" s="104"/>
      <c r="T10343" s="104"/>
    </row>
    <row r="10344" spans="13:20" ht="14.5" x14ac:dyDescent="0.35">
      <c r="M10344" s="261" t="s">
        <v>48426</v>
      </c>
      <c r="N10344" s="262">
        <v>841.5</v>
      </c>
      <c r="P10344" s="243" t="s">
        <v>26351</v>
      </c>
      <c r="Q10344" s="244">
        <v>17695.13</v>
      </c>
      <c r="R10344" s="104"/>
      <c r="S10344" s="104"/>
      <c r="T10344" s="104"/>
    </row>
    <row r="10345" spans="13:20" ht="14.5" x14ac:dyDescent="0.35">
      <c r="M10345" s="261" t="s">
        <v>26735</v>
      </c>
      <c r="N10345" s="262">
        <v>25620.92</v>
      </c>
      <c r="P10345" s="243" t="s">
        <v>26352</v>
      </c>
      <c r="Q10345" s="244">
        <v>56762.66</v>
      </c>
      <c r="R10345" s="104"/>
      <c r="S10345" s="104"/>
      <c r="T10345" s="104"/>
    </row>
    <row r="10346" spans="13:20" ht="14.5" x14ac:dyDescent="0.35">
      <c r="M10346" s="261" t="s">
        <v>26736</v>
      </c>
      <c r="N10346" s="262">
        <v>1960.01</v>
      </c>
      <c r="P10346" s="243" t="s">
        <v>26353</v>
      </c>
      <c r="Q10346" s="244">
        <v>11825</v>
      </c>
      <c r="R10346" s="104"/>
      <c r="S10346" s="104"/>
      <c r="T10346" s="104"/>
    </row>
    <row r="10347" spans="13:20" ht="14.5" x14ac:dyDescent="0.35">
      <c r="M10347" s="261" t="s">
        <v>26737</v>
      </c>
      <c r="N10347" s="262">
        <v>4714.37</v>
      </c>
      <c r="P10347" s="243" t="s">
        <v>26354</v>
      </c>
      <c r="Q10347" s="244">
        <v>8459.31</v>
      </c>
      <c r="R10347" s="104"/>
      <c r="S10347" s="104"/>
      <c r="T10347" s="104"/>
    </row>
    <row r="10348" spans="13:20" ht="14.5" x14ac:dyDescent="0.35">
      <c r="M10348" s="261" t="s">
        <v>26740</v>
      </c>
      <c r="N10348" s="262">
        <v>27.65</v>
      </c>
      <c r="P10348" s="243" t="s">
        <v>26355</v>
      </c>
      <c r="Q10348" s="244">
        <v>9927.25</v>
      </c>
      <c r="R10348" s="104"/>
      <c r="S10348" s="104"/>
      <c r="T10348" s="104"/>
    </row>
    <row r="10349" spans="13:20" ht="14.5" x14ac:dyDescent="0.35">
      <c r="M10349" s="261" t="s">
        <v>26741</v>
      </c>
      <c r="N10349" s="262">
        <v>12915.69</v>
      </c>
      <c r="P10349" s="243" t="s">
        <v>26356</v>
      </c>
      <c r="Q10349" s="244">
        <v>17695.13</v>
      </c>
      <c r="R10349" s="104"/>
      <c r="S10349" s="104"/>
      <c r="T10349" s="104"/>
    </row>
    <row r="10350" spans="13:20" ht="14.5" x14ac:dyDescent="0.35">
      <c r="M10350" s="261" t="s">
        <v>26743</v>
      </c>
      <c r="N10350" s="262">
        <v>3635.36</v>
      </c>
      <c r="P10350" s="243" t="s">
        <v>26357</v>
      </c>
      <c r="Q10350" s="244">
        <v>76750.16</v>
      </c>
      <c r="R10350" s="104"/>
      <c r="S10350" s="104"/>
      <c r="T10350" s="104"/>
    </row>
    <row r="10351" spans="13:20" ht="14.5" x14ac:dyDescent="0.35">
      <c r="M10351" s="261" t="s">
        <v>26749</v>
      </c>
      <c r="N10351" s="262">
        <v>1316</v>
      </c>
      <c r="P10351" s="243" t="s">
        <v>26358</v>
      </c>
      <c r="Q10351" s="244">
        <v>1179</v>
      </c>
      <c r="R10351" s="104"/>
      <c r="S10351" s="104"/>
      <c r="T10351" s="104"/>
    </row>
    <row r="10352" spans="13:20" ht="14.5" x14ac:dyDescent="0.35">
      <c r="M10352" s="261" t="s">
        <v>48427</v>
      </c>
      <c r="N10352" s="262">
        <v>2709735.55</v>
      </c>
      <c r="P10352" s="243" t="s">
        <v>26359</v>
      </c>
      <c r="Q10352" s="244">
        <v>5112.25</v>
      </c>
      <c r="R10352" s="104"/>
      <c r="S10352" s="104"/>
      <c r="T10352" s="104"/>
    </row>
    <row r="10353" spans="13:20" ht="14.5" x14ac:dyDescent="0.35">
      <c r="M10353" s="261" t="s">
        <v>48428</v>
      </c>
      <c r="N10353" s="262">
        <v>207295.16</v>
      </c>
      <c r="P10353" s="243" t="s">
        <v>26360</v>
      </c>
      <c r="Q10353" s="244">
        <v>2111.75</v>
      </c>
      <c r="R10353" s="104"/>
      <c r="S10353" s="104"/>
      <c r="T10353" s="104"/>
    </row>
    <row r="10354" spans="13:20" ht="14.5" x14ac:dyDescent="0.35">
      <c r="M10354" s="261" t="s">
        <v>50403</v>
      </c>
      <c r="N10354" s="262">
        <v>895</v>
      </c>
      <c r="P10354" s="243" t="s">
        <v>26361</v>
      </c>
      <c r="Q10354" s="244">
        <v>10923</v>
      </c>
      <c r="R10354" s="104"/>
      <c r="S10354" s="104"/>
      <c r="T10354" s="104"/>
    </row>
    <row r="10355" spans="13:20" ht="14.5" x14ac:dyDescent="0.35">
      <c r="M10355" s="261" t="s">
        <v>26756</v>
      </c>
      <c r="N10355" s="262">
        <v>2361.6</v>
      </c>
      <c r="P10355" s="243" t="s">
        <v>26362</v>
      </c>
      <c r="Q10355" s="244">
        <v>9503</v>
      </c>
      <c r="R10355" s="104"/>
      <c r="S10355" s="104"/>
      <c r="T10355" s="104"/>
    </row>
    <row r="10356" spans="13:20" ht="14.5" x14ac:dyDescent="0.35">
      <c r="M10356" s="261" t="s">
        <v>48429</v>
      </c>
      <c r="N10356" s="262">
        <v>21740.32</v>
      </c>
      <c r="P10356" s="243" t="s">
        <v>26363</v>
      </c>
      <c r="Q10356" s="244">
        <v>1372</v>
      </c>
      <c r="R10356" s="104"/>
      <c r="S10356" s="104"/>
      <c r="T10356" s="104"/>
    </row>
    <row r="10357" spans="13:20" ht="14.5" x14ac:dyDescent="0.35">
      <c r="M10357" s="261" t="s">
        <v>26757</v>
      </c>
      <c r="N10357" s="262">
        <v>59928.41</v>
      </c>
      <c r="P10357" s="243" t="s">
        <v>26364</v>
      </c>
      <c r="Q10357" s="244">
        <v>534.41</v>
      </c>
      <c r="R10357" s="104"/>
      <c r="S10357" s="104"/>
      <c r="T10357" s="104"/>
    </row>
    <row r="10358" spans="13:20" ht="14.5" x14ac:dyDescent="0.35">
      <c r="M10358" s="261" t="s">
        <v>45603</v>
      </c>
      <c r="N10358" s="262">
        <v>875544.98</v>
      </c>
      <c r="P10358" s="243" t="s">
        <v>26365</v>
      </c>
      <c r="Q10358" s="244">
        <v>1740.99</v>
      </c>
      <c r="R10358" s="104"/>
      <c r="S10358" s="104"/>
      <c r="T10358" s="104"/>
    </row>
    <row r="10359" spans="13:20" ht="14.5" x14ac:dyDescent="0.35">
      <c r="M10359" s="261" t="s">
        <v>26758</v>
      </c>
      <c r="N10359" s="262">
        <v>27889.49</v>
      </c>
      <c r="P10359" s="243" t="s">
        <v>26366</v>
      </c>
      <c r="Q10359" s="244">
        <v>4135.96</v>
      </c>
      <c r="R10359" s="104"/>
      <c r="S10359" s="104"/>
      <c r="T10359" s="104"/>
    </row>
    <row r="10360" spans="13:20" ht="14.5" x14ac:dyDescent="0.35">
      <c r="M10360" s="261" t="s">
        <v>35857</v>
      </c>
      <c r="N10360" s="262">
        <v>4450</v>
      </c>
      <c r="P10360" s="243" t="s">
        <v>26367</v>
      </c>
      <c r="Q10360" s="244">
        <v>250.36</v>
      </c>
      <c r="R10360" s="104"/>
      <c r="S10360" s="104"/>
      <c r="T10360" s="104"/>
    </row>
    <row r="10361" spans="13:20" ht="14.5" x14ac:dyDescent="0.35">
      <c r="M10361" s="261" t="s">
        <v>57229</v>
      </c>
      <c r="N10361" s="262">
        <v>6807.72</v>
      </c>
      <c r="P10361" s="243" t="s">
        <v>26368</v>
      </c>
      <c r="Q10361" s="244">
        <v>20922.849999999999</v>
      </c>
      <c r="R10361" s="104"/>
      <c r="S10361" s="104"/>
      <c r="T10361" s="104"/>
    </row>
    <row r="10362" spans="13:20" ht="14.5" x14ac:dyDescent="0.35">
      <c r="M10362" s="261" t="s">
        <v>26759</v>
      </c>
      <c r="N10362" s="262">
        <v>76212.44</v>
      </c>
      <c r="P10362" s="243" t="s">
        <v>26369</v>
      </c>
      <c r="Q10362" s="244">
        <v>2092.06</v>
      </c>
      <c r="R10362" s="104"/>
      <c r="S10362" s="104"/>
      <c r="T10362" s="104"/>
    </row>
    <row r="10363" spans="13:20" ht="14.5" x14ac:dyDescent="0.35">
      <c r="M10363" s="261" t="s">
        <v>26760</v>
      </c>
      <c r="N10363" s="262">
        <v>207851.69</v>
      </c>
      <c r="P10363" s="243" t="s">
        <v>26370</v>
      </c>
      <c r="Q10363" s="244">
        <v>8550.51</v>
      </c>
      <c r="R10363" s="104"/>
      <c r="S10363" s="104"/>
      <c r="T10363" s="104"/>
    </row>
    <row r="10364" spans="13:20" ht="14.5" x14ac:dyDescent="0.35">
      <c r="M10364" s="261" t="s">
        <v>26761</v>
      </c>
      <c r="N10364" s="262">
        <v>1043.92</v>
      </c>
      <c r="P10364" s="243" t="s">
        <v>26371</v>
      </c>
      <c r="Q10364" s="244">
        <v>286.74</v>
      </c>
      <c r="R10364" s="104"/>
      <c r="S10364" s="104"/>
      <c r="T10364" s="104"/>
    </row>
    <row r="10365" spans="13:20" ht="14.5" x14ac:dyDescent="0.35">
      <c r="M10365" s="261" t="s">
        <v>26762</v>
      </c>
      <c r="N10365" s="262">
        <v>4875</v>
      </c>
      <c r="P10365" s="243" t="s">
        <v>26372</v>
      </c>
      <c r="Q10365" s="244">
        <v>4445</v>
      </c>
      <c r="R10365" s="104"/>
      <c r="S10365" s="104"/>
      <c r="T10365" s="104"/>
    </row>
    <row r="10366" spans="13:20" ht="14.5" x14ac:dyDescent="0.35">
      <c r="M10366" s="261" t="s">
        <v>37304</v>
      </c>
      <c r="N10366" s="262">
        <v>166953.4</v>
      </c>
      <c r="P10366" s="243" t="s">
        <v>26373</v>
      </c>
      <c r="Q10366" s="244">
        <v>8550.51</v>
      </c>
      <c r="R10366" s="104"/>
      <c r="S10366" s="104"/>
      <c r="T10366" s="104"/>
    </row>
    <row r="10367" spans="13:20" ht="14.5" x14ac:dyDescent="0.35">
      <c r="M10367" s="261" t="s">
        <v>26764</v>
      </c>
      <c r="N10367" s="262">
        <v>25703.59</v>
      </c>
      <c r="P10367" s="243" t="s">
        <v>26374</v>
      </c>
      <c r="Q10367" s="244">
        <v>4445</v>
      </c>
      <c r="R10367" s="104"/>
      <c r="S10367" s="104"/>
      <c r="T10367" s="104"/>
    </row>
    <row r="10368" spans="13:20" ht="14.5" x14ac:dyDescent="0.35">
      <c r="M10368" s="261" t="s">
        <v>26766</v>
      </c>
      <c r="N10368" s="262">
        <v>34937.25</v>
      </c>
      <c r="P10368" s="243" t="s">
        <v>26375</v>
      </c>
      <c r="Q10368" s="244">
        <v>286.74</v>
      </c>
      <c r="R10368" s="104"/>
      <c r="S10368" s="104"/>
      <c r="T10368" s="104"/>
    </row>
    <row r="10369" spans="13:20" ht="14.5" x14ac:dyDescent="0.35">
      <c r="M10369" s="261" t="s">
        <v>48430</v>
      </c>
      <c r="N10369" s="262">
        <v>-34836.28</v>
      </c>
      <c r="P10369" s="243" t="s">
        <v>26376</v>
      </c>
      <c r="Q10369" s="244">
        <v>17022.73</v>
      </c>
      <c r="R10369" s="104"/>
      <c r="S10369" s="104"/>
      <c r="T10369" s="104"/>
    </row>
    <row r="10370" spans="13:20" ht="14.5" x14ac:dyDescent="0.35">
      <c r="M10370" s="261" t="s">
        <v>26769</v>
      </c>
      <c r="N10370" s="262">
        <v>884.28</v>
      </c>
      <c r="P10370" s="243" t="s">
        <v>26377</v>
      </c>
      <c r="Q10370" s="244">
        <v>8945.2999999999993</v>
      </c>
      <c r="R10370" s="104"/>
      <c r="S10370" s="104"/>
      <c r="T10370" s="104"/>
    </row>
    <row r="10371" spans="13:20" ht="14.5" x14ac:dyDescent="0.35">
      <c r="M10371" s="261" t="s">
        <v>26770</v>
      </c>
      <c r="N10371" s="262">
        <v>51143.97</v>
      </c>
      <c r="P10371" s="243" t="s">
        <v>26378</v>
      </c>
      <c r="Q10371" s="244">
        <v>33909.599999999999</v>
      </c>
      <c r="R10371" s="104"/>
      <c r="S10371" s="104"/>
      <c r="T10371" s="104"/>
    </row>
    <row r="10372" spans="13:20" ht="14.5" x14ac:dyDescent="0.35">
      <c r="M10372" s="261" t="s">
        <v>38477</v>
      </c>
      <c r="N10372" s="262">
        <v>531.98</v>
      </c>
      <c r="P10372" s="243" t="s">
        <v>26379</v>
      </c>
      <c r="Q10372" s="244">
        <v>6188</v>
      </c>
      <c r="R10372" s="104"/>
      <c r="S10372" s="104"/>
      <c r="T10372" s="104"/>
    </row>
    <row r="10373" spans="13:20" ht="14.5" x14ac:dyDescent="0.35">
      <c r="M10373" s="261" t="s">
        <v>37305</v>
      </c>
      <c r="N10373" s="262">
        <v>30768.02</v>
      </c>
      <c r="P10373" s="243" t="s">
        <v>26380</v>
      </c>
      <c r="Q10373" s="244">
        <v>40739.839999999997</v>
      </c>
      <c r="R10373" s="104"/>
      <c r="S10373" s="104"/>
      <c r="T10373" s="104"/>
    </row>
    <row r="10374" spans="13:20" ht="14.5" x14ac:dyDescent="0.35">
      <c r="M10374" s="261" t="s">
        <v>38478</v>
      </c>
      <c r="N10374" s="262">
        <v>39109.120000000003</v>
      </c>
      <c r="P10374" s="243" t="s">
        <v>26381</v>
      </c>
      <c r="Q10374" s="244">
        <v>3589.14</v>
      </c>
      <c r="R10374" s="104"/>
      <c r="S10374" s="104"/>
      <c r="T10374" s="104"/>
    </row>
    <row r="10375" spans="13:20" ht="14.5" x14ac:dyDescent="0.35">
      <c r="M10375" s="261" t="s">
        <v>38479</v>
      </c>
      <c r="N10375" s="262">
        <v>2991.85</v>
      </c>
      <c r="P10375" s="243" t="s">
        <v>26382</v>
      </c>
      <c r="Q10375" s="244">
        <v>14106.9</v>
      </c>
      <c r="R10375" s="104"/>
      <c r="S10375" s="104"/>
      <c r="T10375" s="104"/>
    </row>
    <row r="10376" spans="13:20" ht="14.5" x14ac:dyDescent="0.35">
      <c r="M10376" s="261" t="s">
        <v>38480</v>
      </c>
      <c r="N10376" s="262">
        <v>9246.42</v>
      </c>
      <c r="P10376" s="243" t="s">
        <v>26383</v>
      </c>
      <c r="Q10376" s="244">
        <v>4904.67</v>
      </c>
      <c r="R10376" s="104"/>
      <c r="S10376" s="104"/>
      <c r="T10376" s="104"/>
    </row>
    <row r="10377" spans="13:20" ht="14.5" x14ac:dyDescent="0.35">
      <c r="M10377" s="261" t="s">
        <v>35858</v>
      </c>
      <c r="N10377" s="262">
        <v>66713.399999999994</v>
      </c>
      <c r="P10377" s="243" t="s">
        <v>26384</v>
      </c>
      <c r="Q10377" s="244">
        <v>13369.59</v>
      </c>
      <c r="R10377" s="104"/>
      <c r="S10377" s="104"/>
      <c r="T10377" s="104"/>
    </row>
    <row r="10378" spans="13:20" ht="14.5" x14ac:dyDescent="0.35">
      <c r="M10378" s="261" t="s">
        <v>42124</v>
      </c>
      <c r="N10378" s="262">
        <v>623.79</v>
      </c>
      <c r="P10378" s="243" t="s">
        <v>26385</v>
      </c>
      <c r="Q10378" s="244">
        <v>1475.8</v>
      </c>
      <c r="R10378" s="104"/>
      <c r="S10378" s="104"/>
      <c r="T10378" s="104"/>
    </row>
    <row r="10379" spans="13:20" ht="14.5" x14ac:dyDescent="0.35">
      <c r="M10379" s="261" t="s">
        <v>26771</v>
      </c>
      <c r="N10379" s="262">
        <v>119729.09</v>
      </c>
      <c r="P10379" s="243" t="s">
        <v>26386</v>
      </c>
      <c r="Q10379" s="244">
        <v>20280.2</v>
      </c>
      <c r="R10379" s="104"/>
      <c r="S10379" s="104"/>
      <c r="T10379" s="104"/>
    </row>
    <row r="10380" spans="13:20" ht="14.5" x14ac:dyDescent="0.35">
      <c r="M10380" s="261" t="s">
        <v>45604</v>
      </c>
      <c r="N10380" s="262">
        <v>34605.730000000003</v>
      </c>
      <c r="P10380" s="243" t="s">
        <v>26387</v>
      </c>
      <c r="Q10380" s="244">
        <v>2191.86</v>
      </c>
      <c r="R10380" s="104"/>
      <c r="S10380" s="104"/>
      <c r="T10380" s="104"/>
    </row>
    <row r="10381" spans="13:20" ht="14.5" x14ac:dyDescent="0.35">
      <c r="M10381" s="261" t="s">
        <v>42125</v>
      </c>
      <c r="N10381" s="262">
        <v>117319.76</v>
      </c>
      <c r="P10381" s="243" t="s">
        <v>26388</v>
      </c>
      <c r="Q10381" s="244">
        <v>24305</v>
      </c>
      <c r="R10381" s="104"/>
      <c r="S10381" s="104"/>
      <c r="T10381" s="104"/>
    </row>
    <row r="10382" spans="13:20" ht="14.5" x14ac:dyDescent="0.35">
      <c r="M10382" s="261" t="s">
        <v>42126</v>
      </c>
      <c r="N10382" s="262">
        <v>8975.09</v>
      </c>
      <c r="P10382" s="243" t="s">
        <v>26389</v>
      </c>
      <c r="Q10382" s="244">
        <v>7374</v>
      </c>
      <c r="R10382" s="104"/>
      <c r="S10382" s="104"/>
      <c r="T10382" s="104"/>
    </row>
    <row r="10383" spans="13:20" ht="14.5" x14ac:dyDescent="0.35">
      <c r="M10383" s="261" t="s">
        <v>42127</v>
      </c>
      <c r="N10383" s="262">
        <v>27497.1</v>
      </c>
      <c r="P10383" s="243" t="s">
        <v>26390</v>
      </c>
      <c r="Q10383" s="244">
        <v>86704</v>
      </c>
      <c r="R10383" s="104"/>
      <c r="S10383" s="104"/>
      <c r="T10383" s="104"/>
    </row>
    <row r="10384" spans="13:20" ht="14.5" x14ac:dyDescent="0.35">
      <c r="M10384" s="261" t="s">
        <v>43326</v>
      </c>
      <c r="N10384" s="262">
        <v>2659.06</v>
      </c>
      <c r="P10384" s="243" t="s">
        <v>26391</v>
      </c>
      <c r="Q10384" s="244">
        <v>268.94</v>
      </c>
      <c r="R10384" s="104"/>
      <c r="S10384" s="104"/>
      <c r="T10384" s="104"/>
    </row>
    <row r="10385" spans="13:20" ht="14.5" x14ac:dyDescent="0.35">
      <c r="M10385" s="261" t="s">
        <v>57230</v>
      </c>
      <c r="N10385" s="262">
        <v>85733.440000000002</v>
      </c>
      <c r="P10385" s="243" t="s">
        <v>15867</v>
      </c>
      <c r="Q10385" s="244">
        <v>2250</v>
      </c>
      <c r="R10385" s="104"/>
      <c r="S10385" s="104"/>
      <c r="T10385" s="104"/>
    </row>
    <row r="10386" spans="13:20" ht="14.5" x14ac:dyDescent="0.35">
      <c r="M10386" s="261" t="s">
        <v>57231</v>
      </c>
      <c r="N10386" s="262">
        <v>6122.81</v>
      </c>
      <c r="P10386" s="243" t="s">
        <v>15870</v>
      </c>
      <c r="Q10386" s="244">
        <v>189.02</v>
      </c>
      <c r="R10386" s="104"/>
      <c r="S10386" s="104"/>
      <c r="T10386" s="104"/>
    </row>
    <row r="10387" spans="13:20" ht="14.5" x14ac:dyDescent="0.35">
      <c r="M10387" s="261" t="s">
        <v>57232</v>
      </c>
      <c r="N10387" s="262">
        <v>18584.04</v>
      </c>
      <c r="P10387" s="243" t="s">
        <v>15871</v>
      </c>
      <c r="Q10387" s="244">
        <v>58.31</v>
      </c>
      <c r="R10387" s="104"/>
      <c r="S10387" s="104"/>
      <c r="T10387" s="104"/>
    </row>
    <row r="10388" spans="13:20" ht="14.5" x14ac:dyDescent="0.35">
      <c r="M10388" s="261" t="s">
        <v>57233</v>
      </c>
      <c r="N10388" s="262">
        <v>1998.13</v>
      </c>
      <c r="P10388" s="243" t="s">
        <v>15872</v>
      </c>
      <c r="Q10388" s="244">
        <v>195.62</v>
      </c>
      <c r="R10388" s="104"/>
      <c r="S10388" s="104"/>
      <c r="T10388" s="104"/>
    </row>
    <row r="10389" spans="13:20" ht="14.5" x14ac:dyDescent="0.35">
      <c r="M10389" s="261" t="s">
        <v>57234</v>
      </c>
      <c r="N10389" s="262">
        <v>5125.41</v>
      </c>
      <c r="P10389" s="243" t="s">
        <v>26392</v>
      </c>
      <c r="Q10389" s="244">
        <v>11.45</v>
      </c>
      <c r="R10389" s="104"/>
      <c r="S10389" s="104"/>
      <c r="T10389" s="104"/>
    </row>
    <row r="10390" spans="13:20" ht="14.5" x14ac:dyDescent="0.35">
      <c r="M10390" s="261" t="s">
        <v>26772</v>
      </c>
      <c r="N10390" s="262">
        <v>67709.289999999994</v>
      </c>
      <c r="P10390" s="243" t="s">
        <v>26393</v>
      </c>
      <c r="Q10390" s="244">
        <v>28820.34</v>
      </c>
      <c r="R10390" s="104"/>
      <c r="S10390" s="104"/>
      <c r="T10390" s="104"/>
    </row>
    <row r="10391" spans="13:20" ht="14.5" x14ac:dyDescent="0.35">
      <c r="M10391" s="261" t="s">
        <v>26773</v>
      </c>
      <c r="N10391" s="262">
        <v>30383.32</v>
      </c>
      <c r="P10391" s="243" t="s">
        <v>26394</v>
      </c>
      <c r="Q10391" s="244">
        <v>66137.240000000005</v>
      </c>
      <c r="R10391" s="104"/>
      <c r="S10391" s="104"/>
      <c r="T10391" s="104"/>
    </row>
    <row r="10392" spans="13:20" ht="14.5" x14ac:dyDescent="0.35">
      <c r="M10392" s="261" t="s">
        <v>26774</v>
      </c>
      <c r="N10392" s="262">
        <v>978025.09</v>
      </c>
      <c r="P10392" s="243" t="s">
        <v>26395</v>
      </c>
      <c r="Q10392" s="244">
        <v>20897.11</v>
      </c>
      <c r="R10392" s="104"/>
      <c r="S10392" s="104"/>
      <c r="T10392" s="104"/>
    </row>
    <row r="10393" spans="13:20" ht="14.5" x14ac:dyDescent="0.35">
      <c r="M10393" s="261" t="s">
        <v>26775</v>
      </c>
      <c r="N10393" s="262">
        <v>4064</v>
      </c>
      <c r="P10393" s="243" t="s">
        <v>26396</v>
      </c>
      <c r="Q10393" s="244">
        <v>38716.480000000003</v>
      </c>
      <c r="R10393" s="104"/>
      <c r="S10393" s="104"/>
      <c r="T10393" s="104"/>
    </row>
    <row r="10394" spans="13:20" ht="14.5" x14ac:dyDescent="0.35">
      <c r="M10394" s="261" t="s">
        <v>26776</v>
      </c>
      <c r="N10394" s="262">
        <v>126592.43</v>
      </c>
      <c r="P10394" s="243" t="s">
        <v>26397</v>
      </c>
      <c r="Q10394" s="244">
        <v>1173.49</v>
      </c>
      <c r="R10394" s="104"/>
      <c r="S10394" s="104"/>
      <c r="T10394" s="104"/>
    </row>
    <row r="10395" spans="13:20" ht="14.5" x14ac:dyDescent="0.35">
      <c r="M10395" s="261" t="s">
        <v>26777</v>
      </c>
      <c r="N10395" s="262">
        <v>3700</v>
      </c>
      <c r="P10395" s="243" t="s">
        <v>26398</v>
      </c>
      <c r="Q10395" s="244">
        <v>12290</v>
      </c>
      <c r="R10395" s="104"/>
      <c r="S10395" s="104"/>
      <c r="T10395" s="104"/>
    </row>
    <row r="10396" spans="13:20" ht="14.5" x14ac:dyDescent="0.35">
      <c r="M10396" s="261" t="s">
        <v>26778</v>
      </c>
      <c r="N10396" s="262">
        <v>20390.16</v>
      </c>
      <c r="P10396" s="243" t="s">
        <v>26399</v>
      </c>
      <c r="Q10396" s="244">
        <v>7.18</v>
      </c>
      <c r="R10396" s="104"/>
      <c r="S10396" s="104"/>
      <c r="T10396" s="104"/>
    </row>
    <row r="10397" spans="13:20" ht="14.5" x14ac:dyDescent="0.35">
      <c r="M10397" s="261" t="s">
        <v>26779</v>
      </c>
      <c r="N10397" s="262">
        <v>55057.14</v>
      </c>
      <c r="P10397" s="243" t="s">
        <v>15873</v>
      </c>
      <c r="Q10397" s="244">
        <v>22632.82</v>
      </c>
      <c r="R10397" s="104"/>
      <c r="S10397" s="104"/>
      <c r="T10397" s="104"/>
    </row>
    <row r="10398" spans="13:20" ht="14.5" x14ac:dyDescent="0.35">
      <c r="M10398" s="261" t="s">
        <v>35859</v>
      </c>
      <c r="N10398" s="262">
        <v>600</v>
      </c>
      <c r="P10398" s="243" t="s">
        <v>26400</v>
      </c>
      <c r="Q10398" s="244">
        <v>4600.38</v>
      </c>
      <c r="R10398" s="104"/>
      <c r="S10398" s="104"/>
      <c r="T10398" s="104"/>
    </row>
    <row r="10399" spans="13:20" ht="14.5" x14ac:dyDescent="0.35">
      <c r="M10399" s="261" t="s">
        <v>35860</v>
      </c>
      <c r="N10399" s="262">
        <v>4108.4799999999996</v>
      </c>
      <c r="P10399" s="243" t="s">
        <v>26401</v>
      </c>
      <c r="Q10399" s="244">
        <v>2232.56</v>
      </c>
      <c r="R10399" s="104"/>
      <c r="S10399" s="104"/>
      <c r="T10399" s="104"/>
    </row>
    <row r="10400" spans="13:20" ht="14.5" x14ac:dyDescent="0.35">
      <c r="M10400" s="261" t="s">
        <v>26781</v>
      </c>
      <c r="N10400" s="262">
        <v>115457.1</v>
      </c>
      <c r="P10400" s="243" t="s">
        <v>26402</v>
      </c>
      <c r="Q10400" s="244">
        <v>10000</v>
      </c>
      <c r="R10400" s="104"/>
      <c r="S10400" s="104"/>
      <c r="T10400" s="104"/>
    </row>
    <row r="10401" spans="13:20" ht="14.5" x14ac:dyDescent="0.35">
      <c r="M10401" s="261" t="s">
        <v>35861</v>
      </c>
      <c r="N10401" s="262">
        <v>117844.8</v>
      </c>
      <c r="P10401" s="243" t="s">
        <v>26403</v>
      </c>
      <c r="Q10401" s="244">
        <v>1287.72</v>
      </c>
      <c r="R10401" s="104"/>
      <c r="S10401" s="104"/>
      <c r="T10401" s="104"/>
    </row>
    <row r="10402" spans="13:20" ht="14.5" x14ac:dyDescent="0.35">
      <c r="M10402" s="261" t="s">
        <v>35862</v>
      </c>
      <c r="N10402" s="262">
        <v>8612.82</v>
      </c>
      <c r="P10402" s="243" t="s">
        <v>26404</v>
      </c>
      <c r="Q10402" s="244">
        <v>3649.38</v>
      </c>
      <c r="R10402" s="104"/>
      <c r="S10402" s="104"/>
      <c r="T10402" s="104"/>
    </row>
    <row r="10403" spans="13:20" ht="14.5" x14ac:dyDescent="0.35">
      <c r="M10403" s="261" t="s">
        <v>26782</v>
      </c>
      <c r="N10403" s="262">
        <v>83043.820000000007</v>
      </c>
      <c r="P10403" s="243" t="s">
        <v>26405</v>
      </c>
      <c r="Q10403" s="244">
        <v>247.61</v>
      </c>
      <c r="R10403" s="104"/>
      <c r="S10403" s="104"/>
      <c r="T10403" s="104"/>
    </row>
    <row r="10404" spans="13:20" ht="14.5" x14ac:dyDescent="0.35">
      <c r="M10404" s="261" t="s">
        <v>35863</v>
      </c>
      <c r="N10404" s="262">
        <v>48868.33</v>
      </c>
      <c r="P10404" s="243" t="s">
        <v>26406</v>
      </c>
      <c r="Q10404" s="244">
        <v>43206.5</v>
      </c>
      <c r="R10404" s="104"/>
      <c r="S10404" s="104"/>
      <c r="T10404" s="104"/>
    </row>
    <row r="10405" spans="13:20" ht="14.5" x14ac:dyDescent="0.35">
      <c r="M10405" s="261" t="s">
        <v>26783</v>
      </c>
      <c r="N10405" s="262">
        <v>389777.74</v>
      </c>
      <c r="P10405" s="243" t="s">
        <v>26407</v>
      </c>
      <c r="Q10405" s="244">
        <v>1531.06</v>
      </c>
      <c r="R10405" s="104"/>
      <c r="S10405" s="104"/>
      <c r="T10405" s="104"/>
    </row>
    <row r="10406" spans="13:20" ht="14.5" x14ac:dyDescent="0.35">
      <c r="M10406" s="261" t="s">
        <v>26784</v>
      </c>
      <c r="N10406" s="262">
        <v>98048.91</v>
      </c>
      <c r="P10406" s="243" t="s">
        <v>26408</v>
      </c>
      <c r="Q10406" s="244">
        <v>17693.79</v>
      </c>
      <c r="R10406" s="104"/>
      <c r="S10406" s="104"/>
      <c r="T10406" s="104"/>
    </row>
    <row r="10407" spans="13:20" ht="14.5" x14ac:dyDescent="0.35">
      <c r="M10407" s="261" t="s">
        <v>35864</v>
      </c>
      <c r="N10407" s="262">
        <v>276360</v>
      </c>
      <c r="P10407" s="243" t="s">
        <v>26409</v>
      </c>
      <c r="Q10407" s="244">
        <v>42729.17</v>
      </c>
      <c r="R10407" s="104"/>
      <c r="S10407" s="104"/>
      <c r="T10407" s="104"/>
    </row>
    <row r="10408" spans="13:20" ht="14.5" x14ac:dyDescent="0.35">
      <c r="M10408" s="261" t="s">
        <v>35865</v>
      </c>
      <c r="N10408" s="262">
        <v>1800</v>
      </c>
      <c r="P10408" s="243" t="s">
        <v>26410</v>
      </c>
      <c r="Q10408" s="244">
        <v>2246.23</v>
      </c>
      <c r="R10408" s="104"/>
      <c r="S10408" s="104"/>
      <c r="T10408" s="104"/>
    </row>
    <row r="10409" spans="13:20" ht="14.5" x14ac:dyDescent="0.35">
      <c r="M10409" s="261" t="s">
        <v>45605</v>
      </c>
      <c r="N10409" s="262">
        <v>243884.1</v>
      </c>
      <c r="P10409" s="243" t="s">
        <v>26411</v>
      </c>
      <c r="Q10409" s="244">
        <v>4903.79</v>
      </c>
      <c r="R10409" s="104"/>
      <c r="S10409" s="104"/>
      <c r="T10409" s="104"/>
    </row>
    <row r="10410" spans="13:20" ht="14.5" x14ac:dyDescent="0.35">
      <c r="M10410" s="261" t="s">
        <v>43327</v>
      </c>
      <c r="N10410" s="262">
        <v>1140.32</v>
      </c>
      <c r="P10410" s="243" t="s">
        <v>26412</v>
      </c>
      <c r="Q10410" s="244">
        <v>495</v>
      </c>
      <c r="R10410" s="104"/>
      <c r="S10410" s="104"/>
      <c r="T10410" s="104"/>
    </row>
    <row r="10411" spans="13:20" ht="14.5" x14ac:dyDescent="0.35">
      <c r="M10411" s="261" t="s">
        <v>26785</v>
      </c>
      <c r="N10411" s="262">
        <v>100360.19</v>
      </c>
      <c r="P10411" s="243" t="s">
        <v>26413</v>
      </c>
      <c r="Q10411" s="244">
        <v>80.849999999999994</v>
      </c>
      <c r="R10411" s="104"/>
      <c r="S10411" s="104"/>
      <c r="T10411" s="104"/>
    </row>
    <row r="10412" spans="13:20" ht="14.5" x14ac:dyDescent="0.35">
      <c r="M10412" s="261" t="s">
        <v>57235</v>
      </c>
      <c r="N10412" s="262">
        <v>519691.05</v>
      </c>
      <c r="P10412" s="243" t="s">
        <v>26414</v>
      </c>
      <c r="Q10412" s="244">
        <v>10004.77</v>
      </c>
      <c r="R10412" s="104"/>
      <c r="S10412" s="104"/>
      <c r="T10412" s="104"/>
    </row>
    <row r="10413" spans="13:20" ht="14.5" x14ac:dyDescent="0.35">
      <c r="M10413" s="261" t="s">
        <v>26786</v>
      </c>
      <c r="N10413" s="262">
        <v>250165.96</v>
      </c>
      <c r="P10413" s="243" t="s">
        <v>26415</v>
      </c>
      <c r="Q10413" s="244">
        <v>987.63</v>
      </c>
      <c r="R10413" s="104"/>
      <c r="S10413" s="104"/>
      <c r="T10413" s="104"/>
    </row>
    <row r="10414" spans="13:20" ht="14.5" x14ac:dyDescent="0.35">
      <c r="M10414" s="261" t="s">
        <v>26787</v>
      </c>
      <c r="N10414" s="262">
        <v>326191.64</v>
      </c>
      <c r="P10414" s="243" t="s">
        <v>26416</v>
      </c>
      <c r="Q10414" s="244">
        <v>1017.53</v>
      </c>
      <c r="R10414" s="104"/>
      <c r="S10414" s="104"/>
      <c r="T10414" s="104"/>
    </row>
    <row r="10415" spans="13:20" ht="14.5" x14ac:dyDescent="0.35">
      <c r="M10415" s="261" t="s">
        <v>26788</v>
      </c>
      <c r="N10415" s="262">
        <v>151769.98000000001</v>
      </c>
      <c r="P10415" s="243" t="s">
        <v>26417</v>
      </c>
      <c r="Q10415" s="244">
        <v>132.63999999999999</v>
      </c>
      <c r="R10415" s="104"/>
      <c r="S10415" s="104"/>
      <c r="T10415" s="104"/>
    </row>
    <row r="10416" spans="13:20" ht="14.5" x14ac:dyDescent="0.35">
      <c r="M10416" s="261" t="s">
        <v>26789</v>
      </c>
      <c r="N10416" s="262">
        <v>35124.26</v>
      </c>
      <c r="P10416" s="243" t="s">
        <v>26418</v>
      </c>
      <c r="Q10416" s="244">
        <v>4685.2700000000004</v>
      </c>
      <c r="R10416" s="104"/>
      <c r="S10416" s="104"/>
      <c r="T10416" s="104"/>
    </row>
    <row r="10417" spans="13:20" ht="14.5" x14ac:dyDescent="0.35">
      <c r="M10417" s="261" t="s">
        <v>38481</v>
      </c>
      <c r="N10417" s="262">
        <v>82.5</v>
      </c>
      <c r="P10417" s="243" t="s">
        <v>26419</v>
      </c>
      <c r="Q10417" s="244">
        <v>13162.78</v>
      </c>
      <c r="R10417" s="104"/>
      <c r="S10417" s="104"/>
      <c r="T10417" s="104"/>
    </row>
    <row r="10418" spans="13:20" ht="14.5" x14ac:dyDescent="0.35">
      <c r="M10418" s="261" t="s">
        <v>26790</v>
      </c>
      <c r="N10418" s="262">
        <v>108833.22</v>
      </c>
      <c r="P10418" s="243" t="s">
        <v>26420</v>
      </c>
      <c r="Q10418" s="244">
        <v>8480.08</v>
      </c>
      <c r="R10418" s="104"/>
      <c r="S10418" s="104"/>
      <c r="T10418" s="104"/>
    </row>
    <row r="10419" spans="13:20" ht="14.5" x14ac:dyDescent="0.35">
      <c r="M10419" s="261" t="s">
        <v>38482</v>
      </c>
      <c r="N10419" s="262">
        <v>14186.42</v>
      </c>
      <c r="P10419" s="243" t="s">
        <v>26421</v>
      </c>
      <c r="Q10419" s="244">
        <v>1771.25</v>
      </c>
      <c r="R10419" s="104"/>
      <c r="S10419" s="104"/>
      <c r="T10419" s="104"/>
    </row>
    <row r="10420" spans="13:20" ht="14.5" x14ac:dyDescent="0.35">
      <c r="M10420" s="261" t="s">
        <v>26791</v>
      </c>
      <c r="N10420" s="262">
        <v>261888.42</v>
      </c>
      <c r="P10420" s="243" t="s">
        <v>26422</v>
      </c>
      <c r="Q10420" s="244">
        <v>5595.14</v>
      </c>
      <c r="R10420" s="104"/>
      <c r="S10420" s="104"/>
      <c r="T10420" s="104"/>
    </row>
    <row r="10421" spans="13:20" ht="14.5" x14ac:dyDescent="0.35">
      <c r="M10421" s="261" t="s">
        <v>26792</v>
      </c>
      <c r="N10421" s="262">
        <v>1520302.39</v>
      </c>
      <c r="P10421" s="243" t="s">
        <v>26423</v>
      </c>
      <c r="Q10421" s="244">
        <v>2794.24</v>
      </c>
      <c r="R10421" s="104"/>
      <c r="S10421" s="104"/>
      <c r="T10421" s="104"/>
    </row>
    <row r="10422" spans="13:20" ht="14.5" x14ac:dyDescent="0.35">
      <c r="M10422" s="261" t="s">
        <v>38483</v>
      </c>
      <c r="N10422" s="262">
        <v>13659.51</v>
      </c>
      <c r="P10422" s="243" t="s">
        <v>26424</v>
      </c>
      <c r="Q10422" s="244">
        <v>46696.71</v>
      </c>
      <c r="R10422" s="104"/>
      <c r="S10422" s="104"/>
      <c r="T10422" s="104"/>
    </row>
    <row r="10423" spans="13:20" ht="14.5" x14ac:dyDescent="0.35">
      <c r="M10423" s="261" t="s">
        <v>26793</v>
      </c>
      <c r="N10423" s="262">
        <v>460810.34</v>
      </c>
      <c r="P10423" s="243" t="s">
        <v>26425</v>
      </c>
      <c r="Q10423" s="244">
        <v>7917.73</v>
      </c>
      <c r="R10423" s="104"/>
      <c r="S10423" s="104"/>
      <c r="T10423" s="104"/>
    </row>
    <row r="10424" spans="13:20" ht="14.5" x14ac:dyDescent="0.35">
      <c r="M10424" s="261" t="s">
        <v>48431</v>
      </c>
      <c r="N10424" s="262">
        <v>-23256.28</v>
      </c>
      <c r="P10424" s="243" t="s">
        <v>26426</v>
      </c>
      <c r="Q10424" s="244">
        <v>11646.39</v>
      </c>
      <c r="R10424" s="104"/>
      <c r="S10424" s="104"/>
      <c r="T10424" s="104"/>
    </row>
    <row r="10425" spans="13:20" ht="14.5" x14ac:dyDescent="0.35">
      <c r="M10425" s="261" t="s">
        <v>51422</v>
      </c>
      <c r="N10425" s="262">
        <v>1253767.8999999999</v>
      </c>
      <c r="P10425" s="243" t="s">
        <v>26427</v>
      </c>
      <c r="Q10425" s="244">
        <v>29235.8</v>
      </c>
      <c r="R10425" s="104"/>
      <c r="S10425" s="104"/>
      <c r="T10425" s="104"/>
    </row>
    <row r="10426" spans="13:20" ht="14.5" x14ac:dyDescent="0.35">
      <c r="M10426" s="261" t="s">
        <v>57236</v>
      </c>
      <c r="N10426" s="262">
        <v>3434.6</v>
      </c>
      <c r="P10426" s="243" t="s">
        <v>26428</v>
      </c>
      <c r="Q10426" s="244">
        <v>9506</v>
      </c>
      <c r="R10426" s="104"/>
      <c r="S10426" s="104"/>
      <c r="T10426" s="104"/>
    </row>
    <row r="10427" spans="13:20" ht="14.5" x14ac:dyDescent="0.35">
      <c r="M10427" s="261" t="s">
        <v>48432</v>
      </c>
      <c r="N10427" s="262">
        <v>12473.33</v>
      </c>
      <c r="P10427" s="243" t="s">
        <v>26429</v>
      </c>
      <c r="Q10427" s="244">
        <v>34792</v>
      </c>
      <c r="R10427" s="104"/>
      <c r="S10427" s="104"/>
      <c r="T10427" s="104"/>
    </row>
    <row r="10428" spans="13:20" ht="14.5" x14ac:dyDescent="0.35">
      <c r="M10428" s="261" t="s">
        <v>48433</v>
      </c>
      <c r="N10428" s="262">
        <v>36401.01</v>
      </c>
      <c r="P10428" s="243" t="s">
        <v>26430</v>
      </c>
      <c r="Q10428" s="244">
        <v>48351.43</v>
      </c>
      <c r="R10428" s="104"/>
      <c r="S10428" s="104"/>
      <c r="T10428" s="104"/>
    </row>
    <row r="10429" spans="13:20" ht="14.5" x14ac:dyDescent="0.35">
      <c r="M10429" s="261" t="s">
        <v>48434</v>
      </c>
      <c r="N10429" s="262">
        <v>3739.1</v>
      </c>
      <c r="P10429" s="243" t="s">
        <v>26431</v>
      </c>
      <c r="Q10429" s="244">
        <v>87075</v>
      </c>
      <c r="R10429" s="104"/>
      <c r="S10429" s="104"/>
      <c r="T10429" s="104"/>
    </row>
    <row r="10430" spans="13:20" ht="14.5" x14ac:dyDescent="0.35">
      <c r="M10430" s="261" t="s">
        <v>48435</v>
      </c>
      <c r="N10430" s="262">
        <v>9408.5</v>
      </c>
      <c r="P10430" s="243" t="s">
        <v>26432</v>
      </c>
      <c r="Q10430" s="244">
        <v>60500</v>
      </c>
      <c r="R10430" s="104"/>
      <c r="S10430" s="104"/>
      <c r="T10430" s="104"/>
    </row>
    <row r="10431" spans="13:20" ht="14.5" x14ac:dyDescent="0.35">
      <c r="M10431" s="261" t="s">
        <v>57237</v>
      </c>
      <c r="N10431" s="262">
        <v>101842.82</v>
      </c>
      <c r="P10431" s="243" t="s">
        <v>26433</v>
      </c>
      <c r="Q10431" s="244">
        <v>540</v>
      </c>
      <c r="R10431" s="104"/>
      <c r="S10431" s="104"/>
      <c r="T10431" s="104"/>
    </row>
    <row r="10432" spans="13:20" ht="14.5" x14ac:dyDescent="0.35">
      <c r="M10432" s="261" t="s">
        <v>57238</v>
      </c>
      <c r="N10432" s="262">
        <v>7790.94</v>
      </c>
      <c r="P10432" s="243" t="s">
        <v>26434</v>
      </c>
      <c r="Q10432" s="244">
        <v>4334.04</v>
      </c>
      <c r="R10432" s="104"/>
      <c r="S10432" s="104"/>
      <c r="T10432" s="104"/>
    </row>
    <row r="10433" spans="13:20" ht="14.5" x14ac:dyDescent="0.35">
      <c r="M10433" s="261" t="s">
        <v>57239</v>
      </c>
      <c r="N10433" s="262">
        <v>22186.959999999999</v>
      </c>
      <c r="P10433" s="243" t="s">
        <v>26435</v>
      </c>
      <c r="Q10433" s="244">
        <v>26761.65</v>
      </c>
      <c r="R10433" s="104"/>
      <c r="S10433" s="104"/>
      <c r="T10433" s="104"/>
    </row>
    <row r="10434" spans="13:20" ht="14.5" x14ac:dyDescent="0.35">
      <c r="M10434" s="261" t="s">
        <v>57240</v>
      </c>
      <c r="N10434" s="262">
        <v>10525.05</v>
      </c>
      <c r="P10434" s="243" t="s">
        <v>26436</v>
      </c>
      <c r="Q10434" s="244">
        <v>149.07</v>
      </c>
      <c r="R10434" s="104"/>
      <c r="S10434" s="104"/>
      <c r="T10434" s="104"/>
    </row>
    <row r="10435" spans="13:20" ht="14.5" x14ac:dyDescent="0.35">
      <c r="M10435" s="261" t="s">
        <v>57241</v>
      </c>
      <c r="N10435" s="262">
        <v>699.31</v>
      </c>
      <c r="P10435" s="243" t="s">
        <v>26437</v>
      </c>
      <c r="Q10435" s="244">
        <v>16833.38</v>
      </c>
      <c r="R10435" s="104"/>
      <c r="S10435" s="104"/>
      <c r="T10435" s="104"/>
    </row>
    <row r="10436" spans="13:20" ht="14.5" x14ac:dyDescent="0.35">
      <c r="M10436" s="261" t="s">
        <v>57242</v>
      </c>
      <c r="N10436" s="262">
        <v>2203.06</v>
      </c>
      <c r="P10436" s="243" t="s">
        <v>26438</v>
      </c>
      <c r="Q10436" s="244">
        <v>23599.01</v>
      </c>
      <c r="R10436" s="104"/>
      <c r="S10436" s="104"/>
      <c r="T10436" s="104"/>
    </row>
    <row r="10437" spans="13:20" ht="14.5" x14ac:dyDescent="0.35">
      <c r="M10437" s="261" t="s">
        <v>57243</v>
      </c>
      <c r="N10437" s="262">
        <v>273.33</v>
      </c>
      <c r="P10437" s="243" t="s">
        <v>26439</v>
      </c>
      <c r="Q10437" s="244">
        <v>8392.9599999999991</v>
      </c>
      <c r="R10437" s="104"/>
      <c r="S10437" s="104"/>
      <c r="T10437" s="104"/>
    </row>
    <row r="10438" spans="13:20" ht="14.5" x14ac:dyDescent="0.35">
      <c r="M10438" s="261" t="s">
        <v>57244</v>
      </c>
      <c r="N10438" s="262">
        <v>14300</v>
      </c>
      <c r="P10438" s="243" t="s">
        <v>26440</v>
      </c>
      <c r="Q10438" s="244">
        <v>31001</v>
      </c>
      <c r="R10438" s="104"/>
      <c r="S10438" s="104"/>
      <c r="T10438" s="104"/>
    </row>
    <row r="10439" spans="13:20" ht="14.5" x14ac:dyDescent="0.35">
      <c r="M10439" s="261" t="s">
        <v>35866</v>
      </c>
      <c r="N10439" s="262">
        <v>74842</v>
      </c>
      <c r="P10439" s="243" t="s">
        <v>26441</v>
      </c>
      <c r="Q10439" s="244">
        <v>19999.990000000002</v>
      </c>
      <c r="R10439" s="104"/>
      <c r="S10439" s="104"/>
      <c r="T10439" s="104"/>
    </row>
    <row r="10440" spans="13:20" ht="14.5" x14ac:dyDescent="0.35">
      <c r="M10440" s="261" t="s">
        <v>37306</v>
      </c>
      <c r="N10440" s="262">
        <v>278596.14</v>
      </c>
      <c r="P10440" s="243" t="s">
        <v>26442</v>
      </c>
      <c r="Q10440" s="244">
        <v>6123</v>
      </c>
      <c r="R10440" s="104"/>
      <c r="S10440" s="104"/>
      <c r="T10440" s="104"/>
    </row>
    <row r="10441" spans="13:20" ht="14.5" x14ac:dyDescent="0.35">
      <c r="M10441" s="261" t="s">
        <v>50404</v>
      </c>
      <c r="N10441" s="262">
        <v>9162.7199999999993</v>
      </c>
      <c r="P10441" s="243" t="s">
        <v>26443</v>
      </c>
      <c r="Q10441" s="244">
        <v>150521.20000000001</v>
      </c>
      <c r="R10441" s="104"/>
      <c r="S10441" s="104"/>
      <c r="T10441" s="104"/>
    </row>
    <row r="10442" spans="13:20" ht="14.5" x14ac:dyDescent="0.35">
      <c r="M10442" s="261" t="s">
        <v>37307</v>
      </c>
      <c r="N10442" s="262">
        <v>201283.14</v>
      </c>
      <c r="P10442" s="243" t="s">
        <v>15874</v>
      </c>
      <c r="Q10442" s="244">
        <v>85115.1</v>
      </c>
      <c r="R10442" s="104"/>
      <c r="S10442" s="104"/>
      <c r="T10442" s="104"/>
    </row>
    <row r="10443" spans="13:20" ht="14.5" x14ac:dyDescent="0.35">
      <c r="M10443" s="261" t="s">
        <v>45606</v>
      </c>
      <c r="N10443" s="262">
        <v>138712</v>
      </c>
      <c r="P10443" s="243" t="s">
        <v>26444</v>
      </c>
      <c r="Q10443" s="244">
        <v>344741.58</v>
      </c>
      <c r="R10443" s="104"/>
      <c r="S10443" s="104"/>
      <c r="T10443" s="104"/>
    </row>
    <row r="10444" spans="13:20" ht="14.5" x14ac:dyDescent="0.35">
      <c r="M10444" s="261" t="s">
        <v>42128</v>
      </c>
      <c r="N10444" s="262">
        <v>69312.33</v>
      </c>
      <c r="P10444" s="243" t="s">
        <v>26445</v>
      </c>
      <c r="Q10444" s="244">
        <v>10774.88</v>
      </c>
      <c r="R10444" s="104"/>
      <c r="S10444" s="104"/>
      <c r="T10444" s="104"/>
    </row>
    <row r="10445" spans="13:20" ht="14.5" x14ac:dyDescent="0.35">
      <c r="M10445" s="261" t="s">
        <v>38484</v>
      </c>
      <c r="N10445" s="262">
        <v>148143.51999999999</v>
      </c>
      <c r="P10445" s="243" t="s">
        <v>26446</v>
      </c>
      <c r="Q10445" s="244">
        <v>824.28</v>
      </c>
      <c r="R10445" s="104"/>
      <c r="S10445" s="104"/>
      <c r="T10445" s="104"/>
    </row>
    <row r="10446" spans="13:20" ht="14.5" x14ac:dyDescent="0.35">
      <c r="M10446" s="261" t="s">
        <v>37308</v>
      </c>
      <c r="N10446" s="262">
        <v>83854.73</v>
      </c>
      <c r="P10446" s="243" t="s">
        <v>26447</v>
      </c>
      <c r="Q10446" s="244">
        <v>3669.67</v>
      </c>
      <c r="R10446" s="104"/>
      <c r="S10446" s="104"/>
      <c r="T10446" s="104"/>
    </row>
    <row r="10447" spans="13:20" ht="14.5" x14ac:dyDescent="0.35">
      <c r="M10447" s="261" t="s">
        <v>42129</v>
      </c>
      <c r="N10447" s="262">
        <v>546890.37</v>
      </c>
      <c r="P10447" s="243" t="s">
        <v>26448</v>
      </c>
      <c r="Q10447" s="244">
        <v>22386</v>
      </c>
      <c r="R10447" s="104"/>
      <c r="S10447" s="104"/>
      <c r="T10447" s="104"/>
    </row>
    <row r="10448" spans="13:20" ht="14.5" x14ac:dyDescent="0.35">
      <c r="M10448" s="261" t="s">
        <v>38485</v>
      </c>
      <c r="N10448" s="262">
        <v>71791.48</v>
      </c>
      <c r="P10448" s="243" t="s">
        <v>26449</v>
      </c>
      <c r="Q10448" s="244">
        <v>116970</v>
      </c>
      <c r="R10448" s="104"/>
      <c r="S10448" s="104"/>
      <c r="T10448" s="104"/>
    </row>
    <row r="10449" spans="13:20" ht="14.5" x14ac:dyDescent="0.35">
      <c r="M10449" s="261" t="s">
        <v>48436</v>
      </c>
      <c r="N10449" s="262">
        <v>900</v>
      </c>
      <c r="P10449" s="243" t="s">
        <v>26450</v>
      </c>
      <c r="Q10449" s="244">
        <v>5992.5</v>
      </c>
      <c r="R10449" s="104"/>
      <c r="S10449" s="104"/>
      <c r="T10449" s="104"/>
    </row>
    <row r="10450" spans="13:20" ht="14.5" x14ac:dyDescent="0.35">
      <c r="M10450" s="261" t="s">
        <v>35867</v>
      </c>
      <c r="N10450" s="262">
        <v>98746.78</v>
      </c>
      <c r="P10450" s="243" t="s">
        <v>26451</v>
      </c>
      <c r="Q10450" s="244">
        <v>52609.8</v>
      </c>
      <c r="R10450" s="104"/>
      <c r="S10450" s="104"/>
      <c r="T10450" s="104"/>
    </row>
    <row r="10451" spans="13:20" ht="14.5" x14ac:dyDescent="0.35">
      <c r="M10451" s="261" t="s">
        <v>45607</v>
      </c>
      <c r="N10451" s="262">
        <v>223455.02</v>
      </c>
      <c r="P10451" s="243" t="s">
        <v>26452</v>
      </c>
      <c r="Q10451" s="244">
        <v>2550</v>
      </c>
      <c r="R10451" s="104"/>
      <c r="S10451" s="104"/>
      <c r="T10451" s="104"/>
    </row>
    <row r="10452" spans="13:20" ht="14.5" x14ac:dyDescent="0.35">
      <c r="M10452" s="261" t="s">
        <v>38486</v>
      </c>
      <c r="N10452" s="262">
        <v>7725.73</v>
      </c>
      <c r="P10452" s="243" t="s">
        <v>26453</v>
      </c>
      <c r="Q10452" s="244">
        <v>13626.45</v>
      </c>
      <c r="R10452" s="104"/>
      <c r="S10452" s="104"/>
      <c r="T10452" s="104"/>
    </row>
    <row r="10453" spans="13:20" ht="14.5" x14ac:dyDescent="0.35">
      <c r="M10453" s="261" t="s">
        <v>35868</v>
      </c>
      <c r="N10453" s="262">
        <v>141321.25</v>
      </c>
      <c r="P10453" s="243" t="s">
        <v>26454</v>
      </c>
      <c r="Q10453" s="244">
        <v>48620.37</v>
      </c>
      <c r="R10453" s="104"/>
      <c r="S10453" s="104"/>
      <c r="T10453" s="104"/>
    </row>
    <row r="10454" spans="13:20" ht="14.5" x14ac:dyDescent="0.35">
      <c r="M10454" s="261" t="s">
        <v>35869</v>
      </c>
      <c r="N10454" s="262">
        <v>154537.67000000001</v>
      </c>
      <c r="P10454" s="243" t="s">
        <v>26455</v>
      </c>
      <c r="Q10454" s="244">
        <v>6188</v>
      </c>
      <c r="R10454" s="104"/>
      <c r="S10454" s="104"/>
      <c r="T10454" s="104"/>
    </row>
    <row r="10455" spans="13:20" ht="14.5" x14ac:dyDescent="0.35">
      <c r="M10455" s="261" t="s">
        <v>35870</v>
      </c>
      <c r="N10455" s="262">
        <v>433366.87</v>
      </c>
      <c r="P10455" s="243" t="s">
        <v>26456</v>
      </c>
      <c r="Q10455" s="244">
        <v>88069.39</v>
      </c>
      <c r="R10455" s="104"/>
      <c r="S10455" s="104"/>
      <c r="T10455" s="104"/>
    </row>
    <row r="10456" spans="13:20" ht="14.5" x14ac:dyDescent="0.35">
      <c r="M10456" s="261" t="s">
        <v>35871</v>
      </c>
      <c r="N10456" s="262">
        <v>183931.56</v>
      </c>
      <c r="P10456" s="243" t="s">
        <v>26457</v>
      </c>
      <c r="Q10456" s="244">
        <v>204045</v>
      </c>
      <c r="R10456" s="104"/>
      <c r="S10456" s="104"/>
      <c r="T10456" s="104"/>
    </row>
    <row r="10457" spans="13:20" ht="14.5" x14ac:dyDescent="0.35">
      <c r="M10457" s="261" t="s">
        <v>38487</v>
      </c>
      <c r="N10457" s="262">
        <v>1979603.43</v>
      </c>
      <c r="P10457" s="243" t="s">
        <v>26458</v>
      </c>
      <c r="Q10457" s="244">
        <v>21246.17</v>
      </c>
      <c r="R10457" s="104"/>
      <c r="S10457" s="104"/>
      <c r="T10457" s="104"/>
    </row>
    <row r="10458" spans="13:20" ht="14.5" x14ac:dyDescent="0.35">
      <c r="M10458" s="261" t="s">
        <v>38488</v>
      </c>
      <c r="N10458" s="262">
        <v>141477.76000000001</v>
      </c>
      <c r="P10458" s="243" t="s">
        <v>26459</v>
      </c>
      <c r="Q10458" s="244">
        <v>60500</v>
      </c>
      <c r="R10458" s="104"/>
      <c r="S10458" s="104"/>
      <c r="T10458" s="104"/>
    </row>
    <row r="10459" spans="13:20" ht="14.5" x14ac:dyDescent="0.35">
      <c r="M10459" s="261" t="s">
        <v>37309</v>
      </c>
      <c r="N10459" s="262">
        <v>391519.38</v>
      </c>
      <c r="P10459" s="243" t="s">
        <v>26460</v>
      </c>
      <c r="Q10459" s="244">
        <v>57513.59</v>
      </c>
      <c r="R10459" s="104"/>
      <c r="S10459" s="104"/>
      <c r="T10459" s="104"/>
    </row>
    <row r="10460" spans="13:20" ht="14.5" x14ac:dyDescent="0.35">
      <c r="M10460" s="261" t="s">
        <v>38489</v>
      </c>
      <c r="N10460" s="262">
        <v>109467.75</v>
      </c>
      <c r="P10460" s="243" t="s">
        <v>26461</v>
      </c>
      <c r="Q10460" s="244">
        <v>495</v>
      </c>
      <c r="R10460" s="104"/>
      <c r="S10460" s="104"/>
      <c r="T10460" s="104"/>
    </row>
    <row r="10461" spans="13:20" ht="14.5" x14ac:dyDescent="0.35">
      <c r="M10461" s="261" t="s">
        <v>45608</v>
      </c>
      <c r="N10461" s="262">
        <v>121695.09</v>
      </c>
      <c r="P10461" s="243" t="s">
        <v>26462</v>
      </c>
      <c r="Q10461" s="244">
        <v>2550</v>
      </c>
      <c r="R10461" s="104"/>
      <c r="S10461" s="104"/>
      <c r="T10461" s="104"/>
    </row>
    <row r="10462" spans="13:20" ht="14.5" x14ac:dyDescent="0.35">
      <c r="M10462" s="261" t="s">
        <v>37310</v>
      </c>
      <c r="N10462" s="262">
        <v>3084395.28</v>
      </c>
      <c r="P10462" s="243" t="s">
        <v>26463</v>
      </c>
      <c r="Q10462" s="244">
        <v>620.85</v>
      </c>
      <c r="R10462" s="104"/>
      <c r="S10462" s="104"/>
      <c r="T10462" s="104"/>
    </row>
    <row r="10463" spans="13:20" ht="14.5" x14ac:dyDescent="0.35">
      <c r="M10463" s="261" t="s">
        <v>42130</v>
      </c>
      <c r="N10463" s="262">
        <v>404625.22</v>
      </c>
      <c r="P10463" s="243" t="s">
        <v>26464</v>
      </c>
      <c r="Q10463" s="244">
        <v>4334.04</v>
      </c>
      <c r="R10463" s="104"/>
      <c r="S10463" s="104"/>
      <c r="T10463" s="104"/>
    </row>
    <row r="10464" spans="13:20" ht="14.5" x14ac:dyDescent="0.35">
      <c r="M10464" s="261" t="s">
        <v>57245</v>
      </c>
      <c r="N10464" s="262">
        <v>1204358.8</v>
      </c>
      <c r="P10464" s="243" t="s">
        <v>15875</v>
      </c>
      <c r="Q10464" s="244">
        <v>10004.77</v>
      </c>
      <c r="R10464" s="104"/>
      <c r="S10464" s="104"/>
      <c r="T10464" s="104"/>
    </row>
    <row r="10465" spans="13:20" ht="14.5" x14ac:dyDescent="0.35">
      <c r="M10465" s="261" t="s">
        <v>42131</v>
      </c>
      <c r="N10465" s="262">
        <v>31228.35</v>
      </c>
      <c r="P10465" s="243" t="s">
        <v>26465</v>
      </c>
      <c r="Q10465" s="244">
        <v>987.63</v>
      </c>
      <c r="R10465" s="104"/>
      <c r="S10465" s="104"/>
      <c r="T10465" s="104"/>
    </row>
    <row r="10466" spans="13:20" ht="14.5" x14ac:dyDescent="0.35">
      <c r="M10466" s="261" t="s">
        <v>57246</v>
      </c>
      <c r="N10466" s="262">
        <v>4605.46</v>
      </c>
      <c r="P10466" s="243" t="s">
        <v>15876</v>
      </c>
      <c r="Q10466" s="244">
        <v>29011.65</v>
      </c>
      <c r="R10466" s="104"/>
      <c r="S10466" s="104"/>
      <c r="T10466" s="104"/>
    </row>
    <row r="10467" spans="13:20" ht="14.5" x14ac:dyDescent="0.35">
      <c r="M10467" s="261" t="s">
        <v>57247</v>
      </c>
      <c r="N10467" s="262">
        <v>352.32</v>
      </c>
      <c r="P10467" s="243" t="s">
        <v>26466</v>
      </c>
      <c r="Q10467" s="244">
        <v>149.07</v>
      </c>
      <c r="R10467" s="104"/>
      <c r="S10467" s="104"/>
      <c r="T10467" s="104"/>
    </row>
    <row r="10468" spans="13:20" ht="14.5" x14ac:dyDescent="0.35">
      <c r="M10468" s="261" t="s">
        <v>57248</v>
      </c>
      <c r="N10468" s="262">
        <v>1109.92</v>
      </c>
      <c r="P10468" s="243" t="s">
        <v>26467</v>
      </c>
      <c r="Q10468" s="244">
        <v>4606.67</v>
      </c>
      <c r="R10468" s="104"/>
      <c r="S10468" s="104"/>
      <c r="T10468" s="104"/>
    </row>
    <row r="10469" spans="13:20" ht="14.5" x14ac:dyDescent="0.35">
      <c r="M10469" s="261" t="s">
        <v>57249</v>
      </c>
      <c r="N10469" s="262">
        <v>104.91</v>
      </c>
      <c r="P10469" s="243" t="s">
        <v>26468</v>
      </c>
      <c r="Q10469" s="244">
        <v>10000</v>
      </c>
      <c r="R10469" s="104"/>
      <c r="S10469" s="104"/>
      <c r="T10469" s="104"/>
    </row>
    <row r="10470" spans="13:20" ht="14.5" x14ac:dyDescent="0.35">
      <c r="M10470" s="261" t="s">
        <v>50405</v>
      </c>
      <c r="N10470" s="262">
        <v>2775.5</v>
      </c>
      <c r="P10470" s="243" t="s">
        <v>26469</v>
      </c>
      <c r="Q10470" s="244">
        <v>14239.54</v>
      </c>
      <c r="R10470" s="104"/>
      <c r="S10470" s="104"/>
      <c r="T10470" s="104"/>
    </row>
    <row r="10471" spans="13:20" ht="14.5" x14ac:dyDescent="0.35">
      <c r="M10471" s="261" t="s">
        <v>53527</v>
      </c>
      <c r="N10471" s="262">
        <v>33.869999999999997</v>
      </c>
      <c r="P10471" s="243" t="s">
        <v>15879</v>
      </c>
      <c r="Q10471" s="244">
        <v>42350.79</v>
      </c>
      <c r="R10471" s="104"/>
      <c r="S10471" s="104"/>
      <c r="T10471" s="104"/>
    </row>
    <row r="10472" spans="13:20" ht="14.5" x14ac:dyDescent="0.35">
      <c r="M10472" s="261" t="s">
        <v>57250</v>
      </c>
      <c r="N10472" s="262">
        <v>659.66</v>
      </c>
      <c r="P10472" s="243" t="s">
        <v>15880</v>
      </c>
      <c r="Q10472" s="244">
        <v>53839.07</v>
      </c>
      <c r="R10472" s="104"/>
      <c r="S10472" s="104"/>
      <c r="T10472" s="104"/>
    </row>
    <row r="10473" spans="13:20" ht="14.5" x14ac:dyDescent="0.35">
      <c r="M10473" s="261" t="s">
        <v>51423</v>
      </c>
      <c r="N10473" s="262">
        <v>1299.17</v>
      </c>
      <c r="P10473" s="243" t="s">
        <v>15881</v>
      </c>
      <c r="Q10473" s="244">
        <v>18792.07</v>
      </c>
      <c r="R10473" s="104"/>
      <c r="S10473" s="104"/>
      <c r="T10473" s="104"/>
    </row>
    <row r="10474" spans="13:20" ht="14.5" x14ac:dyDescent="0.35">
      <c r="M10474" s="261" t="s">
        <v>57251</v>
      </c>
      <c r="N10474" s="262">
        <v>1492.74</v>
      </c>
      <c r="P10474" s="243" t="s">
        <v>26470</v>
      </c>
      <c r="Q10474" s="244">
        <v>109789.75</v>
      </c>
      <c r="R10474" s="104"/>
      <c r="S10474" s="104"/>
      <c r="T10474" s="104"/>
    </row>
    <row r="10475" spans="13:20" ht="14.5" x14ac:dyDescent="0.35">
      <c r="M10475" s="261" t="s">
        <v>50406</v>
      </c>
      <c r="N10475" s="262">
        <v>4000</v>
      </c>
      <c r="P10475" s="243" t="s">
        <v>26471</v>
      </c>
      <c r="Q10475" s="244">
        <v>5595.14</v>
      </c>
      <c r="R10475" s="104"/>
      <c r="S10475" s="104"/>
      <c r="T10475" s="104"/>
    </row>
    <row r="10476" spans="13:20" ht="14.5" x14ac:dyDescent="0.35">
      <c r="M10476" s="261" t="s">
        <v>57252</v>
      </c>
      <c r="N10476" s="262">
        <v>18093.009999999998</v>
      </c>
      <c r="P10476" s="243" t="s">
        <v>26472</v>
      </c>
      <c r="Q10476" s="244">
        <v>4325.3</v>
      </c>
      <c r="R10476" s="104"/>
      <c r="S10476" s="104"/>
      <c r="T10476" s="104"/>
    </row>
    <row r="10477" spans="13:20" ht="14.5" x14ac:dyDescent="0.35">
      <c r="M10477" s="261" t="s">
        <v>50407</v>
      </c>
      <c r="N10477" s="262">
        <v>1690.1</v>
      </c>
      <c r="P10477" s="243" t="s">
        <v>26473</v>
      </c>
      <c r="Q10477" s="244">
        <v>19999.990000000002</v>
      </c>
      <c r="R10477" s="104"/>
      <c r="S10477" s="104"/>
      <c r="T10477" s="104"/>
    </row>
    <row r="10478" spans="13:20" ht="14.5" x14ac:dyDescent="0.35">
      <c r="M10478" s="261" t="s">
        <v>57253</v>
      </c>
      <c r="N10478" s="262">
        <v>4360.42</v>
      </c>
      <c r="P10478" s="243" t="s">
        <v>26474</v>
      </c>
      <c r="Q10478" s="244">
        <v>6123</v>
      </c>
      <c r="R10478" s="104"/>
      <c r="S10478" s="104"/>
      <c r="T10478" s="104"/>
    </row>
    <row r="10479" spans="13:20" ht="14.5" x14ac:dyDescent="0.35">
      <c r="M10479" s="261" t="s">
        <v>57254</v>
      </c>
      <c r="N10479" s="262">
        <v>41425.68</v>
      </c>
      <c r="P10479" s="243" t="s">
        <v>26475</v>
      </c>
      <c r="Q10479" s="244">
        <v>281027.57</v>
      </c>
      <c r="R10479" s="104"/>
      <c r="S10479" s="104"/>
      <c r="T10479" s="104"/>
    </row>
    <row r="10480" spans="13:20" ht="14.5" x14ac:dyDescent="0.35">
      <c r="M10480" s="261" t="s">
        <v>51424</v>
      </c>
      <c r="N10480" s="262">
        <v>512.41</v>
      </c>
      <c r="P10480" s="243" t="s">
        <v>26476</v>
      </c>
      <c r="Q10480" s="244">
        <v>7917.73</v>
      </c>
      <c r="R10480" s="104"/>
      <c r="S10480" s="104"/>
      <c r="T10480" s="104"/>
    </row>
    <row r="10481" spans="13:20" ht="14.5" x14ac:dyDescent="0.35">
      <c r="M10481" s="261" t="s">
        <v>48437</v>
      </c>
      <c r="N10481" s="262">
        <v>968559.68</v>
      </c>
      <c r="P10481" s="243" t="s">
        <v>15882</v>
      </c>
      <c r="Q10481" s="244">
        <v>119154.67</v>
      </c>
      <c r="R10481" s="104"/>
      <c r="S10481" s="104"/>
      <c r="T10481" s="104"/>
    </row>
    <row r="10482" spans="13:20" ht="14.5" x14ac:dyDescent="0.35">
      <c r="M10482" s="261" t="s">
        <v>48438</v>
      </c>
      <c r="N10482" s="262">
        <v>73406.320000000007</v>
      </c>
      <c r="P10482" s="243" t="s">
        <v>26477</v>
      </c>
      <c r="Q10482" s="244">
        <v>2203.31</v>
      </c>
      <c r="R10482" s="104"/>
      <c r="S10482" s="104"/>
      <c r="T10482" s="104"/>
    </row>
    <row r="10483" spans="13:20" ht="14.5" x14ac:dyDescent="0.35">
      <c r="M10483" s="261" t="s">
        <v>48439</v>
      </c>
      <c r="N10483" s="262">
        <v>158598.87</v>
      </c>
      <c r="P10483" s="243" t="s">
        <v>26478</v>
      </c>
      <c r="Q10483" s="244">
        <v>28820.34</v>
      </c>
      <c r="R10483" s="104"/>
      <c r="S10483" s="104"/>
      <c r="T10483" s="104"/>
    </row>
    <row r="10484" spans="13:20" ht="14.5" x14ac:dyDescent="0.35">
      <c r="M10484" s="261" t="s">
        <v>48440</v>
      </c>
      <c r="N10484" s="262">
        <v>12132.85</v>
      </c>
      <c r="P10484" s="243" t="s">
        <v>26479</v>
      </c>
      <c r="Q10484" s="244">
        <v>66137.240000000005</v>
      </c>
      <c r="R10484" s="104"/>
      <c r="S10484" s="104"/>
      <c r="T10484" s="104"/>
    </row>
    <row r="10485" spans="13:20" ht="14.5" x14ac:dyDescent="0.35">
      <c r="M10485" s="261" t="s">
        <v>26840</v>
      </c>
      <c r="N10485" s="262">
        <v>19940.060000000001</v>
      </c>
      <c r="P10485" s="243" t="s">
        <v>15883</v>
      </c>
      <c r="Q10485" s="244">
        <v>516501.31</v>
      </c>
      <c r="R10485" s="104"/>
      <c r="S10485" s="104"/>
      <c r="T10485" s="104"/>
    </row>
    <row r="10486" spans="13:20" ht="14.5" x14ac:dyDescent="0.35">
      <c r="M10486" s="261" t="s">
        <v>52333</v>
      </c>
      <c r="N10486" s="262">
        <v>7621</v>
      </c>
      <c r="P10486" s="243" t="s">
        <v>26480</v>
      </c>
      <c r="Q10486" s="244">
        <v>38716.480000000003</v>
      </c>
      <c r="R10486" s="104"/>
      <c r="S10486" s="104"/>
      <c r="T10486" s="104"/>
    </row>
    <row r="10487" spans="13:20" ht="14.5" x14ac:dyDescent="0.35">
      <c r="M10487" s="261" t="s">
        <v>52334</v>
      </c>
      <c r="N10487" s="262">
        <v>26293.63</v>
      </c>
      <c r="P10487" s="243" t="s">
        <v>26481</v>
      </c>
      <c r="Q10487" s="244">
        <v>1173.49</v>
      </c>
      <c r="R10487" s="104"/>
      <c r="S10487" s="104"/>
      <c r="T10487" s="104"/>
    </row>
    <row r="10488" spans="13:20" ht="14.5" x14ac:dyDescent="0.35">
      <c r="M10488" s="261" t="s">
        <v>53528</v>
      </c>
      <c r="N10488" s="262">
        <v>1122.4100000000001</v>
      </c>
      <c r="P10488" s="243" t="s">
        <v>26482</v>
      </c>
      <c r="Q10488" s="244">
        <v>1500</v>
      </c>
      <c r="R10488" s="104"/>
      <c r="S10488" s="104"/>
      <c r="T10488" s="104"/>
    </row>
    <row r="10489" spans="13:20" ht="14.5" x14ac:dyDescent="0.35">
      <c r="M10489" s="261" t="s">
        <v>53529</v>
      </c>
      <c r="N10489" s="262">
        <v>104.96</v>
      </c>
      <c r="P10489" s="243" t="s">
        <v>26483</v>
      </c>
      <c r="Q10489" s="244">
        <v>385</v>
      </c>
      <c r="R10489" s="104"/>
      <c r="S10489" s="104"/>
      <c r="T10489" s="104"/>
    </row>
    <row r="10490" spans="13:20" ht="14.5" x14ac:dyDescent="0.35">
      <c r="M10490" s="261" t="s">
        <v>52335</v>
      </c>
      <c r="N10490" s="262">
        <v>12208</v>
      </c>
      <c r="P10490" s="243" t="s">
        <v>26484</v>
      </c>
      <c r="Q10490" s="244">
        <v>39.590000000000003</v>
      </c>
      <c r="R10490" s="104"/>
      <c r="S10490" s="104"/>
      <c r="T10490" s="104"/>
    </row>
    <row r="10491" spans="13:20" ht="14.5" x14ac:dyDescent="0.35">
      <c r="M10491" s="261" t="s">
        <v>53530</v>
      </c>
      <c r="N10491" s="262">
        <v>976.99</v>
      </c>
      <c r="P10491" s="243" t="s">
        <v>26485</v>
      </c>
      <c r="Q10491" s="244">
        <v>76.41</v>
      </c>
      <c r="R10491" s="104"/>
      <c r="S10491" s="104"/>
      <c r="T10491" s="104"/>
    </row>
    <row r="10492" spans="13:20" ht="14.5" x14ac:dyDescent="0.35">
      <c r="M10492" s="261" t="s">
        <v>37311</v>
      </c>
      <c r="N10492" s="262">
        <v>339044.73</v>
      </c>
      <c r="P10492" s="243" t="s">
        <v>26486</v>
      </c>
      <c r="Q10492" s="244">
        <v>2203</v>
      </c>
      <c r="R10492" s="104"/>
      <c r="S10492" s="104"/>
      <c r="T10492" s="104"/>
    </row>
    <row r="10493" spans="13:20" ht="14.5" x14ac:dyDescent="0.35">
      <c r="M10493" s="261" t="s">
        <v>51425</v>
      </c>
      <c r="N10493" s="262">
        <v>34499.96</v>
      </c>
      <c r="P10493" s="243" t="s">
        <v>26487</v>
      </c>
      <c r="Q10493" s="244">
        <v>193</v>
      </c>
      <c r="R10493" s="104"/>
      <c r="S10493" s="104"/>
      <c r="T10493" s="104"/>
    </row>
    <row r="10494" spans="13:20" ht="14.5" x14ac:dyDescent="0.35">
      <c r="M10494" s="261" t="s">
        <v>50408</v>
      </c>
      <c r="N10494" s="262">
        <v>28575.55</v>
      </c>
      <c r="P10494" s="243" t="s">
        <v>26488</v>
      </c>
      <c r="Q10494" s="244">
        <v>150.65</v>
      </c>
      <c r="R10494" s="104"/>
      <c r="S10494" s="104"/>
      <c r="T10494" s="104"/>
    </row>
    <row r="10495" spans="13:20" ht="14.5" x14ac:dyDescent="0.35">
      <c r="M10495" s="261" t="s">
        <v>37312</v>
      </c>
      <c r="N10495" s="262">
        <v>30276.080000000002</v>
      </c>
      <c r="P10495" s="243" t="s">
        <v>26489</v>
      </c>
      <c r="Q10495" s="244">
        <v>70.349999999999994</v>
      </c>
      <c r="R10495" s="104"/>
      <c r="S10495" s="104"/>
      <c r="T10495" s="104"/>
    </row>
    <row r="10496" spans="13:20" ht="14.5" x14ac:dyDescent="0.35">
      <c r="M10496" s="261" t="s">
        <v>37313</v>
      </c>
      <c r="N10496" s="262">
        <v>4266.13</v>
      </c>
      <c r="P10496" s="243" t="s">
        <v>26490</v>
      </c>
      <c r="Q10496" s="244">
        <v>8164.19</v>
      </c>
      <c r="R10496" s="104"/>
      <c r="S10496" s="104"/>
      <c r="T10496" s="104"/>
    </row>
    <row r="10497" spans="13:20" ht="14.5" x14ac:dyDescent="0.35">
      <c r="M10497" s="261" t="s">
        <v>48441</v>
      </c>
      <c r="N10497" s="262">
        <v>4346.37</v>
      </c>
      <c r="P10497" s="243" t="s">
        <v>26491</v>
      </c>
      <c r="Q10497" s="244">
        <v>4550</v>
      </c>
      <c r="R10497" s="104"/>
      <c r="S10497" s="104"/>
      <c r="T10497" s="104"/>
    </row>
    <row r="10498" spans="13:20" ht="14.5" x14ac:dyDescent="0.35">
      <c r="M10498" s="261" t="s">
        <v>37314</v>
      </c>
      <c r="N10498" s="262">
        <v>1798.01</v>
      </c>
      <c r="P10498" s="243" t="s">
        <v>26492</v>
      </c>
      <c r="Q10498" s="244">
        <v>348.08</v>
      </c>
      <c r="R10498" s="104"/>
      <c r="S10498" s="104"/>
      <c r="T10498" s="104"/>
    </row>
    <row r="10499" spans="13:20" ht="14.5" x14ac:dyDescent="0.35">
      <c r="M10499" s="261" t="s">
        <v>57255</v>
      </c>
      <c r="N10499" s="262">
        <v>66500</v>
      </c>
      <c r="P10499" s="243" t="s">
        <v>26493</v>
      </c>
      <c r="Q10499" s="244">
        <v>420</v>
      </c>
      <c r="R10499" s="104"/>
      <c r="S10499" s="104"/>
      <c r="T10499" s="104"/>
    </row>
    <row r="10500" spans="13:20" ht="14.5" x14ac:dyDescent="0.35">
      <c r="M10500" s="261" t="s">
        <v>38493</v>
      </c>
      <c r="N10500" s="262">
        <v>13809.95</v>
      </c>
      <c r="P10500" s="243" t="s">
        <v>26494</v>
      </c>
      <c r="Q10500" s="244">
        <v>1356.73</v>
      </c>
      <c r="R10500" s="104"/>
      <c r="S10500" s="104"/>
      <c r="T10500" s="104"/>
    </row>
    <row r="10501" spans="13:20" ht="14.5" x14ac:dyDescent="0.35">
      <c r="M10501" s="261" t="s">
        <v>26843</v>
      </c>
      <c r="N10501" s="262">
        <v>158446.24</v>
      </c>
      <c r="P10501" s="243" t="s">
        <v>26495</v>
      </c>
      <c r="Q10501" s="244">
        <v>1150</v>
      </c>
      <c r="R10501" s="104"/>
      <c r="S10501" s="104"/>
      <c r="T10501" s="104"/>
    </row>
    <row r="10502" spans="13:20" ht="14.5" x14ac:dyDescent="0.35">
      <c r="M10502" s="261" t="s">
        <v>50409</v>
      </c>
      <c r="N10502" s="262">
        <v>32225.34</v>
      </c>
      <c r="P10502" s="243" t="s">
        <v>26496</v>
      </c>
      <c r="Q10502" s="244">
        <v>1888.07</v>
      </c>
      <c r="R10502" s="104"/>
      <c r="S10502" s="104"/>
      <c r="T10502" s="104"/>
    </row>
    <row r="10503" spans="13:20" ht="14.5" x14ac:dyDescent="0.35">
      <c r="M10503" s="261" t="s">
        <v>51426</v>
      </c>
      <c r="N10503" s="262">
        <v>5200</v>
      </c>
      <c r="P10503" s="243" t="s">
        <v>26497</v>
      </c>
      <c r="Q10503" s="244">
        <v>2357.9299999999998</v>
      </c>
      <c r="R10503" s="104"/>
      <c r="S10503" s="104"/>
      <c r="T10503" s="104"/>
    </row>
    <row r="10504" spans="13:20" ht="14.5" x14ac:dyDescent="0.35">
      <c r="M10504" s="261" t="s">
        <v>51427</v>
      </c>
      <c r="N10504" s="262">
        <v>12000</v>
      </c>
      <c r="P10504" s="243" t="s">
        <v>26498</v>
      </c>
      <c r="Q10504" s="244">
        <v>10973</v>
      </c>
      <c r="R10504" s="104"/>
      <c r="S10504" s="104"/>
      <c r="T10504" s="104"/>
    </row>
    <row r="10505" spans="13:20" ht="14.5" x14ac:dyDescent="0.35">
      <c r="M10505" s="261" t="s">
        <v>48442</v>
      </c>
      <c r="N10505" s="262">
        <v>121844.01</v>
      </c>
      <c r="P10505" s="243" t="s">
        <v>26499</v>
      </c>
      <c r="Q10505" s="244">
        <v>8164.19</v>
      </c>
      <c r="R10505" s="104"/>
      <c r="S10505" s="104"/>
      <c r="T10505" s="104"/>
    </row>
    <row r="10506" spans="13:20" ht="14.5" x14ac:dyDescent="0.35">
      <c r="M10506" s="261" t="s">
        <v>26844</v>
      </c>
      <c r="N10506" s="262">
        <v>26131.41</v>
      </c>
      <c r="P10506" s="243" t="s">
        <v>26500</v>
      </c>
      <c r="Q10506" s="244">
        <v>4550</v>
      </c>
      <c r="R10506" s="104"/>
      <c r="S10506" s="104"/>
      <c r="T10506" s="104"/>
    </row>
    <row r="10507" spans="13:20" ht="14.5" x14ac:dyDescent="0.35">
      <c r="M10507" s="261" t="s">
        <v>48443</v>
      </c>
      <c r="N10507" s="262">
        <v>3596.16</v>
      </c>
      <c r="P10507" s="243" t="s">
        <v>26501</v>
      </c>
      <c r="Q10507" s="244">
        <v>348.08</v>
      </c>
      <c r="R10507" s="104"/>
      <c r="S10507" s="104"/>
      <c r="T10507" s="104"/>
    </row>
    <row r="10508" spans="13:20" ht="14.5" x14ac:dyDescent="0.35">
      <c r="M10508" s="261" t="s">
        <v>51428</v>
      </c>
      <c r="N10508" s="262">
        <v>1907.66</v>
      </c>
      <c r="P10508" s="243" t="s">
        <v>26502</v>
      </c>
      <c r="Q10508" s="244">
        <v>10973</v>
      </c>
      <c r="R10508" s="104"/>
      <c r="S10508" s="104"/>
      <c r="T10508" s="104"/>
    </row>
    <row r="10509" spans="13:20" ht="14.5" x14ac:dyDescent="0.35">
      <c r="M10509" s="261" t="s">
        <v>26845</v>
      </c>
      <c r="N10509" s="262">
        <v>2083.8000000000002</v>
      </c>
      <c r="P10509" s="243" t="s">
        <v>26503</v>
      </c>
      <c r="Q10509" s="244">
        <v>39.590000000000003</v>
      </c>
      <c r="R10509" s="104"/>
      <c r="S10509" s="104"/>
      <c r="T10509" s="104"/>
    </row>
    <row r="10510" spans="13:20" ht="14.5" x14ac:dyDescent="0.35">
      <c r="M10510" s="261" t="s">
        <v>52336</v>
      </c>
      <c r="N10510" s="262">
        <v>54049.77</v>
      </c>
      <c r="P10510" s="243" t="s">
        <v>26504</v>
      </c>
      <c r="Q10510" s="244">
        <v>385</v>
      </c>
      <c r="R10510" s="104"/>
      <c r="S10510" s="104"/>
      <c r="T10510" s="104"/>
    </row>
    <row r="10511" spans="13:20" ht="14.5" x14ac:dyDescent="0.35">
      <c r="M10511" s="261" t="s">
        <v>26846</v>
      </c>
      <c r="N10511" s="262">
        <v>69887.03</v>
      </c>
      <c r="P10511" s="243" t="s">
        <v>26505</v>
      </c>
      <c r="Q10511" s="244">
        <v>3884.48</v>
      </c>
      <c r="R10511" s="104"/>
      <c r="S10511" s="104"/>
      <c r="T10511" s="104"/>
    </row>
    <row r="10512" spans="13:20" ht="14.5" x14ac:dyDescent="0.35">
      <c r="M10512" s="261" t="s">
        <v>48444</v>
      </c>
      <c r="N10512" s="262">
        <v>46955.99</v>
      </c>
      <c r="P10512" s="243" t="s">
        <v>26506</v>
      </c>
      <c r="Q10512" s="244">
        <v>3903.38</v>
      </c>
      <c r="R10512" s="104"/>
      <c r="S10512" s="104"/>
      <c r="T10512" s="104"/>
    </row>
    <row r="10513" spans="13:20" ht="14.5" x14ac:dyDescent="0.35">
      <c r="M10513" s="261" t="s">
        <v>48445</v>
      </c>
      <c r="N10513" s="262">
        <v>3060.01</v>
      </c>
      <c r="P10513" s="243" t="s">
        <v>26507</v>
      </c>
      <c r="Q10513" s="244">
        <v>2357.9299999999998</v>
      </c>
      <c r="R10513" s="104"/>
      <c r="S10513" s="104"/>
      <c r="T10513" s="104"/>
    </row>
    <row r="10514" spans="13:20" ht="14.5" x14ac:dyDescent="0.35">
      <c r="M10514" s="261" t="s">
        <v>26884</v>
      </c>
      <c r="N10514" s="262">
        <v>1494</v>
      </c>
      <c r="P10514" s="243" t="s">
        <v>26508</v>
      </c>
      <c r="Q10514" s="244">
        <v>1220.3499999999999</v>
      </c>
      <c r="R10514" s="104"/>
      <c r="S10514" s="104"/>
      <c r="T10514" s="104"/>
    </row>
    <row r="10515" spans="13:20" ht="14.5" x14ac:dyDescent="0.35">
      <c r="M10515" s="261" t="s">
        <v>26886</v>
      </c>
      <c r="N10515" s="262">
        <v>549</v>
      </c>
      <c r="P10515" s="243" t="s">
        <v>26509</v>
      </c>
      <c r="Q10515" s="244">
        <v>8710.94</v>
      </c>
      <c r="R10515" s="104"/>
      <c r="S10515" s="104"/>
      <c r="T10515" s="104"/>
    </row>
    <row r="10516" spans="13:20" ht="14.5" x14ac:dyDescent="0.35">
      <c r="M10516" s="261" t="s">
        <v>48446</v>
      </c>
      <c r="N10516" s="262">
        <v>5385924.79</v>
      </c>
      <c r="P10516" s="243" t="s">
        <v>26510</v>
      </c>
      <c r="Q10516" s="244">
        <v>607.9</v>
      </c>
      <c r="R10516" s="104"/>
      <c r="S10516" s="104"/>
      <c r="T10516" s="104"/>
    </row>
    <row r="10517" spans="13:20" ht="14.5" x14ac:dyDescent="0.35">
      <c r="M10517" s="261" t="s">
        <v>48447</v>
      </c>
      <c r="N10517" s="262">
        <v>411163.21</v>
      </c>
      <c r="P10517" s="243" t="s">
        <v>26511</v>
      </c>
      <c r="Q10517" s="244">
        <v>4379.6000000000004</v>
      </c>
      <c r="R10517" s="104"/>
      <c r="S10517" s="104"/>
      <c r="T10517" s="104"/>
    </row>
    <row r="10518" spans="13:20" ht="14.5" x14ac:dyDescent="0.35">
      <c r="M10518" s="261" t="s">
        <v>26891</v>
      </c>
      <c r="N10518" s="262">
        <v>54945</v>
      </c>
      <c r="P10518" s="243" t="s">
        <v>26512</v>
      </c>
      <c r="Q10518" s="244">
        <v>52998.400000000001</v>
      </c>
      <c r="R10518" s="104"/>
      <c r="S10518" s="104"/>
      <c r="T10518" s="104"/>
    </row>
    <row r="10519" spans="13:20" ht="14.5" x14ac:dyDescent="0.35">
      <c r="M10519" s="261" t="s">
        <v>26894</v>
      </c>
      <c r="N10519" s="262">
        <v>4030.1</v>
      </c>
      <c r="P10519" s="243" t="s">
        <v>26513</v>
      </c>
      <c r="Q10519" s="244">
        <v>40394.81</v>
      </c>
      <c r="R10519" s="104"/>
      <c r="S10519" s="104"/>
      <c r="T10519" s="104"/>
    </row>
    <row r="10520" spans="13:20" ht="14.5" x14ac:dyDescent="0.35">
      <c r="M10520" s="261" t="s">
        <v>26895</v>
      </c>
      <c r="N10520" s="262">
        <v>12237.09</v>
      </c>
      <c r="P10520" s="243" t="s">
        <v>26514</v>
      </c>
      <c r="Q10520" s="244">
        <v>3044</v>
      </c>
      <c r="R10520" s="104"/>
      <c r="S10520" s="104"/>
      <c r="T10520" s="104"/>
    </row>
    <row r="10521" spans="13:20" ht="14.5" x14ac:dyDescent="0.35">
      <c r="M10521" s="261" t="s">
        <v>26896</v>
      </c>
      <c r="N10521" s="262">
        <v>7811.04</v>
      </c>
      <c r="P10521" s="243" t="s">
        <v>26515</v>
      </c>
      <c r="Q10521" s="244">
        <v>916</v>
      </c>
      <c r="R10521" s="104"/>
      <c r="S10521" s="104"/>
      <c r="T10521" s="104"/>
    </row>
    <row r="10522" spans="13:20" ht="14.5" x14ac:dyDescent="0.35">
      <c r="M10522" s="261" t="s">
        <v>26898</v>
      </c>
      <c r="N10522" s="262">
        <v>116660.26</v>
      </c>
      <c r="P10522" s="243" t="s">
        <v>26516</v>
      </c>
      <c r="Q10522" s="244">
        <v>10993</v>
      </c>
      <c r="R10522" s="104"/>
      <c r="S10522" s="104"/>
      <c r="T10522" s="104"/>
    </row>
    <row r="10523" spans="13:20" ht="14.5" x14ac:dyDescent="0.35">
      <c r="M10523" s="261" t="s">
        <v>51429</v>
      </c>
      <c r="N10523" s="262">
        <v>103679.79</v>
      </c>
      <c r="P10523" s="243" t="s">
        <v>26517</v>
      </c>
      <c r="Q10523" s="244">
        <v>8710.94</v>
      </c>
      <c r="R10523" s="104"/>
      <c r="S10523" s="104"/>
      <c r="T10523" s="104"/>
    </row>
    <row r="10524" spans="13:20" ht="14.5" x14ac:dyDescent="0.35">
      <c r="M10524" s="261" t="s">
        <v>57256</v>
      </c>
      <c r="N10524" s="262">
        <v>502534.35</v>
      </c>
      <c r="P10524" s="243" t="s">
        <v>26518</v>
      </c>
      <c r="Q10524" s="244">
        <v>10993</v>
      </c>
      <c r="R10524" s="104"/>
      <c r="S10524" s="104"/>
      <c r="T10524" s="104"/>
    </row>
    <row r="10525" spans="13:20" ht="14.5" x14ac:dyDescent="0.35">
      <c r="M10525" s="261" t="s">
        <v>26902</v>
      </c>
      <c r="N10525" s="262">
        <v>384840.2</v>
      </c>
      <c r="P10525" s="243" t="s">
        <v>26519</v>
      </c>
      <c r="Q10525" s="244">
        <v>916</v>
      </c>
      <c r="R10525" s="104"/>
      <c r="S10525" s="104"/>
      <c r="T10525" s="104"/>
    </row>
    <row r="10526" spans="13:20" ht="14.5" x14ac:dyDescent="0.35">
      <c r="M10526" s="261" t="s">
        <v>26905</v>
      </c>
      <c r="N10526" s="262">
        <v>2626192.71</v>
      </c>
      <c r="P10526" s="243" t="s">
        <v>26520</v>
      </c>
      <c r="Q10526" s="244">
        <v>3651.9</v>
      </c>
      <c r="R10526" s="104"/>
      <c r="S10526" s="104"/>
      <c r="T10526" s="104"/>
    </row>
    <row r="10527" spans="13:20" ht="14.5" x14ac:dyDescent="0.35">
      <c r="M10527" s="261" t="s">
        <v>26907</v>
      </c>
      <c r="N10527" s="262">
        <v>2155.66</v>
      </c>
      <c r="P10527" s="243" t="s">
        <v>26521</v>
      </c>
      <c r="Q10527" s="244">
        <v>4379.6000000000004</v>
      </c>
      <c r="R10527" s="104"/>
      <c r="S10527" s="104"/>
      <c r="T10527" s="104"/>
    </row>
    <row r="10528" spans="13:20" ht="14.5" x14ac:dyDescent="0.35">
      <c r="M10528" s="261" t="s">
        <v>26908</v>
      </c>
      <c r="N10528" s="262">
        <v>45816.45</v>
      </c>
      <c r="P10528" s="243" t="s">
        <v>26522</v>
      </c>
      <c r="Q10528" s="244">
        <v>93393.21</v>
      </c>
      <c r="R10528" s="104"/>
      <c r="S10528" s="104"/>
      <c r="T10528" s="104"/>
    </row>
    <row r="10529" spans="13:20" ht="14.5" x14ac:dyDescent="0.35">
      <c r="M10529" s="261" t="s">
        <v>57257</v>
      </c>
      <c r="N10529" s="262">
        <v>859.45</v>
      </c>
      <c r="P10529" s="243" t="s">
        <v>26523</v>
      </c>
      <c r="Q10529" s="244">
        <v>1219</v>
      </c>
      <c r="R10529" s="104"/>
      <c r="S10529" s="104"/>
      <c r="T10529" s="104"/>
    </row>
    <row r="10530" spans="13:20" ht="14.5" x14ac:dyDescent="0.35">
      <c r="M10530" s="261" t="s">
        <v>48448</v>
      </c>
      <c r="N10530" s="262">
        <v>18266.8</v>
      </c>
      <c r="P10530" s="243" t="s">
        <v>26524</v>
      </c>
      <c r="Q10530" s="244">
        <v>1009</v>
      </c>
      <c r="R10530" s="104"/>
      <c r="S10530" s="104"/>
      <c r="T10530" s="104"/>
    </row>
    <row r="10531" spans="13:20" ht="14.5" x14ac:dyDescent="0.35">
      <c r="M10531" s="261" t="s">
        <v>26909</v>
      </c>
      <c r="N10531" s="262">
        <v>141183</v>
      </c>
      <c r="P10531" s="243" t="s">
        <v>26525</v>
      </c>
      <c r="Q10531" s="244">
        <v>4966</v>
      </c>
      <c r="R10531" s="104"/>
      <c r="S10531" s="104"/>
      <c r="T10531" s="104"/>
    </row>
    <row r="10532" spans="13:20" ht="14.5" x14ac:dyDescent="0.35">
      <c r="M10532" s="261" t="s">
        <v>50410</v>
      </c>
      <c r="N10532" s="262">
        <v>4264.68</v>
      </c>
      <c r="P10532" s="243" t="s">
        <v>26526</v>
      </c>
      <c r="Q10532" s="244">
        <v>171.56</v>
      </c>
      <c r="R10532" s="104"/>
      <c r="S10532" s="104"/>
      <c r="T10532" s="104"/>
    </row>
    <row r="10533" spans="13:20" ht="14.5" x14ac:dyDescent="0.35">
      <c r="M10533" s="261" t="s">
        <v>26910</v>
      </c>
      <c r="N10533" s="262">
        <v>277095.23</v>
      </c>
      <c r="P10533" s="243" t="s">
        <v>26527</v>
      </c>
      <c r="Q10533" s="244">
        <v>2505.88</v>
      </c>
      <c r="R10533" s="104"/>
      <c r="S10533" s="104"/>
      <c r="T10533" s="104"/>
    </row>
    <row r="10534" spans="13:20" ht="14.5" x14ac:dyDescent="0.35">
      <c r="M10534" s="261" t="s">
        <v>26911</v>
      </c>
      <c r="N10534" s="262">
        <v>42058.16</v>
      </c>
      <c r="P10534" s="243" t="s">
        <v>26528</v>
      </c>
      <c r="Q10534" s="244">
        <v>4320</v>
      </c>
      <c r="R10534" s="104"/>
      <c r="S10534" s="104"/>
      <c r="T10534" s="104"/>
    </row>
    <row r="10535" spans="13:20" ht="14.5" x14ac:dyDescent="0.35">
      <c r="M10535" s="261" t="s">
        <v>26912</v>
      </c>
      <c r="N10535" s="262">
        <v>23721.69</v>
      </c>
      <c r="P10535" s="243" t="s">
        <v>26529</v>
      </c>
      <c r="Q10535" s="244">
        <v>7346</v>
      </c>
      <c r="R10535" s="104"/>
      <c r="S10535" s="104"/>
      <c r="T10535" s="104"/>
    </row>
    <row r="10536" spans="13:20" ht="14.5" x14ac:dyDescent="0.35">
      <c r="M10536" s="261" t="s">
        <v>26913</v>
      </c>
      <c r="N10536" s="262">
        <v>73732.179999999993</v>
      </c>
      <c r="P10536" s="243" t="s">
        <v>26530</v>
      </c>
      <c r="Q10536" s="244">
        <v>2640</v>
      </c>
      <c r="R10536" s="104"/>
      <c r="S10536" s="104"/>
      <c r="T10536" s="104"/>
    </row>
    <row r="10537" spans="13:20" ht="14.5" x14ac:dyDescent="0.35">
      <c r="M10537" s="261" t="s">
        <v>26914</v>
      </c>
      <c r="N10537" s="262">
        <v>40164.94</v>
      </c>
      <c r="P10537" s="243" t="s">
        <v>26531</v>
      </c>
      <c r="Q10537" s="244">
        <v>590</v>
      </c>
      <c r="R10537" s="104"/>
      <c r="S10537" s="104"/>
      <c r="T10537" s="104"/>
    </row>
    <row r="10538" spans="13:20" ht="14.5" x14ac:dyDescent="0.35">
      <c r="M10538" s="261" t="s">
        <v>26916</v>
      </c>
      <c r="N10538" s="262">
        <v>21691.79</v>
      </c>
      <c r="P10538" s="243" t="s">
        <v>26532</v>
      </c>
      <c r="Q10538" s="244">
        <v>122.4</v>
      </c>
      <c r="R10538" s="104"/>
      <c r="S10538" s="104"/>
      <c r="T10538" s="104"/>
    </row>
    <row r="10539" spans="13:20" ht="14.5" x14ac:dyDescent="0.35">
      <c r="M10539" s="261" t="s">
        <v>37316</v>
      </c>
      <c r="N10539" s="262">
        <v>183084.58</v>
      </c>
      <c r="P10539" s="243" t="s">
        <v>26533</v>
      </c>
      <c r="Q10539" s="244">
        <v>54876.75</v>
      </c>
      <c r="R10539" s="104"/>
      <c r="S10539" s="104"/>
      <c r="T10539" s="104"/>
    </row>
    <row r="10540" spans="13:20" ht="14.5" x14ac:dyDescent="0.35">
      <c r="M10540" s="261" t="s">
        <v>50411</v>
      </c>
      <c r="N10540" s="262">
        <v>2283.9499999999998</v>
      </c>
      <c r="P10540" s="243" t="s">
        <v>26534</v>
      </c>
      <c r="Q10540" s="244">
        <v>4083.35</v>
      </c>
      <c r="R10540" s="104"/>
      <c r="S10540" s="104"/>
      <c r="T10540" s="104"/>
    </row>
    <row r="10541" spans="13:20" ht="14.5" x14ac:dyDescent="0.35">
      <c r="M10541" s="261" t="s">
        <v>42133</v>
      </c>
      <c r="N10541" s="262">
        <v>1249</v>
      </c>
      <c r="P10541" s="243" t="s">
        <v>26535</v>
      </c>
      <c r="Q10541" s="244">
        <v>3088.83</v>
      </c>
      <c r="R10541" s="104"/>
      <c r="S10541" s="104"/>
      <c r="T10541" s="104"/>
    </row>
    <row r="10542" spans="13:20" ht="14.5" x14ac:dyDescent="0.35">
      <c r="M10542" s="261" t="s">
        <v>37317</v>
      </c>
      <c r="N10542" s="262">
        <v>22745.35</v>
      </c>
      <c r="P10542" s="243" t="s">
        <v>26536</v>
      </c>
      <c r="Q10542" s="244">
        <v>3192.37</v>
      </c>
      <c r="R10542" s="104"/>
      <c r="S10542" s="104"/>
      <c r="T10542" s="104"/>
    </row>
    <row r="10543" spans="13:20" ht="14.5" x14ac:dyDescent="0.35">
      <c r="M10543" s="261" t="s">
        <v>37318</v>
      </c>
      <c r="N10543" s="262">
        <v>15681.03</v>
      </c>
      <c r="P10543" s="243" t="s">
        <v>26537</v>
      </c>
      <c r="Q10543" s="244">
        <v>2443</v>
      </c>
      <c r="R10543" s="104"/>
      <c r="S10543" s="104"/>
      <c r="T10543" s="104"/>
    </row>
    <row r="10544" spans="13:20" ht="14.5" x14ac:dyDescent="0.35">
      <c r="M10544" s="261" t="s">
        <v>37319</v>
      </c>
      <c r="N10544" s="262">
        <v>47551.519999999997</v>
      </c>
      <c r="P10544" s="243" t="s">
        <v>26538</v>
      </c>
      <c r="Q10544" s="244">
        <v>2594.9499999999998</v>
      </c>
      <c r="R10544" s="104"/>
      <c r="S10544" s="104"/>
      <c r="T10544" s="104"/>
    </row>
    <row r="10545" spans="13:20" ht="14.5" x14ac:dyDescent="0.35">
      <c r="M10545" s="261" t="s">
        <v>37320</v>
      </c>
      <c r="N10545" s="262">
        <v>16881.080000000002</v>
      </c>
      <c r="P10545" s="243" t="s">
        <v>26539</v>
      </c>
      <c r="Q10545" s="244">
        <v>74856.5</v>
      </c>
      <c r="R10545" s="104"/>
      <c r="S10545" s="104"/>
      <c r="T10545" s="104"/>
    </row>
    <row r="10546" spans="13:20" ht="14.5" x14ac:dyDescent="0.35">
      <c r="M10546" s="261" t="s">
        <v>26917</v>
      </c>
      <c r="N10546" s="262">
        <v>14199.68</v>
      </c>
      <c r="P10546" s="243" t="s">
        <v>26540</v>
      </c>
      <c r="Q10546" s="244">
        <v>3349.24</v>
      </c>
      <c r="R10546" s="104"/>
      <c r="S10546" s="104"/>
      <c r="T10546" s="104"/>
    </row>
    <row r="10547" spans="13:20" ht="14.5" x14ac:dyDescent="0.35">
      <c r="M10547" s="261" t="s">
        <v>26918</v>
      </c>
      <c r="N10547" s="262">
        <v>12323.19</v>
      </c>
      <c r="P10547" s="243" t="s">
        <v>26541</v>
      </c>
      <c r="Q10547" s="244">
        <v>5721.79</v>
      </c>
      <c r="R10547" s="104"/>
      <c r="S10547" s="104"/>
      <c r="T10547" s="104"/>
    </row>
    <row r="10548" spans="13:20" ht="14.5" x14ac:dyDescent="0.35">
      <c r="M10548" s="261" t="s">
        <v>26919</v>
      </c>
      <c r="N10548" s="262">
        <v>81820.800000000003</v>
      </c>
      <c r="P10548" s="243" t="s">
        <v>26542</v>
      </c>
      <c r="Q10548" s="244">
        <v>5159.84</v>
      </c>
      <c r="R10548" s="104"/>
      <c r="S10548" s="104"/>
      <c r="T10548" s="104"/>
    </row>
    <row r="10549" spans="13:20" ht="14.5" x14ac:dyDescent="0.35">
      <c r="M10549" s="261" t="s">
        <v>35877</v>
      </c>
      <c r="N10549" s="262">
        <v>248235.67</v>
      </c>
      <c r="P10549" s="243" t="s">
        <v>26543</v>
      </c>
      <c r="Q10549" s="244">
        <v>3192.37</v>
      </c>
      <c r="R10549" s="104"/>
      <c r="S10549" s="104"/>
      <c r="T10549" s="104"/>
    </row>
    <row r="10550" spans="13:20" ht="14.5" x14ac:dyDescent="0.35">
      <c r="M10550" s="261" t="s">
        <v>35878</v>
      </c>
      <c r="N10550" s="262">
        <v>1925505.32</v>
      </c>
      <c r="P10550" s="243" t="s">
        <v>26544</v>
      </c>
      <c r="Q10550" s="244">
        <v>2443</v>
      </c>
      <c r="R10550" s="104"/>
      <c r="S10550" s="104"/>
      <c r="T10550" s="104"/>
    </row>
    <row r="10551" spans="13:20" ht="14.5" x14ac:dyDescent="0.35">
      <c r="M10551" s="261" t="s">
        <v>50412</v>
      </c>
      <c r="N10551" s="262">
        <v>23421.42</v>
      </c>
      <c r="P10551" s="243" t="s">
        <v>26545</v>
      </c>
      <c r="Q10551" s="244">
        <v>2640</v>
      </c>
      <c r="R10551" s="104"/>
      <c r="S10551" s="104"/>
      <c r="T10551" s="104"/>
    </row>
    <row r="10552" spans="13:20" ht="14.5" x14ac:dyDescent="0.35">
      <c r="M10552" s="261" t="s">
        <v>35879</v>
      </c>
      <c r="N10552" s="262">
        <v>1331444.79</v>
      </c>
      <c r="P10552" s="243" t="s">
        <v>26546</v>
      </c>
      <c r="Q10552" s="244">
        <v>590</v>
      </c>
      <c r="R10552" s="104"/>
      <c r="S10552" s="104"/>
      <c r="T10552" s="104"/>
    </row>
    <row r="10553" spans="13:20" ht="14.5" x14ac:dyDescent="0.35">
      <c r="M10553" s="261" t="s">
        <v>37321</v>
      </c>
      <c r="N10553" s="262">
        <v>242570.12</v>
      </c>
      <c r="P10553" s="243" t="s">
        <v>26547</v>
      </c>
      <c r="Q10553" s="244">
        <v>2594.9499999999998</v>
      </c>
      <c r="R10553" s="104"/>
      <c r="S10553" s="104"/>
      <c r="T10553" s="104"/>
    </row>
    <row r="10554" spans="13:20" ht="14.5" x14ac:dyDescent="0.35">
      <c r="M10554" s="261" t="s">
        <v>35880</v>
      </c>
      <c r="N10554" s="262">
        <v>556171.53</v>
      </c>
      <c r="P10554" s="243" t="s">
        <v>26548</v>
      </c>
      <c r="Q10554" s="244">
        <v>122.4</v>
      </c>
      <c r="R10554" s="104"/>
      <c r="S10554" s="104"/>
      <c r="T10554" s="104"/>
    </row>
    <row r="10555" spans="13:20" ht="14.5" x14ac:dyDescent="0.35">
      <c r="M10555" s="261" t="s">
        <v>35881</v>
      </c>
      <c r="N10555" s="262">
        <v>16451.29</v>
      </c>
      <c r="P10555" s="243" t="s">
        <v>26549</v>
      </c>
      <c r="Q10555" s="244">
        <v>129733.25</v>
      </c>
      <c r="R10555" s="104"/>
      <c r="S10555" s="104"/>
      <c r="T10555" s="104"/>
    </row>
    <row r="10556" spans="13:20" ht="14.5" x14ac:dyDescent="0.35">
      <c r="M10556" s="261" t="s">
        <v>35882</v>
      </c>
      <c r="N10556" s="262">
        <v>84145.24</v>
      </c>
      <c r="P10556" s="243" t="s">
        <v>26550</v>
      </c>
      <c r="Q10556" s="244">
        <v>1219</v>
      </c>
      <c r="R10556" s="104"/>
      <c r="S10556" s="104"/>
      <c r="T10556" s="104"/>
    </row>
    <row r="10557" spans="13:20" ht="14.5" x14ac:dyDescent="0.35">
      <c r="M10557" s="261" t="s">
        <v>42134</v>
      </c>
      <c r="N10557" s="262">
        <v>258198.96</v>
      </c>
      <c r="P10557" s="243" t="s">
        <v>26551</v>
      </c>
      <c r="Q10557" s="244">
        <v>4083.35</v>
      </c>
      <c r="R10557" s="104"/>
      <c r="S10557" s="104"/>
      <c r="T10557" s="104"/>
    </row>
    <row r="10558" spans="13:20" ht="14.5" x14ac:dyDescent="0.35">
      <c r="M10558" s="261" t="s">
        <v>35883</v>
      </c>
      <c r="N10558" s="262">
        <v>50237.78</v>
      </c>
      <c r="P10558" s="243" t="s">
        <v>26552</v>
      </c>
      <c r="Q10558" s="244">
        <v>14793.07</v>
      </c>
      <c r="R10558" s="104"/>
      <c r="S10558" s="104"/>
      <c r="T10558" s="104"/>
    </row>
    <row r="10559" spans="13:20" ht="14.5" x14ac:dyDescent="0.35">
      <c r="M10559" s="261" t="s">
        <v>35884</v>
      </c>
      <c r="N10559" s="262">
        <v>256455.07</v>
      </c>
      <c r="P10559" s="243" t="s">
        <v>26553</v>
      </c>
      <c r="Q10559" s="244">
        <v>5721.79</v>
      </c>
      <c r="R10559" s="104"/>
      <c r="S10559" s="104"/>
      <c r="T10559" s="104"/>
    </row>
    <row r="10560" spans="13:20" ht="14.5" x14ac:dyDescent="0.35">
      <c r="M10560" s="261" t="s">
        <v>37322</v>
      </c>
      <c r="N10560" s="262">
        <v>1506305.09</v>
      </c>
      <c r="P10560" s="243" t="s">
        <v>26554</v>
      </c>
      <c r="Q10560" s="244">
        <v>4320</v>
      </c>
      <c r="R10560" s="104"/>
      <c r="S10560" s="104"/>
      <c r="T10560" s="104"/>
    </row>
    <row r="10561" spans="13:20" ht="14.5" x14ac:dyDescent="0.35">
      <c r="M10561" s="261" t="s">
        <v>37323</v>
      </c>
      <c r="N10561" s="262">
        <v>215856.63</v>
      </c>
      <c r="P10561" s="243" t="s">
        <v>26555</v>
      </c>
      <c r="Q10561" s="244">
        <v>12803.28</v>
      </c>
      <c r="R10561" s="104"/>
      <c r="S10561" s="104"/>
      <c r="T10561" s="104"/>
    </row>
    <row r="10562" spans="13:20" ht="14.5" x14ac:dyDescent="0.35">
      <c r="M10562" s="261" t="s">
        <v>37324</v>
      </c>
      <c r="N10562" s="262">
        <v>2097.36</v>
      </c>
      <c r="P10562" s="243" t="s">
        <v>26556</v>
      </c>
      <c r="Q10562" s="244">
        <v>95633.4</v>
      </c>
      <c r="R10562" s="104"/>
      <c r="S10562" s="104"/>
      <c r="T10562" s="104"/>
    </row>
    <row r="10563" spans="13:20" ht="14.5" x14ac:dyDescent="0.35">
      <c r="M10563" s="261" t="s">
        <v>37325</v>
      </c>
      <c r="N10563" s="262">
        <v>3700</v>
      </c>
      <c r="P10563" s="243" t="s">
        <v>26557</v>
      </c>
      <c r="Q10563" s="244">
        <v>7315.92</v>
      </c>
      <c r="R10563" s="104"/>
      <c r="S10563" s="104"/>
      <c r="T10563" s="104"/>
    </row>
    <row r="10564" spans="13:20" ht="14.5" x14ac:dyDescent="0.35">
      <c r="M10564" s="261" t="s">
        <v>35885</v>
      </c>
      <c r="N10564" s="262">
        <v>123.87</v>
      </c>
      <c r="P10564" s="243" t="s">
        <v>26558</v>
      </c>
      <c r="Q10564" s="244">
        <v>19497.55</v>
      </c>
      <c r="R10564" s="104"/>
      <c r="S10564" s="104"/>
      <c r="T10564" s="104"/>
    </row>
    <row r="10565" spans="13:20" ht="14.5" x14ac:dyDescent="0.35">
      <c r="M10565" s="261" t="s">
        <v>26920</v>
      </c>
      <c r="N10565" s="262">
        <v>507510.67</v>
      </c>
      <c r="P10565" s="243" t="s">
        <v>26559</v>
      </c>
      <c r="Q10565" s="244">
        <v>163220.16</v>
      </c>
      <c r="R10565" s="104"/>
      <c r="S10565" s="104"/>
      <c r="T10565" s="104"/>
    </row>
    <row r="10566" spans="13:20" ht="14.5" x14ac:dyDescent="0.35">
      <c r="M10566" s="261" t="s">
        <v>26921</v>
      </c>
      <c r="N10566" s="262">
        <v>464715.78</v>
      </c>
      <c r="P10566" s="243" t="s">
        <v>26560</v>
      </c>
      <c r="Q10566" s="244">
        <v>208008</v>
      </c>
      <c r="R10566" s="104"/>
      <c r="S10566" s="104"/>
      <c r="T10566" s="104"/>
    </row>
    <row r="10567" spans="13:20" ht="14.5" x14ac:dyDescent="0.35">
      <c r="M10567" s="261" t="s">
        <v>35886</v>
      </c>
      <c r="N10567" s="262">
        <v>177181.79</v>
      </c>
      <c r="P10567" s="243" t="s">
        <v>26561</v>
      </c>
      <c r="Q10567" s="244">
        <v>38837.75</v>
      </c>
      <c r="R10567" s="104"/>
      <c r="S10567" s="104"/>
      <c r="T10567" s="104"/>
    </row>
    <row r="10568" spans="13:20" ht="14.5" x14ac:dyDescent="0.35">
      <c r="M10568" s="261" t="s">
        <v>42135</v>
      </c>
      <c r="N10568" s="262">
        <v>629111.67000000004</v>
      </c>
      <c r="P10568" s="243" t="s">
        <v>26562</v>
      </c>
      <c r="Q10568" s="244">
        <v>924.48</v>
      </c>
      <c r="R10568" s="104"/>
      <c r="S10568" s="104"/>
      <c r="T10568" s="104"/>
    </row>
    <row r="10569" spans="13:20" ht="14.5" x14ac:dyDescent="0.35">
      <c r="M10569" s="261" t="s">
        <v>43328</v>
      </c>
      <c r="N10569" s="262">
        <v>390115.29</v>
      </c>
      <c r="P10569" s="243" t="s">
        <v>26563</v>
      </c>
      <c r="Q10569" s="244">
        <v>82476</v>
      </c>
      <c r="R10569" s="104"/>
      <c r="S10569" s="104"/>
      <c r="T10569" s="104"/>
    </row>
    <row r="10570" spans="13:20" ht="14.5" x14ac:dyDescent="0.35">
      <c r="M10570" s="261" t="s">
        <v>57258</v>
      </c>
      <c r="N10570" s="262">
        <v>2486629.0499999998</v>
      </c>
      <c r="P10570" s="243" t="s">
        <v>26564</v>
      </c>
      <c r="Q10570" s="244">
        <v>249225</v>
      </c>
      <c r="R10570" s="104"/>
      <c r="S10570" s="104"/>
      <c r="T10570" s="104"/>
    </row>
    <row r="10571" spans="13:20" ht="14.5" x14ac:dyDescent="0.35">
      <c r="M10571" s="261" t="s">
        <v>43329</v>
      </c>
      <c r="N10571" s="262">
        <v>323938.8</v>
      </c>
      <c r="P10571" s="243" t="s">
        <v>15884</v>
      </c>
      <c r="Q10571" s="244">
        <v>235119.62</v>
      </c>
      <c r="R10571" s="104"/>
      <c r="S10571" s="104"/>
      <c r="T10571" s="104"/>
    </row>
    <row r="10572" spans="13:20" ht="14.5" x14ac:dyDescent="0.35">
      <c r="M10572" s="261" t="s">
        <v>37326</v>
      </c>
      <c r="N10572" s="262">
        <v>3420341.96</v>
      </c>
      <c r="P10572" s="243" t="s">
        <v>15885</v>
      </c>
      <c r="Q10572" s="244">
        <v>134277.79</v>
      </c>
      <c r="R10572" s="104"/>
      <c r="S10572" s="104"/>
      <c r="T10572" s="104"/>
    </row>
    <row r="10573" spans="13:20" ht="14.5" x14ac:dyDescent="0.35">
      <c r="M10573" s="261" t="s">
        <v>51430</v>
      </c>
      <c r="N10573" s="262">
        <v>389283.75</v>
      </c>
      <c r="P10573" s="243" t="s">
        <v>26565</v>
      </c>
      <c r="Q10573" s="244">
        <v>16124.9</v>
      </c>
      <c r="R10573" s="104"/>
      <c r="S10573" s="104"/>
      <c r="T10573" s="104"/>
    </row>
    <row r="10574" spans="13:20" ht="14.5" x14ac:dyDescent="0.35">
      <c r="M10574" s="261" t="s">
        <v>42136</v>
      </c>
      <c r="N10574" s="262">
        <v>3211255.88</v>
      </c>
      <c r="P10574" s="243" t="s">
        <v>26566</v>
      </c>
      <c r="Q10574" s="244">
        <v>68015.33</v>
      </c>
      <c r="R10574" s="104"/>
      <c r="S10574" s="104"/>
      <c r="T10574" s="104"/>
    </row>
    <row r="10575" spans="13:20" ht="14.5" x14ac:dyDescent="0.35">
      <c r="M10575" s="261" t="s">
        <v>42137</v>
      </c>
      <c r="N10575" s="262">
        <v>138682.47</v>
      </c>
      <c r="P10575" s="243" t="s">
        <v>26567</v>
      </c>
      <c r="Q10575" s="244">
        <v>41136.15</v>
      </c>
      <c r="R10575" s="104"/>
      <c r="S10575" s="104"/>
      <c r="T10575" s="104"/>
    </row>
    <row r="10576" spans="13:20" ht="14.5" x14ac:dyDescent="0.35">
      <c r="M10576" s="261" t="s">
        <v>45609</v>
      </c>
      <c r="N10576" s="262">
        <v>168121.82</v>
      </c>
      <c r="P10576" s="243" t="s">
        <v>26568</v>
      </c>
      <c r="Q10576" s="244">
        <v>48627.3</v>
      </c>
      <c r="R10576" s="104"/>
      <c r="S10576" s="104"/>
      <c r="T10576" s="104"/>
    </row>
    <row r="10577" spans="13:20" ht="14.5" x14ac:dyDescent="0.35">
      <c r="M10577" s="261" t="s">
        <v>45610</v>
      </c>
      <c r="N10577" s="262">
        <v>12902.18</v>
      </c>
      <c r="P10577" s="243" t="s">
        <v>26569</v>
      </c>
      <c r="Q10577" s="244">
        <v>5984</v>
      </c>
      <c r="R10577" s="104"/>
      <c r="S10577" s="104"/>
      <c r="T10577" s="104"/>
    </row>
    <row r="10578" spans="13:20" ht="14.5" x14ac:dyDescent="0.35">
      <c r="M10578" s="261" t="s">
        <v>57259</v>
      </c>
      <c r="N10578" s="262">
        <v>7745.23</v>
      </c>
      <c r="P10578" s="243" t="s">
        <v>26570</v>
      </c>
      <c r="Q10578" s="244">
        <v>9360.4500000000007</v>
      </c>
      <c r="R10578" s="104"/>
      <c r="S10578" s="104"/>
      <c r="T10578" s="104"/>
    </row>
    <row r="10579" spans="13:20" ht="14.5" x14ac:dyDescent="0.35">
      <c r="M10579" s="261" t="s">
        <v>53531</v>
      </c>
      <c r="N10579" s="262">
        <v>52585.87</v>
      </c>
      <c r="P10579" s="243" t="s">
        <v>26571</v>
      </c>
      <c r="Q10579" s="244">
        <v>1100</v>
      </c>
      <c r="R10579" s="104"/>
      <c r="S10579" s="104"/>
      <c r="T10579" s="104"/>
    </row>
    <row r="10580" spans="13:20" ht="14.5" x14ac:dyDescent="0.35">
      <c r="M10580" s="261" t="s">
        <v>57260</v>
      </c>
      <c r="N10580" s="262">
        <v>112031.14</v>
      </c>
      <c r="P10580" s="243" t="s">
        <v>26572</v>
      </c>
      <c r="Q10580" s="244">
        <v>1613.93</v>
      </c>
      <c r="R10580" s="104"/>
      <c r="S10580" s="104"/>
      <c r="T10580" s="104"/>
    </row>
    <row r="10581" spans="13:20" ht="14.5" x14ac:dyDescent="0.35">
      <c r="M10581" s="261" t="s">
        <v>57261</v>
      </c>
      <c r="N10581" s="262">
        <v>74510.41</v>
      </c>
      <c r="P10581" s="243" t="s">
        <v>26573</v>
      </c>
      <c r="Q10581" s="244">
        <v>923.71</v>
      </c>
      <c r="R10581" s="104"/>
      <c r="S10581" s="104"/>
      <c r="T10581" s="104"/>
    </row>
    <row r="10582" spans="13:20" ht="14.5" x14ac:dyDescent="0.35">
      <c r="M10582" s="261" t="s">
        <v>50413</v>
      </c>
      <c r="N10582" s="262">
        <v>22613.56</v>
      </c>
      <c r="P10582" s="243" t="s">
        <v>26574</v>
      </c>
      <c r="Q10582" s="244">
        <v>2617.73</v>
      </c>
      <c r="R10582" s="104"/>
      <c r="S10582" s="104"/>
      <c r="T10582" s="104"/>
    </row>
    <row r="10583" spans="13:20" ht="14.5" x14ac:dyDescent="0.35">
      <c r="M10583" s="261" t="s">
        <v>57262</v>
      </c>
      <c r="N10583" s="262">
        <v>5422.81</v>
      </c>
      <c r="P10583" s="243" t="s">
        <v>26575</v>
      </c>
      <c r="Q10583" s="244">
        <v>5600</v>
      </c>
      <c r="R10583" s="104"/>
      <c r="S10583" s="104"/>
      <c r="T10583" s="104"/>
    </row>
    <row r="10584" spans="13:20" ht="14.5" x14ac:dyDescent="0.35">
      <c r="M10584" s="261" t="s">
        <v>38494</v>
      </c>
      <c r="N10584" s="262">
        <v>16422.439999999999</v>
      </c>
      <c r="P10584" s="243" t="s">
        <v>26576</v>
      </c>
      <c r="Q10584" s="244">
        <v>62604.85</v>
      </c>
      <c r="R10584" s="104"/>
      <c r="S10584" s="104"/>
      <c r="T10584" s="104"/>
    </row>
    <row r="10585" spans="13:20" ht="14.5" x14ac:dyDescent="0.35">
      <c r="M10585" s="261" t="s">
        <v>37327</v>
      </c>
      <c r="N10585" s="262">
        <v>1857903.53</v>
      </c>
      <c r="P10585" s="243" t="s">
        <v>26577</v>
      </c>
      <c r="Q10585" s="244">
        <v>66345</v>
      </c>
      <c r="R10585" s="104"/>
      <c r="S10585" s="104"/>
      <c r="T10585" s="104"/>
    </row>
    <row r="10586" spans="13:20" ht="14.5" x14ac:dyDescent="0.35">
      <c r="M10586" s="261" t="s">
        <v>57263</v>
      </c>
      <c r="N10586" s="262">
        <v>17068.150000000001</v>
      </c>
      <c r="P10586" s="243" t="s">
        <v>26578</v>
      </c>
      <c r="Q10586" s="244">
        <v>64611.81</v>
      </c>
      <c r="R10586" s="104"/>
      <c r="S10586" s="104"/>
      <c r="T10586" s="104"/>
    </row>
    <row r="10587" spans="13:20" ht="14.5" x14ac:dyDescent="0.35">
      <c r="M10587" s="261" t="s">
        <v>51431</v>
      </c>
      <c r="N10587" s="262">
        <v>12495</v>
      </c>
      <c r="P10587" s="243" t="s">
        <v>26579</v>
      </c>
      <c r="Q10587" s="244">
        <v>376564.28</v>
      </c>
      <c r="R10587" s="104"/>
      <c r="S10587" s="104"/>
      <c r="T10587" s="104"/>
    </row>
    <row r="10588" spans="13:20" ht="14.5" x14ac:dyDescent="0.35">
      <c r="M10588" s="261" t="s">
        <v>48449</v>
      </c>
      <c r="N10588" s="262">
        <v>571670.34</v>
      </c>
      <c r="P10588" s="243" t="s">
        <v>26580</v>
      </c>
      <c r="Q10588" s="244">
        <v>111851.07</v>
      </c>
      <c r="R10588" s="104"/>
      <c r="S10588" s="104"/>
      <c r="T10588" s="104"/>
    </row>
    <row r="10589" spans="13:20" ht="14.5" x14ac:dyDescent="0.35">
      <c r="M10589" s="261" t="s">
        <v>37328</v>
      </c>
      <c r="N10589" s="262">
        <v>249658.14</v>
      </c>
      <c r="P10589" s="243" t="s">
        <v>26581</v>
      </c>
      <c r="Q10589" s="244">
        <v>257566.79</v>
      </c>
      <c r="R10589" s="104"/>
      <c r="S10589" s="104"/>
      <c r="T10589" s="104"/>
    </row>
    <row r="10590" spans="13:20" ht="14.5" x14ac:dyDescent="0.35">
      <c r="M10590" s="261" t="s">
        <v>37329</v>
      </c>
      <c r="N10590" s="262">
        <v>203670.72</v>
      </c>
      <c r="P10590" s="243" t="s">
        <v>26582</v>
      </c>
      <c r="Q10590" s="244">
        <v>97900</v>
      </c>
      <c r="R10590" s="104"/>
      <c r="S10590" s="104"/>
      <c r="T10590" s="104"/>
    </row>
    <row r="10591" spans="13:20" ht="14.5" x14ac:dyDescent="0.35">
      <c r="M10591" s="261" t="s">
        <v>37330</v>
      </c>
      <c r="N10591" s="262">
        <v>631888.12</v>
      </c>
      <c r="P10591" s="243" t="s">
        <v>26583</v>
      </c>
      <c r="Q10591" s="244">
        <v>3446</v>
      </c>
      <c r="R10591" s="104"/>
      <c r="S10591" s="104"/>
      <c r="T10591" s="104"/>
    </row>
    <row r="10592" spans="13:20" ht="14.5" x14ac:dyDescent="0.35">
      <c r="M10592" s="261" t="s">
        <v>37331</v>
      </c>
      <c r="N10592" s="262">
        <v>209377.53</v>
      </c>
      <c r="P10592" s="243" t="s">
        <v>26584</v>
      </c>
      <c r="Q10592" s="244">
        <v>1378.92</v>
      </c>
      <c r="R10592" s="104"/>
      <c r="S10592" s="104"/>
      <c r="T10592" s="104"/>
    </row>
    <row r="10593" spans="13:20" ht="14.5" x14ac:dyDescent="0.35">
      <c r="M10593" s="261" t="s">
        <v>57264</v>
      </c>
      <c r="N10593" s="262">
        <v>609369.46</v>
      </c>
      <c r="P10593" s="243" t="s">
        <v>26585</v>
      </c>
      <c r="Q10593" s="244">
        <v>33956.78</v>
      </c>
      <c r="R10593" s="104"/>
      <c r="S10593" s="104"/>
      <c r="T10593" s="104"/>
    </row>
    <row r="10594" spans="13:20" ht="14.5" x14ac:dyDescent="0.35">
      <c r="M10594" s="261" t="s">
        <v>57265</v>
      </c>
      <c r="N10594" s="262">
        <v>16000</v>
      </c>
      <c r="P10594" s="243" t="s">
        <v>26586</v>
      </c>
      <c r="Q10594" s="244">
        <v>100094.3</v>
      </c>
      <c r="R10594" s="104"/>
      <c r="S10594" s="104"/>
      <c r="T10594" s="104"/>
    </row>
    <row r="10595" spans="13:20" ht="14.5" x14ac:dyDescent="0.35">
      <c r="M10595" s="261" t="s">
        <v>51432</v>
      </c>
      <c r="N10595" s="262">
        <v>175</v>
      </c>
      <c r="P10595" s="243" t="s">
        <v>26587</v>
      </c>
      <c r="Q10595" s="244">
        <v>34731.31</v>
      </c>
      <c r="R10595" s="104"/>
      <c r="S10595" s="104"/>
      <c r="T10595" s="104"/>
    </row>
    <row r="10596" spans="13:20" ht="14.5" x14ac:dyDescent="0.35">
      <c r="M10596" s="261" t="s">
        <v>57266</v>
      </c>
      <c r="N10596" s="262">
        <v>8.23</v>
      </c>
      <c r="P10596" s="243" t="s">
        <v>26588</v>
      </c>
      <c r="Q10596" s="244">
        <v>3166.66</v>
      </c>
      <c r="R10596" s="104"/>
      <c r="S10596" s="104"/>
      <c r="T10596" s="104"/>
    </row>
    <row r="10597" spans="13:20" ht="14.5" x14ac:dyDescent="0.35">
      <c r="M10597" s="261" t="s">
        <v>48450</v>
      </c>
      <c r="N10597" s="262">
        <v>439642.88</v>
      </c>
      <c r="P10597" s="243" t="s">
        <v>26589</v>
      </c>
      <c r="Q10597" s="244">
        <v>6000</v>
      </c>
      <c r="R10597" s="104"/>
      <c r="S10597" s="104"/>
      <c r="T10597" s="104"/>
    </row>
    <row r="10598" spans="13:20" ht="14.5" x14ac:dyDescent="0.35">
      <c r="M10598" s="261" t="s">
        <v>48451</v>
      </c>
      <c r="N10598" s="262">
        <v>447878.7</v>
      </c>
      <c r="P10598" s="243" t="s">
        <v>26590</v>
      </c>
      <c r="Q10598" s="244">
        <v>24822.7</v>
      </c>
      <c r="R10598" s="104"/>
      <c r="S10598" s="104"/>
      <c r="T10598" s="104"/>
    </row>
    <row r="10599" spans="13:20" ht="14.5" x14ac:dyDescent="0.35">
      <c r="M10599" s="261" t="s">
        <v>57267</v>
      </c>
      <c r="N10599" s="262">
        <v>21539.52</v>
      </c>
      <c r="P10599" s="243" t="s">
        <v>26591</v>
      </c>
      <c r="Q10599" s="244">
        <v>40699.78</v>
      </c>
      <c r="R10599" s="104"/>
      <c r="S10599" s="104"/>
      <c r="T10599" s="104"/>
    </row>
    <row r="10600" spans="13:20" ht="14.5" x14ac:dyDescent="0.35">
      <c r="M10600" s="261" t="s">
        <v>53532</v>
      </c>
      <c r="N10600" s="262">
        <v>9921.84</v>
      </c>
      <c r="P10600" s="243" t="s">
        <v>26592</v>
      </c>
      <c r="Q10600" s="244">
        <v>24446.34</v>
      </c>
      <c r="R10600" s="104"/>
      <c r="S10600" s="104"/>
      <c r="T10600" s="104"/>
    </row>
    <row r="10601" spans="13:20" ht="14.5" x14ac:dyDescent="0.35">
      <c r="M10601" s="261" t="s">
        <v>53533</v>
      </c>
      <c r="N10601" s="262">
        <v>8034.05</v>
      </c>
      <c r="P10601" s="243" t="s">
        <v>26593</v>
      </c>
      <c r="Q10601" s="244">
        <v>9362.4699999999993</v>
      </c>
      <c r="R10601" s="104"/>
      <c r="S10601" s="104"/>
      <c r="T10601" s="104"/>
    </row>
    <row r="10602" spans="13:20" ht="14.5" x14ac:dyDescent="0.35">
      <c r="M10602" s="261" t="s">
        <v>52337</v>
      </c>
      <c r="N10602" s="262">
        <v>1236</v>
      </c>
      <c r="P10602" s="243" t="s">
        <v>26594</v>
      </c>
      <c r="Q10602" s="244">
        <v>43516.9</v>
      </c>
      <c r="R10602" s="104"/>
      <c r="S10602" s="104"/>
      <c r="T10602" s="104"/>
    </row>
    <row r="10603" spans="13:20" ht="14.5" x14ac:dyDescent="0.35">
      <c r="M10603" s="261" t="s">
        <v>53534</v>
      </c>
      <c r="N10603" s="262">
        <v>1586.05</v>
      </c>
      <c r="P10603" s="243" t="s">
        <v>26595</v>
      </c>
      <c r="Q10603" s="244">
        <v>26180</v>
      </c>
      <c r="R10603" s="104"/>
      <c r="S10603" s="104"/>
      <c r="T10603" s="104"/>
    </row>
    <row r="10604" spans="13:20" ht="14.5" x14ac:dyDescent="0.35">
      <c r="M10604" s="261" t="s">
        <v>52338</v>
      </c>
      <c r="N10604" s="262">
        <v>638.23</v>
      </c>
      <c r="P10604" s="243" t="s">
        <v>26596</v>
      </c>
      <c r="Q10604" s="244">
        <v>23983.88</v>
      </c>
      <c r="R10604" s="104"/>
      <c r="S10604" s="104"/>
      <c r="T10604" s="104"/>
    </row>
    <row r="10605" spans="13:20" ht="14.5" x14ac:dyDescent="0.35">
      <c r="M10605" s="261" t="s">
        <v>53535</v>
      </c>
      <c r="N10605" s="262">
        <v>2318.44</v>
      </c>
      <c r="P10605" s="243" t="s">
        <v>26597</v>
      </c>
      <c r="Q10605" s="244">
        <v>1834.76</v>
      </c>
      <c r="R10605" s="104"/>
      <c r="S10605" s="104"/>
      <c r="T10605" s="104"/>
    </row>
    <row r="10606" spans="13:20" ht="14.5" x14ac:dyDescent="0.35">
      <c r="M10606" s="261" t="s">
        <v>53536</v>
      </c>
      <c r="N10606" s="262">
        <v>647.86</v>
      </c>
      <c r="P10606" s="243" t="s">
        <v>26598</v>
      </c>
      <c r="Q10606" s="244">
        <v>5199.7299999999996</v>
      </c>
      <c r="R10606" s="104"/>
      <c r="S10606" s="104"/>
      <c r="T10606" s="104"/>
    </row>
    <row r="10607" spans="13:20" ht="14.5" x14ac:dyDescent="0.35">
      <c r="M10607" s="261" t="s">
        <v>57268</v>
      </c>
      <c r="N10607" s="262">
        <v>680.37</v>
      </c>
      <c r="P10607" s="243" t="s">
        <v>26599</v>
      </c>
      <c r="Q10607" s="244">
        <v>202830.14</v>
      </c>
      <c r="R10607" s="104"/>
      <c r="S10607" s="104"/>
      <c r="T10607" s="104"/>
    </row>
    <row r="10608" spans="13:20" ht="14.5" x14ac:dyDescent="0.35">
      <c r="M10608" s="261" t="s">
        <v>48452</v>
      </c>
      <c r="N10608" s="262">
        <v>2049579.66</v>
      </c>
      <c r="P10608" s="243" t="s">
        <v>26600</v>
      </c>
      <c r="Q10608" s="244">
        <v>14856.35</v>
      </c>
      <c r="R10608" s="104"/>
      <c r="S10608" s="104"/>
      <c r="T10608" s="104"/>
    </row>
    <row r="10609" spans="13:20" ht="14.5" x14ac:dyDescent="0.35">
      <c r="M10609" s="261" t="s">
        <v>48453</v>
      </c>
      <c r="N10609" s="262">
        <v>156257.34</v>
      </c>
      <c r="P10609" s="243" t="s">
        <v>26601</v>
      </c>
      <c r="Q10609" s="244">
        <v>43973.49</v>
      </c>
      <c r="R10609" s="104"/>
      <c r="S10609" s="104"/>
      <c r="T10609" s="104"/>
    </row>
    <row r="10610" spans="13:20" ht="14.5" x14ac:dyDescent="0.35">
      <c r="M10610" s="261" t="s">
        <v>45611</v>
      </c>
      <c r="N10610" s="262">
        <v>77350.67</v>
      </c>
      <c r="P10610" s="243" t="s">
        <v>26602</v>
      </c>
      <c r="Q10610" s="244">
        <v>18915.36</v>
      </c>
      <c r="R10610" s="104"/>
      <c r="S10610" s="104"/>
      <c r="T10610" s="104"/>
    </row>
    <row r="10611" spans="13:20" ht="14.5" x14ac:dyDescent="0.35">
      <c r="M10611" s="261" t="s">
        <v>45612</v>
      </c>
      <c r="N10611" s="262">
        <v>5917.33</v>
      </c>
      <c r="P10611" s="243" t="s">
        <v>26603</v>
      </c>
      <c r="Q10611" s="244">
        <v>18981</v>
      </c>
      <c r="R10611" s="104"/>
      <c r="S10611" s="104"/>
      <c r="T10611" s="104"/>
    </row>
    <row r="10612" spans="13:20" ht="14.5" x14ac:dyDescent="0.35">
      <c r="M10612" s="261" t="s">
        <v>26970</v>
      </c>
      <c r="N10612" s="262">
        <v>4118.76</v>
      </c>
      <c r="P10612" s="243" t="s">
        <v>26604</v>
      </c>
      <c r="Q10612" s="244">
        <v>1388.93</v>
      </c>
      <c r="R10612" s="104"/>
      <c r="S10612" s="104"/>
      <c r="T10612" s="104"/>
    </row>
    <row r="10613" spans="13:20" ht="14.5" x14ac:dyDescent="0.35">
      <c r="M10613" s="261" t="s">
        <v>26971</v>
      </c>
      <c r="N10613" s="262">
        <v>274.66000000000003</v>
      </c>
      <c r="P10613" s="243" t="s">
        <v>26605</v>
      </c>
      <c r="Q10613" s="244">
        <v>106.24</v>
      </c>
      <c r="R10613" s="104"/>
      <c r="S10613" s="104"/>
      <c r="T10613" s="104"/>
    </row>
    <row r="10614" spans="13:20" ht="14.5" x14ac:dyDescent="0.35">
      <c r="M10614" s="261" t="s">
        <v>50414</v>
      </c>
      <c r="N10614" s="262">
        <v>2560</v>
      </c>
      <c r="P10614" s="243" t="s">
        <v>26606</v>
      </c>
      <c r="Q10614" s="244">
        <v>301.12</v>
      </c>
      <c r="R10614" s="104"/>
      <c r="S10614" s="104"/>
      <c r="T10614" s="104"/>
    </row>
    <row r="10615" spans="13:20" ht="14.5" x14ac:dyDescent="0.35">
      <c r="M10615" s="261" t="s">
        <v>26973</v>
      </c>
      <c r="N10615" s="262">
        <v>3254</v>
      </c>
      <c r="P10615" s="243" t="s">
        <v>26607</v>
      </c>
      <c r="Q10615" s="244">
        <v>46235.02</v>
      </c>
      <c r="R10615" s="104"/>
      <c r="S10615" s="104"/>
      <c r="T10615" s="104"/>
    </row>
    <row r="10616" spans="13:20" ht="14.5" x14ac:dyDescent="0.35">
      <c r="M10616" s="261" t="s">
        <v>45613</v>
      </c>
      <c r="N10616" s="262">
        <v>28460.720000000001</v>
      </c>
      <c r="P10616" s="243" t="s">
        <v>26608</v>
      </c>
      <c r="Q10616" s="244">
        <v>175266.6</v>
      </c>
      <c r="R10616" s="104"/>
      <c r="S10616" s="104"/>
      <c r="T10616" s="104"/>
    </row>
    <row r="10617" spans="13:20" ht="14.5" x14ac:dyDescent="0.35">
      <c r="M10617" s="261" t="s">
        <v>45614</v>
      </c>
      <c r="N10617" s="262">
        <v>24617.97</v>
      </c>
      <c r="P10617" s="243" t="s">
        <v>26609</v>
      </c>
      <c r="Q10617" s="244">
        <v>6650.08</v>
      </c>
      <c r="R10617" s="104"/>
      <c r="S10617" s="104"/>
      <c r="T10617" s="104"/>
    </row>
    <row r="10618" spans="13:20" ht="14.5" x14ac:dyDescent="0.35">
      <c r="M10618" s="261" t="s">
        <v>45615</v>
      </c>
      <c r="N10618" s="262">
        <v>4060.52</v>
      </c>
      <c r="P10618" s="243" t="s">
        <v>26610</v>
      </c>
      <c r="Q10618" s="244">
        <v>3853.96</v>
      </c>
      <c r="R10618" s="104"/>
      <c r="S10618" s="104"/>
      <c r="T10618" s="104"/>
    </row>
    <row r="10619" spans="13:20" ht="14.5" x14ac:dyDescent="0.35">
      <c r="M10619" s="261" t="s">
        <v>48454</v>
      </c>
      <c r="N10619" s="262">
        <v>3500</v>
      </c>
      <c r="P10619" s="243" t="s">
        <v>26611</v>
      </c>
      <c r="Q10619" s="244">
        <v>514.08000000000004</v>
      </c>
      <c r="R10619" s="104"/>
      <c r="S10619" s="104"/>
      <c r="T10619" s="104"/>
    </row>
    <row r="10620" spans="13:20" ht="14.5" x14ac:dyDescent="0.35">
      <c r="M10620" s="261" t="s">
        <v>26975</v>
      </c>
      <c r="N10620" s="262">
        <v>96</v>
      </c>
      <c r="P10620" s="243" t="s">
        <v>26612</v>
      </c>
      <c r="Q10620" s="244">
        <v>14100.07</v>
      </c>
      <c r="R10620" s="104"/>
      <c r="S10620" s="104"/>
      <c r="T10620" s="104"/>
    </row>
    <row r="10621" spans="13:20" ht="14.5" x14ac:dyDescent="0.35">
      <c r="M10621" s="261" t="s">
        <v>37336</v>
      </c>
      <c r="N10621" s="262">
        <v>18713.28</v>
      </c>
      <c r="P10621" s="243" t="s">
        <v>26613</v>
      </c>
      <c r="Q10621" s="244">
        <v>2571.5300000000002</v>
      </c>
      <c r="R10621" s="104"/>
      <c r="S10621" s="104"/>
      <c r="T10621" s="104"/>
    </row>
    <row r="10622" spans="13:20" ht="14.5" x14ac:dyDescent="0.35">
      <c r="M10622" s="261" t="s">
        <v>26976</v>
      </c>
      <c r="N10622" s="262">
        <v>783</v>
      </c>
      <c r="P10622" s="243" t="s">
        <v>26614</v>
      </c>
      <c r="Q10622" s="244">
        <v>15525.94</v>
      </c>
      <c r="R10622" s="104"/>
      <c r="S10622" s="104"/>
      <c r="T10622" s="104"/>
    </row>
    <row r="10623" spans="13:20" ht="14.5" x14ac:dyDescent="0.35">
      <c r="M10623" s="261" t="s">
        <v>43330</v>
      </c>
      <c r="N10623" s="262">
        <v>1596.85</v>
      </c>
      <c r="P10623" s="243" t="s">
        <v>26615</v>
      </c>
      <c r="Q10623" s="244">
        <v>6695</v>
      </c>
      <c r="R10623" s="104"/>
      <c r="S10623" s="104"/>
      <c r="T10623" s="104"/>
    </row>
    <row r="10624" spans="13:20" ht="14.5" x14ac:dyDescent="0.35">
      <c r="M10624" s="261" t="s">
        <v>57269</v>
      </c>
      <c r="N10624" s="262">
        <v>2500</v>
      </c>
      <c r="P10624" s="243" t="s">
        <v>26616</v>
      </c>
      <c r="Q10624" s="244">
        <v>111851.07</v>
      </c>
      <c r="R10624" s="104"/>
      <c r="S10624" s="104"/>
      <c r="T10624" s="104"/>
    </row>
    <row r="10625" spans="13:20" ht="14.5" x14ac:dyDescent="0.35">
      <c r="M10625" s="261" t="s">
        <v>42139</v>
      </c>
      <c r="N10625" s="262">
        <v>13742.99</v>
      </c>
      <c r="P10625" s="243" t="s">
        <v>26617</v>
      </c>
      <c r="Q10625" s="244">
        <v>257566.79</v>
      </c>
      <c r="R10625" s="104"/>
      <c r="S10625" s="104"/>
      <c r="T10625" s="104"/>
    </row>
    <row r="10626" spans="13:20" ht="14.5" x14ac:dyDescent="0.35">
      <c r="M10626" s="261" t="s">
        <v>52339</v>
      </c>
      <c r="N10626" s="262">
        <v>3247.2</v>
      </c>
      <c r="P10626" s="243" t="s">
        <v>26618</v>
      </c>
      <c r="Q10626" s="244">
        <v>175266.6</v>
      </c>
      <c r="R10626" s="104"/>
      <c r="S10626" s="104"/>
      <c r="T10626" s="104"/>
    </row>
    <row r="10627" spans="13:20" ht="14.5" x14ac:dyDescent="0.35">
      <c r="M10627" s="261" t="s">
        <v>52340</v>
      </c>
      <c r="N10627" s="262">
        <v>7431.36</v>
      </c>
      <c r="P10627" s="243" t="s">
        <v>26619</v>
      </c>
      <c r="Q10627" s="244">
        <v>307380.21999999997</v>
      </c>
      <c r="R10627" s="104"/>
      <c r="S10627" s="104"/>
      <c r="T10627" s="104"/>
    </row>
    <row r="10628" spans="13:20" ht="14.5" x14ac:dyDescent="0.35">
      <c r="M10628" s="261" t="s">
        <v>52341</v>
      </c>
      <c r="N10628" s="262">
        <v>568.64</v>
      </c>
      <c r="P10628" s="243" t="s">
        <v>26620</v>
      </c>
      <c r="Q10628" s="244">
        <v>9360.4500000000007</v>
      </c>
      <c r="R10628" s="104"/>
      <c r="S10628" s="104"/>
      <c r="T10628" s="104"/>
    </row>
    <row r="10629" spans="13:20" ht="14.5" x14ac:dyDescent="0.35">
      <c r="M10629" s="261" t="s">
        <v>48455</v>
      </c>
      <c r="N10629" s="262">
        <v>27012.54</v>
      </c>
      <c r="P10629" s="243" t="s">
        <v>26621</v>
      </c>
      <c r="Q10629" s="244">
        <v>3853.96</v>
      </c>
      <c r="R10629" s="104"/>
      <c r="S10629" s="104"/>
      <c r="T10629" s="104"/>
    </row>
    <row r="10630" spans="13:20" ht="14.5" x14ac:dyDescent="0.35">
      <c r="M10630" s="261" t="s">
        <v>48456</v>
      </c>
      <c r="N10630" s="262">
        <v>2066.46</v>
      </c>
      <c r="P10630" s="243" t="s">
        <v>26622</v>
      </c>
      <c r="Q10630" s="244">
        <v>514.08000000000004</v>
      </c>
      <c r="R10630" s="104"/>
      <c r="S10630" s="104"/>
      <c r="T10630" s="104"/>
    </row>
    <row r="10631" spans="13:20" ht="14.5" x14ac:dyDescent="0.35">
      <c r="M10631" s="261" t="s">
        <v>48457</v>
      </c>
      <c r="N10631" s="262">
        <v>22069</v>
      </c>
      <c r="P10631" s="243" t="s">
        <v>26623</v>
      </c>
      <c r="Q10631" s="244">
        <v>3446</v>
      </c>
      <c r="R10631" s="104"/>
      <c r="S10631" s="104"/>
      <c r="T10631" s="104"/>
    </row>
    <row r="10632" spans="13:20" ht="14.5" x14ac:dyDescent="0.35">
      <c r="M10632" s="261" t="s">
        <v>26993</v>
      </c>
      <c r="N10632" s="262">
        <v>10250</v>
      </c>
      <c r="P10632" s="243" t="s">
        <v>26624</v>
      </c>
      <c r="Q10632" s="244">
        <v>14100.07</v>
      </c>
      <c r="R10632" s="104"/>
      <c r="S10632" s="104"/>
      <c r="T10632" s="104"/>
    </row>
    <row r="10633" spans="13:20" ht="14.5" x14ac:dyDescent="0.35">
      <c r="M10633" s="261" t="s">
        <v>26994</v>
      </c>
      <c r="N10633" s="262">
        <v>784.12</v>
      </c>
      <c r="P10633" s="243" t="s">
        <v>26625</v>
      </c>
      <c r="Q10633" s="244">
        <v>2571.5300000000002</v>
      </c>
      <c r="R10633" s="104"/>
      <c r="S10633" s="104"/>
      <c r="T10633" s="104"/>
    </row>
    <row r="10634" spans="13:20" ht="14.5" x14ac:dyDescent="0.35">
      <c r="M10634" s="261" t="s">
        <v>26995</v>
      </c>
      <c r="N10634" s="262">
        <v>5040</v>
      </c>
      <c r="P10634" s="243" t="s">
        <v>15890</v>
      </c>
      <c r="Q10634" s="244">
        <v>235119.62</v>
      </c>
      <c r="R10634" s="104"/>
      <c r="S10634" s="104"/>
      <c r="T10634" s="104"/>
    </row>
    <row r="10635" spans="13:20" ht="14.5" x14ac:dyDescent="0.35">
      <c r="M10635" s="261" t="s">
        <v>53537</v>
      </c>
      <c r="N10635" s="262">
        <v>746.28</v>
      </c>
      <c r="P10635" s="243" t="s">
        <v>15891</v>
      </c>
      <c r="Q10635" s="244">
        <v>134277.79</v>
      </c>
      <c r="R10635" s="104"/>
      <c r="S10635" s="104"/>
      <c r="T10635" s="104"/>
    </row>
    <row r="10636" spans="13:20" ht="14.5" x14ac:dyDescent="0.35">
      <c r="M10636" s="261" t="s">
        <v>57270</v>
      </c>
      <c r="N10636" s="262">
        <v>4051.67</v>
      </c>
      <c r="P10636" s="243" t="s">
        <v>26626</v>
      </c>
      <c r="Q10636" s="244">
        <v>1378.92</v>
      </c>
      <c r="R10636" s="104"/>
      <c r="S10636" s="104"/>
      <c r="T10636" s="104"/>
    </row>
    <row r="10637" spans="13:20" ht="14.5" x14ac:dyDescent="0.35">
      <c r="M10637" s="261" t="s">
        <v>57271</v>
      </c>
      <c r="N10637" s="262">
        <v>309.95</v>
      </c>
      <c r="P10637" s="243" t="s">
        <v>26627</v>
      </c>
      <c r="Q10637" s="244">
        <v>2488.9299999999998</v>
      </c>
      <c r="R10637" s="104"/>
      <c r="S10637" s="104"/>
      <c r="T10637" s="104"/>
    </row>
    <row r="10638" spans="13:20" ht="14.5" x14ac:dyDescent="0.35">
      <c r="M10638" s="261" t="s">
        <v>57272</v>
      </c>
      <c r="N10638" s="262">
        <v>654</v>
      </c>
      <c r="P10638" s="243" t="s">
        <v>26628</v>
      </c>
      <c r="Q10638" s="244">
        <v>121231.21</v>
      </c>
      <c r="R10638" s="104"/>
      <c r="S10638" s="104"/>
      <c r="T10638" s="104"/>
    </row>
    <row r="10639" spans="13:20" ht="14.5" x14ac:dyDescent="0.35">
      <c r="M10639" s="261" t="s">
        <v>57273</v>
      </c>
      <c r="N10639" s="262">
        <v>647.86</v>
      </c>
      <c r="P10639" s="243" t="s">
        <v>15893</v>
      </c>
      <c r="Q10639" s="244">
        <v>74519.7</v>
      </c>
      <c r="R10639" s="104"/>
      <c r="S10639" s="104"/>
      <c r="T10639" s="104"/>
    </row>
    <row r="10640" spans="13:20" ht="14.5" x14ac:dyDescent="0.35">
      <c r="M10640" s="261" t="s">
        <v>57274</v>
      </c>
      <c r="N10640" s="262">
        <v>600</v>
      </c>
      <c r="P10640" s="243" t="s">
        <v>15894</v>
      </c>
      <c r="Q10640" s="244">
        <v>171683.92</v>
      </c>
      <c r="R10640" s="104"/>
      <c r="S10640" s="104"/>
      <c r="T10640" s="104"/>
    </row>
    <row r="10641" spans="13:20" ht="14.5" x14ac:dyDescent="0.35">
      <c r="M10641" s="261" t="s">
        <v>48458</v>
      </c>
      <c r="N10641" s="262">
        <v>8740.2000000000007</v>
      </c>
      <c r="P10641" s="243" t="s">
        <v>15895</v>
      </c>
      <c r="Q10641" s="244">
        <v>53646.67</v>
      </c>
      <c r="R10641" s="104"/>
      <c r="S10641" s="104"/>
      <c r="T10641" s="104"/>
    </row>
    <row r="10642" spans="13:20" ht="14.5" x14ac:dyDescent="0.35">
      <c r="M10642" s="261" t="s">
        <v>50415</v>
      </c>
      <c r="N10642" s="262">
        <v>688.5</v>
      </c>
      <c r="P10642" s="243" t="s">
        <v>26629</v>
      </c>
      <c r="Q10642" s="244">
        <v>9861.66</v>
      </c>
      <c r="R10642" s="104"/>
      <c r="S10642" s="104"/>
      <c r="T10642" s="104"/>
    </row>
    <row r="10643" spans="13:20" ht="14.5" x14ac:dyDescent="0.35">
      <c r="M10643" s="261" t="s">
        <v>48459</v>
      </c>
      <c r="N10643" s="262">
        <v>25500</v>
      </c>
      <c r="P10643" s="243" t="s">
        <v>26630</v>
      </c>
      <c r="Q10643" s="244">
        <v>6000</v>
      </c>
      <c r="R10643" s="104"/>
      <c r="S10643" s="104"/>
      <c r="T10643" s="104"/>
    </row>
    <row r="10644" spans="13:20" ht="14.5" x14ac:dyDescent="0.35">
      <c r="M10644" s="261" t="s">
        <v>48460</v>
      </c>
      <c r="N10644" s="262">
        <v>1950.8</v>
      </c>
      <c r="P10644" s="243" t="s">
        <v>26631</v>
      </c>
      <c r="Q10644" s="244">
        <v>924.48</v>
      </c>
      <c r="R10644" s="104"/>
      <c r="S10644" s="104"/>
      <c r="T10644" s="104"/>
    </row>
    <row r="10645" spans="13:20" ht="14.5" x14ac:dyDescent="0.35">
      <c r="M10645" s="261" t="s">
        <v>27016</v>
      </c>
      <c r="N10645" s="262">
        <v>24992</v>
      </c>
      <c r="P10645" s="243" t="s">
        <v>26632</v>
      </c>
      <c r="Q10645" s="244">
        <v>63418.75</v>
      </c>
      <c r="R10645" s="104"/>
      <c r="S10645" s="104"/>
      <c r="T10645" s="104"/>
    </row>
    <row r="10646" spans="13:20" ht="14.5" x14ac:dyDescent="0.35">
      <c r="M10646" s="261" t="s">
        <v>53538</v>
      </c>
      <c r="N10646" s="262">
        <v>1826.76</v>
      </c>
      <c r="P10646" s="243" t="s">
        <v>26633</v>
      </c>
      <c r="Q10646" s="244">
        <v>24822.7</v>
      </c>
      <c r="R10646" s="104"/>
      <c r="S10646" s="104"/>
      <c r="T10646" s="104"/>
    </row>
    <row r="10647" spans="13:20" ht="14.5" x14ac:dyDescent="0.35">
      <c r="M10647" s="261" t="s">
        <v>53539</v>
      </c>
      <c r="N10647" s="262">
        <v>626.64</v>
      </c>
      <c r="P10647" s="243" t="s">
        <v>26634</v>
      </c>
      <c r="Q10647" s="244">
        <v>643089.06999999995</v>
      </c>
      <c r="R10647" s="104"/>
      <c r="S10647" s="104"/>
      <c r="T10647" s="104"/>
    </row>
    <row r="10648" spans="13:20" ht="14.5" x14ac:dyDescent="0.35">
      <c r="M10648" s="261" t="s">
        <v>53540</v>
      </c>
      <c r="N10648" s="262">
        <v>1100</v>
      </c>
      <c r="P10648" s="243" t="s">
        <v>26635</v>
      </c>
      <c r="Q10648" s="244">
        <v>361465.4</v>
      </c>
      <c r="R10648" s="104"/>
      <c r="S10648" s="104"/>
      <c r="T10648" s="104"/>
    </row>
    <row r="10649" spans="13:20" ht="14.5" x14ac:dyDescent="0.35">
      <c r="M10649" s="261" t="s">
        <v>50416</v>
      </c>
      <c r="N10649" s="262">
        <v>87099.77</v>
      </c>
      <c r="P10649" s="243" t="s">
        <v>26636</v>
      </c>
      <c r="Q10649" s="244">
        <v>16124.9</v>
      </c>
      <c r="R10649" s="104"/>
      <c r="S10649" s="104"/>
      <c r="T10649" s="104"/>
    </row>
    <row r="10650" spans="13:20" ht="14.5" x14ac:dyDescent="0.35">
      <c r="M10650" s="261" t="s">
        <v>38495</v>
      </c>
      <c r="N10650" s="262">
        <v>3104.01</v>
      </c>
      <c r="P10650" s="243" t="s">
        <v>26637</v>
      </c>
      <c r="Q10650" s="244">
        <v>622703.92000000004</v>
      </c>
      <c r="R10650" s="104"/>
      <c r="S10650" s="104"/>
      <c r="T10650" s="104"/>
    </row>
    <row r="10651" spans="13:20" ht="14.5" x14ac:dyDescent="0.35">
      <c r="M10651" s="261" t="s">
        <v>53541</v>
      </c>
      <c r="N10651" s="262">
        <v>3769</v>
      </c>
      <c r="P10651" s="243" t="s">
        <v>26638</v>
      </c>
      <c r="Q10651" s="244">
        <v>10000</v>
      </c>
      <c r="R10651" s="104"/>
      <c r="S10651" s="104"/>
      <c r="T10651" s="104"/>
    </row>
    <row r="10652" spans="13:20" ht="14.5" x14ac:dyDescent="0.35">
      <c r="M10652" s="261" t="s">
        <v>52342</v>
      </c>
      <c r="N10652" s="262">
        <v>6634.8</v>
      </c>
      <c r="P10652" s="243" t="s">
        <v>26639</v>
      </c>
      <c r="Q10652" s="244">
        <v>247.15</v>
      </c>
      <c r="R10652" s="104"/>
      <c r="S10652" s="104"/>
      <c r="T10652" s="104"/>
    </row>
    <row r="10653" spans="13:20" ht="14.5" x14ac:dyDescent="0.35">
      <c r="M10653" s="261" t="s">
        <v>52343</v>
      </c>
      <c r="N10653" s="262">
        <v>501.2</v>
      </c>
      <c r="P10653" s="243" t="s">
        <v>26640</v>
      </c>
      <c r="Q10653" s="244">
        <v>2790</v>
      </c>
      <c r="R10653" s="104"/>
      <c r="S10653" s="104"/>
      <c r="T10653" s="104"/>
    </row>
    <row r="10654" spans="13:20" ht="14.5" x14ac:dyDescent="0.35">
      <c r="M10654" s="261" t="s">
        <v>48461</v>
      </c>
      <c r="N10654" s="262">
        <v>3000</v>
      </c>
      <c r="P10654" s="243" t="s">
        <v>26641</v>
      </c>
      <c r="Q10654" s="244">
        <v>967.48</v>
      </c>
      <c r="R10654" s="104"/>
      <c r="S10654" s="104"/>
      <c r="T10654" s="104"/>
    </row>
    <row r="10655" spans="13:20" ht="14.5" x14ac:dyDescent="0.35">
      <c r="M10655" s="261" t="s">
        <v>48462</v>
      </c>
      <c r="N10655" s="262">
        <v>229.5</v>
      </c>
      <c r="P10655" s="243" t="s">
        <v>26642</v>
      </c>
      <c r="Q10655" s="244">
        <v>2495.37</v>
      </c>
      <c r="R10655" s="104"/>
      <c r="S10655" s="104"/>
      <c r="T10655" s="104"/>
    </row>
    <row r="10656" spans="13:20" ht="14.5" x14ac:dyDescent="0.35">
      <c r="M10656" s="261" t="s">
        <v>48463</v>
      </c>
      <c r="N10656" s="262">
        <v>54250</v>
      </c>
      <c r="P10656" s="243" t="s">
        <v>26643</v>
      </c>
      <c r="Q10656" s="244">
        <v>1641</v>
      </c>
      <c r="R10656" s="104"/>
      <c r="S10656" s="104"/>
      <c r="T10656" s="104"/>
    </row>
    <row r="10657" spans="13:20" ht="14.5" x14ac:dyDescent="0.35">
      <c r="M10657" s="261" t="s">
        <v>48464</v>
      </c>
      <c r="N10657" s="262">
        <v>4150.1400000000003</v>
      </c>
      <c r="P10657" s="243" t="s">
        <v>26644</v>
      </c>
      <c r="Q10657" s="244">
        <v>1488.99</v>
      </c>
      <c r="R10657" s="104"/>
      <c r="S10657" s="104"/>
      <c r="T10657" s="104"/>
    </row>
    <row r="10658" spans="13:20" ht="14.5" x14ac:dyDescent="0.35">
      <c r="M10658" s="261" t="s">
        <v>38496</v>
      </c>
      <c r="N10658" s="262">
        <v>1568</v>
      </c>
      <c r="P10658" s="243" t="s">
        <v>26645</v>
      </c>
      <c r="Q10658" s="244">
        <v>13279</v>
      </c>
      <c r="R10658" s="104"/>
      <c r="S10658" s="104"/>
      <c r="T10658" s="104"/>
    </row>
    <row r="10659" spans="13:20" ht="14.5" x14ac:dyDescent="0.35">
      <c r="M10659" s="261" t="s">
        <v>27040</v>
      </c>
      <c r="N10659" s="262">
        <v>276.36</v>
      </c>
      <c r="P10659" s="243" t="s">
        <v>26646</v>
      </c>
      <c r="Q10659" s="244">
        <v>1436</v>
      </c>
      <c r="R10659" s="104"/>
      <c r="S10659" s="104"/>
      <c r="T10659" s="104"/>
    </row>
    <row r="10660" spans="13:20" ht="14.5" x14ac:dyDescent="0.35">
      <c r="M10660" s="261" t="s">
        <v>51433</v>
      </c>
      <c r="N10660" s="262">
        <v>9292</v>
      </c>
      <c r="P10660" s="243" t="s">
        <v>26647</v>
      </c>
      <c r="Q10660" s="244">
        <v>15725.98</v>
      </c>
      <c r="R10660" s="104"/>
      <c r="S10660" s="104"/>
      <c r="T10660" s="104"/>
    </row>
    <row r="10661" spans="13:20" ht="14.5" x14ac:dyDescent="0.35">
      <c r="M10661" s="261" t="s">
        <v>38497</v>
      </c>
      <c r="N10661" s="262">
        <v>2835</v>
      </c>
      <c r="P10661" s="243" t="s">
        <v>26648</v>
      </c>
      <c r="Q10661" s="244">
        <v>15000</v>
      </c>
      <c r="R10661" s="104"/>
      <c r="S10661" s="104"/>
      <c r="T10661" s="104"/>
    </row>
    <row r="10662" spans="13:20" ht="14.5" x14ac:dyDescent="0.35">
      <c r="M10662" s="261" t="s">
        <v>42140</v>
      </c>
      <c r="N10662" s="262">
        <v>40500</v>
      </c>
      <c r="P10662" s="243" t="s">
        <v>26649</v>
      </c>
      <c r="Q10662" s="244">
        <v>1147.5</v>
      </c>
      <c r="R10662" s="104"/>
      <c r="S10662" s="104"/>
      <c r="T10662" s="104"/>
    </row>
    <row r="10663" spans="13:20" ht="14.5" x14ac:dyDescent="0.35">
      <c r="M10663" s="261" t="s">
        <v>50417</v>
      </c>
      <c r="N10663" s="262">
        <v>40729.75</v>
      </c>
      <c r="P10663" s="243" t="s">
        <v>26650</v>
      </c>
      <c r="Q10663" s="244">
        <v>6381.53</v>
      </c>
      <c r="R10663" s="104"/>
      <c r="S10663" s="104"/>
      <c r="T10663" s="104"/>
    </row>
    <row r="10664" spans="13:20" ht="14.5" x14ac:dyDescent="0.35">
      <c r="M10664" s="261" t="s">
        <v>57275</v>
      </c>
      <c r="N10664" s="262">
        <v>10522.38</v>
      </c>
      <c r="P10664" s="243" t="s">
        <v>26651</v>
      </c>
      <c r="Q10664" s="244">
        <v>2760.97</v>
      </c>
      <c r="R10664" s="104"/>
      <c r="S10664" s="104"/>
      <c r="T10664" s="104"/>
    </row>
    <row r="10665" spans="13:20" ht="14.5" x14ac:dyDescent="0.35">
      <c r="M10665" s="261" t="s">
        <v>52344</v>
      </c>
      <c r="N10665" s="262">
        <v>8075</v>
      </c>
      <c r="P10665" s="243" t="s">
        <v>26652</v>
      </c>
      <c r="Q10665" s="244">
        <v>3179</v>
      </c>
      <c r="R10665" s="104"/>
      <c r="S10665" s="104"/>
      <c r="T10665" s="104"/>
    </row>
    <row r="10666" spans="13:20" ht="14.5" x14ac:dyDescent="0.35">
      <c r="M10666" s="261" t="s">
        <v>48465</v>
      </c>
      <c r="N10666" s="262">
        <v>11767.5</v>
      </c>
      <c r="P10666" s="243" t="s">
        <v>26653</v>
      </c>
      <c r="Q10666" s="244">
        <v>8115</v>
      </c>
      <c r="R10666" s="104"/>
      <c r="S10666" s="104"/>
      <c r="T10666" s="104"/>
    </row>
    <row r="10667" spans="13:20" ht="14.5" x14ac:dyDescent="0.35">
      <c r="M10667" s="261" t="s">
        <v>48466</v>
      </c>
      <c r="N10667" s="262">
        <v>785.5</v>
      </c>
      <c r="P10667" s="243" t="s">
        <v>26654</v>
      </c>
      <c r="Q10667" s="244">
        <v>620.79999999999995</v>
      </c>
      <c r="R10667" s="104"/>
      <c r="S10667" s="104"/>
      <c r="T10667" s="104"/>
    </row>
    <row r="10668" spans="13:20" ht="14.5" x14ac:dyDescent="0.35">
      <c r="M10668" s="261" t="s">
        <v>37337</v>
      </c>
      <c r="N10668" s="262">
        <v>5562</v>
      </c>
      <c r="P10668" s="243" t="s">
        <v>26655</v>
      </c>
      <c r="Q10668" s="244">
        <v>5253.79</v>
      </c>
      <c r="R10668" s="104"/>
      <c r="S10668" s="104"/>
      <c r="T10668" s="104"/>
    </row>
    <row r="10669" spans="13:20" ht="14.5" x14ac:dyDescent="0.35">
      <c r="M10669" s="261" t="s">
        <v>45616</v>
      </c>
      <c r="N10669" s="262">
        <v>1074</v>
      </c>
      <c r="P10669" s="243" t="s">
        <v>26656</v>
      </c>
      <c r="Q10669" s="244">
        <v>484.21</v>
      </c>
      <c r="R10669" s="104"/>
      <c r="S10669" s="104"/>
      <c r="T10669" s="104"/>
    </row>
    <row r="10670" spans="13:20" ht="14.5" x14ac:dyDescent="0.35">
      <c r="M10670" s="261" t="s">
        <v>45617</v>
      </c>
      <c r="N10670" s="262">
        <v>1436</v>
      </c>
      <c r="P10670" s="243" t="s">
        <v>26657</v>
      </c>
      <c r="Q10670" s="244">
        <v>10000</v>
      </c>
      <c r="R10670" s="104"/>
      <c r="S10670" s="104"/>
      <c r="T10670" s="104"/>
    </row>
    <row r="10671" spans="13:20" ht="14.5" x14ac:dyDescent="0.35">
      <c r="M10671" s="261" t="s">
        <v>48467</v>
      </c>
      <c r="N10671" s="262">
        <v>95400</v>
      </c>
      <c r="P10671" s="243" t="s">
        <v>26658</v>
      </c>
      <c r="Q10671" s="244">
        <v>8115</v>
      </c>
      <c r="R10671" s="104"/>
      <c r="S10671" s="104"/>
      <c r="T10671" s="104"/>
    </row>
    <row r="10672" spans="13:20" ht="14.5" x14ac:dyDescent="0.35">
      <c r="M10672" s="261" t="s">
        <v>51434</v>
      </c>
      <c r="N10672" s="262">
        <v>14314</v>
      </c>
      <c r="P10672" s="243" t="s">
        <v>26659</v>
      </c>
      <c r="Q10672" s="244">
        <v>247.15</v>
      </c>
      <c r="R10672" s="104"/>
      <c r="S10672" s="104"/>
      <c r="T10672" s="104"/>
    </row>
    <row r="10673" spans="13:20" ht="14.5" x14ac:dyDescent="0.35">
      <c r="M10673" s="261" t="s">
        <v>42142</v>
      </c>
      <c r="N10673" s="262">
        <v>35697.57</v>
      </c>
      <c r="P10673" s="243" t="s">
        <v>26660</v>
      </c>
      <c r="Q10673" s="244">
        <v>15000</v>
      </c>
      <c r="R10673" s="104"/>
      <c r="S10673" s="104"/>
      <c r="T10673" s="104"/>
    </row>
    <row r="10674" spans="13:20" ht="14.5" x14ac:dyDescent="0.35">
      <c r="M10674" s="261" t="s">
        <v>42143</v>
      </c>
      <c r="N10674" s="262">
        <v>41124.93</v>
      </c>
      <c r="P10674" s="243" t="s">
        <v>26661</v>
      </c>
      <c r="Q10674" s="244">
        <v>8043.79</v>
      </c>
      <c r="R10674" s="104"/>
      <c r="S10674" s="104"/>
      <c r="T10674" s="104"/>
    </row>
    <row r="10675" spans="13:20" ht="14.5" x14ac:dyDescent="0.35">
      <c r="M10675" s="261" t="s">
        <v>42144</v>
      </c>
      <c r="N10675" s="262">
        <v>18936</v>
      </c>
      <c r="P10675" s="243" t="s">
        <v>26662</v>
      </c>
      <c r="Q10675" s="244">
        <v>3219.99</v>
      </c>
      <c r="R10675" s="104"/>
      <c r="S10675" s="104"/>
      <c r="T10675" s="104"/>
    </row>
    <row r="10676" spans="13:20" ht="14.5" x14ac:dyDescent="0.35">
      <c r="M10676" s="261" t="s">
        <v>53542</v>
      </c>
      <c r="N10676" s="262">
        <v>80.989999999999995</v>
      </c>
      <c r="P10676" s="243" t="s">
        <v>26663</v>
      </c>
      <c r="Q10676" s="244">
        <v>2495.37</v>
      </c>
      <c r="R10676" s="104"/>
      <c r="S10676" s="104"/>
      <c r="T10676" s="104"/>
    </row>
    <row r="10677" spans="13:20" ht="14.5" x14ac:dyDescent="0.35">
      <c r="M10677" s="261" t="s">
        <v>53543</v>
      </c>
      <c r="N10677" s="262">
        <v>3550.17</v>
      </c>
      <c r="P10677" s="243" t="s">
        <v>26664</v>
      </c>
      <c r="Q10677" s="244">
        <v>6381.53</v>
      </c>
      <c r="R10677" s="104"/>
      <c r="S10677" s="104"/>
      <c r="T10677" s="104"/>
    </row>
    <row r="10678" spans="13:20" ht="14.5" x14ac:dyDescent="0.35">
      <c r="M10678" s="261" t="s">
        <v>45618</v>
      </c>
      <c r="N10678" s="262">
        <v>5266.01</v>
      </c>
      <c r="P10678" s="243" t="s">
        <v>26665</v>
      </c>
      <c r="Q10678" s="244">
        <v>19975.939999999999</v>
      </c>
      <c r="R10678" s="104"/>
      <c r="S10678" s="104"/>
      <c r="T10678" s="104"/>
    </row>
    <row r="10679" spans="13:20" ht="14.5" x14ac:dyDescent="0.35">
      <c r="M10679" s="261" t="s">
        <v>52345</v>
      </c>
      <c r="N10679" s="262">
        <v>3750</v>
      </c>
      <c r="P10679" s="243" t="s">
        <v>26666</v>
      </c>
      <c r="Q10679" s="244">
        <v>4820</v>
      </c>
      <c r="R10679" s="104"/>
      <c r="S10679" s="104"/>
      <c r="T10679" s="104"/>
    </row>
    <row r="10680" spans="13:20" ht="14.5" x14ac:dyDescent="0.35">
      <c r="M10680" s="261" t="s">
        <v>52346</v>
      </c>
      <c r="N10680" s="262">
        <v>14432.8</v>
      </c>
      <c r="P10680" s="243" t="s">
        <v>26667</v>
      </c>
      <c r="Q10680" s="244">
        <v>14715</v>
      </c>
      <c r="R10680" s="104"/>
      <c r="S10680" s="104"/>
      <c r="T10680" s="104"/>
    </row>
    <row r="10681" spans="13:20" ht="14.5" x14ac:dyDescent="0.35">
      <c r="M10681" s="261" t="s">
        <v>52347</v>
      </c>
      <c r="N10681" s="262">
        <v>58029.2</v>
      </c>
      <c r="P10681" s="243" t="s">
        <v>26668</v>
      </c>
      <c r="Q10681" s="244">
        <v>13052.73</v>
      </c>
      <c r="R10681" s="104"/>
      <c r="S10681" s="104"/>
      <c r="T10681" s="104"/>
    </row>
    <row r="10682" spans="13:20" ht="14.5" x14ac:dyDescent="0.35">
      <c r="M10682" s="261" t="s">
        <v>43331</v>
      </c>
      <c r="N10682" s="262">
        <v>63810.62</v>
      </c>
      <c r="P10682" s="243" t="s">
        <v>26669</v>
      </c>
      <c r="Q10682" s="244">
        <v>983.03</v>
      </c>
      <c r="R10682" s="104"/>
      <c r="S10682" s="104"/>
      <c r="T10682" s="104"/>
    </row>
    <row r="10683" spans="13:20" ht="14.5" x14ac:dyDescent="0.35">
      <c r="M10683" s="261" t="s">
        <v>48468</v>
      </c>
      <c r="N10683" s="262">
        <v>43644</v>
      </c>
      <c r="P10683" s="243" t="s">
        <v>26670</v>
      </c>
      <c r="Q10683" s="244">
        <v>2464.2399999999998</v>
      </c>
      <c r="R10683" s="104"/>
      <c r="S10683" s="104"/>
      <c r="T10683" s="104"/>
    </row>
    <row r="10684" spans="13:20" ht="14.5" x14ac:dyDescent="0.35">
      <c r="M10684" s="261" t="s">
        <v>45619</v>
      </c>
      <c r="N10684" s="262">
        <v>83194.84</v>
      </c>
      <c r="P10684" s="243" t="s">
        <v>26671</v>
      </c>
      <c r="Q10684" s="244">
        <v>1111</v>
      </c>
      <c r="R10684" s="104"/>
      <c r="S10684" s="104"/>
      <c r="T10684" s="104"/>
    </row>
    <row r="10685" spans="13:20" ht="14.5" x14ac:dyDescent="0.35">
      <c r="M10685" s="261" t="s">
        <v>45620</v>
      </c>
      <c r="N10685" s="262">
        <v>6424.16</v>
      </c>
      <c r="P10685" s="243" t="s">
        <v>26672</v>
      </c>
      <c r="Q10685" s="244">
        <v>28064</v>
      </c>
      <c r="R10685" s="104"/>
      <c r="S10685" s="104"/>
      <c r="T10685" s="104"/>
    </row>
    <row r="10686" spans="13:20" ht="14.5" x14ac:dyDescent="0.35">
      <c r="M10686" s="261" t="s">
        <v>38498</v>
      </c>
      <c r="N10686" s="262">
        <v>1024</v>
      </c>
      <c r="P10686" s="243" t="s">
        <v>26673</v>
      </c>
      <c r="Q10686" s="244">
        <v>1851</v>
      </c>
      <c r="R10686" s="104"/>
      <c r="S10686" s="104"/>
      <c r="T10686" s="104"/>
    </row>
    <row r="10687" spans="13:20" ht="14.5" x14ac:dyDescent="0.35">
      <c r="M10687" s="261" t="s">
        <v>35891</v>
      </c>
      <c r="N10687" s="262">
        <v>74975.42</v>
      </c>
      <c r="P10687" s="243" t="s">
        <v>26674</v>
      </c>
      <c r="Q10687" s="244">
        <v>3705.7</v>
      </c>
      <c r="R10687" s="104"/>
      <c r="S10687" s="104"/>
      <c r="T10687" s="104"/>
    </row>
    <row r="10688" spans="13:20" ht="14.5" x14ac:dyDescent="0.35">
      <c r="M10688" s="261" t="s">
        <v>51435</v>
      </c>
      <c r="N10688" s="262">
        <v>46648.24</v>
      </c>
      <c r="P10688" s="243" t="s">
        <v>26675</v>
      </c>
      <c r="Q10688" s="244">
        <v>294.3</v>
      </c>
      <c r="R10688" s="104"/>
      <c r="S10688" s="104"/>
      <c r="T10688" s="104"/>
    </row>
    <row r="10689" spans="13:20" ht="14.5" x14ac:dyDescent="0.35">
      <c r="M10689" s="261" t="s">
        <v>57276</v>
      </c>
      <c r="N10689" s="262">
        <v>11633.05</v>
      </c>
      <c r="P10689" s="243" t="s">
        <v>26676</v>
      </c>
      <c r="Q10689" s="244">
        <v>1383.54</v>
      </c>
      <c r="R10689" s="104"/>
      <c r="S10689" s="104"/>
      <c r="T10689" s="104"/>
    </row>
    <row r="10690" spans="13:20" ht="14.5" x14ac:dyDescent="0.35">
      <c r="M10690" s="261" t="s">
        <v>53544</v>
      </c>
      <c r="N10690" s="262">
        <v>25000</v>
      </c>
      <c r="P10690" s="243" t="s">
        <v>26677</v>
      </c>
      <c r="Q10690" s="244">
        <v>10401</v>
      </c>
      <c r="R10690" s="104"/>
      <c r="S10690" s="104"/>
      <c r="T10690" s="104"/>
    </row>
    <row r="10691" spans="13:20" ht="14.5" x14ac:dyDescent="0.35">
      <c r="M10691" s="261" t="s">
        <v>35892</v>
      </c>
      <c r="N10691" s="262">
        <v>11087.98</v>
      </c>
      <c r="P10691" s="243" t="s">
        <v>26678</v>
      </c>
      <c r="Q10691" s="244">
        <v>408</v>
      </c>
      <c r="R10691" s="104"/>
      <c r="S10691" s="104"/>
      <c r="T10691" s="104"/>
    </row>
    <row r="10692" spans="13:20" ht="14.5" x14ac:dyDescent="0.35">
      <c r="M10692" s="261" t="s">
        <v>27075</v>
      </c>
      <c r="N10692" s="262">
        <v>31529.58</v>
      </c>
      <c r="P10692" s="243" t="s">
        <v>26679</v>
      </c>
      <c r="Q10692" s="244">
        <v>13751.04</v>
      </c>
      <c r="R10692" s="104"/>
      <c r="S10692" s="104"/>
      <c r="T10692" s="104"/>
    </row>
    <row r="10693" spans="13:20" ht="14.5" x14ac:dyDescent="0.35">
      <c r="M10693" s="261" t="s">
        <v>27076</v>
      </c>
      <c r="N10693" s="262">
        <v>12000</v>
      </c>
      <c r="P10693" s="243" t="s">
        <v>26680</v>
      </c>
      <c r="Q10693" s="244">
        <v>1051.96</v>
      </c>
      <c r="R10693" s="104"/>
      <c r="S10693" s="104"/>
      <c r="T10693" s="104"/>
    </row>
    <row r="10694" spans="13:20" ht="14.5" x14ac:dyDescent="0.35">
      <c r="M10694" s="261" t="s">
        <v>57277</v>
      </c>
      <c r="N10694" s="262">
        <v>6530.96</v>
      </c>
      <c r="P10694" s="243" t="s">
        <v>26681</v>
      </c>
      <c r="Q10694" s="244">
        <v>5831.25</v>
      </c>
      <c r="R10694" s="104"/>
      <c r="S10694" s="104"/>
      <c r="T10694" s="104"/>
    </row>
    <row r="10695" spans="13:20" ht="14.5" x14ac:dyDescent="0.35">
      <c r="M10695" s="261" t="s">
        <v>27077</v>
      </c>
      <c r="N10695" s="262">
        <v>22773.45</v>
      </c>
      <c r="P10695" s="243" t="s">
        <v>26682</v>
      </c>
      <c r="Q10695" s="244">
        <v>446.09</v>
      </c>
      <c r="R10695" s="104"/>
      <c r="S10695" s="104"/>
      <c r="T10695" s="104"/>
    </row>
    <row r="10696" spans="13:20" ht="14.5" x14ac:dyDescent="0.35">
      <c r="M10696" s="261" t="s">
        <v>43332</v>
      </c>
      <c r="N10696" s="262">
        <v>1469</v>
      </c>
      <c r="P10696" s="243" t="s">
        <v>26683</v>
      </c>
      <c r="Q10696" s="244">
        <v>46450</v>
      </c>
      <c r="R10696" s="104"/>
      <c r="S10696" s="104"/>
      <c r="T10696" s="104"/>
    </row>
    <row r="10697" spans="13:20" ht="14.5" x14ac:dyDescent="0.35">
      <c r="M10697" s="261" t="s">
        <v>57278</v>
      </c>
      <c r="N10697" s="262">
        <v>1924</v>
      </c>
      <c r="P10697" s="243" t="s">
        <v>26684</v>
      </c>
      <c r="Q10697" s="244">
        <v>3553.43</v>
      </c>
      <c r="R10697" s="104"/>
      <c r="S10697" s="104"/>
      <c r="T10697" s="104"/>
    </row>
    <row r="10698" spans="13:20" ht="14.5" x14ac:dyDescent="0.35">
      <c r="M10698" s="261" t="s">
        <v>27078</v>
      </c>
      <c r="N10698" s="262">
        <v>10488.13</v>
      </c>
      <c r="P10698" s="243" t="s">
        <v>26685</v>
      </c>
      <c r="Q10698" s="244">
        <v>63437.5</v>
      </c>
      <c r="R10698" s="104"/>
      <c r="S10698" s="104"/>
      <c r="T10698" s="104"/>
    </row>
    <row r="10699" spans="13:20" ht="14.5" x14ac:dyDescent="0.35">
      <c r="M10699" s="261" t="s">
        <v>27079</v>
      </c>
      <c r="N10699" s="262">
        <v>18688.009999999998</v>
      </c>
      <c r="P10699" s="243" t="s">
        <v>26686</v>
      </c>
      <c r="Q10699" s="244">
        <v>22589.68</v>
      </c>
      <c r="R10699" s="104"/>
      <c r="S10699" s="104"/>
      <c r="T10699" s="104"/>
    </row>
    <row r="10700" spans="13:20" ht="14.5" x14ac:dyDescent="0.35">
      <c r="M10700" s="261" t="s">
        <v>27080</v>
      </c>
      <c r="N10700" s="262">
        <v>19425</v>
      </c>
      <c r="P10700" s="243" t="s">
        <v>26687</v>
      </c>
      <c r="Q10700" s="244">
        <v>13751.04</v>
      </c>
      <c r="R10700" s="104"/>
      <c r="S10700" s="104"/>
      <c r="T10700" s="104"/>
    </row>
    <row r="10701" spans="13:20" ht="14.5" x14ac:dyDescent="0.35">
      <c r="M10701" s="261" t="s">
        <v>43333</v>
      </c>
      <c r="N10701" s="262">
        <v>42450</v>
      </c>
      <c r="P10701" s="243" t="s">
        <v>26688</v>
      </c>
      <c r="Q10701" s="244">
        <v>46450</v>
      </c>
      <c r="R10701" s="104"/>
      <c r="S10701" s="104"/>
      <c r="T10701" s="104"/>
    </row>
    <row r="10702" spans="13:20" ht="14.5" x14ac:dyDescent="0.35">
      <c r="M10702" s="261" t="s">
        <v>51436</v>
      </c>
      <c r="N10702" s="262">
        <v>1023.75</v>
      </c>
      <c r="P10702" s="243" t="s">
        <v>26689</v>
      </c>
      <c r="Q10702" s="244">
        <v>6328.81</v>
      </c>
      <c r="R10702" s="104"/>
      <c r="S10702" s="104"/>
      <c r="T10702" s="104"/>
    </row>
    <row r="10703" spans="13:20" ht="14.5" x14ac:dyDescent="0.35">
      <c r="M10703" s="261" t="s">
        <v>57279</v>
      </c>
      <c r="N10703" s="262">
        <v>2000</v>
      </c>
      <c r="P10703" s="243" t="s">
        <v>26690</v>
      </c>
      <c r="Q10703" s="244">
        <v>2464.2399999999998</v>
      </c>
      <c r="R10703" s="104"/>
      <c r="S10703" s="104"/>
      <c r="T10703" s="104"/>
    </row>
    <row r="10704" spans="13:20" ht="14.5" x14ac:dyDescent="0.35">
      <c r="M10704" s="261" t="s">
        <v>57280</v>
      </c>
      <c r="N10704" s="262">
        <v>151.97</v>
      </c>
      <c r="P10704" s="243" t="s">
        <v>26691</v>
      </c>
      <c r="Q10704" s="244">
        <v>13303.54</v>
      </c>
      <c r="R10704" s="104"/>
      <c r="S10704" s="104"/>
      <c r="T10704" s="104"/>
    </row>
    <row r="10705" spans="13:20" ht="14.5" x14ac:dyDescent="0.35">
      <c r="M10705" s="261" t="s">
        <v>57281</v>
      </c>
      <c r="N10705" s="262">
        <v>5599.4</v>
      </c>
      <c r="P10705" s="243" t="s">
        <v>26692</v>
      </c>
      <c r="Q10705" s="244">
        <v>63437.5</v>
      </c>
      <c r="R10705" s="104"/>
      <c r="S10705" s="104"/>
      <c r="T10705" s="104"/>
    </row>
    <row r="10706" spans="13:20" ht="14.5" x14ac:dyDescent="0.35">
      <c r="M10706" s="261" t="s">
        <v>51437</v>
      </c>
      <c r="N10706" s="262">
        <v>40000</v>
      </c>
      <c r="P10706" s="243" t="s">
        <v>15897</v>
      </c>
      <c r="Q10706" s="244">
        <v>29915</v>
      </c>
      <c r="R10706" s="104"/>
      <c r="S10706" s="104"/>
      <c r="T10706" s="104"/>
    </row>
    <row r="10707" spans="13:20" ht="14.5" x14ac:dyDescent="0.35">
      <c r="M10707" s="261" t="s">
        <v>51438</v>
      </c>
      <c r="N10707" s="262">
        <v>50801.43</v>
      </c>
      <c r="P10707" s="243" t="s">
        <v>26693</v>
      </c>
      <c r="Q10707" s="244">
        <v>3699.96</v>
      </c>
      <c r="R10707" s="104"/>
      <c r="S10707" s="104"/>
      <c r="T10707" s="104"/>
    </row>
    <row r="10708" spans="13:20" ht="14.5" x14ac:dyDescent="0.35">
      <c r="M10708" s="261" t="s">
        <v>51439</v>
      </c>
      <c r="N10708" s="262">
        <v>3733.26</v>
      </c>
      <c r="P10708" s="243" t="s">
        <v>26694</v>
      </c>
      <c r="Q10708" s="244">
        <v>157.9</v>
      </c>
      <c r="R10708" s="104"/>
      <c r="S10708" s="104"/>
      <c r="T10708" s="104"/>
    </row>
    <row r="10709" spans="13:20" ht="14.5" x14ac:dyDescent="0.35">
      <c r="M10709" s="261" t="s">
        <v>57282</v>
      </c>
      <c r="N10709" s="262">
        <v>1209.8599999999999</v>
      </c>
      <c r="P10709" s="243" t="s">
        <v>26695</v>
      </c>
      <c r="Q10709" s="244">
        <v>12000</v>
      </c>
      <c r="R10709" s="104"/>
      <c r="S10709" s="104"/>
      <c r="T10709" s="104"/>
    </row>
    <row r="10710" spans="13:20" ht="14.5" x14ac:dyDescent="0.35">
      <c r="M10710" s="261" t="s">
        <v>57283</v>
      </c>
      <c r="N10710" s="262">
        <v>13212.44</v>
      </c>
      <c r="P10710" s="243" t="s">
        <v>26696</v>
      </c>
      <c r="Q10710" s="244">
        <v>799.98</v>
      </c>
      <c r="R10710" s="104"/>
      <c r="S10710" s="104"/>
      <c r="T10710" s="104"/>
    </row>
    <row r="10711" spans="13:20" ht="14.5" x14ac:dyDescent="0.35">
      <c r="M10711" s="261" t="s">
        <v>51440</v>
      </c>
      <c r="N10711" s="262">
        <v>15662.91</v>
      </c>
      <c r="P10711" s="243" t="s">
        <v>26697</v>
      </c>
      <c r="Q10711" s="244">
        <v>718</v>
      </c>
      <c r="R10711" s="104"/>
      <c r="S10711" s="104"/>
      <c r="T10711" s="104"/>
    </row>
    <row r="10712" spans="13:20" ht="14.5" x14ac:dyDescent="0.35">
      <c r="M10712" s="261" t="s">
        <v>51441</v>
      </c>
      <c r="N10712" s="262">
        <v>12730.99</v>
      </c>
      <c r="P10712" s="243" t="s">
        <v>26698</v>
      </c>
      <c r="Q10712" s="244">
        <v>5617.16</v>
      </c>
      <c r="R10712" s="104"/>
      <c r="S10712" s="104"/>
      <c r="T10712" s="104"/>
    </row>
    <row r="10713" spans="13:20" ht="14.5" x14ac:dyDescent="0.35">
      <c r="M10713" s="261" t="s">
        <v>51442</v>
      </c>
      <c r="N10713" s="262">
        <v>224.44</v>
      </c>
      <c r="P10713" s="243" t="s">
        <v>26699</v>
      </c>
      <c r="Q10713" s="244">
        <v>1200.72</v>
      </c>
      <c r="R10713" s="104"/>
      <c r="S10713" s="104"/>
      <c r="T10713" s="104"/>
    </row>
    <row r="10714" spans="13:20" ht="14.5" x14ac:dyDescent="0.35">
      <c r="M10714" s="261" t="s">
        <v>48469</v>
      </c>
      <c r="N10714" s="262">
        <v>37282.86</v>
      </c>
      <c r="P10714" s="243" t="s">
        <v>26700</v>
      </c>
      <c r="Q10714" s="244">
        <v>516.25</v>
      </c>
      <c r="R10714" s="104"/>
      <c r="S10714" s="104"/>
      <c r="T10714" s="104"/>
    </row>
    <row r="10715" spans="13:20" ht="14.5" x14ac:dyDescent="0.35">
      <c r="M10715" s="261" t="s">
        <v>48470</v>
      </c>
      <c r="N10715" s="262">
        <v>2852.14</v>
      </c>
      <c r="P10715" s="243" t="s">
        <v>26701</v>
      </c>
      <c r="Q10715" s="244">
        <v>1136.75</v>
      </c>
      <c r="R10715" s="104"/>
      <c r="S10715" s="104"/>
      <c r="T10715" s="104"/>
    </row>
    <row r="10716" spans="13:20" ht="14.5" x14ac:dyDescent="0.35">
      <c r="M10716" s="261" t="s">
        <v>45621</v>
      </c>
      <c r="N10716" s="262">
        <v>47550</v>
      </c>
      <c r="P10716" s="243" t="s">
        <v>26702</v>
      </c>
      <c r="Q10716" s="244">
        <v>444.96</v>
      </c>
      <c r="R10716" s="104"/>
      <c r="S10716" s="104"/>
      <c r="T10716" s="104"/>
    </row>
    <row r="10717" spans="13:20" ht="14.5" x14ac:dyDescent="0.35">
      <c r="M10717" s="261" t="s">
        <v>45622</v>
      </c>
      <c r="N10717" s="262">
        <v>3480.62</v>
      </c>
      <c r="P10717" s="243" t="s">
        <v>26703</v>
      </c>
      <c r="Q10717" s="244">
        <v>3540.97</v>
      </c>
      <c r="R10717" s="104"/>
      <c r="S10717" s="104"/>
      <c r="T10717" s="104"/>
    </row>
    <row r="10718" spans="13:20" ht="14.5" x14ac:dyDescent="0.35">
      <c r="M10718" s="261" t="s">
        <v>27106</v>
      </c>
      <c r="N10718" s="262">
        <v>96</v>
      </c>
      <c r="P10718" s="243" t="s">
        <v>26704</v>
      </c>
      <c r="Q10718" s="244">
        <v>5270</v>
      </c>
      <c r="R10718" s="104"/>
      <c r="S10718" s="104"/>
      <c r="T10718" s="104"/>
    </row>
    <row r="10719" spans="13:20" ht="14.5" x14ac:dyDescent="0.35">
      <c r="M10719" s="261" t="s">
        <v>43334</v>
      </c>
      <c r="N10719" s="262">
        <v>22215.41</v>
      </c>
      <c r="P10719" s="243" t="s">
        <v>26705</v>
      </c>
      <c r="Q10719" s="244">
        <v>834</v>
      </c>
      <c r="R10719" s="104"/>
      <c r="S10719" s="104"/>
      <c r="T10719" s="104"/>
    </row>
    <row r="10720" spans="13:20" ht="14.5" x14ac:dyDescent="0.35">
      <c r="M10720" s="261" t="s">
        <v>53545</v>
      </c>
      <c r="N10720" s="262">
        <v>3846.16</v>
      </c>
      <c r="P10720" s="243" t="s">
        <v>26706</v>
      </c>
      <c r="Q10720" s="244">
        <v>698</v>
      </c>
      <c r="R10720" s="104"/>
      <c r="S10720" s="104"/>
      <c r="T10720" s="104"/>
    </row>
    <row r="10721" spans="13:20" ht="14.5" x14ac:dyDescent="0.35">
      <c r="M10721" s="261" t="s">
        <v>53546</v>
      </c>
      <c r="N10721" s="262">
        <v>41998.73</v>
      </c>
      <c r="P10721" s="243" t="s">
        <v>26707</v>
      </c>
      <c r="Q10721" s="244">
        <v>3699.96</v>
      </c>
      <c r="R10721" s="104"/>
      <c r="S10721" s="104"/>
      <c r="T10721" s="104"/>
    </row>
    <row r="10722" spans="13:20" ht="14.5" x14ac:dyDescent="0.35">
      <c r="M10722" s="261" t="s">
        <v>43335</v>
      </c>
      <c r="N10722" s="262">
        <v>1953.45</v>
      </c>
      <c r="P10722" s="243" t="s">
        <v>26708</v>
      </c>
      <c r="Q10722" s="244">
        <v>157.9</v>
      </c>
      <c r="R10722" s="104"/>
      <c r="S10722" s="104"/>
      <c r="T10722" s="104"/>
    </row>
    <row r="10723" spans="13:20" ht="14.5" x14ac:dyDescent="0.35">
      <c r="M10723" s="261" t="s">
        <v>43336</v>
      </c>
      <c r="N10723" s="262">
        <v>431.15</v>
      </c>
      <c r="P10723" s="243" t="s">
        <v>26709</v>
      </c>
      <c r="Q10723" s="244">
        <v>698</v>
      </c>
      <c r="R10723" s="104"/>
      <c r="S10723" s="104"/>
      <c r="T10723" s="104"/>
    </row>
    <row r="10724" spans="13:20" ht="14.5" x14ac:dyDescent="0.35">
      <c r="M10724" s="261" t="s">
        <v>43337</v>
      </c>
      <c r="N10724" s="262">
        <v>843</v>
      </c>
      <c r="P10724" s="243" t="s">
        <v>26710</v>
      </c>
      <c r="Q10724" s="244">
        <v>12000</v>
      </c>
      <c r="R10724" s="104"/>
      <c r="S10724" s="104"/>
      <c r="T10724" s="104"/>
    </row>
    <row r="10725" spans="13:20" ht="14.5" x14ac:dyDescent="0.35">
      <c r="M10725" s="261" t="s">
        <v>43338</v>
      </c>
      <c r="N10725" s="262">
        <v>132923.04</v>
      </c>
      <c r="P10725" s="243" t="s">
        <v>26711</v>
      </c>
      <c r="Q10725" s="244">
        <v>4703.93</v>
      </c>
      <c r="R10725" s="104"/>
      <c r="S10725" s="104"/>
      <c r="T10725" s="104"/>
    </row>
    <row r="10726" spans="13:20" ht="14.5" x14ac:dyDescent="0.35">
      <c r="M10726" s="261" t="s">
        <v>43339</v>
      </c>
      <c r="N10726" s="262">
        <v>41670.620000000003</v>
      </c>
      <c r="P10726" s="243" t="s">
        <v>26712</v>
      </c>
      <c r="Q10726" s="244">
        <v>12237.41</v>
      </c>
      <c r="R10726" s="104"/>
      <c r="S10726" s="104"/>
      <c r="T10726" s="104"/>
    </row>
    <row r="10727" spans="13:20" ht="14.5" x14ac:dyDescent="0.35">
      <c r="M10727" s="261" t="s">
        <v>43340</v>
      </c>
      <c r="N10727" s="262">
        <v>36884.629999999997</v>
      </c>
      <c r="P10727" s="243" t="s">
        <v>26713</v>
      </c>
      <c r="Q10727" s="244">
        <v>3137.45</v>
      </c>
      <c r="R10727" s="104"/>
      <c r="S10727" s="104"/>
      <c r="T10727" s="104"/>
    </row>
    <row r="10728" spans="13:20" ht="14.5" x14ac:dyDescent="0.35">
      <c r="M10728" s="261" t="s">
        <v>43341</v>
      </c>
      <c r="N10728" s="262">
        <v>15099.09</v>
      </c>
      <c r="P10728" s="243" t="s">
        <v>26714</v>
      </c>
      <c r="Q10728" s="244">
        <v>681.05</v>
      </c>
      <c r="R10728" s="104"/>
      <c r="S10728" s="104"/>
      <c r="T10728" s="104"/>
    </row>
    <row r="10729" spans="13:20" ht="14.5" x14ac:dyDescent="0.35">
      <c r="M10729" s="261" t="s">
        <v>43342</v>
      </c>
      <c r="N10729" s="262">
        <v>2428.92</v>
      </c>
      <c r="P10729" s="243" t="s">
        <v>26715</v>
      </c>
      <c r="Q10729" s="244">
        <v>62143.4</v>
      </c>
      <c r="R10729" s="104"/>
      <c r="S10729" s="104"/>
      <c r="T10729" s="104"/>
    </row>
    <row r="10730" spans="13:20" ht="14.5" x14ac:dyDescent="0.35">
      <c r="M10730" s="261" t="s">
        <v>43343</v>
      </c>
      <c r="N10730" s="262">
        <v>9547.09</v>
      </c>
      <c r="P10730" s="243" t="s">
        <v>26716</v>
      </c>
      <c r="Q10730" s="244">
        <v>3326.4</v>
      </c>
      <c r="R10730" s="104"/>
      <c r="S10730" s="104"/>
      <c r="T10730" s="104"/>
    </row>
    <row r="10731" spans="13:20" ht="14.5" x14ac:dyDescent="0.35">
      <c r="M10731" s="261" t="s">
        <v>53547</v>
      </c>
      <c r="N10731" s="262">
        <v>33869.07</v>
      </c>
      <c r="P10731" s="243" t="s">
        <v>26717</v>
      </c>
      <c r="Q10731" s="244">
        <v>240</v>
      </c>
      <c r="R10731" s="104"/>
      <c r="S10731" s="104"/>
      <c r="T10731" s="104"/>
    </row>
    <row r="10732" spans="13:20" ht="14.5" x14ac:dyDescent="0.35">
      <c r="M10732" s="261" t="s">
        <v>50418</v>
      </c>
      <c r="N10732" s="262">
        <v>14000</v>
      </c>
      <c r="P10732" s="243" t="s">
        <v>26718</v>
      </c>
      <c r="Q10732" s="244">
        <v>5000</v>
      </c>
      <c r="R10732" s="104"/>
      <c r="S10732" s="104"/>
      <c r="T10732" s="104"/>
    </row>
    <row r="10733" spans="13:20" ht="14.5" x14ac:dyDescent="0.35">
      <c r="M10733" s="261" t="s">
        <v>50419</v>
      </c>
      <c r="N10733" s="262">
        <v>1</v>
      </c>
      <c r="P10733" s="243" t="s">
        <v>26719</v>
      </c>
      <c r="Q10733" s="244">
        <v>8275.19</v>
      </c>
      <c r="R10733" s="104"/>
      <c r="S10733" s="104"/>
      <c r="T10733" s="104"/>
    </row>
    <row r="10734" spans="13:20" ht="14.5" x14ac:dyDescent="0.35">
      <c r="M10734" s="261" t="s">
        <v>27125</v>
      </c>
      <c r="N10734" s="262">
        <v>18397.29</v>
      </c>
      <c r="P10734" s="243" t="s">
        <v>26720</v>
      </c>
      <c r="Q10734" s="244">
        <v>3400</v>
      </c>
      <c r="R10734" s="104"/>
      <c r="S10734" s="104"/>
      <c r="T10734" s="104"/>
    </row>
    <row r="10735" spans="13:20" ht="14.5" x14ac:dyDescent="0.35">
      <c r="M10735" s="261" t="s">
        <v>27126</v>
      </c>
      <c r="N10735" s="262">
        <v>2914.22</v>
      </c>
      <c r="P10735" s="243" t="s">
        <v>26721</v>
      </c>
      <c r="Q10735" s="244">
        <v>127912.85</v>
      </c>
      <c r="R10735" s="104"/>
      <c r="S10735" s="104"/>
      <c r="T10735" s="104"/>
    </row>
    <row r="10736" spans="13:20" ht="14.5" x14ac:dyDescent="0.35">
      <c r="M10736" s="261" t="s">
        <v>27127</v>
      </c>
      <c r="N10736" s="262">
        <v>9910.27</v>
      </c>
      <c r="P10736" s="243" t="s">
        <v>26722</v>
      </c>
      <c r="Q10736" s="244">
        <v>15628.8</v>
      </c>
      <c r="R10736" s="104"/>
      <c r="S10736" s="104"/>
      <c r="T10736" s="104"/>
    </row>
    <row r="10737" spans="13:20" ht="14.5" x14ac:dyDescent="0.35">
      <c r="M10737" s="261" t="s">
        <v>27128</v>
      </c>
      <c r="N10737" s="262">
        <v>3574.76</v>
      </c>
      <c r="P10737" s="243" t="s">
        <v>26723</v>
      </c>
      <c r="Q10737" s="244">
        <v>42542.32</v>
      </c>
      <c r="R10737" s="104"/>
      <c r="S10737" s="104"/>
      <c r="T10737" s="104"/>
    </row>
    <row r="10738" spans="13:20" ht="14.5" x14ac:dyDescent="0.35">
      <c r="M10738" s="261" t="s">
        <v>37339</v>
      </c>
      <c r="N10738" s="262">
        <v>1533</v>
      </c>
      <c r="P10738" s="243" t="s">
        <v>26724</v>
      </c>
      <c r="Q10738" s="244">
        <v>11717.48</v>
      </c>
      <c r="R10738" s="104"/>
      <c r="S10738" s="104"/>
      <c r="T10738" s="104"/>
    </row>
    <row r="10739" spans="13:20" ht="14.5" x14ac:dyDescent="0.35">
      <c r="M10739" s="261" t="s">
        <v>53548</v>
      </c>
      <c r="N10739" s="262">
        <v>991</v>
      </c>
      <c r="P10739" s="243" t="s">
        <v>26725</v>
      </c>
      <c r="Q10739" s="244">
        <v>190831.5</v>
      </c>
      <c r="R10739" s="104"/>
      <c r="S10739" s="104"/>
      <c r="T10739" s="104"/>
    </row>
    <row r="10740" spans="13:20" ht="14.5" x14ac:dyDescent="0.35">
      <c r="M10740" s="261" t="s">
        <v>51443</v>
      </c>
      <c r="N10740" s="262">
        <v>2490</v>
      </c>
      <c r="P10740" s="243" t="s">
        <v>26726</v>
      </c>
      <c r="Q10740" s="244">
        <v>142036.75</v>
      </c>
      <c r="R10740" s="104"/>
      <c r="S10740" s="104"/>
      <c r="T10740" s="104"/>
    </row>
    <row r="10741" spans="13:20" ht="14.5" x14ac:dyDescent="0.35">
      <c r="M10741" s="261" t="s">
        <v>51444</v>
      </c>
      <c r="N10741" s="262">
        <v>28583.34</v>
      </c>
      <c r="P10741" s="243" t="s">
        <v>26727</v>
      </c>
      <c r="Q10741" s="244">
        <v>13977.2</v>
      </c>
      <c r="R10741" s="104"/>
      <c r="S10741" s="104"/>
      <c r="T10741" s="104"/>
    </row>
    <row r="10742" spans="13:20" ht="14.5" x14ac:dyDescent="0.35">
      <c r="M10742" s="261" t="s">
        <v>42147</v>
      </c>
      <c r="N10742" s="262">
        <v>48920.61</v>
      </c>
      <c r="P10742" s="243" t="s">
        <v>26728</v>
      </c>
      <c r="Q10742" s="244">
        <v>334683.63</v>
      </c>
      <c r="R10742" s="104"/>
      <c r="S10742" s="104"/>
      <c r="T10742" s="104"/>
    </row>
    <row r="10743" spans="13:20" ht="14.5" x14ac:dyDescent="0.35">
      <c r="M10743" s="261" t="s">
        <v>38499</v>
      </c>
      <c r="N10743" s="262">
        <v>45675</v>
      </c>
      <c r="P10743" s="243" t="s">
        <v>26729</v>
      </c>
      <c r="Q10743" s="244">
        <v>64050</v>
      </c>
      <c r="R10743" s="104"/>
      <c r="S10743" s="104"/>
      <c r="T10743" s="104"/>
    </row>
    <row r="10744" spans="13:20" ht="14.5" x14ac:dyDescent="0.35">
      <c r="M10744" s="261" t="s">
        <v>43344</v>
      </c>
      <c r="N10744" s="262">
        <v>29843.75</v>
      </c>
      <c r="P10744" s="243" t="s">
        <v>26730</v>
      </c>
      <c r="Q10744" s="244">
        <v>21943.53</v>
      </c>
      <c r="R10744" s="104"/>
      <c r="S10744" s="104"/>
      <c r="T10744" s="104"/>
    </row>
    <row r="10745" spans="13:20" ht="14.5" x14ac:dyDescent="0.35">
      <c r="M10745" s="261" t="s">
        <v>38500</v>
      </c>
      <c r="N10745" s="262">
        <v>11462.19</v>
      </c>
      <c r="P10745" s="243" t="s">
        <v>26731</v>
      </c>
      <c r="Q10745" s="244">
        <v>323792</v>
      </c>
      <c r="R10745" s="104"/>
      <c r="S10745" s="104"/>
      <c r="T10745" s="104"/>
    </row>
    <row r="10746" spans="13:20" ht="14.5" x14ac:dyDescent="0.35">
      <c r="M10746" s="261" t="s">
        <v>43345</v>
      </c>
      <c r="N10746" s="262">
        <v>19378.98</v>
      </c>
      <c r="P10746" s="243" t="s">
        <v>26732</v>
      </c>
      <c r="Q10746" s="244">
        <v>47082.080000000002</v>
      </c>
      <c r="R10746" s="104"/>
      <c r="S10746" s="104"/>
      <c r="T10746" s="104"/>
    </row>
    <row r="10747" spans="13:20" ht="14.5" x14ac:dyDescent="0.35">
      <c r="M10747" s="261" t="s">
        <v>43346</v>
      </c>
      <c r="N10747" s="262">
        <v>8170.38</v>
      </c>
      <c r="P10747" s="243" t="s">
        <v>26733</v>
      </c>
      <c r="Q10747" s="244">
        <v>117378.03</v>
      </c>
      <c r="R10747" s="104"/>
      <c r="S10747" s="104"/>
      <c r="T10747" s="104"/>
    </row>
    <row r="10748" spans="13:20" ht="14.5" x14ac:dyDescent="0.35">
      <c r="M10748" s="261" t="s">
        <v>43347</v>
      </c>
      <c r="N10748" s="262">
        <v>27202.36</v>
      </c>
      <c r="P10748" s="243" t="s">
        <v>26734</v>
      </c>
      <c r="Q10748" s="244">
        <v>8192.08</v>
      </c>
      <c r="R10748" s="104"/>
      <c r="S10748" s="104"/>
      <c r="T10748" s="104"/>
    </row>
    <row r="10749" spans="13:20" ht="14.5" x14ac:dyDescent="0.35">
      <c r="M10749" s="261" t="s">
        <v>52348</v>
      </c>
      <c r="N10749" s="262">
        <v>4228.0600000000004</v>
      </c>
      <c r="P10749" s="243" t="s">
        <v>26735</v>
      </c>
      <c r="Q10749" s="244">
        <v>28071.119999999999</v>
      </c>
      <c r="R10749" s="104"/>
      <c r="S10749" s="104"/>
      <c r="T10749" s="104"/>
    </row>
    <row r="10750" spans="13:20" ht="14.5" x14ac:dyDescent="0.35">
      <c r="M10750" s="261" t="s">
        <v>51445</v>
      </c>
      <c r="N10750" s="262">
        <v>1374</v>
      </c>
      <c r="P10750" s="243" t="s">
        <v>26736</v>
      </c>
      <c r="Q10750" s="244">
        <v>2774.26</v>
      </c>
      <c r="R10750" s="104"/>
      <c r="S10750" s="104"/>
      <c r="T10750" s="104"/>
    </row>
    <row r="10751" spans="13:20" ht="14.5" x14ac:dyDescent="0.35">
      <c r="M10751" s="261" t="s">
        <v>48471</v>
      </c>
      <c r="N10751" s="262">
        <v>10000</v>
      </c>
      <c r="P10751" s="243" t="s">
        <v>26737</v>
      </c>
      <c r="Q10751" s="244">
        <v>6020.8</v>
      </c>
      <c r="R10751" s="104"/>
      <c r="S10751" s="104"/>
      <c r="T10751" s="104"/>
    </row>
    <row r="10752" spans="13:20" ht="14.5" x14ac:dyDescent="0.35">
      <c r="M10752" s="261" t="s">
        <v>48472</v>
      </c>
      <c r="N10752" s="262">
        <v>734.36</v>
      </c>
      <c r="P10752" s="243" t="s">
        <v>26738</v>
      </c>
      <c r="Q10752" s="244">
        <v>3290</v>
      </c>
      <c r="R10752" s="104"/>
      <c r="S10752" s="104"/>
      <c r="T10752" s="104"/>
    </row>
    <row r="10753" spans="13:20" ht="14.5" x14ac:dyDescent="0.35">
      <c r="M10753" s="261" t="s">
        <v>45623</v>
      </c>
      <c r="N10753" s="262">
        <v>365750.71</v>
      </c>
      <c r="P10753" s="243" t="s">
        <v>26739</v>
      </c>
      <c r="Q10753" s="244">
        <v>6969.82</v>
      </c>
      <c r="R10753" s="104"/>
      <c r="S10753" s="104"/>
      <c r="T10753" s="104"/>
    </row>
    <row r="10754" spans="13:20" ht="14.5" x14ac:dyDescent="0.35">
      <c r="M10754" s="261" t="s">
        <v>45624</v>
      </c>
      <c r="N10754" s="262">
        <v>26770.68</v>
      </c>
      <c r="P10754" s="243" t="s">
        <v>26740</v>
      </c>
      <c r="Q10754" s="244">
        <v>6309.39</v>
      </c>
      <c r="R10754" s="104"/>
      <c r="S10754" s="104"/>
      <c r="T10754" s="104"/>
    </row>
    <row r="10755" spans="13:20" ht="14.5" x14ac:dyDescent="0.35">
      <c r="M10755" s="261" t="s">
        <v>15952</v>
      </c>
      <c r="N10755" s="262">
        <v>8570</v>
      </c>
      <c r="P10755" s="243" t="s">
        <v>26741</v>
      </c>
      <c r="Q10755" s="244">
        <v>137954.87</v>
      </c>
      <c r="R10755" s="104"/>
      <c r="S10755" s="104"/>
      <c r="T10755" s="104"/>
    </row>
    <row r="10756" spans="13:20" ht="14.5" x14ac:dyDescent="0.35">
      <c r="M10756" s="261" t="s">
        <v>57284</v>
      </c>
      <c r="N10756" s="262">
        <v>11864.8</v>
      </c>
      <c r="P10756" s="243" t="s">
        <v>26742</v>
      </c>
      <c r="Q10756" s="244">
        <v>25804.83</v>
      </c>
      <c r="R10756" s="104"/>
      <c r="S10756" s="104"/>
      <c r="T10756" s="104"/>
    </row>
    <row r="10757" spans="13:20" ht="14.5" x14ac:dyDescent="0.35">
      <c r="M10757" s="261" t="s">
        <v>27159</v>
      </c>
      <c r="N10757" s="262">
        <v>73065.58</v>
      </c>
      <c r="P10757" s="243" t="s">
        <v>26743</v>
      </c>
      <c r="Q10757" s="244">
        <v>2392.5300000000002</v>
      </c>
      <c r="R10757" s="104"/>
      <c r="S10757" s="104"/>
      <c r="T10757" s="104"/>
    </row>
    <row r="10758" spans="13:20" ht="14.5" x14ac:dyDescent="0.35">
      <c r="M10758" s="261" t="s">
        <v>27161</v>
      </c>
      <c r="N10758" s="262">
        <v>10644.37</v>
      </c>
      <c r="P10758" s="243" t="s">
        <v>26744</v>
      </c>
      <c r="Q10758" s="244">
        <v>4078.5</v>
      </c>
      <c r="R10758" s="104"/>
      <c r="S10758" s="104"/>
      <c r="T10758" s="104"/>
    </row>
    <row r="10759" spans="13:20" ht="14.5" x14ac:dyDescent="0.35">
      <c r="M10759" s="261" t="s">
        <v>57285</v>
      </c>
      <c r="N10759" s="262">
        <v>-17794.400000000001</v>
      </c>
      <c r="P10759" s="243" t="s">
        <v>26745</v>
      </c>
      <c r="Q10759" s="244">
        <v>880</v>
      </c>
      <c r="R10759" s="104"/>
      <c r="S10759" s="104"/>
      <c r="T10759" s="104"/>
    </row>
    <row r="10760" spans="13:20" ht="14.5" x14ac:dyDescent="0.35">
      <c r="M10760" s="261" t="s">
        <v>35893</v>
      </c>
      <c r="N10760" s="262">
        <v>5660</v>
      </c>
      <c r="P10760" s="243" t="s">
        <v>26746</v>
      </c>
      <c r="Q10760" s="244">
        <v>379.31</v>
      </c>
      <c r="R10760" s="104"/>
      <c r="S10760" s="104"/>
      <c r="T10760" s="104"/>
    </row>
    <row r="10761" spans="13:20" ht="14.5" x14ac:dyDescent="0.35">
      <c r="M10761" s="261" t="s">
        <v>57286</v>
      </c>
      <c r="N10761" s="262">
        <v>42169.08</v>
      </c>
      <c r="P10761" s="243" t="s">
        <v>26747</v>
      </c>
      <c r="Q10761" s="244">
        <v>1268.75</v>
      </c>
      <c r="R10761" s="104"/>
      <c r="S10761" s="104"/>
      <c r="T10761" s="104"/>
    </row>
    <row r="10762" spans="13:20" ht="14.5" x14ac:dyDescent="0.35">
      <c r="M10762" s="261" t="s">
        <v>57287</v>
      </c>
      <c r="N10762" s="262">
        <v>3184.75</v>
      </c>
      <c r="P10762" s="243" t="s">
        <v>26748</v>
      </c>
      <c r="Q10762" s="244">
        <v>526.17999999999995</v>
      </c>
      <c r="R10762" s="104"/>
      <c r="S10762" s="104"/>
      <c r="T10762" s="104"/>
    </row>
    <row r="10763" spans="13:20" ht="14.5" x14ac:dyDescent="0.35">
      <c r="M10763" s="261" t="s">
        <v>57288</v>
      </c>
      <c r="N10763" s="262">
        <v>9705.84</v>
      </c>
      <c r="P10763" s="243" t="s">
        <v>26749</v>
      </c>
      <c r="Q10763" s="244">
        <v>271754.73</v>
      </c>
      <c r="R10763" s="104"/>
      <c r="S10763" s="104"/>
      <c r="T10763" s="104"/>
    </row>
    <row r="10764" spans="13:20" ht="14.5" x14ac:dyDescent="0.35">
      <c r="M10764" s="261" t="s">
        <v>57289</v>
      </c>
      <c r="N10764" s="262">
        <v>5808.17</v>
      </c>
      <c r="P10764" s="243" t="s">
        <v>26750</v>
      </c>
      <c r="Q10764" s="244">
        <v>21016.85</v>
      </c>
      <c r="R10764" s="104"/>
      <c r="S10764" s="104"/>
      <c r="T10764" s="104"/>
    </row>
    <row r="10765" spans="13:20" ht="14.5" x14ac:dyDescent="0.35">
      <c r="M10765" s="261" t="s">
        <v>35894</v>
      </c>
      <c r="N10765" s="262">
        <v>285214.71000000002</v>
      </c>
      <c r="P10765" s="243" t="s">
        <v>26751</v>
      </c>
      <c r="Q10765" s="244">
        <v>477.14</v>
      </c>
      <c r="R10765" s="104"/>
      <c r="S10765" s="104"/>
      <c r="T10765" s="104"/>
    </row>
    <row r="10766" spans="13:20" ht="14.5" x14ac:dyDescent="0.35">
      <c r="M10766" s="261" t="s">
        <v>35895</v>
      </c>
      <c r="N10766" s="262">
        <v>14242.29</v>
      </c>
      <c r="P10766" s="243" t="s">
        <v>26752</v>
      </c>
      <c r="Q10766" s="244">
        <v>501124.74</v>
      </c>
      <c r="R10766" s="104"/>
      <c r="S10766" s="104"/>
      <c r="T10766" s="104"/>
    </row>
    <row r="10767" spans="13:20" ht="14.5" x14ac:dyDescent="0.35">
      <c r="M10767" s="261" t="s">
        <v>35896</v>
      </c>
      <c r="N10767" s="262">
        <v>75000</v>
      </c>
      <c r="P10767" s="243" t="s">
        <v>26753</v>
      </c>
      <c r="Q10767" s="244">
        <v>35214</v>
      </c>
      <c r="R10767" s="104"/>
      <c r="S10767" s="104"/>
      <c r="T10767" s="104"/>
    </row>
    <row r="10768" spans="13:20" ht="14.5" x14ac:dyDescent="0.35">
      <c r="M10768" s="261" t="s">
        <v>35897</v>
      </c>
      <c r="N10768" s="262">
        <v>4350</v>
      </c>
      <c r="P10768" s="243" t="s">
        <v>26754</v>
      </c>
      <c r="Q10768" s="244">
        <v>133946.04999999999</v>
      </c>
      <c r="R10768" s="104"/>
      <c r="S10768" s="104"/>
      <c r="T10768" s="104"/>
    </row>
    <row r="10769" spans="13:20" ht="14.5" x14ac:dyDescent="0.35">
      <c r="M10769" s="261" t="s">
        <v>35898</v>
      </c>
      <c r="N10769" s="262">
        <v>31493.4</v>
      </c>
      <c r="P10769" s="243" t="s">
        <v>26755</v>
      </c>
      <c r="Q10769" s="244">
        <v>50350</v>
      </c>
      <c r="R10769" s="104"/>
      <c r="S10769" s="104"/>
      <c r="T10769" s="104"/>
    </row>
    <row r="10770" spans="13:20" ht="14.5" x14ac:dyDescent="0.35">
      <c r="M10770" s="261" t="s">
        <v>57290</v>
      </c>
      <c r="N10770" s="262">
        <v>618.45000000000005</v>
      </c>
      <c r="P10770" s="243" t="s">
        <v>26756</v>
      </c>
      <c r="Q10770" s="244">
        <v>576</v>
      </c>
      <c r="R10770" s="104"/>
      <c r="S10770" s="104"/>
      <c r="T10770" s="104"/>
    </row>
    <row r="10771" spans="13:20" ht="14.5" x14ac:dyDescent="0.35">
      <c r="M10771" s="261" t="s">
        <v>35899</v>
      </c>
      <c r="N10771" s="262">
        <v>1137.96</v>
      </c>
      <c r="P10771" s="243" t="s">
        <v>26757</v>
      </c>
      <c r="Q10771" s="244">
        <v>4536</v>
      </c>
      <c r="R10771" s="104"/>
      <c r="S10771" s="104"/>
      <c r="T10771" s="104"/>
    </row>
    <row r="10772" spans="13:20" ht="14.5" x14ac:dyDescent="0.35">
      <c r="M10772" s="261" t="s">
        <v>35900</v>
      </c>
      <c r="N10772" s="262">
        <v>1769.74</v>
      </c>
      <c r="P10772" s="243" t="s">
        <v>26758</v>
      </c>
      <c r="Q10772" s="244">
        <v>34200</v>
      </c>
      <c r="R10772" s="104"/>
      <c r="S10772" s="104"/>
      <c r="T10772" s="104"/>
    </row>
    <row r="10773" spans="13:20" ht="14.5" x14ac:dyDescent="0.35">
      <c r="M10773" s="261" t="s">
        <v>48473</v>
      </c>
      <c r="N10773" s="262">
        <v>215851</v>
      </c>
      <c r="P10773" s="243" t="s">
        <v>26759</v>
      </c>
      <c r="Q10773" s="244">
        <v>6489.32</v>
      </c>
      <c r="R10773" s="104"/>
      <c r="S10773" s="104"/>
      <c r="T10773" s="104"/>
    </row>
    <row r="10774" spans="13:20" ht="14.5" x14ac:dyDescent="0.35">
      <c r="M10774" s="261" t="s">
        <v>43348</v>
      </c>
      <c r="N10774" s="262">
        <v>243650</v>
      </c>
      <c r="P10774" s="243" t="s">
        <v>26760</v>
      </c>
      <c r="Q10774" s="244">
        <v>19438.740000000002</v>
      </c>
      <c r="R10774" s="104"/>
      <c r="S10774" s="104"/>
      <c r="T10774" s="104"/>
    </row>
    <row r="10775" spans="13:20" ht="14.5" x14ac:dyDescent="0.35">
      <c r="M10775" s="261" t="s">
        <v>37340</v>
      </c>
      <c r="N10775" s="262">
        <v>1209.3800000000001</v>
      </c>
      <c r="P10775" s="243" t="s">
        <v>26761</v>
      </c>
      <c r="Q10775" s="244">
        <v>5793.56</v>
      </c>
      <c r="R10775" s="104"/>
      <c r="S10775" s="104"/>
      <c r="T10775" s="104"/>
    </row>
    <row r="10776" spans="13:20" ht="14.5" x14ac:dyDescent="0.35">
      <c r="M10776" s="261" t="s">
        <v>35901</v>
      </c>
      <c r="N10776" s="262">
        <v>65348.41</v>
      </c>
      <c r="P10776" s="243" t="s">
        <v>26762</v>
      </c>
      <c r="Q10776" s="244">
        <v>36443.25</v>
      </c>
      <c r="R10776" s="104"/>
      <c r="S10776" s="104"/>
      <c r="T10776" s="104"/>
    </row>
    <row r="10777" spans="13:20" ht="14.5" x14ac:dyDescent="0.35">
      <c r="M10777" s="261" t="s">
        <v>43349</v>
      </c>
      <c r="N10777" s="262">
        <v>42517</v>
      </c>
      <c r="P10777" s="243" t="s">
        <v>26763</v>
      </c>
      <c r="Q10777" s="244">
        <v>218621.09</v>
      </c>
      <c r="R10777" s="104"/>
      <c r="S10777" s="104"/>
      <c r="T10777" s="104"/>
    </row>
    <row r="10778" spans="13:20" ht="14.5" x14ac:dyDescent="0.35">
      <c r="M10778" s="261" t="s">
        <v>38502</v>
      </c>
      <c r="N10778" s="262">
        <v>132841.44</v>
      </c>
      <c r="P10778" s="243" t="s">
        <v>26764</v>
      </c>
      <c r="Q10778" s="244">
        <v>57113.81</v>
      </c>
      <c r="R10778" s="104"/>
      <c r="S10778" s="104"/>
      <c r="T10778" s="104"/>
    </row>
    <row r="10779" spans="13:20" ht="14.5" x14ac:dyDescent="0.35">
      <c r="M10779" s="261" t="s">
        <v>37341</v>
      </c>
      <c r="N10779" s="262">
        <v>3266.45</v>
      </c>
      <c r="P10779" s="243" t="s">
        <v>26765</v>
      </c>
      <c r="Q10779" s="244">
        <v>654630.01</v>
      </c>
      <c r="R10779" s="104"/>
      <c r="S10779" s="104"/>
      <c r="T10779" s="104"/>
    </row>
    <row r="10780" spans="13:20" ht="14.5" x14ac:dyDescent="0.35">
      <c r="M10780" s="261" t="s">
        <v>52349</v>
      </c>
      <c r="N10780" s="262">
        <v>7365.33</v>
      </c>
      <c r="P10780" s="243" t="s">
        <v>26766</v>
      </c>
      <c r="Q10780" s="244">
        <v>132043.1</v>
      </c>
      <c r="R10780" s="104"/>
      <c r="S10780" s="104"/>
      <c r="T10780" s="104"/>
    </row>
    <row r="10781" spans="13:20" ht="14.5" x14ac:dyDescent="0.35">
      <c r="M10781" s="261" t="s">
        <v>50420</v>
      </c>
      <c r="N10781" s="262">
        <v>99465</v>
      </c>
      <c r="P10781" s="243" t="s">
        <v>26767</v>
      </c>
      <c r="Q10781" s="244">
        <v>32057.93</v>
      </c>
      <c r="R10781" s="104"/>
      <c r="S10781" s="104"/>
      <c r="T10781" s="104"/>
    </row>
    <row r="10782" spans="13:20" ht="14.5" x14ac:dyDescent="0.35">
      <c r="M10782" s="261" t="s">
        <v>57291</v>
      </c>
      <c r="N10782" s="262">
        <v>342394.34</v>
      </c>
      <c r="P10782" s="243" t="s">
        <v>26768</v>
      </c>
      <c r="Q10782" s="244">
        <v>1223435.8899999999</v>
      </c>
      <c r="R10782" s="104"/>
      <c r="S10782" s="104"/>
      <c r="T10782" s="104"/>
    </row>
    <row r="10783" spans="13:20" ht="14.5" x14ac:dyDescent="0.35">
      <c r="M10783" s="261" t="s">
        <v>37342</v>
      </c>
      <c r="N10783" s="262">
        <v>422703.1</v>
      </c>
      <c r="P10783" s="243" t="s">
        <v>26769</v>
      </c>
      <c r="Q10783" s="244">
        <v>1230.6400000000001</v>
      </c>
      <c r="R10783" s="104"/>
      <c r="S10783" s="104"/>
      <c r="T10783" s="104"/>
    </row>
    <row r="10784" spans="13:20" ht="14.5" x14ac:dyDescent="0.35">
      <c r="M10784" s="261" t="s">
        <v>57292</v>
      </c>
      <c r="N10784" s="262">
        <v>34784.83</v>
      </c>
      <c r="P10784" s="243" t="s">
        <v>26770</v>
      </c>
      <c r="Q10784" s="244">
        <v>51212.5</v>
      </c>
      <c r="R10784" s="104"/>
      <c r="S10784" s="104"/>
      <c r="T10784" s="104"/>
    </row>
    <row r="10785" spans="13:20" ht="14.5" x14ac:dyDescent="0.35">
      <c r="M10785" s="261" t="s">
        <v>57293</v>
      </c>
      <c r="N10785" s="262">
        <v>5088.75</v>
      </c>
      <c r="P10785" s="243" t="s">
        <v>26771</v>
      </c>
      <c r="Q10785" s="244">
        <v>69290.179999999993</v>
      </c>
      <c r="R10785" s="104"/>
      <c r="S10785" s="104"/>
      <c r="T10785" s="104"/>
    </row>
    <row r="10786" spans="13:20" ht="14.5" x14ac:dyDescent="0.35">
      <c r="M10786" s="261" t="s">
        <v>43350</v>
      </c>
      <c r="N10786" s="262">
        <v>13057.77</v>
      </c>
      <c r="P10786" s="243" t="s">
        <v>26772</v>
      </c>
      <c r="Q10786" s="244">
        <v>32581.99</v>
      </c>
      <c r="R10786" s="104"/>
      <c r="S10786" s="104"/>
      <c r="T10786" s="104"/>
    </row>
    <row r="10787" spans="13:20" ht="14.5" x14ac:dyDescent="0.35">
      <c r="M10787" s="261" t="s">
        <v>38503</v>
      </c>
      <c r="N10787" s="262">
        <v>365699.36</v>
      </c>
      <c r="P10787" s="243" t="s">
        <v>26773</v>
      </c>
      <c r="Q10787" s="244">
        <v>7125</v>
      </c>
      <c r="R10787" s="104"/>
      <c r="S10787" s="104"/>
      <c r="T10787" s="104"/>
    </row>
    <row r="10788" spans="13:20" ht="14.5" x14ac:dyDescent="0.35">
      <c r="M10788" s="261" t="s">
        <v>48474</v>
      </c>
      <c r="N10788" s="262">
        <v>8897.2000000000007</v>
      </c>
      <c r="P10788" s="243" t="s">
        <v>26774</v>
      </c>
      <c r="Q10788" s="244">
        <v>421837.53</v>
      </c>
      <c r="R10788" s="104"/>
      <c r="S10788" s="104"/>
      <c r="T10788" s="104"/>
    </row>
    <row r="10789" spans="13:20" ht="14.5" x14ac:dyDescent="0.35">
      <c r="M10789" s="261" t="s">
        <v>52350</v>
      </c>
      <c r="N10789" s="262">
        <v>71940</v>
      </c>
      <c r="P10789" s="243" t="s">
        <v>26775</v>
      </c>
      <c r="Q10789" s="244">
        <v>1856</v>
      </c>
      <c r="R10789" s="104"/>
      <c r="S10789" s="104"/>
      <c r="T10789" s="104"/>
    </row>
    <row r="10790" spans="13:20" ht="14.5" x14ac:dyDescent="0.35">
      <c r="M10790" s="261" t="s">
        <v>52351</v>
      </c>
      <c r="N10790" s="262">
        <v>12000</v>
      </c>
      <c r="P10790" s="243" t="s">
        <v>26776</v>
      </c>
      <c r="Q10790" s="244">
        <v>48160.78</v>
      </c>
      <c r="R10790" s="104"/>
      <c r="S10790" s="104"/>
      <c r="T10790" s="104"/>
    </row>
    <row r="10791" spans="13:20" ht="14.5" x14ac:dyDescent="0.35">
      <c r="M10791" s="261" t="s">
        <v>38504</v>
      </c>
      <c r="N10791" s="262">
        <v>26650</v>
      </c>
      <c r="P10791" s="243" t="s">
        <v>26777</v>
      </c>
      <c r="Q10791" s="244">
        <v>1525</v>
      </c>
      <c r="R10791" s="104"/>
      <c r="S10791" s="104"/>
      <c r="T10791" s="104"/>
    </row>
    <row r="10792" spans="13:20" ht="14.5" x14ac:dyDescent="0.35">
      <c r="M10792" s="261" t="s">
        <v>52352</v>
      </c>
      <c r="N10792" s="262">
        <v>9100</v>
      </c>
      <c r="P10792" s="243" t="s">
        <v>26778</v>
      </c>
      <c r="Q10792" s="244">
        <v>11851.02</v>
      </c>
      <c r="R10792" s="104"/>
      <c r="S10792" s="104"/>
      <c r="T10792" s="104"/>
    </row>
    <row r="10793" spans="13:20" ht="14.5" x14ac:dyDescent="0.35">
      <c r="M10793" s="261" t="s">
        <v>52353</v>
      </c>
      <c r="N10793" s="262">
        <v>696.28</v>
      </c>
      <c r="P10793" s="243" t="s">
        <v>26779</v>
      </c>
      <c r="Q10793" s="244">
        <v>18464.68</v>
      </c>
      <c r="R10793" s="104"/>
      <c r="S10793" s="104"/>
      <c r="T10793" s="104"/>
    </row>
    <row r="10794" spans="13:20" ht="14.5" x14ac:dyDescent="0.35">
      <c r="M10794" s="261" t="s">
        <v>57294</v>
      </c>
      <c r="N10794" s="262">
        <v>6803.76</v>
      </c>
      <c r="P10794" s="243" t="s">
        <v>26780</v>
      </c>
      <c r="Q10794" s="244">
        <v>753</v>
      </c>
      <c r="R10794" s="104"/>
      <c r="S10794" s="104"/>
      <c r="T10794" s="104"/>
    </row>
    <row r="10795" spans="13:20" ht="14.5" x14ac:dyDescent="0.35">
      <c r="M10795" s="261" t="s">
        <v>57295</v>
      </c>
      <c r="N10795" s="262">
        <v>520.48</v>
      </c>
      <c r="P10795" s="243" t="s">
        <v>26781</v>
      </c>
      <c r="Q10795" s="244">
        <v>26833.52</v>
      </c>
      <c r="R10795" s="104"/>
      <c r="S10795" s="104"/>
      <c r="T10795" s="104"/>
    </row>
    <row r="10796" spans="13:20" ht="14.5" x14ac:dyDescent="0.35">
      <c r="M10796" s="261" t="s">
        <v>57296</v>
      </c>
      <c r="N10796" s="262">
        <v>2186.17</v>
      </c>
      <c r="P10796" s="243" t="s">
        <v>26782</v>
      </c>
      <c r="Q10796" s="244">
        <v>27829.08</v>
      </c>
      <c r="R10796" s="104"/>
      <c r="S10796" s="104"/>
      <c r="T10796" s="104"/>
    </row>
    <row r="10797" spans="13:20" ht="14.5" x14ac:dyDescent="0.35">
      <c r="M10797" s="261" t="s">
        <v>52354</v>
      </c>
      <c r="N10797" s="262">
        <v>12145.38</v>
      </c>
      <c r="P10797" s="243" t="s">
        <v>26783</v>
      </c>
      <c r="Q10797" s="244">
        <v>430250.91</v>
      </c>
      <c r="R10797" s="104"/>
      <c r="S10797" s="104"/>
      <c r="T10797" s="104"/>
    </row>
    <row r="10798" spans="13:20" ht="14.5" x14ac:dyDescent="0.35">
      <c r="M10798" s="261" t="s">
        <v>57297</v>
      </c>
      <c r="N10798" s="262">
        <v>6000</v>
      </c>
      <c r="P10798" s="243" t="s">
        <v>26784</v>
      </c>
      <c r="Q10798" s="244">
        <v>23040.67</v>
      </c>
      <c r="R10798" s="104"/>
      <c r="S10798" s="104"/>
      <c r="T10798" s="104"/>
    </row>
    <row r="10799" spans="13:20" ht="14.5" x14ac:dyDescent="0.35">
      <c r="M10799" s="261" t="s">
        <v>57298</v>
      </c>
      <c r="N10799" s="262">
        <v>1680</v>
      </c>
      <c r="P10799" s="243" t="s">
        <v>26785</v>
      </c>
      <c r="Q10799" s="244">
        <v>1150</v>
      </c>
      <c r="R10799" s="104"/>
      <c r="S10799" s="104"/>
      <c r="T10799" s="104"/>
    </row>
    <row r="10800" spans="13:20" ht="14.5" x14ac:dyDescent="0.35">
      <c r="M10800" s="261" t="s">
        <v>57299</v>
      </c>
      <c r="N10800" s="262">
        <v>587.52</v>
      </c>
      <c r="P10800" s="243" t="s">
        <v>26786</v>
      </c>
      <c r="Q10800" s="244">
        <v>78961.47</v>
      </c>
      <c r="R10800" s="104"/>
      <c r="S10800" s="104"/>
      <c r="T10800" s="104"/>
    </row>
    <row r="10801" spans="13:20" ht="14.5" x14ac:dyDescent="0.35">
      <c r="M10801" s="261" t="s">
        <v>57300</v>
      </c>
      <c r="N10801" s="262">
        <v>3743.88</v>
      </c>
      <c r="P10801" s="243" t="s">
        <v>26787</v>
      </c>
      <c r="Q10801" s="244">
        <v>71942.39</v>
      </c>
      <c r="R10801" s="104"/>
      <c r="S10801" s="104"/>
      <c r="T10801" s="104"/>
    </row>
    <row r="10802" spans="13:20" ht="14.5" x14ac:dyDescent="0.35">
      <c r="M10802" s="261" t="s">
        <v>57301</v>
      </c>
      <c r="N10802" s="262">
        <v>350.01</v>
      </c>
      <c r="P10802" s="243" t="s">
        <v>26788</v>
      </c>
      <c r="Q10802" s="244">
        <v>101963.94</v>
      </c>
      <c r="R10802" s="104"/>
      <c r="S10802" s="104"/>
      <c r="T10802" s="104"/>
    </row>
    <row r="10803" spans="13:20" ht="14.5" x14ac:dyDescent="0.35">
      <c r="M10803" s="261" t="s">
        <v>57302</v>
      </c>
      <c r="N10803" s="262">
        <v>2373.0500000000002</v>
      </c>
      <c r="P10803" s="243" t="s">
        <v>26789</v>
      </c>
      <c r="Q10803" s="244">
        <v>43457.7</v>
      </c>
      <c r="R10803" s="104"/>
      <c r="S10803" s="104"/>
      <c r="T10803" s="104"/>
    </row>
    <row r="10804" spans="13:20" ht="14.5" x14ac:dyDescent="0.35">
      <c r="M10804" s="261" t="s">
        <v>57303</v>
      </c>
      <c r="N10804" s="262">
        <v>970.2</v>
      </c>
      <c r="P10804" s="243" t="s">
        <v>26790</v>
      </c>
      <c r="Q10804" s="244">
        <v>65478.73</v>
      </c>
      <c r="R10804" s="104"/>
      <c r="S10804" s="104"/>
      <c r="T10804" s="104"/>
    </row>
    <row r="10805" spans="13:20" ht="14.5" x14ac:dyDescent="0.35">
      <c r="M10805" s="261" t="s">
        <v>38505</v>
      </c>
      <c r="N10805" s="262">
        <v>5390</v>
      </c>
      <c r="P10805" s="243" t="s">
        <v>26791</v>
      </c>
      <c r="Q10805" s="244">
        <v>13110</v>
      </c>
      <c r="R10805" s="104"/>
      <c r="S10805" s="104"/>
      <c r="T10805" s="104"/>
    </row>
    <row r="10806" spans="13:20" ht="14.5" x14ac:dyDescent="0.35">
      <c r="M10806" s="261" t="s">
        <v>57304</v>
      </c>
      <c r="N10806" s="262">
        <v>195625</v>
      </c>
      <c r="P10806" s="243" t="s">
        <v>26792</v>
      </c>
      <c r="Q10806" s="244">
        <v>52748.38</v>
      </c>
      <c r="R10806" s="104"/>
      <c r="S10806" s="104"/>
      <c r="T10806" s="104"/>
    </row>
    <row r="10807" spans="13:20" ht="14.5" x14ac:dyDescent="0.35">
      <c r="M10807" s="261" t="s">
        <v>57305</v>
      </c>
      <c r="N10807" s="262">
        <v>38600</v>
      </c>
      <c r="P10807" s="243" t="s">
        <v>26793</v>
      </c>
      <c r="Q10807" s="244">
        <v>1352889</v>
      </c>
      <c r="R10807" s="104"/>
      <c r="S10807" s="104"/>
      <c r="T10807" s="104"/>
    </row>
    <row r="10808" spans="13:20" ht="14.5" x14ac:dyDescent="0.35">
      <c r="M10808" s="261" t="s">
        <v>57306</v>
      </c>
      <c r="N10808" s="262">
        <v>4860</v>
      </c>
      <c r="P10808" s="243" t="s">
        <v>26794</v>
      </c>
      <c r="Q10808" s="244">
        <v>33263.040000000001</v>
      </c>
      <c r="R10808" s="104"/>
      <c r="S10808" s="104"/>
      <c r="T10808" s="104"/>
    </row>
    <row r="10809" spans="13:20" ht="14.5" x14ac:dyDescent="0.35">
      <c r="M10809" s="261" t="s">
        <v>57307</v>
      </c>
      <c r="N10809" s="262">
        <v>21083.14</v>
      </c>
      <c r="P10809" s="243" t="s">
        <v>26795</v>
      </c>
      <c r="Q10809" s="244">
        <v>120685.48</v>
      </c>
      <c r="R10809" s="104"/>
      <c r="S10809" s="104"/>
      <c r="T10809" s="104"/>
    </row>
    <row r="10810" spans="13:20" ht="14.5" x14ac:dyDescent="0.35">
      <c r="M10810" s="261" t="s">
        <v>57308</v>
      </c>
      <c r="N10810" s="262">
        <v>44177.5</v>
      </c>
      <c r="P10810" s="243" t="s">
        <v>26796</v>
      </c>
      <c r="Q10810" s="244">
        <v>7125</v>
      </c>
      <c r="R10810" s="104"/>
      <c r="S10810" s="104"/>
      <c r="T10810" s="104"/>
    </row>
    <row r="10811" spans="13:20" ht="14.5" x14ac:dyDescent="0.35">
      <c r="M10811" s="261" t="s">
        <v>57309</v>
      </c>
      <c r="N10811" s="262">
        <v>3520</v>
      </c>
      <c r="P10811" s="243" t="s">
        <v>26797</v>
      </c>
      <c r="Q10811" s="244">
        <v>421837.53</v>
      </c>
      <c r="R10811" s="104"/>
      <c r="S10811" s="104"/>
      <c r="T10811" s="104"/>
    </row>
    <row r="10812" spans="13:20" ht="14.5" x14ac:dyDescent="0.35">
      <c r="M10812" s="261" t="s">
        <v>57310</v>
      </c>
      <c r="N10812" s="262">
        <v>5400</v>
      </c>
      <c r="P10812" s="243" t="s">
        <v>26798</v>
      </c>
      <c r="Q10812" s="244">
        <v>1856</v>
      </c>
      <c r="R10812" s="104"/>
      <c r="S10812" s="104"/>
      <c r="T10812" s="104"/>
    </row>
    <row r="10813" spans="13:20" ht="14.5" x14ac:dyDescent="0.35">
      <c r="M10813" s="261" t="s">
        <v>57311</v>
      </c>
      <c r="N10813" s="262">
        <v>16952</v>
      </c>
      <c r="P10813" s="243" t="s">
        <v>26799</v>
      </c>
      <c r="Q10813" s="244">
        <v>51487.18</v>
      </c>
      <c r="R10813" s="104"/>
      <c r="S10813" s="104"/>
      <c r="T10813" s="104"/>
    </row>
    <row r="10814" spans="13:20" ht="14.5" x14ac:dyDescent="0.35">
      <c r="M10814" s="261" t="s">
        <v>57312</v>
      </c>
      <c r="N10814" s="262">
        <v>6240</v>
      </c>
      <c r="P10814" s="243" t="s">
        <v>26800</v>
      </c>
      <c r="Q10814" s="244">
        <v>1525</v>
      </c>
      <c r="R10814" s="104"/>
      <c r="S10814" s="104"/>
      <c r="T10814" s="104"/>
    </row>
    <row r="10815" spans="13:20" ht="14.5" x14ac:dyDescent="0.35">
      <c r="M10815" s="261" t="s">
        <v>57313</v>
      </c>
      <c r="N10815" s="262">
        <v>3960</v>
      </c>
      <c r="P10815" s="243" t="s">
        <v>26801</v>
      </c>
      <c r="Q10815" s="244">
        <v>11851.02</v>
      </c>
      <c r="R10815" s="104"/>
      <c r="S10815" s="104"/>
      <c r="T10815" s="104"/>
    </row>
    <row r="10816" spans="13:20" ht="14.5" x14ac:dyDescent="0.35">
      <c r="M10816" s="261" t="s">
        <v>57314</v>
      </c>
      <c r="N10816" s="262">
        <v>4020.9</v>
      </c>
      <c r="P10816" s="243" t="s">
        <v>26802</v>
      </c>
      <c r="Q10816" s="244">
        <v>18464.68</v>
      </c>
      <c r="R10816" s="104"/>
      <c r="S10816" s="104"/>
      <c r="T10816" s="104"/>
    </row>
    <row r="10817" spans="13:20" ht="14.5" x14ac:dyDescent="0.35">
      <c r="M10817" s="261" t="s">
        <v>57315</v>
      </c>
      <c r="N10817" s="262">
        <v>2000</v>
      </c>
      <c r="P10817" s="243" t="s">
        <v>26803</v>
      </c>
      <c r="Q10817" s="244">
        <v>993</v>
      </c>
      <c r="R10817" s="104"/>
      <c r="S10817" s="104"/>
      <c r="T10817" s="104"/>
    </row>
    <row r="10818" spans="13:20" ht="14.5" x14ac:dyDescent="0.35">
      <c r="M10818" s="261" t="s">
        <v>38506</v>
      </c>
      <c r="N10818" s="262">
        <v>692000</v>
      </c>
      <c r="P10818" s="243" t="s">
        <v>15906</v>
      </c>
      <c r="Q10818" s="244">
        <v>31833.52</v>
      </c>
      <c r="R10818" s="104"/>
      <c r="S10818" s="104"/>
      <c r="T10818" s="104"/>
    </row>
    <row r="10819" spans="13:20" ht="14.5" x14ac:dyDescent="0.35">
      <c r="M10819" s="261" t="s">
        <v>38507</v>
      </c>
      <c r="N10819" s="262">
        <v>74452.95</v>
      </c>
      <c r="P10819" s="243" t="s">
        <v>26804</v>
      </c>
      <c r="Q10819" s="244">
        <v>4078.5</v>
      </c>
      <c r="R10819" s="104"/>
      <c r="S10819" s="104"/>
      <c r="T10819" s="104"/>
    </row>
    <row r="10820" spans="13:20" ht="14.5" x14ac:dyDescent="0.35">
      <c r="M10820" s="261" t="s">
        <v>38508</v>
      </c>
      <c r="N10820" s="262">
        <v>112348.54</v>
      </c>
      <c r="P10820" s="243" t="s">
        <v>26805</v>
      </c>
      <c r="Q10820" s="244">
        <v>880</v>
      </c>
      <c r="R10820" s="104"/>
      <c r="S10820" s="104"/>
      <c r="T10820" s="104"/>
    </row>
    <row r="10821" spans="13:20" ht="14.5" x14ac:dyDescent="0.35">
      <c r="M10821" s="261" t="s">
        <v>57316</v>
      </c>
      <c r="N10821" s="262">
        <v>11922.87</v>
      </c>
      <c r="P10821" s="243" t="s">
        <v>15907</v>
      </c>
      <c r="Q10821" s="244">
        <v>27829.08</v>
      </c>
      <c r="R10821" s="104"/>
      <c r="S10821" s="104"/>
      <c r="T10821" s="104"/>
    </row>
    <row r="10822" spans="13:20" ht="14.5" x14ac:dyDescent="0.35">
      <c r="M10822" s="261" t="s">
        <v>57317</v>
      </c>
      <c r="N10822" s="262">
        <v>29197.33</v>
      </c>
      <c r="P10822" s="243" t="s">
        <v>15908</v>
      </c>
      <c r="Q10822" s="244">
        <v>8275.19</v>
      </c>
      <c r="R10822" s="104"/>
      <c r="S10822" s="104"/>
      <c r="T10822" s="104"/>
    </row>
    <row r="10823" spans="13:20" ht="14.5" x14ac:dyDescent="0.35">
      <c r="M10823" s="261" t="s">
        <v>57318</v>
      </c>
      <c r="N10823" s="262">
        <v>162809.29999999999</v>
      </c>
      <c r="P10823" s="243" t="s">
        <v>26806</v>
      </c>
      <c r="Q10823" s="244">
        <v>576</v>
      </c>
      <c r="R10823" s="104"/>
      <c r="S10823" s="104"/>
      <c r="T10823" s="104"/>
    </row>
    <row r="10824" spans="13:20" ht="14.5" x14ac:dyDescent="0.35">
      <c r="M10824" s="261" t="s">
        <v>38509</v>
      </c>
      <c r="N10824" s="262">
        <v>36013.519999999997</v>
      </c>
      <c r="P10824" s="243" t="s">
        <v>15909</v>
      </c>
      <c r="Q10824" s="244">
        <v>430250.91</v>
      </c>
      <c r="R10824" s="104"/>
      <c r="S10824" s="104"/>
      <c r="T10824" s="104"/>
    </row>
    <row r="10825" spans="13:20" ht="14.5" x14ac:dyDescent="0.35">
      <c r="M10825" s="261" t="s">
        <v>52355</v>
      </c>
      <c r="N10825" s="262">
        <v>13502.24</v>
      </c>
      <c r="P10825" s="243" t="s">
        <v>26807</v>
      </c>
      <c r="Q10825" s="244">
        <v>3400</v>
      </c>
      <c r="R10825" s="104"/>
      <c r="S10825" s="104"/>
      <c r="T10825" s="104"/>
    </row>
    <row r="10826" spans="13:20" ht="14.5" x14ac:dyDescent="0.35">
      <c r="M10826" s="261" t="s">
        <v>53549</v>
      </c>
      <c r="N10826" s="262">
        <v>184262.84</v>
      </c>
      <c r="P10826" s="243" t="s">
        <v>15910</v>
      </c>
      <c r="Q10826" s="244">
        <v>23040.67</v>
      </c>
      <c r="R10826" s="104"/>
      <c r="S10826" s="104"/>
      <c r="T10826" s="104"/>
    </row>
    <row r="10827" spans="13:20" ht="14.5" x14ac:dyDescent="0.35">
      <c r="M10827" s="261" t="s">
        <v>51446</v>
      </c>
      <c r="N10827" s="262">
        <v>18543.54</v>
      </c>
      <c r="P10827" s="243" t="s">
        <v>26808</v>
      </c>
      <c r="Q10827" s="244">
        <v>4536</v>
      </c>
      <c r="R10827" s="104"/>
      <c r="S10827" s="104"/>
      <c r="T10827" s="104"/>
    </row>
    <row r="10828" spans="13:20" ht="14.5" x14ac:dyDescent="0.35">
      <c r="M10828" s="261" t="s">
        <v>51447</v>
      </c>
      <c r="N10828" s="262">
        <v>562.77</v>
      </c>
      <c r="P10828" s="243" t="s">
        <v>26809</v>
      </c>
      <c r="Q10828" s="244">
        <v>34200</v>
      </c>
      <c r="R10828" s="104"/>
      <c r="S10828" s="104"/>
      <c r="T10828" s="104"/>
    </row>
    <row r="10829" spans="13:20" ht="14.5" x14ac:dyDescent="0.35">
      <c r="M10829" s="261" t="s">
        <v>57319</v>
      </c>
      <c r="N10829" s="262">
        <v>109.95</v>
      </c>
      <c r="P10829" s="243" t="s">
        <v>26810</v>
      </c>
      <c r="Q10829" s="244">
        <v>29221.119999999999</v>
      </c>
      <c r="R10829" s="104"/>
      <c r="S10829" s="104"/>
      <c r="T10829" s="104"/>
    </row>
    <row r="10830" spans="13:20" ht="14.5" x14ac:dyDescent="0.35">
      <c r="M10830" s="261" t="s">
        <v>53550</v>
      </c>
      <c r="N10830" s="262">
        <v>48.04</v>
      </c>
      <c r="P10830" s="243" t="s">
        <v>26811</v>
      </c>
      <c r="Q10830" s="244">
        <v>127912.85</v>
      </c>
      <c r="R10830" s="104"/>
      <c r="S10830" s="104"/>
      <c r="T10830" s="104"/>
    </row>
    <row r="10831" spans="13:20" ht="14.5" x14ac:dyDescent="0.35">
      <c r="M10831" s="261" t="s">
        <v>57320</v>
      </c>
      <c r="N10831" s="262">
        <v>27200</v>
      </c>
      <c r="P10831" s="243" t="s">
        <v>15911</v>
      </c>
      <c r="Q10831" s="244">
        <v>104233.16</v>
      </c>
      <c r="R10831" s="104"/>
      <c r="S10831" s="104"/>
      <c r="T10831" s="104"/>
    </row>
    <row r="10832" spans="13:20" ht="14.5" x14ac:dyDescent="0.35">
      <c r="M10832" s="261" t="s">
        <v>57321</v>
      </c>
      <c r="N10832" s="262">
        <v>5819.33</v>
      </c>
      <c r="P10832" s="243" t="s">
        <v>15912</v>
      </c>
      <c r="Q10832" s="244">
        <v>139944.25</v>
      </c>
      <c r="R10832" s="104"/>
      <c r="S10832" s="104"/>
      <c r="T10832" s="104"/>
    </row>
    <row r="10833" spans="13:20" ht="14.5" x14ac:dyDescent="0.35">
      <c r="M10833" s="261" t="s">
        <v>57322</v>
      </c>
      <c r="N10833" s="262">
        <v>3300</v>
      </c>
      <c r="P10833" s="243" t="s">
        <v>15913</v>
      </c>
      <c r="Q10833" s="244">
        <v>107757.5</v>
      </c>
      <c r="R10833" s="104"/>
      <c r="S10833" s="104"/>
      <c r="T10833" s="104"/>
    </row>
    <row r="10834" spans="13:20" ht="14.5" x14ac:dyDescent="0.35">
      <c r="M10834" s="261" t="s">
        <v>57323</v>
      </c>
      <c r="N10834" s="262">
        <v>1920</v>
      </c>
      <c r="P10834" s="243" t="s">
        <v>26812</v>
      </c>
      <c r="Q10834" s="244">
        <v>214509.88</v>
      </c>
      <c r="R10834" s="104"/>
      <c r="S10834" s="104"/>
      <c r="T10834" s="104"/>
    </row>
    <row r="10835" spans="13:20" ht="14.5" x14ac:dyDescent="0.35">
      <c r="M10835" s="261" t="s">
        <v>57324</v>
      </c>
      <c r="N10835" s="262">
        <v>2925.3</v>
      </c>
      <c r="P10835" s="243" t="s">
        <v>26813</v>
      </c>
      <c r="Q10835" s="244">
        <v>526.17999999999995</v>
      </c>
      <c r="R10835" s="104"/>
      <c r="S10835" s="104"/>
      <c r="T10835" s="104"/>
    </row>
    <row r="10836" spans="13:20" ht="14.5" x14ac:dyDescent="0.35">
      <c r="M10836" s="261" t="s">
        <v>57325</v>
      </c>
      <c r="N10836" s="262">
        <v>1174.08</v>
      </c>
      <c r="P10836" s="243" t="s">
        <v>26814</v>
      </c>
      <c r="Q10836" s="244">
        <v>11717.48</v>
      </c>
      <c r="R10836" s="104"/>
      <c r="S10836" s="104"/>
      <c r="T10836" s="104"/>
    </row>
    <row r="10837" spans="13:20" ht="14.5" x14ac:dyDescent="0.35">
      <c r="M10837" s="261" t="s">
        <v>52356</v>
      </c>
      <c r="N10837" s="262">
        <v>19516.04</v>
      </c>
      <c r="P10837" s="243" t="s">
        <v>26815</v>
      </c>
      <c r="Q10837" s="244">
        <v>3290</v>
      </c>
      <c r="R10837" s="104"/>
      <c r="S10837" s="104"/>
      <c r="T10837" s="104"/>
    </row>
    <row r="10838" spans="13:20" ht="14.5" x14ac:dyDescent="0.35">
      <c r="M10838" s="261" t="s">
        <v>48475</v>
      </c>
      <c r="N10838" s="262">
        <v>73000</v>
      </c>
      <c r="P10838" s="243" t="s">
        <v>26816</v>
      </c>
      <c r="Q10838" s="244">
        <v>6969.82</v>
      </c>
      <c r="R10838" s="104"/>
      <c r="S10838" s="104"/>
      <c r="T10838" s="104"/>
    </row>
    <row r="10839" spans="13:20" ht="14.5" x14ac:dyDescent="0.35">
      <c r="M10839" s="261" t="s">
        <v>48476</v>
      </c>
      <c r="N10839" s="262">
        <v>5049</v>
      </c>
      <c r="P10839" s="243" t="s">
        <v>26817</v>
      </c>
      <c r="Q10839" s="244">
        <v>6309.39</v>
      </c>
      <c r="R10839" s="104"/>
      <c r="S10839" s="104"/>
      <c r="T10839" s="104"/>
    </row>
    <row r="10840" spans="13:20" ht="14.5" x14ac:dyDescent="0.35">
      <c r="M10840" s="261" t="s">
        <v>48477</v>
      </c>
      <c r="N10840" s="262">
        <v>232811.19</v>
      </c>
      <c r="P10840" s="243" t="s">
        <v>26818</v>
      </c>
      <c r="Q10840" s="244">
        <v>218621.09</v>
      </c>
      <c r="R10840" s="104"/>
      <c r="S10840" s="104"/>
      <c r="T10840" s="104"/>
    </row>
    <row r="10841" spans="13:20" ht="14.5" x14ac:dyDescent="0.35">
      <c r="M10841" s="261" t="s">
        <v>48478</v>
      </c>
      <c r="N10841" s="262">
        <v>18000.810000000001</v>
      </c>
      <c r="P10841" s="243" t="s">
        <v>26819</v>
      </c>
      <c r="Q10841" s="244">
        <v>123823.18</v>
      </c>
      <c r="R10841" s="104"/>
      <c r="S10841" s="104"/>
      <c r="T10841" s="104"/>
    </row>
    <row r="10842" spans="13:20" ht="14.5" x14ac:dyDescent="0.35">
      <c r="M10842" s="261" t="s">
        <v>27177</v>
      </c>
      <c r="N10842" s="262">
        <v>25193.61</v>
      </c>
      <c r="P10842" s="243" t="s">
        <v>26820</v>
      </c>
      <c r="Q10842" s="244">
        <v>1411060.69</v>
      </c>
      <c r="R10842" s="104"/>
      <c r="S10842" s="104"/>
      <c r="T10842" s="104"/>
    </row>
    <row r="10843" spans="13:20" ht="14.5" x14ac:dyDescent="0.35">
      <c r="M10843" s="261" t="s">
        <v>27178</v>
      </c>
      <c r="N10843" s="262">
        <v>5260.11</v>
      </c>
      <c r="P10843" s="243" t="s">
        <v>26821</v>
      </c>
      <c r="Q10843" s="244">
        <v>420438.03</v>
      </c>
      <c r="R10843" s="104"/>
      <c r="S10843" s="104"/>
      <c r="T10843" s="104"/>
    </row>
    <row r="10844" spans="13:20" ht="14.5" x14ac:dyDescent="0.35">
      <c r="M10844" s="261" t="s">
        <v>27180</v>
      </c>
      <c r="N10844" s="262">
        <v>12905.7</v>
      </c>
      <c r="P10844" s="243" t="s">
        <v>26822</v>
      </c>
      <c r="Q10844" s="244">
        <v>52748.38</v>
      </c>
      <c r="R10844" s="104"/>
      <c r="S10844" s="104"/>
      <c r="T10844" s="104"/>
    </row>
    <row r="10845" spans="13:20" ht="14.5" x14ac:dyDescent="0.35">
      <c r="M10845" s="261" t="s">
        <v>27182</v>
      </c>
      <c r="N10845" s="262">
        <v>20764.05</v>
      </c>
      <c r="P10845" s="243" t="s">
        <v>26823</v>
      </c>
      <c r="Q10845" s="244">
        <v>13977.2</v>
      </c>
      <c r="R10845" s="104"/>
      <c r="S10845" s="104"/>
      <c r="T10845" s="104"/>
    </row>
    <row r="10846" spans="13:20" ht="14.5" x14ac:dyDescent="0.35">
      <c r="M10846" s="261" t="s">
        <v>57326</v>
      </c>
      <c r="N10846" s="262">
        <v>26208.39</v>
      </c>
      <c r="P10846" s="243" t="s">
        <v>26824</v>
      </c>
      <c r="Q10846" s="244">
        <v>32535.07</v>
      </c>
      <c r="R10846" s="104"/>
      <c r="S10846" s="104"/>
      <c r="T10846" s="104"/>
    </row>
    <row r="10847" spans="13:20" ht="14.5" x14ac:dyDescent="0.35">
      <c r="M10847" s="261" t="s">
        <v>57327</v>
      </c>
      <c r="N10847" s="262">
        <v>2387.34</v>
      </c>
      <c r="P10847" s="243" t="s">
        <v>26825</v>
      </c>
      <c r="Q10847" s="244">
        <v>3902777.9</v>
      </c>
      <c r="R10847" s="104"/>
      <c r="S10847" s="104"/>
      <c r="T10847" s="104"/>
    </row>
    <row r="10848" spans="13:20" ht="14.5" x14ac:dyDescent="0.35">
      <c r="M10848" s="261" t="s">
        <v>57328</v>
      </c>
      <c r="N10848" s="262">
        <v>13285.64</v>
      </c>
      <c r="P10848" s="243" t="s">
        <v>26826</v>
      </c>
      <c r="Q10848" s="244">
        <v>1712.5</v>
      </c>
      <c r="R10848" s="104"/>
      <c r="S10848" s="104"/>
      <c r="T10848" s="104"/>
    </row>
    <row r="10849" spans="13:20" ht="14.5" x14ac:dyDescent="0.35">
      <c r="M10849" s="261" t="s">
        <v>57329</v>
      </c>
      <c r="N10849" s="262">
        <v>1014.55</v>
      </c>
      <c r="P10849" s="243" t="s">
        <v>26827</v>
      </c>
      <c r="Q10849" s="244">
        <v>6303.13</v>
      </c>
      <c r="R10849" s="104"/>
      <c r="S10849" s="104"/>
      <c r="T10849" s="104"/>
    </row>
    <row r="10850" spans="13:20" ht="14.5" x14ac:dyDescent="0.35">
      <c r="M10850" s="261" t="s">
        <v>53551</v>
      </c>
      <c r="N10850" s="262">
        <v>94254.14</v>
      </c>
      <c r="P10850" s="243" t="s">
        <v>26828</v>
      </c>
      <c r="Q10850" s="244">
        <v>12033.37</v>
      </c>
      <c r="R10850" s="104"/>
      <c r="S10850" s="104"/>
      <c r="T10850" s="104"/>
    </row>
    <row r="10851" spans="13:20" ht="14.5" x14ac:dyDescent="0.35">
      <c r="M10851" s="261" t="s">
        <v>53552</v>
      </c>
      <c r="N10851" s="262">
        <v>67899.710000000006</v>
      </c>
      <c r="P10851" s="243" t="s">
        <v>26829</v>
      </c>
      <c r="Q10851" s="244">
        <v>20633.8</v>
      </c>
      <c r="R10851" s="104"/>
      <c r="S10851" s="104"/>
      <c r="T10851" s="104"/>
    </row>
    <row r="10852" spans="13:20" ht="14.5" x14ac:dyDescent="0.35">
      <c r="M10852" s="261" t="s">
        <v>53553</v>
      </c>
      <c r="N10852" s="262">
        <v>12495.48</v>
      </c>
      <c r="P10852" s="243" t="s">
        <v>15914</v>
      </c>
      <c r="Q10852" s="244">
        <v>1621.75</v>
      </c>
      <c r="R10852" s="104"/>
      <c r="S10852" s="104"/>
      <c r="T10852" s="104"/>
    </row>
    <row r="10853" spans="13:20" ht="14.5" x14ac:dyDescent="0.35">
      <c r="M10853" s="261" t="s">
        <v>53554</v>
      </c>
      <c r="N10853" s="262">
        <v>2535.88</v>
      </c>
      <c r="P10853" s="243" t="s">
        <v>26830</v>
      </c>
      <c r="Q10853" s="244">
        <v>6751.5</v>
      </c>
      <c r="R10853" s="104"/>
      <c r="S10853" s="104"/>
      <c r="T10853" s="104"/>
    </row>
    <row r="10854" spans="13:20" ht="14.5" x14ac:dyDescent="0.35">
      <c r="M10854" s="261" t="s">
        <v>53555</v>
      </c>
      <c r="N10854" s="262">
        <v>9927.06</v>
      </c>
      <c r="P10854" s="243" t="s">
        <v>26831</v>
      </c>
      <c r="Q10854" s="244">
        <v>522</v>
      </c>
      <c r="R10854" s="104"/>
      <c r="S10854" s="104"/>
      <c r="T10854" s="104"/>
    </row>
    <row r="10855" spans="13:20" ht="14.5" x14ac:dyDescent="0.35">
      <c r="M10855" s="261" t="s">
        <v>42149</v>
      </c>
      <c r="N10855" s="262">
        <v>683678.06</v>
      </c>
      <c r="P10855" s="243" t="s">
        <v>15915</v>
      </c>
      <c r="Q10855" s="244">
        <v>688.71</v>
      </c>
      <c r="R10855" s="104"/>
      <c r="S10855" s="104"/>
      <c r="T10855" s="104"/>
    </row>
    <row r="10856" spans="13:20" ht="14.5" x14ac:dyDescent="0.35">
      <c r="M10856" s="261" t="s">
        <v>57330</v>
      </c>
      <c r="N10856" s="262">
        <v>2415</v>
      </c>
      <c r="P10856" s="243" t="s">
        <v>26832</v>
      </c>
      <c r="Q10856" s="244">
        <v>11.02</v>
      </c>
      <c r="R10856" s="104"/>
      <c r="S10856" s="104"/>
      <c r="T10856" s="104"/>
    </row>
    <row r="10857" spans="13:20" ht="14.5" x14ac:dyDescent="0.35">
      <c r="M10857" s="261" t="s">
        <v>50421</v>
      </c>
      <c r="N10857" s="262">
        <v>9044</v>
      </c>
      <c r="P10857" s="243" t="s">
        <v>15916</v>
      </c>
      <c r="Q10857" s="244">
        <v>100.38</v>
      </c>
      <c r="R10857" s="104"/>
      <c r="S10857" s="104"/>
      <c r="T10857" s="104"/>
    </row>
    <row r="10858" spans="13:20" ht="14.5" x14ac:dyDescent="0.35">
      <c r="M10858" s="261" t="s">
        <v>53556</v>
      </c>
      <c r="N10858" s="262">
        <v>3750</v>
      </c>
      <c r="P10858" s="243" t="s">
        <v>26833</v>
      </c>
      <c r="Q10858" s="244">
        <v>45.89</v>
      </c>
      <c r="R10858" s="104"/>
      <c r="S10858" s="104"/>
      <c r="T10858" s="104"/>
    </row>
    <row r="10859" spans="13:20" ht="14.5" x14ac:dyDescent="0.35">
      <c r="M10859" s="261" t="s">
        <v>57331</v>
      </c>
      <c r="N10859" s="262">
        <v>44847.45</v>
      </c>
      <c r="P10859" s="243" t="s">
        <v>26834</v>
      </c>
      <c r="Q10859" s="244">
        <v>14926.75</v>
      </c>
      <c r="R10859" s="104"/>
      <c r="S10859" s="104"/>
      <c r="T10859" s="104"/>
    </row>
    <row r="10860" spans="13:20" ht="14.5" x14ac:dyDescent="0.35">
      <c r="M10860" s="261" t="s">
        <v>57332</v>
      </c>
      <c r="N10860" s="262">
        <v>3946.61</v>
      </c>
      <c r="P10860" s="243" t="s">
        <v>26835</v>
      </c>
      <c r="Q10860" s="244">
        <v>5107.79</v>
      </c>
      <c r="R10860" s="104"/>
      <c r="S10860" s="104"/>
      <c r="T10860" s="104"/>
    </row>
    <row r="10861" spans="13:20" ht="14.5" x14ac:dyDescent="0.35">
      <c r="M10861" s="261" t="s">
        <v>57333</v>
      </c>
      <c r="N10861" s="262">
        <v>1276.9100000000001</v>
      </c>
      <c r="P10861" s="243" t="s">
        <v>26836</v>
      </c>
      <c r="Q10861" s="244">
        <v>12107</v>
      </c>
      <c r="R10861" s="104"/>
      <c r="S10861" s="104"/>
      <c r="T10861" s="104"/>
    </row>
    <row r="10862" spans="13:20" ht="14.5" x14ac:dyDescent="0.35">
      <c r="M10862" s="261" t="s">
        <v>57334</v>
      </c>
      <c r="N10862" s="262">
        <v>5290.03</v>
      </c>
      <c r="P10862" s="243" t="s">
        <v>26837</v>
      </c>
      <c r="Q10862" s="244">
        <v>12918.75</v>
      </c>
      <c r="R10862" s="104"/>
      <c r="S10862" s="104"/>
      <c r="T10862" s="104"/>
    </row>
    <row r="10863" spans="13:20" ht="14.5" x14ac:dyDescent="0.35">
      <c r="M10863" s="261" t="s">
        <v>48479</v>
      </c>
      <c r="N10863" s="262">
        <v>69000</v>
      </c>
      <c r="P10863" s="243" t="s">
        <v>26838</v>
      </c>
      <c r="Q10863" s="244">
        <v>144057.25</v>
      </c>
      <c r="R10863" s="104"/>
      <c r="S10863" s="104"/>
      <c r="T10863" s="104"/>
    </row>
    <row r="10864" spans="13:20" ht="14.5" x14ac:dyDescent="0.35">
      <c r="M10864" s="261" t="s">
        <v>48480</v>
      </c>
      <c r="N10864" s="262">
        <v>1005</v>
      </c>
      <c r="P10864" s="243" t="s">
        <v>26839</v>
      </c>
      <c r="Q10864" s="244">
        <v>339</v>
      </c>
      <c r="R10864" s="104"/>
      <c r="S10864" s="104"/>
      <c r="T10864" s="104"/>
    </row>
    <row r="10865" spans="13:20" ht="14.5" x14ac:dyDescent="0.35">
      <c r="M10865" s="261" t="s">
        <v>48481</v>
      </c>
      <c r="N10865" s="262">
        <v>4933858.95</v>
      </c>
      <c r="P10865" s="243" t="s">
        <v>15918</v>
      </c>
      <c r="Q10865" s="244">
        <v>26193.71</v>
      </c>
      <c r="R10865" s="104"/>
      <c r="S10865" s="104"/>
      <c r="T10865" s="104"/>
    </row>
    <row r="10866" spans="13:20" ht="14.5" x14ac:dyDescent="0.35">
      <c r="M10866" s="261" t="s">
        <v>48482</v>
      </c>
      <c r="N10866" s="262">
        <v>376227.54</v>
      </c>
      <c r="P10866" s="243" t="s">
        <v>26840</v>
      </c>
      <c r="Q10866" s="244">
        <v>221064.9</v>
      </c>
      <c r="R10866" s="104"/>
      <c r="S10866" s="104"/>
      <c r="T10866" s="104"/>
    </row>
    <row r="10867" spans="13:20" ht="14.5" x14ac:dyDescent="0.35">
      <c r="M10867" s="261" t="s">
        <v>27238</v>
      </c>
      <c r="N10867" s="262">
        <v>17888.38</v>
      </c>
      <c r="P10867" s="243" t="s">
        <v>26841</v>
      </c>
      <c r="Q10867" s="244">
        <v>1650</v>
      </c>
      <c r="R10867" s="104"/>
      <c r="S10867" s="104"/>
      <c r="T10867" s="104"/>
    </row>
    <row r="10868" spans="13:20" ht="14.5" x14ac:dyDescent="0.35">
      <c r="M10868" s="261" t="s">
        <v>27243</v>
      </c>
      <c r="N10868" s="262">
        <v>136657.16</v>
      </c>
      <c r="P10868" s="243" t="s">
        <v>26842</v>
      </c>
      <c r="Q10868" s="244">
        <v>126.23</v>
      </c>
      <c r="R10868" s="104"/>
      <c r="S10868" s="104"/>
      <c r="T10868" s="104"/>
    </row>
    <row r="10869" spans="13:20" ht="14.5" x14ac:dyDescent="0.35">
      <c r="M10869" s="261" t="s">
        <v>43351</v>
      </c>
      <c r="N10869" s="262">
        <v>-136657.16</v>
      </c>
      <c r="P10869" s="243" t="s">
        <v>26843</v>
      </c>
      <c r="Q10869" s="244">
        <v>59842.3</v>
      </c>
      <c r="R10869" s="104"/>
      <c r="S10869" s="104"/>
      <c r="T10869" s="104"/>
    </row>
    <row r="10870" spans="13:20" ht="14.5" x14ac:dyDescent="0.35">
      <c r="M10870" s="261" t="s">
        <v>57335</v>
      </c>
      <c r="N10870" s="262">
        <v>4299.33</v>
      </c>
      <c r="P10870" s="243" t="s">
        <v>26844</v>
      </c>
      <c r="Q10870" s="244">
        <v>4577.93</v>
      </c>
      <c r="R10870" s="104"/>
      <c r="S10870" s="104"/>
      <c r="T10870" s="104"/>
    </row>
    <row r="10871" spans="13:20" ht="14.5" x14ac:dyDescent="0.35">
      <c r="M10871" s="261" t="s">
        <v>27245</v>
      </c>
      <c r="N10871" s="262">
        <v>39455.14</v>
      </c>
      <c r="P10871" s="243" t="s">
        <v>26845</v>
      </c>
      <c r="Q10871" s="244">
        <v>428.62</v>
      </c>
      <c r="R10871" s="104"/>
      <c r="S10871" s="104"/>
      <c r="T10871" s="104"/>
    </row>
    <row r="10872" spans="13:20" ht="14.5" x14ac:dyDescent="0.35">
      <c r="M10872" s="261" t="s">
        <v>43352</v>
      </c>
      <c r="N10872" s="262">
        <v>-1538.86</v>
      </c>
      <c r="P10872" s="243" t="s">
        <v>26846</v>
      </c>
      <c r="Q10872" s="244">
        <v>13623.2</v>
      </c>
      <c r="R10872" s="104"/>
      <c r="S10872" s="104"/>
      <c r="T10872" s="104"/>
    </row>
    <row r="10873" spans="13:20" ht="14.5" x14ac:dyDescent="0.35">
      <c r="M10873" s="261" t="s">
        <v>27246</v>
      </c>
      <c r="N10873" s="262">
        <v>279.23</v>
      </c>
      <c r="P10873" s="243" t="s">
        <v>26847</v>
      </c>
      <c r="Q10873" s="244">
        <v>61492.3</v>
      </c>
      <c r="R10873" s="104"/>
      <c r="S10873" s="104"/>
      <c r="T10873" s="104"/>
    </row>
    <row r="10874" spans="13:20" ht="14.5" x14ac:dyDescent="0.35">
      <c r="M10874" s="261" t="s">
        <v>27247</v>
      </c>
      <c r="N10874" s="262">
        <v>4557.46</v>
      </c>
      <c r="P10874" s="243" t="s">
        <v>15919</v>
      </c>
      <c r="Q10874" s="244">
        <v>1621.75</v>
      </c>
      <c r="R10874" s="104"/>
      <c r="S10874" s="104"/>
      <c r="T10874" s="104"/>
    </row>
    <row r="10875" spans="13:20" ht="14.5" x14ac:dyDescent="0.35">
      <c r="M10875" s="261" t="s">
        <v>35908</v>
      </c>
      <c r="N10875" s="262">
        <v>728.28</v>
      </c>
      <c r="P10875" s="243" t="s">
        <v>26848</v>
      </c>
      <c r="Q10875" s="244">
        <v>6751.5</v>
      </c>
      <c r="R10875" s="104"/>
      <c r="S10875" s="104"/>
      <c r="T10875" s="104"/>
    </row>
    <row r="10876" spans="13:20" ht="14.5" x14ac:dyDescent="0.35">
      <c r="M10876" s="261" t="s">
        <v>27248</v>
      </c>
      <c r="N10876" s="262">
        <v>15850.32</v>
      </c>
      <c r="P10876" s="243" t="s">
        <v>26849</v>
      </c>
      <c r="Q10876" s="244">
        <v>522</v>
      </c>
      <c r="R10876" s="104"/>
      <c r="S10876" s="104"/>
      <c r="T10876" s="104"/>
    </row>
    <row r="10877" spans="13:20" ht="14.5" x14ac:dyDescent="0.35">
      <c r="M10877" s="261" t="s">
        <v>27249</v>
      </c>
      <c r="N10877" s="262">
        <v>99.68</v>
      </c>
      <c r="P10877" s="243" t="s">
        <v>26850</v>
      </c>
      <c r="Q10877" s="244">
        <v>1712.5</v>
      </c>
      <c r="R10877" s="104"/>
      <c r="S10877" s="104"/>
      <c r="T10877" s="104"/>
    </row>
    <row r="10878" spans="13:20" ht="14.5" x14ac:dyDescent="0.35">
      <c r="M10878" s="261" t="s">
        <v>27250</v>
      </c>
      <c r="N10878" s="262">
        <v>87.74</v>
      </c>
      <c r="P10878" s="243" t="s">
        <v>15920</v>
      </c>
      <c r="Q10878" s="244">
        <v>5392.87</v>
      </c>
      <c r="R10878" s="104"/>
      <c r="S10878" s="104"/>
      <c r="T10878" s="104"/>
    </row>
    <row r="10879" spans="13:20" ht="14.5" x14ac:dyDescent="0.35">
      <c r="M10879" s="261" t="s">
        <v>27251</v>
      </c>
      <c r="N10879" s="262">
        <v>9125.69</v>
      </c>
      <c r="P10879" s="243" t="s">
        <v>26851</v>
      </c>
      <c r="Q10879" s="244">
        <v>11.02</v>
      </c>
      <c r="R10879" s="104"/>
      <c r="S10879" s="104"/>
      <c r="T10879" s="104"/>
    </row>
    <row r="10880" spans="13:20" ht="14.5" x14ac:dyDescent="0.35">
      <c r="M10880" s="261" t="s">
        <v>27252</v>
      </c>
      <c r="N10880" s="262">
        <v>7153</v>
      </c>
      <c r="P10880" s="243" t="s">
        <v>15921</v>
      </c>
      <c r="Q10880" s="244">
        <v>100.38</v>
      </c>
      <c r="R10880" s="104"/>
      <c r="S10880" s="104"/>
      <c r="T10880" s="104"/>
    </row>
    <row r="10881" spans="13:20" ht="14.5" x14ac:dyDescent="0.35">
      <c r="M10881" s="261" t="s">
        <v>27253</v>
      </c>
      <c r="N10881" s="262">
        <v>300</v>
      </c>
      <c r="P10881" s="243" t="s">
        <v>26852</v>
      </c>
      <c r="Q10881" s="244">
        <v>474.51</v>
      </c>
      <c r="R10881" s="104"/>
      <c r="S10881" s="104"/>
      <c r="T10881" s="104"/>
    </row>
    <row r="10882" spans="13:20" ht="14.5" x14ac:dyDescent="0.35">
      <c r="M10882" s="261" t="s">
        <v>27254</v>
      </c>
      <c r="N10882" s="262">
        <v>2920.81</v>
      </c>
      <c r="P10882" s="243" t="s">
        <v>26853</v>
      </c>
      <c r="Q10882" s="244">
        <v>21229.88</v>
      </c>
      <c r="R10882" s="104"/>
      <c r="S10882" s="104"/>
      <c r="T10882" s="104"/>
    </row>
    <row r="10883" spans="13:20" ht="14.5" x14ac:dyDescent="0.35">
      <c r="M10883" s="261" t="s">
        <v>27255</v>
      </c>
      <c r="N10883" s="262">
        <v>8176.56</v>
      </c>
      <c r="P10883" s="243" t="s">
        <v>15922</v>
      </c>
      <c r="Q10883" s="244">
        <v>38639.71</v>
      </c>
      <c r="R10883" s="104"/>
      <c r="S10883" s="104"/>
      <c r="T10883" s="104"/>
    </row>
    <row r="10884" spans="13:20" ht="14.5" x14ac:dyDescent="0.35">
      <c r="M10884" s="261" t="s">
        <v>35909</v>
      </c>
      <c r="N10884" s="262">
        <v>65426.18</v>
      </c>
      <c r="P10884" s="243" t="s">
        <v>26854</v>
      </c>
      <c r="Q10884" s="244">
        <v>64316.91</v>
      </c>
      <c r="R10884" s="104"/>
      <c r="S10884" s="104"/>
      <c r="T10884" s="104"/>
    </row>
    <row r="10885" spans="13:20" ht="14.5" x14ac:dyDescent="0.35">
      <c r="M10885" s="261" t="s">
        <v>57336</v>
      </c>
      <c r="N10885" s="262">
        <v>5587.72</v>
      </c>
      <c r="P10885" s="243" t="s">
        <v>26855</v>
      </c>
      <c r="Q10885" s="244">
        <v>221064.9</v>
      </c>
      <c r="R10885" s="104"/>
      <c r="S10885" s="104"/>
      <c r="T10885" s="104"/>
    </row>
    <row r="10886" spans="13:20" ht="14.5" x14ac:dyDescent="0.35">
      <c r="M10886" s="261" t="s">
        <v>51448</v>
      </c>
      <c r="N10886" s="262">
        <v>9883.1</v>
      </c>
      <c r="P10886" s="243" t="s">
        <v>26856</v>
      </c>
      <c r="Q10886" s="244">
        <v>144057.25</v>
      </c>
      <c r="R10886" s="104"/>
      <c r="S10886" s="104"/>
      <c r="T10886" s="104"/>
    </row>
    <row r="10887" spans="13:20" ht="14.5" x14ac:dyDescent="0.35">
      <c r="M10887" s="261" t="s">
        <v>37345</v>
      </c>
      <c r="N10887" s="262">
        <v>366805.76000000001</v>
      </c>
      <c r="P10887" s="243" t="s">
        <v>26857</v>
      </c>
      <c r="Q10887" s="244">
        <v>269499.90000000002</v>
      </c>
      <c r="R10887" s="104"/>
      <c r="S10887" s="104"/>
      <c r="T10887" s="104"/>
    </row>
    <row r="10888" spans="13:20" ht="14.5" x14ac:dyDescent="0.35">
      <c r="M10888" s="261" t="s">
        <v>37346</v>
      </c>
      <c r="N10888" s="262">
        <v>31142.57</v>
      </c>
      <c r="P10888" s="243" t="s">
        <v>26858</v>
      </c>
      <c r="Q10888" s="244">
        <v>4497.8</v>
      </c>
      <c r="R10888" s="104"/>
      <c r="S10888" s="104"/>
      <c r="T10888" s="104"/>
    </row>
    <row r="10889" spans="13:20" ht="14.5" x14ac:dyDescent="0.35">
      <c r="M10889" s="261" t="s">
        <v>43353</v>
      </c>
      <c r="N10889" s="262">
        <v>23296.62</v>
      </c>
      <c r="P10889" s="243" t="s">
        <v>36346</v>
      </c>
      <c r="Q10889" s="244">
        <v>394.7</v>
      </c>
      <c r="R10889" s="104"/>
      <c r="S10889" s="104"/>
      <c r="T10889" s="104"/>
    </row>
    <row r="10890" spans="13:20" ht="14.5" x14ac:dyDescent="0.35">
      <c r="M10890" s="261" t="s">
        <v>37347</v>
      </c>
      <c r="N10890" s="262">
        <v>31406.57</v>
      </c>
      <c r="P10890" s="243" t="s">
        <v>26859</v>
      </c>
      <c r="Q10890" s="244">
        <v>3490.86</v>
      </c>
      <c r="R10890" s="104"/>
      <c r="S10890" s="104"/>
      <c r="T10890" s="104"/>
    </row>
    <row r="10891" spans="13:20" ht="14.5" x14ac:dyDescent="0.35">
      <c r="M10891" s="261" t="s">
        <v>37348</v>
      </c>
      <c r="N10891" s="262">
        <v>92301.79</v>
      </c>
      <c r="P10891" s="243" t="s">
        <v>26860</v>
      </c>
      <c r="Q10891" s="244">
        <v>280</v>
      </c>
      <c r="R10891" s="104"/>
      <c r="S10891" s="104"/>
      <c r="T10891" s="104"/>
    </row>
    <row r="10892" spans="13:20" ht="14.5" x14ac:dyDescent="0.35">
      <c r="M10892" s="261" t="s">
        <v>37349</v>
      </c>
      <c r="N10892" s="262">
        <v>34954.230000000003</v>
      </c>
      <c r="P10892" s="243" t="s">
        <v>26861</v>
      </c>
      <c r="Q10892" s="244">
        <v>0.62</v>
      </c>
      <c r="R10892" s="104"/>
      <c r="S10892" s="104"/>
      <c r="T10892" s="104"/>
    </row>
    <row r="10893" spans="13:20" ht="14.5" x14ac:dyDescent="0.35">
      <c r="M10893" s="261" t="s">
        <v>57337</v>
      </c>
      <c r="N10893" s="262">
        <v>66876.36</v>
      </c>
      <c r="P10893" s="243" t="s">
        <v>26862</v>
      </c>
      <c r="Q10893" s="244">
        <v>21134.73</v>
      </c>
      <c r="R10893" s="104"/>
      <c r="S10893" s="104"/>
      <c r="T10893" s="104"/>
    </row>
    <row r="10894" spans="13:20" ht="14.5" x14ac:dyDescent="0.35">
      <c r="M10894" s="261" t="s">
        <v>27257</v>
      </c>
      <c r="N10894" s="262">
        <v>104519.09</v>
      </c>
      <c r="P10894" s="243" t="s">
        <v>26863</v>
      </c>
      <c r="Q10894" s="244">
        <v>59270.02</v>
      </c>
      <c r="R10894" s="104"/>
      <c r="S10894" s="104"/>
      <c r="T10894" s="104"/>
    </row>
    <row r="10895" spans="13:20" ht="14.5" x14ac:dyDescent="0.35">
      <c r="M10895" s="261" t="s">
        <v>27258</v>
      </c>
      <c r="N10895" s="262">
        <v>32700.880000000001</v>
      </c>
      <c r="P10895" s="243" t="s">
        <v>26864</v>
      </c>
      <c r="Q10895" s="244">
        <v>42136.6</v>
      </c>
      <c r="R10895" s="104"/>
      <c r="S10895" s="104"/>
      <c r="T10895" s="104"/>
    </row>
    <row r="10896" spans="13:20" ht="14.5" x14ac:dyDescent="0.35">
      <c r="M10896" s="261" t="s">
        <v>27259</v>
      </c>
      <c r="N10896" s="262">
        <v>10436.030000000001</v>
      </c>
      <c r="P10896" s="243" t="s">
        <v>26865</v>
      </c>
      <c r="Q10896" s="244">
        <v>473288.93</v>
      </c>
      <c r="R10896" s="104"/>
      <c r="S10896" s="104"/>
      <c r="T10896" s="104"/>
    </row>
    <row r="10897" spans="13:20" ht="14.5" x14ac:dyDescent="0.35">
      <c r="M10897" s="261" t="s">
        <v>57338</v>
      </c>
      <c r="N10897" s="262">
        <v>16742.71</v>
      </c>
      <c r="P10897" s="243" t="s">
        <v>26866</v>
      </c>
      <c r="Q10897" s="244">
        <v>7650</v>
      </c>
      <c r="R10897" s="104"/>
      <c r="S10897" s="104"/>
      <c r="T10897" s="104"/>
    </row>
    <row r="10898" spans="13:20" ht="14.5" x14ac:dyDescent="0.35">
      <c r="M10898" s="261" t="s">
        <v>57339</v>
      </c>
      <c r="N10898" s="262">
        <v>308.74</v>
      </c>
      <c r="P10898" s="243" t="s">
        <v>26867</v>
      </c>
      <c r="Q10898" s="244">
        <v>25155</v>
      </c>
      <c r="R10898" s="104"/>
      <c r="S10898" s="104"/>
      <c r="T10898" s="104"/>
    </row>
    <row r="10899" spans="13:20" ht="14.5" x14ac:dyDescent="0.35">
      <c r="M10899" s="261" t="s">
        <v>51449</v>
      </c>
      <c r="N10899" s="262">
        <v>174516.5</v>
      </c>
      <c r="P10899" s="243" t="s">
        <v>26868</v>
      </c>
      <c r="Q10899" s="244">
        <v>1494785</v>
      </c>
      <c r="R10899" s="104"/>
      <c r="S10899" s="104"/>
      <c r="T10899" s="104"/>
    </row>
    <row r="10900" spans="13:20" ht="14.5" x14ac:dyDescent="0.35">
      <c r="M10900" s="261" t="s">
        <v>52357</v>
      </c>
      <c r="N10900" s="262">
        <v>19294.939999999999</v>
      </c>
      <c r="P10900" s="243" t="s">
        <v>26869</v>
      </c>
      <c r="Q10900" s="244">
        <v>442.68</v>
      </c>
      <c r="R10900" s="104"/>
      <c r="S10900" s="104"/>
      <c r="T10900" s="104"/>
    </row>
    <row r="10901" spans="13:20" ht="14.5" x14ac:dyDescent="0.35">
      <c r="M10901" s="261" t="s">
        <v>43354</v>
      </c>
      <c r="N10901" s="262">
        <v>5174953.78</v>
      </c>
      <c r="P10901" s="243" t="s">
        <v>15924</v>
      </c>
      <c r="Q10901" s="244">
        <v>173521.55</v>
      </c>
      <c r="R10901" s="104"/>
      <c r="S10901" s="104"/>
      <c r="T10901" s="104"/>
    </row>
    <row r="10902" spans="13:20" ht="14.5" x14ac:dyDescent="0.35">
      <c r="M10902" s="261" t="s">
        <v>57340</v>
      </c>
      <c r="N10902" s="262">
        <v>30351.78</v>
      </c>
      <c r="P10902" s="243" t="s">
        <v>26870</v>
      </c>
      <c r="Q10902" s="244">
        <v>152.62</v>
      </c>
      <c r="R10902" s="104"/>
      <c r="S10902" s="104"/>
      <c r="T10902" s="104"/>
    </row>
    <row r="10903" spans="13:20" ht="14.5" x14ac:dyDescent="0.35">
      <c r="M10903" s="261" t="s">
        <v>42150</v>
      </c>
      <c r="N10903" s="262">
        <v>11125</v>
      </c>
      <c r="P10903" s="243" t="s">
        <v>26871</v>
      </c>
      <c r="Q10903" s="244">
        <v>82090.070000000007</v>
      </c>
      <c r="R10903" s="104"/>
      <c r="S10903" s="104"/>
      <c r="T10903" s="104"/>
    </row>
    <row r="10904" spans="13:20" ht="14.5" x14ac:dyDescent="0.35">
      <c r="M10904" s="261" t="s">
        <v>42151</v>
      </c>
      <c r="N10904" s="262">
        <v>412269.18</v>
      </c>
      <c r="P10904" s="243" t="s">
        <v>26872</v>
      </c>
      <c r="Q10904" s="244">
        <v>15185.5</v>
      </c>
      <c r="R10904" s="104"/>
      <c r="S10904" s="104"/>
      <c r="T10904" s="104"/>
    </row>
    <row r="10905" spans="13:20" ht="14.5" x14ac:dyDescent="0.35">
      <c r="M10905" s="261" t="s">
        <v>42152</v>
      </c>
      <c r="N10905" s="262">
        <v>52968.43</v>
      </c>
      <c r="P10905" s="243" t="s">
        <v>15927</v>
      </c>
      <c r="Q10905" s="244">
        <v>19678.87</v>
      </c>
      <c r="R10905" s="104"/>
      <c r="S10905" s="104"/>
      <c r="T10905" s="104"/>
    </row>
    <row r="10906" spans="13:20" ht="14.5" x14ac:dyDescent="0.35">
      <c r="M10906" s="261" t="s">
        <v>51450</v>
      </c>
      <c r="N10906" s="262">
        <v>19450.27</v>
      </c>
      <c r="P10906" s="243" t="s">
        <v>15928</v>
      </c>
      <c r="Q10906" s="244">
        <v>47630.01</v>
      </c>
      <c r="R10906" s="104"/>
      <c r="S10906" s="104"/>
      <c r="T10906" s="104"/>
    </row>
    <row r="10907" spans="13:20" ht="14.5" x14ac:dyDescent="0.35">
      <c r="M10907" s="261" t="s">
        <v>57341</v>
      </c>
      <c r="N10907" s="262">
        <v>1598734.63</v>
      </c>
      <c r="P10907" s="243" t="s">
        <v>26873</v>
      </c>
      <c r="Q10907" s="244">
        <v>34273</v>
      </c>
      <c r="R10907" s="104"/>
      <c r="S10907" s="104"/>
      <c r="T10907" s="104"/>
    </row>
    <row r="10908" spans="13:20" ht="14.5" x14ac:dyDescent="0.35">
      <c r="M10908" s="261" t="s">
        <v>42153</v>
      </c>
      <c r="N10908" s="262">
        <v>160629.31</v>
      </c>
      <c r="P10908" s="243" t="s">
        <v>26874</v>
      </c>
      <c r="Q10908" s="244">
        <v>6903.19</v>
      </c>
      <c r="R10908" s="104"/>
      <c r="S10908" s="104"/>
      <c r="T10908" s="104"/>
    </row>
    <row r="10909" spans="13:20" ht="14.5" x14ac:dyDescent="0.35">
      <c r="M10909" s="261" t="s">
        <v>57342</v>
      </c>
      <c r="N10909" s="262">
        <v>18855</v>
      </c>
      <c r="P10909" s="243" t="s">
        <v>26875</v>
      </c>
      <c r="Q10909" s="244">
        <v>165938.31</v>
      </c>
      <c r="R10909" s="104"/>
      <c r="S10909" s="104"/>
      <c r="T10909" s="104"/>
    </row>
    <row r="10910" spans="13:20" ht="14.5" x14ac:dyDescent="0.35">
      <c r="M10910" s="261" t="s">
        <v>27263</v>
      </c>
      <c r="N10910" s="262">
        <v>8024709.3799999999</v>
      </c>
      <c r="P10910" s="243" t="s">
        <v>26876</v>
      </c>
      <c r="Q10910" s="244">
        <v>82909.5</v>
      </c>
      <c r="R10910" s="104"/>
      <c r="S10910" s="104"/>
      <c r="T10910" s="104"/>
    </row>
    <row r="10911" spans="13:20" ht="14.5" x14ac:dyDescent="0.35">
      <c r="M10911" s="261" t="s">
        <v>43355</v>
      </c>
      <c r="N10911" s="262">
        <v>228582.85</v>
      </c>
      <c r="P10911" s="243" t="s">
        <v>26877</v>
      </c>
      <c r="Q10911" s="244">
        <v>28050</v>
      </c>
      <c r="R10911" s="104"/>
      <c r="S10911" s="104"/>
      <c r="T10911" s="104"/>
    </row>
    <row r="10912" spans="13:20" ht="14.5" x14ac:dyDescent="0.35">
      <c r="M10912" s="261" t="s">
        <v>43356</v>
      </c>
      <c r="N10912" s="262">
        <v>612523.6</v>
      </c>
      <c r="P10912" s="243" t="s">
        <v>26878</v>
      </c>
      <c r="Q10912" s="244">
        <v>22690</v>
      </c>
      <c r="R10912" s="104"/>
      <c r="S10912" s="104"/>
      <c r="T10912" s="104"/>
    </row>
    <row r="10913" spans="13:20" ht="14.5" x14ac:dyDescent="0.35">
      <c r="M10913" s="261" t="s">
        <v>52358</v>
      </c>
      <c r="N10913" s="262">
        <v>34080</v>
      </c>
      <c r="P10913" s="243" t="s">
        <v>26879</v>
      </c>
      <c r="Q10913" s="244">
        <v>9921.9599999999991</v>
      </c>
      <c r="R10913" s="104"/>
      <c r="S10913" s="104"/>
      <c r="T10913" s="104"/>
    </row>
    <row r="10914" spans="13:20" ht="14.5" x14ac:dyDescent="0.35">
      <c r="M10914" s="261" t="s">
        <v>43357</v>
      </c>
      <c r="N10914" s="262">
        <v>178546.22</v>
      </c>
      <c r="P10914" s="243" t="s">
        <v>26880</v>
      </c>
      <c r="Q10914" s="244">
        <v>2459.81</v>
      </c>
      <c r="R10914" s="104"/>
      <c r="S10914" s="104"/>
      <c r="T10914" s="104"/>
    </row>
    <row r="10915" spans="13:20" ht="14.5" x14ac:dyDescent="0.35">
      <c r="M10915" s="261" t="s">
        <v>43358</v>
      </c>
      <c r="N10915" s="262">
        <v>13658.78</v>
      </c>
      <c r="P10915" s="243" t="s">
        <v>26881</v>
      </c>
      <c r="Q10915" s="244">
        <v>2908.47</v>
      </c>
      <c r="R10915" s="104"/>
      <c r="S10915" s="104"/>
      <c r="T10915" s="104"/>
    </row>
    <row r="10916" spans="13:20" ht="14.5" x14ac:dyDescent="0.35">
      <c r="M10916" s="261" t="s">
        <v>53557</v>
      </c>
      <c r="N10916" s="262">
        <v>14148.75</v>
      </c>
      <c r="P10916" s="243" t="s">
        <v>26882</v>
      </c>
      <c r="Q10916" s="244">
        <v>6807.98</v>
      </c>
      <c r="R10916" s="104"/>
      <c r="S10916" s="104"/>
      <c r="T10916" s="104"/>
    </row>
    <row r="10917" spans="13:20" ht="14.5" x14ac:dyDescent="0.35">
      <c r="M10917" s="261" t="s">
        <v>53558</v>
      </c>
      <c r="N10917" s="262">
        <v>1082.4100000000001</v>
      </c>
      <c r="P10917" s="243" t="s">
        <v>26883</v>
      </c>
      <c r="Q10917" s="244">
        <v>19851.310000000001</v>
      </c>
      <c r="R10917" s="104"/>
      <c r="S10917" s="104"/>
      <c r="T10917" s="104"/>
    </row>
    <row r="10918" spans="13:20" ht="14.5" x14ac:dyDescent="0.35">
      <c r="M10918" s="261" t="s">
        <v>53559</v>
      </c>
      <c r="N10918" s="262">
        <v>3409.92</v>
      </c>
      <c r="P10918" s="243" t="s">
        <v>26884</v>
      </c>
      <c r="Q10918" s="244">
        <v>116605.75999999999</v>
      </c>
      <c r="R10918" s="104"/>
      <c r="S10918" s="104"/>
      <c r="T10918" s="104"/>
    </row>
    <row r="10919" spans="13:20" ht="14.5" x14ac:dyDescent="0.35">
      <c r="M10919" s="261" t="s">
        <v>57343</v>
      </c>
      <c r="N10919" s="262">
        <v>2122.91</v>
      </c>
      <c r="P10919" s="243" t="s">
        <v>26885</v>
      </c>
      <c r="Q10919" s="244">
        <v>87030.34</v>
      </c>
      <c r="R10919" s="104"/>
      <c r="S10919" s="104"/>
      <c r="T10919" s="104"/>
    </row>
    <row r="10920" spans="13:20" ht="14.5" x14ac:dyDescent="0.35">
      <c r="M10920" s="261" t="s">
        <v>57344</v>
      </c>
      <c r="N10920" s="262">
        <v>81.09</v>
      </c>
      <c r="P10920" s="243" t="s">
        <v>26886</v>
      </c>
      <c r="Q10920" s="244">
        <v>698852.63</v>
      </c>
      <c r="R10920" s="104"/>
      <c r="S10920" s="104"/>
      <c r="T10920" s="104"/>
    </row>
    <row r="10921" spans="13:20" ht="14.5" x14ac:dyDescent="0.35">
      <c r="M10921" s="261" t="s">
        <v>57345</v>
      </c>
      <c r="N10921" s="262">
        <v>952.41</v>
      </c>
      <c r="P10921" s="243" t="s">
        <v>26887</v>
      </c>
      <c r="Q10921" s="244">
        <v>164694.92000000001</v>
      </c>
      <c r="R10921" s="104"/>
      <c r="S10921" s="104"/>
      <c r="T10921" s="104"/>
    </row>
    <row r="10922" spans="13:20" ht="14.5" x14ac:dyDescent="0.35">
      <c r="M10922" s="261" t="s">
        <v>57346</v>
      </c>
      <c r="N10922" s="262">
        <v>19740</v>
      </c>
      <c r="P10922" s="243" t="s">
        <v>26888</v>
      </c>
      <c r="Q10922" s="244">
        <v>65715</v>
      </c>
      <c r="R10922" s="104"/>
      <c r="S10922" s="104"/>
      <c r="T10922" s="104"/>
    </row>
    <row r="10923" spans="13:20" ht="14.5" x14ac:dyDescent="0.35">
      <c r="M10923" s="261" t="s">
        <v>57347</v>
      </c>
      <c r="N10923" s="262">
        <v>55475</v>
      </c>
      <c r="P10923" s="243" t="s">
        <v>26889</v>
      </c>
      <c r="Q10923" s="244">
        <v>44412.18</v>
      </c>
      <c r="R10923" s="104"/>
      <c r="S10923" s="104"/>
      <c r="T10923" s="104"/>
    </row>
    <row r="10924" spans="13:20" ht="14.5" x14ac:dyDescent="0.35">
      <c r="M10924" s="261" t="s">
        <v>57348</v>
      </c>
      <c r="N10924" s="262">
        <v>5826.3</v>
      </c>
      <c r="P10924" s="243" t="s">
        <v>26890</v>
      </c>
      <c r="Q10924" s="244">
        <v>20249.75</v>
      </c>
      <c r="R10924" s="104"/>
      <c r="S10924" s="104"/>
      <c r="T10924" s="104"/>
    </row>
    <row r="10925" spans="13:20" ht="14.5" x14ac:dyDescent="0.35">
      <c r="M10925" s="261" t="s">
        <v>57349</v>
      </c>
      <c r="N10925" s="262">
        <v>18318.73</v>
      </c>
      <c r="P10925" s="243" t="s">
        <v>26891</v>
      </c>
      <c r="Q10925" s="244">
        <v>22626.68</v>
      </c>
      <c r="R10925" s="104"/>
      <c r="S10925" s="104"/>
      <c r="T10925" s="104"/>
    </row>
    <row r="10926" spans="13:20" ht="14.5" x14ac:dyDescent="0.35">
      <c r="M10926" s="261" t="s">
        <v>57350</v>
      </c>
      <c r="N10926" s="262">
        <v>13967.09</v>
      </c>
      <c r="P10926" s="243" t="s">
        <v>26892</v>
      </c>
      <c r="Q10926" s="244">
        <v>46543.68</v>
      </c>
      <c r="R10926" s="104"/>
      <c r="S10926" s="104"/>
      <c r="T10926" s="104"/>
    </row>
    <row r="10927" spans="13:20" ht="14.5" x14ac:dyDescent="0.35">
      <c r="M10927" s="261" t="s">
        <v>53560</v>
      </c>
      <c r="N10927" s="262">
        <v>19722.5</v>
      </c>
      <c r="P10927" s="243" t="s">
        <v>26893</v>
      </c>
      <c r="Q10927" s="244">
        <v>279.07</v>
      </c>
      <c r="R10927" s="104"/>
      <c r="S10927" s="104"/>
      <c r="T10927" s="104"/>
    </row>
    <row r="10928" spans="13:20" ht="14.5" x14ac:dyDescent="0.35">
      <c r="M10928" s="261" t="s">
        <v>57351</v>
      </c>
      <c r="N10928" s="262">
        <v>3142.5</v>
      </c>
      <c r="P10928" s="243" t="s">
        <v>26894</v>
      </c>
      <c r="Q10928" s="244">
        <v>9964.34</v>
      </c>
      <c r="R10928" s="104"/>
      <c r="S10928" s="104"/>
      <c r="T10928" s="104"/>
    </row>
    <row r="10929" spans="13:20" ht="14.5" x14ac:dyDescent="0.35">
      <c r="M10929" s="261" t="s">
        <v>57352</v>
      </c>
      <c r="N10929" s="262">
        <v>8432.02</v>
      </c>
      <c r="P10929" s="243" t="s">
        <v>26895</v>
      </c>
      <c r="Q10929" s="244">
        <v>24345.26</v>
      </c>
      <c r="R10929" s="104"/>
      <c r="S10929" s="104"/>
      <c r="T10929" s="104"/>
    </row>
    <row r="10930" spans="13:20" ht="14.5" x14ac:dyDescent="0.35">
      <c r="M10930" s="261" t="s">
        <v>27264</v>
      </c>
      <c r="N10930" s="262">
        <v>74362.98</v>
      </c>
      <c r="P10930" s="243" t="s">
        <v>26896</v>
      </c>
      <c r="Q10930" s="244">
        <v>12400.95</v>
      </c>
      <c r="R10930" s="104"/>
      <c r="S10930" s="104"/>
      <c r="T10930" s="104"/>
    </row>
    <row r="10931" spans="13:20" ht="14.5" x14ac:dyDescent="0.35">
      <c r="M10931" s="261" t="s">
        <v>27265</v>
      </c>
      <c r="N10931" s="262">
        <v>287884.96000000002</v>
      </c>
      <c r="P10931" s="243" t="s">
        <v>26897</v>
      </c>
      <c r="Q10931" s="244">
        <v>899.88</v>
      </c>
      <c r="R10931" s="104"/>
      <c r="S10931" s="104"/>
      <c r="T10931" s="104"/>
    </row>
    <row r="10932" spans="13:20" ht="14.5" x14ac:dyDescent="0.35">
      <c r="M10932" s="261" t="s">
        <v>27266</v>
      </c>
      <c r="N10932" s="262">
        <v>32877.11</v>
      </c>
      <c r="P10932" s="243" t="s">
        <v>26898</v>
      </c>
      <c r="Q10932" s="244">
        <v>260782.02</v>
      </c>
      <c r="R10932" s="104"/>
      <c r="S10932" s="104"/>
      <c r="T10932" s="104"/>
    </row>
    <row r="10933" spans="13:20" ht="14.5" x14ac:dyDescent="0.35">
      <c r="M10933" s="261" t="s">
        <v>27267</v>
      </c>
      <c r="N10933" s="262">
        <v>31131.09</v>
      </c>
      <c r="P10933" s="243" t="s">
        <v>26899</v>
      </c>
      <c r="Q10933" s="244">
        <v>9600</v>
      </c>
      <c r="R10933" s="104"/>
      <c r="S10933" s="104"/>
      <c r="T10933" s="104"/>
    </row>
    <row r="10934" spans="13:20" ht="14.5" x14ac:dyDescent="0.35">
      <c r="M10934" s="261" t="s">
        <v>27268</v>
      </c>
      <c r="N10934" s="262">
        <v>41587.31</v>
      </c>
      <c r="P10934" s="243" t="s">
        <v>26900</v>
      </c>
      <c r="Q10934" s="244">
        <v>18531.009999999998</v>
      </c>
      <c r="R10934" s="104"/>
      <c r="S10934" s="104"/>
      <c r="T10934" s="104"/>
    </row>
    <row r="10935" spans="13:20" ht="14.5" x14ac:dyDescent="0.35">
      <c r="M10935" s="261" t="s">
        <v>45625</v>
      </c>
      <c r="N10935" s="262">
        <v>53135</v>
      </c>
      <c r="P10935" s="243" t="s">
        <v>26901</v>
      </c>
      <c r="Q10935" s="244">
        <v>38554.5</v>
      </c>
      <c r="R10935" s="104"/>
      <c r="S10935" s="104"/>
      <c r="T10935" s="104"/>
    </row>
    <row r="10936" spans="13:20" ht="14.5" x14ac:dyDescent="0.35">
      <c r="M10936" s="261" t="s">
        <v>35910</v>
      </c>
      <c r="N10936" s="262">
        <v>157417.95000000001</v>
      </c>
      <c r="P10936" s="243" t="s">
        <v>26902</v>
      </c>
      <c r="Q10936" s="244">
        <v>418060.59</v>
      </c>
      <c r="R10936" s="104"/>
      <c r="S10936" s="104"/>
      <c r="T10936" s="104"/>
    </row>
    <row r="10937" spans="13:20" ht="14.5" x14ac:dyDescent="0.35">
      <c r="M10937" s="261" t="s">
        <v>27269</v>
      </c>
      <c r="N10937" s="262">
        <v>21366.66</v>
      </c>
      <c r="P10937" s="243" t="s">
        <v>26903</v>
      </c>
      <c r="Q10937" s="244">
        <v>304908.82</v>
      </c>
      <c r="R10937" s="104"/>
      <c r="S10937" s="104"/>
      <c r="T10937" s="104"/>
    </row>
    <row r="10938" spans="13:20" ht="14.5" x14ac:dyDescent="0.35">
      <c r="M10938" s="261" t="s">
        <v>37350</v>
      </c>
      <c r="N10938" s="262">
        <v>540490</v>
      </c>
      <c r="P10938" s="243" t="s">
        <v>26904</v>
      </c>
      <c r="Q10938" s="244">
        <v>28450.37</v>
      </c>
      <c r="R10938" s="104"/>
      <c r="S10938" s="104"/>
      <c r="T10938" s="104"/>
    </row>
    <row r="10939" spans="13:20" ht="14.5" x14ac:dyDescent="0.35">
      <c r="M10939" s="261" t="s">
        <v>27270</v>
      </c>
      <c r="N10939" s="262">
        <v>300</v>
      </c>
      <c r="P10939" s="243" t="s">
        <v>26905</v>
      </c>
      <c r="Q10939" s="244">
        <v>469060.21</v>
      </c>
      <c r="R10939" s="104"/>
      <c r="S10939" s="104"/>
      <c r="T10939" s="104"/>
    </row>
    <row r="10940" spans="13:20" ht="14.5" x14ac:dyDescent="0.35">
      <c r="M10940" s="261" t="s">
        <v>45626</v>
      </c>
      <c r="N10940" s="262">
        <v>284835.65000000002</v>
      </c>
      <c r="P10940" s="243" t="s">
        <v>26906</v>
      </c>
      <c r="Q10940" s="244">
        <v>60133.69</v>
      </c>
      <c r="R10940" s="104"/>
      <c r="S10940" s="104"/>
      <c r="T10940" s="104"/>
    </row>
    <row r="10941" spans="13:20" ht="14.5" x14ac:dyDescent="0.35">
      <c r="M10941" s="261" t="s">
        <v>35911</v>
      </c>
      <c r="N10941" s="262">
        <v>400.84</v>
      </c>
      <c r="P10941" s="243" t="s">
        <v>26907</v>
      </c>
      <c r="Q10941" s="244">
        <v>3580.62</v>
      </c>
      <c r="R10941" s="104"/>
      <c r="S10941" s="104"/>
      <c r="T10941" s="104"/>
    </row>
    <row r="10942" spans="13:20" ht="14.5" x14ac:dyDescent="0.35">
      <c r="M10942" s="261" t="s">
        <v>27271</v>
      </c>
      <c r="N10942" s="262">
        <v>110738.99</v>
      </c>
      <c r="P10942" s="243" t="s">
        <v>26908</v>
      </c>
      <c r="Q10942" s="244">
        <v>131592</v>
      </c>
      <c r="R10942" s="104"/>
      <c r="S10942" s="104"/>
      <c r="T10942" s="104"/>
    </row>
    <row r="10943" spans="13:20" ht="14.5" x14ac:dyDescent="0.35">
      <c r="M10943" s="261" t="s">
        <v>27272</v>
      </c>
      <c r="N10943" s="262">
        <v>62669.39</v>
      </c>
      <c r="P10943" s="243" t="s">
        <v>26909</v>
      </c>
      <c r="Q10943" s="244">
        <v>100792</v>
      </c>
      <c r="R10943" s="104"/>
      <c r="S10943" s="104"/>
      <c r="T10943" s="104"/>
    </row>
    <row r="10944" spans="13:20" ht="14.5" x14ac:dyDescent="0.35">
      <c r="M10944" s="261" t="s">
        <v>37351</v>
      </c>
      <c r="N10944" s="262">
        <v>83694.02</v>
      </c>
      <c r="P10944" s="243" t="s">
        <v>26910</v>
      </c>
      <c r="Q10944" s="244">
        <v>74211.97</v>
      </c>
      <c r="R10944" s="104"/>
      <c r="S10944" s="104"/>
      <c r="T10944" s="104"/>
    </row>
    <row r="10945" spans="13:20" ht="14.5" x14ac:dyDescent="0.35">
      <c r="M10945" s="261" t="s">
        <v>37352</v>
      </c>
      <c r="N10945" s="262">
        <v>35457.800000000003</v>
      </c>
      <c r="P10945" s="243" t="s">
        <v>26911</v>
      </c>
      <c r="Q10945" s="244">
        <v>5756.96</v>
      </c>
      <c r="R10945" s="104"/>
      <c r="S10945" s="104"/>
      <c r="T10945" s="104"/>
    </row>
    <row r="10946" spans="13:20" ht="14.5" x14ac:dyDescent="0.35">
      <c r="M10946" s="261" t="s">
        <v>38512</v>
      </c>
      <c r="N10946" s="262">
        <v>176301.67</v>
      </c>
      <c r="P10946" s="243" t="s">
        <v>26912</v>
      </c>
      <c r="Q10946" s="244">
        <v>5886.25</v>
      </c>
      <c r="R10946" s="104"/>
      <c r="S10946" s="104"/>
      <c r="T10946" s="104"/>
    </row>
    <row r="10947" spans="13:20" ht="14.5" x14ac:dyDescent="0.35">
      <c r="M10947" s="261" t="s">
        <v>57353</v>
      </c>
      <c r="N10947" s="262">
        <v>551032.63</v>
      </c>
      <c r="P10947" s="243" t="s">
        <v>26913</v>
      </c>
      <c r="Q10947" s="244">
        <v>17195.04</v>
      </c>
      <c r="R10947" s="104"/>
      <c r="S10947" s="104"/>
      <c r="T10947" s="104"/>
    </row>
    <row r="10948" spans="13:20" ht="14.5" x14ac:dyDescent="0.35">
      <c r="M10948" s="261" t="s">
        <v>42154</v>
      </c>
      <c r="N10948" s="262">
        <v>67315.210000000006</v>
      </c>
      <c r="P10948" s="243" t="s">
        <v>26914</v>
      </c>
      <c r="Q10948" s="244">
        <v>9395.2800000000007</v>
      </c>
      <c r="R10948" s="104"/>
      <c r="S10948" s="104"/>
      <c r="T10948" s="104"/>
    </row>
    <row r="10949" spans="13:20" ht="14.5" x14ac:dyDescent="0.35">
      <c r="M10949" s="261" t="s">
        <v>27275</v>
      </c>
      <c r="N10949" s="262">
        <v>3059630.93</v>
      </c>
      <c r="P10949" s="243" t="s">
        <v>26915</v>
      </c>
      <c r="Q10949" s="244">
        <v>536.55999999999995</v>
      </c>
      <c r="R10949" s="104"/>
      <c r="S10949" s="104"/>
      <c r="T10949" s="104"/>
    </row>
    <row r="10950" spans="13:20" ht="14.5" x14ac:dyDescent="0.35">
      <c r="M10950" s="261" t="s">
        <v>43359</v>
      </c>
      <c r="N10950" s="262">
        <v>-68459.92</v>
      </c>
      <c r="P10950" s="243" t="s">
        <v>26916</v>
      </c>
      <c r="Q10950" s="244">
        <v>1579.99</v>
      </c>
      <c r="R10950" s="104"/>
      <c r="S10950" s="104"/>
      <c r="T10950" s="104"/>
    </row>
    <row r="10951" spans="13:20" ht="14.5" x14ac:dyDescent="0.35">
      <c r="M10951" s="261" t="s">
        <v>50422</v>
      </c>
      <c r="N10951" s="262">
        <v>1723.18</v>
      </c>
      <c r="P10951" s="243" t="s">
        <v>26917</v>
      </c>
      <c r="Q10951" s="244">
        <v>304.57</v>
      </c>
      <c r="R10951" s="104"/>
      <c r="S10951" s="104"/>
      <c r="T10951" s="104"/>
    </row>
    <row r="10952" spans="13:20" ht="14.5" x14ac:dyDescent="0.35">
      <c r="M10952" s="261" t="s">
        <v>57354</v>
      </c>
      <c r="N10952" s="262">
        <v>360.36</v>
      </c>
      <c r="P10952" s="243" t="s">
        <v>26918</v>
      </c>
      <c r="Q10952" s="244">
        <v>11193.39</v>
      </c>
      <c r="R10952" s="104"/>
      <c r="S10952" s="104"/>
      <c r="T10952" s="104"/>
    </row>
    <row r="10953" spans="13:20" ht="14.5" x14ac:dyDescent="0.35">
      <c r="M10953" s="261" t="s">
        <v>53561</v>
      </c>
      <c r="N10953" s="262">
        <v>224.64</v>
      </c>
      <c r="P10953" s="243" t="s">
        <v>26919</v>
      </c>
      <c r="Q10953" s="244">
        <v>2727.27</v>
      </c>
      <c r="R10953" s="104"/>
      <c r="S10953" s="104"/>
      <c r="T10953" s="104"/>
    </row>
    <row r="10954" spans="13:20" ht="14.5" x14ac:dyDescent="0.35">
      <c r="M10954" s="261" t="s">
        <v>57355</v>
      </c>
      <c r="N10954" s="262">
        <v>530.80999999999995</v>
      </c>
      <c r="P10954" s="243" t="s">
        <v>26920</v>
      </c>
      <c r="Q10954" s="244">
        <v>208.64</v>
      </c>
      <c r="R10954" s="104"/>
      <c r="S10954" s="104"/>
      <c r="T10954" s="104"/>
    </row>
    <row r="10955" spans="13:20" ht="14.5" x14ac:dyDescent="0.35">
      <c r="M10955" s="261" t="s">
        <v>53562</v>
      </c>
      <c r="N10955" s="262">
        <v>293.04000000000002</v>
      </c>
      <c r="P10955" s="243" t="s">
        <v>26921</v>
      </c>
      <c r="Q10955" s="244">
        <v>591.27</v>
      </c>
      <c r="R10955" s="104"/>
      <c r="S10955" s="104"/>
      <c r="T10955" s="104"/>
    </row>
    <row r="10956" spans="13:20" ht="14.5" x14ac:dyDescent="0.35">
      <c r="M10956" s="261" t="s">
        <v>53563</v>
      </c>
      <c r="N10956" s="262">
        <v>2080.08</v>
      </c>
      <c r="P10956" s="243" t="s">
        <v>26922</v>
      </c>
      <c r="Q10956" s="244">
        <v>18.3</v>
      </c>
      <c r="R10956" s="104"/>
      <c r="S10956" s="104"/>
      <c r="T10956" s="104"/>
    </row>
    <row r="10957" spans="13:20" ht="14.5" x14ac:dyDescent="0.35">
      <c r="M10957" s="261" t="s">
        <v>53564</v>
      </c>
      <c r="N10957" s="262">
        <v>3010.7</v>
      </c>
      <c r="P10957" s="243" t="s">
        <v>26923</v>
      </c>
      <c r="Q10957" s="244">
        <v>95.97</v>
      </c>
      <c r="R10957" s="104"/>
      <c r="S10957" s="104"/>
      <c r="T10957" s="104"/>
    </row>
    <row r="10958" spans="13:20" ht="14.5" x14ac:dyDescent="0.35">
      <c r="M10958" s="261" t="s">
        <v>57356</v>
      </c>
      <c r="N10958" s="262">
        <v>2737</v>
      </c>
      <c r="P10958" s="243" t="s">
        <v>26924</v>
      </c>
      <c r="Q10958" s="244">
        <v>6066</v>
      </c>
      <c r="R10958" s="104"/>
      <c r="S10958" s="104"/>
      <c r="T10958" s="104"/>
    </row>
    <row r="10959" spans="13:20" ht="14.5" x14ac:dyDescent="0.35">
      <c r="M10959" s="261" t="s">
        <v>53565</v>
      </c>
      <c r="N10959" s="262">
        <v>437.35</v>
      </c>
      <c r="P10959" s="243" t="s">
        <v>26925</v>
      </c>
      <c r="Q10959" s="244">
        <v>2727.27</v>
      </c>
      <c r="R10959" s="104"/>
      <c r="S10959" s="104"/>
      <c r="T10959" s="104"/>
    </row>
    <row r="10960" spans="13:20" ht="14.5" x14ac:dyDescent="0.35">
      <c r="M10960" s="261" t="s">
        <v>53566</v>
      </c>
      <c r="N10960" s="262">
        <v>1385.2</v>
      </c>
      <c r="P10960" s="243" t="s">
        <v>26926</v>
      </c>
      <c r="Q10960" s="244">
        <v>313912.08</v>
      </c>
      <c r="R10960" s="104"/>
      <c r="S10960" s="104"/>
      <c r="T10960" s="104"/>
    </row>
    <row r="10961" spans="13:20" ht="14.5" x14ac:dyDescent="0.35">
      <c r="M10961" s="261" t="s">
        <v>53567</v>
      </c>
      <c r="N10961" s="262">
        <v>331.06</v>
      </c>
      <c r="P10961" s="243" t="s">
        <v>26927</v>
      </c>
      <c r="Q10961" s="244">
        <v>4497.8</v>
      </c>
      <c r="R10961" s="104"/>
      <c r="S10961" s="104"/>
      <c r="T10961" s="104"/>
    </row>
    <row r="10962" spans="13:20" ht="14.5" x14ac:dyDescent="0.35">
      <c r="M10962" s="261" t="s">
        <v>57357</v>
      </c>
      <c r="N10962" s="262">
        <v>895.93</v>
      </c>
      <c r="P10962" s="243" t="s">
        <v>36347</v>
      </c>
      <c r="Q10962" s="244">
        <v>394.7</v>
      </c>
      <c r="R10962" s="104"/>
      <c r="S10962" s="104"/>
      <c r="T10962" s="104"/>
    </row>
    <row r="10963" spans="13:20" ht="14.5" x14ac:dyDescent="0.35">
      <c r="M10963" s="261" t="s">
        <v>52359</v>
      </c>
      <c r="N10963" s="262">
        <v>88773</v>
      </c>
      <c r="P10963" s="243" t="s">
        <v>26928</v>
      </c>
      <c r="Q10963" s="244">
        <v>74211.97</v>
      </c>
      <c r="R10963" s="104"/>
      <c r="S10963" s="104"/>
      <c r="T10963" s="104"/>
    </row>
    <row r="10964" spans="13:20" ht="14.5" x14ac:dyDescent="0.35">
      <c r="M10964" s="261" t="s">
        <v>48483</v>
      </c>
      <c r="N10964" s="262">
        <v>1805000</v>
      </c>
      <c r="P10964" s="243" t="s">
        <v>26929</v>
      </c>
      <c r="Q10964" s="244">
        <v>3490.86</v>
      </c>
      <c r="R10964" s="104"/>
      <c r="S10964" s="104"/>
      <c r="T10964" s="104"/>
    </row>
    <row r="10965" spans="13:20" ht="14.5" x14ac:dyDescent="0.35">
      <c r="M10965" s="261" t="s">
        <v>48484</v>
      </c>
      <c r="N10965" s="262">
        <v>136835</v>
      </c>
      <c r="P10965" s="243" t="s">
        <v>26930</v>
      </c>
      <c r="Q10965" s="244">
        <v>20249.75</v>
      </c>
      <c r="R10965" s="104"/>
      <c r="S10965" s="104"/>
      <c r="T10965" s="104"/>
    </row>
    <row r="10966" spans="13:20" ht="14.5" x14ac:dyDescent="0.35">
      <c r="M10966" s="261" t="s">
        <v>48485</v>
      </c>
      <c r="N10966" s="262">
        <v>30400</v>
      </c>
      <c r="P10966" s="243" t="s">
        <v>26931</v>
      </c>
      <c r="Q10966" s="244">
        <v>45316.68</v>
      </c>
      <c r="R10966" s="104"/>
      <c r="S10966" s="104"/>
      <c r="T10966" s="104"/>
    </row>
    <row r="10967" spans="13:20" ht="14.5" x14ac:dyDescent="0.35">
      <c r="M10967" s="261" t="s">
        <v>48486</v>
      </c>
      <c r="N10967" s="262">
        <v>2325.6</v>
      </c>
      <c r="P10967" s="243" t="s">
        <v>26932</v>
      </c>
      <c r="Q10967" s="244">
        <v>280</v>
      </c>
      <c r="R10967" s="104"/>
      <c r="S10967" s="104"/>
      <c r="T10967" s="104"/>
    </row>
    <row r="10968" spans="13:20" ht="14.5" x14ac:dyDescent="0.35">
      <c r="M10968" s="261" t="s">
        <v>57358</v>
      </c>
      <c r="N10968" s="262">
        <v>37000</v>
      </c>
      <c r="P10968" s="243" t="s">
        <v>26933</v>
      </c>
      <c r="Q10968" s="244">
        <v>442.68</v>
      </c>
      <c r="R10968" s="104"/>
      <c r="S10968" s="104"/>
      <c r="T10968" s="104"/>
    </row>
    <row r="10969" spans="13:20" ht="14.5" x14ac:dyDescent="0.35">
      <c r="M10969" s="261" t="s">
        <v>57359</v>
      </c>
      <c r="N10969" s="262">
        <v>2830.5</v>
      </c>
      <c r="P10969" s="243" t="s">
        <v>15932</v>
      </c>
      <c r="Q10969" s="244">
        <v>220065.23</v>
      </c>
      <c r="R10969" s="104"/>
      <c r="S10969" s="104"/>
      <c r="T10969" s="104"/>
    </row>
    <row r="10970" spans="13:20" ht="14.5" x14ac:dyDescent="0.35">
      <c r="M10970" s="261" t="s">
        <v>57360</v>
      </c>
      <c r="N10970" s="262">
        <v>8469.2999999999993</v>
      </c>
      <c r="P10970" s="243" t="s">
        <v>26934</v>
      </c>
      <c r="Q10970" s="244">
        <v>152.62</v>
      </c>
      <c r="R10970" s="104"/>
      <c r="S10970" s="104"/>
      <c r="T10970" s="104"/>
    </row>
    <row r="10971" spans="13:20" ht="14.5" x14ac:dyDescent="0.35">
      <c r="M10971" s="261" t="s">
        <v>27330</v>
      </c>
      <c r="N10971" s="262">
        <v>59480</v>
      </c>
      <c r="P10971" s="243" t="s">
        <v>26935</v>
      </c>
      <c r="Q10971" s="244">
        <v>82090.070000000007</v>
      </c>
      <c r="R10971" s="104"/>
      <c r="S10971" s="104"/>
      <c r="T10971" s="104"/>
    </row>
    <row r="10972" spans="13:20" ht="14.5" x14ac:dyDescent="0.35">
      <c r="M10972" s="261" t="s">
        <v>27331</v>
      </c>
      <c r="N10972" s="262">
        <v>7149.76</v>
      </c>
      <c r="P10972" s="243" t="s">
        <v>26936</v>
      </c>
      <c r="Q10972" s="244">
        <v>15185.5</v>
      </c>
      <c r="R10972" s="104"/>
      <c r="S10972" s="104"/>
      <c r="T10972" s="104"/>
    </row>
    <row r="10973" spans="13:20" ht="14.5" x14ac:dyDescent="0.35">
      <c r="M10973" s="261" t="s">
        <v>38513</v>
      </c>
      <c r="N10973" s="262">
        <v>12268.63</v>
      </c>
      <c r="P10973" s="243" t="s">
        <v>26937</v>
      </c>
      <c r="Q10973" s="244">
        <v>5756.96</v>
      </c>
      <c r="R10973" s="104"/>
      <c r="S10973" s="104"/>
      <c r="T10973" s="104"/>
    </row>
    <row r="10974" spans="13:20" ht="14.5" x14ac:dyDescent="0.35">
      <c r="M10974" s="261" t="s">
        <v>57361</v>
      </c>
      <c r="N10974" s="262">
        <v>1168</v>
      </c>
      <c r="P10974" s="243" t="s">
        <v>26938</v>
      </c>
      <c r="Q10974" s="244">
        <v>9921.9599999999991</v>
      </c>
      <c r="R10974" s="104"/>
      <c r="S10974" s="104"/>
      <c r="T10974" s="104"/>
    </row>
    <row r="10975" spans="13:20" ht="14.5" x14ac:dyDescent="0.35">
      <c r="M10975" s="261" t="s">
        <v>37354</v>
      </c>
      <c r="N10975" s="262">
        <v>45723.519999999997</v>
      </c>
      <c r="P10975" s="243" t="s">
        <v>26939</v>
      </c>
      <c r="Q10975" s="244">
        <v>279.69</v>
      </c>
      <c r="R10975" s="104"/>
      <c r="S10975" s="104"/>
      <c r="T10975" s="104"/>
    </row>
    <row r="10976" spans="13:20" ht="14.5" x14ac:dyDescent="0.35">
      <c r="M10976" s="261" t="s">
        <v>57362</v>
      </c>
      <c r="N10976" s="262">
        <v>10000</v>
      </c>
      <c r="P10976" s="243" t="s">
        <v>15935</v>
      </c>
      <c r="Q10976" s="244">
        <v>59332.639999999999</v>
      </c>
      <c r="R10976" s="104"/>
      <c r="S10976" s="104"/>
      <c r="T10976" s="104"/>
    </row>
    <row r="10977" spans="13:20" ht="14.5" x14ac:dyDescent="0.35">
      <c r="M10977" s="261" t="s">
        <v>37355</v>
      </c>
      <c r="N10977" s="262">
        <v>86700</v>
      </c>
      <c r="P10977" s="243" t="s">
        <v>15936</v>
      </c>
      <c r="Q10977" s="244">
        <v>151940.07</v>
      </c>
      <c r="R10977" s="104"/>
      <c r="S10977" s="104"/>
      <c r="T10977" s="104"/>
    </row>
    <row r="10978" spans="13:20" ht="14.5" x14ac:dyDescent="0.35">
      <c r="M10978" s="261" t="s">
        <v>37356</v>
      </c>
      <c r="N10978" s="262">
        <v>765.32</v>
      </c>
      <c r="P10978" s="243" t="s">
        <v>26940</v>
      </c>
      <c r="Q10978" s="244">
        <v>62877.21</v>
      </c>
      <c r="R10978" s="104"/>
      <c r="S10978" s="104"/>
      <c r="T10978" s="104"/>
    </row>
    <row r="10979" spans="13:20" ht="14.5" x14ac:dyDescent="0.35">
      <c r="M10979" s="261" t="s">
        <v>48487</v>
      </c>
      <c r="N10979" s="262">
        <v>20750.09</v>
      </c>
      <c r="P10979" s="243" t="s">
        <v>26941</v>
      </c>
      <c r="Q10979" s="244">
        <v>1454.74</v>
      </c>
      <c r="R10979" s="104"/>
      <c r="S10979" s="104"/>
      <c r="T10979" s="104"/>
    </row>
    <row r="10980" spans="13:20" ht="14.5" x14ac:dyDescent="0.35">
      <c r="M10980" s="261" t="s">
        <v>45627</v>
      </c>
      <c r="N10980" s="262">
        <v>74103.399999999994</v>
      </c>
      <c r="P10980" s="243" t="s">
        <v>26942</v>
      </c>
      <c r="Q10980" s="244">
        <v>534170.67000000004</v>
      </c>
      <c r="R10980" s="104"/>
      <c r="S10980" s="104"/>
      <c r="T10980" s="104"/>
    </row>
    <row r="10981" spans="13:20" ht="14.5" x14ac:dyDescent="0.35">
      <c r="M10981" s="261" t="s">
        <v>45628</v>
      </c>
      <c r="N10981" s="262">
        <v>14999</v>
      </c>
      <c r="P10981" s="243" t="s">
        <v>26943</v>
      </c>
      <c r="Q10981" s="244">
        <v>51736.6</v>
      </c>
      <c r="R10981" s="104"/>
      <c r="S10981" s="104"/>
      <c r="T10981" s="104"/>
    </row>
    <row r="10982" spans="13:20" ht="14.5" x14ac:dyDescent="0.35">
      <c r="M10982" s="261" t="s">
        <v>52360</v>
      </c>
      <c r="N10982" s="262">
        <v>94822</v>
      </c>
      <c r="P10982" s="243" t="s">
        <v>26944</v>
      </c>
      <c r="Q10982" s="244">
        <v>25155</v>
      </c>
      <c r="R10982" s="104"/>
      <c r="S10982" s="104"/>
      <c r="T10982" s="104"/>
    </row>
    <row r="10983" spans="13:20" ht="14.5" x14ac:dyDescent="0.35">
      <c r="M10983" s="261" t="s">
        <v>48488</v>
      </c>
      <c r="N10983" s="262">
        <v>4308</v>
      </c>
      <c r="P10983" s="243" t="s">
        <v>26945</v>
      </c>
      <c r="Q10983" s="244">
        <v>7650</v>
      </c>
      <c r="R10983" s="104"/>
      <c r="S10983" s="104"/>
      <c r="T10983" s="104"/>
    </row>
    <row r="10984" spans="13:20" ht="14.5" x14ac:dyDescent="0.35">
      <c r="M10984" s="261" t="s">
        <v>45629</v>
      </c>
      <c r="N10984" s="262">
        <v>20557</v>
      </c>
      <c r="P10984" s="243" t="s">
        <v>26946</v>
      </c>
      <c r="Q10984" s="244">
        <v>18531.009999999998</v>
      </c>
      <c r="R10984" s="104"/>
      <c r="S10984" s="104"/>
      <c r="T10984" s="104"/>
    </row>
    <row r="10985" spans="13:20" ht="14.5" x14ac:dyDescent="0.35">
      <c r="M10985" s="261" t="s">
        <v>42436</v>
      </c>
      <c r="N10985" s="262">
        <v>2093.37</v>
      </c>
      <c r="P10985" s="243" t="s">
        <v>26947</v>
      </c>
      <c r="Q10985" s="244">
        <v>44115.65</v>
      </c>
      <c r="R10985" s="104"/>
      <c r="S10985" s="104"/>
      <c r="T10985" s="104"/>
    </row>
    <row r="10986" spans="13:20" ht="14.5" x14ac:dyDescent="0.35">
      <c r="M10986" s="261" t="s">
        <v>27356</v>
      </c>
      <c r="N10986" s="262">
        <v>9442.99</v>
      </c>
      <c r="P10986" s="243" t="s">
        <v>26948</v>
      </c>
      <c r="Q10986" s="244">
        <v>1849593.3</v>
      </c>
      <c r="R10986" s="104"/>
      <c r="S10986" s="104"/>
      <c r="T10986" s="104"/>
    </row>
    <row r="10987" spans="13:20" ht="14.5" x14ac:dyDescent="0.35">
      <c r="M10987" s="261" t="s">
        <v>43360</v>
      </c>
      <c r="N10987" s="262">
        <v>32.6</v>
      </c>
      <c r="P10987" s="243" t="s">
        <v>26949</v>
      </c>
      <c r="Q10987" s="244">
        <v>304908.82</v>
      </c>
      <c r="R10987" s="104"/>
      <c r="S10987" s="104"/>
      <c r="T10987" s="104"/>
    </row>
    <row r="10988" spans="13:20" ht="14.5" x14ac:dyDescent="0.35">
      <c r="M10988" s="261" t="s">
        <v>27357</v>
      </c>
      <c r="N10988" s="262">
        <v>879.81</v>
      </c>
      <c r="P10988" s="243" t="s">
        <v>26950</v>
      </c>
      <c r="Q10988" s="244">
        <v>34116</v>
      </c>
      <c r="R10988" s="104"/>
      <c r="S10988" s="104"/>
      <c r="T10988" s="104"/>
    </row>
    <row r="10989" spans="13:20" ht="14.5" x14ac:dyDescent="0.35">
      <c r="M10989" s="261" t="s">
        <v>27358</v>
      </c>
      <c r="N10989" s="262">
        <v>2047.23</v>
      </c>
      <c r="P10989" s="243" t="s">
        <v>26951</v>
      </c>
      <c r="Q10989" s="244">
        <v>200048.48</v>
      </c>
      <c r="R10989" s="104"/>
      <c r="S10989" s="104"/>
      <c r="T10989" s="104"/>
    </row>
    <row r="10990" spans="13:20" ht="14.5" x14ac:dyDescent="0.35">
      <c r="M10990" s="261" t="s">
        <v>45630</v>
      </c>
      <c r="N10990" s="262">
        <v>1497449.91</v>
      </c>
      <c r="P10990" s="243" t="s">
        <v>26952</v>
      </c>
      <c r="Q10990" s="244">
        <v>2212693.02</v>
      </c>
      <c r="R10990" s="104"/>
      <c r="S10990" s="104"/>
      <c r="T10990" s="104"/>
    </row>
    <row r="10991" spans="13:20" ht="14.5" x14ac:dyDescent="0.35">
      <c r="M10991" s="261" t="s">
        <v>45631</v>
      </c>
      <c r="N10991" s="262">
        <v>114130.32</v>
      </c>
      <c r="P10991" s="243" t="s">
        <v>26953</v>
      </c>
      <c r="Q10991" s="244">
        <v>60133.69</v>
      </c>
      <c r="R10991" s="104"/>
      <c r="S10991" s="104"/>
      <c r="T10991" s="104"/>
    </row>
    <row r="10992" spans="13:20" ht="14.5" x14ac:dyDescent="0.35">
      <c r="M10992" s="261" t="s">
        <v>27368</v>
      </c>
      <c r="N10992" s="262">
        <v>49943.18</v>
      </c>
      <c r="P10992" s="243" t="s">
        <v>26954</v>
      </c>
      <c r="Q10992" s="244">
        <v>4127.6400000000003</v>
      </c>
      <c r="R10992" s="104"/>
      <c r="S10992" s="104"/>
      <c r="T10992" s="104"/>
    </row>
    <row r="10993" spans="13:20" ht="14.5" x14ac:dyDescent="0.35">
      <c r="M10993" s="261" t="s">
        <v>57363</v>
      </c>
      <c r="N10993" s="262">
        <v>27734.65</v>
      </c>
      <c r="P10993" s="243" t="s">
        <v>26955</v>
      </c>
      <c r="Q10993" s="244">
        <v>489.24</v>
      </c>
      <c r="R10993" s="104"/>
      <c r="S10993" s="104"/>
      <c r="T10993" s="104"/>
    </row>
    <row r="10994" spans="13:20" ht="14.5" x14ac:dyDescent="0.35">
      <c r="M10994" s="261" t="s">
        <v>27369</v>
      </c>
      <c r="N10994" s="262">
        <v>261534.71</v>
      </c>
      <c r="P10994" s="243" t="s">
        <v>26956</v>
      </c>
      <c r="Q10994" s="244">
        <v>323.02999999999997</v>
      </c>
      <c r="R10994" s="104"/>
      <c r="S10994" s="104"/>
      <c r="T10994" s="104"/>
    </row>
    <row r="10995" spans="13:20" ht="14.5" x14ac:dyDescent="0.35">
      <c r="M10995" s="261" t="s">
        <v>52361</v>
      </c>
      <c r="N10995" s="262">
        <v>-6888.14</v>
      </c>
      <c r="P10995" s="243" t="s">
        <v>26957</v>
      </c>
      <c r="Q10995" s="244">
        <v>894.88</v>
      </c>
      <c r="R10995" s="104"/>
      <c r="S10995" s="104"/>
      <c r="T10995" s="104"/>
    </row>
    <row r="10996" spans="13:20" ht="14.5" x14ac:dyDescent="0.35">
      <c r="M10996" s="261" t="s">
        <v>57364</v>
      </c>
      <c r="N10996" s="262">
        <v>4271.8900000000003</v>
      </c>
      <c r="P10996" s="243" t="s">
        <v>26958</v>
      </c>
      <c r="Q10996" s="244">
        <v>11529.21</v>
      </c>
      <c r="R10996" s="104"/>
      <c r="S10996" s="104"/>
      <c r="T10996" s="104"/>
    </row>
    <row r="10997" spans="13:20" ht="14.5" x14ac:dyDescent="0.35">
      <c r="M10997" s="261" t="s">
        <v>27371</v>
      </c>
      <c r="N10997" s="262">
        <v>38040</v>
      </c>
      <c r="P10997" s="243" t="s">
        <v>26959</v>
      </c>
      <c r="Q10997" s="244">
        <v>3976</v>
      </c>
      <c r="R10997" s="104"/>
      <c r="S10997" s="104"/>
      <c r="T10997" s="104"/>
    </row>
    <row r="10998" spans="13:20" ht="14.5" x14ac:dyDescent="0.35">
      <c r="M10998" s="261" t="s">
        <v>52362</v>
      </c>
      <c r="N10998" s="262">
        <v>-178.76</v>
      </c>
      <c r="P10998" s="243" t="s">
        <v>26960</v>
      </c>
      <c r="Q10998" s="244">
        <v>781</v>
      </c>
      <c r="R10998" s="104"/>
      <c r="S10998" s="104"/>
      <c r="T10998" s="104"/>
    </row>
    <row r="10999" spans="13:20" ht="14.5" x14ac:dyDescent="0.35">
      <c r="M10999" s="261" t="s">
        <v>37358</v>
      </c>
      <c r="N10999" s="262">
        <v>26180</v>
      </c>
      <c r="P10999" s="243" t="s">
        <v>26961</v>
      </c>
      <c r="Q10999" s="244">
        <v>846.5</v>
      </c>
      <c r="R10999" s="104"/>
      <c r="S10999" s="104"/>
      <c r="T10999" s="104"/>
    </row>
    <row r="11000" spans="13:20" ht="14.5" x14ac:dyDescent="0.35">
      <c r="M11000" s="261" t="s">
        <v>27372</v>
      </c>
      <c r="N11000" s="262">
        <v>14395.41</v>
      </c>
      <c r="P11000" s="243" t="s">
        <v>26962</v>
      </c>
      <c r="Q11000" s="244">
        <v>5177.51</v>
      </c>
      <c r="R11000" s="104"/>
      <c r="S11000" s="104"/>
      <c r="T11000" s="104"/>
    </row>
    <row r="11001" spans="13:20" ht="14.5" x14ac:dyDescent="0.35">
      <c r="M11001" s="261" t="s">
        <v>27373</v>
      </c>
      <c r="N11001" s="262">
        <v>1101.23</v>
      </c>
      <c r="P11001" s="243" t="s">
        <v>26963</v>
      </c>
      <c r="Q11001" s="244">
        <v>2094.62</v>
      </c>
      <c r="R11001" s="104"/>
      <c r="S11001" s="104"/>
      <c r="T11001" s="104"/>
    </row>
    <row r="11002" spans="13:20" ht="14.5" x14ac:dyDescent="0.35">
      <c r="M11002" s="261" t="s">
        <v>27374</v>
      </c>
      <c r="N11002" s="262">
        <v>2476.9299999999998</v>
      </c>
      <c r="P11002" s="243" t="s">
        <v>26964</v>
      </c>
      <c r="Q11002" s="244">
        <v>165.99</v>
      </c>
      <c r="R11002" s="104"/>
      <c r="S11002" s="104"/>
      <c r="T11002" s="104"/>
    </row>
    <row r="11003" spans="13:20" ht="14.5" x14ac:dyDescent="0.35">
      <c r="M11003" s="261" t="s">
        <v>27375</v>
      </c>
      <c r="N11003" s="262">
        <v>747.88</v>
      </c>
      <c r="P11003" s="243" t="s">
        <v>26965</v>
      </c>
      <c r="Q11003" s="244">
        <v>6420</v>
      </c>
      <c r="R11003" s="104"/>
      <c r="S11003" s="104"/>
      <c r="T11003" s="104"/>
    </row>
    <row r="11004" spans="13:20" ht="14.5" x14ac:dyDescent="0.35">
      <c r="M11004" s="261" t="s">
        <v>37359</v>
      </c>
      <c r="N11004" s="262">
        <v>27500</v>
      </c>
      <c r="P11004" s="243" t="s">
        <v>26966</v>
      </c>
      <c r="Q11004" s="244">
        <v>491.13</v>
      </c>
      <c r="R11004" s="104"/>
      <c r="S11004" s="104"/>
      <c r="T11004" s="104"/>
    </row>
    <row r="11005" spans="13:20" ht="14.5" x14ac:dyDescent="0.35">
      <c r="M11005" s="261" t="s">
        <v>37360</v>
      </c>
      <c r="N11005" s="262">
        <v>4680.4799999999996</v>
      </c>
      <c r="P11005" s="243" t="s">
        <v>26967</v>
      </c>
      <c r="Q11005" s="244">
        <v>8921.9599999999991</v>
      </c>
      <c r="R11005" s="104"/>
      <c r="S11005" s="104"/>
      <c r="T11005" s="104"/>
    </row>
    <row r="11006" spans="13:20" ht="14.5" x14ac:dyDescent="0.35">
      <c r="M11006" s="261" t="s">
        <v>37361</v>
      </c>
      <c r="N11006" s="262">
        <v>5454.54</v>
      </c>
      <c r="P11006" s="243" t="s">
        <v>26968</v>
      </c>
      <c r="Q11006" s="244">
        <v>106.91</v>
      </c>
      <c r="R11006" s="104"/>
      <c r="S11006" s="104"/>
      <c r="T11006" s="104"/>
    </row>
    <row r="11007" spans="13:20" ht="14.5" x14ac:dyDescent="0.35">
      <c r="M11007" s="261" t="s">
        <v>37362</v>
      </c>
      <c r="N11007" s="262">
        <v>2503.0700000000002</v>
      </c>
      <c r="P11007" s="243" t="s">
        <v>26969</v>
      </c>
      <c r="Q11007" s="244">
        <v>4302</v>
      </c>
      <c r="R11007" s="104"/>
      <c r="S11007" s="104"/>
      <c r="T11007" s="104"/>
    </row>
    <row r="11008" spans="13:20" ht="14.5" x14ac:dyDescent="0.35">
      <c r="M11008" s="261" t="s">
        <v>37363</v>
      </c>
      <c r="N11008" s="262">
        <v>9544.24</v>
      </c>
      <c r="P11008" s="243" t="s">
        <v>26970</v>
      </c>
      <c r="Q11008" s="244">
        <v>30801.49</v>
      </c>
      <c r="R11008" s="104"/>
      <c r="S11008" s="104"/>
      <c r="T11008" s="104"/>
    </row>
    <row r="11009" spans="13:20" ht="14.5" x14ac:dyDescent="0.35">
      <c r="M11009" s="261" t="s">
        <v>37364</v>
      </c>
      <c r="N11009" s="262">
        <v>3383.56</v>
      </c>
      <c r="P11009" s="243" t="s">
        <v>26971</v>
      </c>
      <c r="Q11009" s="244">
        <v>2383.09</v>
      </c>
      <c r="R11009" s="104"/>
      <c r="S11009" s="104"/>
      <c r="T11009" s="104"/>
    </row>
    <row r="11010" spans="13:20" ht="14.5" x14ac:dyDescent="0.35">
      <c r="M11010" s="261" t="s">
        <v>27376</v>
      </c>
      <c r="N11010" s="262">
        <v>130540.58</v>
      </c>
      <c r="P11010" s="243" t="s">
        <v>26972</v>
      </c>
      <c r="Q11010" s="244">
        <v>2660</v>
      </c>
      <c r="R11010" s="104"/>
      <c r="S11010" s="104"/>
      <c r="T11010" s="104"/>
    </row>
    <row r="11011" spans="13:20" ht="14.5" x14ac:dyDescent="0.35">
      <c r="M11011" s="261" t="s">
        <v>57365</v>
      </c>
      <c r="N11011" s="262">
        <v>69800.14</v>
      </c>
      <c r="P11011" s="243" t="s">
        <v>26973</v>
      </c>
      <c r="Q11011" s="244">
        <v>7147</v>
      </c>
      <c r="R11011" s="104"/>
      <c r="S11011" s="104"/>
      <c r="T11011" s="104"/>
    </row>
    <row r="11012" spans="13:20" ht="14.5" x14ac:dyDescent="0.35">
      <c r="M11012" s="261" t="s">
        <v>52363</v>
      </c>
      <c r="N11012" s="262">
        <v>7408.86</v>
      </c>
      <c r="P11012" s="243" t="s">
        <v>26974</v>
      </c>
      <c r="Q11012" s="244">
        <v>5211</v>
      </c>
      <c r="R11012" s="104"/>
      <c r="S11012" s="104"/>
      <c r="T11012" s="104"/>
    </row>
    <row r="11013" spans="13:20" ht="14.5" x14ac:dyDescent="0.35">
      <c r="M11013" s="261" t="s">
        <v>27377</v>
      </c>
      <c r="N11013" s="262">
        <v>59131.3</v>
      </c>
      <c r="P11013" s="243" t="s">
        <v>26975</v>
      </c>
      <c r="Q11013" s="244">
        <v>8540</v>
      </c>
      <c r="R11013" s="104"/>
      <c r="S11013" s="104"/>
      <c r="T11013" s="104"/>
    </row>
    <row r="11014" spans="13:20" ht="14.5" x14ac:dyDescent="0.35">
      <c r="M11014" s="261" t="s">
        <v>38514</v>
      </c>
      <c r="N11014" s="262">
        <v>58090.080000000002</v>
      </c>
      <c r="P11014" s="243" t="s">
        <v>26976</v>
      </c>
      <c r="Q11014" s="244">
        <v>4716.8100000000004</v>
      </c>
      <c r="R11014" s="104"/>
      <c r="S11014" s="104"/>
      <c r="T11014" s="104"/>
    </row>
    <row r="11015" spans="13:20" ht="14.5" x14ac:dyDescent="0.35">
      <c r="M11015" s="261" t="s">
        <v>37365</v>
      </c>
      <c r="N11015" s="262">
        <v>10956.06</v>
      </c>
      <c r="P11015" s="243" t="s">
        <v>26977</v>
      </c>
      <c r="Q11015" s="244">
        <v>4127.6400000000003</v>
      </c>
      <c r="R11015" s="104"/>
      <c r="S11015" s="104"/>
      <c r="T11015" s="104"/>
    </row>
    <row r="11016" spans="13:20" ht="14.5" x14ac:dyDescent="0.35">
      <c r="M11016" s="261" t="s">
        <v>27378</v>
      </c>
      <c r="N11016" s="262">
        <v>354362.23</v>
      </c>
      <c r="P11016" s="243" t="s">
        <v>26978</v>
      </c>
      <c r="Q11016" s="244">
        <v>31290.73</v>
      </c>
      <c r="R11016" s="104"/>
      <c r="S11016" s="104"/>
      <c r="T11016" s="104"/>
    </row>
    <row r="11017" spans="13:20" ht="14.5" x14ac:dyDescent="0.35">
      <c r="M11017" s="261" t="s">
        <v>50423</v>
      </c>
      <c r="N11017" s="262">
        <v>142</v>
      </c>
      <c r="P11017" s="243" t="s">
        <v>26979</v>
      </c>
      <c r="Q11017" s="244">
        <v>6420</v>
      </c>
      <c r="R11017" s="104"/>
      <c r="S11017" s="104"/>
      <c r="T11017" s="104"/>
    </row>
    <row r="11018" spans="13:20" ht="14.5" x14ac:dyDescent="0.35">
      <c r="M11018" s="261" t="s">
        <v>50424</v>
      </c>
      <c r="N11018" s="262">
        <v>94.88</v>
      </c>
      <c r="P11018" s="243" t="s">
        <v>26980</v>
      </c>
      <c r="Q11018" s="244">
        <v>5211</v>
      </c>
      <c r="R11018" s="104"/>
      <c r="S11018" s="104"/>
      <c r="T11018" s="104"/>
    </row>
    <row r="11019" spans="13:20" ht="14.5" x14ac:dyDescent="0.35">
      <c r="M11019" s="261" t="s">
        <v>27379</v>
      </c>
      <c r="N11019" s="262">
        <v>96162.82</v>
      </c>
      <c r="P11019" s="243" t="s">
        <v>26981</v>
      </c>
      <c r="Q11019" s="244">
        <v>3197.25</v>
      </c>
      <c r="R11019" s="104"/>
      <c r="S11019" s="104"/>
      <c r="T11019" s="104"/>
    </row>
    <row r="11020" spans="13:20" ht="14.5" x14ac:dyDescent="0.35">
      <c r="M11020" s="261" t="s">
        <v>42155</v>
      </c>
      <c r="N11020" s="262">
        <v>3372.51</v>
      </c>
      <c r="P11020" s="243" t="s">
        <v>26982</v>
      </c>
      <c r="Q11020" s="244">
        <v>894.88</v>
      </c>
      <c r="R11020" s="104"/>
      <c r="S11020" s="104"/>
      <c r="T11020" s="104"/>
    </row>
    <row r="11021" spans="13:20" ht="14.5" x14ac:dyDescent="0.35">
      <c r="M11021" s="261" t="s">
        <v>27380</v>
      </c>
      <c r="N11021" s="262">
        <v>87373.78</v>
      </c>
      <c r="P11021" s="243" t="s">
        <v>26983</v>
      </c>
      <c r="Q11021" s="244">
        <v>20044.96</v>
      </c>
      <c r="R11021" s="104"/>
      <c r="S11021" s="104"/>
      <c r="T11021" s="104"/>
    </row>
    <row r="11022" spans="13:20" ht="14.5" x14ac:dyDescent="0.35">
      <c r="M11022" s="261" t="s">
        <v>27381</v>
      </c>
      <c r="N11022" s="262">
        <v>8660</v>
      </c>
      <c r="P11022" s="243" t="s">
        <v>26984</v>
      </c>
      <c r="Q11022" s="244">
        <v>8540</v>
      </c>
      <c r="R11022" s="104"/>
      <c r="S11022" s="104"/>
      <c r="T11022" s="104"/>
    </row>
    <row r="11023" spans="13:20" ht="14.5" x14ac:dyDescent="0.35">
      <c r="M11023" s="261" t="s">
        <v>27382</v>
      </c>
      <c r="N11023" s="262">
        <v>39426.589999999997</v>
      </c>
      <c r="P11023" s="243" t="s">
        <v>26985</v>
      </c>
      <c r="Q11023" s="244">
        <v>16719.12</v>
      </c>
      <c r="R11023" s="104"/>
      <c r="S11023" s="104"/>
      <c r="T11023" s="104"/>
    </row>
    <row r="11024" spans="13:20" ht="14.5" x14ac:dyDescent="0.35">
      <c r="M11024" s="261" t="s">
        <v>27383</v>
      </c>
      <c r="N11024" s="262">
        <v>92544.15</v>
      </c>
      <c r="P11024" s="243" t="s">
        <v>26986</v>
      </c>
      <c r="Q11024" s="244">
        <v>3506.5</v>
      </c>
      <c r="R11024" s="104"/>
      <c r="S11024" s="104"/>
      <c r="T11024" s="104"/>
    </row>
    <row r="11025" spans="13:20" ht="14.5" x14ac:dyDescent="0.35">
      <c r="M11025" s="261" t="s">
        <v>27384</v>
      </c>
      <c r="N11025" s="262">
        <v>42532.4</v>
      </c>
      <c r="P11025" s="243" t="s">
        <v>26987</v>
      </c>
      <c r="Q11025" s="244">
        <v>4716.8100000000004</v>
      </c>
      <c r="R11025" s="104"/>
      <c r="S11025" s="104"/>
      <c r="T11025" s="104"/>
    </row>
    <row r="11026" spans="13:20" ht="14.5" x14ac:dyDescent="0.35">
      <c r="M11026" s="261" t="s">
        <v>43361</v>
      </c>
      <c r="N11026" s="262">
        <v>23844.99</v>
      </c>
      <c r="P11026" s="243" t="s">
        <v>26988</v>
      </c>
      <c r="Q11026" s="244">
        <v>7438.12</v>
      </c>
      <c r="R11026" s="104"/>
      <c r="S11026" s="104"/>
      <c r="T11026" s="104"/>
    </row>
    <row r="11027" spans="13:20" ht="14.5" x14ac:dyDescent="0.35">
      <c r="M11027" s="261" t="s">
        <v>27385</v>
      </c>
      <c r="N11027" s="262">
        <v>35597.33</v>
      </c>
      <c r="P11027" s="243" t="s">
        <v>26989</v>
      </c>
      <c r="Q11027" s="244">
        <v>6900</v>
      </c>
      <c r="R11027" s="104"/>
      <c r="S11027" s="104"/>
      <c r="T11027" s="104"/>
    </row>
    <row r="11028" spans="13:20" ht="14.5" x14ac:dyDescent="0.35">
      <c r="M11028" s="261" t="s">
        <v>38515</v>
      </c>
      <c r="N11028" s="262">
        <v>180910</v>
      </c>
      <c r="P11028" s="243" t="s">
        <v>26990</v>
      </c>
      <c r="Q11028" s="244">
        <v>2850</v>
      </c>
      <c r="R11028" s="104"/>
      <c r="S11028" s="104"/>
      <c r="T11028" s="104"/>
    </row>
    <row r="11029" spans="13:20" ht="14.5" x14ac:dyDescent="0.35">
      <c r="M11029" s="261" t="s">
        <v>37366</v>
      </c>
      <c r="N11029" s="262">
        <v>25896.49</v>
      </c>
      <c r="P11029" s="243" t="s">
        <v>26991</v>
      </c>
      <c r="Q11029" s="244">
        <v>745.87</v>
      </c>
      <c r="R11029" s="104"/>
      <c r="S11029" s="104"/>
      <c r="T11029" s="104"/>
    </row>
    <row r="11030" spans="13:20" ht="14.5" x14ac:dyDescent="0.35">
      <c r="M11030" s="261" t="s">
        <v>51451</v>
      </c>
      <c r="N11030" s="262">
        <v>180</v>
      </c>
      <c r="P11030" s="243" t="s">
        <v>26992</v>
      </c>
      <c r="Q11030" s="244">
        <v>208.38</v>
      </c>
      <c r="R11030" s="104"/>
      <c r="S11030" s="104"/>
      <c r="T11030" s="104"/>
    </row>
    <row r="11031" spans="13:20" ht="14.5" x14ac:dyDescent="0.35">
      <c r="M11031" s="261" t="s">
        <v>38516</v>
      </c>
      <c r="N11031" s="262">
        <v>374431.41</v>
      </c>
      <c r="P11031" s="243" t="s">
        <v>26993</v>
      </c>
      <c r="Q11031" s="244">
        <v>21902.07</v>
      </c>
      <c r="R11031" s="104"/>
      <c r="S11031" s="104"/>
      <c r="T11031" s="104"/>
    </row>
    <row r="11032" spans="13:20" ht="14.5" x14ac:dyDescent="0.35">
      <c r="M11032" s="261" t="s">
        <v>38517</v>
      </c>
      <c r="N11032" s="262">
        <v>221479.44</v>
      </c>
      <c r="P11032" s="243" t="s">
        <v>26994</v>
      </c>
      <c r="Q11032" s="244">
        <v>1675.53</v>
      </c>
      <c r="R11032" s="104"/>
      <c r="S11032" s="104"/>
      <c r="T11032" s="104"/>
    </row>
    <row r="11033" spans="13:20" ht="14.5" x14ac:dyDescent="0.35">
      <c r="M11033" s="261" t="s">
        <v>27386</v>
      </c>
      <c r="N11033" s="262">
        <v>117016.89</v>
      </c>
      <c r="P11033" s="243" t="s">
        <v>26995</v>
      </c>
      <c r="Q11033" s="244">
        <v>9765</v>
      </c>
      <c r="R11033" s="104"/>
      <c r="S11033" s="104"/>
      <c r="T11033" s="104"/>
    </row>
    <row r="11034" spans="13:20" ht="14.5" x14ac:dyDescent="0.35">
      <c r="M11034" s="261" t="s">
        <v>37367</v>
      </c>
      <c r="N11034" s="262">
        <v>138030.15</v>
      </c>
      <c r="P11034" s="243" t="s">
        <v>26996</v>
      </c>
      <c r="Q11034" s="244">
        <v>6900</v>
      </c>
      <c r="R11034" s="104"/>
      <c r="S11034" s="104"/>
      <c r="T11034" s="104"/>
    </row>
    <row r="11035" spans="13:20" ht="14.5" x14ac:dyDescent="0.35">
      <c r="M11035" s="261" t="s">
        <v>37368</v>
      </c>
      <c r="N11035" s="262">
        <v>18538.36</v>
      </c>
      <c r="P11035" s="243" t="s">
        <v>26997</v>
      </c>
      <c r="Q11035" s="244">
        <v>21902.07</v>
      </c>
      <c r="R11035" s="104"/>
      <c r="S11035" s="104"/>
      <c r="T11035" s="104"/>
    </row>
    <row r="11036" spans="13:20" ht="14.5" x14ac:dyDescent="0.35">
      <c r="M11036" s="261" t="s">
        <v>37369</v>
      </c>
      <c r="N11036" s="262">
        <v>318945.21000000002</v>
      </c>
      <c r="P11036" s="243" t="s">
        <v>26998</v>
      </c>
      <c r="Q11036" s="244">
        <v>2850</v>
      </c>
      <c r="R11036" s="104"/>
      <c r="S11036" s="104"/>
      <c r="T11036" s="104"/>
    </row>
    <row r="11037" spans="13:20" ht="14.5" x14ac:dyDescent="0.35">
      <c r="M11037" s="261" t="s">
        <v>51452</v>
      </c>
      <c r="N11037" s="262">
        <v>263.25</v>
      </c>
      <c r="P11037" s="243" t="s">
        <v>26999</v>
      </c>
      <c r="Q11037" s="244">
        <v>2421.4</v>
      </c>
      <c r="R11037" s="104"/>
      <c r="S11037" s="104"/>
      <c r="T11037" s="104"/>
    </row>
    <row r="11038" spans="13:20" ht="14.5" x14ac:dyDescent="0.35">
      <c r="M11038" s="261" t="s">
        <v>52364</v>
      </c>
      <c r="N11038" s="262">
        <v>50</v>
      </c>
      <c r="P11038" s="243" t="s">
        <v>27000</v>
      </c>
      <c r="Q11038" s="244">
        <v>9765</v>
      </c>
      <c r="R11038" s="104"/>
      <c r="S11038" s="104"/>
      <c r="T11038" s="104"/>
    </row>
    <row r="11039" spans="13:20" ht="14.5" x14ac:dyDescent="0.35">
      <c r="M11039" s="261" t="s">
        <v>37370</v>
      </c>
      <c r="N11039" s="262">
        <v>483.29</v>
      </c>
      <c r="P11039" s="243" t="s">
        <v>27001</v>
      </c>
      <c r="Q11039" s="244">
        <v>208.38</v>
      </c>
      <c r="R11039" s="104"/>
      <c r="S11039" s="104"/>
      <c r="T11039" s="104"/>
    </row>
    <row r="11040" spans="13:20" ht="14.5" x14ac:dyDescent="0.35">
      <c r="M11040" s="261" t="s">
        <v>43362</v>
      </c>
      <c r="N11040" s="262">
        <v>544.99</v>
      </c>
      <c r="P11040" s="243" t="s">
        <v>27002</v>
      </c>
      <c r="Q11040" s="244">
        <v>3000</v>
      </c>
      <c r="R11040" s="104"/>
      <c r="S11040" s="104"/>
      <c r="T11040" s="104"/>
    </row>
    <row r="11041" spans="13:20" ht="14.5" x14ac:dyDescent="0.35">
      <c r="M11041" s="261" t="s">
        <v>38518</v>
      </c>
      <c r="N11041" s="262">
        <v>328.86</v>
      </c>
      <c r="P11041" s="243" t="s">
        <v>27003</v>
      </c>
      <c r="Q11041" s="244">
        <v>6500</v>
      </c>
      <c r="R11041" s="104"/>
      <c r="S11041" s="104"/>
      <c r="T11041" s="104"/>
    </row>
    <row r="11042" spans="13:20" ht="14.5" x14ac:dyDescent="0.35">
      <c r="M11042" s="261" t="s">
        <v>27387</v>
      </c>
      <c r="N11042" s="262">
        <v>59187.38</v>
      </c>
      <c r="P11042" s="243" t="s">
        <v>27004</v>
      </c>
      <c r="Q11042" s="244">
        <v>715.1</v>
      </c>
      <c r="R11042" s="104"/>
      <c r="S11042" s="104"/>
      <c r="T11042" s="104"/>
    </row>
    <row r="11043" spans="13:20" ht="14.5" x14ac:dyDescent="0.35">
      <c r="M11043" s="261" t="s">
        <v>57366</v>
      </c>
      <c r="N11043" s="262">
        <v>162278.94</v>
      </c>
      <c r="P11043" s="243" t="s">
        <v>27005</v>
      </c>
      <c r="Q11043" s="244">
        <v>195</v>
      </c>
      <c r="R11043" s="104"/>
      <c r="S11043" s="104"/>
      <c r="T11043" s="104"/>
    </row>
    <row r="11044" spans="13:20" ht="14.5" x14ac:dyDescent="0.35">
      <c r="M11044" s="261" t="s">
        <v>37371</v>
      </c>
      <c r="N11044" s="262">
        <v>45005.56</v>
      </c>
      <c r="P11044" s="243" t="s">
        <v>27006</v>
      </c>
      <c r="Q11044" s="244">
        <v>458.35</v>
      </c>
      <c r="R11044" s="104"/>
      <c r="S11044" s="104"/>
      <c r="T11044" s="104"/>
    </row>
    <row r="11045" spans="13:20" ht="14.5" x14ac:dyDescent="0.35">
      <c r="M11045" s="261" t="s">
        <v>43363</v>
      </c>
      <c r="N11045" s="262">
        <v>166934.99</v>
      </c>
      <c r="P11045" s="243" t="s">
        <v>27007</v>
      </c>
      <c r="Q11045" s="244">
        <v>618.27</v>
      </c>
      <c r="R11045" s="104"/>
      <c r="S11045" s="104"/>
      <c r="T11045" s="104"/>
    </row>
    <row r="11046" spans="13:20" ht="14.5" x14ac:dyDescent="0.35">
      <c r="M11046" s="261" t="s">
        <v>37372</v>
      </c>
      <c r="N11046" s="262">
        <v>90756.54</v>
      </c>
      <c r="P11046" s="243" t="s">
        <v>27008</v>
      </c>
      <c r="Q11046" s="244">
        <v>149.34</v>
      </c>
      <c r="R11046" s="104"/>
      <c r="S11046" s="104"/>
      <c r="T11046" s="104"/>
    </row>
    <row r="11047" spans="13:20" ht="14.5" x14ac:dyDescent="0.35">
      <c r="M11047" s="261" t="s">
        <v>27388</v>
      </c>
      <c r="N11047" s="262">
        <v>264.82</v>
      </c>
      <c r="P11047" s="243" t="s">
        <v>27009</v>
      </c>
      <c r="Q11047" s="244">
        <v>243</v>
      </c>
      <c r="R11047" s="104"/>
      <c r="S11047" s="104"/>
      <c r="T11047" s="104"/>
    </row>
    <row r="11048" spans="13:20" ht="14.5" x14ac:dyDescent="0.35">
      <c r="M11048" s="261" t="s">
        <v>53568</v>
      </c>
      <c r="N11048" s="262">
        <v>10961</v>
      </c>
      <c r="P11048" s="243" t="s">
        <v>27010</v>
      </c>
      <c r="Q11048" s="244">
        <v>5156.3100000000004</v>
      </c>
      <c r="R11048" s="104"/>
      <c r="S11048" s="104"/>
      <c r="T11048" s="104"/>
    </row>
    <row r="11049" spans="13:20" ht="14.5" x14ac:dyDescent="0.35">
      <c r="M11049" s="261" t="s">
        <v>57367</v>
      </c>
      <c r="N11049" s="262">
        <v>28100</v>
      </c>
      <c r="P11049" s="243" t="s">
        <v>27011</v>
      </c>
      <c r="Q11049" s="244">
        <v>8146.69</v>
      </c>
      <c r="R11049" s="104"/>
      <c r="S11049" s="104"/>
      <c r="T11049" s="104"/>
    </row>
    <row r="11050" spans="13:20" ht="14.5" x14ac:dyDescent="0.35">
      <c r="M11050" s="261" t="s">
        <v>57368</v>
      </c>
      <c r="N11050" s="262">
        <v>2149.67</v>
      </c>
      <c r="P11050" s="243" t="s">
        <v>27012</v>
      </c>
      <c r="Q11050" s="244">
        <v>405.74</v>
      </c>
      <c r="R11050" s="104"/>
      <c r="S11050" s="104"/>
      <c r="T11050" s="104"/>
    </row>
    <row r="11051" spans="13:20" ht="14.5" x14ac:dyDescent="0.35">
      <c r="M11051" s="261" t="s">
        <v>53569</v>
      </c>
      <c r="N11051" s="262">
        <v>3012.76</v>
      </c>
      <c r="P11051" s="243" t="s">
        <v>27013</v>
      </c>
      <c r="Q11051" s="244">
        <v>9868.26</v>
      </c>
      <c r="R11051" s="104"/>
      <c r="S11051" s="104"/>
      <c r="T11051" s="104"/>
    </row>
    <row r="11052" spans="13:20" ht="14.5" x14ac:dyDescent="0.35">
      <c r="M11052" s="261" t="s">
        <v>53570</v>
      </c>
      <c r="N11052" s="262">
        <v>247.86</v>
      </c>
      <c r="P11052" s="243" t="s">
        <v>27014</v>
      </c>
      <c r="Q11052" s="244">
        <v>750</v>
      </c>
      <c r="R11052" s="104"/>
      <c r="S11052" s="104"/>
      <c r="T11052" s="104"/>
    </row>
    <row r="11053" spans="13:20" ht="14.5" x14ac:dyDescent="0.35">
      <c r="M11053" s="261" t="s">
        <v>53571</v>
      </c>
      <c r="N11053" s="262">
        <v>780.84</v>
      </c>
      <c r="P11053" s="243" t="s">
        <v>27015</v>
      </c>
      <c r="Q11053" s="244">
        <v>1422</v>
      </c>
      <c r="R11053" s="104"/>
      <c r="S11053" s="104"/>
      <c r="T11053" s="104"/>
    </row>
    <row r="11054" spans="13:20" ht="14.5" x14ac:dyDescent="0.35">
      <c r="M11054" s="261" t="s">
        <v>52365</v>
      </c>
      <c r="N11054" s="262">
        <v>13083.25</v>
      </c>
      <c r="P11054" s="243" t="s">
        <v>27016</v>
      </c>
      <c r="Q11054" s="244">
        <v>33035.01</v>
      </c>
      <c r="R11054" s="104"/>
      <c r="S11054" s="104"/>
      <c r="T11054" s="104"/>
    </row>
    <row r="11055" spans="13:20" ht="14.5" x14ac:dyDescent="0.35">
      <c r="M11055" s="261" t="s">
        <v>57369</v>
      </c>
      <c r="N11055" s="262">
        <v>700</v>
      </c>
      <c r="P11055" s="243" t="s">
        <v>27017</v>
      </c>
      <c r="Q11055" s="244">
        <v>4808</v>
      </c>
      <c r="R11055" s="104"/>
      <c r="S11055" s="104"/>
      <c r="T11055" s="104"/>
    </row>
    <row r="11056" spans="13:20" ht="14.5" x14ac:dyDescent="0.35">
      <c r="M11056" s="261" t="s">
        <v>57370</v>
      </c>
      <c r="N11056" s="262">
        <v>2160</v>
      </c>
      <c r="P11056" s="243" t="s">
        <v>27018</v>
      </c>
      <c r="Q11056" s="244">
        <v>898</v>
      </c>
      <c r="R11056" s="104"/>
      <c r="S11056" s="104"/>
      <c r="T11056" s="104"/>
    </row>
    <row r="11057" spans="13:20" ht="14.5" x14ac:dyDescent="0.35">
      <c r="M11057" s="261" t="s">
        <v>57371</v>
      </c>
      <c r="N11057" s="262">
        <v>218.8</v>
      </c>
      <c r="P11057" s="243" t="s">
        <v>27019</v>
      </c>
      <c r="Q11057" s="244">
        <v>3000</v>
      </c>
      <c r="R11057" s="104"/>
      <c r="S11057" s="104"/>
      <c r="T11057" s="104"/>
    </row>
    <row r="11058" spans="13:20" ht="14.5" x14ac:dyDescent="0.35">
      <c r="M11058" s="261" t="s">
        <v>57372</v>
      </c>
      <c r="N11058" s="262">
        <v>689.26</v>
      </c>
      <c r="P11058" s="243" t="s">
        <v>27020</v>
      </c>
      <c r="Q11058" s="244">
        <v>33035.01</v>
      </c>
      <c r="R11058" s="104"/>
      <c r="S11058" s="104"/>
      <c r="T11058" s="104"/>
    </row>
    <row r="11059" spans="13:20" ht="14.5" x14ac:dyDescent="0.35">
      <c r="M11059" s="261" t="s">
        <v>57373</v>
      </c>
      <c r="N11059" s="262">
        <v>567</v>
      </c>
      <c r="P11059" s="243" t="s">
        <v>27021</v>
      </c>
      <c r="Q11059" s="244">
        <v>6500</v>
      </c>
      <c r="R11059" s="104"/>
      <c r="S11059" s="104"/>
      <c r="T11059" s="104"/>
    </row>
    <row r="11060" spans="13:20" ht="14.5" x14ac:dyDescent="0.35">
      <c r="M11060" s="261" t="s">
        <v>57374</v>
      </c>
      <c r="N11060" s="262">
        <v>122.2</v>
      </c>
      <c r="P11060" s="243" t="s">
        <v>27022</v>
      </c>
      <c r="Q11060" s="244">
        <v>715.1</v>
      </c>
      <c r="R11060" s="104"/>
      <c r="S11060" s="104"/>
      <c r="T11060" s="104"/>
    </row>
    <row r="11061" spans="13:20" ht="14.5" x14ac:dyDescent="0.35">
      <c r="M11061" s="261" t="s">
        <v>35913</v>
      </c>
      <c r="N11061" s="262">
        <v>53511.79</v>
      </c>
      <c r="P11061" s="243" t="s">
        <v>27023</v>
      </c>
      <c r="Q11061" s="244">
        <v>195</v>
      </c>
      <c r="R11061" s="104"/>
      <c r="S11061" s="104"/>
      <c r="T11061" s="104"/>
    </row>
    <row r="11062" spans="13:20" ht="14.5" x14ac:dyDescent="0.35">
      <c r="M11062" s="261" t="s">
        <v>50425</v>
      </c>
      <c r="N11062" s="262">
        <v>983.49</v>
      </c>
      <c r="P11062" s="243" t="s">
        <v>27024</v>
      </c>
      <c r="Q11062" s="244">
        <v>458.35</v>
      </c>
      <c r="R11062" s="104"/>
      <c r="S11062" s="104"/>
      <c r="T11062" s="104"/>
    </row>
    <row r="11063" spans="13:20" ht="14.5" x14ac:dyDescent="0.35">
      <c r="M11063" s="261" t="s">
        <v>37373</v>
      </c>
      <c r="N11063" s="262">
        <v>91590</v>
      </c>
      <c r="P11063" s="243" t="s">
        <v>27025</v>
      </c>
      <c r="Q11063" s="244">
        <v>2283.27</v>
      </c>
      <c r="R11063" s="104"/>
      <c r="S11063" s="104"/>
      <c r="T11063" s="104"/>
    </row>
    <row r="11064" spans="13:20" ht="14.5" x14ac:dyDescent="0.35">
      <c r="M11064" s="261" t="s">
        <v>45632</v>
      </c>
      <c r="N11064" s="262">
        <v>65232.49</v>
      </c>
      <c r="P11064" s="243" t="s">
        <v>27026</v>
      </c>
      <c r="Q11064" s="244">
        <v>7210.05</v>
      </c>
      <c r="R11064" s="104"/>
      <c r="S11064" s="104"/>
      <c r="T11064" s="104"/>
    </row>
    <row r="11065" spans="13:20" ht="14.5" x14ac:dyDescent="0.35">
      <c r="M11065" s="261" t="s">
        <v>57375</v>
      </c>
      <c r="N11065" s="262">
        <v>1369.74</v>
      </c>
      <c r="P11065" s="243" t="s">
        <v>27027</v>
      </c>
      <c r="Q11065" s="244">
        <v>149.34</v>
      </c>
      <c r="R11065" s="104"/>
      <c r="S11065" s="104"/>
      <c r="T11065" s="104"/>
    </row>
    <row r="11066" spans="13:20" ht="14.5" x14ac:dyDescent="0.35">
      <c r="M11066" s="261" t="s">
        <v>45633</v>
      </c>
      <c r="N11066" s="262">
        <v>179222.74</v>
      </c>
      <c r="P11066" s="243" t="s">
        <v>27028</v>
      </c>
      <c r="Q11066" s="244">
        <v>22822.95</v>
      </c>
      <c r="R11066" s="104"/>
      <c r="S11066" s="104"/>
      <c r="T11066" s="104"/>
    </row>
    <row r="11067" spans="13:20" ht="14.5" x14ac:dyDescent="0.35">
      <c r="M11067" s="261" t="s">
        <v>37374</v>
      </c>
      <c r="N11067" s="262">
        <v>11061.6</v>
      </c>
      <c r="P11067" s="243" t="s">
        <v>27029</v>
      </c>
      <c r="Q11067" s="244">
        <v>1000</v>
      </c>
      <c r="R11067" s="104"/>
      <c r="S11067" s="104"/>
      <c r="T11067" s="104"/>
    </row>
    <row r="11068" spans="13:20" ht="14.5" x14ac:dyDescent="0.35">
      <c r="M11068" s="261" t="s">
        <v>51453</v>
      </c>
      <c r="N11068" s="262">
        <v>12093.33</v>
      </c>
      <c r="P11068" s="243" t="s">
        <v>27030</v>
      </c>
      <c r="Q11068" s="244">
        <v>76.53</v>
      </c>
      <c r="R11068" s="104"/>
      <c r="S11068" s="104"/>
      <c r="T11068" s="104"/>
    </row>
    <row r="11069" spans="13:20" ht="14.5" x14ac:dyDescent="0.35">
      <c r="M11069" s="261" t="s">
        <v>53572</v>
      </c>
      <c r="N11069" s="262">
        <v>16647.5</v>
      </c>
      <c r="P11069" s="243" t="s">
        <v>27031</v>
      </c>
      <c r="Q11069" s="244">
        <v>3575</v>
      </c>
      <c r="R11069" s="104"/>
      <c r="S11069" s="104"/>
      <c r="T11069" s="104"/>
    </row>
    <row r="11070" spans="13:20" ht="14.5" x14ac:dyDescent="0.35">
      <c r="M11070" s="261" t="s">
        <v>35914</v>
      </c>
      <c r="N11070" s="262">
        <v>32796.06</v>
      </c>
      <c r="P11070" s="243" t="s">
        <v>27032</v>
      </c>
      <c r="Q11070" s="244">
        <v>9709.7199999999993</v>
      </c>
      <c r="R11070" s="104"/>
      <c r="S11070" s="104"/>
      <c r="T11070" s="104"/>
    </row>
    <row r="11071" spans="13:20" ht="14.5" x14ac:dyDescent="0.35">
      <c r="M11071" s="261" t="s">
        <v>35915</v>
      </c>
      <c r="N11071" s="262">
        <v>42490.47</v>
      </c>
      <c r="P11071" s="243" t="s">
        <v>27033</v>
      </c>
      <c r="Q11071" s="244">
        <v>1049.75</v>
      </c>
      <c r="R11071" s="104"/>
      <c r="S11071" s="104"/>
      <c r="T11071" s="104"/>
    </row>
    <row r="11072" spans="13:20" ht="14.5" x14ac:dyDescent="0.35">
      <c r="M11072" s="261" t="s">
        <v>37375</v>
      </c>
      <c r="N11072" s="262">
        <v>11950</v>
      </c>
      <c r="P11072" s="243" t="s">
        <v>27034</v>
      </c>
      <c r="Q11072" s="244">
        <v>425</v>
      </c>
      <c r="R11072" s="104"/>
      <c r="S11072" s="104"/>
      <c r="T11072" s="104"/>
    </row>
    <row r="11073" spans="13:20" ht="14.5" x14ac:dyDescent="0.35">
      <c r="M11073" s="261" t="s">
        <v>37376</v>
      </c>
      <c r="N11073" s="262">
        <v>541585.86</v>
      </c>
      <c r="P11073" s="243" t="s">
        <v>27035</v>
      </c>
      <c r="Q11073" s="244">
        <v>10061</v>
      </c>
      <c r="R11073" s="104"/>
      <c r="S11073" s="104"/>
      <c r="T11073" s="104"/>
    </row>
    <row r="11074" spans="13:20" ht="14.5" x14ac:dyDescent="0.35">
      <c r="M11074" s="261" t="s">
        <v>57376</v>
      </c>
      <c r="N11074" s="262">
        <v>3336.9</v>
      </c>
      <c r="P11074" s="243" t="s">
        <v>27036</v>
      </c>
      <c r="Q11074" s="244">
        <v>750</v>
      </c>
      <c r="R11074" s="104"/>
      <c r="S11074" s="104"/>
      <c r="T11074" s="104"/>
    </row>
    <row r="11075" spans="13:20" ht="14.5" x14ac:dyDescent="0.35">
      <c r="M11075" s="261" t="s">
        <v>51454</v>
      </c>
      <c r="N11075" s="262">
        <v>7369.44</v>
      </c>
      <c r="P11075" s="243" t="s">
        <v>27037</v>
      </c>
      <c r="Q11075" s="244">
        <v>6113</v>
      </c>
      <c r="R11075" s="104"/>
      <c r="S11075" s="104"/>
      <c r="T11075" s="104"/>
    </row>
    <row r="11076" spans="13:20" ht="14.5" x14ac:dyDescent="0.35">
      <c r="M11076" s="261" t="s">
        <v>57377</v>
      </c>
      <c r="N11076" s="262">
        <v>27459.43</v>
      </c>
      <c r="P11076" s="243" t="s">
        <v>27038</v>
      </c>
      <c r="Q11076" s="244">
        <v>2073</v>
      </c>
      <c r="R11076" s="104"/>
      <c r="S11076" s="104"/>
      <c r="T11076" s="104"/>
    </row>
    <row r="11077" spans="13:20" ht="14.5" x14ac:dyDescent="0.35">
      <c r="M11077" s="261" t="s">
        <v>51455</v>
      </c>
      <c r="N11077" s="262">
        <v>18929.75</v>
      </c>
      <c r="P11077" s="243" t="s">
        <v>27039</v>
      </c>
      <c r="Q11077" s="244">
        <v>16385</v>
      </c>
      <c r="R11077" s="104"/>
      <c r="S11077" s="104"/>
      <c r="T11077" s="104"/>
    </row>
    <row r="11078" spans="13:20" ht="14.5" x14ac:dyDescent="0.35">
      <c r="M11078" s="261" t="s">
        <v>51456</v>
      </c>
      <c r="N11078" s="262">
        <v>1403.88</v>
      </c>
      <c r="P11078" s="243" t="s">
        <v>27040</v>
      </c>
      <c r="Q11078" s="244">
        <v>1080</v>
      </c>
      <c r="R11078" s="104"/>
      <c r="S11078" s="104"/>
      <c r="T11078" s="104"/>
    </row>
    <row r="11079" spans="13:20" ht="14.5" x14ac:dyDescent="0.35">
      <c r="M11079" s="261" t="s">
        <v>51457</v>
      </c>
      <c r="N11079" s="262">
        <v>4274.6099999999997</v>
      </c>
      <c r="P11079" s="243" t="s">
        <v>27041</v>
      </c>
      <c r="Q11079" s="244">
        <v>82.64</v>
      </c>
      <c r="R11079" s="104"/>
      <c r="S11079" s="104"/>
      <c r="T11079" s="104"/>
    </row>
    <row r="11080" spans="13:20" ht="14.5" x14ac:dyDescent="0.35">
      <c r="M11080" s="261" t="s">
        <v>51458</v>
      </c>
      <c r="N11080" s="262">
        <v>3869.63</v>
      </c>
      <c r="P11080" s="243" t="s">
        <v>27042</v>
      </c>
      <c r="Q11080" s="244">
        <v>2830</v>
      </c>
      <c r="R11080" s="104"/>
      <c r="S11080" s="104"/>
      <c r="T11080" s="104"/>
    </row>
    <row r="11081" spans="13:20" ht="14.5" x14ac:dyDescent="0.35">
      <c r="M11081" s="261" t="s">
        <v>48489</v>
      </c>
      <c r="N11081" s="262">
        <v>492027.26</v>
      </c>
      <c r="P11081" s="243" t="s">
        <v>27043</v>
      </c>
      <c r="Q11081" s="244">
        <v>159.16999999999999</v>
      </c>
      <c r="R11081" s="104"/>
      <c r="S11081" s="104"/>
      <c r="T11081" s="104"/>
    </row>
    <row r="11082" spans="13:20" ht="14.5" x14ac:dyDescent="0.35">
      <c r="M11082" s="261" t="s">
        <v>48490</v>
      </c>
      <c r="N11082" s="262">
        <v>37640.239999999998</v>
      </c>
      <c r="P11082" s="243" t="s">
        <v>27044</v>
      </c>
      <c r="Q11082" s="244">
        <v>24571</v>
      </c>
      <c r="R11082" s="104"/>
      <c r="S11082" s="104"/>
      <c r="T11082" s="104"/>
    </row>
    <row r="11083" spans="13:20" ht="14.5" x14ac:dyDescent="0.35">
      <c r="M11083" s="261" t="s">
        <v>48491</v>
      </c>
      <c r="N11083" s="262">
        <v>2696956.3</v>
      </c>
      <c r="P11083" s="243" t="s">
        <v>27045</v>
      </c>
      <c r="Q11083" s="244">
        <v>3575</v>
      </c>
      <c r="R11083" s="104"/>
      <c r="S11083" s="104"/>
      <c r="T11083" s="104"/>
    </row>
    <row r="11084" spans="13:20" ht="14.5" x14ac:dyDescent="0.35">
      <c r="M11084" s="261" t="s">
        <v>48492</v>
      </c>
      <c r="N11084" s="262">
        <v>205240.48</v>
      </c>
      <c r="P11084" s="243" t="s">
        <v>27046</v>
      </c>
      <c r="Q11084" s="244">
        <v>10134.719999999999</v>
      </c>
      <c r="R11084" s="104"/>
      <c r="S11084" s="104"/>
      <c r="T11084" s="104"/>
    </row>
    <row r="11085" spans="13:20" ht="14.5" x14ac:dyDescent="0.35">
      <c r="M11085" s="261" t="s">
        <v>27429</v>
      </c>
      <c r="N11085" s="262">
        <v>18433.63</v>
      </c>
      <c r="P11085" s="243" t="s">
        <v>27047</v>
      </c>
      <c r="Q11085" s="244">
        <v>1049.75</v>
      </c>
      <c r="R11085" s="104"/>
      <c r="S11085" s="104"/>
      <c r="T11085" s="104"/>
    </row>
    <row r="11086" spans="13:20" ht="14.5" x14ac:dyDescent="0.35">
      <c r="M11086" s="261" t="s">
        <v>50426</v>
      </c>
      <c r="N11086" s="262">
        <v>-15811.63</v>
      </c>
      <c r="P11086" s="243" t="s">
        <v>15944</v>
      </c>
      <c r="Q11086" s="244">
        <v>10061</v>
      </c>
      <c r="R11086" s="104"/>
      <c r="S11086" s="104"/>
      <c r="T11086" s="104"/>
    </row>
    <row r="11087" spans="13:20" ht="14.5" x14ac:dyDescent="0.35">
      <c r="M11087" s="261" t="s">
        <v>27433</v>
      </c>
      <c r="N11087" s="262">
        <v>78917</v>
      </c>
      <c r="P11087" s="243" t="s">
        <v>27048</v>
      </c>
      <c r="Q11087" s="244">
        <v>26330</v>
      </c>
      <c r="R11087" s="104"/>
      <c r="S11087" s="104"/>
      <c r="T11087" s="104"/>
    </row>
    <row r="11088" spans="13:20" ht="14.5" x14ac:dyDescent="0.35">
      <c r="M11088" s="261" t="s">
        <v>38522</v>
      </c>
      <c r="N11088" s="262">
        <v>29920</v>
      </c>
      <c r="P11088" s="243" t="s">
        <v>27049</v>
      </c>
      <c r="Q11088" s="244">
        <v>23.32</v>
      </c>
      <c r="R11088" s="104"/>
      <c r="S11088" s="104"/>
      <c r="T11088" s="104"/>
    </row>
    <row r="11089" spans="13:20" ht="14.5" x14ac:dyDescent="0.35">
      <c r="M11089" s="261" t="s">
        <v>57378</v>
      </c>
      <c r="N11089" s="262">
        <v>4256.38</v>
      </c>
      <c r="P11089" s="243" t="s">
        <v>27050</v>
      </c>
      <c r="Q11089" s="244">
        <v>18512.04</v>
      </c>
      <c r="R11089" s="104"/>
      <c r="S11089" s="104"/>
      <c r="T11089" s="104"/>
    </row>
    <row r="11090" spans="13:20" ht="14.5" x14ac:dyDescent="0.35">
      <c r="M11090" s="261" t="s">
        <v>57379</v>
      </c>
      <c r="N11090" s="262">
        <v>325.60000000000002</v>
      </c>
      <c r="P11090" s="243" t="s">
        <v>15945</v>
      </c>
      <c r="Q11090" s="244">
        <v>18579.22</v>
      </c>
      <c r="R11090" s="104"/>
      <c r="S11090" s="104"/>
      <c r="T11090" s="104"/>
    </row>
    <row r="11091" spans="13:20" ht="14.5" x14ac:dyDescent="0.35">
      <c r="M11091" s="261" t="s">
        <v>57380</v>
      </c>
      <c r="N11091" s="262">
        <v>1025.78</v>
      </c>
      <c r="P11091" s="243" t="s">
        <v>27051</v>
      </c>
      <c r="Q11091" s="244">
        <v>8214</v>
      </c>
      <c r="R11091" s="104"/>
      <c r="S11091" s="104"/>
      <c r="T11091" s="104"/>
    </row>
    <row r="11092" spans="13:20" ht="14.5" x14ac:dyDescent="0.35">
      <c r="M11092" s="261" t="s">
        <v>57381</v>
      </c>
      <c r="N11092" s="262">
        <v>127268.61</v>
      </c>
      <c r="P11092" s="243" t="s">
        <v>27052</v>
      </c>
      <c r="Q11092" s="244">
        <v>15287</v>
      </c>
      <c r="R11092" s="104"/>
      <c r="S11092" s="104"/>
      <c r="T11092" s="104"/>
    </row>
    <row r="11093" spans="13:20" ht="14.5" x14ac:dyDescent="0.35">
      <c r="M11093" s="261" t="s">
        <v>57382</v>
      </c>
      <c r="N11093" s="262">
        <v>4602.0200000000004</v>
      </c>
      <c r="P11093" s="243" t="s">
        <v>27053</v>
      </c>
      <c r="Q11093" s="244">
        <v>19947.5</v>
      </c>
      <c r="R11093" s="104"/>
      <c r="S11093" s="104"/>
      <c r="T11093" s="104"/>
    </row>
    <row r="11094" spans="13:20" ht="14.5" x14ac:dyDescent="0.35">
      <c r="M11094" s="261" t="s">
        <v>53573</v>
      </c>
      <c r="N11094" s="262">
        <v>85150</v>
      </c>
      <c r="P11094" s="243" t="s">
        <v>27054</v>
      </c>
      <c r="Q11094" s="244">
        <v>5371.5</v>
      </c>
      <c r="R11094" s="104"/>
      <c r="S11094" s="104"/>
      <c r="T11094" s="104"/>
    </row>
    <row r="11095" spans="13:20" ht="14.5" x14ac:dyDescent="0.35">
      <c r="M11095" s="261" t="s">
        <v>53574</v>
      </c>
      <c r="N11095" s="262">
        <v>27035</v>
      </c>
      <c r="P11095" s="243" t="s">
        <v>27055</v>
      </c>
      <c r="Q11095" s="244">
        <v>26330</v>
      </c>
      <c r="R11095" s="104"/>
      <c r="S11095" s="104"/>
      <c r="T11095" s="104"/>
    </row>
    <row r="11096" spans="13:20" ht="14.5" x14ac:dyDescent="0.35">
      <c r="M11096" s="261" t="s">
        <v>27434</v>
      </c>
      <c r="N11096" s="262">
        <v>651227.53</v>
      </c>
      <c r="P11096" s="243" t="s">
        <v>27056</v>
      </c>
      <c r="Q11096" s="244">
        <v>23.32</v>
      </c>
      <c r="R11096" s="104"/>
      <c r="S11096" s="104"/>
      <c r="T11096" s="104"/>
    </row>
    <row r="11097" spans="13:20" ht="14.5" x14ac:dyDescent="0.35">
      <c r="M11097" s="261" t="s">
        <v>27435</v>
      </c>
      <c r="N11097" s="262">
        <v>64173.29</v>
      </c>
      <c r="P11097" s="243" t="s">
        <v>27057</v>
      </c>
      <c r="Q11097" s="244">
        <v>33799.040000000001</v>
      </c>
      <c r="R11097" s="104"/>
      <c r="S11097" s="104"/>
      <c r="T11097" s="104"/>
    </row>
    <row r="11098" spans="13:20" ht="14.5" x14ac:dyDescent="0.35">
      <c r="M11098" s="261" t="s">
        <v>27436</v>
      </c>
      <c r="N11098" s="262">
        <v>3805.66</v>
      </c>
      <c r="P11098" s="243" t="s">
        <v>27058</v>
      </c>
      <c r="Q11098" s="244">
        <v>19947.5</v>
      </c>
      <c r="R11098" s="104"/>
      <c r="S11098" s="104"/>
      <c r="T11098" s="104"/>
    </row>
    <row r="11099" spans="13:20" ht="14.5" x14ac:dyDescent="0.35">
      <c r="M11099" s="261" t="s">
        <v>27437</v>
      </c>
      <c r="N11099" s="262">
        <v>30696</v>
      </c>
      <c r="P11099" s="243" t="s">
        <v>15946</v>
      </c>
      <c r="Q11099" s="244">
        <v>32164.720000000001</v>
      </c>
      <c r="R11099" s="104"/>
      <c r="S11099" s="104"/>
      <c r="T11099" s="104"/>
    </row>
    <row r="11100" spans="13:20" ht="14.5" x14ac:dyDescent="0.35">
      <c r="M11100" s="261" t="s">
        <v>27438</v>
      </c>
      <c r="N11100" s="262">
        <v>697.47</v>
      </c>
      <c r="P11100" s="243" t="s">
        <v>27059</v>
      </c>
      <c r="Q11100" s="244">
        <v>15582</v>
      </c>
      <c r="R11100" s="104"/>
      <c r="S11100" s="104"/>
      <c r="T11100" s="104"/>
    </row>
    <row r="11101" spans="13:20" ht="14.5" x14ac:dyDescent="0.35">
      <c r="M11101" s="261" t="s">
        <v>35917</v>
      </c>
      <c r="N11101" s="262">
        <v>2349.84</v>
      </c>
      <c r="P11101" s="243" t="s">
        <v>27060</v>
      </c>
      <c r="Q11101" s="244">
        <v>947</v>
      </c>
      <c r="R11101" s="104"/>
      <c r="S11101" s="104"/>
      <c r="T11101" s="104"/>
    </row>
    <row r="11102" spans="13:20" ht="14.5" x14ac:dyDescent="0.35">
      <c r="M11102" s="261" t="s">
        <v>27439</v>
      </c>
      <c r="N11102" s="262">
        <v>215738.77</v>
      </c>
      <c r="P11102" s="243" t="s">
        <v>27061</v>
      </c>
      <c r="Q11102" s="244">
        <v>934</v>
      </c>
      <c r="R11102" s="104"/>
      <c r="S11102" s="104"/>
      <c r="T11102" s="104"/>
    </row>
    <row r="11103" spans="13:20" ht="14.5" x14ac:dyDescent="0.35">
      <c r="M11103" s="261" t="s">
        <v>48493</v>
      </c>
      <c r="N11103" s="262">
        <v>619571.44999999995</v>
      </c>
      <c r="P11103" s="243" t="s">
        <v>27062</v>
      </c>
      <c r="Q11103" s="244">
        <v>6166</v>
      </c>
      <c r="R11103" s="104"/>
      <c r="S11103" s="104"/>
      <c r="T11103" s="104"/>
    </row>
    <row r="11104" spans="13:20" ht="14.5" x14ac:dyDescent="0.35">
      <c r="M11104" s="261" t="s">
        <v>42157</v>
      </c>
      <c r="N11104" s="262">
        <v>81992.149999999994</v>
      </c>
      <c r="P11104" s="243" t="s">
        <v>27063</v>
      </c>
      <c r="Q11104" s="244">
        <v>6700</v>
      </c>
      <c r="R11104" s="104"/>
      <c r="S11104" s="104"/>
      <c r="T11104" s="104"/>
    </row>
    <row r="11105" spans="13:20" ht="14.5" x14ac:dyDescent="0.35">
      <c r="M11105" s="261" t="s">
        <v>42158</v>
      </c>
      <c r="N11105" s="262">
        <v>17958.22</v>
      </c>
      <c r="P11105" s="243" t="s">
        <v>27064</v>
      </c>
      <c r="Q11105" s="244">
        <v>47545.5</v>
      </c>
      <c r="R11105" s="104"/>
      <c r="S11105" s="104"/>
      <c r="T11105" s="104"/>
    </row>
    <row r="11106" spans="13:20" ht="14.5" x14ac:dyDescent="0.35">
      <c r="M11106" s="261" t="s">
        <v>27440</v>
      </c>
      <c r="N11106" s="262">
        <v>137064.95000000001</v>
      </c>
      <c r="P11106" s="243" t="s">
        <v>27065</v>
      </c>
      <c r="Q11106" s="244">
        <v>12343.49</v>
      </c>
      <c r="R11106" s="104"/>
      <c r="S11106" s="104"/>
      <c r="T11106" s="104"/>
    </row>
    <row r="11107" spans="13:20" ht="14.5" x14ac:dyDescent="0.35">
      <c r="M11107" s="261" t="s">
        <v>42159</v>
      </c>
      <c r="N11107" s="262">
        <v>27912.080000000002</v>
      </c>
      <c r="P11107" s="243" t="s">
        <v>27066</v>
      </c>
      <c r="Q11107" s="244">
        <v>1304.97</v>
      </c>
      <c r="R11107" s="104"/>
      <c r="S11107" s="104"/>
      <c r="T11107" s="104"/>
    </row>
    <row r="11108" spans="13:20" ht="14.5" x14ac:dyDescent="0.35">
      <c r="M11108" s="261" t="s">
        <v>42160</v>
      </c>
      <c r="N11108" s="262">
        <v>18505.849999999999</v>
      </c>
      <c r="P11108" s="243" t="s">
        <v>27067</v>
      </c>
      <c r="Q11108" s="244">
        <v>163</v>
      </c>
      <c r="R11108" s="104"/>
      <c r="S11108" s="104"/>
      <c r="T11108" s="104"/>
    </row>
    <row r="11109" spans="13:20" ht="14.5" x14ac:dyDescent="0.35">
      <c r="M11109" s="261" t="s">
        <v>35918</v>
      </c>
      <c r="N11109" s="262">
        <v>159098.71</v>
      </c>
      <c r="P11109" s="243" t="s">
        <v>27068</v>
      </c>
      <c r="Q11109" s="244">
        <v>521.96</v>
      </c>
      <c r="R11109" s="104"/>
      <c r="S11109" s="104"/>
      <c r="T11109" s="104"/>
    </row>
    <row r="11110" spans="13:20" ht="14.5" x14ac:dyDescent="0.35">
      <c r="M11110" s="261" t="s">
        <v>57383</v>
      </c>
      <c r="N11110" s="262">
        <v>228282.18</v>
      </c>
      <c r="P11110" s="243" t="s">
        <v>27069</v>
      </c>
      <c r="Q11110" s="244">
        <v>33.08</v>
      </c>
      <c r="R11110" s="104"/>
      <c r="S11110" s="104"/>
      <c r="T11110" s="104"/>
    </row>
    <row r="11111" spans="13:20" ht="14.5" x14ac:dyDescent="0.35">
      <c r="M11111" s="261" t="s">
        <v>42161</v>
      </c>
      <c r="N11111" s="262">
        <v>8445.1</v>
      </c>
      <c r="P11111" s="243" t="s">
        <v>27070</v>
      </c>
      <c r="Q11111" s="244">
        <v>2096</v>
      </c>
      <c r="R11111" s="104"/>
      <c r="S11111" s="104"/>
      <c r="T11111" s="104"/>
    </row>
    <row r="11112" spans="13:20" ht="14.5" x14ac:dyDescent="0.35">
      <c r="M11112" s="261" t="s">
        <v>38523</v>
      </c>
      <c r="N11112" s="262">
        <v>86415.28</v>
      </c>
      <c r="P11112" s="243" t="s">
        <v>27071</v>
      </c>
      <c r="Q11112" s="244">
        <v>1744</v>
      </c>
      <c r="R11112" s="104"/>
      <c r="S11112" s="104"/>
      <c r="T11112" s="104"/>
    </row>
    <row r="11113" spans="13:20" ht="14.5" x14ac:dyDescent="0.35">
      <c r="M11113" s="261" t="s">
        <v>48494</v>
      </c>
      <c r="N11113" s="262">
        <v>12750</v>
      </c>
      <c r="P11113" s="243" t="s">
        <v>27072</v>
      </c>
      <c r="Q11113" s="244">
        <v>9666</v>
      </c>
      <c r="R11113" s="104"/>
      <c r="S11113" s="104"/>
      <c r="T11113" s="104"/>
    </row>
    <row r="11114" spans="13:20" ht="14.5" x14ac:dyDescent="0.35">
      <c r="M11114" s="261" t="s">
        <v>48495</v>
      </c>
      <c r="N11114" s="262">
        <v>975.47</v>
      </c>
      <c r="P11114" s="243" t="s">
        <v>27073</v>
      </c>
      <c r="Q11114" s="244">
        <v>3500.94</v>
      </c>
      <c r="R11114" s="104"/>
      <c r="S11114" s="104"/>
      <c r="T11114" s="104"/>
    </row>
    <row r="11115" spans="13:20" ht="14.5" x14ac:dyDescent="0.35">
      <c r="M11115" s="261" t="s">
        <v>48496</v>
      </c>
      <c r="N11115" s="262">
        <v>409.7</v>
      </c>
      <c r="P11115" s="243" t="s">
        <v>27074</v>
      </c>
      <c r="Q11115" s="244">
        <v>293.06</v>
      </c>
      <c r="R11115" s="104"/>
      <c r="S11115" s="104"/>
      <c r="T11115" s="104"/>
    </row>
    <row r="11116" spans="13:20" ht="14.5" x14ac:dyDescent="0.35">
      <c r="M11116" s="261" t="s">
        <v>52366</v>
      </c>
      <c r="N11116" s="262">
        <v>64051.75</v>
      </c>
      <c r="P11116" s="243" t="s">
        <v>27075</v>
      </c>
      <c r="Q11116" s="244">
        <v>4896.7</v>
      </c>
      <c r="R11116" s="104"/>
      <c r="S11116" s="104"/>
      <c r="T11116" s="104"/>
    </row>
    <row r="11117" spans="13:20" ht="14.5" x14ac:dyDescent="0.35">
      <c r="M11117" s="261" t="s">
        <v>57384</v>
      </c>
      <c r="N11117" s="262">
        <v>1519.25</v>
      </c>
      <c r="P11117" s="243" t="s">
        <v>27076</v>
      </c>
      <c r="Q11117" s="244">
        <v>10579.91</v>
      </c>
      <c r="R11117" s="104"/>
      <c r="S11117" s="104"/>
      <c r="T11117" s="104"/>
    </row>
    <row r="11118" spans="13:20" ht="14.5" x14ac:dyDescent="0.35">
      <c r="M11118" s="261" t="s">
        <v>57385</v>
      </c>
      <c r="N11118" s="262">
        <v>23421.23</v>
      </c>
      <c r="P11118" s="243" t="s">
        <v>27077</v>
      </c>
      <c r="Q11118" s="244">
        <v>23020.12</v>
      </c>
      <c r="R11118" s="104"/>
      <c r="S11118" s="104"/>
      <c r="T11118" s="104"/>
    </row>
    <row r="11119" spans="13:20" ht="14.5" x14ac:dyDescent="0.35">
      <c r="M11119" s="261" t="s">
        <v>57386</v>
      </c>
      <c r="N11119" s="262">
        <v>1245.0899999999999</v>
      </c>
      <c r="P11119" s="243" t="s">
        <v>27078</v>
      </c>
      <c r="Q11119" s="244">
        <v>3671.26</v>
      </c>
      <c r="R11119" s="104"/>
      <c r="S11119" s="104"/>
      <c r="T11119" s="104"/>
    </row>
    <row r="11120" spans="13:20" ht="14.5" x14ac:dyDescent="0.35">
      <c r="M11120" s="261" t="s">
        <v>57387</v>
      </c>
      <c r="N11120" s="262">
        <v>778.08</v>
      </c>
      <c r="P11120" s="243" t="s">
        <v>27079</v>
      </c>
      <c r="Q11120" s="244">
        <v>7425.2</v>
      </c>
      <c r="R11120" s="104"/>
      <c r="S11120" s="104"/>
      <c r="T11120" s="104"/>
    </row>
    <row r="11121" spans="13:20" ht="14.5" x14ac:dyDescent="0.35">
      <c r="M11121" s="261" t="s">
        <v>57388</v>
      </c>
      <c r="N11121" s="262">
        <v>1968.42</v>
      </c>
      <c r="P11121" s="243" t="s">
        <v>27080</v>
      </c>
      <c r="Q11121" s="244">
        <v>41266.99</v>
      </c>
      <c r="R11121" s="104"/>
      <c r="S11121" s="104"/>
      <c r="T11121" s="104"/>
    </row>
    <row r="11122" spans="13:20" ht="14.5" x14ac:dyDescent="0.35">
      <c r="M11122" s="261" t="s">
        <v>57389</v>
      </c>
      <c r="N11122" s="262">
        <v>5615.06</v>
      </c>
      <c r="P11122" s="243" t="s">
        <v>27081</v>
      </c>
      <c r="Q11122" s="244">
        <v>3500.94</v>
      </c>
      <c r="R11122" s="104"/>
      <c r="S11122" s="104"/>
      <c r="T11122" s="104"/>
    </row>
    <row r="11123" spans="13:20" ht="14.5" x14ac:dyDescent="0.35">
      <c r="M11123" s="261" t="s">
        <v>51459</v>
      </c>
      <c r="N11123" s="262">
        <v>38582.379999999997</v>
      </c>
      <c r="P11123" s="243" t="s">
        <v>27082</v>
      </c>
      <c r="Q11123" s="244">
        <v>1744</v>
      </c>
      <c r="R11123" s="104"/>
      <c r="S11123" s="104"/>
      <c r="T11123" s="104"/>
    </row>
    <row r="11124" spans="13:20" ht="14.5" x14ac:dyDescent="0.35">
      <c r="M11124" s="261" t="s">
        <v>57390</v>
      </c>
      <c r="N11124" s="262">
        <v>289041.25</v>
      </c>
      <c r="P11124" s="243" t="s">
        <v>27083</v>
      </c>
      <c r="Q11124" s="244">
        <v>9666</v>
      </c>
      <c r="R11124" s="104"/>
      <c r="S11124" s="104"/>
      <c r="T11124" s="104"/>
    </row>
    <row r="11125" spans="13:20" ht="14.5" x14ac:dyDescent="0.35">
      <c r="M11125" s="261" t="s">
        <v>43364</v>
      </c>
      <c r="N11125" s="262">
        <v>650663.75</v>
      </c>
      <c r="P11125" s="243" t="s">
        <v>27084</v>
      </c>
      <c r="Q11125" s="244">
        <v>47545.5</v>
      </c>
      <c r="R11125" s="104"/>
      <c r="S11125" s="104"/>
      <c r="T11125" s="104"/>
    </row>
    <row r="11126" spans="13:20" ht="14.5" x14ac:dyDescent="0.35">
      <c r="M11126" s="261" t="s">
        <v>43365</v>
      </c>
      <c r="N11126" s="262">
        <v>1239589.57</v>
      </c>
      <c r="P11126" s="243" t="s">
        <v>27085</v>
      </c>
      <c r="Q11126" s="244">
        <v>12343.49</v>
      </c>
      <c r="R11126" s="104"/>
      <c r="S11126" s="104"/>
      <c r="T11126" s="104"/>
    </row>
    <row r="11127" spans="13:20" ht="14.5" x14ac:dyDescent="0.35">
      <c r="M11127" s="261" t="s">
        <v>38524</v>
      </c>
      <c r="N11127" s="262">
        <v>1166620.05</v>
      </c>
      <c r="P11127" s="243" t="s">
        <v>27086</v>
      </c>
      <c r="Q11127" s="244">
        <v>1598.03</v>
      </c>
      <c r="R11127" s="104"/>
      <c r="S11127" s="104"/>
      <c r="T11127" s="104"/>
    </row>
    <row r="11128" spans="13:20" ht="14.5" x14ac:dyDescent="0.35">
      <c r="M11128" s="261" t="s">
        <v>38525</v>
      </c>
      <c r="N11128" s="262">
        <v>258811.75</v>
      </c>
      <c r="P11128" s="243" t="s">
        <v>27087</v>
      </c>
      <c r="Q11128" s="244">
        <v>163</v>
      </c>
      <c r="R11128" s="104"/>
      <c r="S11128" s="104"/>
      <c r="T11128" s="104"/>
    </row>
    <row r="11129" spans="13:20" ht="14.5" x14ac:dyDescent="0.35">
      <c r="M11129" s="261" t="s">
        <v>38526</v>
      </c>
      <c r="N11129" s="262">
        <v>292506.61</v>
      </c>
      <c r="P11129" s="243" t="s">
        <v>27088</v>
      </c>
      <c r="Q11129" s="244">
        <v>521.96</v>
      </c>
      <c r="R11129" s="104"/>
      <c r="S11129" s="104"/>
      <c r="T11129" s="104"/>
    </row>
    <row r="11130" spans="13:20" ht="14.5" x14ac:dyDescent="0.35">
      <c r="M11130" s="261" t="s">
        <v>53575</v>
      </c>
      <c r="N11130" s="262">
        <v>9000</v>
      </c>
      <c r="P11130" s="243" t="s">
        <v>27089</v>
      </c>
      <c r="Q11130" s="244">
        <v>33.08</v>
      </c>
      <c r="R11130" s="104"/>
      <c r="S11130" s="104"/>
      <c r="T11130" s="104"/>
    </row>
    <row r="11131" spans="13:20" ht="14.5" x14ac:dyDescent="0.35">
      <c r="M11131" s="261" t="s">
        <v>57391</v>
      </c>
      <c r="N11131" s="262">
        <v>423009.29</v>
      </c>
      <c r="P11131" s="243" t="s">
        <v>27090</v>
      </c>
      <c r="Q11131" s="244">
        <v>4896.7</v>
      </c>
      <c r="R11131" s="104"/>
      <c r="S11131" s="104"/>
      <c r="T11131" s="104"/>
    </row>
    <row r="11132" spans="13:20" ht="14.5" x14ac:dyDescent="0.35">
      <c r="M11132" s="261" t="s">
        <v>48497</v>
      </c>
      <c r="N11132" s="262">
        <v>744648.55</v>
      </c>
      <c r="P11132" s="243" t="s">
        <v>27091</v>
      </c>
      <c r="Q11132" s="244">
        <v>10579.91</v>
      </c>
      <c r="R11132" s="104"/>
      <c r="S11132" s="104"/>
      <c r="T11132" s="104"/>
    </row>
    <row r="11133" spans="13:20" ht="14.5" x14ac:dyDescent="0.35">
      <c r="M11133" s="261" t="s">
        <v>48498</v>
      </c>
      <c r="N11133" s="262">
        <v>59089.45</v>
      </c>
      <c r="P11133" s="243" t="s">
        <v>27092</v>
      </c>
      <c r="Q11133" s="244">
        <v>29720.12</v>
      </c>
      <c r="R11133" s="104"/>
      <c r="S11133" s="104"/>
      <c r="T11133" s="104"/>
    </row>
    <row r="11134" spans="13:20" ht="14.5" x14ac:dyDescent="0.35">
      <c r="M11134" s="261" t="s">
        <v>57392</v>
      </c>
      <c r="N11134" s="262">
        <v>-7.0000000000000007E-2</v>
      </c>
      <c r="P11134" s="243" t="s">
        <v>27093</v>
      </c>
      <c r="Q11134" s="244">
        <v>8262</v>
      </c>
      <c r="R11134" s="104"/>
      <c r="S11134" s="104"/>
      <c r="T11134" s="104"/>
    </row>
    <row r="11135" spans="13:20" ht="14.5" x14ac:dyDescent="0.35">
      <c r="M11135" s="261" t="s">
        <v>45634</v>
      </c>
      <c r="N11135" s="262">
        <v>112846.31</v>
      </c>
      <c r="P11135" s="243" t="s">
        <v>27094</v>
      </c>
      <c r="Q11135" s="244">
        <v>3671.26</v>
      </c>
      <c r="R11135" s="104"/>
      <c r="S11135" s="104"/>
      <c r="T11135" s="104"/>
    </row>
    <row r="11136" spans="13:20" ht="14.5" x14ac:dyDescent="0.35">
      <c r="M11136" s="261" t="s">
        <v>45635</v>
      </c>
      <c r="N11136" s="262">
        <v>8663.69</v>
      </c>
      <c r="P11136" s="243" t="s">
        <v>27095</v>
      </c>
      <c r="Q11136" s="244">
        <v>7425.2</v>
      </c>
      <c r="R11136" s="104"/>
      <c r="S11136" s="104"/>
      <c r="T11136" s="104"/>
    </row>
    <row r="11137" spans="13:20" ht="14.5" x14ac:dyDescent="0.35">
      <c r="M11137" s="261" t="s">
        <v>50427</v>
      </c>
      <c r="N11137" s="262">
        <v>2550</v>
      </c>
      <c r="P11137" s="243" t="s">
        <v>27096</v>
      </c>
      <c r="Q11137" s="244">
        <v>58729.99</v>
      </c>
      <c r="R11137" s="104"/>
      <c r="S11137" s="104"/>
      <c r="T11137" s="104"/>
    </row>
    <row r="11138" spans="13:20" ht="14.5" x14ac:dyDescent="0.35">
      <c r="M11138" s="261" t="s">
        <v>51460</v>
      </c>
      <c r="N11138" s="262">
        <v>10199</v>
      </c>
      <c r="P11138" s="243" t="s">
        <v>27097</v>
      </c>
      <c r="Q11138" s="244">
        <v>3996</v>
      </c>
      <c r="R11138" s="104"/>
      <c r="S11138" s="104"/>
      <c r="T11138" s="104"/>
    </row>
    <row r="11139" spans="13:20" ht="14.5" x14ac:dyDescent="0.35">
      <c r="M11139" s="261" t="s">
        <v>48499</v>
      </c>
      <c r="N11139" s="262">
        <v>62619.48</v>
      </c>
      <c r="P11139" s="243" t="s">
        <v>27098</v>
      </c>
      <c r="Q11139" s="244">
        <v>270</v>
      </c>
      <c r="R11139" s="104"/>
      <c r="S11139" s="104"/>
      <c r="T11139" s="104"/>
    </row>
    <row r="11140" spans="13:20" ht="14.5" x14ac:dyDescent="0.35">
      <c r="M11140" s="261" t="s">
        <v>48500</v>
      </c>
      <c r="N11140" s="262">
        <v>4800.5200000000004</v>
      </c>
      <c r="P11140" s="243" t="s">
        <v>27099</v>
      </c>
      <c r="Q11140" s="244">
        <v>2715</v>
      </c>
      <c r="R11140" s="104"/>
      <c r="S11140" s="104"/>
      <c r="T11140" s="104"/>
    </row>
    <row r="11141" spans="13:20" ht="14.5" x14ac:dyDescent="0.35">
      <c r="M11141" s="261" t="s">
        <v>57393</v>
      </c>
      <c r="N11141" s="262">
        <v>-0.36</v>
      </c>
      <c r="P11141" s="243" t="s">
        <v>27100</v>
      </c>
      <c r="Q11141" s="244">
        <v>451</v>
      </c>
      <c r="R11141" s="104"/>
      <c r="S11141" s="104"/>
      <c r="T11141" s="104"/>
    </row>
    <row r="11142" spans="13:20" ht="14.5" x14ac:dyDescent="0.35">
      <c r="M11142" s="261" t="s">
        <v>48501</v>
      </c>
      <c r="N11142" s="262">
        <v>77612.5</v>
      </c>
      <c r="P11142" s="243" t="s">
        <v>27101</v>
      </c>
      <c r="Q11142" s="244">
        <v>357</v>
      </c>
      <c r="R11142" s="104"/>
      <c r="S11142" s="104"/>
      <c r="T11142" s="104"/>
    </row>
    <row r="11143" spans="13:20" ht="14.5" x14ac:dyDescent="0.35">
      <c r="M11143" s="261" t="s">
        <v>48502</v>
      </c>
      <c r="N11143" s="262">
        <v>5937.3</v>
      </c>
      <c r="P11143" s="243" t="s">
        <v>27102</v>
      </c>
      <c r="Q11143" s="244">
        <v>2000</v>
      </c>
      <c r="R11143" s="104"/>
      <c r="S11143" s="104"/>
      <c r="T11143" s="104"/>
    </row>
    <row r="11144" spans="13:20" ht="14.5" x14ac:dyDescent="0.35">
      <c r="M11144" s="261" t="s">
        <v>50428</v>
      </c>
      <c r="N11144" s="262">
        <v>1290</v>
      </c>
      <c r="P11144" s="243" t="s">
        <v>27103</v>
      </c>
      <c r="Q11144" s="244">
        <v>1777</v>
      </c>
      <c r="R11144" s="104"/>
      <c r="S11144" s="104"/>
      <c r="T11144" s="104"/>
    </row>
    <row r="11145" spans="13:20" ht="14.5" x14ac:dyDescent="0.35">
      <c r="M11145" s="261" t="s">
        <v>42165</v>
      </c>
      <c r="N11145" s="262">
        <v>8764.11</v>
      </c>
      <c r="P11145" s="243" t="s">
        <v>27104</v>
      </c>
      <c r="Q11145" s="244">
        <v>14144</v>
      </c>
      <c r="R11145" s="104"/>
      <c r="S11145" s="104"/>
      <c r="T11145" s="104"/>
    </row>
    <row r="11146" spans="13:20" ht="14.5" x14ac:dyDescent="0.35">
      <c r="M11146" s="261" t="s">
        <v>42166</v>
      </c>
      <c r="N11146" s="262">
        <v>901.89</v>
      </c>
      <c r="P11146" s="243" t="s">
        <v>27105</v>
      </c>
      <c r="Q11146" s="244">
        <v>1082.02</v>
      </c>
      <c r="R11146" s="104"/>
      <c r="S11146" s="104"/>
      <c r="T11146" s="104"/>
    </row>
    <row r="11147" spans="13:20" ht="14.5" x14ac:dyDescent="0.35">
      <c r="M11147" s="261" t="s">
        <v>37380</v>
      </c>
      <c r="N11147" s="262">
        <v>50113.64</v>
      </c>
      <c r="P11147" s="243" t="s">
        <v>27106</v>
      </c>
      <c r="Q11147" s="244">
        <v>11520.98</v>
      </c>
      <c r="R11147" s="104"/>
      <c r="S11147" s="104"/>
      <c r="T11147" s="104"/>
    </row>
    <row r="11148" spans="13:20" ht="14.5" x14ac:dyDescent="0.35">
      <c r="M11148" s="261" t="s">
        <v>48503</v>
      </c>
      <c r="N11148" s="262">
        <v>8000</v>
      </c>
      <c r="P11148" s="243" t="s">
        <v>27107</v>
      </c>
      <c r="Q11148" s="244">
        <v>998</v>
      </c>
      <c r="R11148" s="104"/>
      <c r="S11148" s="104"/>
      <c r="T11148" s="104"/>
    </row>
    <row r="11149" spans="13:20" ht="14.5" x14ac:dyDescent="0.35">
      <c r="M11149" s="261" t="s">
        <v>37381</v>
      </c>
      <c r="N11149" s="262">
        <v>5353.98</v>
      </c>
      <c r="P11149" s="243" t="s">
        <v>27108</v>
      </c>
      <c r="Q11149" s="244">
        <v>7732.5</v>
      </c>
      <c r="R11149" s="104"/>
      <c r="S11149" s="104"/>
      <c r="T11149" s="104"/>
    </row>
    <row r="11150" spans="13:20" ht="14.5" x14ac:dyDescent="0.35">
      <c r="M11150" s="261" t="s">
        <v>37382</v>
      </c>
      <c r="N11150" s="262">
        <v>2589.0700000000002</v>
      </c>
      <c r="P11150" s="243" t="s">
        <v>27109</v>
      </c>
      <c r="Q11150" s="244">
        <v>1800</v>
      </c>
      <c r="R11150" s="104"/>
      <c r="S11150" s="104"/>
      <c r="T11150" s="104"/>
    </row>
    <row r="11151" spans="13:20" ht="14.5" x14ac:dyDescent="0.35">
      <c r="M11151" s="261" t="s">
        <v>37383</v>
      </c>
      <c r="N11151" s="262">
        <v>1443.31</v>
      </c>
      <c r="P11151" s="243" t="s">
        <v>27110</v>
      </c>
      <c r="Q11151" s="244">
        <v>13180</v>
      </c>
      <c r="R11151" s="104"/>
      <c r="S11151" s="104"/>
      <c r="T11151" s="104"/>
    </row>
    <row r="11152" spans="13:20" ht="14.5" x14ac:dyDescent="0.35">
      <c r="M11152" s="261" t="s">
        <v>50429</v>
      </c>
      <c r="N11152" s="262">
        <v>2396</v>
      </c>
      <c r="P11152" s="243" t="s">
        <v>27111</v>
      </c>
      <c r="Q11152" s="244">
        <v>14144</v>
      </c>
      <c r="R11152" s="104"/>
      <c r="S11152" s="104"/>
      <c r="T11152" s="104"/>
    </row>
    <row r="11153" spans="13:20" ht="14.5" x14ac:dyDescent="0.35">
      <c r="M11153" s="261" t="s">
        <v>48504</v>
      </c>
      <c r="N11153" s="262">
        <v>25000</v>
      </c>
      <c r="P11153" s="243" t="s">
        <v>27112</v>
      </c>
      <c r="Q11153" s="244">
        <v>1082.02</v>
      </c>
      <c r="R11153" s="104"/>
      <c r="S11153" s="104"/>
      <c r="T11153" s="104"/>
    </row>
    <row r="11154" spans="13:20" ht="14.5" x14ac:dyDescent="0.35">
      <c r="M11154" s="261" t="s">
        <v>48505</v>
      </c>
      <c r="N11154" s="262">
        <v>848</v>
      </c>
      <c r="P11154" s="243" t="s">
        <v>27113</v>
      </c>
      <c r="Q11154" s="244">
        <v>23053.48</v>
      </c>
      <c r="R11154" s="104"/>
      <c r="S11154" s="104"/>
      <c r="T11154" s="104"/>
    </row>
    <row r="11155" spans="13:20" ht="14.5" x14ac:dyDescent="0.35">
      <c r="M11155" s="261" t="s">
        <v>38527</v>
      </c>
      <c r="N11155" s="262">
        <v>12572</v>
      </c>
      <c r="P11155" s="243" t="s">
        <v>27114</v>
      </c>
      <c r="Q11155" s="244">
        <v>3996</v>
      </c>
      <c r="R11155" s="104"/>
      <c r="S11155" s="104"/>
      <c r="T11155" s="104"/>
    </row>
    <row r="11156" spans="13:20" ht="14.5" x14ac:dyDescent="0.35">
      <c r="M11156" s="261" t="s">
        <v>37386</v>
      </c>
      <c r="N11156" s="262">
        <v>307</v>
      </c>
      <c r="P11156" s="243" t="s">
        <v>27115</v>
      </c>
      <c r="Q11156" s="244">
        <v>2047</v>
      </c>
      <c r="R11156" s="104"/>
      <c r="S11156" s="104"/>
      <c r="T11156" s="104"/>
    </row>
    <row r="11157" spans="13:20" ht="14.5" x14ac:dyDescent="0.35">
      <c r="M11157" s="261" t="s">
        <v>37387</v>
      </c>
      <c r="N11157" s="262">
        <v>2283</v>
      </c>
      <c r="P11157" s="243" t="s">
        <v>27116</v>
      </c>
      <c r="Q11157" s="244">
        <v>998</v>
      </c>
      <c r="R11157" s="104"/>
      <c r="S11157" s="104"/>
      <c r="T11157" s="104"/>
    </row>
    <row r="11158" spans="13:20" ht="14.5" x14ac:dyDescent="0.35">
      <c r="M11158" s="261" t="s">
        <v>37388</v>
      </c>
      <c r="N11158" s="262">
        <v>5028</v>
      </c>
      <c r="P11158" s="243" t="s">
        <v>27117</v>
      </c>
      <c r="Q11158" s="244">
        <v>3523</v>
      </c>
      <c r="R11158" s="104"/>
      <c r="S11158" s="104"/>
      <c r="T11158" s="104"/>
    </row>
    <row r="11159" spans="13:20" ht="14.5" x14ac:dyDescent="0.35">
      <c r="M11159" s="261" t="s">
        <v>27532</v>
      </c>
      <c r="N11159" s="262">
        <v>85</v>
      </c>
      <c r="P11159" s="243" t="s">
        <v>27118</v>
      </c>
      <c r="Q11159" s="244">
        <v>13180</v>
      </c>
      <c r="R11159" s="104"/>
      <c r="S11159" s="104"/>
      <c r="T11159" s="104"/>
    </row>
    <row r="11160" spans="13:20" ht="14.5" x14ac:dyDescent="0.35">
      <c r="M11160" s="261" t="s">
        <v>38528</v>
      </c>
      <c r="N11160" s="262">
        <v>2598</v>
      </c>
      <c r="P11160" s="243" t="s">
        <v>27119</v>
      </c>
      <c r="Q11160" s="244">
        <v>1379</v>
      </c>
      <c r="R11160" s="104"/>
      <c r="S11160" s="104"/>
      <c r="T11160" s="104"/>
    </row>
    <row r="11161" spans="13:20" ht="14.5" x14ac:dyDescent="0.35">
      <c r="M11161" s="261" t="s">
        <v>27535</v>
      </c>
      <c r="N11161" s="262">
        <v>36</v>
      </c>
      <c r="P11161" s="243" t="s">
        <v>27120</v>
      </c>
      <c r="Q11161" s="244">
        <v>810</v>
      </c>
      <c r="R11161" s="104"/>
      <c r="S11161" s="104"/>
      <c r="T11161" s="104"/>
    </row>
    <row r="11162" spans="13:20" ht="14.5" x14ac:dyDescent="0.35">
      <c r="M11162" s="261" t="s">
        <v>35921</v>
      </c>
      <c r="N11162" s="262">
        <v>21507</v>
      </c>
      <c r="P11162" s="243" t="s">
        <v>27121</v>
      </c>
      <c r="Q11162" s="244">
        <v>3657.3</v>
      </c>
      <c r="R11162" s="104"/>
      <c r="S11162" s="104"/>
      <c r="T11162" s="104"/>
    </row>
    <row r="11163" spans="13:20" ht="14.5" x14ac:dyDescent="0.35">
      <c r="M11163" s="261" t="s">
        <v>48506</v>
      </c>
      <c r="N11163" s="262">
        <v>340170</v>
      </c>
      <c r="P11163" s="243" t="s">
        <v>27122</v>
      </c>
      <c r="Q11163" s="244">
        <v>153.5</v>
      </c>
      <c r="R11163" s="104"/>
      <c r="S11163" s="104"/>
      <c r="T11163" s="104"/>
    </row>
    <row r="11164" spans="13:20" ht="14.5" x14ac:dyDescent="0.35">
      <c r="M11164" s="261" t="s">
        <v>48507</v>
      </c>
      <c r="N11164" s="262">
        <v>26022.97</v>
      </c>
      <c r="P11164" s="243" t="s">
        <v>27123</v>
      </c>
      <c r="Q11164" s="244">
        <v>2600.1999999999998</v>
      </c>
      <c r="R11164" s="104"/>
      <c r="S11164" s="104"/>
      <c r="T11164" s="104"/>
    </row>
    <row r="11165" spans="13:20" ht="14.5" x14ac:dyDescent="0.35">
      <c r="M11165" s="261" t="s">
        <v>27536</v>
      </c>
      <c r="N11165" s="262">
        <v>11529.63</v>
      </c>
      <c r="P11165" s="243" t="s">
        <v>27124</v>
      </c>
      <c r="Q11165" s="244">
        <v>3919</v>
      </c>
      <c r="R11165" s="104"/>
      <c r="S11165" s="104"/>
      <c r="T11165" s="104"/>
    </row>
    <row r="11166" spans="13:20" ht="14.5" x14ac:dyDescent="0.35">
      <c r="M11166" s="261" t="s">
        <v>27537</v>
      </c>
      <c r="N11166" s="262">
        <v>6368.19</v>
      </c>
      <c r="P11166" s="243" t="s">
        <v>27125</v>
      </c>
      <c r="Q11166" s="244">
        <v>15230.85</v>
      </c>
      <c r="R11166" s="104"/>
      <c r="S11166" s="104"/>
      <c r="T11166" s="104"/>
    </row>
    <row r="11167" spans="13:20" ht="14.5" x14ac:dyDescent="0.35">
      <c r="M11167" s="261" t="s">
        <v>27538</v>
      </c>
      <c r="N11167" s="262">
        <v>8646.65</v>
      </c>
      <c r="P11167" s="243" t="s">
        <v>27126</v>
      </c>
      <c r="Q11167" s="244">
        <v>11295</v>
      </c>
      <c r="R11167" s="104"/>
      <c r="S11167" s="104"/>
      <c r="T11167" s="104"/>
    </row>
    <row r="11168" spans="13:20" ht="14.5" x14ac:dyDescent="0.35">
      <c r="M11168" s="261" t="s">
        <v>50430</v>
      </c>
      <c r="N11168" s="262">
        <v>325</v>
      </c>
      <c r="P11168" s="243" t="s">
        <v>27127</v>
      </c>
      <c r="Q11168" s="244">
        <v>7421.15</v>
      </c>
      <c r="R11168" s="104"/>
      <c r="S11168" s="104"/>
      <c r="T11168" s="104"/>
    </row>
    <row r="11169" spans="13:20" ht="14.5" x14ac:dyDescent="0.35">
      <c r="M11169" s="261" t="s">
        <v>50431</v>
      </c>
      <c r="N11169" s="262">
        <v>50360</v>
      </c>
      <c r="P11169" s="243" t="s">
        <v>27128</v>
      </c>
      <c r="Q11169" s="244">
        <v>7413.8</v>
      </c>
      <c r="R11169" s="104"/>
      <c r="S11169" s="104"/>
      <c r="T11169" s="104"/>
    </row>
    <row r="11170" spans="13:20" ht="14.5" x14ac:dyDescent="0.35">
      <c r="M11170" s="261" t="s">
        <v>50432</v>
      </c>
      <c r="N11170" s="262">
        <v>3603.2</v>
      </c>
      <c r="P11170" s="243" t="s">
        <v>27129</v>
      </c>
      <c r="Q11170" s="244">
        <v>9541.1200000000008</v>
      </c>
      <c r="R11170" s="104"/>
      <c r="S11170" s="104"/>
      <c r="T11170" s="104"/>
    </row>
    <row r="11171" spans="13:20" ht="14.5" x14ac:dyDescent="0.35">
      <c r="M11171" s="261" t="s">
        <v>50433</v>
      </c>
      <c r="N11171" s="262">
        <v>11579.38</v>
      </c>
      <c r="P11171" s="243" t="s">
        <v>27130</v>
      </c>
      <c r="Q11171" s="244">
        <v>810</v>
      </c>
      <c r="R11171" s="104"/>
      <c r="S11171" s="104"/>
      <c r="T11171" s="104"/>
    </row>
    <row r="11172" spans="13:20" ht="14.5" x14ac:dyDescent="0.35">
      <c r="M11172" s="261" t="s">
        <v>50434</v>
      </c>
      <c r="N11172" s="262">
        <v>3407.42</v>
      </c>
      <c r="P11172" s="243" t="s">
        <v>27131</v>
      </c>
      <c r="Q11172" s="244">
        <v>16609.849999999999</v>
      </c>
      <c r="R11172" s="104"/>
      <c r="S11172" s="104"/>
      <c r="T11172" s="104"/>
    </row>
    <row r="11173" spans="13:20" ht="14.5" x14ac:dyDescent="0.35">
      <c r="M11173" s="261" t="s">
        <v>52367</v>
      </c>
      <c r="N11173" s="262">
        <v>18356.740000000002</v>
      </c>
      <c r="P11173" s="243" t="s">
        <v>27132</v>
      </c>
      <c r="Q11173" s="244">
        <v>11295</v>
      </c>
      <c r="R11173" s="104"/>
      <c r="S11173" s="104"/>
      <c r="T11173" s="104"/>
    </row>
    <row r="11174" spans="13:20" ht="14.5" x14ac:dyDescent="0.35">
      <c r="M11174" s="261" t="s">
        <v>52368</v>
      </c>
      <c r="N11174" s="262">
        <v>1313.9</v>
      </c>
      <c r="P11174" s="243" t="s">
        <v>27133</v>
      </c>
      <c r="Q11174" s="244">
        <v>14997.45</v>
      </c>
      <c r="R11174" s="104"/>
      <c r="S11174" s="104"/>
      <c r="T11174" s="104"/>
    </row>
    <row r="11175" spans="13:20" ht="14.5" x14ac:dyDescent="0.35">
      <c r="M11175" s="261" t="s">
        <v>57394</v>
      </c>
      <c r="N11175" s="262">
        <v>934.36</v>
      </c>
      <c r="P11175" s="243" t="s">
        <v>27134</v>
      </c>
      <c r="Q11175" s="244">
        <v>7567.3</v>
      </c>
      <c r="R11175" s="104"/>
      <c r="S11175" s="104"/>
      <c r="T11175" s="104"/>
    </row>
    <row r="11176" spans="13:20" ht="14.5" x14ac:dyDescent="0.35">
      <c r="M11176" s="261" t="s">
        <v>27539</v>
      </c>
      <c r="N11176" s="262">
        <v>5488.96</v>
      </c>
      <c r="P11176" s="243" t="s">
        <v>27135</v>
      </c>
      <c r="Q11176" s="244">
        <v>12141.32</v>
      </c>
      <c r="R11176" s="104"/>
      <c r="S11176" s="104"/>
      <c r="T11176" s="104"/>
    </row>
    <row r="11177" spans="13:20" ht="14.5" x14ac:dyDescent="0.35">
      <c r="M11177" s="261" t="s">
        <v>27540</v>
      </c>
      <c r="N11177" s="262">
        <v>83651.509999999995</v>
      </c>
      <c r="P11177" s="243" t="s">
        <v>27136</v>
      </c>
      <c r="Q11177" s="244">
        <v>16296.11</v>
      </c>
      <c r="R11177" s="104"/>
      <c r="S11177" s="104"/>
      <c r="T11177" s="104"/>
    </row>
    <row r="11178" spans="13:20" ht="14.5" x14ac:dyDescent="0.35">
      <c r="M11178" s="261" t="s">
        <v>27541</v>
      </c>
      <c r="N11178" s="262">
        <v>3435.15</v>
      </c>
      <c r="P11178" s="243" t="s">
        <v>27137</v>
      </c>
      <c r="Q11178" s="244">
        <v>13784.23</v>
      </c>
      <c r="R11178" s="104"/>
      <c r="S11178" s="104"/>
      <c r="T11178" s="104"/>
    </row>
    <row r="11179" spans="13:20" ht="14.5" x14ac:dyDescent="0.35">
      <c r="M11179" s="261" t="s">
        <v>27542</v>
      </c>
      <c r="N11179" s="262">
        <v>8858.0400000000009</v>
      </c>
      <c r="P11179" s="243" t="s">
        <v>27138</v>
      </c>
      <c r="Q11179" s="244">
        <v>2301.15</v>
      </c>
      <c r="R11179" s="104"/>
      <c r="S11179" s="104"/>
      <c r="T11179" s="104"/>
    </row>
    <row r="11180" spans="13:20" ht="14.5" x14ac:dyDescent="0.35">
      <c r="M11180" s="261" t="s">
        <v>27543</v>
      </c>
      <c r="N11180" s="262">
        <v>6332.77</v>
      </c>
      <c r="P11180" s="243" t="s">
        <v>27139</v>
      </c>
      <c r="Q11180" s="244">
        <v>6521.41</v>
      </c>
      <c r="R11180" s="104"/>
      <c r="S11180" s="104"/>
      <c r="T11180" s="104"/>
    </row>
    <row r="11181" spans="13:20" ht="14.5" x14ac:dyDescent="0.35">
      <c r="M11181" s="261" t="s">
        <v>27544</v>
      </c>
      <c r="N11181" s="262">
        <v>9352.77</v>
      </c>
      <c r="P11181" s="243" t="s">
        <v>27140</v>
      </c>
      <c r="Q11181" s="244">
        <v>35172.959999999999</v>
      </c>
      <c r="R11181" s="104"/>
      <c r="S11181" s="104"/>
      <c r="T11181" s="104"/>
    </row>
    <row r="11182" spans="13:20" ht="14.5" x14ac:dyDescent="0.35">
      <c r="M11182" s="261" t="s">
        <v>27545</v>
      </c>
      <c r="N11182" s="262">
        <v>5218.92</v>
      </c>
      <c r="P11182" s="243" t="s">
        <v>27141</v>
      </c>
      <c r="Q11182" s="244">
        <v>10464.719999999999</v>
      </c>
      <c r="R11182" s="104"/>
      <c r="S11182" s="104"/>
      <c r="T11182" s="104"/>
    </row>
    <row r="11183" spans="13:20" ht="14.5" x14ac:dyDescent="0.35">
      <c r="M11183" s="261" t="s">
        <v>27546</v>
      </c>
      <c r="N11183" s="262">
        <v>158732.20000000001</v>
      </c>
      <c r="P11183" s="243" t="s">
        <v>27142</v>
      </c>
      <c r="Q11183" s="244">
        <v>2962</v>
      </c>
      <c r="R11183" s="104"/>
      <c r="S11183" s="104"/>
      <c r="T11183" s="104"/>
    </row>
    <row r="11184" spans="13:20" ht="14.5" x14ac:dyDescent="0.35">
      <c r="M11184" s="261" t="s">
        <v>27547</v>
      </c>
      <c r="N11184" s="262">
        <v>21501.97</v>
      </c>
      <c r="P11184" s="243" t="s">
        <v>27143</v>
      </c>
      <c r="Q11184" s="244">
        <v>95.11</v>
      </c>
      <c r="R11184" s="104"/>
      <c r="S11184" s="104"/>
      <c r="T11184" s="104"/>
    </row>
    <row r="11185" spans="13:20" ht="14.5" x14ac:dyDescent="0.35">
      <c r="M11185" s="261" t="s">
        <v>53576</v>
      </c>
      <c r="N11185" s="262">
        <v>14652.21</v>
      </c>
      <c r="P11185" s="243" t="s">
        <v>27144</v>
      </c>
      <c r="Q11185" s="244">
        <v>58499.89</v>
      </c>
      <c r="R11185" s="104"/>
      <c r="S11185" s="104"/>
      <c r="T11185" s="104"/>
    </row>
    <row r="11186" spans="13:20" ht="14.5" x14ac:dyDescent="0.35">
      <c r="M11186" s="261" t="s">
        <v>27548</v>
      </c>
      <c r="N11186" s="262">
        <v>27068.15</v>
      </c>
      <c r="P11186" s="243" t="s">
        <v>27145</v>
      </c>
      <c r="Q11186" s="244">
        <v>10239.07</v>
      </c>
      <c r="R11186" s="104"/>
      <c r="S11186" s="104"/>
      <c r="T11186" s="104"/>
    </row>
    <row r="11187" spans="13:20" ht="14.5" x14ac:dyDescent="0.35">
      <c r="M11187" s="261" t="s">
        <v>37389</v>
      </c>
      <c r="N11187" s="262">
        <v>6084.76</v>
      </c>
      <c r="P11187" s="243" t="s">
        <v>27146</v>
      </c>
      <c r="Q11187" s="244">
        <v>66.319999999999993</v>
      </c>
      <c r="R11187" s="104"/>
      <c r="S11187" s="104"/>
      <c r="T11187" s="104"/>
    </row>
    <row r="11188" spans="13:20" ht="14.5" x14ac:dyDescent="0.35">
      <c r="M11188" s="261" t="s">
        <v>27549</v>
      </c>
      <c r="N11188" s="262">
        <v>32400.7</v>
      </c>
      <c r="P11188" s="243" t="s">
        <v>27147</v>
      </c>
      <c r="Q11188" s="244">
        <v>11415</v>
      </c>
      <c r="R11188" s="104"/>
      <c r="S11188" s="104"/>
      <c r="T11188" s="104"/>
    </row>
    <row r="11189" spans="13:20" ht="14.5" x14ac:dyDescent="0.35">
      <c r="M11189" s="261" t="s">
        <v>27550</v>
      </c>
      <c r="N11189" s="262">
        <v>214145.87</v>
      </c>
      <c r="P11189" s="243" t="s">
        <v>27148</v>
      </c>
      <c r="Q11189" s="244">
        <v>18190.02</v>
      </c>
      <c r="R11189" s="104"/>
      <c r="S11189" s="104"/>
      <c r="T11189" s="104"/>
    </row>
    <row r="11190" spans="13:20" ht="14.5" x14ac:dyDescent="0.35">
      <c r="M11190" s="261" t="s">
        <v>57395</v>
      </c>
      <c r="N11190" s="262">
        <v>8100</v>
      </c>
      <c r="P11190" s="243" t="s">
        <v>27149</v>
      </c>
      <c r="Q11190" s="244">
        <v>7018</v>
      </c>
      <c r="R11190" s="104"/>
      <c r="S11190" s="104"/>
      <c r="T11190" s="104"/>
    </row>
    <row r="11191" spans="13:20" ht="14.5" x14ac:dyDescent="0.35">
      <c r="M11191" s="261" t="s">
        <v>57396</v>
      </c>
      <c r="N11191" s="262">
        <v>581</v>
      </c>
      <c r="P11191" s="243" t="s">
        <v>27150</v>
      </c>
      <c r="Q11191" s="244">
        <v>40430.370000000003</v>
      </c>
      <c r="R11191" s="104"/>
      <c r="S11191" s="104"/>
      <c r="T11191" s="104"/>
    </row>
    <row r="11192" spans="13:20" ht="14.5" x14ac:dyDescent="0.35">
      <c r="M11192" s="261" t="s">
        <v>57397</v>
      </c>
      <c r="N11192" s="262">
        <v>8820.2099999999991</v>
      </c>
      <c r="P11192" s="243" t="s">
        <v>27151</v>
      </c>
      <c r="Q11192" s="244">
        <v>91075.1</v>
      </c>
      <c r="R11192" s="104"/>
      <c r="S11192" s="104"/>
      <c r="T11192" s="104"/>
    </row>
    <row r="11193" spans="13:20" ht="14.5" x14ac:dyDescent="0.35">
      <c r="M11193" s="261" t="s">
        <v>57398</v>
      </c>
      <c r="N11193" s="262">
        <v>5453.89</v>
      </c>
      <c r="P11193" s="243" t="s">
        <v>27152</v>
      </c>
      <c r="Q11193" s="244">
        <v>258.58999999999997</v>
      </c>
      <c r="R11193" s="104"/>
      <c r="S11193" s="104"/>
      <c r="T11193" s="104"/>
    </row>
    <row r="11194" spans="13:20" ht="14.5" x14ac:dyDescent="0.35">
      <c r="M11194" s="261" t="s">
        <v>57399</v>
      </c>
      <c r="N11194" s="262">
        <v>1144.92</v>
      </c>
      <c r="P11194" s="243" t="s">
        <v>27153</v>
      </c>
      <c r="Q11194" s="244">
        <v>6462</v>
      </c>
      <c r="R11194" s="104"/>
      <c r="S11194" s="104"/>
      <c r="T11194" s="104"/>
    </row>
    <row r="11195" spans="13:20" ht="14.5" x14ac:dyDescent="0.35">
      <c r="M11195" s="261" t="s">
        <v>57400</v>
      </c>
      <c r="N11195" s="262">
        <v>3606.75</v>
      </c>
      <c r="P11195" s="243" t="s">
        <v>27154</v>
      </c>
      <c r="Q11195" s="244">
        <v>13918.95</v>
      </c>
      <c r="R11195" s="104"/>
      <c r="S11195" s="104"/>
      <c r="T11195" s="104"/>
    </row>
    <row r="11196" spans="13:20" ht="14.5" x14ac:dyDescent="0.35">
      <c r="M11196" s="261" t="s">
        <v>57401</v>
      </c>
      <c r="N11196" s="262">
        <v>15190.78</v>
      </c>
      <c r="P11196" s="243" t="s">
        <v>27155</v>
      </c>
      <c r="Q11196" s="244">
        <v>1321</v>
      </c>
      <c r="R11196" s="104"/>
      <c r="S11196" s="104"/>
      <c r="T11196" s="104"/>
    </row>
    <row r="11197" spans="13:20" ht="14.5" x14ac:dyDescent="0.35">
      <c r="M11197" s="261" t="s">
        <v>57402</v>
      </c>
      <c r="N11197" s="262">
        <v>1162.08</v>
      </c>
      <c r="P11197" s="243" t="s">
        <v>15952</v>
      </c>
      <c r="Q11197" s="244">
        <v>36500</v>
      </c>
      <c r="R11197" s="104"/>
      <c r="S11197" s="104"/>
      <c r="T11197" s="104"/>
    </row>
    <row r="11198" spans="13:20" ht="14.5" x14ac:dyDescent="0.35">
      <c r="M11198" s="261" t="s">
        <v>57403</v>
      </c>
      <c r="N11198" s="262">
        <v>3660.99</v>
      </c>
      <c r="P11198" s="243" t="s">
        <v>27156</v>
      </c>
      <c r="Q11198" s="244">
        <v>239</v>
      </c>
      <c r="R11198" s="104"/>
      <c r="S11198" s="104"/>
      <c r="T11198" s="104"/>
    </row>
    <row r="11199" spans="13:20" ht="14.5" x14ac:dyDescent="0.35">
      <c r="M11199" s="261" t="s">
        <v>57404</v>
      </c>
      <c r="N11199" s="262">
        <v>950.66</v>
      </c>
      <c r="P11199" s="243" t="s">
        <v>27157</v>
      </c>
      <c r="Q11199" s="244">
        <v>54803.88</v>
      </c>
      <c r="R11199" s="104"/>
      <c r="S11199" s="104"/>
      <c r="T11199" s="104"/>
    </row>
    <row r="11200" spans="13:20" ht="14.5" x14ac:dyDescent="0.35">
      <c r="M11200" s="261" t="s">
        <v>37390</v>
      </c>
      <c r="N11200" s="262">
        <v>242906.12</v>
      </c>
      <c r="P11200" s="243" t="s">
        <v>27158</v>
      </c>
      <c r="Q11200" s="244">
        <v>50639.77</v>
      </c>
      <c r="R11200" s="104"/>
      <c r="S11200" s="104"/>
      <c r="T11200" s="104"/>
    </row>
    <row r="11201" spans="13:20" ht="14.5" x14ac:dyDescent="0.35">
      <c r="M11201" s="261" t="s">
        <v>38529</v>
      </c>
      <c r="N11201" s="262">
        <v>82576.759999999995</v>
      </c>
      <c r="P11201" s="243" t="s">
        <v>27159</v>
      </c>
      <c r="Q11201" s="244">
        <v>501665.51</v>
      </c>
      <c r="R11201" s="104"/>
      <c r="S11201" s="104"/>
      <c r="T11201" s="104"/>
    </row>
    <row r="11202" spans="13:20" ht="14.5" x14ac:dyDescent="0.35">
      <c r="M11202" s="261" t="s">
        <v>50435</v>
      </c>
      <c r="N11202" s="262">
        <v>4276.51</v>
      </c>
      <c r="P11202" s="243" t="s">
        <v>27160</v>
      </c>
      <c r="Q11202" s="244">
        <v>3978.41</v>
      </c>
      <c r="R11202" s="104"/>
      <c r="S11202" s="104"/>
      <c r="T11202" s="104"/>
    </row>
    <row r="11203" spans="13:20" ht="14.5" x14ac:dyDescent="0.35">
      <c r="M11203" s="261" t="s">
        <v>37391</v>
      </c>
      <c r="N11203" s="262">
        <v>85339.12</v>
      </c>
      <c r="P11203" s="243" t="s">
        <v>27161</v>
      </c>
      <c r="Q11203" s="244">
        <v>71704.75</v>
      </c>
      <c r="R11203" s="104"/>
      <c r="S11203" s="104"/>
      <c r="T11203" s="104"/>
    </row>
    <row r="11204" spans="13:20" ht="14.5" x14ac:dyDescent="0.35">
      <c r="M11204" s="261" t="s">
        <v>35922</v>
      </c>
      <c r="N11204" s="262">
        <v>23897</v>
      </c>
      <c r="P11204" s="243" t="s">
        <v>27162</v>
      </c>
      <c r="Q11204" s="244">
        <v>189682.8</v>
      </c>
      <c r="R11204" s="104"/>
      <c r="S11204" s="104"/>
      <c r="T11204" s="104"/>
    </row>
    <row r="11205" spans="13:20" ht="14.5" x14ac:dyDescent="0.35">
      <c r="M11205" s="261" t="s">
        <v>37392</v>
      </c>
      <c r="N11205" s="262">
        <v>222502.68</v>
      </c>
      <c r="P11205" s="243" t="s">
        <v>27163</v>
      </c>
      <c r="Q11205" s="244">
        <v>16296.11</v>
      </c>
      <c r="R11205" s="104"/>
      <c r="S11205" s="104"/>
      <c r="T11205" s="104"/>
    </row>
    <row r="11206" spans="13:20" ht="14.5" x14ac:dyDescent="0.35">
      <c r="M11206" s="261" t="s">
        <v>35923</v>
      </c>
      <c r="N11206" s="262">
        <v>42511.22</v>
      </c>
      <c r="P11206" s="243" t="s">
        <v>27164</v>
      </c>
      <c r="Q11206" s="244">
        <v>13784.23</v>
      </c>
      <c r="R11206" s="104"/>
      <c r="S11206" s="104"/>
      <c r="T11206" s="104"/>
    </row>
    <row r="11207" spans="13:20" ht="14.5" x14ac:dyDescent="0.35">
      <c r="M11207" s="261" t="s">
        <v>43366</v>
      </c>
      <c r="N11207" s="262">
        <v>53518.87</v>
      </c>
      <c r="P11207" s="243" t="s">
        <v>15954</v>
      </c>
      <c r="Q11207" s="244">
        <v>2301.15</v>
      </c>
      <c r="R11207" s="104"/>
      <c r="S11207" s="104"/>
      <c r="T11207" s="104"/>
    </row>
    <row r="11208" spans="13:20" ht="14.5" x14ac:dyDescent="0.35">
      <c r="M11208" s="261" t="s">
        <v>35924</v>
      </c>
      <c r="N11208" s="262">
        <v>54135.66</v>
      </c>
      <c r="P11208" s="243" t="s">
        <v>27165</v>
      </c>
      <c r="Q11208" s="244">
        <v>6521.41</v>
      </c>
      <c r="R11208" s="104"/>
      <c r="S11208" s="104"/>
      <c r="T11208" s="104"/>
    </row>
    <row r="11209" spans="13:20" ht="14.5" x14ac:dyDescent="0.35">
      <c r="M11209" s="261" t="s">
        <v>50436</v>
      </c>
      <c r="N11209" s="262">
        <v>12477.5</v>
      </c>
      <c r="P11209" s="243" t="s">
        <v>15955</v>
      </c>
      <c r="Q11209" s="244">
        <v>51301</v>
      </c>
      <c r="R11209" s="104"/>
      <c r="S11209" s="104"/>
      <c r="T11209" s="104"/>
    </row>
    <row r="11210" spans="13:20" ht="14.5" x14ac:dyDescent="0.35">
      <c r="M11210" s="261" t="s">
        <v>45636</v>
      </c>
      <c r="N11210" s="262">
        <v>38592.800000000003</v>
      </c>
      <c r="P11210" s="243" t="s">
        <v>27166</v>
      </c>
      <c r="Q11210" s="244">
        <v>239</v>
      </c>
      <c r="R11210" s="104"/>
      <c r="S11210" s="104"/>
      <c r="T11210" s="104"/>
    </row>
    <row r="11211" spans="13:20" ht="14.5" x14ac:dyDescent="0.35">
      <c r="M11211" s="261" t="s">
        <v>45637</v>
      </c>
      <c r="N11211" s="262">
        <v>7754.8</v>
      </c>
      <c r="P11211" s="243" t="s">
        <v>27167</v>
      </c>
      <c r="Q11211" s="244">
        <v>10464.719999999999</v>
      </c>
      <c r="R11211" s="104"/>
      <c r="S11211" s="104"/>
      <c r="T11211" s="104"/>
    </row>
    <row r="11212" spans="13:20" ht="14.5" x14ac:dyDescent="0.35">
      <c r="M11212" s="261" t="s">
        <v>45638</v>
      </c>
      <c r="N11212" s="262">
        <v>1148.48</v>
      </c>
      <c r="P11212" s="243" t="s">
        <v>27168</v>
      </c>
      <c r="Q11212" s="244">
        <v>54803.88</v>
      </c>
      <c r="R11212" s="104"/>
      <c r="S11212" s="104"/>
      <c r="T11212" s="104"/>
    </row>
    <row r="11213" spans="13:20" ht="14.5" x14ac:dyDescent="0.35">
      <c r="M11213" s="261" t="s">
        <v>38530</v>
      </c>
      <c r="N11213" s="262">
        <v>618.75</v>
      </c>
      <c r="P11213" s="243" t="s">
        <v>27169</v>
      </c>
      <c r="Q11213" s="244">
        <v>50639.77</v>
      </c>
      <c r="R11213" s="104"/>
      <c r="S11213" s="104"/>
      <c r="T11213" s="104"/>
    </row>
    <row r="11214" spans="13:20" ht="14.5" x14ac:dyDescent="0.35">
      <c r="M11214" s="261" t="s">
        <v>35925</v>
      </c>
      <c r="N11214" s="262">
        <v>64299.040000000001</v>
      </c>
      <c r="P11214" s="243" t="s">
        <v>15956</v>
      </c>
      <c r="Q11214" s="244">
        <v>685224.89</v>
      </c>
      <c r="R11214" s="104"/>
      <c r="S11214" s="104"/>
      <c r="T11214" s="104"/>
    </row>
    <row r="11215" spans="13:20" ht="14.5" x14ac:dyDescent="0.35">
      <c r="M11215" s="261" t="s">
        <v>35926</v>
      </c>
      <c r="N11215" s="262">
        <v>187705.38</v>
      </c>
      <c r="P11215" s="243" t="s">
        <v>27170</v>
      </c>
      <c r="Q11215" s="244">
        <v>32761.200000000001</v>
      </c>
      <c r="R11215" s="104"/>
      <c r="S11215" s="104"/>
      <c r="T11215" s="104"/>
    </row>
    <row r="11216" spans="13:20" ht="14.5" x14ac:dyDescent="0.35">
      <c r="M11216" s="261" t="s">
        <v>37393</v>
      </c>
      <c r="N11216" s="262">
        <v>113294.65</v>
      </c>
      <c r="P11216" s="243" t="s">
        <v>27171</v>
      </c>
      <c r="Q11216" s="244">
        <v>71704.75</v>
      </c>
      <c r="R11216" s="104"/>
      <c r="S11216" s="104"/>
      <c r="T11216" s="104"/>
    </row>
    <row r="11217" spans="13:20" ht="14.5" x14ac:dyDescent="0.35">
      <c r="M11217" s="261" t="s">
        <v>57405</v>
      </c>
      <c r="N11217" s="262">
        <v>59429.98</v>
      </c>
      <c r="P11217" s="243" t="s">
        <v>27172</v>
      </c>
      <c r="Q11217" s="244">
        <v>259664.01</v>
      </c>
      <c r="R11217" s="104"/>
      <c r="S11217" s="104"/>
      <c r="T11217" s="104"/>
    </row>
    <row r="11218" spans="13:20" ht="14.5" x14ac:dyDescent="0.35">
      <c r="M11218" s="261" t="s">
        <v>50437</v>
      </c>
      <c r="N11218" s="262">
        <v>20514.650000000001</v>
      </c>
      <c r="P11218" s="243" t="s">
        <v>27173</v>
      </c>
      <c r="Q11218" s="244">
        <v>37455</v>
      </c>
      <c r="R11218" s="104"/>
      <c r="S11218" s="104"/>
      <c r="T11218" s="104"/>
    </row>
    <row r="11219" spans="13:20" ht="14.5" x14ac:dyDescent="0.35">
      <c r="M11219" s="261" t="s">
        <v>50438</v>
      </c>
      <c r="N11219" s="262">
        <v>1471.67</v>
      </c>
      <c r="P11219" s="243" t="s">
        <v>27174</v>
      </c>
      <c r="Q11219" s="244">
        <v>187456</v>
      </c>
      <c r="R11219" s="104"/>
      <c r="S11219" s="104"/>
      <c r="T11219" s="104"/>
    </row>
    <row r="11220" spans="13:20" ht="14.5" x14ac:dyDescent="0.35">
      <c r="M11220" s="261" t="s">
        <v>50439</v>
      </c>
      <c r="N11220" s="262">
        <v>4527.63</v>
      </c>
      <c r="P11220" s="243" t="s">
        <v>27175</v>
      </c>
      <c r="Q11220" s="244">
        <v>2809</v>
      </c>
      <c r="R11220" s="104"/>
      <c r="S11220" s="104"/>
      <c r="T11220" s="104"/>
    </row>
    <row r="11221" spans="13:20" ht="14.5" x14ac:dyDescent="0.35">
      <c r="M11221" s="261" t="s">
        <v>50440</v>
      </c>
      <c r="N11221" s="262">
        <v>2124.64</v>
      </c>
      <c r="P11221" s="243" t="s">
        <v>27176</v>
      </c>
      <c r="Q11221" s="244">
        <v>5985.95</v>
      </c>
      <c r="R11221" s="104"/>
      <c r="S11221" s="104"/>
      <c r="T11221" s="104"/>
    </row>
    <row r="11222" spans="13:20" ht="14.5" x14ac:dyDescent="0.35">
      <c r="M11222" s="261" t="s">
        <v>57406</v>
      </c>
      <c r="N11222" s="262">
        <v>1361.41</v>
      </c>
      <c r="P11222" s="243" t="s">
        <v>27177</v>
      </c>
      <c r="Q11222" s="244">
        <v>63721.75</v>
      </c>
      <c r="R11222" s="104"/>
      <c r="S11222" s="104"/>
      <c r="T11222" s="104"/>
    </row>
    <row r="11223" spans="13:20" ht="14.5" x14ac:dyDescent="0.35">
      <c r="M11223" s="261" t="s">
        <v>48508</v>
      </c>
      <c r="N11223" s="262">
        <v>109991.18</v>
      </c>
      <c r="P11223" s="243" t="s">
        <v>27178</v>
      </c>
      <c r="Q11223" s="244">
        <v>22627.74</v>
      </c>
      <c r="R11223" s="104"/>
      <c r="S11223" s="104"/>
      <c r="T11223" s="104"/>
    </row>
    <row r="11224" spans="13:20" ht="14.5" x14ac:dyDescent="0.35">
      <c r="M11224" s="261" t="s">
        <v>48509</v>
      </c>
      <c r="N11224" s="262">
        <v>8453.82</v>
      </c>
      <c r="P11224" s="243" t="s">
        <v>27179</v>
      </c>
      <c r="Q11224" s="244">
        <v>2518.7399999999998</v>
      </c>
      <c r="R11224" s="104"/>
      <c r="S11224" s="104"/>
      <c r="T11224" s="104"/>
    </row>
    <row r="11225" spans="13:20" ht="14.5" x14ac:dyDescent="0.35">
      <c r="M11225" s="261" t="s">
        <v>48510</v>
      </c>
      <c r="N11225" s="262">
        <v>113875</v>
      </c>
      <c r="P11225" s="243" t="s">
        <v>27180</v>
      </c>
      <c r="Q11225" s="244">
        <v>33893.75</v>
      </c>
      <c r="R11225" s="104"/>
      <c r="S11225" s="104"/>
      <c r="T11225" s="104"/>
    </row>
    <row r="11226" spans="13:20" ht="14.5" x14ac:dyDescent="0.35">
      <c r="M11226" s="261" t="s">
        <v>48511</v>
      </c>
      <c r="N11226" s="262">
        <v>8711.4500000000007</v>
      </c>
      <c r="P11226" s="243" t="s">
        <v>27181</v>
      </c>
      <c r="Q11226" s="244">
        <v>18900</v>
      </c>
      <c r="R11226" s="104"/>
      <c r="S11226" s="104"/>
      <c r="T11226" s="104"/>
    </row>
    <row r="11227" spans="13:20" ht="14.5" x14ac:dyDescent="0.35">
      <c r="M11227" s="261" t="s">
        <v>45639</v>
      </c>
      <c r="N11227" s="262">
        <v>4551.3999999999996</v>
      </c>
      <c r="P11227" s="243" t="s">
        <v>27182</v>
      </c>
      <c r="Q11227" s="244">
        <v>125683.6</v>
      </c>
      <c r="R11227" s="104"/>
      <c r="S11227" s="104"/>
      <c r="T11227" s="104"/>
    </row>
    <row r="11228" spans="13:20" ht="14.5" x14ac:dyDescent="0.35">
      <c r="M11228" s="261" t="s">
        <v>27583</v>
      </c>
      <c r="N11228" s="262">
        <v>348.19</v>
      </c>
      <c r="P11228" s="243" t="s">
        <v>27183</v>
      </c>
      <c r="Q11228" s="244">
        <v>9168</v>
      </c>
      <c r="R11228" s="104"/>
      <c r="S11228" s="104"/>
      <c r="T11228" s="104"/>
    </row>
    <row r="11229" spans="13:20" ht="14.5" x14ac:dyDescent="0.35">
      <c r="M11229" s="261" t="s">
        <v>50441</v>
      </c>
      <c r="N11229" s="262">
        <v>131.41</v>
      </c>
      <c r="P11229" s="243" t="s">
        <v>27184</v>
      </c>
      <c r="Q11229" s="244">
        <v>193441.95</v>
      </c>
      <c r="R11229" s="104"/>
      <c r="S11229" s="104"/>
      <c r="T11229" s="104"/>
    </row>
    <row r="11230" spans="13:20" ht="14.5" x14ac:dyDescent="0.35">
      <c r="M11230" s="261" t="s">
        <v>37397</v>
      </c>
      <c r="N11230" s="262">
        <v>2516.0500000000002</v>
      </c>
      <c r="P11230" s="243" t="s">
        <v>27185</v>
      </c>
      <c r="Q11230" s="244">
        <v>37455</v>
      </c>
      <c r="R11230" s="104"/>
      <c r="S11230" s="104"/>
      <c r="T11230" s="104"/>
    </row>
    <row r="11231" spans="13:20" ht="14.5" x14ac:dyDescent="0.35">
      <c r="M11231" s="261" t="s">
        <v>50442</v>
      </c>
      <c r="N11231" s="262">
        <v>2260</v>
      </c>
      <c r="P11231" s="243" t="s">
        <v>27186</v>
      </c>
      <c r="Q11231" s="244">
        <v>63721.75</v>
      </c>
      <c r="R11231" s="104"/>
      <c r="S11231" s="104"/>
      <c r="T11231" s="104"/>
    </row>
    <row r="11232" spans="13:20" ht="14.5" x14ac:dyDescent="0.35">
      <c r="M11232" s="261" t="s">
        <v>51461</v>
      </c>
      <c r="N11232" s="262">
        <v>1167.95</v>
      </c>
      <c r="P11232" s="243" t="s">
        <v>27187</v>
      </c>
      <c r="Q11232" s="244">
        <v>22627.74</v>
      </c>
      <c r="R11232" s="104"/>
      <c r="S11232" s="104"/>
      <c r="T11232" s="104"/>
    </row>
    <row r="11233" spans="13:20" ht="14.5" x14ac:dyDescent="0.35">
      <c r="M11233" s="261" t="s">
        <v>37398</v>
      </c>
      <c r="N11233" s="262">
        <v>142581.26</v>
      </c>
      <c r="P11233" s="243" t="s">
        <v>27188</v>
      </c>
      <c r="Q11233" s="244">
        <v>14495.74</v>
      </c>
      <c r="R11233" s="104"/>
      <c r="S11233" s="104"/>
      <c r="T11233" s="104"/>
    </row>
    <row r="11234" spans="13:20" ht="14.5" x14ac:dyDescent="0.35">
      <c r="M11234" s="261" t="s">
        <v>37399</v>
      </c>
      <c r="N11234" s="262">
        <v>56576.66</v>
      </c>
      <c r="P11234" s="243" t="s">
        <v>27189</v>
      </c>
      <c r="Q11234" s="244">
        <v>33893.75</v>
      </c>
      <c r="R11234" s="104"/>
      <c r="S11234" s="104"/>
      <c r="T11234" s="104"/>
    </row>
    <row r="11235" spans="13:20" ht="14.5" x14ac:dyDescent="0.35">
      <c r="M11235" s="261" t="s">
        <v>37400</v>
      </c>
      <c r="N11235" s="262">
        <v>55566.53</v>
      </c>
      <c r="P11235" s="243" t="s">
        <v>27190</v>
      </c>
      <c r="Q11235" s="244">
        <v>18900</v>
      </c>
      <c r="R11235" s="104"/>
      <c r="S11235" s="104"/>
      <c r="T11235" s="104"/>
    </row>
    <row r="11236" spans="13:20" ht="14.5" x14ac:dyDescent="0.35">
      <c r="M11236" s="261" t="s">
        <v>43367</v>
      </c>
      <c r="N11236" s="262">
        <v>15000</v>
      </c>
      <c r="P11236" s="243" t="s">
        <v>27191</v>
      </c>
      <c r="Q11236" s="244">
        <v>125683.6</v>
      </c>
      <c r="R11236" s="104"/>
      <c r="S11236" s="104"/>
      <c r="T11236" s="104"/>
    </row>
    <row r="11237" spans="13:20" ht="14.5" x14ac:dyDescent="0.35">
      <c r="M11237" s="261" t="s">
        <v>37401</v>
      </c>
      <c r="N11237" s="262">
        <v>20030.349999999999</v>
      </c>
      <c r="P11237" s="243" t="s">
        <v>27192</v>
      </c>
      <c r="Q11237" s="244">
        <v>1944.58</v>
      </c>
      <c r="R11237" s="104"/>
      <c r="S11237" s="104"/>
      <c r="T11237" s="104"/>
    </row>
    <row r="11238" spans="13:20" ht="14.5" x14ac:dyDescent="0.35">
      <c r="M11238" s="261" t="s">
        <v>37402</v>
      </c>
      <c r="N11238" s="262">
        <v>56053.86</v>
      </c>
      <c r="P11238" s="243" t="s">
        <v>27193</v>
      </c>
      <c r="Q11238" s="244">
        <v>303</v>
      </c>
      <c r="R11238" s="104"/>
      <c r="S11238" s="104"/>
      <c r="T11238" s="104"/>
    </row>
    <row r="11239" spans="13:20" ht="14.5" x14ac:dyDescent="0.35">
      <c r="M11239" s="261" t="s">
        <v>37403</v>
      </c>
      <c r="N11239" s="262">
        <v>40597.660000000003</v>
      </c>
      <c r="P11239" s="243" t="s">
        <v>27194</v>
      </c>
      <c r="Q11239" s="244">
        <v>24883.919999999998</v>
      </c>
      <c r="R11239" s="104"/>
      <c r="S11239" s="104"/>
      <c r="T11239" s="104"/>
    </row>
    <row r="11240" spans="13:20" ht="14.5" x14ac:dyDescent="0.35">
      <c r="M11240" s="261" t="s">
        <v>37404</v>
      </c>
      <c r="N11240" s="262">
        <v>4053</v>
      </c>
      <c r="P11240" s="243" t="s">
        <v>27195</v>
      </c>
      <c r="Q11240" s="244">
        <v>1600</v>
      </c>
      <c r="R11240" s="104"/>
      <c r="S11240" s="104"/>
      <c r="T11240" s="104"/>
    </row>
    <row r="11241" spans="13:20" ht="14.5" x14ac:dyDescent="0.35">
      <c r="M11241" s="261" t="s">
        <v>48512</v>
      </c>
      <c r="N11241" s="262">
        <v>3420</v>
      </c>
      <c r="P11241" s="243" t="s">
        <v>27196</v>
      </c>
      <c r="Q11241" s="244">
        <v>337367.5</v>
      </c>
      <c r="R11241" s="104"/>
      <c r="S11241" s="104"/>
      <c r="T11241" s="104"/>
    </row>
    <row r="11242" spans="13:20" ht="14.5" x14ac:dyDescent="0.35">
      <c r="M11242" s="261" t="s">
        <v>43368</v>
      </c>
      <c r="N11242" s="262">
        <v>3011.95</v>
      </c>
      <c r="P11242" s="243" t="s">
        <v>27197</v>
      </c>
      <c r="Q11242" s="244">
        <v>27779.77</v>
      </c>
      <c r="R11242" s="104"/>
      <c r="S11242" s="104"/>
      <c r="T11242" s="104"/>
    </row>
    <row r="11243" spans="13:20" ht="14.5" x14ac:dyDescent="0.35">
      <c r="M11243" s="261" t="s">
        <v>43369</v>
      </c>
      <c r="N11243" s="262">
        <v>230.45</v>
      </c>
      <c r="P11243" s="243" t="s">
        <v>27198</v>
      </c>
      <c r="Q11243" s="244">
        <v>73004.89</v>
      </c>
      <c r="R11243" s="104"/>
      <c r="S11243" s="104"/>
      <c r="T11243" s="104"/>
    </row>
    <row r="11244" spans="13:20" ht="14.5" x14ac:dyDescent="0.35">
      <c r="M11244" s="261" t="s">
        <v>43370</v>
      </c>
      <c r="N11244" s="262">
        <v>544.6</v>
      </c>
      <c r="P11244" s="243" t="s">
        <v>27199</v>
      </c>
      <c r="Q11244" s="244">
        <v>12000</v>
      </c>
      <c r="R11244" s="104"/>
      <c r="S11244" s="104"/>
      <c r="T11244" s="104"/>
    </row>
    <row r="11245" spans="13:20" ht="14.5" x14ac:dyDescent="0.35">
      <c r="M11245" s="261" t="s">
        <v>57407</v>
      </c>
      <c r="N11245" s="262">
        <v>13012</v>
      </c>
      <c r="P11245" s="243" t="s">
        <v>27200</v>
      </c>
      <c r="Q11245" s="244">
        <v>10350</v>
      </c>
      <c r="R11245" s="104"/>
      <c r="S11245" s="104"/>
      <c r="T11245" s="104"/>
    </row>
    <row r="11246" spans="13:20" ht="14.5" x14ac:dyDescent="0.35">
      <c r="M11246" s="261" t="s">
        <v>57408</v>
      </c>
      <c r="N11246" s="262">
        <v>995.41</v>
      </c>
      <c r="P11246" s="243" t="s">
        <v>27201</v>
      </c>
      <c r="Q11246" s="244">
        <v>32821.279999999999</v>
      </c>
      <c r="R11246" s="104"/>
      <c r="S11246" s="104"/>
      <c r="T11246" s="104"/>
    </row>
    <row r="11247" spans="13:20" ht="14.5" x14ac:dyDescent="0.35">
      <c r="M11247" s="261" t="s">
        <v>57409</v>
      </c>
      <c r="N11247" s="262">
        <v>1990.59</v>
      </c>
      <c r="P11247" s="243" t="s">
        <v>27202</v>
      </c>
      <c r="Q11247" s="244">
        <v>402084.1</v>
      </c>
      <c r="R11247" s="104"/>
      <c r="S11247" s="104"/>
      <c r="T11247" s="104"/>
    </row>
    <row r="11248" spans="13:20" ht="14.5" x14ac:dyDescent="0.35">
      <c r="M11248" s="261" t="s">
        <v>57410</v>
      </c>
      <c r="N11248" s="262">
        <v>2000</v>
      </c>
      <c r="P11248" s="243" t="s">
        <v>27203</v>
      </c>
      <c r="Q11248" s="244">
        <v>15087.96</v>
      </c>
      <c r="R11248" s="104"/>
      <c r="S11248" s="104"/>
      <c r="T11248" s="104"/>
    </row>
    <row r="11249" spans="13:20" ht="14.5" x14ac:dyDescent="0.35">
      <c r="M11249" s="261" t="s">
        <v>57411</v>
      </c>
      <c r="N11249" s="262">
        <v>153.01</v>
      </c>
      <c r="P11249" s="243" t="s">
        <v>27204</v>
      </c>
      <c r="Q11249" s="244">
        <v>23895.5</v>
      </c>
      <c r="R11249" s="104"/>
      <c r="S11249" s="104"/>
      <c r="T11249" s="104"/>
    </row>
    <row r="11250" spans="13:20" ht="14.5" x14ac:dyDescent="0.35">
      <c r="M11250" s="261" t="s">
        <v>57412</v>
      </c>
      <c r="N11250" s="262">
        <v>482</v>
      </c>
      <c r="P11250" s="243" t="s">
        <v>27205</v>
      </c>
      <c r="Q11250" s="244">
        <v>100868.5</v>
      </c>
      <c r="R11250" s="104"/>
      <c r="S11250" s="104"/>
      <c r="T11250" s="104"/>
    </row>
    <row r="11251" spans="13:20" ht="14.5" x14ac:dyDescent="0.35">
      <c r="M11251" s="261" t="s">
        <v>57413</v>
      </c>
      <c r="N11251" s="262">
        <v>415.43</v>
      </c>
      <c r="P11251" s="243" t="s">
        <v>27206</v>
      </c>
      <c r="Q11251" s="244">
        <v>59585</v>
      </c>
      <c r="R11251" s="104"/>
      <c r="S11251" s="104"/>
      <c r="T11251" s="104"/>
    </row>
    <row r="11252" spans="13:20" ht="14.5" x14ac:dyDescent="0.35">
      <c r="M11252" s="261" t="s">
        <v>57414</v>
      </c>
      <c r="N11252" s="262">
        <v>4285.67</v>
      </c>
      <c r="P11252" s="243" t="s">
        <v>27207</v>
      </c>
      <c r="Q11252" s="244">
        <v>464612</v>
      </c>
      <c r="R11252" s="104"/>
      <c r="S11252" s="104"/>
      <c r="T11252" s="104"/>
    </row>
    <row r="11253" spans="13:20" ht="14.5" x14ac:dyDescent="0.35">
      <c r="M11253" s="261" t="s">
        <v>57415</v>
      </c>
      <c r="N11253" s="262">
        <v>65495.44</v>
      </c>
      <c r="P11253" s="243" t="s">
        <v>27208</v>
      </c>
      <c r="Q11253" s="244">
        <v>2877.52</v>
      </c>
      <c r="R11253" s="104"/>
      <c r="S11253" s="104"/>
      <c r="T11253" s="104"/>
    </row>
    <row r="11254" spans="13:20" ht="14.5" x14ac:dyDescent="0.35">
      <c r="M11254" s="261" t="s">
        <v>57416</v>
      </c>
      <c r="N11254" s="262">
        <v>986.46</v>
      </c>
      <c r="P11254" s="243" t="s">
        <v>27209</v>
      </c>
      <c r="Q11254" s="244">
        <v>829.28</v>
      </c>
      <c r="R11254" s="104"/>
      <c r="S11254" s="104"/>
      <c r="T11254" s="104"/>
    </row>
    <row r="11255" spans="13:20" ht="14.5" x14ac:dyDescent="0.35">
      <c r="M11255" s="261" t="s">
        <v>57417</v>
      </c>
      <c r="N11255" s="262">
        <v>10065.44</v>
      </c>
      <c r="P11255" s="243" t="s">
        <v>15969</v>
      </c>
      <c r="Q11255" s="244">
        <v>642.77</v>
      </c>
      <c r="R11255" s="104"/>
      <c r="S11255" s="104"/>
      <c r="T11255" s="104"/>
    </row>
    <row r="11256" spans="13:20" ht="14.5" x14ac:dyDescent="0.35">
      <c r="M11256" s="261" t="s">
        <v>37405</v>
      </c>
      <c r="N11256" s="262">
        <v>53723.06</v>
      </c>
      <c r="P11256" s="243" t="s">
        <v>15971</v>
      </c>
      <c r="Q11256" s="244">
        <v>3100.86</v>
      </c>
      <c r="R11256" s="104"/>
      <c r="S11256" s="104"/>
      <c r="T11256" s="104"/>
    </row>
    <row r="11257" spans="13:20" ht="14.5" x14ac:dyDescent="0.35">
      <c r="M11257" s="261" t="s">
        <v>57418</v>
      </c>
      <c r="N11257" s="262">
        <v>491.95</v>
      </c>
      <c r="P11257" s="243" t="s">
        <v>15972</v>
      </c>
      <c r="Q11257" s="244">
        <v>58293.07</v>
      </c>
      <c r="R11257" s="104"/>
      <c r="S11257" s="104"/>
      <c r="T11257" s="104"/>
    </row>
    <row r="11258" spans="13:20" ht="14.5" x14ac:dyDescent="0.35">
      <c r="M11258" s="261" t="s">
        <v>57419</v>
      </c>
      <c r="N11258" s="262">
        <v>4957.3999999999996</v>
      </c>
      <c r="P11258" s="243" t="s">
        <v>15975</v>
      </c>
      <c r="Q11258" s="244">
        <v>328662.55</v>
      </c>
      <c r="R11258" s="104"/>
      <c r="S11258" s="104"/>
      <c r="T11258" s="104"/>
    </row>
    <row r="11259" spans="13:20" ht="14.5" x14ac:dyDescent="0.35">
      <c r="M11259" s="261" t="s">
        <v>57420</v>
      </c>
      <c r="N11259" s="262">
        <v>89.63</v>
      </c>
      <c r="P11259" s="243" t="s">
        <v>27210</v>
      </c>
      <c r="Q11259" s="244">
        <v>8906.9500000000007</v>
      </c>
      <c r="R11259" s="104"/>
      <c r="S11259" s="104"/>
      <c r="T11259" s="104"/>
    </row>
    <row r="11260" spans="13:20" ht="14.5" x14ac:dyDescent="0.35">
      <c r="M11260" s="261" t="s">
        <v>57421</v>
      </c>
      <c r="N11260" s="262">
        <v>3400.58</v>
      </c>
      <c r="P11260" s="243" t="s">
        <v>27211</v>
      </c>
      <c r="Q11260" s="244">
        <v>88497</v>
      </c>
      <c r="R11260" s="104"/>
      <c r="S11260" s="104"/>
      <c r="T11260" s="104"/>
    </row>
    <row r="11261" spans="13:20" ht="14.5" x14ac:dyDescent="0.35">
      <c r="M11261" s="261" t="s">
        <v>48513</v>
      </c>
      <c r="N11261" s="262">
        <v>2442.17</v>
      </c>
      <c r="P11261" s="243" t="s">
        <v>27212</v>
      </c>
      <c r="Q11261" s="244">
        <v>86765</v>
      </c>
      <c r="R11261" s="104"/>
      <c r="S11261" s="104"/>
      <c r="T11261" s="104"/>
    </row>
    <row r="11262" spans="13:20" ht="14.5" x14ac:dyDescent="0.35">
      <c r="M11262" s="261" t="s">
        <v>43371</v>
      </c>
      <c r="N11262" s="262">
        <v>2250</v>
      </c>
      <c r="P11262" s="243" t="s">
        <v>27213</v>
      </c>
      <c r="Q11262" s="244">
        <v>47898.79</v>
      </c>
      <c r="R11262" s="104"/>
      <c r="S11262" s="104"/>
      <c r="T11262" s="104"/>
    </row>
    <row r="11263" spans="13:20" ht="14.5" x14ac:dyDescent="0.35">
      <c r="M11263" s="261" t="s">
        <v>57422</v>
      </c>
      <c r="N11263" s="262">
        <v>1000</v>
      </c>
      <c r="P11263" s="243" t="s">
        <v>27214</v>
      </c>
      <c r="Q11263" s="244">
        <v>107431.21</v>
      </c>
      <c r="R11263" s="104"/>
      <c r="S11263" s="104"/>
      <c r="T11263" s="104"/>
    </row>
    <row r="11264" spans="13:20" ht="14.5" x14ac:dyDescent="0.35">
      <c r="M11264" s="261" t="s">
        <v>37406</v>
      </c>
      <c r="N11264" s="262">
        <v>11011.03</v>
      </c>
      <c r="P11264" s="243" t="s">
        <v>27215</v>
      </c>
      <c r="Q11264" s="244">
        <v>108699.52</v>
      </c>
      <c r="R11264" s="104"/>
      <c r="S11264" s="104"/>
      <c r="T11264" s="104"/>
    </row>
    <row r="11265" spans="13:20" ht="14.5" x14ac:dyDescent="0.35">
      <c r="M11265" s="261" t="s">
        <v>37407</v>
      </c>
      <c r="N11265" s="262">
        <v>33558.31</v>
      </c>
      <c r="P11265" s="243" t="s">
        <v>27216</v>
      </c>
      <c r="Q11265" s="244">
        <v>8315.52</v>
      </c>
      <c r="R11265" s="104"/>
      <c r="S11265" s="104"/>
      <c r="T11265" s="104"/>
    </row>
    <row r="11266" spans="13:20" ht="14.5" x14ac:dyDescent="0.35">
      <c r="M11266" s="261" t="s">
        <v>37408</v>
      </c>
      <c r="N11266" s="262">
        <v>11553.94</v>
      </c>
      <c r="P11266" s="243" t="s">
        <v>27217</v>
      </c>
      <c r="Q11266" s="244">
        <v>22275.279999999999</v>
      </c>
      <c r="R11266" s="104"/>
      <c r="S11266" s="104"/>
      <c r="T11266" s="104"/>
    </row>
    <row r="11267" spans="13:20" ht="14.5" x14ac:dyDescent="0.35">
      <c r="M11267" s="261" t="s">
        <v>50443</v>
      </c>
      <c r="N11267" s="262">
        <v>6144</v>
      </c>
      <c r="P11267" s="243" t="s">
        <v>27218</v>
      </c>
      <c r="Q11267" s="244">
        <v>70636.5</v>
      </c>
      <c r="R11267" s="104"/>
      <c r="S11267" s="104"/>
      <c r="T11267" s="104"/>
    </row>
    <row r="11268" spans="13:20" ht="14.5" x14ac:dyDescent="0.35">
      <c r="M11268" s="261" t="s">
        <v>50444</v>
      </c>
      <c r="N11268" s="262">
        <v>1854.78</v>
      </c>
      <c r="P11268" s="243" t="s">
        <v>27219</v>
      </c>
      <c r="Q11268" s="244">
        <v>96782</v>
      </c>
      <c r="R11268" s="104"/>
      <c r="S11268" s="104"/>
      <c r="T11268" s="104"/>
    </row>
    <row r="11269" spans="13:20" ht="14.5" x14ac:dyDescent="0.35">
      <c r="M11269" s="261" t="s">
        <v>50445</v>
      </c>
      <c r="N11269" s="262">
        <v>601.86</v>
      </c>
      <c r="P11269" s="243" t="s">
        <v>27220</v>
      </c>
      <c r="Q11269" s="244">
        <v>4519.18</v>
      </c>
      <c r="R11269" s="104"/>
      <c r="S11269" s="104"/>
      <c r="T11269" s="104"/>
    </row>
    <row r="11270" spans="13:20" ht="14.5" x14ac:dyDescent="0.35">
      <c r="M11270" s="261" t="s">
        <v>50446</v>
      </c>
      <c r="N11270" s="262">
        <v>1927.71</v>
      </c>
      <c r="P11270" s="243" t="s">
        <v>27221</v>
      </c>
      <c r="Q11270" s="244">
        <v>168400</v>
      </c>
      <c r="R11270" s="104"/>
      <c r="S11270" s="104"/>
      <c r="T11270" s="104"/>
    </row>
    <row r="11271" spans="13:20" ht="14.5" x14ac:dyDescent="0.35">
      <c r="M11271" s="261" t="s">
        <v>48514</v>
      </c>
      <c r="N11271" s="262">
        <v>15808.65</v>
      </c>
      <c r="P11271" s="243" t="s">
        <v>27222</v>
      </c>
      <c r="Q11271" s="244">
        <v>2063.2800000000002</v>
      </c>
      <c r="R11271" s="104"/>
      <c r="S11271" s="104"/>
      <c r="T11271" s="104"/>
    </row>
    <row r="11272" spans="13:20" ht="14.5" x14ac:dyDescent="0.35">
      <c r="M11272" s="261" t="s">
        <v>52369</v>
      </c>
      <c r="N11272" s="262">
        <v>5314</v>
      </c>
      <c r="P11272" s="243" t="s">
        <v>27223</v>
      </c>
      <c r="Q11272" s="244">
        <v>5108.8599999999997</v>
      </c>
      <c r="R11272" s="104"/>
      <c r="S11272" s="104"/>
      <c r="T11272" s="104"/>
    </row>
    <row r="11273" spans="13:20" ht="14.5" x14ac:dyDescent="0.35">
      <c r="M11273" s="261" t="s">
        <v>48515</v>
      </c>
      <c r="N11273" s="262">
        <v>45557.83</v>
      </c>
      <c r="P11273" s="243" t="s">
        <v>27224</v>
      </c>
      <c r="Q11273" s="244">
        <v>4558.5</v>
      </c>
      <c r="R11273" s="104"/>
      <c r="S11273" s="104"/>
      <c r="T11273" s="104"/>
    </row>
    <row r="11274" spans="13:20" ht="14.5" x14ac:dyDescent="0.35">
      <c r="M11274" s="261" t="s">
        <v>48516</v>
      </c>
      <c r="N11274" s="262">
        <v>3485.17</v>
      </c>
      <c r="P11274" s="243" t="s">
        <v>27225</v>
      </c>
      <c r="Q11274" s="244">
        <v>41185.29</v>
      </c>
      <c r="R11274" s="104"/>
      <c r="S11274" s="104"/>
      <c r="T11274" s="104"/>
    </row>
    <row r="11275" spans="13:20" ht="14.5" x14ac:dyDescent="0.35">
      <c r="M11275" s="261" t="s">
        <v>48517</v>
      </c>
      <c r="N11275" s="262">
        <v>1047080.6</v>
      </c>
      <c r="P11275" s="243" t="s">
        <v>27226</v>
      </c>
      <c r="Q11275" s="244">
        <v>1080</v>
      </c>
      <c r="R11275" s="104"/>
      <c r="S11275" s="104"/>
      <c r="T11275" s="104"/>
    </row>
    <row r="11276" spans="13:20" ht="14.5" x14ac:dyDescent="0.35">
      <c r="M11276" s="261" t="s">
        <v>48518</v>
      </c>
      <c r="N11276" s="262">
        <v>79184.83</v>
      </c>
      <c r="P11276" s="243" t="s">
        <v>27227</v>
      </c>
      <c r="Q11276" s="244">
        <v>1904.59</v>
      </c>
      <c r="R11276" s="104"/>
      <c r="S11276" s="104"/>
      <c r="T11276" s="104"/>
    </row>
    <row r="11277" spans="13:20" ht="14.5" x14ac:dyDescent="0.35">
      <c r="M11277" s="261" t="s">
        <v>38532</v>
      </c>
      <c r="N11277" s="262">
        <v>60</v>
      </c>
      <c r="P11277" s="243" t="s">
        <v>27228</v>
      </c>
      <c r="Q11277" s="244">
        <v>17216.88</v>
      </c>
      <c r="R11277" s="104"/>
      <c r="S11277" s="104"/>
      <c r="T11277" s="104"/>
    </row>
    <row r="11278" spans="13:20" ht="14.5" x14ac:dyDescent="0.35">
      <c r="M11278" s="261" t="s">
        <v>27643</v>
      </c>
      <c r="N11278" s="262">
        <v>8397.2199999999993</v>
      </c>
      <c r="P11278" s="243" t="s">
        <v>27229</v>
      </c>
      <c r="Q11278" s="244">
        <v>47237.45</v>
      </c>
      <c r="R11278" s="104"/>
      <c r="S11278" s="104"/>
      <c r="T11278" s="104"/>
    </row>
    <row r="11279" spans="13:20" ht="14.5" x14ac:dyDescent="0.35">
      <c r="M11279" s="261" t="s">
        <v>27644</v>
      </c>
      <c r="N11279" s="262">
        <v>27400</v>
      </c>
      <c r="P11279" s="243" t="s">
        <v>27230</v>
      </c>
      <c r="Q11279" s="244">
        <v>12776.64</v>
      </c>
      <c r="R11279" s="104"/>
      <c r="S11279" s="104"/>
      <c r="T11279" s="104"/>
    </row>
    <row r="11280" spans="13:20" ht="14.5" x14ac:dyDescent="0.35">
      <c r="M11280" s="261" t="s">
        <v>27645</v>
      </c>
      <c r="N11280" s="262">
        <v>2743.07</v>
      </c>
      <c r="P11280" s="243" t="s">
        <v>27231</v>
      </c>
      <c r="Q11280" s="244">
        <v>81918.38</v>
      </c>
      <c r="R11280" s="104"/>
      <c r="S11280" s="104"/>
      <c r="T11280" s="104"/>
    </row>
    <row r="11281" spans="13:20" ht="14.5" x14ac:dyDescent="0.35">
      <c r="M11281" s="261" t="s">
        <v>27646</v>
      </c>
      <c r="N11281" s="262">
        <v>7357.55</v>
      </c>
      <c r="P11281" s="243" t="s">
        <v>27232</v>
      </c>
      <c r="Q11281" s="244">
        <v>974039.85</v>
      </c>
      <c r="R11281" s="104"/>
      <c r="S11281" s="104"/>
      <c r="T11281" s="104"/>
    </row>
    <row r="11282" spans="13:20" ht="14.5" x14ac:dyDescent="0.35">
      <c r="M11282" s="261" t="s">
        <v>27647</v>
      </c>
      <c r="N11282" s="262">
        <v>142528.16</v>
      </c>
      <c r="P11282" s="243" t="s">
        <v>27233</v>
      </c>
      <c r="Q11282" s="244">
        <v>6424.28</v>
      </c>
      <c r="R11282" s="104"/>
      <c r="S11282" s="104"/>
      <c r="T11282" s="104"/>
    </row>
    <row r="11283" spans="13:20" ht="14.5" x14ac:dyDescent="0.35">
      <c r="M11283" s="261" t="s">
        <v>27648</v>
      </c>
      <c r="N11283" s="262">
        <v>1477.78</v>
      </c>
      <c r="P11283" s="243" t="s">
        <v>27234</v>
      </c>
      <c r="Q11283" s="244">
        <v>9034.44</v>
      </c>
      <c r="R11283" s="104"/>
      <c r="S11283" s="104"/>
      <c r="T11283" s="104"/>
    </row>
    <row r="11284" spans="13:20" ht="14.5" x14ac:dyDescent="0.35">
      <c r="M11284" s="261" t="s">
        <v>57423</v>
      </c>
      <c r="N11284" s="262">
        <v>94755.55</v>
      </c>
      <c r="P11284" s="243" t="s">
        <v>27235</v>
      </c>
      <c r="Q11284" s="244">
        <v>67350.559999999998</v>
      </c>
      <c r="R11284" s="104"/>
      <c r="S11284" s="104"/>
      <c r="T11284" s="104"/>
    </row>
    <row r="11285" spans="13:20" ht="14.5" x14ac:dyDescent="0.35">
      <c r="M11285" s="261" t="s">
        <v>27651</v>
      </c>
      <c r="N11285" s="262">
        <v>267329.89</v>
      </c>
      <c r="P11285" s="243" t="s">
        <v>27236</v>
      </c>
      <c r="Q11285" s="244">
        <v>961713.85</v>
      </c>
      <c r="R11285" s="104"/>
      <c r="S11285" s="104"/>
      <c r="T11285" s="104"/>
    </row>
    <row r="11286" spans="13:20" ht="14.5" x14ac:dyDescent="0.35">
      <c r="M11286" s="261" t="s">
        <v>43372</v>
      </c>
      <c r="N11286" s="262">
        <v>2969.25</v>
      </c>
      <c r="P11286" s="243" t="s">
        <v>27237</v>
      </c>
      <c r="Q11286" s="244">
        <v>2402.15</v>
      </c>
      <c r="R11286" s="104"/>
      <c r="S11286" s="104"/>
      <c r="T11286" s="104"/>
    </row>
    <row r="11287" spans="13:20" ht="14.5" x14ac:dyDescent="0.35">
      <c r="M11287" s="261" t="s">
        <v>27652</v>
      </c>
      <c r="N11287" s="262">
        <v>217800</v>
      </c>
      <c r="P11287" s="243" t="s">
        <v>27238</v>
      </c>
      <c r="Q11287" s="244">
        <v>10717.11</v>
      </c>
      <c r="R11287" s="104"/>
      <c r="S11287" s="104"/>
      <c r="T11287" s="104"/>
    </row>
    <row r="11288" spans="13:20" ht="14.5" x14ac:dyDescent="0.35">
      <c r="M11288" s="261" t="s">
        <v>48519</v>
      </c>
      <c r="N11288" s="262">
        <v>-9115.59</v>
      </c>
      <c r="P11288" s="243" t="s">
        <v>27239</v>
      </c>
      <c r="Q11288" s="244">
        <v>183638.98</v>
      </c>
      <c r="R11288" s="104"/>
      <c r="S11288" s="104"/>
      <c r="T11288" s="104"/>
    </row>
    <row r="11289" spans="13:20" ht="14.5" x14ac:dyDescent="0.35">
      <c r="M11289" s="261" t="s">
        <v>57424</v>
      </c>
      <c r="N11289" s="262">
        <v>874</v>
      </c>
      <c r="P11289" s="243" t="s">
        <v>27240</v>
      </c>
      <c r="Q11289" s="244">
        <v>38752.050000000003</v>
      </c>
      <c r="R11289" s="104"/>
      <c r="S11289" s="104"/>
      <c r="T11289" s="104"/>
    </row>
    <row r="11290" spans="13:20" ht="14.5" x14ac:dyDescent="0.35">
      <c r="M11290" s="261" t="s">
        <v>37409</v>
      </c>
      <c r="N11290" s="262">
        <v>37750</v>
      </c>
      <c r="P11290" s="243" t="s">
        <v>27241</v>
      </c>
      <c r="Q11290" s="244">
        <v>12679.5</v>
      </c>
      <c r="R11290" s="104"/>
      <c r="S11290" s="104"/>
      <c r="T11290" s="104"/>
    </row>
    <row r="11291" spans="13:20" ht="14.5" x14ac:dyDescent="0.35">
      <c r="M11291" s="261" t="s">
        <v>27654</v>
      </c>
      <c r="N11291" s="262">
        <v>7633.47</v>
      </c>
      <c r="P11291" s="243" t="s">
        <v>27242</v>
      </c>
      <c r="Q11291" s="244">
        <v>25911.74</v>
      </c>
      <c r="R11291" s="104"/>
      <c r="S11291" s="104"/>
      <c r="T11291" s="104"/>
    </row>
    <row r="11292" spans="13:20" ht="14.5" x14ac:dyDescent="0.35">
      <c r="M11292" s="261" t="s">
        <v>37410</v>
      </c>
      <c r="N11292" s="262">
        <v>1182.0899999999999</v>
      </c>
      <c r="P11292" s="243" t="s">
        <v>27243</v>
      </c>
      <c r="Q11292" s="244">
        <v>4864502.24</v>
      </c>
      <c r="R11292" s="104"/>
      <c r="S11292" s="104"/>
      <c r="T11292" s="104"/>
    </row>
    <row r="11293" spans="13:20" ht="14.5" x14ac:dyDescent="0.35">
      <c r="M11293" s="261" t="s">
        <v>27655</v>
      </c>
      <c r="N11293" s="262">
        <v>1922.98</v>
      </c>
      <c r="P11293" s="243" t="s">
        <v>27244</v>
      </c>
      <c r="Q11293" s="244">
        <v>5536.39</v>
      </c>
      <c r="R11293" s="104"/>
      <c r="S11293" s="104"/>
      <c r="T11293" s="104"/>
    </row>
    <row r="11294" spans="13:20" ht="14.5" x14ac:dyDescent="0.35">
      <c r="M11294" s="261" t="s">
        <v>27656</v>
      </c>
      <c r="N11294" s="262">
        <v>731.08</v>
      </c>
      <c r="P11294" s="243" t="s">
        <v>27245</v>
      </c>
      <c r="Q11294" s="244">
        <v>148988</v>
      </c>
      <c r="R11294" s="104"/>
      <c r="S11294" s="104"/>
      <c r="T11294" s="104"/>
    </row>
    <row r="11295" spans="13:20" ht="14.5" x14ac:dyDescent="0.35">
      <c r="M11295" s="261" t="s">
        <v>27657</v>
      </c>
      <c r="N11295" s="262">
        <v>2073.27</v>
      </c>
      <c r="P11295" s="243" t="s">
        <v>27246</v>
      </c>
      <c r="Q11295" s="244">
        <v>29145.09</v>
      </c>
      <c r="R11295" s="104"/>
      <c r="S11295" s="104"/>
      <c r="T11295" s="104"/>
    </row>
    <row r="11296" spans="13:20" ht="14.5" x14ac:dyDescent="0.35">
      <c r="M11296" s="261" t="s">
        <v>27658</v>
      </c>
      <c r="N11296" s="262">
        <v>9495.9699999999993</v>
      </c>
      <c r="P11296" s="243" t="s">
        <v>27247</v>
      </c>
      <c r="Q11296" s="244">
        <v>577</v>
      </c>
      <c r="R11296" s="104"/>
      <c r="S11296" s="104"/>
      <c r="T11296" s="104"/>
    </row>
    <row r="11297" spans="13:20" ht="14.5" x14ac:dyDescent="0.35">
      <c r="M11297" s="261" t="s">
        <v>57425</v>
      </c>
      <c r="N11297" s="262">
        <v>561.20000000000005</v>
      </c>
      <c r="P11297" s="243" t="s">
        <v>27248</v>
      </c>
      <c r="Q11297" s="244">
        <v>7062.06</v>
      </c>
      <c r="R11297" s="104"/>
      <c r="S11297" s="104"/>
      <c r="T11297" s="104"/>
    </row>
    <row r="11298" spans="13:20" ht="14.5" x14ac:dyDescent="0.35">
      <c r="M11298" s="261" t="s">
        <v>48520</v>
      </c>
      <c r="N11298" s="262">
        <v>-1.67</v>
      </c>
      <c r="P11298" s="243" t="s">
        <v>27249</v>
      </c>
      <c r="Q11298" s="244">
        <v>7751.62</v>
      </c>
      <c r="R11298" s="104"/>
      <c r="S11298" s="104"/>
      <c r="T11298" s="104"/>
    </row>
    <row r="11299" spans="13:20" ht="14.5" x14ac:dyDescent="0.35">
      <c r="M11299" s="261" t="s">
        <v>27660</v>
      </c>
      <c r="N11299" s="262">
        <v>30085.25</v>
      </c>
      <c r="P11299" s="243" t="s">
        <v>27250</v>
      </c>
      <c r="Q11299" s="244">
        <v>65.58</v>
      </c>
      <c r="R11299" s="104"/>
      <c r="S11299" s="104"/>
      <c r="T11299" s="104"/>
    </row>
    <row r="11300" spans="13:20" ht="14.5" x14ac:dyDescent="0.35">
      <c r="M11300" s="261" t="s">
        <v>57426</v>
      </c>
      <c r="N11300" s="262">
        <v>6898.04</v>
      </c>
      <c r="P11300" s="243" t="s">
        <v>27251</v>
      </c>
      <c r="Q11300" s="244">
        <v>3023.4</v>
      </c>
      <c r="R11300" s="104"/>
      <c r="S11300" s="104"/>
      <c r="T11300" s="104"/>
    </row>
    <row r="11301" spans="13:20" ht="14.5" x14ac:dyDescent="0.35">
      <c r="M11301" s="261" t="s">
        <v>57427</v>
      </c>
      <c r="N11301" s="262">
        <v>1724.51</v>
      </c>
      <c r="P11301" s="243" t="s">
        <v>27252</v>
      </c>
      <c r="Q11301" s="244">
        <v>3607.6</v>
      </c>
      <c r="R11301" s="104"/>
      <c r="S11301" s="104"/>
      <c r="T11301" s="104"/>
    </row>
    <row r="11302" spans="13:20" ht="14.5" x14ac:dyDescent="0.35">
      <c r="M11302" s="261" t="s">
        <v>27661</v>
      </c>
      <c r="N11302" s="262">
        <v>1003.4</v>
      </c>
      <c r="P11302" s="243" t="s">
        <v>27253</v>
      </c>
      <c r="Q11302" s="244">
        <v>2400</v>
      </c>
      <c r="R11302" s="104"/>
      <c r="S11302" s="104"/>
      <c r="T11302" s="104"/>
    </row>
    <row r="11303" spans="13:20" ht="14.5" x14ac:dyDescent="0.35">
      <c r="M11303" s="261" t="s">
        <v>27662</v>
      </c>
      <c r="N11303" s="262">
        <v>736.4</v>
      </c>
      <c r="P11303" s="243" t="s">
        <v>27254</v>
      </c>
      <c r="Q11303" s="244">
        <v>4135.66</v>
      </c>
      <c r="R11303" s="104"/>
      <c r="S11303" s="104"/>
      <c r="T11303" s="104"/>
    </row>
    <row r="11304" spans="13:20" ht="14.5" x14ac:dyDescent="0.35">
      <c r="M11304" s="261" t="s">
        <v>57428</v>
      </c>
      <c r="N11304" s="262">
        <v>2078.04</v>
      </c>
      <c r="P11304" s="243" t="s">
        <v>27255</v>
      </c>
      <c r="Q11304" s="244">
        <v>3706.95</v>
      </c>
      <c r="R11304" s="104"/>
      <c r="S11304" s="104"/>
      <c r="T11304" s="104"/>
    </row>
    <row r="11305" spans="13:20" ht="14.5" x14ac:dyDescent="0.35">
      <c r="M11305" s="261" t="s">
        <v>57429</v>
      </c>
      <c r="N11305" s="262">
        <v>2246.5700000000002</v>
      </c>
      <c r="P11305" s="243" t="s">
        <v>27256</v>
      </c>
      <c r="Q11305" s="244">
        <v>2364.37</v>
      </c>
      <c r="R11305" s="104"/>
      <c r="S11305" s="104"/>
      <c r="T11305" s="104"/>
    </row>
    <row r="11306" spans="13:20" ht="14.5" x14ac:dyDescent="0.35">
      <c r="M11306" s="261" t="s">
        <v>57430</v>
      </c>
      <c r="N11306" s="262">
        <v>40.54</v>
      </c>
      <c r="P11306" s="243" t="s">
        <v>27257</v>
      </c>
      <c r="Q11306" s="244">
        <v>91375.79</v>
      </c>
      <c r="R11306" s="104"/>
      <c r="S11306" s="104"/>
      <c r="T11306" s="104"/>
    </row>
    <row r="11307" spans="13:20" ht="14.5" x14ac:dyDescent="0.35">
      <c r="M11307" s="261" t="s">
        <v>27663</v>
      </c>
      <c r="N11307" s="262">
        <v>21586.16</v>
      </c>
      <c r="P11307" s="243" t="s">
        <v>27258</v>
      </c>
      <c r="Q11307" s="244">
        <v>34939.760000000002</v>
      </c>
      <c r="R11307" s="104"/>
      <c r="S11307" s="104"/>
      <c r="T11307" s="104"/>
    </row>
    <row r="11308" spans="13:20" ht="14.5" x14ac:dyDescent="0.35">
      <c r="M11308" s="261" t="s">
        <v>42168</v>
      </c>
      <c r="N11308" s="262">
        <v>208762.36</v>
      </c>
      <c r="P11308" s="243" t="s">
        <v>27259</v>
      </c>
      <c r="Q11308" s="244">
        <v>9663.15</v>
      </c>
      <c r="R11308" s="104"/>
      <c r="S11308" s="104"/>
      <c r="T11308" s="104"/>
    </row>
    <row r="11309" spans="13:20" ht="14.5" x14ac:dyDescent="0.35">
      <c r="M11309" s="261" t="s">
        <v>27664</v>
      </c>
      <c r="N11309" s="262">
        <v>251454.53</v>
      </c>
      <c r="P11309" s="243" t="s">
        <v>27260</v>
      </c>
      <c r="Q11309" s="244">
        <v>5214.47</v>
      </c>
      <c r="R11309" s="104"/>
      <c r="S11309" s="104"/>
      <c r="T11309" s="104"/>
    </row>
    <row r="11310" spans="13:20" ht="14.5" x14ac:dyDescent="0.35">
      <c r="M11310" s="261" t="s">
        <v>27665</v>
      </c>
      <c r="N11310" s="262">
        <v>3352.17</v>
      </c>
      <c r="P11310" s="243" t="s">
        <v>27261</v>
      </c>
      <c r="Q11310" s="244">
        <v>4346.12</v>
      </c>
      <c r="R11310" s="104"/>
      <c r="S11310" s="104"/>
      <c r="T11310" s="104"/>
    </row>
    <row r="11311" spans="13:20" ht="14.5" x14ac:dyDescent="0.35">
      <c r="M11311" s="261" t="s">
        <v>50447</v>
      </c>
      <c r="N11311" s="262">
        <v>6104.19</v>
      </c>
      <c r="P11311" s="243" t="s">
        <v>27262</v>
      </c>
      <c r="Q11311" s="244">
        <v>49416.66</v>
      </c>
      <c r="R11311" s="104"/>
      <c r="S11311" s="104"/>
      <c r="T11311" s="104"/>
    </row>
    <row r="11312" spans="13:20" ht="14.5" x14ac:dyDescent="0.35">
      <c r="M11312" s="261" t="s">
        <v>27666</v>
      </c>
      <c r="N11312" s="262">
        <v>2148.86</v>
      </c>
      <c r="P11312" s="243" t="s">
        <v>27263</v>
      </c>
      <c r="Q11312" s="244">
        <v>1329834.76</v>
      </c>
      <c r="R11312" s="104"/>
      <c r="S11312" s="104"/>
      <c r="T11312" s="104"/>
    </row>
    <row r="11313" spans="13:20" ht="14.5" x14ac:dyDescent="0.35">
      <c r="M11313" s="261" t="s">
        <v>27667</v>
      </c>
      <c r="N11313" s="262">
        <v>92440.639999999999</v>
      </c>
      <c r="P11313" s="243" t="s">
        <v>27264</v>
      </c>
      <c r="Q11313" s="244">
        <v>85260</v>
      </c>
      <c r="R11313" s="104"/>
      <c r="S11313" s="104"/>
      <c r="T11313" s="104"/>
    </row>
    <row r="11314" spans="13:20" ht="14.5" x14ac:dyDescent="0.35">
      <c r="M11314" s="261" t="s">
        <v>27668</v>
      </c>
      <c r="N11314" s="262">
        <v>15539.04</v>
      </c>
      <c r="P11314" s="243" t="s">
        <v>27265</v>
      </c>
      <c r="Q11314" s="244">
        <v>318459.84000000003</v>
      </c>
      <c r="R11314" s="104"/>
      <c r="S11314" s="104"/>
      <c r="T11314" s="104"/>
    </row>
    <row r="11315" spans="13:20" ht="14.5" x14ac:dyDescent="0.35">
      <c r="M11315" s="261" t="s">
        <v>43373</v>
      </c>
      <c r="N11315" s="262">
        <v>28882.25</v>
      </c>
      <c r="P11315" s="243" t="s">
        <v>27266</v>
      </c>
      <c r="Q11315" s="244">
        <v>43313.91</v>
      </c>
      <c r="R11315" s="104"/>
      <c r="S11315" s="104"/>
      <c r="T11315" s="104"/>
    </row>
    <row r="11316" spans="13:20" ht="14.5" x14ac:dyDescent="0.35">
      <c r="M11316" s="261" t="s">
        <v>37411</v>
      </c>
      <c r="N11316" s="262">
        <v>13200</v>
      </c>
      <c r="P11316" s="243" t="s">
        <v>27267</v>
      </c>
      <c r="Q11316" s="244">
        <v>54478.11</v>
      </c>
      <c r="R11316" s="104"/>
      <c r="S11316" s="104"/>
      <c r="T11316" s="104"/>
    </row>
    <row r="11317" spans="13:20" ht="14.5" x14ac:dyDescent="0.35">
      <c r="M11317" s="261" t="s">
        <v>43374</v>
      </c>
      <c r="N11317" s="262">
        <v>6720</v>
      </c>
      <c r="P11317" s="243" t="s">
        <v>27268</v>
      </c>
      <c r="Q11317" s="244">
        <v>36401.519999999997</v>
      </c>
      <c r="R11317" s="104"/>
      <c r="S11317" s="104"/>
      <c r="T11317" s="104"/>
    </row>
    <row r="11318" spans="13:20" ht="14.5" x14ac:dyDescent="0.35">
      <c r="M11318" s="261" t="s">
        <v>57431</v>
      </c>
      <c r="N11318" s="262">
        <v>2000</v>
      </c>
      <c r="P11318" s="243" t="s">
        <v>27269</v>
      </c>
      <c r="Q11318" s="244">
        <v>21887.26</v>
      </c>
      <c r="R11318" s="104"/>
      <c r="S11318" s="104"/>
      <c r="T11318" s="104"/>
    </row>
    <row r="11319" spans="13:20" ht="14.5" x14ac:dyDescent="0.35">
      <c r="M11319" s="261" t="s">
        <v>27669</v>
      </c>
      <c r="N11319" s="262">
        <v>48823.91</v>
      </c>
      <c r="P11319" s="243" t="s">
        <v>27270</v>
      </c>
      <c r="Q11319" s="244">
        <v>142950</v>
      </c>
      <c r="R11319" s="104"/>
      <c r="S11319" s="104"/>
      <c r="T11319" s="104"/>
    </row>
    <row r="11320" spans="13:20" ht="14.5" x14ac:dyDescent="0.35">
      <c r="M11320" s="261" t="s">
        <v>38533</v>
      </c>
      <c r="N11320" s="262">
        <v>69167.33</v>
      </c>
      <c r="P11320" s="243" t="s">
        <v>27271</v>
      </c>
      <c r="Q11320" s="244">
        <v>47238.22</v>
      </c>
      <c r="R11320" s="104"/>
      <c r="S11320" s="104"/>
      <c r="T11320" s="104"/>
    </row>
    <row r="11321" spans="13:20" ht="14.5" x14ac:dyDescent="0.35">
      <c r="M11321" s="261" t="s">
        <v>42169</v>
      </c>
      <c r="N11321" s="262">
        <v>9340.2000000000007</v>
      </c>
      <c r="P11321" s="243" t="s">
        <v>27272</v>
      </c>
      <c r="Q11321" s="244">
        <v>29983.439999999999</v>
      </c>
      <c r="R11321" s="104"/>
      <c r="S11321" s="104"/>
      <c r="T11321" s="104"/>
    </row>
    <row r="11322" spans="13:20" ht="14.5" x14ac:dyDescent="0.35">
      <c r="M11322" s="261" t="s">
        <v>43375</v>
      </c>
      <c r="N11322" s="262">
        <v>196568.25</v>
      </c>
      <c r="P11322" s="243" t="s">
        <v>27273</v>
      </c>
      <c r="Q11322" s="244">
        <v>150000</v>
      </c>
      <c r="R11322" s="104"/>
      <c r="S11322" s="104"/>
      <c r="T11322" s="104"/>
    </row>
    <row r="11323" spans="13:20" ht="14.5" x14ac:dyDescent="0.35">
      <c r="M11323" s="261" t="s">
        <v>27670</v>
      </c>
      <c r="N11323" s="262">
        <v>42593.919999999998</v>
      </c>
      <c r="P11323" s="243" t="s">
        <v>27274</v>
      </c>
      <c r="Q11323" s="244">
        <v>152380.20000000001</v>
      </c>
      <c r="R11323" s="104"/>
      <c r="S11323" s="104"/>
      <c r="T11323" s="104"/>
    </row>
    <row r="11324" spans="13:20" ht="14.5" x14ac:dyDescent="0.35">
      <c r="M11324" s="261" t="s">
        <v>42170</v>
      </c>
      <c r="N11324" s="262">
        <v>35006.120000000003</v>
      </c>
      <c r="P11324" s="243" t="s">
        <v>27275</v>
      </c>
      <c r="Q11324" s="244">
        <v>3255938.85</v>
      </c>
      <c r="R11324" s="104"/>
      <c r="S11324" s="104"/>
      <c r="T11324" s="104"/>
    </row>
    <row r="11325" spans="13:20" ht="14.5" x14ac:dyDescent="0.35">
      <c r="M11325" s="261" t="s">
        <v>48521</v>
      </c>
      <c r="N11325" s="262">
        <v>46076.54</v>
      </c>
      <c r="P11325" s="243" t="s">
        <v>27276</v>
      </c>
      <c r="Q11325" s="244">
        <v>168400</v>
      </c>
      <c r="R11325" s="104"/>
      <c r="S11325" s="104"/>
      <c r="T11325" s="104"/>
    </row>
    <row r="11326" spans="13:20" ht="14.5" x14ac:dyDescent="0.35">
      <c r="M11326" s="261" t="s">
        <v>38534</v>
      </c>
      <c r="N11326" s="262">
        <v>57994</v>
      </c>
      <c r="P11326" s="243" t="s">
        <v>27277</v>
      </c>
      <c r="Q11326" s="244">
        <v>438980.72</v>
      </c>
      <c r="R11326" s="104"/>
      <c r="S11326" s="104"/>
      <c r="T11326" s="104"/>
    </row>
    <row r="11327" spans="13:20" ht="14.5" x14ac:dyDescent="0.35">
      <c r="M11327" s="261" t="s">
        <v>38535</v>
      </c>
      <c r="N11327" s="262">
        <v>33602</v>
      </c>
      <c r="P11327" s="243" t="s">
        <v>27278</v>
      </c>
      <c r="Q11327" s="244">
        <v>43890.91</v>
      </c>
      <c r="R11327" s="104"/>
      <c r="S11327" s="104"/>
      <c r="T11327" s="104"/>
    </row>
    <row r="11328" spans="13:20" ht="14.5" x14ac:dyDescent="0.35">
      <c r="M11328" s="261" t="s">
        <v>45640</v>
      </c>
      <c r="N11328" s="262">
        <v>30249.51</v>
      </c>
      <c r="P11328" s="243" t="s">
        <v>27279</v>
      </c>
      <c r="Q11328" s="244">
        <v>7062.06</v>
      </c>
      <c r="R11328" s="104"/>
      <c r="S11328" s="104"/>
      <c r="T11328" s="104"/>
    </row>
    <row r="11329" spans="13:20" ht="14.5" x14ac:dyDescent="0.35">
      <c r="M11329" s="261" t="s">
        <v>45641</v>
      </c>
      <c r="N11329" s="262">
        <v>2314.09</v>
      </c>
      <c r="P11329" s="243" t="s">
        <v>27280</v>
      </c>
      <c r="Q11329" s="244">
        <v>56541.39</v>
      </c>
      <c r="R11329" s="104"/>
      <c r="S11329" s="104"/>
      <c r="T11329" s="104"/>
    </row>
    <row r="11330" spans="13:20" ht="14.5" x14ac:dyDescent="0.35">
      <c r="M11330" s="261" t="s">
        <v>45642</v>
      </c>
      <c r="N11330" s="262">
        <v>3902.4</v>
      </c>
      <c r="P11330" s="243" t="s">
        <v>27281</v>
      </c>
      <c r="Q11330" s="244">
        <v>84201.76</v>
      </c>
      <c r="R11330" s="104"/>
      <c r="S11330" s="104"/>
      <c r="T11330" s="104"/>
    </row>
    <row r="11331" spans="13:20" ht="14.5" x14ac:dyDescent="0.35">
      <c r="M11331" s="261" t="s">
        <v>57432</v>
      </c>
      <c r="N11331" s="262">
        <v>15826</v>
      </c>
      <c r="P11331" s="243" t="s">
        <v>27282</v>
      </c>
      <c r="Q11331" s="244">
        <v>65.58</v>
      </c>
      <c r="R11331" s="104"/>
      <c r="S11331" s="104"/>
      <c r="T11331" s="104"/>
    </row>
    <row r="11332" spans="13:20" ht="14.5" x14ac:dyDescent="0.35">
      <c r="M11332" s="261" t="s">
        <v>57433</v>
      </c>
      <c r="N11332" s="262">
        <v>41396.639999999999</v>
      </c>
      <c r="P11332" s="243" t="s">
        <v>27283</v>
      </c>
      <c r="Q11332" s="244">
        <v>3023.4</v>
      </c>
      <c r="R11332" s="104"/>
      <c r="S11332" s="104"/>
      <c r="T11332" s="104"/>
    </row>
    <row r="11333" spans="13:20" ht="14.5" x14ac:dyDescent="0.35">
      <c r="M11333" s="261" t="s">
        <v>57434</v>
      </c>
      <c r="N11333" s="262">
        <v>11777.74</v>
      </c>
      <c r="P11333" s="243" t="s">
        <v>27284</v>
      </c>
      <c r="Q11333" s="244">
        <v>4558.5</v>
      </c>
      <c r="R11333" s="104"/>
      <c r="S11333" s="104"/>
      <c r="T11333" s="104"/>
    </row>
    <row r="11334" spans="13:20" ht="14.5" x14ac:dyDescent="0.35">
      <c r="M11334" s="261" t="s">
        <v>57435</v>
      </c>
      <c r="N11334" s="262">
        <v>6094.91</v>
      </c>
      <c r="P11334" s="243" t="s">
        <v>27285</v>
      </c>
      <c r="Q11334" s="244">
        <v>1944.58</v>
      </c>
      <c r="R11334" s="104"/>
      <c r="S11334" s="104"/>
      <c r="T11334" s="104"/>
    </row>
    <row r="11335" spans="13:20" ht="14.5" x14ac:dyDescent="0.35">
      <c r="M11335" s="261" t="s">
        <v>57436</v>
      </c>
      <c r="N11335" s="262">
        <v>5533.48</v>
      </c>
      <c r="P11335" s="243" t="s">
        <v>27286</v>
      </c>
      <c r="Q11335" s="244">
        <v>41185.29</v>
      </c>
      <c r="R11335" s="104"/>
      <c r="S11335" s="104"/>
      <c r="T11335" s="104"/>
    </row>
    <row r="11336" spans="13:20" ht="14.5" x14ac:dyDescent="0.35">
      <c r="M11336" s="261" t="s">
        <v>57437</v>
      </c>
      <c r="N11336" s="262">
        <v>13607.68</v>
      </c>
      <c r="P11336" s="243" t="s">
        <v>27287</v>
      </c>
      <c r="Q11336" s="244">
        <v>1080</v>
      </c>
      <c r="R11336" s="104"/>
      <c r="S11336" s="104"/>
      <c r="T11336" s="104"/>
    </row>
    <row r="11337" spans="13:20" ht="14.5" x14ac:dyDescent="0.35">
      <c r="M11337" s="261" t="s">
        <v>57438</v>
      </c>
      <c r="N11337" s="262">
        <v>2753.71</v>
      </c>
      <c r="P11337" s="243" t="s">
        <v>27288</v>
      </c>
      <c r="Q11337" s="244">
        <v>303</v>
      </c>
      <c r="R11337" s="104"/>
      <c r="S11337" s="104"/>
      <c r="T11337" s="104"/>
    </row>
    <row r="11338" spans="13:20" ht="14.5" x14ac:dyDescent="0.35">
      <c r="M11338" s="261" t="s">
        <v>53577</v>
      </c>
      <c r="N11338" s="262">
        <v>4978.26</v>
      </c>
      <c r="P11338" s="243" t="s">
        <v>15976</v>
      </c>
      <c r="Q11338" s="244">
        <v>24883.919999999998</v>
      </c>
      <c r="R11338" s="104"/>
      <c r="S11338" s="104"/>
      <c r="T11338" s="104"/>
    </row>
    <row r="11339" spans="13:20" ht="14.5" x14ac:dyDescent="0.35">
      <c r="M11339" s="261" t="s">
        <v>57439</v>
      </c>
      <c r="N11339" s="262">
        <v>3628.28</v>
      </c>
      <c r="P11339" s="243" t="s">
        <v>27289</v>
      </c>
      <c r="Q11339" s="244">
        <v>21887.26</v>
      </c>
      <c r="R11339" s="104"/>
      <c r="S11339" s="104"/>
      <c r="T11339" s="104"/>
    </row>
    <row r="11340" spans="13:20" ht="14.5" x14ac:dyDescent="0.35">
      <c r="M11340" s="261" t="s">
        <v>57440</v>
      </c>
      <c r="N11340" s="262">
        <v>31736.37</v>
      </c>
      <c r="P11340" s="243" t="s">
        <v>27290</v>
      </c>
      <c r="Q11340" s="244">
        <v>2877.52</v>
      </c>
      <c r="R11340" s="104"/>
      <c r="S11340" s="104"/>
      <c r="T11340" s="104"/>
    </row>
    <row r="11341" spans="13:20" ht="14.5" x14ac:dyDescent="0.35">
      <c r="M11341" s="261" t="s">
        <v>57441</v>
      </c>
      <c r="N11341" s="262">
        <v>9100.33</v>
      </c>
      <c r="P11341" s="243" t="s">
        <v>27291</v>
      </c>
      <c r="Q11341" s="244">
        <v>829.28</v>
      </c>
      <c r="R11341" s="104"/>
      <c r="S11341" s="104"/>
      <c r="T11341" s="104"/>
    </row>
    <row r="11342" spans="13:20" ht="14.5" x14ac:dyDescent="0.35">
      <c r="M11342" s="261" t="s">
        <v>57442</v>
      </c>
      <c r="N11342" s="262">
        <v>3401.57</v>
      </c>
      <c r="P11342" s="243" t="s">
        <v>27292</v>
      </c>
      <c r="Q11342" s="244">
        <v>1600</v>
      </c>
      <c r="R11342" s="104"/>
      <c r="S11342" s="104"/>
      <c r="T11342" s="104"/>
    </row>
    <row r="11343" spans="13:20" ht="14.5" x14ac:dyDescent="0.35">
      <c r="M11343" s="261" t="s">
        <v>57443</v>
      </c>
      <c r="N11343" s="262">
        <v>10716.03</v>
      </c>
      <c r="P11343" s="243" t="s">
        <v>27293</v>
      </c>
      <c r="Q11343" s="244">
        <v>112307.12</v>
      </c>
      <c r="R11343" s="104"/>
      <c r="S11343" s="104"/>
      <c r="T11343" s="104"/>
    </row>
    <row r="11344" spans="13:20" ht="14.5" x14ac:dyDescent="0.35">
      <c r="M11344" s="261" t="s">
        <v>57444</v>
      </c>
      <c r="N11344" s="262">
        <v>3701.05</v>
      </c>
      <c r="P11344" s="243" t="s">
        <v>27294</v>
      </c>
      <c r="Q11344" s="244">
        <v>145350</v>
      </c>
      <c r="R11344" s="104"/>
      <c r="S11344" s="104"/>
      <c r="T11344" s="104"/>
    </row>
    <row r="11345" spans="13:20" ht="14.5" x14ac:dyDescent="0.35">
      <c r="M11345" s="261" t="s">
        <v>57445</v>
      </c>
      <c r="N11345" s="262">
        <v>2107.6799999999998</v>
      </c>
      <c r="P11345" s="243" t="s">
        <v>27295</v>
      </c>
      <c r="Q11345" s="244">
        <v>337367.5</v>
      </c>
      <c r="R11345" s="104"/>
      <c r="S11345" s="104"/>
      <c r="T11345" s="104"/>
    </row>
    <row r="11346" spans="13:20" ht="14.5" x14ac:dyDescent="0.35">
      <c r="M11346" s="261" t="s">
        <v>37412</v>
      </c>
      <c r="N11346" s="262">
        <v>31096.34</v>
      </c>
      <c r="P11346" s="243" t="s">
        <v>27296</v>
      </c>
      <c r="Q11346" s="244">
        <v>1904.59</v>
      </c>
      <c r="R11346" s="104"/>
      <c r="S11346" s="104"/>
      <c r="T11346" s="104"/>
    </row>
    <row r="11347" spans="13:20" ht="14.5" x14ac:dyDescent="0.35">
      <c r="M11347" s="261" t="s">
        <v>38536</v>
      </c>
      <c r="N11347" s="262">
        <v>65574</v>
      </c>
      <c r="P11347" s="243" t="s">
        <v>15979</v>
      </c>
      <c r="Q11347" s="244">
        <v>114349.2</v>
      </c>
      <c r="R11347" s="104"/>
      <c r="S11347" s="104"/>
      <c r="T11347" s="104"/>
    </row>
    <row r="11348" spans="13:20" ht="14.5" x14ac:dyDescent="0.35">
      <c r="M11348" s="261" t="s">
        <v>57446</v>
      </c>
      <c r="N11348" s="262">
        <v>3784.88</v>
      </c>
      <c r="P11348" s="243" t="s">
        <v>15980</v>
      </c>
      <c r="Q11348" s="244">
        <v>176850.78</v>
      </c>
      <c r="R11348" s="104"/>
      <c r="S11348" s="104"/>
      <c r="T11348" s="104"/>
    </row>
    <row r="11349" spans="13:20" ht="14.5" x14ac:dyDescent="0.35">
      <c r="M11349" s="261" t="s">
        <v>57447</v>
      </c>
      <c r="N11349" s="262">
        <v>6407.44</v>
      </c>
      <c r="P11349" s="243" t="s">
        <v>15981</v>
      </c>
      <c r="Q11349" s="244">
        <v>12776.64</v>
      </c>
      <c r="R11349" s="104"/>
      <c r="S11349" s="104"/>
      <c r="T11349" s="104"/>
    </row>
    <row r="11350" spans="13:20" ht="14.5" x14ac:dyDescent="0.35">
      <c r="M11350" s="261" t="s">
        <v>57448</v>
      </c>
      <c r="N11350" s="262">
        <v>10886.81</v>
      </c>
      <c r="P11350" s="243" t="s">
        <v>27297</v>
      </c>
      <c r="Q11350" s="244">
        <v>126283.55</v>
      </c>
      <c r="R11350" s="104"/>
      <c r="S11350" s="104"/>
      <c r="T11350" s="104"/>
    </row>
    <row r="11351" spans="13:20" ht="14.5" x14ac:dyDescent="0.35">
      <c r="M11351" s="261" t="s">
        <v>50448</v>
      </c>
      <c r="N11351" s="262">
        <v>1080</v>
      </c>
      <c r="P11351" s="243" t="s">
        <v>27298</v>
      </c>
      <c r="Q11351" s="244">
        <v>160350</v>
      </c>
      <c r="R11351" s="104"/>
      <c r="S11351" s="104"/>
      <c r="T11351" s="104"/>
    </row>
    <row r="11352" spans="13:20" ht="14.5" x14ac:dyDescent="0.35">
      <c r="M11352" s="261" t="s">
        <v>38537</v>
      </c>
      <c r="N11352" s="262">
        <v>64440</v>
      </c>
      <c r="P11352" s="243" t="s">
        <v>27299</v>
      </c>
      <c r="Q11352" s="244">
        <v>100868.5</v>
      </c>
      <c r="R11352" s="104"/>
      <c r="S11352" s="104"/>
      <c r="T11352" s="104"/>
    </row>
    <row r="11353" spans="13:20" ht="14.5" x14ac:dyDescent="0.35">
      <c r="M11353" s="261" t="s">
        <v>57449</v>
      </c>
      <c r="N11353" s="262">
        <v>3200</v>
      </c>
      <c r="P11353" s="243" t="s">
        <v>27300</v>
      </c>
      <c r="Q11353" s="244">
        <v>96782</v>
      </c>
      <c r="R11353" s="104"/>
      <c r="S11353" s="104"/>
      <c r="T11353" s="104"/>
    </row>
    <row r="11354" spans="13:20" ht="14.5" x14ac:dyDescent="0.35">
      <c r="M11354" s="261" t="s">
        <v>43376</v>
      </c>
      <c r="N11354" s="262">
        <v>15574.13</v>
      </c>
      <c r="P11354" s="243" t="s">
        <v>27301</v>
      </c>
      <c r="Q11354" s="244">
        <v>32821.279999999999</v>
      </c>
      <c r="R11354" s="104"/>
      <c r="S11354" s="104"/>
      <c r="T11354" s="104"/>
    </row>
    <row r="11355" spans="13:20" ht="14.5" x14ac:dyDescent="0.35">
      <c r="M11355" s="261" t="s">
        <v>45643</v>
      </c>
      <c r="N11355" s="262">
        <v>11960</v>
      </c>
      <c r="P11355" s="243" t="s">
        <v>27302</v>
      </c>
      <c r="Q11355" s="244">
        <v>398551.07</v>
      </c>
      <c r="R11355" s="104"/>
      <c r="S11355" s="104"/>
      <c r="T11355" s="104"/>
    </row>
    <row r="11356" spans="13:20" ht="14.5" x14ac:dyDescent="0.35">
      <c r="M11356" s="261" t="s">
        <v>43377</v>
      </c>
      <c r="N11356" s="262">
        <v>2000</v>
      </c>
      <c r="P11356" s="243" t="s">
        <v>15982</v>
      </c>
      <c r="Q11356" s="244">
        <v>1556019.54</v>
      </c>
      <c r="R11356" s="104"/>
      <c r="S11356" s="104"/>
      <c r="T11356" s="104"/>
    </row>
    <row r="11357" spans="13:20" ht="14.5" x14ac:dyDescent="0.35">
      <c r="M11357" s="261" t="s">
        <v>42171</v>
      </c>
      <c r="N11357" s="262">
        <v>54500</v>
      </c>
      <c r="P11357" s="243" t="s">
        <v>27303</v>
      </c>
      <c r="Q11357" s="244">
        <v>4539892.95</v>
      </c>
      <c r="R11357" s="104"/>
      <c r="S11357" s="104"/>
      <c r="T11357" s="104"/>
    </row>
    <row r="11358" spans="13:20" ht="14.5" x14ac:dyDescent="0.35">
      <c r="M11358" s="261" t="s">
        <v>50449</v>
      </c>
      <c r="N11358" s="262">
        <v>1493.64</v>
      </c>
      <c r="P11358" s="243" t="s">
        <v>15983</v>
      </c>
      <c r="Q11358" s="244">
        <v>58293.07</v>
      </c>
      <c r="R11358" s="104"/>
      <c r="S11358" s="104"/>
      <c r="T11358" s="104"/>
    </row>
    <row r="11359" spans="13:20" ht="14.5" x14ac:dyDescent="0.35">
      <c r="M11359" s="261" t="s">
        <v>38538</v>
      </c>
      <c r="N11359" s="262">
        <v>10030.65</v>
      </c>
      <c r="P11359" s="243" t="s">
        <v>15986</v>
      </c>
      <c r="Q11359" s="244">
        <v>328662.55</v>
      </c>
      <c r="R11359" s="104"/>
      <c r="S11359" s="104"/>
      <c r="T11359" s="104"/>
    </row>
    <row r="11360" spans="13:20" ht="14.5" x14ac:dyDescent="0.35">
      <c r="M11360" s="261" t="s">
        <v>38539</v>
      </c>
      <c r="N11360" s="262">
        <v>18830.7</v>
      </c>
      <c r="P11360" s="243" t="s">
        <v>27304</v>
      </c>
      <c r="Q11360" s="244">
        <v>8906.9500000000007</v>
      </c>
      <c r="R11360" s="104"/>
      <c r="S11360" s="104"/>
      <c r="T11360" s="104"/>
    </row>
    <row r="11361" spans="13:20" ht="14.5" x14ac:dyDescent="0.35">
      <c r="M11361" s="261" t="s">
        <v>38540</v>
      </c>
      <c r="N11361" s="262">
        <v>44382.37</v>
      </c>
      <c r="P11361" s="243" t="s">
        <v>27305</v>
      </c>
      <c r="Q11361" s="244">
        <v>34738.17</v>
      </c>
      <c r="R11361" s="104"/>
      <c r="S11361" s="104"/>
      <c r="T11361" s="104"/>
    </row>
    <row r="11362" spans="13:20" ht="14.5" x14ac:dyDescent="0.35">
      <c r="M11362" s="261" t="s">
        <v>38541</v>
      </c>
      <c r="N11362" s="262">
        <v>6496.96</v>
      </c>
      <c r="P11362" s="243" t="s">
        <v>27306</v>
      </c>
      <c r="Q11362" s="244">
        <v>6941642.21</v>
      </c>
      <c r="R11362" s="104"/>
      <c r="S11362" s="104"/>
      <c r="T11362" s="104"/>
    </row>
    <row r="11363" spans="13:20" ht="14.5" x14ac:dyDescent="0.35">
      <c r="M11363" s="261" t="s">
        <v>51462</v>
      </c>
      <c r="N11363" s="262">
        <v>180924.5</v>
      </c>
      <c r="P11363" s="243" t="s">
        <v>27307</v>
      </c>
      <c r="Q11363" s="244">
        <v>67350.559999999998</v>
      </c>
      <c r="R11363" s="104"/>
      <c r="S11363" s="104"/>
      <c r="T11363" s="104"/>
    </row>
    <row r="11364" spans="13:20" ht="14.5" x14ac:dyDescent="0.35">
      <c r="M11364" s="261" t="s">
        <v>48522</v>
      </c>
      <c r="N11364" s="262">
        <v>19238.27</v>
      </c>
      <c r="P11364" s="243" t="s">
        <v>27308</v>
      </c>
      <c r="Q11364" s="244">
        <v>4720.91</v>
      </c>
      <c r="R11364" s="104"/>
      <c r="S11364" s="104"/>
      <c r="T11364" s="104"/>
    </row>
    <row r="11365" spans="13:20" ht="14.5" x14ac:dyDescent="0.35">
      <c r="M11365" s="261" t="s">
        <v>53578</v>
      </c>
      <c r="N11365" s="262">
        <v>66920.960000000006</v>
      </c>
      <c r="P11365" s="243" t="s">
        <v>27309</v>
      </c>
      <c r="Q11365" s="244">
        <v>4500</v>
      </c>
      <c r="R11365" s="104"/>
      <c r="S11365" s="104"/>
      <c r="T11365" s="104"/>
    </row>
    <row r="11366" spans="13:20" ht="14.5" x14ac:dyDescent="0.35">
      <c r="M11366" s="261" t="s">
        <v>45644</v>
      </c>
      <c r="N11366" s="262">
        <v>92760.44</v>
      </c>
      <c r="P11366" s="243" t="s">
        <v>27310</v>
      </c>
      <c r="Q11366" s="244">
        <v>4417</v>
      </c>
      <c r="R11366" s="104"/>
      <c r="S11366" s="104"/>
      <c r="T11366" s="104"/>
    </row>
    <row r="11367" spans="13:20" ht="14.5" x14ac:dyDescent="0.35">
      <c r="M11367" s="261" t="s">
        <v>57450</v>
      </c>
      <c r="N11367" s="262">
        <v>2852.88</v>
      </c>
      <c r="P11367" s="243" t="s">
        <v>27311</v>
      </c>
      <c r="Q11367" s="244">
        <v>1043.3</v>
      </c>
      <c r="R11367" s="104"/>
      <c r="S11367" s="104"/>
      <c r="T11367" s="104"/>
    </row>
    <row r="11368" spans="13:20" ht="14.5" x14ac:dyDescent="0.35">
      <c r="M11368" s="261" t="s">
        <v>57451</v>
      </c>
      <c r="N11368" s="262">
        <v>218.25</v>
      </c>
      <c r="P11368" s="243" t="s">
        <v>27312</v>
      </c>
      <c r="Q11368" s="244">
        <v>1816.51</v>
      </c>
      <c r="R11368" s="104"/>
      <c r="S11368" s="104"/>
      <c r="T11368" s="104"/>
    </row>
    <row r="11369" spans="13:20" ht="14.5" x14ac:dyDescent="0.35">
      <c r="M11369" s="261" t="s">
        <v>57452</v>
      </c>
      <c r="N11369" s="262">
        <v>687.54</v>
      </c>
      <c r="P11369" s="243" t="s">
        <v>27313</v>
      </c>
      <c r="Q11369" s="244">
        <v>2500</v>
      </c>
      <c r="R11369" s="104"/>
      <c r="S11369" s="104"/>
      <c r="T11369" s="104"/>
    </row>
    <row r="11370" spans="13:20" ht="14.5" x14ac:dyDescent="0.35">
      <c r="M11370" s="261" t="s">
        <v>53579</v>
      </c>
      <c r="N11370" s="262">
        <v>1779.18</v>
      </c>
      <c r="P11370" s="243" t="s">
        <v>27314</v>
      </c>
      <c r="Q11370" s="244">
        <v>3209.87</v>
      </c>
      <c r="R11370" s="104"/>
      <c r="S11370" s="104"/>
      <c r="T11370" s="104"/>
    </row>
    <row r="11371" spans="13:20" ht="14.5" x14ac:dyDescent="0.35">
      <c r="M11371" s="261" t="s">
        <v>51463</v>
      </c>
      <c r="N11371" s="262">
        <v>583.04</v>
      </c>
      <c r="P11371" s="243" t="s">
        <v>15987</v>
      </c>
      <c r="Q11371" s="244">
        <v>2203.44</v>
      </c>
      <c r="R11371" s="104"/>
      <c r="S11371" s="104"/>
      <c r="T11371" s="104"/>
    </row>
    <row r="11372" spans="13:20" ht="14.5" x14ac:dyDescent="0.35">
      <c r="M11372" s="261" t="s">
        <v>57453</v>
      </c>
      <c r="N11372" s="262">
        <v>391.47</v>
      </c>
      <c r="P11372" s="243" t="s">
        <v>15989</v>
      </c>
      <c r="Q11372" s="244">
        <v>168.57</v>
      </c>
      <c r="R11372" s="104"/>
      <c r="S11372" s="104"/>
      <c r="T11372" s="104"/>
    </row>
    <row r="11373" spans="13:20" ht="14.5" x14ac:dyDescent="0.35">
      <c r="M11373" s="261" t="s">
        <v>51464</v>
      </c>
      <c r="N11373" s="262">
        <v>4014.15</v>
      </c>
      <c r="P11373" s="243" t="s">
        <v>27315</v>
      </c>
      <c r="Q11373" s="244">
        <v>544</v>
      </c>
      <c r="R11373" s="104"/>
      <c r="S11373" s="104"/>
      <c r="T11373" s="104"/>
    </row>
    <row r="11374" spans="13:20" ht="14.5" x14ac:dyDescent="0.35">
      <c r="M11374" s="261" t="s">
        <v>48523</v>
      </c>
      <c r="N11374" s="262">
        <v>323854.61</v>
      </c>
      <c r="P11374" s="243" t="s">
        <v>27316</v>
      </c>
      <c r="Q11374" s="244">
        <v>1628</v>
      </c>
      <c r="R11374" s="104"/>
      <c r="S11374" s="104"/>
      <c r="T11374" s="104"/>
    </row>
    <row r="11375" spans="13:20" ht="14.5" x14ac:dyDescent="0.35">
      <c r="M11375" s="261" t="s">
        <v>48524</v>
      </c>
      <c r="N11375" s="262">
        <v>24392.39</v>
      </c>
      <c r="P11375" s="243" t="s">
        <v>27317</v>
      </c>
      <c r="Q11375" s="244">
        <v>5229</v>
      </c>
      <c r="R11375" s="104"/>
      <c r="S11375" s="104"/>
      <c r="T11375" s="104"/>
    </row>
    <row r="11376" spans="13:20" ht="14.5" x14ac:dyDescent="0.35">
      <c r="M11376" s="261" t="s">
        <v>48525</v>
      </c>
      <c r="N11376" s="262">
        <v>99900.81</v>
      </c>
      <c r="P11376" s="243" t="s">
        <v>27318</v>
      </c>
      <c r="Q11376" s="244">
        <v>2607.4499999999998</v>
      </c>
      <c r="R11376" s="104"/>
      <c r="S11376" s="104"/>
      <c r="T11376" s="104"/>
    </row>
    <row r="11377" spans="13:20" ht="14.5" x14ac:dyDescent="0.35">
      <c r="M11377" s="261" t="s">
        <v>45645</v>
      </c>
      <c r="N11377" s="262">
        <v>7480.19</v>
      </c>
      <c r="P11377" s="243" t="s">
        <v>27319</v>
      </c>
      <c r="Q11377" s="244">
        <v>637.54999999999995</v>
      </c>
      <c r="R11377" s="104"/>
      <c r="S11377" s="104"/>
      <c r="T11377" s="104"/>
    </row>
    <row r="11378" spans="13:20" ht="14.5" x14ac:dyDescent="0.35">
      <c r="M11378" s="261" t="s">
        <v>53580</v>
      </c>
      <c r="N11378" s="262">
        <v>4902.4799999999996</v>
      </c>
      <c r="P11378" s="243" t="s">
        <v>27320</v>
      </c>
      <c r="Q11378" s="244">
        <v>1767</v>
      </c>
      <c r="R11378" s="104"/>
      <c r="S11378" s="104"/>
      <c r="T11378" s="104"/>
    </row>
    <row r="11379" spans="13:20" ht="14.5" x14ac:dyDescent="0.35">
      <c r="M11379" s="261" t="s">
        <v>53581</v>
      </c>
      <c r="N11379" s="262">
        <v>304.45999999999998</v>
      </c>
      <c r="P11379" s="243" t="s">
        <v>27321</v>
      </c>
      <c r="Q11379" s="244">
        <v>7230</v>
      </c>
      <c r="R11379" s="104"/>
      <c r="S11379" s="104"/>
      <c r="T11379" s="104"/>
    </row>
    <row r="11380" spans="13:20" ht="14.5" x14ac:dyDescent="0.35">
      <c r="M11380" s="261" t="s">
        <v>27720</v>
      </c>
      <c r="N11380" s="262">
        <v>660</v>
      </c>
      <c r="P11380" s="243" t="s">
        <v>27322</v>
      </c>
      <c r="Q11380" s="244">
        <v>4193.76</v>
      </c>
      <c r="R11380" s="104"/>
      <c r="S11380" s="104"/>
      <c r="T11380" s="104"/>
    </row>
    <row r="11381" spans="13:20" ht="14.5" x14ac:dyDescent="0.35">
      <c r="M11381" s="261" t="s">
        <v>53582</v>
      </c>
      <c r="N11381" s="262">
        <v>126.24</v>
      </c>
      <c r="P11381" s="243" t="s">
        <v>27323</v>
      </c>
      <c r="Q11381" s="244">
        <v>320.83</v>
      </c>
      <c r="R11381" s="104"/>
      <c r="S11381" s="104"/>
      <c r="T11381" s="104"/>
    </row>
    <row r="11382" spans="13:20" ht="14.5" x14ac:dyDescent="0.35">
      <c r="M11382" s="261" t="s">
        <v>37415</v>
      </c>
      <c r="N11382" s="262">
        <v>2431</v>
      </c>
      <c r="P11382" s="243" t="s">
        <v>27324</v>
      </c>
      <c r="Q11382" s="244">
        <v>826.17</v>
      </c>
      <c r="R11382" s="104"/>
      <c r="S11382" s="104"/>
      <c r="T11382" s="104"/>
    </row>
    <row r="11383" spans="13:20" ht="14.5" x14ac:dyDescent="0.35">
      <c r="M11383" s="261" t="s">
        <v>35930</v>
      </c>
      <c r="N11383" s="262">
        <v>1948.58</v>
      </c>
      <c r="P11383" s="243" t="s">
        <v>27325</v>
      </c>
      <c r="Q11383" s="244">
        <v>3244.27</v>
      </c>
      <c r="R11383" s="104"/>
      <c r="S11383" s="104"/>
      <c r="T11383" s="104"/>
    </row>
    <row r="11384" spans="13:20" ht="14.5" x14ac:dyDescent="0.35">
      <c r="M11384" s="261" t="s">
        <v>35931</v>
      </c>
      <c r="N11384" s="262">
        <v>144.41999999999999</v>
      </c>
      <c r="P11384" s="243" t="s">
        <v>27326</v>
      </c>
      <c r="Q11384" s="244">
        <v>12525.97</v>
      </c>
      <c r="R11384" s="104"/>
      <c r="S11384" s="104"/>
      <c r="T11384" s="104"/>
    </row>
    <row r="11385" spans="13:20" ht="14.5" x14ac:dyDescent="0.35">
      <c r="M11385" s="261" t="s">
        <v>52370</v>
      </c>
      <c r="N11385" s="262">
        <v>9872.7199999999993</v>
      </c>
      <c r="P11385" s="243" t="s">
        <v>27327</v>
      </c>
      <c r="Q11385" s="244">
        <v>6600</v>
      </c>
      <c r="R11385" s="104"/>
      <c r="S11385" s="104"/>
      <c r="T11385" s="104"/>
    </row>
    <row r="11386" spans="13:20" ht="14.5" x14ac:dyDescent="0.35">
      <c r="M11386" s="261" t="s">
        <v>45646</v>
      </c>
      <c r="N11386" s="262">
        <v>3405</v>
      </c>
      <c r="P11386" s="243" t="s">
        <v>27328</v>
      </c>
      <c r="Q11386" s="244">
        <v>37064</v>
      </c>
      <c r="R11386" s="104"/>
      <c r="S11386" s="104"/>
      <c r="T11386" s="104"/>
    </row>
    <row r="11387" spans="13:20" ht="14.5" x14ac:dyDescent="0.35">
      <c r="M11387" s="261" t="s">
        <v>35932</v>
      </c>
      <c r="N11387" s="262">
        <v>996.65</v>
      </c>
      <c r="P11387" s="243" t="s">
        <v>27329</v>
      </c>
      <c r="Q11387" s="244">
        <v>9666</v>
      </c>
      <c r="R11387" s="104"/>
      <c r="S11387" s="104"/>
      <c r="T11387" s="104"/>
    </row>
    <row r="11388" spans="13:20" ht="14.5" x14ac:dyDescent="0.35">
      <c r="M11388" s="261" t="s">
        <v>37416</v>
      </c>
      <c r="N11388" s="262">
        <v>24522.78</v>
      </c>
      <c r="P11388" s="243" t="s">
        <v>27330</v>
      </c>
      <c r="Q11388" s="244">
        <v>9790</v>
      </c>
      <c r="R11388" s="104"/>
      <c r="S11388" s="104"/>
      <c r="T11388" s="104"/>
    </row>
    <row r="11389" spans="13:20" ht="14.5" x14ac:dyDescent="0.35">
      <c r="M11389" s="261" t="s">
        <v>35933</v>
      </c>
      <c r="N11389" s="262">
        <v>20789.5</v>
      </c>
      <c r="P11389" s="243" t="s">
        <v>27331</v>
      </c>
      <c r="Q11389" s="244">
        <v>147.57</v>
      </c>
      <c r="R11389" s="104"/>
      <c r="S11389" s="104"/>
      <c r="T11389" s="104"/>
    </row>
    <row r="11390" spans="13:20" ht="14.5" x14ac:dyDescent="0.35">
      <c r="M11390" s="261" t="s">
        <v>50450</v>
      </c>
      <c r="N11390" s="262">
        <v>28618.23</v>
      </c>
      <c r="P11390" s="243" t="s">
        <v>27332</v>
      </c>
      <c r="Q11390" s="244">
        <v>4720.91</v>
      </c>
      <c r="R11390" s="104"/>
      <c r="S11390" s="104"/>
      <c r="T11390" s="104"/>
    </row>
    <row r="11391" spans="13:20" ht="14.5" x14ac:dyDescent="0.35">
      <c r="M11391" s="261" t="s">
        <v>57454</v>
      </c>
      <c r="N11391" s="262">
        <v>380</v>
      </c>
      <c r="P11391" s="243" t="s">
        <v>27333</v>
      </c>
      <c r="Q11391" s="244">
        <v>9666</v>
      </c>
      <c r="R11391" s="104"/>
      <c r="S11391" s="104"/>
      <c r="T11391" s="104"/>
    </row>
    <row r="11392" spans="13:20" ht="14.5" x14ac:dyDescent="0.35">
      <c r="M11392" s="261" t="s">
        <v>51465</v>
      </c>
      <c r="N11392" s="262">
        <v>23931</v>
      </c>
      <c r="P11392" s="243" t="s">
        <v>27334</v>
      </c>
      <c r="Q11392" s="244">
        <v>4193.76</v>
      </c>
      <c r="R11392" s="104"/>
      <c r="S11392" s="104"/>
      <c r="T11392" s="104"/>
    </row>
    <row r="11393" spans="13:20" ht="14.5" x14ac:dyDescent="0.35">
      <c r="M11393" s="261" t="s">
        <v>57455</v>
      </c>
      <c r="N11393" s="262">
        <v>1828</v>
      </c>
      <c r="P11393" s="243" t="s">
        <v>27335</v>
      </c>
      <c r="Q11393" s="244">
        <v>4500</v>
      </c>
      <c r="R11393" s="104"/>
      <c r="S11393" s="104"/>
      <c r="T11393" s="104"/>
    </row>
    <row r="11394" spans="13:20" ht="14.5" x14ac:dyDescent="0.35">
      <c r="M11394" s="261" t="s">
        <v>57456</v>
      </c>
      <c r="N11394" s="262">
        <v>5182</v>
      </c>
      <c r="P11394" s="243" t="s">
        <v>15991</v>
      </c>
      <c r="Q11394" s="244">
        <v>2203.44</v>
      </c>
      <c r="R11394" s="104"/>
      <c r="S11394" s="104"/>
      <c r="T11394" s="104"/>
    </row>
    <row r="11395" spans="13:20" ht="14.5" x14ac:dyDescent="0.35">
      <c r="M11395" s="261" t="s">
        <v>51466</v>
      </c>
      <c r="N11395" s="262">
        <v>32888</v>
      </c>
      <c r="P11395" s="243" t="s">
        <v>27336</v>
      </c>
      <c r="Q11395" s="244">
        <v>4417</v>
      </c>
      <c r="R11395" s="104"/>
      <c r="S11395" s="104"/>
      <c r="T11395" s="104"/>
    </row>
    <row r="11396" spans="13:20" ht="14.5" x14ac:dyDescent="0.35">
      <c r="M11396" s="261" t="s">
        <v>57457</v>
      </c>
      <c r="N11396" s="262">
        <v>2370</v>
      </c>
      <c r="P11396" s="243" t="s">
        <v>15993</v>
      </c>
      <c r="Q11396" s="244">
        <v>1532.7</v>
      </c>
      <c r="R11396" s="104"/>
      <c r="S11396" s="104"/>
      <c r="T11396" s="104"/>
    </row>
    <row r="11397" spans="13:20" ht="14.5" x14ac:dyDescent="0.35">
      <c r="M11397" s="261" t="s">
        <v>45647</v>
      </c>
      <c r="N11397" s="262">
        <v>1626743.72</v>
      </c>
      <c r="P11397" s="243" t="s">
        <v>27337</v>
      </c>
      <c r="Q11397" s="244">
        <v>2642.68</v>
      </c>
      <c r="R11397" s="104"/>
      <c r="S11397" s="104"/>
      <c r="T11397" s="104"/>
    </row>
    <row r="11398" spans="13:20" ht="14.5" x14ac:dyDescent="0.35">
      <c r="M11398" s="261" t="s">
        <v>45648</v>
      </c>
      <c r="N11398" s="262">
        <v>124391.78</v>
      </c>
      <c r="P11398" s="243" t="s">
        <v>27338</v>
      </c>
      <c r="Q11398" s="244">
        <v>13034.27</v>
      </c>
      <c r="R11398" s="104"/>
      <c r="S11398" s="104"/>
      <c r="T11398" s="104"/>
    </row>
    <row r="11399" spans="13:20" ht="14.5" x14ac:dyDescent="0.35">
      <c r="M11399" s="261" t="s">
        <v>37418</v>
      </c>
      <c r="N11399" s="262">
        <v>120</v>
      </c>
      <c r="P11399" s="243" t="s">
        <v>27339</v>
      </c>
      <c r="Q11399" s="244">
        <v>22510.99</v>
      </c>
      <c r="R11399" s="104"/>
      <c r="S11399" s="104"/>
      <c r="T11399" s="104"/>
    </row>
    <row r="11400" spans="13:20" ht="14.5" x14ac:dyDescent="0.35">
      <c r="M11400" s="261" t="s">
        <v>38546</v>
      </c>
      <c r="N11400" s="262">
        <v>6721.76</v>
      </c>
      <c r="P11400" s="243" t="s">
        <v>27340</v>
      </c>
      <c r="Q11400" s="244">
        <v>16594.55</v>
      </c>
      <c r="R11400" s="104"/>
      <c r="S11400" s="104"/>
      <c r="T11400" s="104"/>
    </row>
    <row r="11401" spans="13:20" ht="14.5" x14ac:dyDescent="0.35">
      <c r="M11401" s="261" t="s">
        <v>27772</v>
      </c>
      <c r="N11401" s="262">
        <v>35.880000000000003</v>
      </c>
      <c r="P11401" s="243" t="s">
        <v>27341</v>
      </c>
      <c r="Q11401" s="244">
        <v>42584.87</v>
      </c>
      <c r="R11401" s="104"/>
      <c r="S11401" s="104"/>
      <c r="T11401" s="104"/>
    </row>
    <row r="11402" spans="13:20" ht="14.5" x14ac:dyDescent="0.35">
      <c r="M11402" s="261" t="s">
        <v>27773</v>
      </c>
      <c r="N11402" s="262">
        <v>526.12</v>
      </c>
      <c r="P11402" s="243" t="s">
        <v>27342</v>
      </c>
      <c r="Q11402" s="244">
        <v>5593</v>
      </c>
      <c r="R11402" s="104"/>
      <c r="S11402" s="104"/>
      <c r="T11402" s="104"/>
    </row>
    <row r="11403" spans="13:20" ht="14.5" x14ac:dyDescent="0.35">
      <c r="M11403" s="261" t="s">
        <v>27774</v>
      </c>
      <c r="N11403" s="262">
        <v>7.78</v>
      </c>
      <c r="P11403" s="243" t="s">
        <v>27343</v>
      </c>
      <c r="Q11403" s="244">
        <v>140620.42000000001</v>
      </c>
      <c r="R11403" s="104"/>
      <c r="S11403" s="104"/>
      <c r="T11403" s="104"/>
    </row>
    <row r="11404" spans="13:20" ht="14.5" x14ac:dyDescent="0.35">
      <c r="M11404" s="261" t="s">
        <v>52371</v>
      </c>
      <c r="N11404" s="262">
        <v>1183</v>
      </c>
      <c r="P11404" s="243" t="s">
        <v>27344</v>
      </c>
      <c r="Q11404" s="244">
        <v>10741.68</v>
      </c>
      <c r="R11404" s="104"/>
      <c r="S11404" s="104"/>
      <c r="T11404" s="104"/>
    </row>
    <row r="11405" spans="13:20" ht="14.5" x14ac:dyDescent="0.35">
      <c r="M11405" s="261" t="s">
        <v>27775</v>
      </c>
      <c r="N11405" s="262">
        <v>574825.80000000005</v>
      </c>
      <c r="P11405" s="243" t="s">
        <v>27345</v>
      </c>
      <c r="Q11405" s="244">
        <v>28956.9</v>
      </c>
      <c r="R11405" s="104"/>
      <c r="S11405" s="104"/>
      <c r="T11405" s="104"/>
    </row>
    <row r="11406" spans="13:20" ht="14.5" x14ac:dyDescent="0.35">
      <c r="M11406" s="261" t="s">
        <v>27777</v>
      </c>
      <c r="N11406" s="262">
        <v>14224.2</v>
      </c>
      <c r="P11406" s="243" t="s">
        <v>27346</v>
      </c>
      <c r="Q11406" s="244">
        <v>150</v>
      </c>
      <c r="R11406" s="104"/>
      <c r="S11406" s="104"/>
      <c r="T11406" s="104"/>
    </row>
    <row r="11407" spans="13:20" ht="14.5" x14ac:dyDescent="0.35">
      <c r="M11407" s="261" t="s">
        <v>51467</v>
      </c>
      <c r="N11407" s="262">
        <v>4736</v>
      </c>
      <c r="P11407" s="243" t="s">
        <v>27347</v>
      </c>
      <c r="Q11407" s="244">
        <v>15350</v>
      </c>
      <c r="R11407" s="104"/>
      <c r="S11407" s="104"/>
      <c r="T11407" s="104"/>
    </row>
    <row r="11408" spans="13:20" ht="14.5" x14ac:dyDescent="0.35">
      <c r="M11408" s="261" t="s">
        <v>27779</v>
      </c>
      <c r="N11408" s="262">
        <v>110</v>
      </c>
      <c r="P11408" s="243" t="s">
        <v>27348</v>
      </c>
      <c r="Q11408" s="244">
        <v>13590</v>
      </c>
      <c r="R11408" s="104"/>
      <c r="S11408" s="104"/>
      <c r="T11408" s="104"/>
    </row>
    <row r="11409" spans="13:20" ht="14.5" x14ac:dyDescent="0.35">
      <c r="M11409" s="261" t="s">
        <v>43378</v>
      </c>
      <c r="N11409" s="262">
        <v>-8067.67</v>
      </c>
      <c r="P11409" s="243" t="s">
        <v>27349</v>
      </c>
      <c r="Q11409" s="244">
        <v>13375</v>
      </c>
      <c r="R11409" s="104"/>
      <c r="S11409" s="104"/>
      <c r="T11409" s="104"/>
    </row>
    <row r="11410" spans="13:20" ht="14.5" x14ac:dyDescent="0.35">
      <c r="M11410" s="261" t="s">
        <v>57458</v>
      </c>
      <c r="N11410" s="262">
        <v>712.02</v>
      </c>
      <c r="P11410" s="243" t="s">
        <v>27350</v>
      </c>
      <c r="Q11410" s="244">
        <v>10150</v>
      </c>
      <c r="R11410" s="104"/>
      <c r="S11410" s="104"/>
      <c r="T11410" s="104"/>
    </row>
    <row r="11411" spans="13:20" ht="14.5" x14ac:dyDescent="0.35">
      <c r="M11411" s="261" t="s">
        <v>43379</v>
      </c>
      <c r="N11411" s="262">
        <v>74866.67</v>
      </c>
      <c r="P11411" s="243" t="s">
        <v>15995</v>
      </c>
      <c r="Q11411" s="244">
        <v>80356.5</v>
      </c>
      <c r="R11411" s="104"/>
      <c r="S11411" s="104"/>
      <c r="T11411" s="104"/>
    </row>
    <row r="11412" spans="13:20" ht="14.5" x14ac:dyDescent="0.35">
      <c r="M11412" s="261" t="s">
        <v>57459</v>
      </c>
      <c r="N11412" s="262">
        <v>14175</v>
      </c>
      <c r="P11412" s="243" t="s">
        <v>15997</v>
      </c>
      <c r="Q11412" s="244">
        <v>6503.24</v>
      </c>
      <c r="R11412" s="104"/>
      <c r="S11412" s="104"/>
      <c r="T11412" s="104"/>
    </row>
    <row r="11413" spans="13:20" ht="14.5" x14ac:dyDescent="0.35">
      <c r="M11413" s="261" t="s">
        <v>38547</v>
      </c>
      <c r="N11413" s="262">
        <v>117945.34</v>
      </c>
      <c r="P11413" s="243" t="s">
        <v>15998</v>
      </c>
      <c r="Q11413" s="244">
        <v>15989.58</v>
      </c>
      <c r="R11413" s="104"/>
      <c r="S11413" s="104"/>
      <c r="T11413" s="104"/>
    </row>
    <row r="11414" spans="13:20" ht="14.5" x14ac:dyDescent="0.35">
      <c r="M11414" s="261" t="s">
        <v>38548</v>
      </c>
      <c r="N11414" s="262">
        <v>10107.35</v>
      </c>
      <c r="P11414" s="243" t="s">
        <v>27351</v>
      </c>
      <c r="Q11414" s="244">
        <v>13138.41</v>
      </c>
      <c r="R11414" s="104"/>
      <c r="S11414" s="104"/>
      <c r="T11414" s="104"/>
    </row>
    <row r="11415" spans="13:20" ht="14.5" x14ac:dyDescent="0.35">
      <c r="M11415" s="261" t="s">
        <v>38549</v>
      </c>
      <c r="N11415" s="262">
        <v>27121.62</v>
      </c>
      <c r="P11415" s="243" t="s">
        <v>27352</v>
      </c>
      <c r="Q11415" s="244">
        <v>25077.759999999998</v>
      </c>
      <c r="R11415" s="104"/>
      <c r="S11415" s="104"/>
      <c r="T11415" s="104"/>
    </row>
    <row r="11416" spans="13:20" ht="14.5" x14ac:dyDescent="0.35">
      <c r="M11416" s="261" t="s">
        <v>57460</v>
      </c>
      <c r="N11416" s="262">
        <v>1091.8699999999999</v>
      </c>
      <c r="P11416" s="243" t="s">
        <v>15999</v>
      </c>
      <c r="Q11416" s="244">
        <v>28742.639999999999</v>
      </c>
      <c r="R11416" s="104"/>
      <c r="S11416" s="104"/>
      <c r="T11416" s="104"/>
    </row>
    <row r="11417" spans="13:20" ht="14.5" x14ac:dyDescent="0.35">
      <c r="M11417" s="261" t="s">
        <v>57461</v>
      </c>
      <c r="N11417" s="262">
        <v>70086.649999999994</v>
      </c>
      <c r="P11417" s="243" t="s">
        <v>27353</v>
      </c>
      <c r="Q11417" s="244">
        <v>1299.8599999999999</v>
      </c>
      <c r="R11417" s="104"/>
      <c r="S11417" s="104"/>
      <c r="T11417" s="104"/>
    </row>
    <row r="11418" spans="13:20" ht="14.5" x14ac:dyDescent="0.35">
      <c r="M11418" s="261" t="s">
        <v>57462</v>
      </c>
      <c r="N11418" s="262">
        <v>26299.279999999999</v>
      </c>
      <c r="P11418" s="243" t="s">
        <v>27354</v>
      </c>
      <c r="Q11418" s="244">
        <v>190273</v>
      </c>
      <c r="R11418" s="104"/>
      <c r="S11418" s="104"/>
      <c r="T11418" s="104"/>
    </row>
    <row r="11419" spans="13:20" ht="14.5" x14ac:dyDescent="0.35">
      <c r="M11419" s="261" t="s">
        <v>57463</v>
      </c>
      <c r="N11419" s="262">
        <v>7365.88</v>
      </c>
      <c r="P11419" s="243" t="s">
        <v>27355</v>
      </c>
      <c r="Q11419" s="244">
        <v>117029</v>
      </c>
      <c r="R11419" s="104"/>
      <c r="S11419" s="104"/>
      <c r="T11419" s="104"/>
    </row>
    <row r="11420" spans="13:20" ht="14.5" x14ac:dyDescent="0.35">
      <c r="M11420" s="261" t="s">
        <v>35934</v>
      </c>
      <c r="N11420" s="262">
        <v>26511.89</v>
      </c>
      <c r="P11420" s="243" t="s">
        <v>27356</v>
      </c>
      <c r="Q11420" s="244">
        <v>22817.49</v>
      </c>
      <c r="R11420" s="104"/>
      <c r="S11420" s="104"/>
      <c r="T11420" s="104"/>
    </row>
    <row r="11421" spans="13:20" ht="14.5" x14ac:dyDescent="0.35">
      <c r="M11421" s="261" t="s">
        <v>35935</v>
      </c>
      <c r="N11421" s="262">
        <v>971378.79</v>
      </c>
      <c r="P11421" s="243" t="s">
        <v>27357</v>
      </c>
      <c r="Q11421" s="244">
        <v>193.98</v>
      </c>
      <c r="R11421" s="104"/>
      <c r="S11421" s="104"/>
      <c r="T11421" s="104"/>
    </row>
    <row r="11422" spans="13:20" ht="14.5" x14ac:dyDescent="0.35">
      <c r="M11422" s="261" t="s">
        <v>37419</v>
      </c>
      <c r="N11422" s="262">
        <v>10051.14</v>
      </c>
      <c r="P11422" s="243" t="s">
        <v>27358</v>
      </c>
      <c r="Q11422" s="244">
        <v>549.75</v>
      </c>
      <c r="R11422" s="104"/>
      <c r="S11422" s="104"/>
      <c r="T11422" s="104"/>
    </row>
    <row r="11423" spans="13:20" ht="14.5" x14ac:dyDescent="0.35">
      <c r="M11423" s="261" t="s">
        <v>35936</v>
      </c>
      <c r="N11423" s="262">
        <v>154953.06</v>
      </c>
      <c r="P11423" s="243" t="s">
        <v>27359</v>
      </c>
      <c r="Q11423" s="244">
        <v>5000</v>
      </c>
      <c r="R11423" s="104"/>
      <c r="S11423" s="104"/>
      <c r="T11423" s="104"/>
    </row>
    <row r="11424" spans="13:20" ht="14.5" x14ac:dyDescent="0.35">
      <c r="M11424" s="261" t="s">
        <v>57464</v>
      </c>
      <c r="N11424" s="262">
        <v>7849.24</v>
      </c>
      <c r="P11424" s="243" t="s">
        <v>27360</v>
      </c>
      <c r="Q11424" s="244">
        <v>89417.45</v>
      </c>
      <c r="R11424" s="104"/>
      <c r="S11424" s="104"/>
      <c r="T11424" s="104"/>
    </row>
    <row r="11425" spans="13:20" ht="14.5" x14ac:dyDescent="0.35">
      <c r="M11425" s="261" t="s">
        <v>57465</v>
      </c>
      <c r="N11425" s="262">
        <v>16062.16</v>
      </c>
      <c r="P11425" s="243" t="s">
        <v>27361</v>
      </c>
      <c r="Q11425" s="244">
        <v>13477.71</v>
      </c>
      <c r="R11425" s="104"/>
      <c r="S11425" s="104"/>
      <c r="T11425" s="104"/>
    </row>
    <row r="11426" spans="13:20" ht="14.5" x14ac:dyDescent="0.35">
      <c r="M11426" s="261" t="s">
        <v>35937</v>
      </c>
      <c r="N11426" s="262">
        <v>122440.44</v>
      </c>
      <c r="P11426" s="243" t="s">
        <v>27362</v>
      </c>
      <c r="Q11426" s="244">
        <v>37603.9</v>
      </c>
      <c r="R11426" s="104"/>
      <c r="S11426" s="104"/>
      <c r="T11426" s="104"/>
    </row>
    <row r="11427" spans="13:20" ht="14.5" x14ac:dyDescent="0.35">
      <c r="M11427" s="261" t="s">
        <v>35938</v>
      </c>
      <c r="N11427" s="262">
        <v>495165</v>
      </c>
      <c r="P11427" s="243" t="s">
        <v>27363</v>
      </c>
      <c r="Q11427" s="244">
        <v>234698</v>
      </c>
      <c r="R11427" s="104"/>
      <c r="S11427" s="104"/>
      <c r="T11427" s="104"/>
    </row>
    <row r="11428" spans="13:20" ht="14.5" x14ac:dyDescent="0.35">
      <c r="M11428" s="261" t="s">
        <v>27783</v>
      </c>
      <c r="N11428" s="262">
        <v>2765</v>
      </c>
      <c r="P11428" s="243" t="s">
        <v>27364</v>
      </c>
      <c r="Q11428" s="244">
        <v>64960</v>
      </c>
      <c r="R11428" s="104"/>
      <c r="S11428" s="104"/>
      <c r="T11428" s="104"/>
    </row>
    <row r="11429" spans="13:20" ht="14.5" x14ac:dyDescent="0.35">
      <c r="M11429" s="261" t="s">
        <v>27784</v>
      </c>
      <c r="N11429" s="262">
        <v>138209.23000000001</v>
      </c>
      <c r="P11429" s="243" t="s">
        <v>27365</v>
      </c>
      <c r="Q11429" s="244">
        <v>196500</v>
      </c>
      <c r="R11429" s="104"/>
      <c r="S11429" s="104"/>
      <c r="T11429" s="104"/>
    </row>
    <row r="11430" spans="13:20" ht="14.5" x14ac:dyDescent="0.35">
      <c r="M11430" s="261" t="s">
        <v>37420</v>
      </c>
      <c r="N11430" s="262">
        <v>161798.72</v>
      </c>
      <c r="P11430" s="243" t="s">
        <v>27366</v>
      </c>
      <c r="Q11430" s="244">
        <v>19815.060000000001</v>
      </c>
      <c r="R11430" s="104"/>
      <c r="S11430" s="104"/>
      <c r="T11430" s="104"/>
    </row>
    <row r="11431" spans="13:20" ht="14.5" x14ac:dyDescent="0.35">
      <c r="M11431" s="261" t="s">
        <v>57466</v>
      </c>
      <c r="N11431" s="262">
        <v>16507.5</v>
      </c>
      <c r="P11431" s="243" t="s">
        <v>27367</v>
      </c>
      <c r="Q11431" s="244">
        <v>55853.69</v>
      </c>
      <c r="R11431" s="104"/>
      <c r="S11431" s="104"/>
      <c r="T11431" s="104"/>
    </row>
    <row r="11432" spans="13:20" ht="14.5" x14ac:dyDescent="0.35">
      <c r="M11432" s="261" t="s">
        <v>57467</v>
      </c>
      <c r="N11432" s="262">
        <v>53476.44</v>
      </c>
      <c r="P11432" s="243" t="s">
        <v>27368</v>
      </c>
      <c r="Q11432" s="244">
        <v>28900.26</v>
      </c>
      <c r="R11432" s="104"/>
      <c r="S11432" s="104"/>
      <c r="T11432" s="104"/>
    </row>
    <row r="11433" spans="13:20" ht="14.5" x14ac:dyDescent="0.35">
      <c r="M11433" s="261" t="s">
        <v>38550</v>
      </c>
      <c r="N11433" s="262">
        <v>61707.19</v>
      </c>
      <c r="P11433" s="243" t="s">
        <v>27369</v>
      </c>
      <c r="Q11433" s="244">
        <v>204236.09</v>
      </c>
      <c r="R11433" s="104"/>
      <c r="S11433" s="104"/>
      <c r="T11433" s="104"/>
    </row>
    <row r="11434" spans="13:20" ht="14.5" x14ac:dyDescent="0.35">
      <c r="M11434" s="261" t="s">
        <v>35939</v>
      </c>
      <c r="N11434" s="262">
        <v>226608.33</v>
      </c>
      <c r="P11434" s="243" t="s">
        <v>27370</v>
      </c>
      <c r="Q11434" s="244">
        <v>4142.3999999999996</v>
      </c>
      <c r="R11434" s="104"/>
      <c r="S11434" s="104"/>
      <c r="T11434" s="104"/>
    </row>
    <row r="11435" spans="13:20" ht="14.5" x14ac:dyDescent="0.35">
      <c r="M11435" s="261" t="s">
        <v>57468</v>
      </c>
      <c r="N11435" s="262">
        <v>79966.64</v>
      </c>
      <c r="P11435" s="243" t="s">
        <v>27371</v>
      </c>
      <c r="Q11435" s="244">
        <v>6987.5</v>
      </c>
      <c r="R11435" s="104"/>
      <c r="S11435" s="104"/>
      <c r="T11435" s="104"/>
    </row>
    <row r="11436" spans="13:20" ht="14.5" x14ac:dyDescent="0.35">
      <c r="M11436" s="261" t="s">
        <v>38551</v>
      </c>
      <c r="N11436" s="262">
        <v>571820.81000000006</v>
      </c>
      <c r="P11436" s="243" t="s">
        <v>27372</v>
      </c>
      <c r="Q11436" s="244">
        <v>9121.6</v>
      </c>
      <c r="R11436" s="104"/>
      <c r="S11436" s="104"/>
      <c r="T11436" s="104"/>
    </row>
    <row r="11437" spans="13:20" ht="14.5" x14ac:dyDescent="0.35">
      <c r="M11437" s="261" t="s">
        <v>48526</v>
      </c>
      <c r="N11437" s="262">
        <v>9828</v>
      </c>
      <c r="P11437" s="243" t="s">
        <v>27373</v>
      </c>
      <c r="Q11437" s="244">
        <v>697.81</v>
      </c>
      <c r="R11437" s="104"/>
      <c r="S11437" s="104"/>
      <c r="T11437" s="104"/>
    </row>
    <row r="11438" spans="13:20" ht="14.5" x14ac:dyDescent="0.35">
      <c r="M11438" s="261" t="s">
        <v>48527</v>
      </c>
      <c r="N11438" s="262">
        <v>751.85</v>
      </c>
      <c r="P11438" s="243" t="s">
        <v>27374</v>
      </c>
      <c r="Q11438" s="244">
        <v>1099.52</v>
      </c>
      <c r="R11438" s="104"/>
      <c r="S11438" s="104"/>
      <c r="T11438" s="104"/>
    </row>
    <row r="11439" spans="13:20" ht="14.5" x14ac:dyDescent="0.35">
      <c r="M11439" s="261" t="s">
        <v>48528</v>
      </c>
      <c r="N11439" s="262">
        <v>57627</v>
      </c>
      <c r="P11439" s="243" t="s">
        <v>27375</v>
      </c>
      <c r="Q11439" s="244">
        <v>348.97</v>
      </c>
      <c r="R11439" s="104"/>
      <c r="S11439" s="104"/>
      <c r="T11439" s="104"/>
    </row>
    <row r="11440" spans="13:20" ht="14.5" x14ac:dyDescent="0.35">
      <c r="M11440" s="261" t="s">
        <v>57469</v>
      </c>
      <c r="N11440" s="262">
        <v>8160</v>
      </c>
      <c r="P11440" s="243" t="s">
        <v>27376</v>
      </c>
      <c r="Q11440" s="244">
        <v>20385</v>
      </c>
      <c r="R11440" s="104"/>
      <c r="S11440" s="104"/>
      <c r="T11440" s="104"/>
    </row>
    <row r="11441" spans="13:20" ht="14.5" x14ac:dyDescent="0.35">
      <c r="M11441" s="261" t="s">
        <v>57470</v>
      </c>
      <c r="N11441" s="262">
        <v>872.64</v>
      </c>
      <c r="P11441" s="243" t="s">
        <v>27377</v>
      </c>
      <c r="Q11441" s="244">
        <v>14360</v>
      </c>
      <c r="R11441" s="104"/>
      <c r="S11441" s="104"/>
      <c r="T11441" s="104"/>
    </row>
    <row r="11442" spans="13:20" ht="14.5" x14ac:dyDescent="0.35">
      <c r="M11442" s="261" t="s">
        <v>57471</v>
      </c>
      <c r="N11442" s="262">
        <v>478.32</v>
      </c>
      <c r="P11442" s="243" t="s">
        <v>27378</v>
      </c>
      <c r="Q11442" s="244">
        <v>355266.66</v>
      </c>
      <c r="R11442" s="104"/>
      <c r="S11442" s="104"/>
      <c r="T11442" s="104"/>
    </row>
    <row r="11443" spans="13:20" ht="14.5" x14ac:dyDescent="0.35">
      <c r="M11443" s="261" t="s">
        <v>57472</v>
      </c>
      <c r="N11443" s="262">
        <v>727.63</v>
      </c>
      <c r="P11443" s="243" t="s">
        <v>27379</v>
      </c>
      <c r="Q11443" s="244">
        <v>20153.330000000002</v>
      </c>
      <c r="R11443" s="104"/>
      <c r="S11443" s="104"/>
      <c r="T11443" s="104"/>
    </row>
    <row r="11444" spans="13:20" ht="14.5" x14ac:dyDescent="0.35">
      <c r="M11444" s="261" t="s">
        <v>57473</v>
      </c>
      <c r="N11444" s="262">
        <v>2292.14</v>
      </c>
      <c r="P11444" s="243" t="s">
        <v>27380</v>
      </c>
      <c r="Q11444" s="244">
        <v>136912.5</v>
      </c>
      <c r="R11444" s="104"/>
      <c r="S11444" s="104"/>
      <c r="T11444" s="104"/>
    </row>
    <row r="11445" spans="13:20" ht="14.5" x14ac:dyDescent="0.35">
      <c r="M11445" s="261" t="s">
        <v>57474</v>
      </c>
      <c r="N11445" s="262">
        <v>43.8</v>
      </c>
      <c r="P11445" s="243" t="s">
        <v>27381</v>
      </c>
      <c r="Q11445" s="244">
        <v>5040</v>
      </c>
      <c r="R11445" s="104"/>
      <c r="S11445" s="104"/>
      <c r="T11445" s="104"/>
    </row>
    <row r="11446" spans="13:20" ht="14.5" x14ac:dyDescent="0.35">
      <c r="M11446" s="261" t="s">
        <v>52372</v>
      </c>
      <c r="N11446" s="262">
        <v>10330.59</v>
      </c>
      <c r="P11446" s="243" t="s">
        <v>27382</v>
      </c>
      <c r="Q11446" s="244">
        <v>1540</v>
      </c>
      <c r="R11446" s="104"/>
      <c r="S11446" s="104"/>
      <c r="T11446" s="104"/>
    </row>
    <row r="11447" spans="13:20" ht="14.5" x14ac:dyDescent="0.35">
      <c r="M11447" s="261" t="s">
        <v>53583</v>
      </c>
      <c r="N11447" s="262">
        <v>2485.56</v>
      </c>
      <c r="P11447" s="243" t="s">
        <v>27383</v>
      </c>
      <c r="Q11447" s="244">
        <v>5930</v>
      </c>
      <c r="R11447" s="104"/>
      <c r="S11447" s="104"/>
      <c r="T11447" s="104"/>
    </row>
    <row r="11448" spans="13:20" ht="14.5" x14ac:dyDescent="0.35">
      <c r="M11448" s="261" t="s">
        <v>37421</v>
      </c>
      <c r="N11448" s="262">
        <v>217198.49</v>
      </c>
      <c r="P11448" s="243" t="s">
        <v>27384</v>
      </c>
      <c r="Q11448" s="244">
        <v>43448.4</v>
      </c>
      <c r="R11448" s="104"/>
      <c r="S11448" s="104"/>
      <c r="T11448" s="104"/>
    </row>
    <row r="11449" spans="13:20" ht="14.5" x14ac:dyDescent="0.35">
      <c r="M11449" s="261" t="s">
        <v>51468</v>
      </c>
      <c r="N11449" s="262">
        <v>10288.16</v>
      </c>
      <c r="P11449" s="243" t="s">
        <v>27385</v>
      </c>
      <c r="Q11449" s="244">
        <v>10376.82</v>
      </c>
      <c r="R11449" s="104"/>
      <c r="S11449" s="104"/>
      <c r="T11449" s="104"/>
    </row>
    <row r="11450" spans="13:20" ht="14.5" x14ac:dyDescent="0.35">
      <c r="M11450" s="261" t="s">
        <v>37422</v>
      </c>
      <c r="N11450" s="262">
        <v>125102.66</v>
      </c>
      <c r="P11450" s="243" t="s">
        <v>27386</v>
      </c>
      <c r="Q11450" s="244">
        <v>45367</v>
      </c>
      <c r="R11450" s="104"/>
      <c r="S11450" s="104"/>
      <c r="T11450" s="104"/>
    </row>
    <row r="11451" spans="13:20" ht="14.5" x14ac:dyDescent="0.35">
      <c r="M11451" s="261" t="s">
        <v>37423</v>
      </c>
      <c r="N11451" s="262">
        <v>103598.75</v>
      </c>
      <c r="P11451" s="243" t="s">
        <v>27387</v>
      </c>
      <c r="Q11451" s="244">
        <v>20497.71</v>
      </c>
      <c r="R11451" s="104"/>
      <c r="S11451" s="104"/>
      <c r="T11451" s="104"/>
    </row>
    <row r="11452" spans="13:20" ht="14.5" x14ac:dyDescent="0.35">
      <c r="M11452" s="261" t="s">
        <v>43380</v>
      </c>
      <c r="N11452" s="262">
        <v>27609.15</v>
      </c>
      <c r="P11452" s="243" t="s">
        <v>27388</v>
      </c>
      <c r="Q11452" s="244">
        <v>2960.29</v>
      </c>
      <c r="R11452" s="104"/>
      <c r="S11452" s="104"/>
      <c r="T11452" s="104"/>
    </row>
    <row r="11453" spans="13:20" ht="14.5" x14ac:dyDescent="0.35">
      <c r="M11453" s="261" t="s">
        <v>43381</v>
      </c>
      <c r="N11453" s="262">
        <v>113832.43</v>
      </c>
      <c r="P11453" s="243" t="s">
        <v>27389</v>
      </c>
      <c r="Q11453" s="244">
        <v>14360</v>
      </c>
      <c r="R11453" s="104"/>
      <c r="S11453" s="104"/>
      <c r="T11453" s="104"/>
    </row>
    <row r="11454" spans="13:20" ht="14.5" x14ac:dyDescent="0.35">
      <c r="M11454" s="261" t="s">
        <v>48529</v>
      </c>
      <c r="N11454" s="262">
        <v>6310.82</v>
      </c>
      <c r="P11454" s="243" t="s">
        <v>27390</v>
      </c>
      <c r="Q11454" s="244">
        <v>5593</v>
      </c>
      <c r="R11454" s="104"/>
      <c r="S11454" s="104"/>
      <c r="T11454" s="104"/>
    </row>
    <row r="11455" spans="13:20" ht="14.5" x14ac:dyDescent="0.35">
      <c r="M11455" s="261" t="s">
        <v>38552</v>
      </c>
      <c r="N11455" s="262">
        <v>141548.23000000001</v>
      </c>
      <c r="P11455" s="243" t="s">
        <v>27391</v>
      </c>
      <c r="Q11455" s="244">
        <v>355266.66</v>
      </c>
      <c r="R11455" s="104"/>
      <c r="S11455" s="104"/>
      <c r="T11455" s="104"/>
    </row>
    <row r="11456" spans="13:20" ht="14.5" x14ac:dyDescent="0.35">
      <c r="M11456" s="261" t="s">
        <v>38553</v>
      </c>
      <c r="N11456" s="262">
        <v>3977.5</v>
      </c>
      <c r="P11456" s="243" t="s">
        <v>27392</v>
      </c>
      <c r="Q11456" s="244">
        <v>20153.330000000002</v>
      </c>
      <c r="R11456" s="104"/>
      <c r="S11456" s="104"/>
      <c r="T11456" s="104"/>
    </row>
    <row r="11457" spans="13:20" ht="14.5" x14ac:dyDescent="0.35">
      <c r="M11457" s="261" t="s">
        <v>38554</v>
      </c>
      <c r="N11457" s="262">
        <v>47561.08</v>
      </c>
      <c r="P11457" s="243" t="s">
        <v>27393</v>
      </c>
      <c r="Q11457" s="244">
        <v>136912.5</v>
      </c>
      <c r="R11457" s="104"/>
      <c r="S11457" s="104"/>
      <c r="T11457" s="104"/>
    </row>
    <row r="11458" spans="13:20" ht="14.5" x14ac:dyDescent="0.35">
      <c r="M11458" s="261" t="s">
        <v>38555</v>
      </c>
      <c r="N11458" s="262">
        <v>4863.5</v>
      </c>
      <c r="P11458" s="243" t="s">
        <v>27394</v>
      </c>
      <c r="Q11458" s="244">
        <v>5040</v>
      </c>
      <c r="R11458" s="104"/>
      <c r="S11458" s="104"/>
      <c r="T11458" s="104"/>
    </row>
    <row r="11459" spans="13:20" ht="14.5" x14ac:dyDescent="0.35">
      <c r="M11459" s="261" t="s">
        <v>43382</v>
      </c>
      <c r="N11459" s="262">
        <v>309</v>
      </c>
      <c r="P11459" s="243" t="s">
        <v>27395</v>
      </c>
      <c r="Q11459" s="244">
        <v>1540</v>
      </c>
      <c r="R11459" s="104"/>
      <c r="S11459" s="104"/>
      <c r="T11459" s="104"/>
    </row>
    <row r="11460" spans="13:20" ht="14.5" x14ac:dyDescent="0.35">
      <c r="M11460" s="261" t="s">
        <v>42173</v>
      </c>
      <c r="N11460" s="262">
        <v>2846</v>
      </c>
      <c r="P11460" s="243" t="s">
        <v>27396</v>
      </c>
      <c r="Q11460" s="244">
        <v>5930</v>
      </c>
      <c r="R11460" s="104"/>
      <c r="S11460" s="104"/>
      <c r="T11460" s="104"/>
    </row>
    <row r="11461" spans="13:20" ht="14.5" x14ac:dyDescent="0.35">
      <c r="M11461" s="261" t="s">
        <v>37424</v>
      </c>
      <c r="N11461" s="262">
        <v>657985.99</v>
      </c>
      <c r="P11461" s="243" t="s">
        <v>27397</v>
      </c>
      <c r="Q11461" s="244">
        <v>53598.400000000001</v>
      </c>
      <c r="R11461" s="104"/>
      <c r="S11461" s="104"/>
      <c r="T11461" s="104"/>
    </row>
    <row r="11462" spans="13:20" ht="14.5" x14ac:dyDescent="0.35">
      <c r="M11462" s="261" t="s">
        <v>37425</v>
      </c>
      <c r="N11462" s="262">
        <v>26050</v>
      </c>
      <c r="P11462" s="243" t="s">
        <v>16000</v>
      </c>
      <c r="Q11462" s="244">
        <v>80356.5</v>
      </c>
      <c r="R11462" s="104"/>
      <c r="S11462" s="104"/>
      <c r="T11462" s="104"/>
    </row>
    <row r="11463" spans="13:20" ht="14.5" x14ac:dyDescent="0.35">
      <c r="M11463" s="261" t="s">
        <v>38556</v>
      </c>
      <c r="N11463" s="262">
        <v>8708.0300000000007</v>
      </c>
      <c r="P11463" s="243" t="s">
        <v>27398</v>
      </c>
      <c r="Q11463" s="244">
        <v>10376.82</v>
      </c>
      <c r="R11463" s="104"/>
      <c r="S11463" s="104"/>
      <c r="T11463" s="104"/>
    </row>
    <row r="11464" spans="13:20" ht="14.5" x14ac:dyDescent="0.35">
      <c r="M11464" s="261" t="s">
        <v>50451</v>
      </c>
      <c r="N11464" s="262">
        <v>12542.13</v>
      </c>
      <c r="P11464" s="243" t="s">
        <v>27399</v>
      </c>
      <c r="Q11464" s="244">
        <v>205580.42</v>
      </c>
      <c r="R11464" s="104"/>
      <c r="S11464" s="104"/>
      <c r="T11464" s="104"/>
    </row>
    <row r="11465" spans="13:20" ht="14.5" x14ac:dyDescent="0.35">
      <c r="M11465" s="261" t="s">
        <v>37426</v>
      </c>
      <c r="N11465" s="262">
        <v>112517.61</v>
      </c>
      <c r="P11465" s="243" t="s">
        <v>27400</v>
      </c>
      <c r="Q11465" s="244">
        <v>228439.09</v>
      </c>
      <c r="R11465" s="104"/>
      <c r="S11465" s="104"/>
      <c r="T11465" s="104"/>
    </row>
    <row r="11466" spans="13:20" ht="14.5" x14ac:dyDescent="0.35">
      <c r="M11466" s="261" t="s">
        <v>37427</v>
      </c>
      <c r="N11466" s="262">
        <v>157998.88</v>
      </c>
      <c r="P11466" s="243" t="s">
        <v>16002</v>
      </c>
      <c r="Q11466" s="244">
        <v>83318.77</v>
      </c>
      <c r="R11466" s="104"/>
      <c r="S11466" s="104"/>
      <c r="T11466" s="104"/>
    </row>
    <row r="11467" spans="13:20" ht="14.5" x14ac:dyDescent="0.35">
      <c r="M11467" s="261" t="s">
        <v>37428</v>
      </c>
      <c r="N11467" s="262">
        <v>75832.649999999994</v>
      </c>
      <c r="P11467" s="243" t="s">
        <v>16003</v>
      </c>
      <c r="Q11467" s="244">
        <v>102449.44</v>
      </c>
      <c r="R11467" s="104"/>
      <c r="S11467" s="104"/>
      <c r="T11467" s="104"/>
    </row>
    <row r="11468" spans="13:20" ht="14.5" x14ac:dyDescent="0.35">
      <c r="M11468" s="261" t="s">
        <v>50452</v>
      </c>
      <c r="N11468" s="262">
        <v>18644.29</v>
      </c>
      <c r="P11468" s="243" t="s">
        <v>27401</v>
      </c>
      <c r="Q11468" s="244">
        <v>13138.41</v>
      </c>
      <c r="R11468" s="104"/>
      <c r="S11468" s="104"/>
      <c r="T11468" s="104"/>
    </row>
    <row r="11469" spans="13:20" ht="14.5" x14ac:dyDescent="0.35">
      <c r="M11469" s="261" t="s">
        <v>57475</v>
      </c>
      <c r="N11469" s="262">
        <v>275584.49</v>
      </c>
      <c r="P11469" s="243" t="s">
        <v>27402</v>
      </c>
      <c r="Q11469" s="244">
        <v>67875.259999999995</v>
      </c>
      <c r="R11469" s="104"/>
      <c r="S11469" s="104"/>
      <c r="T11469" s="104"/>
    </row>
    <row r="11470" spans="13:20" ht="14.5" x14ac:dyDescent="0.35">
      <c r="M11470" s="261" t="s">
        <v>38557</v>
      </c>
      <c r="N11470" s="262">
        <v>471.89</v>
      </c>
      <c r="P11470" s="243" t="s">
        <v>27403</v>
      </c>
      <c r="Q11470" s="244">
        <v>150</v>
      </c>
      <c r="R11470" s="104"/>
      <c r="S11470" s="104"/>
      <c r="T11470" s="104"/>
    </row>
    <row r="11471" spans="13:20" ht="14.5" x14ac:dyDescent="0.35">
      <c r="M11471" s="261" t="s">
        <v>57476</v>
      </c>
      <c r="N11471" s="262">
        <v>1589.5</v>
      </c>
      <c r="P11471" s="243" t="s">
        <v>27404</v>
      </c>
      <c r="Q11471" s="244">
        <v>20846.68</v>
      </c>
      <c r="R11471" s="104"/>
      <c r="S11471" s="104"/>
      <c r="T11471" s="104"/>
    </row>
    <row r="11472" spans="13:20" ht="14.5" x14ac:dyDescent="0.35">
      <c r="M11472" s="261" t="s">
        <v>57477</v>
      </c>
      <c r="N11472" s="262">
        <v>4095</v>
      </c>
      <c r="P11472" s="243" t="s">
        <v>27405</v>
      </c>
      <c r="Q11472" s="244">
        <v>566804.30000000005</v>
      </c>
      <c r="R11472" s="104"/>
      <c r="S11472" s="104"/>
      <c r="T11472" s="104"/>
    </row>
    <row r="11473" spans="13:20" ht="14.5" x14ac:dyDescent="0.35">
      <c r="M11473" s="261" t="s">
        <v>57478</v>
      </c>
      <c r="N11473" s="262">
        <v>44141.35</v>
      </c>
      <c r="P11473" s="243" t="s">
        <v>27406</v>
      </c>
      <c r="Q11473" s="244">
        <v>15350</v>
      </c>
      <c r="R11473" s="104"/>
      <c r="S11473" s="104"/>
      <c r="T11473" s="104"/>
    </row>
    <row r="11474" spans="13:20" ht="14.5" x14ac:dyDescent="0.35">
      <c r="M11474" s="261" t="s">
        <v>43383</v>
      </c>
      <c r="N11474" s="262">
        <v>500849.54</v>
      </c>
      <c r="P11474" s="243" t="s">
        <v>27407</v>
      </c>
      <c r="Q11474" s="244">
        <v>20465.21</v>
      </c>
      <c r="R11474" s="104"/>
      <c r="S11474" s="104"/>
      <c r="T11474" s="104"/>
    </row>
    <row r="11475" spans="13:20" ht="14.5" x14ac:dyDescent="0.35">
      <c r="M11475" s="261" t="s">
        <v>45649</v>
      </c>
      <c r="N11475" s="262">
        <v>3074.4</v>
      </c>
      <c r="P11475" s="243" t="s">
        <v>16004</v>
      </c>
      <c r="Q11475" s="244">
        <v>32885.040000000001</v>
      </c>
      <c r="R11475" s="104"/>
      <c r="S11475" s="104"/>
      <c r="T11475" s="104"/>
    </row>
    <row r="11476" spans="13:20" ht="14.5" x14ac:dyDescent="0.35">
      <c r="M11476" s="261" t="s">
        <v>38558</v>
      </c>
      <c r="N11476" s="262">
        <v>216307.58</v>
      </c>
      <c r="P11476" s="243" t="s">
        <v>27408</v>
      </c>
      <c r="Q11476" s="244">
        <v>4260.1499999999996</v>
      </c>
      <c r="R11476" s="104"/>
      <c r="S11476" s="104"/>
      <c r="T11476" s="104"/>
    </row>
    <row r="11477" spans="13:20" ht="14.5" x14ac:dyDescent="0.35">
      <c r="M11477" s="261" t="s">
        <v>42174</v>
      </c>
      <c r="N11477" s="262">
        <v>13092.17</v>
      </c>
      <c r="P11477" s="243" t="s">
        <v>27409</v>
      </c>
      <c r="Q11477" s="244">
        <v>344905.9</v>
      </c>
      <c r="R11477" s="104"/>
      <c r="S11477" s="104"/>
      <c r="T11477" s="104"/>
    </row>
    <row r="11478" spans="13:20" ht="14.5" x14ac:dyDescent="0.35">
      <c r="M11478" s="261" t="s">
        <v>52373</v>
      </c>
      <c r="N11478" s="262">
        <v>293.14999999999998</v>
      </c>
      <c r="P11478" s="243" t="s">
        <v>27410</v>
      </c>
      <c r="Q11478" s="244">
        <v>175112.88</v>
      </c>
      <c r="R11478" s="104"/>
      <c r="S11478" s="104"/>
      <c r="T11478" s="104"/>
    </row>
    <row r="11479" spans="13:20" ht="14.5" x14ac:dyDescent="0.35">
      <c r="M11479" s="261" t="s">
        <v>57479</v>
      </c>
      <c r="N11479" s="262">
        <v>67844.75</v>
      </c>
      <c r="P11479" s="243" t="s">
        <v>27411</v>
      </c>
      <c r="Q11479" s="244">
        <v>33239.89</v>
      </c>
      <c r="R11479" s="104"/>
      <c r="S11479" s="104"/>
      <c r="T11479" s="104"/>
    </row>
    <row r="11480" spans="13:20" ht="14.5" x14ac:dyDescent="0.35">
      <c r="M11480" s="261" t="s">
        <v>57480</v>
      </c>
      <c r="N11480" s="262">
        <v>120</v>
      </c>
      <c r="P11480" s="243" t="s">
        <v>27412</v>
      </c>
      <c r="Q11480" s="244">
        <v>8362.5</v>
      </c>
      <c r="R11480" s="104"/>
      <c r="S11480" s="104"/>
      <c r="T11480" s="104"/>
    </row>
    <row r="11481" spans="13:20" ht="14.5" x14ac:dyDescent="0.35">
      <c r="M11481" s="261" t="s">
        <v>57481</v>
      </c>
      <c r="N11481" s="262">
        <v>13250</v>
      </c>
      <c r="P11481" s="243" t="s">
        <v>27413</v>
      </c>
      <c r="Q11481" s="244">
        <v>16991.59</v>
      </c>
      <c r="R11481" s="104"/>
      <c r="S11481" s="104"/>
      <c r="T11481" s="104"/>
    </row>
    <row r="11482" spans="13:20" ht="14.5" x14ac:dyDescent="0.35">
      <c r="M11482" s="261" t="s">
        <v>53584</v>
      </c>
      <c r="N11482" s="262">
        <v>2248.0500000000002</v>
      </c>
      <c r="P11482" s="243" t="s">
        <v>27414</v>
      </c>
      <c r="Q11482" s="244">
        <v>45020.39</v>
      </c>
      <c r="R11482" s="104"/>
      <c r="S11482" s="104"/>
      <c r="T11482" s="104"/>
    </row>
    <row r="11483" spans="13:20" ht="14.5" x14ac:dyDescent="0.35">
      <c r="M11483" s="261" t="s">
        <v>52374</v>
      </c>
      <c r="N11483" s="262">
        <v>6384.9</v>
      </c>
      <c r="P11483" s="243" t="s">
        <v>27415</v>
      </c>
      <c r="Q11483" s="244">
        <v>51865.75</v>
      </c>
      <c r="R11483" s="104"/>
      <c r="S11483" s="104"/>
      <c r="T11483" s="104"/>
    </row>
    <row r="11484" spans="13:20" ht="14.5" x14ac:dyDescent="0.35">
      <c r="M11484" s="261" t="s">
        <v>52375</v>
      </c>
      <c r="N11484" s="262">
        <v>14945.61</v>
      </c>
      <c r="P11484" s="243" t="s">
        <v>27416</v>
      </c>
      <c r="Q11484" s="244">
        <v>79665</v>
      </c>
      <c r="R11484" s="104"/>
      <c r="S11484" s="104"/>
      <c r="T11484" s="104"/>
    </row>
    <row r="11485" spans="13:20" ht="14.5" x14ac:dyDescent="0.35">
      <c r="M11485" s="261" t="s">
        <v>57482</v>
      </c>
      <c r="N11485" s="262">
        <v>1881.98</v>
      </c>
      <c r="P11485" s="243" t="s">
        <v>27417</v>
      </c>
      <c r="Q11485" s="244">
        <v>23869</v>
      </c>
      <c r="R11485" s="104"/>
      <c r="S11485" s="104"/>
      <c r="T11485" s="104"/>
    </row>
    <row r="11486" spans="13:20" ht="14.5" x14ac:dyDescent="0.35">
      <c r="M11486" s="261" t="s">
        <v>53585</v>
      </c>
      <c r="N11486" s="262">
        <v>822.81</v>
      </c>
      <c r="P11486" s="243" t="s">
        <v>27418</v>
      </c>
      <c r="Q11486" s="244">
        <v>187474</v>
      </c>
      <c r="R11486" s="104"/>
      <c r="S11486" s="104"/>
      <c r="T11486" s="104"/>
    </row>
    <row r="11487" spans="13:20" ht="14.5" x14ac:dyDescent="0.35">
      <c r="M11487" s="261" t="s">
        <v>53586</v>
      </c>
      <c r="N11487" s="262">
        <v>49938.86</v>
      </c>
      <c r="P11487" s="243" t="s">
        <v>16005</v>
      </c>
      <c r="Q11487" s="244">
        <v>27686.55</v>
      </c>
      <c r="R11487" s="104"/>
      <c r="S11487" s="104"/>
      <c r="T11487" s="104"/>
    </row>
    <row r="11488" spans="13:20" ht="14.5" x14ac:dyDescent="0.35">
      <c r="M11488" s="261" t="s">
        <v>53587</v>
      </c>
      <c r="N11488" s="262">
        <v>1204</v>
      </c>
      <c r="P11488" s="243" t="s">
        <v>27419</v>
      </c>
      <c r="Q11488" s="244">
        <v>27500</v>
      </c>
      <c r="R11488" s="104"/>
      <c r="S11488" s="104"/>
      <c r="T11488" s="104"/>
    </row>
    <row r="11489" spans="13:20" ht="14.5" x14ac:dyDescent="0.35">
      <c r="M11489" s="261" t="s">
        <v>53588</v>
      </c>
      <c r="N11489" s="262">
        <v>3862.43</v>
      </c>
      <c r="P11489" s="243" t="s">
        <v>27420</v>
      </c>
      <c r="Q11489" s="244">
        <v>28139.200000000001</v>
      </c>
      <c r="R11489" s="104"/>
      <c r="S11489" s="104"/>
      <c r="T11489" s="104"/>
    </row>
    <row r="11490" spans="13:20" ht="14.5" x14ac:dyDescent="0.35">
      <c r="M11490" s="261" t="s">
        <v>53589</v>
      </c>
      <c r="N11490" s="262">
        <v>11957.58</v>
      </c>
      <c r="P11490" s="243" t="s">
        <v>27421</v>
      </c>
      <c r="Q11490" s="244">
        <v>100240.25</v>
      </c>
      <c r="R11490" s="104"/>
      <c r="S11490" s="104"/>
      <c r="T11490" s="104"/>
    </row>
    <row r="11491" spans="13:20" ht="14.5" x14ac:dyDescent="0.35">
      <c r="M11491" s="261" t="s">
        <v>53590</v>
      </c>
      <c r="N11491" s="262">
        <v>4283.22</v>
      </c>
      <c r="P11491" s="243" t="s">
        <v>27422</v>
      </c>
      <c r="Q11491" s="244">
        <v>39780</v>
      </c>
      <c r="R11491" s="104"/>
      <c r="S11491" s="104"/>
      <c r="T11491" s="104"/>
    </row>
    <row r="11492" spans="13:20" ht="14.5" x14ac:dyDescent="0.35">
      <c r="M11492" s="261" t="s">
        <v>57483</v>
      </c>
      <c r="N11492" s="262">
        <v>1270.9100000000001</v>
      </c>
      <c r="P11492" s="243" t="s">
        <v>27423</v>
      </c>
      <c r="Q11492" s="244">
        <v>114811</v>
      </c>
      <c r="R11492" s="104"/>
      <c r="S11492" s="104"/>
      <c r="T11492" s="104"/>
    </row>
    <row r="11493" spans="13:20" ht="14.5" x14ac:dyDescent="0.35">
      <c r="M11493" s="261" t="s">
        <v>57484</v>
      </c>
      <c r="N11493" s="262">
        <v>25798</v>
      </c>
      <c r="P11493" s="243" t="s">
        <v>27424</v>
      </c>
      <c r="Q11493" s="244">
        <v>134429.70000000001</v>
      </c>
      <c r="R11493" s="104"/>
      <c r="S11493" s="104"/>
      <c r="T11493" s="104"/>
    </row>
    <row r="11494" spans="13:20" ht="14.5" x14ac:dyDescent="0.35">
      <c r="M11494" s="261" t="s">
        <v>53591</v>
      </c>
      <c r="N11494" s="262">
        <v>30000</v>
      </c>
      <c r="P11494" s="243" t="s">
        <v>27425</v>
      </c>
      <c r="Q11494" s="244">
        <v>52193.36</v>
      </c>
      <c r="R11494" s="104"/>
      <c r="S11494" s="104"/>
      <c r="T11494" s="104"/>
    </row>
    <row r="11495" spans="13:20" ht="14.5" x14ac:dyDescent="0.35">
      <c r="M11495" s="261" t="s">
        <v>48530</v>
      </c>
      <c r="N11495" s="262">
        <v>609997.73</v>
      </c>
      <c r="P11495" s="243" t="s">
        <v>27426</v>
      </c>
      <c r="Q11495" s="244">
        <v>60493.94</v>
      </c>
      <c r="R11495" s="104"/>
      <c r="S11495" s="104"/>
      <c r="T11495" s="104"/>
    </row>
    <row r="11496" spans="13:20" ht="14.5" x14ac:dyDescent="0.35">
      <c r="M11496" s="261" t="s">
        <v>48531</v>
      </c>
      <c r="N11496" s="262">
        <v>46676.51</v>
      </c>
      <c r="P11496" s="243" t="s">
        <v>27427</v>
      </c>
      <c r="Q11496" s="244">
        <v>112617</v>
      </c>
      <c r="R11496" s="104"/>
      <c r="S11496" s="104"/>
      <c r="T11496" s="104"/>
    </row>
    <row r="11497" spans="13:20" ht="14.5" x14ac:dyDescent="0.35">
      <c r="M11497" s="261" t="s">
        <v>48532</v>
      </c>
      <c r="N11497" s="262">
        <v>381655</v>
      </c>
      <c r="P11497" s="243" t="s">
        <v>27428</v>
      </c>
      <c r="Q11497" s="244">
        <v>30811.4</v>
      </c>
      <c r="R11497" s="104"/>
      <c r="S11497" s="104"/>
      <c r="T11497" s="104"/>
    </row>
    <row r="11498" spans="13:20" ht="14.5" x14ac:dyDescent="0.35">
      <c r="M11498" s="261" t="s">
        <v>48533</v>
      </c>
      <c r="N11498" s="262">
        <v>29181.42</v>
      </c>
      <c r="P11498" s="243" t="s">
        <v>27429</v>
      </c>
      <c r="Q11498" s="244">
        <v>301480.78999999998</v>
      </c>
      <c r="R11498" s="104"/>
      <c r="S11498" s="104"/>
      <c r="T11498" s="104"/>
    </row>
    <row r="11499" spans="13:20" ht="14.5" x14ac:dyDescent="0.35">
      <c r="M11499" s="261" t="s">
        <v>35944</v>
      </c>
      <c r="N11499" s="262">
        <v>100449.95</v>
      </c>
      <c r="P11499" s="243" t="s">
        <v>27430</v>
      </c>
      <c r="Q11499" s="244">
        <v>215933.15</v>
      </c>
      <c r="R11499" s="104"/>
      <c r="S11499" s="104"/>
      <c r="T11499" s="104"/>
    </row>
    <row r="11500" spans="13:20" ht="14.5" x14ac:dyDescent="0.35">
      <c r="M11500" s="261" t="s">
        <v>35945</v>
      </c>
      <c r="N11500" s="262">
        <v>6556.3</v>
      </c>
      <c r="P11500" s="243" t="s">
        <v>27431</v>
      </c>
      <c r="Q11500" s="244">
        <v>316580.65999999997</v>
      </c>
      <c r="R11500" s="104"/>
      <c r="S11500" s="104"/>
      <c r="T11500" s="104"/>
    </row>
    <row r="11501" spans="13:20" ht="14.5" x14ac:dyDescent="0.35">
      <c r="M11501" s="261" t="s">
        <v>45650</v>
      </c>
      <c r="N11501" s="262">
        <v>441</v>
      </c>
      <c r="P11501" s="243" t="s">
        <v>27432</v>
      </c>
      <c r="Q11501" s="244">
        <v>244.36</v>
      </c>
      <c r="R11501" s="104"/>
      <c r="S11501" s="104"/>
      <c r="T11501" s="104"/>
    </row>
    <row r="11502" spans="13:20" ht="14.5" x14ac:dyDescent="0.35">
      <c r="M11502" s="261" t="s">
        <v>35946</v>
      </c>
      <c r="N11502" s="262">
        <v>25.17</v>
      </c>
      <c r="P11502" s="243" t="s">
        <v>27433</v>
      </c>
      <c r="Q11502" s="244">
        <v>6718.75</v>
      </c>
      <c r="R11502" s="104"/>
      <c r="S11502" s="104"/>
      <c r="T11502" s="104"/>
    </row>
    <row r="11503" spans="13:20" ht="14.5" x14ac:dyDescent="0.35">
      <c r="M11503" s="261" t="s">
        <v>27861</v>
      </c>
      <c r="N11503" s="262">
        <v>8248.49</v>
      </c>
      <c r="P11503" s="243" t="s">
        <v>27434</v>
      </c>
      <c r="Q11503" s="244">
        <v>159473.66</v>
      </c>
      <c r="R11503" s="104"/>
      <c r="S11503" s="104"/>
      <c r="T11503" s="104"/>
    </row>
    <row r="11504" spans="13:20" ht="14.5" x14ac:dyDescent="0.35">
      <c r="M11504" s="261" t="s">
        <v>42176</v>
      </c>
      <c r="N11504" s="262">
        <v>7227.7</v>
      </c>
      <c r="P11504" s="243" t="s">
        <v>27435</v>
      </c>
      <c r="Q11504" s="244">
        <v>1600</v>
      </c>
      <c r="R11504" s="104"/>
      <c r="S11504" s="104"/>
      <c r="T11504" s="104"/>
    </row>
    <row r="11505" spans="13:20" ht="14.5" x14ac:dyDescent="0.35">
      <c r="M11505" s="261" t="s">
        <v>53592</v>
      </c>
      <c r="N11505" s="262">
        <v>44570.559999999998</v>
      </c>
      <c r="P11505" s="243" t="s">
        <v>27436</v>
      </c>
      <c r="Q11505" s="244">
        <v>80048.710000000006</v>
      </c>
      <c r="R11505" s="104"/>
      <c r="S11505" s="104"/>
      <c r="T11505" s="104"/>
    </row>
    <row r="11506" spans="13:20" ht="14.5" x14ac:dyDescent="0.35">
      <c r="M11506" s="261" t="s">
        <v>27869</v>
      </c>
      <c r="N11506" s="262">
        <v>25555.06</v>
      </c>
      <c r="P11506" s="243" t="s">
        <v>27437</v>
      </c>
      <c r="Q11506" s="244">
        <v>4030</v>
      </c>
      <c r="R11506" s="104"/>
      <c r="S11506" s="104"/>
      <c r="T11506" s="104"/>
    </row>
    <row r="11507" spans="13:20" ht="14.5" x14ac:dyDescent="0.35">
      <c r="M11507" s="261" t="s">
        <v>27871</v>
      </c>
      <c r="N11507" s="262">
        <v>93461.11</v>
      </c>
      <c r="P11507" s="243" t="s">
        <v>27438</v>
      </c>
      <c r="Q11507" s="244">
        <v>39010.03</v>
      </c>
      <c r="R11507" s="104"/>
      <c r="S11507" s="104"/>
      <c r="T11507" s="104"/>
    </row>
    <row r="11508" spans="13:20" ht="14.5" x14ac:dyDescent="0.35">
      <c r="M11508" s="261" t="s">
        <v>27873</v>
      </c>
      <c r="N11508" s="262">
        <v>10721.65</v>
      </c>
      <c r="P11508" s="243" t="s">
        <v>27439</v>
      </c>
      <c r="Q11508" s="244">
        <v>29091.11</v>
      </c>
      <c r="R11508" s="104"/>
      <c r="S11508" s="104"/>
      <c r="T11508" s="104"/>
    </row>
    <row r="11509" spans="13:20" ht="14.5" x14ac:dyDescent="0.35">
      <c r="M11509" s="261" t="s">
        <v>45651</v>
      </c>
      <c r="N11509" s="262">
        <v>-4281.8100000000004</v>
      </c>
      <c r="P11509" s="243" t="s">
        <v>27440</v>
      </c>
      <c r="Q11509" s="244">
        <v>23831.8</v>
      </c>
      <c r="R11509" s="104"/>
      <c r="S11509" s="104"/>
      <c r="T11509" s="104"/>
    </row>
    <row r="11510" spans="13:20" ht="14.5" x14ac:dyDescent="0.35">
      <c r="M11510" s="261" t="s">
        <v>42177</v>
      </c>
      <c r="N11510" s="262">
        <v>114.1</v>
      </c>
      <c r="P11510" s="243" t="s">
        <v>27441</v>
      </c>
      <c r="Q11510" s="244">
        <v>12259.79</v>
      </c>
      <c r="R11510" s="104"/>
      <c r="S11510" s="104"/>
      <c r="T11510" s="104"/>
    </row>
    <row r="11511" spans="13:20" ht="14.5" x14ac:dyDescent="0.35">
      <c r="M11511" s="261" t="s">
        <v>35947</v>
      </c>
      <c r="N11511" s="262">
        <v>2129.9</v>
      </c>
      <c r="P11511" s="243" t="s">
        <v>27442</v>
      </c>
      <c r="Q11511" s="244">
        <v>175112.88</v>
      </c>
      <c r="R11511" s="104"/>
      <c r="S11511" s="104"/>
      <c r="T11511" s="104"/>
    </row>
    <row r="11512" spans="13:20" ht="14.5" x14ac:dyDescent="0.35">
      <c r="M11512" s="261" t="s">
        <v>57485</v>
      </c>
      <c r="N11512" s="262">
        <v>1199.6300000000001</v>
      </c>
      <c r="P11512" s="243" t="s">
        <v>27443</v>
      </c>
      <c r="Q11512" s="244">
        <v>159473.66</v>
      </c>
      <c r="R11512" s="104"/>
      <c r="S11512" s="104"/>
      <c r="T11512" s="104"/>
    </row>
    <row r="11513" spans="13:20" ht="14.5" x14ac:dyDescent="0.35">
      <c r="M11513" s="261" t="s">
        <v>57486</v>
      </c>
      <c r="N11513" s="262">
        <v>4860.17</v>
      </c>
      <c r="P11513" s="243" t="s">
        <v>27444</v>
      </c>
      <c r="Q11513" s="244">
        <v>34839.89</v>
      </c>
      <c r="R11513" s="104"/>
      <c r="S11513" s="104"/>
      <c r="T11513" s="104"/>
    </row>
    <row r="11514" spans="13:20" ht="14.5" x14ac:dyDescent="0.35">
      <c r="M11514" s="261" t="s">
        <v>57487</v>
      </c>
      <c r="N11514" s="262">
        <v>463.59</v>
      </c>
      <c r="P11514" s="243" t="s">
        <v>27445</v>
      </c>
      <c r="Q11514" s="244">
        <v>80048.710000000006</v>
      </c>
      <c r="R11514" s="104"/>
      <c r="S11514" s="104"/>
      <c r="T11514" s="104"/>
    </row>
    <row r="11515" spans="13:20" ht="14.5" x14ac:dyDescent="0.35">
      <c r="M11515" s="261" t="s">
        <v>57488</v>
      </c>
      <c r="N11515" s="262">
        <v>1460.41</v>
      </c>
      <c r="P11515" s="243" t="s">
        <v>27446</v>
      </c>
      <c r="Q11515" s="244">
        <v>4030</v>
      </c>
      <c r="R11515" s="104"/>
      <c r="S11515" s="104"/>
      <c r="T11515" s="104"/>
    </row>
    <row r="11516" spans="13:20" ht="14.5" x14ac:dyDescent="0.35">
      <c r="M11516" s="261" t="s">
        <v>37431</v>
      </c>
      <c r="N11516" s="262">
        <v>1169.5</v>
      </c>
      <c r="P11516" s="243" t="s">
        <v>16006</v>
      </c>
      <c r="Q11516" s="244">
        <v>66696.58</v>
      </c>
      <c r="R11516" s="104"/>
      <c r="S11516" s="104"/>
      <c r="T11516" s="104"/>
    </row>
    <row r="11517" spans="13:20" ht="14.5" x14ac:dyDescent="0.35">
      <c r="M11517" s="261" t="s">
        <v>53593</v>
      </c>
      <c r="N11517" s="262">
        <v>529.02</v>
      </c>
      <c r="P11517" s="243" t="s">
        <v>27447</v>
      </c>
      <c r="Q11517" s="244">
        <v>29091.11</v>
      </c>
      <c r="R11517" s="104"/>
      <c r="S11517" s="104"/>
      <c r="T11517" s="104"/>
    </row>
    <row r="11518" spans="13:20" ht="14.5" x14ac:dyDescent="0.35">
      <c r="M11518" s="261" t="s">
        <v>38562</v>
      </c>
      <c r="N11518" s="262">
        <v>1891.5</v>
      </c>
      <c r="P11518" s="243" t="s">
        <v>27448</v>
      </c>
      <c r="Q11518" s="244">
        <v>8362.5</v>
      </c>
      <c r="R11518" s="104"/>
      <c r="S11518" s="104"/>
      <c r="T11518" s="104"/>
    </row>
    <row r="11519" spans="13:20" ht="14.5" x14ac:dyDescent="0.35">
      <c r="M11519" s="261" t="s">
        <v>27876</v>
      </c>
      <c r="N11519" s="262">
        <v>25410</v>
      </c>
      <c r="P11519" s="243" t="s">
        <v>27449</v>
      </c>
      <c r="Q11519" s="244">
        <v>40823.39</v>
      </c>
      <c r="R11519" s="104"/>
      <c r="S11519" s="104"/>
      <c r="T11519" s="104"/>
    </row>
    <row r="11520" spans="13:20" ht="14.5" x14ac:dyDescent="0.35">
      <c r="M11520" s="261" t="s">
        <v>27878</v>
      </c>
      <c r="N11520" s="262">
        <v>1723.68</v>
      </c>
      <c r="P11520" s="243" t="s">
        <v>27450</v>
      </c>
      <c r="Q11520" s="244">
        <v>45020.39</v>
      </c>
      <c r="R11520" s="104"/>
      <c r="S11520" s="104"/>
      <c r="T11520" s="104"/>
    </row>
    <row r="11521" spans="13:20" ht="14.5" x14ac:dyDescent="0.35">
      <c r="M11521" s="261" t="s">
        <v>27879</v>
      </c>
      <c r="N11521" s="262">
        <v>5508.91</v>
      </c>
      <c r="P11521" s="243" t="s">
        <v>27451</v>
      </c>
      <c r="Q11521" s="244">
        <v>241594.7</v>
      </c>
      <c r="R11521" s="104"/>
      <c r="S11521" s="104"/>
      <c r="T11521" s="104"/>
    </row>
    <row r="11522" spans="13:20" ht="14.5" x14ac:dyDescent="0.35">
      <c r="M11522" s="261" t="s">
        <v>27880</v>
      </c>
      <c r="N11522" s="262">
        <v>371.14</v>
      </c>
      <c r="P11522" s="243" t="s">
        <v>27452</v>
      </c>
      <c r="Q11522" s="244">
        <v>43315.55</v>
      </c>
      <c r="R11522" s="104"/>
      <c r="S11522" s="104"/>
      <c r="T11522" s="104"/>
    </row>
    <row r="11523" spans="13:20" ht="14.5" x14ac:dyDescent="0.35">
      <c r="M11523" s="261" t="s">
        <v>27881</v>
      </c>
      <c r="N11523" s="262">
        <v>1768.55</v>
      </c>
      <c r="P11523" s="243" t="s">
        <v>27453</v>
      </c>
      <c r="Q11523" s="244">
        <v>570165.1</v>
      </c>
      <c r="R11523" s="104"/>
      <c r="S11523" s="104"/>
      <c r="T11523" s="104"/>
    </row>
    <row r="11524" spans="13:20" ht="14.5" x14ac:dyDescent="0.35">
      <c r="M11524" s="261" t="s">
        <v>27882</v>
      </c>
      <c r="N11524" s="262">
        <v>9505.14</v>
      </c>
      <c r="P11524" s="243" t="s">
        <v>27454</v>
      </c>
      <c r="Q11524" s="244">
        <v>67212.69</v>
      </c>
      <c r="R11524" s="104"/>
      <c r="S11524" s="104"/>
      <c r="T11524" s="104"/>
    </row>
    <row r="11525" spans="13:20" ht="14.5" x14ac:dyDescent="0.35">
      <c r="M11525" s="261" t="s">
        <v>27883</v>
      </c>
      <c r="N11525" s="262">
        <v>727.12</v>
      </c>
      <c r="P11525" s="243" t="s">
        <v>27455</v>
      </c>
      <c r="Q11525" s="244">
        <v>100240.25</v>
      </c>
      <c r="R11525" s="104"/>
      <c r="S11525" s="104"/>
      <c r="T11525" s="104"/>
    </row>
    <row r="11526" spans="13:20" ht="14.5" x14ac:dyDescent="0.35">
      <c r="M11526" s="261" t="s">
        <v>51469</v>
      </c>
      <c r="N11526" s="262">
        <v>831.2</v>
      </c>
      <c r="P11526" s="243" t="s">
        <v>27456</v>
      </c>
      <c r="Q11526" s="244">
        <v>215933.15</v>
      </c>
      <c r="R11526" s="104"/>
      <c r="S11526" s="104"/>
      <c r="T11526" s="104"/>
    </row>
    <row r="11527" spans="13:20" ht="14.5" x14ac:dyDescent="0.35">
      <c r="M11527" s="261" t="s">
        <v>27884</v>
      </c>
      <c r="N11527" s="262">
        <v>592.66999999999996</v>
      </c>
      <c r="P11527" s="243" t="s">
        <v>27457</v>
      </c>
      <c r="Q11527" s="244">
        <v>658645.66</v>
      </c>
      <c r="R11527" s="104"/>
      <c r="S11527" s="104"/>
      <c r="T11527" s="104"/>
    </row>
    <row r="11528" spans="13:20" ht="14.5" x14ac:dyDescent="0.35">
      <c r="M11528" s="261" t="s">
        <v>35948</v>
      </c>
      <c r="N11528" s="262">
        <v>11346.52</v>
      </c>
      <c r="P11528" s="243" t="s">
        <v>27458</v>
      </c>
      <c r="Q11528" s="244">
        <v>1000</v>
      </c>
      <c r="R11528" s="104"/>
      <c r="S11528" s="104"/>
      <c r="T11528" s="104"/>
    </row>
    <row r="11529" spans="13:20" ht="14.5" x14ac:dyDescent="0.35">
      <c r="M11529" s="261" t="s">
        <v>35949</v>
      </c>
      <c r="N11529" s="262">
        <v>48033.43</v>
      </c>
      <c r="P11529" s="243" t="s">
        <v>27459</v>
      </c>
      <c r="Q11529" s="244">
        <v>7250</v>
      </c>
      <c r="R11529" s="104"/>
      <c r="S11529" s="104"/>
      <c r="T11529" s="104"/>
    </row>
    <row r="11530" spans="13:20" ht="14.5" x14ac:dyDescent="0.35">
      <c r="M11530" s="261" t="s">
        <v>35950</v>
      </c>
      <c r="N11530" s="262">
        <v>12498.48</v>
      </c>
      <c r="P11530" s="243" t="s">
        <v>27460</v>
      </c>
      <c r="Q11530" s="244">
        <v>631.13</v>
      </c>
      <c r="R11530" s="104"/>
      <c r="S11530" s="104"/>
      <c r="T11530" s="104"/>
    </row>
    <row r="11531" spans="13:20" ht="14.5" x14ac:dyDescent="0.35">
      <c r="M11531" s="261" t="s">
        <v>35951</v>
      </c>
      <c r="N11531" s="262">
        <v>41122.61</v>
      </c>
      <c r="P11531" s="243" t="s">
        <v>27461</v>
      </c>
      <c r="Q11531" s="244">
        <v>1788.6</v>
      </c>
      <c r="R11531" s="104"/>
      <c r="S11531" s="104"/>
      <c r="T11531" s="104"/>
    </row>
    <row r="11532" spans="13:20" ht="14.5" x14ac:dyDescent="0.35">
      <c r="M11532" s="261" t="s">
        <v>35952</v>
      </c>
      <c r="N11532" s="262">
        <v>5041.92</v>
      </c>
      <c r="P11532" s="243" t="s">
        <v>27462</v>
      </c>
      <c r="Q11532" s="244">
        <v>429.27</v>
      </c>
      <c r="R11532" s="104"/>
      <c r="S11532" s="104"/>
      <c r="T11532" s="104"/>
    </row>
    <row r="11533" spans="13:20" ht="14.5" x14ac:dyDescent="0.35">
      <c r="M11533" s="261" t="s">
        <v>35953</v>
      </c>
      <c r="N11533" s="262">
        <v>1139.32</v>
      </c>
      <c r="P11533" s="243" t="s">
        <v>27463</v>
      </c>
      <c r="Q11533" s="244">
        <v>481</v>
      </c>
      <c r="R11533" s="104"/>
      <c r="S11533" s="104"/>
      <c r="T11533" s="104"/>
    </row>
    <row r="11534" spans="13:20" ht="14.5" x14ac:dyDescent="0.35">
      <c r="M11534" s="261" t="s">
        <v>43384</v>
      </c>
      <c r="N11534" s="262">
        <v>15043.5</v>
      </c>
      <c r="P11534" s="243" t="s">
        <v>27464</v>
      </c>
      <c r="Q11534" s="244">
        <v>1403</v>
      </c>
      <c r="R11534" s="104"/>
      <c r="S11534" s="104"/>
      <c r="T11534" s="104"/>
    </row>
    <row r="11535" spans="13:20" ht="14.5" x14ac:dyDescent="0.35">
      <c r="M11535" s="261" t="s">
        <v>35954</v>
      </c>
      <c r="N11535" s="262">
        <v>5741.98</v>
      </c>
      <c r="P11535" s="243" t="s">
        <v>27465</v>
      </c>
      <c r="Q11535" s="244">
        <v>2000</v>
      </c>
      <c r="R11535" s="104"/>
      <c r="S11535" s="104"/>
      <c r="T11535" s="104"/>
    </row>
    <row r="11536" spans="13:20" ht="14.5" x14ac:dyDescent="0.35">
      <c r="M11536" s="261" t="s">
        <v>38563</v>
      </c>
      <c r="N11536" s="262">
        <v>3233.5</v>
      </c>
      <c r="P11536" s="243" t="s">
        <v>27466</v>
      </c>
      <c r="Q11536" s="244">
        <v>11000</v>
      </c>
      <c r="R11536" s="104"/>
      <c r="S11536" s="104"/>
      <c r="T11536" s="104"/>
    </row>
    <row r="11537" spans="13:20" ht="14.5" x14ac:dyDescent="0.35">
      <c r="M11537" s="261" t="s">
        <v>35955</v>
      </c>
      <c r="N11537" s="262">
        <v>21862.87</v>
      </c>
      <c r="P11537" s="243" t="s">
        <v>27467</v>
      </c>
      <c r="Q11537" s="244">
        <v>22000</v>
      </c>
      <c r="R11537" s="104"/>
      <c r="S11537" s="104"/>
      <c r="T11537" s="104"/>
    </row>
    <row r="11538" spans="13:20" ht="14.5" x14ac:dyDescent="0.35">
      <c r="M11538" s="261" t="s">
        <v>35956</v>
      </c>
      <c r="N11538" s="262">
        <v>4684.88</v>
      </c>
      <c r="P11538" s="243" t="s">
        <v>27468</v>
      </c>
      <c r="Q11538" s="244">
        <v>5524.14</v>
      </c>
      <c r="R11538" s="104"/>
      <c r="S11538" s="104"/>
      <c r="T11538" s="104"/>
    </row>
    <row r="11539" spans="13:20" ht="14.5" x14ac:dyDescent="0.35">
      <c r="M11539" s="261" t="s">
        <v>35957</v>
      </c>
      <c r="N11539" s="262">
        <v>1217.71</v>
      </c>
      <c r="P11539" s="243" t="s">
        <v>27469</v>
      </c>
      <c r="Q11539" s="244">
        <v>5214.33</v>
      </c>
      <c r="R11539" s="104"/>
      <c r="S11539" s="104"/>
      <c r="T11539" s="104"/>
    </row>
    <row r="11540" spans="13:20" ht="14.5" x14ac:dyDescent="0.35">
      <c r="M11540" s="261" t="s">
        <v>35958</v>
      </c>
      <c r="N11540" s="262">
        <v>120201.03</v>
      </c>
      <c r="P11540" s="243" t="s">
        <v>27470</v>
      </c>
      <c r="Q11540" s="244">
        <v>4502</v>
      </c>
      <c r="R11540" s="104"/>
      <c r="S11540" s="104"/>
      <c r="T11540" s="104"/>
    </row>
    <row r="11541" spans="13:20" ht="14.5" x14ac:dyDescent="0.35">
      <c r="M11541" s="261" t="s">
        <v>52376</v>
      </c>
      <c r="N11541" s="262">
        <v>109.67</v>
      </c>
      <c r="P11541" s="243" t="s">
        <v>27471</v>
      </c>
      <c r="Q11541" s="244">
        <v>10789</v>
      </c>
      <c r="R11541" s="104"/>
      <c r="S11541" s="104"/>
      <c r="T11541" s="104"/>
    </row>
    <row r="11542" spans="13:20" ht="14.5" x14ac:dyDescent="0.35">
      <c r="M11542" s="261" t="s">
        <v>35959</v>
      </c>
      <c r="N11542" s="262">
        <v>1234.23</v>
      </c>
      <c r="P11542" s="243" t="s">
        <v>27472</v>
      </c>
      <c r="Q11542" s="244">
        <v>515</v>
      </c>
      <c r="R11542" s="104"/>
      <c r="S11542" s="104"/>
      <c r="T11542" s="104"/>
    </row>
    <row r="11543" spans="13:20" ht="14.5" x14ac:dyDescent="0.35">
      <c r="M11543" s="261" t="s">
        <v>27886</v>
      </c>
      <c r="N11543" s="262">
        <v>22309.98</v>
      </c>
      <c r="P11543" s="243" t="s">
        <v>27473</v>
      </c>
      <c r="Q11543" s="244">
        <v>4371</v>
      </c>
      <c r="R11543" s="104"/>
      <c r="S11543" s="104"/>
      <c r="T11543" s="104"/>
    </row>
    <row r="11544" spans="13:20" ht="14.5" x14ac:dyDescent="0.35">
      <c r="M11544" s="261" t="s">
        <v>27887</v>
      </c>
      <c r="N11544" s="262">
        <v>12442.6</v>
      </c>
      <c r="P11544" s="243" t="s">
        <v>27474</v>
      </c>
      <c r="Q11544" s="244">
        <v>1000</v>
      </c>
      <c r="R11544" s="104"/>
      <c r="S11544" s="104"/>
      <c r="T11544" s="104"/>
    </row>
    <row r="11545" spans="13:20" ht="14.5" x14ac:dyDescent="0.35">
      <c r="M11545" s="261" t="s">
        <v>37432</v>
      </c>
      <c r="N11545" s="262">
        <v>10337.75</v>
      </c>
      <c r="P11545" s="243" t="s">
        <v>27475</v>
      </c>
      <c r="Q11545" s="244">
        <v>7250</v>
      </c>
      <c r="R11545" s="104"/>
      <c r="S11545" s="104"/>
      <c r="T11545" s="104"/>
    </row>
    <row r="11546" spans="13:20" ht="14.5" x14ac:dyDescent="0.35">
      <c r="M11546" s="261" t="s">
        <v>38564</v>
      </c>
      <c r="N11546" s="262">
        <v>4339</v>
      </c>
      <c r="P11546" s="243" t="s">
        <v>27476</v>
      </c>
      <c r="Q11546" s="244">
        <v>631.13</v>
      </c>
      <c r="R11546" s="104"/>
      <c r="S11546" s="104"/>
      <c r="T11546" s="104"/>
    </row>
    <row r="11547" spans="13:20" ht="14.5" x14ac:dyDescent="0.35">
      <c r="M11547" s="261" t="s">
        <v>27888</v>
      </c>
      <c r="N11547" s="262">
        <v>15389.7</v>
      </c>
      <c r="P11547" s="243" t="s">
        <v>27477</v>
      </c>
      <c r="Q11547" s="244">
        <v>1788.6</v>
      </c>
      <c r="R11547" s="104"/>
      <c r="S11547" s="104"/>
      <c r="T11547" s="104"/>
    </row>
    <row r="11548" spans="13:20" ht="14.5" x14ac:dyDescent="0.35">
      <c r="M11548" s="261" t="s">
        <v>53594</v>
      </c>
      <c r="N11548" s="262">
        <v>94123.18</v>
      </c>
      <c r="P11548" s="243" t="s">
        <v>27478</v>
      </c>
      <c r="Q11548" s="244">
        <v>481</v>
      </c>
      <c r="R11548" s="104"/>
      <c r="S11548" s="104"/>
      <c r="T11548" s="104"/>
    </row>
    <row r="11549" spans="13:20" ht="14.5" x14ac:dyDescent="0.35">
      <c r="M11549" s="261" t="s">
        <v>27890</v>
      </c>
      <c r="N11549" s="262">
        <v>1172.33</v>
      </c>
      <c r="P11549" s="243" t="s">
        <v>27479</v>
      </c>
      <c r="Q11549" s="244">
        <v>515</v>
      </c>
      <c r="R11549" s="104"/>
      <c r="S11549" s="104"/>
      <c r="T11549" s="104"/>
    </row>
    <row r="11550" spans="13:20" ht="14.5" x14ac:dyDescent="0.35">
      <c r="M11550" s="261" t="s">
        <v>35960</v>
      </c>
      <c r="N11550" s="262">
        <v>40596.230000000003</v>
      </c>
      <c r="P11550" s="243" t="s">
        <v>27480</v>
      </c>
      <c r="Q11550" s="244">
        <v>6203.27</v>
      </c>
      <c r="R11550" s="104"/>
      <c r="S11550" s="104"/>
      <c r="T11550" s="104"/>
    </row>
    <row r="11551" spans="13:20" ht="14.5" x14ac:dyDescent="0.35">
      <c r="M11551" s="261" t="s">
        <v>48534</v>
      </c>
      <c r="N11551" s="262">
        <v>38913.74</v>
      </c>
      <c r="P11551" s="243" t="s">
        <v>27481</v>
      </c>
      <c r="Q11551" s="244">
        <v>18313.14</v>
      </c>
      <c r="R11551" s="104"/>
      <c r="S11551" s="104"/>
      <c r="T11551" s="104"/>
    </row>
    <row r="11552" spans="13:20" ht="14.5" x14ac:dyDescent="0.35">
      <c r="M11552" s="261" t="s">
        <v>38565</v>
      </c>
      <c r="N11552" s="262">
        <v>89232.56</v>
      </c>
      <c r="P11552" s="243" t="s">
        <v>27482</v>
      </c>
      <c r="Q11552" s="244">
        <v>20716.330000000002</v>
      </c>
      <c r="R11552" s="104"/>
      <c r="S11552" s="104"/>
      <c r="T11552" s="104"/>
    </row>
    <row r="11553" spans="13:20" ht="14.5" x14ac:dyDescent="0.35">
      <c r="M11553" s="261" t="s">
        <v>35961</v>
      </c>
      <c r="N11553" s="262">
        <v>226315.06</v>
      </c>
      <c r="P11553" s="243" t="s">
        <v>27483</v>
      </c>
      <c r="Q11553" s="244">
        <v>22000</v>
      </c>
      <c r="R11553" s="104"/>
      <c r="S11553" s="104"/>
      <c r="T11553" s="104"/>
    </row>
    <row r="11554" spans="13:20" ht="14.5" x14ac:dyDescent="0.35">
      <c r="M11554" s="261" t="s">
        <v>45652</v>
      </c>
      <c r="N11554" s="262">
        <v>8816.2199999999993</v>
      </c>
      <c r="P11554" s="243" t="s">
        <v>27484</v>
      </c>
      <c r="Q11554" s="244">
        <v>15217.5</v>
      </c>
      <c r="R11554" s="104"/>
      <c r="S11554" s="104"/>
      <c r="T11554" s="104"/>
    </row>
    <row r="11555" spans="13:20" ht="14.5" x14ac:dyDescent="0.35">
      <c r="M11555" s="261" t="s">
        <v>45653</v>
      </c>
      <c r="N11555" s="262">
        <v>674.44</v>
      </c>
      <c r="P11555" s="243" t="s">
        <v>27485</v>
      </c>
      <c r="Q11555" s="244">
        <v>1164.1400000000001</v>
      </c>
      <c r="R11555" s="104"/>
      <c r="S11555" s="104"/>
      <c r="T11555" s="104"/>
    </row>
    <row r="11556" spans="13:20" ht="14.5" x14ac:dyDescent="0.35">
      <c r="M11556" s="261" t="s">
        <v>45654</v>
      </c>
      <c r="N11556" s="262">
        <v>1885.34</v>
      </c>
      <c r="P11556" s="243" t="s">
        <v>27486</v>
      </c>
      <c r="Q11556" s="244">
        <v>111.36</v>
      </c>
      <c r="R11556" s="104"/>
      <c r="S11556" s="104"/>
      <c r="T11556" s="104"/>
    </row>
    <row r="11557" spans="13:20" ht="14.5" x14ac:dyDescent="0.35">
      <c r="M11557" s="261" t="s">
        <v>57489</v>
      </c>
      <c r="N11557" s="262">
        <v>31483.42</v>
      </c>
      <c r="P11557" s="243" t="s">
        <v>27487</v>
      </c>
      <c r="Q11557" s="244">
        <v>550</v>
      </c>
      <c r="R11557" s="104"/>
      <c r="S11557" s="104"/>
      <c r="T11557" s="104"/>
    </row>
    <row r="11558" spans="13:20" ht="14.5" x14ac:dyDescent="0.35">
      <c r="M11558" s="261" t="s">
        <v>57490</v>
      </c>
      <c r="N11558" s="262">
        <v>2408.48</v>
      </c>
      <c r="P11558" s="243" t="s">
        <v>27488</v>
      </c>
      <c r="Q11558" s="244">
        <v>695</v>
      </c>
      <c r="R11558" s="104"/>
      <c r="S11558" s="104"/>
      <c r="T11558" s="104"/>
    </row>
    <row r="11559" spans="13:20" ht="14.5" x14ac:dyDescent="0.35">
      <c r="M11559" s="261" t="s">
        <v>57491</v>
      </c>
      <c r="N11559" s="262">
        <v>7587.51</v>
      </c>
      <c r="P11559" s="243" t="s">
        <v>27489</v>
      </c>
      <c r="Q11559" s="244">
        <v>6970</v>
      </c>
      <c r="R11559" s="104"/>
      <c r="S11559" s="104"/>
      <c r="T11559" s="104"/>
    </row>
    <row r="11560" spans="13:20" ht="14.5" x14ac:dyDescent="0.35">
      <c r="M11560" s="261" t="s">
        <v>57492</v>
      </c>
      <c r="N11560" s="262">
        <v>38.590000000000003</v>
      </c>
      <c r="P11560" s="243" t="s">
        <v>27490</v>
      </c>
      <c r="Q11560" s="244">
        <v>1159</v>
      </c>
      <c r="R11560" s="104"/>
      <c r="S11560" s="104"/>
      <c r="T11560" s="104"/>
    </row>
    <row r="11561" spans="13:20" ht="14.5" x14ac:dyDescent="0.35">
      <c r="M11561" s="261" t="s">
        <v>38566</v>
      </c>
      <c r="N11561" s="262">
        <v>9783</v>
      </c>
      <c r="P11561" s="243" t="s">
        <v>27491</v>
      </c>
      <c r="Q11561" s="244">
        <v>1187</v>
      </c>
      <c r="R11561" s="104"/>
      <c r="S11561" s="104"/>
      <c r="T11561" s="104"/>
    </row>
    <row r="11562" spans="13:20" ht="14.5" x14ac:dyDescent="0.35">
      <c r="M11562" s="261" t="s">
        <v>45655</v>
      </c>
      <c r="N11562" s="262">
        <v>304303.78000000003</v>
      </c>
      <c r="P11562" s="243" t="s">
        <v>27492</v>
      </c>
      <c r="Q11562" s="244">
        <v>5695</v>
      </c>
      <c r="R11562" s="104"/>
      <c r="S11562" s="104"/>
      <c r="T11562" s="104"/>
    </row>
    <row r="11563" spans="13:20" ht="14.5" x14ac:dyDescent="0.35">
      <c r="M11563" s="261" t="s">
        <v>38567</v>
      </c>
      <c r="N11563" s="262">
        <v>600</v>
      </c>
      <c r="P11563" s="243" t="s">
        <v>27493</v>
      </c>
      <c r="Q11563" s="244">
        <v>2000</v>
      </c>
      <c r="R11563" s="104"/>
      <c r="S11563" s="104"/>
      <c r="T11563" s="104"/>
    </row>
    <row r="11564" spans="13:20" ht="14.5" x14ac:dyDescent="0.35">
      <c r="M11564" s="261" t="s">
        <v>38568</v>
      </c>
      <c r="N11564" s="262">
        <v>23203.39</v>
      </c>
      <c r="P11564" s="243" t="s">
        <v>27494</v>
      </c>
      <c r="Q11564" s="244">
        <v>7165.08</v>
      </c>
      <c r="R11564" s="104"/>
      <c r="S11564" s="104"/>
      <c r="T11564" s="104"/>
    </row>
    <row r="11565" spans="13:20" ht="14.5" x14ac:dyDescent="0.35">
      <c r="M11565" s="261" t="s">
        <v>38569</v>
      </c>
      <c r="N11565" s="262">
        <v>64858.86</v>
      </c>
      <c r="P11565" s="243" t="s">
        <v>27495</v>
      </c>
      <c r="Q11565" s="244">
        <v>47.92</v>
      </c>
      <c r="R11565" s="104"/>
      <c r="S11565" s="104"/>
      <c r="T11565" s="104"/>
    </row>
    <row r="11566" spans="13:20" ht="14.5" x14ac:dyDescent="0.35">
      <c r="M11566" s="261" t="s">
        <v>45656</v>
      </c>
      <c r="N11566" s="262">
        <v>45453</v>
      </c>
      <c r="P11566" s="243" t="s">
        <v>27496</v>
      </c>
      <c r="Q11566" s="244">
        <v>16216</v>
      </c>
      <c r="R11566" s="104"/>
      <c r="S11566" s="104"/>
      <c r="T11566" s="104"/>
    </row>
    <row r="11567" spans="13:20" ht="14.5" x14ac:dyDescent="0.35">
      <c r="M11567" s="261" t="s">
        <v>53595</v>
      </c>
      <c r="N11567" s="262">
        <v>107187.26</v>
      </c>
      <c r="P11567" s="243" t="s">
        <v>27497</v>
      </c>
      <c r="Q11567" s="244">
        <v>2566</v>
      </c>
      <c r="R11567" s="104"/>
      <c r="S11567" s="104"/>
      <c r="T11567" s="104"/>
    </row>
    <row r="11568" spans="13:20" ht="14.5" x14ac:dyDescent="0.35">
      <c r="M11568" s="261" t="s">
        <v>42178</v>
      </c>
      <c r="N11568" s="262">
        <v>43085.24</v>
      </c>
      <c r="P11568" s="243" t="s">
        <v>27498</v>
      </c>
      <c r="Q11568" s="244">
        <v>4320</v>
      </c>
      <c r="R11568" s="104"/>
      <c r="S11568" s="104"/>
      <c r="T11568" s="104"/>
    </row>
    <row r="11569" spans="13:20" ht="14.5" x14ac:dyDescent="0.35">
      <c r="M11569" s="261" t="s">
        <v>35962</v>
      </c>
      <c r="N11569" s="262">
        <v>3357.82</v>
      </c>
      <c r="P11569" s="243" t="s">
        <v>27499</v>
      </c>
      <c r="Q11569" s="244">
        <v>324</v>
      </c>
      <c r="R11569" s="104"/>
      <c r="S11569" s="104"/>
      <c r="T11569" s="104"/>
    </row>
    <row r="11570" spans="13:20" ht="14.5" x14ac:dyDescent="0.35">
      <c r="M11570" s="261" t="s">
        <v>45657</v>
      </c>
      <c r="N11570" s="262">
        <v>25668.04</v>
      </c>
      <c r="P11570" s="243" t="s">
        <v>27500</v>
      </c>
      <c r="Q11570" s="244">
        <v>15217.5</v>
      </c>
      <c r="R11570" s="104"/>
      <c r="S11570" s="104"/>
      <c r="T11570" s="104"/>
    </row>
    <row r="11571" spans="13:20" ht="14.5" x14ac:dyDescent="0.35">
      <c r="M11571" s="261" t="s">
        <v>37433</v>
      </c>
      <c r="N11571" s="262">
        <v>84954.67</v>
      </c>
      <c r="P11571" s="243" t="s">
        <v>27501</v>
      </c>
      <c r="Q11571" s="244">
        <v>4320</v>
      </c>
      <c r="R11571" s="104"/>
      <c r="S11571" s="104"/>
      <c r="T11571" s="104"/>
    </row>
    <row r="11572" spans="13:20" ht="14.5" x14ac:dyDescent="0.35">
      <c r="M11572" s="261" t="s">
        <v>48535</v>
      </c>
      <c r="N11572" s="262">
        <v>19550.32</v>
      </c>
      <c r="P11572" s="243" t="s">
        <v>27502</v>
      </c>
      <c r="Q11572" s="244">
        <v>16216</v>
      </c>
      <c r="R11572" s="104"/>
      <c r="S11572" s="104"/>
      <c r="T11572" s="104"/>
    </row>
    <row r="11573" spans="13:20" ht="14.5" x14ac:dyDescent="0.35">
      <c r="M11573" s="261" t="s">
        <v>51470</v>
      </c>
      <c r="N11573" s="262">
        <v>4591.1400000000003</v>
      </c>
      <c r="P11573" s="243" t="s">
        <v>27503</v>
      </c>
      <c r="Q11573" s="244">
        <v>1488.14</v>
      </c>
      <c r="R11573" s="104"/>
      <c r="S11573" s="104"/>
      <c r="T11573" s="104"/>
    </row>
    <row r="11574" spans="13:20" ht="14.5" x14ac:dyDescent="0.35">
      <c r="M11574" s="261" t="s">
        <v>53596</v>
      </c>
      <c r="N11574" s="262">
        <v>380.67</v>
      </c>
      <c r="P11574" s="243" t="s">
        <v>27504</v>
      </c>
      <c r="Q11574" s="244">
        <v>7165.08</v>
      </c>
      <c r="R11574" s="104"/>
      <c r="S11574" s="104"/>
      <c r="T11574" s="104"/>
    </row>
    <row r="11575" spans="13:20" ht="14.5" x14ac:dyDescent="0.35">
      <c r="M11575" s="261" t="s">
        <v>45658</v>
      </c>
      <c r="N11575" s="262">
        <v>3028.76</v>
      </c>
      <c r="P11575" s="243" t="s">
        <v>27505</v>
      </c>
      <c r="Q11575" s="244">
        <v>695</v>
      </c>
      <c r="R11575" s="104"/>
      <c r="S11575" s="104"/>
      <c r="T11575" s="104"/>
    </row>
    <row r="11576" spans="13:20" ht="14.5" x14ac:dyDescent="0.35">
      <c r="M11576" s="261" t="s">
        <v>57493</v>
      </c>
      <c r="N11576" s="262">
        <v>2144.09</v>
      </c>
      <c r="P11576" s="243" t="s">
        <v>27506</v>
      </c>
      <c r="Q11576" s="244">
        <v>550</v>
      </c>
      <c r="R11576" s="104"/>
      <c r="S11576" s="104"/>
      <c r="T11576" s="104"/>
    </row>
    <row r="11577" spans="13:20" ht="14.5" x14ac:dyDescent="0.35">
      <c r="M11577" s="261" t="s">
        <v>57494</v>
      </c>
      <c r="N11577" s="262">
        <v>164.02</v>
      </c>
      <c r="P11577" s="243" t="s">
        <v>27507</v>
      </c>
      <c r="Q11577" s="244">
        <v>5695</v>
      </c>
      <c r="R11577" s="104"/>
      <c r="S11577" s="104"/>
      <c r="T11577" s="104"/>
    </row>
    <row r="11578" spans="13:20" ht="14.5" x14ac:dyDescent="0.35">
      <c r="M11578" s="261" t="s">
        <v>57495</v>
      </c>
      <c r="N11578" s="262">
        <v>516.73</v>
      </c>
      <c r="P11578" s="243" t="s">
        <v>27508</v>
      </c>
      <c r="Q11578" s="244">
        <v>159.28</v>
      </c>
      <c r="R11578" s="104"/>
      <c r="S11578" s="104"/>
      <c r="T11578" s="104"/>
    </row>
    <row r="11579" spans="13:20" ht="14.5" x14ac:dyDescent="0.35">
      <c r="M11579" s="261" t="s">
        <v>50453</v>
      </c>
      <c r="N11579" s="262">
        <v>3428.02</v>
      </c>
      <c r="P11579" s="243" t="s">
        <v>27509</v>
      </c>
      <c r="Q11579" s="244">
        <v>3753</v>
      </c>
      <c r="R11579" s="104"/>
      <c r="S11579" s="104"/>
      <c r="T11579" s="104"/>
    </row>
    <row r="11580" spans="13:20" ht="14.5" x14ac:dyDescent="0.35">
      <c r="M11580" s="261" t="s">
        <v>53597</v>
      </c>
      <c r="N11580" s="262">
        <v>334.97</v>
      </c>
      <c r="P11580" s="243" t="s">
        <v>27510</v>
      </c>
      <c r="Q11580" s="244">
        <v>8129</v>
      </c>
      <c r="R11580" s="104"/>
      <c r="S11580" s="104"/>
      <c r="T11580" s="104"/>
    </row>
    <row r="11581" spans="13:20" ht="14.5" x14ac:dyDescent="0.35">
      <c r="M11581" s="261" t="s">
        <v>53598</v>
      </c>
      <c r="N11581" s="262">
        <v>20134.599999999999</v>
      </c>
      <c r="P11581" s="243" t="s">
        <v>27511</v>
      </c>
      <c r="Q11581" s="244">
        <v>2000</v>
      </c>
      <c r="R11581" s="104"/>
      <c r="S11581" s="104"/>
      <c r="T11581" s="104"/>
    </row>
    <row r="11582" spans="13:20" ht="14.5" x14ac:dyDescent="0.35">
      <c r="M11582" s="261" t="s">
        <v>53599</v>
      </c>
      <c r="N11582" s="262">
        <v>17461.61</v>
      </c>
      <c r="P11582" s="243" t="s">
        <v>27512</v>
      </c>
      <c r="Q11582" s="244">
        <v>4239.04</v>
      </c>
      <c r="R11582" s="104"/>
      <c r="S11582" s="104"/>
      <c r="T11582" s="104"/>
    </row>
    <row r="11583" spans="13:20" ht="14.5" x14ac:dyDescent="0.35">
      <c r="M11583" s="261" t="s">
        <v>57496</v>
      </c>
      <c r="N11583" s="262">
        <v>97.5</v>
      </c>
      <c r="P11583" s="243" t="s">
        <v>27513</v>
      </c>
      <c r="Q11583" s="244">
        <v>22266.34</v>
      </c>
      <c r="R11583" s="104"/>
      <c r="S11583" s="104"/>
      <c r="T11583" s="104"/>
    </row>
    <row r="11584" spans="13:20" ht="14.5" x14ac:dyDescent="0.35">
      <c r="M11584" s="261" t="s">
        <v>53600</v>
      </c>
      <c r="N11584" s="262">
        <v>286.77</v>
      </c>
      <c r="P11584" s="243" t="s">
        <v>27514</v>
      </c>
      <c r="Q11584" s="244">
        <v>2027.64</v>
      </c>
      <c r="R11584" s="104"/>
      <c r="S11584" s="104"/>
      <c r="T11584" s="104"/>
    </row>
    <row r="11585" spans="13:20" ht="14.5" x14ac:dyDescent="0.35">
      <c r="M11585" s="261" t="s">
        <v>53601</v>
      </c>
      <c r="N11585" s="262">
        <v>2634.98</v>
      </c>
      <c r="P11585" s="243" t="s">
        <v>27515</v>
      </c>
      <c r="Q11585" s="244">
        <v>5746.37</v>
      </c>
      <c r="R11585" s="104"/>
      <c r="S11585" s="104"/>
      <c r="T11585" s="104"/>
    </row>
    <row r="11586" spans="13:20" ht="14.5" x14ac:dyDescent="0.35">
      <c r="M11586" s="261" t="s">
        <v>53602</v>
      </c>
      <c r="N11586" s="262">
        <v>8887.7000000000007</v>
      </c>
      <c r="P11586" s="243" t="s">
        <v>27516</v>
      </c>
      <c r="Q11586" s="244">
        <v>5931</v>
      </c>
      <c r="R11586" s="104"/>
      <c r="S11586" s="104"/>
      <c r="T11586" s="104"/>
    </row>
    <row r="11587" spans="13:20" ht="14.5" x14ac:dyDescent="0.35">
      <c r="M11587" s="261" t="s">
        <v>53603</v>
      </c>
      <c r="N11587" s="262">
        <v>8599.01</v>
      </c>
      <c r="P11587" s="243" t="s">
        <v>27517</v>
      </c>
      <c r="Q11587" s="244">
        <v>6835.71</v>
      </c>
      <c r="R11587" s="104"/>
      <c r="S11587" s="104"/>
      <c r="T11587" s="104"/>
    </row>
    <row r="11588" spans="13:20" ht="14.5" x14ac:dyDescent="0.35">
      <c r="M11588" s="261" t="s">
        <v>53604</v>
      </c>
      <c r="N11588" s="262">
        <v>3153.97</v>
      </c>
      <c r="P11588" s="243" t="s">
        <v>27518</v>
      </c>
      <c r="Q11588" s="244">
        <v>513.42999999999995</v>
      </c>
      <c r="R11588" s="104"/>
      <c r="S11588" s="104"/>
      <c r="T11588" s="104"/>
    </row>
    <row r="11589" spans="13:20" ht="14.5" x14ac:dyDescent="0.35">
      <c r="M11589" s="261" t="s">
        <v>48536</v>
      </c>
      <c r="N11589" s="262">
        <v>773.59</v>
      </c>
      <c r="P11589" s="243" t="s">
        <v>27519</v>
      </c>
      <c r="Q11589" s="244">
        <v>1481.98</v>
      </c>
      <c r="R11589" s="104"/>
      <c r="S11589" s="104"/>
      <c r="T11589" s="104"/>
    </row>
    <row r="11590" spans="13:20" ht="14.5" x14ac:dyDescent="0.35">
      <c r="M11590" s="261" t="s">
        <v>53605</v>
      </c>
      <c r="N11590" s="262">
        <v>1519.5</v>
      </c>
      <c r="P11590" s="243" t="s">
        <v>27520</v>
      </c>
      <c r="Q11590" s="244">
        <v>620.19000000000005</v>
      </c>
      <c r="R11590" s="104"/>
      <c r="S11590" s="104"/>
      <c r="T11590" s="104"/>
    </row>
    <row r="11591" spans="13:20" ht="14.5" x14ac:dyDescent="0.35">
      <c r="M11591" s="261" t="s">
        <v>53606</v>
      </c>
      <c r="N11591" s="262">
        <v>112.6</v>
      </c>
      <c r="P11591" s="243" t="s">
        <v>27521</v>
      </c>
      <c r="Q11591" s="244">
        <v>2641</v>
      </c>
      <c r="R11591" s="104"/>
      <c r="S11591" s="104"/>
      <c r="T11591" s="104"/>
    </row>
    <row r="11592" spans="13:20" ht="14.5" x14ac:dyDescent="0.35">
      <c r="M11592" s="261" t="s">
        <v>53607</v>
      </c>
      <c r="N11592" s="262">
        <v>366.2</v>
      </c>
      <c r="P11592" s="243" t="s">
        <v>27522</v>
      </c>
      <c r="Q11592" s="244">
        <v>30615.11</v>
      </c>
      <c r="R11592" s="104"/>
      <c r="S11592" s="104"/>
      <c r="T11592" s="104"/>
    </row>
    <row r="11593" spans="13:20" ht="14.5" x14ac:dyDescent="0.35">
      <c r="M11593" s="261" t="s">
        <v>53608</v>
      </c>
      <c r="N11593" s="262">
        <v>194.36</v>
      </c>
      <c r="P11593" s="243" t="s">
        <v>27523</v>
      </c>
      <c r="Q11593" s="244">
        <v>4553.6000000000004</v>
      </c>
      <c r="R11593" s="104"/>
      <c r="S11593" s="104"/>
      <c r="T11593" s="104"/>
    </row>
    <row r="11594" spans="13:20" ht="14.5" x14ac:dyDescent="0.35">
      <c r="M11594" s="261" t="s">
        <v>57497</v>
      </c>
      <c r="N11594" s="262">
        <v>117.46</v>
      </c>
      <c r="P11594" s="243" t="s">
        <v>27524</v>
      </c>
      <c r="Q11594" s="244">
        <v>3332</v>
      </c>
      <c r="R11594" s="104"/>
      <c r="S11594" s="104"/>
      <c r="T11594" s="104"/>
    </row>
    <row r="11595" spans="13:20" ht="14.5" x14ac:dyDescent="0.35">
      <c r="M11595" s="261" t="s">
        <v>48537</v>
      </c>
      <c r="N11595" s="262">
        <v>121568.83</v>
      </c>
      <c r="P11595" s="243" t="s">
        <v>27525</v>
      </c>
      <c r="Q11595" s="244">
        <v>1038.7</v>
      </c>
      <c r="R11595" s="104"/>
      <c r="S11595" s="104"/>
      <c r="T11595" s="104"/>
    </row>
    <row r="11596" spans="13:20" ht="14.5" x14ac:dyDescent="0.35">
      <c r="M11596" s="261" t="s">
        <v>48538</v>
      </c>
      <c r="N11596" s="262">
        <v>9300.17</v>
      </c>
      <c r="P11596" s="243" t="s">
        <v>16008</v>
      </c>
      <c r="Q11596" s="244">
        <v>675.57</v>
      </c>
      <c r="R11596" s="104"/>
      <c r="S11596" s="104"/>
      <c r="T11596" s="104"/>
    </row>
    <row r="11597" spans="13:20" ht="14.5" x14ac:dyDescent="0.35">
      <c r="M11597" s="261" t="s">
        <v>45659</v>
      </c>
      <c r="N11597" s="262">
        <v>859773</v>
      </c>
      <c r="P11597" s="243" t="s">
        <v>16009</v>
      </c>
      <c r="Q11597" s="244">
        <v>1459.54</v>
      </c>
      <c r="R11597" s="104"/>
      <c r="S11597" s="104"/>
      <c r="T11597" s="104"/>
    </row>
    <row r="11598" spans="13:20" ht="14.5" x14ac:dyDescent="0.35">
      <c r="M11598" s="261" t="s">
        <v>45660</v>
      </c>
      <c r="N11598" s="262">
        <v>65710.41</v>
      </c>
      <c r="P11598" s="243" t="s">
        <v>16010</v>
      </c>
      <c r="Q11598" s="244">
        <v>992.69</v>
      </c>
      <c r="R11598" s="104"/>
      <c r="S11598" s="104"/>
      <c r="T11598" s="104"/>
    </row>
    <row r="11599" spans="13:20" ht="14.5" x14ac:dyDescent="0.35">
      <c r="M11599" s="261" t="s">
        <v>27951</v>
      </c>
      <c r="N11599" s="262">
        <v>3318.95</v>
      </c>
      <c r="P11599" s="243" t="s">
        <v>16011</v>
      </c>
      <c r="Q11599" s="244">
        <v>23997.9</v>
      </c>
      <c r="R11599" s="104"/>
      <c r="S11599" s="104"/>
      <c r="T11599" s="104"/>
    </row>
    <row r="11600" spans="13:20" ht="14.5" x14ac:dyDescent="0.35">
      <c r="M11600" s="261" t="s">
        <v>27952</v>
      </c>
      <c r="N11600" s="262">
        <v>4830</v>
      </c>
      <c r="P11600" s="243" t="s">
        <v>27526</v>
      </c>
      <c r="Q11600" s="244">
        <v>4259.3599999999997</v>
      </c>
      <c r="R11600" s="104"/>
      <c r="S11600" s="104"/>
      <c r="T11600" s="104"/>
    </row>
    <row r="11601" spans="13:20" ht="14.5" x14ac:dyDescent="0.35">
      <c r="M11601" s="261" t="s">
        <v>27954</v>
      </c>
      <c r="N11601" s="262">
        <v>184657.14</v>
      </c>
      <c r="P11601" s="243" t="s">
        <v>27527</v>
      </c>
      <c r="Q11601" s="244">
        <v>11639</v>
      </c>
      <c r="R11601" s="104"/>
      <c r="S11601" s="104"/>
      <c r="T11601" s="104"/>
    </row>
    <row r="11602" spans="13:20" ht="14.5" x14ac:dyDescent="0.35">
      <c r="M11602" s="261" t="s">
        <v>38572</v>
      </c>
      <c r="N11602" s="262">
        <v>31124</v>
      </c>
      <c r="P11602" s="243" t="s">
        <v>27528</v>
      </c>
      <c r="Q11602" s="244">
        <v>17896</v>
      </c>
      <c r="R11602" s="104"/>
      <c r="S11602" s="104"/>
      <c r="T11602" s="104"/>
    </row>
    <row r="11603" spans="13:20" ht="14.5" x14ac:dyDescent="0.35">
      <c r="M11603" s="261" t="s">
        <v>27955</v>
      </c>
      <c r="N11603" s="262">
        <v>28130</v>
      </c>
      <c r="P11603" s="243" t="s">
        <v>27529</v>
      </c>
      <c r="Q11603" s="244">
        <v>1186.58</v>
      </c>
      <c r="R11603" s="104"/>
      <c r="S11603" s="104"/>
      <c r="T11603" s="104"/>
    </row>
    <row r="11604" spans="13:20" ht="14.5" x14ac:dyDescent="0.35">
      <c r="M11604" s="261" t="s">
        <v>27956</v>
      </c>
      <c r="N11604" s="262">
        <v>6652.8</v>
      </c>
      <c r="P11604" s="243" t="s">
        <v>27530</v>
      </c>
      <c r="Q11604" s="244">
        <v>3879.84</v>
      </c>
      <c r="R11604" s="104"/>
      <c r="S11604" s="104"/>
      <c r="T11604" s="104"/>
    </row>
    <row r="11605" spans="13:20" ht="14.5" x14ac:dyDescent="0.35">
      <c r="M11605" s="261" t="s">
        <v>27957</v>
      </c>
      <c r="N11605" s="262">
        <v>2360.42</v>
      </c>
      <c r="P11605" s="243" t="s">
        <v>27531</v>
      </c>
      <c r="Q11605" s="244">
        <v>2065.56</v>
      </c>
      <c r="R11605" s="104"/>
      <c r="S11605" s="104"/>
      <c r="T11605" s="104"/>
    </row>
    <row r="11606" spans="13:20" ht="14.5" x14ac:dyDescent="0.35">
      <c r="M11606" s="261" t="s">
        <v>27958</v>
      </c>
      <c r="N11606" s="262">
        <v>7633.86</v>
      </c>
      <c r="P11606" s="243" t="s">
        <v>27532</v>
      </c>
      <c r="Q11606" s="244">
        <v>159</v>
      </c>
      <c r="R11606" s="104"/>
      <c r="S11606" s="104"/>
      <c r="T11606" s="104"/>
    </row>
    <row r="11607" spans="13:20" ht="14.5" x14ac:dyDescent="0.35">
      <c r="M11607" s="261" t="s">
        <v>27959</v>
      </c>
      <c r="N11607" s="262">
        <v>4791.24</v>
      </c>
      <c r="P11607" s="243" t="s">
        <v>27533</v>
      </c>
      <c r="Q11607" s="244">
        <v>16563.28</v>
      </c>
      <c r="R11607" s="104"/>
      <c r="S11607" s="104"/>
      <c r="T11607" s="104"/>
    </row>
    <row r="11608" spans="13:20" ht="14.5" x14ac:dyDescent="0.35">
      <c r="M11608" s="261" t="s">
        <v>42179</v>
      </c>
      <c r="N11608" s="262">
        <v>29028.05</v>
      </c>
      <c r="P11608" s="243" t="s">
        <v>27534</v>
      </c>
      <c r="Q11608" s="244">
        <v>3467</v>
      </c>
      <c r="R11608" s="104"/>
      <c r="S11608" s="104"/>
      <c r="T11608" s="104"/>
    </row>
    <row r="11609" spans="13:20" ht="14.5" x14ac:dyDescent="0.35">
      <c r="M11609" s="261" t="s">
        <v>27963</v>
      </c>
      <c r="N11609" s="262">
        <v>2159.33</v>
      </c>
      <c r="P11609" s="243" t="s">
        <v>27535</v>
      </c>
      <c r="Q11609" s="244">
        <v>15837.96</v>
      </c>
      <c r="R11609" s="104"/>
      <c r="S11609" s="104"/>
      <c r="T11609" s="104"/>
    </row>
    <row r="11610" spans="13:20" ht="14.5" x14ac:dyDescent="0.35">
      <c r="M11610" s="261" t="s">
        <v>42180</v>
      </c>
      <c r="N11610" s="262">
        <v>6902.53</v>
      </c>
      <c r="P11610" s="243" t="s">
        <v>27536</v>
      </c>
      <c r="Q11610" s="244">
        <v>19636.38</v>
      </c>
      <c r="R11610" s="104"/>
      <c r="S11610" s="104"/>
      <c r="T11610" s="104"/>
    </row>
    <row r="11611" spans="13:20" ht="14.5" x14ac:dyDescent="0.35">
      <c r="M11611" s="261" t="s">
        <v>42181</v>
      </c>
      <c r="N11611" s="262">
        <v>3767.05</v>
      </c>
      <c r="P11611" s="243" t="s">
        <v>27537</v>
      </c>
      <c r="Q11611" s="244">
        <v>15299.21</v>
      </c>
      <c r="R11611" s="104"/>
      <c r="S11611" s="104"/>
      <c r="T11611" s="104"/>
    </row>
    <row r="11612" spans="13:20" ht="14.5" x14ac:dyDescent="0.35">
      <c r="M11612" s="261" t="s">
        <v>35971</v>
      </c>
      <c r="N11612" s="262">
        <v>406553.65</v>
      </c>
      <c r="P11612" s="243" t="s">
        <v>27538</v>
      </c>
      <c r="Q11612" s="244">
        <v>327680.94</v>
      </c>
      <c r="R11612" s="104"/>
      <c r="S11612" s="104"/>
      <c r="T11612" s="104"/>
    </row>
    <row r="11613" spans="13:20" ht="14.5" x14ac:dyDescent="0.35">
      <c r="M11613" s="261" t="s">
        <v>50454</v>
      </c>
      <c r="N11613" s="262">
        <v>6119.51</v>
      </c>
      <c r="P11613" s="243" t="s">
        <v>27539</v>
      </c>
      <c r="Q11613" s="244">
        <v>24235.65</v>
      </c>
      <c r="R11613" s="104"/>
      <c r="S11613" s="104"/>
      <c r="T11613" s="104"/>
    </row>
    <row r="11614" spans="13:20" ht="14.5" x14ac:dyDescent="0.35">
      <c r="M11614" s="261" t="s">
        <v>27964</v>
      </c>
      <c r="N11614" s="262">
        <v>92512.78</v>
      </c>
      <c r="P11614" s="243" t="s">
        <v>27540</v>
      </c>
      <c r="Q11614" s="244">
        <v>273902.8</v>
      </c>
      <c r="R11614" s="104"/>
      <c r="S11614" s="104"/>
      <c r="T11614" s="104"/>
    </row>
    <row r="11615" spans="13:20" ht="14.5" x14ac:dyDescent="0.35">
      <c r="M11615" s="261" t="s">
        <v>37434</v>
      </c>
      <c r="N11615" s="262">
        <v>156040</v>
      </c>
      <c r="P11615" s="243" t="s">
        <v>27541</v>
      </c>
      <c r="Q11615" s="244">
        <v>8647.2000000000007</v>
      </c>
      <c r="R11615" s="104"/>
      <c r="S11615" s="104"/>
      <c r="T11615" s="104"/>
    </row>
    <row r="11616" spans="13:20" ht="14.5" x14ac:dyDescent="0.35">
      <c r="M11616" s="261" t="s">
        <v>42182</v>
      </c>
      <c r="N11616" s="262">
        <v>160</v>
      </c>
      <c r="P11616" s="243" t="s">
        <v>27542</v>
      </c>
      <c r="Q11616" s="244">
        <v>21384.45</v>
      </c>
      <c r="R11616" s="104"/>
      <c r="S11616" s="104"/>
      <c r="T11616" s="104"/>
    </row>
    <row r="11617" spans="13:20" ht="14.5" x14ac:dyDescent="0.35">
      <c r="M11617" s="261" t="s">
        <v>35972</v>
      </c>
      <c r="N11617" s="262">
        <v>68422.539999999994</v>
      </c>
      <c r="P11617" s="243" t="s">
        <v>27543</v>
      </c>
      <c r="Q11617" s="244">
        <v>15899.72</v>
      </c>
      <c r="R11617" s="104"/>
      <c r="S11617" s="104"/>
      <c r="T11617" s="104"/>
    </row>
    <row r="11618" spans="13:20" ht="14.5" x14ac:dyDescent="0.35">
      <c r="M11618" s="261" t="s">
        <v>57498</v>
      </c>
      <c r="N11618" s="262">
        <v>31.52</v>
      </c>
      <c r="P11618" s="243" t="s">
        <v>27544</v>
      </c>
      <c r="Q11618" s="244">
        <v>19829.189999999999</v>
      </c>
      <c r="R11618" s="104"/>
      <c r="S11618" s="104"/>
      <c r="T11618" s="104"/>
    </row>
    <row r="11619" spans="13:20" ht="14.5" x14ac:dyDescent="0.35">
      <c r="M11619" s="261" t="s">
        <v>27966</v>
      </c>
      <c r="N11619" s="262">
        <v>52772.92</v>
      </c>
      <c r="P11619" s="243" t="s">
        <v>27545</v>
      </c>
      <c r="Q11619" s="244">
        <v>10987.2</v>
      </c>
      <c r="R11619" s="104"/>
      <c r="S11619" s="104"/>
      <c r="T11619" s="104"/>
    </row>
    <row r="11620" spans="13:20" ht="14.5" x14ac:dyDescent="0.35">
      <c r="M11620" s="261" t="s">
        <v>27967</v>
      </c>
      <c r="N11620" s="262">
        <v>167010.06</v>
      </c>
      <c r="P11620" s="243" t="s">
        <v>27546</v>
      </c>
      <c r="Q11620" s="244">
        <v>244630.41</v>
      </c>
      <c r="R11620" s="104"/>
      <c r="S11620" s="104"/>
      <c r="T11620" s="104"/>
    </row>
    <row r="11621" spans="13:20" ht="14.5" x14ac:dyDescent="0.35">
      <c r="M11621" s="261" t="s">
        <v>37435</v>
      </c>
      <c r="N11621" s="262">
        <v>69995.740000000005</v>
      </c>
      <c r="P11621" s="243" t="s">
        <v>27547</v>
      </c>
      <c r="Q11621" s="244">
        <v>47393.3</v>
      </c>
      <c r="R11621" s="104"/>
      <c r="S11621" s="104"/>
      <c r="T11621" s="104"/>
    </row>
    <row r="11622" spans="13:20" ht="14.5" x14ac:dyDescent="0.35">
      <c r="M11622" s="261" t="s">
        <v>27968</v>
      </c>
      <c r="N11622" s="262">
        <v>49568.800000000003</v>
      </c>
      <c r="P11622" s="243" t="s">
        <v>27548</v>
      </c>
      <c r="Q11622" s="244">
        <v>25054.35</v>
      </c>
      <c r="R11622" s="104"/>
      <c r="S11622" s="104"/>
      <c r="T11622" s="104"/>
    </row>
    <row r="11623" spans="13:20" ht="14.5" x14ac:dyDescent="0.35">
      <c r="M11623" s="261" t="s">
        <v>27969</v>
      </c>
      <c r="N11623" s="262">
        <v>41268.49</v>
      </c>
      <c r="P11623" s="243" t="s">
        <v>27549</v>
      </c>
      <c r="Q11623" s="244">
        <v>15956</v>
      </c>
      <c r="R11623" s="104"/>
      <c r="S11623" s="104"/>
      <c r="T11623" s="104"/>
    </row>
    <row r="11624" spans="13:20" ht="14.5" x14ac:dyDescent="0.35">
      <c r="M11624" s="261" t="s">
        <v>38573</v>
      </c>
      <c r="N11624" s="262">
        <v>42385</v>
      </c>
      <c r="P11624" s="243" t="s">
        <v>27550</v>
      </c>
      <c r="Q11624" s="244">
        <v>156789.06</v>
      </c>
      <c r="R11624" s="104"/>
      <c r="S11624" s="104"/>
      <c r="T11624" s="104"/>
    </row>
    <row r="11625" spans="13:20" ht="14.5" x14ac:dyDescent="0.35">
      <c r="M11625" s="261" t="s">
        <v>35973</v>
      </c>
      <c r="N11625" s="262">
        <v>594825.72</v>
      </c>
      <c r="P11625" s="243" t="s">
        <v>27551</v>
      </c>
      <c r="Q11625" s="244">
        <v>28474.69</v>
      </c>
      <c r="R11625" s="104"/>
      <c r="S11625" s="104"/>
      <c r="T11625" s="104"/>
    </row>
    <row r="11626" spans="13:20" ht="14.5" x14ac:dyDescent="0.35">
      <c r="M11626" s="261" t="s">
        <v>35974</v>
      </c>
      <c r="N11626" s="262">
        <v>48844.04</v>
      </c>
      <c r="P11626" s="243" t="s">
        <v>27552</v>
      </c>
      <c r="Q11626" s="244">
        <v>40162.339999999997</v>
      </c>
      <c r="R11626" s="104"/>
      <c r="S11626" s="104"/>
      <c r="T11626" s="104"/>
    </row>
    <row r="11627" spans="13:20" ht="14.5" x14ac:dyDescent="0.35">
      <c r="M11627" s="261" t="s">
        <v>45661</v>
      </c>
      <c r="N11627" s="262">
        <v>27818.67</v>
      </c>
      <c r="P11627" s="243" t="s">
        <v>27553</v>
      </c>
      <c r="Q11627" s="244">
        <v>273902.8</v>
      </c>
      <c r="R11627" s="104"/>
      <c r="S11627" s="104"/>
      <c r="T11627" s="104"/>
    </row>
    <row r="11628" spans="13:20" ht="14.5" x14ac:dyDescent="0.35">
      <c r="M11628" s="261" t="s">
        <v>45662</v>
      </c>
      <c r="N11628" s="262">
        <v>2128.1799999999998</v>
      </c>
      <c r="P11628" s="243" t="s">
        <v>27554</v>
      </c>
      <c r="Q11628" s="244">
        <v>8647.2000000000007</v>
      </c>
      <c r="R11628" s="104"/>
      <c r="S11628" s="104"/>
      <c r="T11628" s="104"/>
    </row>
    <row r="11629" spans="13:20" ht="14.5" x14ac:dyDescent="0.35">
      <c r="M11629" s="261" t="s">
        <v>57499</v>
      </c>
      <c r="N11629" s="262">
        <v>47279.31</v>
      </c>
      <c r="P11629" s="243" t="s">
        <v>27555</v>
      </c>
      <c r="Q11629" s="244">
        <v>6835.71</v>
      </c>
      <c r="R11629" s="104"/>
      <c r="S11629" s="104"/>
      <c r="T11629" s="104"/>
    </row>
    <row r="11630" spans="13:20" ht="14.5" x14ac:dyDescent="0.35">
      <c r="M11630" s="261" t="s">
        <v>57500</v>
      </c>
      <c r="N11630" s="262">
        <v>3555.34</v>
      </c>
      <c r="P11630" s="243" t="s">
        <v>27556</v>
      </c>
      <c r="Q11630" s="244">
        <v>21384.45</v>
      </c>
      <c r="R11630" s="104"/>
      <c r="S11630" s="104"/>
      <c r="T11630" s="104"/>
    </row>
    <row r="11631" spans="13:20" ht="14.5" x14ac:dyDescent="0.35">
      <c r="M11631" s="261" t="s">
        <v>57501</v>
      </c>
      <c r="N11631" s="262">
        <v>11231.9</v>
      </c>
      <c r="P11631" s="243" t="s">
        <v>27557</v>
      </c>
      <c r="Q11631" s="244">
        <v>4553.6000000000004</v>
      </c>
      <c r="R11631" s="104"/>
      <c r="S11631" s="104"/>
      <c r="T11631" s="104"/>
    </row>
    <row r="11632" spans="13:20" ht="14.5" x14ac:dyDescent="0.35">
      <c r="M11632" s="261" t="s">
        <v>57502</v>
      </c>
      <c r="N11632" s="262">
        <v>7105.72</v>
      </c>
      <c r="P11632" s="243" t="s">
        <v>16012</v>
      </c>
      <c r="Q11632" s="244">
        <v>15899.72</v>
      </c>
      <c r="R11632" s="104"/>
      <c r="S11632" s="104"/>
      <c r="T11632" s="104"/>
    </row>
    <row r="11633" spans="13:20" ht="14.5" x14ac:dyDescent="0.35">
      <c r="M11633" s="261" t="s">
        <v>57503</v>
      </c>
      <c r="N11633" s="262">
        <v>543.61</v>
      </c>
      <c r="P11633" s="243" t="s">
        <v>27558</v>
      </c>
      <c r="Q11633" s="244">
        <v>23161.19</v>
      </c>
      <c r="R11633" s="104"/>
      <c r="S11633" s="104"/>
      <c r="T11633" s="104"/>
    </row>
    <row r="11634" spans="13:20" ht="14.5" x14ac:dyDescent="0.35">
      <c r="M11634" s="261" t="s">
        <v>57504</v>
      </c>
      <c r="N11634" s="262">
        <v>1712.47</v>
      </c>
      <c r="P11634" s="243" t="s">
        <v>27559</v>
      </c>
      <c r="Q11634" s="244">
        <v>12025.9</v>
      </c>
      <c r="R11634" s="104"/>
      <c r="S11634" s="104"/>
      <c r="T11634" s="104"/>
    </row>
    <row r="11635" spans="13:20" ht="14.5" x14ac:dyDescent="0.35">
      <c r="M11635" s="261" t="s">
        <v>57505</v>
      </c>
      <c r="N11635" s="262">
        <v>30</v>
      </c>
      <c r="P11635" s="243" t="s">
        <v>27560</v>
      </c>
      <c r="Q11635" s="244">
        <v>244630.41</v>
      </c>
      <c r="R11635" s="104"/>
      <c r="S11635" s="104"/>
      <c r="T11635" s="104"/>
    </row>
    <row r="11636" spans="13:20" ht="14.5" x14ac:dyDescent="0.35">
      <c r="M11636" s="261" t="s">
        <v>57506</v>
      </c>
      <c r="N11636" s="262">
        <v>4182.54</v>
      </c>
      <c r="P11636" s="243" t="s">
        <v>16013</v>
      </c>
      <c r="Q11636" s="244">
        <v>51796.52</v>
      </c>
      <c r="R11636" s="104"/>
      <c r="S11636" s="104"/>
      <c r="T11636" s="104"/>
    </row>
    <row r="11637" spans="13:20" ht="14.5" x14ac:dyDescent="0.35">
      <c r="M11637" s="261" t="s">
        <v>57507</v>
      </c>
      <c r="N11637" s="262">
        <v>1067.5</v>
      </c>
      <c r="P11637" s="243" t="s">
        <v>16014</v>
      </c>
      <c r="Q11637" s="244">
        <v>12567.73</v>
      </c>
      <c r="R11637" s="104"/>
      <c r="S11637" s="104"/>
      <c r="T11637" s="104"/>
    </row>
    <row r="11638" spans="13:20" ht="14.5" x14ac:dyDescent="0.35">
      <c r="M11638" s="261" t="s">
        <v>35975</v>
      </c>
      <c r="N11638" s="262">
        <v>68976.479999999996</v>
      </c>
      <c r="P11638" s="243" t="s">
        <v>16015</v>
      </c>
      <c r="Q11638" s="244">
        <v>3678.44</v>
      </c>
      <c r="R11638" s="104"/>
      <c r="S11638" s="104"/>
      <c r="T11638" s="104"/>
    </row>
    <row r="11639" spans="13:20" ht="14.5" x14ac:dyDescent="0.35">
      <c r="M11639" s="261" t="s">
        <v>27971</v>
      </c>
      <c r="N11639" s="262">
        <v>786449.55</v>
      </c>
      <c r="P11639" s="243" t="s">
        <v>27561</v>
      </c>
      <c r="Q11639" s="244">
        <v>19636.38</v>
      </c>
      <c r="R11639" s="104"/>
      <c r="S11639" s="104"/>
      <c r="T11639" s="104"/>
    </row>
    <row r="11640" spans="13:20" ht="14.5" x14ac:dyDescent="0.35">
      <c r="M11640" s="261" t="s">
        <v>50455</v>
      </c>
      <c r="N11640" s="262">
        <v>400</v>
      </c>
      <c r="P11640" s="243" t="s">
        <v>27562</v>
      </c>
      <c r="Q11640" s="244">
        <v>2641</v>
      </c>
      <c r="R11640" s="104"/>
      <c r="S11640" s="104"/>
      <c r="T11640" s="104"/>
    </row>
    <row r="11641" spans="13:20" ht="14.5" x14ac:dyDescent="0.35">
      <c r="M11641" s="261" t="s">
        <v>51471</v>
      </c>
      <c r="N11641" s="262">
        <v>17668.560000000001</v>
      </c>
      <c r="P11641" s="243" t="s">
        <v>27563</v>
      </c>
      <c r="Q11641" s="244">
        <v>25054.35</v>
      </c>
      <c r="R11641" s="104"/>
      <c r="S11641" s="104"/>
      <c r="T11641" s="104"/>
    </row>
    <row r="11642" spans="13:20" ht="14.5" x14ac:dyDescent="0.35">
      <c r="M11642" s="261" t="s">
        <v>42183</v>
      </c>
      <c r="N11642" s="262">
        <v>67580</v>
      </c>
      <c r="P11642" s="243" t="s">
        <v>16016</v>
      </c>
      <c r="Q11642" s="244">
        <v>61225.07</v>
      </c>
      <c r="R11642" s="104"/>
      <c r="S11642" s="104"/>
      <c r="T11642" s="104"/>
    </row>
    <row r="11643" spans="13:20" ht="14.5" x14ac:dyDescent="0.35">
      <c r="M11643" s="261" t="s">
        <v>37436</v>
      </c>
      <c r="N11643" s="262">
        <v>1311399.8</v>
      </c>
      <c r="P11643" s="243" t="s">
        <v>27564</v>
      </c>
      <c r="Q11643" s="244">
        <v>19423</v>
      </c>
      <c r="R11643" s="104"/>
      <c r="S11643" s="104"/>
      <c r="T11643" s="104"/>
    </row>
    <row r="11644" spans="13:20" ht="14.5" x14ac:dyDescent="0.35">
      <c r="M11644" s="261" t="s">
        <v>35976</v>
      </c>
      <c r="N11644" s="262">
        <v>20664.78</v>
      </c>
      <c r="P11644" s="243" t="s">
        <v>27565</v>
      </c>
      <c r="Q11644" s="244">
        <v>547546.75</v>
      </c>
      <c r="R11644" s="104"/>
      <c r="S11644" s="104"/>
      <c r="T11644" s="104"/>
    </row>
    <row r="11645" spans="13:20" ht="14.5" x14ac:dyDescent="0.35">
      <c r="M11645" s="261" t="s">
        <v>38574</v>
      </c>
      <c r="N11645" s="262">
        <v>4950</v>
      </c>
      <c r="P11645" s="243" t="s">
        <v>27566</v>
      </c>
      <c r="Q11645" s="244">
        <v>20629.96</v>
      </c>
      <c r="R11645" s="104"/>
      <c r="S11645" s="104"/>
      <c r="T11645" s="104"/>
    </row>
    <row r="11646" spans="13:20" ht="14.5" x14ac:dyDescent="0.35">
      <c r="M11646" s="261" t="s">
        <v>35977</v>
      </c>
      <c r="N11646" s="262">
        <v>3916.75</v>
      </c>
      <c r="P11646" s="243" t="s">
        <v>27567</v>
      </c>
      <c r="Q11646" s="244">
        <v>320</v>
      </c>
      <c r="R11646" s="104"/>
      <c r="S11646" s="104"/>
      <c r="T11646" s="104"/>
    </row>
    <row r="11647" spans="13:20" ht="14.5" x14ac:dyDescent="0.35">
      <c r="M11647" s="261" t="s">
        <v>27972</v>
      </c>
      <c r="N11647" s="262">
        <v>175342.63</v>
      </c>
      <c r="P11647" s="243" t="s">
        <v>27568</v>
      </c>
      <c r="Q11647" s="244">
        <v>1513.78</v>
      </c>
      <c r="R11647" s="104"/>
      <c r="S11647" s="104"/>
      <c r="T11647" s="104"/>
    </row>
    <row r="11648" spans="13:20" ht="14.5" x14ac:dyDescent="0.35">
      <c r="M11648" s="261" t="s">
        <v>35978</v>
      </c>
      <c r="N11648" s="262">
        <v>41950.94</v>
      </c>
      <c r="P11648" s="243" t="s">
        <v>27569</v>
      </c>
      <c r="Q11648" s="244">
        <v>2879.46</v>
      </c>
      <c r="R11648" s="104"/>
      <c r="S11648" s="104"/>
      <c r="T11648" s="104"/>
    </row>
    <row r="11649" spans="13:20" ht="14.5" x14ac:dyDescent="0.35">
      <c r="M11649" s="261" t="s">
        <v>37437</v>
      </c>
      <c r="N11649" s="262">
        <v>12948.89</v>
      </c>
      <c r="P11649" s="243" t="s">
        <v>27570</v>
      </c>
      <c r="Q11649" s="244">
        <v>1938.76</v>
      </c>
      <c r="R11649" s="104"/>
      <c r="S11649" s="104"/>
      <c r="T11649" s="104"/>
    </row>
    <row r="11650" spans="13:20" ht="14.5" x14ac:dyDescent="0.35">
      <c r="M11650" s="261" t="s">
        <v>35979</v>
      </c>
      <c r="N11650" s="262">
        <v>2130</v>
      </c>
      <c r="P11650" s="243" t="s">
        <v>27571</v>
      </c>
      <c r="Q11650" s="244">
        <v>5425.04</v>
      </c>
      <c r="R11650" s="104"/>
      <c r="S11650" s="104"/>
      <c r="T11650" s="104"/>
    </row>
    <row r="11651" spans="13:20" ht="14.5" x14ac:dyDescent="0.35">
      <c r="M11651" s="261" t="s">
        <v>27973</v>
      </c>
      <c r="N11651" s="262">
        <v>73589.289999999994</v>
      </c>
      <c r="P11651" s="243" t="s">
        <v>27572</v>
      </c>
      <c r="Q11651" s="244">
        <v>3490</v>
      </c>
      <c r="R11651" s="104"/>
      <c r="S11651" s="104"/>
      <c r="T11651" s="104"/>
    </row>
    <row r="11652" spans="13:20" ht="14.5" x14ac:dyDescent="0.35">
      <c r="M11652" s="261" t="s">
        <v>27974</v>
      </c>
      <c r="N11652" s="262">
        <v>16716.310000000001</v>
      </c>
      <c r="P11652" s="243" t="s">
        <v>27573</v>
      </c>
      <c r="Q11652" s="244">
        <v>1051</v>
      </c>
      <c r="R11652" s="104"/>
      <c r="S11652" s="104"/>
      <c r="T11652" s="104"/>
    </row>
    <row r="11653" spans="13:20" ht="14.5" x14ac:dyDescent="0.35">
      <c r="M11653" s="261" t="s">
        <v>52377</v>
      </c>
      <c r="N11653" s="262">
        <v>8326.5</v>
      </c>
      <c r="P11653" s="243" t="s">
        <v>27574</v>
      </c>
      <c r="Q11653" s="244">
        <v>10493.52</v>
      </c>
      <c r="R11653" s="104"/>
      <c r="S11653" s="104"/>
      <c r="T11653" s="104"/>
    </row>
    <row r="11654" spans="13:20" ht="14.5" x14ac:dyDescent="0.35">
      <c r="M11654" s="261" t="s">
        <v>52378</v>
      </c>
      <c r="N11654" s="262">
        <v>5000</v>
      </c>
      <c r="P11654" s="243" t="s">
        <v>27575</v>
      </c>
      <c r="Q11654" s="244">
        <v>8282.41</v>
      </c>
      <c r="R11654" s="104"/>
      <c r="S11654" s="104"/>
      <c r="T11654" s="104"/>
    </row>
    <row r="11655" spans="13:20" ht="14.5" x14ac:dyDescent="0.35">
      <c r="M11655" s="261" t="s">
        <v>51472</v>
      </c>
      <c r="N11655" s="262">
        <v>1052.82</v>
      </c>
      <c r="P11655" s="243" t="s">
        <v>16018</v>
      </c>
      <c r="Q11655" s="244">
        <v>7320.65</v>
      </c>
      <c r="R11655" s="104"/>
      <c r="S11655" s="104"/>
      <c r="T11655" s="104"/>
    </row>
    <row r="11656" spans="13:20" ht="14.5" x14ac:dyDescent="0.35">
      <c r="M11656" s="261" t="s">
        <v>48539</v>
      </c>
      <c r="N11656" s="262">
        <v>15195</v>
      </c>
      <c r="P11656" s="243" t="s">
        <v>16020</v>
      </c>
      <c r="Q11656" s="244">
        <v>1184.19</v>
      </c>
      <c r="R11656" s="104"/>
      <c r="S11656" s="104"/>
      <c r="T11656" s="104"/>
    </row>
    <row r="11657" spans="13:20" ht="14.5" x14ac:dyDescent="0.35">
      <c r="M11657" s="261" t="s">
        <v>50456</v>
      </c>
      <c r="N11657" s="262">
        <v>325</v>
      </c>
      <c r="P11657" s="243" t="s">
        <v>16021</v>
      </c>
      <c r="Q11657" s="244">
        <v>3382.75</v>
      </c>
      <c r="R11657" s="104"/>
      <c r="S11657" s="104"/>
      <c r="T11657" s="104"/>
    </row>
    <row r="11658" spans="13:20" ht="14.5" x14ac:dyDescent="0.35">
      <c r="M11658" s="261" t="s">
        <v>50457</v>
      </c>
      <c r="N11658" s="262">
        <v>1552</v>
      </c>
      <c r="P11658" s="243" t="s">
        <v>27576</v>
      </c>
      <c r="Q11658" s="244">
        <v>1751.76</v>
      </c>
      <c r="R11658" s="104"/>
      <c r="S11658" s="104"/>
      <c r="T11658" s="104"/>
    </row>
    <row r="11659" spans="13:20" ht="14.5" x14ac:dyDescent="0.35">
      <c r="M11659" s="261" t="s">
        <v>48540</v>
      </c>
      <c r="N11659" s="262">
        <v>1236.76</v>
      </c>
      <c r="P11659" s="243" t="s">
        <v>27577</v>
      </c>
      <c r="Q11659" s="244">
        <v>18075.43</v>
      </c>
      <c r="R11659" s="104"/>
      <c r="S11659" s="104"/>
      <c r="T11659" s="104"/>
    </row>
    <row r="11660" spans="13:20" ht="14.5" x14ac:dyDescent="0.35">
      <c r="M11660" s="261" t="s">
        <v>48541</v>
      </c>
      <c r="N11660" s="262">
        <v>4108.28</v>
      </c>
      <c r="P11660" s="243" t="s">
        <v>27578</v>
      </c>
      <c r="Q11660" s="244">
        <v>1085.6199999999999</v>
      </c>
      <c r="R11660" s="104"/>
      <c r="S11660" s="104"/>
      <c r="T11660" s="104"/>
    </row>
    <row r="11661" spans="13:20" ht="14.5" x14ac:dyDescent="0.35">
      <c r="M11661" s="261" t="s">
        <v>48542</v>
      </c>
      <c r="N11661" s="262">
        <v>2452.7199999999998</v>
      </c>
      <c r="P11661" s="243" t="s">
        <v>27579</v>
      </c>
      <c r="Q11661" s="244">
        <v>1497.05</v>
      </c>
      <c r="R11661" s="104"/>
      <c r="S11661" s="104"/>
      <c r="T11661" s="104"/>
    </row>
    <row r="11662" spans="13:20" ht="14.5" x14ac:dyDescent="0.35">
      <c r="M11662" s="261" t="s">
        <v>57508</v>
      </c>
      <c r="N11662" s="262">
        <v>455.24</v>
      </c>
      <c r="P11662" s="243" t="s">
        <v>27580</v>
      </c>
      <c r="Q11662" s="244">
        <v>3426</v>
      </c>
      <c r="R11662" s="104"/>
      <c r="S11662" s="104"/>
      <c r="T11662" s="104"/>
    </row>
    <row r="11663" spans="13:20" ht="14.5" x14ac:dyDescent="0.35">
      <c r="M11663" s="261" t="s">
        <v>48543</v>
      </c>
      <c r="N11663" s="262">
        <v>293727</v>
      </c>
      <c r="P11663" s="243" t="s">
        <v>27581</v>
      </c>
      <c r="Q11663" s="244">
        <v>43948.76</v>
      </c>
      <c r="R11663" s="104"/>
      <c r="S11663" s="104"/>
      <c r="T11663" s="104"/>
    </row>
    <row r="11664" spans="13:20" ht="14.5" x14ac:dyDescent="0.35">
      <c r="M11664" s="261" t="s">
        <v>48544</v>
      </c>
      <c r="N11664" s="262">
        <v>22595</v>
      </c>
      <c r="P11664" s="243" t="s">
        <v>27582</v>
      </c>
      <c r="Q11664" s="244">
        <v>19831.79</v>
      </c>
      <c r="R11664" s="104"/>
      <c r="S11664" s="104"/>
      <c r="T11664" s="104"/>
    </row>
    <row r="11665" spans="13:20" ht="14.5" x14ac:dyDescent="0.35">
      <c r="M11665" s="261" t="s">
        <v>45663</v>
      </c>
      <c r="N11665" s="262">
        <v>81000</v>
      </c>
      <c r="P11665" s="243" t="s">
        <v>27583</v>
      </c>
      <c r="Q11665" s="244">
        <v>4805.54</v>
      </c>
      <c r="R11665" s="104"/>
      <c r="S11665" s="104"/>
      <c r="T11665" s="104"/>
    </row>
    <row r="11666" spans="13:20" ht="14.5" x14ac:dyDescent="0.35">
      <c r="M11666" s="261" t="s">
        <v>45664</v>
      </c>
      <c r="N11666" s="262">
        <v>6196.46</v>
      </c>
      <c r="P11666" s="243" t="s">
        <v>27584</v>
      </c>
      <c r="Q11666" s="244">
        <v>13828.87</v>
      </c>
      <c r="R11666" s="104"/>
      <c r="S11666" s="104"/>
      <c r="T11666" s="104"/>
    </row>
    <row r="11667" spans="13:20" ht="14.5" x14ac:dyDescent="0.35">
      <c r="M11667" s="261" t="s">
        <v>52379</v>
      </c>
      <c r="N11667" s="262">
        <v>39539.69</v>
      </c>
      <c r="P11667" s="243" t="s">
        <v>27585</v>
      </c>
      <c r="Q11667" s="244">
        <v>11681.12</v>
      </c>
      <c r="R11667" s="104"/>
      <c r="S11667" s="104"/>
      <c r="T11667" s="104"/>
    </row>
    <row r="11668" spans="13:20" ht="14.5" x14ac:dyDescent="0.35">
      <c r="M11668" s="261" t="s">
        <v>28019</v>
      </c>
      <c r="N11668" s="262">
        <v>3024.79</v>
      </c>
      <c r="P11668" s="243" t="s">
        <v>27586</v>
      </c>
      <c r="Q11668" s="244">
        <v>1361.95</v>
      </c>
      <c r="R11668" s="104"/>
      <c r="S11668" s="104"/>
      <c r="T11668" s="104"/>
    </row>
    <row r="11669" spans="13:20" ht="14.5" x14ac:dyDescent="0.35">
      <c r="M11669" s="261" t="s">
        <v>57509</v>
      </c>
      <c r="N11669" s="262">
        <v>2553</v>
      </c>
      <c r="P11669" s="243" t="s">
        <v>27587</v>
      </c>
      <c r="Q11669" s="244">
        <v>9081.26</v>
      </c>
      <c r="R11669" s="104"/>
      <c r="S11669" s="104"/>
      <c r="T11669" s="104"/>
    </row>
    <row r="11670" spans="13:20" ht="14.5" x14ac:dyDescent="0.35">
      <c r="M11670" s="261" t="s">
        <v>38576</v>
      </c>
      <c r="N11670" s="262">
        <v>2312</v>
      </c>
      <c r="P11670" s="243" t="s">
        <v>27588</v>
      </c>
      <c r="Q11670" s="244">
        <v>694.71</v>
      </c>
      <c r="R11670" s="104"/>
      <c r="S11670" s="104"/>
      <c r="T11670" s="104"/>
    </row>
    <row r="11671" spans="13:20" ht="14.5" x14ac:dyDescent="0.35">
      <c r="M11671" s="261" t="s">
        <v>38577</v>
      </c>
      <c r="N11671" s="262">
        <v>42243</v>
      </c>
      <c r="P11671" s="243" t="s">
        <v>27589</v>
      </c>
      <c r="Q11671" s="244">
        <v>1968.81</v>
      </c>
      <c r="R11671" s="104"/>
      <c r="S11671" s="104"/>
      <c r="T11671" s="104"/>
    </row>
    <row r="11672" spans="13:20" ht="14.5" x14ac:dyDescent="0.35">
      <c r="M11672" s="261" t="s">
        <v>28020</v>
      </c>
      <c r="N11672" s="262">
        <v>29658.799999999999</v>
      </c>
      <c r="P11672" s="243" t="s">
        <v>27590</v>
      </c>
      <c r="Q11672" s="244">
        <v>4102.38</v>
      </c>
      <c r="R11672" s="104"/>
      <c r="S11672" s="104"/>
      <c r="T11672" s="104"/>
    </row>
    <row r="11673" spans="13:20" ht="14.5" x14ac:dyDescent="0.35">
      <c r="M11673" s="261" t="s">
        <v>45665</v>
      </c>
      <c r="N11673" s="262">
        <v>2587.08</v>
      </c>
      <c r="P11673" s="243" t="s">
        <v>27591</v>
      </c>
      <c r="Q11673" s="244">
        <v>310.31</v>
      </c>
      <c r="R11673" s="104"/>
      <c r="S11673" s="104"/>
      <c r="T11673" s="104"/>
    </row>
    <row r="11674" spans="13:20" ht="14.5" x14ac:dyDescent="0.35">
      <c r="M11674" s="261" t="s">
        <v>45666</v>
      </c>
      <c r="N11674" s="262">
        <v>197.92</v>
      </c>
      <c r="P11674" s="243" t="s">
        <v>27592</v>
      </c>
      <c r="Q11674" s="244">
        <v>889.4</v>
      </c>
      <c r="R11674" s="104"/>
      <c r="S11674" s="104"/>
      <c r="T11674" s="104"/>
    </row>
    <row r="11675" spans="13:20" ht="14.5" x14ac:dyDescent="0.35">
      <c r="M11675" s="261" t="s">
        <v>42185</v>
      </c>
      <c r="N11675" s="262">
        <v>1444.23</v>
      </c>
      <c r="P11675" s="243" t="s">
        <v>27593</v>
      </c>
      <c r="Q11675" s="244">
        <v>521.96</v>
      </c>
      <c r="R11675" s="104"/>
      <c r="S11675" s="104"/>
      <c r="T11675" s="104"/>
    </row>
    <row r="11676" spans="13:20" ht="14.5" x14ac:dyDescent="0.35">
      <c r="M11676" s="261" t="s">
        <v>50458</v>
      </c>
      <c r="N11676" s="262">
        <v>3769.39</v>
      </c>
      <c r="P11676" s="243" t="s">
        <v>27594</v>
      </c>
      <c r="Q11676" s="244">
        <v>24732.34</v>
      </c>
      <c r="R11676" s="104"/>
      <c r="S11676" s="104"/>
      <c r="T11676" s="104"/>
    </row>
    <row r="11677" spans="13:20" ht="14.5" x14ac:dyDescent="0.35">
      <c r="M11677" s="261" t="s">
        <v>51473</v>
      </c>
      <c r="N11677" s="262">
        <v>42624.01</v>
      </c>
      <c r="P11677" s="243" t="s">
        <v>27595</v>
      </c>
      <c r="Q11677" s="244">
        <v>53030.02</v>
      </c>
      <c r="R11677" s="104"/>
      <c r="S11677" s="104"/>
      <c r="T11677" s="104"/>
    </row>
    <row r="11678" spans="13:20" ht="14.5" x14ac:dyDescent="0.35">
      <c r="M11678" s="261" t="s">
        <v>52380</v>
      </c>
      <c r="N11678" s="262">
        <v>60846.89</v>
      </c>
      <c r="P11678" s="243" t="s">
        <v>27596</v>
      </c>
      <c r="Q11678" s="244">
        <v>19831.79</v>
      </c>
      <c r="R11678" s="104"/>
      <c r="S11678" s="104"/>
      <c r="T11678" s="104"/>
    </row>
    <row r="11679" spans="13:20" ht="14.5" x14ac:dyDescent="0.35">
      <c r="M11679" s="261" t="s">
        <v>38578</v>
      </c>
      <c r="N11679" s="262">
        <v>18877.580000000002</v>
      </c>
      <c r="P11679" s="243" t="s">
        <v>27597</v>
      </c>
      <c r="Q11679" s="244">
        <v>320</v>
      </c>
      <c r="R11679" s="104"/>
      <c r="S11679" s="104"/>
      <c r="T11679" s="104"/>
    </row>
    <row r="11680" spans="13:20" ht="14.5" x14ac:dyDescent="0.35">
      <c r="M11680" s="261" t="s">
        <v>52381</v>
      </c>
      <c r="N11680" s="262">
        <v>1901</v>
      </c>
      <c r="P11680" s="243" t="s">
        <v>27598</v>
      </c>
      <c r="Q11680" s="244">
        <v>9796.19</v>
      </c>
      <c r="R11680" s="104"/>
      <c r="S11680" s="104"/>
      <c r="T11680" s="104"/>
    </row>
    <row r="11681" spans="13:20" ht="14.5" x14ac:dyDescent="0.35">
      <c r="M11681" s="261" t="s">
        <v>48545</v>
      </c>
      <c r="N11681" s="262">
        <v>22010.31</v>
      </c>
      <c r="P11681" s="243" t="s">
        <v>16025</v>
      </c>
      <c r="Q11681" s="244">
        <v>10200.11</v>
      </c>
      <c r="R11681" s="104"/>
      <c r="S11681" s="104"/>
      <c r="T11681" s="104"/>
    </row>
    <row r="11682" spans="13:20" ht="14.5" x14ac:dyDescent="0.35">
      <c r="M11682" s="261" t="s">
        <v>48546</v>
      </c>
      <c r="N11682" s="262">
        <v>1683.69</v>
      </c>
      <c r="P11682" s="243" t="s">
        <v>16027</v>
      </c>
      <c r="Q11682" s="244">
        <v>8933.51</v>
      </c>
      <c r="R11682" s="104"/>
      <c r="S11682" s="104"/>
      <c r="T11682" s="104"/>
    </row>
    <row r="11683" spans="13:20" ht="14.5" x14ac:dyDescent="0.35">
      <c r="M11683" s="261" t="s">
        <v>48547</v>
      </c>
      <c r="N11683" s="262">
        <v>101563.14</v>
      </c>
      <c r="P11683" s="243" t="s">
        <v>16028</v>
      </c>
      <c r="Q11683" s="244">
        <v>25494.87</v>
      </c>
      <c r="R11683" s="104"/>
      <c r="S11683" s="104"/>
      <c r="T11683" s="104"/>
    </row>
    <row r="11684" spans="13:20" ht="14.5" x14ac:dyDescent="0.35">
      <c r="M11684" s="261" t="s">
        <v>48548</v>
      </c>
      <c r="N11684" s="262">
        <v>7769.86</v>
      </c>
      <c r="P11684" s="243" t="s">
        <v>16029</v>
      </c>
      <c r="Q11684" s="244">
        <v>12203.08</v>
      </c>
      <c r="R11684" s="104"/>
      <c r="S11684" s="104"/>
      <c r="T11684" s="104"/>
    </row>
    <row r="11685" spans="13:20" ht="14.5" x14ac:dyDescent="0.35">
      <c r="M11685" s="261" t="s">
        <v>28048</v>
      </c>
      <c r="N11685" s="262">
        <v>467.75</v>
      </c>
      <c r="P11685" s="243" t="s">
        <v>27599</v>
      </c>
      <c r="Q11685" s="244">
        <v>3490</v>
      </c>
      <c r="R11685" s="104"/>
      <c r="S11685" s="104"/>
      <c r="T11685" s="104"/>
    </row>
    <row r="11686" spans="13:20" ht="14.5" x14ac:dyDescent="0.35">
      <c r="M11686" s="261" t="s">
        <v>28049</v>
      </c>
      <c r="N11686" s="262">
        <v>298.48</v>
      </c>
      <c r="P11686" s="243" t="s">
        <v>27600</v>
      </c>
      <c r="Q11686" s="244">
        <v>4477</v>
      </c>
      <c r="R11686" s="104"/>
      <c r="S11686" s="104"/>
      <c r="T11686" s="104"/>
    </row>
    <row r="11687" spans="13:20" ht="14.5" x14ac:dyDescent="0.35">
      <c r="M11687" s="261" t="s">
        <v>28052</v>
      </c>
      <c r="N11687" s="262">
        <v>10900.61</v>
      </c>
      <c r="P11687" s="243" t="s">
        <v>27601</v>
      </c>
      <c r="Q11687" s="244">
        <v>18075.43</v>
      </c>
      <c r="R11687" s="104"/>
      <c r="S11687" s="104"/>
      <c r="T11687" s="104"/>
    </row>
    <row r="11688" spans="13:20" ht="14.5" x14ac:dyDescent="0.35">
      <c r="M11688" s="261" t="s">
        <v>57510</v>
      </c>
      <c r="N11688" s="262">
        <v>1293.6199999999999</v>
      </c>
      <c r="P11688" s="243" t="s">
        <v>27602</v>
      </c>
      <c r="Q11688" s="244">
        <v>2859</v>
      </c>
      <c r="R11688" s="104"/>
      <c r="S11688" s="104"/>
      <c r="T11688" s="104"/>
    </row>
    <row r="11689" spans="13:20" ht="14.5" x14ac:dyDescent="0.35">
      <c r="M11689" s="261" t="s">
        <v>57511</v>
      </c>
      <c r="N11689" s="262">
        <v>58.38</v>
      </c>
      <c r="P11689" s="243" t="s">
        <v>27603</v>
      </c>
      <c r="Q11689" s="244">
        <v>13330.9</v>
      </c>
      <c r="R11689" s="104"/>
      <c r="S11689" s="104"/>
      <c r="T11689" s="104"/>
    </row>
    <row r="11690" spans="13:20" ht="14.5" x14ac:dyDescent="0.35">
      <c r="M11690" s="261" t="s">
        <v>57512</v>
      </c>
      <c r="N11690" s="262">
        <v>16333.31</v>
      </c>
      <c r="P11690" s="243" t="s">
        <v>27604</v>
      </c>
      <c r="Q11690" s="244">
        <v>20250</v>
      </c>
      <c r="R11690" s="104"/>
      <c r="S11690" s="104"/>
      <c r="T11690" s="104"/>
    </row>
    <row r="11691" spans="13:20" ht="14.5" x14ac:dyDescent="0.35">
      <c r="M11691" s="261" t="s">
        <v>45667</v>
      </c>
      <c r="N11691" s="262">
        <v>1657.3</v>
      </c>
      <c r="P11691" s="243" t="s">
        <v>27605</v>
      </c>
      <c r="Q11691" s="244">
        <v>30465</v>
      </c>
      <c r="R11691" s="104"/>
      <c r="S11691" s="104"/>
      <c r="T11691" s="104"/>
    </row>
    <row r="11692" spans="13:20" ht="14.5" x14ac:dyDescent="0.35">
      <c r="M11692" s="261" t="s">
        <v>57513</v>
      </c>
      <c r="N11692" s="262">
        <v>5341.62</v>
      </c>
      <c r="P11692" s="243" t="s">
        <v>27606</v>
      </c>
      <c r="Q11692" s="244">
        <v>3841.85</v>
      </c>
      <c r="R11692" s="104"/>
      <c r="S11692" s="104"/>
      <c r="T11692" s="104"/>
    </row>
    <row r="11693" spans="13:20" ht="14.5" x14ac:dyDescent="0.35">
      <c r="M11693" s="261" t="s">
        <v>45668</v>
      </c>
      <c r="N11693" s="262">
        <v>5314.9</v>
      </c>
      <c r="P11693" s="243" t="s">
        <v>27607</v>
      </c>
      <c r="Q11693" s="244">
        <v>9685.5400000000009</v>
      </c>
      <c r="R11693" s="104"/>
      <c r="S11693" s="104"/>
      <c r="T11693" s="104"/>
    </row>
    <row r="11694" spans="13:20" ht="14.5" x14ac:dyDescent="0.35">
      <c r="M11694" s="261" t="s">
        <v>57514</v>
      </c>
      <c r="N11694" s="262">
        <v>12615.12</v>
      </c>
      <c r="P11694" s="243" t="s">
        <v>27608</v>
      </c>
      <c r="Q11694" s="244">
        <v>28954.2</v>
      </c>
      <c r="R11694" s="104"/>
      <c r="S11694" s="104"/>
      <c r="T11694" s="104"/>
    </row>
    <row r="11695" spans="13:20" ht="14.5" x14ac:dyDescent="0.35">
      <c r="M11695" s="261" t="s">
        <v>43385</v>
      </c>
      <c r="N11695" s="262">
        <v>2333.33</v>
      </c>
      <c r="P11695" s="243" t="s">
        <v>27609</v>
      </c>
      <c r="Q11695" s="244">
        <v>46574.18</v>
      </c>
      <c r="R11695" s="104"/>
      <c r="S11695" s="104"/>
      <c r="T11695" s="104"/>
    </row>
    <row r="11696" spans="13:20" ht="14.5" x14ac:dyDescent="0.35">
      <c r="M11696" s="261" t="s">
        <v>43386</v>
      </c>
      <c r="N11696" s="262">
        <v>53062.44</v>
      </c>
      <c r="P11696" s="243" t="s">
        <v>27610</v>
      </c>
      <c r="Q11696" s="244">
        <v>56476.5</v>
      </c>
      <c r="R11696" s="104"/>
      <c r="S11696" s="104"/>
      <c r="T11696" s="104"/>
    </row>
    <row r="11697" spans="13:20" ht="14.5" x14ac:dyDescent="0.35">
      <c r="M11697" s="261" t="s">
        <v>43387</v>
      </c>
      <c r="N11697" s="262">
        <v>5456.64</v>
      </c>
      <c r="P11697" s="243" t="s">
        <v>27611</v>
      </c>
      <c r="Q11697" s="244">
        <v>2750</v>
      </c>
      <c r="R11697" s="104"/>
      <c r="S11697" s="104"/>
      <c r="T11697" s="104"/>
    </row>
    <row r="11698" spans="13:20" ht="14.5" x14ac:dyDescent="0.35">
      <c r="M11698" s="261" t="s">
        <v>43388</v>
      </c>
      <c r="N11698" s="262">
        <v>4385.72</v>
      </c>
      <c r="P11698" s="243" t="s">
        <v>27612</v>
      </c>
      <c r="Q11698" s="244">
        <v>10454.33</v>
      </c>
      <c r="R11698" s="104"/>
      <c r="S11698" s="104"/>
      <c r="T11698" s="104"/>
    </row>
    <row r="11699" spans="13:20" ht="14.5" x14ac:dyDescent="0.35">
      <c r="M11699" s="261" t="s">
        <v>43389</v>
      </c>
      <c r="N11699" s="262">
        <v>4825.9799999999996</v>
      </c>
      <c r="P11699" s="243" t="s">
        <v>27613</v>
      </c>
      <c r="Q11699" s="244">
        <v>130505.05</v>
      </c>
      <c r="R11699" s="104"/>
      <c r="S11699" s="104"/>
      <c r="T11699" s="104"/>
    </row>
    <row r="11700" spans="13:20" ht="14.5" x14ac:dyDescent="0.35">
      <c r="M11700" s="261" t="s">
        <v>42186</v>
      </c>
      <c r="N11700" s="262">
        <v>3678</v>
      </c>
      <c r="P11700" s="243" t="s">
        <v>27614</v>
      </c>
      <c r="Q11700" s="244">
        <v>8025.67</v>
      </c>
      <c r="R11700" s="104"/>
      <c r="S11700" s="104"/>
      <c r="T11700" s="104"/>
    </row>
    <row r="11701" spans="13:20" ht="14.5" x14ac:dyDescent="0.35">
      <c r="M11701" s="261" t="s">
        <v>51474</v>
      </c>
      <c r="N11701" s="262">
        <v>67290.539999999994</v>
      </c>
      <c r="P11701" s="243" t="s">
        <v>27615</v>
      </c>
      <c r="Q11701" s="244">
        <v>7072.73</v>
      </c>
      <c r="R11701" s="104"/>
      <c r="S11701" s="104"/>
      <c r="T11701" s="104"/>
    </row>
    <row r="11702" spans="13:20" ht="14.5" x14ac:dyDescent="0.35">
      <c r="M11702" s="261" t="s">
        <v>48549</v>
      </c>
      <c r="N11702" s="262">
        <v>47000</v>
      </c>
      <c r="P11702" s="243" t="s">
        <v>27616</v>
      </c>
      <c r="Q11702" s="244">
        <v>1177.9000000000001</v>
      </c>
      <c r="R11702" s="104"/>
      <c r="S11702" s="104"/>
      <c r="T11702" s="104"/>
    </row>
    <row r="11703" spans="13:20" ht="14.5" x14ac:dyDescent="0.35">
      <c r="M11703" s="261" t="s">
        <v>48550</v>
      </c>
      <c r="N11703" s="262">
        <v>4201</v>
      </c>
      <c r="P11703" s="243" t="s">
        <v>27617</v>
      </c>
      <c r="Q11703" s="244">
        <v>2712.62</v>
      </c>
      <c r="R11703" s="104"/>
      <c r="S11703" s="104"/>
      <c r="T11703" s="104"/>
    </row>
    <row r="11704" spans="13:20" ht="14.5" x14ac:dyDescent="0.35">
      <c r="M11704" s="261" t="s">
        <v>45669</v>
      </c>
      <c r="N11704" s="262">
        <v>4500001.38</v>
      </c>
      <c r="P11704" s="243" t="s">
        <v>27618</v>
      </c>
      <c r="Q11704" s="244">
        <v>21715.8</v>
      </c>
      <c r="R11704" s="104"/>
      <c r="S11704" s="104"/>
      <c r="T11704" s="104"/>
    </row>
    <row r="11705" spans="13:20" ht="14.5" x14ac:dyDescent="0.35">
      <c r="M11705" s="261" t="s">
        <v>45670</v>
      </c>
      <c r="N11705" s="262">
        <v>344202.86</v>
      </c>
      <c r="P11705" s="243" t="s">
        <v>27619</v>
      </c>
      <c r="Q11705" s="244">
        <v>12338.08</v>
      </c>
      <c r="R11705" s="104"/>
      <c r="S11705" s="104"/>
      <c r="T11705" s="104"/>
    </row>
    <row r="11706" spans="13:20" ht="14.5" x14ac:dyDescent="0.35">
      <c r="M11706" s="261" t="s">
        <v>28122</v>
      </c>
      <c r="N11706" s="262">
        <v>203706.52</v>
      </c>
      <c r="P11706" s="243" t="s">
        <v>27620</v>
      </c>
      <c r="Q11706" s="244">
        <v>2473.12</v>
      </c>
      <c r="R11706" s="104"/>
      <c r="S11706" s="104"/>
      <c r="T11706" s="104"/>
    </row>
    <row r="11707" spans="13:20" ht="14.5" x14ac:dyDescent="0.35">
      <c r="M11707" s="261" t="s">
        <v>57515</v>
      </c>
      <c r="N11707" s="262">
        <v>115833.25</v>
      </c>
      <c r="P11707" s="243" t="s">
        <v>27621</v>
      </c>
      <c r="Q11707" s="244">
        <v>3503.18</v>
      </c>
      <c r="R11707" s="104"/>
      <c r="S11707" s="104"/>
      <c r="T11707" s="104"/>
    </row>
    <row r="11708" spans="13:20" ht="14.5" x14ac:dyDescent="0.35">
      <c r="M11708" s="261" t="s">
        <v>28128</v>
      </c>
      <c r="N11708" s="262">
        <v>105821.23</v>
      </c>
      <c r="P11708" s="243" t="s">
        <v>16031</v>
      </c>
      <c r="Q11708" s="244">
        <v>239294.9</v>
      </c>
      <c r="R11708" s="104"/>
      <c r="S11708" s="104"/>
      <c r="T11708" s="104"/>
    </row>
    <row r="11709" spans="13:20" ht="14.5" x14ac:dyDescent="0.35">
      <c r="M11709" s="261" t="s">
        <v>28129</v>
      </c>
      <c r="N11709" s="262">
        <v>800529.19</v>
      </c>
      <c r="P11709" s="243" t="s">
        <v>27622</v>
      </c>
      <c r="Q11709" s="244">
        <v>17444.259999999998</v>
      </c>
      <c r="R11709" s="104"/>
      <c r="S11709" s="104"/>
      <c r="T11709" s="104"/>
    </row>
    <row r="11710" spans="13:20" ht="14.5" x14ac:dyDescent="0.35">
      <c r="M11710" s="261" t="s">
        <v>28130</v>
      </c>
      <c r="N11710" s="262">
        <v>42757.19</v>
      </c>
      <c r="P11710" s="243" t="s">
        <v>27623</v>
      </c>
      <c r="Q11710" s="244">
        <v>34341.82</v>
      </c>
      <c r="R11710" s="104"/>
      <c r="S11710" s="104"/>
      <c r="T11710" s="104"/>
    </row>
    <row r="11711" spans="13:20" ht="14.5" x14ac:dyDescent="0.35">
      <c r="M11711" s="261" t="s">
        <v>28131</v>
      </c>
      <c r="N11711" s="262">
        <v>73431.66</v>
      </c>
      <c r="P11711" s="243" t="s">
        <v>27624</v>
      </c>
      <c r="Q11711" s="244">
        <v>8034.51</v>
      </c>
      <c r="R11711" s="104"/>
      <c r="S11711" s="104"/>
      <c r="T11711" s="104"/>
    </row>
    <row r="11712" spans="13:20" ht="14.5" x14ac:dyDescent="0.35">
      <c r="M11712" s="261" t="s">
        <v>28132</v>
      </c>
      <c r="N11712" s="262">
        <v>450219.75</v>
      </c>
      <c r="P11712" s="243" t="s">
        <v>27625</v>
      </c>
      <c r="Q11712" s="244">
        <v>19385.46</v>
      </c>
      <c r="R11712" s="104"/>
      <c r="S11712" s="104"/>
      <c r="T11712" s="104"/>
    </row>
    <row r="11713" spans="13:20" ht="14.5" x14ac:dyDescent="0.35">
      <c r="M11713" s="261" t="s">
        <v>28133</v>
      </c>
      <c r="N11713" s="262">
        <v>24816.46</v>
      </c>
      <c r="P11713" s="243" t="s">
        <v>27626</v>
      </c>
      <c r="Q11713" s="244">
        <v>2097.64</v>
      </c>
      <c r="R11713" s="104"/>
      <c r="S11713" s="104"/>
      <c r="T11713" s="104"/>
    </row>
    <row r="11714" spans="13:20" ht="14.5" x14ac:dyDescent="0.35">
      <c r="M11714" s="261" t="s">
        <v>28134</v>
      </c>
      <c r="N11714" s="262">
        <v>64135.8</v>
      </c>
      <c r="P11714" s="243" t="s">
        <v>27627</v>
      </c>
      <c r="Q11714" s="244">
        <v>5944.63</v>
      </c>
      <c r="R11714" s="104"/>
      <c r="S11714" s="104"/>
      <c r="T11714" s="104"/>
    </row>
    <row r="11715" spans="13:20" ht="14.5" x14ac:dyDescent="0.35">
      <c r="M11715" s="261" t="s">
        <v>57516</v>
      </c>
      <c r="N11715" s="262">
        <v>7882.02</v>
      </c>
      <c r="P11715" s="243" t="s">
        <v>27628</v>
      </c>
      <c r="Q11715" s="244">
        <v>33391.629999999997</v>
      </c>
      <c r="R11715" s="104"/>
      <c r="S11715" s="104"/>
      <c r="T11715" s="104"/>
    </row>
    <row r="11716" spans="13:20" ht="14.5" x14ac:dyDescent="0.35">
      <c r="M11716" s="261" t="s">
        <v>35984</v>
      </c>
      <c r="N11716" s="262">
        <v>69579.98</v>
      </c>
      <c r="P11716" s="243" t="s">
        <v>27629</v>
      </c>
      <c r="Q11716" s="244">
        <v>73517.13</v>
      </c>
      <c r="R11716" s="104"/>
      <c r="S11716" s="104"/>
      <c r="T11716" s="104"/>
    </row>
    <row r="11717" spans="13:20" ht="14.5" x14ac:dyDescent="0.35">
      <c r="M11717" s="261" t="s">
        <v>37440</v>
      </c>
      <c r="N11717" s="262">
        <v>15360</v>
      </c>
      <c r="P11717" s="243" t="s">
        <v>27630</v>
      </c>
      <c r="Q11717" s="244">
        <v>37625</v>
      </c>
      <c r="R11717" s="104"/>
      <c r="S11717" s="104"/>
      <c r="T11717" s="104"/>
    </row>
    <row r="11718" spans="13:20" ht="14.5" x14ac:dyDescent="0.35">
      <c r="M11718" s="261" t="s">
        <v>28137</v>
      </c>
      <c r="N11718" s="262">
        <v>16848.34</v>
      </c>
      <c r="P11718" s="243" t="s">
        <v>27631</v>
      </c>
      <c r="Q11718" s="244">
        <v>5859.8</v>
      </c>
      <c r="R11718" s="104"/>
      <c r="S11718" s="104"/>
      <c r="T11718" s="104"/>
    </row>
    <row r="11719" spans="13:20" ht="14.5" x14ac:dyDescent="0.35">
      <c r="M11719" s="261" t="s">
        <v>37441</v>
      </c>
      <c r="N11719" s="262">
        <v>3548.46</v>
      </c>
      <c r="P11719" s="243" t="s">
        <v>27632</v>
      </c>
      <c r="Q11719" s="244">
        <v>3193.3</v>
      </c>
      <c r="R11719" s="104"/>
      <c r="S11719" s="104"/>
      <c r="T11719" s="104"/>
    </row>
    <row r="11720" spans="13:20" ht="14.5" x14ac:dyDescent="0.35">
      <c r="M11720" s="261" t="s">
        <v>28138</v>
      </c>
      <c r="N11720" s="262">
        <v>2735.42</v>
      </c>
      <c r="P11720" s="243" t="s">
        <v>27633</v>
      </c>
      <c r="Q11720" s="244">
        <v>8804.2199999999993</v>
      </c>
      <c r="R11720" s="104"/>
      <c r="S11720" s="104"/>
      <c r="T11720" s="104"/>
    </row>
    <row r="11721" spans="13:20" ht="14.5" x14ac:dyDescent="0.35">
      <c r="M11721" s="261" t="s">
        <v>28139</v>
      </c>
      <c r="N11721" s="262">
        <v>4297.04</v>
      </c>
      <c r="P11721" s="243" t="s">
        <v>27634</v>
      </c>
      <c r="Q11721" s="244">
        <v>12750</v>
      </c>
      <c r="R11721" s="104"/>
      <c r="S11721" s="104"/>
      <c r="T11721" s="104"/>
    </row>
    <row r="11722" spans="13:20" ht="14.5" x14ac:dyDescent="0.35">
      <c r="M11722" s="261" t="s">
        <v>35985</v>
      </c>
      <c r="N11722" s="262">
        <v>20514</v>
      </c>
      <c r="P11722" s="243" t="s">
        <v>27635</v>
      </c>
      <c r="Q11722" s="244">
        <v>66107.360000000001</v>
      </c>
      <c r="R11722" s="104"/>
      <c r="S11722" s="104"/>
      <c r="T11722" s="104"/>
    </row>
    <row r="11723" spans="13:20" ht="14.5" x14ac:dyDescent="0.35">
      <c r="M11723" s="261" t="s">
        <v>57517</v>
      </c>
      <c r="N11723" s="262">
        <v>11994.53</v>
      </c>
      <c r="P11723" s="243" t="s">
        <v>27636</v>
      </c>
      <c r="Q11723" s="244">
        <v>16692</v>
      </c>
      <c r="R11723" s="104"/>
      <c r="S11723" s="104"/>
      <c r="T11723" s="104"/>
    </row>
    <row r="11724" spans="13:20" ht="14.5" x14ac:dyDescent="0.35">
      <c r="M11724" s="261" t="s">
        <v>51475</v>
      </c>
      <c r="N11724" s="262">
        <v>56803.11</v>
      </c>
      <c r="P11724" s="243" t="s">
        <v>27637</v>
      </c>
      <c r="Q11724" s="244">
        <v>190057.32</v>
      </c>
      <c r="R11724" s="104"/>
      <c r="S11724" s="104"/>
      <c r="T11724" s="104"/>
    </row>
    <row r="11725" spans="13:20" ht="14.5" x14ac:dyDescent="0.35">
      <c r="M11725" s="261" t="s">
        <v>52382</v>
      </c>
      <c r="N11725" s="262">
        <v>6291.6</v>
      </c>
      <c r="P11725" s="243" t="s">
        <v>27638</v>
      </c>
      <c r="Q11725" s="244">
        <v>23851.62</v>
      </c>
      <c r="R11725" s="104"/>
      <c r="S11725" s="104"/>
      <c r="T11725" s="104"/>
    </row>
    <row r="11726" spans="13:20" ht="14.5" x14ac:dyDescent="0.35">
      <c r="M11726" s="261" t="s">
        <v>28141</v>
      </c>
      <c r="N11726" s="262">
        <v>96351.49</v>
      </c>
      <c r="P11726" s="243" t="s">
        <v>27639</v>
      </c>
      <c r="Q11726" s="244">
        <v>17463.04</v>
      </c>
      <c r="R11726" s="104"/>
      <c r="S11726" s="104"/>
      <c r="T11726" s="104"/>
    </row>
    <row r="11727" spans="13:20" ht="14.5" x14ac:dyDescent="0.35">
      <c r="M11727" s="261" t="s">
        <v>28142</v>
      </c>
      <c r="N11727" s="262">
        <v>7314.61</v>
      </c>
      <c r="P11727" s="243" t="s">
        <v>27640</v>
      </c>
      <c r="Q11727" s="244">
        <v>98771</v>
      </c>
      <c r="R11727" s="104"/>
      <c r="S11727" s="104"/>
      <c r="T11727" s="104"/>
    </row>
    <row r="11728" spans="13:20" ht="14.5" x14ac:dyDescent="0.35">
      <c r="M11728" s="261" t="s">
        <v>51476</v>
      </c>
      <c r="N11728" s="262">
        <v>6603.16</v>
      </c>
      <c r="P11728" s="243" t="s">
        <v>27641</v>
      </c>
      <c r="Q11728" s="244">
        <v>4621.62</v>
      </c>
      <c r="R11728" s="104"/>
      <c r="S11728" s="104"/>
      <c r="T11728" s="104"/>
    </row>
    <row r="11729" spans="13:20" ht="14.5" x14ac:dyDescent="0.35">
      <c r="M11729" s="261" t="s">
        <v>51477</v>
      </c>
      <c r="N11729" s="262">
        <v>3572.46</v>
      </c>
      <c r="P11729" s="243" t="s">
        <v>27642</v>
      </c>
      <c r="Q11729" s="244">
        <v>5575.54</v>
      </c>
      <c r="R11729" s="104"/>
      <c r="S11729" s="104"/>
      <c r="T11729" s="104"/>
    </row>
    <row r="11730" spans="13:20" ht="14.5" x14ac:dyDescent="0.35">
      <c r="M11730" s="261" t="s">
        <v>28143</v>
      </c>
      <c r="N11730" s="262">
        <v>348601.69</v>
      </c>
      <c r="P11730" s="243" t="s">
        <v>27643</v>
      </c>
      <c r="Q11730" s="244">
        <v>3794.83</v>
      </c>
      <c r="R11730" s="104"/>
      <c r="S11730" s="104"/>
      <c r="T11730" s="104"/>
    </row>
    <row r="11731" spans="13:20" ht="14.5" x14ac:dyDescent="0.35">
      <c r="M11731" s="261" t="s">
        <v>57518</v>
      </c>
      <c r="N11731" s="262">
        <v>12895.99</v>
      </c>
      <c r="P11731" s="243" t="s">
        <v>27644</v>
      </c>
      <c r="Q11731" s="244">
        <v>22800</v>
      </c>
      <c r="R11731" s="104"/>
      <c r="S11731" s="104"/>
      <c r="T11731" s="104"/>
    </row>
    <row r="11732" spans="13:20" ht="14.5" x14ac:dyDescent="0.35">
      <c r="M11732" s="261" t="s">
        <v>28145</v>
      </c>
      <c r="N11732" s="262">
        <v>79123.179999999993</v>
      </c>
      <c r="P11732" s="243" t="s">
        <v>27645</v>
      </c>
      <c r="Q11732" s="244">
        <v>2722.85</v>
      </c>
      <c r="R11732" s="104"/>
      <c r="S11732" s="104"/>
      <c r="T11732" s="104"/>
    </row>
    <row r="11733" spans="13:20" ht="14.5" x14ac:dyDescent="0.35">
      <c r="M11733" s="261" t="s">
        <v>28146</v>
      </c>
      <c r="N11733" s="262">
        <v>136864.32000000001</v>
      </c>
      <c r="P11733" s="243" t="s">
        <v>27646</v>
      </c>
      <c r="Q11733" s="244">
        <v>6694.79</v>
      </c>
      <c r="R11733" s="104"/>
      <c r="S11733" s="104"/>
      <c r="T11733" s="104"/>
    </row>
    <row r="11734" spans="13:20" ht="14.5" x14ac:dyDescent="0.35">
      <c r="M11734" s="261" t="s">
        <v>28147</v>
      </c>
      <c r="N11734" s="262">
        <v>16523.54</v>
      </c>
      <c r="P11734" s="243" t="s">
        <v>27647</v>
      </c>
      <c r="Q11734" s="244">
        <v>406785</v>
      </c>
      <c r="R11734" s="104"/>
      <c r="S11734" s="104"/>
      <c r="T11734" s="104"/>
    </row>
    <row r="11735" spans="13:20" ht="14.5" x14ac:dyDescent="0.35">
      <c r="M11735" s="261" t="s">
        <v>48551</v>
      </c>
      <c r="N11735" s="262">
        <v>31477.9</v>
      </c>
      <c r="P11735" s="243" t="s">
        <v>27648</v>
      </c>
      <c r="Q11735" s="244">
        <v>2990</v>
      </c>
      <c r="R11735" s="104"/>
      <c r="S11735" s="104"/>
      <c r="T11735" s="104"/>
    </row>
    <row r="11736" spans="13:20" ht="14.5" x14ac:dyDescent="0.35">
      <c r="M11736" s="261" t="s">
        <v>50459</v>
      </c>
      <c r="N11736" s="262">
        <v>40321.050000000003</v>
      </c>
      <c r="P11736" s="243" t="s">
        <v>27649</v>
      </c>
      <c r="Q11736" s="244">
        <v>42992.28</v>
      </c>
      <c r="R11736" s="104"/>
      <c r="S11736" s="104"/>
      <c r="T11736" s="104"/>
    </row>
    <row r="11737" spans="13:20" ht="14.5" x14ac:dyDescent="0.35">
      <c r="M11737" s="261" t="s">
        <v>57519</v>
      </c>
      <c r="N11737" s="262">
        <v>30974.38</v>
      </c>
      <c r="P11737" s="243" t="s">
        <v>27650</v>
      </c>
      <c r="Q11737" s="244">
        <v>17587.5</v>
      </c>
      <c r="R11737" s="104"/>
      <c r="S11737" s="104"/>
      <c r="T11737" s="104"/>
    </row>
    <row r="11738" spans="13:20" ht="14.5" x14ac:dyDescent="0.35">
      <c r="M11738" s="261" t="s">
        <v>50460</v>
      </c>
      <c r="N11738" s="262">
        <v>9443.09</v>
      </c>
      <c r="P11738" s="243" t="s">
        <v>27651</v>
      </c>
      <c r="Q11738" s="244">
        <v>67313.72</v>
      </c>
      <c r="R11738" s="104"/>
      <c r="S11738" s="104"/>
      <c r="T11738" s="104"/>
    </row>
    <row r="11739" spans="13:20" ht="14.5" x14ac:dyDescent="0.35">
      <c r="M11739" s="261" t="s">
        <v>37442</v>
      </c>
      <c r="N11739" s="262">
        <v>144585</v>
      </c>
      <c r="P11739" s="243" t="s">
        <v>27652</v>
      </c>
      <c r="Q11739" s="244">
        <v>297093.12</v>
      </c>
      <c r="R11739" s="104"/>
      <c r="S11739" s="104"/>
      <c r="T11739" s="104"/>
    </row>
    <row r="11740" spans="13:20" ht="14.5" x14ac:dyDescent="0.35">
      <c r="M11740" s="261" t="s">
        <v>37443</v>
      </c>
      <c r="N11740" s="262">
        <v>28447.5</v>
      </c>
      <c r="P11740" s="243" t="s">
        <v>27653</v>
      </c>
      <c r="Q11740" s="244">
        <v>22814</v>
      </c>
      <c r="R11740" s="104"/>
      <c r="S11740" s="104"/>
      <c r="T11740" s="104"/>
    </row>
    <row r="11741" spans="13:20" ht="14.5" x14ac:dyDescent="0.35">
      <c r="M11741" s="261" t="s">
        <v>37444</v>
      </c>
      <c r="N11741" s="262">
        <v>1493230.35</v>
      </c>
      <c r="P11741" s="243" t="s">
        <v>27654</v>
      </c>
      <c r="Q11741" s="244">
        <v>8343.4699999999993</v>
      </c>
      <c r="R11741" s="104"/>
      <c r="S11741" s="104"/>
      <c r="T11741" s="104"/>
    </row>
    <row r="11742" spans="13:20" ht="14.5" x14ac:dyDescent="0.35">
      <c r="M11742" s="261" t="s">
        <v>45671</v>
      </c>
      <c r="N11742" s="262">
        <v>2930.22</v>
      </c>
      <c r="P11742" s="243" t="s">
        <v>27655</v>
      </c>
      <c r="Q11742" s="244">
        <v>6000</v>
      </c>
      <c r="R11742" s="104"/>
      <c r="S11742" s="104"/>
      <c r="T11742" s="104"/>
    </row>
    <row r="11743" spans="13:20" ht="14.5" x14ac:dyDescent="0.35">
      <c r="M11743" s="261" t="s">
        <v>48552</v>
      </c>
      <c r="N11743" s="262">
        <v>482.5</v>
      </c>
      <c r="P11743" s="243" t="s">
        <v>27656</v>
      </c>
      <c r="Q11743" s="244">
        <v>1097.29</v>
      </c>
      <c r="R11743" s="104"/>
      <c r="S11743" s="104"/>
      <c r="T11743" s="104"/>
    </row>
    <row r="11744" spans="13:20" ht="14.5" x14ac:dyDescent="0.35">
      <c r="M11744" s="261" t="s">
        <v>48553</v>
      </c>
      <c r="N11744" s="262">
        <v>23657.97</v>
      </c>
      <c r="P11744" s="243" t="s">
        <v>27657</v>
      </c>
      <c r="Q11744" s="244">
        <v>3109.67</v>
      </c>
      <c r="R11744" s="104"/>
      <c r="S11744" s="104"/>
      <c r="T11744" s="104"/>
    </row>
    <row r="11745" spans="13:20" ht="14.5" x14ac:dyDescent="0.35">
      <c r="M11745" s="261" t="s">
        <v>42187</v>
      </c>
      <c r="N11745" s="262">
        <v>266125</v>
      </c>
      <c r="P11745" s="243" t="s">
        <v>27658</v>
      </c>
      <c r="Q11745" s="244">
        <v>3225</v>
      </c>
      <c r="R11745" s="104"/>
      <c r="S11745" s="104"/>
      <c r="T11745" s="104"/>
    </row>
    <row r="11746" spans="13:20" ht="14.5" x14ac:dyDescent="0.35">
      <c r="M11746" s="261" t="s">
        <v>38579</v>
      </c>
      <c r="N11746" s="262">
        <v>86137.57</v>
      </c>
      <c r="P11746" s="243" t="s">
        <v>27659</v>
      </c>
      <c r="Q11746" s="244">
        <v>79.180000000000007</v>
      </c>
      <c r="R11746" s="104"/>
      <c r="S11746" s="104"/>
      <c r="T11746" s="104"/>
    </row>
    <row r="11747" spans="13:20" ht="14.5" x14ac:dyDescent="0.35">
      <c r="M11747" s="261" t="s">
        <v>38580</v>
      </c>
      <c r="N11747" s="262">
        <v>44927.99</v>
      </c>
      <c r="P11747" s="243" t="s">
        <v>27660</v>
      </c>
      <c r="Q11747" s="244">
        <v>129903.75</v>
      </c>
      <c r="R11747" s="104"/>
      <c r="S11747" s="104"/>
      <c r="T11747" s="104"/>
    </row>
    <row r="11748" spans="13:20" ht="14.5" x14ac:dyDescent="0.35">
      <c r="M11748" s="261" t="s">
        <v>48554</v>
      </c>
      <c r="N11748" s="262">
        <v>742.19</v>
      </c>
      <c r="P11748" s="243" t="s">
        <v>27661</v>
      </c>
      <c r="Q11748" s="244">
        <v>9022.7999999999993</v>
      </c>
      <c r="R11748" s="104"/>
      <c r="S11748" s="104"/>
      <c r="T11748" s="104"/>
    </row>
    <row r="11749" spans="13:20" ht="14.5" x14ac:dyDescent="0.35">
      <c r="M11749" s="261" t="s">
        <v>48555</v>
      </c>
      <c r="N11749" s="262">
        <v>12600</v>
      </c>
      <c r="P11749" s="243" t="s">
        <v>27662</v>
      </c>
      <c r="Q11749" s="244">
        <v>690.24</v>
      </c>
      <c r="R11749" s="104"/>
      <c r="S11749" s="104"/>
      <c r="T11749" s="104"/>
    </row>
    <row r="11750" spans="13:20" ht="14.5" x14ac:dyDescent="0.35">
      <c r="M11750" s="261" t="s">
        <v>37445</v>
      </c>
      <c r="N11750" s="262">
        <v>664666.73</v>
      </c>
      <c r="P11750" s="243" t="s">
        <v>27663</v>
      </c>
      <c r="Q11750" s="244">
        <v>14344.2</v>
      </c>
      <c r="R11750" s="104"/>
      <c r="S11750" s="104"/>
      <c r="T11750" s="104"/>
    </row>
    <row r="11751" spans="13:20" ht="14.5" x14ac:dyDescent="0.35">
      <c r="M11751" s="261" t="s">
        <v>43390</v>
      </c>
      <c r="N11751" s="262">
        <v>9405</v>
      </c>
      <c r="P11751" s="243" t="s">
        <v>27664</v>
      </c>
      <c r="Q11751" s="244">
        <v>160708.17000000001</v>
      </c>
      <c r="R11751" s="104"/>
      <c r="S11751" s="104"/>
      <c r="T11751" s="104"/>
    </row>
    <row r="11752" spans="13:20" ht="14.5" x14ac:dyDescent="0.35">
      <c r="M11752" s="261" t="s">
        <v>48556</v>
      </c>
      <c r="N11752" s="262">
        <v>4053.85</v>
      </c>
      <c r="P11752" s="243" t="s">
        <v>27665</v>
      </c>
      <c r="Q11752" s="244">
        <v>2227.5</v>
      </c>
      <c r="R11752" s="104"/>
      <c r="S11752" s="104"/>
      <c r="T11752" s="104"/>
    </row>
    <row r="11753" spans="13:20" ht="14.5" x14ac:dyDescent="0.35">
      <c r="M11753" s="261" t="s">
        <v>38581</v>
      </c>
      <c r="N11753" s="262">
        <v>31575.48</v>
      </c>
      <c r="P11753" s="243" t="s">
        <v>27666</v>
      </c>
      <c r="Q11753" s="244">
        <v>3376.78</v>
      </c>
      <c r="R11753" s="104"/>
      <c r="S11753" s="104"/>
      <c r="T11753" s="104"/>
    </row>
    <row r="11754" spans="13:20" ht="14.5" x14ac:dyDescent="0.35">
      <c r="M11754" s="261" t="s">
        <v>57520</v>
      </c>
      <c r="N11754" s="262">
        <v>3520</v>
      </c>
      <c r="P11754" s="243" t="s">
        <v>27667</v>
      </c>
      <c r="Q11754" s="244">
        <v>80925.69</v>
      </c>
      <c r="R11754" s="104"/>
      <c r="S11754" s="104"/>
      <c r="T11754" s="104"/>
    </row>
    <row r="11755" spans="13:20" ht="14.5" x14ac:dyDescent="0.35">
      <c r="M11755" s="261" t="s">
        <v>42188</v>
      </c>
      <c r="N11755" s="262">
        <v>635.66999999999996</v>
      </c>
      <c r="P11755" s="243" t="s">
        <v>27668</v>
      </c>
      <c r="Q11755" s="244">
        <v>1726.56</v>
      </c>
      <c r="R11755" s="104"/>
      <c r="S11755" s="104"/>
      <c r="T11755" s="104"/>
    </row>
    <row r="11756" spans="13:20" ht="14.5" x14ac:dyDescent="0.35">
      <c r="M11756" s="261" t="s">
        <v>28150</v>
      </c>
      <c r="N11756" s="262">
        <v>205919.99</v>
      </c>
      <c r="P11756" s="243" t="s">
        <v>27669</v>
      </c>
      <c r="Q11756" s="244">
        <v>19568.77</v>
      </c>
      <c r="R11756" s="104"/>
      <c r="S11756" s="104"/>
      <c r="T11756" s="104"/>
    </row>
    <row r="11757" spans="13:20" ht="14.5" x14ac:dyDescent="0.35">
      <c r="M11757" s="261" t="s">
        <v>28151</v>
      </c>
      <c r="N11757" s="262">
        <v>641610.66</v>
      </c>
      <c r="P11757" s="243" t="s">
        <v>27670</v>
      </c>
      <c r="Q11757" s="244">
        <v>10868.16</v>
      </c>
      <c r="R11757" s="104"/>
      <c r="S11757" s="104"/>
      <c r="T11757" s="104"/>
    </row>
    <row r="11758" spans="13:20" ht="14.5" x14ac:dyDescent="0.35">
      <c r="M11758" s="261" t="s">
        <v>37446</v>
      </c>
      <c r="N11758" s="262">
        <v>247116.03</v>
      </c>
      <c r="P11758" s="243" t="s">
        <v>27671</v>
      </c>
      <c r="Q11758" s="244">
        <v>14344.2</v>
      </c>
      <c r="R11758" s="104"/>
      <c r="S11758" s="104"/>
      <c r="T11758" s="104"/>
    </row>
    <row r="11759" spans="13:20" ht="14.5" x14ac:dyDescent="0.35">
      <c r="M11759" s="261" t="s">
        <v>45672</v>
      </c>
      <c r="N11759" s="262">
        <v>302039.78000000003</v>
      </c>
      <c r="P11759" s="243" t="s">
        <v>27672</v>
      </c>
      <c r="Q11759" s="244">
        <v>16377.98</v>
      </c>
      <c r="R11759" s="104"/>
      <c r="S11759" s="104"/>
      <c r="T11759" s="104"/>
    </row>
    <row r="11760" spans="13:20" ht="14.5" x14ac:dyDescent="0.35">
      <c r="M11760" s="261" t="s">
        <v>37447</v>
      </c>
      <c r="N11760" s="262">
        <v>9600</v>
      </c>
      <c r="P11760" s="243" t="s">
        <v>27673</v>
      </c>
      <c r="Q11760" s="244">
        <v>160708.17000000001</v>
      </c>
      <c r="R11760" s="104"/>
      <c r="S11760" s="104"/>
      <c r="T11760" s="104"/>
    </row>
    <row r="11761" spans="13:20" ht="14.5" x14ac:dyDescent="0.35">
      <c r="M11761" s="261" t="s">
        <v>57521</v>
      </c>
      <c r="N11761" s="262">
        <v>657905.67000000004</v>
      </c>
      <c r="P11761" s="243" t="s">
        <v>27674</v>
      </c>
      <c r="Q11761" s="244">
        <v>2227.5</v>
      </c>
      <c r="R11761" s="104"/>
      <c r="S11761" s="104"/>
      <c r="T11761" s="104"/>
    </row>
    <row r="11762" spans="13:20" ht="14.5" x14ac:dyDescent="0.35">
      <c r="M11762" s="261" t="s">
        <v>28153</v>
      </c>
      <c r="N11762" s="262">
        <v>318780.94</v>
      </c>
      <c r="P11762" s="243" t="s">
        <v>27675</v>
      </c>
      <c r="Q11762" s="244">
        <v>3376.78</v>
      </c>
      <c r="R11762" s="104"/>
      <c r="S11762" s="104"/>
      <c r="T11762" s="104"/>
    </row>
    <row r="11763" spans="13:20" ht="14.5" x14ac:dyDescent="0.35">
      <c r="M11763" s="261" t="s">
        <v>28154</v>
      </c>
      <c r="N11763" s="262">
        <v>922988.41</v>
      </c>
      <c r="P11763" s="243" t="s">
        <v>27676</v>
      </c>
      <c r="Q11763" s="244">
        <v>80925.69</v>
      </c>
      <c r="R11763" s="104"/>
      <c r="S11763" s="104"/>
      <c r="T11763" s="104"/>
    </row>
    <row r="11764" spans="13:20" ht="14.5" x14ac:dyDescent="0.35">
      <c r="M11764" s="261" t="s">
        <v>48557</v>
      </c>
      <c r="N11764" s="262">
        <v>121.23</v>
      </c>
      <c r="P11764" s="243" t="s">
        <v>27677</v>
      </c>
      <c r="Q11764" s="244">
        <v>4621.62</v>
      </c>
      <c r="R11764" s="104"/>
      <c r="S11764" s="104"/>
      <c r="T11764" s="104"/>
    </row>
    <row r="11765" spans="13:20" ht="14.5" x14ac:dyDescent="0.35">
      <c r="M11765" s="261" t="s">
        <v>48558</v>
      </c>
      <c r="N11765" s="262">
        <v>623789.89</v>
      </c>
      <c r="P11765" s="243" t="s">
        <v>27678</v>
      </c>
      <c r="Q11765" s="244">
        <v>10749.36</v>
      </c>
      <c r="R11765" s="104"/>
      <c r="S11765" s="104"/>
      <c r="T11765" s="104"/>
    </row>
    <row r="11766" spans="13:20" ht="14.5" x14ac:dyDescent="0.35">
      <c r="M11766" s="261" t="s">
        <v>48559</v>
      </c>
      <c r="N11766" s="262">
        <v>21186.97</v>
      </c>
      <c r="P11766" s="243" t="s">
        <v>27679</v>
      </c>
      <c r="Q11766" s="244">
        <v>5575.54</v>
      </c>
      <c r="R11766" s="104"/>
      <c r="S11766" s="104"/>
      <c r="T11766" s="104"/>
    </row>
    <row r="11767" spans="13:20" ht="14.5" x14ac:dyDescent="0.35">
      <c r="M11767" s="261" t="s">
        <v>48560</v>
      </c>
      <c r="N11767" s="262">
        <v>11665</v>
      </c>
      <c r="P11767" s="243" t="s">
        <v>27680</v>
      </c>
      <c r="Q11767" s="244">
        <v>8025.67</v>
      </c>
      <c r="R11767" s="104"/>
      <c r="S11767" s="104"/>
      <c r="T11767" s="104"/>
    </row>
    <row r="11768" spans="13:20" ht="14.5" x14ac:dyDescent="0.35">
      <c r="M11768" s="261" t="s">
        <v>45673</v>
      </c>
      <c r="N11768" s="262">
        <v>127015.9</v>
      </c>
      <c r="P11768" s="243" t="s">
        <v>27681</v>
      </c>
      <c r="Q11768" s="244">
        <v>7072.73</v>
      </c>
      <c r="R11768" s="104"/>
      <c r="S11768" s="104"/>
      <c r="T11768" s="104"/>
    </row>
    <row r="11769" spans="13:20" ht="14.5" x14ac:dyDescent="0.35">
      <c r="M11769" s="261" t="s">
        <v>45674</v>
      </c>
      <c r="N11769" s="262">
        <v>9716.86</v>
      </c>
      <c r="P11769" s="243" t="s">
        <v>27682</v>
      </c>
      <c r="Q11769" s="244">
        <v>29180.29</v>
      </c>
      <c r="R11769" s="104"/>
      <c r="S11769" s="104"/>
      <c r="T11769" s="104"/>
    </row>
    <row r="11770" spans="13:20" ht="14.5" x14ac:dyDescent="0.35">
      <c r="M11770" s="261" t="s">
        <v>45675</v>
      </c>
      <c r="N11770" s="262">
        <v>27085.95</v>
      </c>
      <c r="P11770" s="243" t="s">
        <v>27683</v>
      </c>
      <c r="Q11770" s="244">
        <v>80675</v>
      </c>
      <c r="R11770" s="104"/>
      <c r="S11770" s="104"/>
      <c r="T11770" s="104"/>
    </row>
    <row r="11771" spans="13:20" ht="14.5" x14ac:dyDescent="0.35">
      <c r="M11771" s="261" t="s">
        <v>57522</v>
      </c>
      <c r="N11771" s="262">
        <v>24345</v>
      </c>
      <c r="P11771" s="243" t="s">
        <v>27684</v>
      </c>
      <c r="Q11771" s="244">
        <v>30465</v>
      </c>
      <c r="R11771" s="104"/>
      <c r="S11771" s="104"/>
      <c r="T11771" s="104"/>
    </row>
    <row r="11772" spans="13:20" ht="14.5" x14ac:dyDescent="0.35">
      <c r="M11772" s="261" t="s">
        <v>57523</v>
      </c>
      <c r="N11772" s="262">
        <v>1862.4</v>
      </c>
      <c r="P11772" s="243" t="s">
        <v>27685</v>
      </c>
      <c r="Q11772" s="244">
        <v>5859.8</v>
      </c>
      <c r="R11772" s="104"/>
      <c r="S11772" s="104"/>
      <c r="T11772" s="104"/>
    </row>
    <row r="11773" spans="13:20" ht="14.5" x14ac:dyDescent="0.35">
      <c r="M11773" s="261" t="s">
        <v>57524</v>
      </c>
      <c r="N11773" s="262">
        <v>5867.21</v>
      </c>
      <c r="P11773" s="243" t="s">
        <v>27686</v>
      </c>
      <c r="Q11773" s="244">
        <v>34389.839999999997</v>
      </c>
      <c r="R11773" s="104"/>
      <c r="S11773" s="104"/>
      <c r="T11773" s="104"/>
    </row>
    <row r="11774" spans="13:20" ht="14.5" x14ac:dyDescent="0.35">
      <c r="M11774" s="261" t="s">
        <v>57525</v>
      </c>
      <c r="N11774" s="262">
        <v>3707.73</v>
      </c>
      <c r="P11774" s="243" t="s">
        <v>27687</v>
      </c>
      <c r="Q11774" s="244">
        <v>36951.47</v>
      </c>
      <c r="R11774" s="104"/>
      <c r="S11774" s="104"/>
      <c r="T11774" s="104"/>
    </row>
    <row r="11775" spans="13:20" ht="14.5" x14ac:dyDescent="0.35">
      <c r="M11775" s="261" t="s">
        <v>57526</v>
      </c>
      <c r="N11775" s="262">
        <v>1486.12</v>
      </c>
      <c r="P11775" s="243" t="s">
        <v>27688</v>
      </c>
      <c r="Q11775" s="244">
        <v>21715.8</v>
      </c>
      <c r="R11775" s="104"/>
      <c r="S11775" s="104"/>
      <c r="T11775" s="104"/>
    </row>
    <row r="11776" spans="13:20" ht="14.5" x14ac:dyDescent="0.35">
      <c r="M11776" s="261" t="s">
        <v>43391</v>
      </c>
      <c r="N11776" s="262">
        <v>137598</v>
      </c>
      <c r="P11776" s="243" t="s">
        <v>27689</v>
      </c>
      <c r="Q11776" s="244">
        <v>683846.54</v>
      </c>
      <c r="R11776" s="104"/>
      <c r="S11776" s="104"/>
      <c r="T11776" s="104"/>
    </row>
    <row r="11777" spans="13:20" ht="14.5" x14ac:dyDescent="0.35">
      <c r="M11777" s="261" t="s">
        <v>37448</v>
      </c>
      <c r="N11777" s="262">
        <v>49647</v>
      </c>
      <c r="P11777" s="243" t="s">
        <v>27690</v>
      </c>
      <c r="Q11777" s="244">
        <v>31944.2</v>
      </c>
      <c r="R11777" s="104"/>
      <c r="S11777" s="104"/>
      <c r="T11777" s="104"/>
    </row>
    <row r="11778" spans="13:20" ht="14.5" x14ac:dyDescent="0.35">
      <c r="M11778" s="261" t="s">
        <v>37449</v>
      </c>
      <c r="N11778" s="262">
        <v>153939.70000000001</v>
      </c>
      <c r="P11778" s="243" t="s">
        <v>27691</v>
      </c>
      <c r="Q11778" s="244">
        <v>2750</v>
      </c>
      <c r="R11778" s="104"/>
      <c r="S11778" s="104"/>
      <c r="T11778" s="104"/>
    </row>
    <row r="11779" spans="13:20" ht="14.5" x14ac:dyDescent="0.35">
      <c r="M11779" s="261" t="s">
        <v>37450</v>
      </c>
      <c r="N11779" s="262">
        <v>725628.6</v>
      </c>
      <c r="P11779" s="243" t="s">
        <v>27692</v>
      </c>
      <c r="Q11779" s="244">
        <v>12338.08</v>
      </c>
      <c r="R11779" s="104"/>
      <c r="S11779" s="104"/>
      <c r="T11779" s="104"/>
    </row>
    <row r="11780" spans="13:20" ht="14.5" x14ac:dyDescent="0.35">
      <c r="M11780" s="261" t="s">
        <v>48561</v>
      </c>
      <c r="N11780" s="262">
        <v>5477.26</v>
      </c>
      <c r="P11780" s="243" t="s">
        <v>27693</v>
      </c>
      <c r="Q11780" s="244">
        <v>42992.28</v>
      </c>
      <c r="R11780" s="104"/>
      <c r="S11780" s="104"/>
      <c r="T11780" s="104"/>
    </row>
    <row r="11781" spans="13:20" ht="14.5" x14ac:dyDescent="0.35">
      <c r="M11781" s="261" t="s">
        <v>37451</v>
      </c>
      <c r="N11781" s="262">
        <v>165912.31</v>
      </c>
      <c r="P11781" s="243" t="s">
        <v>27694</v>
      </c>
      <c r="Q11781" s="244">
        <v>28455.66</v>
      </c>
      <c r="R11781" s="104"/>
      <c r="S11781" s="104"/>
      <c r="T11781" s="104"/>
    </row>
    <row r="11782" spans="13:20" ht="14.5" x14ac:dyDescent="0.35">
      <c r="M11782" s="261" t="s">
        <v>42189</v>
      </c>
      <c r="N11782" s="262">
        <v>47.95</v>
      </c>
      <c r="P11782" s="243" t="s">
        <v>27695</v>
      </c>
      <c r="Q11782" s="244">
        <v>365290.02</v>
      </c>
      <c r="R11782" s="104"/>
      <c r="S11782" s="104"/>
      <c r="T11782" s="104"/>
    </row>
    <row r="11783" spans="13:20" ht="14.5" x14ac:dyDescent="0.35">
      <c r="M11783" s="261" t="s">
        <v>37452</v>
      </c>
      <c r="N11783" s="262">
        <v>172214.93</v>
      </c>
      <c r="P11783" s="243" t="s">
        <v>27696</v>
      </c>
      <c r="Q11783" s="244">
        <v>39506</v>
      </c>
      <c r="R11783" s="104"/>
      <c r="S11783" s="104"/>
      <c r="T11783" s="104"/>
    </row>
    <row r="11784" spans="13:20" ht="14.5" x14ac:dyDescent="0.35">
      <c r="M11784" s="261" t="s">
        <v>57527</v>
      </c>
      <c r="N11784" s="262">
        <v>3502.65</v>
      </c>
      <c r="P11784" s="243" t="s">
        <v>27697</v>
      </c>
      <c r="Q11784" s="244">
        <v>3503.18</v>
      </c>
      <c r="R11784" s="104"/>
      <c r="S11784" s="104"/>
      <c r="T11784" s="104"/>
    </row>
    <row r="11785" spans="13:20" ht="14.5" x14ac:dyDescent="0.35">
      <c r="M11785" s="261" t="s">
        <v>38582</v>
      </c>
      <c r="N11785" s="262">
        <v>-12409.87</v>
      </c>
      <c r="P11785" s="243" t="s">
        <v>27698</v>
      </c>
      <c r="Q11785" s="244">
        <v>669441.56999999995</v>
      </c>
      <c r="R11785" s="104"/>
      <c r="S11785" s="104"/>
      <c r="T11785" s="104"/>
    </row>
    <row r="11786" spans="13:20" ht="14.5" x14ac:dyDescent="0.35">
      <c r="M11786" s="261" t="s">
        <v>35986</v>
      </c>
      <c r="N11786" s="262">
        <v>36586.99</v>
      </c>
      <c r="P11786" s="243" t="s">
        <v>16032</v>
      </c>
      <c r="Q11786" s="244">
        <v>239294.9</v>
      </c>
      <c r="R11786" s="104"/>
      <c r="S11786" s="104"/>
      <c r="T11786" s="104"/>
    </row>
    <row r="11787" spans="13:20" ht="14.5" x14ac:dyDescent="0.35">
      <c r="M11787" s="261" t="s">
        <v>37453</v>
      </c>
      <c r="N11787" s="262">
        <v>35449.42</v>
      </c>
      <c r="P11787" s="243" t="s">
        <v>27699</v>
      </c>
      <c r="Q11787" s="244">
        <v>1130</v>
      </c>
      <c r="R11787" s="104"/>
      <c r="S11787" s="104"/>
      <c r="T11787" s="104"/>
    </row>
    <row r="11788" spans="13:20" ht="14.5" x14ac:dyDescent="0.35">
      <c r="M11788" s="261" t="s">
        <v>50461</v>
      </c>
      <c r="N11788" s="262">
        <v>577.26</v>
      </c>
      <c r="P11788" s="243" t="s">
        <v>27700</v>
      </c>
      <c r="Q11788" s="244">
        <v>2049</v>
      </c>
      <c r="R11788" s="104"/>
      <c r="S11788" s="104"/>
      <c r="T11788" s="104"/>
    </row>
    <row r="11789" spans="13:20" ht="14.5" x14ac:dyDescent="0.35">
      <c r="M11789" s="261" t="s">
        <v>35987</v>
      </c>
      <c r="N11789" s="262">
        <v>153355.4</v>
      </c>
      <c r="P11789" s="243" t="s">
        <v>27701</v>
      </c>
      <c r="Q11789" s="244">
        <v>1709.7</v>
      </c>
      <c r="R11789" s="104"/>
      <c r="S11789" s="104"/>
      <c r="T11789" s="104"/>
    </row>
    <row r="11790" spans="13:20" ht="14.5" x14ac:dyDescent="0.35">
      <c r="M11790" s="261" t="s">
        <v>43392</v>
      </c>
      <c r="N11790" s="262">
        <v>15198.72</v>
      </c>
      <c r="P11790" s="243" t="s">
        <v>27702</v>
      </c>
      <c r="Q11790" s="244">
        <v>1522</v>
      </c>
      <c r="R11790" s="104"/>
      <c r="S11790" s="104"/>
      <c r="T11790" s="104"/>
    </row>
    <row r="11791" spans="13:20" ht="14.5" x14ac:dyDescent="0.35">
      <c r="M11791" s="261" t="s">
        <v>37454</v>
      </c>
      <c r="N11791" s="262">
        <v>33985.660000000003</v>
      </c>
      <c r="P11791" s="243" t="s">
        <v>27703</v>
      </c>
      <c r="Q11791" s="244">
        <v>3993</v>
      </c>
      <c r="R11791" s="104"/>
      <c r="S11791" s="104"/>
      <c r="T11791" s="104"/>
    </row>
    <row r="11792" spans="13:20" ht="14.5" x14ac:dyDescent="0.35">
      <c r="M11792" s="261" t="s">
        <v>37455</v>
      </c>
      <c r="N11792" s="262">
        <v>28076.42</v>
      </c>
      <c r="P11792" s="243" t="s">
        <v>27704</v>
      </c>
      <c r="Q11792" s="244">
        <v>449</v>
      </c>
      <c r="R11792" s="104"/>
      <c r="S11792" s="104"/>
      <c r="T11792" s="104"/>
    </row>
    <row r="11793" spans="13:20" ht="14.5" x14ac:dyDescent="0.35">
      <c r="M11793" s="261" t="s">
        <v>35988</v>
      </c>
      <c r="N11793" s="262">
        <v>708411.98</v>
      </c>
      <c r="P11793" s="243" t="s">
        <v>27705</v>
      </c>
      <c r="Q11793" s="244">
        <v>4152.5</v>
      </c>
      <c r="R11793" s="104"/>
      <c r="S11793" s="104"/>
      <c r="T11793" s="104"/>
    </row>
    <row r="11794" spans="13:20" ht="14.5" x14ac:dyDescent="0.35">
      <c r="M11794" s="261" t="s">
        <v>28155</v>
      </c>
      <c r="N11794" s="262">
        <v>6168299.2199999997</v>
      </c>
      <c r="P11794" s="243" t="s">
        <v>27706</v>
      </c>
      <c r="Q11794" s="244">
        <v>317.69</v>
      </c>
      <c r="R11794" s="104"/>
      <c r="S11794" s="104"/>
      <c r="T11794" s="104"/>
    </row>
    <row r="11795" spans="13:20" ht="14.5" x14ac:dyDescent="0.35">
      <c r="M11795" s="261" t="s">
        <v>38583</v>
      </c>
      <c r="N11795" s="262">
        <v>9503.3700000000008</v>
      </c>
      <c r="P11795" s="243" t="s">
        <v>27707</v>
      </c>
      <c r="Q11795" s="244">
        <v>108.93</v>
      </c>
      <c r="R11795" s="104"/>
      <c r="S11795" s="104"/>
      <c r="T11795" s="104"/>
    </row>
    <row r="11796" spans="13:20" ht="14.5" x14ac:dyDescent="0.35">
      <c r="M11796" s="261" t="s">
        <v>57528</v>
      </c>
      <c r="N11796" s="262">
        <v>310049.53000000003</v>
      </c>
      <c r="P11796" s="243" t="s">
        <v>27708</v>
      </c>
      <c r="Q11796" s="244">
        <v>280</v>
      </c>
      <c r="R11796" s="104"/>
      <c r="S11796" s="104"/>
      <c r="T11796" s="104"/>
    </row>
    <row r="11797" spans="13:20" ht="14.5" x14ac:dyDescent="0.35">
      <c r="M11797" s="261" t="s">
        <v>35989</v>
      </c>
      <c r="N11797" s="262">
        <v>385.95</v>
      </c>
      <c r="P11797" s="243" t="s">
        <v>27709</v>
      </c>
      <c r="Q11797" s="244">
        <v>400</v>
      </c>
      <c r="R11797" s="104"/>
      <c r="S11797" s="104"/>
      <c r="T11797" s="104"/>
    </row>
    <row r="11798" spans="13:20" ht="14.5" x14ac:dyDescent="0.35">
      <c r="M11798" s="261" t="s">
        <v>28156</v>
      </c>
      <c r="N11798" s="262">
        <v>667736.02</v>
      </c>
      <c r="P11798" s="243" t="s">
        <v>27710</v>
      </c>
      <c r="Q11798" s="244">
        <v>282.77</v>
      </c>
      <c r="R11798" s="104"/>
      <c r="S11798" s="104"/>
      <c r="T11798" s="104"/>
    </row>
    <row r="11799" spans="13:20" ht="14.5" x14ac:dyDescent="0.35">
      <c r="M11799" s="261" t="s">
        <v>28157</v>
      </c>
      <c r="N11799" s="262">
        <v>1551976.28</v>
      </c>
      <c r="P11799" s="243" t="s">
        <v>27711</v>
      </c>
      <c r="Q11799" s="244">
        <v>2020</v>
      </c>
      <c r="R11799" s="104"/>
      <c r="S11799" s="104"/>
      <c r="T11799" s="104"/>
    </row>
    <row r="11800" spans="13:20" ht="14.5" x14ac:dyDescent="0.35">
      <c r="M11800" s="261" t="s">
        <v>37456</v>
      </c>
      <c r="N11800" s="262">
        <v>60848.86</v>
      </c>
      <c r="P11800" s="243" t="s">
        <v>27712</v>
      </c>
      <c r="Q11800" s="244">
        <v>33670.980000000003</v>
      </c>
      <c r="R11800" s="104"/>
      <c r="S11800" s="104"/>
      <c r="T11800" s="104"/>
    </row>
    <row r="11801" spans="13:20" ht="14.5" x14ac:dyDescent="0.35">
      <c r="M11801" s="261" t="s">
        <v>42190</v>
      </c>
      <c r="N11801" s="262">
        <v>669725.18999999994</v>
      </c>
      <c r="P11801" s="243" t="s">
        <v>27713</v>
      </c>
      <c r="Q11801" s="244">
        <v>416.58</v>
      </c>
      <c r="R11801" s="104"/>
      <c r="S11801" s="104"/>
      <c r="T11801" s="104"/>
    </row>
    <row r="11802" spans="13:20" ht="14.5" x14ac:dyDescent="0.35">
      <c r="M11802" s="261" t="s">
        <v>38584</v>
      </c>
      <c r="N11802" s="262">
        <v>17519.509999999998</v>
      </c>
      <c r="P11802" s="243" t="s">
        <v>27714</v>
      </c>
      <c r="Q11802" s="244">
        <v>7716.44</v>
      </c>
      <c r="R11802" s="104"/>
      <c r="S11802" s="104"/>
      <c r="T11802" s="104"/>
    </row>
    <row r="11803" spans="13:20" ht="14.5" x14ac:dyDescent="0.35">
      <c r="M11803" s="261" t="s">
        <v>37457</v>
      </c>
      <c r="N11803" s="262">
        <v>676334.12</v>
      </c>
      <c r="P11803" s="243" t="s">
        <v>27715</v>
      </c>
      <c r="Q11803" s="244">
        <v>11594</v>
      </c>
      <c r="R11803" s="104"/>
      <c r="S11803" s="104"/>
      <c r="T11803" s="104"/>
    </row>
    <row r="11804" spans="13:20" ht="14.5" x14ac:dyDescent="0.35">
      <c r="M11804" s="261" t="s">
        <v>43393</v>
      </c>
      <c r="N11804" s="262">
        <v>903.78</v>
      </c>
      <c r="P11804" s="243" t="s">
        <v>27716</v>
      </c>
      <c r="Q11804" s="244">
        <v>787</v>
      </c>
      <c r="R11804" s="104"/>
      <c r="S11804" s="104"/>
      <c r="T11804" s="104"/>
    </row>
    <row r="11805" spans="13:20" ht="14.5" x14ac:dyDescent="0.35">
      <c r="M11805" s="261" t="s">
        <v>35990</v>
      </c>
      <c r="N11805" s="262">
        <v>2142.9</v>
      </c>
      <c r="P11805" s="243" t="s">
        <v>27717</v>
      </c>
      <c r="Q11805" s="244">
        <v>126.2</v>
      </c>
      <c r="R11805" s="104"/>
      <c r="S11805" s="104"/>
      <c r="T11805" s="104"/>
    </row>
    <row r="11806" spans="13:20" ht="14.5" x14ac:dyDescent="0.35">
      <c r="M11806" s="261" t="s">
        <v>57529</v>
      </c>
      <c r="N11806" s="262">
        <v>1518495.61</v>
      </c>
      <c r="P11806" s="243" t="s">
        <v>27718</v>
      </c>
      <c r="Q11806" s="244">
        <v>2394.7800000000002</v>
      </c>
      <c r="R11806" s="104"/>
      <c r="S11806" s="104"/>
      <c r="T11806" s="104"/>
    </row>
    <row r="11807" spans="13:20" ht="14.5" x14ac:dyDescent="0.35">
      <c r="M11807" s="261" t="s">
        <v>42191</v>
      </c>
      <c r="N11807" s="262">
        <v>204382.8</v>
      </c>
      <c r="P11807" s="243" t="s">
        <v>27719</v>
      </c>
      <c r="Q11807" s="244">
        <v>10412</v>
      </c>
      <c r="R11807" s="104"/>
      <c r="S11807" s="104"/>
      <c r="T11807" s="104"/>
    </row>
    <row r="11808" spans="13:20" ht="14.5" x14ac:dyDescent="0.35">
      <c r="M11808" s="261" t="s">
        <v>53609</v>
      </c>
      <c r="N11808" s="262">
        <v>5950</v>
      </c>
      <c r="P11808" s="243" t="s">
        <v>27720</v>
      </c>
      <c r="Q11808" s="244">
        <v>1020</v>
      </c>
      <c r="R11808" s="104"/>
      <c r="S11808" s="104"/>
      <c r="T11808" s="104"/>
    </row>
    <row r="11809" spans="13:20" ht="14.5" x14ac:dyDescent="0.35">
      <c r="M11809" s="261" t="s">
        <v>43394</v>
      </c>
      <c r="N11809" s="262">
        <v>1435669.71</v>
      </c>
      <c r="P11809" s="243" t="s">
        <v>27721</v>
      </c>
      <c r="Q11809" s="244">
        <v>5769.25</v>
      </c>
      <c r="R11809" s="104"/>
      <c r="S11809" s="104"/>
      <c r="T11809" s="104"/>
    </row>
    <row r="11810" spans="13:20" ht="14.5" x14ac:dyDescent="0.35">
      <c r="M11810" s="261" t="s">
        <v>38585</v>
      </c>
      <c r="N11810" s="262">
        <v>18284.88</v>
      </c>
      <c r="P11810" s="243" t="s">
        <v>27722</v>
      </c>
      <c r="Q11810" s="244">
        <v>716.76</v>
      </c>
      <c r="R11810" s="104"/>
      <c r="S11810" s="104"/>
      <c r="T11810" s="104"/>
    </row>
    <row r="11811" spans="13:20" ht="14.5" x14ac:dyDescent="0.35">
      <c r="M11811" s="261" t="s">
        <v>43395</v>
      </c>
      <c r="N11811" s="262">
        <v>262271.40999999997</v>
      </c>
      <c r="P11811" s="243" t="s">
        <v>27723</v>
      </c>
      <c r="Q11811" s="244">
        <v>4192</v>
      </c>
      <c r="R11811" s="104"/>
      <c r="S11811" s="104"/>
      <c r="T11811" s="104"/>
    </row>
    <row r="11812" spans="13:20" ht="14.5" x14ac:dyDescent="0.35">
      <c r="M11812" s="261" t="s">
        <v>50462</v>
      </c>
      <c r="N11812" s="262">
        <v>85406.71</v>
      </c>
      <c r="P11812" s="243" t="s">
        <v>27724</v>
      </c>
      <c r="Q11812" s="244">
        <v>4152.5</v>
      </c>
      <c r="R11812" s="104"/>
      <c r="S11812" s="104"/>
      <c r="T11812" s="104"/>
    </row>
    <row r="11813" spans="13:20" ht="14.5" x14ac:dyDescent="0.35">
      <c r="M11813" s="261" t="s">
        <v>50463</v>
      </c>
      <c r="N11813" s="262">
        <v>148.36000000000001</v>
      </c>
      <c r="P11813" s="243" t="s">
        <v>27725</v>
      </c>
      <c r="Q11813" s="244">
        <v>317.69</v>
      </c>
      <c r="R11813" s="104"/>
      <c r="S11813" s="104"/>
      <c r="T11813" s="104"/>
    </row>
    <row r="11814" spans="13:20" ht="14.5" x14ac:dyDescent="0.35">
      <c r="M11814" s="261" t="s">
        <v>50464</v>
      </c>
      <c r="N11814" s="262">
        <v>6201.25</v>
      </c>
      <c r="P11814" s="243" t="s">
        <v>27726</v>
      </c>
      <c r="Q11814" s="244">
        <v>108.93</v>
      </c>
      <c r="R11814" s="104"/>
      <c r="S11814" s="104"/>
      <c r="T11814" s="104"/>
    </row>
    <row r="11815" spans="13:20" ht="14.5" x14ac:dyDescent="0.35">
      <c r="M11815" s="261" t="s">
        <v>50465</v>
      </c>
      <c r="N11815" s="262">
        <v>20598.91</v>
      </c>
      <c r="P11815" s="243" t="s">
        <v>27727</v>
      </c>
      <c r="Q11815" s="244">
        <v>280</v>
      </c>
      <c r="R11815" s="104"/>
      <c r="S11815" s="104"/>
      <c r="T11815" s="104"/>
    </row>
    <row r="11816" spans="13:20" ht="14.5" x14ac:dyDescent="0.35">
      <c r="M11816" s="261" t="s">
        <v>50466</v>
      </c>
      <c r="N11816" s="262">
        <v>20734.48</v>
      </c>
      <c r="P11816" s="243" t="s">
        <v>27728</v>
      </c>
      <c r="Q11816" s="244">
        <v>2020</v>
      </c>
      <c r="R11816" s="104"/>
      <c r="S11816" s="104"/>
      <c r="T11816" s="104"/>
    </row>
    <row r="11817" spans="13:20" ht="14.5" x14ac:dyDescent="0.35">
      <c r="M11817" s="261" t="s">
        <v>52383</v>
      </c>
      <c r="N11817" s="262">
        <v>196.58</v>
      </c>
      <c r="P11817" s="243" t="s">
        <v>27729</v>
      </c>
      <c r="Q11817" s="244">
        <v>400</v>
      </c>
      <c r="R11817" s="104"/>
      <c r="S11817" s="104"/>
      <c r="T11817" s="104"/>
    </row>
    <row r="11818" spans="13:20" ht="14.5" x14ac:dyDescent="0.35">
      <c r="M11818" s="261" t="s">
        <v>50467</v>
      </c>
      <c r="N11818" s="262">
        <v>3042.42</v>
      </c>
      <c r="P11818" s="243" t="s">
        <v>27730</v>
      </c>
      <c r="Q11818" s="244">
        <v>126.2</v>
      </c>
      <c r="R11818" s="104"/>
      <c r="S11818" s="104"/>
      <c r="T11818" s="104"/>
    </row>
    <row r="11819" spans="13:20" ht="14.5" x14ac:dyDescent="0.35">
      <c r="M11819" s="261" t="s">
        <v>53610</v>
      </c>
      <c r="N11819" s="262">
        <v>11004.61</v>
      </c>
      <c r="P11819" s="243" t="s">
        <v>27731</v>
      </c>
      <c r="Q11819" s="244">
        <v>2394.7800000000002</v>
      </c>
      <c r="R11819" s="104"/>
      <c r="S11819" s="104"/>
      <c r="T11819" s="104"/>
    </row>
    <row r="11820" spans="13:20" ht="14.5" x14ac:dyDescent="0.35">
      <c r="M11820" s="261" t="s">
        <v>53611</v>
      </c>
      <c r="N11820" s="262">
        <v>841.84</v>
      </c>
      <c r="P11820" s="243" t="s">
        <v>27732</v>
      </c>
      <c r="Q11820" s="244">
        <v>57089.75</v>
      </c>
      <c r="R11820" s="104"/>
      <c r="S11820" s="104"/>
      <c r="T11820" s="104"/>
    </row>
    <row r="11821" spans="13:20" ht="14.5" x14ac:dyDescent="0.35">
      <c r="M11821" s="261" t="s">
        <v>53612</v>
      </c>
      <c r="N11821" s="262">
        <v>2598.5100000000002</v>
      </c>
      <c r="P11821" s="243" t="s">
        <v>27733</v>
      </c>
      <c r="Q11821" s="244">
        <v>13623.34</v>
      </c>
      <c r="R11821" s="104"/>
      <c r="S11821" s="104"/>
      <c r="T11821" s="104"/>
    </row>
    <row r="11822" spans="13:20" ht="14.5" x14ac:dyDescent="0.35">
      <c r="M11822" s="261" t="s">
        <v>53613</v>
      </c>
      <c r="N11822" s="262">
        <v>1754.76</v>
      </c>
      <c r="P11822" s="243" t="s">
        <v>27734</v>
      </c>
      <c r="Q11822" s="244">
        <v>16717.39</v>
      </c>
      <c r="R11822" s="104"/>
      <c r="S11822" s="104"/>
      <c r="T11822" s="104"/>
    </row>
    <row r="11823" spans="13:20" ht="14.5" x14ac:dyDescent="0.35">
      <c r="M11823" s="261" t="s">
        <v>57530</v>
      </c>
      <c r="N11823" s="262">
        <v>383.49</v>
      </c>
      <c r="P11823" s="243" t="s">
        <v>27735</v>
      </c>
      <c r="Q11823" s="244">
        <v>27659.45</v>
      </c>
      <c r="R11823" s="104"/>
      <c r="S11823" s="104"/>
      <c r="T11823" s="104"/>
    </row>
    <row r="11824" spans="13:20" ht="14.5" x14ac:dyDescent="0.35">
      <c r="M11824" s="261" t="s">
        <v>53614</v>
      </c>
      <c r="N11824" s="262">
        <v>370.33</v>
      </c>
      <c r="P11824" s="243" t="s">
        <v>27736</v>
      </c>
      <c r="Q11824" s="244">
        <v>67800.25</v>
      </c>
      <c r="R11824" s="104"/>
      <c r="S11824" s="104"/>
      <c r="T11824" s="104"/>
    </row>
    <row r="11825" spans="13:20" ht="14.5" x14ac:dyDescent="0.35">
      <c r="M11825" s="261" t="s">
        <v>48562</v>
      </c>
      <c r="N11825" s="262">
        <v>1728948.02</v>
      </c>
      <c r="P11825" s="243" t="s">
        <v>27737</v>
      </c>
      <c r="Q11825" s="244">
        <v>5249.91</v>
      </c>
      <c r="R11825" s="104"/>
      <c r="S11825" s="104"/>
      <c r="T11825" s="104"/>
    </row>
    <row r="11826" spans="13:20" ht="14.5" x14ac:dyDescent="0.35">
      <c r="M11826" s="261" t="s">
        <v>48563</v>
      </c>
      <c r="N11826" s="262">
        <v>132263.98000000001</v>
      </c>
      <c r="P11826" s="243" t="s">
        <v>27738</v>
      </c>
      <c r="Q11826" s="244">
        <v>15828.96</v>
      </c>
      <c r="R11826" s="104"/>
      <c r="S11826" s="104"/>
      <c r="T11826" s="104"/>
    </row>
    <row r="11827" spans="13:20" ht="14.5" x14ac:dyDescent="0.35">
      <c r="M11827" s="261" t="s">
        <v>48564</v>
      </c>
      <c r="N11827" s="262">
        <v>71500</v>
      </c>
      <c r="P11827" s="243" t="s">
        <v>27739</v>
      </c>
      <c r="Q11827" s="244">
        <v>38714.65</v>
      </c>
      <c r="R11827" s="104"/>
      <c r="S11827" s="104"/>
      <c r="T11827" s="104"/>
    </row>
    <row r="11828" spans="13:20" ht="14.5" x14ac:dyDescent="0.35">
      <c r="M11828" s="261" t="s">
        <v>48565</v>
      </c>
      <c r="N11828" s="262">
        <v>5469.75</v>
      </c>
      <c r="P11828" s="243" t="s">
        <v>27740</v>
      </c>
      <c r="Q11828" s="244">
        <v>11876.89</v>
      </c>
      <c r="R11828" s="104"/>
      <c r="S11828" s="104"/>
      <c r="T11828" s="104"/>
    </row>
    <row r="11829" spans="13:20" ht="14.5" x14ac:dyDescent="0.35">
      <c r="M11829" s="261" t="s">
        <v>45676</v>
      </c>
      <c r="N11829" s="262">
        <v>1650</v>
      </c>
      <c r="P11829" s="243" t="s">
        <v>27741</v>
      </c>
      <c r="Q11829" s="244">
        <v>29955.84</v>
      </c>
      <c r="R11829" s="104"/>
      <c r="S11829" s="104"/>
      <c r="T11829" s="104"/>
    </row>
    <row r="11830" spans="13:20" ht="14.5" x14ac:dyDescent="0.35">
      <c r="M11830" s="261" t="s">
        <v>53615</v>
      </c>
      <c r="N11830" s="262">
        <v>1500</v>
      </c>
      <c r="P11830" s="243" t="s">
        <v>27742</v>
      </c>
      <c r="Q11830" s="244">
        <v>223.39</v>
      </c>
      <c r="R11830" s="104"/>
      <c r="S11830" s="104"/>
      <c r="T11830" s="104"/>
    </row>
    <row r="11831" spans="13:20" ht="14.5" x14ac:dyDescent="0.35">
      <c r="M11831" s="261" t="s">
        <v>28200</v>
      </c>
      <c r="N11831" s="262">
        <v>118.77</v>
      </c>
      <c r="P11831" s="243" t="s">
        <v>27743</v>
      </c>
      <c r="Q11831" s="244">
        <v>57735.66</v>
      </c>
      <c r="R11831" s="104"/>
      <c r="S11831" s="104"/>
      <c r="T11831" s="104"/>
    </row>
    <row r="11832" spans="13:20" ht="14.5" x14ac:dyDescent="0.35">
      <c r="M11832" s="261" t="s">
        <v>53616</v>
      </c>
      <c r="N11832" s="262">
        <v>49.49</v>
      </c>
      <c r="P11832" s="243" t="s">
        <v>27744</v>
      </c>
      <c r="Q11832" s="244">
        <v>60762</v>
      </c>
      <c r="R11832" s="104"/>
      <c r="S11832" s="104"/>
      <c r="T11832" s="104"/>
    </row>
    <row r="11833" spans="13:20" ht="14.5" x14ac:dyDescent="0.35">
      <c r="M11833" s="261" t="s">
        <v>28202</v>
      </c>
      <c r="N11833" s="262">
        <v>5.84</v>
      </c>
      <c r="P11833" s="243" t="s">
        <v>27745</v>
      </c>
      <c r="Q11833" s="244">
        <v>18170</v>
      </c>
      <c r="R11833" s="104"/>
      <c r="S11833" s="104"/>
      <c r="T11833" s="104"/>
    </row>
    <row r="11834" spans="13:20" ht="14.5" x14ac:dyDescent="0.35">
      <c r="M11834" s="261" t="s">
        <v>28203</v>
      </c>
      <c r="N11834" s="262">
        <v>-477.22</v>
      </c>
      <c r="P11834" s="243" t="s">
        <v>27746</v>
      </c>
      <c r="Q11834" s="244">
        <v>13343.77</v>
      </c>
      <c r="R11834" s="104"/>
      <c r="S11834" s="104"/>
      <c r="T11834" s="104"/>
    </row>
    <row r="11835" spans="13:20" ht="14.5" x14ac:dyDescent="0.35">
      <c r="M11835" s="261" t="s">
        <v>53617</v>
      </c>
      <c r="N11835" s="262">
        <v>6608.53</v>
      </c>
      <c r="P11835" s="243" t="s">
        <v>27747</v>
      </c>
      <c r="Q11835" s="244">
        <v>195223.23</v>
      </c>
      <c r="R11835" s="104"/>
      <c r="S11835" s="104"/>
      <c r="T11835" s="104"/>
    </row>
    <row r="11836" spans="13:20" ht="14.5" x14ac:dyDescent="0.35">
      <c r="M11836" s="261" t="s">
        <v>53618</v>
      </c>
      <c r="N11836" s="262">
        <v>7750</v>
      </c>
      <c r="P11836" s="243" t="s">
        <v>27748</v>
      </c>
      <c r="Q11836" s="244">
        <v>124456.65</v>
      </c>
      <c r="R11836" s="104"/>
      <c r="S11836" s="104"/>
      <c r="T11836" s="104"/>
    </row>
    <row r="11837" spans="13:20" ht="14.5" x14ac:dyDescent="0.35">
      <c r="M11837" s="261" t="s">
        <v>53619</v>
      </c>
      <c r="N11837" s="262">
        <v>82593.820000000007</v>
      </c>
      <c r="P11837" s="243" t="s">
        <v>27749</v>
      </c>
      <c r="Q11837" s="244">
        <v>24448.82</v>
      </c>
      <c r="R11837" s="104"/>
      <c r="S11837" s="104"/>
      <c r="T11837" s="104"/>
    </row>
    <row r="11838" spans="13:20" ht="14.5" x14ac:dyDescent="0.35">
      <c r="M11838" s="261" t="s">
        <v>45677</v>
      </c>
      <c r="N11838" s="262">
        <v>6165.93</v>
      </c>
      <c r="P11838" s="243" t="s">
        <v>27750</v>
      </c>
      <c r="Q11838" s="244">
        <v>3352.53</v>
      </c>
      <c r="R11838" s="104"/>
      <c r="S11838" s="104"/>
      <c r="T11838" s="104"/>
    </row>
    <row r="11839" spans="13:20" ht="14.5" x14ac:dyDescent="0.35">
      <c r="M11839" s="261" t="s">
        <v>53620</v>
      </c>
      <c r="N11839" s="262">
        <v>1413.98</v>
      </c>
      <c r="P11839" s="243" t="s">
        <v>27751</v>
      </c>
      <c r="Q11839" s="244">
        <v>26870</v>
      </c>
      <c r="R11839" s="104"/>
      <c r="S11839" s="104"/>
      <c r="T11839" s="104"/>
    </row>
    <row r="11840" spans="13:20" ht="14.5" x14ac:dyDescent="0.35">
      <c r="M11840" s="261" t="s">
        <v>45678</v>
      </c>
      <c r="N11840" s="262">
        <v>284.70999999999998</v>
      </c>
      <c r="P11840" s="243" t="s">
        <v>27752</v>
      </c>
      <c r="Q11840" s="244">
        <v>7550.65</v>
      </c>
      <c r="R11840" s="104"/>
      <c r="S11840" s="104"/>
      <c r="T11840" s="104"/>
    </row>
    <row r="11841" spans="13:20" ht="14.5" x14ac:dyDescent="0.35">
      <c r="M11841" s="261" t="s">
        <v>45679</v>
      </c>
      <c r="N11841" s="262">
        <v>1515.12</v>
      </c>
      <c r="P11841" s="243" t="s">
        <v>27753</v>
      </c>
      <c r="Q11841" s="244">
        <v>31960.35</v>
      </c>
      <c r="R11841" s="104"/>
      <c r="S11841" s="104"/>
      <c r="T11841" s="104"/>
    </row>
    <row r="11842" spans="13:20" ht="14.5" x14ac:dyDescent="0.35">
      <c r="M11842" s="261" t="s">
        <v>45680</v>
      </c>
      <c r="N11842" s="262">
        <v>1470.29</v>
      </c>
      <c r="P11842" s="243" t="s">
        <v>27754</v>
      </c>
      <c r="Q11842" s="244">
        <v>53393.68</v>
      </c>
      <c r="R11842" s="104"/>
      <c r="S11842" s="104"/>
      <c r="T11842" s="104"/>
    </row>
    <row r="11843" spans="13:20" ht="14.5" x14ac:dyDescent="0.35">
      <c r="M11843" s="261" t="s">
        <v>45681</v>
      </c>
      <c r="N11843" s="262">
        <v>1122.46</v>
      </c>
      <c r="P11843" s="243" t="s">
        <v>27755</v>
      </c>
      <c r="Q11843" s="244">
        <v>16737.53</v>
      </c>
      <c r="R11843" s="104"/>
      <c r="S11843" s="104"/>
      <c r="T11843" s="104"/>
    </row>
    <row r="11844" spans="13:20" ht="14.5" x14ac:dyDescent="0.35">
      <c r="M11844" s="261" t="s">
        <v>53621</v>
      </c>
      <c r="N11844" s="262">
        <v>95646.07</v>
      </c>
      <c r="P11844" s="243" t="s">
        <v>27756</v>
      </c>
      <c r="Q11844" s="244">
        <v>619.20000000000005</v>
      </c>
      <c r="R11844" s="104"/>
      <c r="S11844" s="104"/>
      <c r="T11844" s="104"/>
    </row>
    <row r="11845" spans="13:20" ht="14.5" x14ac:dyDescent="0.35">
      <c r="M11845" s="261" t="s">
        <v>53622</v>
      </c>
      <c r="N11845" s="262">
        <v>9609.0400000000009</v>
      </c>
      <c r="P11845" s="243" t="s">
        <v>27757</v>
      </c>
      <c r="Q11845" s="244">
        <v>1327.78</v>
      </c>
      <c r="R11845" s="104"/>
      <c r="S11845" s="104"/>
      <c r="T11845" s="104"/>
    </row>
    <row r="11846" spans="13:20" ht="14.5" x14ac:dyDescent="0.35">
      <c r="M11846" s="261" t="s">
        <v>45682</v>
      </c>
      <c r="N11846" s="262">
        <v>46056.53</v>
      </c>
      <c r="P11846" s="243" t="s">
        <v>27758</v>
      </c>
      <c r="Q11846" s="244">
        <v>3745.97</v>
      </c>
      <c r="R11846" s="104"/>
      <c r="S11846" s="104"/>
      <c r="T11846" s="104"/>
    </row>
    <row r="11847" spans="13:20" ht="14.5" x14ac:dyDescent="0.35">
      <c r="M11847" s="261" t="s">
        <v>53623</v>
      </c>
      <c r="N11847" s="262">
        <v>42918</v>
      </c>
      <c r="P11847" s="243" t="s">
        <v>27759</v>
      </c>
      <c r="Q11847" s="244">
        <v>159675.01999999999</v>
      </c>
      <c r="R11847" s="104"/>
      <c r="S11847" s="104"/>
      <c r="T11847" s="104"/>
    </row>
    <row r="11848" spans="13:20" ht="14.5" x14ac:dyDescent="0.35">
      <c r="M11848" s="261" t="s">
        <v>53624</v>
      </c>
      <c r="N11848" s="262">
        <v>73917.5</v>
      </c>
      <c r="P11848" s="243" t="s">
        <v>27760</v>
      </c>
      <c r="Q11848" s="244">
        <v>58220.5</v>
      </c>
      <c r="R11848" s="104"/>
      <c r="S11848" s="104"/>
      <c r="T11848" s="104"/>
    </row>
    <row r="11849" spans="13:20" ht="14.5" x14ac:dyDescent="0.35">
      <c r="M11849" s="261" t="s">
        <v>45683</v>
      </c>
      <c r="N11849" s="262">
        <v>8710</v>
      </c>
      <c r="P11849" s="243" t="s">
        <v>27761</v>
      </c>
      <c r="Q11849" s="244">
        <v>123517.74</v>
      </c>
      <c r="R11849" s="104"/>
      <c r="S11849" s="104"/>
      <c r="T11849" s="104"/>
    </row>
    <row r="11850" spans="13:20" ht="14.5" x14ac:dyDescent="0.35">
      <c r="M11850" s="261" t="s">
        <v>53625</v>
      </c>
      <c r="N11850" s="262">
        <v>72000</v>
      </c>
      <c r="P11850" s="243" t="s">
        <v>27762</v>
      </c>
      <c r="Q11850" s="244">
        <v>9440.3700000000008</v>
      </c>
      <c r="R11850" s="104"/>
      <c r="S11850" s="104"/>
      <c r="T11850" s="104"/>
    </row>
    <row r="11851" spans="13:20" ht="14.5" x14ac:dyDescent="0.35">
      <c r="M11851" s="261" t="s">
        <v>53626</v>
      </c>
      <c r="N11851" s="262">
        <v>18093.77</v>
      </c>
      <c r="P11851" s="243" t="s">
        <v>27763</v>
      </c>
      <c r="Q11851" s="244">
        <v>21424.14</v>
      </c>
      <c r="R11851" s="104"/>
      <c r="S11851" s="104"/>
      <c r="T11851" s="104"/>
    </row>
    <row r="11852" spans="13:20" ht="14.5" x14ac:dyDescent="0.35">
      <c r="M11852" s="261" t="s">
        <v>45684</v>
      </c>
      <c r="N11852" s="262">
        <v>10829.73</v>
      </c>
      <c r="P11852" s="243" t="s">
        <v>27764</v>
      </c>
      <c r="Q11852" s="244">
        <v>186476.41</v>
      </c>
      <c r="R11852" s="104"/>
      <c r="S11852" s="104"/>
      <c r="T11852" s="104"/>
    </row>
    <row r="11853" spans="13:20" ht="14.5" x14ac:dyDescent="0.35">
      <c r="M11853" s="261" t="s">
        <v>53627</v>
      </c>
      <c r="N11853" s="262">
        <v>2427.98</v>
      </c>
      <c r="P11853" s="243" t="s">
        <v>27765</v>
      </c>
      <c r="Q11853" s="244">
        <v>2103.98</v>
      </c>
      <c r="R11853" s="104"/>
      <c r="S11853" s="104"/>
      <c r="T11853" s="104"/>
    </row>
    <row r="11854" spans="13:20" ht="14.5" x14ac:dyDescent="0.35">
      <c r="M11854" s="261" t="s">
        <v>45685</v>
      </c>
      <c r="N11854" s="262">
        <v>26.57</v>
      </c>
      <c r="P11854" s="243" t="s">
        <v>27766</v>
      </c>
      <c r="Q11854" s="244">
        <v>14065.36</v>
      </c>
      <c r="R11854" s="104"/>
      <c r="S11854" s="104"/>
      <c r="T11854" s="104"/>
    </row>
    <row r="11855" spans="13:20" ht="14.5" x14ac:dyDescent="0.35">
      <c r="M11855" s="261" t="s">
        <v>53628</v>
      </c>
      <c r="N11855" s="262">
        <v>243.05</v>
      </c>
      <c r="P11855" s="243" t="s">
        <v>27767</v>
      </c>
      <c r="Q11855" s="244">
        <v>13175</v>
      </c>
      <c r="R11855" s="104"/>
      <c r="S11855" s="104"/>
      <c r="T11855" s="104"/>
    </row>
    <row r="11856" spans="13:20" ht="14.5" x14ac:dyDescent="0.35">
      <c r="M11856" s="261" t="s">
        <v>45686</v>
      </c>
      <c r="N11856" s="262">
        <v>509.72</v>
      </c>
      <c r="P11856" s="243" t="s">
        <v>27768</v>
      </c>
      <c r="Q11856" s="244">
        <v>257181</v>
      </c>
      <c r="R11856" s="104"/>
      <c r="S11856" s="104"/>
      <c r="T11856" s="104"/>
    </row>
    <row r="11857" spans="13:20" ht="14.5" x14ac:dyDescent="0.35">
      <c r="M11857" s="261" t="s">
        <v>53629</v>
      </c>
      <c r="N11857" s="262">
        <v>0.1</v>
      </c>
      <c r="P11857" s="243" t="s">
        <v>27769</v>
      </c>
      <c r="Q11857" s="244">
        <v>1350</v>
      </c>
      <c r="R11857" s="104"/>
      <c r="S11857" s="104"/>
      <c r="T11857" s="104"/>
    </row>
    <row r="11858" spans="13:20" ht="14.5" x14ac:dyDescent="0.35">
      <c r="M11858" s="261" t="s">
        <v>53630</v>
      </c>
      <c r="N11858" s="262">
        <v>13.17</v>
      </c>
      <c r="P11858" s="243" t="s">
        <v>27770</v>
      </c>
      <c r="Q11858" s="244">
        <v>35674.6</v>
      </c>
      <c r="R11858" s="104"/>
      <c r="S11858" s="104"/>
      <c r="T11858" s="104"/>
    </row>
    <row r="11859" spans="13:20" ht="14.5" x14ac:dyDescent="0.35">
      <c r="M11859" s="261" t="s">
        <v>53631</v>
      </c>
      <c r="N11859" s="262">
        <v>1.1000000000000001</v>
      </c>
      <c r="P11859" s="243" t="s">
        <v>27771</v>
      </c>
      <c r="Q11859" s="244">
        <v>3095.74</v>
      </c>
      <c r="R11859" s="104"/>
      <c r="S11859" s="104"/>
      <c r="T11859" s="104"/>
    </row>
    <row r="11860" spans="13:20" ht="14.5" x14ac:dyDescent="0.35">
      <c r="M11860" s="261" t="s">
        <v>53632</v>
      </c>
      <c r="N11860" s="262">
        <v>2620.23</v>
      </c>
      <c r="P11860" s="243" t="s">
        <v>27772</v>
      </c>
      <c r="Q11860" s="244">
        <v>78771.360000000001</v>
      </c>
      <c r="R11860" s="104"/>
      <c r="S11860" s="104"/>
      <c r="T11860" s="104"/>
    </row>
    <row r="11861" spans="13:20" ht="14.5" x14ac:dyDescent="0.35">
      <c r="M11861" s="261" t="s">
        <v>57531</v>
      </c>
      <c r="N11861" s="262">
        <v>1746.82</v>
      </c>
      <c r="P11861" s="243" t="s">
        <v>27773</v>
      </c>
      <c r="Q11861" s="244">
        <v>9128.4699999999993</v>
      </c>
      <c r="R11861" s="104"/>
      <c r="S11861" s="104"/>
      <c r="T11861" s="104"/>
    </row>
    <row r="11862" spans="13:20" ht="14.5" x14ac:dyDescent="0.35">
      <c r="M11862" s="261" t="s">
        <v>45687</v>
      </c>
      <c r="N11862" s="262">
        <v>1236.48</v>
      </c>
      <c r="P11862" s="243" t="s">
        <v>27774</v>
      </c>
      <c r="Q11862" s="244">
        <v>6080.42</v>
      </c>
      <c r="R11862" s="104"/>
      <c r="S11862" s="104"/>
      <c r="T11862" s="104"/>
    </row>
    <row r="11863" spans="13:20" ht="14.5" x14ac:dyDescent="0.35">
      <c r="M11863" s="261" t="s">
        <v>45688</v>
      </c>
      <c r="N11863" s="262">
        <v>38826.129999999997</v>
      </c>
      <c r="P11863" s="243" t="s">
        <v>27775</v>
      </c>
      <c r="Q11863" s="244">
        <v>4216.29</v>
      </c>
      <c r="R11863" s="104"/>
      <c r="S11863" s="104"/>
      <c r="T11863" s="104"/>
    </row>
    <row r="11864" spans="13:20" ht="14.5" x14ac:dyDescent="0.35">
      <c r="M11864" s="261" t="s">
        <v>45689</v>
      </c>
      <c r="N11864" s="262">
        <v>3474.95</v>
      </c>
      <c r="P11864" s="243" t="s">
        <v>27776</v>
      </c>
      <c r="Q11864" s="244">
        <v>18317.39</v>
      </c>
      <c r="R11864" s="104"/>
      <c r="S11864" s="104"/>
      <c r="T11864" s="104"/>
    </row>
    <row r="11865" spans="13:20" ht="14.5" x14ac:dyDescent="0.35">
      <c r="M11865" s="261" t="s">
        <v>48566</v>
      </c>
      <c r="N11865" s="262">
        <v>17000</v>
      </c>
      <c r="P11865" s="243" t="s">
        <v>27777</v>
      </c>
      <c r="Q11865" s="244">
        <v>291856.88</v>
      </c>
      <c r="R11865" s="104"/>
      <c r="S11865" s="104"/>
      <c r="T11865" s="104"/>
    </row>
    <row r="11866" spans="13:20" ht="14.5" x14ac:dyDescent="0.35">
      <c r="M11866" s="261" t="s">
        <v>48567</v>
      </c>
      <c r="N11866" s="262">
        <v>1300.5</v>
      </c>
      <c r="P11866" s="243" t="s">
        <v>27778</v>
      </c>
      <c r="Q11866" s="244">
        <v>519280</v>
      </c>
      <c r="R11866" s="104"/>
      <c r="S11866" s="104"/>
      <c r="T11866" s="104"/>
    </row>
    <row r="11867" spans="13:20" ht="14.5" x14ac:dyDescent="0.35">
      <c r="M11867" s="261" t="s">
        <v>28225</v>
      </c>
      <c r="N11867" s="262">
        <v>9024</v>
      </c>
      <c r="P11867" s="243" t="s">
        <v>27779</v>
      </c>
      <c r="Q11867" s="244">
        <v>89</v>
      </c>
      <c r="R11867" s="104"/>
      <c r="S11867" s="104"/>
      <c r="T11867" s="104"/>
    </row>
    <row r="11868" spans="13:20" ht="14.5" x14ac:dyDescent="0.35">
      <c r="M11868" s="261" t="s">
        <v>53633</v>
      </c>
      <c r="N11868" s="262">
        <v>6750.51</v>
      </c>
      <c r="P11868" s="243" t="s">
        <v>27780</v>
      </c>
      <c r="Q11868" s="244">
        <v>1256.98</v>
      </c>
      <c r="R11868" s="104"/>
      <c r="S11868" s="104"/>
      <c r="T11868" s="104"/>
    </row>
    <row r="11869" spans="13:20" ht="14.5" x14ac:dyDescent="0.35">
      <c r="M11869" s="261" t="s">
        <v>53634</v>
      </c>
      <c r="N11869" s="262">
        <v>480.94</v>
      </c>
      <c r="P11869" s="243" t="s">
        <v>27781</v>
      </c>
      <c r="Q11869" s="244">
        <v>621.20000000000005</v>
      </c>
      <c r="R11869" s="104"/>
      <c r="S11869" s="104"/>
      <c r="T11869" s="104"/>
    </row>
    <row r="11870" spans="13:20" ht="14.5" x14ac:dyDescent="0.35">
      <c r="M11870" s="261" t="s">
        <v>53635</v>
      </c>
      <c r="N11870" s="262">
        <v>1626.88</v>
      </c>
      <c r="P11870" s="243" t="s">
        <v>27782</v>
      </c>
      <c r="Q11870" s="244">
        <v>43078.8</v>
      </c>
      <c r="R11870" s="104"/>
      <c r="S11870" s="104"/>
      <c r="T11870" s="104"/>
    </row>
    <row r="11871" spans="13:20" ht="14.5" x14ac:dyDescent="0.35">
      <c r="M11871" s="261" t="s">
        <v>53636</v>
      </c>
      <c r="N11871" s="262">
        <v>807.4</v>
      </c>
      <c r="P11871" s="243" t="s">
        <v>27783</v>
      </c>
      <c r="Q11871" s="244">
        <v>1701.67</v>
      </c>
      <c r="R11871" s="104"/>
      <c r="S11871" s="104"/>
      <c r="T11871" s="104"/>
    </row>
    <row r="11872" spans="13:20" ht="14.5" x14ac:dyDescent="0.35">
      <c r="M11872" s="261" t="s">
        <v>50468</v>
      </c>
      <c r="N11872" s="262">
        <v>2235</v>
      </c>
      <c r="P11872" s="243" t="s">
        <v>27784</v>
      </c>
      <c r="Q11872" s="244">
        <v>130.16</v>
      </c>
      <c r="R11872" s="104"/>
      <c r="S11872" s="104"/>
      <c r="T11872" s="104"/>
    </row>
    <row r="11873" spans="13:20" ht="14.5" x14ac:dyDescent="0.35">
      <c r="M11873" s="261" t="s">
        <v>57532</v>
      </c>
      <c r="N11873" s="262">
        <v>168</v>
      </c>
      <c r="P11873" s="243" t="s">
        <v>27785</v>
      </c>
      <c r="Q11873" s="244">
        <v>27659.45</v>
      </c>
      <c r="R11873" s="104"/>
      <c r="S11873" s="104"/>
      <c r="T11873" s="104"/>
    </row>
    <row r="11874" spans="13:20" ht="14.5" x14ac:dyDescent="0.35">
      <c r="M11874" s="261" t="s">
        <v>50469</v>
      </c>
      <c r="N11874" s="262">
        <v>172.81</v>
      </c>
      <c r="P11874" s="243" t="s">
        <v>27786</v>
      </c>
      <c r="Q11874" s="244">
        <v>69150.25</v>
      </c>
      <c r="R11874" s="104"/>
      <c r="S11874" s="104"/>
      <c r="T11874" s="104"/>
    </row>
    <row r="11875" spans="13:20" ht="14.5" x14ac:dyDescent="0.35">
      <c r="M11875" s="261" t="s">
        <v>50470</v>
      </c>
      <c r="N11875" s="262">
        <v>579.14</v>
      </c>
      <c r="P11875" s="243" t="s">
        <v>27787</v>
      </c>
      <c r="Q11875" s="244">
        <v>35674.6</v>
      </c>
      <c r="R11875" s="104"/>
      <c r="S11875" s="104"/>
      <c r="T11875" s="104"/>
    </row>
    <row r="11876" spans="13:20" ht="14.5" x14ac:dyDescent="0.35">
      <c r="M11876" s="261" t="s">
        <v>53637</v>
      </c>
      <c r="N11876" s="262">
        <v>27254.74</v>
      </c>
      <c r="P11876" s="243" t="s">
        <v>27788</v>
      </c>
      <c r="Q11876" s="244">
        <v>123517.74</v>
      </c>
      <c r="R11876" s="104"/>
      <c r="S11876" s="104"/>
      <c r="T11876" s="104"/>
    </row>
    <row r="11877" spans="13:20" ht="14.5" x14ac:dyDescent="0.35">
      <c r="M11877" s="261" t="s">
        <v>43396</v>
      </c>
      <c r="N11877" s="262">
        <v>51017.29</v>
      </c>
      <c r="P11877" s="243" t="s">
        <v>16037</v>
      </c>
      <c r="Q11877" s="244">
        <v>8345.65</v>
      </c>
      <c r="R11877" s="104"/>
      <c r="S11877" s="104"/>
      <c r="T11877" s="104"/>
    </row>
    <row r="11878" spans="13:20" ht="14.5" x14ac:dyDescent="0.35">
      <c r="M11878" s="261" t="s">
        <v>43397</v>
      </c>
      <c r="N11878" s="262">
        <v>5857.03</v>
      </c>
      <c r="P11878" s="243" t="s">
        <v>27789</v>
      </c>
      <c r="Q11878" s="244">
        <v>15828.96</v>
      </c>
      <c r="R11878" s="104"/>
      <c r="S11878" s="104"/>
      <c r="T11878" s="104"/>
    </row>
    <row r="11879" spans="13:20" ht="14.5" x14ac:dyDescent="0.35">
      <c r="M11879" s="261" t="s">
        <v>43398</v>
      </c>
      <c r="N11879" s="262">
        <v>18677.96</v>
      </c>
      <c r="P11879" s="243" t="s">
        <v>27790</v>
      </c>
      <c r="Q11879" s="244">
        <v>1701.67</v>
      </c>
      <c r="R11879" s="104"/>
      <c r="S11879" s="104"/>
      <c r="T11879" s="104"/>
    </row>
    <row r="11880" spans="13:20" ht="14.5" x14ac:dyDescent="0.35">
      <c r="M11880" s="261" t="s">
        <v>43399</v>
      </c>
      <c r="N11880" s="262">
        <v>5639.58</v>
      </c>
      <c r="P11880" s="243" t="s">
        <v>27791</v>
      </c>
      <c r="Q11880" s="244">
        <v>134223.54</v>
      </c>
      <c r="R11880" s="104"/>
      <c r="S11880" s="104"/>
      <c r="T11880" s="104"/>
    </row>
    <row r="11881" spans="13:20" ht="14.5" x14ac:dyDescent="0.35">
      <c r="M11881" s="261" t="s">
        <v>48568</v>
      </c>
      <c r="N11881" s="262">
        <v>121</v>
      </c>
      <c r="P11881" s="243" t="s">
        <v>27792</v>
      </c>
      <c r="Q11881" s="244">
        <v>619.20000000000005</v>
      </c>
      <c r="R11881" s="104"/>
      <c r="S11881" s="104"/>
      <c r="T11881" s="104"/>
    </row>
    <row r="11882" spans="13:20" ht="14.5" x14ac:dyDescent="0.35">
      <c r="M11882" s="261" t="s">
        <v>43400</v>
      </c>
      <c r="N11882" s="262">
        <v>181</v>
      </c>
      <c r="P11882" s="243" t="s">
        <v>16039</v>
      </c>
      <c r="Q11882" s="244">
        <v>31903.67</v>
      </c>
      <c r="R11882" s="104"/>
      <c r="S11882" s="104"/>
      <c r="T11882" s="104"/>
    </row>
    <row r="11883" spans="13:20" ht="14.5" x14ac:dyDescent="0.35">
      <c r="M11883" s="261" t="s">
        <v>43401</v>
      </c>
      <c r="N11883" s="262">
        <v>231</v>
      </c>
      <c r="P11883" s="243" t="s">
        <v>16040</v>
      </c>
      <c r="Q11883" s="244">
        <v>39782.230000000003</v>
      </c>
      <c r="R11883" s="104"/>
      <c r="S11883" s="104"/>
      <c r="T11883" s="104"/>
    </row>
    <row r="11884" spans="13:20" ht="14.5" x14ac:dyDescent="0.35">
      <c r="M11884" s="261" t="s">
        <v>28259</v>
      </c>
      <c r="N11884" s="262">
        <v>1463</v>
      </c>
      <c r="P11884" s="243" t="s">
        <v>27793</v>
      </c>
      <c r="Q11884" s="244">
        <v>224653.31</v>
      </c>
      <c r="R11884" s="104"/>
      <c r="S11884" s="104"/>
      <c r="T11884" s="104"/>
    </row>
    <row r="11885" spans="13:20" ht="14.5" x14ac:dyDescent="0.35">
      <c r="M11885" s="261" t="s">
        <v>28262</v>
      </c>
      <c r="N11885" s="262">
        <v>959</v>
      </c>
      <c r="P11885" s="243" t="s">
        <v>27794</v>
      </c>
      <c r="Q11885" s="244">
        <v>223.39</v>
      </c>
      <c r="R11885" s="104"/>
      <c r="S11885" s="104"/>
      <c r="T11885" s="104"/>
    </row>
    <row r="11886" spans="13:20" ht="14.5" x14ac:dyDescent="0.35">
      <c r="M11886" s="261" t="s">
        <v>48569</v>
      </c>
      <c r="N11886" s="262">
        <v>548392.49</v>
      </c>
      <c r="P11886" s="243" t="s">
        <v>27795</v>
      </c>
      <c r="Q11886" s="244">
        <v>18938.59</v>
      </c>
      <c r="R11886" s="104"/>
      <c r="S11886" s="104"/>
      <c r="T11886" s="104"/>
    </row>
    <row r="11887" spans="13:20" ht="14.5" x14ac:dyDescent="0.35">
      <c r="M11887" s="261" t="s">
        <v>48570</v>
      </c>
      <c r="N11887" s="262">
        <v>41952.04</v>
      </c>
      <c r="P11887" s="243" t="s">
        <v>27796</v>
      </c>
      <c r="Q11887" s="244">
        <v>829044.83</v>
      </c>
      <c r="R11887" s="104"/>
      <c r="S11887" s="104"/>
      <c r="T11887" s="104"/>
    </row>
    <row r="11888" spans="13:20" ht="14.5" x14ac:dyDescent="0.35">
      <c r="M11888" s="261" t="s">
        <v>28267</v>
      </c>
      <c r="N11888" s="262">
        <v>20302.63</v>
      </c>
      <c r="P11888" s="243" t="s">
        <v>27797</v>
      </c>
      <c r="Q11888" s="244">
        <v>782904.63</v>
      </c>
      <c r="R11888" s="104"/>
      <c r="S11888" s="104"/>
      <c r="T11888" s="104"/>
    </row>
    <row r="11889" spans="13:20" ht="14.5" x14ac:dyDescent="0.35">
      <c r="M11889" s="261" t="s">
        <v>28269</v>
      </c>
      <c r="N11889" s="262">
        <v>1495.54</v>
      </c>
      <c r="P11889" s="243" t="s">
        <v>27798</v>
      </c>
      <c r="Q11889" s="244">
        <v>89</v>
      </c>
      <c r="R11889" s="104"/>
      <c r="S11889" s="104"/>
      <c r="T11889" s="104"/>
    </row>
    <row r="11890" spans="13:20" ht="14.5" x14ac:dyDescent="0.35">
      <c r="M11890" s="261" t="s">
        <v>28270</v>
      </c>
      <c r="N11890" s="262">
        <v>4621.24</v>
      </c>
      <c r="P11890" s="243" t="s">
        <v>27799</v>
      </c>
      <c r="Q11890" s="244">
        <v>27809.78</v>
      </c>
      <c r="R11890" s="104"/>
      <c r="S11890" s="104"/>
      <c r="T11890" s="104"/>
    </row>
    <row r="11891" spans="13:20" ht="14.5" x14ac:dyDescent="0.35">
      <c r="M11891" s="261" t="s">
        <v>37459</v>
      </c>
      <c r="N11891" s="262">
        <v>3740.28</v>
      </c>
      <c r="P11891" s="243" t="s">
        <v>27800</v>
      </c>
      <c r="Q11891" s="244">
        <v>297995.15000000002</v>
      </c>
      <c r="R11891" s="104"/>
      <c r="S11891" s="104"/>
      <c r="T11891" s="104"/>
    </row>
    <row r="11892" spans="13:20" ht="14.5" x14ac:dyDescent="0.35">
      <c r="M11892" s="261" t="s">
        <v>38587</v>
      </c>
      <c r="N11892" s="262">
        <v>11122.28</v>
      </c>
      <c r="P11892" s="243" t="s">
        <v>27801</v>
      </c>
      <c r="Q11892" s="244">
        <v>26870</v>
      </c>
      <c r="R11892" s="104"/>
      <c r="S11892" s="104"/>
      <c r="T11892" s="104"/>
    </row>
    <row r="11893" spans="13:20" ht="14.5" x14ac:dyDescent="0.35">
      <c r="M11893" s="261" t="s">
        <v>57533</v>
      </c>
      <c r="N11893" s="262">
        <v>12558.58</v>
      </c>
      <c r="P11893" s="243" t="s">
        <v>27802</v>
      </c>
      <c r="Q11893" s="244">
        <v>795.07</v>
      </c>
      <c r="R11893" s="104"/>
      <c r="S11893" s="104"/>
      <c r="T11893" s="104"/>
    </row>
    <row r="11894" spans="13:20" ht="14.5" x14ac:dyDescent="0.35">
      <c r="M11894" s="261" t="s">
        <v>28275</v>
      </c>
      <c r="N11894" s="262">
        <v>5853.25</v>
      </c>
      <c r="P11894" s="243" t="s">
        <v>27803</v>
      </c>
      <c r="Q11894" s="244">
        <v>103.91</v>
      </c>
      <c r="R11894" s="104"/>
      <c r="S11894" s="104"/>
      <c r="T11894" s="104"/>
    </row>
    <row r="11895" spans="13:20" ht="14.5" x14ac:dyDescent="0.35">
      <c r="M11895" s="261" t="s">
        <v>28276</v>
      </c>
      <c r="N11895" s="262">
        <v>78208.06</v>
      </c>
      <c r="P11895" s="243" t="s">
        <v>27804</v>
      </c>
      <c r="Q11895" s="244">
        <v>5317.5</v>
      </c>
      <c r="R11895" s="104"/>
      <c r="S11895" s="104"/>
      <c r="T11895" s="104"/>
    </row>
    <row r="11896" spans="13:20" ht="14.5" x14ac:dyDescent="0.35">
      <c r="M11896" s="261" t="s">
        <v>28277</v>
      </c>
      <c r="N11896" s="262">
        <v>199.02</v>
      </c>
      <c r="P11896" s="243" t="s">
        <v>27805</v>
      </c>
      <c r="Q11896" s="244">
        <v>475.49</v>
      </c>
      <c r="R11896" s="104"/>
      <c r="S11896" s="104"/>
      <c r="T11896" s="104"/>
    </row>
    <row r="11897" spans="13:20" ht="14.5" x14ac:dyDescent="0.35">
      <c r="M11897" s="261" t="s">
        <v>51478</v>
      </c>
      <c r="N11897" s="262">
        <v>-5088.4399999999996</v>
      </c>
      <c r="P11897" s="243" t="s">
        <v>27806</v>
      </c>
      <c r="Q11897" s="244">
        <v>1270.3900000000001</v>
      </c>
      <c r="R11897" s="104"/>
      <c r="S11897" s="104"/>
      <c r="T11897" s="104"/>
    </row>
    <row r="11898" spans="13:20" ht="14.5" x14ac:dyDescent="0.35">
      <c r="M11898" s="261" t="s">
        <v>50471</v>
      </c>
      <c r="N11898" s="262">
        <v>15170</v>
      </c>
      <c r="P11898" s="243" t="s">
        <v>27807</v>
      </c>
      <c r="Q11898" s="244">
        <v>2618.25</v>
      </c>
      <c r="R11898" s="104"/>
      <c r="S11898" s="104"/>
      <c r="T11898" s="104"/>
    </row>
    <row r="11899" spans="13:20" ht="14.5" x14ac:dyDescent="0.35">
      <c r="M11899" s="261" t="s">
        <v>28280</v>
      </c>
      <c r="N11899" s="262">
        <v>4245.43</v>
      </c>
      <c r="P11899" s="243" t="s">
        <v>27808</v>
      </c>
      <c r="Q11899" s="244">
        <v>13583.99</v>
      </c>
      <c r="R11899" s="104"/>
      <c r="S11899" s="104"/>
      <c r="T11899" s="104"/>
    </row>
    <row r="11900" spans="13:20" ht="14.5" x14ac:dyDescent="0.35">
      <c r="M11900" s="261" t="s">
        <v>28281</v>
      </c>
      <c r="N11900" s="262">
        <v>324.77999999999997</v>
      </c>
      <c r="P11900" s="243" t="s">
        <v>27809</v>
      </c>
      <c r="Q11900" s="244">
        <v>32935.379999999997</v>
      </c>
      <c r="R11900" s="104"/>
      <c r="S11900" s="104"/>
      <c r="T11900" s="104"/>
    </row>
    <row r="11901" spans="13:20" ht="14.5" x14ac:dyDescent="0.35">
      <c r="M11901" s="261" t="s">
        <v>28282</v>
      </c>
      <c r="N11901" s="262">
        <v>1015.61</v>
      </c>
      <c r="P11901" s="243" t="s">
        <v>27810</v>
      </c>
      <c r="Q11901" s="244">
        <v>447.42</v>
      </c>
      <c r="R11901" s="104"/>
      <c r="S11901" s="104"/>
      <c r="T11901" s="104"/>
    </row>
    <row r="11902" spans="13:20" ht="14.5" x14ac:dyDescent="0.35">
      <c r="M11902" s="261" t="s">
        <v>57534</v>
      </c>
      <c r="N11902" s="262">
        <v>860</v>
      </c>
      <c r="P11902" s="243" t="s">
        <v>27811</v>
      </c>
      <c r="Q11902" s="244">
        <v>15153.6</v>
      </c>
      <c r="R11902" s="104"/>
      <c r="S11902" s="104"/>
      <c r="T11902" s="104"/>
    </row>
    <row r="11903" spans="13:20" ht="14.5" x14ac:dyDescent="0.35">
      <c r="M11903" s="261" t="s">
        <v>57535</v>
      </c>
      <c r="N11903" s="262">
        <v>53356.160000000003</v>
      </c>
      <c r="P11903" s="243" t="s">
        <v>27812</v>
      </c>
      <c r="Q11903" s="244">
        <v>390.93</v>
      </c>
      <c r="R11903" s="104"/>
      <c r="S11903" s="104"/>
      <c r="T11903" s="104"/>
    </row>
    <row r="11904" spans="13:20" ht="14.5" x14ac:dyDescent="0.35">
      <c r="M11904" s="261" t="s">
        <v>57536</v>
      </c>
      <c r="N11904" s="262">
        <v>4070.47</v>
      </c>
      <c r="P11904" s="243" t="s">
        <v>27813</v>
      </c>
      <c r="Q11904" s="244">
        <v>2748.07</v>
      </c>
      <c r="R11904" s="104"/>
      <c r="S11904" s="104"/>
      <c r="T11904" s="104"/>
    </row>
    <row r="11905" spans="13:20" ht="14.5" x14ac:dyDescent="0.35">
      <c r="M11905" s="261" t="s">
        <v>57537</v>
      </c>
      <c r="N11905" s="262">
        <v>12461.09</v>
      </c>
      <c r="P11905" s="243" t="s">
        <v>27814</v>
      </c>
      <c r="Q11905" s="244">
        <v>36907.99</v>
      </c>
      <c r="R11905" s="104"/>
      <c r="S11905" s="104"/>
      <c r="T11905" s="104"/>
    </row>
    <row r="11906" spans="13:20" ht="14.5" x14ac:dyDescent="0.35">
      <c r="M11906" s="261" t="s">
        <v>57538</v>
      </c>
      <c r="N11906" s="262">
        <v>5613.79</v>
      </c>
      <c r="P11906" s="243" t="s">
        <v>27815</v>
      </c>
      <c r="Q11906" s="244">
        <v>3363.3</v>
      </c>
      <c r="R11906" s="104"/>
      <c r="S11906" s="104"/>
      <c r="T11906" s="104"/>
    </row>
    <row r="11907" spans="13:20" ht="14.5" x14ac:dyDescent="0.35">
      <c r="M11907" s="261" t="s">
        <v>57539</v>
      </c>
      <c r="N11907" s="262">
        <v>8806.4699999999993</v>
      </c>
      <c r="P11907" s="243" t="s">
        <v>27816</v>
      </c>
      <c r="Q11907" s="244">
        <v>5022</v>
      </c>
      <c r="R11907" s="104"/>
      <c r="S11907" s="104"/>
      <c r="T11907" s="104"/>
    </row>
    <row r="11908" spans="13:20" ht="14.5" x14ac:dyDescent="0.35">
      <c r="M11908" s="261" t="s">
        <v>51479</v>
      </c>
      <c r="N11908" s="262">
        <v>1932.09</v>
      </c>
      <c r="P11908" s="243" t="s">
        <v>27817</v>
      </c>
      <c r="Q11908" s="244">
        <v>13198.97</v>
      </c>
      <c r="R11908" s="104"/>
      <c r="S11908" s="104"/>
      <c r="T11908" s="104"/>
    </row>
    <row r="11909" spans="13:20" ht="14.5" x14ac:dyDescent="0.35">
      <c r="M11909" s="261" t="s">
        <v>51480</v>
      </c>
      <c r="N11909" s="262">
        <v>147.77000000000001</v>
      </c>
      <c r="P11909" s="243" t="s">
        <v>27818</v>
      </c>
      <c r="Q11909" s="244">
        <v>5679.04</v>
      </c>
      <c r="R11909" s="104"/>
      <c r="S11909" s="104"/>
      <c r="T11909" s="104"/>
    </row>
    <row r="11910" spans="13:20" ht="14.5" x14ac:dyDescent="0.35">
      <c r="M11910" s="261" t="s">
        <v>51481</v>
      </c>
      <c r="N11910" s="262">
        <v>465.63</v>
      </c>
      <c r="P11910" s="243" t="s">
        <v>27819</v>
      </c>
      <c r="Q11910" s="244">
        <v>1714.14</v>
      </c>
      <c r="R11910" s="104"/>
      <c r="S11910" s="104"/>
      <c r="T11910" s="104"/>
    </row>
    <row r="11911" spans="13:20" ht="14.5" x14ac:dyDescent="0.35">
      <c r="M11911" s="261" t="s">
        <v>28283</v>
      </c>
      <c r="N11911" s="262">
        <v>45667.69</v>
      </c>
      <c r="P11911" s="243" t="s">
        <v>27820</v>
      </c>
      <c r="Q11911" s="244">
        <v>252.37</v>
      </c>
      <c r="R11911" s="104"/>
      <c r="S11911" s="104"/>
      <c r="T11911" s="104"/>
    </row>
    <row r="11912" spans="13:20" ht="14.5" x14ac:dyDescent="0.35">
      <c r="M11912" s="261" t="s">
        <v>50472</v>
      </c>
      <c r="N11912" s="262">
        <v>265.33</v>
      </c>
      <c r="P11912" s="243" t="s">
        <v>27821</v>
      </c>
      <c r="Q11912" s="244">
        <v>2139.61</v>
      </c>
      <c r="R11912" s="104"/>
      <c r="S11912" s="104"/>
      <c r="T11912" s="104"/>
    </row>
    <row r="11913" spans="13:20" ht="14.5" x14ac:dyDescent="0.35">
      <c r="M11913" s="261" t="s">
        <v>37460</v>
      </c>
      <c r="N11913" s="262">
        <v>281.52</v>
      </c>
      <c r="P11913" s="243" t="s">
        <v>27822</v>
      </c>
      <c r="Q11913" s="244">
        <v>6110.35</v>
      </c>
      <c r="R11913" s="104"/>
      <c r="S11913" s="104"/>
      <c r="T11913" s="104"/>
    </row>
    <row r="11914" spans="13:20" ht="14.5" x14ac:dyDescent="0.35">
      <c r="M11914" s="261" t="s">
        <v>42194</v>
      </c>
      <c r="N11914" s="262">
        <v>515.63</v>
      </c>
      <c r="P11914" s="243" t="s">
        <v>27823</v>
      </c>
      <c r="Q11914" s="244">
        <v>25980.66</v>
      </c>
      <c r="R11914" s="104"/>
      <c r="S11914" s="104"/>
      <c r="T11914" s="104"/>
    </row>
    <row r="11915" spans="13:20" ht="14.5" x14ac:dyDescent="0.35">
      <c r="M11915" s="261" t="s">
        <v>48571</v>
      </c>
      <c r="N11915" s="262">
        <v>12169.37</v>
      </c>
      <c r="P11915" s="243" t="s">
        <v>27824</v>
      </c>
      <c r="Q11915" s="244">
        <v>37.26</v>
      </c>
      <c r="R11915" s="104"/>
      <c r="S11915" s="104"/>
      <c r="T11915" s="104"/>
    </row>
    <row r="11916" spans="13:20" ht="14.5" x14ac:dyDescent="0.35">
      <c r="M11916" s="261" t="s">
        <v>42195</v>
      </c>
      <c r="N11916" s="262">
        <v>9057.65</v>
      </c>
      <c r="P11916" s="243" t="s">
        <v>27825</v>
      </c>
      <c r="Q11916" s="244">
        <v>157.1</v>
      </c>
      <c r="R11916" s="104"/>
      <c r="S11916" s="104"/>
      <c r="T11916" s="104"/>
    </row>
    <row r="11917" spans="13:20" ht="14.5" x14ac:dyDescent="0.35">
      <c r="M11917" s="261" t="s">
        <v>28284</v>
      </c>
      <c r="N11917" s="262">
        <v>6741.67</v>
      </c>
      <c r="P11917" s="243" t="s">
        <v>27826</v>
      </c>
      <c r="Q11917" s="244">
        <v>342.25</v>
      </c>
      <c r="R11917" s="104"/>
      <c r="S11917" s="104"/>
      <c r="T11917" s="104"/>
    </row>
    <row r="11918" spans="13:20" ht="14.5" x14ac:dyDescent="0.35">
      <c r="M11918" s="261" t="s">
        <v>28285</v>
      </c>
      <c r="N11918" s="262">
        <v>5742.43</v>
      </c>
      <c r="P11918" s="243" t="s">
        <v>27827</v>
      </c>
      <c r="Q11918" s="244">
        <v>335.27</v>
      </c>
      <c r="R11918" s="104"/>
      <c r="S11918" s="104"/>
      <c r="T11918" s="104"/>
    </row>
    <row r="11919" spans="13:20" ht="14.5" x14ac:dyDescent="0.35">
      <c r="M11919" s="261" t="s">
        <v>28286</v>
      </c>
      <c r="N11919" s="262">
        <v>4362.25</v>
      </c>
      <c r="P11919" s="243" t="s">
        <v>27828</v>
      </c>
      <c r="Q11919" s="244">
        <v>33650.080000000002</v>
      </c>
      <c r="R11919" s="104"/>
      <c r="S11919" s="104"/>
      <c r="T11919" s="104"/>
    </row>
    <row r="11920" spans="13:20" ht="14.5" x14ac:dyDescent="0.35">
      <c r="M11920" s="261" t="s">
        <v>28287</v>
      </c>
      <c r="N11920" s="262">
        <v>3278.64</v>
      </c>
      <c r="P11920" s="243" t="s">
        <v>27829</v>
      </c>
      <c r="Q11920" s="244">
        <v>2848.61</v>
      </c>
      <c r="R11920" s="104"/>
      <c r="S11920" s="104"/>
      <c r="T11920" s="104"/>
    </row>
    <row r="11921" spans="13:20" ht="14.5" x14ac:dyDescent="0.35">
      <c r="M11921" s="261" t="s">
        <v>42196</v>
      </c>
      <c r="N11921" s="262">
        <v>23710.66</v>
      </c>
      <c r="P11921" s="243" t="s">
        <v>27830</v>
      </c>
      <c r="Q11921" s="244">
        <v>1264.99</v>
      </c>
      <c r="R11921" s="104"/>
      <c r="S11921" s="104"/>
      <c r="T11921" s="104"/>
    </row>
    <row r="11922" spans="13:20" ht="14.5" x14ac:dyDescent="0.35">
      <c r="M11922" s="261" t="s">
        <v>37461</v>
      </c>
      <c r="N11922" s="262">
        <v>3259.24</v>
      </c>
      <c r="P11922" s="243" t="s">
        <v>27831</v>
      </c>
      <c r="Q11922" s="244">
        <v>5234.0600000000004</v>
      </c>
      <c r="R11922" s="104"/>
      <c r="S11922" s="104"/>
      <c r="T11922" s="104"/>
    </row>
    <row r="11923" spans="13:20" ht="14.5" x14ac:dyDescent="0.35">
      <c r="M11923" s="261" t="s">
        <v>28288</v>
      </c>
      <c r="N11923" s="262">
        <v>15144.76</v>
      </c>
      <c r="P11923" s="243" t="s">
        <v>27832</v>
      </c>
      <c r="Q11923" s="244">
        <v>2089</v>
      </c>
      <c r="R11923" s="104"/>
      <c r="S11923" s="104"/>
      <c r="T11923" s="104"/>
    </row>
    <row r="11924" spans="13:20" ht="14.5" x14ac:dyDescent="0.35">
      <c r="M11924" s="261" t="s">
        <v>42197</v>
      </c>
      <c r="N11924" s="262">
        <v>3210.03</v>
      </c>
      <c r="P11924" s="243" t="s">
        <v>27833</v>
      </c>
      <c r="Q11924" s="244">
        <v>28188</v>
      </c>
      <c r="R11924" s="104"/>
      <c r="S11924" s="104"/>
      <c r="T11924" s="104"/>
    </row>
    <row r="11925" spans="13:20" ht="14.5" x14ac:dyDescent="0.35">
      <c r="M11925" s="261" t="s">
        <v>52384</v>
      </c>
      <c r="N11925" s="262">
        <v>102620.44</v>
      </c>
      <c r="P11925" s="243" t="s">
        <v>27834</v>
      </c>
      <c r="Q11925" s="244">
        <v>5124.2299999999996</v>
      </c>
      <c r="R11925" s="104"/>
      <c r="S11925" s="104"/>
      <c r="T11925" s="104"/>
    </row>
    <row r="11926" spans="13:20" ht="14.5" x14ac:dyDescent="0.35">
      <c r="M11926" s="261" t="s">
        <v>38588</v>
      </c>
      <c r="N11926" s="262">
        <v>83364.39</v>
      </c>
      <c r="P11926" s="243" t="s">
        <v>27835</v>
      </c>
      <c r="Q11926" s="244">
        <v>391.99</v>
      </c>
      <c r="R11926" s="104"/>
      <c r="S11926" s="104"/>
      <c r="T11926" s="104"/>
    </row>
    <row r="11927" spans="13:20" ht="14.5" x14ac:dyDescent="0.35">
      <c r="M11927" s="261" t="s">
        <v>50473</v>
      </c>
      <c r="N11927" s="262">
        <v>311014.03999999998</v>
      </c>
      <c r="P11927" s="243" t="s">
        <v>27836</v>
      </c>
      <c r="Q11927" s="244">
        <v>1110.94</v>
      </c>
      <c r="R11927" s="104"/>
      <c r="S11927" s="104"/>
      <c r="T11927" s="104"/>
    </row>
    <row r="11928" spans="13:20" ht="14.5" x14ac:dyDescent="0.35">
      <c r="M11928" s="261" t="s">
        <v>57540</v>
      </c>
      <c r="N11928" s="262">
        <v>15418</v>
      </c>
      <c r="P11928" s="243" t="s">
        <v>27837</v>
      </c>
      <c r="Q11928" s="244">
        <v>4135</v>
      </c>
      <c r="R11928" s="104"/>
      <c r="S11928" s="104"/>
      <c r="T11928" s="104"/>
    </row>
    <row r="11929" spans="13:20" ht="14.5" x14ac:dyDescent="0.35">
      <c r="M11929" s="261" t="s">
        <v>53638</v>
      </c>
      <c r="N11929" s="262">
        <v>2165</v>
      </c>
      <c r="P11929" s="243" t="s">
        <v>27838</v>
      </c>
      <c r="Q11929" s="244">
        <v>16425</v>
      </c>
      <c r="R11929" s="104"/>
      <c r="S11929" s="104"/>
      <c r="T11929" s="104"/>
    </row>
    <row r="11930" spans="13:20" ht="14.5" x14ac:dyDescent="0.35">
      <c r="M11930" s="261" t="s">
        <v>53639</v>
      </c>
      <c r="N11930" s="262">
        <v>12000</v>
      </c>
      <c r="P11930" s="243" t="s">
        <v>27839</v>
      </c>
      <c r="Q11930" s="244">
        <v>583.30999999999995</v>
      </c>
      <c r="R11930" s="104"/>
      <c r="S11930" s="104"/>
      <c r="T11930" s="104"/>
    </row>
    <row r="11931" spans="13:20" ht="14.5" x14ac:dyDescent="0.35">
      <c r="M11931" s="261" t="s">
        <v>53640</v>
      </c>
      <c r="N11931" s="262">
        <v>917.96</v>
      </c>
      <c r="P11931" s="243" t="s">
        <v>27840</v>
      </c>
      <c r="Q11931" s="244">
        <v>54.57</v>
      </c>
      <c r="R11931" s="104"/>
      <c r="S11931" s="104"/>
      <c r="T11931" s="104"/>
    </row>
    <row r="11932" spans="13:20" ht="14.5" x14ac:dyDescent="0.35">
      <c r="M11932" s="261" t="s">
        <v>53641</v>
      </c>
      <c r="N11932" s="262">
        <v>1662.9</v>
      </c>
      <c r="P11932" s="243" t="s">
        <v>27841</v>
      </c>
      <c r="Q11932" s="244">
        <v>2951.65</v>
      </c>
      <c r="R11932" s="104"/>
      <c r="S11932" s="104"/>
      <c r="T11932" s="104"/>
    </row>
    <row r="11933" spans="13:20" ht="14.5" x14ac:dyDescent="0.35">
      <c r="M11933" s="261" t="s">
        <v>57541</v>
      </c>
      <c r="N11933" s="262">
        <v>15.81</v>
      </c>
      <c r="P11933" s="243" t="s">
        <v>27842</v>
      </c>
      <c r="Q11933" s="244">
        <v>7447.31</v>
      </c>
      <c r="R11933" s="104"/>
      <c r="S11933" s="104"/>
      <c r="T11933" s="104"/>
    </row>
    <row r="11934" spans="13:20" ht="14.5" x14ac:dyDescent="0.35">
      <c r="M11934" s="261" t="s">
        <v>57542</v>
      </c>
      <c r="N11934" s="262">
        <v>633.67999999999995</v>
      </c>
      <c r="P11934" s="243" t="s">
        <v>27843</v>
      </c>
      <c r="Q11934" s="244">
        <v>3690</v>
      </c>
      <c r="R11934" s="104"/>
      <c r="S11934" s="104"/>
      <c r="T11934" s="104"/>
    </row>
    <row r="11935" spans="13:20" ht="14.5" x14ac:dyDescent="0.35">
      <c r="M11935" s="261" t="s">
        <v>53642</v>
      </c>
      <c r="N11935" s="262">
        <v>3.96</v>
      </c>
      <c r="P11935" s="243" t="s">
        <v>27844</v>
      </c>
      <c r="Q11935" s="244">
        <v>282.27999999999997</v>
      </c>
      <c r="R11935" s="104"/>
      <c r="S11935" s="104"/>
      <c r="T11935" s="104"/>
    </row>
    <row r="11936" spans="13:20" ht="14.5" x14ac:dyDescent="0.35">
      <c r="M11936" s="261" t="s">
        <v>53643</v>
      </c>
      <c r="N11936" s="262">
        <v>158.9</v>
      </c>
      <c r="P11936" s="243" t="s">
        <v>27845</v>
      </c>
      <c r="Q11936" s="244">
        <v>800.02</v>
      </c>
      <c r="R11936" s="104"/>
      <c r="S11936" s="104"/>
      <c r="T11936" s="104"/>
    </row>
    <row r="11937" spans="13:20" ht="14.5" x14ac:dyDescent="0.35">
      <c r="M11937" s="261" t="s">
        <v>38589</v>
      </c>
      <c r="N11937" s="262">
        <v>87751.4</v>
      </c>
      <c r="P11937" s="243" t="s">
        <v>27846</v>
      </c>
      <c r="Q11937" s="244">
        <v>117.99</v>
      </c>
      <c r="R11937" s="104"/>
      <c r="S11937" s="104"/>
      <c r="T11937" s="104"/>
    </row>
    <row r="11938" spans="13:20" ht="14.5" x14ac:dyDescent="0.35">
      <c r="M11938" s="261" t="s">
        <v>28290</v>
      </c>
      <c r="N11938" s="262">
        <v>176875.69</v>
      </c>
      <c r="P11938" s="243" t="s">
        <v>27847</v>
      </c>
      <c r="Q11938" s="244">
        <v>2846.69</v>
      </c>
      <c r="R11938" s="104"/>
      <c r="S11938" s="104"/>
      <c r="T11938" s="104"/>
    </row>
    <row r="11939" spans="13:20" ht="14.5" x14ac:dyDescent="0.35">
      <c r="M11939" s="261" t="s">
        <v>50474</v>
      </c>
      <c r="N11939" s="262">
        <v>1074.78</v>
      </c>
      <c r="P11939" s="243" t="s">
        <v>27848</v>
      </c>
      <c r="Q11939" s="244">
        <v>17691.48</v>
      </c>
      <c r="R11939" s="104"/>
      <c r="S11939" s="104"/>
      <c r="T11939" s="104"/>
    </row>
    <row r="11940" spans="13:20" ht="14.5" x14ac:dyDescent="0.35">
      <c r="M11940" s="261" t="s">
        <v>28291</v>
      </c>
      <c r="N11940" s="262">
        <v>12486</v>
      </c>
      <c r="P11940" s="243" t="s">
        <v>27849</v>
      </c>
      <c r="Q11940" s="244">
        <v>262.54000000000002</v>
      </c>
      <c r="R11940" s="104"/>
      <c r="S11940" s="104"/>
      <c r="T11940" s="104"/>
    </row>
    <row r="11941" spans="13:20" ht="14.5" x14ac:dyDescent="0.35">
      <c r="M11941" s="261" t="s">
        <v>28292</v>
      </c>
      <c r="N11941" s="262">
        <v>300075.71000000002</v>
      </c>
      <c r="P11941" s="243" t="s">
        <v>27850</v>
      </c>
      <c r="Q11941" s="244">
        <v>4084</v>
      </c>
      <c r="R11941" s="104"/>
      <c r="S11941" s="104"/>
      <c r="T11941" s="104"/>
    </row>
    <row r="11942" spans="13:20" ht="14.5" x14ac:dyDescent="0.35">
      <c r="M11942" s="261" t="s">
        <v>28293</v>
      </c>
      <c r="N11942" s="262">
        <v>5864.59</v>
      </c>
      <c r="P11942" s="243" t="s">
        <v>27851</v>
      </c>
      <c r="Q11942" s="244">
        <v>1027.19</v>
      </c>
      <c r="R11942" s="104"/>
      <c r="S11942" s="104"/>
      <c r="T11942" s="104"/>
    </row>
    <row r="11943" spans="13:20" ht="14.5" x14ac:dyDescent="0.35">
      <c r="M11943" s="261" t="s">
        <v>28294</v>
      </c>
      <c r="N11943" s="262">
        <v>5497.08</v>
      </c>
      <c r="P11943" s="243" t="s">
        <v>27852</v>
      </c>
      <c r="Q11943" s="244">
        <v>78.58</v>
      </c>
      <c r="R11943" s="104"/>
      <c r="S11943" s="104"/>
      <c r="T11943" s="104"/>
    </row>
    <row r="11944" spans="13:20" ht="14.5" x14ac:dyDescent="0.35">
      <c r="M11944" s="261" t="s">
        <v>28295</v>
      </c>
      <c r="N11944" s="262">
        <v>15894.32</v>
      </c>
      <c r="P11944" s="243" t="s">
        <v>27853</v>
      </c>
      <c r="Q11944" s="244">
        <v>67.650000000000006</v>
      </c>
      <c r="R11944" s="104"/>
      <c r="S11944" s="104"/>
      <c r="T11944" s="104"/>
    </row>
    <row r="11945" spans="13:20" ht="14.5" x14ac:dyDescent="0.35">
      <c r="M11945" s="261" t="s">
        <v>38590</v>
      </c>
      <c r="N11945" s="262">
        <v>608060.25</v>
      </c>
      <c r="P11945" s="243" t="s">
        <v>27854</v>
      </c>
      <c r="Q11945" s="244">
        <v>51174.44</v>
      </c>
      <c r="R11945" s="104"/>
      <c r="S11945" s="104"/>
      <c r="T11945" s="104"/>
    </row>
    <row r="11946" spans="13:20" ht="14.5" x14ac:dyDescent="0.35">
      <c r="M11946" s="261" t="s">
        <v>57543</v>
      </c>
      <c r="N11946" s="262">
        <v>40859.160000000003</v>
      </c>
      <c r="P11946" s="243" t="s">
        <v>27855</v>
      </c>
      <c r="Q11946" s="244">
        <v>14493.76</v>
      </c>
      <c r="R11946" s="104"/>
      <c r="S11946" s="104"/>
      <c r="T11946" s="104"/>
    </row>
    <row r="11947" spans="13:20" ht="14.5" x14ac:dyDescent="0.35">
      <c r="M11947" s="261" t="s">
        <v>57544</v>
      </c>
      <c r="N11947" s="262">
        <v>2320.25</v>
      </c>
      <c r="P11947" s="243" t="s">
        <v>27856</v>
      </c>
      <c r="Q11947" s="244">
        <v>13686.08</v>
      </c>
      <c r="R11947" s="104"/>
      <c r="S11947" s="104"/>
      <c r="T11947" s="104"/>
    </row>
    <row r="11948" spans="13:20" ht="14.5" x14ac:dyDescent="0.35">
      <c r="M11948" s="261" t="s">
        <v>28296</v>
      </c>
      <c r="N11948" s="262">
        <v>2647.48</v>
      </c>
      <c r="P11948" s="243" t="s">
        <v>27857</v>
      </c>
      <c r="Q11948" s="244">
        <v>2001.3</v>
      </c>
      <c r="R11948" s="104"/>
      <c r="S11948" s="104"/>
      <c r="T11948" s="104"/>
    </row>
    <row r="11949" spans="13:20" ht="14.5" x14ac:dyDescent="0.35">
      <c r="M11949" s="261" t="s">
        <v>28297</v>
      </c>
      <c r="N11949" s="262">
        <v>95324.61</v>
      </c>
      <c r="P11949" s="243" t="s">
        <v>27858</v>
      </c>
      <c r="Q11949" s="244">
        <v>37030</v>
      </c>
      <c r="R11949" s="104"/>
      <c r="S11949" s="104"/>
      <c r="T11949" s="104"/>
    </row>
    <row r="11950" spans="13:20" ht="14.5" x14ac:dyDescent="0.35">
      <c r="M11950" s="261" t="s">
        <v>37462</v>
      </c>
      <c r="N11950" s="262">
        <v>98867.57</v>
      </c>
      <c r="P11950" s="243" t="s">
        <v>27859</v>
      </c>
      <c r="Q11950" s="244">
        <v>1100.94</v>
      </c>
      <c r="R11950" s="104"/>
      <c r="S11950" s="104"/>
      <c r="T11950" s="104"/>
    </row>
    <row r="11951" spans="13:20" ht="14.5" x14ac:dyDescent="0.35">
      <c r="M11951" s="261" t="s">
        <v>37463</v>
      </c>
      <c r="N11951" s="262">
        <v>66249.25</v>
      </c>
      <c r="P11951" s="243" t="s">
        <v>27860</v>
      </c>
      <c r="Q11951" s="244">
        <v>76.34</v>
      </c>
      <c r="R11951" s="104"/>
      <c r="S11951" s="104"/>
      <c r="T11951" s="104"/>
    </row>
    <row r="11952" spans="13:20" ht="14.5" x14ac:dyDescent="0.35">
      <c r="M11952" s="261" t="s">
        <v>37464</v>
      </c>
      <c r="N11952" s="262">
        <v>14629</v>
      </c>
      <c r="P11952" s="243" t="s">
        <v>27861</v>
      </c>
      <c r="Q11952" s="244">
        <v>90.08</v>
      </c>
      <c r="R11952" s="104"/>
      <c r="S11952" s="104"/>
      <c r="T11952" s="104"/>
    </row>
    <row r="11953" spans="13:20" ht="14.5" x14ac:dyDescent="0.35">
      <c r="M11953" s="261" t="s">
        <v>28298</v>
      </c>
      <c r="N11953" s="262">
        <v>40908.06</v>
      </c>
      <c r="P11953" s="243" t="s">
        <v>27862</v>
      </c>
      <c r="Q11953" s="244">
        <v>74.88</v>
      </c>
      <c r="R11953" s="104"/>
      <c r="S11953" s="104"/>
      <c r="T11953" s="104"/>
    </row>
    <row r="11954" spans="13:20" ht="14.5" x14ac:dyDescent="0.35">
      <c r="M11954" s="261" t="s">
        <v>28299</v>
      </c>
      <c r="N11954" s="262">
        <v>61583.56</v>
      </c>
      <c r="P11954" s="243" t="s">
        <v>27863</v>
      </c>
      <c r="Q11954" s="244">
        <v>6134</v>
      </c>
      <c r="R11954" s="104"/>
      <c r="S11954" s="104"/>
      <c r="T11954" s="104"/>
    </row>
    <row r="11955" spans="13:20" ht="14.5" x14ac:dyDescent="0.35">
      <c r="M11955" s="261" t="s">
        <v>50475</v>
      </c>
      <c r="N11955" s="262">
        <v>19892</v>
      </c>
      <c r="P11955" s="243" t="s">
        <v>27864</v>
      </c>
      <c r="Q11955" s="244">
        <v>8882.9500000000007</v>
      </c>
      <c r="R11955" s="104"/>
      <c r="S11955" s="104"/>
      <c r="T11955" s="104"/>
    </row>
    <row r="11956" spans="13:20" ht="14.5" x14ac:dyDescent="0.35">
      <c r="M11956" s="261" t="s">
        <v>45690</v>
      </c>
      <c r="N11956" s="262">
        <v>28218.16</v>
      </c>
      <c r="P11956" s="243" t="s">
        <v>27865</v>
      </c>
      <c r="Q11956" s="244">
        <v>60.42</v>
      </c>
      <c r="R11956" s="104"/>
      <c r="S11956" s="104"/>
      <c r="T11956" s="104"/>
    </row>
    <row r="11957" spans="13:20" ht="14.5" x14ac:dyDescent="0.35">
      <c r="M11957" s="261" t="s">
        <v>38591</v>
      </c>
      <c r="N11957" s="262">
        <v>9961.66</v>
      </c>
      <c r="P11957" s="243" t="s">
        <v>27866</v>
      </c>
      <c r="Q11957" s="244">
        <v>257.39999999999998</v>
      </c>
      <c r="R11957" s="104"/>
      <c r="S11957" s="104"/>
      <c r="T11957" s="104"/>
    </row>
    <row r="11958" spans="13:20" ht="14.5" x14ac:dyDescent="0.35">
      <c r="M11958" s="261" t="s">
        <v>51482</v>
      </c>
      <c r="N11958" s="262">
        <v>-68.69</v>
      </c>
      <c r="P11958" s="243" t="s">
        <v>27867</v>
      </c>
      <c r="Q11958" s="244">
        <v>545.84</v>
      </c>
      <c r="R11958" s="104"/>
      <c r="S11958" s="104"/>
      <c r="T11958" s="104"/>
    </row>
    <row r="11959" spans="13:20" ht="14.5" x14ac:dyDescent="0.35">
      <c r="M11959" s="261" t="s">
        <v>52385</v>
      </c>
      <c r="N11959" s="262">
        <v>21821.15</v>
      </c>
      <c r="P11959" s="243" t="s">
        <v>27868</v>
      </c>
      <c r="Q11959" s="244">
        <v>7002.46</v>
      </c>
      <c r="R11959" s="104"/>
      <c r="S11959" s="104"/>
      <c r="T11959" s="104"/>
    </row>
    <row r="11960" spans="13:20" ht="14.5" x14ac:dyDescent="0.35">
      <c r="M11960" s="261" t="s">
        <v>52386</v>
      </c>
      <c r="N11960" s="262">
        <v>1650.17</v>
      </c>
      <c r="P11960" s="243" t="s">
        <v>27869</v>
      </c>
      <c r="Q11960" s="244">
        <v>71076.47</v>
      </c>
      <c r="R11960" s="104"/>
      <c r="S11960" s="104"/>
      <c r="T11960" s="104"/>
    </row>
    <row r="11961" spans="13:20" ht="14.5" x14ac:dyDescent="0.35">
      <c r="M11961" s="261" t="s">
        <v>52387</v>
      </c>
      <c r="N11961" s="262">
        <v>5199.82</v>
      </c>
      <c r="P11961" s="243" t="s">
        <v>27870</v>
      </c>
      <c r="Q11961" s="244">
        <v>9243.2000000000007</v>
      </c>
      <c r="R11961" s="104"/>
      <c r="S11961" s="104"/>
      <c r="T11961" s="104"/>
    </row>
    <row r="11962" spans="13:20" ht="14.5" x14ac:dyDescent="0.35">
      <c r="M11962" s="261" t="s">
        <v>52388</v>
      </c>
      <c r="N11962" s="262">
        <v>3354.8</v>
      </c>
      <c r="P11962" s="243" t="s">
        <v>27871</v>
      </c>
      <c r="Q11962" s="244">
        <v>32252.73</v>
      </c>
      <c r="R11962" s="104"/>
      <c r="S11962" s="104"/>
      <c r="T11962" s="104"/>
    </row>
    <row r="11963" spans="13:20" ht="14.5" x14ac:dyDescent="0.35">
      <c r="M11963" s="261" t="s">
        <v>53644</v>
      </c>
      <c r="N11963" s="262">
        <v>799.09</v>
      </c>
      <c r="P11963" s="243" t="s">
        <v>27872</v>
      </c>
      <c r="Q11963" s="244">
        <v>195.65</v>
      </c>
      <c r="R11963" s="104"/>
      <c r="S11963" s="104"/>
      <c r="T11963" s="104"/>
    </row>
    <row r="11964" spans="13:20" ht="14.5" x14ac:dyDescent="0.35">
      <c r="M11964" s="261" t="s">
        <v>51483</v>
      </c>
      <c r="N11964" s="262">
        <v>19750.89</v>
      </c>
      <c r="P11964" s="243" t="s">
        <v>27873</v>
      </c>
      <c r="Q11964" s="244">
        <v>43826.46</v>
      </c>
      <c r="R11964" s="104"/>
      <c r="S11964" s="104"/>
      <c r="T11964" s="104"/>
    </row>
    <row r="11965" spans="13:20" ht="14.5" x14ac:dyDescent="0.35">
      <c r="M11965" s="261" t="s">
        <v>48572</v>
      </c>
      <c r="N11965" s="262">
        <v>169950.75</v>
      </c>
      <c r="P11965" s="243" t="s">
        <v>27874</v>
      </c>
      <c r="Q11965" s="244">
        <v>464.36</v>
      </c>
      <c r="R11965" s="104"/>
      <c r="S11965" s="104"/>
      <c r="T11965" s="104"/>
    </row>
    <row r="11966" spans="13:20" ht="14.5" x14ac:dyDescent="0.35">
      <c r="M11966" s="261" t="s">
        <v>48573</v>
      </c>
      <c r="N11966" s="262">
        <v>13001.25</v>
      </c>
      <c r="P11966" s="243" t="s">
        <v>27875</v>
      </c>
      <c r="Q11966" s="244">
        <v>11119.64</v>
      </c>
      <c r="R11966" s="104"/>
      <c r="S11966" s="104"/>
      <c r="T11966" s="104"/>
    </row>
    <row r="11967" spans="13:20" ht="14.5" x14ac:dyDescent="0.35">
      <c r="M11967" s="261" t="s">
        <v>53645</v>
      </c>
      <c r="N11967" s="262">
        <v>478</v>
      </c>
      <c r="P11967" s="243" t="s">
        <v>27876</v>
      </c>
      <c r="Q11967" s="244">
        <v>27397.599999999999</v>
      </c>
      <c r="R11967" s="104"/>
      <c r="S11967" s="104"/>
      <c r="T11967" s="104"/>
    </row>
    <row r="11968" spans="13:20" ht="14.5" x14ac:dyDescent="0.35">
      <c r="M11968" s="261" t="s">
        <v>28365</v>
      </c>
      <c r="N11968" s="262">
        <v>-53.28</v>
      </c>
      <c r="P11968" s="243" t="s">
        <v>27877</v>
      </c>
      <c r="Q11968" s="244">
        <v>750.75</v>
      </c>
      <c r="R11968" s="104"/>
      <c r="S11968" s="104"/>
      <c r="T11968" s="104"/>
    </row>
    <row r="11969" spans="13:20" ht="14.5" x14ac:dyDescent="0.35">
      <c r="M11969" s="261" t="s">
        <v>48574</v>
      </c>
      <c r="N11969" s="262">
        <v>2871766.37</v>
      </c>
      <c r="P11969" s="243" t="s">
        <v>27878</v>
      </c>
      <c r="Q11969" s="244">
        <v>1795.7</v>
      </c>
      <c r="R11969" s="104"/>
      <c r="S11969" s="104"/>
      <c r="T11969" s="104"/>
    </row>
    <row r="11970" spans="13:20" ht="14.5" x14ac:dyDescent="0.35">
      <c r="M11970" s="261" t="s">
        <v>48575</v>
      </c>
      <c r="N11970" s="262">
        <v>219690.88</v>
      </c>
      <c r="P11970" s="243" t="s">
        <v>27879</v>
      </c>
      <c r="Q11970" s="244">
        <v>6102.58</v>
      </c>
      <c r="R11970" s="104"/>
      <c r="S11970" s="104"/>
      <c r="T11970" s="104"/>
    </row>
    <row r="11971" spans="13:20" ht="14.5" x14ac:dyDescent="0.35">
      <c r="M11971" s="261" t="s">
        <v>28374</v>
      </c>
      <c r="N11971" s="262">
        <v>32468.5</v>
      </c>
      <c r="P11971" s="243" t="s">
        <v>27880</v>
      </c>
      <c r="Q11971" s="244">
        <v>2609.8000000000002</v>
      </c>
      <c r="R11971" s="104"/>
      <c r="S11971" s="104"/>
      <c r="T11971" s="104"/>
    </row>
    <row r="11972" spans="13:20" ht="14.5" x14ac:dyDescent="0.35">
      <c r="M11972" s="261" t="s">
        <v>28375</v>
      </c>
      <c r="N11972" s="262">
        <v>67434.66</v>
      </c>
      <c r="P11972" s="243" t="s">
        <v>27881</v>
      </c>
      <c r="Q11972" s="244">
        <v>1614.29</v>
      </c>
      <c r="R11972" s="104"/>
      <c r="S11972" s="104"/>
      <c r="T11972" s="104"/>
    </row>
    <row r="11973" spans="13:20" ht="14.5" x14ac:dyDescent="0.35">
      <c r="M11973" s="261" t="s">
        <v>38593</v>
      </c>
      <c r="N11973" s="262">
        <v>502.33</v>
      </c>
      <c r="P11973" s="243" t="s">
        <v>27882</v>
      </c>
      <c r="Q11973" s="244">
        <v>7977.6</v>
      </c>
      <c r="R11973" s="104"/>
      <c r="S11973" s="104"/>
      <c r="T11973" s="104"/>
    </row>
    <row r="11974" spans="13:20" ht="14.5" x14ac:dyDescent="0.35">
      <c r="M11974" s="261" t="s">
        <v>28376</v>
      </c>
      <c r="N11974" s="262">
        <v>320146.92</v>
      </c>
      <c r="P11974" s="243" t="s">
        <v>27883</v>
      </c>
      <c r="Q11974" s="244">
        <v>610.29999999999995</v>
      </c>
      <c r="R11974" s="104"/>
      <c r="S11974" s="104"/>
      <c r="T11974" s="104"/>
    </row>
    <row r="11975" spans="13:20" ht="14.5" x14ac:dyDescent="0.35">
      <c r="M11975" s="261" t="s">
        <v>51484</v>
      </c>
      <c r="N11975" s="262">
        <v>1437.47</v>
      </c>
      <c r="P11975" s="243" t="s">
        <v>27884</v>
      </c>
      <c r="Q11975" s="244">
        <v>358.63</v>
      </c>
      <c r="R11975" s="104"/>
      <c r="S11975" s="104"/>
      <c r="T11975" s="104"/>
    </row>
    <row r="11976" spans="13:20" ht="14.5" x14ac:dyDescent="0.35">
      <c r="M11976" s="261" t="s">
        <v>28377</v>
      </c>
      <c r="N11976" s="262">
        <v>49813.4</v>
      </c>
      <c r="P11976" s="243" t="s">
        <v>27885</v>
      </c>
      <c r="Q11976" s="244">
        <v>298200</v>
      </c>
      <c r="R11976" s="104"/>
      <c r="S11976" s="104"/>
      <c r="T11976" s="104"/>
    </row>
    <row r="11977" spans="13:20" ht="14.5" x14ac:dyDescent="0.35">
      <c r="M11977" s="261" t="s">
        <v>28379</v>
      </c>
      <c r="N11977" s="262">
        <v>1308.3699999999999</v>
      </c>
      <c r="P11977" s="243" t="s">
        <v>27886</v>
      </c>
      <c r="Q11977" s="244">
        <v>22686.79</v>
      </c>
      <c r="R11977" s="104"/>
      <c r="S11977" s="104"/>
      <c r="T11977" s="104"/>
    </row>
    <row r="11978" spans="13:20" ht="14.5" x14ac:dyDescent="0.35">
      <c r="M11978" s="261" t="s">
        <v>28380</v>
      </c>
      <c r="N11978" s="262">
        <v>7172.09</v>
      </c>
      <c r="P11978" s="243" t="s">
        <v>27887</v>
      </c>
      <c r="Q11978" s="244">
        <v>59613.24</v>
      </c>
      <c r="R11978" s="104"/>
      <c r="S11978" s="104"/>
      <c r="T11978" s="104"/>
    </row>
    <row r="11979" spans="13:20" ht="14.5" x14ac:dyDescent="0.35">
      <c r="M11979" s="261" t="s">
        <v>28381</v>
      </c>
      <c r="N11979" s="262">
        <v>195987.56</v>
      </c>
      <c r="P11979" s="243" t="s">
        <v>27888</v>
      </c>
      <c r="Q11979" s="244">
        <v>19976.849999999999</v>
      </c>
      <c r="R11979" s="104"/>
      <c r="S11979" s="104"/>
      <c r="T11979" s="104"/>
    </row>
    <row r="11980" spans="13:20" ht="14.5" x14ac:dyDescent="0.35">
      <c r="M11980" s="261" t="s">
        <v>28382</v>
      </c>
      <c r="N11980" s="262">
        <v>1986.21</v>
      </c>
      <c r="P11980" s="243" t="s">
        <v>27889</v>
      </c>
      <c r="Q11980" s="244">
        <v>16728.72</v>
      </c>
      <c r="R11980" s="104"/>
      <c r="S11980" s="104"/>
      <c r="T11980" s="104"/>
    </row>
    <row r="11981" spans="13:20" ht="14.5" x14ac:dyDescent="0.35">
      <c r="M11981" s="261" t="s">
        <v>28383</v>
      </c>
      <c r="N11981" s="262">
        <v>775.39</v>
      </c>
      <c r="P11981" s="243" t="s">
        <v>27890</v>
      </c>
      <c r="Q11981" s="244">
        <v>115</v>
      </c>
      <c r="R11981" s="104"/>
      <c r="S11981" s="104"/>
      <c r="T11981" s="104"/>
    </row>
    <row r="11982" spans="13:20" ht="14.5" x14ac:dyDescent="0.35">
      <c r="M11982" s="261" t="s">
        <v>28384</v>
      </c>
      <c r="N11982" s="262">
        <v>83298.36</v>
      </c>
      <c r="P11982" s="243" t="s">
        <v>27891</v>
      </c>
      <c r="Q11982" s="244">
        <v>3363.3</v>
      </c>
      <c r="R11982" s="104"/>
      <c r="S11982" s="104"/>
      <c r="T11982" s="104"/>
    </row>
    <row r="11983" spans="13:20" ht="14.5" x14ac:dyDescent="0.35">
      <c r="M11983" s="261" t="s">
        <v>28385</v>
      </c>
      <c r="N11983" s="262">
        <v>14380</v>
      </c>
      <c r="P11983" s="243" t="s">
        <v>27892</v>
      </c>
      <c r="Q11983" s="244">
        <v>27397.599999999999</v>
      </c>
      <c r="R11983" s="104"/>
      <c r="S11983" s="104"/>
      <c r="T11983" s="104"/>
    </row>
    <row r="11984" spans="13:20" ht="14.5" x14ac:dyDescent="0.35">
      <c r="M11984" s="261" t="s">
        <v>53646</v>
      </c>
      <c r="N11984" s="262">
        <v>330</v>
      </c>
      <c r="P11984" s="243" t="s">
        <v>27893</v>
      </c>
      <c r="Q11984" s="244">
        <v>7977.6</v>
      </c>
      <c r="R11984" s="104"/>
      <c r="S11984" s="104"/>
      <c r="T11984" s="104"/>
    </row>
    <row r="11985" spans="13:20" ht="14.5" x14ac:dyDescent="0.35">
      <c r="M11985" s="261" t="s">
        <v>28386</v>
      </c>
      <c r="N11985" s="262">
        <v>29531.48</v>
      </c>
      <c r="P11985" s="243" t="s">
        <v>27894</v>
      </c>
      <c r="Q11985" s="244">
        <v>1027.19</v>
      </c>
      <c r="R11985" s="104"/>
      <c r="S11985" s="104"/>
      <c r="T11985" s="104"/>
    </row>
    <row r="11986" spans="13:20" ht="14.5" x14ac:dyDescent="0.35">
      <c r="M11986" s="261" t="s">
        <v>35995</v>
      </c>
      <c r="N11986" s="262">
        <v>68550</v>
      </c>
      <c r="P11986" s="243" t="s">
        <v>27895</v>
      </c>
      <c r="Q11986" s="244">
        <v>6918.01</v>
      </c>
      <c r="R11986" s="104"/>
      <c r="S11986" s="104"/>
      <c r="T11986" s="104"/>
    </row>
    <row r="11987" spans="13:20" ht="14.5" x14ac:dyDescent="0.35">
      <c r="M11987" s="261" t="s">
        <v>28389</v>
      </c>
      <c r="N11987" s="262">
        <v>648.35</v>
      </c>
      <c r="P11987" s="243" t="s">
        <v>27896</v>
      </c>
      <c r="Q11987" s="244">
        <v>180.25</v>
      </c>
      <c r="R11987" s="104"/>
      <c r="S11987" s="104"/>
      <c r="T11987" s="104"/>
    </row>
    <row r="11988" spans="13:20" ht="14.5" x14ac:dyDescent="0.35">
      <c r="M11988" s="261" t="s">
        <v>37465</v>
      </c>
      <c r="N11988" s="262">
        <v>600</v>
      </c>
      <c r="P11988" s="243" t="s">
        <v>27897</v>
      </c>
      <c r="Q11988" s="244">
        <v>13198.97</v>
      </c>
      <c r="R11988" s="104"/>
      <c r="S11988" s="104"/>
      <c r="T11988" s="104"/>
    </row>
    <row r="11989" spans="13:20" ht="14.5" x14ac:dyDescent="0.35">
      <c r="M11989" s="261" t="s">
        <v>28390</v>
      </c>
      <c r="N11989" s="262">
        <v>66291.02</v>
      </c>
      <c r="P11989" s="243" t="s">
        <v>27898</v>
      </c>
      <c r="Q11989" s="244">
        <v>5679.04</v>
      </c>
      <c r="R11989" s="104"/>
      <c r="S11989" s="104"/>
      <c r="T11989" s="104"/>
    </row>
    <row r="11990" spans="13:20" ht="14.5" x14ac:dyDescent="0.35">
      <c r="M11990" s="261" t="s">
        <v>28391</v>
      </c>
      <c r="N11990" s="262">
        <v>60377.14</v>
      </c>
      <c r="P11990" s="243" t="s">
        <v>27899</v>
      </c>
      <c r="Q11990" s="244">
        <v>298950.75</v>
      </c>
      <c r="R11990" s="104"/>
      <c r="S11990" s="104"/>
      <c r="T11990" s="104"/>
    </row>
    <row r="11991" spans="13:20" ht="14.5" x14ac:dyDescent="0.35">
      <c r="M11991" s="261" t="s">
        <v>28392</v>
      </c>
      <c r="N11991" s="262">
        <v>64484.36</v>
      </c>
      <c r="P11991" s="243" t="s">
        <v>27900</v>
      </c>
      <c r="Q11991" s="244">
        <v>1714.14</v>
      </c>
      <c r="R11991" s="104"/>
      <c r="S11991" s="104"/>
      <c r="T11991" s="104"/>
    </row>
    <row r="11992" spans="13:20" ht="14.5" x14ac:dyDescent="0.35">
      <c r="M11992" s="261" t="s">
        <v>28393</v>
      </c>
      <c r="N11992" s="262">
        <v>36236.870000000003</v>
      </c>
      <c r="P11992" s="243" t="s">
        <v>27901</v>
      </c>
      <c r="Q11992" s="244">
        <v>14131.73</v>
      </c>
      <c r="R11992" s="104"/>
      <c r="S11992" s="104"/>
      <c r="T11992" s="104"/>
    </row>
    <row r="11993" spans="13:20" ht="14.5" x14ac:dyDescent="0.35">
      <c r="M11993" s="261" t="s">
        <v>37466</v>
      </c>
      <c r="N11993" s="262">
        <v>9243.91</v>
      </c>
      <c r="P11993" s="243" t="s">
        <v>27902</v>
      </c>
      <c r="Q11993" s="244">
        <v>252.37</v>
      </c>
      <c r="R11993" s="104"/>
      <c r="S11993" s="104"/>
      <c r="T11993" s="104"/>
    </row>
    <row r="11994" spans="13:20" ht="14.5" x14ac:dyDescent="0.35">
      <c r="M11994" s="261" t="s">
        <v>37467</v>
      </c>
      <c r="N11994" s="262">
        <v>16987.330000000002</v>
      </c>
      <c r="P11994" s="243" t="s">
        <v>27903</v>
      </c>
      <c r="Q11994" s="244">
        <v>28550.82</v>
      </c>
      <c r="R11994" s="104"/>
      <c r="S11994" s="104"/>
      <c r="T11994" s="104"/>
    </row>
    <row r="11995" spans="13:20" ht="14.5" x14ac:dyDescent="0.35">
      <c r="M11995" s="261" t="s">
        <v>28396</v>
      </c>
      <c r="N11995" s="262">
        <v>31549.65</v>
      </c>
      <c r="P11995" s="243" t="s">
        <v>27904</v>
      </c>
      <c r="Q11995" s="244">
        <v>75082.399999999994</v>
      </c>
      <c r="R11995" s="104"/>
      <c r="S11995" s="104"/>
      <c r="T11995" s="104"/>
    </row>
    <row r="11996" spans="13:20" ht="14.5" x14ac:dyDescent="0.35">
      <c r="M11996" s="261" t="s">
        <v>28397</v>
      </c>
      <c r="N11996" s="262">
        <v>124798.84</v>
      </c>
      <c r="P11996" s="243" t="s">
        <v>27905</v>
      </c>
      <c r="Q11996" s="244">
        <v>28590.46</v>
      </c>
      <c r="R11996" s="104"/>
      <c r="S11996" s="104"/>
      <c r="T11996" s="104"/>
    </row>
    <row r="11997" spans="13:20" ht="14.5" x14ac:dyDescent="0.35">
      <c r="M11997" s="261" t="s">
        <v>38594</v>
      </c>
      <c r="N11997" s="262">
        <v>4257.2</v>
      </c>
      <c r="P11997" s="243" t="s">
        <v>27906</v>
      </c>
      <c r="Q11997" s="244">
        <v>10269</v>
      </c>
      <c r="R11997" s="104"/>
      <c r="S11997" s="104"/>
      <c r="T11997" s="104"/>
    </row>
    <row r="11998" spans="13:20" ht="14.5" x14ac:dyDescent="0.35">
      <c r="M11998" s="261" t="s">
        <v>28398</v>
      </c>
      <c r="N11998" s="262">
        <v>67089.97</v>
      </c>
      <c r="P11998" s="243" t="s">
        <v>27907</v>
      </c>
      <c r="Q11998" s="244">
        <v>37.26</v>
      </c>
      <c r="R11998" s="104"/>
      <c r="S11998" s="104"/>
      <c r="T11998" s="104"/>
    </row>
    <row r="11999" spans="13:20" ht="14.5" x14ac:dyDescent="0.35">
      <c r="M11999" s="261" t="s">
        <v>28399</v>
      </c>
      <c r="N11999" s="262">
        <v>70666.990000000005</v>
      </c>
      <c r="P11999" s="243" t="s">
        <v>27908</v>
      </c>
      <c r="Q11999" s="244">
        <v>390.93</v>
      </c>
      <c r="R11999" s="104"/>
      <c r="S11999" s="104"/>
      <c r="T11999" s="104"/>
    </row>
    <row r="12000" spans="13:20" ht="14.5" x14ac:dyDescent="0.35">
      <c r="M12000" s="261" t="s">
        <v>28400</v>
      </c>
      <c r="N12000" s="262">
        <v>17692.37</v>
      </c>
      <c r="P12000" s="243" t="s">
        <v>27909</v>
      </c>
      <c r="Q12000" s="244">
        <v>16425</v>
      </c>
      <c r="R12000" s="104"/>
      <c r="S12000" s="104"/>
      <c r="T12000" s="104"/>
    </row>
    <row r="12001" spans="13:20" ht="14.5" x14ac:dyDescent="0.35">
      <c r="M12001" s="261" t="s">
        <v>28402</v>
      </c>
      <c r="N12001" s="262">
        <v>61385.81</v>
      </c>
      <c r="P12001" s="243" t="s">
        <v>27910</v>
      </c>
      <c r="Q12001" s="244">
        <v>12084.51</v>
      </c>
      <c r="R12001" s="104"/>
      <c r="S12001" s="104"/>
      <c r="T12001" s="104"/>
    </row>
    <row r="12002" spans="13:20" ht="14.5" x14ac:dyDescent="0.35">
      <c r="M12002" s="261" t="s">
        <v>28403</v>
      </c>
      <c r="N12002" s="262">
        <v>319.93</v>
      </c>
      <c r="P12002" s="243" t="s">
        <v>27911</v>
      </c>
      <c r="Q12002" s="244">
        <v>232.98</v>
      </c>
      <c r="R12002" s="104"/>
      <c r="S12002" s="104"/>
      <c r="T12002" s="104"/>
    </row>
    <row r="12003" spans="13:20" ht="14.5" x14ac:dyDescent="0.35">
      <c r="M12003" s="261" t="s">
        <v>51485</v>
      </c>
      <c r="N12003" s="262">
        <v>-23771.81</v>
      </c>
      <c r="P12003" s="243" t="s">
        <v>27912</v>
      </c>
      <c r="Q12003" s="244">
        <v>19976.849999999999</v>
      </c>
      <c r="R12003" s="104"/>
      <c r="S12003" s="104"/>
      <c r="T12003" s="104"/>
    </row>
    <row r="12004" spans="13:20" ht="14.5" x14ac:dyDescent="0.35">
      <c r="M12004" s="261" t="s">
        <v>45691</v>
      </c>
      <c r="N12004" s="262">
        <v>9034.65</v>
      </c>
      <c r="P12004" s="243" t="s">
        <v>27913</v>
      </c>
      <c r="Q12004" s="244">
        <v>325.05</v>
      </c>
      <c r="R12004" s="104"/>
      <c r="S12004" s="104"/>
      <c r="T12004" s="104"/>
    </row>
    <row r="12005" spans="13:20" ht="14.5" x14ac:dyDescent="0.35">
      <c r="M12005" s="261" t="s">
        <v>57545</v>
      </c>
      <c r="N12005" s="262">
        <v>7507.89</v>
      </c>
      <c r="P12005" s="243" t="s">
        <v>27914</v>
      </c>
      <c r="Q12005" s="244">
        <v>545.84</v>
      </c>
      <c r="R12005" s="104"/>
      <c r="S12005" s="104"/>
      <c r="T12005" s="104"/>
    </row>
    <row r="12006" spans="13:20" ht="14.5" x14ac:dyDescent="0.35">
      <c r="M12006" s="261" t="s">
        <v>57546</v>
      </c>
      <c r="N12006" s="262">
        <v>60450</v>
      </c>
      <c r="P12006" s="243" t="s">
        <v>27915</v>
      </c>
      <c r="Q12006" s="244">
        <v>51331.54</v>
      </c>
      <c r="R12006" s="104"/>
      <c r="S12006" s="104"/>
      <c r="T12006" s="104"/>
    </row>
    <row r="12007" spans="13:20" ht="14.5" x14ac:dyDescent="0.35">
      <c r="M12007" s="261" t="s">
        <v>35996</v>
      </c>
      <c r="N12007" s="262">
        <v>66362</v>
      </c>
      <c r="P12007" s="243" t="s">
        <v>27916</v>
      </c>
      <c r="Q12007" s="244">
        <v>26168.46</v>
      </c>
      <c r="R12007" s="104"/>
      <c r="S12007" s="104"/>
      <c r="T12007" s="104"/>
    </row>
    <row r="12008" spans="13:20" ht="14.5" x14ac:dyDescent="0.35">
      <c r="M12008" s="261" t="s">
        <v>28404</v>
      </c>
      <c r="N12008" s="262">
        <v>14384.65</v>
      </c>
      <c r="P12008" s="243" t="s">
        <v>27917</v>
      </c>
      <c r="Q12008" s="244">
        <v>131488.89000000001</v>
      </c>
      <c r="R12008" s="104"/>
      <c r="S12008" s="104"/>
      <c r="T12008" s="104"/>
    </row>
    <row r="12009" spans="13:20" ht="14.5" x14ac:dyDescent="0.35">
      <c r="M12009" s="261" t="s">
        <v>51486</v>
      </c>
      <c r="N12009" s="262">
        <v>401.98</v>
      </c>
      <c r="P12009" s="243" t="s">
        <v>27918</v>
      </c>
      <c r="Q12009" s="244">
        <v>22942.19</v>
      </c>
      <c r="R12009" s="104"/>
      <c r="S12009" s="104"/>
      <c r="T12009" s="104"/>
    </row>
    <row r="12010" spans="13:20" ht="14.5" x14ac:dyDescent="0.35">
      <c r="M12010" s="261" t="s">
        <v>28406</v>
      </c>
      <c r="N12010" s="262">
        <v>4164.07</v>
      </c>
      <c r="P12010" s="243" t="s">
        <v>27919</v>
      </c>
      <c r="Q12010" s="244">
        <v>111769.31</v>
      </c>
      <c r="R12010" s="104"/>
      <c r="S12010" s="104"/>
      <c r="T12010" s="104"/>
    </row>
    <row r="12011" spans="13:20" ht="14.5" x14ac:dyDescent="0.35">
      <c r="M12011" s="261" t="s">
        <v>28408</v>
      </c>
      <c r="N12011" s="262">
        <v>1449.74</v>
      </c>
      <c r="P12011" s="243" t="s">
        <v>27920</v>
      </c>
      <c r="Q12011" s="244">
        <v>335.27</v>
      </c>
      <c r="R12011" s="104"/>
      <c r="S12011" s="104"/>
      <c r="T12011" s="104"/>
    </row>
    <row r="12012" spans="13:20" ht="14.5" x14ac:dyDescent="0.35">
      <c r="M12012" s="261" t="s">
        <v>28409</v>
      </c>
      <c r="N12012" s="262">
        <v>230.33</v>
      </c>
      <c r="P12012" s="243" t="s">
        <v>27921</v>
      </c>
      <c r="Q12012" s="244">
        <v>33650.080000000002</v>
      </c>
      <c r="R12012" s="104"/>
      <c r="S12012" s="104"/>
      <c r="T12012" s="104"/>
    </row>
    <row r="12013" spans="13:20" ht="14.5" x14ac:dyDescent="0.35">
      <c r="M12013" s="261" t="s">
        <v>57547</v>
      </c>
      <c r="N12013" s="262">
        <v>452.02</v>
      </c>
      <c r="P12013" s="243" t="s">
        <v>27922</v>
      </c>
      <c r="Q12013" s="244">
        <v>2848.61</v>
      </c>
      <c r="R12013" s="104"/>
      <c r="S12013" s="104"/>
      <c r="T12013" s="104"/>
    </row>
    <row r="12014" spans="13:20" ht="14.5" x14ac:dyDescent="0.35">
      <c r="M12014" s="261" t="s">
        <v>57548</v>
      </c>
      <c r="N12014" s="262">
        <v>5645.03</v>
      </c>
      <c r="P12014" s="243" t="s">
        <v>27923</v>
      </c>
      <c r="Q12014" s="244">
        <v>643.07000000000005</v>
      </c>
      <c r="R12014" s="104"/>
      <c r="S12014" s="104"/>
      <c r="T12014" s="104"/>
    </row>
    <row r="12015" spans="13:20" ht="14.5" x14ac:dyDescent="0.35">
      <c r="M12015" s="261" t="s">
        <v>57549</v>
      </c>
      <c r="N12015" s="262">
        <v>431.85</v>
      </c>
      <c r="P12015" s="243" t="s">
        <v>27924</v>
      </c>
      <c r="Q12015" s="244">
        <v>142375.25</v>
      </c>
      <c r="R12015" s="104"/>
      <c r="S12015" s="104"/>
      <c r="T12015" s="104"/>
    </row>
    <row r="12016" spans="13:20" ht="14.5" x14ac:dyDescent="0.35">
      <c r="M12016" s="261" t="s">
        <v>57550</v>
      </c>
      <c r="N12016" s="262">
        <v>1360.44</v>
      </c>
      <c r="P12016" s="243" t="s">
        <v>27925</v>
      </c>
      <c r="Q12016" s="244">
        <v>44500</v>
      </c>
      <c r="R12016" s="104"/>
      <c r="S12016" s="104"/>
      <c r="T12016" s="104"/>
    </row>
    <row r="12017" spans="13:20" ht="14.5" x14ac:dyDescent="0.35">
      <c r="M12017" s="261" t="s">
        <v>28410</v>
      </c>
      <c r="N12017" s="262">
        <v>37975.08</v>
      </c>
      <c r="P12017" s="243" t="s">
        <v>27926</v>
      </c>
      <c r="Q12017" s="244">
        <v>83415.86</v>
      </c>
      <c r="R12017" s="104"/>
      <c r="S12017" s="104"/>
      <c r="T12017" s="104"/>
    </row>
    <row r="12018" spans="13:20" ht="14.5" x14ac:dyDescent="0.35">
      <c r="M12018" s="261" t="s">
        <v>57551</v>
      </c>
      <c r="N12018" s="262">
        <v>923.72</v>
      </c>
      <c r="P12018" s="243" t="s">
        <v>27927</v>
      </c>
      <c r="Q12018" s="244">
        <v>8906.6299999999992</v>
      </c>
      <c r="R12018" s="104"/>
      <c r="S12018" s="104"/>
      <c r="T12018" s="104"/>
    </row>
    <row r="12019" spans="13:20" ht="14.5" x14ac:dyDescent="0.35">
      <c r="M12019" s="261" t="s">
        <v>37468</v>
      </c>
      <c r="N12019" s="262">
        <v>141505.29</v>
      </c>
      <c r="P12019" s="243" t="s">
        <v>27928</v>
      </c>
      <c r="Q12019" s="244">
        <v>23440.9</v>
      </c>
      <c r="R12019" s="104"/>
      <c r="S12019" s="104"/>
      <c r="T12019" s="104"/>
    </row>
    <row r="12020" spans="13:20" ht="14.5" x14ac:dyDescent="0.35">
      <c r="M12020" s="261" t="s">
        <v>57552</v>
      </c>
      <c r="N12020" s="262">
        <v>539.9</v>
      </c>
      <c r="P12020" s="243" t="s">
        <v>27929</v>
      </c>
      <c r="Q12020" s="244">
        <v>39200</v>
      </c>
      <c r="R12020" s="104"/>
      <c r="S12020" s="104"/>
      <c r="T12020" s="104"/>
    </row>
    <row r="12021" spans="13:20" ht="14.5" x14ac:dyDescent="0.35">
      <c r="M12021" s="261" t="s">
        <v>37469</v>
      </c>
      <c r="N12021" s="262">
        <v>16051.37</v>
      </c>
      <c r="P12021" s="243" t="s">
        <v>27930</v>
      </c>
      <c r="Q12021" s="244">
        <v>21981.03</v>
      </c>
      <c r="R12021" s="104"/>
      <c r="S12021" s="104"/>
      <c r="T12021" s="104"/>
    </row>
    <row r="12022" spans="13:20" ht="14.5" x14ac:dyDescent="0.35">
      <c r="M12022" s="261" t="s">
        <v>38595</v>
      </c>
      <c r="N12022" s="262">
        <v>180</v>
      </c>
      <c r="P12022" s="243" t="s">
        <v>27931</v>
      </c>
      <c r="Q12022" s="244">
        <v>17703</v>
      </c>
      <c r="R12022" s="104"/>
      <c r="S12022" s="104"/>
      <c r="T12022" s="104"/>
    </row>
    <row r="12023" spans="13:20" ht="14.5" x14ac:dyDescent="0.35">
      <c r="M12023" s="261" t="s">
        <v>37470</v>
      </c>
      <c r="N12023" s="262">
        <v>11821.89</v>
      </c>
      <c r="P12023" s="243" t="s">
        <v>27932</v>
      </c>
      <c r="Q12023" s="244">
        <v>93796</v>
      </c>
      <c r="R12023" s="104"/>
      <c r="S12023" s="104"/>
      <c r="T12023" s="104"/>
    </row>
    <row r="12024" spans="13:20" ht="14.5" x14ac:dyDescent="0.35">
      <c r="M12024" s="261" t="s">
        <v>37471</v>
      </c>
      <c r="N12024" s="262">
        <v>3984.66</v>
      </c>
      <c r="P12024" s="243" t="s">
        <v>16049</v>
      </c>
      <c r="Q12024" s="244">
        <v>4486.8</v>
      </c>
      <c r="R12024" s="104"/>
      <c r="S12024" s="104"/>
      <c r="T12024" s="104"/>
    </row>
    <row r="12025" spans="13:20" ht="14.5" x14ac:dyDescent="0.35">
      <c r="M12025" s="261" t="s">
        <v>37472</v>
      </c>
      <c r="N12025" s="262">
        <v>5780.83</v>
      </c>
      <c r="P12025" s="243" t="s">
        <v>16050</v>
      </c>
      <c r="Q12025" s="244">
        <v>29448.13</v>
      </c>
      <c r="R12025" s="104"/>
      <c r="S12025" s="104"/>
      <c r="T12025" s="104"/>
    </row>
    <row r="12026" spans="13:20" ht="14.5" x14ac:dyDescent="0.35">
      <c r="M12026" s="261" t="s">
        <v>57553</v>
      </c>
      <c r="N12026" s="262">
        <v>22313.29</v>
      </c>
      <c r="P12026" s="243" t="s">
        <v>16051</v>
      </c>
      <c r="Q12026" s="244">
        <v>2595.9299999999998</v>
      </c>
      <c r="R12026" s="104"/>
      <c r="S12026" s="104"/>
      <c r="T12026" s="104"/>
    </row>
    <row r="12027" spans="13:20" ht="14.5" x14ac:dyDescent="0.35">
      <c r="M12027" s="261" t="s">
        <v>35997</v>
      </c>
      <c r="N12027" s="262">
        <v>68976.479999999996</v>
      </c>
      <c r="P12027" s="243" t="s">
        <v>16052</v>
      </c>
      <c r="Q12027" s="244">
        <v>6408.05</v>
      </c>
      <c r="R12027" s="104"/>
      <c r="S12027" s="104"/>
      <c r="T12027" s="104"/>
    </row>
    <row r="12028" spans="13:20" ht="14.5" x14ac:dyDescent="0.35">
      <c r="M12028" s="261" t="s">
        <v>37473</v>
      </c>
      <c r="N12028" s="262">
        <v>464754.77</v>
      </c>
      <c r="P12028" s="243" t="s">
        <v>27933</v>
      </c>
      <c r="Q12028" s="244">
        <v>5759.82</v>
      </c>
      <c r="R12028" s="104"/>
      <c r="S12028" s="104"/>
      <c r="T12028" s="104"/>
    </row>
    <row r="12029" spans="13:20" ht="14.5" x14ac:dyDescent="0.35">
      <c r="M12029" s="261" t="s">
        <v>57554</v>
      </c>
      <c r="N12029" s="262">
        <v>567.67999999999995</v>
      </c>
      <c r="P12029" s="243" t="s">
        <v>27934</v>
      </c>
      <c r="Q12029" s="244">
        <v>50</v>
      </c>
      <c r="R12029" s="104"/>
      <c r="S12029" s="104"/>
      <c r="T12029" s="104"/>
    </row>
    <row r="12030" spans="13:20" ht="14.5" x14ac:dyDescent="0.35">
      <c r="M12030" s="261" t="s">
        <v>51487</v>
      </c>
      <c r="N12030" s="262">
        <v>8345.09</v>
      </c>
      <c r="P12030" s="243" t="s">
        <v>27935</v>
      </c>
      <c r="Q12030" s="244">
        <v>7573.27</v>
      </c>
      <c r="R12030" s="104"/>
      <c r="S12030" s="104"/>
      <c r="T12030" s="104"/>
    </row>
    <row r="12031" spans="13:20" ht="14.5" x14ac:dyDescent="0.35">
      <c r="M12031" s="261" t="s">
        <v>38596</v>
      </c>
      <c r="N12031" s="262">
        <v>52790.23</v>
      </c>
      <c r="P12031" s="243" t="s">
        <v>27936</v>
      </c>
      <c r="Q12031" s="244">
        <v>14057</v>
      </c>
      <c r="R12031" s="104"/>
      <c r="S12031" s="104"/>
      <c r="T12031" s="104"/>
    </row>
    <row r="12032" spans="13:20" ht="14.5" x14ac:dyDescent="0.35">
      <c r="M12032" s="261" t="s">
        <v>38597</v>
      </c>
      <c r="N12032" s="262">
        <v>10689.89</v>
      </c>
      <c r="P12032" s="243" t="s">
        <v>27937</v>
      </c>
      <c r="Q12032" s="244">
        <v>34234.720000000001</v>
      </c>
      <c r="R12032" s="104"/>
      <c r="S12032" s="104"/>
      <c r="T12032" s="104"/>
    </row>
    <row r="12033" spans="13:20" ht="14.5" x14ac:dyDescent="0.35">
      <c r="M12033" s="261" t="s">
        <v>37474</v>
      </c>
      <c r="N12033" s="262">
        <v>27652.35</v>
      </c>
      <c r="P12033" s="243" t="s">
        <v>27938</v>
      </c>
      <c r="Q12033" s="244">
        <v>60379.18</v>
      </c>
      <c r="R12033" s="104"/>
      <c r="S12033" s="104"/>
      <c r="T12033" s="104"/>
    </row>
    <row r="12034" spans="13:20" ht="14.5" x14ac:dyDescent="0.35">
      <c r="M12034" s="261" t="s">
        <v>37475</v>
      </c>
      <c r="N12034" s="262">
        <v>45319.97</v>
      </c>
      <c r="P12034" s="243" t="s">
        <v>27939</v>
      </c>
      <c r="Q12034" s="244">
        <v>4455.92</v>
      </c>
      <c r="R12034" s="104"/>
      <c r="S12034" s="104"/>
      <c r="T12034" s="104"/>
    </row>
    <row r="12035" spans="13:20" ht="14.5" x14ac:dyDescent="0.35">
      <c r="M12035" s="261" t="s">
        <v>38598</v>
      </c>
      <c r="N12035" s="262">
        <v>27231</v>
      </c>
      <c r="P12035" s="243" t="s">
        <v>27940</v>
      </c>
      <c r="Q12035" s="244">
        <v>13090.18</v>
      </c>
      <c r="R12035" s="104"/>
      <c r="S12035" s="104"/>
      <c r="T12035" s="104"/>
    </row>
    <row r="12036" spans="13:20" ht="14.5" x14ac:dyDescent="0.35">
      <c r="M12036" s="261" t="s">
        <v>43402</v>
      </c>
      <c r="N12036" s="262">
        <v>12097.5</v>
      </c>
      <c r="P12036" s="243" t="s">
        <v>27941</v>
      </c>
      <c r="Q12036" s="244">
        <v>5323.6</v>
      </c>
      <c r="R12036" s="104"/>
      <c r="S12036" s="104"/>
      <c r="T12036" s="104"/>
    </row>
    <row r="12037" spans="13:20" ht="14.5" x14ac:dyDescent="0.35">
      <c r="M12037" s="261" t="s">
        <v>42199</v>
      </c>
      <c r="N12037" s="262">
        <v>10258857</v>
      </c>
      <c r="P12037" s="243" t="s">
        <v>27942</v>
      </c>
      <c r="Q12037" s="244">
        <v>41006.120000000003</v>
      </c>
      <c r="R12037" s="104"/>
      <c r="S12037" s="104"/>
      <c r="T12037" s="104"/>
    </row>
    <row r="12038" spans="13:20" ht="14.5" x14ac:dyDescent="0.35">
      <c r="M12038" s="261" t="s">
        <v>45692</v>
      </c>
      <c r="N12038" s="262">
        <v>2171.98</v>
      </c>
      <c r="P12038" s="243" t="s">
        <v>27943</v>
      </c>
      <c r="Q12038" s="244">
        <v>634</v>
      </c>
      <c r="R12038" s="104"/>
      <c r="S12038" s="104"/>
      <c r="T12038" s="104"/>
    </row>
    <row r="12039" spans="13:20" ht="14.5" x14ac:dyDescent="0.35">
      <c r="M12039" s="261" t="s">
        <v>37476</v>
      </c>
      <c r="N12039" s="262">
        <v>13000</v>
      </c>
      <c r="P12039" s="243" t="s">
        <v>27944</v>
      </c>
      <c r="Q12039" s="244">
        <v>64660</v>
      </c>
      <c r="R12039" s="104"/>
      <c r="S12039" s="104"/>
      <c r="T12039" s="104"/>
    </row>
    <row r="12040" spans="13:20" ht="14.5" x14ac:dyDescent="0.35">
      <c r="M12040" s="261" t="s">
        <v>35998</v>
      </c>
      <c r="N12040" s="262">
        <v>836123.91</v>
      </c>
      <c r="P12040" s="243" t="s">
        <v>27945</v>
      </c>
      <c r="Q12040" s="244">
        <v>8683.7199999999993</v>
      </c>
      <c r="R12040" s="104"/>
      <c r="S12040" s="104"/>
      <c r="T12040" s="104"/>
    </row>
    <row r="12041" spans="13:20" ht="14.5" x14ac:dyDescent="0.35">
      <c r="M12041" s="261" t="s">
        <v>35999</v>
      </c>
      <c r="N12041" s="262">
        <v>161768.13</v>
      </c>
      <c r="P12041" s="243" t="s">
        <v>27946</v>
      </c>
      <c r="Q12041" s="244">
        <v>187883</v>
      </c>
      <c r="R12041" s="104"/>
      <c r="S12041" s="104"/>
      <c r="T12041" s="104"/>
    </row>
    <row r="12042" spans="13:20" ht="14.5" x14ac:dyDescent="0.35">
      <c r="M12042" s="261" t="s">
        <v>37477</v>
      </c>
      <c r="N12042" s="262">
        <v>89499.1</v>
      </c>
      <c r="P12042" s="243" t="s">
        <v>27947</v>
      </c>
      <c r="Q12042" s="244">
        <v>4046.5</v>
      </c>
      <c r="R12042" s="104"/>
      <c r="S12042" s="104"/>
      <c r="T12042" s="104"/>
    </row>
    <row r="12043" spans="13:20" ht="14.5" x14ac:dyDescent="0.35">
      <c r="M12043" s="261" t="s">
        <v>38599</v>
      </c>
      <c r="N12043" s="262">
        <v>44446.74</v>
      </c>
      <c r="P12043" s="243" t="s">
        <v>16054</v>
      </c>
      <c r="Q12043" s="244">
        <v>4759.6000000000004</v>
      </c>
      <c r="R12043" s="104"/>
      <c r="S12043" s="104"/>
      <c r="T12043" s="104"/>
    </row>
    <row r="12044" spans="13:20" ht="14.5" x14ac:dyDescent="0.35">
      <c r="M12044" s="261" t="s">
        <v>48576</v>
      </c>
      <c r="N12044" s="262">
        <v>147.91</v>
      </c>
      <c r="P12044" s="243" t="s">
        <v>16055</v>
      </c>
      <c r="Q12044" s="244">
        <v>673.67</v>
      </c>
      <c r="R12044" s="104"/>
      <c r="S12044" s="104"/>
      <c r="T12044" s="104"/>
    </row>
    <row r="12045" spans="13:20" ht="14.5" x14ac:dyDescent="0.35">
      <c r="M12045" s="261" t="s">
        <v>37478</v>
      </c>
      <c r="N12045" s="262">
        <v>200</v>
      </c>
      <c r="P12045" s="243" t="s">
        <v>16056</v>
      </c>
      <c r="Q12045" s="244">
        <v>1494.49</v>
      </c>
      <c r="R12045" s="104"/>
      <c r="S12045" s="104"/>
      <c r="T12045" s="104"/>
    </row>
    <row r="12046" spans="13:20" ht="14.5" x14ac:dyDescent="0.35">
      <c r="M12046" s="261" t="s">
        <v>57555</v>
      </c>
      <c r="N12046" s="262">
        <v>608556.87</v>
      </c>
      <c r="P12046" s="243" t="s">
        <v>27948</v>
      </c>
      <c r="Q12046" s="244">
        <v>36680</v>
      </c>
      <c r="R12046" s="104"/>
      <c r="S12046" s="104"/>
      <c r="T12046" s="104"/>
    </row>
    <row r="12047" spans="13:20" ht="14.5" x14ac:dyDescent="0.35">
      <c r="M12047" s="261" t="s">
        <v>37479</v>
      </c>
      <c r="N12047" s="262">
        <v>390773.84</v>
      </c>
      <c r="P12047" s="243" t="s">
        <v>27949</v>
      </c>
      <c r="Q12047" s="244">
        <v>8528.25</v>
      </c>
      <c r="R12047" s="104"/>
      <c r="S12047" s="104"/>
      <c r="T12047" s="104"/>
    </row>
    <row r="12048" spans="13:20" ht="14.5" x14ac:dyDescent="0.35">
      <c r="M12048" s="261" t="s">
        <v>38600</v>
      </c>
      <c r="N12048" s="262">
        <v>9100.93</v>
      </c>
      <c r="P12048" s="243" t="s">
        <v>27950</v>
      </c>
      <c r="Q12048" s="244">
        <v>280.38</v>
      </c>
      <c r="R12048" s="104"/>
      <c r="S12048" s="104"/>
      <c r="T12048" s="104"/>
    </row>
    <row r="12049" spans="13:20" ht="14.5" x14ac:dyDescent="0.35">
      <c r="M12049" s="261" t="s">
        <v>37480</v>
      </c>
      <c r="N12049" s="262">
        <v>617301.78</v>
      </c>
      <c r="P12049" s="243" t="s">
        <v>27951</v>
      </c>
      <c r="Q12049" s="244">
        <v>97573.8</v>
      </c>
      <c r="R12049" s="104"/>
      <c r="S12049" s="104"/>
      <c r="T12049" s="104"/>
    </row>
    <row r="12050" spans="13:20" ht="14.5" x14ac:dyDescent="0.35">
      <c r="M12050" s="261" t="s">
        <v>38601</v>
      </c>
      <c r="N12050" s="262">
        <v>416119.85</v>
      </c>
      <c r="P12050" s="243" t="s">
        <v>27952</v>
      </c>
      <c r="Q12050" s="244">
        <v>239291.8</v>
      </c>
      <c r="R12050" s="104"/>
      <c r="S12050" s="104"/>
      <c r="T12050" s="104"/>
    </row>
    <row r="12051" spans="13:20" ht="14.5" x14ac:dyDescent="0.35">
      <c r="M12051" s="261" t="s">
        <v>43403</v>
      </c>
      <c r="N12051" s="262">
        <v>41300</v>
      </c>
      <c r="P12051" s="243" t="s">
        <v>27953</v>
      </c>
      <c r="Q12051" s="244">
        <v>33582.120000000003</v>
      </c>
      <c r="R12051" s="104"/>
      <c r="S12051" s="104"/>
      <c r="T12051" s="104"/>
    </row>
    <row r="12052" spans="13:20" ht="14.5" x14ac:dyDescent="0.35">
      <c r="M12052" s="261" t="s">
        <v>57556</v>
      </c>
      <c r="N12052" s="262">
        <v>77500</v>
      </c>
      <c r="P12052" s="243" t="s">
        <v>27954</v>
      </c>
      <c r="Q12052" s="244">
        <v>491291.48</v>
      </c>
      <c r="R12052" s="104"/>
      <c r="S12052" s="104"/>
      <c r="T12052" s="104"/>
    </row>
    <row r="12053" spans="13:20" ht="14.5" x14ac:dyDescent="0.35">
      <c r="M12053" s="261" t="s">
        <v>57557</v>
      </c>
      <c r="N12053" s="262">
        <v>5928.75</v>
      </c>
      <c r="P12053" s="243" t="s">
        <v>27955</v>
      </c>
      <c r="Q12053" s="244">
        <v>33426</v>
      </c>
      <c r="R12053" s="104"/>
      <c r="S12053" s="104"/>
      <c r="T12053" s="104"/>
    </row>
    <row r="12054" spans="13:20" ht="14.5" x14ac:dyDescent="0.35">
      <c r="M12054" s="261" t="s">
        <v>57558</v>
      </c>
      <c r="N12054" s="262">
        <v>18677.5</v>
      </c>
      <c r="P12054" s="243" t="s">
        <v>27956</v>
      </c>
      <c r="Q12054" s="244">
        <v>3342.6</v>
      </c>
      <c r="R12054" s="104"/>
      <c r="S12054" s="104"/>
      <c r="T12054" s="104"/>
    </row>
    <row r="12055" spans="13:20" ht="14.5" x14ac:dyDescent="0.35">
      <c r="M12055" s="261" t="s">
        <v>57559</v>
      </c>
      <c r="N12055" s="262">
        <v>8010.75</v>
      </c>
      <c r="P12055" s="243" t="s">
        <v>27957</v>
      </c>
      <c r="Q12055" s="244">
        <v>2715.54</v>
      </c>
      <c r="R12055" s="104"/>
      <c r="S12055" s="104"/>
      <c r="T12055" s="104"/>
    </row>
    <row r="12056" spans="13:20" ht="14.5" x14ac:dyDescent="0.35">
      <c r="M12056" s="261" t="s">
        <v>57560</v>
      </c>
      <c r="N12056" s="262">
        <v>7257.39</v>
      </c>
      <c r="P12056" s="243" t="s">
        <v>27958</v>
      </c>
      <c r="Q12056" s="244">
        <v>7971.42</v>
      </c>
      <c r="R12056" s="104"/>
      <c r="S12056" s="104"/>
      <c r="T12056" s="104"/>
    </row>
    <row r="12057" spans="13:20" ht="14.5" x14ac:dyDescent="0.35">
      <c r="M12057" s="261" t="s">
        <v>57561</v>
      </c>
      <c r="N12057" s="262">
        <v>43919.98</v>
      </c>
      <c r="P12057" s="243" t="s">
        <v>27959</v>
      </c>
      <c r="Q12057" s="244">
        <v>2129.44</v>
      </c>
      <c r="R12057" s="104"/>
      <c r="S12057" s="104"/>
      <c r="T12057" s="104"/>
    </row>
    <row r="12058" spans="13:20" ht="14.5" x14ac:dyDescent="0.35">
      <c r="M12058" s="261" t="s">
        <v>57562</v>
      </c>
      <c r="N12058" s="262">
        <v>2695.35</v>
      </c>
      <c r="P12058" s="243" t="s">
        <v>27960</v>
      </c>
      <c r="Q12058" s="244">
        <v>34457.949999999997</v>
      </c>
      <c r="R12058" s="104"/>
      <c r="S12058" s="104"/>
      <c r="T12058" s="104"/>
    </row>
    <row r="12059" spans="13:20" ht="14.5" x14ac:dyDescent="0.35">
      <c r="M12059" s="261" t="s">
        <v>57563</v>
      </c>
      <c r="N12059" s="262">
        <v>3448.84</v>
      </c>
      <c r="P12059" s="243" t="s">
        <v>27961</v>
      </c>
      <c r="Q12059" s="244">
        <v>3155</v>
      </c>
      <c r="R12059" s="104"/>
      <c r="S12059" s="104"/>
      <c r="T12059" s="104"/>
    </row>
    <row r="12060" spans="13:20" ht="14.5" x14ac:dyDescent="0.35">
      <c r="M12060" s="261" t="s">
        <v>57564</v>
      </c>
      <c r="N12060" s="262">
        <v>1847.04</v>
      </c>
      <c r="P12060" s="243" t="s">
        <v>27962</v>
      </c>
      <c r="Q12060" s="244">
        <v>15577.16</v>
      </c>
      <c r="R12060" s="104"/>
      <c r="S12060" s="104"/>
      <c r="T12060" s="104"/>
    </row>
    <row r="12061" spans="13:20" ht="14.5" x14ac:dyDescent="0.35">
      <c r="M12061" s="261" t="s">
        <v>57565</v>
      </c>
      <c r="N12061" s="262">
        <v>4526.41</v>
      </c>
      <c r="P12061" s="243" t="s">
        <v>27963</v>
      </c>
      <c r="Q12061" s="244">
        <v>1191.6600000000001</v>
      </c>
      <c r="R12061" s="104"/>
      <c r="S12061" s="104"/>
      <c r="T12061" s="104"/>
    </row>
    <row r="12062" spans="13:20" ht="14.5" x14ac:dyDescent="0.35">
      <c r="M12062" s="261" t="s">
        <v>57566</v>
      </c>
      <c r="N12062" s="262">
        <v>13383.71</v>
      </c>
      <c r="P12062" s="243" t="s">
        <v>27964</v>
      </c>
      <c r="Q12062" s="244">
        <v>3767.4</v>
      </c>
      <c r="R12062" s="104"/>
      <c r="S12062" s="104"/>
      <c r="T12062" s="104"/>
    </row>
    <row r="12063" spans="13:20" ht="14.5" x14ac:dyDescent="0.35">
      <c r="M12063" s="261" t="s">
        <v>57567</v>
      </c>
      <c r="N12063" s="262">
        <v>1500</v>
      </c>
      <c r="P12063" s="243" t="s">
        <v>27965</v>
      </c>
      <c r="Q12063" s="244">
        <v>8790.66</v>
      </c>
      <c r="R12063" s="104"/>
      <c r="S12063" s="104"/>
      <c r="T12063" s="104"/>
    </row>
    <row r="12064" spans="13:20" ht="14.5" x14ac:dyDescent="0.35">
      <c r="M12064" s="261" t="s">
        <v>57568</v>
      </c>
      <c r="N12064" s="262">
        <v>32.5</v>
      </c>
      <c r="P12064" s="243" t="s">
        <v>27966</v>
      </c>
      <c r="Q12064" s="244">
        <v>960.69</v>
      </c>
      <c r="R12064" s="104"/>
      <c r="S12064" s="104"/>
      <c r="T12064" s="104"/>
    </row>
    <row r="12065" spans="13:20" ht="14.5" x14ac:dyDescent="0.35">
      <c r="M12065" s="261" t="s">
        <v>57569</v>
      </c>
      <c r="N12065" s="262">
        <v>6585.1</v>
      </c>
      <c r="P12065" s="243" t="s">
        <v>27967</v>
      </c>
      <c r="Q12065" s="244">
        <v>2722.58</v>
      </c>
      <c r="R12065" s="104"/>
      <c r="S12065" s="104"/>
      <c r="T12065" s="104"/>
    </row>
    <row r="12066" spans="13:20" ht="14.5" x14ac:dyDescent="0.35">
      <c r="M12066" s="261" t="s">
        <v>57570</v>
      </c>
      <c r="N12066" s="262">
        <v>14839.75</v>
      </c>
      <c r="P12066" s="243" t="s">
        <v>27968</v>
      </c>
      <c r="Q12066" s="244">
        <v>1000.9</v>
      </c>
      <c r="R12066" s="104"/>
      <c r="S12066" s="104"/>
      <c r="T12066" s="104"/>
    </row>
    <row r="12067" spans="13:20" ht="14.5" x14ac:dyDescent="0.35">
      <c r="M12067" s="261" t="s">
        <v>51488</v>
      </c>
      <c r="N12067" s="262">
        <v>33883.79</v>
      </c>
      <c r="P12067" s="243" t="s">
        <v>27969</v>
      </c>
      <c r="Q12067" s="244">
        <v>19684.7</v>
      </c>
      <c r="R12067" s="104"/>
      <c r="S12067" s="104"/>
      <c r="T12067" s="104"/>
    </row>
    <row r="12068" spans="13:20" ht="14.5" x14ac:dyDescent="0.35">
      <c r="M12068" s="261" t="s">
        <v>57571</v>
      </c>
      <c r="N12068" s="262">
        <v>762.54</v>
      </c>
      <c r="P12068" s="243" t="s">
        <v>27970</v>
      </c>
      <c r="Q12068" s="244">
        <v>20121.71</v>
      </c>
      <c r="R12068" s="104"/>
      <c r="S12068" s="104"/>
      <c r="T12068" s="104"/>
    </row>
    <row r="12069" spans="13:20" ht="14.5" x14ac:dyDescent="0.35">
      <c r="M12069" s="261" t="s">
        <v>57572</v>
      </c>
      <c r="N12069" s="262">
        <v>7418.13</v>
      </c>
      <c r="P12069" s="243" t="s">
        <v>27971</v>
      </c>
      <c r="Q12069" s="244">
        <v>376896.48</v>
      </c>
      <c r="R12069" s="104"/>
      <c r="S12069" s="104"/>
      <c r="T12069" s="104"/>
    </row>
    <row r="12070" spans="13:20" ht="14.5" x14ac:dyDescent="0.35">
      <c r="M12070" s="261" t="s">
        <v>57573</v>
      </c>
      <c r="N12070" s="262">
        <v>1649.07</v>
      </c>
      <c r="P12070" s="243" t="s">
        <v>27972</v>
      </c>
      <c r="Q12070" s="244">
        <v>30171.54</v>
      </c>
      <c r="R12070" s="104"/>
      <c r="S12070" s="104"/>
      <c r="T12070" s="104"/>
    </row>
    <row r="12071" spans="13:20" ht="14.5" x14ac:dyDescent="0.35">
      <c r="M12071" s="261" t="s">
        <v>57574</v>
      </c>
      <c r="N12071" s="262">
        <v>1786.2</v>
      </c>
      <c r="P12071" s="243" t="s">
        <v>27973</v>
      </c>
      <c r="Q12071" s="244">
        <v>11511</v>
      </c>
      <c r="R12071" s="104"/>
      <c r="S12071" s="104"/>
      <c r="T12071" s="104"/>
    </row>
    <row r="12072" spans="13:20" ht="14.5" x14ac:dyDescent="0.35">
      <c r="M12072" s="261" t="s">
        <v>57575</v>
      </c>
      <c r="N12072" s="262">
        <v>700.13</v>
      </c>
      <c r="P12072" s="243" t="s">
        <v>27974</v>
      </c>
      <c r="Q12072" s="244">
        <v>4894</v>
      </c>
      <c r="R12072" s="104"/>
      <c r="S12072" s="104"/>
      <c r="T12072" s="104"/>
    </row>
    <row r="12073" spans="13:20" ht="14.5" x14ac:dyDescent="0.35">
      <c r="M12073" s="261" t="s">
        <v>57576</v>
      </c>
      <c r="N12073" s="262">
        <v>883.84</v>
      </c>
      <c r="P12073" s="243" t="s">
        <v>27975</v>
      </c>
      <c r="Q12073" s="244">
        <v>376896.48</v>
      </c>
      <c r="R12073" s="104"/>
      <c r="S12073" s="104"/>
      <c r="T12073" s="104"/>
    </row>
    <row r="12074" spans="13:20" ht="14.5" x14ac:dyDescent="0.35">
      <c r="M12074" s="261" t="s">
        <v>57577</v>
      </c>
      <c r="N12074" s="262">
        <v>2745.29</v>
      </c>
      <c r="P12074" s="243" t="s">
        <v>27976</v>
      </c>
      <c r="Q12074" s="244">
        <v>7813.9</v>
      </c>
      <c r="R12074" s="104"/>
      <c r="S12074" s="104"/>
      <c r="T12074" s="104"/>
    </row>
    <row r="12075" spans="13:20" ht="14.5" x14ac:dyDescent="0.35">
      <c r="M12075" s="261" t="s">
        <v>57578</v>
      </c>
      <c r="N12075" s="262">
        <v>13388.87</v>
      </c>
      <c r="P12075" s="243" t="s">
        <v>27977</v>
      </c>
      <c r="Q12075" s="244">
        <v>93805.18</v>
      </c>
      <c r="R12075" s="104"/>
      <c r="S12075" s="104"/>
      <c r="T12075" s="104"/>
    </row>
    <row r="12076" spans="13:20" ht="14.5" x14ac:dyDescent="0.35">
      <c r="M12076" s="261" t="s">
        <v>57579</v>
      </c>
      <c r="N12076" s="262">
        <v>1028.99</v>
      </c>
      <c r="P12076" s="243" t="s">
        <v>27978</v>
      </c>
      <c r="Q12076" s="244">
        <v>15577.16</v>
      </c>
      <c r="R12076" s="104"/>
      <c r="S12076" s="104"/>
      <c r="T12076" s="104"/>
    </row>
    <row r="12077" spans="13:20" ht="14.5" x14ac:dyDescent="0.35">
      <c r="M12077" s="261" t="s">
        <v>57580</v>
      </c>
      <c r="N12077" s="262">
        <v>3816.23</v>
      </c>
      <c r="P12077" s="243" t="s">
        <v>16057</v>
      </c>
      <c r="Q12077" s="244">
        <v>13550.26</v>
      </c>
      <c r="R12077" s="104"/>
      <c r="S12077" s="104"/>
      <c r="T12077" s="104"/>
    </row>
    <row r="12078" spans="13:20" ht="14.5" x14ac:dyDescent="0.35">
      <c r="M12078" s="261" t="s">
        <v>53647</v>
      </c>
      <c r="N12078" s="262">
        <v>831</v>
      </c>
      <c r="P12078" s="243" t="s">
        <v>16058</v>
      </c>
      <c r="Q12078" s="244">
        <v>4486.8</v>
      </c>
      <c r="R12078" s="104"/>
      <c r="S12078" s="104"/>
      <c r="T12078" s="104"/>
    </row>
    <row r="12079" spans="13:20" ht="14.5" x14ac:dyDescent="0.35">
      <c r="M12079" s="261" t="s">
        <v>57581</v>
      </c>
      <c r="N12079" s="262">
        <v>294.95</v>
      </c>
      <c r="P12079" s="243" t="s">
        <v>16059</v>
      </c>
      <c r="Q12079" s="244">
        <v>29448.13</v>
      </c>
      <c r="R12079" s="104"/>
      <c r="S12079" s="104"/>
      <c r="T12079" s="104"/>
    </row>
    <row r="12080" spans="13:20" ht="14.5" x14ac:dyDescent="0.35">
      <c r="M12080" s="261" t="s">
        <v>57582</v>
      </c>
      <c r="N12080" s="262">
        <v>6277.13</v>
      </c>
      <c r="P12080" s="243" t="s">
        <v>27979</v>
      </c>
      <c r="Q12080" s="244">
        <v>3342.6</v>
      </c>
      <c r="R12080" s="104"/>
      <c r="S12080" s="104"/>
      <c r="T12080" s="104"/>
    </row>
    <row r="12081" spans="13:20" ht="14.5" x14ac:dyDescent="0.35">
      <c r="M12081" s="261" t="s">
        <v>50476</v>
      </c>
      <c r="N12081" s="262">
        <v>83302.64</v>
      </c>
      <c r="P12081" s="243" t="s">
        <v>27980</v>
      </c>
      <c r="Q12081" s="244">
        <v>44500</v>
      </c>
      <c r="R12081" s="104"/>
      <c r="S12081" s="104"/>
      <c r="T12081" s="104"/>
    </row>
    <row r="12082" spans="13:20" ht="14.5" x14ac:dyDescent="0.35">
      <c r="M12082" s="261" t="s">
        <v>51489</v>
      </c>
      <c r="N12082" s="262">
        <v>1971.4</v>
      </c>
      <c r="P12082" s="243" t="s">
        <v>27981</v>
      </c>
      <c r="Q12082" s="244">
        <v>83415.86</v>
      </c>
      <c r="R12082" s="104"/>
      <c r="S12082" s="104"/>
      <c r="T12082" s="104"/>
    </row>
    <row r="12083" spans="13:20" ht="14.5" x14ac:dyDescent="0.35">
      <c r="M12083" s="261" t="s">
        <v>50477</v>
      </c>
      <c r="N12083" s="262">
        <v>25927.5</v>
      </c>
      <c r="P12083" s="243" t="s">
        <v>16060</v>
      </c>
      <c r="Q12083" s="244">
        <v>51671.58</v>
      </c>
      <c r="R12083" s="104"/>
      <c r="S12083" s="104"/>
      <c r="T12083" s="104"/>
    </row>
    <row r="12084" spans="13:20" ht="14.5" x14ac:dyDescent="0.35">
      <c r="M12084" s="261" t="s">
        <v>50478</v>
      </c>
      <c r="N12084" s="262">
        <v>31425.48</v>
      </c>
      <c r="P12084" s="243" t="s">
        <v>16061</v>
      </c>
      <c r="Q12084" s="244">
        <v>55127.62</v>
      </c>
      <c r="R12084" s="104"/>
      <c r="S12084" s="104"/>
      <c r="T12084" s="104"/>
    </row>
    <row r="12085" spans="13:20" ht="14.5" x14ac:dyDescent="0.35">
      <c r="M12085" s="261" t="s">
        <v>43404</v>
      </c>
      <c r="N12085" s="262">
        <v>23105</v>
      </c>
      <c r="P12085" s="243" t="s">
        <v>16062</v>
      </c>
      <c r="Q12085" s="244">
        <v>7453.04</v>
      </c>
      <c r="R12085" s="104"/>
      <c r="S12085" s="104"/>
      <c r="T12085" s="104"/>
    </row>
    <row r="12086" spans="13:20" ht="14.5" x14ac:dyDescent="0.35">
      <c r="M12086" s="261" t="s">
        <v>50479</v>
      </c>
      <c r="N12086" s="262">
        <v>30244.720000000001</v>
      </c>
      <c r="P12086" s="243" t="s">
        <v>27982</v>
      </c>
      <c r="Q12086" s="244">
        <v>130481.07</v>
      </c>
      <c r="R12086" s="104"/>
      <c r="S12086" s="104"/>
      <c r="T12086" s="104"/>
    </row>
    <row r="12087" spans="13:20" ht="14.5" x14ac:dyDescent="0.35">
      <c r="M12087" s="261" t="s">
        <v>51490</v>
      </c>
      <c r="N12087" s="262">
        <v>165561.62</v>
      </c>
      <c r="P12087" s="243" t="s">
        <v>27983</v>
      </c>
      <c r="Q12087" s="244">
        <v>47728.25</v>
      </c>
      <c r="R12087" s="104"/>
      <c r="S12087" s="104"/>
      <c r="T12087" s="104"/>
    </row>
    <row r="12088" spans="13:20" ht="14.5" x14ac:dyDescent="0.35">
      <c r="M12088" s="261" t="s">
        <v>50480</v>
      </c>
      <c r="N12088" s="262">
        <v>14461.18</v>
      </c>
      <c r="P12088" s="243" t="s">
        <v>27984</v>
      </c>
      <c r="Q12088" s="244">
        <v>3155</v>
      </c>
      <c r="R12088" s="104"/>
      <c r="S12088" s="104"/>
      <c r="T12088" s="104"/>
    </row>
    <row r="12089" spans="13:20" ht="14.5" x14ac:dyDescent="0.35">
      <c r="M12089" s="261" t="s">
        <v>50481</v>
      </c>
      <c r="N12089" s="262">
        <v>124800.15</v>
      </c>
      <c r="P12089" s="243" t="s">
        <v>27985</v>
      </c>
      <c r="Q12089" s="244">
        <v>280.38</v>
      </c>
      <c r="R12089" s="104"/>
      <c r="S12089" s="104"/>
      <c r="T12089" s="104"/>
    </row>
    <row r="12090" spans="13:20" ht="14.5" x14ac:dyDescent="0.35">
      <c r="M12090" s="261" t="s">
        <v>48577</v>
      </c>
      <c r="N12090" s="262">
        <v>8978.74</v>
      </c>
      <c r="P12090" s="243" t="s">
        <v>27986</v>
      </c>
      <c r="Q12090" s="244">
        <v>12511.9</v>
      </c>
      <c r="R12090" s="104"/>
      <c r="S12090" s="104"/>
      <c r="T12090" s="104"/>
    </row>
    <row r="12091" spans="13:20" ht="14.5" x14ac:dyDescent="0.35">
      <c r="M12091" s="261" t="s">
        <v>48578</v>
      </c>
      <c r="N12091" s="262">
        <v>195397.2</v>
      </c>
      <c r="P12091" s="243" t="s">
        <v>27987</v>
      </c>
      <c r="Q12091" s="244">
        <v>337776.35</v>
      </c>
      <c r="R12091" s="104"/>
      <c r="S12091" s="104"/>
      <c r="T12091" s="104"/>
    </row>
    <row r="12092" spans="13:20" ht="14.5" x14ac:dyDescent="0.35">
      <c r="M12092" s="261" t="s">
        <v>43405</v>
      </c>
      <c r="N12092" s="262">
        <v>53534.34</v>
      </c>
      <c r="P12092" s="243" t="s">
        <v>27988</v>
      </c>
      <c r="Q12092" s="244">
        <v>332757.23</v>
      </c>
      <c r="R12092" s="104"/>
      <c r="S12092" s="104"/>
      <c r="T12092" s="104"/>
    </row>
    <row r="12093" spans="13:20" ht="14.5" x14ac:dyDescent="0.35">
      <c r="M12093" s="261" t="s">
        <v>50482</v>
      </c>
      <c r="N12093" s="262">
        <v>81831.740000000005</v>
      </c>
      <c r="P12093" s="243" t="s">
        <v>27989</v>
      </c>
      <c r="Q12093" s="244">
        <v>33632.120000000003</v>
      </c>
      <c r="R12093" s="104"/>
      <c r="S12093" s="104"/>
      <c r="T12093" s="104"/>
    </row>
    <row r="12094" spans="13:20" ht="14.5" x14ac:dyDescent="0.35">
      <c r="M12094" s="261" t="s">
        <v>50483</v>
      </c>
      <c r="N12094" s="262">
        <v>39556.18</v>
      </c>
      <c r="P12094" s="243" t="s">
        <v>27990</v>
      </c>
      <c r="Q12094" s="244">
        <v>633379.19999999995</v>
      </c>
      <c r="R12094" s="104"/>
      <c r="S12094" s="104"/>
      <c r="T12094" s="104"/>
    </row>
    <row r="12095" spans="13:20" ht="14.5" x14ac:dyDescent="0.35">
      <c r="M12095" s="261" t="s">
        <v>48579</v>
      </c>
      <c r="N12095" s="262">
        <v>12178.97</v>
      </c>
      <c r="P12095" s="243" t="s">
        <v>27991</v>
      </c>
      <c r="Q12095" s="244">
        <v>7573.27</v>
      </c>
      <c r="R12095" s="104"/>
      <c r="S12095" s="104"/>
      <c r="T12095" s="104"/>
    </row>
    <row r="12096" spans="13:20" ht="14.5" x14ac:dyDescent="0.35">
      <c r="M12096" s="261" t="s">
        <v>57583</v>
      </c>
      <c r="N12096" s="262">
        <v>2134</v>
      </c>
      <c r="P12096" s="243" t="s">
        <v>27992</v>
      </c>
      <c r="Q12096" s="244">
        <v>11040</v>
      </c>
      <c r="R12096" s="104"/>
      <c r="S12096" s="104"/>
      <c r="T12096" s="104"/>
    </row>
    <row r="12097" spans="13:20" ht="14.5" x14ac:dyDescent="0.35">
      <c r="M12097" s="261" t="s">
        <v>57584</v>
      </c>
      <c r="N12097" s="262">
        <v>24000</v>
      </c>
      <c r="P12097" s="243" t="s">
        <v>27993</v>
      </c>
      <c r="Q12097" s="244">
        <v>555.24</v>
      </c>
      <c r="R12097" s="104"/>
      <c r="S12097" s="104"/>
      <c r="T12097" s="104"/>
    </row>
    <row r="12098" spans="13:20" ht="14.5" x14ac:dyDescent="0.35">
      <c r="M12098" s="261" t="s">
        <v>57585</v>
      </c>
      <c r="N12098" s="262">
        <v>232879.22</v>
      </c>
      <c r="P12098" s="243" t="s">
        <v>27994</v>
      </c>
      <c r="Q12098" s="244">
        <v>2475</v>
      </c>
      <c r="R12098" s="104"/>
      <c r="S12098" s="104"/>
      <c r="T12098" s="104"/>
    </row>
    <row r="12099" spans="13:20" ht="14.5" x14ac:dyDescent="0.35">
      <c r="M12099" s="261" t="s">
        <v>50484</v>
      </c>
      <c r="N12099" s="262">
        <v>182705.24</v>
      </c>
      <c r="P12099" s="243" t="s">
        <v>27995</v>
      </c>
      <c r="Q12099" s="244">
        <v>300</v>
      </c>
      <c r="R12099" s="104"/>
      <c r="S12099" s="104"/>
      <c r="T12099" s="104"/>
    </row>
    <row r="12100" spans="13:20" ht="14.5" x14ac:dyDescent="0.35">
      <c r="M12100" s="261" t="s">
        <v>48580</v>
      </c>
      <c r="N12100" s="262">
        <v>134.69</v>
      </c>
      <c r="P12100" s="243" t="s">
        <v>27996</v>
      </c>
      <c r="Q12100" s="244">
        <v>288.75</v>
      </c>
      <c r="R12100" s="104"/>
      <c r="S12100" s="104"/>
      <c r="T12100" s="104"/>
    </row>
    <row r="12101" spans="13:20" ht="14.5" x14ac:dyDescent="0.35">
      <c r="M12101" s="261" t="s">
        <v>51491</v>
      </c>
      <c r="N12101" s="262">
        <v>286547.59999999998</v>
      </c>
      <c r="P12101" s="243" t="s">
        <v>27997</v>
      </c>
      <c r="Q12101" s="244">
        <v>1062.96</v>
      </c>
      <c r="R12101" s="104"/>
      <c r="S12101" s="104"/>
      <c r="T12101" s="104"/>
    </row>
    <row r="12102" spans="13:20" ht="14.5" x14ac:dyDescent="0.35">
      <c r="M12102" s="261" t="s">
        <v>51492</v>
      </c>
      <c r="N12102" s="262">
        <v>480958.44</v>
      </c>
      <c r="P12102" s="243" t="s">
        <v>27998</v>
      </c>
      <c r="Q12102" s="244">
        <v>39.159999999999997</v>
      </c>
      <c r="R12102" s="104"/>
      <c r="S12102" s="104"/>
      <c r="T12102" s="104"/>
    </row>
    <row r="12103" spans="13:20" ht="14.5" x14ac:dyDescent="0.35">
      <c r="M12103" s="261" t="s">
        <v>57586</v>
      </c>
      <c r="N12103" s="262">
        <v>84</v>
      </c>
      <c r="P12103" s="243" t="s">
        <v>27999</v>
      </c>
      <c r="Q12103" s="244">
        <v>914.8</v>
      </c>
      <c r="R12103" s="104"/>
      <c r="S12103" s="104"/>
      <c r="T12103" s="104"/>
    </row>
    <row r="12104" spans="13:20" ht="14.5" x14ac:dyDescent="0.35">
      <c r="M12104" s="261" t="s">
        <v>57587</v>
      </c>
      <c r="N12104" s="262">
        <v>8077</v>
      </c>
      <c r="P12104" s="243" t="s">
        <v>28000</v>
      </c>
      <c r="Q12104" s="244">
        <v>149.30000000000001</v>
      </c>
      <c r="R12104" s="104"/>
      <c r="S12104" s="104"/>
      <c r="T12104" s="104"/>
    </row>
    <row r="12105" spans="13:20" ht="14.5" x14ac:dyDescent="0.35">
      <c r="M12105" s="261" t="s">
        <v>57588</v>
      </c>
      <c r="N12105" s="262">
        <v>1076.1199999999999</v>
      </c>
      <c r="P12105" s="243" t="s">
        <v>28001</v>
      </c>
      <c r="Q12105" s="244">
        <v>773</v>
      </c>
      <c r="R12105" s="104"/>
      <c r="S12105" s="104"/>
      <c r="T12105" s="104"/>
    </row>
    <row r="12106" spans="13:20" ht="14.5" x14ac:dyDescent="0.35">
      <c r="M12106" s="261" t="s">
        <v>52389</v>
      </c>
      <c r="N12106" s="262">
        <v>37.44</v>
      </c>
      <c r="P12106" s="243" t="s">
        <v>28002</v>
      </c>
      <c r="Q12106" s="244">
        <v>6474</v>
      </c>
      <c r="R12106" s="104"/>
      <c r="S12106" s="104"/>
      <c r="T12106" s="104"/>
    </row>
    <row r="12107" spans="13:20" ht="14.5" x14ac:dyDescent="0.35">
      <c r="M12107" s="261" t="s">
        <v>48581</v>
      </c>
      <c r="N12107" s="262">
        <v>550</v>
      </c>
      <c r="P12107" s="243" t="s">
        <v>28003</v>
      </c>
      <c r="Q12107" s="244">
        <v>10449.82</v>
      </c>
      <c r="R12107" s="104"/>
      <c r="S12107" s="104"/>
      <c r="T12107" s="104"/>
    </row>
    <row r="12108" spans="13:20" ht="14.5" x14ac:dyDescent="0.35">
      <c r="M12108" s="261" t="s">
        <v>52390</v>
      </c>
      <c r="N12108" s="262">
        <v>3861</v>
      </c>
      <c r="P12108" s="243" t="s">
        <v>28004</v>
      </c>
      <c r="Q12108" s="244">
        <v>3489.18</v>
      </c>
      <c r="R12108" s="104"/>
      <c r="S12108" s="104"/>
      <c r="T12108" s="104"/>
    </row>
    <row r="12109" spans="13:20" ht="14.5" x14ac:dyDescent="0.35">
      <c r="M12109" s="261" t="s">
        <v>52391</v>
      </c>
      <c r="N12109" s="262">
        <v>295.37</v>
      </c>
      <c r="P12109" s="243" t="s">
        <v>28005</v>
      </c>
      <c r="Q12109" s="244">
        <v>1626.9</v>
      </c>
      <c r="R12109" s="104"/>
      <c r="S12109" s="104"/>
      <c r="T12109" s="104"/>
    </row>
    <row r="12110" spans="13:20" ht="14.5" x14ac:dyDescent="0.35">
      <c r="M12110" s="261" t="s">
        <v>57589</v>
      </c>
      <c r="N12110" s="262">
        <v>840.69</v>
      </c>
      <c r="P12110" s="243" t="s">
        <v>28006</v>
      </c>
      <c r="Q12110" s="244">
        <v>13355.19</v>
      </c>
      <c r="R12110" s="104"/>
      <c r="S12110" s="104"/>
      <c r="T12110" s="104"/>
    </row>
    <row r="12111" spans="13:20" ht="14.5" x14ac:dyDescent="0.35">
      <c r="M12111" s="261" t="s">
        <v>50485</v>
      </c>
      <c r="N12111" s="262">
        <v>23207.84</v>
      </c>
      <c r="P12111" s="243" t="s">
        <v>28007</v>
      </c>
      <c r="Q12111" s="244">
        <v>10681.8</v>
      </c>
      <c r="R12111" s="104"/>
      <c r="S12111" s="104"/>
      <c r="T12111" s="104"/>
    </row>
    <row r="12112" spans="13:20" ht="14.5" x14ac:dyDescent="0.35">
      <c r="M12112" s="261" t="s">
        <v>51493</v>
      </c>
      <c r="N12112" s="262">
        <v>11006.02</v>
      </c>
      <c r="P12112" s="243" t="s">
        <v>28008</v>
      </c>
      <c r="Q12112" s="244">
        <v>89.99</v>
      </c>
      <c r="R12112" s="104"/>
      <c r="S12112" s="104"/>
      <c r="T12112" s="104"/>
    </row>
    <row r="12113" spans="13:20" ht="14.5" x14ac:dyDescent="0.35">
      <c r="M12113" s="261" t="s">
        <v>48582</v>
      </c>
      <c r="N12113" s="262">
        <v>19316.28</v>
      </c>
      <c r="P12113" s="243" t="s">
        <v>28009</v>
      </c>
      <c r="Q12113" s="244">
        <v>14067</v>
      </c>
      <c r="R12113" s="104"/>
      <c r="S12113" s="104"/>
      <c r="T12113" s="104"/>
    </row>
    <row r="12114" spans="13:20" ht="14.5" x14ac:dyDescent="0.35">
      <c r="M12114" s="261" t="s">
        <v>48583</v>
      </c>
      <c r="N12114" s="262">
        <v>1452.43</v>
      </c>
      <c r="P12114" s="243" t="s">
        <v>28010</v>
      </c>
      <c r="Q12114" s="244">
        <v>2478.77</v>
      </c>
      <c r="R12114" s="104"/>
      <c r="S12114" s="104"/>
      <c r="T12114" s="104"/>
    </row>
    <row r="12115" spans="13:20" ht="14.5" x14ac:dyDescent="0.35">
      <c r="M12115" s="261" t="s">
        <v>48584</v>
      </c>
      <c r="N12115" s="262">
        <v>4655.21</v>
      </c>
      <c r="P12115" s="243" t="s">
        <v>28011</v>
      </c>
      <c r="Q12115" s="244">
        <v>6515.2</v>
      </c>
      <c r="R12115" s="104"/>
      <c r="S12115" s="104"/>
      <c r="T12115" s="104"/>
    </row>
    <row r="12116" spans="13:20" ht="14.5" x14ac:dyDescent="0.35">
      <c r="M12116" s="261" t="s">
        <v>48585</v>
      </c>
      <c r="N12116" s="262">
        <v>3239.3</v>
      </c>
      <c r="P12116" s="243" t="s">
        <v>28012</v>
      </c>
      <c r="Q12116" s="244">
        <v>9390.6299999999992</v>
      </c>
      <c r="R12116" s="104"/>
      <c r="S12116" s="104"/>
      <c r="T12116" s="104"/>
    </row>
    <row r="12117" spans="13:20" ht="14.5" x14ac:dyDescent="0.35">
      <c r="M12117" s="261" t="s">
        <v>51494</v>
      </c>
      <c r="N12117" s="262">
        <v>1165.05</v>
      </c>
      <c r="P12117" s="243" t="s">
        <v>28013</v>
      </c>
      <c r="Q12117" s="244">
        <v>18477.400000000001</v>
      </c>
      <c r="R12117" s="104"/>
      <c r="S12117" s="104"/>
      <c r="T12117" s="104"/>
    </row>
    <row r="12118" spans="13:20" ht="14.5" x14ac:dyDescent="0.35">
      <c r="M12118" s="261" t="s">
        <v>57590</v>
      </c>
      <c r="N12118" s="262">
        <v>653.54</v>
      </c>
      <c r="P12118" s="243" t="s">
        <v>28014</v>
      </c>
      <c r="Q12118" s="244">
        <v>2852</v>
      </c>
      <c r="R12118" s="104"/>
      <c r="S12118" s="104"/>
      <c r="T12118" s="104"/>
    </row>
    <row r="12119" spans="13:20" ht="14.5" x14ac:dyDescent="0.35">
      <c r="M12119" s="261" t="s">
        <v>52392</v>
      </c>
      <c r="N12119" s="262">
        <v>8538.6</v>
      </c>
      <c r="P12119" s="243" t="s">
        <v>28015</v>
      </c>
      <c r="Q12119" s="244">
        <v>4618.2</v>
      </c>
      <c r="R12119" s="104"/>
      <c r="S12119" s="104"/>
      <c r="T12119" s="104"/>
    </row>
    <row r="12120" spans="13:20" ht="14.5" x14ac:dyDescent="0.35">
      <c r="M12120" s="261" t="s">
        <v>48586</v>
      </c>
      <c r="N12120" s="262">
        <v>1008000</v>
      </c>
      <c r="P12120" s="243" t="s">
        <v>28016</v>
      </c>
      <c r="Q12120" s="244">
        <v>353.29</v>
      </c>
      <c r="R12120" s="104"/>
      <c r="S12120" s="104"/>
      <c r="T12120" s="104"/>
    </row>
    <row r="12121" spans="13:20" ht="14.5" x14ac:dyDescent="0.35">
      <c r="M12121" s="261" t="s">
        <v>48587</v>
      </c>
      <c r="N12121" s="262">
        <v>76897.8</v>
      </c>
      <c r="P12121" s="243" t="s">
        <v>28017</v>
      </c>
      <c r="Q12121" s="244">
        <v>185.51</v>
      </c>
      <c r="R12121" s="104"/>
      <c r="S12121" s="104"/>
      <c r="T12121" s="104"/>
    </row>
    <row r="12122" spans="13:20" ht="14.5" x14ac:dyDescent="0.35">
      <c r="M12122" s="261" t="s">
        <v>48588</v>
      </c>
      <c r="N12122" s="262">
        <v>826563.75</v>
      </c>
      <c r="P12122" s="243" t="s">
        <v>28018</v>
      </c>
      <c r="Q12122" s="244">
        <v>8532.92</v>
      </c>
      <c r="R12122" s="104"/>
      <c r="S12122" s="104"/>
      <c r="T12122" s="104"/>
    </row>
    <row r="12123" spans="13:20" ht="14.5" x14ac:dyDescent="0.35">
      <c r="M12123" s="261" t="s">
        <v>48589</v>
      </c>
      <c r="N12123" s="262">
        <v>63232.31</v>
      </c>
      <c r="P12123" s="243" t="s">
        <v>28019</v>
      </c>
      <c r="Q12123" s="244">
        <v>652.77</v>
      </c>
      <c r="R12123" s="104"/>
      <c r="S12123" s="104"/>
      <c r="T12123" s="104"/>
    </row>
    <row r="12124" spans="13:20" ht="14.5" x14ac:dyDescent="0.35">
      <c r="M12124" s="261" t="s">
        <v>28487</v>
      </c>
      <c r="N12124" s="262">
        <v>36912</v>
      </c>
      <c r="P12124" s="243" t="s">
        <v>28020</v>
      </c>
      <c r="Q12124" s="244">
        <v>3674.8</v>
      </c>
      <c r="R12124" s="104"/>
      <c r="S12124" s="104"/>
      <c r="T12124" s="104"/>
    </row>
    <row r="12125" spans="13:20" ht="14.5" x14ac:dyDescent="0.35">
      <c r="M12125" s="261" t="s">
        <v>36002</v>
      </c>
      <c r="N12125" s="262">
        <v>507.54</v>
      </c>
      <c r="P12125" s="243" t="s">
        <v>28021</v>
      </c>
      <c r="Q12125" s="244">
        <v>19572.919999999998</v>
      </c>
      <c r="R12125" s="104"/>
      <c r="S12125" s="104"/>
      <c r="T12125" s="104"/>
    </row>
    <row r="12126" spans="13:20" ht="14.5" x14ac:dyDescent="0.35">
      <c r="M12126" s="261" t="s">
        <v>28488</v>
      </c>
      <c r="N12126" s="262">
        <v>2862.55</v>
      </c>
      <c r="P12126" s="243" t="s">
        <v>28022</v>
      </c>
      <c r="Q12126" s="244">
        <v>555.24</v>
      </c>
      <c r="R12126" s="104"/>
      <c r="S12126" s="104"/>
      <c r="T12126" s="104"/>
    </row>
    <row r="12127" spans="13:20" ht="14.5" x14ac:dyDescent="0.35">
      <c r="M12127" s="261" t="s">
        <v>28489</v>
      </c>
      <c r="N12127" s="262">
        <v>8572.6200000000008</v>
      </c>
      <c r="P12127" s="243" t="s">
        <v>28023</v>
      </c>
      <c r="Q12127" s="244">
        <v>2475</v>
      </c>
      <c r="R12127" s="104"/>
      <c r="S12127" s="104"/>
      <c r="T12127" s="104"/>
    </row>
    <row r="12128" spans="13:20" ht="14.5" x14ac:dyDescent="0.35">
      <c r="M12128" s="261" t="s">
        <v>57591</v>
      </c>
      <c r="N12128" s="262">
        <v>964.55</v>
      </c>
      <c r="P12128" s="243" t="s">
        <v>28024</v>
      </c>
      <c r="Q12128" s="244">
        <v>300</v>
      </c>
      <c r="R12128" s="104"/>
      <c r="S12128" s="104"/>
      <c r="T12128" s="104"/>
    </row>
    <row r="12129" spans="13:20" ht="14.5" x14ac:dyDescent="0.35">
      <c r="M12129" s="261" t="s">
        <v>28491</v>
      </c>
      <c r="N12129" s="262">
        <v>8882.8700000000008</v>
      </c>
      <c r="P12129" s="243" t="s">
        <v>28025</v>
      </c>
      <c r="Q12129" s="244">
        <v>288.75</v>
      </c>
      <c r="R12129" s="104"/>
      <c r="S12129" s="104"/>
      <c r="T12129" s="104"/>
    </row>
    <row r="12130" spans="13:20" ht="14.5" x14ac:dyDescent="0.35">
      <c r="M12130" s="261" t="s">
        <v>57592</v>
      </c>
      <c r="N12130" s="262">
        <v>62022.04</v>
      </c>
      <c r="P12130" s="243" t="s">
        <v>28026</v>
      </c>
      <c r="Q12130" s="244">
        <v>4618.2</v>
      </c>
      <c r="R12130" s="104"/>
      <c r="S12130" s="104"/>
      <c r="T12130" s="104"/>
    </row>
    <row r="12131" spans="13:20" ht="14.5" x14ac:dyDescent="0.35">
      <c r="M12131" s="261" t="s">
        <v>28493</v>
      </c>
      <c r="N12131" s="262">
        <v>59421.27</v>
      </c>
      <c r="P12131" s="243" t="s">
        <v>28027</v>
      </c>
      <c r="Q12131" s="244">
        <v>2069.02</v>
      </c>
      <c r="R12131" s="104"/>
      <c r="S12131" s="104"/>
      <c r="T12131" s="104"/>
    </row>
    <row r="12132" spans="13:20" ht="14.5" x14ac:dyDescent="0.35">
      <c r="M12132" s="261" t="s">
        <v>28494</v>
      </c>
      <c r="N12132" s="262">
        <v>5157.3999999999996</v>
      </c>
      <c r="P12132" s="243" t="s">
        <v>28028</v>
      </c>
      <c r="Q12132" s="244">
        <v>39.159999999999997</v>
      </c>
      <c r="R12132" s="104"/>
      <c r="S12132" s="104"/>
      <c r="T12132" s="104"/>
    </row>
    <row r="12133" spans="13:20" ht="14.5" x14ac:dyDescent="0.35">
      <c r="M12133" s="261" t="s">
        <v>38604</v>
      </c>
      <c r="N12133" s="262">
        <v>3000</v>
      </c>
      <c r="P12133" s="243" t="s">
        <v>28029</v>
      </c>
      <c r="Q12133" s="244">
        <v>42224.09</v>
      </c>
      <c r="R12133" s="104"/>
      <c r="S12133" s="104"/>
      <c r="T12133" s="104"/>
    </row>
    <row r="12134" spans="13:20" ht="14.5" x14ac:dyDescent="0.35">
      <c r="M12134" s="261" t="s">
        <v>16097</v>
      </c>
      <c r="N12134" s="262">
        <v>375448.47</v>
      </c>
      <c r="P12134" s="243" t="s">
        <v>28030</v>
      </c>
      <c r="Q12134" s="244">
        <v>20049</v>
      </c>
      <c r="R12134" s="104"/>
      <c r="S12134" s="104"/>
      <c r="T12134" s="104"/>
    </row>
    <row r="12135" spans="13:20" ht="14.5" x14ac:dyDescent="0.35">
      <c r="M12135" s="261" t="s">
        <v>28495</v>
      </c>
      <c r="N12135" s="262">
        <v>-16784.71</v>
      </c>
      <c r="P12135" s="243" t="s">
        <v>28031</v>
      </c>
      <c r="Q12135" s="244">
        <v>149.30000000000001</v>
      </c>
      <c r="R12135" s="104"/>
      <c r="S12135" s="104"/>
      <c r="T12135" s="104"/>
    </row>
    <row r="12136" spans="13:20" ht="14.5" x14ac:dyDescent="0.35">
      <c r="M12136" s="261" t="s">
        <v>53648</v>
      </c>
      <c r="N12136" s="262">
        <v>20644.59</v>
      </c>
      <c r="P12136" s="243" t="s">
        <v>28032</v>
      </c>
      <c r="Q12136" s="244">
        <v>12969.8</v>
      </c>
      <c r="R12136" s="104"/>
      <c r="S12136" s="104"/>
      <c r="T12136" s="104"/>
    </row>
    <row r="12137" spans="13:20" ht="14.5" x14ac:dyDescent="0.35">
      <c r="M12137" s="261" t="s">
        <v>53649</v>
      </c>
      <c r="N12137" s="262">
        <v>1579.33</v>
      </c>
      <c r="P12137" s="243" t="s">
        <v>28033</v>
      </c>
      <c r="Q12137" s="244">
        <v>26578.3</v>
      </c>
      <c r="R12137" s="104"/>
      <c r="S12137" s="104"/>
      <c r="T12137" s="104"/>
    </row>
    <row r="12138" spans="13:20" ht="14.5" x14ac:dyDescent="0.35">
      <c r="M12138" s="261" t="s">
        <v>53650</v>
      </c>
      <c r="N12138" s="262">
        <v>4975.33</v>
      </c>
      <c r="P12138" s="243" t="s">
        <v>28034</v>
      </c>
      <c r="Q12138" s="244">
        <v>3674.8</v>
      </c>
      <c r="R12138" s="104"/>
      <c r="S12138" s="104"/>
      <c r="T12138" s="104"/>
    </row>
    <row r="12139" spans="13:20" ht="14.5" x14ac:dyDescent="0.35">
      <c r="M12139" s="261" t="s">
        <v>37486</v>
      </c>
      <c r="N12139" s="262">
        <v>966.75</v>
      </c>
      <c r="P12139" s="243" t="s">
        <v>28035</v>
      </c>
      <c r="Q12139" s="244">
        <v>342.71</v>
      </c>
      <c r="R12139" s="104"/>
      <c r="S12139" s="104"/>
      <c r="T12139" s="104"/>
    </row>
    <row r="12140" spans="13:20" ht="14.5" x14ac:dyDescent="0.35">
      <c r="M12140" s="261" t="s">
        <v>28496</v>
      </c>
      <c r="N12140" s="262">
        <v>4791.0200000000004</v>
      </c>
      <c r="P12140" s="243" t="s">
        <v>28036</v>
      </c>
      <c r="Q12140" s="244">
        <v>16302.62</v>
      </c>
      <c r="R12140" s="104"/>
      <c r="S12140" s="104"/>
      <c r="T12140" s="104"/>
    </row>
    <row r="12141" spans="13:20" ht="14.5" x14ac:dyDescent="0.35">
      <c r="M12141" s="261" t="s">
        <v>28497</v>
      </c>
      <c r="N12141" s="262">
        <v>4265.1499999999996</v>
      </c>
      <c r="P12141" s="243" t="s">
        <v>28037</v>
      </c>
      <c r="Q12141" s="244">
        <v>147.38</v>
      </c>
      <c r="R12141" s="104"/>
      <c r="S12141" s="104"/>
      <c r="T12141" s="104"/>
    </row>
    <row r="12142" spans="13:20" ht="14.5" x14ac:dyDescent="0.35">
      <c r="M12142" s="261" t="s">
        <v>28498</v>
      </c>
      <c r="N12142" s="262">
        <v>692.82</v>
      </c>
      <c r="P12142" s="243" t="s">
        <v>28038</v>
      </c>
      <c r="Q12142" s="244">
        <v>2305</v>
      </c>
      <c r="R12142" s="104"/>
      <c r="S12142" s="104"/>
      <c r="T12142" s="104"/>
    </row>
    <row r="12143" spans="13:20" ht="14.5" x14ac:dyDescent="0.35">
      <c r="M12143" s="261" t="s">
        <v>28499</v>
      </c>
      <c r="N12143" s="262">
        <v>2001.17</v>
      </c>
      <c r="P12143" s="243" t="s">
        <v>28039</v>
      </c>
      <c r="Q12143" s="244">
        <v>5594</v>
      </c>
      <c r="R12143" s="104"/>
      <c r="S12143" s="104"/>
      <c r="T12143" s="104"/>
    </row>
    <row r="12144" spans="13:20" ht="14.5" x14ac:dyDescent="0.35">
      <c r="M12144" s="261" t="s">
        <v>57593</v>
      </c>
      <c r="N12144" s="262">
        <v>50275</v>
      </c>
      <c r="P12144" s="243" t="s">
        <v>28040</v>
      </c>
      <c r="Q12144" s="244">
        <v>6644.47</v>
      </c>
      <c r="R12144" s="104"/>
      <c r="S12144" s="104"/>
      <c r="T12144" s="104"/>
    </row>
    <row r="12145" spans="13:20" ht="14.5" x14ac:dyDescent="0.35">
      <c r="M12145" s="261" t="s">
        <v>57594</v>
      </c>
      <c r="N12145" s="262">
        <v>785</v>
      </c>
      <c r="P12145" s="243" t="s">
        <v>28041</v>
      </c>
      <c r="Q12145" s="244">
        <v>2159.6</v>
      </c>
      <c r="R12145" s="104"/>
      <c r="S12145" s="104"/>
      <c r="T12145" s="104"/>
    </row>
    <row r="12146" spans="13:20" ht="14.5" x14ac:dyDescent="0.35">
      <c r="M12146" s="261" t="s">
        <v>57595</v>
      </c>
      <c r="N12146" s="262">
        <v>43785</v>
      </c>
      <c r="P12146" s="243" t="s">
        <v>28042</v>
      </c>
      <c r="Q12146" s="244">
        <v>63.12</v>
      </c>
      <c r="R12146" s="104"/>
      <c r="S12146" s="104"/>
      <c r="T12146" s="104"/>
    </row>
    <row r="12147" spans="13:20" ht="14.5" x14ac:dyDescent="0.35">
      <c r="M12147" s="261" t="s">
        <v>57596</v>
      </c>
      <c r="N12147" s="262">
        <v>1114.25</v>
      </c>
      <c r="P12147" s="243" t="s">
        <v>28043</v>
      </c>
      <c r="Q12147" s="244">
        <v>3521.5</v>
      </c>
      <c r="R12147" s="104"/>
      <c r="S12147" s="104"/>
      <c r="T12147" s="104"/>
    </row>
    <row r="12148" spans="13:20" ht="14.5" x14ac:dyDescent="0.35">
      <c r="M12148" s="261" t="s">
        <v>57597</v>
      </c>
      <c r="N12148" s="262">
        <v>2925.54</v>
      </c>
      <c r="P12148" s="243" t="s">
        <v>28044</v>
      </c>
      <c r="Q12148" s="244">
        <v>4272.3100000000004</v>
      </c>
      <c r="R12148" s="104"/>
      <c r="S12148" s="104"/>
      <c r="T12148" s="104"/>
    </row>
    <row r="12149" spans="13:20" ht="14.5" x14ac:dyDescent="0.35">
      <c r="M12149" s="261" t="s">
        <v>57598</v>
      </c>
      <c r="N12149" s="262">
        <v>10463.620000000001</v>
      </c>
      <c r="P12149" s="243" t="s">
        <v>28045</v>
      </c>
      <c r="Q12149" s="244">
        <v>1179.18</v>
      </c>
      <c r="R12149" s="104"/>
      <c r="S12149" s="104"/>
      <c r="T12149" s="104"/>
    </row>
    <row r="12150" spans="13:20" ht="14.5" x14ac:dyDescent="0.35">
      <c r="M12150" s="261" t="s">
        <v>57599</v>
      </c>
      <c r="N12150" s="262">
        <v>4983.49</v>
      </c>
      <c r="P12150" s="243" t="s">
        <v>28046</v>
      </c>
      <c r="Q12150" s="244">
        <v>18839.060000000001</v>
      </c>
      <c r="R12150" s="104"/>
      <c r="S12150" s="104"/>
      <c r="T12150" s="104"/>
    </row>
    <row r="12151" spans="13:20" ht="14.5" x14ac:dyDescent="0.35">
      <c r="M12151" s="261" t="s">
        <v>57600</v>
      </c>
      <c r="N12151" s="262">
        <v>132.1</v>
      </c>
      <c r="P12151" s="243" t="s">
        <v>28047</v>
      </c>
      <c r="Q12151" s="244">
        <v>739.94</v>
      </c>
      <c r="R12151" s="104"/>
      <c r="S12151" s="104"/>
      <c r="T12151" s="104"/>
    </row>
    <row r="12152" spans="13:20" ht="14.5" x14ac:dyDescent="0.35">
      <c r="M12152" s="261" t="s">
        <v>28501</v>
      </c>
      <c r="N12152" s="262">
        <v>117617.57</v>
      </c>
      <c r="P12152" s="243" t="s">
        <v>28048</v>
      </c>
      <c r="Q12152" s="244">
        <v>10784.5</v>
      </c>
      <c r="R12152" s="104"/>
      <c r="S12152" s="104"/>
      <c r="T12152" s="104"/>
    </row>
    <row r="12153" spans="13:20" ht="14.5" x14ac:dyDescent="0.35">
      <c r="M12153" s="261" t="s">
        <v>50486</v>
      </c>
      <c r="N12153" s="262">
        <v>187.94</v>
      </c>
      <c r="P12153" s="243" t="s">
        <v>28049</v>
      </c>
      <c r="Q12153" s="244">
        <v>823.01</v>
      </c>
      <c r="R12153" s="104"/>
      <c r="S12153" s="104"/>
      <c r="T12153" s="104"/>
    </row>
    <row r="12154" spans="13:20" ht="14.5" x14ac:dyDescent="0.35">
      <c r="M12154" s="261" t="s">
        <v>28502</v>
      </c>
      <c r="N12154" s="262">
        <v>15375</v>
      </c>
      <c r="P12154" s="243" t="s">
        <v>28050</v>
      </c>
      <c r="Q12154" s="244">
        <v>1498.52</v>
      </c>
      <c r="R12154" s="104"/>
      <c r="S12154" s="104"/>
      <c r="T12154" s="104"/>
    </row>
    <row r="12155" spans="13:20" ht="14.5" x14ac:dyDescent="0.35">
      <c r="M12155" s="261" t="s">
        <v>37487</v>
      </c>
      <c r="N12155" s="262">
        <v>5118.75</v>
      </c>
      <c r="P12155" s="243" t="s">
        <v>28051</v>
      </c>
      <c r="Q12155" s="244">
        <v>4278.13</v>
      </c>
      <c r="R12155" s="104"/>
      <c r="S12155" s="104"/>
      <c r="T12155" s="104"/>
    </row>
    <row r="12156" spans="13:20" ht="14.5" x14ac:dyDescent="0.35">
      <c r="M12156" s="261" t="s">
        <v>52393</v>
      </c>
      <c r="N12156" s="262">
        <v>36486.28</v>
      </c>
      <c r="P12156" s="243" t="s">
        <v>28052</v>
      </c>
      <c r="Q12156" s="244">
        <v>3200</v>
      </c>
      <c r="R12156" s="104"/>
      <c r="S12156" s="104"/>
      <c r="T12156" s="104"/>
    </row>
    <row r="12157" spans="13:20" ht="14.5" x14ac:dyDescent="0.35">
      <c r="M12157" s="261" t="s">
        <v>28503</v>
      </c>
      <c r="N12157" s="262">
        <v>6146.07</v>
      </c>
      <c r="P12157" s="243" t="s">
        <v>28053</v>
      </c>
      <c r="Q12157" s="244">
        <v>7256.26</v>
      </c>
      <c r="R12157" s="104"/>
      <c r="S12157" s="104"/>
      <c r="T12157" s="104"/>
    </row>
    <row r="12158" spans="13:20" ht="14.5" x14ac:dyDescent="0.35">
      <c r="M12158" s="261" t="s">
        <v>28504</v>
      </c>
      <c r="N12158" s="262">
        <v>42150</v>
      </c>
      <c r="P12158" s="243" t="s">
        <v>28054</v>
      </c>
      <c r="Q12158" s="244">
        <v>1949.74</v>
      </c>
      <c r="R12158" s="104"/>
      <c r="S12158" s="104"/>
      <c r="T12158" s="104"/>
    </row>
    <row r="12159" spans="13:20" ht="14.5" x14ac:dyDescent="0.35">
      <c r="M12159" s="261" t="s">
        <v>57601</v>
      </c>
      <c r="N12159" s="262">
        <v>8489.15</v>
      </c>
      <c r="P12159" s="243" t="s">
        <v>28055</v>
      </c>
      <c r="Q12159" s="244">
        <v>6644.47</v>
      </c>
      <c r="R12159" s="104"/>
      <c r="S12159" s="104"/>
      <c r="T12159" s="104"/>
    </row>
    <row r="12160" spans="13:20" ht="14.5" x14ac:dyDescent="0.35">
      <c r="M12160" s="261" t="s">
        <v>51495</v>
      </c>
      <c r="N12160" s="262">
        <v>7801.3</v>
      </c>
      <c r="P12160" s="243" t="s">
        <v>28056</v>
      </c>
      <c r="Q12160" s="244">
        <v>10784.5</v>
      </c>
      <c r="R12160" s="104"/>
      <c r="S12160" s="104"/>
      <c r="T12160" s="104"/>
    </row>
    <row r="12161" spans="13:20" ht="14.5" x14ac:dyDescent="0.35">
      <c r="M12161" s="261" t="s">
        <v>28505</v>
      </c>
      <c r="N12161" s="262">
        <v>18275.849999999999</v>
      </c>
      <c r="P12161" s="243" t="s">
        <v>28057</v>
      </c>
      <c r="Q12161" s="244">
        <v>7256.26</v>
      </c>
      <c r="R12161" s="104"/>
      <c r="S12161" s="104"/>
      <c r="T12161" s="104"/>
    </row>
    <row r="12162" spans="13:20" ht="14.5" x14ac:dyDescent="0.35">
      <c r="M12162" s="261" t="s">
        <v>28506</v>
      </c>
      <c r="N12162" s="262">
        <v>3727.36</v>
      </c>
      <c r="P12162" s="243" t="s">
        <v>28058</v>
      </c>
      <c r="Q12162" s="244">
        <v>2772.75</v>
      </c>
      <c r="R12162" s="104"/>
      <c r="S12162" s="104"/>
      <c r="T12162" s="104"/>
    </row>
    <row r="12163" spans="13:20" ht="14.5" x14ac:dyDescent="0.35">
      <c r="M12163" s="261" t="s">
        <v>37488</v>
      </c>
      <c r="N12163" s="262">
        <v>991.51</v>
      </c>
      <c r="P12163" s="243" t="s">
        <v>28059</v>
      </c>
      <c r="Q12163" s="244">
        <v>1498.52</v>
      </c>
      <c r="R12163" s="104"/>
      <c r="S12163" s="104"/>
      <c r="T12163" s="104"/>
    </row>
    <row r="12164" spans="13:20" ht="14.5" x14ac:dyDescent="0.35">
      <c r="M12164" s="261" t="s">
        <v>45693</v>
      </c>
      <c r="N12164" s="262">
        <v>59.9</v>
      </c>
      <c r="P12164" s="243" t="s">
        <v>28060</v>
      </c>
      <c r="Q12164" s="244">
        <v>6437.73</v>
      </c>
      <c r="R12164" s="104"/>
      <c r="S12164" s="104"/>
      <c r="T12164" s="104"/>
    </row>
    <row r="12165" spans="13:20" ht="14.5" x14ac:dyDescent="0.35">
      <c r="M12165" s="261" t="s">
        <v>57602</v>
      </c>
      <c r="N12165" s="262">
        <v>146447.87</v>
      </c>
      <c r="P12165" s="243" t="s">
        <v>28061</v>
      </c>
      <c r="Q12165" s="244">
        <v>22444.89</v>
      </c>
      <c r="R12165" s="104"/>
      <c r="S12165" s="104"/>
      <c r="T12165" s="104"/>
    </row>
    <row r="12166" spans="13:20" ht="14.5" x14ac:dyDescent="0.35">
      <c r="M12166" s="261" t="s">
        <v>28508</v>
      </c>
      <c r="N12166" s="262">
        <v>83275.66</v>
      </c>
      <c r="P12166" s="243" t="s">
        <v>28062</v>
      </c>
      <c r="Q12166" s="244">
        <v>26597.3</v>
      </c>
      <c r="R12166" s="104"/>
      <c r="S12166" s="104"/>
      <c r="T12166" s="104"/>
    </row>
    <row r="12167" spans="13:20" ht="14.5" x14ac:dyDescent="0.35">
      <c r="M12167" s="261" t="s">
        <v>57603</v>
      </c>
      <c r="N12167" s="262">
        <v>692806.88</v>
      </c>
      <c r="P12167" s="243" t="s">
        <v>28063</v>
      </c>
      <c r="Q12167" s="244">
        <v>739.94</v>
      </c>
      <c r="R12167" s="104"/>
      <c r="S12167" s="104"/>
      <c r="T12167" s="104"/>
    </row>
    <row r="12168" spans="13:20" ht="14.5" x14ac:dyDescent="0.35">
      <c r="M12168" s="261" t="s">
        <v>37489</v>
      </c>
      <c r="N12168" s="262">
        <v>34533.94</v>
      </c>
      <c r="P12168" s="243" t="s">
        <v>28064</v>
      </c>
      <c r="Q12168" s="244">
        <v>6724.69</v>
      </c>
      <c r="R12168" s="104"/>
      <c r="S12168" s="104"/>
      <c r="T12168" s="104"/>
    </row>
    <row r="12169" spans="13:20" ht="14.5" x14ac:dyDescent="0.35">
      <c r="M12169" s="261" t="s">
        <v>48590</v>
      </c>
      <c r="N12169" s="262">
        <v>18087.59</v>
      </c>
      <c r="P12169" s="243" t="s">
        <v>28065</v>
      </c>
      <c r="Q12169" s="244">
        <v>152631.45000000001</v>
      </c>
      <c r="R12169" s="104"/>
      <c r="S12169" s="104"/>
      <c r="T12169" s="104"/>
    </row>
    <row r="12170" spans="13:20" ht="14.5" x14ac:dyDescent="0.35">
      <c r="M12170" s="261" t="s">
        <v>28509</v>
      </c>
      <c r="N12170" s="262">
        <v>66836.84</v>
      </c>
      <c r="P12170" s="243" t="s">
        <v>28066</v>
      </c>
      <c r="Q12170" s="244">
        <v>11676.36</v>
      </c>
      <c r="R12170" s="104"/>
      <c r="S12170" s="104"/>
      <c r="T12170" s="104"/>
    </row>
    <row r="12171" spans="13:20" ht="14.5" x14ac:dyDescent="0.35">
      <c r="M12171" s="261" t="s">
        <v>57604</v>
      </c>
      <c r="N12171" s="262">
        <v>-15182.84</v>
      </c>
      <c r="P12171" s="243" t="s">
        <v>28067</v>
      </c>
      <c r="Q12171" s="244">
        <v>31789.69</v>
      </c>
      <c r="R12171" s="104"/>
      <c r="S12171" s="104"/>
      <c r="T12171" s="104"/>
    </row>
    <row r="12172" spans="13:20" ht="14.5" x14ac:dyDescent="0.35">
      <c r="M12172" s="261" t="s">
        <v>50487</v>
      </c>
      <c r="N12172" s="262">
        <v>31982</v>
      </c>
      <c r="P12172" s="243" t="s">
        <v>28068</v>
      </c>
      <c r="Q12172" s="244">
        <v>40000</v>
      </c>
      <c r="R12172" s="104"/>
      <c r="S12172" s="104"/>
      <c r="T12172" s="104"/>
    </row>
    <row r="12173" spans="13:20" ht="14.5" x14ac:dyDescent="0.35">
      <c r="M12173" s="261" t="s">
        <v>57605</v>
      </c>
      <c r="N12173" s="262">
        <v>885.84</v>
      </c>
      <c r="P12173" s="243" t="s">
        <v>28069</v>
      </c>
      <c r="Q12173" s="244">
        <v>1953.78</v>
      </c>
      <c r="R12173" s="104"/>
      <c r="S12173" s="104"/>
      <c r="T12173" s="104"/>
    </row>
    <row r="12174" spans="13:20" ht="14.5" x14ac:dyDescent="0.35">
      <c r="M12174" s="261" t="s">
        <v>57606</v>
      </c>
      <c r="N12174" s="262">
        <v>284.70999999999998</v>
      </c>
      <c r="P12174" s="243" t="s">
        <v>28070</v>
      </c>
      <c r="Q12174" s="244">
        <v>121845.02</v>
      </c>
      <c r="R12174" s="104"/>
      <c r="S12174" s="104"/>
      <c r="T12174" s="104"/>
    </row>
    <row r="12175" spans="13:20" ht="14.5" x14ac:dyDescent="0.35">
      <c r="M12175" s="261" t="s">
        <v>50488</v>
      </c>
      <c r="N12175" s="262">
        <v>214.37</v>
      </c>
      <c r="P12175" s="243" t="s">
        <v>28071</v>
      </c>
      <c r="Q12175" s="244">
        <v>606706.69999999995</v>
      </c>
      <c r="R12175" s="104"/>
      <c r="S12175" s="104"/>
      <c r="T12175" s="104"/>
    </row>
    <row r="12176" spans="13:20" ht="14.5" x14ac:dyDescent="0.35">
      <c r="M12176" s="261" t="s">
        <v>43406</v>
      </c>
      <c r="N12176" s="262">
        <v>21876.03</v>
      </c>
      <c r="P12176" s="243" t="s">
        <v>28072</v>
      </c>
      <c r="Q12176" s="244">
        <v>90168</v>
      </c>
      <c r="R12176" s="104"/>
      <c r="S12176" s="104"/>
      <c r="T12176" s="104"/>
    </row>
    <row r="12177" spans="13:20" ht="14.5" x14ac:dyDescent="0.35">
      <c r="M12177" s="261" t="s">
        <v>42201</v>
      </c>
      <c r="N12177" s="262">
        <v>28178.52</v>
      </c>
      <c r="P12177" s="243" t="s">
        <v>28073</v>
      </c>
      <c r="Q12177" s="244">
        <v>1965.83</v>
      </c>
      <c r="R12177" s="104"/>
      <c r="S12177" s="104"/>
      <c r="T12177" s="104"/>
    </row>
    <row r="12178" spans="13:20" ht="14.5" x14ac:dyDescent="0.35">
      <c r="M12178" s="261" t="s">
        <v>43407</v>
      </c>
      <c r="N12178" s="262">
        <v>3200292.5</v>
      </c>
      <c r="P12178" s="243" t="s">
        <v>28074</v>
      </c>
      <c r="Q12178" s="244">
        <v>29109.17</v>
      </c>
      <c r="R12178" s="104"/>
      <c r="S12178" s="104"/>
      <c r="T12178" s="104"/>
    </row>
    <row r="12179" spans="13:20" ht="14.5" x14ac:dyDescent="0.35">
      <c r="M12179" s="261" t="s">
        <v>42202</v>
      </c>
      <c r="N12179" s="262">
        <v>247107.71</v>
      </c>
      <c r="P12179" s="243" t="s">
        <v>28075</v>
      </c>
      <c r="Q12179" s="244">
        <v>1152846</v>
      </c>
      <c r="R12179" s="104"/>
      <c r="S12179" s="104"/>
      <c r="T12179" s="104"/>
    </row>
    <row r="12180" spans="13:20" ht="14.5" x14ac:dyDescent="0.35">
      <c r="M12180" s="261" t="s">
        <v>43408</v>
      </c>
      <c r="N12180" s="262">
        <v>4468.9799999999996</v>
      </c>
      <c r="P12180" s="243" t="s">
        <v>28076</v>
      </c>
      <c r="Q12180" s="244">
        <v>2285.38</v>
      </c>
      <c r="R12180" s="104"/>
      <c r="S12180" s="104"/>
      <c r="T12180" s="104"/>
    </row>
    <row r="12181" spans="13:20" ht="14.5" x14ac:dyDescent="0.35">
      <c r="M12181" s="261" t="s">
        <v>43409</v>
      </c>
      <c r="N12181" s="262">
        <v>3212.96</v>
      </c>
      <c r="P12181" s="243" t="s">
        <v>16063</v>
      </c>
      <c r="Q12181" s="244">
        <v>337893.19</v>
      </c>
      <c r="R12181" s="104"/>
      <c r="S12181" s="104"/>
      <c r="T12181" s="104"/>
    </row>
    <row r="12182" spans="13:20" ht="14.5" x14ac:dyDescent="0.35">
      <c r="M12182" s="261" t="s">
        <v>42203</v>
      </c>
      <c r="N12182" s="262">
        <v>241329.85</v>
      </c>
      <c r="P12182" s="243" t="s">
        <v>16064</v>
      </c>
      <c r="Q12182" s="244">
        <v>125832.15</v>
      </c>
      <c r="R12182" s="104"/>
      <c r="S12182" s="104"/>
      <c r="T12182" s="104"/>
    </row>
    <row r="12183" spans="13:20" ht="14.5" x14ac:dyDescent="0.35">
      <c r="M12183" s="261" t="s">
        <v>57607</v>
      </c>
      <c r="N12183" s="262">
        <v>450557</v>
      </c>
      <c r="P12183" s="243" t="s">
        <v>16065</v>
      </c>
      <c r="Q12183" s="244">
        <v>1983.05</v>
      </c>
      <c r="R12183" s="104"/>
      <c r="S12183" s="104"/>
      <c r="T12183" s="104"/>
    </row>
    <row r="12184" spans="13:20" ht="14.5" x14ac:dyDescent="0.35">
      <c r="M12184" s="261" t="s">
        <v>52394</v>
      </c>
      <c r="N12184" s="262">
        <v>916.99</v>
      </c>
      <c r="P12184" s="243" t="s">
        <v>16066</v>
      </c>
      <c r="Q12184" s="244">
        <v>32871.339999999997</v>
      </c>
      <c r="R12184" s="104"/>
      <c r="S12184" s="104"/>
      <c r="T12184" s="104"/>
    </row>
    <row r="12185" spans="13:20" ht="14.5" x14ac:dyDescent="0.35">
      <c r="M12185" s="261" t="s">
        <v>51496</v>
      </c>
      <c r="N12185" s="262">
        <v>9588.32</v>
      </c>
      <c r="P12185" s="243" t="s">
        <v>16067</v>
      </c>
      <c r="Q12185" s="244">
        <v>91035.56</v>
      </c>
      <c r="R12185" s="104"/>
      <c r="S12185" s="104"/>
      <c r="T12185" s="104"/>
    </row>
    <row r="12186" spans="13:20" ht="14.5" x14ac:dyDescent="0.35">
      <c r="M12186" s="261" t="s">
        <v>52395</v>
      </c>
      <c r="N12186" s="262">
        <v>5471.59</v>
      </c>
      <c r="P12186" s="243" t="s">
        <v>16068</v>
      </c>
      <c r="Q12186" s="244">
        <v>163120.49</v>
      </c>
      <c r="R12186" s="104"/>
      <c r="S12186" s="104"/>
      <c r="T12186" s="104"/>
    </row>
    <row r="12187" spans="13:20" ht="14.5" x14ac:dyDescent="0.35">
      <c r="M12187" s="261" t="s">
        <v>57608</v>
      </c>
      <c r="N12187" s="262">
        <v>793.5</v>
      </c>
      <c r="P12187" s="243" t="s">
        <v>28077</v>
      </c>
      <c r="Q12187" s="244">
        <v>4406.2</v>
      </c>
      <c r="R12187" s="104"/>
      <c r="S12187" s="104"/>
      <c r="T12187" s="104"/>
    </row>
    <row r="12188" spans="13:20" ht="14.5" x14ac:dyDescent="0.35">
      <c r="M12188" s="261" t="s">
        <v>50489</v>
      </c>
      <c r="N12188" s="262">
        <v>5789.01</v>
      </c>
      <c r="P12188" s="243" t="s">
        <v>28078</v>
      </c>
      <c r="Q12188" s="244">
        <v>8408.7999999999993</v>
      </c>
      <c r="R12188" s="104"/>
      <c r="S12188" s="104"/>
      <c r="T12188" s="104"/>
    </row>
    <row r="12189" spans="13:20" ht="14.5" x14ac:dyDescent="0.35">
      <c r="M12189" s="261" t="s">
        <v>50490</v>
      </c>
      <c r="N12189" s="262">
        <v>442.86</v>
      </c>
      <c r="P12189" s="243" t="s">
        <v>16069</v>
      </c>
      <c r="Q12189" s="244">
        <v>32668.81</v>
      </c>
      <c r="R12189" s="104"/>
      <c r="S12189" s="104"/>
      <c r="T12189" s="104"/>
    </row>
    <row r="12190" spans="13:20" ht="14.5" x14ac:dyDescent="0.35">
      <c r="M12190" s="261" t="s">
        <v>51497</v>
      </c>
      <c r="N12190" s="262">
        <v>109633.25</v>
      </c>
      <c r="P12190" s="243" t="s">
        <v>28079</v>
      </c>
      <c r="Q12190" s="244">
        <v>15299.23</v>
      </c>
      <c r="R12190" s="104"/>
      <c r="S12190" s="104"/>
      <c r="T12190" s="104"/>
    </row>
    <row r="12191" spans="13:20" ht="14.5" x14ac:dyDescent="0.35">
      <c r="M12191" s="261" t="s">
        <v>57609</v>
      </c>
      <c r="N12191" s="262">
        <v>14444</v>
      </c>
      <c r="P12191" s="243" t="s">
        <v>28080</v>
      </c>
      <c r="Q12191" s="244">
        <v>36797.800000000003</v>
      </c>
      <c r="R12191" s="104"/>
      <c r="S12191" s="104"/>
      <c r="T12191" s="104"/>
    </row>
    <row r="12192" spans="13:20" ht="14.5" x14ac:dyDescent="0.35">
      <c r="M12192" s="261" t="s">
        <v>48591</v>
      </c>
      <c r="N12192" s="262">
        <v>347250</v>
      </c>
      <c r="P12192" s="243" t="s">
        <v>28081</v>
      </c>
      <c r="Q12192" s="244">
        <v>63831</v>
      </c>
      <c r="R12192" s="104"/>
      <c r="S12192" s="104"/>
      <c r="T12192" s="104"/>
    </row>
    <row r="12193" spans="13:20" ht="14.5" x14ac:dyDescent="0.35">
      <c r="M12193" s="261" t="s">
        <v>48592</v>
      </c>
      <c r="N12193" s="262">
        <v>26564.63</v>
      </c>
      <c r="P12193" s="243" t="s">
        <v>28082</v>
      </c>
      <c r="Q12193" s="244">
        <v>11984</v>
      </c>
      <c r="R12193" s="104"/>
      <c r="S12193" s="104"/>
      <c r="T12193" s="104"/>
    </row>
    <row r="12194" spans="13:20" ht="14.5" x14ac:dyDescent="0.35">
      <c r="M12194" s="261" t="s">
        <v>45694</v>
      </c>
      <c r="N12194" s="262">
        <v>937.08</v>
      </c>
      <c r="P12194" s="243" t="s">
        <v>28083</v>
      </c>
      <c r="Q12194" s="244">
        <v>169935</v>
      </c>
      <c r="R12194" s="104"/>
      <c r="S12194" s="104"/>
      <c r="T12194" s="104"/>
    </row>
    <row r="12195" spans="13:20" ht="14.5" x14ac:dyDescent="0.35">
      <c r="M12195" s="261" t="s">
        <v>45695</v>
      </c>
      <c r="N12195" s="262">
        <v>65.599999999999994</v>
      </c>
      <c r="P12195" s="243" t="s">
        <v>28084</v>
      </c>
      <c r="Q12195" s="244">
        <v>24000</v>
      </c>
      <c r="R12195" s="104"/>
      <c r="S12195" s="104"/>
      <c r="T12195" s="104"/>
    </row>
    <row r="12196" spans="13:20" ht="14.5" x14ac:dyDescent="0.35">
      <c r="M12196" s="261" t="s">
        <v>43410</v>
      </c>
      <c r="N12196" s="262">
        <v>121.79</v>
      </c>
      <c r="P12196" s="243" t="s">
        <v>28085</v>
      </c>
      <c r="Q12196" s="244">
        <v>29421.08</v>
      </c>
      <c r="R12196" s="104"/>
      <c r="S12196" s="104"/>
      <c r="T12196" s="104"/>
    </row>
    <row r="12197" spans="13:20" ht="14.5" x14ac:dyDescent="0.35">
      <c r="M12197" s="261" t="s">
        <v>58811</v>
      </c>
      <c r="N12197" s="262">
        <v>-23</v>
      </c>
      <c r="P12197" s="243" t="s">
        <v>28086</v>
      </c>
      <c r="Q12197" s="244">
        <v>3034.58</v>
      </c>
      <c r="R12197" s="104"/>
      <c r="S12197" s="104"/>
      <c r="T12197" s="104"/>
    </row>
    <row r="12198" spans="13:20" ht="14.5" x14ac:dyDescent="0.35">
      <c r="M12198" s="261" t="s">
        <v>45696</v>
      </c>
      <c r="N12198" s="262">
        <v>3744</v>
      </c>
      <c r="P12198" s="243" t="s">
        <v>28087</v>
      </c>
      <c r="Q12198" s="244">
        <v>6.9</v>
      </c>
      <c r="R12198" s="104"/>
      <c r="S12198" s="104"/>
      <c r="T12198" s="104"/>
    </row>
    <row r="12199" spans="13:20" ht="14.5" x14ac:dyDescent="0.35">
      <c r="M12199" s="261" t="s">
        <v>45697</v>
      </c>
      <c r="N12199" s="262">
        <v>253250</v>
      </c>
      <c r="P12199" s="243" t="s">
        <v>28088</v>
      </c>
      <c r="Q12199" s="244">
        <v>4255.8599999999997</v>
      </c>
      <c r="R12199" s="104"/>
      <c r="S12199" s="104"/>
      <c r="T12199" s="104"/>
    </row>
    <row r="12200" spans="13:20" ht="14.5" x14ac:dyDescent="0.35">
      <c r="M12200" s="261" t="s">
        <v>45698</v>
      </c>
      <c r="N12200" s="262">
        <v>19364.75</v>
      </c>
      <c r="P12200" s="243" t="s">
        <v>28089</v>
      </c>
      <c r="Q12200" s="244">
        <v>12241.08</v>
      </c>
      <c r="R12200" s="104"/>
      <c r="S12200" s="104"/>
      <c r="T12200" s="104"/>
    </row>
    <row r="12201" spans="13:20" ht="14.5" x14ac:dyDescent="0.35">
      <c r="M12201" s="261" t="s">
        <v>28557</v>
      </c>
      <c r="N12201" s="262">
        <v>11665</v>
      </c>
      <c r="P12201" s="243" t="s">
        <v>28090</v>
      </c>
      <c r="Q12201" s="244">
        <v>7943.8</v>
      </c>
      <c r="R12201" s="104"/>
      <c r="S12201" s="104"/>
      <c r="T12201" s="104"/>
    </row>
    <row r="12202" spans="13:20" ht="14.5" x14ac:dyDescent="0.35">
      <c r="M12202" s="261" t="s">
        <v>50491</v>
      </c>
      <c r="N12202" s="262">
        <v>44332</v>
      </c>
      <c r="P12202" s="243" t="s">
        <v>28091</v>
      </c>
      <c r="Q12202" s="244">
        <v>67498.75</v>
      </c>
      <c r="R12202" s="104"/>
      <c r="S12202" s="104"/>
      <c r="T12202" s="104"/>
    </row>
    <row r="12203" spans="13:20" ht="14.5" x14ac:dyDescent="0.35">
      <c r="M12203" s="261" t="s">
        <v>28558</v>
      </c>
      <c r="N12203" s="262">
        <v>7000</v>
      </c>
      <c r="P12203" s="243" t="s">
        <v>28092</v>
      </c>
      <c r="Q12203" s="244">
        <v>1530.1</v>
      </c>
      <c r="R12203" s="104"/>
      <c r="S12203" s="104"/>
      <c r="T12203" s="104"/>
    </row>
    <row r="12204" spans="13:20" ht="14.5" x14ac:dyDescent="0.35">
      <c r="M12204" s="261" t="s">
        <v>28559</v>
      </c>
      <c r="N12204" s="262">
        <v>1761.49</v>
      </c>
      <c r="P12204" s="243" t="s">
        <v>28093</v>
      </c>
      <c r="Q12204" s="244">
        <v>404159.85</v>
      </c>
      <c r="R12204" s="104"/>
      <c r="S12204" s="104"/>
      <c r="T12204" s="104"/>
    </row>
    <row r="12205" spans="13:20" ht="14.5" x14ac:dyDescent="0.35">
      <c r="M12205" s="261" t="s">
        <v>28560</v>
      </c>
      <c r="N12205" s="262">
        <v>670.26</v>
      </c>
      <c r="P12205" s="243" t="s">
        <v>28094</v>
      </c>
      <c r="Q12205" s="244">
        <v>11177.54</v>
      </c>
      <c r="R12205" s="104"/>
      <c r="S12205" s="104"/>
      <c r="T12205" s="104"/>
    </row>
    <row r="12206" spans="13:20" ht="14.5" x14ac:dyDescent="0.35">
      <c r="M12206" s="261" t="s">
        <v>28561</v>
      </c>
      <c r="N12206" s="262">
        <v>1517.6</v>
      </c>
      <c r="P12206" s="243" t="s">
        <v>28095</v>
      </c>
      <c r="Q12206" s="244">
        <v>15213.67</v>
      </c>
      <c r="R12206" s="104"/>
      <c r="S12206" s="104"/>
      <c r="T12206" s="104"/>
    </row>
    <row r="12207" spans="13:20" ht="14.5" x14ac:dyDescent="0.35">
      <c r="M12207" s="261" t="s">
        <v>57610</v>
      </c>
      <c r="N12207" s="262">
        <v>1891.36</v>
      </c>
      <c r="P12207" s="243" t="s">
        <v>28096</v>
      </c>
      <c r="Q12207" s="244">
        <v>29813.69</v>
      </c>
      <c r="R12207" s="104"/>
      <c r="S12207" s="104"/>
      <c r="T12207" s="104"/>
    </row>
    <row r="12208" spans="13:20" ht="14.5" x14ac:dyDescent="0.35">
      <c r="M12208" s="261" t="s">
        <v>37491</v>
      </c>
      <c r="N12208" s="262">
        <v>220025</v>
      </c>
      <c r="P12208" s="243" t="s">
        <v>28097</v>
      </c>
      <c r="Q12208" s="244">
        <v>4299.7299999999996</v>
      </c>
      <c r="R12208" s="104"/>
      <c r="S12208" s="104"/>
      <c r="T12208" s="104"/>
    </row>
    <row r="12209" spans="13:20" ht="14.5" x14ac:dyDescent="0.35">
      <c r="M12209" s="261" t="s">
        <v>37492</v>
      </c>
      <c r="N12209" s="262">
        <v>50567.88</v>
      </c>
      <c r="P12209" s="243" t="s">
        <v>28098</v>
      </c>
      <c r="Q12209" s="244">
        <v>12048.75</v>
      </c>
      <c r="R12209" s="104"/>
      <c r="S12209" s="104"/>
      <c r="T12209" s="104"/>
    </row>
    <row r="12210" spans="13:20" ht="14.5" x14ac:dyDescent="0.35">
      <c r="M12210" s="261" t="s">
        <v>43411</v>
      </c>
      <c r="N12210" s="262">
        <v>9550.1</v>
      </c>
      <c r="P12210" s="243" t="s">
        <v>28099</v>
      </c>
      <c r="Q12210" s="244">
        <v>57292.89</v>
      </c>
      <c r="R12210" s="104"/>
      <c r="S12210" s="104"/>
      <c r="T12210" s="104"/>
    </row>
    <row r="12211" spans="13:20" ht="14.5" x14ac:dyDescent="0.35">
      <c r="M12211" s="261" t="s">
        <v>37493</v>
      </c>
      <c r="N12211" s="262">
        <v>20325.2</v>
      </c>
      <c r="P12211" s="243" t="s">
        <v>28100</v>
      </c>
      <c r="Q12211" s="244">
        <v>88250.31</v>
      </c>
      <c r="R12211" s="104"/>
      <c r="S12211" s="104"/>
      <c r="T12211" s="104"/>
    </row>
    <row r="12212" spans="13:20" ht="14.5" x14ac:dyDescent="0.35">
      <c r="M12212" s="261" t="s">
        <v>37494</v>
      </c>
      <c r="N12212" s="262">
        <v>64496.65</v>
      </c>
      <c r="P12212" s="243" t="s">
        <v>28101</v>
      </c>
      <c r="Q12212" s="244">
        <v>384028.42</v>
      </c>
      <c r="R12212" s="104"/>
      <c r="S12212" s="104"/>
      <c r="T12212" s="104"/>
    </row>
    <row r="12213" spans="13:20" ht="14.5" x14ac:dyDescent="0.35">
      <c r="M12213" s="261" t="s">
        <v>37495</v>
      </c>
      <c r="N12213" s="262">
        <v>46979.92</v>
      </c>
      <c r="P12213" s="243" t="s">
        <v>28102</v>
      </c>
      <c r="Q12213" s="244">
        <v>9416</v>
      </c>
      <c r="R12213" s="104"/>
      <c r="S12213" s="104"/>
      <c r="T12213" s="104"/>
    </row>
    <row r="12214" spans="13:20" ht="14.5" x14ac:dyDescent="0.35">
      <c r="M12214" s="261" t="s">
        <v>37496</v>
      </c>
      <c r="N12214" s="262">
        <v>-16531.169999999998</v>
      </c>
      <c r="P12214" s="243" t="s">
        <v>28103</v>
      </c>
      <c r="Q12214" s="244">
        <v>51473</v>
      </c>
      <c r="R12214" s="104"/>
      <c r="S12214" s="104"/>
      <c r="T12214" s="104"/>
    </row>
    <row r="12215" spans="13:20" ht="14.5" x14ac:dyDescent="0.35">
      <c r="M12215" s="261" t="s">
        <v>43412</v>
      </c>
      <c r="N12215" s="262">
        <v>8994</v>
      </c>
      <c r="P12215" s="243" t="s">
        <v>28104</v>
      </c>
      <c r="Q12215" s="244">
        <v>313916</v>
      </c>
      <c r="R12215" s="104"/>
      <c r="S12215" s="104"/>
      <c r="T12215" s="104"/>
    </row>
    <row r="12216" spans="13:20" ht="14.5" x14ac:dyDescent="0.35">
      <c r="M12216" s="261" t="s">
        <v>36004</v>
      </c>
      <c r="N12216" s="262">
        <v>81538.179999999993</v>
      </c>
      <c r="P12216" s="243" t="s">
        <v>28105</v>
      </c>
      <c r="Q12216" s="244">
        <v>57095</v>
      </c>
      <c r="R12216" s="104"/>
      <c r="S12216" s="104"/>
      <c r="T12216" s="104"/>
    </row>
    <row r="12217" spans="13:20" ht="14.5" x14ac:dyDescent="0.35">
      <c r="M12217" s="261" t="s">
        <v>57611</v>
      </c>
      <c r="N12217" s="262">
        <v>3201.8</v>
      </c>
      <c r="P12217" s="243" t="s">
        <v>28106</v>
      </c>
      <c r="Q12217" s="244">
        <v>85995</v>
      </c>
      <c r="R12217" s="104"/>
      <c r="S12217" s="104"/>
      <c r="T12217" s="104"/>
    </row>
    <row r="12218" spans="13:20" ht="14.5" x14ac:dyDescent="0.35">
      <c r="M12218" s="261" t="s">
        <v>36005</v>
      </c>
      <c r="N12218" s="262">
        <v>39446.93</v>
      </c>
      <c r="P12218" s="243" t="s">
        <v>28107</v>
      </c>
      <c r="Q12218" s="244">
        <v>74000</v>
      </c>
      <c r="R12218" s="104"/>
      <c r="S12218" s="104"/>
      <c r="T12218" s="104"/>
    </row>
    <row r="12219" spans="13:20" ht="14.5" x14ac:dyDescent="0.35">
      <c r="M12219" s="261" t="s">
        <v>43413</v>
      </c>
      <c r="N12219" s="262">
        <v>7200</v>
      </c>
      <c r="P12219" s="243" t="s">
        <v>28108</v>
      </c>
      <c r="Q12219" s="244">
        <v>1058102.5</v>
      </c>
      <c r="R12219" s="104"/>
      <c r="S12219" s="104"/>
      <c r="T12219" s="104"/>
    </row>
    <row r="12220" spans="13:20" ht="14.5" x14ac:dyDescent="0.35">
      <c r="M12220" s="261" t="s">
        <v>36006</v>
      </c>
      <c r="N12220" s="262">
        <v>9472.66</v>
      </c>
      <c r="P12220" s="243" t="s">
        <v>28109</v>
      </c>
      <c r="Q12220" s="244">
        <v>109182</v>
      </c>
      <c r="R12220" s="104"/>
      <c r="S12220" s="104"/>
      <c r="T12220" s="104"/>
    </row>
    <row r="12221" spans="13:20" ht="14.5" x14ac:dyDescent="0.35">
      <c r="M12221" s="261" t="s">
        <v>36007</v>
      </c>
      <c r="N12221" s="262">
        <v>29079.94</v>
      </c>
      <c r="P12221" s="243" t="s">
        <v>28110</v>
      </c>
      <c r="Q12221" s="244">
        <v>183856.54</v>
      </c>
      <c r="R12221" s="104"/>
      <c r="S12221" s="104"/>
      <c r="T12221" s="104"/>
    </row>
    <row r="12222" spans="13:20" ht="14.5" x14ac:dyDescent="0.35">
      <c r="M12222" s="261" t="s">
        <v>36008</v>
      </c>
      <c r="N12222" s="262">
        <v>11446.4</v>
      </c>
      <c r="P12222" s="243" t="s">
        <v>28111</v>
      </c>
      <c r="Q12222" s="244">
        <v>10080</v>
      </c>
      <c r="R12222" s="104"/>
      <c r="S12222" s="104"/>
      <c r="T12222" s="104"/>
    </row>
    <row r="12223" spans="13:20" ht="14.5" x14ac:dyDescent="0.35">
      <c r="M12223" s="261" t="s">
        <v>43414</v>
      </c>
      <c r="N12223" s="262">
        <v>1330.46</v>
      </c>
      <c r="P12223" s="243" t="s">
        <v>28112</v>
      </c>
      <c r="Q12223" s="244">
        <v>183</v>
      </c>
      <c r="R12223" s="104"/>
      <c r="S12223" s="104"/>
      <c r="T12223" s="104"/>
    </row>
    <row r="12224" spans="13:20" ht="14.5" x14ac:dyDescent="0.35">
      <c r="M12224" s="261" t="s">
        <v>38605</v>
      </c>
      <c r="N12224" s="262">
        <v>4690</v>
      </c>
      <c r="P12224" s="243" t="s">
        <v>28113</v>
      </c>
      <c r="Q12224" s="244">
        <v>136583.67999999999</v>
      </c>
      <c r="R12224" s="104"/>
      <c r="S12224" s="104"/>
      <c r="T12224" s="104"/>
    </row>
    <row r="12225" spans="13:20" ht="14.5" x14ac:dyDescent="0.35">
      <c r="M12225" s="261" t="s">
        <v>57612</v>
      </c>
      <c r="N12225" s="262">
        <v>120652.5</v>
      </c>
      <c r="P12225" s="243" t="s">
        <v>28114</v>
      </c>
      <c r="Q12225" s="244">
        <v>137843.4</v>
      </c>
      <c r="R12225" s="104"/>
      <c r="S12225" s="104"/>
      <c r="T12225" s="104"/>
    </row>
    <row r="12226" spans="13:20" ht="14.5" x14ac:dyDescent="0.35">
      <c r="M12226" s="261" t="s">
        <v>51498</v>
      </c>
      <c r="N12226" s="262">
        <v>59500</v>
      </c>
      <c r="P12226" s="243" t="s">
        <v>28115</v>
      </c>
      <c r="Q12226" s="244">
        <v>73623.679999999993</v>
      </c>
      <c r="R12226" s="104"/>
      <c r="S12226" s="104"/>
      <c r="T12226" s="104"/>
    </row>
    <row r="12227" spans="13:20" ht="14.5" x14ac:dyDescent="0.35">
      <c r="M12227" s="261" t="s">
        <v>51499</v>
      </c>
      <c r="N12227" s="262">
        <v>4551.75</v>
      </c>
      <c r="P12227" s="243" t="s">
        <v>28116</v>
      </c>
      <c r="Q12227" s="244">
        <v>3000</v>
      </c>
      <c r="R12227" s="104"/>
      <c r="S12227" s="104"/>
      <c r="T12227" s="104"/>
    </row>
    <row r="12228" spans="13:20" ht="14.5" x14ac:dyDescent="0.35">
      <c r="M12228" s="261" t="s">
        <v>51500</v>
      </c>
      <c r="N12228" s="262">
        <v>14339.5</v>
      </c>
      <c r="P12228" s="243" t="s">
        <v>28117</v>
      </c>
      <c r="Q12228" s="244">
        <v>6000</v>
      </c>
      <c r="R12228" s="104"/>
      <c r="S12228" s="104"/>
      <c r="T12228" s="104"/>
    </row>
    <row r="12229" spans="13:20" ht="14.5" x14ac:dyDescent="0.35">
      <c r="M12229" s="261" t="s">
        <v>51501</v>
      </c>
      <c r="N12229" s="262">
        <v>495.75</v>
      </c>
      <c r="P12229" s="243" t="s">
        <v>28118</v>
      </c>
      <c r="Q12229" s="244">
        <v>252.11</v>
      </c>
      <c r="R12229" s="104"/>
      <c r="S12229" s="104"/>
      <c r="T12229" s="104"/>
    </row>
    <row r="12230" spans="13:20" ht="14.5" x14ac:dyDescent="0.35">
      <c r="M12230" s="261" t="s">
        <v>57613</v>
      </c>
      <c r="N12230" s="262">
        <v>15120</v>
      </c>
      <c r="P12230" s="243" t="s">
        <v>28119</v>
      </c>
      <c r="Q12230" s="244">
        <v>142941.46</v>
      </c>
      <c r="R12230" s="104"/>
      <c r="S12230" s="104"/>
      <c r="T12230" s="104"/>
    </row>
    <row r="12231" spans="13:20" ht="14.5" x14ac:dyDescent="0.35">
      <c r="M12231" s="261" t="s">
        <v>48593</v>
      </c>
      <c r="N12231" s="262">
        <v>92000</v>
      </c>
      <c r="P12231" s="243" t="s">
        <v>28120</v>
      </c>
      <c r="Q12231" s="244">
        <v>91580.51</v>
      </c>
      <c r="R12231" s="104"/>
      <c r="S12231" s="104"/>
      <c r="T12231" s="104"/>
    </row>
    <row r="12232" spans="13:20" ht="14.5" x14ac:dyDescent="0.35">
      <c r="M12232" s="261" t="s">
        <v>48594</v>
      </c>
      <c r="N12232" s="262">
        <v>7037.86</v>
      </c>
      <c r="P12232" s="243" t="s">
        <v>28121</v>
      </c>
      <c r="Q12232" s="244">
        <v>92317.4</v>
      </c>
      <c r="R12232" s="104"/>
      <c r="S12232" s="104"/>
      <c r="T12232" s="104"/>
    </row>
    <row r="12233" spans="13:20" ht="14.5" x14ac:dyDescent="0.35">
      <c r="M12233" s="261" t="s">
        <v>58812</v>
      </c>
      <c r="N12233" s="262">
        <v>-734.86</v>
      </c>
      <c r="P12233" s="243" t="s">
        <v>28122</v>
      </c>
      <c r="Q12233" s="244">
        <v>652824.28</v>
      </c>
      <c r="R12233" s="104"/>
      <c r="S12233" s="104"/>
      <c r="T12233" s="104"/>
    </row>
    <row r="12234" spans="13:20" ht="14.5" x14ac:dyDescent="0.35">
      <c r="M12234" s="261" t="s">
        <v>48595</v>
      </c>
      <c r="N12234" s="262">
        <v>1420366.55</v>
      </c>
      <c r="P12234" s="243" t="s">
        <v>28123</v>
      </c>
      <c r="Q12234" s="244">
        <v>2458.29</v>
      </c>
      <c r="R12234" s="104"/>
      <c r="S12234" s="104"/>
      <c r="T12234" s="104"/>
    </row>
    <row r="12235" spans="13:20" ht="14.5" x14ac:dyDescent="0.35">
      <c r="M12235" s="261" t="s">
        <v>48596</v>
      </c>
      <c r="N12235" s="262">
        <v>108658.47</v>
      </c>
      <c r="P12235" s="243" t="s">
        <v>28124</v>
      </c>
      <c r="Q12235" s="244">
        <v>1500</v>
      </c>
      <c r="R12235" s="104"/>
      <c r="S12235" s="104"/>
      <c r="T12235" s="104"/>
    </row>
    <row r="12236" spans="13:20" ht="14.5" x14ac:dyDescent="0.35">
      <c r="M12236" s="261" t="s">
        <v>28610</v>
      </c>
      <c r="N12236" s="262">
        <v>144349.82</v>
      </c>
      <c r="P12236" s="243" t="s">
        <v>28125</v>
      </c>
      <c r="Q12236" s="244">
        <v>85000</v>
      </c>
      <c r="R12236" s="104"/>
      <c r="S12236" s="104"/>
      <c r="T12236" s="104"/>
    </row>
    <row r="12237" spans="13:20" ht="14.5" x14ac:dyDescent="0.35">
      <c r="M12237" s="261" t="s">
        <v>45699</v>
      </c>
      <c r="N12237" s="262">
        <v>803516.39</v>
      </c>
      <c r="P12237" s="243" t="s">
        <v>28126</v>
      </c>
      <c r="Q12237" s="244">
        <v>9382.2000000000007</v>
      </c>
      <c r="R12237" s="104"/>
      <c r="S12237" s="104"/>
      <c r="T12237" s="104"/>
    </row>
    <row r="12238" spans="13:20" ht="14.5" x14ac:dyDescent="0.35">
      <c r="M12238" s="261" t="s">
        <v>28614</v>
      </c>
      <c r="N12238" s="262">
        <v>72431.179999999993</v>
      </c>
      <c r="P12238" s="243" t="s">
        <v>28127</v>
      </c>
      <c r="Q12238" s="244">
        <v>99142.88</v>
      </c>
      <c r="R12238" s="104"/>
      <c r="S12238" s="104"/>
      <c r="T12238" s="104"/>
    </row>
    <row r="12239" spans="13:20" ht="14.5" x14ac:dyDescent="0.35">
      <c r="M12239" s="261" t="s">
        <v>28615</v>
      </c>
      <c r="N12239" s="262">
        <v>2165.3200000000002</v>
      </c>
      <c r="P12239" s="243" t="s">
        <v>28128</v>
      </c>
      <c r="Q12239" s="244">
        <v>230666.9</v>
      </c>
      <c r="R12239" s="104"/>
      <c r="S12239" s="104"/>
      <c r="T12239" s="104"/>
    </row>
    <row r="12240" spans="13:20" ht="14.5" x14ac:dyDescent="0.35">
      <c r="M12240" s="261" t="s">
        <v>57614</v>
      </c>
      <c r="N12240" s="262">
        <v>6403.04</v>
      </c>
      <c r="P12240" s="243" t="s">
        <v>28129</v>
      </c>
      <c r="Q12240" s="244">
        <v>565310.62</v>
      </c>
      <c r="R12240" s="104"/>
      <c r="S12240" s="104"/>
      <c r="T12240" s="104"/>
    </row>
    <row r="12241" spans="13:20" ht="14.5" x14ac:dyDescent="0.35">
      <c r="M12241" s="261" t="s">
        <v>28617</v>
      </c>
      <c r="N12241" s="262">
        <v>32414.25</v>
      </c>
      <c r="P12241" s="243" t="s">
        <v>28130</v>
      </c>
      <c r="Q12241" s="244">
        <v>557138.66</v>
      </c>
      <c r="R12241" s="104"/>
      <c r="S12241" s="104"/>
      <c r="T12241" s="104"/>
    </row>
    <row r="12242" spans="13:20" ht="14.5" x14ac:dyDescent="0.35">
      <c r="M12242" s="261" t="s">
        <v>57615</v>
      </c>
      <c r="N12242" s="262">
        <v>301907.46999999997</v>
      </c>
      <c r="P12242" s="243" t="s">
        <v>28131</v>
      </c>
      <c r="Q12242" s="244">
        <v>1167472.5</v>
      </c>
      <c r="R12242" s="104"/>
      <c r="S12242" s="104"/>
      <c r="T12242" s="104"/>
    </row>
    <row r="12243" spans="13:20" ht="14.5" x14ac:dyDescent="0.35">
      <c r="M12243" s="261" t="s">
        <v>28618</v>
      </c>
      <c r="N12243" s="262">
        <v>78749.539999999994</v>
      </c>
      <c r="P12243" s="243" t="s">
        <v>28132</v>
      </c>
      <c r="Q12243" s="244">
        <v>38736.25</v>
      </c>
      <c r="R12243" s="104"/>
      <c r="S12243" s="104"/>
      <c r="T12243" s="104"/>
    </row>
    <row r="12244" spans="13:20" ht="14.5" x14ac:dyDescent="0.35">
      <c r="M12244" s="261" t="s">
        <v>28619</v>
      </c>
      <c r="N12244" s="262">
        <v>54908.38</v>
      </c>
      <c r="P12244" s="243" t="s">
        <v>28133</v>
      </c>
      <c r="Q12244" s="244">
        <v>44331.42</v>
      </c>
      <c r="R12244" s="104"/>
      <c r="S12244" s="104"/>
      <c r="T12244" s="104"/>
    </row>
    <row r="12245" spans="13:20" ht="14.5" x14ac:dyDescent="0.35">
      <c r="M12245" s="261" t="s">
        <v>28620</v>
      </c>
      <c r="N12245" s="262">
        <v>153230.65</v>
      </c>
      <c r="P12245" s="243" t="s">
        <v>28134</v>
      </c>
      <c r="Q12245" s="244">
        <v>78725.25</v>
      </c>
      <c r="R12245" s="104"/>
      <c r="S12245" s="104"/>
      <c r="T12245" s="104"/>
    </row>
    <row r="12246" spans="13:20" ht="14.5" x14ac:dyDescent="0.35">
      <c r="M12246" s="261" t="s">
        <v>51502</v>
      </c>
      <c r="N12246" s="262">
        <v>-15653.05</v>
      </c>
      <c r="P12246" s="243" t="s">
        <v>28135</v>
      </c>
      <c r="Q12246" s="244">
        <v>3387.05</v>
      </c>
      <c r="R12246" s="104"/>
      <c r="S12246" s="104"/>
      <c r="T12246" s="104"/>
    </row>
    <row r="12247" spans="13:20" ht="14.5" x14ac:dyDescent="0.35">
      <c r="M12247" s="261" t="s">
        <v>28621</v>
      </c>
      <c r="N12247" s="262">
        <v>888.12</v>
      </c>
      <c r="P12247" s="243" t="s">
        <v>28136</v>
      </c>
      <c r="Q12247" s="244">
        <v>163883.07</v>
      </c>
      <c r="R12247" s="104"/>
      <c r="S12247" s="104"/>
      <c r="T12247" s="104"/>
    </row>
    <row r="12248" spans="13:20" ht="14.5" x14ac:dyDescent="0.35">
      <c r="M12248" s="261" t="s">
        <v>28623</v>
      </c>
      <c r="N12248" s="262">
        <v>41253.040000000001</v>
      </c>
      <c r="P12248" s="243" t="s">
        <v>28137</v>
      </c>
      <c r="Q12248" s="244">
        <v>21249.5</v>
      </c>
      <c r="R12248" s="104"/>
      <c r="S12248" s="104"/>
      <c r="T12248" s="104"/>
    </row>
    <row r="12249" spans="13:20" ht="14.5" x14ac:dyDescent="0.35">
      <c r="M12249" s="261" t="s">
        <v>51503</v>
      </c>
      <c r="N12249" s="262">
        <v>-70.010000000000005</v>
      </c>
      <c r="P12249" s="243" t="s">
        <v>28138</v>
      </c>
      <c r="Q12249" s="244">
        <v>1625.6</v>
      </c>
      <c r="R12249" s="104"/>
      <c r="S12249" s="104"/>
      <c r="T12249" s="104"/>
    </row>
    <row r="12250" spans="13:20" ht="14.5" x14ac:dyDescent="0.35">
      <c r="M12250" s="261" t="s">
        <v>52396</v>
      </c>
      <c r="N12250" s="262">
        <v>307.49</v>
      </c>
      <c r="P12250" s="243" t="s">
        <v>28139</v>
      </c>
      <c r="Q12250" s="244">
        <v>2421.5500000000002</v>
      </c>
      <c r="R12250" s="104"/>
      <c r="S12250" s="104"/>
      <c r="T12250" s="104"/>
    </row>
    <row r="12251" spans="13:20" ht="14.5" x14ac:dyDescent="0.35">
      <c r="M12251" s="261" t="s">
        <v>50492</v>
      </c>
      <c r="N12251" s="262">
        <v>13305.51</v>
      </c>
      <c r="P12251" s="243" t="s">
        <v>28140</v>
      </c>
      <c r="Q12251" s="244">
        <v>519.85</v>
      </c>
      <c r="R12251" s="104"/>
      <c r="S12251" s="104"/>
      <c r="T12251" s="104"/>
    </row>
    <row r="12252" spans="13:20" ht="14.5" x14ac:dyDescent="0.35">
      <c r="M12252" s="261" t="s">
        <v>57616</v>
      </c>
      <c r="N12252" s="262">
        <v>6057.09</v>
      </c>
      <c r="P12252" s="243" t="s">
        <v>28141</v>
      </c>
      <c r="Q12252" s="244">
        <v>17470.28</v>
      </c>
      <c r="R12252" s="104"/>
      <c r="S12252" s="104"/>
      <c r="T12252" s="104"/>
    </row>
    <row r="12253" spans="13:20" ht="14.5" x14ac:dyDescent="0.35">
      <c r="M12253" s="261" t="s">
        <v>28624</v>
      </c>
      <c r="N12253" s="262">
        <v>22889.41</v>
      </c>
      <c r="P12253" s="243" t="s">
        <v>28142</v>
      </c>
      <c r="Q12253" s="244">
        <v>1336.5</v>
      </c>
      <c r="R12253" s="104"/>
      <c r="S12253" s="104"/>
      <c r="T12253" s="104"/>
    </row>
    <row r="12254" spans="13:20" ht="14.5" x14ac:dyDescent="0.35">
      <c r="M12254" s="261" t="s">
        <v>28625</v>
      </c>
      <c r="N12254" s="262">
        <v>2037.65</v>
      </c>
      <c r="P12254" s="243" t="s">
        <v>28143</v>
      </c>
      <c r="Q12254" s="244">
        <v>45357.47</v>
      </c>
      <c r="R12254" s="104"/>
      <c r="S12254" s="104"/>
      <c r="T12254" s="104"/>
    </row>
    <row r="12255" spans="13:20" ht="14.5" x14ac:dyDescent="0.35">
      <c r="M12255" s="261" t="s">
        <v>28626</v>
      </c>
      <c r="N12255" s="262">
        <v>3100</v>
      </c>
      <c r="P12255" s="243" t="s">
        <v>28144</v>
      </c>
      <c r="Q12255" s="244">
        <v>503.84</v>
      </c>
      <c r="R12255" s="104"/>
      <c r="S12255" s="104"/>
      <c r="T12255" s="104"/>
    </row>
    <row r="12256" spans="13:20" ht="14.5" x14ac:dyDescent="0.35">
      <c r="M12256" s="261" t="s">
        <v>28627</v>
      </c>
      <c r="N12256" s="262">
        <v>2607.14</v>
      </c>
      <c r="P12256" s="243" t="s">
        <v>28145</v>
      </c>
      <c r="Q12256" s="244">
        <v>15134.4</v>
      </c>
      <c r="R12256" s="104"/>
      <c r="S12256" s="104"/>
      <c r="T12256" s="104"/>
    </row>
    <row r="12257" spans="13:20" ht="14.5" x14ac:dyDescent="0.35">
      <c r="M12257" s="261" t="s">
        <v>57617</v>
      </c>
      <c r="N12257" s="262">
        <v>1459.76</v>
      </c>
      <c r="P12257" s="243" t="s">
        <v>28146</v>
      </c>
      <c r="Q12257" s="244">
        <v>3360.9</v>
      </c>
      <c r="R12257" s="104"/>
      <c r="S12257" s="104"/>
      <c r="T12257" s="104"/>
    </row>
    <row r="12258" spans="13:20" ht="14.5" x14ac:dyDescent="0.35">
      <c r="M12258" s="261" t="s">
        <v>28628</v>
      </c>
      <c r="N12258" s="262">
        <v>697.26</v>
      </c>
      <c r="P12258" s="243" t="s">
        <v>28147</v>
      </c>
      <c r="Q12258" s="244">
        <v>1414.92</v>
      </c>
      <c r="R12258" s="104"/>
      <c r="S12258" s="104"/>
      <c r="T12258" s="104"/>
    </row>
    <row r="12259" spans="13:20" ht="14.5" x14ac:dyDescent="0.35">
      <c r="M12259" s="261" t="s">
        <v>51504</v>
      </c>
      <c r="N12259" s="262">
        <v>-2.4</v>
      </c>
      <c r="P12259" s="243" t="s">
        <v>28148</v>
      </c>
      <c r="Q12259" s="244">
        <v>409.15</v>
      </c>
      <c r="R12259" s="104"/>
      <c r="S12259" s="104"/>
      <c r="T12259" s="104"/>
    </row>
    <row r="12260" spans="13:20" ht="14.5" x14ac:dyDescent="0.35">
      <c r="M12260" s="261" t="s">
        <v>50493</v>
      </c>
      <c r="N12260" s="262">
        <v>215.27</v>
      </c>
      <c r="P12260" s="243" t="s">
        <v>28149</v>
      </c>
      <c r="Q12260" s="244">
        <v>10942.52</v>
      </c>
      <c r="R12260" s="104"/>
      <c r="S12260" s="104"/>
      <c r="T12260" s="104"/>
    </row>
    <row r="12261" spans="13:20" ht="14.5" x14ac:dyDescent="0.35">
      <c r="M12261" s="261" t="s">
        <v>28630</v>
      </c>
      <c r="N12261" s="262">
        <v>60599.51</v>
      </c>
      <c r="P12261" s="243" t="s">
        <v>28150</v>
      </c>
      <c r="Q12261" s="244">
        <v>837.11</v>
      </c>
      <c r="R12261" s="104"/>
      <c r="S12261" s="104"/>
      <c r="T12261" s="104"/>
    </row>
    <row r="12262" spans="13:20" ht="14.5" x14ac:dyDescent="0.35">
      <c r="M12262" s="261" t="s">
        <v>42204</v>
      </c>
      <c r="N12262" s="262">
        <v>4102.95</v>
      </c>
      <c r="P12262" s="243" t="s">
        <v>28151</v>
      </c>
      <c r="Q12262" s="244">
        <v>2372.34</v>
      </c>
      <c r="R12262" s="104"/>
      <c r="S12262" s="104"/>
      <c r="T12262" s="104"/>
    </row>
    <row r="12263" spans="13:20" ht="14.5" x14ac:dyDescent="0.35">
      <c r="M12263" s="261" t="s">
        <v>28632</v>
      </c>
      <c r="N12263" s="262">
        <v>31110.44</v>
      </c>
      <c r="P12263" s="243" t="s">
        <v>28152</v>
      </c>
      <c r="Q12263" s="244">
        <v>5952.11</v>
      </c>
      <c r="R12263" s="104"/>
      <c r="S12263" s="104"/>
      <c r="T12263" s="104"/>
    </row>
    <row r="12264" spans="13:20" ht="14.5" x14ac:dyDescent="0.35">
      <c r="M12264" s="261" t="s">
        <v>28633</v>
      </c>
      <c r="N12264" s="262">
        <v>7342.32</v>
      </c>
      <c r="P12264" s="243" t="s">
        <v>28153</v>
      </c>
      <c r="Q12264" s="244">
        <v>23271.71</v>
      </c>
      <c r="R12264" s="104"/>
      <c r="S12264" s="104"/>
      <c r="T12264" s="104"/>
    </row>
    <row r="12265" spans="13:20" ht="14.5" x14ac:dyDescent="0.35">
      <c r="M12265" s="261" t="s">
        <v>28634</v>
      </c>
      <c r="N12265" s="262">
        <v>12742.61</v>
      </c>
      <c r="P12265" s="243" t="s">
        <v>28154</v>
      </c>
      <c r="Q12265" s="244">
        <v>252216.87</v>
      </c>
      <c r="R12265" s="104"/>
      <c r="S12265" s="104"/>
      <c r="T12265" s="104"/>
    </row>
    <row r="12266" spans="13:20" ht="14.5" x14ac:dyDescent="0.35">
      <c r="M12266" s="261" t="s">
        <v>28635</v>
      </c>
      <c r="N12266" s="262">
        <v>1565.88</v>
      </c>
      <c r="P12266" s="243" t="s">
        <v>28155</v>
      </c>
      <c r="Q12266" s="244">
        <v>3029164.81</v>
      </c>
      <c r="R12266" s="104"/>
      <c r="S12266" s="104"/>
      <c r="T12266" s="104"/>
    </row>
    <row r="12267" spans="13:20" ht="14.5" x14ac:dyDescent="0.35">
      <c r="M12267" s="261" t="s">
        <v>57618</v>
      </c>
      <c r="N12267" s="262">
        <v>348.28</v>
      </c>
      <c r="P12267" s="243" t="s">
        <v>28156</v>
      </c>
      <c r="Q12267" s="244">
        <v>231578.69</v>
      </c>
      <c r="R12267" s="104"/>
      <c r="S12267" s="104"/>
      <c r="T12267" s="104"/>
    </row>
    <row r="12268" spans="13:20" ht="14.5" x14ac:dyDescent="0.35">
      <c r="M12268" s="261" t="s">
        <v>28636</v>
      </c>
      <c r="N12268" s="262">
        <v>2726.74</v>
      </c>
      <c r="P12268" s="243" t="s">
        <v>28157</v>
      </c>
      <c r="Q12268" s="244">
        <v>640866.85</v>
      </c>
      <c r="R12268" s="104"/>
      <c r="S12268" s="104"/>
      <c r="T12268" s="104"/>
    </row>
    <row r="12269" spans="13:20" ht="14.5" x14ac:dyDescent="0.35">
      <c r="M12269" s="261" t="s">
        <v>28637</v>
      </c>
      <c r="N12269" s="262">
        <v>2428.7800000000002</v>
      </c>
      <c r="P12269" s="243" t="s">
        <v>28158</v>
      </c>
      <c r="Q12269" s="244">
        <v>80178.09</v>
      </c>
      <c r="R12269" s="104"/>
      <c r="S12269" s="104"/>
      <c r="T12269" s="104"/>
    </row>
    <row r="12270" spans="13:20" ht="14.5" x14ac:dyDescent="0.35">
      <c r="M12270" s="261" t="s">
        <v>28638</v>
      </c>
      <c r="N12270" s="262">
        <v>78928</v>
      </c>
      <c r="P12270" s="243" t="s">
        <v>28159</v>
      </c>
      <c r="Q12270" s="244">
        <v>85995</v>
      </c>
      <c r="R12270" s="104"/>
      <c r="S12270" s="104"/>
      <c r="T12270" s="104"/>
    </row>
    <row r="12271" spans="13:20" ht="14.5" x14ac:dyDescent="0.35">
      <c r="M12271" s="261" t="s">
        <v>28641</v>
      </c>
      <c r="N12271" s="262">
        <v>866465.77</v>
      </c>
      <c r="P12271" s="243" t="s">
        <v>28160</v>
      </c>
      <c r="Q12271" s="244">
        <v>98000</v>
      </c>
      <c r="R12271" s="104"/>
      <c r="S12271" s="104"/>
      <c r="T12271" s="104"/>
    </row>
    <row r="12272" spans="13:20" ht="14.5" x14ac:dyDescent="0.35">
      <c r="M12272" s="261" t="s">
        <v>50494</v>
      </c>
      <c r="N12272" s="262">
        <v>1772.98</v>
      </c>
      <c r="P12272" s="243" t="s">
        <v>28161</v>
      </c>
      <c r="Q12272" s="244">
        <v>1058102.5</v>
      </c>
      <c r="R12272" s="104"/>
      <c r="S12272" s="104"/>
      <c r="T12272" s="104"/>
    </row>
    <row r="12273" spans="13:20" ht="14.5" x14ac:dyDescent="0.35">
      <c r="M12273" s="261" t="s">
        <v>28642</v>
      </c>
      <c r="N12273" s="262">
        <v>61276.34</v>
      </c>
      <c r="P12273" s="243" t="s">
        <v>28162</v>
      </c>
      <c r="Q12273" s="244">
        <v>109182</v>
      </c>
      <c r="R12273" s="104"/>
      <c r="S12273" s="104"/>
      <c r="T12273" s="104"/>
    </row>
    <row r="12274" spans="13:20" ht="14.5" x14ac:dyDescent="0.35">
      <c r="M12274" s="261" t="s">
        <v>37497</v>
      </c>
      <c r="N12274" s="262">
        <v>1274.8499999999999</v>
      </c>
      <c r="P12274" s="243" t="s">
        <v>28163</v>
      </c>
      <c r="Q12274" s="244">
        <v>213277.62</v>
      </c>
      <c r="R12274" s="104"/>
      <c r="S12274" s="104"/>
      <c r="T12274" s="104"/>
    </row>
    <row r="12275" spans="13:20" ht="14.5" x14ac:dyDescent="0.35">
      <c r="M12275" s="261" t="s">
        <v>28643</v>
      </c>
      <c r="N12275" s="262">
        <v>2638.36</v>
      </c>
      <c r="P12275" s="243" t="s">
        <v>28164</v>
      </c>
      <c r="Q12275" s="244">
        <v>15134.4</v>
      </c>
      <c r="R12275" s="104"/>
      <c r="S12275" s="104"/>
      <c r="T12275" s="104"/>
    </row>
    <row r="12276" spans="13:20" ht="14.5" x14ac:dyDescent="0.35">
      <c r="M12276" s="261" t="s">
        <v>42205</v>
      </c>
      <c r="N12276" s="262">
        <v>5632.5</v>
      </c>
      <c r="P12276" s="243" t="s">
        <v>28165</v>
      </c>
      <c r="Q12276" s="244">
        <v>28647.82</v>
      </c>
      <c r="R12276" s="104"/>
      <c r="S12276" s="104"/>
      <c r="T12276" s="104"/>
    </row>
    <row r="12277" spans="13:20" ht="14.5" x14ac:dyDescent="0.35">
      <c r="M12277" s="261" t="s">
        <v>36010</v>
      </c>
      <c r="N12277" s="262">
        <v>216.86</v>
      </c>
      <c r="P12277" s="243" t="s">
        <v>28166</v>
      </c>
      <c r="Q12277" s="244">
        <v>25293.67</v>
      </c>
      <c r="R12277" s="104"/>
      <c r="S12277" s="104"/>
      <c r="T12277" s="104"/>
    </row>
    <row r="12278" spans="13:20" ht="14.5" x14ac:dyDescent="0.35">
      <c r="M12278" s="261" t="s">
        <v>52397</v>
      </c>
      <c r="N12278" s="262">
        <v>98</v>
      </c>
      <c r="P12278" s="243" t="s">
        <v>28167</v>
      </c>
      <c r="Q12278" s="244">
        <v>183</v>
      </c>
      <c r="R12278" s="104"/>
      <c r="S12278" s="104"/>
      <c r="T12278" s="104"/>
    </row>
    <row r="12279" spans="13:20" ht="14.5" x14ac:dyDescent="0.35">
      <c r="M12279" s="261" t="s">
        <v>28648</v>
      </c>
      <c r="N12279" s="262">
        <v>43576.4</v>
      </c>
      <c r="P12279" s="243" t="s">
        <v>28168</v>
      </c>
      <c r="Q12279" s="244">
        <v>2285.38</v>
      </c>
      <c r="R12279" s="104"/>
      <c r="S12279" s="104"/>
      <c r="T12279" s="104"/>
    </row>
    <row r="12280" spans="13:20" ht="14.5" x14ac:dyDescent="0.35">
      <c r="M12280" s="261" t="s">
        <v>28649</v>
      </c>
      <c r="N12280" s="262">
        <v>1666025.71</v>
      </c>
      <c r="P12280" s="243" t="s">
        <v>28169</v>
      </c>
      <c r="Q12280" s="244">
        <v>136583.67999999999</v>
      </c>
      <c r="R12280" s="104"/>
      <c r="S12280" s="104"/>
      <c r="T12280" s="104"/>
    </row>
    <row r="12281" spans="13:20" ht="14.5" x14ac:dyDescent="0.35">
      <c r="M12281" s="261" t="s">
        <v>43415</v>
      </c>
      <c r="N12281" s="262">
        <v>10920</v>
      </c>
      <c r="P12281" s="243" t="s">
        <v>16071</v>
      </c>
      <c r="Q12281" s="244">
        <v>475736.59</v>
      </c>
      <c r="R12281" s="104"/>
      <c r="S12281" s="104"/>
      <c r="T12281" s="104"/>
    </row>
    <row r="12282" spans="13:20" ht="14.5" x14ac:dyDescent="0.35">
      <c r="M12282" s="261" t="s">
        <v>38606</v>
      </c>
      <c r="N12282" s="262">
        <v>7758.05</v>
      </c>
      <c r="P12282" s="243" t="s">
        <v>16072</v>
      </c>
      <c r="Q12282" s="244">
        <v>199455.83</v>
      </c>
      <c r="R12282" s="104"/>
      <c r="S12282" s="104"/>
      <c r="T12282" s="104"/>
    </row>
    <row r="12283" spans="13:20" ht="14.5" x14ac:dyDescent="0.35">
      <c r="M12283" s="261" t="s">
        <v>28650</v>
      </c>
      <c r="N12283" s="262">
        <v>205114.86</v>
      </c>
      <c r="P12283" s="243" t="s">
        <v>28170</v>
      </c>
      <c r="Q12283" s="244">
        <v>3061978.5</v>
      </c>
      <c r="R12283" s="104"/>
      <c r="S12283" s="104"/>
      <c r="T12283" s="104"/>
    </row>
    <row r="12284" spans="13:20" ht="14.5" x14ac:dyDescent="0.35">
      <c r="M12284" s="261" t="s">
        <v>37498</v>
      </c>
      <c r="N12284" s="262">
        <v>7241.19</v>
      </c>
      <c r="P12284" s="243" t="s">
        <v>28171</v>
      </c>
      <c r="Q12284" s="244">
        <v>10942.52</v>
      </c>
      <c r="R12284" s="104"/>
      <c r="S12284" s="104"/>
      <c r="T12284" s="104"/>
    </row>
    <row r="12285" spans="13:20" ht="14.5" x14ac:dyDescent="0.35">
      <c r="M12285" s="261" t="s">
        <v>37499</v>
      </c>
      <c r="N12285" s="262">
        <v>1562.6</v>
      </c>
      <c r="P12285" s="243" t="s">
        <v>28172</v>
      </c>
      <c r="Q12285" s="244">
        <v>27249.5</v>
      </c>
      <c r="R12285" s="104"/>
      <c r="S12285" s="104"/>
      <c r="T12285" s="104"/>
    </row>
    <row r="12286" spans="13:20" ht="14.5" x14ac:dyDescent="0.35">
      <c r="M12286" s="261" t="s">
        <v>57619</v>
      </c>
      <c r="N12286" s="262">
        <v>10952.51</v>
      </c>
      <c r="P12286" s="243" t="s">
        <v>28173</v>
      </c>
      <c r="Q12286" s="244">
        <v>159026.93</v>
      </c>
      <c r="R12286" s="104"/>
      <c r="S12286" s="104"/>
      <c r="T12286" s="104"/>
    </row>
    <row r="12287" spans="13:20" ht="14.5" x14ac:dyDescent="0.35">
      <c r="M12287" s="261" t="s">
        <v>28651</v>
      </c>
      <c r="N12287" s="262">
        <v>436198.06</v>
      </c>
      <c r="P12287" s="243" t="s">
        <v>16073</v>
      </c>
      <c r="Q12287" s="244">
        <v>2242.06</v>
      </c>
      <c r="R12287" s="104"/>
      <c r="S12287" s="104"/>
      <c r="T12287" s="104"/>
    </row>
    <row r="12288" spans="13:20" ht="14.5" x14ac:dyDescent="0.35">
      <c r="M12288" s="261" t="s">
        <v>38607</v>
      </c>
      <c r="N12288" s="262">
        <v>3196.72</v>
      </c>
      <c r="P12288" s="243" t="s">
        <v>16074</v>
      </c>
      <c r="Q12288" s="244">
        <v>432837.57</v>
      </c>
      <c r="R12288" s="104"/>
      <c r="S12288" s="104"/>
      <c r="T12288" s="104"/>
    </row>
    <row r="12289" spans="13:20" ht="14.5" x14ac:dyDescent="0.35">
      <c r="M12289" s="261" t="s">
        <v>28653</v>
      </c>
      <c r="N12289" s="262">
        <v>68704.97</v>
      </c>
      <c r="P12289" s="243" t="s">
        <v>16075</v>
      </c>
      <c r="Q12289" s="244">
        <v>884356.33</v>
      </c>
      <c r="R12289" s="104"/>
      <c r="S12289" s="104"/>
      <c r="T12289" s="104"/>
    </row>
    <row r="12290" spans="13:20" ht="14.5" x14ac:dyDescent="0.35">
      <c r="M12290" s="261" t="s">
        <v>57620</v>
      </c>
      <c r="N12290" s="262">
        <v>365832.3</v>
      </c>
      <c r="P12290" s="243" t="s">
        <v>16076</v>
      </c>
      <c r="Q12290" s="244">
        <v>263381.69</v>
      </c>
      <c r="R12290" s="104"/>
      <c r="S12290" s="104"/>
      <c r="T12290" s="104"/>
    </row>
    <row r="12291" spans="13:20" ht="14.5" x14ac:dyDescent="0.35">
      <c r="M12291" s="261" t="s">
        <v>37500</v>
      </c>
      <c r="N12291" s="262">
        <v>10000.64</v>
      </c>
      <c r="P12291" s="243" t="s">
        <v>28174</v>
      </c>
      <c r="Q12291" s="244">
        <v>869670.7</v>
      </c>
      <c r="R12291" s="104"/>
      <c r="S12291" s="104"/>
      <c r="T12291" s="104"/>
    </row>
    <row r="12292" spans="13:20" ht="14.5" x14ac:dyDescent="0.35">
      <c r="M12292" s="261" t="s">
        <v>28654</v>
      </c>
      <c r="N12292" s="262">
        <v>51875.41</v>
      </c>
      <c r="P12292" s="243" t="s">
        <v>28175</v>
      </c>
      <c r="Q12292" s="244">
        <v>42458.29</v>
      </c>
      <c r="R12292" s="104"/>
      <c r="S12292" s="104"/>
      <c r="T12292" s="104"/>
    </row>
    <row r="12293" spans="13:20" ht="14.5" x14ac:dyDescent="0.35">
      <c r="M12293" s="261" t="s">
        <v>28655</v>
      </c>
      <c r="N12293" s="262">
        <v>1516</v>
      </c>
      <c r="P12293" s="243" t="s">
        <v>28176</v>
      </c>
      <c r="Q12293" s="244">
        <v>1500</v>
      </c>
      <c r="R12293" s="104"/>
      <c r="S12293" s="104"/>
      <c r="T12293" s="104"/>
    </row>
    <row r="12294" spans="13:20" ht="14.5" x14ac:dyDescent="0.35">
      <c r="M12294" s="261" t="s">
        <v>51505</v>
      </c>
      <c r="N12294" s="262">
        <v>-1101.6099999999999</v>
      </c>
      <c r="P12294" s="243" t="s">
        <v>28177</v>
      </c>
      <c r="Q12294" s="244">
        <v>86965.83</v>
      </c>
      <c r="R12294" s="104"/>
      <c r="S12294" s="104"/>
      <c r="T12294" s="104"/>
    </row>
    <row r="12295" spans="13:20" ht="14.5" x14ac:dyDescent="0.35">
      <c r="M12295" s="261" t="s">
        <v>52398</v>
      </c>
      <c r="N12295" s="262">
        <v>102080</v>
      </c>
      <c r="P12295" s="243" t="s">
        <v>28178</v>
      </c>
      <c r="Q12295" s="244">
        <v>1530.1</v>
      </c>
      <c r="R12295" s="104"/>
      <c r="S12295" s="104"/>
      <c r="T12295" s="104"/>
    </row>
    <row r="12296" spans="13:20" ht="14.5" x14ac:dyDescent="0.35">
      <c r="M12296" s="261" t="s">
        <v>57621</v>
      </c>
      <c r="N12296" s="262">
        <v>11360</v>
      </c>
      <c r="P12296" s="243" t="s">
        <v>28179</v>
      </c>
      <c r="Q12296" s="244">
        <v>11335.98</v>
      </c>
      <c r="R12296" s="104"/>
      <c r="S12296" s="104"/>
      <c r="T12296" s="104"/>
    </row>
    <row r="12297" spans="13:20" ht="14.5" x14ac:dyDescent="0.35">
      <c r="M12297" s="261" t="s">
        <v>45700</v>
      </c>
      <c r="N12297" s="262">
        <v>44890.65</v>
      </c>
      <c r="P12297" s="243" t="s">
        <v>28180</v>
      </c>
      <c r="Q12297" s="244">
        <v>8408.7999999999993</v>
      </c>
      <c r="R12297" s="104"/>
      <c r="S12297" s="104"/>
      <c r="T12297" s="104"/>
    </row>
    <row r="12298" spans="13:20" ht="14.5" x14ac:dyDescent="0.35">
      <c r="M12298" s="261" t="s">
        <v>45701</v>
      </c>
      <c r="N12298" s="262">
        <v>3393.67</v>
      </c>
      <c r="P12298" s="243" t="s">
        <v>28181</v>
      </c>
      <c r="Q12298" s="244">
        <v>190092.97</v>
      </c>
      <c r="R12298" s="104"/>
      <c r="S12298" s="104"/>
      <c r="T12298" s="104"/>
    </row>
    <row r="12299" spans="13:20" ht="14.5" x14ac:dyDescent="0.35">
      <c r="M12299" s="261" t="s">
        <v>48597</v>
      </c>
      <c r="N12299" s="262">
        <v>574.67999999999995</v>
      </c>
      <c r="P12299" s="243" t="s">
        <v>16077</v>
      </c>
      <c r="Q12299" s="244">
        <v>1212930.3500000001</v>
      </c>
      <c r="R12299" s="104"/>
      <c r="S12299" s="104"/>
      <c r="T12299" s="104"/>
    </row>
    <row r="12300" spans="13:20" ht="14.5" x14ac:dyDescent="0.35">
      <c r="M12300" s="261" t="s">
        <v>57622</v>
      </c>
      <c r="N12300" s="262">
        <v>9006.9599999999991</v>
      </c>
      <c r="P12300" s="243" t="s">
        <v>28182</v>
      </c>
      <c r="Q12300" s="244">
        <v>1848766.57</v>
      </c>
      <c r="R12300" s="104"/>
      <c r="S12300" s="104"/>
      <c r="T12300" s="104"/>
    </row>
    <row r="12301" spans="13:20" ht="14.5" x14ac:dyDescent="0.35">
      <c r="M12301" s="261" t="s">
        <v>51506</v>
      </c>
      <c r="N12301" s="262">
        <v>-57.01</v>
      </c>
      <c r="P12301" s="243" t="s">
        <v>28183</v>
      </c>
      <c r="Q12301" s="244">
        <v>15299.23</v>
      </c>
      <c r="R12301" s="104"/>
      <c r="S12301" s="104"/>
      <c r="T12301" s="104"/>
    </row>
    <row r="12302" spans="13:20" ht="14.5" x14ac:dyDescent="0.35">
      <c r="M12302" s="261" t="s">
        <v>57623</v>
      </c>
      <c r="N12302" s="262">
        <v>95055.51</v>
      </c>
      <c r="P12302" s="243" t="s">
        <v>16078</v>
      </c>
      <c r="Q12302" s="244">
        <v>557138.66</v>
      </c>
      <c r="R12302" s="104"/>
      <c r="S12302" s="104"/>
      <c r="T12302" s="104"/>
    </row>
    <row r="12303" spans="13:20" ht="14.5" x14ac:dyDescent="0.35">
      <c r="M12303" s="261" t="s">
        <v>57624</v>
      </c>
      <c r="N12303" s="262">
        <v>8830.2900000000009</v>
      </c>
      <c r="P12303" s="243" t="s">
        <v>28184</v>
      </c>
      <c r="Q12303" s="244">
        <v>2923063.72</v>
      </c>
      <c r="R12303" s="104"/>
      <c r="S12303" s="104"/>
      <c r="T12303" s="104"/>
    </row>
    <row r="12304" spans="13:20" ht="14.5" x14ac:dyDescent="0.35">
      <c r="M12304" s="261" t="s">
        <v>57625</v>
      </c>
      <c r="N12304" s="262">
        <v>20089.259999999998</v>
      </c>
      <c r="P12304" s="243" t="s">
        <v>28185</v>
      </c>
      <c r="Q12304" s="244">
        <v>38736.25</v>
      </c>
      <c r="R12304" s="104"/>
      <c r="S12304" s="104"/>
      <c r="T12304" s="104"/>
    </row>
    <row r="12305" spans="13:20" ht="14.5" x14ac:dyDescent="0.35">
      <c r="M12305" s="261" t="s">
        <v>57626</v>
      </c>
      <c r="N12305" s="262">
        <v>18865.349999999999</v>
      </c>
      <c r="P12305" s="243" t="s">
        <v>28186</v>
      </c>
      <c r="Q12305" s="244">
        <v>44331.42</v>
      </c>
      <c r="R12305" s="104"/>
      <c r="S12305" s="104"/>
      <c r="T12305" s="104"/>
    </row>
    <row r="12306" spans="13:20" ht="14.5" x14ac:dyDescent="0.35">
      <c r="M12306" s="261" t="s">
        <v>57627</v>
      </c>
      <c r="N12306" s="262">
        <v>51465</v>
      </c>
      <c r="P12306" s="243" t="s">
        <v>28187</v>
      </c>
      <c r="Q12306" s="244">
        <v>78725.25</v>
      </c>
      <c r="R12306" s="104"/>
      <c r="S12306" s="104"/>
      <c r="T12306" s="104"/>
    </row>
    <row r="12307" spans="13:20" ht="14.5" x14ac:dyDescent="0.35">
      <c r="M12307" s="261" t="s">
        <v>57628</v>
      </c>
      <c r="N12307" s="262">
        <v>2994.8</v>
      </c>
      <c r="P12307" s="243" t="s">
        <v>28188</v>
      </c>
      <c r="Q12307" s="244">
        <v>2600</v>
      </c>
      <c r="R12307" s="104"/>
      <c r="S12307" s="104"/>
      <c r="T12307" s="104"/>
    </row>
    <row r="12308" spans="13:20" ht="14.5" x14ac:dyDescent="0.35">
      <c r="M12308" s="261" t="s">
        <v>53651</v>
      </c>
      <c r="N12308" s="262">
        <v>23946.28</v>
      </c>
      <c r="P12308" s="243" t="s">
        <v>28189</v>
      </c>
      <c r="Q12308" s="244">
        <v>190.35</v>
      </c>
      <c r="R12308" s="104"/>
      <c r="S12308" s="104"/>
      <c r="T12308" s="104"/>
    </row>
    <row r="12309" spans="13:20" ht="14.5" x14ac:dyDescent="0.35">
      <c r="M12309" s="261" t="s">
        <v>57629</v>
      </c>
      <c r="N12309" s="262">
        <v>3513.85</v>
      </c>
      <c r="P12309" s="243" t="s">
        <v>28190</v>
      </c>
      <c r="Q12309" s="244">
        <v>62.26</v>
      </c>
      <c r="R12309" s="104"/>
      <c r="S12309" s="104"/>
      <c r="T12309" s="104"/>
    </row>
    <row r="12310" spans="13:20" ht="14.5" x14ac:dyDescent="0.35">
      <c r="M12310" s="261" t="s">
        <v>57630</v>
      </c>
      <c r="N12310" s="262">
        <v>150</v>
      </c>
      <c r="P12310" s="243" t="s">
        <v>28191</v>
      </c>
      <c r="Q12310" s="244">
        <v>6000</v>
      </c>
      <c r="R12310" s="104"/>
      <c r="S12310" s="104"/>
      <c r="T12310" s="104"/>
    </row>
    <row r="12311" spans="13:20" ht="14.5" x14ac:dyDescent="0.35">
      <c r="M12311" s="261" t="s">
        <v>57631</v>
      </c>
      <c r="N12311" s="262">
        <v>14822.24</v>
      </c>
      <c r="P12311" s="243" t="s">
        <v>28192</v>
      </c>
      <c r="Q12311" s="244">
        <v>76903</v>
      </c>
      <c r="R12311" s="104"/>
      <c r="S12311" s="104"/>
      <c r="T12311" s="104"/>
    </row>
    <row r="12312" spans="13:20" ht="14.5" x14ac:dyDescent="0.35">
      <c r="M12312" s="261" t="s">
        <v>57632</v>
      </c>
      <c r="N12312" s="262">
        <v>101379.2</v>
      </c>
      <c r="P12312" s="243" t="s">
        <v>28193</v>
      </c>
      <c r="Q12312" s="244">
        <v>2170</v>
      </c>
      <c r="R12312" s="104"/>
      <c r="S12312" s="104"/>
      <c r="T12312" s="104"/>
    </row>
    <row r="12313" spans="13:20" ht="14.5" x14ac:dyDescent="0.35">
      <c r="M12313" s="261" t="s">
        <v>57633</v>
      </c>
      <c r="N12313" s="262">
        <v>331.5</v>
      </c>
      <c r="P12313" s="243" t="s">
        <v>28194</v>
      </c>
      <c r="Q12313" s="244">
        <v>135.13999999999999</v>
      </c>
      <c r="R12313" s="104"/>
      <c r="S12313" s="104"/>
      <c r="T12313" s="104"/>
    </row>
    <row r="12314" spans="13:20" ht="14.5" x14ac:dyDescent="0.35">
      <c r="M12314" s="261" t="s">
        <v>53652</v>
      </c>
      <c r="N12314" s="262">
        <v>25789.65</v>
      </c>
      <c r="P12314" s="243" t="s">
        <v>28195</v>
      </c>
      <c r="Q12314" s="244">
        <v>13946.68</v>
      </c>
      <c r="R12314" s="104"/>
      <c r="S12314" s="104"/>
      <c r="T12314" s="104"/>
    </row>
    <row r="12315" spans="13:20" ht="14.5" x14ac:dyDescent="0.35">
      <c r="M12315" s="261" t="s">
        <v>53653</v>
      </c>
      <c r="N12315" s="262">
        <v>59752.58</v>
      </c>
      <c r="P12315" s="243" t="s">
        <v>28196</v>
      </c>
      <c r="Q12315" s="244">
        <v>19653</v>
      </c>
      <c r="R12315" s="104"/>
      <c r="S12315" s="104"/>
      <c r="T12315" s="104"/>
    </row>
    <row r="12316" spans="13:20" ht="14.5" x14ac:dyDescent="0.35">
      <c r="M12316" s="261" t="s">
        <v>53654</v>
      </c>
      <c r="N12316" s="262">
        <v>9400.16</v>
      </c>
      <c r="P12316" s="243" t="s">
        <v>28197</v>
      </c>
      <c r="Q12316" s="244">
        <v>2000</v>
      </c>
      <c r="R12316" s="104"/>
      <c r="S12316" s="104"/>
      <c r="T12316" s="104"/>
    </row>
    <row r="12317" spans="13:20" ht="14.5" x14ac:dyDescent="0.35">
      <c r="M12317" s="261" t="s">
        <v>57634</v>
      </c>
      <c r="N12317" s="262">
        <v>861.26</v>
      </c>
      <c r="P12317" s="243" t="s">
        <v>28198</v>
      </c>
      <c r="Q12317" s="244">
        <v>4393.8500000000004</v>
      </c>
      <c r="R12317" s="104"/>
      <c r="S12317" s="104"/>
      <c r="T12317" s="104"/>
    </row>
    <row r="12318" spans="13:20" ht="14.5" x14ac:dyDescent="0.35">
      <c r="M12318" s="261" t="s">
        <v>57635</v>
      </c>
      <c r="N12318" s="262">
        <v>16164.97</v>
      </c>
      <c r="P12318" s="243" t="s">
        <v>28199</v>
      </c>
      <c r="Q12318" s="244">
        <v>1925</v>
      </c>
      <c r="R12318" s="104"/>
      <c r="S12318" s="104"/>
      <c r="T12318" s="104"/>
    </row>
    <row r="12319" spans="13:20" ht="14.5" x14ac:dyDescent="0.35">
      <c r="M12319" s="261" t="s">
        <v>42206</v>
      </c>
      <c r="N12319" s="262">
        <v>88.21</v>
      </c>
      <c r="P12319" s="243" t="s">
        <v>28200</v>
      </c>
      <c r="Q12319" s="244">
        <v>141.13</v>
      </c>
      <c r="R12319" s="104"/>
      <c r="S12319" s="104"/>
      <c r="T12319" s="104"/>
    </row>
    <row r="12320" spans="13:20" ht="14.5" x14ac:dyDescent="0.35">
      <c r="M12320" s="261" t="s">
        <v>57636</v>
      </c>
      <c r="N12320" s="262">
        <v>118747.96</v>
      </c>
      <c r="P12320" s="243" t="s">
        <v>28201</v>
      </c>
      <c r="Q12320" s="244">
        <v>57.75</v>
      </c>
      <c r="R12320" s="104"/>
      <c r="S12320" s="104"/>
      <c r="T12320" s="104"/>
    </row>
    <row r="12321" spans="13:20" ht="14.5" x14ac:dyDescent="0.35">
      <c r="M12321" s="261" t="s">
        <v>57637</v>
      </c>
      <c r="N12321" s="262">
        <v>39573.22</v>
      </c>
      <c r="P12321" s="243" t="s">
        <v>28202</v>
      </c>
      <c r="Q12321" s="244">
        <v>6.38</v>
      </c>
      <c r="R12321" s="104"/>
      <c r="S12321" s="104"/>
      <c r="T12321" s="104"/>
    </row>
    <row r="12322" spans="13:20" ht="14.5" x14ac:dyDescent="0.35">
      <c r="M12322" s="261" t="s">
        <v>28658</v>
      </c>
      <c r="N12322" s="262">
        <v>342383.34</v>
      </c>
      <c r="P12322" s="243" t="s">
        <v>28203</v>
      </c>
      <c r="Q12322" s="244">
        <v>74383.47</v>
      </c>
      <c r="R12322" s="104"/>
      <c r="S12322" s="104"/>
      <c r="T12322" s="104"/>
    </row>
    <row r="12323" spans="13:20" ht="14.5" x14ac:dyDescent="0.35">
      <c r="M12323" s="261" t="s">
        <v>37501</v>
      </c>
      <c r="N12323" s="262">
        <v>18270.189999999999</v>
      </c>
      <c r="P12323" s="243" t="s">
        <v>28204</v>
      </c>
      <c r="Q12323" s="244">
        <v>4805</v>
      </c>
      <c r="R12323" s="104"/>
      <c r="S12323" s="104"/>
      <c r="T12323" s="104"/>
    </row>
    <row r="12324" spans="13:20" ht="14.5" x14ac:dyDescent="0.35">
      <c r="M12324" s="261" t="s">
        <v>51507</v>
      </c>
      <c r="N12324" s="262">
        <v>-619</v>
      </c>
      <c r="P12324" s="243" t="s">
        <v>28205</v>
      </c>
      <c r="Q12324" s="244">
        <v>294.25</v>
      </c>
      <c r="R12324" s="104"/>
      <c r="S12324" s="104"/>
      <c r="T12324" s="104"/>
    </row>
    <row r="12325" spans="13:20" ht="14.5" x14ac:dyDescent="0.35">
      <c r="M12325" s="261" t="s">
        <v>48598</v>
      </c>
      <c r="N12325" s="262">
        <v>16000</v>
      </c>
      <c r="P12325" s="243" t="s">
        <v>28206</v>
      </c>
      <c r="Q12325" s="244">
        <v>2600</v>
      </c>
      <c r="R12325" s="104"/>
      <c r="S12325" s="104"/>
      <c r="T12325" s="104"/>
    </row>
    <row r="12326" spans="13:20" ht="14.5" x14ac:dyDescent="0.35">
      <c r="M12326" s="261" t="s">
        <v>57638</v>
      </c>
      <c r="N12326" s="262">
        <v>325</v>
      </c>
      <c r="P12326" s="243" t="s">
        <v>28207</v>
      </c>
      <c r="Q12326" s="244">
        <v>1925</v>
      </c>
      <c r="R12326" s="104"/>
      <c r="S12326" s="104"/>
      <c r="T12326" s="104"/>
    </row>
    <row r="12327" spans="13:20" ht="14.5" x14ac:dyDescent="0.35">
      <c r="M12327" s="261" t="s">
        <v>52399</v>
      </c>
      <c r="N12327" s="262">
        <v>11.41</v>
      </c>
      <c r="P12327" s="243" t="s">
        <v>28208</v>
      </c>
      <c r="Q12327" s="244">
        <v>331.48</v>
      </c>
      <c r="R12327" s="104"/>
      <c r="S12327" s="104"/>
      <c r="T12327" s="104"/>
    </row>
    <row r="12328" spans="13:20" ht="14.5" x14ac:dyDescent="0.35">
      <c r="M12328" s="261" t="s">
        <v>48599</v>
      </c>
      <c r="N12328" s="262">
        <v>777.47</v>
      </c>
      <c r="P12328" s="243" t="s">
        <v>28209</v>
      </c>
      <c r="Q12328" s="244">
        <v>120.01</v>
      </c>
      <c r="R12328" s="104"/>
      <c r="S12328" s="104"/>
      <c r="T12328" s="104"/>
    </row>
    <row r="12329" spans="13:20" ht="14.5" x14ac:dyDescent="0.35">
      <c r="M12329" s="261" t="s">
        <v>52400</v>
      </c>
      <c r="N12329" s="262">
        <v>126346.73</v>
      </c>
      <c r="P12329" s="243" t="s">
        <v>28210</v>
      </c>
      <c r="Q12329" s="244">
        <v>6.38</v>
      </c>
      <c r="R12329" s="104"/>
      <c r="S12329" s="104"/>
      <c r="T12329" s="104"/>
    </row>
    <row r="12330" spans="13:20" ht="14.5" x14ac:dyDescent="0.35">
      <c r="M12330" s="261" t="s">
        <v>52401</v>
      </c>
      <c r="N12330" s="262">
        <v>1960</v>
      </c>
      <c r="P12330" s="243" t="s">
        <v>28211</v>
      </c>
      <c r="Q12330" s="244">
        <v>135.13999999999999</v>
      </c>
      <c r="R12330" s="104"/>
      <c r="S12330" s="104"/>
      <c r="T12330" s="104"/>
    </row>
    <row r="12331" spans="13:20" ht="14.5" x14ac:dyDescent="0.35">
      <c r="M12331" s="261" t="s">
        <v>52402</v>
      </c>
      <c r="N12331" s="262">
        <v>1498.44</v>
      </c>
      <c r="P12331" s="243" t="s">
        <v>28212</v>
      </c>
      <c r="Q12331" s="244">
        <v>6000</v>
      </c>
      <c r="R12331" s="104"/>
      <c r="S12331" s="104"/>
      <c r="T12331" s="104"/>
    </row>
    <row r="12332" spans="13:20" ht="14.5" x14ac:dyDescent="0.35">
      <c r="M12332" s="261" t="s">
        <v>52403</v>
      </c>
      <c r="N12332" s="262">
        <v>8677.82</v>
      </c>
      <c r="P12332" s="243" t="s">
        <v>28213</v>
      </c>
      <c r="Q12332" s="244">
        <v>42798.53</v>
      </c>
      <c r="R12332" s="104"/>
      <c r="S12332" s="104"/>
      <c r="T12332" s="104"/>
    </row>
    <row r="12333" spans="13:20" ht="14.5" x14ac:dyDescent="0.35">
      <c r="M12333" s="261" t="s">
        <v>52404</v>
      </c>
      <c r="N12333" s="262">
        <v>29983.16</v>
      </c>
      <c r="P12333" s="243" t="s">
        <v>28214</v>
      </c>
      <c r="Q12333" s="244">
        <v>2000</v>
      </c>
      <c r="R12333" s="104"/>
      <c r="S12333" s="104"/>
      <c r="T12333" s="104"/>
    </row>
    <row r="12334" spans="13:20" ht="14.5" x14ac:dyDescent="0.35">
      <c r="M12334" s="261" t="s">
        <v>52405</v>
      </c>
      <c r="N12334" s="262">
        <v>27277.279999999999</v>
      </c>
      <c r="P12334" s="243" t="s">
        <v>28215</v>
      </c>
      <c r="Q12334" s="244">
        <v>153750.72</v>
      </c>
      <c r="R12334" s="104"/>
      <c r="S12334" s="104"/>
      <c r="T12334" s="104"/>
    </row>
    <row r="12335" spans="13:20" ht="14.5" x14ac:dyDescent="0.35">
      <c r="M12335" s="261" t="s">
        <v>57639</v>
      </c>
      <c r="N12335" s="262">
        <v>470.79</v>
      </c>
      <c r="P12335" s="243" t="s">
        <v>28216</v>
      </c>
      <c r="Q12335" s="244">
        <v>2111</v>
      </c>
      <c r="R12335" s="104"/>
      <c r="S12335" s="104"/>
      <c r="T12335" s="104"/>
    </row>
    <row r="12336" spans="13:20" ht="14.5" x14ac:dyDescent="0.35">
      <c r="M12336" s="261" t="s">
        <v>57640</v>
      </c>
      <c r="N12336" s="262">
        <v>4523.63</v>
      </c>
      <c r="P12336" s="243" t="s">
        <v>28217</v>
      </c>
      <c r="Q12336" s="244">
        <v>151.13999999999999</v>
      </c>
      <c r="R12336" s="104"/>
      <c r="S12336" s="104"/>
      <c r="T12336" s="104"/>
    </row>
    <row r="12337" spans="13:20" ht="14.5" x14ac:dyDescent="0.35">
      <c r="M12337" s="261" t="s">
        <v>57641</v>
      </c>
      <c r="N12337" s="262">
        <v>13677.95</v>
      </c>
      <c r="P12337" s="243" t="s">
        <v>28218</v>
      </c>
      <c r="Q12337" s="244">
        <v>457.67</v>
      </c>
      <c r="R12337" s="104"/>
      <c r="S12337" s="104"/>
      <c r="T12337" s="104"/>
    </row>
    <row r="12338" spans="13:20" ht="14.5" x14ac:dyDescent="0.35">
      <c r="M12338" s="261" t="s">
        <v>57642</v>
      </c>
      <c r="N12338" s="262">
        <v>967.89</v>
      </c>
      <c r="P12338" s="243" t="s">
        <v>28219</v>
      </c>
      <c r="Q12338" s="244">
        <v>2678.87</v>
      </c>
      <c r="R12338" s="104"/>
      <c r="S12338" s="104"/>
      <c r="T12338" s="104"/>
    </row>
    <row r="12339" spans="13:20" ht="14.5" x14ac:dyDescent="0.35">
      <c r="M12339" s="261" t="s">
        <v>57643</v>
      </c>
      <c r="N12339" s="262">
        <v>3187.45</v>
      </c>
      <c r="P12339" s="243" t="s">
        <v>28220</v>
      </c>
      <c r="Q12339" s="244">
        <v>977.43</v>
      </c>
      <c r="R12339" s="104"/>
      <c r="S12339" s="104"/>
      <c r="T12339" s="104"/>
    </row>
    <row r="12340" spans="13:20" ht="14.5" x14ac:dyDescent="0.35">
      <c r="M12340" s="261" t="s">
        <v>57644</v>
      </c>
      <c r="N12340" s="262">
        <v>3519.86</v>
      </c>
      <c r="P12340" s="243" t="s">
        <v>28221</v>
      </c>
      <c r="Q12340" s="244">
        <v>72.66</v>
      </c>
      <c r="R12340" s="104"/>
      <c r="S12340" s="104"/>
      <c r="T12340" s="104"/>
    </row>
    <row r="12341" spans="13:20" ht="14.5" x14ac:dyDescent="0.35">
      <c r="M12341" s="261" t="s">
        <v>57645</v>
      </c>
      <c r="N12341" s="262">
        <v>49.61</v>
      </c>
      <c r="P12341" s="243" t="s">
        <v>28222</v>
      </c>
      <c r="Q12341" s="244">
        <v>211.94</v>
      </c>
      <c r="R12341" s="104"/>
      <c r="S12341" s="104"/>
      <c r="T12341" s="104"/>
    </row>
    <row r="12342" spans="13:20" ht="14.5" x14ac:dyDescent="0.35">
      <c r="M12342" s="261" t="s">
        <v>57646</v>
      </c>
      <c r="N12342" s="262">
        <v>493.47</v>
      </c>
      <c r="P12342" s="243" t="s">
        <v>28223</v>
      </c>
      <c r="Q12342" s="244">
        <v>5.53</v>
      </c>
      <c r="R12342" s="104"/>
      <c r="S12342" s="104"/>
      <c r="T12342" s="104"/>
    </row>
    <row r="12343" spans="13:20" ht="14.5" x14ac:dyDescent="0.35">
      <c r="M12343" s="261" t="s">
        <v>53655</v>
      </c>
      <c r="N12343" s="262">
        <v>41173.480000000003</v>
      </c>
      <c r="P12343" s="243" t="s">
        <v>28224</v>
      </c>
      <c r="Q12343" s="244">
        <v>2059.89</v>
      </c>
      <c r="R12343" s="104"/>
      <c r="S12343" s="104"/>
      <c r="T12343" s="104"/>
    </row>
    <row r="12344" spans="13:20" ht="14.5" x14ac:dyDescent="0.35">
      <c r="M12344" s="261" t="s">
        <v>48600</v>
      </c>
      <c r="N12344" s="262">
        <v>432345.57</v>
      </c>
      <c r="P12344" s="243" t="s">
        <v>28225</v>
      </c>
      <c r="Q12344" s="244">
        <v>14754.27</v>
      </c>
      <c r="R12344" s="104"/>
      <c r="S12344" s="104"/>
      <c r="T12344" s="104"/>
    </row>
    <row r="12345" spans="13:20" ht="14.5" x14ac:dyDescent="0.35">
      <c r="M12345" s="261" t="s">
        <v>48601</v>
      </c>
      <c r="N12345" s="262">
        <v>33074.43</v>
      </c>
      <c r="P12345" s="243" t="s">
        <v>28226</v>
      </c>
      <c r="Q12345" s="244">
        <v>3088.43</v>
      </c>
      <c r="R12345" s="104"/>
      <c r="S12345" s="104"/>
      <c r="T12345" s="104"/>
    </row>
    <row r="12346" spans="13:20" ht="14.5" x14ac:dyDescent="0.35">
      <c r="M12346" s="261" t="s">
        <v>45702</v>
      </c>
      <c r="N12346" s="262">
        <v>401434.54</v>
      </c>
      <c r="P12346" s="243" t="s">
        <v>28227</v>
      </c>
      <c r="Q12346" s="244">
        <v>223.8</v>
      </c>
      <c r="R12346" s="104"/>
      <c r="S12346" s="104"/>
      <c r="T12346" s="104"/>
    </row>
    <row r="12347" spans="13:20" ht="14.5" x14ac:dyDescent="0.35">
      <c r="M12347" s="261" t="s">
        <v>28718</v>
      </c>
      <c r="N12347" s="262">
        <v>28546.04</v>
      </c>
      <c r="P12347" s="243" t="s">
        <v>28228</v>
      </c>
      <c r="Q12347" s="244">
        <v>669.61</v>
      </c>
      <c r="R12347" s="104"/>
      <c r="S12347" s="104"/>
      <c r="T12347" s="104"/>
    </row>
    <row r="12348" spans="13:20" ht="14.5" x14ac:dyDescent="0.35">
      <c r="M12348" s="261" t="s">
        <v>28719</v>
      </c>
      <c r="N12348" s="262">
        <v>87030.98</v>
      </c>
      <c r="P12348" s="243" t="s">
        <v>28229</v>
      </c>
      <c r="Q12348" s="244">
        <v>5.53</v>
      </c>
      <c r="R12348" s="104"/>
      <c r="S12348" s="104"/>
      <c r="T12348" s="104"/>
    </row>
    <row r="12349" spans="13:20" ht="14.5" x14ac:dyDescent="0.35">
      <c r="M12349" s="261" t="s">
        <v>45703</v>
      </c>
      <c r="N12349" s="262">
        <v>112841.62</v>
      </c>
      <c r="P12349" s="243" t="s">
        <v>28230</v>
      </c>
      <c r="Q12349" s="244">
        <v>4738.76</v>
      </c>
      <c r="R12349" s="104"/>
      <c r="S12349" s="104"/>
      <c r="T12349" s="104"/>
    </row>
    <row r="12350" spans="13:20" ht="14.5" x14ac:dyDescent="0.35">
      <c r="M12350" s="261" t="s">
        <v>45704</v>
      </c>
      <c r="N12350" s="262">
        <v>81816.69</v>
      </c>
      <c r="P12350" s="243" t="s">
        <v>28231</v>
      </c>
      <c r="Q12350" s="244">
        <v>14754.27</v>
      </c>
      <c r="R12350" s="104"/>
      <c r="S12350" s="104"/>
      <c r="T12350" s="104"/>
    </row>
    <row r="12351" spans="13:20" ht="14.5" x14ac:dyDescent="0.35">
      <c r="M12351" s="261" t="s">
        <v>28720</v>
      </c>
      <c r="N12351" s="262">
        <v>91158.62</v>
      </c>
      <c r="P12351" s="243" t="s">
        <v>28232</v>
      </c>
      <c r="Q12351" s="244">
        <v>2214.8000000000002</v>
      </c>
      <c r="R12351" s="104"/>
      <c r="S12351" s="104"/>
      <c r="T12351" s="104"/>
    </row>
    <row r="12352" spans="13:20" ht="14.5" x14ac:dyDescent="0.35">
      <c r="M12352" s="261" t="s">
        <v>28721</v>
      </c>
      <c r="N12352" s="262">
        <v>218339.51</v>
      </c>
      <c r="P12352" s="243" t="s">
        <v>28233</v>
      </c>
      <c r="Q12352" s="244">
        <v>976.79</v>
      </c>
      <c r="R12352" s="104"/>
      <c r="S12352" s="104"/>
      <c r="T12352" s="104"/>
    </row>
    <row r="12353" spans="13:20" ht="14.5" x14ac:dyDescent="0.35">
      <c r="M12353" s="261" t="s">
        <v>48602</v>
      </c>
      <c r="N12353" s="262">
        <v>4168265.62</v>
      </c>
      <c r="P12353" s="243" t="s">
        <v>28234</v>
      </c>
      <c r="Q12353" s="244">
        <v>26610</v>
      </c>
      <c r="R12353" s="104"/>
      <c r="S12353" s="104"/>
      <c r="T12353" s="104"/>
    </row>
    <row r="12354" spans="13:20" ht="14.5" x14ac:dyDescent="0.35">
      <c r="M12354" s="261" t="s">
        <v>48603</v>
      </c>
      <c r="N12354" s="262">
        <v>318872.65999999997</v>
      </c>
      <c r="P12354" s="243" t="s">
        <v>28235</v>
      </c>
      <c r="Q12354" s="244">
        <v>2279.84</v>
      </c>
      <c r="R12354" s="104"/>
      <c r="S12354" s="104"/>
      <c r="T12354" s="104"/>
    </row>
    <row r="12355" spans="13:20" ht="14.5" x14ac:dyDescent="0.35">
      <c r="M12355" s="261" t="s">
        <v>28726</v>
      </c>
      <c r="N12355" s="262">
        <v>2620341.5</v>
      </c>
      <c r="P12355" s="243" t="s">
        <v>28236</v>
      </c>
      <c r="Q12355" s="244">
        <v>6381.87</v>
      </c>
      <c r="R12355" s="104"/>
      <c r="S12355" s="104"/>
      <c r="T12355" s="104"/>
    </row>
    <row r="12356" spans="13:20" ht="14.5" x14ac:dyDescent="0.35">
      <c r="M12356" s="261" t="s">
        <v>28727</v>
      </c>
      <c r="N12356" s="262">
        <v>312257.09999999998</v>
      </c>
      <c r="P12356" s="243" t="s">
        <v>28237</v>
      </c>
      <c r="Q12356" s="244">
        <v>1773.82</v>
      </c>
      <c r="R12356" s="104"/>
      <c r="S12356" s="104"/>
      <c r="T12356" s="104"/>
    </row>
    <row r="12357" spans="13:20" ht="14.5" x14ac:dyDescent="0.35">
      <c r="M12357" s="261" t="s">
        <v>53656</v>
      </c>
      <c r="N12357" s="262">
        <v>37400</v>
      </c>
      <c r="P12357" s="243" t="s">
        <v>28238</v>
      </c>
      <c r="Q12357" s="244">
        <v>505.88</v>
      </c>
      <c r="R12357" s="104"/>
      <c r="S12357" s="104"/>
      <c r="T12357" s="104"/>
    </row>
    <row r="12358" spans="13:20" ht="14.5" x14ac:dyDescent="0.35">
      <c r="M12358" s="261" t="s">
        <v>57647</v>
      </c>
      <c r="N12358" s="262">
        <v>287150</v>
      </c>
      <c r="P12358" s="243" t="s">
        <v>28239</v>
      </c>
      <c r="Q12358" s="244">
        <v>5984.32</v>
      </c>
      <c r="R12358" s="104"/>
      <c r="S12358" s="104"/>
      <c r="T12358" s="104"/>
    </row>
    <row r="12359" spans="13:20" ht="14.5" x14ac:dyDescent="0.35">
      <c r="M12359" s="261" t="s">
        <v>28729</v>
      </c>
      <c r="N12359" s="262">
        <v>248805.6</v>
      </c>
      <c r="P12359" s="243" t="s">
        <v>28240</v>
      </c>
      <c r="Q12359" s="244">
        <v>457.81</v>
      </c>
      <c r="R12359" s="104"/>
      <c r="S12359" s="104"/>
      <c r="T12359" s="104"/>
    </row>
    <row r="12360" spans="13:20" ht="14.5" x14ac:dyDescent="0.35">
      <c r="M12360" s="261" t="s">
        <v>28730</v>
      </c>
      <c r="N12360" s="262">
        <v>77059.75</v>
      </c>
      <c r="P12360" s="243" t="s">
        <v>28241</v>
      </c>
      <c r="Q12360" s="244">
        <v>-0.13</v>
      </c>
      <c r="R12360" s="104"/>
      <c r="S12360" s="104"/>
      <c r="T12360" s="104"/>
    </row>
    <row r="12361" spans="13:20" ht="14.5" x14ac:dyDescent="0.35">
      <c r="M12361" s="261" t="s">
        <v>28732</v>
      </c>
      <c r="N12361" s="262">
        <v>22071.08</v>
      </c>
      <c r="P12361" s="243" t="s">
        <v>28242</v>
      </c>
      <c r="Q12361" s="244">
        <v>406</v>
      </c>
      <c r="R12361" s="104"/>
      <c r="S12361" s="104"/>
      <c r="T12361" s="104"/>
    </row>
    <row r="12362" spans="13:20" ht="14.5" x14ac:dyDescent="0.35">
      <c r="M12362" s="261" t="s">
        <v>57648</v>
      </c>
      <c r="N12362" s="262">
        <v>104901.57</v>
      </c>
      <c r="P12362" s="243" t="s">
        <v>28243</v>
      </c>
      <c r="Q12362" s="244">
        <v>144737.35</v>
      </c>
      <c r="R12362" s="104"/>
      <c r="S12362" s="104"/>
      <c r="T12362" s="104"/>
    </row>
    <row r="12363" spans="13:20" ht="14.5" x14ac:dyDescent="0.35">
      <c r="M12363" s="261" t="s">
        <v>28734</v>
      </c>
      <c r="N12363" s="262">
        <v>194758.67</v>
      </c>
      <c r="P12363" s="243" t="s">
        <v>28244</v>
      </c>
      <c r="Q12363" s="244">
        <v>7155.59</v>
      </c>
      <c r="R12363" s="104"/>
      <c r="S12363" s="104"/>
      <c r="T12363" s="104"/>
    </row>
    <row r="12364" spans="13:20" ht="14.5" x14ac:dyDescent="0.35">
      <c r="M12364" s="261" t="s">
        <v>28735</v>
      </c>
      <c r="N12364" s="262">
        <v>15450</v>
      </c>
      <c r="P12364" s="243" t="s">
        <v>28245</v>
      </c>
      <c r="Q12364" s="244">
        <v>11097.46</v>
      </c>
      <c r="R12364" s="104"/>
      <c r="S12364" s="104"/>
      <c r="T12364" s="104"/>
    </row>
    <row r="12365" spans="13:20" ht="14.5" x14ac:dyDescent="0.35">
      <c r="M12365" s="261" t="s">
        <v>57649</v>
      </c>
      <c r="N12365" s="262">
        <v>236034.94</v>
      </c>
      <c r="P12365" s="243" t="s">
        <v>28246</v>
      </c>
      <c r="Q12365" s="244">
        <v>870.95</v>
      </c>
      <c r="R12365" s="104"/>
      <c r="S12365" s="104"/>
      <c r="T12365" s="104"/>
    </row>
    <row r="12366" spans="13:20" ht="14.5" x14ac:dyDescent="0.35">
      <c r="M12366" s="261" t="s">
        <v>37503</v>
      </c>
      <c r="N12366" s="262">
        <v>30540</v>
      </c>
      <c r="P12366" s="243" t="s">
        <v>28247</v>
      </c>
      <c r="Q12366" s="244">
        <v>11177.5</v>
      </c>
      <c r="R12366" s="104"/>
      <c r="S12366" s="104"/>
      <c r="T12366" s="104"/>
    </row>
    <row r="12367" spans="13:20" ht="14.5" x14ac:dyDescent="0.35">
      <c r="M12367" s="261" t="s">
        <v>37504</v>
      </c>
      <c r="N12367" s="262">
        <v>69075</v>
      </c>
      <c r="P12367" s="243" t="s">
        <v>28248</v>
      </c>
      <c r="Q12367" s="244">
        <v>5000</v>
      </c>
      <c r="R12367" s="104"/>
      <c r="S12367" s="104"/>
      <c r="T12367" s="104"/>
    </row>
    <row r="12368" spans="13:20" ht="14.5" x14ac:dyDescent="0.35">
      <c r="M12368" s="261" t="s">
        <v>37505</v>
      </c>
      <c r="N12368" s="262">
        <v>7620.58</v>
      </c>
      <c r="P12368" s="243" t="s">
        <v>28249</v>
      </c>
      <c r="Q12368" s="244">
        <v>480.48</v>
      </c>
      <c r="R12368" s="104"/>
      <c r="S12368" s="104"/>
      <c r="T12368" s="104"/>
    </row>
    <row r="12369" spans="13:20" ht="14.5" x14ac:dyDescent="0.35">
      <c r="M12369" s="261" t="s">
        <v>37506</v>
      </c>
      <c r="N12369" s="262">
        <v>21596.51</v>
      </c>
      <c r="P12369" s="243" t="s">
        <v>28250</v>
      </c>
      <c r="Q12369" s="244">
        <v>12227.23</v>
      </c>
      <c r="R12369" s="104"/>
      <c r="S12369" s="104"/>
      <c r="T12369" s="104"/>
    </row>
    <row r="12370" spans="13:20" ht="14.5" x14ac:dyDescent="0.35">
      <c r="M12370" s="261" t="s">
        <v>38609</v>
      </c>
      <c r="N12370" s="262">
        <v>6356.73</v>
      </c>
      <c r="P12370" s="243" t="s">
        <v>28251</v>
      </c>
      <c r="Q12370" s="244">
        <v>290</v>
      </c>
      <c r="R12370" s="104"/>
      <c r="S12370" s="104"/>
      <c r="T12370" s="104"/>
    </row>
    <row r="12371" spans="13:20" ht="14.5" x14ac:dyDescent="0.35">
      <c r="M12371" s="261" t="s">
        <v>50495</v>
      </c>
      <c r="N12371" s="262">
        <v>1486.72</v>
      </c>
      <c r="P12371" s="243" t="s">
        <v>28252</v>
      </c>
      <c r="Q12371" s="244">
        <v>1334.55</v>
      </c>
      <c r="R12371" s="104"/>
      <c r="S12371" s="104"/>
      <c r="T12371" s="104"/>
    </row>
    <row r="12372" spans="13:20" ht="14.5" x14ac:dyDescent="0.35">
      <c r="M12372" s="261" t="s">
        <v>57650</v>
      </c>
      <c r="N12372" s="262">
        <v>216460</v>
      </c>
      <c r="P12372" s="243" t="s">
        <v>28253</v>
      </c>
      <c r="Q12372" s="244">
        <v>3748.48</v>
      </c>
      <c r="R12372" s="104"/>
      <c r="S12372" s="104"/>
      <c r="T12372" s="104"/>
    </row>
    <row r="12373" spans="13:20" ht="14.5" x14ac:dyDescent="0.35">
      <c r="M12373" s="261" t="s">
        <v>57651</v>
      </c>
      <c r="N12373" s="262">
        <v>14702.48</v>
      </c>
      <c r="P12373" s="243" t="s">
        <v>28254</v>
      </c>
      <c r="Q12373" s="244">
        <v>481.81</v>
      </c>
      <c r="R12373" s="104"/>
      <c r="S12373" s="104"/>
      <c r="T12373" s="104"/>
    </row>
    <row r="12374" spans="13:20" ht="14.5" x14ac:dyDescent="0.35">
      <c r="M12374" s="261" t="s">
        <v>57652</v>
      </c>
      <c r="N12374" s="262">
        <v>49571.45</v>
      </c>
      <c r="P12374" s="243" t="s">
        <v>28255</v>
      </c>
      <c r="Q12374" s="244">
        <v>2362.5</v>
      </c>
      <c r="R12374" s="104"/>
      <c r="S12374" s="104"/>
      <c r="T12374" s="104"/>
    </row>
    <row r="12375" spans="13:20" ht="14.5" x14ac:dyDescent="0.35">
      <c r="M12375" s="261" t="s">
        <v>57653</v>
      </c>
      <c r="N12375" s="262">
        <v>23900</v>
      </c>
      <c r="P12375" s="243" t="s">
        <v>28256</v>
      </c>
      <c r="Q12375" s="244">
        <v>4040</v>
      </c>
      <c r="R12375" s="104"/>
      <c r="S12375" s="104"/>
      <c r="T12375" s="104"/>
    </row>
    <row r="12376" spans="13:20" ht="14.5" x14ac:dyDescent="0.35">
      <c r="M12376" s="261" t="s">
        <v>42208</v>
      </c>
      <c r="N12376" s="262">
        <v>202300</v>
      </c>
      <c r="P12376" s="243" t="s">
        <v>28257</v>
      </c>
      <c r="Q12376" s="244">
        <v>27590.880000000001</v>
      </c>
      <c r="R12376" s="104"/>
      <c r="S12376" s="104"/>
      <c r="T12376" s="104"/>
    </row>
    <row r="12377" spans="13:20" ht="14.5" x14ac:dyDescent="0.35">
      <c r="M12377" s="261" t="s">
        <v>45705</v>
      </c>
      <c r="N12377" s="262">
        <v>118170.39</v>
      </c>
      <c r="P12377" s="243" t="s">
        <v>28258</v>
      </c>
      <c r="Q12377" s="244">
        <v>681.07</v>
      </c>
      <c r="R12377" s="104"/>
      <c r="S12377" s="104"/>
      <c r="T12377" s="104"/>
    </row>
    <row r="12378" spans="13:20" ht="14.5" x14ac:dyDescent="0.35">
      <c r="M12378" s="261" t="s">
        <v>57654</v>
      </c>
      <c r="N12378" s="262">
        <v>198470</v>
      </c>
      <c r="P12378" s="243" t="s">
        <v>28259</v>
      </c>
      <c r="Q12378" s="244">
        <v>2801.43</v>
      </c>
      <c r="R12378" s="104"/>
      <c r="S12378" s="104"/>
      <c r="T12378" s="104"/>
    </row>
    <row r="12379" spans="13:20" ht="14.5" x14ac:dyDescent="0.35">
      <c r="M12379" s="261" t="s">
        <v>45706</v>
      </c>
      <c r="N12379" s="262">
        <v>25471.23</v>
      </c>
      <c r="P12379" s="243" t="s">
        <v>28260</v>
      </c>
      <c r="Q12379" s="244">
        <v>356.85</v>
      </c>
      <c r="R12379" s="104"/>
      <c r="S12379" s="104"/>
      <c r="T12379" s="104"/>
    </row>
    <row r="12380" spans="13:20" ht="14.5" x14ac:dyDescent="0.35">
      <c r="M12380" s="261" t="s">
        <v>57655</v>
      </c>
      <c r="N12380" s="262">
        <v>47137.19</v>
      </c>
      <c r="P12380" s="243" t="s">
        <v>28261</v>
      </c>
      <c r="Q12380" s="244">
        <v>2690.76</v>
      </c>
      <c r="R12380" s="104"/>
      <c r="S12380" s="104"/>
      <c r="T12380" s="104"/>
    </row>
    <row r="12381" spans="13:20" ht="14.5" x14ac:dyDescent="0.35">
      <c r="M12381" s="261" t="s">
        <v>50496</v>
      </c>
      <c r="N12381" s="262">
        <v>198.44</v>
      </c>
      <c r="P12381" s="243" t="s">
        <v>28262</v>
      </c>
      <c r="Q12381" s="244">
        <v>36552.879999999997</v>
      </c>
      <c r="R12381" s="104"/>
      <c r="S12381" s="104"/>
      <c r="T12381" s="104"/>
    </row>
    <row r="12382" spans="13:20" ht="14.5" x14ac:dyDescent="0.35">
      <c r="M12382" s="261" t="s">
        <v>57656</v>
      </c>
      <c r="N12382" s="262">
        <v>41571.75</v>
      </c>
      <c r="P12382" s="243" t="s">
        <v>28263</v>
      </c>
      <c r="Q12382" s="244">
        <v>24826.98</v>
      </c>
      <c r="R12382" s="104"/>
      <c r="S12382" s="104"/>
      <c r="T12382" s="104"/>
    </row>
    <row r="12383" spans="13:20" ht="14.5" x14ac:dyDescent="0.35">
      <c r="M12383" s="261" t="s">
        <v>28738</v>
      </c>
      <c r="N12383" s="262">
        <v>284573.40000000002</v>
      </c>
      <c r="P12383" s="243" t="s">
        <v>28264</v>
      </c>
      <c r="Q12383" s="244">
        <v>10344.43</v>
      </c>
      <c r="R12383" s="104"/>
      <c r="S12383" s="104"/>
      <c r="T12383" s="104"/>
    </row>
    <row r="12384" spans="13:20" ht="14.5" x14ac:dyDescent="0.35">
      <c r="M12384" s="261" t="s">
        <v>37507</v>
      </c>
      <c r="N12384" s="262">
        <v>1065725</v>
      </c>
      <c r="P12384" s="243" t="s">
        <v>28265</v>
      </c>
      <c r="Q12384" s="244">
        <v>5775</v>
      </c>
      <c r="R12384" s="104"/>
      <c r="S12384" s="104"/>
      <c r="T12384" s="104"/>
    </row>
    <row r="12385" spans="13:20" ht="14.5" x14ac:dyDescent="0.35">
      <c r="M12385" s="261" t="s">
        <v>28739</v>
      </c>
      <c r="N12385" s="262">
        <v>470079</v>
      </c>
      <c r="P12385" s="243" t="s">
        <v>28266</v>
      </c>
      <c r="Q12385" s="244">
        <v>799</v>
      </c>
      <c r="R12385" s="104"/>
      <c r="S12385" s="104"/>
      <c r="T12385" s="104"/>
    </row>
    <row r="12386" spans="13:20" ht="14.5" x14ac:dyDescent="0.35">
      <c r="M12386" s="261" t="s">
        <v>37508</v>
      </c>
      <c r="N12386" s="262">
        <v>192947.1</v>
      </c>
      <c r="P12386" s="243" t="s">
        <v>28267</v>
      </c>
      <c r="Q12386" s="244">
        <v>1140</v>
      </c>
      <c r="R12386" s="104"/>
      <c r="S12386" s="104"/>
      <c r="T12386" s="104"/>
    </row>
    <row r="12387" spans="13:20" ht="14.5" x14ac:dyDescent="0.35">
      <c r="M12387" s="261" t="s">
        <v>28740</v>
      </c>
      <c r="N12387" s="262">
        <v>159123.5</v>
      </c>
      <c r="P12387" s="243" t="s">
        <v>28268</v>
      </c>
      <c r="Q12387" s="244">
        <v>650</v>
      </c>
      <c r="R12387" s="104"/>
      <c r="S12387" s="104"/>
      <c r="T12387" s="104"/>
    </row>
    <row r="12388" spans="13:20" ht="14.5" x14ac:dyDescent="0.35">
      <c r="M12388" s="261" t="s">
        <v>28741</v>
      </c>
      <c r="N12388" s="262">
        <v>226923.79</v>
      </c>
      <c r="P12388" s="243" t="s">
        <v>28269</v>
      </c>
      <c r="Q12388" s="244">
        <v>198.06</v>
      </c>
      <c r="R12388" s="104"/>
      <c r="S12388" s="104"/>
      <c r="T12388" s="104"/>
    </row>
    <row r="12389" spans="13:20" ht="14.5" x14ac:dyDescent="0.35">
      <c r="M12389" s="261" t="s">
        <v>28742</v>
      </c>
      <c r="N12389" s="262">
        <v>77409.7</v>
      </c>
      <c r="P12389" s="243" t="s">
        <v>28270</v>
      </c>
      <c r="Q12389" s="244">
        <v>388.07</v>
      </c>
      <c r="R12389" s="104"/>
      <c r="S12389" s="104"/>
      <c r="T12389" s="104"/>
    </row>
    <row r="12390" spans="13:20" ht="14.5" x14ac:dyDescent="0.35">
      <c r="M12390" s="261" t="s">
        <v>28743</v>
      </c>
      <c r="N12390" s="262">
        <v>2731687.02</v>
      </c>
      <c r="P12390" s="243" t="s">
        <v>28271</v>
      </c>
      <c r="Q12390" s="244">
        <v>3028.77</v>
      </c>
      <c r="R12390" s="104"/>
      <c r="S12390" s="104"/>
      <c r="T12390" s="104"/>
    </row>
    <row r="12391" spans="13:20" ht="14.5" x14ac:dyDescent="0.35">
      <c r="M12391" s="261" t="s">
        <v>57657</v>
      </c>
      <c r="N12391" s="262">
        <v>1573409.5</v>
      </c>
      <c r="P12391" s="243" t="s">
        <v>28272</v>
      </c>
      <c r="Q12391" s="244">
        <v>1102.4000000000001</v>
      </c>
      <c r="R12391" s="104"/>
      <c r="S12391" s="104"/>
      <c r="T12391" s="104"/>
    </row>
    <row r="12392" spans="13:20" ht="14.5" x14ac:dyDescent="0.35">
      <c r="M12392" s="261" t="s">
        <v>28744</v>
      </c>
      <c r="N12392" s="262">
        <v>518248.25</v>
      </c>
      <c r="P12392" s="243" t="s">
        <v>28273</v>
      </c>
      <c r="Q12392" s="244">
        <v>17864.25</v>
      </c>
      <c r="R12392" s="104"/>
      <c r="S12392" s="104"/>
      <c r="T12392" s="104"/>
    </row>
    <row r="12393" spans="13:20" ht="14.5" x14ac:dyDescent="0.35">
      <c r="M12393" s="261" t="s">
        <v>28745</v>
      </c>
      <c r="N12393" s="262">
        <v>986636.32</v>
      </c>
      <c r="P12393" s="243" t="s">
        <v>28274</v>
      </c>
      <c r="Q12393" s="244">
        <v>7556.39</v>
      </c>
      <c r="R12393" s="104"/>
      <c r="S12393" s="104"/>
      <c r="T12393" s="104"/>
    </row>
    <row r="12394" spans="13:20" ht="14.5" x14ac:dyDescent="0.35">
      <c r="M12394" s="261" t="s">
        <v>57658</v>
      </c>
      <c r="N12394" s="262">
        <v>441943.9</v>
      </c>
      <c r="P12394" s="243" t="s">
        <v>28275</v>
      </c>
      <c r="Q12394" s="244">
        <v>45315.68</v>
      </c>
      <c r="R12394" s="104"/>
      <c r="S12394" s="104"/>
      <c r="T12394" s="104"/>
    </row>
    <row r="12395" spans="13:20" ht="14.5" x14ac:dyDescent="0.35">
      <c r="M12395" s="261" t="s">
        <v>45707</v>
      </c>
      <c r="N12395" s="262">
        <v>1077656</v>
      </c>
      <c r="P12395" s="243" t="s">
        <v>28276</v>
      </c>
      <c r="Q12395" s="244">
        <v>37422.22</v>
      </c>
      <c r="R12395" s="104"/>
      <c r="S12395" s="104"/>
      <c r="T12395" s="104"/>
    </row>
    <row r="12396" spans="13:20" ht="14.5" x14ac:dyDescent="0.35">
      <c r="M12396" s="261" t="s">
        <v>45708</v>
      </c>
      <c r="N12396" s="262">
        <v>5268145</v>
      </c>
      <c r="P12396" s="243" t="s">
        <v>28277</v>
      </c>
      <c r="Q12396" s="244">
        <v>113768.7</v>
      </c>
      <c r="R12396" s="104"/>
      <c r="S12396" s="104"/>
      <c r="T12396" s="104"/>
    </row>
    <row r="12397" spans="13:20" ht="14.5" x14ac:dyDescent="0.35">
      <c r="M12397" s="261" t="s">
        <v>57659</v>
      </c>
      <c r="N12397" s="262">
        <v>113100</v>
      </c>
      <c r="P12397" s="243" t="s">
        <v>28278</v>
      </c>
      <c r="Q12397" s="244">
        <v>88647.02</v>
      </c>
      <c r="R12397" s="104"/>
      <c r="S12397" s="104"/>
      <c r="T12397" s="104"/>
    </row>
    <row r="12398" spans="13:20" ht="14.5" x14ac:dyDescent="0.35">
      <c r="M12398" s="261" t="s">
        <v>57660</v>
      </c>
      <c r="N12398" s="262">
        <v>8652.15</v>
      </c>
      <c r="P12398" s="243" t="s">
        <v>28279</v>
      </c>
      <c r="Q12398" s="244">
        <v>4618</v>
      </c>
      <c r="R12398" s="104"/>
      <c r="S12398" s="104"/>
      <c r="T12398" s="104"/>
    </row>
    <row r="12399" spans="13:20" ht="14.5" x14ac:dyDescent="0.35">
      <c r="M12399" s="261" t="s">
        <v>57661</v>
      </c>
      <c r="N12399" s="262">
        <v>26534.1</v>
      </c>
      <c r="P12399" s="243" t="s">
        <v>28280</v>
      </c>
      <c r="Q12399" s="244">
        <v>5899.51</v>
      </c>
      <c r="R12399" s="104"/>
      <c r="S12399" s="104"/>
      <c r="T12399" s="104"/>
    </row>
    <row r="12400" spans="13:20" ht="14.5" x14ac:dyDescent="0.35">
      <c r="M12400" s="261" t="s">
        <v>57662</v>
      </c>
      <c r="N12400" s="262">
        <v>62400</v>
      </c>
      <c r="P12400" s="243" t="s">
        <v>28281</v>
      </c>
      <c r="Q12400" s="244">
        <v>451.23</v>
      </c>
      <c r="R12400" s="104"/>
      <c r="S12400" s="104"/>
      <c r="T12400" s="104"/>
    </row>
    <row r="12401" spans="13:20" ht="14.5" x14ac:dyDescent="0.35">
      <c r="M12401" s="261" t="s">
        <v>57663</v>
      </c>
      <c r="N12401" s="262">
        <v>4773.6000000000004</v>
      </c>
      <c r="P12401" s="243" t="s">
        <v>28282</v>
      </c>
      <c r="Q12401" s="244">
        <v>1317.44</v>
      </c>
      <c r="R12401" s="104"/>
      <c r="S12401" s="104"/>
      <c r="T12401" s="104"/>
    </row>
    <row r="12402" spans="13:20" ht="14.5" x14ac:dyDescent="0.35">
      <c r="M12402" s="261" t="s">
        <v>57664</v>
      </c>
      <c r="N12402" s="262">
        <v>15038.4</v>
      </c>
      <c r="P12402" s="243" t="s">
        <v>28283</v>
      </c>
      <c r="Q12402" s="244">
        <v>184982.58</v>
      </c>
      <c r="R12402" s="104"/>
      <c r="S12402" s="104"/>
      <c r="T12402" s="104"/>
    </row>
    <row r="12403" spans="13:20" ht="14.5" x14ac:dyDescent="0.35">
      <c r="M12403" s="261" t="s">
        <v>57665</v>
      </c>
      <c r="N12403" s="262">
        <v>11920</v>
      </c>
      <c r="P12403" s="243" t="s">
        <v>28284</v>
      </c>
      <c r="Q12403" s="244">
        <v>80800</v>
      </c>
      <c r="R12403" s="104"/>
      <c r="S12403" s="104"/>
      <c r="T12403" s="104"/>
    </row>
    <row r="12404" spans="13:20" ht="14.5" x14ac:dyDescent="0.35">
      <c r="M12404" s="261" t="s">
        <v>52406</v>
      </c>
      <c r="N12404" s="262">
        <v>8000.25</v>
      </c>
      <c r="P12404" s="243" t="s">
        <v>28285</v>
      </c>
      <c r="Q12404" s="244">
        <v>19727.23</v>
      </c>
      <c r="R12404" s="104"/>
      <c r="S12404" s="104"/>
      <c r="T12404" s="104"/>
    </row>
    <row r="12405" spans="13:20" ht="14.5" x14ac:dyDescent="0.35">
      <c r="M12405" s="261" t="s">
        <v>53657</v>
      </c>
      <c r="N12405" s="262">
        <v>16304.63</v>
      </c>
      <c r="P12405" s="243" t="s">
        <v>28286</v>
      </c>
      <c r="Q12405" s="244">
        <v>47921.2</v>
      </c>
      <c r="R12405" s="104"/>
      <c r="S12405" s="104"/>
      <c r="T12405" s="104"/>
    </row>
    <row r="12406" spans="13:20" ht="14.5" x14ac:dyDescent="0.35">
      <c r="M12406" s="261" t="s">
        <v>37509</v>
      </c>
      <c r="N12406" s="262">
        <v>734850</v>
      </c>
      <c r="P12406" s="243" t="s">
        <v>28287</v>
      </c>
      <c r="Q12406" s="244">
        <v>13602.16</v>
      </c>
      <c r="R12406" s="104"/>
      <c r="S12406" s="104"/>
      <c r="T12406" s="104"/>
    </row>
    <row r="12407" spans="13:20" ht="14.5" x14ac:dyDescent="0.35">
      <c r="M12407" s="261" t="s">
        <v>37510</v>
      </c>
      <c r="N12407" s="262">
        <v>92677.15</v>
      </c>
      <c r="P12407" s="243" t="s">
        <v>28288</v>
      </c>
      <c r="Q12407" s="244">
        <v>8375.34</v>
      </c>
      <c r="R12407" s="104"/>
      <c r="S12407" s="104"/>
      <c r="T12407" s="104"/>
    </row>
    <row r="12408" spans="13:20" ht="14.5" x14ac:dyDescent="0.35">
      <c r="M12408" s="261" t="s">
        <v>37511</v>
      </c>
      <c r="N12408" s="262">
        <v>13750</v>
      </c>
      <c r="P12408" s="243" t="s">
        <v>28289</v>
      </c>
      <c r="Q12408" s="244">
        <v>5753.44</v>
      </c>
      <c r="R12408" s="104"/>
      <c r="S12408" s="104"/>
      <c r="T12408" s="104"/>
    </row>
    <row r="12409" spans="13:20" ht="14.5" x14ac:dyDescent="0.35">
      <c r="M12409" s="261" t="s">
        <v>50497</v>
      </c>
      <c r="N12409" s="262">
        <v>15604.99</v>
      </c>
      <c r="P12409" s="243" t="s">
        <v>28290</v>
      </c>
      <c r="Q12409" s="244">
        <v>85488.75</v>
      </c>
      <c r="R12409" s="104"/>
      <c r="S12409" s="104"/>
      <c r="T12409" s="104"/>
    </row>
    <row r="12410" spans="13:20" ht="14.5" x14ac:dyDescent="0.35">
      <c r="M12410" s="261" t="s">
        <v>37512</v>
      </c>
      <c r="N12410" s="262">
        <v>197523.87</v>
      </c>
      <c r="P12410" s="243" t="s">
        <v>28291</v>
      </c>
      <c r="Q12410" s="244">
        <v>6750</v>
      </c>
      <c r="R12410" s="104"/>
      <c r="S12410" s="104"/>
      <c r="T12410" s="104"/>
    </row>
    <row r="12411" spans="13:20" ht="14.5" x14ac:dyDescent="0.35">
      <c r="M12411" s="261" t="s">
        <v>37513</v>
      </c>
      <c r="N12411" s="262">
        <v>1405852.94</v>
      </c>
      <c r="P12411" s="243" t="s">
        <v>28292</v>
      </c>
      <c r="Q12411" s="244">
        <v>14091</v>
      </c>
      <c r="R12411" s="104"/>
      <c r="S12411" s="104"/>
      <c r="T12411" s="104"/>
    </row>
    <row r="12412" spans="13:20" ht="14.5" x14ac:dyDescent="0.35">
      <c r="M12412" s="261" t="s">
        <v>37514</v>
      </c>
      <c r="N12412" s="262">
        <v>487024.61</v>
      </c>
      <c r="P12412" s="243" t="s">
        <v>28293</v>
      </c>
      <c r="Q12412" s="244">
        <v>1750</v>
      </c>
      <c r="R12412" s="104"/>
      <c r="S12412" s="104"/>
      <c r="T12412" s="104"/>
    </row>
    <row r="12413" spans="13:20" ht="14.5" x14ac:dyDescent="0.35">
      <c r="M12413" s="261" t="s">
        <v>38610</v>
      </c>
      <c r="N12413" s="262">
        <v>58808.66</v>
      </c>
      <c r="P12413" s="243" t="s">
        <v>28294</v>
      </c>
      <c r="Q12413" s="244">
        <v>1572.34</v>
      </c>
      <c r="R12413" s="104"/>
      <c r="S12413" s="104"/>
      <c r="T12413" s="104"/>
    </row>
    <row r="12414" spans="13:20" ht="14.5" x14ac:dyDescent="0.35">
      <c r="M12414" s="261" t="s">
        <v>38611</v>
      </c>
      <c r="N12414" s="262">
        <v>35850.82</v>
      </c>
      <c r="P12414" s="243" t="s">
        <v>28295</v>
      </c>
      <c r="Q12414" s="244">
        <v>999.51</v>
      </c>
      <c r="R12414" s="104"/>
      <c r="S12414" s="104"/>
      <c r="T12414" s="104"/>
    </row>
    <row r="12415" spans="13:20" ht="14.5" x14ac:dyDescent="0.35">
      <c r="M12415" s="261" t="s">
        <v>48604</v>
      </c>
      <c r="N12415" s="262">
        <v>41600</v>
      </c>
      <c r="P12415" s="243" t="s">
        <v>28296</v>
      </c>
      <c r="Q12415" s="244">
        <v>21.24</v>
      </c>
      <c r="R12415" s="104"/>
      <c r="S12415" s="104"/>
      <c r="T12415" s="104"/>
    </row>
    <row r="12416" spans="13:20" ht="14.5" x14ac:dyDescent="0.35">
      <c r="M12416" s="261" t="s">
        <v>43416</v>
      </c>
      <c r="N12416" s="262">
        <v>135650.46</v>
      </c>
      <c r="P12416" s="243" t="s">
        <v>28297</v>
      </c>
      <c r="Q12416" s="244">
        <v>8453.24</v>
      </c>
      <c r="R12416" s="104"/>
      <c r="S12416" s="104"/>
      <c r="T12416" s="104"/>
    </row>
    <row r="12417" spans="13:20" ht="14.5" x14ac:dyDescent="0.35">
      <c r="M12417" s="261" t="s">
        <v>42209</v>
      </c>
      <c r="N12417" s="262">
        <v>2171395</v>
      </c>
      <c r="P12417" s="243" t="s">
        <v>28298</v>
      </c>
      <c r="Q12417" s="244">
        <v>3006.21</v>
      </c>
      <c r="R12417" s="104"/>
      <c r="S12417" s="104"/>
      <c r="T12417" s="104"/>
    </row>
    <row r="12418" spans="13:20" ht="14.5" x14ac:dyDescent="0.35">
      <c r="M12418" s="261" t="s">
        <v>43417</v>
      </c>
      <c r="N12418" s="262">
        <v>1138.6500000000001</v>
      </c>
      <c r="P12418" s="243" t="s">
        <v>28299</v>
      </c>
      <c r="Q12418" s="244">
        <v>4332.22</v>
      </c>
      <c r="R12418" s="104"/>
      <c r="S12418" s="104"/>
      <c r="T12418" s="104"/>
    </row>
    <row r="12419" spans="13:20" ht="14.5" x14ac:dyDescent="0.35">
      <c r="M12419" s="261" t="s">
        <v>37515</v>
      </c>
      <c r="N12419" s="262">
        <v>397745.31</v>
      </c>
      <c r="P12419" s="243" t="s">
        <v>28300</v>
      </c>
      <c r="Q12419" s="244">
        <v>184982.58</v>
      </c>
      <c r="R12419" s="104"/>
      <c r="S12419" s="104"/>
      <c r="T12419" s="104"/>
    </row>
    <row r="12420" spans="13:20" ht="14.5" x14ac:dyDescent="0.35">
      <c r="M12420" s="261" t="s">
        <v>37516</v>
      </c>
      <c r="N12420" s="262">
        <v>1234711.3799999999</v>
      </c>
      <c r="P12420" s="243" t="s">
        <v>28301</v>
      </c>
      <c r="Q12420" s="244">
        <v>85488.75</v>
      </c>
      <c r="R12420" s="104"/>
      <c r="S12420" s="104"/>
      <c r="T12420" s="104"/>
    </row>
    <row r="12421" spans="13:20" ht="14.5" x14ac:dyDescent="0.35">
      <c r="M12421" s="261" t="s">
        <v>37517</v>
      </c>
      <c r="N12421" s="262">
        <v>391504.14</v>
      </c>
      <c r="P12421" s="243" t="s">
        <v>28302</v>
      </c>
      <c r="Q12421" s="244">
        <v>19949.12</v>
      </c>
      <c r="R12421" s="104"/>
      <c r="S12421" s="104"/>
      <c r="T12421" s="104"/>
    </row>
    <row r="12422" spans="13:20" ht="14.5" x14ac:dyDescent="0.35">
      <c r="M12422" s="261" t="s">
        <v>50498</v>
      </c>
      <c r="N12422" s="262">
        <v>94988.5</v>
      </c>
      <c r="P12422" s="243" t="s">
        <v>28303</v>
      </c>
      <c r="Q12422" s="244">
        <v>480.48</v>
      </c>
      <c r="R12422" s="104"/>
      <c r="S12422" s="104"/>
      <c r="T12422" s="104"/>
    </row>
    <row r="12423" spans="13:20" ht="14.5" x14ac:dyDescent="0.35">
      <c r="M12423" s="261" t="s">
        <v>37518</v>
      </c>
      <c r="N12423" s="262">
        <v>778875.57</v>
      </c>
      <c r="P12423" s="243" t="s">
        <v>28304</v>
      </c>
      <c r="Q12423" s="244">
        <v>14091</v>
      </c>
      <c r="R12423" s="104"/>
      <c r="S12423" s="104"/>
      <c r="T12423" s="104"/>
    </row>
    <row r="12424" spans="13:20" ht="14.5" x14ac:dyDescent="0.35">
      <c r="M12424" s="261" t="s">
        <v>57666</v>
      </c>
      <c r="N12424" s="262">
        <v>875916</v>
      </c>
      <c r="P12424" s="243" t="s">
        <v>28305</v>
      </c>
      <c r="Q12424" s="244">
        <v>799</v>
      </c>
      <c r="R12424" s="104"/>
      <c r="S12424" s="104"/>
      <c r="T12424" s="104"/>
    </row>
    <row r="12425" spans="13:20" ht="14.5" x14ac:dyDescent="0.35">
      <c r="M12425" s="261" t="s">
        <v>50499</v>
      </c>
      <c r="N12425" s="262">
        <v>3117079.08</v>
      </c>
      <c r="P12425" s="243" t="s">
        <v>16088</v>
      </c>
      <c r="Q12425" s="244">
        <v>1750</v>
      </c>
      <c r="R12425" s="104"/>
      <c r="S12425" s="104"/>
      <c r="T12425" s="104"/>
    </row>
    <row r="12426" spans="13:20" ht="14.5" x14ac:dyDescent="0.35">
      <c r="M12426" s="261" t="s">
        <v>57667</v>
      </c>
      <c r="N12426" s="262">
        <v>60000</v>
      </c>
      <c r="P12426" s="243" t="s">
        <v>28306</v>
      </c>
      <c r="Q12426" s="244">
        <v>1140</v>
      </c>
      <c r="R12426" s="104"/>
      <c r="S12426" s="104"/>
      <c r="T12426" s="104"/>
    </row>
    <row r="12427" spans="13:20" ht="14.5" x14ac:dyDescent="0.35">
      <c r="M12427" s="261" t="s">
        <v>57668</v>
      </c>
      <c r="N12427" s="262">
        <v>250</v>
      </c>
      <c r="P12427" s="243" t="s">
        <v>28307</v>
      </c>
      <c r="Q12427" s="244">
        <v>2549.13</v>
      </c>
      <c r="R12427" s="104"/>
      <c r="S12427" s="104"/>
      <c r="T12427" s="104"/>
    </row>
    <row r="12428" spans="13:20" ht="14.5" x14ac:dyDescent="0.35">
      <c r="M12428" s="261" t="s">
        <v>43418</v>
      </c>
      <c r="N12428" s="262">
        <v>89289</v>
      </c>
      <c r="P12428" s="243" t="s">
        <v>28308</v>
      </c>
      <c r="Q12428" s="244">
        <v>999.51</v>
      </c>
      <c r="R12428" s="104"/>
      <c r="S12428" s="104"/>
      <c r="T12428" s="104"/>
    </row>
    <row r="12429" spans="13:20" ht="14.5" x14ac:dyDescent="0.35">
      <c r="M12429" s="261" t="s">
        <v>43419</v>
      </c>
      <c r="N12429" s="262">
        <v>15793</v>
      </c>
      <c r="P12429" s="243" t="s">
        <v>28309</v>
      </c>
      <c r="Q12429" s="244">
        <v>99576.74</v>
      </c>
      <c r="R12429" s="104"/>
      <c r="S12429" s="104"/>
      <c r="T12429" s="104"/>
    </row>
    <row r="12430" spans="13:20" ht="14.5" x14ac:dyDescent="0.35">
      <c r="M12430" s="261" t="s">
        <v>57669</v>
      </c>
      <c r="N12430" s="262">
        <v>184000</v>
      </c>
      <c r="P12430" s="243" t="s">
        <v>28310</v>
      </c>
      <c r="Q12430" s="244">
        <v>26900</v>
      </c>
      <c r="R12430" s="104"/>
      <c r="S12430" s="104"/>
      <c r="T12430" s="104"/>
    </row>
    <row r="12431" spans="13:20" ht="14.5" x14ac:dyDescent="0.35">
      <c r="M12431" s="261" t="s">
        <v>48605</v>
      </c>
      <c r="N12431" s="262">
        <v>1382298</v>
      </c>
      <c r="P12431" s="243" t="s">
        <v>28311</v>
      </c>
      <c r="Q12431" s="244">
        <v>21.24</v>
      </c>
      <c r="R12431" s="104"/>
      <c r="S12431" s="104"/>
      <c r="T12431" s="104"/>
    </row>
    <row r="12432" spans="13:20" ht="14.5" x14ac:dyDescent="0.35">
      <c r="M12432" s="261" t="s">
        <v>48606</v>
      </c>
      <c r="N12432" s="262">
        <v>105748.62</v>
      </c>
      <c r="P12432" s="243" t="s">
        <v>16092</v>
      </c>
      <c r="Q12432" s="244">
        <v>32901.96</v>
      </c>
      <c r="R12432" s="104"/>
      <c r="S12432" s="104"/>
      <c r="T12432" s="104"/>
    </row>
    <row r="12433" spans="13:20" ht="14.5" x14ac:dyDescent="0.35">
      <c r="M12433" s="261" t="s">
        <v>43420</v>
      </c>
      <c r="N12433" s="262">
        <v>770</v>
      </c>
      <c r="P12433" s="243" t="s">
        <v>16093</v>
      </c>
      <c r="Q12433" s="244">
        <v>59757.06</v>
      </c>
      <c r="R12433" s="104"/>
      <c r="S12433" s="104"/>
      <c r="T12433" s="104"/>
    </row>
    <row r="12434" spans="13:20" ht="14.5" x14ac:dyDescent="0.35">
      <c r="M12434" s="261" t="s">
        <v>43421</v>
      </c>
      <c r="N12434" s="262">
        <v>1637.08</v>
      </c>
      <c r="P12434" s="243" t="s">
        <v>16094</v>
      </c>
      <c r="Q12434" s="244">
        <v>14083.97</v>
      </c>
      <c r="R12434" s="104"/>
      <c r="S12434" s="104"/>
      <c r="T12434" s="104"/>
    </row>
    <row r="12435" spans="13:20" ht="14.5" x14ac:dyDescent="0.35">
      <c r="M12435" s="261" t="s">
        <v>48607</v>
      </c>
      <c r="N12435" s="262">
        <v>26799</v>
      </c>
      <c r="P12435" s="243" t="s">
        <v>28312</v>
      </c>
      <c r="Q12435" s="244">
        <v>7854.56</v>
      </c>
      <c r="R12435" s="104"/>
      <c r="S12435" s="104"/>
      <c r="T12435" s="104"/>
    </row>
    <row r="12436" spans="13:20" ht="14.5" x14ac:dyDescent="0.35">
      <c r="M12436" s="261" t="s">
        <v>45709</v>
      </c>
      <c r="N12436" s="262">
        <v>2050.12</v>
      </c>
      <c r="P12436" s="243" t="s">
        <v>28313</v>
      </c>
      <c r="Q12436" s="244">
        <v>4802.59</v>
      </c>
      <c r="R12436" s="104"/>
      <c r="S12436" s="104"/>
      <c r="T12436" s="104"/>
    </row>
    <row r="12437" spans="13:20" ht="14.5" x14ac:dyDescent="0.35">
      <c r="M12437" s="261" t="s">
        <v>37523</v>
      </c>
      <c r="N12437" s="262">
        <v>42537.5</v>
      </c>
      <c r="P12437" s="243" t="s">
        <v>28314</v>
      </c>
      <c r="Q12437" s="244">
        <v>4040</v>
      </c>
      <c r="R12437" s="104"/>
      <c r="S12437" s="104"/>
      <c r="T12437" s="104"/>
    </row>
    <row r="12438" spans="13:20" ht="14.5" x14ac:dyDescent="0.35">
      <c r="M12438" s="261" t="s">
        <v>37524</v>
      </c>
      <c r="N12438" s="262">
        <v>13462.5</v>
      </c>
      <c r="P12438" s="243" t="s">
        <v>16095</v>
      </c>
      <c r="Q12438" s="244">
        <v>1102.4000000000001</v>
      </c>
      <c r="R12438" s="104"/>
      <c r="S12438" s="104"/>
      <c r="T12438" s="104"/>
    </row>
    <row r="12439" spans="13:20" ht="14.5" x14ac:dyDescent="0.35">
      <c r="M12439" s="261" t="s">
        <v>37525</v>
      </c>
      <c r="N12439" s="262">
        <v>4284.05</v>
      </c>
      <c r="P12439" s="243" t="s">
        <v>28315</v>
      </c>
      <c r="Q12439" s="244">
        <v>17864.25</v>
      </c>
      <c r="R12439" s="104"/>
      <c r="S12439" s="104"/>
      <c r="T12439" s="104"/>
    </row>
    <row r="12440" spans="13:20" ht="14.5" x14ac:dyDescent="0.35">
      <c r="M12440" s="261" t="s">
        <v>37526</v>
      </c>
      <c r="N12440" s="262">
        <v>413.68</v>
      </c>
      <c r="P12440" s="243" t="s">
        <v>28316</v>
      </c>
      <c r="Q12440" s="244">
        <v>18937.939999999999</v>
      </c>
      <c r="R12440" s="104"/>
      <c r="S12440" s="104"/>
      <c r="T12440" s="104"/>
    </row>
    <row r="12441" spans="13:20" ht="14.5" x14ac:dyDescent="0.35">
      <c r="M12441" s="261" t="s">
        <v>37527</v>
      </c>
      <c r="N12441" s="262">
        <v>70385.7</v>
      </c>
      <c r="P12441" s="243" t="s">
        <v>28317</v>
      </c>
      <c r="Q12441" s="244">
        <v>121859.13</v>
      </c>
      <c r="R12441" s="104"/>
      <c r="S12441" s="104"/>
      <c r="T12441" s="104"/>
    </row>
    <row r="12442" spans="13:20" ht="14.5" x14ac:dyDescent="0.35">
      <c r="M12442" s="261" t="s">
        <v>37528</v>
      </c>
      <c r="N12442" s="262">
        <v>5384.49</v>
      </c>
      <c r="P12442" s="243" t="s">
        <v>28318</v>
      </c>
      <c r="Q12442" s="244">
        <v>53568.66</v>
      </c>
      <c r="R12442" s="104"/>
      <c r="S12442" s="104"/>
      <c r="T12442" s="104"/>
    </row>
    <row r="12443" spans="13:20" ht="14.5" x14ac:dyDescent="0.35">
      <c r="M12443" s="261" t="s">
        <v>37529</v>
      </c>
      <c r="N12443" s="262">
        <v>1242.47</v>
      </c>
      <c r="P12443" s="243" t="s">
        <v>28319</v>
      </c>
      <c r="Q12443" s="244">
        <v>149693.14000000001</v>
      </c>
      <c r="R12443" s="104"/>
      <c r="S12443" s="104"/>
      <c r="T12443" s="104"/>
    </row>
    <row r="12444" spans="13:20" ht="14.5" x14ac:dyDescent="0.35">
      <c r="M12444" s="261" t="s">
        <v>50500</v>
      </c>
      <c r="N12444" s="262">
        <v>8299.89</v>
      </c>
      <c r="P12444" s="243" t="s">
        <v>28320</v>
      </c>
      <c r="Q12444" s="244">
        <v>246470.74</v>
      </c>
      <c r="R12444" s="104"/>
      <c r="S12444" s="104"/>
      <c r="T12444" s="104"/>
    </row>
    <row r="12445" spans="13:20" ht="14.5" x14ac:dyDescent="0.35">
      <c r="M12445" s="261" t="s">
        <v>50501</v>
      </c>
      <c r="N12445" s="262">
        <v>634.92999999999995</v>
      </c>
      <c r="P12445" s="243" t="s">
        <v>28321</v>
      </c>
      <c r="Q12445" s="244">
        <v>10344.43</v>
      </c>
      <c r="R12445" s="104"/>
      <c r="S12445" s="104"/>
      <c r="T12445" s="104"/>
    </row>
    <row r="12446" spans="13:20" ht="14.5" x14ac:dyDescent="0.35">
      <c r="M12446" s="261" t="s">
        <v>48608</v>
      </c>
      <c r="N12446" s="262">
        <v>36100</v>
      </c>
      <c r="P12446" s="243" t="s">
        <v>28322</v>
      </c>
      <c r="Q12446" s="244">
        <v>292021.40999999997</v>
      </c>
      <c r="R12446" s="104"/>
      <c r="S12446" s="104"/>
      <c r="T12446" s="104"/>
    </row>
    <row r="12447" spans="13:20" ht="14.5" x14ac:dyDescent="0.35">
      <c r="M12447" s="261" t="s">
        <v>48609</v>
      </c>
      <c r="N12447" s="262">
        <v>2116</v>
      </c>
      <c r="P12447" s="243" t="s">
        <v>28323</v>
      </c>
      <c r="Q12447" s="244">
        <v>5709.77</v>
      </c>
      <c r="R12447" s="104"/>
      <c r="S12447" s="104"/>
      <c r="T12447" s="104"/>
    </row>
    <row r="12448" spans="13:20" ht="14.5" x14ac:dyDescent="0.35">
      <c r="M12448" s="261" t="s">
        <v>42210</v>
      </c>
      <c r="N12448" s="262">
        <v>20000</v>
      </c>
      <c r="P12448" s="243" t="s">
        <v>28324</v>
      </c>
      <c r="Q12448" s="244">
        <v>648.45000000000005</v>
      </c>
      <c r="R12448" s="104"/>
      <c r="S12448" s="104"/>
      <c r="T12448" s="104"/>
    </row>
    <row r="12449" spans="13:20" ht="14.5" x14ac:dyDescent="0.35">
      <c r="M12449" s="261" t="s">
        <v>42211</v>
      </c>
      <c r="N12449" s="262">
        <v>1224</v>
      </c>
      <c r="P12449" s="243" t="s">
        <v>28325</v>
      </c>
      <c r="Q12449" s="244">
        <v>22826.12</v>
      </c>
      <c r="R12449" s="104"/>
      <c r="S12449" s="104"/>
      <c r="T12449" s="104"/>
    </row>
    <row r="12450" spans="13:20" ht="14.5" x14ac:dyDescent="0.35">
      <c r="M12450" s="261" t="s">
        <v>37534</v>
      </c>
      <c r="N12450" s="262">
        <v>2259</v>
      </c>
      <c r="P12450" s="243" t="s">
        <v>28326</v>
      </c>
      <c r="Q12450" s="244">
        <v>63956.66</v>
      </c>
      <c r="R12450" s="104"/>
      <c r="S12450" s="104"/>
      <c r="T12450" s="104"/>
    </row>
    <row r="12451" spans="13:20" ht="14.5" x14ac:dyDescent="0.35">
      <c r="M12451" s="261" t="s">
        <v>45710</v>
      </c>
      <c r="N12451" s="262">
        <v>8446.36</v>
      </c>
      <c r="P12451" s="243" t="s">
        <v>28327</v>
      </c>
      <c r="Q12451" s="244">
        <v>715</v>
      </c>
      <c r="R12451" s="104"/>
      <c r="S12451" s="104"/>
      <c r="T12451" s="104"/>
    </row>
    <row r="12452" spans="13:20" ht="14.5" x14ac:dyDescent="0.35">
      <c r="M12452" s="261" t="s">
        <v>50502</v>
      </c>
      <c r="N12452" s="262">
        <v>36281.25</v>
      </c>
      <c r="P12452" s="243" t="s">
        <v>28328</v>
      </c>
      <c r="Q12452" s="244">
        <v>2961.92</v>
      </c>
      <c r="R12452" s="104"/>
      <c r="S12452" s="104"/>
      <c r="T12452" s="104"/>
    </row>
    <row r="12453" spans="13:20" ht="14.5" x14ac:dyDescent="0.35">
      <c r="M12453" s="261" t="s">
        <v>50503</v>
      </c>
      <c r="N12453" s="262">
        <v>2775.51</v>
      </c>
      <c r="P12453" s="243" t="s">
        <v>28329</v>
      </c>
      <c r="Q12453" s="244">
        <v>85073.51</v>
      </c>
      <c r="R12453" s="104"/>
      <c r="S12453" s="104"/>
      <c r="T12453" s="104"/>
    </row>
    <row r="12454" spans="13:20" ht="14.5" x14ac:dyDescent="0.35">
      <c r="M12454" s="261" t="s">
        <v>57670</v>
      </c>
      <c r="N12454" s="262">
        <v>17257.5</v>
      </c>
      <c r="P12454" s="243" t="s">
        <v>28330</v>
      </c>
      <c r="Q12454" s="244">
        <v>27150</v>
      </c>
      <c r="R12454" s="104"/>
      <c r="S12454" s="104"/>
      <c r="T12454" s="104"/>
    </row>
    <row r="12455" spans="13:20" ht="14.5" x14ac:dyDescent="0.35">
      <c r="M12455" s="261" t="s">
        <v>57671</v>
      </c>
      <c r="N12455" s="262">
        <v>10080</v>
      </c>
      <c r="P12455" s="243" t="s">
        <v>28331</v>
      </c>
      <c r="Q12455" s="244">
        <v>28246.62</v>
      </c>
      <c r="R12455" s="104"/>
      <c r="S12455" s="104"/>
      <c r="T12455" s="104"/>
    </row>
    <row r="12456" spans="13:20" ht="14.5" x14ac:dyDescent="0.35">
      <c r="M12456" s="261" t="s">
        <v>57672</v>
      </c>
      <c r="N12456" s="262">
        <v>7500</v>
      </c>
      <c r="P12456" s="243" t="s">
        <v>28332</v>
      </c>
      <c r="Q12456" s="244">
        <v>313302.98</v>
      </c>
      <c r="R12456" s="104"/>
      <c r="S12456" s="104"/>
      <c r="T12456" s="104"/>
    </row>
    <row r="12457" spans="13:20" ht="14.5" x14ac:dyDescent="0.35">
      <c r="M12457" s="261" t="s">
        <v>57673</v>
      </c>
      <c r="N12457" s="262">
        <v>2091.34</v>
      </c>
      <c r="P12457" s="243" t="s">
        <v>28333</v>
      </c>
      <c r="Q12457" s="244">
        <v>8123.96</v>
      </c>
      <c r="R12457" s="104"/>
      <c r="S12457" s="104"/>
      <c r="T12457" s="104"/>
    </row>
    <row r="12458" spans="13:20" ht="14.5" x14ac:dyDescent="0.35">
      <c r="M12458" s="261" t="s">
        <v>57674</v>
      </c>
      <c r="N12458" s="262">
        <v>564.91</v>
      </c>
      <c r="P12458" s="243" t="s">
        <v>28334</v>
      </c>
      <c r="Q12458" s="244">
        <v>8123.62</v>
      </c>
      <c r="R12458" s="104"/>
      <c r="S12458" s="104"/>
      <c r="T12458" s="104"/>
    </row>
    <row r="12459" spans="13:20" ht="14.5" x14ac:dyDescent="0.35">
      <c r="M12459" s="261" t="s">
        <v>50504</v>
      </c>
      <c r="N12459" s="262">
        <v>18000</v>
      </c>
      <c r="P12459" s="243" t="s">
        <v>28335</v>
      </c>
      <c r="Q12459" s="244">
        <v>2933.7</v>
      </c>
      <c r="R12459" s="104"/>
      <c r="S12459" s="104"/>
      <c r="T12459" s="104"/>
    </row>
    <row r="12460" spans="13:20" ht="14.5" x14ac:dyDescent="0.35">
      <c r="M12460" s="261" t="s">
        <v>50505</v>
      </c>
      <c r="N12460" s="262">
        <v>1377</v>
      </c>
      <c r="P12460" s="243" t="s">
        <v>28336</v>
      </c>
      <c r="Q12460" s="244">
        <v>458.96</v>
      </c>
      <c r="R12460" s="104"/>
      <c r="S12460" s="104"/>
      <c r="T12460" s="104"/>
    </row>
    <row r="12461" spans="13:20" ht="14.5" x14ac:dyDescent="0.35">
      <c r="M12461" s="261" t="s">
        <v>45711</v>
      </c>
      <c r="N12461" s="262">
        <v>48475.98</v>
      </c>
      <c r="P12461" s="243" t="s">
        <v>28337</v>
      </c>
      <c r="Q12461" s="244">
        <v>32077.9</v>
      </c>
      <c r="R12461" s="104"/>
      <c r="S12461" s="104"/>
      <c r="T12461" s="104"/>
    </row>
    <row r="12462" spans="13:20" ht="14.5" x14ac:dyDescent="0.35">
      <c r="M12462" s="261" t="s">
        <v>28821</v>
      </c>
      <c r="N12462" s="262">
        <v>90.87</v>
      </c>
      <c r="P12462" s="243" t="s">
        <v>28338</v>
      </c>
      <c r="Q12462" s="244">
        <v>3083.14</v>
      </c>
      <c r="R12462" s="104"/>
      <c r="S12462" s="104"/>
      <c r="T12462" s="104"/>
    </row>
    <row r="12463" spans="13:20" ht="14.5" x14ac:dyDescent="0.35">
      <c r="M12463" s="261" t="s">
        <v>28822</v>
      </c>
      <c r="N12463" s="262">
        <v>3210.38</v>
      </c>
      <c r="P12463" s="243" t="s">
        <v>28339</v>
      </c>
      <c r="Q12463" s="244">
        <v>97026.13</v>
      </c>
      <c r="R12463" s="104"/>
      <c r="S12463" s="104"/>
      <c r="T12463" s="104"/>
    </row>
    <row r="12464" spans="13:20" ht="14.5" x14ac:dyDescent="0.35">
      <c r="M12464" s="261" t="s">
        <v>28823</v>
      </c>
      <c r="N12464" s="262">
        <v>10509.59</v>
      </c>
      <c r="P12464" s="243" t="s">
        <v>28340</v>
      </c>
      <c r="Q12464" s="244">
        <v>2595.83</v>
      </c>
      <c r="R12464" s="104"/>
      <c r="S12464" s="104"/>
      <c r="T12464" s="104"/>
    </row>
    <row r="12465" spans="13:20" ht="14.5" x14ac:dyDescent="0.35">
      <c r="M12465" s="261" t="s">
        <v>45712</v>
      </c>
      <c r="N12465" s="262">
        <v>4426.18</v>
      </c>
      <c r="P12465" s="243" t="s">
        <v>28341</v>
      </c>
      <c r="Q12465" s="244">
        <v>10775.55</v>
      </c>
      <c r="R12465" s="104"/>
      <c r="S12465" s="104"/>
      <c r="T12465" s="104"/>
    </row>
    <row r="12466" spans="13:20" ht="14.5" x14ac:dyDescent="0.35">
      <c r="M12466" s="261" t="s">
        <v>28824</v>
      </c>
      <c r="N12466" s="262">
        <v>452</v>
      </c>
      <c r="P12466" s="243" t="s">
        <v>28342</v>
      </c>
      <c r="Q12466" s="244">
        <v>35067.919999999998</v>
      </c>
      <c r="R12466" s="104"/>
      <c r="S12466" s="104"/>
      <c r="T12466" s="104"/>
    </row>
    <row r="12467" spans="13:20" ht="14.5" x14ac:dyDescent="0.35">
      <c r="M12467" s="261" t="s">
        <v>45713</v>
      </c>
      <c r="N12467" s="262">
        <v>18482.28</v>
      </c>
      <c r="P12467" s="243" t="s">
        <v>28343</v>
      </c>
      <c r="Q12467" s="244">
        <v>84105.43</v>
      </c>
      <c r="R12467" s="104"/>
      <c r="S12467" s="104"/>
      <c r="T12467" s="104"/>
    </row>
    <row r="12468" spans="13:20" ht="14.5" x14ac:dyDescent="0.35">
      <c r="M12468" s="261" t="s">
        <v>45714</v>
      </c>
      <c r="N12468" s="262">
        <v>16317.33</v>
      </c>
      <c r="P12468" s="243" t="s">
        <v>28344</v>
      </c>
      <c r="Q12468" s="244">
        <v>4871.5200000000004</v>
      </c>
      <c r="R12468" s="104"/>
      <c r="S12468" s="104"/>
      <c r="T12468" s="104"/>
    </row>
    <row r="12469" spans="13:20" ht="14.5" x14ac:dyDescent="0.35">
      <c r="M12469" s="261" t="s">
        <v>16111</v>
      </c>
      <c r="N12469" s="262">
        <v>154305.04999999999</v>
      </c>
      <c r="P12469" s="243" t="s">
        <v>28345</v>
      </c>
      <c r="Q12469" s="244">
        <v>1289.44</v>
      </c>
      <c r="R12469" s="104"/>
      <c r="S12469" s="104"/>
      <c r="T12469" s="104"/>
    </row>
    <row r="12470" spans="13:20" ht="14.5" x14ac:dyDescent="0.35">
      <c r="M12470" s="261" t="s">
        <v>16112</v>
      </c>
      <c r="N12470" s="262">
        <v>14466.55</v>
      </c>
      <c r="P12470" s="243" t="s">
        <v>28346</v>
      </c>
      <c r="Q12470" s="244">
        <v>126</v>
      </c>
      <c r="R12470" s="104"/>
      <c r="S12470" s="104"/>
      <c r="T12470" s="104"/>
    </row>
    <row r="12471" spans="13:20" ht="14.5" x14ac:dyDescent="0.35">
      <c r="M12471" s="261" t="s">
        <v>42437</v>
      </c>
      <c r="N12471" s="262">
        <v>9769.1</v>
      </c>
      <c r="P12471" s="243" t="s">
        <v>28347</v>
      </c>
      <c r="Q12471" s="244">
        <v>7580.48</v>
      </c>
      <c r="R12471" s="104"/>
      <c r="S12471" s="104"/>
      <c r="T12471" s="104"/>
    </row>
    <row r="12472" spans="13:20" ht="14.5" x14ac:dyDescent="0.35">
      <c r="M12472" s="261" t="s">
        <v>16114</v>
      </c>
      <c r="N12472" s="262">
        <v>1918.97</v>
      </c>
      <c r="P12472" s="243" t="s">
        <v>28348</v>
      </c>
      <c r="Q12472" s="244">
        <v>20178.3</v>
      </c>
      <c r="R12472" s="104"/>
      <c r="S12472" s="104"/>
      <c r="T12472" s="104"/>
    </row>
    <row r="12473" spans="13:20" ht="14.5" x14ac:dyDescent="0.35">
      <c r="M12473" s="261" t="s">
        <v>16115</v>
      </c>
      <c r="N12473" s="262">
        <v>35668.92</v>
      </c>
      <c r="P12473" s="243" t="s">
        <v>28349</v>
      </c>
      <c r="Q12473" s="244">
        <v>1217.18</v>
      </c>
      <c r="R12473" s="104"/>
      <c r="S12473" s="104"/>
      <c r="T12473" s="104"/>
    </row>
    <row r="12474" spans="13:20" ht="14.5" x14ac:dyDescent="0.35">
      <c r="M12474" s="261" t="s">
        <v>28826</v>
      </c>
      <c r="N12474" s="262">
        <v>40396.089999999997</v>
      </c>
      <c r="P12474" s="243" t="s">
        <v>28350</v>
      </c>
      <c r="Q12474" s="244">
        <v>289440.07</v>
      </c>
      <c r="R12474" s="104"/>
      <c r="S12474" s="104"/>
      <c r="T12474" s="104"/>
    </row>
    <row r="12475" spans="13:20" ht="14.5" x14ac:dyDescent="0.35">
      <c r="M12475" s="261" t="s">
        <v>28827</v>
      </c>
      <c r="N12475" s="262">
        <v>93750.46</v>
      </c>
      <c r="P12475" s="243" t="s">
        <v>28351</v>
      </c>
      <c r="Q12475" s="244">
        <v>37319.61</v>
      </c>
      <c r="R12475" s="104"/>
      <c r="S12475" s="104"/>
      <c r="T12475" s="104"/>
    </row>
    <row r="12476" spans="13:20" ht="14.5" x14ac:dyDescent="0.35">
      <c r="M12476" s="261" t="s">
        <v>45715</v>
      </c>
      <c r="N12476" s="262">
        <v>37401</v>
      </c>
      <c r="P12476" s="243" t="s">
        <v>28352</v>
      </c>
      <c r="Q12476" s="244">
        <v>30482.46</v>
      </c>
      <c r="R12476" s="104"/>
      <c r="S12476" s="104"/>
      <c r="T12476" s="104"/>
    </row>
    <row r="12477" spans="13:20" ht="14.5" x14ac:dyDescent="0.35">
      <c r="M12477" s="261" t="s">
        <v>28830</v>
      </c>
      <c r="N12477" s="262">
        <v>40688.85</v>
      </c>
      <c r="P12477" s="243" t="s">
        <v>28353</v>
      </c>
      <c r="Q12477" s="244">
        <v>13711.94</v>
      </c>
      <c r="R12477" s="104"/>
      <c r="S12477" s="104"/>
      <c r="T12477" s="104"/>
    </row>
    <row r="12478" spans="13:20" ht="14.5" x14ac:dyDescent="0.35">
      <c r="M12478" s="261" t="s">
        <v>28831</v>
      </c>
      <c r="N12478" s="262">
        <v>16163.03</v>
      </c>
      <c r="P12478" s="243" t="s">
        <v>28354</v>
      </c>
      <c r="Q12478" s="244">
        <v>51283.43</v>
      </c>
      <c r="R12478" s="104"/>
      <c r="S12478" s="104"/>
      <c r="T12478" s="104"/>
    </row>
    <row r="12479" spans="13:20" ht="14.5" x14ac:dyDescent="0.35">
      <c r="M12479" s="261" t="s">
        <v>28832</v>
      </c>
      <c r="N12479" s="262">
        <v>228.64</v>
      </c>
      <c r="P12479" s="243" t="s">
        <v>28355</v>
      </c>
      <c r="Q12479" s="244">
        <v>109807.67999999999</v>
      </c>
      <c r="R12479" s="104"/>
      <c r="S12479" s="104"/>
      <c r="T12479" s="104"/>
    </row>
    <row r="12480" spans="13:20" ht="14.5" x14ac:dyDescent="0.35">
      <c r="M12480" s="261" t="s">
        <v>28833</v>
      </c>
      <c r="N12480" s="262">
        <v>672.21</v>
      </c>
      <c r="P12480" s="243" t="s">
        <v>28356</v>
      </c>
      <c r="Q12480" s="244">
        <v>24033.32</v>
      </c>
      <c r="R12480" s="104"/>
      <c r="S12480" s="104"/>
      <c r="T12480" s="104"/>
    </row>
    <row r="12481" spans="13:20" ht="14.5" x14ac:dyDescent="0.35">
      <c r="M12481" s="261" t="s">
        <v>36012</v>
      </c>
      <c r="N12481" s="262">
        <v>82.91</v>
      </c>
      <c r="P12481" s="243" t="s">
        <v>28357</v>
      </c>
      <c r="Q12481" s="244">
        <v>77168.78</v>
      </c>
      <c r="R12481" s="104"/>
      <c r="S12481" s="104"/>
      <c r="T12481" s="104"/>
    </row>
    <row r="12482" spans="13:20" ht="14.5" x14ac:dyDescent="0.35">
      <c r="M12482" s="261" t="s">
        <v>28834</v>
      </c>
      <c r="N12482" s="262">
        <v>4424.3999999999996</v>
      </c>
      <c r="P12482" s="243" t="s">
        <v>28358</v>
      </c>
      <c r="Q12482" s="244">
        <v>14725.59</v>
      </c>
      <c r="R12482" s="104"/>
      <c r="S12482" s="104"/>
      <c r="T12482" s="104"/>
    </row>
    <row r="12483" spans="13:20" ht="14.5" x14ac:dyDescent="0.35">
      <c r="M12483" s="261" t="s">
        <v>28835</v>
      </c>
      <c r="N12483" s="262">
        <v>12524.35</v>
      </c>
      <c r="P12483" s="243" t="s">
        <v>28359</v>
      </c>
      <c r="Q12483" s="244">
        <v>30676.5</v>
      </c>
      <c r="R12483" s="104"/>
      <c r="S12483" s="104"/>
      <c r="T12483" s="104"/>
    </row>
    <row r="12484" spans="13:20" ht="14.5" x14ac:dyDescent="0.35">
      <c r="M12484" s="261" t="s">
        <v>28836</v>
      </c>
      <c r="N12484" s="262">
        <v>17683.61</v>
      </c>
      <c r="P12484" s="243" t="s">
        <v>28360</v>
      </c>
      <c r="Q12484" s="244">
        <v>360</v>
      </c>
      <c r="R12484" s="104"/>
      <c r="S12484" s="104"/>
      <c r="T12484" s="104"/>
    </row>
    <row r="12485" spans="13:20" ht="14.5" x14ac:dyDescent="0.35">
      <c r="M12485" s="261" t="s">
        <v>42438</v>
      </c>
      <c r="N12485" s="262">
        <v>437193</v>
      </c>
      <c r="P12485" s="243" t="s">
        <v>28361</v>
      </c>
      <c r="Q12485" s="244">
        <v>9196.66</v>
      </c>
      <c r="R12485" s="104"/>
      <c r="S12485" s="104"/>
      <c r="T12485" s="104"/>
    </row>
    <row r="12486" spans="13:20" ht="14.5" x14ac:dyDescent="0.35">
      <c r="M12486" s="261" t="s">
        <v>45716</v>
      </c>
      <c r="N12486" s="262">
        <v>264701</v>
      </c>
      <c r="P12486" s="243" t="s">
        <v>28362</v>
      </c>
      <c r="Q12486" s="244">
        <v>6950.22</v>
      </c>
      <c r="R12486" s="104"/>
      <c r="S12486" s="104"/>
      <c r="T12486" s="104"/>
    </row>
    <row r="12487" spans="13:20" ht="14.5" x14ac:dyDescent="0.35">
      <c r="M12487" s="261" t="s">
        <v>48610</v>
      </c>
      <c r="N12487" s="262">
        <v>2188890.8199999998</v>
      </c>
      <c r="P12487" s="243" t="s">
        <v>28363</v>
      </c>
      <c r="Q12487" s="244">
        <v>2651.4</v>
      </c>
      <c r="R12487" s="104"/>
      <c r="S12487" s="104"/>
      <c r="T12487" s="104"/>
    </row>
    <row r="12488" spans="13:20" ht="14.5" x14ac:dyDescent="0.35">
      <c r="M12488" s="261" t="s">
        <v>48611</v>
      </c>
      <c r="N12488" s="262">
        <v>167221</v>
      </c>
      <c r="P12488" s="243" t="s">
        <v>28364</v>
      </c>
      <c r="Q12488" s="244">
        <v>47977.88</v>
      </c>
      <c r="R12488" s="104"/>
      <c r="S12488" s="104"/>
      <c r="T12488" s="104"/>
    </row>
    <row r="12489" spans="13:20" ht="14.5" x14ac:dyDescent="0.35">
      <c r="M12489" s="261" t="s">
        <v>28841</v>
      </c>
      <c r="N12489" s="262">
        <v>20943.599999999999</v>
      </c>
      <c r="P12489" s="243" t="s">
        <v>28365</v>
      </c>
      <c r="Q12489" s="244">
        <v>6136.94</v>
      </c>
      <c r="R12489" s="104"/>
      <c r="S12489" s="104"/>
      <c r="T12489" s="104"/>
    </row>
    <row r="12490" spans="13:20" ht="14.5" x14ac:dyDescent="0.35">
      <c r="M12490" s="261" t="s">
        <v>28842</v>
      </c>
      <c r="N12490" s="262">
        <v>325844.28999999998</v>
      </c>
      <c r="P12490" s="243" t="s">
        <v>28366</v>
      </c>
      <c r="Q12490" s="244">
        <v>46715.03</v>
      </c>
      <c r="R12490" s="104"/>
      <c r="S12490" s="104"/>
      <c r="T12490" s="104"/>
    </row>
    <row r="12491" spans="13:20" ht="14.5" x14ac:dyDescent="0.35">
      <c r="M12491" s="261" t="s">
        <v>28843</v>
      </c>
      <c r="N12491" s="262">
        <v>253573.42</v>
      </c>
      <c r="P12491" s="243" t="s">
        <v>28367</v>
      </c>
      <c r="Q12491" s="244">
        <v>94514.27</v>
      </c>
      <c r="R12491" s="104"/>
      <c r="S12491" s="104"/>
      <c r="T12491" s="104"/>
    </row>
    <row r="12492" spans="13:20" ht="14.5" x14ac:dyDescent="0.35">
      <c r="M12492" s="261" t="s">
        <v>28844</v>
      </c>
      <c r="N12492" s="262">
        <v>95839.82</v>
      </c>
      <c r="P12492" s="243" t="s">
        <v>28368</v>
      </c>
      <c r="Q12492" s="244">
        <v>6089.37</v>
      </c>
      <c r="R12492" s="104"/>
      <c r="S12492" s="104"/>
      <c r="T12492" s="104"/>
    </row>
    <row r="12493" spans="13:20" ht="14.5" x14ac:dyDescent="0.35">
      <c r="M12493" s="261" t="s">
        <v>28845</v>
      </c>
      <c r="N12493" s="262">
        <v>62332.94</v>
      </c>
      <c r="P12493" s="243" t="s">
        <v>28369</v>
      </c>
      <c r="Q12493" s="244">
        <v>363980.64</v>
      </c>
      <c r="R12493" s="104"/>
      <c r="S12493" s="104"/>
      <c r="T12493" s="104"/>
    </row>
    <row r="12494" spans="13:20" ht="14.5" x14ac:dyDescent="0.35">
      <c r="M12494" s="261" t="s">
        <v>51508</v>
      </c>
      <c r="N12494" s="262">
        <v>-26915.33</v>
      </c>
      <c r="P12494" s="243" t="s">
        <v>28370</v>
      </c>
      <c r="Q12494" s="244">
        <v>811469.78</v>
      </c>
      <c r="R12494" s="104"/>
      <c r="S12494" s="104"/>
      <c r="T12494" s="104"/>
    </row>
    <row r="12495" spans="13:20" ht="14.5" x14ac:dyDescent="0.35">
      <c r="M12495" s="261" t="s">
        <v>43422</v>
      </c>
      <c r="N12495" s="262">
        <v>2370.4899999999998</v>
      </c>
      <c r="P12495" s="243" t="s">
        <v>28371</v>
      </c>
      <c r="Q12495" s="244">
        <v>37560</v>
      </c>
      <c r="R12495" s="104"/>
      <c r="S12495" s="104"/>
      <c r="T12495" s="104"/>
    </row>
    <row r="12496" spans="13:20" ht="14.5" x14ac:dyDescent="0.35">
      <c r="M12496" s="261" t="s">
        <v>42213</v>
      </c>
      <c r="N12496" s="262">
        <v>80437.509999999995</v>
      </c>
      <c r="P12496" s="243" t="s">
        <v>28372</v>
      </c>
      <c r="Q12496" s="244">
        <v>173536.45</v>
      </c>
      <c r="R12496" s="104"/>
      <c r="S12496" s="104"/>
      <c r="T12496" s="104"/>
    </row>
    <row r="12497" spans="13:20" ht="14.5" x14ac:dyDescent="0.35">
      <c r="M12497" s="261" t="s">
        <v>38613</v>
      </c>
      <c r="N12497" s="262">
        <v>845.79</v>
      </c>
      <c r="P12497" s="243" t="s">
        <v>28373</v>
      </c>
      <c r="Q12497" s="244">
        <v>23219</v>
      </c>
      <c r="R12497" s="104"/>
      <c r="S12497" s="104"/>
      <c r="T12497" s="104"/>
    </row>
    <row r="12498" spans="13:20" ht="14.5" x14ac:dyDescent="0.35">
      <c r="M12498" s="261" t="s">
        <v>37535</v>
      </c>
      <c r="N12498" s="262">
        <v>28700</v>
      </c>
      <c r="P12498" s="243" t="s">
        <v>28374</v>
      </c>
      <c r="Q12498" s="244">
        <v>23390.43</v>
      </c>
      <c r="R12498" s="104"/>
      <c r="S12498" s="104"/>
      <c r="T12498" s="104"/>
    </row>
    <row r="12499" spans="13:20" ht="14.5" x14ac:dyDescent="0.35">
      <c r="M12499" s="261" t="s">
        <v>57675</v>
      </c>
      <c r="N12499" s="262">
        <v>48.78</v>
      </c>
      <c r="P12499" s="243" t="s">
        <v>28375</v>
      </c>
      <c r="Q12499" s="244">
        <v>115423.27</v>
      </c>
      <c r="R12499" s="104"/>
      <c r="S12499" s="104"/>
      <c r="T12499" s="104"/>
    </row>
    <row r="12500" spans="13:20" ht="14.5" x14ac:dyDescent="0.35">
      <c r="M12500" s="261" t="s">
        <v>45717</v>
      </c>
      <c r="N12500" s="262">
        <v>24494.639999999999</v>
      </c>
      <c r="P12500" s="243" t="s">
        <v>28376</v>
      </c>
      <c r="Q12500" s="244">
        <v>360325.41</v>
      </c>
      <c r="R12500" s="104"/>
      <c r="S12500" s="104"/>
      <c r="T12500" s="104"/>
    </row>
    <row r="12501" spans="13:20" ht="14.5" x14ac:dyDescent="0.35">
      <c r="M12501" s="261" t="s">
        <v>42214</v>
      </c>
      <c r="N12501" s="262">
        <v>30661.02</v>
      </c>
      <c r="P12501" s="243" t="s">
        <v>28377</v>
      </c>
      <c r="Q12501" s="244">
        <v>91479.35</v>
      </c>
      <c r="R12501" s="104"/>
      <c r="S12501" s="104"/>
      <c r="T12501" s="104"/>
    </row>
    <row r="12502" spans="13:20" ht="14.5" x14ac:dyDescent="0.35">
      <c r="M12502" s="261" t="s">
        <v>42215</v>
      </c>
      <c r="N12502" s="262">
        <v>4223.13</v>
      </c>
      <c r="P12502" s="243" t="s">
        <v>28378</v>
      </c>
      <c r="Q12502" s="244">
        <v>4488.2</v>
      </c>
      <c r="R12502" s="104"/>
      <c r="S12502" s="104"/>
      <c r="T12502" s="104"/>
    </row>
    <row r="12503" spans="13:20" ht="14.5" x14ac:dyDescent="0.35">
      <c r="M12503" s="261" t="s">
        <v>42216</v>
      </c>
      <c r="N12503" s="262">
        <v>12438.45</v>
      </c>
      <c r="P12503" s="243" t="s">
        <v>28379</v>
      </c>
      <c r="Q12503" s="244">
        <v>2140.65</v>
      </c>
      <c r="R12503" s="104"/>
      <c r="S12503" s="104"/>
      <c r="T12503" s="104"/>
    </row>
    <row r="12504" spans="13:20" ht="14.5" x14ac:dyDescent="0.35">
      <c r="M12504" s="261" t="s">
        <v>43423</v>
      </c>
      <c r="N12504" s="262">
        <v>2117.89</v>
      </c>
      <c r="P12504" s="243" t="s">
        <v>28380</v>
      </c>
      <c r="Q12504" s="244">
        <v>10027.91</v>
      </c>
      <c r="R12504" s="104"/>
      <c r="S12504" s="104"/>
      <c r="T12504" s="104"/>
    </row>
    <row r="12505" spans="13:20" ht="14.5" x14ac:dyDescent="0.35">
      <c r="M12505" s="261" t="s">
        <v>50506</v>
      </c>
      <c r="N12505" s="262">
        <v>602.98</v>
      </c>
      <c r="P12505" s="243" t="s">
        <v>28381</v>
      </c>
      <c r="Q12505" s="244">
        <v>229445.41</v>
      </c>
      <c r="R12505" s="104"/>
      <c r="S12505" s="104"/>
      <c r="T12505" s="104"/>
    </row>
    <row r="12506" spans="13:20" ht="14.5" x14ac:dyDescent="0.35">
      <c r="M12506" s="261" t="s">
        <v>42217</v>
      </c>
      <c r="N12506" s="262">
        <v>29971.4</v>
      </c>
      <c r="P12506" s="243" t="s">
        <v>28382</v>
      </c>
      <c r="Q12506" s="244">
        <v>31222.560000000001</v>
      </c>
      <c r="R12506" s="104"/>
      <c r="S12506" s="104"/>
      <c r="T12506" s="104"/>
    </row>
    <row r="12507" spans="13:20" ht="14.5" x14ac:dyDescent="0.35">
      <c r="M12507" s="261" t="s">
        <v>57676</v>
      </c>
      <c r="N12507" s="262">
        <v>24223.39</v>
      </c>
      <c r="P12507" s="243" t="s">
        <v>28383</v>
      </c>
      <c r="Q12507" s="244">
        <v>656.46</v>
      </c>
      <c r="R12507" s="104"/>
      <c r="S12507" s="104"/>
      <c r="T12507" s="104"/>
    </row>
    <row r="12508" spans="13:20" ht="14.5" x14ac:dyDescent="0.35">
      <c r="M12508" s="261" t="s">
        <v>45718</v>
      </c>
      <c r="N12508" s="262">
        <v>3254.07</v>
      </c>
      <c r="P12508" s="243" t="s">
        <v>28384</v>
      </c>
      <c r="Q12508" s="244">
        <v>31026.66</v>
      </c>
      <c r="R12508" s="104"/>
      <c r="S12508" s="104"/>
      <c r="T12508" s="104"/>
    </row>
    <row r="12509" spans="13:20" ht="14.5" x14ac:dyDescent="0.35">
      <c r="M12509" s="261" t="s">
        <v>57677</v>
      </c>
      <c r="N12509" s="262">
        <v>3000</v>
      </c>
      <c r="P12509" s="243" t="s">
        <v>28385</v>
      </c>
      <c r="Q12509" s="244">
        <v>16241</v>
      </c>
      <c r="R12509" s="104"/>
      <c r="S12509" s="104"/>
      <c r="T12509" s="104"/>
    </row>
    <row r="12510" spans="13:20" ht="14.5" x14ac:dyDescent="0.35">
      <c r="M12510" s="261" t="s">
        <v>42218</v>
      </c>
      <c r="N12510" s="262">
        <v>4481.2299999999996</v>
      </c>
      <c r="P12510" s="243" t="s">
        <v>28386</v>
      </c>
      <c r="Q12510" s="244">
        <v>29554.86</v>
      </c>
      <c r="R12510" s="104"/>
      <c r="S12510" s="104"/>
      <c r="T12510" s="104"/>
    </row>
    <row r="12511" spans="13:20" ht="14.5" x14ac:dyDescent="0.35">
      <c r="M12511" s="261" t="s">
        <v>42219</v>
      </c>
      <c r="N12511" s="262">
        <v>14159.84</v>
      </c>
      <c r="P12511" s="243" t="s">
        <v>28387</v>
      </c>
      <c r="Q12511" s="244">
        <v>302360.53999999998</v>
      </c>
      <c r="R12511" s="104"/>
      <c r="S12511" s="104"/>
      <c r="T12511" s="104"/>
    </row>
    <row r="12512" spans="13:20" ht="14.5" x14ac:dyDescent="0.35">
      <c r="M12512" s="261" t="s">
        <v>42220</v>
      </c>
      <c r="N12512" s="262">
        <v>8818.24</v>
      </c>
      <c r="P12512" s="243" t="s">
        <v>28388</v>
      </c>
      <c r="Q12512" s="244">
        <v>1757.26</v>
      </c>
      <c r="R12512" s="104"/>
      <c r="S12512" s="104"/>
      <c r="T12512" s="104"/>
    </row>
    <row r="12513" spans="13:20" ht="14.5" x14ac:dyDescent="0.35">
      <c r="M12513" s="261" t="s">
        <v>43424</v>
      </c>
      <c r="N12513" s="262">
        <v>2608.4299999999998</v>
      </c>
      <c r="P12513" s="243" t="s">
        <v>28389</v>
      </c>
      <c r="Q12513" s="244">
        <v>3642.1</v>
      </c>
      <c r="R12513" s="104"/>
      <c r="S12513" s="104"/>
      <c r="T12513" s="104"/>
    </row>
    <row r="12514" spans="13:20" ht="14.5" x14ac:dyDescent="0.35">
      <c r="M12514" s="261" t="s">
        <v>37536</v>
      </c>
      <c r="N12514" s="262">
        <v>34229.42</v>
      </c>
      <c r="P12514" s="243" t="s">
        <v>28390</v>
      </c>
      <c r="Q12514" s="244">
        <v>93176.33</v>
      </c>
      <c r="R12514" s="104"/>
      <c r="S12514" s="104"/>
      <c r="T12514" s="104"/>
    </row>
    <row r="12515" spans="13:20" ht="14.5" x14ac:dyDescent="0.35">
      <c r="M12515" s="261" t="s">
        <v>28850</v>
      </c>
      <c r="N12515" s="262">
        <v>502701.33</v>
      </c>
      <c r="P12515" s="243" t="s">
        <v>28391</v>
      </c>
      <c r="Q12515" s="244">
        <v>88681.36</v>
      </c>
      <c r="R12515" s="104"/>
      <c r="S12515" s="104"/>
      <c r="T12515" s="104"/>
    </row>
    <row r="12516" spans="13:20" ht="14.5" x14ac:dyDescent="0.35">
      <c r="M12516" s="261" t="s">
        <v>50507</v>
      </c>
      <c r="N12516" s="262">
        <v>132.37</v>
      </c>
      <c r="P12516" s="243" t="s">
        <v>28392</v>
      </c>
      <c r="Q12516" s="244">
        <v>76507.759999999995</v>
      </c>
      <c r="R12516" s="104"/>
      <c r="S12516" s="104"/>
      <c r="T12516" s="104"/>
    </row>
    <row r="12517" spans="13:20" ht="14.5" x14ac:dyDescent="0.35">
      <c r="M12517" s="261" t="s">
        <v>37537</v>
      </c>
      <c r="N12517" s="262">
        <v>22383.8</v>
      </c>
      <c r="P12517" s="243" t="s">
        <v>28393</v>
      </c>
      <c r="Q12517" s="244">
        <v>64121.47</v>
      </c>
      <c r="R12517" s="104"/>
      <c r="S12517" s="104"/>
      <c r="T12517" s="104"/>
    </row>
    <row r="12518" spans="13:20" ht="14.5" x14ac:dyDescent="0.35">
      <c r="M12518" s="261" t="s">
        <v>28851</v>
      </c>
      <c r="N12518" s="262">
        <v>83319.89</v>
      </c>
      <c r="P12518" s="243" t="s">
        <v>28394</v>
      </c>
      <c r="Q12518" s="244">
        <v>366.85</v>
      </c>
      <c r="R12518" s="104"/>
      <c r="S12518" s="104"/>
      <c r="T12518" s="104"/>
    </row>
    <row r="12519" spans="13:20" ht="14.5" x14ac:dyDescent="0.35">
      <c r="M12519" s="261" t="s">
        <v>28852</v>
      </c>
      <c r="N12519" s="262">
        <v>84719.11</v>
      </c>
      <c r="P12519" s="243" t="s">
        <v>28395</v>
      </c>
      <c r="Q12519" s="244">
        <v>524.1</v>
      </c>
      <c r="R12519" s="104"/>
      <c r="S12519" s="104"/>
      <c r="T12519" s="104"/>
    </row>
    <row r="12520" spans="13:20" ht="14.5" x14ac:dyDescent="0.35">
      <c r="M12520" s="261" t="s">
        <v>28853</v>
      </c>
      <c r="N12520" s="262">
        <v>4717.8900000000003</v>
      </c>
      <c r="P12520" s="243" t="s">
        <v>28396</v>
      </c>
      <c r="Q12520" s="244">
        <v>39436.699999999997</v>
      </c>
      <c r="R12520" s="104"/>
      <c r="S12520" s="104"/>
      <c r="T12520" s="104"/>
    </row>
    <row r="12521" spans="13:20" ht="14.5" x14ac:dyDescent="0.35">
      <c r="M12521" s="261" t="s">
        <v>28854</v>
      </c>
      <c r="N12521" s="262">
        <v>39899.01</v>
      </c>
      <c r="P12521" s="243" t="s">
        <v>28397</v>
      </c>
      <c r="Q12521" s="244">
        <v>133910.76999999999</v>
      </c>
      <c r="R12521" s="104"/>
      <c r="S12521" s="104"/>
      <c r="T12521" s="104"/>
    </row>
    <row r="12522" spans="13:20" ht="14.5" x14ac:dyDescent="0.35">
      <c r="M12522" s="261" t="s">
        <v>36013</v>
      </c>
      <c r="N12522" s="262">
        <v>1001.14</v>
      </c>
      <c r="P12522" s="243" t="s">
        <v>28398</v>
      </c>
      <c r="Q12522" s="244">
        <v>68799.92</v>
      </c>
      <c r="R12522" s="104"/>
      <c r="S12522" s="104"/>
      <c r="T12522" s="104"/>
    </row>
    <row r="12523" spans="13:20" ht="14.5" x14ac:dyDescent="0.35">
      <c r="M12523" s="261" t="s">
        <v>28855</v>
      </c>
      <c r="N12523" s="262">
        <v>11727.71</v>
      </c>
      <c r="P12523" s="243" t="s">
        <v>28399</v>
      </c>
      <c r="Q12523" s="244">
        <v>7885.17</v>
      </c>
      <c r="R12523" s="104"/>
      <c r="S12523" s="104"/>
      <c r="T12523" s="104"/>
    </row>
    <row r="12524" spans="13:20" ht="14.5" x14ac:dyDescent="0.35">
      <c r="M12524" s="261" t="s">
        <v>38614</v>
      </c>
      <c r="N12524" s="262">
        <v>87000</v>
      </c>
      <c r="P12524" s="243" t="s">
        <v>28400</v>
      </c>
      <c r="Q12524" s="244">
        <v>21376.48</v>
      </c>
      <c r="R12524" s="104"/>
      <c r="S12524" s="104"/>
      <c r="T12524" s="104"/>
    </row>
    <row r="12525" spans="13:20" ht="14.5" x14ac:dyDescent="0.35">
      <c r="M12525" s="261" t="s">
        <v>45719</v>
      </c>
      <c r="N12525" s="262">
        <v>31375</v>
      </c>
      <c r="P12525" s="243" t="s">
        <v>28401</v>
      </c>
      <c r="Q12525" s="244">
        <v>5962.12</v>
      </c>
      <c r="R12525" s="104"/>
      <c r="S12525" s="104"/>
      <c r="T12525" s="104"/>
    </row>
    <row r="12526" spans="13:20" ht="14.5" x14ac:dyDescent="0.35">
      <c r="M12526" s="261" t="s">
        <v>57678</v>
      </c>
      <c r="N12526" s="262">
        <v>296922.73</v>
      </c>
      <c r="P12526" s="243" t="s">
        <v>28402</v>
      </c>
      <c r="Q12526" s="244">
        <v>30911.96</v>
      </c>
      <c r="R12526" s="104"/>
      <c r="S12526" s="104"/>
      <c r="T12526" s="104"/>
    </row>
    <row r="12527" spans="13:20" ht="14.5" x14ac:dyDescent="0.35">
      <c r="M12527" s="261" t="s">
        <v>36014</v>
      </c>
      <c r="N12527" s="262">
        <v>2052.7800000000002</v>
      </c>
      <c r="P12527" s="243" t="s">
        <v>28403</v>
      </c>
      <c r="Q12527" s="244">
        <v>227859.36</v>
      </c>
      <c r="R12527" s="104"/>
      <c r="S12527" s="104"/>
      <c r="T12527" s="104"/>
    </row>
    <row r="12528" spans="13:20" ht="14.5" x14ac:dyDescent="0.35">
      <c r="M12528" s="261" t="s">
        <v>28858</v>
      </c>
      <c r="N12528" s="262">
        <v>91966.34</v>
      </c>
      <c r="P12528" s="243" t="s">
        <v>28404</v>
      </c>
      <c r="Q12528" s="244">
        <v>372.09</v>
      </c>
      <c r="R12528" s="104"/>
      <c r="S12528" s="104"/>
      <c r="T12528" s="104"/>
    </row>
    <row r="12529" spans="13:20" ht="14.5" x14ac:dyDescent="0.35">
      <c r="M12529" s="261" t="s">
        <v>36015</v>
      </c>
      <c r="N12529" s="262">
        <v>84479.19</v>
      </c>
      <c r="P12529" s="243" t="s">
        <v>28405</v>
      </c>
      <c r="Q12529" s="244">
        <v>79820</v>
      </c>
      <c r="R12529" s="104"/>
      <c r="S12529" s="104"/>
      <c r="T12529" s="104"/>
    </row>
    <row r="12530" spans="13:20" ht="14.5" x14ac:dyDescent="0.35">
      <c r="M12530" s="261" t="s">
        <v>28859</v>
      </c>
      <c r="N12530" s="262">
        <v>1094.4000000000001</v>
      </c>
      <c r="P12530" s="243" t="s">
        <v>28406</v>
      </c>
      <c r="Q12530" s="244">
        <v>15060</v>
      </c>
      <c r="R12530" s="104"/>
      <c r="S12530" s="104"/>
      <c r="T12530" s="104"/>
    </row>
    <row r="12531" spans="13:20" ht="14.5" x14ac:dyDescent="0.35">
      <c r="M12531" s="261" t="s">
        <v>28860</v>
      </c>
      <c r="N12531" s="262">
        <v>154696.71</v>
      </c>
      <c r="P12531" s="243" t="s">
        <v>28407</v>
      </c>
      <c r="Q12531" s="244">
        <v>7507.41</v>
      </c>
      <c r="R12531" s="104"/>
      <c r="S12531" s="104"/>
      <c r="T12531" s="104"/>
    </row>
    <row r="12532" spans="13:20" ht="14.5" x14ac:dyDescent="0.35">
      <c r="M12532" s="261" t="s">
        <v>37538</v>
      </c>
      <c r="N12532" s="262">
        <v>225656.06</v>
      </c>
      <c r="P12532" s="243" t="s">
        <v>28408</v>
      </c>
      <c r="Q12532" s="244">
        <v>7861.02</v>
      </c>
      <c r="R12532" s="104"/>
      <c r="S12532" s="104"/>
      <c r="T12532" s="104"/>
    </row>
    <row r="12533" spans="13:20" ht="14.5" x14ac:dyDescent="0.35">
      <c r="M12533" s="261" t="s">
        <v>42221</v>
      </c>
      <c r="N12533" s="262">
        <v>717903.58</v>
      </c>
      <c r="P12533" s="243" t="s">
        <v>28409</v>
      </c>
      <c r="Q12533" s="244">
        <v>80.67</v>
      </c>
      <c r="R12533" s="104"/>
      <c r="S12533" s="104"/>
      <c r="T12533" s="104"/>
    </row>
    <row r="12534" spans="13:20" ht="14.5" x14ac:dyDescent="0.35">
      <c r="M12534" s="261" t="s">
        <v>51509</v>
      </c>
      <c r="N12534" s="262">
        <v>41657.46</v>
      </c>
      <c r="P12534" s="243" t="s">
        <v>28410</v>
      </c>
      <c r="Q12534" s="244">
        <v>33354</v>
      </c>
      <c r="R12534" s="104"/>
      <c r="S12534" s="104"/>
      <c r="T12534" s="104"/>
    </row>
    <row r="12535" spans="13:20" ht="14.5" x14ac:dyDescent="0.35">
      <c r="M12535" s="261" t="s">
        <v>51510</v>
      </c>
      <c r="N12535" s="262">
        <v>2028340.61</v>
      </c>
      <c r="P12535" s="243" t="s">
        <v>28411</v>
      </c>
      <c r="Q12535" s="244">
        <v>8123.96</v>
      </c>
      <c r="R12535" s="104"/>
      <c r="S12535" s="104"/>
      <c r="T12535" s="104"/>
    </row>
    <row r="12536" spans="13:20" ht="14.5" x14ac:dyDescent="0.35">
      <c r="M12536" s="261" t="s">
        <v>43425</v>
      </c>
      <c r="N12536" s="262">
        <v>810839</v>
      </c>
      <c r="P12536" s="243" t="s">
        <v>28412</v>
      </c>
      <c r="Q12536" s="244">
        <v>23390.43</v>
      </c>
      <c r="R12536" s="104"/>
      <c r="S12536" s="104"/>
      <c r="T12536" s="104"/>
    </row>
    <row r="12537" spans="13:20" ht="14.5" x14ac:dyDescent="0.35">
      <c r="M12537" s="261" t="s">
        <v>57679</v>
      </c>
      <c r="N12537" s="262">
        <v>2247.34</v>
      </c>
      <c r="P12537" s="243" t="s">
        <v>28413</v>
      </c>
      <c r="Q12537" s="244">
        <v>484985.55</v>
      </c>
      <c r="R12537" s="104"/>
      <c r="S12537" s="104"/>
      <c r="T12537" s="104"/>
    </row>
    <row r="12538" spans="13:20" ht="14.5" x14ac:dyDescent="0.35">
      <c r="M12538" s="261" t="s">
        <v>57680</v>
      </c>
      <c r="N12538" s="262">
        <v>30403.21</v>
      </c>
      <c r="P12538" s="243" t="s">
        <v>28414</v>
      </c>
      <c r="Q12538" s="244">
        <v>360325.41</v>
      </c>
      <c r="R12538" s="104"/>
      <c r="S12538" s="104"/>
      <c r="T12538" s="104"/>
    </row>
    <row r="12539" spans="13:20" ht="14.5" x14ac:dyDescent="0.35">
      <c r="M12539" s="261" t="s">
        <v>57681</v>
      </c>
      <c r="N12539" s="262">
        <v>7079.37</v>
      </c>
      <c r="P12539" s="243" t="s">
        <v>28415</v>
      </c>
      <c r="Q12539" s="244">
        <v>177009.12</v>
      </c>
      <c r="R12539" s="104"/>
      <c r="S12539" s="104"/>
      <c r="T12539" s="104"/>
    </row>
    <row r="12540" spans="13:20" ht="14.5" x14ac:dyDescent="0.35">
      <c r="M12540" s="261" t="s">
        <v>57682</v>
      </c>
      <c r="N12540" s="262">
        <v>182814.43</v>
      </c>
      <c r="P12540" s="243" t="s">
        <v>28416</v>
      </c>
      <c r="Q12540" s="244">
        <v>34273.79</v>
      </c>
      <c r="R12540" s="104"/>
      <c r="S12540" s="104"/>
      <c r="T12540" s="104"/>
    </row>
    <row r="12541" spans="13:20" ht="14.5" x14ac:dyDescent="0.35">
      <c r="M12541" s="261" t="s">
        <v>57683</v>
      </c>
      <c r="N12541" s="262">
        <v>16903.060000000001</v>
      </c>
      <c r="P12541" s="243" t="s">
        <v>28417</v>
      </c>
      <c r="Q12541" s="244">
        <v>2140.65</v>
      </c>
      <c r="R12541" s="104"/>
      <c r="S12541" s="104"/>
      <c r="T12541" s="104"/>
    </row>
    <row r="12542" spans="13:20" ht="14.5" x14ac:dyDescent="0.35">
      <c r="M12542" s="261" t="s">
        <v>57684</v>
      </c>
      <c r="N12542" s="262">
        <v>46387.05</v>
      </c>
      <c r="P12542" s="243" t="s">
        <v>28418</v>
      </c>
      <c r="Q12542" s="244">
        <v>10027.91</v>
      </c>
      <c r="R12542" s="104"/>
      <c r="S12542" s="104"/>
      <c r="T12542" s="104"/>
    </row>
    <row r="12543" spans="13:20" ht="14.5" x14ac:dyDescent="0.35">
      <c r="M12543" s="261" t="s">
        <v>57685</v>
      </c>
      <c r="N12543" s="262">
        <v>8423.5400000000009</v>
      </c>
      <c r="P12543" s="243" t="s">
        <v>28419</v>
      </c>
      <c r="Q12543" s="244">
        <v>229445.41</v>
      </c>
      <c r="R12543" s="104"/>
      <c r="S12543" s="104"/>
      <c r="T12543" s="104"/>
    </row>
    <row r="12544" spans="13:20" ht="14.5" x14ac:dyDescent="0.35">
      <c r="M12544" s="261" t="s">
        <v>57686</v>
      </c>
      <c r="N12544" s="262">
        <v>14212.17</v>
      </c>
      <c r="P12544" s="243" t="s">
        <v>28420</v>
      </c>
      <c r="Q12544" s="244">
        <v>61899.06</v>
      </c>
      <c r="R12544" s="104"/>
      <c r="S12544" s="104"/>
      <c r="T12544" s="104"/>
    </row>
    <row r="12545" spans="13:20" ht="14.5" x14ac:dyDescent="0.35">
      <c r="M12545" s="261" t="s">
        <v>57687</v>
      </c>
      <c r="N12545" s="262">
        <v>1151.25</v>
      </c>
      <c r="P12545" s="243" t="s">
        <v>28421</v>
      </c>
      <c r="Q12545" s="244">
        <v>656.46</v>
      </c>
      <c r="R12545" s="104"/>
      <c r="S12545" s="104"/>
      <c r="T12545" s="104"/>
    </row>
    <row r="12546" spans="13:20" ht="14.5" x14ac:dyDescent="0.35">
      <c r="M12546" s="261" t="s">
        <v>57688</v>
      </c>
      <c r="N12546" s="262">
        <v>1175.29</v>
      </c>
      <c r="P12546" s="243" t="s">
        <v>28422</v>
      </c>
      <c r="Q12546" s="244">
        <v>39798.730000000003</v>
      </c>
      <c r="R12546" s="104"/>
      <c r="S12546" s="104"/>
      <c r="T12546" s="104"/>
    </row>
    <row r="12547" spans="13:20" ht="14.5" x14ac:dyDescent="0.35">
      <c r="M12547" s="261" t="s">
        <v>57689</v>
      </c>
      <c r="N12547" s="262">
        <v>3412.67</v>
      </c>
      <c r="P12547" s="243" t="s">
        <v>28423</v>
      </c>
      <c r="Q12547" s="244">
        <v>2933.7</v>
      </c>
      <c r="R12547" s="104"/>
      <c r="S12547" s="104"/>
      <c r="T12547" s="104"/>
    </row>
    <row r="12548" spans="13:20" ht="14.5" x14ac:dyDescent="0.35">
      <c r="M12548" s="261" t="s">
        <v>52407</v>
      </c>
      <c r="N12548" s="262">
        <v>144</v>
      </c>
      <c r="P12548" s="243" t="s">
        <v>28424</v>
      </c>
      <c r="Q12548" s="244">
        <v>16241</v>
      </c>
      <c r="R12548" s="104"/>
      <c r="S12548" s="104"/>
      <c r="T12548" s="104"/>
    </row>
    <row r="12549" spans="13:20" ht="14.5" x14ac:dyDescent="0.35">
      <c r="M12549" s="261" t="s">
        <v>53658</v>
      </c>
      <c r="N12549" s="262">
        <v>2464.86</v>
      </c>
      <c r="P12549" s="243" t="s">
        <v>28425</v>
      </c>
      <c r="Q12549" s="244">
        <v>30013.82</v>
      </c>
      <c r="R12549" s="104"/>
      <c r="S12549" s="104"/>
      <c r="T12549" s="104"/>
    </row>
    <row r="12550" spans="13:20" ht="14.5" x14ac:dyDescent="0.35">
      <c r="M12550" s="261" t="s">
        <v>53659</v>
      </c>
      <c r="N12550" s="262">
        <v>54134.66</v>
      </c>
      <c r="P12550" s="243" t="s">
        <v>28426</v>
      </c>
      <c r="Q12550" s="244">
        <v>302360.53999999998</v>
      </c>
      <c r="R12550" s="104"/>
      <c r="S12550" s="104"/>
      <c r="T12550" s="104"/>
    </row>
    <row r="12551" spans="13:20" ht="14.5" x14ac:dyDescent="0.35">
      <c r="M12551" s="261" t="s">
        <v>57690</v>
      </c>
      <c r="N12551" s="262">
        <v>9409.6200000000008</v>
      </c>
      <c r="P12551" s="243" t="s">
        <v>28427</v>
      </c>
      <c r="Q12551" s="244">
        <v>32077.9</v>
      </c>
      <c r="R12551" s="104"/>
      <c r="S12551" s="104"/>
      <c r="T12551" s="104"/>
    </row>
    <row r="12552" spans="13:20" ht="14.5" x14ac:dyDescent="0.35">
      <c r="M12552" s="261" t="s">
        <v>51511</v>
      </c>
      <c r="N12552" s="262">
        <v>66503</v>
      </c>
      <c r="P12552" s="243" t="s">
        <v>28428</v>
      </c>
      <c r="Q12552" s="244">
        <v>3083.14</v>
      </c>
      <c r="R12552" s="104"/>
      <c r="S12552" s="104"/>
      <c r="T12552" s="104"/>
    </row>
    <row r="12553" spans="13:20" ht="14.5" x14ac:dyDescent="0.35">
      <c r="M12553" s="261" t="s">
        <v>57691</v>
      </c>
      <c r="N12553" s="262">
        <v>387081.08</v>
      </c>
      <c r="P12553" s="243" t="s">
        <v>28429</v>
      </c>
      <c r="Q12553" s="244">
        <v>97026.13</v>
      </c>
      <c r="R12553" s="104"/>
      <c r="S12553" s="104"/>
      <c r="T12553" s="104"/>
    </row>
    <row r="12554" spans="13:20" ht="14.5" x14ac:dyDescent="0.35">
      <c r="M12554" s="261" t="s">
        <v>57692</v>
      </c>
      <c r="N12554" s="262">
        <v>18930.34</v>
      </c>
      <c r="P12554" s="243" t="s">
        <v>28430</v>
      </c>
      <c r="Q12554" s="244">
        <v>4353.09</v>
      </c>
      <c r="R12554" s="104"/>
      <c r="S12554" s="104"/>
      <c r="T12554" s="104"/>
    </row>
    <row r="12555" spans="13:20" ht="14.5" x14ac:dyDescent="0.35">
      <c r="M12555" s="261" t="s">
        <v>43426</v>
      </c>
      <c r="N12555" s="262">
        <v>3035026.56</v>
      </c>
      <c r="P12555" s="243" t="s">
        <v>28431</v>
      </c>
      <c r="Q12555" s="244">
        <v>11149.51</v>
      </c>
      <c r="R12555" s="104"/>
      <c r="S12555" s="104"/>
      <c r="T12555" s="104"/>
    </row>
    <row r="12556" spans="13:20" ht="14.5" x14ac:dyDescent="0.35">
      <c r="M12556" s="261" t="s">
        <v>57693</v>
      </c>
      <c r="N12556" s="262">
        <v>60900</v>
      </c>
      <c r="P12556" s="243" t="s">
        <v>28432</v>
      </c>
      <c r="Q12556" s="244">
        <v>360</v>
      </c>
      <c r="R12556" s="104"/>
      <c r="S12556" s="104"/>
      <c r="T12556" s="104"/>
    </row>
    <row r="12557" spans="13:20" ht="14.5" x14ac:dyDescent="0.35">
      <c r="M12557" s="261" t="s">
        <v>43427</v>
      </c>
      <c r="N12557" s="262">
        <v>264483.08</v>
      </c>
      <c r="P12557" s="243" t="s">
        <v>28433</v>
      </c>
      <c r="Q12557" s="244">
        <v>143835.68</v>
      </c>
      <c r="R12557" s="104"/>
      <c r="S12557" s="104"/>
      <c r="T12557" s="104"/>
    </row>
    <row r="12558" spans="13:20" ht="14.5" x14ac:dyDescent="0.35">
      <c r="M12558" s="261" t="s">
        <v>57694</v>
      </c>
      <c r="N12558" s="262">
        <v>107466.16</v>
      </c>
      <c r="P12558" s="243" t="s">
        <v>28434</v>
      </c>
      <c r="Q12558" s="244">
        <v>194736.83</v>
      </c>
      <c r="R12558" s="104"/>
      <c r="S12558" s="104"/>
      <c r="T12558" s="104"/>
    </row>
    <row r="12559" spans="13:20" ht="14.5" x14ac:dyDescent="0.35">
      <c r="M12559" s="261" t="s">
        <v>57695</v>
      </c>
      <c r="N12559" s="262">
        <v>51165.2</v>
      </c>
      <c r="P12559" s="243" t="s">
        <v>28435</v>
      </c>
      <c r="Q12559" s="244">
        <v>163264.59</v>
      </c>
      <c r="R12559" s="104"/>
      <c r="S12559" s="104"/>
      <c r="T12559" s="104"/>
    </row>
    <row r="12560" spans="13:20" ht="14.5" x14ac:dyDescent="0.35">
      <c r="M12560" s="261" t="s">
        <v>45720</v>
      </c>
      <c r="N12560" s="262">
        <v>62100</v>
      </c>
      <c r="P12560" s="243" t="s">
        <v>28436</v>
      </c>
      <c r="Q12560" s="244">
        <v>117685.87</v>
      </c>
      <c r="R12560" s="104"/>
      <c r="S12560" s="104"/>
      <c r="T12560" s="104"/>
    </row>
    <row r="12561" spans="13:20" ht="14.5" x14ac:dyDescent="0.35">
      <c r="M12561" s="261" t="s">
        <v>51512</v>
      </c>
      <c r="N12561" s="262">
        <v>8704.4500000000007</v>
      </c>
      <c r="P12561" s="243" t="s">
        <v>28437</v>
      </c>
      <c r="Q12561" s="244">
        <v>60504</v>
      </c>
      <c r="R12561" s="104"/>
      <c r="S12561" s="104"/>
      <c r="T12561" s="104"/>
    </row>
    <row r="12562" spans="13:20" ht="14.5" x14ac:dyDescent="0.35">
      <c r="M12562" s="261" t="s">
        <v>45721</v>
      </c>
      <c r="N12562" s="262">
        <v>9920.5300000000007</v>
      </c>
      <c r="P12562" s="243" t="s">
        <v>28438</v>
      </c>
      <c r="Q12562" s="244">
        <v>7793.23</v>
      </c>
      <c r="R12562" s="104"/>
      <c r="S12562" s="104"/>
      <c r="T12562" s="104"/>
    </row>
    <row r="12563" spans="13:20" ht="14.5" x14ac:dyDescent="0.35">
      <c r="M12563" s="261" t="s">
        <v>43428</v>
      </c>
      <c r="N12563" s="262">
        <v>131479.26</v>
      </c>
      <c r="P12563" s="243" t="s">
        <v>28439</v>
      </c>
      <c r="Q12563" s="244">
        <v>3486.02</v>
      </c>
      <c r="R12563" s="104"/>
      <c r="S12563" s="104"/>
      <c r="T12563" s="104"/>
    </row>
    <row r="12564" spans="13:20" ht="14.5" x14ac:dyDescent="0.35">
      <c r="M12564" s="261" t="s">
        <v>42222</v>
      </c>
      <c r="N12564" s="262">
        <v>1072445.43</v>
      </c>
      <c r="P12564" s="243" t="s">
        <v>28440</v>
      </c>
      <c r="Q12564" s="244">
        <v>126</v>
      </c>
      <c r="R12564" s="104"/>
      <c r="S12564" s="104"/>
      <c r="T12564" s="104"/>
    </row>
    <row r="12565" spans="13:20" ht="14.5" x14ac:dyDescent="0.35">
      <c r="M12565" s="261" t="s">
        <v>53660</v>
      </c>
      <c r="N12565" s="262">
        <v>438.3</v>
      </c>
      <c r="P12565" s="243" t="s">
        <v>28441</v>
      </c>
      <c r="Q12565" s="244">
        <v>39436.699999999997</v>
      </c>
      <c r="R12565" s="104"/>
      <c r="S12565" s="104"/>
      <c r="T12565" s="104"/>
    </row>
    <row r="12566" spans="13:20" ht="14.5" x14ac:dyDescent="0.35">
      <c r="M12566" s="261" t="s">
        <v>53661</v>
      </c>
      <c r="N12566" s="262">
        <v>33.53</v>
      </c>
      <c r="P12566" s="243" t="s">
        <v>28442</v>
      </c>
      <c r="Q12566" s="244">
        <v>569577.13</v>
      </c>
      <c r="R12566" s="104"/>
      <c r="S12566" s="104"/>
      <c r="T12566" s="104"/>
    </row>
    <row r="12567" spans="13:20" ht="14.5" x14ac:dyDescent="0.35">
      <c r="M12567" s="261" t="s">
        <v>53662</v>
      </c>
      <c r="N12567" s="262">
        <v>105.63</v>
      </c>
      <c r="P12567" s="243" t="s">
        <v>28443</v>
      </c>
      <c r="Q12567" s="244">
        <v>68799.92</v>
      </c>
      <c r="R12567" s="104"/>
      <c r="S12567" s="104"/>
      <c r="T12567" s="104"/>
    </row>
    <row r="12568" spans="13:20" ht="14.5" x14ac:dyDescent="0.35">
      <c r="M12568" s="261" t="s">
        <v>57696</v>
      </c>
      <c r="N12568" s="262">
        <v>1246.02</v>
      </c>
      <c r="P12568" s="243" t="s">
        <v>28444</v>
      </c>
      <c r="Q12568" s="244">
        <v>181520.52</v>
      </c>
      <c r="R12568" s="104"/>
      <c r="S12568" s="104"/>
      <c r="T12568" s="104"/>
    </row>
    <row r="12569" spans="13:20" ht="14.5" x14ac:dyDescent="0.35">
      <c r="M12569" s="261" t="s">
        <v>57697</v>
      </c>
      <c r="N12569" s="262">
        <v>53.74</v>
      </c>
      <c r="P12569" s="243" t="s">
        <v>28445</v>
      </c>
      <c r="Q12569" s="244">
        <v>22593.66</v>
      </c>
      <c r="R12569" s="104"/>
      <c r="S12569" s="104"/>
      <c r="T12569" s="104"/>
    </row>
    <row r="12570" spans="13:20" ht="14.5" x14ac:dyDescent="0.35">
      <c r="M12570" s="261" t="s">
        <v>53663</v>
      </c>
      <c r="N12570" s="262">
        <v>191.68</v>
      </c>
      <c r="P12570" s="243" t="s">
        <v>28446</v>
      </c>
      <c r="Q12570" s="244">
        <v>289440.07</v>
      </c>
      <c r="R12570" s="104"/>
      <c r="S12570" s="104"/>
      <c r="T12570" s="104"/>
    </row>
    <row r="12571" spans="13:20" ht="14.5" x14ac:dyDescent="0.35">
      <c r="M12571" s="261" t="s">
        <v>53664</v>
      </c>
      <c r="N12571" s="262">
        <v>14.65</v>
      </c>
      <c r="P12571" s="243" t="s">
        <v>28447</v>
      </c>
      <c r="Q12571" s="244">
        <v>37319.61</v>
      </c>
      <c r="R12571" s="104"/>
      <c r="S12571" s="104"/>
      <c r="T12571" s="104"/>
    </row>
    <row r="12572" spans="13:20" ht="14.5" x14ac:dyDescent="0.35">
      <c r="M12572" s="261" t="s">
        <v>53665</v>
      </c>
      <c r="N12572" s="262">
        <v>46.2</v>
      </c>
      <c r="P12572" s="243" t="s">
        <v>28448</v>
      </c>
      <c r="Q12572" s="244">
        <v>5962.12</v>
      </c>
      <c r="R12572" s="104"/>
      <c r="S12572" s="104"/>
      <c r="T12572" s="104"/>
    </row>
    <row r="12573" spans="13:20" ht="14.5" x14ac:dyDescent="0.35">
      <c r="M12573" s="261" t="s">
        <v>57698</v>
      </c>
      <c r="N12573" s="262">
        <v>35.799999999999997</v>
      </c>
      <c r="P12573" s="243" t="s">
        <v>28449</v>
      </c>
      <c r="Q12573" s="244">
        <v>448594.06</v>
      </c>
      <c r="R12573" s="104"/>
      <c r="S12573" s="104"/>
      <c r="T12573" s="104"/>
    </row>
    <row r="12574" spans="13:20" ht="14.5" x14ac:dyDescent="0.35">
      <c r="M12574" s="261" t="s">
        <v>57699</v>
      </c>
      <c r="N12574" s="262">
        <v>962.21</v>
      </c>
      <c r="P12574" s="243" t="s">
        <v>28450</v>
      </c>
      <c r="Q12574" s="244">
        <v>1427948.87</v>
      </c>
      <c r="R12574" s="104"/>
      <c r="S12574" s="104"/>
      <c r="T12574" s="104"/>
    </row>
    <row r="12575" spans="13:20" ht="14.5" x14ac:dyDescent="0.35">
      <c r="M12575" s="261" t="s">
        <v>52408</v>
      </c>
      <c r="N12575" s="262">
        <v>57875.09</v>
      </c>
      <c r="P12575" s="243" t="s">
        <v>28451</v>
      </c>
      <c r="Q12575" s="244">
        <v>13711.94</v>
      </c>
      <c r="R12575" s="104"/>
      <c r="S12575" s="104"/>
      <c r="T12575" s="104"/>
    </row>
    <row r="12576" spans="13:20" ht="14.5" x14ac:dyDescent="0.35">
      <c r="M12576" s="261" t="s">
        <v>52409</v>
      </c>
      <c r="N12576" s="262">
        <v>99.54</v>
      </c>
      <c r="P12576" s="243" t="s">
        <v>28452</v>
      </c>
      <c r="Q12576" s="244">
        <v>5462.72</v>
      </c>
      <c r="R12576" s="104"/>
      <c r="S12576" s="104"/>
      <c r="T12576" s="104"/>
    </row>
    <row r="12577" spans="13:20" ht="14.5" x14ac:dyDescent="0.35">
      <c r="M12577" s="261" t="s">
        <v>52410</v>
      </c>
      <c r="N12577" s="262">
        <v>4293.33</v>
      </c>
      <c r="P12577" s="243" t="s">
        <v>28453</v>
      </c>
      <c r="Q12577" s="244">
        <v>91129.61</v>
      </c>
      <c r="R12577" s="104"/>
      <c r="S12577" s="104"/>
      <c r="T12577" s="104"/>
    </row>
    <row r="12578" spans="13:20" ht="14.5" x14ac:dyDescent="0.35">
      <c r="M12578" s="261" t="s">
        <v>52411</v>
      </c>
      <c r="N12578" s="262">
        <v>13395.42</v>
      </c>
      <c r="P12578" s="243" t="s">
        <v>28454</v>
      </c>
      <c r="Q12578" s="244">
        <v>5518.74</v>
      </c>
      <c r="R12578" s="104"/>
      <c r="S12578" s="104"/>
      <c r="T12578" s="104"/>
    </row>
    <row r="12579" spans="13:20" ht="14.5" x14ac:dyDescent="0.35">
      <c r="M12579" s="261" t="s">
        <v>52412</v>
      </c>
      <c r="N12579" s="262">
        <v>7126.46</v>
      </c>
      <c r="P12579" s="243" t="s">
        <v>28455</v>
      </c>
      <c r="Q12579" s="244">
        <v>6000</v>
      </c>
      <c r="R12579" s="104"/>
      <c r="S12579" s="104"/>
      <c r="T12579" s="104"/>
    </row>
    <row r="12580" spans="13:20" ht="14.5" x14ac:dyDescent="0.35">
      <c r="M12580" s="261" t="s">
        <v>53666</v>
      </c>
      <c r="N12580" s="262">
        <v>2439.8200000000002</v>
      </c>
      <c r="P12580" s="243" t="s">
        <v>28456</v>
      </c>
      <c r="Q12580" s="244">
        <v>8128.53</v>
      </c>
      <c r="R12580" s="104"/>
      <c r="S12580" s="104"/>
      <c r="T12580" s="104"/>
    </row>
    <row r="12581" spans="13:20" ht="14.5" x14ac:dyDescent="0.35">
      <c r="M12581" s="261" t="s">
        <v>48612</v>
      </c>
      <c r="N12581" s="262">
        <v>827468</v>
      </c>
      <c r="P12581" s="243" t="s">
        <v>28457</v>
      </c>
      <c r="Q12581" s="244">
        <v>21591.62</v>
      </c>
      <c r="R12581" s="104"/>
      <c r="S12581" s="104"/>
      <c r="T12581" s="104"/>
    </row>
    <row r="12582" spans="13:20" ht="14.5" x14ac:dyDescent="0.35">
      <c r="M12582" s="261" t="s">
        <v>48613</v>
      </c>
      <c r="N12582" s="262">
        <v>63148</v>
      </c>
      <c r="P12582" s="243" t="s">
        <v>28458</v>
      </c>
      <c r="Q12582" s="244">
        <v>1680</v>
      </c>
      <c r="R12582" s="104"/>
      <c r="S12582" s="104"/>
      <c r="T12582" s="104"/>
    </row>
    <row r="12583" spans="13:20" ht="14.5" x14ac:dyDescent="0.35">
      <c r="M12583" s="261" t="s">
        <v>48614</v>
      </c>
      <c r="N12583" s="262">
        <v>66050</v>
      </c>
      <c r="P12583" s="243" t="s">
        <v>28459</v>
      </c>
      <c r="Q12583" s="244">
        <v>112423.78</v>
      </c>
      <c r="R12583" s="104"/>
      <c r="S12583" s="104"/>
      <c r="T12583" s="104"/>
    </row>
    <row r="12584" spans="13:20" ht="14.5" x14ac:dyDescent="0.35">
      <c r="M12584" s="261" t="s">
        <v>48615</v>
      </c>
      <c r="N12584" s="262">
        <v>5052.84</v>
      </c>
      <c r="P12584" s="243" t="s">
        <v>28460</v>
      </c>
      <c r="Q12584" s="244">
        <v>8678</v>
      </c>
      <c r="R12584" s="104"/>
      <c r="S12584" s="104"/>
      <c r="T12584" s="104"/>
    </row>
    <row r="12585" spans="13:20" ht="14.5" x14ac:dyDescent="0.35">
      <c r="M12585" s="261" t="s">
        <v>50508</v>
      </c>
      <c r="N12585" s="262">
        <v>1500</v>
      </c>
      <c r="P12585" s="243" t="s">
        <v>28461</v>
      </c>
      <c r="Q12585" s="244">
        <v>96334</v>
      </c>
      <c r="R12585" s="104"/>
      <c r="S12585" s="104"/>
      <c r="T12585" s="104"/>
    </row>
    <row r="12586" spans="13:20" ht="14.5" x14ac:dyDescent="0.35">
      <c r="M12586" s="261" t="s">
        <v>42223</v>
      </c>
      <c r="N12586" s="262">
        <v>6895.85</v>
      </c>
      <c r="P12586" s="243" t="s">
        <v>28462</v>
      </c>
      <c r="Q12586" s="244">
        <v>33271.51</v>
      </c>
      <c r="R12586" s="104"/>
      <c r="S12586" s="104"/>
      <c r="T12586" s="104"/>
    </row>
    <row r="12587" spans="13:20" ht="14.5" x14ac:dyDescent="0.35">
      <c r="M12587" s="261" t="s">
        <v>57700</v>
      </c>
      <c r="N12587" s="262">
        <v>2003.31</v>
      </c>
      <c r="P12587" s="243" t="s">
        <v>28463</v>
      </c>
      <c r="Q12587" s="244">
        <v>2500.31</v>
      </c>
      <c r="R12587" s="104"/>
      <c r="S12587" s="104"/>
      <c r="T12587" s="104"/>
    </row>
    <row r="12588" spans="13:20" ht="14.5" x14ac:dyDescent="0.35">
      <c r="M12588" s="261" t="s">
        <v>42224</v>
      </c>
      <c r="N12588" s="262">
        <v>15376.19</v>
      </c>
      <c r="P12588" s="243" t="s">
        <v>28464</v>
      </c>
      <c r="Q12588" s="244">
        <v>1466.71</v>
      </c>
      <c r="R12588" s="104"/>
      <c r="S12588" s="104"/>
      <c r="T12588" s="104"/>
    </row>
    <row r="12589" spans="13:20" ht="14.5" x14ac:dyDescent="0.35">
      <c r="M12589" s="261" t="s">
        <v>48616</v>
      </c>
      <c r="N12589" s="262">
        <v>27000</v>
      </c>
      <c r="P12589" s="243" t="s">
        <v>28465</v>
      </c>
      <c r="Q12589" s="244">
        <v>1406.49</v>
      </c>
      <c r="R12589" s="104"/>
      <c r="S12589" s="104"/>
      <c r="T12589" s="104"/>
    </row>
    <row r="12590" spans="13:20" ht="14.5" x14ac:dyDescent="0.35">
      <c r="M12590" s="261" t="s">
        <v>48617</v>
      </c>
      <c r="N12590" s="262">
        <v>2065.5</v>
      </c>
      <c r="P12590" s="243" t="s">
        <v>28466</v>
      </c>
      <c r="Q12590" s="244">
        <v>12620.98</v>
      </c>
      <c r="R12590" s="104"/>
      <c r="S12590" s="104"/>
      <c r="T12590" s="104"/>
    </row>
    <row r="12591" spans="13:20" ht="14.5" x14ac:dyDescent="0.35">
      <c r="M12591" s="261" t="s">
        <v>42225</v>
      </c>
      <c r="N12591" s="262">
        <v>19843</v>
      </c>
      <c r="P12591" s="243" t="s">
        <v>28467</v>
      </c>
      <c r="Q12591" s="244">
        <v>52509</v>
      </c>
      <c r="R12591" s="104"/>
      <c r="S12591" s="104"/>
      <c r="T12591" s="104"/>
    </row>
    <row r="12592" spans="13:20" ht="14.5" x14ac:dyDescent="0.35">
      <c r="M12592" s="261" t="s">
        <v>28905</v>
      </c>
      <c r="N12592" s="262">
        <v>507.16</v>
      </c>
      <c r="P12592" s="243" t="s">
        <v>28468</v>
      </c>
      <c r="Q12592" s="244">
        <v>12861</v>
      </c>
      <c r="R12592" s="104"/>
      <c r="S12592" s="104"/>
      <c r="T12592" s="104"/>
    </row>
    <row r="12593" spans="13:20" ht="14.5" x14ac:dyDescent="0.35">
      <c r="M12593" s="261" t="s">
        <v>16121</v>
      </c>
      <c r="N12593" s="262">
        <v>9189.33</v>
      </c>
      <c r="P12593" s="243" t="s">
        <v>28469</v>
      </c>
      <c r="Q12593" s="244">
        <v>37705</v>
      </c>
      <c r="R12593" s="104"/>
      <c r="S12593" s="104"/>
      <c r="T12593" s="104"/>
    </row>
    <row r="12594" spans="13:20" ht="14.5" x14ac:dyDescent="0.35">
      <c r="M12594" s="261" t="s">
        <v>50509</v>
      </c>
      <c r="N12594" s="262">
        <v>2680</v>
      </c>
      <c r="P12594" s="243" t="s">
        <v>28470</v>
      </c>
      <c r="Q12594" s="244">
        <v>7256.08</v>
      </c>
      <c r="R12594" s="104"/>
      <c r="S12594" s="104"/>
      <c r="T12594" s="104"/>
    </row>
    <row r="12595" spans="13:20" ht="14.5" x14ac:dyDescent="0.35">
      <c r="M12595" s="261" t="s">
        <v>37541</v>
      </c>
      <c r="N12595" s="262">
        <v>3600</v>
      </c>
      <c r="P12595" s="243" t="s">
        <v>28471</v>
      </c>
      <c r="Q12595" s="244">
        <v>555.09</v>
      </c>
      <c r="R12595" s="104"/>
      <c r="S12595" s="104"/>
      <c r="T12595" s="104"/>
    </row>
    <row r="12596" spans="13:20" ht="14.5" x14ac:dyDescent="0.35">
      <c r="M12596" s="261" t="s">
        <v>37542</v>
      </c>
      <c r="N12596" s="262">
        <v>256.77</v>
      </c>
      <c r="P12596" s="243" t="s">
        <v>28472</v>
      </c>
      <c r="Q12596" s="244">
        <v>32839.83</v>
      </c>
      <c r="R12596" s="104"/>
      <c r="S12596" s="104"/>
      <c r="T12596" s="104"/>
    </row>
    <row r="12597" spans="13:20" ht="14.5" x14ac:dyDescent="0.35">
      <c r="M12597" s="261" t="s">
        <v>37543</v>
      </c>
      <c r="N12597" s="262">
        <v>780.48</v>
      </c>
      <c r="P12597" s="243" t="s">
        <v>28473</v>
      </c>
      <c r="Q12597" s="244">
        <v>11264.59</v>
      </c>
      <c r="R12597" s="104"/>
      <c r="S12597" s="104"/>
      <c r="T12597" s="104"/>
    </row>
    <row r="12598" spans="13:20" ht="14.5" x14ac:dyDescent="0.35">
      <c r="M12598" s="261" t="s">
        <v>37544</v>
      </c>
      <c r="N12598" s="262">
        <v>187.88</v>
      </c>
      <c r="P12598" s="243" t="s">
        <v>28474</v>
      </c>
      <c r="Q12598" s="244">
        <v>162.79</v>
      </c>
      <c r="R12598" s="104"/>
      <c r="S12598" s="104"/>
      <c r="T12598" s="104"/>
    </row>
    <row r="12599" spans="13:20" ht="14.5" x14ac:dyDescent="0.35">
      <c r="M12599" s="261" t="s">
        <v>37545</v>
      </c>
      <c r="N12599" s="262">
        <v>39.6</v>
      </c>
      <c r="P12599" s="243" t="s">
        <v>28475</v>
      </c>
      <c r="Q12599" s="244">
        <v>31299.360000000001</v>
      </c>
      <c r="R12599" s="104"/>
      <c r="S12599" s="104"/>
      <c r="T12599" s="104"/>
    </row>
    <row r="12600" spans="13:20" ht="14.5" x14ac:dyDescent="0.35">
      <c r="M12600" s="261" t="s">
        <v>58813</v>
      </c>
      <c r="N12600" s="262">
        <v>-32.729999999999997</v>
      </c>
      <c r="P12600" s="243" t="s">
        <v>28476</v>
      </c>
      <c r="Q12600" s="244">
        <v>24875</v>
      </c>
      <c r="R12600" s="104"/>
      <c r="S12600" s="104"/>
      <c r="T12600" s="104"/>
    </row>
    <row r="12601" spans="13:20" ht="14.5" x14ac:dyDescent="0.35">
      <c r="M12601" s="261" t="s">
        <v>36018</v>
      </c>
      <c r="N12601" s="262">
        <v>61400</v>
      </c>
      <c r="P12601" s="243" t="s">
        <v>28477</v>
      </c>
      <c r="Q12601" s="244">
        <v>5083.75</v>
      </c>
      <c r="R12601" s="104"/>
      <c r="S12601" s="104"/>
      <c r="T12601" s="104"/>
    </row>
    <row r="12602" spans="13:20" ht="14.5" x14ac:dyDescent="0.35">
      <c r="M12602" s="261" t="s">
        <v>36019</v>
      </c>
      <c r="N12602" s="262">
        <v>54091.68</v>
      </c>
      <c r="P12602" s="243" t="s">
        <v>28478</v>
      </c>
      <c r="Q12602" s="244">
        <v>12619.76</v>
      </c>
      <c r="R12602" s="104"/>
      <c r="S12602" s="104"/>
      <c r="T12602" s="104"/>
    </row>
    <row r="12603" spans="13:20" ht="14.5" x14ac:dyDescent="0.35">
      <c r="M12603" s="261" t="s">
        <v>36020</v>
      </c>
      <c r="N12603" s="262">
        <v>5000</v>
      </c>
      <c r="P12603" s="243" t="s">
        <v>28479</v>
      </c>
      <c r="Q12603" s="244">
        <v>8998.1200000000008</v>
      </c>
      <c r="R12603" s="104"/>
      <c r="S12603" s="104"/>
      <c r="T12603" s="104"/>
    </row>
    <row r="12604" spans="13:20" ht="14.5" x14ac:dyDescent="0.35">
      <c r="M12604" s="261" t="s">
        <v>36021</v>
      </c>
      <c r="N12604" s="262">
        <v>6611.36</v>
      </c>
      <c r="P12604" s="243" t="s">
        <v>28480</v>
      </c>
      <c r="Q12604" s="244">
        <v>310.25</v>
      </c>
      <c r="R12604" s="104"/>
      <c r="S12604" s="104"/>
      <c r="T12604" s="104"/>
    </row>
    <row r="12605" spans="13:20" ht="14.5" x14ac:dyDescent="0.35">
      <c r="M12605" s="261" t="s">
        <v>36022</v>
      </c>
      <c r="N12605" s="262">
        <v>11143.51</v>
      </c>
      <c r="P12605" s="243" t="s">
        <v>28481</v>
      </c>
      <c r="Q12605" s="244">
        <v>65524.53</v>
      </c>
      <c r="R12605" s="104"/>
      <c r="S12605" s="104"/>
      <c r="T12605" s="104"/>
    </row>
    <row r="12606" spans="13:20" ht="14.5" x14ac:dyDescent="0.35">
      <c r="M12606" s="261" t="s">
        <v>36023</v>
      </c>
      <c r="N12606" s="262">
        <v>2041.51</v>
      </c>
      <c r="P12606" s="243" t="s">
        <v>28482</v>
      </c>
      <c r="Q12606" s="244">
        <v>22470</v>
      </c>
      <c r="R12606" s="104"/>
      <c r="S12606" s="104"/>
      <c r="T12606" s="104"/>
    </row>
    <row r="12607" spans="13:20" ht="14.5" x14ac:dyDescent="0.35">
      <c r="M12607" s="261" t="s">
        <v>36024</v>
      </c>
      <c r="N12607" s="262">
        <v>3007.99</v>
      </c>
      <c r="P12607" s="243" t="s">
        <v>28483</v>
      </c>
      <c r="Q12607" s="244">
        <v>2316</v>
      </c>
      <c r="R12607" s="104"/>
      <c r="S12607" s="104"/>
      <c r="T12607" s="104"/>
    </row>
    <row r="12608" spans="13:20" ht="14.5" x14ac:dyDescent="0.35">
      <c r="M12608" s="261" t="s">
        <v>36025</v>
      </c>
      <c r="N12608" s="262">
        <v>730.4</v>
      </c>
      <c r="P12608" s="243" t="s">
        <v>28484</v>
      </c>
      <c r="Q12608" s="244">
        <v>429743.85</v>
      </c>
      <c r="R12608" s="104"/>
      <c r="S12608" s="104"/>
      <c r="T12608" s="104"/>
    </row>
    <row r="12609" spans="13:20" ht="14.5" x14ac:dyDescent="0.35">
      <c r="M12609" s="261" t="s">
        <v>36026</v>
      </c>
      <c r="N12609" s="262">
        <v>5750</v>
      </c>
      <c r="P12609" s="243" t="s">
        <v>28485</v>
      </c>
      <c r="Q12609" s="244">
        <v>10548</v>
      </c>
      <c r="R12609" s="104"/>
      <c r="S12609" s="104"/>
      <c r="T12609" s="104"/>
    </row>
    <row r="12610" spans="13:20" ht="14.5" x14ac:dyDescent="0.35">
      <c r="M12610" s="261" t="s">
        <v>45722</v>
      </c>
      <c r="N12610" s="262">
        <v>5059.1099999999997</v>
      </c>
      <c r="P12610" s="243" t="s">
        <v>28486</v>
      </c>
      <c r="Q12610" s="244">
        <v>12571</v>
      </c>
      <c r="R12610" s="104"/>
      <c r="S12610" s="104"/>
      <c r="T12610" s="104"/>
    </row>
    <row r="12611" spans="13:20" ht="14.5" x14ac:dyDescent="0.35">
      <c r="M12611" s="261" t="s">
        <v>36027</v>
      </c>
      <c r="N12611" s="262">
        <v>9777.94</v>
      </c>
      <c r="P12611" s="243" t="s">
        <v>28487</v>
      </c>
      <c r="Q12611" s="244">
        <v>22000</v>
      </c>
      <c r="R12611" s="104"/>
      <c r="S12611" s="104"/>
      <c r="T12611" s="104"/>
    </row>
    <row r="12612" spans="13:20" ht="14.5" x14ac:dyDescent="0.35">
      <c r="M12612" s="261" t="s">
        <v>37546</v>
      </c>
      <c r="N12612" s="262">
        <v>11948</v>
      </c>
      <c r="P12612" s="243" t="s">
        <v>28488</v>
      </c>
      <c r="Q12612" s="244">
        <v>1683</v>
      </c>
      <c r="R12612" s="104"/>
      <c r="S12612" s="104"/>
      <c r="T12612" s="104"/>
    </row>
    <row r="12613" spans="13:20" ht="14.5" x14ac:dyDescent="0.35">
      <c r="M12613" s="261" t="s">
        <v>38616</v>
      </c>
      <c r="N12613" s="262">
        <v>3744.03</v>
      </c>
      <c r="P12613" s="243" t="s">
        <v>28489</v>
      </c>
      <c r="Q12613" s="244">
        <v>4769.6000000000004</v>
      </c>
      <c r="R12613" s="104"/>
      <c r="S12613" s="104"/>
      <c r="T12613" s="104"/>
    </row>
    <row r="12614" spans="13:20" ht="14.5" x14ac:dyDescent="0.35">
      <c r="M12614" s="261" t="s">
        <v>57701</v>
      </c>
      <c r="N12614" s="262">
        <v>63.92</v>
      </c>
      <c r="P12614" s="243" t="s">
        <v>28490</v>
      </c>
      <c r="Q12614" s="244">
        <v>139444.34</v>
      </c>
      <c r="R12614" s="104"/>
      <c r="S12614" s="104"/>
      <c r="T12614" s="104"/>
    </row>
    <row r="12615" spans="13:20" ht="14.5" x14ac:dyDescent="0.35">
      <c r="M12615" s="261" t="s">
        <v>48618</v>
      </c>
      <c r="N12615" s="262">
        <v>56916.99</v>
      </c>
      <c r="P12615" s="243" t="s">
        <v>28491</v>
      </c>
      <c r="Q12615" s="244">
        <v>25726.25</v>
      </c>
      <c r="R12615" s="104"/>
      <c r="S12615" s="104"/>
      <c r="T12615" s="104"/>
    </row>
    <row r="12616" spans="13:20" ht="14.5" x14ac:dyDescent="0.35">
      <c r="M12616" s="261" t="s">
        <v>42226</v>
      </c>
      <c r="N12616" s="262">
        <v>32381.33</v>
      </c>
      <c r="P12616" s="243" t="s">
        <v>28492</v>
      </c>
      <c r="Q12616" s="244">
        <v>10996.16</v>
      </c>
      <c r="R12616" s="104"/>
      <c r="S12616" s="104"/>
      <c r="T12616" s="104"/>
    </row>
    <row r="12617" spans="13:20" ht="14.5" x14ac:dyDescent="0.35">
      <c r="M12617" s="261" t="s">
        <v>48619</v>
      </c>
      <c r="N12617" s="262">
        <v>15000</v>
      </c>
      <c r="P12617" s="243" t="s">
        <v>28493</v>
      </c>
      <c r="Q12617" s="244">
        <v>103526.68</v>
      </c>
      <c r="R12617" s="104"/>
      <c r="S12617" s="104"/>
      <c r="T12617" s="104"/>
    </row>
    <row r="12618" spans="13:20" ht="14.5" x14ac:dyDescent="0.35">
      <c r="M12618" s="261" t="s">
        <v>48620</v>
      </c>
      <c r="N12618" s="262">
        <v>661.13</v>
      </c>
      <c r="P12618" s="243" t="s">
        <v>28494</v>
      </c>
      <c r="Q12618" s="244">
        <v>5144.47</v>
      </c>
      <c r="R12618" s="104"/>
      <c r="S12618" s="104"/>
      <c r="T12618" s="104"/>
    </row>
    <row r="12619" spans="13:20" ht="14.5" x14ac:dyDescent="0.35">
      <c r="M12619" s="261" t="s">
        <v>38617</v>
      </c>
      <c r="N12619" s="262">
        <v>64616.01</v>
      </c>
      <c r="P12619" s="243" t="s">
        <v>16097</v>
      </c>
      <c r="Q12619" s="244">
        <v>172449.96</v>
      </c>
      <c r="R12619" s="104"/>
      <c r="S12619" s="104"/>
      <c r="T12619" s="104"/>
    </row>
    <row r="12620" spans="13:20" ht="14.5" x14ac:dyDescent="0.35">
      <c r="M12620" s="261" t="s">
        <v>37547</v>
      </c>
      <c r="N12620" s="262">
        <v>12038</v>
      </c>
      <c r="P12620" s="243" t="s">
        <v>28495</v>
      </c>
      <c r="Q12620" s="244">
        <v>-927.84</v>
      </c>
      <c r="R12620" s="104"/>
      <c r="S12620" s="104"/>
      <c r="T12620" s="104"/>
    </row>
    <row r="12621" spans="13:20" ht="14.5" x14ac:dyDescent="0.35">
      <c r="M12621" s="261" t="s">
        <v>42227</v>
      </c>
      <c r="N12621" s="262">
        <v>36328.839999999997</v>
      </c>
      <c r="P12621" s="243" t="s">
        <v>28496</v>
      </c>
      <c r="Q12621" s="244">
        <v>6891.02</v>
      </c>
      <c r="R12621" s="104"/>
      <c r="S12621" s="104"/>
      <c r="T12621" s="104"/>
    </row>
    <row r="12622" spans="13:20" ht="14.5" x14ac:dyDescent="0.35">
      <c r="M12622" s="261" t="s">
        <v>42228</v>
      </c>
      <c r="N12622" s="262">
        <v>19530.25</v>
      </c>
      <c r="P12622" s="243" t="s">
        <v>28497</v>
      </c>
      <c r="Q12622" s="244">
        <v>7296.66</v>
      </c>
      <c r="R12622" s="104"/>
      <c r="S12622" s="104"/>
      <c r="T12622" s="104"/>
    </row>
    <row r="12623" spans="13:20" ht="14.5" x14ac:dyDescent="0.35">
      <c r="M12623" s="261" t="s">
        <v>37548</v>
      </c>
      <c r="N12623" s="262">
        <v>1832.31</v>
      </c>
      <c r="P12623" s="243" t="s">
        <v>28498</v>
      </c>
      <c r="Q12623" s="244">
        <v>1085.3599999999999</v>
      </c>
      <c r="R12623" s="104"/>
      <c r="S12623" s="104"/>
      <c r="T12623" s="104"/>
    </row>
    <row r="12624" spans="13:20" ht="14.5" x14ac:dyDescent="0.35">
      <c r="M12624" s="261" t="s">
        <v>52413</v>
      </c>
      <c r="N12624" s="262">
        <v>3712.5</v>
      </c>
      <c r="P12624" s="243" t="s">
        <v>28499</v>
      </c>
      <c r="Q12624" s="244">
        <v>1903.17</v>
      </c>
      <c r="R12624" s="104"/>
      <c r="S12624" s="104"/>
      <c r="T12624" s="104"/>
    </row>
    <row r="12625" spans="13:20" ht="14.5" x14ac:dyDescent="0.35">
      <c r="M12625" s="261" t="s">
        <v>51513</v>
      </c>
      <c r="N12625" s="262">
        <v>4650</v>
      </c>
      <c r="P12625" s="243" t="s">
        <v>28500</v>
      </c>
      <c r="Q12625" s="244">
        <v>564.86</v>
      </c>
      <c r="R12625" s="104"/>
      <c r="S12625" s="104"/>
      <c r="T12625" s="104"/>
    </row>
    <row r="12626" spans="13:20" ht="14.5" x14ac:dyDescent="0.35">
      <c r="M12626" s="261" t="s">
        <v>57702</v>
      </c>
      <c r="N12626" s="262">
        <v>781.06</v>
      </c>
      <c r="P12626" s="243" t="s">
        <v>28501</v>
      </c>
      <c r="Q12626" s="244">
        <v>98740.63</v>
      </c>
      <c r="R12626" s="104"/>
      <c r="S12626" s="104"/>
      <c r="T12626" s="104"/>
    </row>
    <row r="12627" spans="13:20" ht="14.5" x14ac:dyDescent="0.35">
      <c r="M12627" s="261" t="s">
        <v>48621</v>
      </c>
      <c r="N12627" s="262">
        <v>30000</v>
      </c>
      <c r="P12627" s="243" t="s">
        <v>28502</v>
      </c>
      <c r="Q12627" s="244">
        <v>12300</v>
      </c>
      <c r="R12627" s="104"/>
      <c r="S12627" s="104"/>
      <c r="T12627" s="104"/>
    </row>
    <row r="12628" spans="13:20" ht="14.5" x14ac:dyDescent="0.35">
      <c r="M12628" s="261" t="s">
        <v>48622</v>
      </c>
      <c r="N12628" s="262">
        <v>2205.65</v>
      </c>
      <c r="P12628" s="243" t="s">
        <v>28503</v>
      </c>
      <c r="Q12628" s="244">
        <v>5828.94</v>
      </c>
      <c r="R12628" s="104"/>
      <c r="S12628" s="104"/>
      <c r="T12628" s="104"/>
    </row>
    <row r="12629" spans="13:20" ht="14.5" x14ac:dyDescent="0.35">
      <c r="M12629" s="261" t="s">
        <v>28929</v>
      </c>
      <c r="N12629" s="262">
        <v>10650</v>
      </c>
      <c r="P12629" s="243" t="s">
        <v>28504</v>
      </c>
      <c r="Q12629" s="244">
        <v>44950</v>
      </c>
      <c r="R12629" s="104"/>
      <c r="S12629" s="104"/>
      <c r="T12629" s="104"/>
    </row>
    <row r="12630" spans="13:20" ht="14.5" x14ac:dyDescent="0.35">
      <c r="M12630" s="261" t="s">
        <v>28930</v>
      </c>
      <c r="N12630" s="262">
        <v>786.04</v>
      </c>
      <c r="P12630" s="243" t="s">
        <v>28505</v>
      </c>
      <c r="Q12630" s="244">
        <v>12379.25</v>
      </c>
      <c r="R12630" s="104"/>
      <c r="S12630" s="104"/>
      <c r="T12630" s="104"/>
    </row>
    <row r="12631" spans="13:20" ht="14.5" x14ac:dyDescent="0.35">
      <c r="M12631" s="261" t="s">
        <v>28931</v>
      </c>
      <c r="N12631" s="262">
        <v>2371.79</v>
      </c>
      <c r="P12631" s="243" t="s">
        <v>28506</v>
      </c>
      <c r="Q12631" s="244">
        <v>202.58</v>
      </c>
      <c r="R12631" s="104"/>
      <c r="S12631" s="104"/>
      <c r="T12631" s="104"/>
    </row>
    <row r="12632" spans="13:20" ht="14.5" x14ac:dyDescent="0.35">
      <c r="M12632" s="261" t="s">
        <v>28933</v>
      </c>
      <c r="N12632" s="262">
        <v>12502.82</v>
      </c>
      <c r="P12632" s="243" t="s">
        <v>28507</v>
      </c>
      <c r="Q12632" s="244">
        <v>31339.03</v>
      </c>
      <c r="R12632" s="104"/>
      <c r="S12632" s="104"/>
      <c r="T12632" s="104"/>
    </row>
    <row r="12633" spans="13:20" ht="14.5" x14ac:dyDescent="0.35">
      <c r="M12633" s="261" t="s">
        <v>28965</v>
      </c>
      <c r="N12633" s="262">
        <v>79314.69</v>
      </c>
      <c r="P12633" s="243" t="s">
        <v>28508</v>
      </c>
      <c r="Q12633" s="244">
        <v>209714.27</v>
      </c>
      <c r="R12633" s="104"/>
      <c r="S12633" s="104"/>
      <c r="T12633" s="104"/>
    </row>
    <row r="12634" spans="13:20" ht="14.5" x14ac:dyDescent="0.35">
      <c r="M12634" s="261" t="s">
        <v>48623</v>
      </c>
      <c r="N12634" s="262">
        <v>3495983.78</v>
      </c>
      <c r="P12634" s="243" t="s">
        <v>28509</v>
      </c>
      <c r="Q12634" s="244">
        <v>569573.55000000005</v>
      </c>
      <c r="R12634" s="104"/>
      <c r="S12634" s="104"/>
      <c r="T12634" s="104"/>
    </row>
    <row r="12635" spans="13:20" ht="14.5" x14ac:dyDescent="0.35">
      <c r="M12635" s="261" t="s">
        <v>48624</v>
      </c>
      <c r="N12635" s="262">
        <v>265830.95</v>
      </c>
      <c r="P12635" s="243" t="s">
        <v>28510</v>
      </c>
      <c r="Q12635" s="244">
        <v>19474</v>
      </c>
      <c r="R12635" s="104"/>
      <c r="S12635" s="104"/>
      <c r="T12635" s="104"/>
    </row>
    <row r="12636" spans="13:20" ht="14.5" x14ac:dyDescent="0.35">
      <c r="M12636" s="261" t="s">
        <v>28967</v>
      </c>
      <c r="N12636" s="262">
        <v>27230.46</v>
      </c>
      <c r="P12636" s="243" t="s">
        <v>28511</v>
      </c>
      <c r="Q12636" s="244">
        <v>5462.72</v>
      </c>
      <c r="R12636" s="104"/>
      <c r="S12636" s="104"/>
      <c r="T12636" s="104"/>
    </row>
    <row r="12637" spans="13:20" ht="14.5" x14ac:dyDescent="0.35">
      <c r="M12637" s="261" t="s">
        <v>28969</v>
      </c>
      <c r="N12637" s="262">
        <v>319806.8</v>
      </c>
      <c r="P12637" s="243" t="s">
        <v>28512</v>
      </c>
      <c r="Q12637" s="244">
        <v>98385.69</v>
      </c>
      <c r="R12637" s="104"/>
      <c r="S12637" s="104"/>
      <c r="T12637" s="104"/>
    </row>
    <row r="12638" spans="13:20" ht="14.5" x14ac:dyDescent="0.35">
      <c r="M12638" s="261" t="s">
        <v>36031</v>
      </c>
      <c r="N12638" s="262">
        <v>4788.84</v>
      </c>
      <c r="P12638" s="243" t="s">
        <v>28513</v>
      </c>
      <c r="Q12638" s="244">
        <v>5518.74</v>
      </c>
      <c r="R12638" s="104"/>
      <c r="S12638" s="104"/>
      <c r="T12638" s="104"/>
    </row>
    <row r="12639" spans="13:20" ht="14.5" x14ac:dyDescent="0.35">
      <c r="M12639" s="261" t="s">
        <v>28970</v>
      </c>
      <c r="N12639" s="262">
        <v>11048.38</v>
      </c>
      <c r="P12639" s="243" t="s">
        <v>28514</v>
      </c>
      <c r="Q12639" s="244">
        <v>98740.63</v>
      </c>
      <c r="R12639" s="104"/>
      <c r="S12639" s="104"/>
      <c r="T12639" s="104"/>
    </row>
    <row r="12640" spans="13:20" ht="14.5" x14ac:dyDescent="0.35">
      <c r="M12640" s="261" t="s">
        <v>28971</v>
      </c>
      <c r="N12640" s="262">
        <v>13281.41</v>
      </c>
      <c r="P12640" s="243" t="s">
        <v>28515</v>
      </c>
      <c r="Q12640" s="244">
        <v>6891.02</v>
      </c>
      <c r="R12640" s="104"/>
      <c r="S12640" s="104"/>
      <c r="T12640" s="104"/>
    </row>
    <row r="12641" spans="13:20" ht="14.5" x14ac:dyDescent="0.35">
      <c r="M12641" s="261" t="s">
        <v>28973</v>
      </c>
      <c r="N12641" s="262">
        <v>46262.84</v>
      </c>
      <c r="P12641" s="243" t="s">
        <v>28516</v>
      </c>
      <c r="Q12641" s="244">
        <v>12300</v>
      </c>
      <c r="R12641" s="104"/>
      <c r="S12641" s="104"/>
      <c r="T12641" s="104"/>
    </row>
    <row r="12642" spans="13:20" ht="14.5" x14ac:dyDescent="0.35">
      <c r="M12642" s="261" t="s">
        <v>28974</v>
      </c>
      <c r="N12642" s="262">
        <v>928.19</v>
      </c>
      <c r="P12642" s="243" t="s">
        <v>28517</v>
      </c>
      <c r="Q12642" s="244">
        <v>22000</v>
      </c>
      <c r="R12642" s="104"/>
      <c r="S12642" s="104"/>
      <c r="T12642" s="104"/>
    </row>
    <row r="12643" spans="13:20" ht="14.5" x14ac:dyDescent="0.35">
      <c r="M12643" s="261" t="s">
        <v>28977</v>
      </c>
      <c r="N12643" s="262">
        <v>38197.360000000001</v>
      </c>
      <c r="P12643" s="243" t="s">
        <v>28518</v>
      </c>
      <c r="Q12643" s="244">
        <v>11264.59</v>
      </c>
      <c r="R12643" s="104"/>
      <c r="S12643" s="104"/>
      <c r="T12643" s="104"/>
    </row>
    <row r="12644" spans="13:20" ht="14.5" x14ac:dyDescent="0.35">
      <c r="M12644" s="261" t="s">
        <v>28978</v>
      </c>
      <c r="N12644" s="262">
        <v>1444.65</v>
      </c>
      <c r="P12644" s="243" t="s">
        <v>28519</v>
      </c>
      <c r="Q12644" s="244">
        <v>162.79</v>
      </c>
      <c r="R12644" s="104"/>
      <c r="S12644" s="104"/>
      <c r="T12644" s="104"/>
    </row>
    <row r="12645" spans="13:20" ht="14.5" x14ac:dyDescent="0.35">
      <c r="M12645" s="261" t="s">
        <v>28979</v>
      </c>
      <c r="N12645" s="262">
        <v>427.92</v>
      </c>
      <c r="P12645" s="243" t="s">
        <v>28520</v>
      </c>
      <c r="Q12645" s="244">
        <v>39100.449999999997</v>
      </c>
      <c r="R12645" s="104"/>
      <c r="S12645" s="104"/>
      <c r="T12645" s="104"/>
    </row>
    <row r="12646" spans="13:20" ht="14.5" x14ac:dyDescent="0.35">
      <c r="M12646" s="261" t="s">
        <v>28980</v>
      </c>
      <c r="N12646" s="262">
        <v>48565.64</v>
      </c>
      <c r="P12646" s="243" t="s">
        <v>28521</v>
      </c>
      <c r="Q12646" s="244">
        <v>31299.360000000001</v>
      </c>
      <c r="R12646" s="104"/>
      <c r="S12646" s="104"/>
      <c r="T12646" s="104"/>
    </row>
    <row r="12647" spans="13:20" ht="14.5" x14ac:dyDescent="0.35">
      <c r="M12647" s="261" t="s">
        <v>28986</v>
      </c>
      <c r="N12647" s="262">
        <v>2209.15</v>
      </c>
      <c r="P12647" s="243" t="s">
        <v>28522</v>
      </c>
      <c r="Q12647" s="244">
        <v>44950</v>
      </c>
      <c r="R12647" s="104"/>
      <c r="S12647" s="104"/>
      <c r="T12647" s="104"/>
    </row>
    <row r="12648" spans="13:20" ht="14.5" x14ac:dyDescent="0.35">
      <c r="M12648" s="261" t="s">
        <v>28987</v>
      </c>
      <c r="N12648" s="262">
        <v>39330.959999999999</v>
      </c>
      <c r="P12648" s="243" t="s">
        <v>28523</v>
      </c>
      <c r="Q12648" s="244">
        <v>30875</v>
      </c>
      <c r="R12648" s="104"/>
      <c r="S12648" s="104"/>
      <c r="T12648" s="104"/>
    </row>
    <row r="12649" spans="13:20" ht="14.5" x14ac:dyDescent="0.35">
      <c r="M12649" s="261" t="s">
        <v>28988</v>
      </c>
      <c r="N12649" s="262">
        <v>96.84</v>
      </c>
      <c r="P12649" s="243" t="s">
        <v>28524</v>
      </c>
      <c r="Q12649" s="244">
        <v>7296.66</v>
      </c>
      <c r="R12649" s="104"/>
      <c r="S12649" s="104"/>
      <c r="T12649" s="104"/>
    </row>
    <row r="12650" spans="13:20" ht="14.5" x14ac:dyDescent="0.35">
      <c r="M12650" s="261" t="s">
        <v>28990</v>
      </c>
      <c r="N12650" s="262">
        <v>14135.76</v>
      </c>
      <c r="P12650" s="243" t="s">
        <v>28525</v>
      </c>
      <c r="Q12650" s="244">
        <v>31415.29</v>
      </c>
      <c r="R12650" s="104"/>
      <c r="S12650" s="104"/>
      <c r="T12650" s="104"/>
    </row>
    <row r="12651" spans="13:20" ht="14.5" x14ac:dyDescent="0.35">
      <c r="M12651" s="261" t="s">
        <v>28993</v>
      </c>
      <c r="N12651" s="262">
        <v>15185.62</v>
      </c>
      <c r="P12651" s="243" t="s">
        <v>28526</v>
      </c>
      <c r="Q12651" s="244">
        <v>42553.440000000002</v>
      </c>
      <c r="R12651" s="104"/>
      <c r="S12651" s="104"/>
      <c r="T12651" s="104"/>
    </row>
    <row r="12652" spans="13:20" ht="14.5" x14ac:dyDescent="0.35">
      <c r="M12652" s="261" t="s">
        <v>28996</v>
      </c>
      <c r="N12652" s="262">
        <v>70713.09</v>
      </c>
      <c r="P12652" s="243" t="s">
        <v>28527</v>
      </c>
      <c r="Q12652" s="244">
        <v>10404.61</v>
      </c>
      <c r="R12652" s="104"/>
      <c r="S12652" s="104"/>
      <c r="T12652" s="104"/>
    </row>
    <row r="12653" spans="13:20" ht="14.5" x14ac:dyDescent="0.35">
      <c r="M12653" s="261" t="s">
        <v>57703</v>
      </c>
      <c r="N12653" s="262">
        <v>-16320.67</v>
      </c>
      <c r="P12653" s="243" t="s">
        <v>28528</v>
      </c>
      <c r="Q12653" s="244">
        <v>152325.59</v>
      </c>
      <c r="R12653" s="104"/>
      <c r="S12653" s="104"/>
      <c r="T12653" s="104"/>
    </row>
    <row r="12654" spans="13:20" ht="14.5" x14ac:dyDescent="0.35">
      <c r="M12654" s="261" t="s">
        <v>52414</v>
      </c>
      <c r="N12654" s="262">
        <v>133814</v>
      </c>
      <c r="P12654" s="243" t="s">
        <v>28529</v>
      </c>
      <c r="Q12654" s="244">
        <v>1680</v>
      </c>
      <c r="R12654" s="104"/>
      <c r="S12654" s="104"/>
      <c r="T12654" s="104"/>
    </row>
    <row r="12655" spans="13:20" ht="14.5" x14ac:dyDescent="0.35">
      <c r="M12655" s="261" t="s">
        <v>57704</v>
      </c>
      <c r="N12655" s="262">
        <v>-16.98</v>
      </c>
      <c r="P12655" s="243" t="s">
        <v>28530</v>
      </c>
      <c r="Q12655" s="244">
        <v>12620.98</v>
      </c>
      <c r="R12655" s="104"/>
      <c r="S12655" s="104"/>
      <c r="T12655" s="104"/>
    </row>
    <row r="12656" spans="13:20" ht="14.5" x14ac:dyDescent="0.35">
      <c r="M12656" s="261" t="s">
        <v>28999</v>
      </c>
      <c r="N12656" s="262">
        <v>281503.88</v>
      </c>
      <c r="P12656" s="243" t="s">
        <v>28531</v>
      </c>
      <c r="Q12656" s="244">
        <v>25726.25</v>
      </c>
      <c r="R12656" s="104"/>
      <c r="S12656" s="104"/>
      <c r="T12656" s="104"/>
    </row>
    <row r="12657" spans="13:20" ht="14.5" x14ac:dyDescent="0.35">
      <c r="M12657" s="261" t="s">
        <v>45723</v>
      </c>
      <c r="N12657" s="262">
        <v>732.64</v>
      </c>
      <c r="P12657" s="243" t="s">
        <v>28532</v>
      </c>
      <c r="Q12657" s="244">
        <v>42900.05</v>
      </c>
      <c r="R12657" s="104"/>
      <c r="S12657" s="104"/>
      <c r="T12657" s="104"/>
    </row>
    <row r="12658" spans="13:20" ht="14.5" x14ac:dyDescent="0.35">
      <c r="M12658" s="261" t="s">
        <v>37549</v>
      </c>
      <c r="N12658" s="262">
        <v>6000</v>
      </c>
      <c r="P12658" s="243" t="s">
        <v>28533</v>
      </c>
      <c r="Q12658" s="244">
        <v>585216.09</v>
      </c>
      <c r="R12658" s="104"/>
      <c r="S12658" s="104"/>
      <c r="T12658" s="104"/>
    </row>
    <row r="12659" spans="13:20" ht="14.5" x14ac:dyDescent="0.35">
      <c r="M12659" s="261" t="s">
        <v>29000</v>
      </c>
      <c r="N12659" s="262">
        <v>20486.8</v>
      </c>
      <c r="P12659" s="243" t="s">
        <v>28534</v>
      </c>
      <c r="Q12659" s="244">
        <v>27614.47</v>
      </c>
      <c r="R12659" s="104"/>
      <c r="S12659" s="104"/>
      <c r="T12659" s="104"/>
    </row>
    <row r="12660" spans="13:20" ht="14.5" x14ac:dyDescent="0.35">
      <c r="M12660" s="261" t="s">
        <v>37550</v>
      </c>
      <c r="N12660" s="262">
        <v>64295.85</v>
      </c>
      <c r="P12660" s="243" t="s">
        <v>28535</v>
      </c>
      <c r="Q12660" s="244">
        <v>32338</v>
      </c>
      <c r="R12660" s="104"/>
      <c r="S12660" s="104"/>
      <c r="T12660" s="104"/>
    </row>
    <row r="12661" spans="13:20" ht="14.5" x14ac:dyDescent="0.35">
      <c r="M12661" s="261" t="s">
        <v>38619</v>
      </c>
      <c r="N12661" s="262">
        <v>47484.49</v>
      </c>
      <c r="P12661" s="243" t="s">
        <v>16098</v>
      </c>
      <c r="Q12661" s="244">
        <v>1318667.3600000001</v>
      </c>
      <c r="R12661" s="104"/>
      <c r="S12661" s="104"/>
      <c r="T12661" s="104"/>
    </row>
    <row r="12662" spans="13:20" ht="14.5" x14ac:dyDescent="0.35">
      <c r="M12662" s="261" t="s">
        <v>37551</v>
      </c>
      <c r="N12662" s="262">
        <v>6525.28</v>
      </c>
      <c r="P12662" s="243" t="s">
        <v>28536</v>
      </c>
      <c r="Q12662" s="244">
        <v>-927.84</v>
      </c>
      <c r="R12662" s="104"/>
      <c r="S12662" s="104"/>
      <c r="T12662" s="104"/>
    </row>
    <row r="12663" spans="13:20" ht="14.5" x14ac:dyDescent="0.35">
      <c r="M12663" s="261" t="s">
        <v>57705</v>
      </c>
      <c r="N12663" s="262">
        <v>185473.31</v>
      </c>
      <c r="P12663" s="243" t="s">
        <v>28537</v>
      </c>
      <c r="Q12663" s="244">
        <v>10100</v>
      </c>
      <c r="R12663" s="104"/>
      <c r="S12663" s="104"/>
      <c r="T12663" s="104"/>
    </row>
    <row r="12664" spans="13:20" ht="14.5" x14ac:dyDescent="0.35">
      <c r="M12664" s="261" t="s">
        <v>57706</v>
      </c>
      <c r="N12664" s="262">
        <v>14618.49</v>
      </c>
      <c r="P12664" s="243" t="s">
        <v>28538</v>
      </c>
      <c r="Q12664" s="244">
        <v>2700</v>
      </c>
      <c r="R12664" s="104"/>
      <c r="S12664" s="104"/>
      <c r="T12664" s="104"/>
    </row>
    <row r="12665" spans="13:20" ht="14.5" x14ac:dyDescent="0.35">
      <c r="M12665" s="261" t="s">
        <v>57707</v>
      </c>
      <c r="N12665" s="262">
        <v>13826.11</v>
      </c>
      <c r="P12665" s="243" t="s">
        <v>28539</v>
      </c>
      <c r="Q12665" s="244">
        <v>4500</v>
      </c>
      <c r="R12665" s="104"/>
      <c r="S12665" s="104"/>
      <c r="T12665" s="104"/>
    </row>
    <row r="12666" spans="13:20" ht="14.5" x14ac:dyDescent="0.35">
      <c r="M12666" s="261" t="s">
        <v>57708</v>
      </c>
      <c r="N12666" s="262">
        <v>42173.72</v>
      </c>
      <c r="P12666" s="243" t="s">
        <v>28540</v>
      </c>
      <c r="Q12666" s="244">
        <v>6000</v>
      </c>
      <c r="R12666" s="104"/>
      <c r="S12666" s="104"/>
      <c r="T12666" s="104"/>
    </row>
    <row r="12667" spans="13:20" ht="14.5" x14ac:dyDescent="0.35">
      <c r="M12667" s="261" t="s">
        <v>37552</v>
      </c>
      <c r="N12667" s="262">
        <v>5305.57</v>
      </c>
      <c r="P12667" s="243" t="s">
        <v>28541</v>
      </c>
      <c r="Q12667" s="244">
        <v>6000</v>
      </c>
      <c r="R12667" s="104"/>
      <c r="S12667" s="104"/>
      <c r="T12667" s="104"/>
    </row>
    <row r="12668" spans="13:20" ht="14.5" x14ac:dyDescent="0.35">
      <c r="M12668" s="261" t="s">
        <v>36032</v>
      </c>
      <c r="N12668" s="262">
        <v>2727.51</v>
      </c>
      <c r="P12668" s="243" t="s">
        <v>28542</v>
      </c>
      <c r="Q12668" s="244">
        <v>2241.5</v>
      </c>
      <c r="R12668" s="104"/>
      <c r="S12668" s="104"/>
      <c r="T12668" s="104"/>
    </row>
    <row r="12669" spans="13:20" ht="14.5" x14ac:dyDescent="0.35">
      <c r="M12669" s="261" t="s">
        <v>36033</v>
      </c>
      <c r="N12669" s="262">
        <v>322120.26</v>
      </c>
      <c r="P12669" s="243" t="s">
        <v>28543</v>
      </c>
      <c r="Q12669" s="244">
        <v>5941.39</v>
      </c>
      <c r="R12669" s="104"/>
      <c r="S12669" s="104"/>
      <c r="T12669" s="104"/>
    </row>
    <row r="12670" spans="13:20" ht="14.5" x14ac:dyDescent="0.35">
      <c r="M12670" s="261" t="s">
        <v>37553</v>
      </c>
      <c r="N12670" s="262">
        <v>493793.72</v>
      </c>
      <c r="P12670" s="243" t="s">
        <v>28544</v>
      </c>
      <c r="Q12670" s="244">
        <v>140.11000000000001</v>
      </c>
      <c r="R12670" s="104"/>
      <c r="S12670" s="104"/>
      <c r="T12670" s="104"/>
    </row>
    <row r="12671" spans="13:20" ht="14.5" x14ac:dyDescent="0.35">
      <c r="M12671" s="261" t="s">
        <v>43429</v>
      </c>
      <c r="N12671" s="262">
        <v>133416.23000000001</v>
      </c>
      <c r="P12671" s="243" t="s">
        <v>28545</v>
      </c>
      <c r="Q12671" s="244">
        <v>5985</v>
      </c>
      <c r="R12671" s="104"/>
      <c r="S12671" s="104"/>
      <c r="T12671" s="104"/>
    </row>
    <row r="12672" spans="13:20" ht="14.5" x14ac:dyDescent="0.35">
      <c r="M12672" s="261" t="s">
        <v>38620</v>
      </c>
      <c r="N12672" s="262">
        <v>204045.08</v>
      </c>
      <c r="P12672" s="243" t="s">
        <v>28546</v>
      </c>
      <c r="Q12672" s="244">
        <v>2631.48</v>
      </c>
      <c r="R12672" s="104"/>
      <c r="S12672" s="104"/>
      <c r="T12672" s="104"/>
    </row>
    <row r="12673" spans="13:20" ht="14.5" x14ac:dyDescent="0.35">
      <c r="M12673" s="261" t="s">
        <v>53667</v>
      </c>
      <c r="N12673" s="262">
        <v>26195.93</v>
      </c>
      <c r="P12673" s="243" t="s">
        <v>28547</v>
      </c>
      <c r="Q12673" s="244">
        <v>550</v>
      </c>
      <c r="R12673" s="104"/>
      <c r="S12673" s="104"/>
      <c r="T12673" s="104"/>
    </row>
    <row r="12674" spans="13:20" ht="14.5" x14ac:dyDescent="0.35">
      <c r="M12674" s="261" t="s">
        <v>37554</v>
      </c>
      <c r="N12674" s="262">
        <v>70156.509999999995</v>
      </c>
      <c r="P12674" s="243" t="s">
        <v>28548</v>
      </c>
      <c r="Q12674" s="244">
        <v>33245</v>
      </c>
      <c r="R12674" s="104"/>
      <c r="S12674" s="104"/>
      <c r="T12674" s="104"/>
    </row>
    <row r="12675" spans="13:20" ht="14.5" x14ac:dyDescent="0.35">
      <c r="M12675" s="261" t="s">
        <v>37555</v>
      </c>
      <c r="N12675" s="262">
        <v>777633.66</v>
      </c>
      <c r="P12675" s="243" t="s">
        <v>28549</v>
      </c>
      <c r="Q12675" s="244">
        <v>5544</v>
      </c>
      <c r="R12675" s="104"/>
      <c r="S12675" s="104"/>
      <c r="T12675" s="104"/>
    </row>
    <row r="12676" spans="13:20" ht="14.5" x14ac:dyDescent="0.35">
      <c r="M12676" s="261" t="s">
        <v>42229</v>
      </c>
      <c r="N12676" s="262">
        <v>63723.92</v>
      </c>
      <c r="P12676" s="243" t="s">
        <v>28550</v>
      </c>
      <c r="Q12676" s="244">
        <v>15056</v>
      </c>
      <c r="R12676" s="104"/>
      <c r="S12676" s="104"/>
      <c r="T12676" s="104"/>
    </row>
    <row r="12677" spans="13:20" ht="14.5" x14ac:dyDescent="0.35">
      <c r="M12677" s="261" t="s">
        <v>42230</v>
      </c>
      <c r="N12677" s="262">
        <v>13380</v>
      </c>
      <c r="P12677" s="243" t="s">
        <v>28551</v>
      </c>
      <c r="Q12677" s="244">
        <v>56228.51</v>
      </c>
      <c r="R12677" s="104"/>
      <c r="S12677" s="104"/>
      <c r="T12677" s="104"/>
    </row>
    <row r="12678" spans="13:20" ht="14.5" x14ac:dyDescent="0.35">
      <c r="M12678" s="261" t="s">
        <v>37556</v>
      </c>
      <c r="N12678" s="262">
        <v>139496.9</v>
      </c>
      <c r="P12678" s="243" t="s">
        <v>28552</v>
      </c>
      <c r="Q12678" s="244">
        <v>26404.49</v>
      </c>
      <c r="R12678" s="104"/>
      <c r="S12678" s="104"/>
      <c r="T12678" s="104"/>
    </row>
    <row r="12679" spans="13:20" ht="14.5" x14ac:dyDescent="0.35">
      <c r="M12679" s="261" t="s">
        <v>38621</v>
      </c>
      <c r="N12679" s="262">
        <v>108.8</v>
      </c>
      <c r="P12679" s="243" t="s">
        <v>28553</v>
      </c>
      <c r="Q12679" s="244">
        <v>47088</v>
      </c>
      <c r="R12679" s="104"/>
      <c r="S12679" s="104"/>
      <c r="T12679" s="104"/>
    </row>
    <row r="12680" spans="13:20" ht="14.5" x14ac:dyDescent="0.35">
      <c r="M12680" s="261" t="s">
        <v>52415</v>
      </c>
      <c r="N12680" s="262">
        <v>412.33</v>
      </c>
      <c r="P12680" s="243" t="s">
        <v>28554</v>
      </c>
      <c r="Q12680" s="244">
        <v>80270</v>
      </c>
      <c r="R12680" s="104"/>
      <c r="S12680" s="104"/>
      <c r="T12680" s="104"/>
    </row>
    <row r="12681" spans="13:20" ht="14.5" x14ac:dyDescent="0.35">
      <c r="M12681" s="261" t="s">
        <v>37557</v>
      </c>
      <c r="N12681" s="262">
        <v>8986.9</v>
      </c>
      <c r="P12681" s="243" t="s">
        <v>28555</v>
      </c>
      <c r="Q12681" s="244">
        <v>6140.66</v>
      </c>
      <c r="R12681" s="104"/>
      <c r="S12681" s="104"/>
      <c r="T12681" s="104"/>
    </row>
    <row r="12682" spans="13:20" ht="14.5" x14ac:dyDescent="0.35">
      <c r="M12682" s="261" t="s">
        <v>57709</v>
      </c>
      <c r="N12682" s="262">
        <v>26400</v>
      </c>
      <c r="P12682" s="243" t="s">
        <v>28556</v>
      </c>
      <c r="Q12682" s="244">
        <v>15813.34</v>
      </c>
      <c r="R12682" s="104"/>
      <c r="S12682" s="104"/>
      <c r="T12682" s="104"/>
    </row>
    <row r="12683" spans="13:20" ht="14.5" x14ac:dyDescent="0.35">
      <c r="M12683" s="261" t="s">
        <v>42231</v>
      </c>
      <c r="N12683" s="262">
        <v>6250.05</v>
      </c>
      <c r="P12683" s="243" t="s">
        <v>28557</v>
      </c>
      <c r="Q12683" s="244">
        <v>609.28</v>
      </c>
      <c r="R12683" s="104"/>
      <c r="S12683" s="104"/>
      <c r="T12683" s="104"/>
    </row>
    <row r="12684" spans="13:20" ht="14.5" x14ac:dyDescent="0.35">
      <c r="M12684" s="261" t="s">
        <v>38622</v>
      </c>
      <c r="N12684" s="262">
        <v>490.07</v>
      </c>
      <c r="P12684" s="243" t="s">
        <v>28558</v>
      </c>
      <c r="Q12684" s="244">
        <v>3500</v>
      </c>
      <c r="R12684" s="104"/>
      <c r="S12684" s="104"/>
      <c r="T12684" s="104"/>
    </row>
    <row r="12685" spans="13:20" ht="14.5" x14ac:dyDescent="0.35">
      <c r="M12685" s="261" t="s">
        <v>37558</v>
      </c>
      <c r="N12685" s="262">
        <v>38179.61</v>
      </c>
      <c r="P12685" s="243" t="s">
        <v>28559</v>
      </c>
      <c r="Q12685" s="244">
        <v>2439.37</v>
      </c>
      <c r="R12685" s="104"/>
      <c r="S12685" s="104"/>
      <c r="T12685" s="104"/>
    </row>
    <row r="12686" spans="13:20" ht="14.5" x14ac:dyDescent="0.35">
      <c r="M12686" s="261" t="s">
        <v>37559</v>
      </c>
      <c r="N12686" s="262">
        <v>1921.07</v>
      </c>
      <c r="P12686" s="243" t="s">
        <v>28560</v>
      </c>
      <c r="Q12686" s="244">
        <v>454.35</v>
      </c>
      <c r="R12686" s="104"/>
      <c r="S12686" s="104"/>
      <c r="T12686" s="104"/>
    </row>
    <row r="12687" spans="13:20" ht="14.5" x14ac:dyDescent="0.35">
      <c r="M12687" s="261" t="s">
        <v>36034</v>
      </c>
      <c r="N12687" s="262">
        <v>161683.12</v>
      </c>
      <c r="P12687" s="243" t="s">
        <v>28561</v>
      </c>
      <c r="Q12687" s="244">
        <v>778.95</v>
      </c>
      <c r="R12687" s="104"/>
      <c r="S12687" s="104"/>
      <c r="T12687" s="104"/>
    </row>
    <row r="12688" spans="13:20" ht="14.5" x14ac:dyDescent="0.35">
      <c r="M12688" s="261" t="s">
        <v>36035</v>
      </c>
      <c r="N12688" s="262">
        <v>438992.89</v>
      </c>
      <c r="P12688" s="243" t="s">
        <v>28562</v>
      </c>
      <c r="Q12688" s="244">
        <v>27408.42</v>
      </c>
      <c r="R12688" s="104"/>
      <c r="S12688" s="104"/>
      <c r="T12688" s="104"/>
    </row>
    <row r="12689" spans="13:20" ht="14.5" x14ac:dyDescent="0.35">
      <c r="M12689" s="261" t="s">
        <v>37560</v>
      </c>
      <c r="N12689" s="262">
        <v>214839.64</v>
      </c>
      <c r="P12689" s="243" t="s">
        <v>28563</v>
      </c>
      <c r="Q12689" s="244">
        <v>93870</v>
      </c>
      <c r="R12689" s="104"/>
      <c r="S12689" s="104"/>
      <c r="T12689" s="104"/>
    </row>
    <row r="12690" spans="13:20" ht="14.5" x14ac:dyDescent="0.35">
      <c r="M12690" s="261" t="s">
        <v>36036</v>
      </c>
      <c r="N12690" s="262">
        <v>723927.52</v>
      </c>
      <c r="P12690" s="243" t="s">
        <v>28564</v>
      </c>
      <c r="Q12690" s="244">
        <v>2700</v>
      </c>
      <c r="R12690" s="104"/>
      <c r="S12690" s="104"/>
      <c r="T12690" s="104"/>
    </row>
    <row r="12691" spans="13:20" ht="14.5" x14ac:dyDescent="0.35">
      <c r="M12691" s="261" t="s">
        <v>37561</v>
      </c>
      <c r="N12691" s="262">
        <v>100291.34</v>
      </c>
      <c r="P12691" s="243" t="s">
        <v>28565</v>
      </c>
      <c r="Q12691" s="244">
        <v>4500</v>
      </c>
      <c r="R12691" s="104"/>
      <c r="S12691" s="104"/>
      <c r="T12691" s="104"/>
    </row>
    <row r="12692" spans="13:20" ht="14.5" x14ac:dyDescent="0.35">
      <c r="M12692" s="261" t="s">
        <v>36037</v>
      </c>
      <c r="N12692" s="262">
        <v>648316.71</v>
      </c>
      <c r="P12692" s="243" t="s">
        <v>28566</v>
      </c>
      <c r="Q12692" s="244">
        <v>6000</v>
      </c>
      <c r="R12692" s="104"/>
      <c r="S12692" s="104"/>
      <c r="T12692" s="104"/>
    </row>
    <row r="12693" spans="13:20" ht="14.5" x14ac:dyDescent="0.35">
      <c r="M12693" s="261" t="s">
        <v>29001</v>
      </c>
      <c r="N12693" s="262">
        <v>328197.5</v>
      </c>
      <c r="P12693" s="243" t="s">
        <v>28567</v>
      </c>
      <c r="Q12693" s="244">
        <v>2439.37</v>
      </c>
      <c r="R12693" s="104"/>
      <c r="S12693" s="104"/>
      <c r="T12693" s="104"/>
    </row>
    <row r="12694" spans="13:20" ht="14.5" x14ac:dyDescent="0.35">
      <c r="M12694" s="261" t="s">
        <v>45724</v>
      </c>
      <c r="N12694" s="262">
        <v>26107.01</v>
      </c>
      <c r="P12694" s="243" t="s">
        <v>28568</v>
      </c>
      <c r="Q12694" s="244">
        <v>6000</v>
      </c>
      <c r="R12694" s="104"/>
      <c r="S12694" s="104"/>
      <c r="T12694" s="104"/>
    </row>
    <row r="12695" spans="13:20" ht="14.5" x14ac:dyDescent="0.35">
      <c r="M12695" s="261" t="s">
        <v>50510</v>
      </c>
      <c r="N12695" s="262">
        <v>101086.9</v>
      </c>
      <c r="P12695" s="243" t="s">
        <v>28569</v>
      </c>
      <c r="Q12695" s="244">
        <v>8836.51</v>
      </c>
      <c r="R12695" s="104"/>
      <c r="S12695" s="104"/>
      <c r="T12695" s="104"/>
    </row>
    <row r="12696" spans="13:20" ht="14.5" x14ac:dyDescent="0.35">
      <c r="M12696" s="261" t="s">
        <v>50511</v>
      </c>
      <c r="N12696" s="262">
        <v>7366.71</v>
      </c>
      <c r="P12696" s="243" t="s">
        <v>28570</v>
      </c>
      <c r="Q12696" s="244">
        <v>22533.68</v>
      </c>
      <c r="R12696" s="104"/>
      <c r="S12696" s="104"/>
      <c r="T12696" s="104"/>
    </row>
    <row r="12697" spans="13:20" ht="14.5" x14ac:dyDescent="0.35">
      <c r="M12697" s="261" t="s">
        <v>50512</v>
      </c>
      <c r="N12697" s="262">
        <v>22124.39</v>
      </c>
      <c r="P12697" s="243" t="s">
        <v>28571</v>
      </c>
      <c r="Q12697" s="244">
        <v>2631.48</v>
      </c>
      <c r="R12697" s="104"/>
      <c r="S12697" s="104"/>
      <c r="T12697" s="104"/>
    </row>
    <row r="12698" spans="13:20" ht="14.5" x14ac:dyDescent="0.35">
      <c r="M12698" s="261" t="s">
        <v>57710</v>
      </c>
      <c r="N12698" s="262">
        <v>195484.28</v>
      </c>
      <c r="P12698" s="243" t="s">
        <v>28572</v>
      </c>
      <c r="Q12698" s="244">
        <v>550</v>
      </c>
      <c r="R12698" s="104"/>
      <c r="S12698" s="104"/>
      <c r="T12698" s="104"/>
    </row>
    <row r="12699" spans="13:20" ht="14.5" x14ac:dyDescent="0.35">
      <c r="M12699" s="261" t="s">
        <v>57711</v>
      </c>
      <c r="N12699" s="262">
        <v>28486.81</v>
      </c>
      <c r="P12699" s="243" t="s">
        <v>28573</v>
      </c>
      <c r="Q12699" s="244">
        <v>103456.62</v>
      </c>
      <c r="R12699" s="104"/>
      <c r="S12699" s="104"/>
      <c r="T12699" s="104"/>
    </row>
    <row r="12700" spans="13:20" ht="14.5" x14ac:dyDescent="0.35">
      <c r="M12700" s="261" t="s">
        <v>57712</v>
      </c>
      <c r="N12700" s="262">
        <v>12450.9</v>
      </c>
      <c r="P12700" s="243" t="s">
        <v>28574</v>
      </c>
      <c r="Q12700" s="244">
        <v>75463.19</v>
      </c>
      <c r="R12700" s="104"/>
      <c r="S12700" s="104"/>
      <c r="T12700" s="104"/>
    </row>
    <row r="12701" spans="13:20" ht="14.5" x14ac:dyDescent="0.35">
      <c r="M12701" s="261" t="s">
        <v>57713</v>
      </c>
      <c r="N12701" s="262">
        <v>14896.28</v>
      </c>
      <c r="P12701" s="243" t="s">
        <v>28575</v>
      </c>
      <c r="Q12701" s="244">
        <v>38789</v>
      </c>
      <c r="R12701" s="104"/>
      <c r="S12701" s="104"/>
      <c r="T12701" s="104"/>
    </row>
    <row r="12702" spans="13:20" ht="14.5" x14ac:dyDescent="0.35">
      <c r="M12702" s="261" t="s">
        <v>57714</v>
      </c>
      <c r="N12702" s="262">
        <v>20344.2</v>
      </c>
      <c r="P12702" s="243" t="s">
        <v>28576</v>
      </c>
      <c r="Q12702" s="244">
        <v>3019.5</v>
      </c>
      <c r="R12702" s="104"/>
      <c r="S12702" s="104"/>
      <c r="T12702" s="104"/>
    </row>
    <row r="12703" spans="13:20" ht="14.5" x14ac:dyDescent="0.35">
      <c r="M12703" s="261" t="s">
        <v>57715</v>
      </c>
      <c r="N12703" s="262">
        <v>62647.26</v>
      </c>
      <c r="P12703" s="243" t="s">
        <v>28577</v>
      </c>
      <c r="Q12703" s="244">
        <v>222681.25</v>
      </c>
      <c r="R12703" s="104"/>
      <c r="S12703" s="104"/>
      <c r="T12703" s="104"/>
    </row>
    <row r="12704" spans="13:20" ht="14.5" x14ac:dyDescent="0.35">
      <c r="M12704" s="261" t="s">
        <v>53668</v>
      </c>
      <c r="N12704" s="262">
        <v>27738.31</v>
      </c>
      <c r="P12704" s="243" t="s">
        <v>28578</v>
      </c>
      <c r="Q12704" s="244">
        <v>17266.18</v>
      </c>
      <c r="R12704" s="104"/>
      <c r="S12704" s="104"/>
      <c r="T12704" s="104"/>
    </row>
    <row r="12705" spans="13:20" ht="14.5" x14ac:dyDescent="0.35">
      <c r="M12705" s="261" t="s">
        <v>57716</v>
      </c>
      <c r="N12705" s="262">
        <v>16521.75</v>
      </c>
      <c r="P12705" s="243" t="s">
        <v>28579</v>
      </c>
      <c r="Q12705" s="244">
        <v>46189.4</v>
      </c>
      <c r="R12705" s="104"/>
      <c r="S12705" s="104"/>
      <c r="T12705" s="104"/>
    </row>
    <row r="12706" spans="13:20" ht="14.5" x14ac:dyDescent="0.35">
      <c r="M12706" s="261" t="s">
        <v>57717</v>
      </c>
      <c r="N12706" s="262">
        <v>9701.7199999999993</v>
      </c>
      <c r="P12706" s="243" t="s">
        <v>28580</v>
      </c>
      <c r="Q12706" s="244">
        <v>22063.02</v>
      </c>
      <c r="R12706" s="104"/>
      <c r="S12706" s="104"/>
      <c r="T12706" s="104"/>
    </row>
    <row r="12707" spans="13:20" ht="14.5" x14ac:dyDescent="0.35">
      <c r="M12707" s="261" t="s">
        <v>57718</v>
      </c>
      <c r="N12707" s="262">
        <v>742.2</v>
      </c>
      <c r="P12707" s="243" t="s">
        <v>28581</v>
      </c>
      <c r="Q12707" s="244">
        <v>36737.65</v>
      </c>
      <c r="R12707" s="104"/>
      <c r="S12707" s="104"/>
      <c r="T12707" s="104"/>
    </row>
    <row r="12708" spans="13:20" ht="14.5" x14ac:dyDescent="0.35">
      <c r="M12708" s="261" t="s">
        <v>57719</v>
      </c>
      <c r="N12708" s="262">
        <v>1883.93</v>
      </c>
      <c r="P12708" s="243" t="s">
        <v>28582</v>
      </c>
      <c r="Q12708" s="244">
        <v>45909</v>
      </c>
      <c r="R12708" s="104"/>
      <c r="S12708" s="104"/>
      <c r="T12708" s="104"/>
    </row>
    <row r="12709" spans="13:20" ht="14.5" x14ac:dyDescent="0.35">
      <c r="M12709" s="261" t="s">
        <v>53669</v>
      </c>
      <c r="N12709" s="262">
        <v>2745.23</v>
      </c>
      <c r="P12709" s="243" t="s">
        <v>28583</v>
      </c>
      <c r="Q12709" s="244">
        <v>13717</v>
      </c>
      <c r="R12709" s="104"/>
      <c r="S12709" s="104"/>
      <c r="T12709" s="104"/>
    </row>
    <row r="12710" spans="13:20" ht="14.5" x14ac:dyDescent="0.35">
      <c r="M12710" s="261" t="s">
        <v>43430</v>
      </c>
      <c r="N12710" s="262">
        <v>20835.78</v>
      </c>
      <c r="P12710" s="243" t="s">
        <v>28584</v>
      </c>
      <c r="Q12710" s="244">
        <v>174418</v>
      </c>
      <c r="R12710" s="104"/>
      <c r="S12710" s="104"/>
      <c r="T12710" s="104"/>
    </row>
    <row r="12711" spans="13:20" ht="14.5" x14ac:dyDescent="0.35">
      <c r="M12711" s="261" t="s">
        <v>38623</v>
      </c>
      <c r="N12711" s="262">
        <v>5031650</v>
      </c>
      <c r="P12711" s="243" t="s">
        <v>28585</v>
      </c>
      <c r="Q12711" s="244">
        <v>73248.31</v>
      </c>
      <c r="R12711" s="104"/>
      <c r="S12711" s="104"/>
      <c r="T12711" s="104"/>
    </row>
    <row r="12712" spans="13:20" ht="14.5" x14ac:dyDescent="0.35">
      <c r="M12712" s="261" t="s">
        <v>38624</v>
      </c>
      <c r="N12712" s="262">
        <v>385316.67</v>
      </c>
      <c r="P12712" s="243" t="s">
        <v>28586</v>
      </c>
      <c r="Q12712" s="244">
        <v>3249.64</v>
      </c>
      <c r="R12712" s="104"/>
      <c r="S12712" s="104"/>
      <c r="T12712" s="104"/>
    </row>
    <row r="12713" spans="13:20" ht="14.5" x14ac:dyDescent="0.35">
      <c r="M12713" s="261" t="s">
        <v>43431</v>
      </c>
      <c r="N12713" s="262">
        <v>4733.88</v>
      </c>
      <c r="P12713" s="243" t="s">
        <v>28587</v>
      </c>
      <c r="Q12713" s="244">
        <v>14889.35</v>
      </c>
      <c r="R12713" s="104"/>
      <c r="S12713" s="104"/>
      <c r="T12713" s="104"/>
    </row>
    <row r="12714" spans="13:20" ht="14.5" x14ac:dyDescent="0.35">
      <c r="M12714" s="261" t="s">
        <v>43432</v>
      </c>
      <c r="N12714" s="262">
        <v>4193.08</v>
      </c>
      <c r="P12714" s="243" t="s">
        <v>28588</v>
      </c>
      <c r="Q12714" s="244">
        <v>5085.38</v>
      </c>
      <c r="R12714" s="104"/>
      <c r="S12714" s="104"/>
      <c r="T12714" s="104"/>
    </row>
    <row r="12715" spans="13:20" ht="14.5" x14ac:dyDescent="0.35">
      <c r="M12715" s="261" t="s">
        <v>48625</v>
      </c>
      <c r="N12715" s="262">
        <v>26065.5</v>
      </c>
      <c r="P12715" s="243" t="s">
        <v>16100</v>
      </c>
      <c r="Q12715" s="244">
        <v>7391.75</v>
      </c>
      <c r="R12715" s="104"/>
      <c r="S12715" s="104"/>
      <c r="T12715" s="104"/>
    </row>
    <row r="12716" spans="13:20" ht="14.5" x14ac:dyDescent="0.35">
      <c r="M12716" s="261" t="s">
        <v>38625</v>
      </c>
      <c r="N12716" s="262">
        <v>136326.57</v>
      </c>
      <c r="P12716" s="243" t="s">
        <v>16101</v>
      </c>
      <c r="Q12716" s="244">
        <v>4438.04</v>
      </c>
      <c r="R12716" s="104"/>
      <c r="S12716" s="104"/>
      <c r="T12716" s="104"/>
    </row>
    <row r="12717" spans="13:20" ht="14.5" x14ac:dyDescent="0.35">
      <c r="M12717" s="261" t="s">
        <v>37562</v>
      </c>
      <c r="N12717" s="262">
        <v>108883</v>
      </c>
      <c r="P12717" s="243" t="s">
        <v>16102</v>
      </c>
      <c r="Q12717" s="244">
        <v>13560.6</v>
      </c>
      <c r="R12717" s="104"/>
      <c r="S12717" s="104"/>
      <c r="T12717" s="104"/>
    </row>
    <row r="12718" spans="13:20" ht="14.5" x14ac:dyDescent="0.35">
      <c r="M12718" s="261" t="s">
        <v>50513</v>
      </c>
      <c r="N12718" s="262">
        <v>16950</v>
      </c>
      <c r="P12718" s="243" t="s">
        <v>16103</v>
      </c>
      <c r="Q12718" s="244">
        <v>29944</v>
      </c>
      <c r="R12718" s="104"/>
      <c r="S12718" s="104"/>
      <c r="T12718" s="104"/>
    </row>
    <row r="12719" spans="13:20" ht="14.5" x14ac:dyDescent="0.35">
      <c r="M12719" s="261" t="s">
        <v>57720</v>
      </c>
      <c r="N12719" s="262">
        <v>5000</v>
      </c>
      <c r="P12719" s="243" t="s">
        <v>28589</v>
      </c>
      <c r="Q12719" s="244">
        <v>12786.52</v>
      </c>
      <c r="R12719" s="104"/>
      <c r="S12719" s="104"/>
      <c r="T12719" s="104"/>
    </row>
    <row r="12720" spans="13:20" ht="14.5" x14ac:dyDescent="0.35">
      <c r="M12720" s="261" t="s">
        <v>57721</v>
      </c>
      <c r="N12720" s="262">
        <v>2500</v>
      </c>
      <c r="P12720" s="243" t="s">
        <v>28590</v>
      </c>
      <c r="Q12720" s="244">
        <v>204813.41</v>
      </c>
      <c r="R12720" s="104"/>
      <c r="S12720" s="104"/>
      <c r="T12720" s="104"/>
    </row>
    <row r="12721" spans="13:20" ht="14.5" x14ac:dyDescent="0.35">
      <c r="M12721" s="261" t="s">
        <v>57722</v>
      </c>
      <c r="N12721" s="262">
        <v>766.81</v>
      </c>
      <c r="P12721" s="243" t="s">
        <v>28591</v>
      </c>
      <c r="Q12721" s="244">
        <v>19893.080000000002</v>
      </c>
      <c r="R12721" s="104"/>
      <c r="S12721" s="104"/>
      <c r="T12721" s="104"/>
    </row>
    <row r="12722" spans="13:20" ht="14.5" x14ac:dyDescent="0.35">
      <c r="M12722" s="261" t="s">
        <v>57723</v>
      </c>
      <c r="N12722" s="262">
        <v>2039.56</v>
      </c>
      <c r="P12722" s="243" t="s">
        <v>28592</v>
      </c>
      <c r="Q12722" s="244">
        <v>2966.92</v>
      </c>
      <c r="R12722" s="104"/>
      <c r="S12722" s="104"/>
      <c r="T12722" s="104"/>
    </row>
    <row r="12723" spans="13:20" ht="14.5" x14ac:dyDescent="0.35">
      <c r="M12723" s="261" t="s">
        <v>57724</v>
      </c>
      <c r="N12723" s="262">
        <v>156.02000000000001</v>
      </c>
      <c r="P12723" s="243" t="s">
        <v>28593</v>
      </c>
      <c r="Q12723" s="244">
        <v>60672</v>
      </c>
      <c r="R12723" s="104"/>
      <c r="S12723" s="104"/>
      <c r="T12723" s="104"/>
    </row>
    <row r="12724" spans="13:20" ht="14.5" x14ac:dyDescent="0.35">
      <c r="M12724" s="261" t="s">
        <v>57725</v>
      </c>
      <c r="N12724" s="262">
        <v>491.53</v>
      </c>
      <c r="P12724" s="243" t="s">
        <v>28594</v>
      </c>
      <c r="Q12724" s="244">
        <v>6358</v>
      </c>
      <c r="R12724" s="104"/>
      <c r="S12724" s="104"/>
      <c r="T12724" s="104"/>
    </row>
    <row r="12725" spans="13:20" ht="14.5" x14ac:dyDescent="0.35">
      <c r="M12725" s="261" t="s">
        <v>57726</v>
      </c>
      <c r="N12725" s="262">
        <v>980.08</v>
      </c>
      <c r="P12725" s="243" t="s">
        <v>28595</v>
      </c>
      <c r="Q12725" s="244">
        <v>9296.7000000000007</v>
      </c>
      <c r="R12725" s="104"/>
      <c r="S12725" s="104"/>
      <c r="T12725" s="104"/>
    </row>
    <row r="12726" spans="13:20" ht="14.5" x14ac:dyDescent="0.35">
      <c r="M12726" s="261" t="s">
        <v>51514</v>
      </c>
      <c r="N12726" s="262">
        <v>4135.37</v>
      </c>
      <c r="P12726" s="243" t="s">
        <v>28596</v>
      </c>
      <c r="Q12726" s="244">
        <v>15668.09</v>
      </c>
      <c r="R12726" s="104"/>
      <c r="S12726" s="104"/>
      <c r="T12726" s="104"/>
    </row>
    <row r="12727" spans="13:20" ht="14.5" x14ac:dyDescent="0.35">
      <c r="M12727" s="261" t="s">
        <v>51515</v>
      </c>
      <c r="N12727" s="262">
        <v>308.89</v>
      </c>
      <c r="P12727" s="243" t="s">
        <v>28597</v>
      </c>
      <c r="Q12727" s="244">
        <v>1519.02</v>
      </c>
      <c r="R12727" s="104"/>
      <c r="S12727" s="104"/>
      <c r="T12727" s="104"/>
    </row>
    <row r="12728" spans="13:20" ht="14.5" x14ac:dyDescent="0.35">
      <c r="M12728" s="261" t="s">
        <v>51516</v>
      </c>
      <c r="N12728" s="262">
        <v>974.78</v>
      </c>
      <c r="P12728" s="243" t="s">
        <v>28598</v>
      </c>
      <c r="Q12728" s="244">
        <v>2365.81</v>
      </c>
      <c r="R12728" s="104"/>
      <c r="S12728" s="104"/>
      <c r="T12728" s="104"/>
    </row>
    <row r="12729" spans="13:20" ht="14.5" x14ac:dyDescent="0.35">
      <c r="M12729" s="261" t="s">
        <v>48626</v>
      </c>
      <c r="N12729" s="262">
        <v>30965.4</v>
      </c>
      <c r="P12729" s="243" t="s">
        <v>28599</v>
      </c>
      <c r="Q12729" s="244">
        <v>306</v>
      </c>
      <c r="R12729" s="104"/>
      <c r="S12729" s="104"/>
      <c r="T12729" s="104"/>
    </row>
    <row r="12730" spans="13:20" ht="14.5" x14ac:dyDescent="0.35">
      <c r="M12730" s="261" t="s">
        <v>50514</v>
      </c>
      <c r="N12730" s="262">
        <v>1419.35</v>
      </c>
      <c r="P12730" s="243" t="s">
        <v>28600</v>
      </c>
      <c r="Q12730" s="244">
        <v>455</v>
      </c>
      <c r="R12730" s="104"/>
      <c r="S12730" s="104"/>
      <c r="T12730" s="104"/>
    </row>
    <row r="12731" spans="13:20" ht="14.5" x14ac:dyDescent="0.35">
      <c r="M12731" s="261" t="s">
        <v>42232</v>
      </c>
      <c r="N12731" s="262">
        <v>37605</v>
      </c>
      <c r="P12731" s="243" t="s">
        <v>28601</v>
      </c>
      <c r="Q12731" s="244">
        <v>2149.48</v>
      </c>
      <c r="R12731" s="104"/>
      <c r="S12731" s="104"/>
      <c r="T12731" s="104"/>
    </row>
    <row r="12732" spans="13:20" ht="14.5" x14ac:dyDescent="0.35">
      <c r="M12732" s="261" t="s">
        <v>53670</v>
      </c>
      <c r="N12732" s="262">
        <v>1127</v>
      </c>
      <c r="P12732" s="243" t="s">
        <v>28602</v>
      </c>
      <c r="Q12732" s="244">
        <v>1958.13</v>
      </c>
      <c r="R12732" s="104"/>
      <c r="S12732" s="104"/>
      <c r="T12732" s="104"/>
    </row>
    <row r="12733" spans="13:20" ht="14.5" x14ac:dyDescent="0.35">
      <c r="M12733" s="261" t="s">
        <v>42233</v>
      </c>
      <c r="N12733" s="262">
        <v>2845.49</v>
      </c>
      <c r="P12733" s="243" t="s">
        <v>28603</v>
      </c>
      <c r="Q12733" s="244">
        <v>142595.96</v>
      </c>
      <c r="R12733" s="104"/>
      <c r="S12733" s="104"/>
      <c r="T12733" s="104"/>
    </row>
    <row r="12734" spans="13:20" ht="14.5" x14ac:dyDescent="0.35">
      <c r="M12734" s="261" t="s">
        <v>42234</v>
      </c>
      <c r="N12734" s="262">
        <v>8607.91</v>
      </c>
      <c r="P12734" s="243" t="s">
        <v>28604</v>
      </c>
      <c r="Q12734" s="244">
        <v>17760.810000000001</v>
      </c>
      <c r="R12734" s="104"/>
      <c r="S12734" s="104"/>
      <c r="T12734" s="104"/>
    </row>
    <row r="12735" spans="13:20" ht="14.5" x14ac:dyDescent="0.35">
      <c r="M12735" s="261" t="s">
        <v>42235</v>
      </c>
      <c r="N12735" s="262">
        <v>4931.08</v>
      </c>
      <c r="P12735" s="243" t="s">
        <v>28605</v>
      </c>
      <c r="Q12735" s="244">
        <v>1918.74</v>
      </c>
      <c r="R12735" s="104"/>
      <c r="S12735" s="104"/>
      <c r="T12735" s="104"/>
    </row>
    <row r="12736" spans="13:20" ht="14.5" x14ac:dyDescent="0.35">
      <c r="M12736" s="261" t="s">
        <v>42236</v>
      </c>
      <c r="N12736" s="262">
        <v>2600.2800000000002</v>
      </c>
      <c r="P12736" s="243" t="s">
        <v>28606</v>
      </c>
      <c r="Q12736" s="244">
        <v>125039.55</v>
      </c>
      <c r="R12736" s="104"/>
      <c r="S12736" s="104"/>
      <c r="T12736" s="104"/>
    </row>
    <row r="12737" spans="13:20" ht="14.5" x14ac:dyDescent="0.35">
      <c r="M12737" s="261" t="s">
        <v>48627</v>
      </c>
      <c r="N12737" s="262">
        <v>1306926.3400000001</v>
      </c>
      <c r="P12737" s="243" t="s">
        <v>28607</v>
      </c>
      <c r="Q12737" s="244">
        <v>365728.71</v>
      </c>
      <c r="R12737" s="104"/>
      <c r="S12737" s="104"/>
      <c r="T12737" s="104"/>
    </row>
    <row r="12738" spans="13:20" ht="14.5" x14ac:dyDescent="0.35">
      <c r="M12738" s="261" t="s">
        <v>48628</v>
      </c>
      <c r="N12738" s="262">
        <v>102662.66</v>
      </c>
      <c r="P12738" s="243" t="s">
        <v>28608</v>
      </c>
      <c r="Q12738" s="244">
        <v>178035</v>
      </c>
      <c r="R12738" s="104"/>
      <c r="S12738" s="104"/>
      <c r="T12738" s="104"/>
    </row>
    <row r="12739" spans="13:20" ht="14.5" x14ac:dyDescent="0.35">
      <c r="M12739" s="261" t="s">
        <v>48629</v>
      </c>
      <c r="N12739" s="262">
        <v>74050</v>
      </c>
      <c r="P12739" s="243" t="s">
        <v>28609</v>
      </c>
      <c r="Q12739" s="244">
        <v>8160.49</v>
      </c>
      <c r="R12739" s="104"/>
      <c r="S12739" s="104"/>
      <c r="T12739" s="104"/>
    </row>
    <row r="12740" spans="13:20" ht="14.5" x14ac:dyDescent="0.35">
      <c r="M12740" s="261" t="s">
        <v>48630</v>
      </c>
      <c r="N12740" s="262">
        <v>5664.84</v>
      </c>
      <c r="P12740" s="243" t="s">
        <v>28610</v>
      </c>
      <c r="Q12740" s="244">
        <v>12831.08</v>
      </c>
      <c r="R12740" s="104"/>
      <c r="S12740" s="104"/>
      <c r="T12740" s="104"/>
    </row>
    <row r="12741" spans="13:20" ht="14.5" x14ac:dyDescent="0.35">
      <c r="M12741" s="261" t="s">
        <v>53671</v>
      </c>
      <c r="N12741" s="262">
        <v>22665</v>
      </c>
      <c r="P12741" s="243" t="s">
        <v>28611</v>
      </c>
      <c r="Q12741" s="244">
        <v>15000</v>
      </c>
      <c r="R12741" s="104"/>
      <c r="S12741" s="104"/>
      <c r="T12741" s="104"/>
    </row>
    <row r="12742" spans="13:20" ht="14.5" x14ac:dyDescent="0.35">
      <c r="M12742" s="261" t="s">
        <v>48631</v>
      </c>
      <c r="N12742" s="262">
        <v>40000</v>
      </c>
      <c r="P12742" s="243" t="s">
        <v>28612</v>
      </c>
      <c r="Q12742" s="244">
        <v>74170</v>
      </c>
      <c r="R12742" s="104"/>
      <c r="S12742" s="104"/>
      <c r="T12742" s="104"/>
    </row>
    <row r="12743" spans="13:20" ht="14.5" x14ac:dyDescent="0.35">
      <c r="M12743" s="261" t="s">
        <v>48632</v>
      </c>
      <c r="N12743" s="262">
        <v>1952</v>
      </c>
      <c r="P12743" s="243" t="s">
        <v>28613</v>
      </c>
      <c r="Q12743" s="244">
        <v>7246.73</v>
      </c>
      <c r="R12743" s="104"/>
      <c r="S12743" s="104"/>
      <c r="T12743" s="104"/>
    </row>
    <row r="12744" spans="13:20" ht="14.5" x14ac:dyDescent="0.35">
      <c r="M12744" s="261" t="s">
        <v>48633</v>
      </c>
      <c r="N12744" s="262">
        <v>1872069.55</v>
      </c>
      <c r="P12744" s="243" t="s">
        <v>28614</v>
      </c>
      <c r="Q12744" s="244">
        <v>8982.19</v>
      </c>
      <c r="R12744" s="104"/>
      <c r="S12744" s="104"/>
      <c r="T12744" s="104"/>
    </row>
    <row r="12745" spans="13:20" ht="14.5" x14ac:dyDescent="0.35">
      <c r="M12745" s="261" t="s">
        <v>48634</v>
      </c>
      <c r="N12745" s="262">
        <v>143213.1</v>
      </c>
      <c r="P12745" s="243" t="s">
        <v>28615</v>
      </c>
      <c r="Q12745" s="244">
        <v>22021.84</v>
      </c>
      <c r="R12745" s="104"/>
      <c r="S12745" s="104"/>
      <c r="T12745" s="104"/>
    </row>
    <row r="12746" spans="13:20" ht="14.5" x14ac:dyDescent="0.35">
      <c r="M12746" s="261" t="s">
        <v>29117</v>
      </c>
      <c r="N12746" s="262">
        <v>667007.49</v>
      </c>
      <c r="P12746" s="243" t="s">
        <v>28616</v>
      </c>
      <c r="Q12746" s="244">
        <v>25413.85</v>
      </c>
      <c r="R12746" s="104"/>
      <c r="S12746" s="104"/>
      <c r="T12746" s="104"/>
    </row>
    <row r="12747" spans="13:20" ht="14.5" x14ac:dyDescent="0.35">
      <c r="M12747" s="261" t="s">
        <v>38627</v>
      </c>
      <c r="N12747" s="262">
        <v>7582.99</v>
      </c>
      <c r="P12747" s="243" t="s">
        <v>28617</v>
      </c>
      <c r="Q12747" s="244">
        <v>16425.560000000001</v>
      </c>
      <c r="R12747" s="104"/>
      <c r="S12747" s="104"/>
      <c r="T12747" s="104"/>
    </row>
    <row r="12748" spans="13:20" ht="14.5" x14ac:dyDescent="0.35">
      <c r="M12748" s="261" t="s">
        <v>48635</v>
      </c>
      <c r="N12748" s="262">
        <v>756.15</v>
      </c>
      <c r="P12748" s="243" t="s">
        <v>28618</v>
      </c>
      <c r="Q12748" s="244">
        <v>162092.31</v>
      </c>
      <c r="R12748" s="104"/>
      <c r="S12748" s="104"/>
      <c r="T12748" s="104"/>
    </row>
    <row r="12749" spans="13:20" ht="14.5" x14ac:dyDescent="0.35">
      <c r="M12749" s="261" t="s">
        <v>29120</v>
      </c>
      <c r="N12749" s="262">
        <v>155672.87</v>
      </c>
      <c r="P12749" s="243" t="s">
        <v>28619</v>
      </c>
      <c r="Q12749" s="244">
        <v>76071.289999999994</v>
      </c>
      <c r="R12749" s="104"/>
      <c r="S12749" s="104"/>
      <c r="T12749" s="104"/>
    </row>
    <row r="12750" spans="13:20" ht="14.5" x14ac:dyDescent="0.35">
      <c r="M12750" s="261" t="s">
        <v>29124</v>
      </c>
      <c r="N12750" s="262">
        <v>8364.5</v>
      </c>
      <c r="P12750" s="243" t="s">
        <v>28620</v>
      </c>
      <c r="Q12750" s="244">
        <v>695458.67</v>
      </c>
      <c r="R12750" s="104"/>
      <c r="S12750" s="104"/>
      <c r="T12750" s="104"/>
    </row>
    <row r="12751" spans="13:20" ht="14.5" x14ac:dyDescent="0.35">
      <c r="M12751" s="261" t="s">
        <v>29127</v>
      </c>
      <c r="N12751" s="262">
        <v>20432.3</v>
      </c>
      <c r="P12751" s="243" t="s">
        <v>28621</v>
      </c>
      <c r="Q12751" s="244">
        <v>47.6</v>
      </c>
      <c r="R12751" s="104"/>
      <c r="S12751" s="104"/>
      <c r="T12751" s="104"/>
    </row>
    <row r="12752" spans="13:20" ht="14.5" x14ac:dyDescent="0.35">
      <c r="M12752" s="261" t="s">
        <v>37563</v>
      </c>
      <c r="N12752" s="262">
        <v>92.81</v>
      </c>
      <c r="P12752" s="243" t="s">
        <v>28622</v>
      </c>
      <c r="Q12752" s="244">
        <v>3736.25</v>
      </c>
      <c r="R12752" s="104"/>
      <c r="S12752" s="104"/>
      <c r="T12752" s="104"/>
    </row>
    <row r="12753" spans="13:20" ht="14.5" x14ac:dyDescent="0.35">
      <c r="M12753" s="261" t="s">
        <v>29130</v>
      </c>
      <c r="N12753" s="262">
        <v>311.93</v>
      </c>
      <c r="P12753" s="243" t="s">
        <v>28623</v>
      </c>
      <c r="Q12753" s="244">
        <v>4759</v>
      </c>
      <c r="R12753" s="104"/>
      <c r="S12753" s="104"/>
      <c r="T12753" s="104"/>
    </row>
    <row r="12754" spans="13:20" ht="14.5" x14ac:dyDescent="0.35">
      <c r="M12754" s="261" t="s">
        <v>29131</v>
      </c>
      <c r="N12754" s="262">
        <v>63817.99</v>
      </c>
      <c r="P12754" s="243" t="s">
        <v>28624</v>
      </c>
      <c r="Q12754" s="244">
        <v>28226.69</v>
      </c>
      <c r="R12754" s="104"/>
      <c r="S12754" s="104"/>
      <c r="T12754" s="104"/>
    </row>
    <row r="12755" spans="13:20" ht="14.5" x14ac:dyDescent="0.35">
      <c r="M12755" s="261" t="s">
        <v>29132</v>
      </c>
      <c r="N12755" s="262">
        <v>154933.95000000001</v>
      </c>
      <c r="P12755" s="243" t="s">
        <v>28625</v>
      </c>
      <c r="Q12755" s="244">
        <v>1703.6</v>
      </c>
      <c r="R12755" s="104"/>
      <c r="S12755" s="104"/>
      <c r="T12755" s="104"/>
    </row>
    <row r="12756" spans="13:20" ht="14.5" x14ac:dyDescent="0.35">
      <c r="M12756" s="261" t="s">
        <v>29133</v>
      </c>
      <c r="N12756" s="262">
        <v>84382.59</v>
      </c>
      <c r="P12756" s="243" t="s">
        <v>28626</v>
      </c>
      <c r="Q12756" s="244">
        <v>3650</v>
      </c>
      <c r="R12756" s="104"/>
      <c r="S12756" s="104"/>
      <c r="T12756" s="104"/>
    </row>
    <row r="12757" spans="13:20" ht="14.5" x14ac:dyDescent="0.35">
      <c r="M12757" s="261" t="s">
        <v>57727</v>
      </c>
      <c r="N12757" s="262">
        <v>183430.81</v>
      </c>
      <c r="P12757" s="243" t="s">
        <v>28627</v>
      </c>
      <c r="Q12757" s="244">
        <v>2568.88</v>
      </c>
      <c r="R12757" s="104"/>
      <c r="S12757" s="104"/>
      <c r="T12757" s="104"/>
    </row>
    <row r="12758" spans="13:20" ht="14.5" x14ac:dyDescent="0.35">
      <c r="M12758" s="261" t="s">
        <v>52416</v>
      </c>
      <c r="N12758" s="262">
        <v>-2841</v>
      </c>
      <c r="P12758" s="243" t="s">
        <v>28628</v>
      </c>
      <c r="Q12758" s="244">
        <v>511.48</v>
      </c>
      <c r="R12758" s="104"/>
      <c r="S12758" s="104"/>
      <c r="T12758" s="104"/>
    </row>
    <row r="12759" spans="13:20" ht="14.5" x14ac:dyDescent="0.35">
      <c r="M12759" s="261" t="s">
        <v>57728</v>
      </c>
      <c r="N12759" s="262">
        <v>8028.53</v>
      </c>
      <c r="P12759" s="243" t="s">
        <v>28629</v>
      </c>
      <c r="Q12759" s="244">
        <v>3998.44</v>
      </c>
      <c r="R12759" s="104"/>
      <c r="S12759" s="104"/>
      <c r="T12759" s="104"/>
    </row>
    <row r="12760" spans="13:20" ht="14.5" x14ac:dyDescent="0.35">
      <c r="M12760" s="261" t="s">
        <v>37564</v>
      </c>
      <c r="N12760" s="262">
        <v>47911.47</v>
      </c>
      <c r="P12760" s="243" t="s">
        <v>28630</v>
      </c>
      <c r="Q12760" s="244">
        <v>6469.11</v>
      </c>
      <c r="R12760" s="104"/>
      <c r="S12760" s="104"/>
      <c r="T12760" s="104"/>
    </row>
    <row r="12761" spans="13:20" ht="14.5" x14ac:dyDescent="0.35">
      <c r="M12761" s="261" t="s">
        <v>38628</v>
      </c>
      <c r="N12761" s="262">
        <v>35164.199999999997</v>
      </c>
      <c r="P12761" s="243" t="s">
        <v>28631</v>
      </c>
      <c r="Q12761" s="244">
        <v>975.39</v>
      </c>
      <c r="R12761" s="104"/>
      <c r="S12761" s="104"/>
      <c r="T12761" s="104"/>
    </row>
    <row r="12762" spans="13:20" ht="14.5" x14ac:dyDescent="0.35">
      <c r="M12762" s="261" t="s">
        <v>38629</v>
      </c>
      <c r="N12762" s="262">
        <v>2690.06</v>
      </c>
      <c r="P12762" s="243" t="s">
        <v>28632</v>
      </c>
      <c r="Q12762" s="244">
        <v>14183.78</v>
      </c>
      <c r="R12762" s="104"/>
      <c r="S12762" s="104"/>
      <c r="T12762" s="104"/>
    </row>
    <row r="12763" spans="13:20" ht="14.5" x14ac:dyDescent="0.35">
      <c r="M12763" s="261" t="s">
        <v>29143</v>
      </c>
      <c r="N12763" s="262">
        <v>15322</v>
      </c>
      <c r="P12763" s="243" t="s">
        <v>28633</v>
      </c>
      <c r="Q12763" s="244">
        <v>1643.09</v>
      </c>
      <c r="R12763" s="104"/>
      <c r="S12763" s="104"/>
      <c r="T12763" s="104"/>
    </row>
    <row r="12764" spans="13:20" ht="14.5" x14ac:dyDescent="0.35">
      <c r="M12764" s="261" t="s">
        <v>57729</v>
      </c>
      <c r="N12764" s="262">
        <v>6343.24</v>
      </c>
      <c r="P12764" s="243" t="s">
        <v>28634</v>
      </c>
      <c r="Q12764" s="244">
        <v>4688.99</v>
      </c>
      <c r="R12764" s="104"/>
      <c r="S12764" s="104"/>
      <c r="T12764" s="104"/>
    </row>
    <row r="12765" spans="13:20" ht="14.5" x14ac:dyDescent="0.35">
      <c r="M12765" s="261" t="s">
        <v>48636</v>
      </c>
      <c r="N12765" s="262">
        <v>2314.9</v>
      </c>
      <c r="P12765" s="243" t="s">
        <v>28635</v>
      </c>
      <c r="Q12765" s="244">
        <v>521.96</v>
      </c>
      <c r="R12765" s="104"/>
      <c r="S12765" s="104"/>
      <c r="T12765" s="104"/>
    </row>
    <row r="12766" spans="13:20" ht="14.5" x14ac:dyDescent="0.35">
      <c r="M12766" s="261" t="s">
        <v>29144</v>
      </c>
      <c r="N12766" s="262">
        <v>111798.11</v>
      </c>
      <c r="P12766" s="243" t="s">
        <v>28636</v>
      </c>
      <c r="Q12766" s="244">
        <v>45903</v>
      </c>
      <c r="R12766" s="104"/>
      <c r="S12766" s="104"/>
      <c r="T12766" s="104"/>
    </row>
    <row r="12767" spans="13:20" ht="14.5" x14ac:dyDescent="0.35">
      <c r="M12767" s="261" t="s">
        <v>53672</v>
      </c>
      <c r="N12767" s="262">
        <v>150</v>
      </c>
      <c r="P12767" s="243" t="s">
        <v>28637</v>
      </c>
      <c r="Q12767" s="244">
        <v>86.9</v>
      </c>
      <c r="R12767" s="104"/>
      <c r="S12767" s="104"/>
      <c r="T12767" s="104"/>
    </row>
    <row r="12768" spans="13:20" ht="14.5" x14ac:dyDescent="0.35">
      <c r="M12768" s="261" t="s">
        <v>43433</v>
      </c>
      <c r="N12768" s="262">
        <v>2511.65</v>
      </c>
      <c r="P12768" s="243" t="s">
        <v>28638</v>
      </c>
      <c r="Q12768" s="244">
        <v>26750</v>
      </c>
      <c r="R12768" s="104"/>
      <c r="S12768" s="104"/>
      <c r="T12768" s="104"/>
    </row>
    <row r="12769" spans="13:20" ht="14.5" x14ac:dyDescent="0.35">
      <c r="M12769" s="261" t="s">
        <v>29145</v>
      </c>
      <c r="N12769" s="262">
        <v>8860.1200000000008</v>
      </c>
      <c r="P12769" s="243" t="s">
        <v>28639</v>
      </c>
      <c r="Q12769" s="244">
        <v>11000</v>
      </c>
      <c r="R12769" s="104"/>
      <c r="S12769" s="104"/>
      <c r="T12769" s="104"/>
    </row>
    <row r="12770" spans="13:20" ht="14.5" x14ac:dyDescent="0.35">
      <c r="M12770" s="261" t="s">
        <v>37565</v>
      </c>
      <c r="N12770" s="262">
        <v>14654.05</v>
      </c>
      <c r="P12770" s="243" t="s">
        <v>28640</v>
      </c>
      <c r="Q12770" s="244">
        <v>55607.86</v>
      </c>
      <c r="R12770" s="104"/>
      <c r="S12770" s="104"/>
      <c r="T12770" s="104"/>
    </row>
    <row r="12771" spans="13:20" ht="14.5" x14ac:dyDescent="0.35">
      <c r="M12771" s="261" t="s">
        <v>38630</v>
      </c>
      <c r="N12771" s="262">
        <v>7275.57</v>
      </c>
      <c r="P12771" s="243" t="s">
        <v>28641</v>
      </c>
      <c r="Q12771" s="244">
        <v>835571.57</v>
      </c>
      <c r="R12771" s="104"/>
      <c r="S12771" s="104"/>
      <c r="T12771" s="104"/>
    </row>
    <row r="12772" spans="13:20" ht="14.5" x14ac:dyDescent="0.35">
      <c r="M12772" s="261" t="s">
        <v>57730</v>
      </c>
      <c r="N12772" s="262">
        <v>24727.37</v>
      </c>
      <c r="P12772" s="243" t="s">
        <v>28642</v>
      </c>
      <c r="Q12772" s="244">
        <v>54234.8</v>
      </c>
      <c r="R12772" s="104"/>
      <c r="S12772" s="104"/>
      <c r="T12772" s="104"/>
    </row>
    <row r="12773" spans="13:20" ht="14.5" x14ac:dyDescent="0.35">
      <c r="M12773" s="261" t="s">
        <v>51517</v>
      </c>
      <c r="N12773" s="262">
        <v>12874.24</v>
      </c>
      <c r="P12773" s="243" t="s">
        <v>28643</v>
      </c>
      <c r="Q12773" s="244">
        <v>52678.86</v>
      </c>
      <c r="R12773" s="104"/>
      <c r="S12773" s="104"/>
      <c r="T12773" s="104"/>
    </row>
    <row r="12774" spans="13:20" ht="14.5" x14ac:dyDescent="0.35">
      <c r="M12774" s="261" t="s">
        <v>29152</v>
      </c>
      <c r="N12774" s="262">
        <v>983.8</v>
      </c>
      <c r="P12774" s="243" t="s">
        <v>28644</v>
      </c>
      <c r="Q12774" s="244">
        <v>4447.32</v>
      </c>
      <c r="R12774" s="104"/>
      <c r="S12774" s="104"/>
      <c r="T12774" s="104"/>
    </row>
    <row r="12775" spans="13:20" ht="14.5" x14ac:dyDescent="0.35">
      <c r="M12775" s="261" t="s">
        <v>29153</v>
      </c>
      <c r="N12775" s="262">
        <v>3030.98</v>
      </c>
      <c r="P12775" s="243" t="s">
        <v>28645</v>
      </c>
      <c r="Q12775" s="244">
        <v>15416.95</v>
      </c>
      <c r="R12775" s="104"/>
      <c r="S12775" s="104"/>
      <c r="T12775" s="104"/>
    </row>
    <row r="12776" spans="13:20" ht="14.5" x14ac:dyDescent="0.35">
      <c r="M12776" s="261" t="s">
        <v>57731</v>
      </c>
      <c r="N12776" s="262">
        <v>2806.3</v>
      </c>
      <c r="P12776" s="243" t="s">
        <v>28646</v>
      </c>
      <c r="Q12776" s="244">
        <v>45564.1</v>
      </c>
      <c r="R12776" s="104"/>
      <c r="S12776" s="104"/>
      <c r="T12776" s="104"/>
    </row>
    <row r="12777" spans="13:20" ht="14.5" x14ac:dyDescent="0.35">
      <c r="M12777" s="261" t="s">
        <v>52417</v>
      </c>
      <c r="N12777" s="262">
        <v>-142</v>
      </c>
      <c r="P12777" s="243" t="s">
        <v>28647</v>
      </c>
      <c r="Q12777" s="244">
        <v>23190.720000000001</v>
      </c>
      <c r="R12777" s="104"/>
      <c r="S12777" s="104"/>
      <c r="T12777" s="104"/>
    </row>
    <row r="12778" spans="13:20" ht="14.5" x14ac:dyDescent="0.35">
      <c r="M12778" s="261" t="s">
        <v>29157</v>
      </c>
      <c r="N12778" s="262">
        <v>38681.51</v>
      </c>
      <c r="P12778" s="243" t="s">
        <v>28648</v>
      </c>
      <c r="Q12778" s="244">
        <v>24181</v>
      </c>
      <c r="R12778" s="104"/>
      <c r="S12778" s="104"/>
      <c r="T12778" s="104"/>
    </row>
    <row r="12779" spans="13:20" ht="14.5" x14ac:dyDescent="0.35">
      <c r="M12779" s="261" t="s">
        <v>37566</v>
      </c>
      <c r="N12779" s="262">
        <v>1500945.09</v>
      </c>
      <c r="P12779" s="243" t="s">
        <v>28649</v>
      </c>
      <c r="Q12779" s="244">
        <v>210497.65</v>
      </c>
      <c r="R12779" s="104"/>
      <c r="S12779" s="104"/>
      <c r="T12779" s="104"/>
    </row>
    <row r="12780" spans="13:20" ht="14.5" x14ac:dyDescent="0.35">
      <c r="M12780" s="261" t="s">
        <v>38631</v>
      </c>
      <c r="N12780" s="262">
        <v>1809.95</v>
      </c>
      <c r="P12780" s="243" t="s">
        <v>28650</v>
      </c>
      <c r="Q12780" s="244">
        <v>101067.58</v>
      </c>
      <c r="R12780" s="104"/>
      <c r="S12780" s="104"/>
      <c r="T12780" s="104"/>
    </row>
    <row r="12781" spans="13:20" ht="14.5" x14ac:dyDescent="0.35">
      <c r="M12781" s="261" t="s">
        <v>29158</v>
      </c>
      <c r="N12781" s="262">
        <v>612694.01</v>
      </c>
      <c r="P12781" s="243" t="s">
        <v>28651</v>
      </c>
      <c r="Q12781" s="244">
        <v>9335.17</v>
      </c>
      <c r="R12781" s="104"/>
      <c r="S12781" s="104"/>
      <c r="T12781" s="104"/>
    </row>
    <row r="12782" spans="13:20" ht="14.5" x14ac:dyDescent="0.35">
      <c r="M12782" s="261" t="s">
        <v>48637</v>
      </c>
      <c r="N12782" s="262">
        <v>28404.31</v>
      </c>
      <c r="P12782" s="243" t="s">
        <v>28652</v>
      </c>
      <c r="Q12782" s="244">
        <v>13685</v>
      </c>
      <c r="R12782" s="104"/>
      <c r="S12782" s="104"/>
      <c r="T12782" s="104"/>
    </row>
    <row r="12783" spans="13:20" ht="14.5" x14ac:dyDescent="0.35">
      <c r="M12783" s="261" t="s">
        <v>36040</v>
      </c>
      <c r="N12783" s="262">
        <v>278050.89</v>
      </c>
      <c r="P12783" s="243" t="s">
        <v>28653</v>
      </c>
      <c r="Q12783" s="244">
        <v>28053.919999999998</v>
      </c>
      <c r="R12783" s="104"/>
      <c r="S12783" s="104"/>
      <c r="T12783" s="104"/>
    </row>
    <row r="12784" spans="13:20" ht="14.5" x14ac:dyDescent="0.35">
      <c r="M12784" s="261" t="s">
        <v>36041</v>
      </c>
      <c r="N12784" s="262">
        <v>5360.5</v>
      </c>
      <c r="P12784" s="243" t="s">
        <v>28654</v>
      </c>
      <c r="Q12784" s="244">
        <v>377781</v>
      </c>
      <c r="R12784" s="104"/>
      <c r="S12784" s="104"/>
      <c r="T12784" s="104"/>
    </row>
    <row r="12785" spans="13:20" ht="14.5" x14ac:dyDescent="0.35">
      <c r="M12785" s="261" t="s">
        <v>36042</v>
      </c>
      <c r="N12785" s="262">
        <v>63529.51</v>
      </c>
      <c r="P12785" s="243" t="s">
        <v>28655</v>
      </c>
      <c r="Q12785" s="244">
        <v>1876</v>
      </c>
      <c r="R12785" s="104"/>
      <c r="S12785" s="104"/>
      <c r="T12785" s="104"/>
    </row>
    <row r="12786" spans="13:20" ht="14.5" x14ac:dyDescent="0.35">
      <c r="M12786" s="261" t="s">
        <v>42238</v>
      </c>
      <c r="N12786" s="262">
        <v>192298.89</v>
      </c>
      <c r="P12786" s="243" t="s">
        <v>28656</v>
      </c>
      <c r="Q12786" s="244">
        <v>386324</v>
      </c>
      <c r="R12786" s="104"/>
      <c r="S12786" s="104"/>
      <c r="T12786" s="104"/>
    </row>
    <row r="12787" spans="13:20" ht="14.5" x14ac:dyDescent="0.35">
      <c r="M12787" s="261" t="s">
        <v>29159</v>
      </c>
      <c r="N12787" s="262">
        <v>923156.43</v>
      </c>
      <c r="P12787" s="243" t="s">
        <v>28657</v>
      </c>
      <c r="Q12787" s="244">
        <v>12542.38</v>
      </c>
      <c r="R12787" s="104"/>
      <c r="S12787" s="104"/>
      <c r="T12787" s="104"/>
    </row>
    <row r="12788" spans="13:20" ht="14.5" x14ac:dyDescent="0.35">
      <c r="M12788" s="261" t="s">
        <v>50515</v>
      </c>
      <c r="N12788" s="262">
        <v>4689.93</v>
      </c>
      <c r="P12788" s="243" t="s">
        <v>28658</v>
      </c>
      <c r="Q12788" s="244">
        <v>33039.230000000003</v>
      </c>
      <c r="R12788" s="104"/>
      <c r="S12788" s="104"/>
      <c r="T12788" s="104"/>
    </row>
    <row r="12789" spans="13:20" ht="14.5" x14ac:dyDescent="0.35">
      <c r="M12789" s="261" t="s">
        <v>36043</v>
      </c>
      <c r="N12789" s="262">
        <v>9130.64</v>
      </c>
      <c r="P12789" s="243" t="s">
        <v>28659</v>
      </c>
      <c r="Q12789" s="244">
        <v>55607.86</v>
      </c>
      <c r="R12789" s="104"/>
      <c r="S12789" s="104"/>
      <c r="T12789" s="104"/>
    </row>
    <row r="12790" spans="13:20" ht="14.5" x14ac:dyDescent="0.35">
      <c r="M12790" s="261" t="s">
        <v>36044</v>
      </c>
      <c r="N12790" s="262">
        <v>14151.64</v>
      </c>
      <c r="P12790" s="243" t="s">
        <v>28660</v>
      </c>
      <c r="Q12790" s="244">
        <v>9296.7000000000007</v>
      </c>
      <c r="R12790" s="104"/>
      <c r="S12790" s="104"/>
      <c r="T12790" s="104"/>
    </row>
    <row r="12791" spans="13:20" ht="14.5" x14ac:dyDescent="0.35">
      <c r="M12791" s="261" t="s">
        <v>29160</v>
      </c>
      <c r="N12791" s="262">
        <v>6861.45</v>
      </c>
      <c r="P12791" s="243" t="s">
        <v>28661</v>
      </c>
      <c r="Q12791" s="244">
        <v>863798.26</v>
      </c>
      <c r="R12791" s="104"/>
      <c r="S12791" s="104"/>
      <c r="T12791" s="104"/>
    </row>
    <row r="12792" spans="13:20" ht="14.5" x14ac:dyDescent="0.35">
      <c r="M12792" s="261" t="s">
        <v>29161</v>
      </c>
      <c r="N12792" s="262">
        <v>3547.74</v>
      </c>
      <c r="P12792" s="243" t="s">
        <v>28662</v>
      </c>
      <c r="Q12792" s="244">
        <v>79391.5</v>
      </c>
      <c r="R12792" s="104"/>
      <c r="S12792" s="104"/>
      <c r="T12792" s="104"/>
    </row>
    <row r="12793" spans="13:20" ht="14.5" x14ac:dyDescent="0.35">
      <c r="M12793" s="261" t="s">
        <v>36045</v>
      </c>
      <c r="N12793" s="262">
        <v>52691.5</v>
      </c>
      <c r="P12793" s="243" t="s">
        <v>28663</v>
      </c>
      <c r="Q12793" s="244">
        <v>1519.02</v>
      </c>
      <c r="R12793" s="104"/>
      <c r="S12793" s="104"/>
      <c r="T12793" s="104"/>
    </row>
    <row r="12794" spans="13:20" ht="14.5" x14ac:dyDescent="0.35">
      <c r="M12794" s="261" t="s">
        <v>37567</v>
      </c>
      <c r="N12794" s="262">
        <v>196475.53</v>
      </c>
      <c r="P12794" s="243" t="s">
        <v>28664</v>
      </c>
      <c r="Q12794" s="244">
        <v>2365.81</v>
      </c>
      <c r="R12794" s="104"/>
      <c r="S12794" s="104"/>
      <c r="T12794" s="104"/>
    </row>
    <row r="12795" spans="13:20" ht="14.5" x14ac:dyDescent="0.35">
      <c r="M12795" s="261" t="s">
        <v>36046</v>
      </c>
      <c r="N12795" s="262">
        <v>36486.29</v>
      </c>
      <c r="P12795" s="243" t="s">
        <v>28665</v>
      </c>
      <c r="Q12795" s="244">
        <v>54688.46</v>
      </c>
      <c r="R12795" s="104"/>
      <c r="S12795" s="104"/>
      <c r="T12795" s="104"/>
    </row>
    <row r="12796" spans="13:20" ht="14.5" x14ac:dyDescent="0.35">
      <c r="M12796" s="261" t="s">
        <v>36047</v>
      </c>
      <c r="N12796" s="262">
        <v>33876.120000000003</v>
      </c>
      <c r="P12796" s="243" t="s">
        <v>28666</v>
      </c>
      <c r="Q12796" s="244">
        <v>9135.8799999999992</v>
      </c>
      <c r="R12796" s="104"/>
      <c r="S12796" s="104"/>
      <c r="T12796" s="104"/>
    </row>
    <row r="12797" spans="13:20" ht="14.5" x14ac:dyDescent="0.35">
      <c r="M12797" s="261" t="s">
        <v>37568</v>
      </c>
      <c r="N12797" s="262">
        <v>98162.73</v>
      </c>
      <c r="P12797" s="243" t="s">
        <v>28667</v>
      </c>
      <c r="Q12797" s="244">
        <v>4447.32</v>
      </c>
      <c r="R12797" s="104"/>
      <c r="S12797" s="104"/>
      <c r="T12797" s="104"/>
    </row>
    <row r="12798" spans="13:20" ht="14.5" x14ac:dyDescent="0.35">
      <c r="M12798" s="261" t="s">
        <v>29162</v>
      </c>
      <c r="N12798" s="262">
        <v>43432.66</v>
      </c>
      <c r="P12798" s="243" t="s">
        <v>28668</v>
      </c>
      <c r="Q12798" s="244">
        <v>15416.95</v>
      </c>
      <c r="R12798" s="104"/>
      <c r="S12798" s="104"/>
      <c r="T12798" s="104"/>
    </row>
    <row r="12799" spans="13:20" ht="14.5" x14ac:dyDescent="0.35">
      <c r="M12799" s="261" t="s">
        <v>36048</v>
      </c>
      <c r="N12799" s="262">
        <v>342.75</v>
      </c>
      <c r="P12799" s="243" t="s">
        <v>28669</v>
      </c>
      <c r="Q12799" s="244">
        <v>12831.08</v>
      </c>
      <c r="R12799" s="104"/>
      <c r="S12799" s="104"/>
      <c r="T12799" s="104"/>
    </row>
    <row r="12800" spans="13:20" ht="14.5" x14ac:dyDescent="0.35">
      <c r="M12800" s="261" t="s">
        <v>37569</v>
      </c>
      <c r="N12800" s="262">
        <v>419662.91</v>
      </c>
      <c r="P12800" s="243" t="s">
        <v>28670</v>
      </c>
      <c r="Q12800" s="244">
        <v>118812.41</v>
      </c>
      <c r="R12800" s="104"/>
      <c r="S12800" s="104"/>
      <c r="T12800" s="104"/>
    </row>
    <row r="12801" spans="13:20" ht="14.5" x14ac:dyDescent="0.35">
      <c r="M12801" s="261" t="s">
        <v>43434</v>
      </c>
      <c r="N12801" s="262">
        <v>38895.64</v>
      </c>
      <c r="P12801" s="243" t="s">
        <v>28671</v>
      </c>
      <c r="Q12801" s="244">
        <v>3249.64</v>
      </c>
      <c r="R12801" s="104"/>
      <c r="S12801" s="104"/>
      <c r="T12801" s="104"/>
    </row>
    <row r="12802" spans="13:20" ht="14.5" x14ac:dyDescent="0.35">
      <c r="M12802" s="261" t="s">
        <v>37570</v>
      </c>
      <c r="N12802" s="262">
        <v>590.97</v>
      </c>
      <c r="P12802" s="243" t="s">
        <v>28672</v>
      </c>
      <c r="Q12802" s="244">
        <v>23190.720000000001</v>
      </c>
      <c r="R12802" s="104"/>
      <c r="S12802" s="104"/>
      <c r="T12802" s="104"/>
    </row>
    <row r="12803" spans="13:20" ht="14.5" x14ac:dyDescent="0.35">
      <c r="M12803" s="261" t="s">
        <v>37571</v>
      </c>
      <c r="N12803" s="262">
        <v>215767.15</v>
      </c>
      <c r="P12803" s="243" t="s">
        <v>28673</v>
      </c>
      <c r="Q12803" s="244">
        <v>39070.35</v>
      </c>
      <c r="R12803" s="104"/>
      <c r="S12803" s="104"/>
      <c r="T12803" s="104"/>
    </row>
    <row r="12804" spans="13:20" ht="14.5" x14ac:dyDescent="0.35">
      <c r="M12804" s="261" t="s">
        <v>36049</v>
      </c>
      <c r="N12804" s="262">
        <v>5361.8</v>
      </c>
      <c r="P12804" s="243" t="s">
        <v>28674</v>
      </c>
      <c r="Q12804" s="244">
        <v>5085.38</v>
      </c>
      <c r="R12804" s="104"/>
      <c r="S12804" s="104"/>
      <c r="T12804" s="104"/>
    </row>
    <row r="12805" spans="13:20" ht="14.5" x14ac:dyDescent="0.35">
      <c r="M12805" s="261" t="s">
        <v>29163</v>
      </c>
      <c r="N12805" s="262">
        <v>358396.94</v>
      </c>
      <c r="P12805" s="243" t="s">
        <v>28675</v>
      </c>
      <c r="Q12805" s="244">
        <v>214147.65</v>
      </c>
      <c r="R12805" s="104"/>
      <c r="S12805" s="104"/>
      <c r="T12805" s="104"/>
    </row>
    <row r="12806" spans="13:20" ht="14.5" x14ac:dyDescent="0.35">
      <c r="M12806" s="261" t="s">
        <v>36050</v>
      </c>
      <c r="N12806" s="262">
        <v>637920.92000000004</v>
      </c>
      <c r="P12806" s="243" t="s">
        <v>28676</v>
      </c>
      <c r="Q12806" s="244">
        <v>15000</v>
      </c>
      <c r="R12806" s="104"/>
      <c r="S12806" s="104"/>
      <c r="T12806" s="104"/>
    </row>
    <row r="12807" spans="13:20" ht="14.5" x14ac:dyDescent="0.35">
      <c r="M12807" s="261" t="s">
        <v>37572</v>
      </c>
      <c r="N12807" s="262">
        <v>375283.96</v>
      </c>
      <c r="P12807" s="243" t="s">
        <v>28677</v>
      </c>
      <c r="Q12807" s="244">
        <v>74170</v>
      </c>
      <c r="R12807" s="104"/>
      <c r="S12807" s="104"/>
      <c r="T12807" s="104"/>
    </row>
    <row r="12808" spans="13:20" ht="14.5" x14ac:dyDescent="0.35">
      <c r="M12808" s="261" t="s">
        <v>36051</v>
      </c>
      <c r="N12808" s="262">
        <v>16320</v>
      </c>
      <c r="P12808" s="243" t="s">
        <v>28678</v>
      </c>
      <c r="Q12808" s="244">
        <v>21885.51</v>
      </c>
      <c r="R12808" s="104"/>
      <c r="S12808" s="104"/>
      <c r="T12808" s="104"/>
    </row>
    <row r="12809" spans="13:20" ht="14.5" x14ac:dyDescent="0.35">
      <c r="M12809" s="261" t="s">
        <v>36052</v>
      </c>
      <c r="N12809" s="262">
        <v>161719.87</v>
      </c>
      <c r="P12809" s="243" t="s">
        <v>28679</v>
      </c>
      <c r="Q12809" s="244">
        <v>222681.25</v>
      </c>
      <c r="R12809" s="104"/>
      <c r="S12809" s="104"/>
      <c r="T12809" s="104"/>
    </row>
    <row r="12810" spans="13:20" ht="14.5" x14ac:dyDescent="0.35">
      <c r="M12810" s="261" t="s">
        <v>57732</v>
      </c>
      <c r="N12810" s="262">
        <v>24.6</v>
      </c>
      <c r="P12810" s="243" t="s">
        <v>16106</v>
      </c>
      <c r="Q12810" s="244">
        <v>141069.15</v>
      </c>
      <c r="R12810" s="104"/>
      <c r="S12810" s="104"/>
      <c r="T12810" s="104"/>
    </row>
    <row r="12811" spans="13:20" ht="14.5" x14ac:dyDescent="0.35">
      <c r="M12811" s="261" t="s">
        <v>57733</v>
      </c>
      <c r="N12811" s="262">
        <v>1303924.83</v>
      </c>
      <c r="P12811" s="243" t="s">
        <v>16107</v>
      </c>
      <c r="Q12811" s="244">
        <v>79296.399999999994</v>
      </c>
      <c r="R12811" s="104"/>
      <c r="S12811" s="104"/>
      <c r="T12811" s="104"/>
    </row>
    <row r="12812" spans="13:20" ht="14.5" x14ac:dyDescent="0.35">
      <c r="M12812" s="261" t="s">
        <v>29165</v>
      </c>
      <c r="N12812" s="262">
        <v>699449.54</v>
      </c>
      <c r="P12812" s="243" t="s">
        <v>28680</v>
      </c>
      <c r="Q12812" s="244">
        <v>521.96</v>
      </c>
      <c r="R12812" s="104"/>
      <c r="S12812" s="104"/>
      <c r="T12812" s="104"/>
    </row>
    <row r="12813" spans="13:20" ht="14.5" x14ac:dyDescent="0.35">
      <c r="M12813" s="261" t="s">
        <v>36053</v>
      </c>
      <c r="N12813" s="262">
        <v>222034.61</v>
      </c>
      <c r="P12813" s="243" t="s">
        <v>28681</v>
      </c>
      <c r="Q12813" s="244">
        <v>295906.98</v>
      </c>
      <c r="R12813" s="104"/>
      <c r="S12813" s="104"/>
      <c r="T12813" s="104"/>
    </row>
    <row r="12814" spans="13:20" ht="14.5" x14ac:dyDescent="0.35">
      <c r="M12814" s="261" t="s">
        <v>42239</v>
      </c>
      <c r="N12814" s="262">
        <v>360804</v>
      </c>
      <c r="P12814" s="243" t="s">
        <v>28682</v>
      </c>
      <c r="Q12814" s="244">
        <v>13685</v>
      </c>
      <c r="R12814" s="104"/>
      <c r="S12814" s="104"/>
      <c r="T12814" s="104"/>
    </row>
    <row r="12815" spans="13:20" ht="14.5" x14ac:dyDescent="0.35">
      <c r="M12815" s="261" t="s">
        <v>38632</v>
      </c>
      <c r="N12815" s="262">
        <v>136917.74</v>
      </c>
      <c r="P12815" s="243" t="s">
        <v>28683</v>
      </c>
      <c r="Q12815" s="244">
        <v>45125.46</v>
      </c>
      <c r="R12815" s="104"/>
      <c r="S12815" s="104"/>
      <c r="T12815" s="104"/>
    </row>
    <row r="12816" spans="13:20" ht="14.5" x14ac:dyDescent="0.35">
      <c r="M12816" s="261" t="s">
        <v>52418</v>
      </c>
      <c r="N12816" s="262">
        <v>-204</v>
      </c>
      <c r="P12816" s="243" t="s">
        <v>16108</v>
      </c>
      <c r="Q12816" s="244">
        <v>427882.17</v>
      </c>
      <c r="R12816" s="104"/>
      <c r="S12816" s="104"/>
      <c r="T12816" s="104"/>
    </row>
    <row r="12817" spans="13:20" ht="14.5" x14ac:dyDescent="0.35">
      <c r="M12817" s="261" t="s">
        <v>45725</v>
      </c>
      <c r="N12817" s="262">
        <v>32580</v>
      </c>
      <c r="P12817" s="243" t="s">
        <v>28684</v>
      </c>
      <c r="Q12817" s="244">
        <v>692221.18</v>
      </c>
      <c r="R12817" s="104"/>
      <c r="S12817" s="104"/>
      <c r="T12817" s="104"/>
    </row>
    <row r="12818" spans="13:20" ht="14.5" x14ac:dyDescent="0.35">
      <c r="M12818" s="261" t="s">
        <v>45726</v>
      </c>
      <c r="N12818" s="262">
        <v>2492.36</v>
      </c>
      <c r="P12818" s="243" t="s">
        <v>16109</v>
      </c>
      <c r="Q12818" s="244">
        <v>29944</v>
      </c>
      <c r="R12818" s="104"/>
      <c r="S12818" s="104"/>
      <c r="T12818" s="104"/>
    </row>
    <row r="12819" spans="13:20" ht="14.5" x14ac:dyDescent="0.35">
      <c r="M12819" s="261" t="s">
        <v>50516</v>
      </c>
      <c r="N12819" s="262">
        <v>16367.11</v>
      </c>
      <c r="P12819" s="243" t="s">
        <v>28685</v>
      </c>
      <c r="Q12819" s="244">
        <v>1876</v>
      </c>
      <c r="R12819" s="104"/>
      <c r="S12819" s="104"/>
      <c r="T12819" s="104"/>
    </row>
    <row r="12820" spans="13:20" ht="14.5" x14ac:dyDescent="0.35">
      <c r="M12820" s="261" t="s">
        <v>57734</v>
      </c>
      <c r="N12820" s="262">
        <v>1575.53</v>
      </c>
      <c r="P12820" s="243" t="s">
        <v>28686</v>
      </c>
      <c r="Q12820" s="244">
        <v>12786.52</v>
      </c>
      <c r="R12820" s="104"/>
      <c r="S12820" s="104"/>
      <c r="T12820" s="104"/>
    </row>
    <row r="12821" spans="13:20" ht="14.5" x14ac:dyDescent="0.35">
      <c r="M12821" s="261" t="s">
        <v>57735</v>
      </c>
      <c r="N12821" s="262">
        <v>1903.5</v>
      </c>
      <c r="P12821" s="243" t="s">
        <v>16110</v>
      </c>
      <c r="Q12821" s="244">
        <v>1299244.3</v>
      </c>
      <c r="R12821" s="104"/>
      <c r="S12821" s="104"/>
      <c r="T12821" s="104"/>
    </row>
    <row r="12822" spans="13:20" ht="14.5" x14ac:dyDescent="0.35">
      <c r="M12822" s="261" t="s">
        <v>57736</v>
      </c>
      <c r="N12822" s="262">
        <v>733.39</v>
      </c>
      <c r="P12822" s="243" t="s">
        <v>28687</v>
      </c>
      <c r="Q12822" s="244">
        <v>591137.41</v>
      </c>
      <c r="R12822" s="104"/>
      <c r="S12822" s="104"/>
      <c r="T12822" s="104"/>
    </row>
    <row r="12823" spans="13:20" ht="14.5" x14ac:dyDescent="0.35">
      <c r="M12823" s="261" t="s">
        <v>57737</v>
      </c>
      <c r="N12823" s="262">
        <v>2473.1</v>
      </c>
      <c r="P12823" s="243" t="s">
        <v>28688</v>
      </c>
      <c r="Q12823" s="244">
        <v>260003.5</v>
      </c>
      <c r="R12823" s="104"/>
      <c r="S12823" s="104"/>
      <c r="T12823" s="104"/>
    </row>
    <row r="12824" spans="13:20" ht="14.5" x14ac:dyDescent="0.35">
      <c r="M12824" s="261" t="s">
        <v>57738</v>
      </c>
      <c r="N12824" s="262">
        <v>610</v>
      </c>
      <c r="P12824" s="243" t="s">
        <v>28689</v>
      </c>
      <c r="Q12824" s="244">
        <v>199.55</v>
      </c>
      <c r="R12824" s="104"/>
      <c r="S12824" s="104"/>
      <c r="T12824" s="104"/>
    </row>
    <row r="12825" spans="13:20" ht="14.5" x14ac:dyDescent="0.35">
      <c r="M12825" s="261" t="s">
        <v>57739</v>
      </c>
      <c r="N12825" s="262">
        <v>253.5</v>
      </c>
      <c r="P12825" s="243" t="s">
        <v>28690</v>
      </c>
      <c r="Q12825" s="244">
        <v>5916.24</v>
      </c>
      <c r="R12825" s="104"/>
      <c r="S12825" s="104"/>
      <c r="T12825" s="104"/>
    </row>
    <row r="12826" spans="13:20" ht="14.5" x14ac:dyDescent="0.35">
      <c r="M12826" s="261" t="s">
        <v>57740</v>
      </c>
      <c r="N12826" s="262">
        <v>220.48</v>
      </c>
      <c r="P12826" s="243" t="s">
        <v>28691</v>
      </c>
      <c r="Q12826" s="244">
        <v>20367.36</v>
      </c>
      <c r="R12826" s="104"/>
      <c r="S12826" s="104"/>
      <c r="T12826" s="104"/>
    </row>
    <row r="12827" spans="13:20" ht="14.5" x14ac:dyDescent="0.35">
      <c r="M12827" s="261" t="s">
        <v>57741</v>
      </c>
      <c r="N12827" s="262">
        <v>1062.22</v>
      </c>
      <c r="P12827" s="243" t="s">
        <v>28692</v>
      </c>
      <c r="Q12827" s="244">
        <v>57720.69</v>
      </c>
      <c r="R12827" s="104"/>
      <c r="S12827" s="104"/>
      <c r="T12827" s="104"/>
    </row>
    <row r="12828" spans="13:20" ht="14.5" x14ac:dyDescent="0.35">
      <c r="M12828" s="261" t="s">
        <v>37573</v>
      </c>
      <c r="N12828" s="262">
        <v>43251</v>
      </c>
      <c r="P12828" s="243" t="s">
        <v>28693</v>
      </c>
      <c r="Q12828" s="244">
        <v>785034.66</v>
      </c>
      <c r="R12828" s="104"/>
      <c r="S12828" s="104"/>
      <c r="T12828" s="104"/>
    </row>
    <row r="12829" spans="13:20" ht="14.5" x14ac:dyDescent="0.35">
      <c r="M12829" s="261" t="s">
        <v>57742</v>
      </c>
      <c r="N12829" s="262">
        <v>3349.67</v>
      </c>
      <c r="P12829" s="243" t="s">
        <v>28694</v>
      </c>
      <c r="Q12829" s="244">
        <v>79608</v>
      </c>
      <c r="R12829" s="104"/>
      <c r="S12829" s="104"/>
      <c r="T12829" s="104"/>
    </row>
    <row r="12830" spans="13:20" ht="14.5" x14ac:dyDescent="0.35">
      <c r="M12830" s="261" t="s">
        <v>57743</v>
      </c>
      <c r="N12830" s="262">
        <v>2169.16</v>
      </c>
      <c r="P12830" s="243" t="s">
        <v>28695</v>
      </c>
      <c r="Q12830" s="244">
        <v>9000</v>
      </c>
      <c r="R12830" s="104"/>
      <c r="S12830" s="104"/>
      <c r="T12830" s="104"/>
    </row>
    <row r="12831" spans="13:20" ht="14.5" x14ac:dyDescent="0.35">
      <c r="M12831" s="261" t="s">
        <v>45727</v>
      </c>
      <c r="N12831" s="262">
        <v>2011741.44</v>
      </c>
      <c r="P12831" s="243" t="s">
        <v>28696</v>
      </c>
      <c r="Q12831" s="244">
        <v>20462</v>
      </c>
      <c r="R12831" s="104"/>
      <c r="S12831" s="104"/>
      <c r="T12831" s="104"/>
    </row>
    <row r="12832" spans="13:20" ht="14.5" x14ac:dyDescent="0.35">
      <c r="M12832" s="261" t="s">
        <v>45728</v>
      </c>
      <c r="N12832" s="262">
        <v>154360.06</v>
      </c>
      <c r="P12832" s="243" t="s">
        <v>28697</v>
      </c>
      <c r="Q12832" s="244">
        <v>646723</v>
      </c>
      <c r="R12832" s="104"/>
      <c r="S12832" s="104"/>
      <c r="T12832" s="104"/>
    </row>
    <row r="12833" spans="13:20" ht="14.5" x14ac:dyDescent="0.35">
      <c r="M12833" s="261" t="s">
        <v>51518</v>
      </c>
      <c r="N12833" s="262">
        <v>1571.04</v>
      </c>
      <c r="P12833" s="243" t="s">
        <v>28698</v>
      </c>
      <c r="Q12833" s="244">
        <v>210263.72</v>
      </c>
      <c r="R12833" s="104"/>
      <c r="S12833" s="104"/>
      <c r="T12833" s="104"/>
    </row>
    <row r="12834" spans="13:20" ht="14.5" x14ac:dyDescent="0.35">
      <c r="M12834" s="261" t="s">
        <v>50517</v>
      </c>
      <c r="N12834" s="262">
        <v>46559.31</v>
      </c>
      <c r="P12834" s="243" t="s">
        <v>28699</v>
      </c>
      <c r="Q12834" s="244">
        <v>318.39</v>
      </c>
      <c r="R12834" s="104"/>
      <c r="S12834" s="104"/>
      <c r="T12834" s="104"/>
    </row>
    <row r="12835" spans="13:20" ht="14.5" x14ac:dyDescent="0.35">
      <c r="M12835" s="261" t="s">
        <v>57744</v>
      </c>
      <c r="N12835" s="262">
        <v>10736</v>
      </c>
      <c r="P12835" s="243" t="s">
        <v>28700</v>
      </c>
      <c r="Q12835" s="244">
        <v>159586.78</v>
      </c>
      <c r="R12835" s="104"/>
      <c r="S12835" s="104"/>
      <c r="T12835" s="104"/>
    </row>
    <row r="12836" spans="13:20" ht="14.5" x14ac:dyDescent="0.35">
      <c r="M12836" s="261" t="s">
        <v>57745</v>
      </c>
      <c r="N12836" s="262">
        <v>366380.58</v>
      </c>
      <c r="P12836" s="243" t="s">
        <v>28701</v>
      </c>
      <c r="Q12836" s="244">
        <v>28150.09</v>
      </c>
      <c r="R12836" s="104"/>
      <c r="S12836" s="104"/>
      <c r="T12836" s="104"/>
    </row>
    <row r="12837" spans="13:20" ht="14.5" x14ac:dyDescent="0.35">
      <c r="M12837" s="261" t="s">
        <v>53673</v>
      </c>
      <c r="N12837" s="262">
        <v>4544.72</v>
      </c>
      <c r="P12837" s="243" t="s">
        <v>28702</v>
      </c>
      <c r="Q12837" s="244">
        <v>32635.31</v>
      </c>
      <c r="R12837" s="104"/>
      <c r="S12837" s="104"/>
      <c r="T12837" s="104"/>
    </row>
    <row r="12838" spans="13:20" ht="14.5" x14ac:dyDescent="0.35">
      <c r="M12838" s="261" t="s">
        <v>57746</v>
      </c>
      <c r="N12838" s="262">
        <v>20.059999999999999</v>
      </c>
      <c r="P12838" s="243" t="s">
        <v>28703</v>
      </c>
      <c r="Q12838" s="244">
        <v>1304.28</v>
      </c>
      <c r="R12838" s="104"/>
      <c r="S12838" s="104"/>
      <c r="T12838" s="104"/>
    </row>
    <row r="12839" spans="13:20" ht="14.5" x14ac:dyDescent="0.35">
      <c r="M12839" s="261" t="s">
        <v>53674</v>
      </c>
      <c r="N12839" s="262">
        <v>129.58000000000001</v>
      </c>
      <c r="P12839" s="243" t="s">
        <v>28704</v>
      </c>
      <c r="Q12839" s="244">
        <v>294476.32</v>
      </c>
      <c r="R12839" s="104"/>
      <c r="S12839" s="104"/>
      <c r="T12839" s="104"/>
    </row>
    <row r="12840" spans="13:20" ht="14.5" x14ac:dyDescent="0.35">
      <c r="M12840" s="261" t="s">
        <v>53675</v>
      </c>
      <c r="N12840" s="262">
        <v>1100.1199999999999</v>
      </c>
      <c r="P12840" s="243" t="s">
        <v>28705</v>
      </c>
      <c r="Q12840" s="244">
        <v>9590.11</v>
      </c>
      <c r="R12840" s="104"/>
      <c r="S12840" s="104"/>
      <c r="T12840" s="104"/>
    </row>
    <row r="12841" spans="13:20" ht="14.5" x14ac:dyDescent="0.35">
      <c r="M12841" s="261" t="s">
        <v>53676</v>
      </c>
      <c r="N12841" s="262">
        <v>1295.72</v>
      </c>
      <c r="P12841" s="243" t="s">
        <v>28706</v>
      </c>
      <c r="Q12841" s="244">
        <v>67932</v>
      </c>
      <c r="R12841" s="104"/>
      <c r="S12841" s="104"/>
      <c r="T12841" s="104"/>
    </row>
    <row r="12842" spans="13:20" ht="14.5" x14ac:dyDescent="0.35">
      <c r="M12842" s="261" t="s">
        <v>57747</v>
      </c>
      <c r="N12842" s="262">
        <v>177.7</v>
      </c>
      <c r="P12842" s="243" t="s">
        <v>28707</v>
      </c>
      <c r="Q12842" s="244">
        <v>214059</v>
      </c>
      <c r="R12842" s="104"/>
      <c r="S12842" s="104"/>
      <c r="T12842" s="104"/>
    </row>
    <row r="12843" spans="13:20" ht="14.5" x14ac:dyDescent="0.35">
      <c r="M12843" s="261" t="s">
        <v>57748</v>
      </c>
      <c r="N12843" s="262">
        <v>1210.83</v>
      </c>
      <c r="P12843" s="243" t="s">
        <v>28708</v>
      </c>
      <c r="Q12843" s="244">
        <v>1232.0899999999999</v>
      </c>
      <c r="R12843" s="104"/>
      <c r="S12843" s="104"/>
      <c r="T12843" s="104"/>
    </row>
    <row r="12844" spans="13:20" ht="14.5" x14ac:dyDescent="0.35">
      <c r="M12844" s="261" t="s">
        <v>57749</v>
      </c>
      <c r="N12844" s="262">
        <v>135.59</v>
      </c>
      <c r="P12844" s="243" t="s">
        <v>28709</v>
      </c>
      <c r="Q12844" s="244">
        <v>1245.6400000000001</v>
      </c>
      <c r="R12844" s="104"/>
      <c r="S12844" s="104"/>
      <c r="T12844" s="104"/>
    </row>
    <row r="12845" spans="13:20" ht="14.5" x14ac:dyDescent="0.35">
      <c r="M12845" s="261" t="s">
        <v>53677</v>
      </c>
      <c r="N12845" s="262">
        <v>267383.07</v>
      </c>
      <c r="P12845" s="243" t="s">
        <v>28710</v>
      </c>
      <c r="Q12845" s="244">
        <v>80</v>
      </c>
      <c r="R12845" s="104"/>
      <c r="S12845" s="104"/>
      <c r="T12845" s="104"/>
    </row>
    <row r="12846" spans="13:20" ht="14.5" x14ac:dyDescent="0.35">
      <c r="M12846" s="261" t="s">
        <v>53678</v>
      </c>
      <c r="N12846" s="262">
        <v>502.33</v>
      </c>
      <c r="P12846" s="243" t="s">
        <v>28711</v>
      </c>
      <c r="Q12846" s="244">
        <v>195.68</v>
      </c>
      <c r="R12846" s="104"/>
      <c r="S12846" s="104"/>
      <c r="T12846" s="104"/>
    </row>
    <row r="12847" spans="13:20" ht="14.5" x14ac:dyDescent="0.35">
      <c r="M12847" s="261" t="s">
        <v>53679</v>
      </c>
      <c r="N12847" s="262">
        <v>4465.6899999999996</v>
      </c>
      <c r="P12847" s="243" t="s">
        <v>28712</v>
      </c>
      <c r="Q12847" s="244">
        <v>554.51</v>
      </c>
      <c r="R12847" s="104"/>
      <c r="S12847" s="104"/>
      <c r="T12847" s="104"/>
    </row>
    <row r="12848" spans="13:20" ht="14.5" x14ac:dyDescent="0.35">
      <c r="M12848" s="261" t="s">
        <v>53680</v>
      </c>
      <c r="N12848" s="262">
        <v>53700</v>
      </c>
      <c r="P12848" s="243" t="s">
        <v>28713</v>
      </c>
      <c r="Q12848" s="244">
        <v>671368</v>
      </c>
      <c r="R12848" s="104"/>
      <c r="S12848" s="104"/>
      <c r="T12848" s="104"/>
    </row>
    <row r="12849" spans="13:20" ht="14.5" x14ac:dyDescent="0.35">
      <c r="M12849" s="261" t="s">
        <v>53681</v>
      </c>
      <c r="N12849" s="262">
        <v>2100</v>
      </c>
      <c r="P12849" s="243" t="s">
        <v>28714</v>
      </c>
      <c r="Q12849" s="244">
        <v>49950</v>
      </c>
      <c r="R12849" s="104"/>
      <c r="S12849" s="104"/>
      <c r="T12849" s="104"/>
    </row>
    <row r="12850" spans="13:20" ht="14.5" x14ac:dyDescent="0.35">
      <c r="M12850" s="261" t="s">
        <v>53682</v>
      </c>
      <c r="N12850" s="262">
        <v>8229.5300000000007</v>
      </c>
      <c r="P12850" s="243" t="s">
        <v>28715</v>
      </c>
      <c r="Q12850" s="244">
        <v>385.56</v>
      </c>
      <c r="R12850" s="104"/>
      <c r="S12850" s="104"/>
      <c r="T12850" s="104"/>
    </row>
    <row r="12851" spans="13:20" ht="14.5" x14ac:dyDescent="0.35">
      <c r="M12851" s="261" t="s">
        <v>53683</v>
      </c>
      <c r="N12851" s="262">
        <v>24559.67</v>
      </c>
      <c r="P12851" s="243" t="s">
        <v>28716</v>
      </c>
      <c r="Q12851" s="244">
        <v>29741.52</v>
      </c>
      <c r="R12851" s="104"/>
      <c r="S12851" s="104"/>
      <c r="T12851" s="104"/>
    </row>
    <row r="12852" spans="13:20" ht="14.5" x14ac:dyDescent="0.35">
      <c r="M12852" s="261" t="s">
        <v>53684</v>
      </c>
      <c r="N12852" s="262">
        <v>76588.02</v>
      </c>
      <c r="P12852" s="243" t="s">
        <v>28717</v>
      </c>
      <c r="Q12852" s="244">
        <v>71610.75</v>
      </c>
      <c r="R12852" s="104"/>
      <c r="S12852" s="104"/>
      <c r="T12852" s="104"/>
    </row>
    <row r="12853" spans="13:20" ht="14.5" x14ac:dyDescent="0.35">
      <c r="M12853" s="261" t="s">
        <v>53685</v>
      </c>
      <c r="N12853" s="262">
        <v>36458.69</v>
      </c>
      <c r="P12853" s="243" t="s">
        <v>28718</v>
      </c>
      <c r="Q12853" s="244">
        <v>5478.31</v>
      </c>
      <c r="R12853" s="104"/>
      <c r="S12853" s="104"/>
      <c r="T12853" s="104"/>
    </row>
    <row r="12854" spans="13:20" ht="14.5" x14ac:dyDescent="0.35">
      <c r="M12854" s="261" t="s">
        <v>52419</v>
      </c>
      <c r="N12854" s="262">
        <v>27069.200000000001</v>
      </c>
      <c r="P12854" s="243" t="s">
        <v>28719</v>
      </c>
      <c r="Q12854" s="244">
        <v>15525.24</v>
      </c>
      <c r="R12854" s="104"/>
      <c r="S12854" s="104"/>
      <c r="T12854" s="104"/>
    </row>
    <row r="12855" spans="13:20" ht="14.5" x14ac:dyDescent="0.35">
      <c r="M12855" s="261" t="s">
        <v>52420</v>
      </c>
      <c r="N12855" s="262">
        <v>22.67</v>
      </c>
      <c r="P12855" s="243" t="s">
        <v>28720</v>
      </c>
      <c r="Q12855" s="244">
        <v>9035.82</v>
      </c>
      <c r="R12855" s="104"/>
      <c r="S12855" s="104"/>
      <c r="T12855" s="104"/>
    </row>
    <row r="12856" spans="13:20" ht="14.5" x14ac:dyDescent="0.35">
      <c r="M12856" s="261" t="s">
        <v>52421</v>
      </c>
      <c r="N12856" s="262">
        <v>1554.41</v>
      </c>
      <c r="P12856" s="243" t="s">
        <v>28721</v>
      </c>
      <c r="Q12856" s="244">
        <v>795770.42</v>
      </c>
      <c r="R12856" s="104"/>
      <c r="S12856" s="104"/>
      <c r="T12856" s="104"/>
    </row>
    <row r="12857" spans="13:20" ht="14.5" x14ac:dyDescent="0.35">
      <c r="M12857" s="261" t="s">
        <v>52422</v>
      </c>
      <c r="N12857" s="262">
        <v>6486.95</v>
      </c>
      <c r="P12857" s="243" t="s">
        <v>28722</v>
      </c>
      <c r="Q12857" s="244">
        <v>98247</v>
      </c>
      <c r="R12857" s="104"/>
      <c r="S12857" s="104"/>
      <c r="T12857" s="104"/>
    </row>
    <row r="12858" spans="13:20" ht="14.5" x14ac:dyDescent="0.35">
      <c r="M12858" s="261" t="s">
        <v>52423</v>
      </c>
      <c r="N12858" s="262">
        <v>3540.51</v>
      </c>
      <c r="P12858" s="243" t="s">
        <v>28723</v>
      </c>
      <c r="Q12858" s="244">
        <v>622053.28</v>
      </c>
      <c r="R12858" s="104"/>
      <c r="S12858" s="104"/>
      <c r="T12858" s="104"/>
    </row>
    <row r="12859" spans="13:20" ht="14.5" x14ac:dyDescent="0.35">
      <c r="M12859" s="261" t="s">
        <v>48638</v>
      </c>
      <c r="N12859" s="262">
        <v>476962.56</v>
      </c>
      <c r="P12859" s="243" t="s">
        <v>28724</v>
      </c>
      <c r="Q12859" s="244">
        <v>70151</v>
      </c>
      <c r="R12859" s="104"/>
      <c r="S12859" s="104"/>
      <c r="T12859" s="104"/>
    </row>
    <row r="12860" spans="13:20" ht="14.5" x14ac:dyDescent="0.35">
      <c r="M12860" s="261" t="s">
        <v>48639</v>
      </c>
      <c r="N12860" s="262">
        <v>36571.440000000002</v>
      </c>
      <c r="P12860" s="243" t="s">
        <v>28725</v>
      </c>
      <c r="Q12860" s="244">
        <v>422624</v>
      </c>
      <c r="R12860" s="104"/>
      <c r="S12860" s="104"/>
      <c r="T12860" s="104"/>
    </row>
    <row r="12861" spans="13:20" ht="14.5" x14ac:dyDescent="0.35">
      <c r="M12861" s="261" t="s">
        <v>57750</v>
      </c>
      <c r="N12861" s="262">
        <v>2256</v>
      </c>
      <c r="P12861" s="243" t="s">
        <v>28726</v>
      </c>
      <c r="Q12861" s="244">
        <v>2527837.5</v>
      </c>
      <c r="R12861" s="104"/>
      <c r="S12861" s="104"/>
      <c r="T12861" s="104"/>
    </row>
    <row r="12862" spans="13:20" ht="14.5" x14ac:dyDescent="0.35">
      <c r="M12862" s="261" t="s">
        <v>45729</v>
      </c>
      <c r="N12862" s="262">
        <v>222872.64</v>
      </c>
      <c r="P12862" s="243" t="s">
        <v>28727</v>
      </c>
      <c r="Q12862" s="244">
        <v>432176.1</v>
      </c>
      <c r="R12862" s="104"/>
      <c r="S12862" s="104"/>
      <c r="T12862" s="104"/>
    </row>
    <row r="12863" spans="13:20" ht="14.5" x14ac:dyDescent="0.35">
      <c r="M12863" s="261" t="s">
        <v>45730</v>
      </c>
      <c r="N12863" s="262">
        <v>17049.669999999998</v>
      </c>
      <c r="P12863" s="243" t="s">
        <v>28728</v>
      </c>
      <c r="Q12863" s="244">
        <v>133621.54</v>
      </c>
      <c r="R12863" s="104"/>
      <c r="S12863" s="104"/>
      <c r="T12863" s="104"/>
    </row>
    <row r="12864" spans="13:20" ht="14.5" x14ac:dyDescent="0.35">
      <c r="M12864" s="261" t="s">
        <v>57751</v>
      </c>
      <c r="N12864" s="262">
        <v>3645.48</v>
      </c>
      <c r="P12864" s="243" t="s">
        <v>28729</v>
      </c>
      <c r="Q12864" s="244">
        <v>236045.16</v>
      </c>
      <c r="R12864" s="104"/>
      <c r="S12864" s="104"/>
      <c r="T12864" s="104"/>
    </row>
    <row r="12865" spans="13:20" ht="14.5" x14ac:dyDescent="0.35">
      <c r="M12865" s="261" t="s">
        <v>57752</v>
      </c>
      <c r="N12865" s="262">
        <v>278.52</v>
      </c>
      <c r="P12865" s="243" t="s">
        <v>28730</v>
      </c>
      <c r="Q12865" s="244">
        <v>28969.14</v>
      </c>
      <c r="R12865" s="104"/>
      <c r="S12865" s="104"/>
      <c r="T12865" s="104"/>
    </row>
    <row r="12866" spans="13:20" ht="14.5" x14ac:dyDescent="0.35">
      <c r="M12866" s="261" t="s">
        <v>29223</v>
      </c>
      <c r="N12866" s="262">
        <v>12044.42</v>
      </c>
      <c r="P12866" s="243" t="s">
        <v>28731</v>
      </c>
      <c r="Q12866" s="244">
        <v>21190.400000000001</v>
      </c>
      <c r="R12866" s="104"/>
      <c r="S12866" s="104"/>
      <c r="T12866" s="104"/>
    </row>
    <row r="12867" spans="13:20" ht="14.5" x14ac:dyDescent="0.35">
      <c r="M12867" s="261" t="s">
        <v>29224</v>
      </c>
      <c r="N12867" s="262">
        <v>916.67</v>
      </c>
      <c r="P12867" s="243" t="s">
        <v>28732</v>
      </c>
      <c r="Q12867" s="244">
        <v>19526.61</v>
      </c>
      <c r="R12867" s="104"/>
      <c r="S12867" s="104"/>
      <c r="T12867" s="104"/>
    </row>
    <row r="12868" spans="13:20" ht="14.5" x14ac:dyDescent="0.35">
      <c r="M12868" s="261" t="s">
        <v>50518</v>
      </c>
      <c r="N12868" s="262">
        <v>13311.58</v>
      </c>
      <c r="P12868" s="243" t="s">
        <v>28733</v>
      </c>
      <c r="Q12868" s="244">
        <v>10936.29</v>
      </c>
      <c r="R12868" s="104"/>
      <c r="S12868" s="104"/>
      <c r="T12868" s="104"/>
    </row>
    <row r="12869" spans="13:20" ht="14.5" x14ac:dyDescent="0.35">
      <c r="M12869" s="261" t="s">
        <v>38634</v>
      </c>
      <c r="N12869" s="262">
        <v>3105</v>
      </c>
      <c r="P12869" s="243" t="s">
        <v>28734</v>
      </c>
      <c r="Q12869" s="244">
        <v>656469.11</v>
      </c>
      <c r="R12869" s="104"/>
      <c r="S12869" s="104"/>
      <c r="T12869" s="104"/>
    </row>
    <row r="12870" spans="13:20" ht="14.5" x14ac:dyDescent="0.35">
      <c r="M12870" s="261" t="s">
        <v>37577</v>
      </c>
      <c r="N12870" s="262">
        <v>2000</v>
      </c>
      <c r="P12870" s="243" t="s">
        <v>28735</v>
      </c>
      <c r="Q12870" s="244">
        <v>296360</v>
      </c>
      <c r="R12870" s="104"/>
      <c r="S12870" s="104"/>
      <c r="T12870" s="104"/>
    </row>
    <row r="12871" spans="13:20" ht="14.5" x14ac:dyDescent="0.35">
      <c r="M12871" s="261" t="s">
        <v>29226</v>
      </c>
      <c r="N12871" s="262">
        <v>1162.3699999999999</v>
      </c>
      <c r="P12871" s="243" t="s">
        <v>28736</v>
      </c>
      <c r="Q12871" s="244">
        <v>523698.75</v>
      </c>
      <c r="R12871" s="104"/>
      <c r="S12871" s="104"/>
      <c r="T12871" s="104"/>
    </row>
    <row r="12872" spans="13:20" ht="14.5" x14ac:dyDescent="0.35">
      <c r="M12872" s="261" t="s">
        <v>50519</v>
      </c>
      <c r="N12872" s="262">
        <v>178472.82</v>
      </c>
      <c r="P12872" s="243" t="s">
        <v>28737</v>
      </c>
      <c r="Q12872" s="244">
        <v>2115220.88</v>
      </c>
      <c r="R12872" s="104"/>
      <c r="S12872" s="104"/>
      <c r="T12872" s="104"/>
    </row>
    <row r="12873" spans="13:20" ht="14.5" x14ac:dyDescent="0.35">
      <c r="M12873" s="261" t="s">
        <v>29227</v>
      </c>
      <c r="N12873" s="262">
        <v>1495.13</v>
      </c>
      <c r="P12873" s="243" t="s">
        <v>28738</v>
      </c>
      <c r="Q12873" s="244">
        <v>189675</v>
      </c>
      <c r="R12873" s="104"/>
      <c r="S12873" s="104"/>
      <c r="T12873" s="104"/>
    </row>
    <row r="12874" spans="13:20" ht="14.5" x14ac:dyDescent="0.35">
      <c r="M12874" s="261" t="s">
        <v>37578</v>
      </c>
      <c r="N12874" s="262">
        <v>15524.35</v>
      </c>
      <c r="P12874" s="243" t="s">
        <v>28739</v>
      </c>
      <c r="Q12874" s="244">
        <v>338212.5</v>
      </c>
      <c r="R12874" s="104"/>
      <c r="S12874" s="104"/>
      <c r="T12874" s="104"/>
    </row>
    <row r="12875" spans="13:20" ht="14.5" x14ac:dyDescent="0.35">
      <c r="M12875" s="261" t="s">
        <v>37579</v>
      </c>
      <c r="N12875" s="262">
        <v>623.30999999999995</v>
      </c>
      <c r="P12875" s="243" t="s">
        <v>28740</v>
      </c>
      <c r="Q12875" s="244">
        <v>104580</v>
      </c>
      <c r="R12875" s="104"/>
      <c r="S12875" s="104"/>
      <c r="T12875" s="104"/>
    </row>
    <row r="12876" spans="13:20" ht="14.5" x14ac:dyDescent="0.35">
      <c r="M12876" s="261" t="s">
        <v>43435</v>
      </c>
      <c r="N12876" s="262">
        <v>8707</v>
      </c>
      <c r="P12876" s="243" t="s">
        <v>28741</v>
      </c>
      <c r="Q12876" s="244">
        <v>54533.85</v>
      </c>
      <c r="R12876" s="104"/>
      <c r="S12876" s="104"/>
      <c r="T12876" s="104"/>
    </row>
    <row r="12877" spans="13:20" ht="14.5" x14ac:dyDescent="0.35">
      <c r="M12877" s="261" t="s">
        <v>37580</v>
      </c>
      <c r="N12877" s="262">
        <v>48217.440000000002</v>
      </c>
      <c r="P12877" s="243" t="s">
        <v>28742</v>
      </c>
      <c r="Q12877" s="244">
        <v>17769.77</v>
      </c>
      <c r="R12877" s="104"/>
      <c r="S12877" s="104"/>
      <c r="T12877" s="104"/>
    </row>
    <row r="12878" spans="13:20" ht="14.5" x14ac:dyDescent="0.35">
      <c r="M12878" s="261" t="s">
        <v>57753</v>
      </c>
      <c r="N12878" s="262">
        <v>6820.28</v>
      </c>
      <c r="P12878" s="243" t="s">
        <v>28743</v>
      </c>
      <c r="Q12878" s="244">
        <v>2654999.52</v>
      </c>
      <c r="R12878" s="104"/>
      <c r="S12878" s="104"/>
      <c r="T12878" s="104"/>
    </row>
    <row r="12879" spans="13:20" ht="14.5" x14ac:dyDescent="0.35">
      <c r="M12879" s="261" t="s">
        <v>48640</v>
      </c>
      <c r="N12879" s="262">
        <v>7000</v>
      </c>
      <c r="P12879" s="243" t="s">
        <v>28744</v>
      </c>
      <c r="Q12879" s="244">
        <v>256946.29</v>
      </c>
      <c r="R12879" s="104"/>
      <c r="S12879" s="104"/>
      <c r="T12879" s="104"/>
    </row>
    <row r="12880" spans="13:20" ht="14.5" x14ac:dyDescent="0.35">
      <c r="M12880" s="261" t="s">
        <v>57754</v>
      </c>
      <c r="N12880" s="262">
        <v>52442.96</v>
      </c>
      <c r="P12880" s="243" t="s">
        <v>28745</v>
      </c>
      <c r="Q12880" s="244">
        <v>568637.52</v>
      </c>
      <c r="R12880" s="104"/>
      <c r="S12880" s="104"/>
      <c r="T12880" s="104"/>
    </row>
    <row r="12881" spans="13:20" ht="14.5" x14ac:dyDescent="0.35">
      <c r="M12881" s="261" t="s">
        <v>37581</v>
      </c>
      <c r="N12881" s="262">
        <v>8039.76</v>
      </c>
      <c r="P12881" s="243" t="s">
        <v>28746</v>
      </c>
      <c r="Q12881" s="244">
        <v>189675</v>
      </c>
      <c r="R12881" s="104"/>
      <c r="S12881" s="104"/>
      <c r="T12881" s="104"/>
    </row>
    <row r="12882" spans="13:20" ht="14.5" x14ac:dyDescent="0.35">
      <c r="M12882" s="261" t="s">
        <v>52424</v>
      </c>
      <c r="N12882" s="262">
        <v>16719.05</v>
      </c>
      <c r="P12882" s="243" t="s">
        <v>28747</v>
      </c>
      <c r="Q12882" s="244">
        <v>261235.59</v>
      </c>
      <c r="R12882" s="104"/>
      <c r="S12882" s="104"/>
      <c r="T12882" s="104"/>
    </row>
    <row r="12883" spans="13:20" ht="14.5" x14ac:dyDescent="0.35">
      <c r="M12883" s="261" t="s">
        <v>29228</v>
      </c>
      <c r="N12883" s="262">
        <v>78911.3</v>
      </c>
      <c r="P12883" s="243" t="s">
        <v>28748</v>
      </c>
      <c r="Q12883" s="244">
        <v>2527837.5</v>
      </c>
      <c r="R12883" s="104"/>
      <c r="S12883" s="104"/>
      <c r="T12883" s="104"/>
    </row>
    <row r="12884" spans="13:20" ht="14.5" x14ac:dyDescent="0.35">
      <c r="M12884" s="261" t="s">
        <v>37582</v>
      </c>
      <c r="N12884" s="262">
        <v>24494.47</v>
      </c>
      <c r="P12884" s="243" t="s">
        <v>28749</v>
      </c>
      <c r="Q12884" s="244">
        <v>339458.14</v>
      </c>
      <c r="R12884" s="104"/>
      <c r="S12884" s="104"/>
      <c r="T12884" s="104"/>
    </row>
    <row r="12885" spans="13:20" ht="14.5" x14ac:dyDescent="0.35">
      <c r="M12885" s="261" t="s">
        <v>50520</v>
      </c>
      <c r="N12885" s="262">
        <v>18768.75</v>
      </c>
      <c r="P12885" s="243" t="s">
        <v>28750</v>
      </c>
      <c r="Q12885" s="244">
        <v>432176.1</v>
      </c>
      <c r="R12885" s="104"/>
      <c r="S12885" s="104"/>
      <c r="T12885" s="104"/>
    </row>
    <row r="12886" spans="13:20" ht="14.5" x14ac:dyDescent="0.35">
      <c r="M12886" s="261" t="s">
        <v>50521</v>
      </c>
      <c r="N12886" s="262">
        <v>1354.35</v>
      </c>
      <c r="P12886" s="243" t="s">
        <v>28751</v>
      </c>
      <c r="Q12886" s="244">
        <v>80</v>
      </c>
      <c r="R12886" s="104"/>
      <c r="S12886" s="104"/>
      <c r="T12886" s="104"/>
    </row>
    <row r="12887" spans="13:20" ht="14.5" x14ac:dyDescent="0.35">
      <c r="M12887" s="261" t="s">
        <v>50522</v>
      </c>
      <c r="N12887" s="262">
        <v>1541.88</v>
      </c>
      <c r="P12887" s="243" t="s">
        <v>28752</v>
      </c>
      <c r="Q12887" s="244">
        <v>133621.54</v>
      </c>
      <c r="R12887" s="104"/>
      <c r="S12887" s="104"/>
      <c r="T12887" s="104"/>
    </row>
    <row r="12888" spans="13:20" ht="14.5" x14ac:dyDescent="0.35">
      <c r="M12888" s="261" t="s">
        <v>48641</v>
      </c>
      <c r="N12888" s="262">
        <v>64000</v>
      </c>
      <c r="P12888" s="243" t="s">
        <v>28753</v>
      </c>
      <c r="Q12888" s="244">
        <v>199.55</v>
      </c>
      <c r="R12888" s="104"/>
      <c r="S12888" s="104"/>
      <c r="T12888" s="104"/>
    </row>
    <row r="12889" spans="13:20" ht="14.5" x14ac:dyDescent="0.35">
      <c r="M12889" s="261" t="s">
        <v>48642</v>
      </c>
      <c r="N12889" s="262">
        <v>4896</v>
      </c>
      <c r="P12889" s="243" t="s">
        <v>28754</v>
      </c>
      <c r="Q12889" s="244">
        <v>314843.71999999997</v>
      </c>
      <c r="R12889" s="104"/>
      <c r="S12889" s="104"/>
      <c r="T12889" s="104"/>
    </row>
    <row r="12890" spans="13:20" ht="14.5" x14ac:dyDescent="0.35">
      <c r="M12890" s="261" t="s">
        <v>45731</v>
      </c>
      <c r="N12890" s="262">
        <v>98550</v>
      </c>
      <c r="P12890" s="243" t="s">
        <v>28755</v>
      </c>
      <c r="Q12890" s="244">
        <v>318.39</v>
      </c>
      <c r="R12890" s="104"/>
      <c r="S12890" s="104"/>
      <c r="T12890" s="104"/>
    </row>
    <row r="12891" spans="13:20" ht="14.5" x14ac:dyDescent="0.35">
      <c r="M12891" s="261" t="s">
        <v>45732</v>
      </c>
      <c r="N12891" s="262">
        <v>7042</v>
      </c>
      <c r="P12891" s="243" t="s">
        <v>28756</v>
      </c>
      <c r="Q12891" s="244">
        <v>54533.85</v>
      </c>
      <c r="R12891" s="104"/>
      <c r="S12891" s="104"/>
      <c r="T12891" s="104"/>
    </row>
    <row r="12892" spans="13:20" ht="14.5" x14ac:dyDescent="0.35">
      <c r="M12892" s="261" t="s">
        <v>29256</v>
      </c>
      <c r="N12892" s="262">
        <v>21919.759999999998</v>
      </c>
      <c r="P12892" s="243" t="s">
        <v>28757</v>
      </c>
      <c r="Q12892" s="244">
        <v>17769.77</v>
      </c>
      <c r="R12892" s="104"/>
      <c r="S12892" s="104"/>
      <c r="T12892" s="104"/>
    </row>
    <row r="12893" spans="13:20" ht="14.5" x14ac:dyDescent="0.35">
      <c r="M12893" s="261" t="s">
        <v>57755</v>
      </c>
      <c r="N12893" s="262">
        <v>883.73</v>
      </c>
      <c r="P12893" s="243" t="s">
        <v>28758</v>
      </c>
      <c r="Q12893" s="244">
        <v>159586.78</v>
      </c>
      <c r="R12893" s="104"/>
      <c r="S12893" s="104"/>
      <c r="T12893" s="104"/>
    </row>
    <row r="12894" spans="13:20" ht="14.5" x14ac:dyDescent="0.35">
      <c r="M12894" s="261" t="s">
        <v>48643</v>
      </c>
      <c r="N12894" s="262">
        <v>1348</v>
      </c>
      <c r="P12894" s="243" t="s">
        <v>28759</v>
      </c>
      <c r="Q12894" s="244">
        <v>2654999.52</v>
      </c>
      <c r="R12894" s="104"/>
      <c r="S12894" s="104"/>
      <c r="T12894" s="104"/>
    </row>
    <row r="12895" spans="13:20" ht="14.5" x14ac:dyDescent="0.35">
      <c r="M12895" s="261" t="s">
        <v>51519</v>
      </c>
      <c r="N12895" s="262">
        <v>388.73</v>
      </c>
      <c r="P12895" s="243" t="s">
        <v>28760</v>
      </c>
      <c r="Q12895" s="244">
        <v>77526.990000000005</v>
      </c>
      <c r="R12895" s="104"/>
      <c r="S12895" s="104"/>
      <c r="T12895" s="104"/>
    </row>
    <row r="12896" spans="13:20" ht="14.5" x14ac:dyDescent="0.35">
      <c r="M12896" s="261" t="s">
        <v>29257</v>
      </c>
      <c r="N12896" s="262">
        <v>4526.83</v>
      </c>
      <c r="P12896" s="243" t="s">
        <v>28761</v>
      </c>
      <c r="Q12896" s="244">
        <v>547182.89</v>
      </c>
      <c r="R12896" s="104"/>
      <c r="S12896" s="104"/>
      <c r="T12896" s="104"/>
    </row>
    <row r="12897" spans="13:20" ht="14.5" x14ac:dyDescent="0.35">
      <c r="M12897" s="261" t="s">
        <v>38636</v>
      </c>
      <c r="N12897" s="262">
        <v>6213.72</v>
      </c>
      <c r="P12897" s="243" t="s">
        <v>28762</v>
      </c>
      <c r="Q12897" s="244">
        <v>704042.41</v>
      </c>
      <c r="R12897" s="104"/>
      <c r="S12897" s="104"/>
      <c r="T12897" s="104"/>
    </row>
    <row r="12898" spans="13:20" ht="14.5" x14ac:dyDescent="0.35">
      <c r="M12898" s="261" t="s">
        <v>38637</v>
      </c>
      <c r="N12898" s="262">
        <v>475.28</v>
      </c>
      <c r="P12898" s="243" t="s">
        <v>28763</v>
      </c>
      <c r="Q12898" s="244">
        <v>22494.68</v>
      </c>
      <c r="R12898" s="104"/>
      <c r="S12898" s="104"/>
      <c r="T12898" s="104"/>
    </row>
    <row r="12899" spans="13:20" ht="14.5" x14ac:dyDescent="0.35">
      <c r="M12899" s="261" t="s">
        <v>48644</v>
      </c>
      <c r="N12899" s="262">
        <v>36661.71</v>
      </c>
      <c r="P12899" s="243" t="s">
        <v>28764</v>
      </c>
      <c r="Q12899" s="244">
        <v>671368</v>
      </c>
      <c r="R12899" s="104"/>
      <c r="S12899" s="104"/>
      <c r="T12899" s="104"/>
    </row>
    <row r="12900" spans="13:20" ht="14.5" x14ac:dyDescent="0.35">
      <c r="M12900" s="261" t="s">
        <v>48645</v>
      </c>
      <c r="N12900" s="262">
        <v>25253.81</v>
      </c>
      <c r="P12900" s="243" t="s">
        <v>28765</v>
      </c>
      <c r="Q12900" s="244">
        <v>9035.82</v>
      </c>
      <c r="R12900" s="104"/>
      <c r="S12900" s="104"/>
      <c r="T12900" s="104"/>
    </row>
    <row r="12901" spans="13:20" ht="14.5" x14ac:dyDescent="0.35">
      <c r="M12901" s="261" t="s">
        <v>48646</v>
      </c>
      <c r="N12901" s="262">
        <v>4614.38</v>
      </c>
      <c r="P12901" s="243" t="s">
        <v>28766</v>
      </c>
      <c r="Q12901" s="244">
        <v>20462</v>
      </c>
      <c r="R12901" s="104"/>
      <c r="S12901" s="104"/>
      <c r="T12901" s="104"/>
    </row>
    <row r="12902" spans="13:20" ht="14.5" x14ac:dyDescent="0.35">
      <c r="M12902" s="261" t="s">
        <v>42240</v>
      </c>
      <c r="N12902" s="262">
        <v>3032.65</v>
      </c>
      <c r="P12902" s="243" t="s">
        <v>28767</v>
      </c>
      <c r="Q12902" s="244">
        <v>58950</v>
      </c>
      <c r="R12902" s="104"/>
      <c r="S12902" s="104"/>
      <c r="T12902" s="104"/>
    </row>
    <row r="12903" spans="13:20" ht="14.5" x14ac:dyDescent="0.35">
      <c r="M12903" s="261" t="s">
        <v>42241</v>
      </c>
      <c r="N12903" s="262">
        <v>2156.16</v>
      </c>
      <c r="P12903" s="243" t="s">
        <v>28768</v>
      </c>
      <c r="Q12903" s="244">
        <v>385.56</v>
      </c>
      <c r="R12903" s="104"/>
      <c r="S12903" s="104"/>
      <c r="T12903" s="104"/>
    </row>
    <row r="12904" spans="13:20" ht="14.5" x14ac:dyDescent="0.35">
      <c r="M12904" s="261" t="s">
        <v>48647</v>
      </c>
      <c r="N12904" s="262">
        <v>43159.18</v>
      </c>
      <c r="P12904" s="243" t="s">
        <v>28769</v>
      </c>
      <c r="Q12904" s="244">
        <v>19526.61</v>
      </c>
      <c r="R12904" s="104"/>
      <c r="S12904" s="104"/>
      <c r="T12904" s="104"/>
    </row>
    <row r="12905" spans="13:20" ht="14.5" x14ac:dyDescent="0.35">
      <c r="M12905" s="261" t="s">
        <v>45733</v>
      </c>
      <c r="N12905" s="262">
        <v>99537.84</v>
      </c>
      <c r="P12905" s="243" t="s">
        <v>28770</v>
      </c>
      <c r="Q12905" s="244">
        <v>10936.29</v>
      </c>
      <c r="R12905" s="104"/>
      <c r="S12905" s="104"/>
      <c r="T12905" s="104"/>
    </row>
    <row r="12906" spans="13:20" ht="14.5" x14ac:dyDescent="0.35">
      <c r="M12906" s="261" t="s">
        <v>51520</v>
      </c>
      <c r="N12906" s="262">
        <v>108315.42</v>
      </c>
      <c r="P12906" s="243" t="s">
        <v>28771</v>
      </c>
      <c r="Q12906" s="244">
        <v>2984116.03</v>
      </c>
      <c r="R12906" s="104"/>
      <c r="S12906" s="104"/>
      <c r="T12906" s="104"/>
    </row>
    <row r="12907" spans="13:20" ht="14.5" x14ac:dyDescent="0.35">
      <c r="M12907" s="261" t="s">
        <v>48648</v>
      </c>
      <c r="N12907" s="262">
        <v>22736.86</v>
      </c>
      <c r="P12907" s="243" t="s">
        <v>28772</v>
      </c>
      <c r="Q12907" s="244">
        <v>464758</v>
      </c>
      <c r="R12907" s="104"/>
      <c r="S12907" s="104"/>
      <c r="T12907" s="104"/>
    </row>
    <row r="12908" spans="13:20" ht="14.5" x14ac:dyDescent="0.35">
      <c r="M12908" s="261" t="s">
        <v>45734</v>
      </c>
      <c r="N12908" s="262">
        <v>20074.66</v>
      </c>
      <c r="P12908" s="243" t="s">
        <v>28773</v>
      </c>
      <c r="Q12908" s="244">
        <v>1017912.11</v>
      </c>
      <c r="R12908" s="104"/>
      <c r="S12908" s="104"/>
      <c r="T12908" s="104"/>
    </row>
    <row r="12909" spans="13:20" ht="14.5" x14ac:dyDescent="0.35">
      <c r="M12909" s="261" t="s">
        <v>48649</v>
      </c>
      <c r="N12909" s="262">
        <v>29000</v>
      </c>
      <c r="P12909" s="243" t="s">
        <v>28774</v>
      </c>
      <c r="Q12909" s="244">
        <v>523698.75</v>
      </c>
      <c r="R12909" s="104"/>
      <c r="S12909" s="104"/>
      <c r="T12909" s="104"/>
    </row>
    <row r="12910" spans="13:20" ht="14.5" x14ac:dyDescent="0.35">
      <c r="M12910" s="261" t="s">
        <v>48650</v>
      </c>
      <c r="N12910" s="262">
        <v>2233</v>
      </c>
      <c r="P12910" s="243" t="s">
        <v>28775</v>
      </c>
      <c r="Q12910" s="244">
        <v>2737274.16</v>
      </c>
      <c r="R12910" s="104"/>
      <c r="S12910" s="104"/>
      <c r="T12910" s="104"/>
    </row>
    <row r="12911" spans="13:20" ht="14.5" x14ac:dyDescent="0.35">
      <c r="M12911" s="261" t="s">
        <v>48651</v>
      </c>
      <c r="N12911" s="262">
        <v>1549984.75</v>
      </c>
      <c r="P12911" s="243" t="s">
        <v>28776</v>
      </c>
      <c r="Q12911" s="244">
        <v>2220.87</v>
      </c>
      <c r="R12911" s="104"/>
      <c r="S12911" s="104"/>
      <c r="T12911" s="104"/>
    </row>
    <row r="12912" spans="13:20" ht="14.5" x14ac:dyDescent="0.35">
      <c r="M12912" s="261" t="s">
        <v>48652</v>
      </c>
      <c r="N12912" s="262">
        <v>118574.45</v>
      </c>
      <c r="P12912" s="243" t="s">
        <v>28777</v>
      </c>
      <c r="Q12912" s="244">
        <v>386</v>
      </c>
      <c r="R12912" s="104"/>
      <c r="S12912" s="104"/>
      <c r="T12912" s="104"/>
    </row>
    <row r="12913" spans="13:20" ht="14.5" x14ac:dyDescent="0.35">
      <c r="M12913" s="261" t="s">
        <v>37585</v>
      </c>
      <c r="N12913" s="262">
        <v>153000.47</v>
      </c>
      <c r="P12913" s="243" t="s">
        <v>28778</v>
      </c>
      <c r="Q12913" s="244">
        <v>24.43</v>
      </c>
      <c r="R12913" s="104"/>
      <c r="S12913" s="104"/>
      <c r="T12913" s="104"/>
    </row>
    <row r="12914" spans="13:20" ht="14.5" x14ac:dyDescent="0.35">
      <c r="M12914" s="261" t="s">
        <v>50523</v>
      </c>
      <c r="N12914" s="262">
        <v>3979.92</v>
      </c>
      <c r="P12914" s="243" t="s">
        <v>28779</v>
      </c>
      <c r="Q12914" s="244">
        <v>889.49</v>
      </c>
      <c r="R12914" s="104"/>
      <c r="S12914" s="104"/>
      <c r="T12914" s="104"/>
    </row>
    <row r="12915" spans="13:20" ht="14.5" x14ac:dyDescent="0.35">
      <c r="M12915" s="261" t="s">
        <v>37586</v>
      </c>
      <c r="N12915" s="262">
        <v>76049.990000000005</v>
      </c>
      <c r="P12915" s="243" t="s">
        <v>28780</v>
      </c>
      <c r="Q12915" s="244">
        <v>8154</v>
      </c>
      <c r="R12915" s="104"/>
      <c r="S12915" s="104"/>
      <c r="T12915" s="104"/>
    </row>
    <row r="12916" spans="13:20" ht="14.5" x14ac:dyDescent="0.35">
      <c r="M12916" s="261" t="s">
        <v>29309</v>
      </c>
      <c r="N12916" s="262">
        <v>34208.54</v>
      </c>
      <c r="P12916" s="243" t="s">
        <v>28781</v>
      </c>
      <c r="Q12916" s="244">
        <v>904.67</v>
      </c>
      <c r="R12916" s="104"/>
      <c r="S12916" s="104"/>
      <c r="T12916" s="104"/>
    </row>
    <row r="12917" spans="13:20" ht="14.5" x14ac:dyDescent="0.35">
      <c r="M12917" s="261" t="s">
        <v>43436</v>
      </c>
      <c r="N12917" s="262">
        <v>1831.5</v>
      </c>
      <c r="P12917" s="243" t="s">
        <v>28782</v>
      </c>
      <c r="Q12917" s="244">
        <v>3693.72</v>
      </c>
      <c r="R12917" s="104"/>
      <c r="S12917" s="104"/>
      <c r="T12917" s="104"/>
    </row>
    <row r="12918" spans="13:20" ht="14.5" x14ac:dyDescent="0.35">
      <c r="M12918" s="261" t="s">
        <v>48653</v>
      </c>
      <c r="N12918" s="262">
        <v>12410.05</v>
      </c>
      <c r="P12918" s="243" t="s">
        <v>28783</v>
      </c>
      <c r="Q12918" s="244">
        <v>4500</v>
      </c>
      <c r="R12918" s="104"/>
      <c r="S12918" s="104"/>
      <c r="T12918" s="104"/>
    </row>
    <row r="12919" spans="13:20" ht="14.5" x14ac:dyDescent="0.35">
      <c r="M12919" s="261" t="s">
        <v>29310</v>
      </c>
      <c r="N12919" s="262">
        <v>238.42</v>
      </c>
      <c r="P12919" s="243" t="s">
        <v>28784</v>
      </c>
      <c r="Q12919" s="244">
        <v>8205.14</v>
      </c>
      <c r="R12919" s="104"/>
      <c r="S12919" s="104"/>
      <c r="T12919" s="104"/>
    </row>
    <row r="12920" spans="13:20" ht="14.5" x14ac:dyDescent="0.35">
      <c r="M12920" s="261" t="s">
        <v>29311</v>
      </c>
      <c r="N12920" s="262">
        <v>20744.79</v>
      </c>
      <c r="P12920" s="243" t="s">
        <v>28785</v>
      </c>
      <c r="Q12920" s="244">
        <v>11000</v>
      </c>
      <c r="R12920" s="104"/>
      <c r="S12920" s="104"/>
      <c r="T12920" s="104"/>
    </row>
    <row r="12921" spans="13:20" ht="14.5" x14ac:dyDescent="0.35">
      <c r="M12921" s="261" t="s">
        <v>29312</v>
      </c>
      <c r="N12921" s="262">
        <v>58201.53</v>
      </c>
      <c r="P12921" s="243" t="s">
        <v>28786</v>
      </c>
      <c r="Q12921" s="244">
        <v>3693.72</v>
      </c>
      <c r="R12921" s="104"/>
      <c r="S12921" s="104"/>
      <c r="T12921" s="104"/>
    </row>
    <row r="12922" spans="13:20" ht="14.5" x14ac:dyDescent="0.35">
      <c r="M12922" s="261" t="s">
        <v>29313</v>
      </c>
      <c r="N12922" s="262">
        <v>43276.08</v>
      </c>
      <c r="P12922" s="243" t="s">
        <v>28787</v>
      </c>
      <c r="Q12922" s="244">
        <v>889.49</v>
      </c>
      <c r="R12922" s="104"/>
      <c r="S12922" s="104"/>
      <c r="T12922" s="104"/>
    </row>
    <row r="12923" spans="13:20" ht="14.5" x14ac:dyDescent="0.35">
      <c r="M12923" s="261" t="s">
        <v>45735</v>
      </c>
      <c r="N12923" s="262">
        <v>99</v>
      </c>
      <c r="P12923" s="243" t="s">
        <v>28788</v>
      </c>
      <c r="Q12923" s="244">
        <v>4500</v>
      </c>
      <c r="R12923" s="104"/>
      <c r="S12923" s="104"/>
      <c r="T12923" s="104"/>
    </row>
    <row r="12924" spans="13:20" ht="14.5" x14ac:dyDescent="0.35">
      <c r="M12924" s="261" t="s">
        <v>57756</v>
      </c>
      <c r="N12924" s="262">
        <v>59062.05</v>
      </c>
      <c r="P12924" s="243" t="s">
        <v>28789</v>
      </c>
      <c r="Q12924" s="244">
        <v>9109.81</v>
      </c>
      <c r="R12924" s="104"/>
      <c r="S12924" s="104"/>
      <c r="T12924" s="104"/>
    </row>
    <row r="12925" spans="13:20" ht="14.5" x14ac:dyDescent="0.35">
      <c r="M12925" s="261" t="s">
        <v>16145</v>
      </c>
      <c r="N12925" s="262">
        <v>97391.4</v>
      </c>
      <c r="P12925" s="243" t="s">
        <v>28790</v>
      </c>
      <c r="Q12925" s="244">
        <v>2606.87</v>
      </c>
      <c r="R12925" s="104"/>
      <c r="S12925" s="104"/>
      <c r="T12925" s="104"/>
    </row>
    <row r="12926" spans="13:20" ht="14.5" x14ac:dyDescent="0.35">
      <c r="M12926" s="261" t="s">
        <v>29319</v>
      </c>
      <c r="N12926" s="262">
        <v>-37552.26</v>
      </c>
      <c r="P12926" s="243" t="s">
        <v>28791</v>
      </c>
      <c r="Q12926" s="244">
        <v>19178.43</v>
      </c>
      <c r="R12926" s="104"/>
      <c r="S12926" s="104"/>
      <c r="T12926" s="104"/>
    </row>
    <row r="12927" spans="13:20" ht="14.5" x14ac:dyDescent="0.35">
      <c r="M12927" s="261" t="s">
        <v>57757</v>
      </c>
      <c r="N12927" s="262">
        <v>1392.92</v>
      </c>
      <c r="P12927" s="243" t="s">
        <v>28792</v>
      </c>
      <c r="Q12927" s="244">
        <v>10500</v>
      </c>
      <c r="R12927" s="104"/>
      <c r="S12927" s="104"/>
      <c r="T12927" s="104"/>
    </row>
    <row r="12928" spans="13:20" ht="14.5" x14ac:dyDescent="0.35">
      <c r="M12928" s="261" t="s">
        <v>42243</v>
      </c>
      <c r="N12928" s="262">
        <v>56008.08</v>
      </c>
      <c r="P12928" s="243" t="s">
        <v>28793</v>
      </c>
      <c r="Q12928" s="244">
        <v>803.25</v>
      </c>
      <c r="R12928" s="104"/>
      <c r="S12928" s="104"/>
      <c r="T12928" s="104"/>
    </row>
    <row r="12929" spans="13:20" ht="14.5" x14ac:dyDescent="0.35">
      <c r="M12929" s="261" t="s">
        <v>57758</v>
      </c>
      <c r="N12929" s="262">
        <v>38905</v>
      </c>
      <c r="P12929" s="243" t="s">
        <v>28794</v>
      </c>
      <c r="Q12929" s="244">
        <v>484.08</v>
      </c>
      <c r="R12929" s="104"/>
      <c r="S12929" s="104"/>
      <c r="T12929" s="104"/>
    </row>
    <row r="12930" spans="13:20" ht="14.5" x14ac:dyDescent="0.35">
      <c r="M12930" s="261" t="s">
        <v>57759</v>
      </c>
      <c r="N12930" s="262">
        <v>1708.7</v>
      </c>
      <c r="P12930" s="243" t="s">
        <v>28795</v>
      </c>
      <c r="Q12930" s="244">
        <v>-0.08</v>
      </c>
      <c r="R12930" s="104"/>
      <c r="S12930" s="104"/>
      <c r="T12930" s="104"/>
    </row>
    <row r="12931" spans="13:20" ht="14.5" x14ac:dyDescent="0.35">
      <c r="M12931" s="261" t="s">
        <v>57760</v>
      </c>
      <c r="N12931" s="262">
        <v>13733.3</v>
      </c>
      <c r="P12931" s="243" t="s">
        <v>28796</v>
      </c>
      <c r="Q12931" s="244">
        <v>780</v>
      </c>
      <c r="R12931" s="104"/>
      <c r="S12931" s="104"/>
      <c r="T12931" s="104"/>
    </row>
    <row r="12932" spans="13:20" ht="14.5" x14ac:dyDescent="0.35">
      <c r="M12932" s="261" t="s">
        <v>53686</v>
      </c>
      <c r="N12932" s="262">
        <v>1475</v>
      </c>
      <c r="P12932" s="243" t="s">
        <v>28797</v>
      </c>
      <c r="Q12932" s="244">
        <v>5451</v>
      </c>
      <c r="R12932" s="104"/>
      <c r="S12932" s="104"/>
      <c r="T12932" s="104"/>
    </row>
    <row r="12933" spans="13:20" ht="14.5" x14ac:dyDescent="0.35">
      <c r="M12933" s="261" t="s">
        <v>53687</v>
      </c>
      <c r="N12933" s="262">
        <v>69903.78</v>
      </c>
      <c r="P12933" s="243" t="s">
        <v>28798</v>
      </c>
      <c r="Q12933" s="244">
        <v>1020</v>
      </c>
      <c r="R12933" s="104"/>
      <c r="S12933" s="104"/>
      <c r="T12933" s="104"/>
    </row>
    <row r="12934" spans="13:20" ht="14.5" x14ac:dyDescent="0.35">
      <c r="M12934" s="261" t="s">
        <v>29321</v>
      </c>
      <c r="N12934" s="262">
        <v>1272.8800000000001</v>
      </c>
      <c r="P12934" s="243" t="s">
        <v>28799</v>
      </c>
      <c r="Q12934" s="244">
        <v>381</v>
      </c>
      <c r="R12934" s="104"/>
      <c r="S12934" s="104"/>
      <c r="T12934" s="104"/>
    </row>
    <row r="12935" spans="13:20" ht="14.5" x14ac:dyDescent="0.35">
      <c r="M12935" s="261" t="s">
        <v>53688</v>
      </c>
      <c r="N12935" s="262">
        <v>5176.5200000000004</v>
      </c>
      <c r="P12935" s="243" t="s">
        <v>28800</v>
      </c>
      <c r="Q12935" s="244">
        <v>2721</v>
      </c>
      <c r="R12935" s="104"/>
      <c r="S12935" s="104"/>
      <c r="T12935" s="104"/>
    </row>
    <row r="12936" spans="13:20" ht="14.5" x14ac:dyDescent="0.35">
      <c r="M12936" s="261" t="s">
        <v>29322</v>
      </c>
      <c r="N12936" s="262">
        <v>5765.61</v>
      </c>
      <c r="P12936" s="243" t="s">
        <v>28801</v>
      </c>
      <c r="Q12936" s="244">
        <v>759</v>
      </c>
      <c r="R12936" s="104"/>
      <c r="S12936" s="104"/>
      <c r="T12936" s="104"/>
    </row>
    <row r="12937" spans="13:20" ht="14.5" x14ac:dyDescent="0.35">
      <c r="M12937" s="261" t="s">
        <v>53689</v>
      </c>
      <c r="N12937" s="262">
        <v>17590.79</v>
      </c>
      <c r="P12937" s="243" t="s">
        <v>28802</v>
      </c>
      <c r="Q12937" s="244">
        <v>3638.38</v>
      </c>
      <c r="R12937" s="104"/>
      <c r="S12937" s="104"/>
      <c r="T12937" s="104"/>
    </row>
    <row r="12938" spans="13:20" ht="14.5" x14ac:dyDescent="0.35">
      <c r="M12938" s="261" t="s">
        <v>53690</v>
      </c>
      <c r="N12938" s="262">
        <v>11880.4</v>
      </c>
      <c r="P12938" s="243" t="s">
        <v>28803</v>
      </c>
      <c r="Q12938" s="244">
        <v>454.62</v>
      </c>
      <c r="R12938" s="104"/>
      <c r="S12938" s="104"/>
      <c r="T12938" s="104"/>
    </row>
    <row r="12939" spans="13:20" ht="14.5" x14ac:dyDescent="0.35">
      <c r="M12939" s="261" t="s">
        <v>57761</v>
      </c>
      <c r="N12939" s="262">
        <v>13630.91</v>
      </c>
      <c r="P12939" s="243" t="s">
        <v>28804</v>
      </c>
      <c r="Q12939" s="244">
        <v>2000</v>
      </c>
      <c r="R12939" s="104"/>
      <c r="S12939" s="104"/>
      <c r="T12939" s="104"/>
    </row>
    <row r="12940" spans="13:20" ht="14.5" x14ac:dyDescent="0.35">
      <c r="M12940" s="261" t="s">
        <v>29325</v>
      </c>
      <c r="N12940" s="262">
        <v>71.349999999999994</v>
      </c>
      <c r="P12940" s="243" t="s">
        <v>28805</v>
      </c>
      <c r="Q12940" s="244">
        <v>19900.05</v>
      </c>
      <c r="R12940" s="104"/>
      <c r="S12940" s="104"/>
      <c r="T12940" s="104"/>
    </row>
    <row r="12941" spans="13:20" ht="14.5" x14ac:dyDescent="0.35">
      <c r="M12941" s="261" t="s">
        <v>53691</v>
      </c>
      <c r="N12941" s="262">
        <v>39244.54</v>
      </c>
      <c r="P12941" s="243" t="s">
        <v>28806</v>
      </c>
      <c r="Q12941" s="244">
        <v>849.95</v>
      </c>
      <c r="R12941" s="104"/>
      <c r="S12941" s="104"/>
      <c r="T12941" s="104"/>
    </row>
    <row r="12942" spans="13:20" ht="14.5" x14ac:dyDescent="0.35">
      <c r="M12942" s="261" t="s">
        <v>29326</v>
      </c>
      <c r="N12942" s="262">
        <v>2978.24</v>
      </c>
      <c r="P12942" s="243" t="s">
        <v>28807</v>
      </c>
      <c r="Q12942" s="244">
        <v>10500</v>
      </c>
      <c r="R12942" s="104"/>
      <c r="S12942" s="104"/>
      <c r="T12942" s="104"/>
    </row>
    <row r="12943" spans="13:20" ht="14.5" x14ac:dyDescent="0.35">
      <c r="M12943" s="261" t="s">
        <v>29327</v>
      </c>
      <c r="N12943" s="262">
        <v>6679.01</v>
      </c>
      <c r="P12943" s="243" t="s">
        <v>28808</v>
      </c>
      <c r="Q12943" s="244">
        <v>803.25</v>
      </c>
      <c r="R12943" s="104"/>
      <c r="S12943" s="104"/>
      <c r="T12943" s="104"/>
    </row>
    <row r="12944" spans="13:20" ht="14.5" x14ac:dyDescent="0.35">
      <c r="M12944" s="261" t="s">
        <v>57762</v>
      </c>
      <c r="N12944" s="262">
        <v>1475.52</v>
      </c>
      <c r="P12944" s="243" t="s">
        <v>28809</v>
      </c>
      <c r="Q12944" s="244">
        <v>484.08</v>
      </c>
      <c r="R12944" s="104"/>
      <c r="S12944" s="104"/>
      <c r="T12944" s="104"/>
    </row>
    <row r="12945" spans="13:20" ht="14.5" x14ac:dyDescent="0.35">
      <c r="M12945" s="261" t="s">
        <v>29329</v>
      </c>
      <c r="N12945" s="262">
        <v>8936.7800000000007</v>
      </c>
      <c r="P12945" s="243" t="s">
        <v>28810</v>
      </c>
      <c r="Q12945" s="244">
        <v>20658.97</v>
      </c>
      <c r="R12945" s="104"/>
      <c r="S12945" s="104"/>
      <c r="T12945" s="104"/>
    </row>
    <row r="12946" spans="13:20" ht="14.5" x14ac:dyDescent="0.35">
      <c r="M12946" s="261" t="s">
        <v>37587</v>
      </c>
      <c r="N12946" s="262">
        <v>114864.14</v>
      </c>
      <c r="P12946" s="243" t="s">
        <v>28811</v>
      </c>
      <c r="Q12946" s="244">
        <v>6418.38</v>
      </c>
      <c r="R12946" s="104"/>
      <c r="S12946" s="104"/>
      <c r="T12946" s="104"/>
    </row>
    <row r="12947" spans="13:20" ht="14.5" x14ac:dyDescent="0.35">
      <c r="M12947" s="261" t="s">
        <v>29330</v>
      </c>
      <c r="N12947" s="262">
        <v>167414.38</v>
      </c>
      <c r="P12947" s="243" t="s">
        <v>28812</v>
      </c>
      <c r="Q12947" s="244">
        <v>1304.57</v>
      </c>
      <c r="R12947" s="104"/>
      <c r="S12947" s="104"/>
      <c r="T12947" s="104"/>
    </row>
    <row r="12948" spans="13:20" ht="14.5" x14ac:dyDescent="0.35">
      <c r="M12948" s="261" t="s">
        <v>50524</v>
      </c>
      <c r="N12948" s="262">
        <v>1556.69</v>
      </c>
      <c r="P12948" s="243" t="s">
        <v>28813</v>
      </c>
      <c r="Q12948" s="244">
        <v>9573</v>
      </c>
      <c r="R12948" s="104"/>
      <c r="S12948" s="104"/>
      <c r="T12948" s="104"/>
    </row>
    <row r="12949" spans="13:20" ht="14.5" x14ac:dyDescent="0.35">
      <c r="M12949" s="261" t="s">
        <v>29331</v>
      </c>
      <c r="N12949" s="262">
        <v>14165.2</v>
      </c>
      <c r="P12949" s="243" t="s">
        <v>28814</v>
      </c>
      <c r="Q12949" s="244">
        <v>113746.39</v>
      </c>
      <c r="R12949" s="104"/>
      <c r="S12949" s="104"/>
      <c r="T12949" s="104"/>
    </row>
    <row r="12950" spans="13:20" ht="14.5" x14ac:dyDescent="0.35">
      <c r="M12950" s="261" t="s">
        <v>37588</v>
      </c>
      <c r="N12950" s="262">
        <v>57608</v>
      </c>
      <c r="P12950" s="243" t="s">
        <v>28815</v>
      </c>
      <c r="Q12950" s="244">
        <v>2873</v>
      </c>
      <c r="R12950" s="104"/>
      <c r="S12950" s="104"/>
      <c r="T12950" s="104"/>
    </row>
    <row r="12951" spans="13:20" ht="14.5" x14ac:dyDescent="0.35">
      <c r="M12951" s="261" t="s">
        <v>29332</v>
      </c>
      <c r="N12951" s="262">
        <v>158722.15</v>
      </c>
      <c r="P12951" s="243" t="s">
        <v>28816</v>
      </c>
      <c r="Q12951" s="244">
        <v>8883.15</v>
      </c>
      <c r="R12951" s="104"/>
      <c r="S12951" s="104"/>
      <c r="T12951" s="104"/>
    </row>
    <row r="12952" spans="13:20" ht="14.5" x14ac:dyDescent="0.35">
      <c r="M12952" s="261" t="s">
        <v>38639</v>
      </c>
      <c r="N12952" s="262">
        <v>111715.78</v>
      </c>
      <c r="P12952" s="243" t="s">
        <v>28817</v>
      </c>
      <c r="Q12952" s="244">
        <v>25012.04</v>
      </c>
      <c r="R12952" s="104"/>
      <c r="S12952" s="104"/>
      <c r="T12952" s="104"/>
    </row>
    <row r="12953" spans="13:20" ht="14.5" x14ac:dyDescent="0.35">
      <c r="M12953" s="261" t="s">
        <v>52425</v>
      </c>
      <c r="N12953" s="262">
        <v>578.27</v>
      </c>
      <c r="P12953" s="243" t="s">
        <v>28818</v>
      </c>
      <c r="Q12953" s="244">
        <v>728.8</v>
      </c>
      <c r="R12953" s="104"/>
      <c r="S12953" s="104"/>
      <c r="T12953" s="104"/>
    </row>
    <row r="12954" spans="13:20" ht="14.5" x14ac:dyDescent="0.35">
      <c r="M12954" s="261" t="s">
        <v>29333</v>
      </c>
      <c r="N12954" s="262">
        <v>3488.92</v>
      </c>
      <c r="P12954" s="243" t="s">
        <v>28819</v>
      </c>
      <c r="Q12954" s="244">
        <v>152322.16</v>
      </c>
      <c r="R12954" s="104"/>
      <c r="S12954" s="104"/>
      <c r="T12954" s="104"/>
    </row>
    <row r="12955" spans="13:20" ht="14.5" x14ac:dyDescent="0.35">
      <c r="M12955" s="261" t="s">
        <v>29334</v>
      </c>
      <c r="N12955" s="262">
        <v>5618.42</v>
      </c>
      <c r="P12955" s="243" t="s">
        <v>28820</v>
      </c>
      <c r="Q12955" s="244">
        <v>13860</v>
      </c>
      <c r="R12955" s="104"/>
      <c r="S12955" s="104"/>
      <c r="T12955" s="104"/>
    </row>
    <row r="12956" spans="13:20" ht="14.5" x14ac:dyDescent="0.35">
      <c r="M12956" s="261" t="s">
        <v>29335</v>
      </c>
      <c r="N12956" s="262">
        <v>14811.01</v>
      </c>
      <c r="P12956" s="243" t="s">
        <v>28821</v>
      </c>
      <c r="Q12956" s="244">
        <v>5837.85</v>
      </c>
      <c r="R12956" s="104"/>
      <c r="S12956" s="104"/>
      <c r="T12956" s="104"/>
    </row>
    <row r="12957" spans="13:20" ht="14.5" x14ac:dyDescent="0.35">
      <c r="M12957" s="261" t="s">
        <v>29336</v>
      </c>
      <c r="N12957" s="262">
        <v>296468.18</v>
      </c>
      <c r="P12957" s="243" t="s">
        <v>28822</v>
      </c>
      <c r="Q12957" s="244">
        <v>446.62</v>
      </c>
      <c r="R12957" s="104"/>
      <c r="S12957" s="104"/>
      <c r="T12957" s="104"/>
    </row>
    <row r="12958" spans="13:20" ht="14.5" x14ac:dyDescent="0.35">
      <c r="M12958" s="261" t="s">
        <v>48654</v>
      </c>
      <c r="N12958" s="262">
        <v>14332.4</v>
      </c>
      <c r="P12958" s="243" t="s">
        <v>28823</v>
      </c>
      <c r="Q12958" s="244">
        <v>1265.6600000000001</v>
      </c>
      <c r="R12958" s="104"/>
      <c r="S12958" s="104"/>
      <c r="T12958" s="104"/>
    </row>
    <row r="12959" spans="13:20" ht="14.5" x14ac:dyDescent="0.35">
      <c r="M12959" s="261" t="s">
        <v>50525</v>
      </c>
      <c r="N12959" s="262">
        <v>325.58999999999997</v>
      </c>
      <c r="P12959" s="243" t="s">
        <v>28824</v>
      </c>
      <c r="Q12959" s="244">
        <v>21988.89</v>
      </c>
      <c r="R12959" s="104"/>
      <c r="S12959" s="104"/>
      <c r="T12959" s="104"/>
    </row>
    <row r="12960" spans="13:20" ht="14.5" x14ac:dyDescent="0.35">
      <c r="M12960" s="261" t="s">
        <v>43437</v>
      </c>
      <c r="N12960" s="262">
        <v>6981.7</v>
      </c>
      <c r="P12960" s="243" t="s">
        <v>28825</v>
      </c>
      <c r="Q12960" s="244">
        <v>238195</v>
      </c>
      <c r="R12960" s="104"/>
      <c r="S12960" s="104"/>
      <c r="T12960" s="104"/>
    </row>
    <row r="12961" spans="13:20" ht="14.5" x14ac:dyDescent="0.35">
      <c r="M12961" s="261" t="s">
        <v>29337</v>
      </c>
      <c r="N12961" s="262">
        <v>73672.14</v>
      </c>
      <c r="P12961" s="243" t="s">
        <v>16114</v>
      </c>
      <c r="Q12961" s="244">
        <v>23287.68</v>
      </c>
      <c r="R12961" s="104"/>
      <c r="S12961" s="104"/>
      <c r="T12961" s="104"/>
    </row>
    <row r="12962" spans="13:20" ht="14.5" x14ac:dyDescent="0.35">
      <c r="M12962" s="261" t="s">
        <v>37589</v>
      </c>
      <c r="N12962" s="262">
        <v>78421.279999999999</v>
      </c>
      <c r="P12962" s="243" t="s">
        <v>16115</v>
      </c>
      <c r="Q12962" s="244">
        <v>6601.89</v>
      </c>
      <c r="R12962" s="104"/>
      <c r="S12962" s="104"/>
      <c r="T12962" s="104"/>
    </row>
    <row r="12963" spans="13:20" ht="14.5" x14ac:dyDescent="0.35">
      <c r="M12963" s="261" t="s">
        <v>37590</v>
      </c>
      <c r="N12963" s="262">
        <v>41526.1</v>
      </c>
      <c r="P12963" s="243" t="s">
        <v>28826</v>
      </c>
      <c r="Q12963" s="244">
        <v>16368.86</v>
      </c>
      <c r="R12963" s="104"/>
      <c r="S12963" s="104"/>
      <c r="T12963" s="104"/>
    </row>
    <row r="12964" spans="13:20" ht="14.5" x14ac:dyDescent="0.35">
      <c r="M12964" s="261" t="s">
        <v>45736</v>
      </c>
      <c r="N12964" s="262">
        <v>161.04</v>
      </c>
      <c r="P12964" s="243" t="s">
        <v>28827</v>
      </c>
      <c r="Q12964" s="244">
        <v>26935.88</v>
      </c>
      <c r="R12964" s="104"/>
      <c r="S12964" s="104"/>
      <c r="T12964" s="104"/>
    </row>
    <row r="12965" spans="13:20" ht="14.5" x14ac:dyDescent="0.35">
      <c r="M12965" s="261" t="s">
        <v>29338</v>
      </c>
      <c r="N12965" s="262">
        <v>59337.34</v>
      </c>
      <c r="P12965" s="243" t="s">
        <v>28828</v>
      </c>
      <c r="Q12965" s="244">
        <v>51390</v>
      </c>
      <c r="R12965" s="104"/>
      <c r="S12965" s="104"/>
      <c r="T12965" s="104"/>
    </row>
    <row r="12966" spans="13:20" ht="14.5" x14ac:dyDescent="0.35">
      <c r="M12966" s="261" t="s">
        <v>38640</v>
      </c>
      <c r="N12966" s="262">
        <v>82.88</v>
      </c>
      <c r="P12966" s="243" t="s">
        <v>28829</v>
      </c>
      <c r="Q12966" s="244">
        <v>1491.7</v>
      </c>
      <c r="R12966" s="104"/>
      <c r="S12966" s="104"/>
      <c r="T12966" s="104"/>
    </row>
    <row r="12967" spans="13:20" ht="14.5" x14ac:dyDescent="0.35">
      <c r="M12967" s="261" t="s">
        <v>57763</v>
      </c>
      <c r="N12967" s="262">
        <v>641280.06999999995</v>
      </c>
      <c r="P12967" s="243" t="s">
        <v>28830</v>
      </c>
      <c r="Q12967" s="244">
        <v>39292.49</v>
      </c>
      <c r="R12967" s="104"/>
      <c r="S12967" s="104"/>
      <c r="T12967" s="104"/>
    </row>
    <row r="12968" spans="13:20" ht="14.5" x14ac:dyDescent="0.35">
      <c r="M12968" s="261" t="s">
        <v>36058</v>
      </c>
      <c r="N12968" s="262">
        <v>123059.43</v>
      </c>
      <c r="P12968" s="243" t="s">
        <v>28831</v>
      </c>
      <c r="Q12968" s="244">
        <v>18145.75</v>
      </c>
      <c r="R12968" s="104"/>
      <c r="S12968" s="104"/>
      <c r="T12968" s="104"/>
    </row>
    <row r="12969" spans="13:20" ht="14.5" x14ac:dyDescent="0.35">
      <c r="M12969" s="261" t="s">
        <v>29340</v>
      </c>
      <c r="N12969" s="262">
        <v>1160002.52</v>
      </c>
      <c r="P12969" s="243" t="s">
        <v>28832</v>
      </c>
      <c r="Q12969" s="244">
        <v>3200.96</v>
      </c>
      <c r="R12969" s="104"/>
      <c r="S12969" s="104"/>
      <c r="T12969" s="104"/>
    </row>
    <row r="12970" spans="13:20" ht="14.5" x14ac:dyDescent="0.35">
      <c r="M12970" s="261" t="s">
        <v>36059</v>
      </c>
      <c r="N12970" s="262">
        <v>693558.89</v>
      </c>
      <c r="P12970" s="243" t="s">
        <v>28833</v>
      </c>
      <c r="Q12970" s="244">
        <v>2583.37</v>
      </c>
      <c r="R12970" s="104"/>
      <c r="S12970" s="104"/>
      <c r="T12970" s="104"/>
    </row>
    <row r="12971" spans="13:20" ht="14.5" x14ac:dyDescent="0.35">
      <c r="M12971" s="261" t="s">
        <v>36060</v>
      </c>
      <c r="N12971" s="262">
        <v>108467.03</v>
      </c>
      <c r="P12971" s="243" t="s">
        <v>28834</v>
      </c>
      <c r="Q12971" s="244">
        <v>4836.58</v>
      </c>
      <c r="R12971" s="104"/>
      <c r="S12971" s="104"/>
      <c r="T12971" s="104"/>
    </row>
    <row r="12972" spans="13:20" ht="14.5" x14ac:dyDescent="0.35">
      <c r="M12972" s="261" t="s">
        <v>37591</v>
      </c>
      <c r="N12972" s="262">
        <v>1930440.69</v>
      </c>
      <c r="P12972" s="243" t="s">
        <v>28835</v>
      </c>
      <c r="Q12972" s="244">
        <v>13706.65</v>
      </c>
      <c r="R12972" s="104"/>
      <c r="S12972" s="104"/>
      <c r="T12972" s="104"/>
    </row>
    <row r="12973" spans="13:20" ht="14.5" x14ac:dyDescent="0.35">
      <c r="M12973" s="261" t="s">
        <v>38641</v>
      </c>
      <c r="N12973" s="262">
        <v>-161.09</v>
      </c>
      <c r="P12973" s="243" t="s">
        <v>28836</v>
      </c>
      <c r="Q12973" s="244">
        <v>160035.23000000001</v>
      </c>
      <c r="R12973" s="104"/>
      <c r="S12973" s="104"/>
      <c r="T12973" s="104"/>
    </row>
    <row r="12974" spans="13:20" ht="14.5" x14ac:dyDescent="0.35">
      <c r="M12974" s="261" t="s">
        <v>51521</v>
      </c>
      <c r="N12974" s="262">
        <v>151337.48000000001</v>
      </c>
      <c r="P12974" s="243" t="s">
        <v>28837</v>
      </c>
      <c r="Q12974" s="244">
        <v>371.4</v>
      </c>
      <c r="R12974" s="104"/>
      <c r="S12974" s="104"/>
      <c r="T12974" s="104"/>
    </row>
    <row r="12975" spans="13:20" ht="14.5" x14ac:dyDescent="0.35">
      <c r="M12975" s="261" t="s">
        <v>57764</v>
      </c>
      <c r="N12975" s="262">
        <v>4123.25</v>
      </c>
      <c r="P12975" s="243" t="s">
        <v>28838</v>
      </c>
      <c r="Q12975" s="244">
        <v>25907</v>
      </c>
      <c r="R12975" s="104"/>
      <c r="S12975" s="104"/>
      <c r="T12975" s="104"/>
    </row>
    <row r="12976" spans="13:20" ht="14.5" x14ac:dyDescent="0.35">
      <c r="M12976" s="261" t="s">
        <v>45737</v>
      </c>
      <c r="N12976" s="262">
        <v>43018.2</v>
      </c>
      <c r="P12976" s="243" t="s">
        <v>28839</v>
      </c>
      <c r="Q12976" s="244">
        <v>26952.5</v>
      </c>
      <c r="R12976" s="104"/>
      <c r="S12976" s="104"/>
      <c r="T12976" s="104"/>
    </row>
    <row r="12977" spans="13:20" ht="14.5" x14ac:dyDescent="0.35">
      <c r="M12977" s="261" t="s">
        <v>45738</v>
      </c>
      <c r="N12977" s="262">
        <v>3291.01</v>
      </c>
      <c r="P12977" s="243" t="s">
        <v>28840</v>
      </c>
      <c r="Q12977" s="244">
        <v>50253.5</v>
      </c>
      <c r="R12977" s="104"/>
      <c r="S12977" s="104"/>
      <c r="T12977" s="104"/>
    </row>
    <row r="12978" spans="13:20" ht="14.5" x14ac:dyDescent="0.35">
      <c r="M12978" s="261" t="s">
        <v>45739</v>
      </c>
      <c r="N12978" s="262">
        <v>9398.1299999999992</v>
      </c>
      <c r="P12978" s="243" t="s">
        <v>28841</v>
      </c>
      <c r="Q12978" s="244">
        <v>46490.41</v>
      </c>
      <c r="R12978" s="104"/>
      <c r="S12978" s="104"/>
      <c r="T12978" s="104"/>
    </row>
    <row r="12979" spans="13:20" ht="14.5" x14ac:dyDescent="0.35">
      <c r="M12979" s="261" t="s">
        <v>57765</v>
      </c>
      <c r="N12979" s="262">
        <v>5113.59</v>
      </c>
      <c r="P12979" s="243" t="s">
        <v>28842</v>
      </c>
      <c r="Q12979" s="244">
        <v>631202.99</v>
      </c>
      <c r="R12979" s="104"/>
      <c r="S12979" s="104"/>
      <c r="T12979" s="104"/>
    </row>
    <row r="12980" spans="13:20" ht="14.5" x14ac:dyDescent="0.35">
      <c r="M12980" s="261" t="s">
        <v>57766</v>
      </c>
      <c r="N12980" s="262">
        <v>41099.410000000003</v>
      </c>
      <c r="P12980" s="243" t="s">
        <v>28843</v>
      </c>
      <c r="Q12980" s="244">
        <v>280796.5</v>
      </c>
      <c r="R12980" s="104"/>
      <c r="S12980" s="104"/>
      <c r="T12980" s="104"/>
    </row>
    <row r="12981" spans="13:20" ht="14.5" x14ac:dyDescent="0.35">
      <c r="M12981" s="261" t="s">
        <v>37592</v>
      </c>
      <c r="N12981" s="262">
        <v>47810</v>
      </c>
      <c r="P12981" s="243" t="s">
        <v>28844</v>
      </c>
      <c r="Q12981" s="244">
        <v>122542.2</v>
      </c>
      <c r="R12981" s="104"/>
      <c r="S12981" s="104"/>
      <c r="T12981" s="104"/>
    </row>
    <row r="12982" spans="13:20" ht="14.5" x14ac:dyDescent="0.35">
      <c r="M12982" s="261" t="s">
        <v>50526</v>
      </c>
      <c r="N12982" s="262">
        <v>810</v>
      </c>
      <c r="P12982" s="243" t="s">
        <v>28845</v>
      </c>
      <c r="Q12982" s="244">
        <v>694401.44</v>
      </c>
      <c r="R12982" s="104"/>
      <c r="S12982" s="104"/>
      <c r="T12982" s="104"/>
    </row>
    <row r="12983" spans="13:20" ht="14.5" x14ac:dyDescent="0.35">
      <c r="M12983" s="261" t="s">
        <v>57767</v>
      </c>
      <c r="N12983" s="262">
        <v>9692.4699999999993</v>
      </c>
      <c r="P12983" s="243" t="s">
        <v>28846</v>
      </c>
      <c r="Q12983" s="244">
        <v>119400</v>
      </c>
      <c r="R12983" s="104"/>
      <c r="S12983" s="104"/>
      <c r="T12983" s="104"/>
    </row>
    <row r="12984" spans="13:20" ht="14.5" x14ac:dyDescent="0.35">
      <c r="M12984" s="261" t="s">
        <v>37593</v>
      </c>
      <c r="N12984" s="262">
        <v>121317.07</v>
      </c>
      <c r="P12984" s="243" t="s">
        <v>28847</v>
      </c>
      <c r="Q12984" s="244">
        <v>9134.2800000000007</v>
      </c>
      <c r="R12984" s="104"/>
      <c r="S12984" s="104"/>
      <c r="T12984" s="104"/>
    </row>
    <row r="12985" spans="13:20" ht="14.5" x14ac:dyDescent="0.35">
      <c r="M12985" s="261" t="s">
        <v>42244</v>
      </c>
      <c r="N12985" s="262">
        <v>30347.7</v>
      </c>
      <c r="P12985" s="243" t="s">
        <v>28848</v>
      </c>
      <c r="Q12985" s="244">
        <v>25885.919999999998</v>
      </c>
      <c r="R12985" s="104"/>
      <c r="S12985" s="104"/>
      <c r="T12985" s="104"/>
    </row>
    <row r="12986" spans="13:20" ht="14.5" x14ac:dyDescent="0.35">
      <c r="M12986" s="261" t="s">
        <v>57768</v>
      </c>
      <c r="N12986" s="262">
        <v>13879.85</v>
      </c>
      <c r="P12986" s="243" t="s">
        <v>28849</v>
      </c>
      <c r="Q12986" s="244">
        <v>4035</v>
      </c>
      <c r="R12986" s="104"/>
      <c r="S12986" s="104"/>
      <c r="T12986" s="104"/>
    </row>
    <row r="12987" spans="13:20" ht="14.5" x14ac:dyDescent="0.35">
      <c r="M12987" s="261" t="s">
        <v>43438</v>
      </c>
      <c r="N12987" s="262">
        <v>1209057.3999999999</v>
      </c>
      <c r="P12987" s="243" t="s">
        <v>28850</v>
      </c>
      <c r="Q12987" s="244">
        <v>771201.05</v>
      </c>
      <c r="R12987" s="104"/>
      <c r="S12987" s="104"/>
      <c r="T12987" s="104"/>
    </row>
    <row r="12988" spans="13:20" ht="14.5" x14ac:dyDescent="0.35">
      <c r="M12988" s="261" t="s">
        <v>52426</v>
      </c>
      <c r="N12988" s="262">
        <v>18141.599999999999</v>
      </c>
      <c r="P12988" s="243" t="s">
        <v>28851</v>
      </c>
      <c r="Q12988" s="244">
        <v>103062.8</v>
      </c>
      <c r="R12988" s="104"/>
      <c r="S12988" s="104"/>
      <c r="T12988" s="104"/>
    </row>
    <row r="12989" spans="13:20" ht="14.5" x14ac:dyDescent="0.35">
      <c r="M12989" s="261" t="s">
        <v>57769</v>
      </c>
      <c r="N12989" s="262">
        <v>213081.06</v>
      </c>
      <c r="P12989" s="243" t="s">
        <v>28852</v>
      </c>
      <c r="Q12989" s="244">
        <v>77788.91</v>
      </c>
      <c r="R12989" s="104"/>
      <c r="S12989" s="104"/>
      <c r="T12989" s="104"/>
    </row>
    <row r="12990" spans="13:20" ht="14.5" x14ac:dyDescent="0.35">
      <c r="M12990" s="261" t="s">
        <v>57770</v>
      </c>
      <c r="N12990" s="262">
        <v>507.7</v>
      </c>
      <c r="P12990" s="243" t="s">
        <v>28853</v>
      </c>
      <c r="Q12990" s="244">
        <v>4491.18</v>
      </c>
      <c r="R12990" s="104"/>
      <c r="S12990" s="104"/>
      <c r="T12990" s="104"/>
    </row>
    <row r="12991" spans="13:20" ht="14.5" x14ac:dyDescent="0.35">
      <c r="M12991" s="261" t="s">
        <v>37594</v>
      </c>
      <c r="N12991" s="262">
        <v>125798.96</v>
      </c>
      <c r="P12991" s="243" t="s">
        <v>28854</v>
      </c>
      <c r="Q12991" s="244">
        <v>42986.79</v>
      </c>
      <c r="R12991" s="104"/>
      <c r="S12991" s="104"/>
      <c r="T12991" s="104"/>
    </row>
    <row r="12992" spans="13:20" ht="14.5" x14ac:dyDescent="0.35">
      <c r="M12992" s="261" t="s">
        <v>37595</v>
      </c>
      <c r="N12992" s="262">
        <v>352346.59</v>
      </c>
      <c r="P12992" s="243" t="s">
        <v>28855</v>
      </c>
      <c r="Q12992" s="244">
        <v>12589.57</v>
      </c>
      <c r="R12992" s="104"/>
      <c r="S12992" s="104"/>
      <c r="T12992" s="104"/>
    </row>
    <row r="12993" spans="13:20" ht="14.5" x14ac:dyDescent="0.35">
      <c r="M12993" s="261" t="s">
        <v>37596</v>
      </c>
      <c r="N12993" s="262">
        <v>26019.279999999999</v>
      </c>
      <c r="P12993" s="243" t="s">
        <v>28856</v>
      </c>
      <c r="Q12993" s="244">
        <v>24262.799999999999</v>
      </c>
      <c r="R12993" s="104"/>
      <c r="S12993" s="104"/>
      <c r="T12993" s="104"/>
    </row>
    <row r="12994" spans="13:20" ht="14.5" x14ac:dyDescent="0.35">
      <c r="M12994" s="261" t="s">
        <v>45740</v>
      </c>
      <c r="N12994" s="262">
        <v>92.4</v>
      </c>
      <c r="P12994" s="243" t="s">
        <v>28857</v>
      </c>
      <c r="Q12994" s="244">
        <v>17973.3</v>
      </c>
      <c r="R12994" s="104"/>
      <c r="S12994" s="104"/>
      <c r="T12994" s="104"/>
    </row>
    <row r="12995" spans="13:20" ht="14.5" x14ac:dyDescent="0.35">
      <c r="M12995" s="261" t="s">
        <v>45741</v>
      </c>
      <c r="N12995" s="262">
        <v>114411.2</v>
      </c>
      <c r="P12995" s="243" t="s">
        <v>28858</v>
      </c>
      <c r="Q12995" s="244">
        <v>80658.38</v>
      </c>
      <c r="R12995" s="104"/>
      <c r="S12995" s="104"/>
      <c r="T12995" s="104"/>
    </row>
    <row r="12996" spans="13:20" ht="14.5" x14ac:dyDescent="0.35">
      <c r="M12996" s="261" t="s">
        <v>57771</v>
      </c>
      <c r="N12996" s="262">
        <v>365311.12</v>
      </c>
      <c r="P12996" s="243" t="s">
        <v>28859</v>
      </c>
      <c r="Q12996" s="244">
        <v>1398</v>
      </c>
      <c r="R12996" s="104"/>
      <c r="S12996" s="104"/>
      <c r="T12996" s="104"/>
    </row>
    <row r="12997" spans="13:20" ht="14.5" x14ac:dyDescent="0.35">
      <c r="M12997" s="261" t="s">
        <v>51522</v>
      </c>
      <c r="N12997" s="262">
        <v>1577930.9</v>
      </c>
      <c r="P12997" s="243" t="s">
        <v>28860</v>
      </c>
      <c r="Q12997" s="244">
        <v>29691.05</v>
      </c>
      <c r="R12997" s="104"/>
      <c r="S12997" s="104"/>
      <c r="T12997" s="104"/>
    </row>
    <row r="12998" spans="13:20" ht="14.5" x14ac:dyDescent="0.35">
      <c r="M12998" s="261" t="s">
        <v>37597</v>
      </c>
      <c r="N12998" s="262">
        <v>24981.3</v>
      </c>
      <c r="P12998" s="243" t="s">
        <v>28861</v>
      </c>
      <c r="Q12998" s="244">
        <v>810493.54</v>
      </c>
      <c r="R12998" s="104"/>
      <c r="S12998" s="104"/>
      <c r="T12998" s="104"/>
    </row>
    <row r="12999" spans="13:20" ht="14.5" x14ac:dyDescent="0.35">
      <c r="M12999" s="261" t="s">
        <v>48655</v>
      </c>
      <c r="N12999" s="262">
        <v>180267.55</v>
      </c>
      <c r="P12999" s="243" t="s">
        <v>28862</v>
      </c>
      <c r="Q12999" s="244">
        <v>121208.55</v>
      </c>
      <c r="R12999" s="104"/>
      <c r="S12999" s="104"/>
      <c r="T12999" s="104"/>
    </row>
    <row r="13000" spans="13:20" ht="14.5" x14ac:dyDescent="0.35">
      <c r="M13000" s="261" t="s">
        <v>57772</v>
      </c>
      <c r="N13000" s="262">
        <v>18308.57</v>
      </c>
      <c r="P13000" s="243" t="s">
        <v>28863</v>
      </c>
      <c r="Q13000" s="244">
        <v>86827.72</v>
      </c>
      <c r="R13000" s="104"/>
      <c r="S13000" s="104"/>
      <c r="T13000" s="104"/>
    </row>
    <row r="13001" spans="13:20" ht="14.5" x14ac:dyDescent="0.35">
      <c r="M13001" s="261" t="s">
        <v>37598</v>
      </c>
      <c r="N13001" s="262">
        <v>1061763.1499999999</v>
      </c>
      <c r="P13001" s="243" t="s">
        <v>28864</v>
      </c>
      <c r="Q13001" s="244">
        <v>4491.18</v>
      </c>
      <c r="R13001" s="104"/>
      <c r="S13001" s="104"/>
      <c r="T13001" s="104"/>
    </row>
    <row r="13002" spans="13:20" ht="14.5" x14ac:dyDescent="0.35">
      <c r="M13002" s="261" t="s">
        <v>51523</v>
      </c>
      <c r="N13002" s="262">
        <v>181577.82</v>
      </c>
      <c r="P13002" s="243" t="s">
        <v>28865</v>
      </c>
      <c r="Q13002" s="244">
        <v>42986.79</v>
      </c>
      <c r="R13002" s="104"/>
      <c r="S13002" s="104"/>
      <c r="T13002" s="104"/>
    </row>
    <row r="13003" spans="13:20" ht="14.5" x14ac:dyDescent="0.35">
      <c r="M13003" s="261" t="s">
        <v>57773</v>
      </c>
      <c r="N13003" s="262">
        <v>36.53</v>
      </c>
      <c r="P13003" s="243" t="s">
        <v>28866</v>
      </c>
      <c r="Q13003" s="244">
        <v>12589.57</v>
      </c>
      <c r="R13003" s="104"/>
      <c r="S13003" s="104"/>
      <c r="T13003" s="104"/>
    </row>
    <row r="13004" spans="13:20" ht="14.5" x14ac:dyDescent="0.35">
      <c r="M13004" s="261" t="s">
        <v>50527</v>
      </c>
      <c r="N13004" s="262">
        <v>293.64</v>
      </c>
      <c r="P13004" s="243" t="s">
        <v>28867</v>
      </c>
      <c r="Q13004" s="244">
        <v>24262.799999999999</v>
      </c>
      <c r="R13004" s="104"/>
      <c r="S13004" s="104"/>
      <c r="T13004" s="104"/>
    </row>
    <row r="13005" spans="13:20" ht="14.5" x14ac:dyDescent="0.35">
      <c r="M13005" s="261" t="s">
        <v>53692</v>
      </c>
      <c r="N13005" s="262">
        <v>80940</v>
      </c>
      <c r="P13005" s="243" t="s">
        <v>28868</v>
      </c>
      <c r="Q13005" s="244">
        <v>17973.3</v>
      </c>
      <c r="R13005" s="104"/>
      <c r="S13005" s="104"/>
      <c r="T13005" s="104"/>
    </row>
    <row r="13006" spans="13:20" ht="14.5" x14ac:dyDescent="0.35">
      <c r="M13006" s="261" t="s">
        <v>48656</v>
      </c>
      <c r="N13006" s="262">
        <v>498917.77</v>
      </c>
      <c r="P13006" s="243" t="s">
        <v>28869</v>
      </c>
      <c r="Q13006" s="244">
        <v>233146.39</v>
      </c>
      <c r="R13006" s="104"/>
      <c r="S13006" s="104"/>
      <c r="T13006" s="104"/>
    </row>
    <row r="13007" spans="13:20" ht="14.5" x14ac:dyDescent="0.35">
      <c r="M13007" s="261" t="s">
        <v>48657</v>
      </c>
      <c r="N13007" s="262">
        <v>37861.230000000003</v>
      </c>
      <c r="P13007" s="243" t="s">
        <v>28870</v>
      </c>
      <c r="Q13007" s="244">
        <v>5456.37</v>
      </c>
      <c r="R13007" s="104"/>
      <c r="S13007" s="104"/>
      <c r="T13007" s="104"/>
    </row>
    <row r="13008" spans="13:20" ht="14.5" x14ac:dyDescent="0.35">
      <c r="M13008" s="261" t="s">
        <v>48658</v>
      </c>
      <c r="N13008" s="262">
        <v>563681.94999999995</v>
      </c>
      <c r="P13008" s="243" t="s">
        <v>16117</v>
      </c>
      <c r="Q13008" s="244">
        <v>103959.01</v>
      </c>
      <c r="R13008" s="104"/>
      <c r="S13008" s="104"/>
      <c r="T13008" s="104"/>
    </row>
    <row r="13009" spans="13:20" ht="14.5" x14ac:dyDescent="0.35">
      <c r="M13009" s="261" t="s">
        <v>48659</v>
      </c>
      <c r="N13009" s="262">
        <v>43121.64</v>
      </c>
      <c r="P13009" s="243" t="s">
        <v>16118</v>
      </c>
      <c r="Q13009" s="244">
        <v>65870.27</v>
      </c>
      <c r="R13009" s="104"/>
      <c r="S13009" s="104"/>
      <c r="T13009" s="104"/>
    </row>
    <row r="13010" spans="13:20" ht="14.5" x14ac:dyDescent="0.35">
      <c r="M13010" s="261" t="s">
        <v>36061</v>
      </c>
      <c r="N13010" s="262">
        <v>194550</v>
      </c>
      <c r="P13010" s="243" t="s">
        <v>28871</v>
      </c>
      <c r="Q13010" s="244">
        <v>728.8</v>
      </c>
      <c r="R13010" s="104"/>
      <c r="S13010" s="104"/>
      <c r="T13010" s="104"/>
    </row>
    <row r="13011" spans="13:20" ht="14.5" x14ac:dyDescent="0.35">
      <c r="M13011" s="261" t="s">
        <v>29413</v>
      </c>
      <c r="N13011" s="262">
        <v>14883.07</v>
      </c>
      <c r="P13011" s="243" t="s">
        <v>28872</v>
      </c>
      <c r="Q13011" s="244">
        <v>50253.5</v>
      </c>
      <c r="R13011" s="104"/>
      <c r="S13011" s="104"/>
      <c r="T13011" s="104"/>
    </row>
    <row r="13012" spans="13:20" ht="14.5" x14ac:dyDescent="0.35">
      <c r="M13012" s="261" t="s">
        <v>29415</v>
      </c>
      <c r="N13012" s="262">
        <v>6049.08</v>
      </c>
      <c r="P13012" s="243" t="s">
        <v>28873</v>
      </c>
      <c r="Q13012" s="244">
        <v>1398</v>
      </c>
      <c r="R13012" s="104"/>
      <c r="S13012" s="104"/>
      <c r="T13012" s="104"/>
    </row>
    <row r="13013" spans="13:20" ht="14.5" x14ac:dyDescent="0.35">
      <c r="M13013" s="261" t="s">
        <v>42245</v>
      </c>
      <c r="N13013" s="262">
        <v>12532.91</v>
      </c>
      <c r="P13013" s="243" t="s">
        <v>28874</v>
      </c>
      <c r="Q13013" s="244">
        <v>80216.460000000006</v>
      </c>
      <c r="R13013" s="104"/>
      <c r="S13013" s="104"/>
      <c r="T13013" s="104"/>
    </row>
    <row r="13014" spans="13:20" ht="14.5" x14ac:dyDescent="0.35">
      <c r="M13014" s="261" t="s">
        <v>29417</v>
      </c>
      <c r="N13014" s="262">
        <v>8473.92</v>
      </c>
      <c r="P13014" s="243" t="s">
        <v>16119</v>
      </c>
      <c r="Q13014" s="244">
        <v>988836.95</v>
      </c>
      <c r="R13014" s="104"/>
      <c r="S13014" s="104"/>
      <c r="T13014" s="104"/>
    </row>
    <row r="13015" spans="13:20" ht="14.5" x14ac:dyDescent="0.35">
      <c r="M13015" s="261" t="s">
        <v>29418</v>
      </c>
      <c r="N13015" s="262">
        <v>1902.57</v>
      </c>
      <c r="P13015" s="243" t="s">
        <v>28875</v>
      </c>
      <c r="Q13015" s="244">
        <v>347516</v>
      </c>
      <c r="R13015" s="104"/>
      <c r="S13015" s="104"/>
      <c r="T13015" s="104"/>
    </row>
    <row r="13016" spans="13:20" ht="14.5" x14ac:dyDescent="0.35">
      <c r="M13016" s="261" t="s">
        <v>29419</v>
      </c>
      <c r="N13016" s="262">
        <v>58706.31</v>
      </c>
      <c r="P13016" s="243" t="s">
        <v>16120</v>
      </c>
      <c r="Q13016" s="244">
        <v>129144.09</v>
      </c>
      <c r="R13016" s="104"/>
      <c r="S13016" s="104"/>
      <c r="T13016" s="104"/>
    </row>
    <row r="13017" spans="13:20" ht="14.5" x14ac:dyDescent="0.35">
      <c r="M13017" s="261" t="s">
        <v>29424</v>
      </c>
      <c r="N13017" s="262">
        <v>41736.33</v>
      </c>
      <c r="P13017" s="243" t="s">
        <v>28876</v>
      </c>
      <c r="Q13017" s="244">
        <v>949336.7</v>
      </c>
      <c r="R13017" s="104"/>
      <c r="S13017" s="104"/>
      <c r="T13017" s="104"/>
    </row>
    <row r="13018" spans="13:20" ht="14.5" x14ac:dyDescent="0.35">
      <c r="M13018" s="261" t="s">
        <v>29425</v>
      </c>
      <c r="N13018" s="262">
        <v>3175.98</v>
      </c>
      <c r="P13018" s="243" t="s">
        <v>28877</v>
      </c>
      <c r="Q13018" s="244">
        <v>26935.88</v>
      </c>
      <c r="R13018" s="104"/>
      <c r="S13018" s="104"/>
      <c r="T13018" s="104"/>
    </row>
    <row r="13019" spans="13:20" ht="14.5" x14ac:dyDescent="0.35">
      <c r="M13019" s="261" t="s">
        <v>38642</v>
      </c>
      <c r="N13019" s="262">
        <v>9254.02</v>
      </c>
      <c r="P13019" s="243" t="s">
        <v>28878</v>
      </c>
      <c r="Q13019" s="244">
        <v>51390</v>
      </c>
      <c r="R13019" s="104"/>
      <c r="S13019" s="104"/>
      <c r="T13019" s="104"/>
    </row>
    <row r="13020" spans="13:20" ht="14.5" x14ac:dyDescent="0.35">
      <c r="M13020" s="261" t="s">
        <v>38643</v>
      </c>
      <c r="N13020" s="262">
        <v>6105.53</v>
      </c>
      <c r="P13020" s="243" t="s">
        <v>28879</v>
      </c>
      <c r="Q13020" s="244">
        <v>1491.7</v>
      </c>
      <c r="R13020" s="104"/>
      <c r="S13020" s="104"/>
      <c r="T13020" s="104"/>
    </row>
    <row r="13021" spans="13:20" ht="14.5" x14ac:dyDescent="0.35">
      <c r="M13021" s="261" t="s">
        <v>29426</v>
      </c>
      <c r="N13021" s="262">
        <v>1891.33</v>
      </c>
      <c r="P13021" s="243" t="s">
        <v>28880</v>
      </c>
      <c r="Q13021" s="244">
        <v>970</v>
      </c>
      <c r="R13021" s="104"/>
      <c r="S13021" s="104"/>
      <c r="T13021" s="104"/>
    </row>
    <row r="13022" spans="13:20" ht="14.5" x14ac:dyDescent="0.35">
      <c r="M13022" s="261" t="s">
        <v>29428</v>
      </c>
      <c r="N13022" s="262">
        <v>13273.05</v>
      </c>
      <c r="P13022" s="243" t="s">
        <v>28881</v>
      </c>
      <c r="Q13022" s="244">
        <v>22639</v>
      </c>
      <c r="R13022" s="104"/>
      <c r="S13022" s="104"/>
      <c r="T13022" s="104"/>
    </row>
    <row r="13023" spans="13:20" ht="14.5" x14ac:dyDescent="0.35">
      <c r="M13023" s="261" t="s">
        <v>29429</v>
      </c>
      <c r="N13023" s="262">
        <v>1015.34</v>
      </c>
      <c r="P13023" s="243" t="s">
        <v>28882</v>
      </c>
      <c r="Q13023" s="244">
        <v>1616</v>
      </c>
      <c r="R13023" s="104"/>
      <c r="S13023" s="104"/>
      <c r="T13023" s="104"/>
    </row>
    <row r="13024" spans="13:20" ht="14.5" x14ac:dyDescent="0.35">
      <c r="M13024" s="261" t="s">
        <v>51524</v>
      </c>
      <c r="N13024" s="262">
        <v>3198.8</v>
      </c>
      <c r="P13024" s="243" t="s">
        <v>28883</v>
      </c>
      <c r="Q13024" s="244">
        <v>4778</v>
      </c>
      <c r="R13024" s="104"/>
      <c r="S13024" s="104"/>
      <c r="T13024" s="104"/>
    </row>
    <row r="13025" spans="13:20" ht="14.5" x14ac:dyDescent="0.35">
      <c r="M13025" s="261" t="s">
        <v>52427</v>
      </c>
      <c r="N13025" s="262">
        <v>2356.5300000000002</v>
      </c>
      <c r="P13025" s="243" t="s">
        <v>28884</v>
      </c>
      <c r="Q13025" s="244">
        <v>7511.41</v>
      </c>
      <c r="R13025" s="104"/>
      <c r="S13025" s="104"/>
      <c r="T13025" s="104"/>
    </row>
    <row r="13026" spans="13:20" ht="14.5" x14ac:dyDescent="0.35">
      <c r="M13026" s="261" t="s">
        <v>29430</v>
      </c>
      <c r="N13026" s="262">
        <v>548.74</v>
      </c>
      <c r="P13026" s="243" t="s">
        <v>28885</v>
      </c>
      <c r="Q13026" s="244">
        <v>14914.09</v>
      </c>
      <c r="R13026" s="104"/>
      <c r="S13026" s="104"/>
      <c r="T13026" s="104"/>
    </row>
    <row r="13027" spans="13:20" ht="14.5" x14ac:dyDescent="0.35">
      <c r="M13027" s="261" t="s">
        <v>37600</v>
      </c>
      <c r="N13027" s="262">
        <v>73425</v>
      </c>
      <c r="P13027" s="243" t="s">
        <v>28886</v>
      </c>
      <c r="Q13027" s="244">
        <v>2000</v>
      </c>
      <c r="R13027" s="104"/>
      <c r="S13027" s="104"/>
      <c r="T13027" s="104"/>
    </row>
    <row r="13028" spans="13:20" ht="14.5" x14ac:dyDescent="0.35">
      <c r="M13028" s="261" t="s">
        <v>42246</v>
      </c>
      <c r="N13028" s="262">
        <v>20970</v>
      </c>
      <c r="P13028" s="243" t="s">
        <v>28887</v>
      </c>
      <c r="Q13028" s="244">
        <v>13727</v>
      </c>
      <c r="R13028" s="104"/>
      <c r="S13028" s="104"/>
      <c r="T13028" s="104"/>
    </row>
    <row r="13029" spans="13:20" ht="14.5" x14ac:dyDescent="0.35">
      <c r="M13029" s="261" t="s">
        <v>29431</v>
      </c>
      <c r="N13029" s="262">
        <v>230888.9</v>
      </c>
      <c r="P13029" s="243" t="s">
        <v>28888</v>
      </c>
      <c r="Q13029" s="244">
        <v>30277</v>
      </c>
      <c r="R13029" s="104"/>
      <c r="S13029" s="104"/>
      <c r="T13029" s="104"/>
    </row>
    <row r="13030" spans="13:20" ht="14.5" x14ac:dyDescent="0.35">
      <c r="M13030" s="261" t="s">
        <v>50528</v>
      </c>
      <c r="N13030" s="262">
        <v>102</v>
      </c>
      <c r="P13030" s="243" t="s">
        <v>28889</v>
      </c>
      <c r="Q13030" s="244">
        <v>2000</v>
      </c>
      <c r="R13030" s="104"/>
      <c r="S13030" s="104"/>
      <c r="T13030" s="104"/>
    </row>
    <row r="13031" spans="13:20" ht="14.5" x14ac:dyDescent="0.35">
      <c r="M13031" s="261" t="s">
        <v>29432</v>
      </c>
      <c r="N13031" s="262">
        <v>27063.040000000001</v>
      </c>
      <c r="P13031" s="243" t="s">
        <v>28890</v>
      </c>
      <c r="Q13031" s="244">
        <v>44974</v>
      </c>
      <c r="R13031" s="104"/>
      <c r="S13031" s="104"/>
      <c r="T13031" s="104"/>
    </row>
    <row r="13032" spans="13:20" ht="14.5" x14ac:dyDescent="0.35">
      <c r="M13032" s="261" t="s">
        <v>36062</v>
      </c>
      <c r="N13032" s="262">
        <v>5337.51</v>
      </c>
      <c r="P13032" s="243" t="s">
        <v>28891</v>
      </c>
      <c r="Q13032" s="244">
        <v>12289.41</v>
      </c>
      <c r="R13032" s="104"/>
      <c r="S13032" s="104"/>
      <c r="T13032" s="104"/>
    </row>
    <row r="13033" spans="13:20" ht="14.5" x14ac:dyDescent="0.35">
      <c r="M13033" s="261" t="s">
        <v>29433</v>
      </c>
      <c r="N13033" s="262">
        <v>6529.06</v>
      </c>
      <c r="P13033" s="243" t="s">
        <v>28892</v>
      </c>
      <c r="Q13033" s="244">
        <v>14914.09</v>
      </c>
      <c r="R13033" s="104"/>
      <c r="S13033" s="104"/>
      <c r="T13033" s="104"/>
    </row>
    <row r="13034" spans="13:20" ht="14.5" x14ac:dyDescent="0.35">
      <c r="M13034" s="261" t="s">
        <v>29434</v>
      </c>
      <c r="N13034" s="262">
        <v>9720</v>
      </c>
      <c r="P13034" s="243" t="s">
        <v>28893</v>
      </c>
      <c r="Q13034" s="244">
        <v>24255</v>
      </c>
      <c r="R13034" s="104"/>
      <c r="S13034" s="104"/>
      <c r="T13034" s="104"/>
    </row>
    <row r="13035" spans="13:20" ht="14.5" x14ac:dyDescent="0.35">
      <c r="M13035" s="261" t="s">
        <v>36063</v>
      </c>
      <c r="N13035" s="262">
        <v>19861.580000000002</v>
      </c>
      <c r="P13035" s="243" t="s">
        <v>28894</v>
      </c>
      <c r="Q13035" s="244">
        <v>971</v>
      </c>
      <c r="R13035" s="104"/>
      <c r="S13035" s="104"/>
      <c r="T13035" s="104"/>
    </row>
    <row r="13036" spans="13:20" ht="14.5" x14ac:dyDescent="0.35">
      <c r="M13036" s="261" t="s">
        <v>38644</v>
      </c>
      <c r="N13036" s="262">
        <v>3375</v>
      </c>
      <c r="P13036" s="243" t="s">
        <v>28895</v>
      </c>
      <c r="Q13036" s="244">
        <v>14582</v>
      </c>
      <c r="R13036" s="104"/>
      <c r="S13036" s="104"/>
      <c r="T13036" s="104"/>
    </row>
    <row r="13037" spans="13:20" ht="14.5" x14ac:dyDescent="0.35">
      <c r="M13037" s="261" t="s">
        <v>52428</v>
      </c>
      <c r="N13037" s="262">
        <v>1175</v>
      </c>
      <c r="P13037" s="243" t="s">
        <v>28896</v>
      </c>
      <c r="Q13037" s="244">
        <v>21201</v>
      </c>
      <c r="R13037" s="104"/>
      <c r="S13037" s="104"/>
      <c r="T13037" s="104"/>
    </row>
    <row r="13038" spans="13:20" ht="14.5" x14ac:dyDescent="0.35">
      <c r="M13038" s="261" t="s">
        <v>48660</v>
      </c>
      <c r="N13038" s="262">
        <v>1186.74</v>
      </c>
      <c r="P13038" s="243" t="s">
        <v>28897</v>
      </c>
      <c r="Q13038" s="244">
        <v>48000</v>
      </c>
      <c r="R13038" s="104"/>
      <c r="S13038" s="104"/>
      <c r="T13038" s="104"/>
    </row>
    <row r="13039" spans="13:20" ht="14.5" x14ac:dyDescent="0.35">
      <c r="M13039" s="261" t="s">
        <v>29435</v>
      </c>
      <c r="N13039" s="262">
        <v>29988.27</v>
      </c>
      <c r="P13039" s="243" t="s">
        <v>28898</v>
      </c>
      <c r="Q13039" s="244">
        <v>4000</v>
      </c>
      <c r="R13039" s="104"/>
      <c r="S13039" s="104"/>
      <c r="T13039" s="104"/>
    </row>
    <row r="13040" spans="13:20" ht="14.5" x14ac:dyDescent="0.35">
      <c r="M13040" s="261" t="s">
        <v>37601</v>
      </c>
      <c r="N13040" s="262">
        <v>19065.57</v>
      </c>
      <c r="P13040" s="243" t="s">
        <v>28899</v>
      </c>
      <c r="Q13040" s="244">
        <v>4000</v>
      </c>
      <c r="R13040" s="104"/>
      <c r="S13040" s="104"/>
      <c r="T13040" s="104"/>
    </row>
    <row r="13041" spans="13:20" ht="14.5" x14ac:dyDescent="0.35">
      <c r="M13041" s="261" t="s">
        <v>37602</v>
      </c>
      <c r="N13041" s="262">
        <v>6496.96</v>
      </c>
      <c r="P13041" s="243" t="s">
        <v>28900</v>
      </c>
      <c r="Q13041" s="244">
        <v>4280.2299999999996</v>
      </c>
      <c r="R13041" s="104"/>
      <c r="S13041" s="104"/>
      <c r="T13041" s="104"/>
    </row>
    <row r="13042" spans="13:20" ht="14.5" x14ac:dyDescent="0.35">
      <c r="M13042" s="261" t="s">
        <v>37603</v>
      </c>
      <c r="N13042" s="262">
        <v>26456.59</v>
      </c>
      <c r="P13042" s="243" t="s">
        <v>28901</v>
      </c>
      <c r="Q13042" s="244">
        <v>9539.2000000000007</v>
      </c>
      <c r="R13042" s="104"/>
      <c r="S13042" s="104"/>
      <c r="T13042" s="104"/>
    </row>
    <row r="13043" spans="13:20" ht="14.5" x14ac:dyDescent="0.35">
      <c r="M13043" s="261" t="s">
        <v>29436</v>
      </c>
      <c r="N13043" s="262">
        <v>17099.84</v>
      </c>
      <c r="P13043" s="243" t="s">
        <v>28902</v>
      </c>
      <c r="Q13043" s="244">
        <v>1633.2</v>
      </c>
      <c r="R13043" s="104"/>
      <c r="S13043" s="104"/>
      <c r="T13043" s="104"/>
    </row>
    <row r="13044" spans="13:20" ht="14.5" x14ac:dyDescent="0.35">
      <c r="M13044" s="261" t="s">
        <v>38645</v>
      </c>
      <c r="N13044" s="262">
        <v>54165.53</v>
      </c>
      <c r="P13044" s="243" t="s">
        <v>28903</v>
      </c>
      <c r="Q13044" s="244">
        <v>222.2</v>
      </c>
      <c r="R13044" s="104"/>
      <c r="S13044" s="104"/>
      <c r="T13044" s="104"/>
    </row>
    <row r="13045" spans="13:20" ht="14.5" x14ac:dyDescent="0.35">
      <c r="M13045" s="261" t="s">
        <v>43439</v>
      </c>
      <c r="N13045" s="262">
        <v>9999.99</v>
      </c>
      <c r="P13045" s="243" t="s">
        <v>28904</v>
      </c>
      <c r="Q13045" s="244">
        <v>616</v>
      </c>
      <c r="R13045" s="104"/>
      <c r="S13045" s="104"/>
      <c r="T13045" s="104"/>
    </row>
    <row r="13046" spans="13:20" ht="14.5" x14ac:dyDescent="0.35">
      <c r="M13046" s="261" t="s">
        <v>53693</v>
      </c>
      <c r="N13046" s="262">
        <v>14512.5</v>
      </c>
      <c r="P13046" s="243" t="s">
        <v>28905</v>
      </c>
      <c r="Q13046" s="244">
        <v>6966.53</v>
      </c>
      <c r="R13046" s="104"/>
      <c r="S13046" s="104"/>
      <c r="T13046" s="104"/>
    </row>
    <row r="13047" spans="13:20" ht="14.5" x14ac:dyDescent="0.35">
      <c r="M13047" s="261" t="s">
        <v>51525</v>
      </c>
      <c r="N13047" s="262">
        <v>18817</v>
      </c>
      <c r="P13047" s="243" t="s">
        <v>28906</v>
      </c>
      <c r="Q13047" s="244">
        <v>1614.05</v>
      </c>
      <c r="R13047" s="104"/>
      <c r="S13047" s="104"/>
      <c r="T13047" s="104"/>
    </row>
    <row r="13048" spans="13:20" ht="14.5" x14ac:dyDescent="0.35">
      <c r="M13048" s="261" t="s">
        <v>45742</v>
      </c>
      <c r="N13048" s="262">
        <v>15700</v>
      </c>
      <c r="P13048" s="243" t="s">
        <v>28907</v>
      </c>
      <c r="Q13048" s="244">
        <v>688.11</v>
      </c>
      <c r="R13048" s="104"/>
      <c r="S13048" s="104"/>
      <c r="T13048" s="104"/>
    </row>
    <row r="13049" spans="13:20" ht="14.5" x14ac:dyDescent="0.35">
      <c r="M13049" s="261" t="s">
        <v>45743</v>
      </c>
      <c r="N13049" s="262">
        <v>1201.02</v>
      </c>
      <c r="P13049" s="243" t="s">
        <v>16121</v>
      </c>
      <c r="Q13049" s="244">
        <v>46588.3</v>
      </c>
      <c r="R13049" s="104"/>
      <c r="S13049" s="104"/>
      <c r="T13049" s="104"/>
    </row>
    <row r="13050" spans="13:20" ht="14.5" x14ac:dyDescent="0.35">
      <c r="M13050" s="261" t="s">
        <v>45744</v>
      </c>
      <c r="N13050" s="262">
        <v>3012.11</v>
      </c>
      <c r="P13050" s="243" t="s">
        <v>28908</v>
      </c>
      <c r="Q13050" s="244">
        <v>9726</v>
      </c>
      <c r="R13050" s="104"/>
      <c r="S13050" s="104"/>
      <c r="T13050" s="104"/>
    </row>
    <row r="13051" spans="13:20" ht="14.5" x14ac:dyDescent="0.35">
      <c r="M13051" s="261" t="s">
        <v>57774</v>
      </c>
      <c r="N13051" s="262">
        <v>624.87</v>
      </c>
      <c r="P13051" s="243" t="s">
        <v>28909</v>
      </c>
      <c r="Q13051" s="244">
        <v>48000</v>
      </c>
      <c r="R13051" s="104"/>
      <c r="S13051" s="104"/>
      <c r="T13051" s="104"/>
    </row>
    <row r="13052" spans="13:20" ht="14.5" x14ac:dyDescent="0.35">
      <c r="M13052" s="261" t="s">
        <v>57775</v>
      </c>
      <c r="N13052" s="262">
        <v>144.66</v>
      </c>
      <c r="P13052" s="243" t="s">
        <v>28910</v>
      </c>
      <c r="Q13052" s="244">
        <v>4000</v>
      </c>
      <c r="R13052" s="104"/>
      <c r="S13052" s="104"/>
      <c r="T13052" s="104"/>
    </row>
    <row r="13053" spans="13:20" ht="14.5" x14ac:dyDescent="0.35">
      <c r="M13053" s="261" t="s">
        <v>53694</v>
      </c>
      <c r="N13053" s="262">
        <v>4610.0600000000004</v>
      </c>
      <c r="P13053" s="243" t="s">
        <v>28911</v>
      </c>
      <c r="Q13053" s="244">
        <v>4000</v>
      </c>
      <c r="R13053" s="104"/>
      <c r="S13053" s="104"/>
      <c r="T13053" s="104"/>
    </row>
    <row r="13054" spans="13:20" ht="14.5" x14ac:dyDescent="0.35">
      <c r="M13054" s="261" t="s">
        <v>57776</v>
      </c>
      <c r="N13054" s="262">
        <v>1444.97</v>
      </c>
      <c r="P13054" s="243" t="s">
        <v>28912</v>
      </c>
      <c r="Q13054" s="244">
        <v>4280.2299999999996</v>
      </c>
      <c r="R13054" s="104"/>
      <c r="S13054" s="104"/>
      <c r="T13054" s="104"/>
    </row>
    <row r="13055" spans="13:20" ht="14.5" x14ac:dyDescent="0.35">
      <c r="M13055" s="261" t="s">
        <v>57777</v>
      </c>
      <c r="N13055" s="262">
        <v>110.58</v>
      </c>
      <c r="P13055" s="243" t="s">
        <v>28913</v>
      </c>
      <c r="Q13055" s="244">
        <v>9539.2000000000007</v>
      </c>
      <c r="R13055" s="104"/>
      <c r="S13055" s="104"/>
      <c r="T13055" s="104"/>
    </row>
    <row r="13056" spans="13:20" ht="14.5" x14ac:dyDescent="0.35">
      <c r="M13056" s="261" t="s">
        <v>57778</v>
      </c>
      <c r="N13056" s="262">
        <v>348.23</v>
      </c>
      <c r="P13056" s="243" t="s">
        <v>28914</v>
      </c>
      <c r="Q13056" s="244">
        <v>1633.2</v>
      </c>
      <c r="R13056" s="104"/>
      <c r="S13056" s="104"/>
      <c r="T13056" s="104"/>
    </row>
    <row r="13057" spans="13:20" ht="14.5" x14ac:dyDescent="0.35">
      <c r="M13057" s="261" t="s">
        <v>57779</v>
      </c>
      <c r="N13057" s="262">
        <v>202.82</v>
      </c>
      <c r="P13057" s="243" t="s">
        <v>28915</v>
      </c>
      <c r="Q13057" s="244">
        <v>222.2</v>
      </c>
      <c r="R13057" s="104"/>
      <c r="S13057" s="104"/>
      <c r="T13057" s="104"/>
    </row>
    <row r="13058" spans="13:20" ht="14.5" x14ac:dyDescent="0.35">
      <c r="M13058" s="261" t="s">
        <v>52429</v>
      </c>
      <c r="N13058" s="262">
        <v>6294.85</v>
      </c>
      <c r="P13058" s="243" t="s">
        <v>28916</v>
      </c>
      <c r="Q13058" s="244">
        <v>616</v>
      </c>
      <c r="R13058" s="104"/>
      <c r="S13058" s="104"/>
      <c r="T13058" s="104"/>
    </row>
    <row r="13059" spans="13:20" ht="14.5" x14ac:dyDescent="0.35">
      <c r="M13059" s="261" t="s">
        <v>57780</v>
      </c>
      <c r="N13059" s="262">
        <v>533.37</v>
      </c>
      <c r="P13059" s="243" t="s">
        <v>28917</v>
      </c>
      <c r="Q13059" s="244">
        <v>6966.53</v>
      </c>
      <c r="R13059" s="104"/>
      <c r="S13059" s="104"/>
      <c r="T13059" s="104"/>
    </row>
    <row r="13060" spans="13:20" ht="14.5" x14ac:dyDescent="0.35">
      <c r="M13060" s="261" t="s">
        <v>42247</v>
      </c>
      <c r="N13060" s="262">
        <v>16997.400000000001</v>
      </c>
      <c r="P13060" s="243" t="s">
        <v>28918</v>
      </c>
      <c r="Q13060" s="244">
        <v>1614.05</v>
      </c>
      <c r="R13060" s="104"/>
      <c r="S13060" s="104"/>
      <c r="T13060" s="104"/>
    </row>
    <row r="13061" spans="13:20" ht="14.5" x14ac:dyDescent="0.35">
      <c r="M13061" s="261" t="s">
        <v>37604</v>
      </c>
      <c r="N13061" s="262">
        <v>188565.65</v>
      </c>
      <c r="P13061" s="243" t="s">
        <v>28919</v>
      </c>
      <c r="Q13061" s="244">
        <v>688.11</v>
      </c>
      <c r="R13061" s="104"/>
      <c r="S13061" s="104"/>
      <c r="T13061" s="104"/>
    </row>
    <row r="13062" spans="13:20" ht="14.5" x14ac:dyDescent="0.35">
      <c r="M13062" s="261" t="s">
        <v>50529</v>
      </c>
      <c r="N13062" s="262">
        <v>3176.17</v>
      </c>
      <c r="P13062" s="243" t="s">
        <v>16122</v>
      </c>
      <c r="Q13062" s="244">
        <v>83342.3</v>
      </c>
      <c r="R13062" s="104"/>
      <c r="S13062" s="104"/>
      <c r="T13062" s="104"/>
    </row>
    <row r="13063" spans="13:20" ht="14.5" x14ac:dyDescent="0.35">
      <c r="M13063" s="261" t="s">
        <v>43440</v>
      </c>
      <c r="N13063" s="262">
        <v>25141.48</v>
      </c>
      <c r="P13063" s="243" t="s">
        <v>28920</v>
      </c>
      <c r="Q13063" s="244">
        <v>9726</v>
      </c>
      <c r="R13063" s="104"/>
      <c r="S13063" s="104"/>
      <c r="T13063" s="104"/>
    </row>
    <row r="13064" spans="13:20" ht="14.5" x14ac:dyDescent="0.35">
      <c r="M13064" s="261" t="s">
        <v>43441</v>
      </c>
      <c r="N13064" s="262">
        <v>56172.73</v>
      </c>
      <c r="P13064" s="243" t="s">
        <v>28921</v>
      </c>
      <c r="Q13064" s="244">
        <v>30745.89</v>
      </c>
      <c r="R13064" s="104"/>
      <c r="S13064" s="104"/>
      <c r="T13064" s="104"/>
    </row>
    <row r="13065" spans="13:20" ht="14.5" x14ac:dyDescent="0.35">
      <c r="M13065" s="261" t="s">
        <v>51526</v>
      </c>
      <c r="N13065" s="262">
        <v>2883.75</v>
      </c>
      <c r="P13065" s="243" t="s">
        <v>28922</v>
      </c>
      <c r="Q13065" s="244">
        <v>4339.3100000000004</v>
      </c>
      <c r="R13065" s="104"/>
      <c r="S13065" s="104"/>
      <c r="T13065" s="104"/>
    </row>
    <row r="13066" spans="13:20" ht="14.5" x14ac:dyDescent="0.35">
      <c r="M13066" s="261" t="s">
        <v>48661</v>
      </c>
      <c r="N13066" s="262">
        <v>99969.84</v>
      </c>
      <c r="P13066" s="243" t="s">
        <v>28923</v>
      </c>
      <c r="Q13066" s="244">
        <v>163280.32000000001</v>
      </c>
      <c r="R13066" s="104"/>
      <c r="S13066" s="104"/>
      <c r="T13066" s="104"/>
    </row>
    <row r="13067" spans="13:20" ht="14.5" x14ac:dyDescent="0.35">
      <c r="M13067" s="261" t="s">
        <v>48662</v>
      </c>
      <c r="N13067" s="262">
        <v>8176.5</v>
      </c>
      <c r="P13067" s="243" t="s">
        <v>28924</v>
      </c>
      <c r="Q13067" s="244">
        <v>22172.080000000002</v>
      </c>
      <c r="R13067" s="104"/>
      <c r="S13067" s="104"/>
      <c r="T13067" s="104"/>
    </row>
    <row r="13068" spans="13:20" ht="14.5" x14ac:dyDescent="0.35">
      <c r="M13068" s="261" t="s">
        <v>45745</v>
      </c>
      <c r="N13068" s="262">
        <v>485300</v>
      </c>
      <c r="P13068" s="243" t="s">
        <v>28925</v>
      </c>
      <c r="Q13068" s="244">
        <v>6947.91</v>
      </c>
      <c r="R13068" s="104"/>
      <c r="S13068" s="104"/>
      <c r="T13068" s="104"/>
    </row>
    <row r="13069" spans="13:20" ht="14.5" x14ac:dyDescent="0.35">
      <c r="M13069" s="261" t="s">
        <v>43442</v>
      </c>
      <c r="N13069" s="262">
        <v>1159.1300000000001</v>
      </c>
      <c r="P13069" s="243" t="s">
        <v>28926</v>
      </c>
      <c r="Q13069" s="244">
        <v>4256.74</v>
      </c>
      <c r="R13069" s="104"/>
      <c r="S13069" s="104"/>
      <c r="T13069" s="104"/>
    </row>
    <row r="13070" spans="13:20" ht="14.5" x14ac:dyDescent="0.35">
      <c r="M13070" s="261" t="s">
        <v>37605</v>
      </c>
      <c r="N13070" s="262">
        <v>65488.06</v>
      </c>
      <c r="P13070" s="243" t="s">
        <v>28927</v>
      </c>
      <c r="Q13070" s="244">
        <v>1394.12</v>
      </c>
      <c r="R13070" s="104"/>
      <c r="S13070" s="104"/>
      <c r="T13070" s="104"/>
    </row>
    <row r="13071" spans="13:20" ht="14.5" x14ac:dyDescent="0.35">
      <c r="M13071" s="261" t="s">
        <v>37606</v>
      </c>
      <c r="N13071" s="262">
        <v>156967.43</v>
      </c>
      <c r="P13071" s="243" t="s">
        <v>28928</v>
      </c>
      <c r="Q13071" s="244">
        <v>136.25</v>
      </c>
      <c r="R13071" s="104"/>
      <c r="S13071" s="104"/>
      <c r="T13071" s="104"/>
    </row>
    <row r="13072" spans="13:20" ht="14.5" x14ac:dyDescent="0.35">
      <c r="M13072" s="261" t="s">
        <v>37607</v>
      </c>
      <c r="N13072" s="262">
        <v>25912.53</v>
      </c>
      <c r="P13072" s="243" t="s">
        <v>28929</v>
      </c>
      <c r="Q13072" s="244">
        <v>20677.02</v>
      </c>
      <c r="R13072" s="104"/>
      <c r="S13072" s="104"/>
      <c r="T13072" s="104"/>
    </row>
    <row r="13073" spans="13:20" ht="14.5" x14ac:dyDescent="0.35">
      <c r="M13073" s="261" t="s">
        <v>48663</v>
      </c>
      <c r="N13073" s="262">
        <v>34689.33</v>
      </c>
      <c r="P13073" s="243" t="s">
        <v>28930</v>
      </c>
      <c r="Q13073" s="244">
        <v>19508.62</v>
      </c>
      <c r="R13073" s="104"/>
      <c r="S13073" s="104"/>
      <c r="T13073" s="104"/>
    </row>
    <row r="13074" spans="13:20" ht="14.5" x14ac:dyDescent="0.35">
      <c r="M13074" s="261" t="s">
        <v>57781</v>
      </c>
      <c r="N13074" s="262">
        <v>43049.51</v>
      </c>
      <c r="P13074" s="243" t="s">
        <v>28931</v>
      </c>
      <c r="Q13074" s="244">
        <v>52402.77</v>
      </c>
      <c r="R13074" s="104"/>
      <c r="S13074" s="104"/>
      <c r="T13074" s="104"/>
    </row>
    <row r="13075" spans="13:20" ht="14.5" x14ac:dyDescent="0.35">
      <c r="M13075" s="261" t="s">
        <v>50530</v>
      </c>
      <c r="N13075" s="262">
        <v>23374.92</v>
      </c>
      <c r="P13075" s="243" t="s">
        <v>28932</v>
      </c>
      <c r="Q13075" s="244">
        <v>506.26</v>
      </c>
      <c r="R13075" s="104"/>
      <c r="S13075" s="104"/>
      <c r="T13075" s="104"/>
    </row>
    <row r="13076" spans="13:20" ht="14.5" x14ac:dyDescent="0.35">
      <c r="M13076" s="261" t="s">
        <v>51527</v>
      </c>
      <c r="N13076" s="262">
        <v>16360</v>
      </c>
      <c r="P13076" s="243" t="s">
        <v>28933</v>
      </c>
      <c r="Q13076" s="244">
        <v>678342.6</v>
      </c>
      <c r="R13076" s="104"/>
      <c r="S13076" s="104"/>
      <c r="T13076" s="104"/>
    </row>
    <row r="13077" spans="13:20" ht="14.5" x14ac:dyDescent="0.35">
      <c r="M13077" s="261" t="s">
        <v>38646</v>
      </c>
      <c r="N13077" s="262">
        <v>24224.82</v>
      </c>
      <c r="P13077" s="243" t="s">
        <v>28934</v>
      </c>
      <c r="Q13077" s="244">
        <v>10543.87</v>
      </c>
      <c r="R13077" s="104"/>
      <c r="S13077" s="104"/>
      <c r="T13077" s="104"/>
    </row>
    <row r="13078" spans="13:20" ht="14.5" x14ac:dyDescent="0.35">
      <c r="M13078" s="261" t="s">
        <v>37608</v>
      </c>
      <c r="N13078" s="262">
        <v>188052.5</v>
      </c>
      <c r="P13078" s="243" t="s">
        <v>28935</v>
      </c>
      <c r="Q13078" s="244">
        <v>25720.13</v>
      </c>
      <c r="R13078" s="104"/>
      <c r="S13078" s="104"/>
      <c r="T13078" s="104"/>
    </row>
    <row r="13079" spans="13:20" ht="14.5" x14ac:dyDescent="0.35">
      <c r="M13079" s="261" t="s">
        <v>53695</v>
      </c>
      <c r="N13079" s="262">
        <v>16200</v>
      </c>
      <c r="P13079" s="243" t="s">
        <v>28936</v>
      </c>
      <c r="Q13079" s="244">
        <v>365580</v>
      </c>
      <c r="R13079" s="104"/>
      <c r="S13079" s="104"/>
      <c r="T13079" s="104"/>
    </row>
    <row r="13080" spans="13:20" ht="14.5" x14ac:dyDescent="0.35">
      <c r="M13080" s="261" t="s">
        <v>52430</v>
      </c>
      <c r="N13080" s="262">
        <v>27900</v>
      </c>
      <c r="P13080" s="243" t="s">
        <v>16123</v>
      </c>
      <c r="Q13080" s="244">
        <v>224439.86</v>
      </c>
      <c r="R13080" s="104"/>
      <c r="S13080" s="104"/>
      <c r="T13080" s="104"/>
    </row>
    <row r="13081" spans="13:20" ht="14.5" x14ac:dyDescent="0.35">
      <c r="M13081" s="261" t="s">
        <v>48664</v>
      </c>
      <c r="N13081" s="262">
        <v>184814.35</v>
      </c>
      <c r="P13081" s="243" t="s">
        <v>16124</v>
      </c>
      <c r="Q13081" s="244">
        <v>17169.580000000002</v>
      </c>
      <c r="R13081" s="104"/>
      <c r="S13081" s="104"/>
      <c r="T13081" s="104"/>
    </row>
    <row r="13082" spans="13:20" ht="14.5" x14ac:dyDescent="0.35">
      <c r="M13082" s="261" t="s">
        <v>48665</v>
      </c>
      <c r="N13082" s="262">
        <v>14162.65</v>
      </c>
      <c r="P13082" s="243" t="s">
        <v>16125</v>
      </c>
      <c r="Q13082" s="244">
        <v>43669.65</v>
      </c>
      <c r="R13082" s="104"/>
      <c r="S13082" s="104"/>
      <c r="T13082" s="104"/>
    </row>
    <row r="13083" spans="13:20" ht="14.5" x14ac:dyDescent="0.35">
      <c r="M13083" s="261" t="s">
        <v>48666</v>
      </c>
      <c r="N13083" s="262">
        <v>1270774.3899999999</v>
      </c>
      <c r="P13083" s="243" t="s">
        <v>28937</v>
      </c>
      <c r="Q13083" s="244">
        <v>120919.61</v>
      </c>
      <c r="R13083" s="104"/>
      <c r="S13083" s="104"/>
      <c r="T13083" s="104"/>
    </row>
    <row r="13084" spans="13:20" ht="14.5" x14ac:dyDescent="0.35">
      <c r="M13084" s="261" t="s">
        <v>48667</v>
      </c>
      <c r="N13084" s="262">
        <v>96815.56</v>
      </c>
      <c r="P13084" s="243" t="s">
        <v>28938</v>
      </c>
      <c r="Q13084" s="244">
        <v>15015</v>
      </c>
      <c r="R13084" s="104"/>
      <c r="S13084" s="104"/>
      <c r="T13084" s="104"/>
    </row>
    <row r="13085" spans="13:20" ht="14.5" x14ac:dyDescent="0.35">
      <c r="M13085" s="261" t="s">
        <v>29490</v>
      </c>
      <c r="N13085" s="262">
        <v>6427.5</v>
      </c>
      <c r="P13085" s="243" t="s">
        <v>28939</v>
      </c>
      <c r="Q13085" s="244">
        <v>111747.3</v>
      </c>
      <c r="R13085" s="104"/>
      <c r="S13085" s="104"/>
      <c r="T13085" s="104"/>
    </row>
    <row r="13086" spans="13:20" ht="14.5" x14ac:dyDescent="0.35">
      <c r="M13086" s="261" t="s">
        <v>29491</v>
      </c>
      <c r="N13086" s="262">
        <v>491.7</v>
      </c>
      <c r="P13086" s="243" t="s">
        <v>28940</v>
      </c>
      <c r="Q13086" s="244">
        <v>91221.24</v>
      </c>
      <c r="R13086" s="104"/>
      <c r="S13086" s="104"/>
      <c r="T13086" s="104"/>
    </row>
    <row r="13087" spans="13:20" ht="14.5" x14ac:dyDescent="0.35">
      <c r="M13087" s="261" t="s">
        <v>29492</v>
      </c>
      <c r="N13087" s="262">
        <v>1549.04</v>
      </c>
      <c r="P13087" s="243" t="s">
        <v>28941</v>
      </c>
      <c r="Q13087" s="244">
        <v>190691.32</v>
      </c>
      <c r="R13087" s="104"/>
      <c r="S13087" s="104"/>
      <c r="T13087" s="104"/>
    </row>
    <row r="13088" spans="13:20" ht="14.5" x14ac:dyDescent="0.35">
      <c r="M13088" s="261" t="s">
        <v>57782</v>
      </c>
      <c r="N13088" s="262">
        <v>1244.58</v>
      </c>
      <c r="P13088" s="243" t="s">
        <v>28942</v>
      </c>
      <c r="Q13088" s="244">
        <v>16817.66</v>
      </c>
      <c r="R13088" s="104"/>
      <c r="S13088" s="104"/>
      <c r="T13088" s="104"/>
    </row>
    <row r="13089" spans="13:20" ht="14.5" x14ac:dyDescent="0.35">
      <c r="M13089" s="261" t="s">
        <v>16155</v>
      </c>
      <c r="N13089" s="262">
        <v>350.47</v>
      </c>
      <c r="P13089" s="243" t="s">
        <v>28943</v>
      </c>
      <c r="Q13089" s="244">
        <v>14296.44</v>
      </c>
      <c r="R13089" s="104"/>
      <c r="S13089" s="104"/>
      <c r="T13089" s="104"/>
    </row>
    <row r="13090" spans="13:20" ht="14.5" x14ac:dyDescent="0.35">
      <c r="M13090" s="261" t="s">
        <v>16156</v>
      </c>
      <c r="N13090" s="262">
        <v>2866.02</v>
      </c>
      <c r="P13090" s="243" t="s">
        <v>28944</v>
      </c>
      <c r="Q13090" s="244">
        <v>118132.81</v>
      </c>
      <c r="R13090" s="104"/>
      <c r="S13090" s="104"/>
      <c r="T13090" s="104"/>
    </row>
    <row r="13091" spans="13:20" ht="14.5" x14ac:dyDescent="0.35">
      <c r="M13091" s="261" t="s">
        <v>57783</v>
      </c>
      <c r="N13091" s="262">
        <v>5261.34</v>
      </c>
      <c r="P13091" s="243" t="s">
        <v>28945</v>
      </c>
      <c r="Q13091" s="244">
        <v>3338.7</v>
      </c>
      <c r="R13091" s="104"/>
      <c r="S13091" s="104"/>
      <c r="T13091" s="104"/>
    </row>
    <row r="13092" spans="13:20" ht="14.5" x14ac:dyDescent="0.35">
      <c r="M13092" s="261" t="s">
        <v>48668</v>
      </c>
      <c r="N13092" s="262">
        <v>34559.660000000003</v>
      </c>
      <c r="P13092" s="243" t="s">
        <v>28946</v>
      </c>
      <c r="Q13092" s="244">
        <v>103305</v>
      </c>
      <c r="R13092" s="104"/>
      <c r="S13092" s="104"/>
      <c r="T13092" s="104"/>
    </row>
    <row r="13093" spans="13:20" ht="14.5" x14ac:dyDescent="0.35">
      <c r="M13093" s="261" t="s">
        <v>57784</v>
      </c>
      <c r="N13093" s="262">
        <v>1832.57</v>
      </c>
      <c r="P13093" s="243" t="s">
        <v>28947</v>
      </c>
      <c r="Q13093" s="244">
        <v>22064.47</v>
      </c>
      <c r="R13093" s="104"/>
      <c r="S13093" s="104"/>
      <c r="T13093" s="104"/>
    </row>
    <row r="13094" spans="13:20" ht="14.5" x14ac:dyDescent="0.35">
      <c r="M13094" s="261" t="s">
        <v>51528</v>
      </c>
      <c r="N13094" s="262">
        <v>12839.43</v>
      </c>
      <c r="P13094" s="243" t="s">
        <v>28948</v>
      </c>
      <c r="Q13094" s="244">
        <v>63954.43</v>
      </c>
      <c r="R13094" s="104"/>
      <c r="S13094" s="104"/>
      <c r="T13094" s="104"/>
    </row>
    <row r="13095" spans="13:20" ht="14.5" x14ac:dyDescent="0.35">
      <c r="M13095" s="261" t="s">
        <v>29495</v>
      </c>
      <c r="N13095" s="262">
        <v>-7620</v>
      </c>
      <c r="P13095" s="243" t="s">
        <v>28949</v>
      </c>
      <c r="Q13095" s="244">
        <v>19317.32</v>
      </c>
      <c r="R13095" s="104"/>
      <c r="S13095" s="104"/>
      <c r="T13095" s="104"/>
    </row>
    <row r="13096" spans="13:20" ht="14.5" x14ac:dyDescent="0.35">
      <c r="M13096" s="261" t="s">
        <v>29496</v>
      </c>
      <c r="N13096" s="262">
        <v>6715.98</v>
      </c>
      <c r="P13096" s="243" t="s">
        <v>28950</v>
      </c>
      <c r="Q13096" s="244">
        <v>34389.86</v>
      </c>
      <c r="R13096" s="104"/>
      <c r="S13096" s="104"/>
      <c r="T13096" s="104"/>
    </row>
    <row r="13097" spans="13:20" ht="14.5" x14ac:dyDescent="0.35">
      <c r="M13097" s="261" t="s">
        <v>29497</v>
      </c>
      <c r="N13097" s="262">
        <v>-69.16</v>
      </c>
      <c r="P13097" s="243" t="s">
        <v>28951</v>
      </c>
      <c r="Q13097" s="244">
        <v>9350</v>
      </c>
      <c r="R13097" s="104"/>
      <c r="S13097" s="104"/>
      <c r="T13097" s="104"/>
    </row>
    <row r="13098" spans="13:20" ht="14.5" x14ac:dyDescent="0.35">
      <c r="M13098" s="261" t="s">
        <v>29498</v>
      </c>
      <c r="N13098" s="262">
        <v>-176.38</v>
      </c>
      <c r="P13098" s="243" t="s">
        <v>28952</v>
      </c>
      <c r="Q13098" s="244">
        <v>22509.72</v>
      </c>
      <c r="R13098" s="104"/>
      <c r="S13098" s="104"/>
      <c r="T13098" s="104"/>
    </row>
    <row r="13099" spans="13:20" ht="14.5" x14ac:dyDescent="0.35">
      <c r="M13099" s="261" t="s">
        <v>57785</v>
      </c>
      <c r="N13099" s="262">
        <v>5934.93</v>
      </c>
      <c r="P13099" s="243" t="s">
        <v>28953</v>
      </c>
      <c r="Q13099" s="244">
        <v>28571.23</v>
      </c>
      <c r="R13099" s="104"/>
      <c r="S13099" s="104"/>
      <c r="T13099" s="104"/>
    </row>
    <row r="13100" spans="13:20" ht="14.5" x14ac:dyDescent="0.35">
      <c r="M13100" s="261" t="s">
        <v>29500</v>
      </c>
      <c r="N13100" s="262">
        <v>37682.33</v>
      </c>
      <c r="P13100" s="243" t="s">
        <v>28954</v>
      </c>
      <c r="Q13100" s="244">
        <v>4652.3599999999997</v>
      </c>
      <c r="R13100" s="104"/>
      <c r="S13100" s="104"/>
      <c r="T13100" s="104"/>
    </row>
    <row r="13101" spans="13:20" ht="14.5" x14ac:dyDescent="0.35">
      <c r="M13101" s="261" t="s">
        <v>57786</v>
      </c>
      <c r="N13101" s="262">
        <v>7050</v>
      </c>
      <c r="P13101" s="243" t="s">
        <v>28955</v>
      </c>
      <c r="Q13101" s="244">
        <v>92254.6</v>
      </c>
      <c r="R13101" s="104"/>
      <c r="S13101" s="104"/>
      <c r="T13101" s="104"/>
    </row>
    <row r="13102" spans="13:20" ht="14.5" x14ac:dyDescent="0.35">
      <c r="M13102" s="261" t="s">
        <v>57787</v>
      </c>
      <c r="N13102" s="262">
        <v>539.36</v>
      </c>
      <c r="P13102" s="243" t="s">
        <v>28956</v>
      </c>
      <c r="Q13102" s="244">
        <v>4200</v>
      </c>
      <c r="R13102" s="104"/>
      <c r="S13102" s="104"/>
      <c r="T13102" s="104"/>
    </row>
    <row r="13103" spans="13:20" ht="14.5" x14ac:dyDescent="0.35">
      <c r="M13103" s="261" t="s">
        <v>57788</v>
      </c>
      <c r="N13103" s="262">
        <v>1699.05</v>
      </c>
      <c r="P13103" s="243" t="s">
        <v>28957</v>
      </c>
      <c r="Q13103" s="244">
        <v>6718.99</v>
      </c>
      <c r="R13103" s="104"/>
      <c r="S13103" s="104"/>
      <c r="T13103" s="104"/>
    </row>
    <row r="13104" spans="13:20" ht="14.5" x14ac:dyDescent="0.35">
      <c r="M13104" s="261" t="s">
        <v>57789</v>
      </c>
      <c r="N13104" s="262">
        <v>1310.87</v>
      </c>
      <c r="P13104" s="243" t="s">
        <v>28958</v>
      </c>
      <c r="Q13104" s="244">
        <v>20911.330000000002</v>
      </c>
      <c r="R13104" s="104"/>
      <c r="S13104" s="104"/>
      <c r="T13104" s="104"/>
    </row>
    <row r="13105" spans="13:20" ht="14.5" x14ac:dyDescent="0.35">
      <c r="M13105" s="261" t="s">
        <v>57790</v>
      </c>
      <c r="N13105" s="262">
        <v>37440</v>
      </c>
      <c r="P13105" s="243" t="s">
        <v>28959</v>
      </c>
      <c r="Q13105" s="244">
        <v>20202.63</v>
      </c>
      <c r="R13105" s="104"/>
      <c r="S13105" s="104"/>
      <c r="T13105" s="104"/>
    </row>
    <row r="13106" spans="13:20" ht="14.5" x14ac:dyDescent="0.35">
      <c r="M13106" s="261" t="s">
        <v>57791</v>
      </c>
      <c r="N13106" s="262">
        <v>2864.12</v>
      </c>
      <c r="P13106" s="243" t="s">
        <v>28960</v>
      </c>
      <c r="Q13106" s="244">
        <v>9748.14</v>
      </c>
      <c r="R13106" s="104"/>
      <c r="S13106" s="104"/>
      <c r="T13106" s="104"/>
    </row>
    <row r="13107" spans="13:20" ht="14.5" x14ac:dyDescent="0.35">
      <c r="M13107" s="261" t="s">
        <v>57792</v>
      </c>
      <c r="N13107" s="262">
        <v>1214.6400000000001</v>
      </c>
      <c r="P13107" s="243" t="s">
        <v>28961</v>
      </c>
      <c r="Q13107" s="244">
        <v>1953.15</v>
      </c>
      <c r="R13107" s="104"/>
      <c r="S13107" s="104"/>
      <c r="T13107" s="104"/>
    </row>
    <row r="13108" spans="13:20" ht="14.5" x14ac:dyDescent="0.35">
      <c r="M13108" s="261" t="s">
        <v>57793</v>
      </c>
      <c r="N13108" s="262">
        <v>5859.54</v>
      </c>
      <c r="P13108" s="243" t="s">
        <v>28962</v>
      </c>
      <c r="Q13108" s="244">
        <v>280404.15999999997</v>
      </c>
      <c r="R13108" s="104"/>
      <c r="S13108" s="104"/>
      <c r="T13108" s="104"/>
    </row>
    <row r="13109" spans="13:20" ht="14.5" x14ac:dyDescent="0.35">
      <c r="M13109" s="261" t="s">
        <v>29502</v>
      </c>
      <c r="N13109" s="262">
        <v>839324.5</v>
      </c>
      <c r="P13109" s="243" t="s">
        <v>28963</v>
      </c>
      <c r="Q13109" s="244">
        <v>-715.35</v>
      </c>
      <c r="R13109" s="104"/>
      <c r="S13109" s="104"/>
      <c r="T13109" s="104"/>
    </row>
    <row r="13110" spans="13:20" ht="14.5" x14ac:dyDescent="0.35">
      <c r="M13110" s="261" t="s">
        <v>29503</v>
      </c>
      <c r="N13110" s="262">
        <v>-3965.73</v>
      </c>
      <c r="P13110" s="243" t="s">
        <v>28964</v>
      </c>
      <c r="Q13110" s="244">
        <v>41506.35</v>
      </c>
      <c r="R13110" s="104"/>
      <c r="S13110" s="104"/>
      <c r="T13110" s="104"/>
    </row>
    <row r="13111" spans="13:20" ht="14.5" x14ac:dyDescent="0.35">
      <c r="M13111" s="261" t="s">
        <v>38647</v>
      </c>
      <c r="N13111" s="262">
        <v>98677.43</v>
      </c>
      <c r="P13111" s="243" t="s">
        <v>28965</v>
      </c>
      <c r="Q13111" s="244">
        <v>603907.99</v>
      </c>
      <c r="R13111" s="104"/>
      <c r="S13111" s="104"/>
      <c r="T13111" s="104"/>
    </row>
    <row r="13112" spans="13:20" ht="14.5" x14ac:dyDescent="0.35">
      <c r="M13112" s="261" t="s">
        <v>29504</v>
      </c>
      <c r="N13112" s="262">
        <v>12175.69</v>
      </c>
      <c r="P13112" s="243" t="s">
        <v>28966</v>
      </c>
      <c r="Q13112" s="244">
        <v>17765</v>
      </c>
      <c r="R13112" s="104"/>
      <c r="S13112" s="104"/>
      <c r="T13112" s="104"/>
    </row>
    <row r="13113" spans="13:20" ht="14.5" x14ac:dyDescent="0.35">
      <c r="M13113" s="261" t="s">
        <v>36065</v>
      </c>
      <c r="N13113" s="262">
        <v>55438.25</v>
      </c>
      <c r="P13113" s="243" t="s">
        <v>28967</v>
      </c>
      <c r="Q13113" s="244">
        <v>105185.76</v>
      </c>
      <c r="R13113" s="104"/>
      <c r="S13113" s="104"/>
      <c r="T13113" s="104"/>
    </row>
    <row r="13114" spans="13:20" ht="14.5" x14ac:dyDescent="0.35">
      <c r="M13114" s="261" t="s">
        <v>29506</v>
      </c>
      <c r="N13114" s="262">
        <v>4897.5</v>
      </c>
      <c r="P13114" s="243" t="s">
        <v>28968</v>
      </c>
      <c r="Q13114" s="244">
        <v>43370.7</v>
      </c>
      <c r="R13114" s="104"/>
      <c r="S13114" s="104"/>
      <c r="T13114" s="104"/>
    </row>
    <row r="13115" spans="13:20" ht="14.5" x14ac:dyDescent="0.35">
      <c r="M13115" s="261" t="s">
        <v>37610</v>
      </c>
      <c r="N13115" s="262">
        <v>2267764.19</v>
      </c>
      <c r="P13115" s="243" t="s">
        <v>28969</v>
      </c>
      <c r="Q13115" s="244">
        <v>775854.38</v>
      </c>
      <c r="R13115" s="104"/>
      <c r="S13115" s="104"/>
      <c r="T13115" s="104"/>
    </row>
    <row r="13116" spans="13:20" ht="14.5" x14ac:dyDescent="0.35">
      <c r="M13116" s="261" t="s">
        <v>29507</v>
      </c>
      <c r="N13116" s="262">
        <v>90995</v>
      </c>
      <c r="P13116" s="243" t="s">
        <v>28970</v>
      </c>
      <c r="Q13116" s="244">
        <v>17236.7</v>
      </c>
      <c r="R13116" s="104"/>
      <c r="S13116" s="104"/>
      <c r="T13116" s="104"/>
    </row>
    <row r="13117" spans="13:20" ht="14.5" x14ac:dyDescent="0.35">
      <c r="M13117" s="261" t="s">
        <v>57794</v>
      </c>
      <c r="N13117" s="262">
        <v>750</v>
      </c>
      <c r="P13117" s="243" t="s">
        <v>28971</v>
      </c>
      <c r="Q13117" s="244">
        <v>23372.75</v>
      </c>
      <c r="R13117" s="104"/>
      <c r="S13117" s="104"/>
      <c r="T13117" s="104"/>
    </row>
    <row r="13118" spans="13:20" ht="14.5" x14ac:dyDescent="0.35">
      <c r="M13118" s="261" t="s">
        <v>29508</v>
      </c>
      <c r="N13118" s="262">
        <v>264358.02</v>
      </c>
      <c r="P13118" s="243" t="s">
        <v>28972</v>
      </c>
      <c r="Q13118" s="244">
        <v>195141.58</v>
      </c>
      <c r="R13118" s="104"/>
      <c r="S13118" s="104"/>
      <c r="T13118" s="104"/>
    </row>
    <row r="13119" spans="13:20" ht="14.5" x14ac:dyDescent="0.35">
      <c r="M13119" s="261" t="s">
        <v>29509</v>
      </c>
      <c r="N13119" s="262">
        <v>396067.15</v>
      </c>
      <c r="P13119" s="243" t="s">
        <v>28973</v>
      </c>
      <c r="Q13119" s="244">
        <v>93045.42</v>
      </c>
      <c r="R13119" s="104"/>
      <c r="S13119" s="104"/>
      <c r="T13119" s="104"/>
    </row>
    <row r="13120" spans="13:20" ht="14.5" x14ac:dyDescent="0.35">
      <c r="M13120" s="261" t="s">
        <v>29510</v>
      </c>
      <c r="N13120" s="262">
        <v>521.96</v>
      </c>
      <c r="P13120" s="243" t="s">
        <v>28974</v>
      </c>
      <c r="Q13120" s="244">
        <v>35639.83</v>
      </c>
      <c r="R13120" s="104"/>
      <c r="S13120" s="104"/>
      <c r="T13120" s="104"/>
    </row>
    <row r="13121" spans="13:20" ht="14.5" x14ac:dyDescent="0.35">
      <c r="M13121" s="261" t="s">
        <v>29511</v>
      </c>
      <c r="N13121" s="262">
        <v>507901.87</v>
      </c>
      <c r="P13121" s="243" t="s">
        <v>28975</v>
      </c>
      <c r="Q13121" s="244">
        <v>6669.47</v>
      </c>
      <c r="R13121" s="104"/>
      <c r="S13121" s="104"/>
      <c r="T13121" s="104"/>
    </row>
    <row r="13122" spans="13:20" ht="14.5" x14ac:dyDescent="0.35">
      <c r="M13122" s="261" t="s">
        <v>29512</v>
      </c>
      <c r="N13122" s="262">
        <v>119559.67</v>
      </c>
      <c r="P13122" s="243" t="s">
        <v>28976</v>
      </c>
      <c r="Q13122" s="244">
        <v>452</v>
      </c>
      <c r="R13122" s="104"/>
      <c r="S13122" s="104"/>
      <c r="T13122" s="104"/>
    </row>
    <row r="13123" spans="13:20" ht="14.5" x14ac:dyDescent="0.35">
      <c r="M13123" s="261" t="s">
        <v>43443</v>
      </c>
      <c r="N13123" s="262">
        <v>11194.82</v>
      </c>
      <c r="P13123" s="243" t="s">
        <v>28977</v>
      </c>
      <c r="Q13123" s="244">
        <v>54116.41</v>
      </c>
      <c r="R13123" s="104"/>
      <c r="S13123" s="104"/>
      <c r="T13123" s="104"/>
    </row>
    <row r="13124" spans="13:20" ht="14.5" x14ac:dyDescent="0.35">
      <c r="M13124" s="261" t="s">
        <v>57795</v>
      </c>
      <c r="N13124" s="262">
        <v>717257.48</v>
      </c>
      <c r="P13124" s="243" t="s">
        <v>28978</v>
      </c>
      <c r="Q13124" s="244">
        <v>39.67</v>
      </c>
      <c r="R13124" s="104"/>
      <c r="S13124" s="104"/>
      <c r="T13124" s="104"/>
    </row>
    <row r="13125" spans="13:20" ht="14.5" x14ac:dyDescent="0.35">
      <c r="M13125" s="261" t="s">
        <v>29518</v>
      </c>
      <c r="N13125" s="262">
        <v>393055.27</v>
      </c>
      <c r="P13125" s="243" t="s">
        <v>28979</v>
      </c>
      <c r="Q13125" s="244">
        <v>17091.14</v>
      </c>
      <c r="R13125" s="104"/>
      <c r="S13125" s="104"/>
      <c r="T13125" s="104"/>
    </row>
    <row r="13126" spans="13:20" ht="14.5" x14ac:dyDescent="0.35">
      <c r="M13126" s="261" t="s">
        <v>29519</v>
      </c>
      <c r="N13126" s="262">
        <v>529269</v>
      </c>
      <c r="P13126" s="243" t="s">
        <v>28980</v>
      </c>
      <c r="Q13126" s="244">
        <v>34555.22</v>
      </c>
      <c r="R13126" s="104"/>
      <c r="S13126" s="104"/>
      <c r="T13126" s="104"/>
    </row>
    <row r="13127" spans="13:20" ht="14.5" x14ac:dyDescent="0.35">
      <c r="M13127" s="261" t="s">
        <v>29520</v>
      </c>
      <c r="N13127" s="262">
        <v>16807.099999999999</v>
      </c>
      <c r="P13127" s="243" t="s">
        <v>28981</v>
      </c>
      <c r="Q13127" s="244">
        <v>1680</v>
      </c>
      <c r="R13127" s="104"/>
      <c r="S13127" s="104"/>
      <c r="T13127" s="104"/>
    </row>
    <row r="13128" spans="13:20" ht="14.5" x14ac:dyDescent="0.35">
      <c r="M13128" s="261" t="s">
        <v>29521</v>
      </c>
      <c r="N13128" s="262">
        <v>4056.66</v>
      </c>
      <c r="P13128" s="243" t="s">
        <v>28982</v>
      </c>
      <c r="Q13128" s="244">
        <v>963.72</v>
      </c>
      <c r="R13128" s="104"/>
      <c r="S13128" s="104"/>
      <c r="T13128" s="104"/>
    </row>
    <row r="13129" spans="13:20" ht="14.5" x14ac:dyDescent="0.35">
      <c r="M13129" s="261" t="s">
        <v>37611</v>
      </c>
      <c r="N13129" s="262">
        <v>25369.95</v>
      </c>
      <c r="P13129" s="243" t="s">
        <v>28983</v>
      </c>
      <c r="Q13129" s="244">
        <v>494.88</v>
      </c>
      <c r="R13129" s="104"/>
      <c r="S13129" s="104"/>
      <c r="T13129" s="104"/>
    </row>
    <row r="13130" spans="13:20" ht="14.5" x14ac:dyDescent="0.35">
      <c r="M13130" s="261" t="s">
        <v>43444</v>
      </c>
      <c r="N13130" s="262">
        <v>57298.06</v>
      </c>
      <c r="P13130" s="243" t="s">
        <v>28984</v>
      </c>
      <c r="Q13130" s="244">
        <v>64257.24</v>
      </c>
      <c r="R13130" s="104"/>
      <c r="S13130" s="104"/>
      <c r="T13130" s="104"/>
    </row>
    <row r="13131" spans="13:20" ht="14.5" x14ac:dyDescent="0.35">
      <c r="M13131" s="261" t="s">
        <v>57796</v>
      </c>
      <c r="N13131" s="262">
        <v>133906.46</v>
      </c>
      <c r="P13131" s="243" t="s">
        <v>28985</v>
      </c>
      <c r="Q13131" s="244">
        <v>1000</v>
      </c>
      <c r="R13131" s="104"/>
      <c r="S13131" s="104"/>
      <c r="T13131" s="104"/>
    </row>
    <row r="13132" spans="13:20" ht="14.5" x14ac:dyDescent="0.35">
      <c r="M13132" s="261" t="s">
        <v>57797</v>
      </c>
      <c r="N13132" s="262">
        <v>10244.25</v>
      </c>
      <c r="P13132" s="243" t="s">
        <v>28986</v>
      </c>
      <c r="Q13132" s="244">
        <v>7363.34</v>
      </c>
      <c r="R13132" s="104"/>
      <c r="S13132" s="104"/>
      <c r="T13132" s="104"/>
    </row>
    <row r="13133" spans="13:20" ht="14.5" x14ac:dyDescent="0.35">
      <c r="M13133" s="261" t="s">
        <v>57798</v>
      </c>
      <c r="N13133" s="262">
        <v>30282.14</v>
      </c>
      <c r="P13133" s="243" t="s">
        <v>28987</v>
      </c>
      <c r="Q13133" s="244">
        <v>110838.98</v>
      </c>
      <c r="R13133" s="104"/>
      <c r="S13133" s="104"/>
      <c r="T13133" s="104"/>
    </row>
    <row r="13134" spans="13:20" ht="14.5" x14ac:dyDescent="0.35">
      <c r="M13134" s="261" t="s">
        <v>57799</v>
      </c>
      <c r="N13134" s="262">
        <v>31560</v>
      </c>
      <c r="P13134" s="243" t="s">
        <v>28988</v>
      </c>
      <c r="Q13134" s="244">
        <v>77507.960000000006</v>
      </c>
      <c r="R13134" s="104"/>
      <c r="S13134" s="104"/>
      <c r="T13134" s="104"/>
    </row>
    <row r="13135" spans="13:20" ht="14.5" x14ac:dyDescent="0.35">
      <c r="M13135" s="261" t="s">
        <v>57800</v>
      </c>
      <c r="N13135" s="262">
        <v>2414.35</v>
      </c>
      <c r="P13135" s="243" t="s">
        <v>28989</v>
      </c>
      <c r="Q13135" s="244">
        <v>35002.519999999997</v>
      </c>
      <c r="R13135" s="104"/>
      <c r="S13135" s="104"/>
      <c r="T13135" s="104"/>
    </row>
    <row r="13136" spans="13:20" ht="14.5" x14ac:dyDescent="0.35">
      <c r="M13136" s="261" t="s">
        <v>57801</v>
      </c>
      <c r="N13136" s="262">
        <v>7605.96</v>
      </c>
      <c r="P13136" s="243" t="s">
        <v>28990</v>
      </c>
      <c r="Q13136" s="244">
        <v>681023.57</v>
      </c>
      <c r="R13136" s="104"/>
      <c r="S13136" s="104"/>
      <c r="T13136" s="104"/>
    </row>
    <row r="13137" spans="13:20" ht="14.5" x14ac:dyDescent="0.35">
      <c r="M13137" s="261" t="s">
        <v>57802</v>
      </c>
      <c r="N13137" s="262">
        <v>7511.72</v>
      </c>
      <c r="P13137" s="243" t="s">
        <v>28991</v>
      </c>
      <c r="Q13137" s="244">
        <v>500</v>
      </c>
      <c r="R13137" s="104"/>
      <c r="S13137" s="104"/>
      <c r="T13137" s="104"/>
    </row>
    <row r="13138" spans="13:20" ht="14.5" x14ac:dyDescent="0.35">
      <c r="M13138" s="261" t="s">
        <v>53696</v>
      </c>
      <c r="N13138" s="262">
        <v>11645.25</v>
      </c>
      <c r="P13138" s="243" t="s">
        <v>28992</v>
      </c>
      <c r="Q13138" s="244">
        <v>112741.34</v>
      </c>
      <c r="R13138" s="104"/>
      <c r="S13138" s="104"/>
      <c r="T13138" s="104"/>
    </row>
    <row r="13139" spans="13:20" ht="14.5" x14ac:dyDescent="0.35">
      <c r="M13139" s="261" t="s">
        <v>50531</v>
      </c>
      <c r="N13139" s="262">
        <v>126181.72</v>
      </c>
      <c r="P13139" s="243" t="s">
        <v>28993</v>
      </c>
      <c r="Q13139" s="244">
        <v>44558.33</v>
      </c>
      <c r="R13139" s="104"/>
      <c r="S13139" s="104"/>
      <c r="T13139" s="104"/>
    </row>
    <row r="13140" spans="13:20" ht="14.5" x14ac:dyDescent="0.35">
      <c r="M13140" s="261" t="s">
        <v>57803</v>
      </c>
      <c r="N13140" s="262">
        <v>557102.55000000005</v>
      </c>
      <c r="P13140" s="243" t="s">
        <v>28994</v>
      </c>
      <c r="Q13140" s="244">
        <v>621091.15</v>
      </c>
      <c r="R13140" s="104"/>
      <c r="S13140" s="104"/>
      <c r="T13140" s="104"/>
    </row>
    <row r="13141" spans="13:20" ht="14.5" x14ac:dyDescent="0.35">
      <c r="M13141" s="261" t="s">
        <v>48669</v>
      </c>
      <c r="N13141" s="262">
        <v>1250</v>
      </c>
      <c r="P13141" s="243" t="s">
        <v>28995</v>
      </c>
      <c r="Q13141" s="244">
        <v>925180.28</v>
      </c>
      <c r="R13141" s="104"/>
      <c r="S13141" s="104"/>
      <c r="T13141" s="104"/>
    </row>
    <row r="13142" spans="13:20" ht="14.5" x14ac:dyDescent="0.35">
      <c r="M13142" s="261" t="s">
        <v>52431</v>
      </c>
      <c r="N13142" s="262">
        <v>4000</v>
      </c>
      <c r="P13142" s="243" t="s">
        <v>28996</v>
      </c>
      <c r="Q13142" s="244">
        <v>14915.8</v>
      </c>
      <c r="R13142" s="104"/>
      <c r="S13142" s="104"/>
      <c r="T13142" s="104"/>
    </row>
    <row r="13143" spans="13:20" ht="14.5" x14ac:dyDescent="0.35">
      <c r="M13143" s="261" t="s">
        <v>48670</v>
      </c>
      <c r="N13143" s="262">
        <v>48955.65</v>
      </c>
      <c r="P13143" s="243" t="s">
        <v>28997</v>
      </c>
      <c r="Q13143" s="244">
        <v>66946</v>
      </c>
      <c r="R13143" s="104"/>
      <c r="S13143" s="104"/>
      <c r="T13143" s="104"/>
    </row>
    <row r="13144" spans="13:20" ht="14.5" x14ac:dyDescent="0.35">
      <c r="M13144" s="261" t="s">
        <v>48671</v>
      </c>
      <c r="N13144" s="262">
        <v>158497.43</v>
      </c>
      <c r="P13144" s="243" t="s">
        <v>28998</v>
      </c>
      <c r="Q13144" s="244">
        <v>807.62</v>
      </c>
      <c r="R13144" s="104"/>
      <c r="S13144" s="104"/>
      <c r="T13144" s="104"/>
    </row>
    <row r="13145" spans="13:20" ht="14.5" x14ac:dyDescent="0.35">
      <c r="M13145" s="261" t="s">
        <v>50532</v>
      </c>
      <c r="N13145" s="262">
        <v>66750.559999999998</v>
      </c>
      <c r="P13145" s="243" t="s">
        <v>28999</v>
      </c>
      <c r="Q13145" s="244">
        <v>29702.46</v>
      </c>
      <c r="R13145" s="104"/>
      <c r="S13145" s="104"/>
      <c r="T13145" s="104"/>
    </row>
    <row r="13146" spans="13:20" ht="14.5" x14ac:dyDescent="0.35">
      <c r="M13146" s="261" t="s">
        <v>50533</v>
      </c>
      <c r="N13146" s="262">
        <v>163434.49</v>
      </c>
      <c r="P13146" s="243" t="s">
        <v>29000</v>
      </c>
      <c r="Q13146" s="244">
        <v>2272.2399999999998</v>
      </c>
      <c r="R13146" s="104"/>
      <c r="S13146" s="104"/>
      <c r="T13146" s="104"/>
    </row>
    <row r="13147" spans="13:20" ht="14.5" x14ac:dyDescent="0.35">
      <c r="M13147" s="261" t="s">
        <v>53697</v>
      </c>
      <c r="N13147" s="262">
        <v>140</v>
      </c>
      <c r="P13147" s="243" t="s">
        <v>29001</v>
      </c>
      <c r="Q13147" s="244">
        <v>635070</v>
      </c>
      <c r="R13147" s="104"/>
      <c r="S13147" s="104"/>
      <c r="T13147" s="104"/>
    </row>
    <row r="13148" spans="13:20" ht="14.5" x14ac:dyDescent="0.35">
      <c r="M13148" s="261" t="s">
        <v>57804</v>
      </c>
      <c r="N13148" s="262">
        <v>15401.13</v>
      </c>
      <c r="P13148" s="243" t="s">
        <v>29002</v>
      </c>
      <c r="Q13148" s="244">
        <v>135931.65</v>
      </c>
      <c r="R13148" s="104"/>
      <c r="S13148" s="104"/>
      <c r="T13148" s="104"/>
    </row>
    <row r="13149" spans="13:20" ht="14.5" x14ac:dyDescent="0.35">
      <c r="M13149" s="261" t="s">
        <v>51529</v>
      </c>
      <c r="N13149" s="262">
        <v>53172.97</v>
      </c>
      <c r="P13149" s="243" t="s">
        <v>29003</v>
      </c>
      <c r="Q13149" s="244">
        <v>4339.3100000000004</v>
      </c>
      <c r="R13149" s="104"/>
      <c r="S13149" s="104"/>
      <c r="T13149" s="104"/>
    </row>
    <row r="13150" spans="13:20" ht="14.5" x14ac:dyDescent="0.35">
      <c r="M13150" s="261" t="s">
        <v>57805</v>
      </c>
      <c r="N13150" s="262">
        <v>317384</v>
      </c>
      <c r="P13150" s="243" t="s">
        <v>29004</v>
      </c>
      <c r="Q13150" s="244">
        <v>223468.68</v>
      </c>
      <c r="R13150" s="104"/>
      <c r="S13150" s="104"/>
      <c r="T13150" s="104"/>
    </row>
    <row r="13151" spans="13:20" ht="14.5" x14ac:dyDescent="0.35">
      <c r="M13151" s="261" t="s">
        <v>51530</v>
      </c>
      <c r="N13151" s="262">
        <v>2526</v>
      </c>
      <c r="P13151" s="243" t="s">
        <v>29005</v>
      </c>
      <c r="Q13151" s="244">
        <v>22172.080000000002</v>
      </c>
      <c r="R13151" s="104"/>
      <c r="S13151" s="104"/>
      <c r="T13151" s="104"/>
    </row>
    <row r="13152" spans="13:20" ht="14.5" x14ac:dyDescent="0.35">
      <c r="M13152" s="261" t="s">
        <v>52432</v>
      </c>
      <c r="N13152" s="262">
        <v>606.04999999999995</v>
      </c>
      <c r="P13152" s="243" t="s">
        <v>29006</v>
      </c>
      <c r="Q13152" s="244">
        <v>775854.38</v>
      </c>
      <c r="R13152" s="104"/>
      <c r="S13152" s="104"/>
      <c r="T13152" s="104"/>
    </row>
    <row r="13153" spans="13:20" ht="14.5" x14ac:dyDescent="0.35">
      <c r="M13153" s="261" t="s">
        <v>57806</v>
      </c>
      <c r="N13153" s="262">
        <v>529.21</v>
      </c>
      <c r="P13153" s="243" t="s">
        <v>29007</v>
      </c>
      <c r="Q13153" s="244">
        <v>38481.050000000003</v>
      </c>
      <c r="R13153" s="104"/>
      <c r="S13153" s="104"/>
      <c r="T13153" s="104"/>
    </row>
    <row r="13154" spans="13:20" ht="14.5" x14ac:dyDescent="0.35">
      <c r="M13154" s="261" t="s">
        <v>53698</v>
      </c>
      <c r="N13154" s="262">
        <v>3143.73</v>
      </c>
      <c r="P13154" s="243" t="s">
        <v>29008</v>
      </c>
      <c r="Q13154" s="244">
        <v>118132.81</v>
      </c>
      <c r="R13154" s="104"/>
      <c r="S13154" s="104"/>
      <c r="T13154" s="104"/>
    </row>
    <row r="13155" spans="13:20" ht="14.5" x14ac:dyDescent="0.35">
      <c r="M13155" s="261" t="s">
        <v>53699</v>
      </c>
      <c r="N13155" s="262">
        <v>126.36</v>
      </c>
      <c r="P13155" s="243" t="s">
        <v>29009</v>
      </c>
      <c r="Q13155" s="244">
        <v>27629.49</v>
      </c>
      <c r="R13155" s="104"/>
      <c r="S13155" s="104"/>
      <c r="T13155" s="104"/>
    </row>
    <row r="13156" spans="13:20" ht="14.5" x14ac:dyDescent="0.35">
      <c r="M13156" s="261" t="s">
        <v>57807</v>
      </c>
      <c r="N13156" s="262">
        <v>2852.58</v>
      </c>
      <c r="P13156" s="243" t="s">
        <v>29010</v>
      </c>
      <c r="Q13156" s="244">
        <v>195141.58</v>
      </c>
      <c r="R13156" s="104"/>
      <c r="S13156" s="104"/>
      <c r="T13156" s="104"/>
    </row>
    <row r="13157" spans="13:20" ht="14.5" x14ac:dyDescent="0.35">
      <c r="M13157" s="261" t="s">
        <v>53700</v>
      </c>
      <c r="N13157" s="262">
        <v>20086.07</v>
      </c>
      <c r="P13157" s="243" t="s">
        <v>29011</v>
      </c>
      <c r="Q13157" s="244">
        <v>96384.12</v>
      </c>
      <c r="R13157" s="104"/>
      <c r="S13157" s="104"/>
      <c r="T13157" s="104"/>
    </row>
    <row r="13158" spans="13:20" ht="14.5" x14ac:dyDescent="0.35">
      <c r="M13158" s="261" t="s">
        <v>50534</v>
      </c>
      <c r="N13158" s="262">
        <v>6546.01</v>
      </c>
      <c r="P13158" s="243" t="s">
        <v>29012</v>
      </c>
      <c r="Q13158" s="244">
        <v>157596.89000000001</v>
      </c>
      <c r="R13158" s="104"/>
      <c r="S13158" s="104"/>
      <c r="T13158" s="104"/>
    </row>
    <row r="13159" spans="13:20" ht="14.5" x14ac:dyDescent="0.35">
      <c r="M13159" s="261" t="s">
        <v>50535</v>
      </c>
      <c r="N13159" s="262">
        <v>500.81</v>
      </c>
      <c r="P13159" s="243" t="s">
        <v>29013</v>
      </c>
      <c r="Q13159" s="244">
        <v>6669.47</v>
      </c>
      <c r="R13159" s="104"/>
      <c r="S13159" s="104"/>
      <c r="T13159" s="104"/>
    </row>
    <row r="13160" spans="13:20" ht="14.5" x14ac:dyDescent="0.35">
      <c r="M13160" s="261" t="s">
        <v>50536</v>
      </c>
      <c r="N13160" s="262">
        <v>1555.64</v>
      </c>
      <c r="P13160" s="243" t="s">
        <v>29014</v>
      </c>
      <c r="Q13160" s="244">
        <v>452</v>
      </c>
      <c r="R13160" s="104"/>
      <c r="S13160" s="104"/>
      <c r="T13160" s="104"/>
    </row>
    <row r="13161" spans="13:20" ht="14.5" x14ac:dyDescent="0.35">
      <c r="M13161" s="261" t="s">
        <v>51531</v>
      </c>
      <c r="N13161" s="262">
        <v>91581.19</v>
      </c>
      <c r="P13161" s="243" t="s">
        <v>29015</v>
      </c>
      <c r="Q13161" s="244">
        <v>55510.53</v>
      </c>
      <c r="R13161" s="104"/>
      <c r="S13161" s="104"/>
      <c r="T13161" s="104"/>
    </row>
    <row r="13162" spans="13:20" ht="14.5" x14ac:dyDescent="0.35">
      <c r="M13162" s="261" t="s">
        <v>51532</v>
      </c>
      <c r="N13162" s="262">
        <v>10540.78</v>
      </c>
      <c r="P13162" s="243" t="s">
        <v>29016</v>
      </c>
      <c r="Q13162" s="244">
        <v>175.92</v>
      </c>
      <c r="R13162" s="104"/>
      <c r="S13162" s="104"/>
      <c r="T13162" s="104"/>
    </row>
    <row r="13163" spans="13:20" ht="14.5" x14ac:dyDescent="0.35">
      <c r="M13163" s="261" t="s">
        <v>57808</v>
      </c>
      <c r="N13163" s="262">
        <v>3203.73</v>
      </c>
      <c r="P13163" s="243" t="s">
        <v>29017</v>
      </c>
      <c r="Q13163" s="244">
        <v>17091.14</v>
      </c>
      <c r="R13163" s="104"/>
      <c r="S13163" s="104"/>
      <c r="T13163" s="104"/>
    </row>
    <row r="13164" spans="13:20" ht="14.5" x14ac:dyDescent="0.35">
      <c r="M13164" s="261" t="s">
        <v>50537</v>
      </c>
      <c r="N13164" s="262">
        <v>14421.43</v>
      </c>
      <c r="P13164" s="243" t="s">
        <v>16126</v>
      </c>
      <c r="Q13164" s="244">
        <v>258995.08</v>
      </c>
      <c r="R13164" s="104"/>
      <c r="S13164" s="104"/>
      <c r="T13164" s="104"/>
    </row>
    <row r="13165" spans="13:20" ht="14.5" x14ac:dyDescent="0.35">
      <c r="M13165" s="261" t="s">
        <v>57809</v>
      </c>
      <c r="N13165" s="262">
        <v>9.17</v>
      </c>
      <c r="P13165" s="243" t="s">
        <v>29018</v>
      </c>
      <c r="Q13165" s="244">
        <v>1680</v>
      </c>
      <c r="R13165" s="104"/>
      <c r="S13165" s="104"/>
      <c r="T13165" s="104"/>
    </row>
    <row r="13166" spans="13:20" ht="14.5" x14ac:dyDescent="0.35">
      <c r="M13166" s="261" t="s">
        <v>52433</v>
      </c>
      <c r="N13166" s="262">
        <v>7307.72</v>
      </c>
      <c r="P13166" s="243" t="s">
        <v>29019</v>
      </c>
      <c r="Q13166" s="244">
        <v>5163.72</v>
      </c>
      <c r="R13166" s="104"/>
      <c r="S13166" s="104"/>
      <c r="T13166" s="104"/>
    </row>
    <row r="13167" spans="13:20" ht="14.5" x14ac:dyDescent="0.35">
      <c r="M13167" s="261" t="s">
        <v>48672</v>
      </c>
      <c r="N13167" s="262">
        <v>355294.5</v>
      </c>
      <c r="P13167" s="243" t="s">
        <v>29020</v>
      </c>
      <c r="Q13167" s="244">
        <v>494.88</v>
      </c>
      <c r="R13167" s="104"/>
      <c r="S13167" s="104"/>
      <c r="T13167" s="104"/>
    </row>
    <row r="13168" spans="13:20" ht="14.5" x14ac:dyDescent="0.35">
      <c r="M13168" s="261" t="s">
        <v>48673</v>
      </c>
      <c r="N13168" s="262">
        <v>27164.41</v>
      </c>
      <c r="P13168" s="243" t="s">
        <v>29021</v>
      </c>
      <c r="Q13168" s="244">
        <v>167562.23999999999</v>
      </c>
      <c r="R13168" s="104"/>
      <c r="S13168" s="104"/>
      <c r="T13168" s="104"/>
    </row>
    <row r="13169" spans="13:20" ht="14.5" x14ac:dyDescent="0.35">
      <c r="M13169" s="261" t="s">
        <v>48674</v>
      </c>
      <c r="N13169" s="262">
        <v>1504400.15</v>
      </c>
      <c r="P13169" s="243" t="s">
        <v>29022</v>
      </c>
      <c r="Q13169" s="244">
        <v>21677.02</v>
      </c>
      <c r="R13169" s="104"/>
      <c r="S13169" s="104"/>
      <c r="T13169" s="104"/>
    </row>
    <row r="13170" spans="13:20" ht="14.5" x14ac:dyDescent="0.35">
      <c r="M13170" s="261" t="s">
        <v>48675</v>
      </c>
      <c r="N13170" s="262">
        <v>115087.39</v>
      </c>
      <c r="P13170" s="243" t="s">
        <v>29023</v>
      </c>
      <c r="Q13170" s="244">
        <v>7363.34</v>
      </c>
      <c r="R13170" s="104"/>
      <c r="S13170" s="104"/>
      <c r="T13170" s="104"/>
    </row>
    <row r="13171" spans="13:20" ht="14.5" x14ac:dyDescent="0.35">
      <c r="M13171" s="261" t="s">
        <v>16173</v>
      </c>
      <c r="N13171" s="262">
        <v>23832.09</v>
      </c>
      <c r="P13171" s="243" t="s">
        <v>16127</v>
      </c>
      <c r="Q13171" s="244">
        <v>178572.88</v>
      </c>
      <c r="R13171" s="104"/>
      <c r="S13171" s="104"/>
      <c r="T13171" s="104"/>
    </row>
    <row r="13172" spans="13:20" ht="14.5" x14ac:dyDescent="0.35">
      <c r="M13172" s="261" t="s">
        <v>51533</v>
      </c>
      <c r="N13172" s="262">
        <v>-23855.93</v>
      </c>
      <c r="P13172" s="243" t="s">
        <v>16128</v>
      </c>
      <c r="Q13172" s="244">
        <v>258446.14</v>
      </c>
      <c r="R13172" s="104"/>
      <c r="S13172" s="104"/>
      <c r="T13172" s="104"/>
    </row>
    <row r="13173" spans="13:20" ht="14.5" x14ac:dyDescent="0.35">
      <c r="M13173" s="261" t="s">
        <v>42249</v>
      </c>
      <c r="N13173" s="262">
        <v>1788.82</v>
      </c>
      <c r="P13173" s="243" t="s">
        <v>29024</v>
      </c>
      <c r="Q13173" s="244">
        <v>74522.47</v>
      </c>
      <c r="R13173" s="104"/>
      <c r="S13173" s="104"/>
      <c r="T13173" s="104"/>
    </row>
    <row r="13174" spans="13:20" ht="14.5" x14ac:dyDescent="0.35">
      <c r="M13174" s="261" t="s">
        <v>52434</v>
      </c>
      <c r="N13174" s="262">
        <v>19862.5</v>
      </c>
      <c r="P13174" s="243" t="s">
        <v>29025</v>
      </c>
      <c r="Q13174" s="244">
        <v>725161.57</v>
      </c>
      <c r="R13174" s="104"/>
      <c r="S13174" s="104"/>
      <c r="T13174" s="104"/>
    </row>
    <row r="13175" spans="13:20" ht="14.5" x14ac:dyDescent="0.35">
      <c r="M13175" s="261" t="s">
        <v>29589</v>
      </c>
      <c r="N13175" s="262">
        <v>25.85</v>
      </c>
      <c r="P13175" s="243" t="s">
        <v>29026</v>
      </c>
      <c r="Q13175" s="244">
        <v>500</v>
      </c>
      <c r="R13175" s="104"/>
      <c r="S13175" s="104"/>
      <c r="T13175" s="104"/>
    </row>
    <row r="13176" spans="13:20" ht="14.5" x14ac:dyDescent="0.35">
      <c r="M13176" s="261" t="s">
        <v>29590</v>
      </c>
      <c r="N13176" s="262">
        <v>574</v>
      </c>
      <c r="P13176" s="243" t="s">
        <v>29027</v>
      </c>
      <c r="Q13176" s="244">
        <v>10543.87</v>
      </c>
      <c r="R13176" s="104"/>
      <c r="S13176" s="104"/>
      <c r="T13176" s="104"/>
    </row>
    <row r="13177" spans="13:20" ht="14.5" x14ac:dyDescent="0.35">
      <c r="M13177" s="261" t="s">
        <v>53701</v>
      </c>
      <c r="N13177" s="262">
        <v>6159.84</v>
      </c>
      <c r="P13177" s="243" t="s">
        <v>29028</v>
      </c>
      <c r="Q13177" s="244">
        <v>9350</v>
      </c>
      <c r="R13177" s="104"/>
      <c r="S13177" s="104"/>
      <c r="T13177" s="104"/>
    </row>
    <row r="13178" spans="13:20" ht="14.5" x14ac:dyDescent="0.35">
      <c r="M13178" s="261" t="s">
        <v>29592</v>
      </c>
      <c r="N13178" s="262">
        <v>471.21</v>
      </c>
      <c r="P13178" s="243" t="s">
        <v>29029</v>
      </c>
      <c r="Q13178" s="244">
        <v>23015.98</v>
      </c>
      <c r="R13178" s="104"/>
      <c r="S13178" s="104"/>
      <c r="T13178" s="104"/>
    </row>
    <row r="13179" spans="13:20" ht="14.5" x14ac:dyDescent="0.35">
      <c r="M13179" s="261" t="s">
        <v>29593</v>
      </c>
      <c r="N13179" s="262">
        <v>1484.52</v>
      </c>
      <c r="P13179" s="243" t="s">
        <v>29030</v>
      </c>
      <c r="Q13179" s="244">
        <v>112741.34</v>
      </c>
      <c r="R13179" s="104"/>
      <c r="S13179" s="104"/>
      <c r="T13179" s="104"/>
    </row>
    <row r="13180" spans="13:20" ht="14.5" x14ac:dyDescent="0.35">
      <c r="M13180" s="261" t="s">
        <v>29594</v>
      </c>
      <c r="N13180" s="262">
        <v>6301.2</v>
      </c>
      <c r="P13180" s="243" t="s">
        <v>29031</v>
      </c>
      <c r="Q13180" s="244">
        <v>44558.33</v>
      </c>
      <c r="R13180" s="104"/>
      <c r="S13180" s="104"/>
      <c r="T13180" s="104"/>
    </row>
    <row r="13181" spans="13:20" ht="14.5" x14ac:dyDescent="0.35">
      <c r="M13181" s="261" t="s">
        <v>29595</v>
      </c>
      <c r="N13181" s="262">
        <v>365.44</v>
      </c>
      <c r="P13181" s="243" t="s">
        <v>29032</v>
      </c>
      <c r="Q13181" s="244">
        <v>2081313.48</v>
      </c>
      <c r="R13181" s="104"/>
      <c r="S13181" s="104"/>
      <c r="T13181" s="104"/>
    </row>
    <row r="13182" spans="13:20" ht="14.5" x14ac:dyDescent="0.35">
      <c r="M13182" s="261" t="s">
        <v>29596</v>
      </c>
      <c r="N13182" s="262">
        <v>13876.1</v>
      </c>
      <c r="P13182" s="243" t="s">
        <v>29033</v>
      </c>
      <c r="Q13182" s="244">
        <v>1924650.09</v>
      </c>
      <c r="R13182" s="104"/>
      <c r="S13182" s="104"/>
      <c r="T13182" s="104"/>
    </row>
    <row r="13183" spans="13:20" ht="14.5" x14ac:dyDescent="0.35">
      <c r="M13183" s="261" t="s">
        <v>52435</v>
      </c>
      <c r="N13183" s="262">
        <v>911.79</v>
      </c>
      <c r="P13183" s="243" t="s">
        <v>29034</v>
      </c>
      <c r="Q13183" s="244">
        <v>41506.35</v>
      </c>
      <c r="R13183" s="104"/>
      <c r="S13183" s="104"/>
      <c r="T13183" s="104"/>
    </row>
    <row r="13184" spans="13:20" ht="14.5" x14ac:dyDescent="0.35">
      <c r="M13184" s="261" t="s">
        <v>53702</v>
      </c>
      <c r="N13184" s="262">
        <v>23283.01</v>
      </c>
      <c r="P13184" s="243" t="s">
        <v>29035</v>
      </c>
      <c r="Q13184" s="244">
        <v>15015</v>
      </c>
      <c r="R13184" s="104"/>
      <c r="S13184" s="104"/>
      <c r="T13184" s="104"/>
    </row>
    <row r="13185" spans="13:20" ht="14.5" x14ac:dyDescent="0.35">
      <c r="M13185" s="261" t="s">
        <v>29598</v>
      </c>
      <c r="N13185" s="262">
        <v>2830.82</v>
      </c>
      <c r="P13185" s="243" t="s">
        <v>29036</v>
      </c>
      <c r="Q13185" s="244">
        <v>667060.72</v>
      </c>
      <c r="R13185" s="104"/>
      <c r="S13185" s="104"/>
      <c r="T13185" s="104"/>
    </row>
    <row r="13186" spans="13:20" ht="14.5" x14ac:dyDescent="0.35">
      <c r="M13186" s="261" t="s">
        <v>29599</v>
      </c>
      <c r="N13186" s="262">
        <v>6241.64</v>
      </c>
      <c r="P13186" s="243" t="s">
        <v>29037</v>
      </c>
      <c r="Q13186" s="244">
        <v>111747.3</v>
      </c>
      <c r="R13186" s="104"/>
      <c r="S13186" s="104"/>
      <c r="T13186" s="104"/>
    </row>
    <row r="13187" spans="13:20" ht="14.5" x14ac:dyDescent="0.35">
      <c r="M13187" s="261" t="s">
        <v>29600</v>
      </c>
      <c r="N13187" s="262">
        <v>1565.88</v>
      </c>
      <c r="P13187" s="243" t="s">
        <v>29038</v>
      </c>
      <c r="Q13187" s="244">
        <v>14281.13</v>
      </c>
      <c r="R13187" s="104"/>
      <c r="S13187" s="104"/>
      <c r="T13187" s="104"/>
    </row>
    <row r="13188" spans="13:20" ht="14.5" x14ac:dyDescent="0.35">
      <c r="M13188" s="261" t="s">
        <v>29602</v>
      </c>
      <c r="N13188" s="262">
        <v>3793.78</v>
      </c>
      <c r="P13188" s="243" t="s">
        <v>29039</v>
      </c>
      <c r="Q13188" s="244">
        <v>25291.94</v>
      </c>
      <c r="R13188" s="104"/>
      <c r="S13188" s="104"/>
      <c r="T13188" s="104"/>
    </row>
    <row r="13189" spans="13:20" ht="14.5" x14ac:dyDescent="0.35">
      <c r="M13189" s="261" t="s">
        <v>48676</v>
      </c>
      <c r="N13189" s="262">
        <v>2610</v>
      </c>
      <c r="P13189" s="243" t="s">
        <v>29040</v>
      </c>
      <c r="Q13189" s="244">
        <v>4931</v>
      </c>
      <c r="R13189" s="104"/>
      <c r="S13189" s="104"/>
      <c r="T13189" s="104"/>
    </row>
    <row r="13190" spans="13:20" ht="14.5" x14ac:dyDescent="0.35">
      <c r="M13190" s="261" t="s">
        <v>50538</v>
      </c>
      <c r="N13190" s="262">
        <v>8745.2800000000007</v>
      </c>
      <c r="P13190" s="243" t="s">
        <v>29041</v>
      </c>
      <c r="Q13190" s="244">
        <v>-25348.47</v>
      </c>
      <c r="R13190" s="104"/>
      <c r="S13190" s="104"/>
      <c r="T13190" s="104"/>
    </row>
    <row r="13191" spans="13:20" ht="14.5" x14ac:dyDescent="0.35">
      <c r="M13191" s="261" t="s">
        <v>37613</v>
      </c>
      <c r="N13191" s="262">
        <v>50070</v>
      </c>
      <c r="P13191" s="243" t="s">
        <v>29042</v>
      </c>
      <c r="Q13191" s="244">
        <v>761</v>
      </c>
      <c r="R13191" s="104"/>
      <c r="S13191" s="104"/>
      <c r="T13191" s="104"/>
    </row>
    <row r="13192" spans="13:20" ht="14.5" x14ac:dyDescent="0.35">
      <c r="M13192" s="261" t="s">
        <v>38649</v>
      </c>
      <c r="N13192" s="262">
        <v>158749.20000000001</v>
      </c>
      <c r="P13192" s="243" t="s">
        <v>29043</v>
      </c>
      <c r="Q13192" s="244">
        <v>4377.3999999999996</v>
      </c>
      <c r="R13192" s="104"/>
      <c r="S13192" s="104"/>
      <c r="T13192" s="104"/>
    </row>
    <row r="13193" spans="13:20" ht="14.5" x14ac:dyDescent="0.35">
      <c r="M13193" s="261" t="s">
        <v>48677</v>
      </c>
      <c r="N13193" s="262">
        <v>300</v>
      </c>
      <c r="P13193" s="243" t="s">
        <v>29044</v>
      </c>
      <c r="Q13193" s="244">
        <v>712</v>
      </c>
      <c r="R13193" s="104"/>
      <c r="S13193" s="104"/>
      <c r="T13193" s="104"/>
    </row>
    <row r="13194" spans="13:20" ht="14.5" x14ac:dyDescent="0.35">
      <c r="M13194" s="261" t="s">
        <v>45746</v>
      </c>
      <c r="N13194" s="262">
        <v>2370</v>
      </c>
      <c r="P13194" s="243" t="s">
        <v>29045</v>
      </c>
      <c r="Q13194" s="244">
        <v>761</v>
      </c>
      <c r="R13194" s="104"/>
      <c r="S13194" s="104"/>
      <c r="T13194" s="104"/>
    </row>
    <row r="13195" spans="13:20" ht="14.5" x14ac:dyDescent="0.35">
      <c r="M13195" s="261" t="s">
        <v>37614</v>
      </c>
      <c r="N13195" s="262">
        <v>10000</v>
      </c>
      <c r="P13195" s="243" t="s">
        <v>29046</v>
      </c>
      <c r="Q13195" s="244">
        <v>610</v>
      </c>
      <c r="R13195" s="104"/>
      <c r="S13195" s="104"/>
      <c r="T13195" s="104"/>
    </row>
    <row r="13196" spans="13:20" ht="14.5" x14ac:dyDescent="0.35">
      <c r="M13196" s="261" t="s">
        <v>36067</v>
      </c>
      <c r="N13196" s="262">
        <v>17694.490000000002</v>
      </c>
      <c r="P13196" s="243" t="s">
        <v>29047</v>
      </c>
      <c r="Q13196" s="244">
        <v>2915</v>
      </c>
      <c r="R13196" s="104"/>
      <c r="S13196" s="104"/>
      <c r="T13196" s="104"/>
    </row>
    <row r="13197" spans="13:20" ht="14.5" x14ac:dyDescent="0.35">
      <c r="M13197" s="261" t="s">
        <v>37615</v>
      </c>
      <c r="N13197" s="262">
        <v>17060.7</v>
      </c>
      <c r="P13197" s="243" t="s">
        <v>29048</v>
      </c>
      <c r="Q13197" s="244">
        <v>3035</v>
      </c>
      <c r="R13197" s="104"/>
      <c r="S13197" s="104"/>
      <c r="T13197" s="104"/>
    </row>
    <row r="13198" spans="13:20" ht="14.5" x14ac:dyDescent="0.35">
      <c r="M13198" s="261" t="s">
        <v>36068</v>
      </c>
      <c r="N13198" s="262">
        <v>7018.92</v>
      </c>
      <c r="P13198" s="243" t="s">
        <v>29049</v>
      </c>
      <c r="Q13198" s="244">
        <v>3700</v>
      </c>
      <c r="R13198" s="104"/>
      <c r="S13198" s="104"/>
      <c r="T13198" s="104"/>
    </row>
    <row r="13199" spans="13:20" ht="14.5" x14ac:dyDescent="0.35">
      <c r="M13199" s="261" t="s">
        <v>29609</v>
      </c>
      <c r="N13199" s="262">
        <v>61129.8</v>
      </c>
      <c r="P13199" s="243" t="s">
        <v>29050</v>
      </c>
      <c r="Q13199" s="244">
        <v>632</v>
      </c>
      <c r="R13199" s="104"/>
      <c r="S13199" s="104"/>
      <c r="T13199" s="104"/>
    </row>
    <row r="13200" spans="13:20" ht="14.5" x14ac:dyDescent="0.35">
      <c r="M13200" s="261" t="s">
        <v>29610</v>
      </c>
      <c r="N13200" s="262">
        <v>100498.35</v>
      </c>
      <c r="P13200" s="243" t="s">
        <v>29051</v>
      </c>
      <c r="Q13200" s="244">
        <v>5800</v>
      </c>
      <c r="R13200" s="104"/>
      <c r="S13200" s="104"/>
      <c r="T13200" s="104"/>
    </row>
    <row r="13201" spans="13:20" ht="14.5" x14ac:dyDescent="0.35">
      <c r="M13201" s="261" t="s">
        <v>38650</v>
      </c>
      <c r="N13201" s="262">
        <v>734.43</v>
      </c>
      <c r="P13201" s="243" t="s">
        <v>29052</v>
      </c>
      <c r="Q13201" s="244">
        <v>675.42</v>
      </c>
      <c r="R13201" s="104"/>
      <c r="S13201" s="104"/>
      <c r="T13201" s="104"/>
    </row>
    <row r="13202" spans="13:20" ht="14.5" x14ac:dyDescent="0.35">
      <c r="M13202" s="261" t="s">
        <v>29611</v>
      </c>
      <c r="N13202" s="262">
        <v>301019.49</v>
      </c>
      <c r="P13202" s="243" t="s">
        <v>29053</v>
      </c>
      <c r="Q13202" s="244">
        <v>824.58</v>
      </c>
      <c r="R13202" s="104"/>
      <c r="S13202" s="104"/>
      <c r="T13202" s="104"/>
    </row>
    <row r="13203" spans="13:20" ht="14.5" x14ac:dyDescent="0.35">
      <c r="M13203" s="261" t="s">
        <v>29612</v>
      </c>
      <c r="N13203" s="262">
        <v>486350.86</v>
      </c>
      <c r="P13203" s="243" t="s">
        <v>29054</v>
      </c>
      <c r="Q13203" s="244">
        <v>800</v>
      </c>
      <c r="R13203" s="104"/>
      <c r="S13203" s="104"/>
      <c r="T13203" s="104"/>
    </row>
    <row r="13204" spans="13:20" ht="14.5" x14ac:dyDescent="0.35">
      <c r="M13204" s="261" t="s">
        <v>37616</v>
      </c>
      <c r="N13204" s="262">
        <v>1065190.6599999999</v>
      </c>
      <c r="P13204" s="243" t="s">
        <v>29055</v>
      </c>
      <c r="Q13204" s="244">
        <v>6600</v>
      </c>
      <c r="R13204" s="104"/>
      <c r="S13204" s="104"/>
      <c r="T13204" s="104"/>
    </row>
    <row r="13205" spans="13:20" ht="14.5" x14ac:dyDescent="0.35">
      <c r="M13205" s="261" t="s">
        <v>38651</v>
      </c>
      <c r="N13205" s="262">
        <v>20232</v>
      </c>
      <c r="P13205" s="243" t="s">
        <v>29056</v>
      </c>
      <c r="Q13205" s="244">
        <v>11600</v>
      </c>
      <c r="R13205" s="104"/>
      <c r="S13205" s="104"/>
      <c r="T13205" s="104"/>
    </row>
    <row r="13206" spans="13:20" ht="14.5" x14ac:dyDescent="0.35">
      <c r="M13206" s="261" t="s">
        <v>37617</v>
      </c>
      <c r="N13206" s="262">
        <v>12706.96</v>
      </c>
      <c r="P13206" s="243" t="s">
        <v>29057</v>
      </c>
      <c r="Q13206" s="244">
        <v>966</v>
      </c>
      <c r="R13206" s="104"/>
      <c r="S13206" s="104"/>
      <c r="T13206" s="104"/>
    </row>
    <row r="13207" spans="13:20" ht="14.5" x14ac:dyDescent="0.35">
      <c r="M13207" s="261" t="s">
        <v>29613</v>
      </c>
      <c r="N13207" s="262">
        <v>1056951.48</v>
      </c>
      <c r="P13207" s="243" t="s">
        <v>29058</v>
      </c>
      <c r="Q13207" s="244">
        <v>1424</v>
      </c>
      <c r="R13207" s="104"/>
      <c r="S13207" s="104"/>
      <c r="T13207" s="104"/>
    </row>
    <row r="13208" spans="13:20" ht="14.5" x14ac:dyDescent="0.35">
      <c r="M13208" s="261" t="s">
        <v>51534</v>
      </c>
      <c r="N13208" s="262">
        <v>42401</v>
      </c>
      <c r="P13208" s="243" t="s">
        <v>29059</v>
      </c>
      <c r="Q13208" s="244">
        <v>20896.13</v>
      </c>
      <c r="R13208" s="104"/>
      <c r="S13208" s="104"/>
      <c r="T13208" s="104"/>
    </row>
    <row r="13209" spans="13:20" ht="14.5" x14ac:dyDescent="0.35">
      <c r="M13209" s="261" t="s">
        <v>51535</v>
      </c>
      <c r="N13209" s="262">
        <v>3243.73</v>
      </c>
      <c r="P13209" s="243" t="s">
        <v>29060</v>
      </c>
      <c r="Q13209" s="244">
        <v>632</v>
      </c>
      <c r="R13209" s="104"/>
      <c r="S13209" s="104"/>
      <c r="T13209" s="104"/>
    </row>
    <row r="13210" spans="13:20" ht="14.5" x14ac:dyDescent="0.35">
      <c r="M13210" s="261" t="s">
        <v>51536</v>
      </c>
      <c r="N13210" s="262">
        <v>9939.7000000000007</v>
      </c>
      <c r="P13210" s="243" t="s">
        <v>29061</v>
      </c>
      <c r="Q13210" s="244">
        <v>5800</v>
      </c>
      <c r="R13210" s="104"/>
      <c r="S13210" s="104"/>
      <c r="T13210" s="104"/>
    </row>
    <row r="13211" spans="13:20" ht="14.5" x14ac:dyDescent="0.35">
      <c r="M13211" s="261" t="s">
        <v>52436</v>
      </c>
      <c r="N13211" s="262">
        <v>2533.5700000000002</v>
      </c>
      <c r="P13211" s="243" t="s">
        <v>29062</v>
      </c>
      <c r="Q13211" s="244">
        <v>28393.94</v>
      </c>
      <c r="R13211" s="104"/>
      <c r="S13211" s="104"/>
      <c r="T13211" s="104"/>
    </row>
    <row r="13212" spans="13:20" ht="14.5" x14ac:dyDescent="0.35">
      <c r="M13212" s="261" t="s">
        <v>57810</v>
      </c>
      <c r="N13212" s="262">
        <v>17541.46</v>
      </c>
      <c r="P13212" s="243" t="s">
        <v>29063</v>
      </c>
      <c r="Q13212" s="244">
        <v>4931</v>
      </c>
      <c r="R13212" s="104"/>
      <c r="S13212" s="104"/>
      <c r="T13212" s="104"/>
    </row>
    <row r="13213" spans="13:20" ht="14.5" x14ac:dyDescent="0.35">
      <c r="M13213" s="261" t="s">
        <v>57811</v>
      </c>
      <c r="N13213" s="262">
        <v>1781.66</v>
      </c>
      <c r="P13213" s="243" t="s">
        <v>29064</v>
      </c>
      <c r="Q13213" s="244">
        <v>675.42</v>
      </c>
      <c r="R13213" s="104"/>
      <c r="S13213" s="104"/>
      <c r="T13213" s="104"/>
    </row>
    <row r="13214" spans="13:20" ht="14.5" x14ac:dyDescent="0.35">
      <c r="M13214" s="261" t="s">
        <v>57812</v>
      </c>
      <c r="N13214" s="262">
        <v>22024.58</v>
      </c>
      <c r="P13214" s="243" t="s">
        <v>29065</v>
      </c>
      <c r="Q13214" s="244">
        <v>824.58</v>
      </c>
      <c r="R13214" s="104"/>
      <c r="S13214" s="104"/>
      <c r="T13214" s="104"/>
    </row>
    <row r="13215" spans="13:20" ht="14.5" x14ac:dyDescent="0.35">
      <c r="M13215" s="261" t="s">
        <v>57813</v>
      </c>
      <c r="N13215" s="262">
        <v>387.05</v>
      </c>
      <c r="P13215" s="243" t="s">
        <v>29066</v>
      </c>
      <c r="Q13215" s="244">
        <v>800</v>
      </c>
      <c r="R13215" s="104"/>
      <c r="S13215" s="104"/>
      <c r="T13215" s="104"/>
    </row>
    <row r="13216" spans="13:20" ht="14.5" x14ac:dyDescent="0.35">
      <c r="M13216" s="261" t="s">
        <v>57814</v>
      </c>
      <c r="N13216" s="262">
        <v>643.66999999999996</v>
      </c>
      <c r="P13216" s="243" t="s">
        <v>29067</v>
      </c>
      <c r="Q13216" s="244">
        <v>-15713.47</v>
      </c>
      <c r="R13216" s="104"/>
      <c r="S13216" s="104"/>
      <c r="T13216" s="104"/>
    </row>
    <row r="13217" spans="13:20" ht="14.5" x14ac:dyDescent="0.35">
      <c r="M13217" s="261" t="s">
        <v>53703</v>
      </c>
      <c r="N13217" s="262">
        <v>13907.2</v>
      </c>
      <c r="P13217" s="243" t="s">
        <v>16132</v>
      </c>
      <c r="Q13217" s="244">
        <v>12971</v>
      </c>
      <c r="R13217" s="104"/>
      <c r="S13217" s="104"/>
      <c r="T13217" s="104"/>
    </row>
    <row r="13218" spans="13:20" ht="14.5" x14ac:dyDescent="0.35">
      <c r="M13218" s="261" t="s">
        <v>36069</v>
      </c>
      <c r="N13218" s="262">
        <v>153822.04999999999</v>
      </c>
      <c r="P13218" s="243" t="s">
        <v>29068</v>
      </c>
      <c r="Q13218" s="244">
        <v>4377.3999999999996</v>
      </c>
      <c r="R13218" s="104"/>
      <c r="S13218" s="104"/>
      <c r="T13218" s="104"/>
    </row>
    <row r="13219" spans="13:20" ht="14.5" x14ac:dyDescent="0.35">
      <c r="M13219" s="261" t="s">
        <v>36070</v>
      </c>
      <c r="N13219" s="262">
        <v>603459.29</v>
      </c>
      <c r="P13219" s="243" t="s">
        <v>29069</v>
      </c>
      <c r="Q13219" s="244">
        <v>761</v>
      </c>
      <c r="R13219" s="104"/>
      <c r="S13219" s="104"/>
      <c r="T13219" s="104"/>
    </row>
    <row r="13220" spans="13:20" ht="14.5" x14ac:dyDescent="0.35">
      <c r="M13220" s="261" t="s">
        <v>48678</v>
      </c>
      <c r="N13220" s="262">
        <v>1751.16</v>
      </c>
      <c r="P13220" s="243" t="s">
        <v>29070</v>
      </c>
      <c r="Q13220" s="244">
        <v>145740.04999999999</v>
      </c>
      <c r="R13220" s="104"/>
      <c r="S13220" s="104"/>
      <c r="T13220" s="104"/>
    </row>
    <row r="13221" spans="13:20" ht="14.5" x14ac:dyDescent="0.35">
      <c r="M13221" s="261" t="s">
        <v>37618</v>
      </c>
      <c r="N13221" s="262">
        <v>127952.55</v>
      </c>
      <c r="P13221" s="243" t="s">
        <v>29071</v>
      </c>
      <c r="Q13221" s="244">
        <v>4788.1899999999996</v>
      </c>
      <c r="R13221" s="104"/>
      <c r="S13221" s="104"/>
      <c r="T13221" s="104"/>
    </row>
    <row r="13222" spans="13:20" ht="14.5" x14ac:dyDescent="0.35">
      <c r="M13222" s="261" t="s">
        <v>36071</v>
      </c>
      <c r="N13222" s="262">
        <v>1198.94</v>
      </c>
      <c r="P13222" s="243" t="s">
        <v>29072</v>
      </c>
      <c r="Q13222" s="244">
        <v>4720.8500000000004</v>
      </c>
      <c r="R13222" s="104"/>
      <c r="S13222" s="104"/>
      <c r="T13222" s="104"/>
    </row>
    <row r="13223" spans="13:20" ht="14.5" x14ac:dyDescent="0.35">
      <c r="M13223" s="261" t="s">
        <v>36072</v>
      </c>
      <c r="N13223" s="262">
        <v>75416.039999999994</v>
      </c>
      <c r="P13223" s="243" t="s">
        <v>29073</v>
      </c>
      <c r="Q13223" s="244">
        <v>613.79999999999995</v>
      </c>
      <c r="R13223" s="104"/>
      <c r="S13223" s="104"/>
      <c r="T13223" s="104"/>
    </row>
    <row r="13224" spans="13:20" ht="14.5" x14ac:dyDescent="0.35">
      <c r="M13224" s="261" t="s">
        <v>36073</v>
      </c>
      <c r="N13224" s="262">
        <v>1687.46</v>
      </c>
      <c r="P13224" s="243" t="s">
        <v>29074</v>
      </c>
      <c r="Q13224" s="244">
        <v>11027.17</v>
      </c>
      <c r="R13224" s="104"/>
      <c r="S13224" s="104"/>
      <c r="T13224" s="104"/>
    </row>
    <row r="13225" spans="13:20" ht="14.5" x14ac:dyDescent="0.35">
      <c r="M13225" s="261" t="s">
        <v>36074</v>
      </c>
      <c r="N13225" s="262">
        <v>209980</v>
      </c>
      <c r="P13225" s="243" t="s">
        <v>29075</v>
      </c>
      <c r="Q13225" s="244">
        <v>1.5</v>
      </c>
      <c r="R13225" s="104"/>
      <c r="S13225" s="104"/>
      <c r="T13225" s="104"/>
    </row>
    <row r="13226" spans="13:20" ht="14.5" x14ac:dyDescent="0.35">
      <c r="M13226" s="261" t="s">
        <v>45747</v>
      </c>
      <c r="N13226" s="262">
        <v>5850</v>
      </c>
      <c r="P13226" s="243" t="s">
        <v>29076</v>
      </c>
      <c r="Q13226" s="244">
        <v>12767.21</v>
      </c>
      <c r="R13226" s="104"/>
      <c r="S13226" s="104"/>
      <c r="T13226" s="104"/>
    </row>
    <row r="13227" spans="13:20" ht="14.5" x14ac:dyDescent="0.35">
      <c r="M13227" s="261" t="s">
        <v>50539</v>
      </c>
      <c r="N13227" s="262">
        <v>1028500</v>
      </c>
      <c r="P13227" s="243" t="s">
        <v>29077</v>
      </c>
      <c r="Q13227" s="244">
        <v>35489.03</v>
      </c>
      <c r="R13227" s="104"/>
      <c r="S13227" s="104"/>
      <c r="T13227" s="104"/>
    </row>
    <row r="13228" spans="13:20" ht="14.5" x14ac:dyDescent="0.35">
      <c r="M13228" s="261" t="s">
        <v>42250</v>
      </c>
      <c r="N13228" s="262">
        <v>4469.6099999999997</v>
      </c>
      <c r="P13228" s="243" t="s">
        <v>29078</v>
      </c>
      <c r="Q13228" s="244">
        <v>13101.2</v>
      </c>
      <c r="R13228" s="104"/>
      <c r="S13228" s="104"/>
      <c r="T13228" s="104"/>
    </row>
    <row r="13229" spans="13:20" ht="14.5" x14ac:dyDescent="0.35">
      <c r="M13229" s="261" t="s">
        <v>36075</v>
      </c>
      <c r="N13229" s="262">
        <v>55661.19</v>
      </c>
      <c r="P13229" s="243" t="s">
        <v>29079</v>
      </c>
      <c r="Q13229" s="244">
        <v>1419</v>
      </c>
      <c r="R13229" s="104"/>
      <c r="S13229" s="104"/>
      <c r="T13229" s="104"/>
    </row>
    <row r="13230" spans="13:20" ht="14.5" x14ac:dyDescent="0.35">
      <c r="M13230" s="261" t="s">
        <v>36076</v>
      </c>
      <c r="N13230" s="262">
        <v>171850.88</v>
      </c>
      <c r="P13230" s="243" t="s">
        <v>29080</v>
      </c>
      <c r="Q13230" s="244">
        <v>121611</v>
      </c>
      <c r="R13230" s="104"/>
      <c r="S13230" s="104"/>
      <c r="T13230" s="104"/>
    </row>
    <row r="13231" spans="13:20" ht="14.5" x14ac:dyDescent="0.35">
      <c r="M13231" s="261" t="s">
        <v>36077</v>
      </c>
      <c r="N13231" s="262">
        <v>321751.03000000003</v>
      </c>
      <c r="P13231" s="243" t="s">
        <v>29081</v>
      </c>
      <c r="Q13231" s="244">
        <v>16539.95</v>
      </c>
      <c r="R13231" s="104"/>
      <c r="S13231" s="104"/>
      <c r="T13231" s="104"/>
    </row>
    <row r="13232" spans="13:20" ht="14.5" x14ac:dyDescent="0.35">
      <c r="M13232" s="261" t="s">
        <v>37619</v>
      </c>
      <c r="N13232" s="262">
        <v>27139.3</v>
      </c>
      <c r="P13232" s="243" t="s">
        <v>29082</v>
      </c>
      <c r="Q13232" s="244">
        <v>157479.04999999999</v>
      </c>
      <c r="R13232" s="104"/>
      <c r="S13232" s="104"/>
      <c r="T13232" s="104"/>
    </row>
    <row r="13233" spans="13:20" ht="14.5" x14ac:dyDescent="0.35">
      <c r="M13233" s="261" t="s">
        <v>37620</v>
      </c>
      <c r="N13233" s="262">
        <v>1122176</v>
      </c>
      <c r="P13233" s="243" t="s">
        <v>29083</v>
      </c>
      <c r="Q13233" s="244">
        <v>11070</v>
      </c>
      <c r="R13233" s="104"/>
      <c r="S13233" s="104"/>
      <c r="T13233" s="104"/>
    </row>
    <row r="13234" spans="13:20" ht="14.5" x14ac:dyDescent="0.35">
      <c r="M13234" s="261" t="s">
        <v>36078</v>
      </c>
      <c r="N13234" s="262">
        <v>26567.18</v>
      </c>
      <c r="P13234" s="243" t="s">
        <v>29084</v>
      </c>
      <c r="Q13234" s="244">
        <v>38260.67</v>
      </c>
      <c r="R13234" s="104"/>
      <c r="S13234" s="104"/>
      <c r="T13234" s="104"/>
    </row>
    <row r="13235" spans="13:20" ht="14.5" x14ac:dyDescent="0.35">
      <c r="M13235" s="261" t="s">
        <v>45748</v>
      </c>
      <c r="N13235" s="262">
        <v>59.92</v>
      </c>
      <c r="P13235" s="243" t="s">
        <v>29085</v>
      </c>
      <c r="Q13235" s="244">
        <v>1184.46</v>
      </c>
      <c r="R13235" s="104"/>
      <c r="S13235" s="104"/>
      <c r="T13235" s="104"/>
    </row>
    <row r="13236" spans="13:20" ht="14.5" x14ac:dyDescent="0.35">
      <c r="M13236" s="261" t="s">
        <v>50540</v>
      </c>
      <c r="N13236" s="262">
        <v>371152.02</v>
      </c>
      <c r="P13236" s="243" t="s">
        <v>29086</v>
      </c>
      <c r="Q13236" s="244">
        <v>20925.8</v>
      </c>
      <c r="R13236" s="104"/>
      <c r="S13236" s="104"/>
      <c r="T13236" s="104"/>
    </row>
    <row r="13237" spans="13:20" ht="14.5" x14ac:dyDescent="0.35">
      <c r="M13237" s="261" t="s">
        <v>42251</v>
      </c>
      <c r="N13237" s="262">
        <v>45786.84</v>
      </c>
      <c r="P13237" s="243" t="s">
        <v>29087</v>
      </c>
      <c r="Q13237" s="244">
        <v>25.89</v>
      </c>
      <c r="R13237" s="104"/>
      <c r="S13237" s="104"/>
      <c r="T13237" s="104"/>
    </row>
    <row r="13238" spans="13:20" ht="14.5" x14ac:dyDescent="0.35">
      <c r="M13238" s="261" t="s">
        <v>45749</v>
      </c>
      <c r="N13238" s="262">
        <v>429.67</v>
      </c>
      <c r="P13238" s="243" t="s">
        <v>16134</v>
      </c>
      <c r="Q13238" s="244">
        <v>6583.58</v>
      </c>
      <c r="R13238" s="104"/>
      <c r="S13238" s="104"/>
      <c r="T13238" s="104"/>
    </row>
    <row r="13239" spans="13:20" ht="14.5" x14ac:dyDescent="0.35">
      <c r="M13239" s="261" t="s">
        <v>42252</v>
      </c>
      <c r="N13239" s="262">
        <v>325701.38</v>
      </c>
      <c r="P13239" s="243" t="s">
        <v>16135</v>
      </c>
      <c r="Q13239" s="244">
        <v>18125.91</v>
      </c>
      <c r="R13239" s="104"/>
      <c r="S13239" s="104"/>
      <c r="T13239" s="104"/>
    </row>
    <row r="13240" spans="13:20" ht="14.5" x14ac:dyDescent="0.35">
      <c r="M13240" s="261" t="s">
        <v>37621</v>
      </c>
      <c r="N13240" s="262">
        <v>284387.68</v>
      </c>
      <c r="P13240" s="243" t="s">
        <v>29088</v>
      </c>
      <c r="Q13240" s="244">
        <v>127464.72</v>
      </c>
      <c r="R13240" s="104"/>
      <c r="S13240" s="104"/>
      <c r="T13240" s="104"/>
    </row>
    <row r="13241" spans="13:20" ht="14.5" x14ac:dyDescent="0.35">
      <c r="M13241" s="261" t="s">
        <v>36079</v>
      </c>
      <c r="N13241" s="262">
        <v>34706</v>
      </c>
      <c r="P13241" s="243" t="s">
        <v>29089</v>
      </c>
      <c r="Q13241" s="244">
        <v>67971.570000000007</v>
      </c>
      <c r="R13241" s="104"/>
      <c r="S13241" s="104"/>
      <c r="T13241" s="104"/>
    </row>
    <row r="13242" spans="13:20" ht="14.5" x14ac:dyDescent="0.35">
      <c r="M13242" s="261" t="s">
        <v>38652</v>
      </c>
      <c r="N13242" s="262">
        <v>141869.18</v>
      </c>
      <c r="P13242" s="243" t="s">
        <v>29090</v>
      </c>
      <c r="Q13242" s="244">
        <v>34017.4</v>
      </c>
      <c r="R13242" s="104"/>
      <c r="S13242" s="104"/>
      <c r="T13242" s="104"/>
    </row>
    <row r="13243" spans="13:20" ht="14.5" x14ac:dyDescent="0.35">
      <c r="M13243" s="261" t="s">
        <v>42253</v>
      </c>
      <c r="N13243" s="262">
        <v>26801.08</v>
      </c>
      <c r="P13243" s="243" t="s">
        <v>29091</v>
      </c>
      <c r="Q13243" s="244">
        <v>82016</v>
      </c>
      <c r="R13243" s="104"/>
      <c r="S13243" s="104"/>
      <c r="T13243" s="104"/>
    </row>
    <row r="13244" spans="13:20" ht="14.5" x14ac:dyDescent="0.35">
      <c r="M13244" s="261" t="s">
        <v>51537</v>
      </c>
      <c r="N13244" s="262">
        <v>18800</v>
      </c>
      <c r="P13244" s="243" t="s">
        <v>29092</v>
      </c>
      <c r="Q13244" s="244">
        <v>1335.25</v>
      </c>
      <c r="R13244" s="104"/>
      <c r="S13244" s="104"/>
      <c r="T13244" s="104"/>
    </row>
    <row r="13245" spans="13:20" ht="14.5" x14ac:dyDescent="0.35">
      <c r="M13245" s="261" t="s">
        <v>57815</v>
      </c>
      <c r="N13245" s="262">
        <v>53.03</v>
      </c>
      <c r="P13245" s="243" t="s">
        <v>29093</v>
      </c>
      <c r="Q13245" s="244">
        <v>23929.75</v>
      </c>
      <c r="R13245" s="104"/>
      <c r="S13245" s="104"/>
      <c r="T13245" s="104"/>
    </row>
    <row r="13246" spans="13:20" ht="14.5" x14ac:dyDescent="0.35">
      <c r="M13246" s="261" t="s">
        <v>57816</v>
      </c>
      <c r="N13246" s="262">
        <v>1177.68</v>
      </c>
      <c r="P13246" s="243" t="s">
        <v>29094</v>
      </c>
      <c r="Q13246" s="244">
        <v>50680</v>
      </c>
      <c r="R13246" s="104"/>
      <c r="S13246" s="104"/>
      <c r="T13246" s="104"/>
    </row>
    <row r="13247" spans="13:20" ht="14.5" x14ac:dyDescent="0.35">
      <c r="M13247" s="261" t="s">
        <v>48679</v>
      </c>
      <c r="N13247" s="262">
        <v>610620</v>
      </c>
      <c r="P13247" s="243" t="s">
        <v>29095</v>
      </c>
      <c r="Q13247" s="244">
        <v>5723.85</v>
      </c>
      <c r="R13247" s="104"/>
      <c r="S13247" s="104"/>
      <c r="T13247" s="104"/>
    </row>
    <row r="13248" spans="13:20" ht="14.5" x14ac:dyDescent="0.35">
      <c r="M13248" s="261" t="s">
        <v>48680</v>
      </c>
      <c r="N13248" s="262">
        <v>46713</v>
      </c>
      <c r="P13248" s="243" t="s">
        <v>29096</v>
      </c>
      <c r="Q13248" s="244">
        <v>1910.61</v>
      </c>
      <c r="R13248" s="104"/>
      <c r="S13248" s="104"/>
      <c r="T13248" s="104"/>
    </row>
    <row r="13249" spans="13:20" ht="14.5" x14ac:dyDescent="0.35">
      <c r="M13249" s="261" t="s">
        <v>48681</v>
      </c>
      <c r="N13249" s="262">
        <v>89687.5</v>
      </c>
      <c r="P13249" s="243" t="s">
        <v>29097</v>
      </c>
      <c r="Q13249" s="244">
        <v>1858.22</v>
      </c>
      <c r="R13249" s="104"/>
      <c r="S13249" s="104"/>
      <c r="T13249" s="104"/>
    </row>
    <row r="13250" spans="13:20" ht="14.5" x14ac:dyDescent="0.35">
      <c r="M13250" s="261" t="s">
        <v>48682</v>
      </c>
      <c r="N13250" s="262">
        <v>6861.1</v>
      </c>
      <c r="P13250" s="243" t="s">
        <v>29098</v>
      </c>
      <c r="Q13250" s="244">
        <v>36600</v>
      </c>
      <c r="R13250" s="104"/>
      <c r="S13250" s="104"/>
      <c r="T13250" s="104"/>
    </row>
    <row r="13251" spans="13:20" ht="14.5" x14ac:dyDescent="0.35">
      <c r="M13251" s="261" t="s">
        <v>45750</v>
      </c>
      <c r="N13251" s="262">
        <v>1008</v>
      </c>
      <c r="P13251" s="243" t="s">
        <v>29099</v>
      </c>
      <c r="Q13251" s="244">
        <v>1.76</v>
      </c>
      <c r="R13251" s="104"/>
      <c r="S13251" s="104"/>
      <c r="T13251" s="104"/>
    </row>
    <row r="13252" spans="13:20" ht="14.5" x14ac:dyDescent="0.35">
      <c r="M13252" s="261" t="s">
        <v>29649</v>
      </c>
      <c r="N13252" s="262">
        <v>8024.86</v>
      </c>
      <c r="P13252" s="243" t="s">
        <v>29100</v>
      </c>
      <c r="Q13252" s="244">
        <v>3458.91</v>
      </c>
      <c r="R13252" s="104"/>
      <c r="S13252" s="104"/>
      <c r="T13252" s="104"/>
    </row>
    <row r="13253" spans="13:20" ht="14.5" x14ac:dyDescent="0.35">
      <c r="M13253" s="261" t="s">
        <v>29650</v>
      </c>
      <c r="N13253" s="262">
        <v>5589.92</v>
      </c>
      <c r="P13253" s="243" t="s">
        <v>29101</v>
      </c>
      <c r="Q13253" s="244">
        <v>9992.9</v>
      </c>
      <c r="R13253" s="104"/>
      <c r="S13253" s="104"/>
      <c r="T13253" s="104"/>
    </row>
    <row r="13254" spans="13:20" ht="14.5" x14ac:dyDescent="0.35">
      <c r="M13254" s="261" t="s">
        <v>29651</v>
      </c>
      <c r="N13254" s="262">
        <v>6971.05</v>
      </c>
      <c r="P13254" s="243" t="s">
        <v>29102</v>
      </c>
      <c r="Q13254" s="244">
        <v>1020.58</v>
      </c>
      <c r="R13254" s="104"/>
      <c r="S13254" s="104"/>
      <c r="T13254" s="104"/>
    </row>
    <row r="13255" spans="13:20" ht="14.5" x14ac:dyDescent="0.35">
      <c r="M13255" s="261" t="s">
        <v>29652</v>
      </c>
      <c r="N13255" s="262">
        <v>1732.28</v>
      </c>
      <c r="P13255" s="243" t="s">
        <v>29103</v>
      </c>
      <c r="Q13255" s="244">
        <v>23077.9</v>
      </c>
      <c r="R13255" s="104"/>
      <c r="S13255" s="104"/>
      <c r="T13255" s="104"/>
    </row>
    <row r="13256" spans="13:20" ht="14.5" x14ac:dyDescent="0.35">
      <c r="M13256" s="261" t="s">
        <v>38654</v>
      </c>
      <c r="N13256" s="262">
        <v>3268</v>
      </c>
      <c r="P13256" s="243" t="s">
        <v>29104</v>
      </c>
      <c r="Q13256" s="244">
        <v>6115.5</v>
      </c>
      <c r="R13256" s="104"/>
      <c r="S13256" s="104"/>
      <c r="T13256" s="104"/>
    </row>
    <row r="13257" spans="13:20" ht="14.5" x14ac:dyDescent="0.35">
      <c r="M13257" s="261" t="s">
        <v>38655</v>
      </c>
      <c r="N13257" s="262">
        <v>445.88</v>
      </c>
      <c r="P13257" s="243" t="s">
        <v>29105</v>
      </c>
      <c r="Q13257" s="244">
        <v>34636.699999999997</v>
      </c>
      <c r="R13257" s="104"/>
      <c r="S13257" s="104"/>
      <c r="T13257" s="104"/>
    </row>
    <row r="13258" spans="13:20" ht="14.5" x14ac:dyDescent="0.35">
      <c r="M13258" s="261" t="s">
        <v>38656</v>
      </c>
      <c r="N13258" s="262">
        <v>34.11</v>
      </c>
      <c r="P13258" s="243" t="s">
        <v>29106</v>
      </c>
      <c r="Q13258" s="244">
        <v>6635.07</v>
      </c>
      <c r="R13258" s="104"/>
      <c r="S13258" s="104"/>
      <c r="T13258" s="104"/>
    </row>
    <row r="13259" spans="13:20" ht="14.5" x14ac:dyDescent="0.35">
      <c r="M13259" s="261" t="s">
        <v>42256</v>
      </c>
      <c r="N13259" s="262">
        <v>2232.25</v>
      </c>
      <c r="P13259" s="243" t="s">
        <v>29107</v>
      </c>
      <c r="Q13259" s="244">
        <v>98170.53</v>
      </c>
      <c r="R13259" s="104"/>
      <c r="S13259" s="104"/>
      <c r="T13259" s="104"/>
    </row>
    <row r="13260" spans="13:20" ht="14.5" x14ac:dyDescent="0.35">
      <c r="M13260" s="261" t="s">
        <v>42257</v>
      </c>
      <c r="N13260" s="262">
        <v>170.77</v>
      </c>
      <c r="P13260" s="243" t="s">
        <v>29108</v>
      </c>
      <c r="Q13260" s="244">
        <v>552.80999999999995</v>
      </c>
      <c r="R13260" s="104"/>
      <c r="S13260" s="104"/>
      <c r="T13260" s="104"/>
    </row>
    <row r="13261" spans="13:20" ht="14.5" x14ac:dyDescent="0.35">
      <c r="M13261" s="261" t="s">
        <v>38657</v>
      </c>
      <c r="N13261" s="262">
        <v>1133.99</v>
      </c>
      <c r="P13261" s="243" t="s">
        <v>29109</v>
      </c>
      <c r="Q13261" s="244">
        <v>7552.32</v>
      </c>
      <c r="R13261" s="104"/>
      <c r="S13261" s="104"/>
      <c r="T13261" s="104"/>
    </row>
    <row r="13262" spans="13:20" ht="14.5" x14ac:dyDescent="0.35">
      <c r="M13262" s="261" t="s">
        <v>57817</v>
      </c>
      <c r="N13262" s="262">
        <v>641.95000000000005</v>
      </c>
      <c r="P13262" s="243" t="s">
        <v>29110</v>
      </c>
      <c r="Q13262" s="244">
        <v>2559.0700000000002</v>
      </c>
      <c r="R13262" s="104"/>
      <c r="S13262" s="104"/>
      <c r="T13262" s="104"/>
    </row>
    <row r="13263" spans="13:20" ht="14.5" x14ac:dyDescent="0.35">
      <c r="M13263" s="261" t="s">
        <v>57818</v>
      </c>
      <c r="N13263" s="262">
        <v>2000</v>
      </c>
      <c r="P13263" s="243" t="s">
        <v>29111</v>
      </c>
      <c r="Q13263" s="244">
        <v>126371.27</v>
      </c>
      <c r="R13263" s="104"/>
      <c r="S13263" s="104"/>
      <c r="T13263" s="104"/>
    </row>
    <row r="13264" spans="13:20" ht="14.5" x14ac:dyDescent="0.35">
      <c r="M13264" s="261" t="s">
        <v>57819</v>
      </c>
      <c r="N13264" s="262">
        <v>145.44999999999999</v>
      </c>
      <c r="P13264" s="243" t="s">
        <v>29112</v>
      </c>
      <c r="Q13264" s="244">
        <v>11249.44</v>
      </c>
      <c r="R13264" s="104"/>
      <c r="S13264" s="104"/>
      <c r="T13264" s="104"/>
    </row>
    <row r="13265" spans="13:20" ht="14.5" x14ac:dyDescent="0.35">
      <c r="M13265" s="261" t="s">
        <v>57820</v>
      </c>
      <c r="N13265" s="262">
        <v>482</v>
      </c>
      <c r="P13265" s="243" t="s">
        <v>29113</v>
      </c>
      <c r="Q13265" s="244">
        <v>8379.93</v>
      </c>
      <c r="R13265" s="104"/>
      <c r="S13265" s="104"/>
      <c r="T13265" s="104"/>
    </row>
    <row r="13266" spans="13:20" ht="14.5" x14ac:dyDescent="0.35">
      <c r="M13266" s="261" t="s">
        <v>53704</v>
      </c>
      <c r="N13266" s="262">
        <v>25383.78</v>
      </c>
      <c r="P13266" s="243" t="s">
        <v>29114</v>
      </c>
      <c r="Q13266" s="244">
        <v>138897.63</v>
      </c>
      <c r="R13266" s="104"/>
      <c r="S13266" s="104"/>
      <c r="T13266" s="104"/>
    </row>
    <row r="13267" spans="13:20" ht="14.5" x14ac:dyDescent="0.35">
      <c r="M13267" s="261" t="s">
        <v>45751</v>
      </c>
      <c r="N13267" s="262">
        <v>180</v>
      </c>
      <c r="P13267" s="243" t="s">
        <v>29115</v>
      </c>
      <c r="Q13267" s="244">
        <v>73790.740000000005</v>
      </c>
      <c r="R13267" s="104"/>
      <c r="S13267" s="104"/>
      <c r="T13267" s="104"/>
    </row>
    <row r="13268" spans="13:20" ht="14.5" x14ac:dyDescent="0.35">
      <c r="M13268" s="261" t="s">
        <v>57821</v>
      </c>
      <c r="N13268" s="262">
        <v>2145.85</v>
      </c>
      <c r="P13268" s="243" t="s">
        <v>29116</v>
      </c>
      <c r="Q13268" s="244">
        <v>80269.259999999995</v>
      </c>
      <c r="R13268" s="104"/>
      <c r="S13268" s="104"/>
      <c r="T13268" s="104"/>
    </row>
    <row r="13269" spans="13:20" ht="14.5" x14ac:dyDescent="0.35">
      <c r="M13269" s="261" t="s">
        <v>45752</v>
      </c>
      <c r="N13269" s="262">
        <v>1397.82</v>
      </c>
      <c r="P13269" s="243" t="s">
        <v>29117</v>
      </c>
      <c r="Q13269" s="244">
        <v>14511.51</v>
      </c>
      <c r="R13269" s="104"/>
      <c r="S13269" s="104"/>
      <c r="T13269" s="104"/>
    </row>
    <row r="13270" spans="13:20" ht="14.5" x14ac:dyDescent="0.35">
      <c r="M13270" s="261" t="s">
        <v>42258</v>
      </c>
      <c r="N13270" s="262">
        <v>1378.13</v>
      </c>
      <c r="P13270" s="243" t="s">
        <v>29118</v>
      </c>
      <c r="Q13270" s="244">
        <v>7744.19</v>
      </c>
      <c r="R13270" s="104"/>
      <c r="S13270" s="104"/>
      <c r="T13270" s="104"/>
    </row>
    <row r="13271" spans="13:20" ht="14.5" x14ac:dyDescent="0.35">
      <c r="M13271" s="261" t="s">
        <v>38658</v>
      </c>
      <c r="N13271" s="262">
        <v>20599.16</v>
      </c>
      <c r="P13271" s="243" t="s">
        <v>29119</v>
      </c>
      <c r="Q13271" s="244">
        <v>193458.51</v>
      </c>
      <c r="R13271" s="104"/>
      <c r="S13271" s="104"/>
      <c r="T13271" s="104"/>
    </row>
    <row r="13272" spans="13:20" ht="14.5" x14ac:dyDescent="0.35">
      <c r="M13272" s="261" t="s">
        <v>52437</v>
      </c>
      <c r="N13272" s="262">
        <v>3831.99</v>
      </c>
      <c r="P13272" s="243" t="s">
        <v>29120</v>
      </c>
      <c r="Q13272" s="244">
        <v>20529.3</v>
      </c>
      <c r="R13272" s="104"/>
      <c r="S13272" s="104"/>
      <c r="T13272" s="104"/>
    </row>
    <row r="13273" spans="13:20" ht="14.5" x14ac:dyDescent="0.35">
      <c r="M13273" s="261" t="s">
        <v>45753</v>
      </c>
      <c r="N13273" s="262">
        <v>8996.69</v>
      </c>
      <c r="P13273" s="243" t="s">
        <v>29121</v>
      </c>
      <c r="Q13273" s="244">
        <v>6885.42</v>
      </c>
      <c r="R13273" s="104"/>
      <c r="S13273" s="104"/>
      <c r="T13273" s="104"/>
    </row>
    <row r="13274" spans="13:20" ht="14.5" x14ac:dyDescent="0.35">
      <c r="M13274" s="261" t="s">
        <v>48683</v>
      </c>
      <c r="N13274" s="262">
        <v>1857</v>
      </c>
      <c r="P13274" s="243" t="s">
        <v>29122</v>
      </c>
      <c r="Q13274" s="244">
        <v>7765.19</v>
      </c>
      <c r="R13274" s="104"/>
      <c r="S13274" s="104"/>
      <c r="T13274" s="104"/>
    </row>
    <row r="13275" spans="13:20" ht="14.5" x14ac:dyDescent="0.35">
      <c r="M13275" s="261" t="s">
        <v>48684</v>
      </c>
      <c r="N13275" s="262">
        <v>-12.19</v>
      </c>
      <c r="P13275" s="243" t="s">
        <v>29123</v>
      </c>
      <c r="Q13275" s="244">
        <v>4419.6400000000003</v>
      </c>
      <c r="R13275" s="104"/>
      <c r="S13275" s="104"/>
      <c r="T13275" s="104"/>
    </row>
    <row r="13276" spans="13:20" ht="14.5" x14ac:dyDescent="0.35">
      <c r="M13276" s="261" t="s">
        <v>50541</v>
      </c>
      <c r="N13276" s="262">
        <v>44343.91</v>
      </c>
      <c r="P13276" s="243" t="s">
        <v>29124</v>
      </c>
      <c r="Q13276" s="244">
        <v>73666.16</v>
      </c>
      <c r="R13276" s="104"/>
      <c r="S13276" s="104"/>
      <c r="T13276" s="104"/>
    </row>
    <row r="13277" spans="13:20" ht="14.5" x14ac:dyDescent="0.35">
      <c r="M13277" s="261" t="s">
        <v>51538</v>
      </c>
      <c r="N13277" s="262">
        <v>9336</v>
      </c>
      <c r="P13277" s="243" t="s">
        <v>29125</v>
      </c>
      <c r="Q13277" s="244">
        <v>600</v>
      </c>
      <c r="R13277" s="104"/>
      <c r="S13277" s="104"/>
      <c r="T13277" s="104"/>
    </row>
    <row r="13278" spans="13:20" ht="14.5" x14ac:dyDescent="0.35">
      <c r="M13278" s="261" t="s">
        <v>51539</v>
      </c>
      <c r="N13278" s="262">
        <v>545.69000000000005</v>
      </c>
      <c r="P13278" s="243" t="s">
        <v>29126</v>
      </c>
      <c r="Q13278" s="244">
        <v>96628.160000000003</v>
      </c>
      <c r="R13278" s="104"/>
      <c r="S13278" s="104"/>
      <c r="T13278" s="104"/>
    </row>
    <row r="13279" spans="13:20" ht="14.5" x14ac:dyDescent="0.35">
      <c r="M13279" s="261" t="s">
        <v>51540</v>
      </c>
      <c r="N13279" s="262">
        <v>466.86</v>
      </c>
      <c r="P13279" s="243" t="s">
        <v>29127</v>
      </c>
      <c r="Q13279" s="244">
        <v>189.3</v>
      </c>
      <c r="R13279" s="104"/>
      <c r="S13279" s="104"/>
      <c r="T13279" s="104"/>
    </row>
    <row r="13280" spans="13:20" ht="14.5" x14ac:dyDescent="0.35">
      <c r="M13280" s="261" t="s">
        <v>45754</v>
      </c>
      <c r="N13280" s="262">
        <v>13978.66</v>
      </c>
      <c r="P13280" s="243" t="s">
        <v>29128</v>
      </c>
      <c r="Q13280" s="244">
        <v>7100.44</v>
      </c>
      <c r="R13280" s="104"/>
      <c r="S13280" s="104"/>
      <c r="T13280" s="104"/>
    </row>
    <row r="13281" spans="13:20" ht="14.5" x14ac:dyDescent="0.35">
      <c r="M13281" s="261" t="s">
        <v>45755</v>
      </c>
      <c r="N13281" s="262">
        <v>10548.69</v>
      </c>
      <c r="P13281" s="243" t="s">
        <v>29129</v>
      </c>
      <c r="Q13281" s="244">
        <v>60</v>
      </c>
      <c r="R13281" s="104"/>
      <c r="S13281" s="104"/>
      <c r="T13281" s="104"/>
    </row>
    <row r="13282" spans="13:20" ht="14.5" x14ac:dyDescent="0.35">
      <c r="M13282" s="261" t="s">
        <v>45756</v>
      </c>
      <c r="N13282" s="262">
        <v>6593.54</v>
      </c>
      <c r="P13282" s="243" t="s">
        <v>29130</v>
      </c>
      <c r="Q13282" s="244">
        <v>901.89</v>
      </c>
      <c r="R13282" s="104"/>
      <c r="S13282" s="104"/>
      <c r="T13282" s="104"/>
    </row>
    <row r="13283" spans="13:20" ht="14.5" x14ac:dyDescent="0.35">
      <c r="M13283" s="261" t="s">
        <v>48685</v>
      </c>
      <c r="N13283" s="262">
        <v>17864.04</v>
      </c>
      <c r="P13283" s="243" t="s">
        <v>29131</v>
      </c>
      <c r="Q13283" s="244">
        <v>33066.9</v>
      </c>
      <c r="R13283" s="104"/>
      <c r="S13283" s="104"/>
      <c r="T13283" s="104"/>
    </row>
    <row r="13284" spans="13:20" ht="14.5" x14ac:dyDescent="0.35">
      <c r="M13284" s="261" t="s">
        <v>48686</v>
      </c>
      <c r="N13284" s="262">
        <v>1532.24</v>
      </c>
      <c r="P13284" s="243" t="s">
        <v>29132</v>
      </c>
      <c r="Q13284" s="244">
        <v>28758.36</v>
      </c>
      <c r="R13284" s="104"/>
      <c r="S13284" s="104"/>
      <c r="T13284" s="104"/>
    </row>
    <row r="13285" spans="13:20" ht="14.5" x14ac:dyDescent="0.35">
      <c r="M13285" s="261" t="s">
        <v>57822</v>
      </c>
      <c r="N13285" s="262">
        <v>1721.39</v>
      </c>
      <c r="P13285" s="243" t="s">
        <v>29133</v>
      </c>
      <c r="Q13285" s="244">
        <v>3164.59</v>
      </c>
      <c r="R13285" s="104"/>
      <c r="S13285" s="104"/>
      <c r="T13285" s="104"/>
    </row>
    <row r="13286" spans="13:20" ht="14.5" x14ac:dyDescent="0.35">
      <c r="M13286" s="261" t="s">
        <v>48687</v>
      </c>
      <c r="N13286" s="262">
        <v>49499</v>
      </c>
      <c r="P13286" s="243" t="s">
        <v>29134</v>
      </c>
      <c r="Q13286" s="244">
        <v>36795.589999999997</v>
      </c>
      <c r="R13286" s="104"/>
      <c r="S13286" s="104"/>
      <c r="T13286" s="104"/>
    </row>
    <row r="13287" spans="13:20" ht="14.5" x14ac:dyDescent="0.35">
      <c r="M13287" s="261" t="s">
        <v>48688</v>
      </c>
      <c r="N13287" s="262">
        <v>3805</v>
      </c>
      <c r="P13287" s="243" t="s">
        <v>29135</v>
      </c>
      <c r="Q13287" s="244">
        <v>29300.78</v>
      </c>
      <c r="R13287" s="104"/>
      <c r="S13287" s="104"/>
      <c r="T13287" s="104"/>
    </row>
    <row r="13288" spans="13:20" ht="14.5" x14ac:dyDescent="0.35">
      <c r="M13288" s="261" t="s">
        <v>45757</v>
      </c>
      <c r="N13288" s="262">
        <v>1217200.6000000001</v>
      </c>
      <c r="P13288" s="243" t="s">
        <v>29136</v>
      </c>
      <c r="Q13288" s="244">
        <v>37260.51</v>
      </c>
      <c r="R13288" s="104"/>
      <c r="S13288" s="104"/>
      <c r="T13288" s="104"/>
    </row>
    <row r="13289" spans="13:20" ht="14.5" x14ac:dyDescent="0.35">
      <c r="M13289" s="261" t="s">
        <v>45758</v>
      </c>
      <c r="N13289" s="262">
        <v>93173.1</v>
      </c>
      <c r="P13289" s="243" t="s">
        <v>29137</v>
      </c>
      <c r="Q13289" s="244">
        <v>28007.119999999999</v>
      </c>
      <c r="R13289" s="104"/>
      <c r="S13289" s="104"/>
      <c r="T13289" s="104"/>
    </row>
    <row r="13290" spans="13:20" ht="14.5" x14ac:dyDescent="0.35">
      <c r="M13290" s="261" t="s">
        <v>29692</v>
      </c>
      <c r="N13290" s="262">
        <v>13605.88</v>
      </c>
      <c r="P13290" s="243" t="s">
        <v>29138</v>
      </c>
      <c r="Q13290" s="244">
        <v>154781.91</v>
      </c>
      <c r="R13290" s="104"/>
      <c r="S13290" s="104"/>
      <c r="T13290" s="104"/>
    </row>
    <row r="13291" spans="13:20" ht="14.5" x14ac:dyDescent="0.35">
      <c r="M13291" s="261" t="s">
        <v>29695</v>
      </c>
      <c r="N13291" s="262">
        <v>1013.06</v>
      </c>
      <c r="P13291" s="243" t="s">
        <v>29139</v>
      </c>
      <c r="Q13291" s="244">
        <v>49767.3</v>
      </c>
      <c r="R13291" s="104"/>
      <c r="S13291" s="104"/>
      <c r="T13291" s="104"/>
    </row>
    <row r="13292" spans="13:20" ht="14.5" x14ac:dyDescent="0.35">
      <c r="M13292" s="261" t="s">
        <v>29696</v>
      </c>
      <c r="N13292" s="262">
        <v>3017.04</v>
      </c>
      <c r="P13292" s="243" t="s">
        <v>29140</v>
      </c>
      <c r="Q13292" s="244">
        <v>11893.05</v>
      </c>
      <c r="R13292" s="104"/>
      <c r="S13292" s="104"/>
      <c r="T13292" s="104"/>
    </row>
    <row r="13293" spans="13:20" ht="14.5" x14ac:dyDescent="0.35">
      <c r="M13293" s="261" t="s">
        <v>29698</v>
      </c>
      <c r="N13293" s="262">
        <v>8820.39</v>
      </c>
      <c r="P13293" s="243" t="s">
        <v>29141</v>
      </c>
      <c r="Q13293" s="244">
        <v>7163.95</v>
      </c>
      <c r="R13293" s="104"/>
      <c r="S13293" s="104"/>
      <c r="T13293" s="104"/>
    </row>
    <row r="13294" spans="13:20" ht="14.5" x14ac:dyDescent="0.35">
      <c r="M13294" s="261" t="s">
        <v>38660</v>
      </c>
      <c r="N13294" s="262">
        <v>-82.5</v>
      </c>
      <c r="P13294" s="243" t="s">
        <v>29142</v>
      </c>
      <c r="Q13294" s="244">
        <v>37400</v>
      </c>
      <c r="R13294" s="104"/>
      <c r="S13294" s="104"/>
      <c r="T13294" s="104"/>
    </row>
    <row r="13295" spans="13:20" ht="14.5" x14ac:dyDescent="0.35">
      <c r="M13295" s="261" t="s">
        <v>37626</v>
      </c>
      <c r="N13295" s="262">
        <v>34880.42</v>
      </c>
      <c r="P13295" s="243" t="s">
        <v>29143</v>
      </c>
      <c r="Q13295" s="244">
        <v>30863.5</v>
      </c>
      <c r="R13295" s="104"/>
      <c r="S13295" s="104"/>
      <c r="T13295" s="104"/>
    </row>
    <row r="13296" spans="13:20" ht="14.5" x14ac:dyDescent="0.35">
      <c r="M13296" s="261" t="s">
        <v>29700</v>
      </c>
      <c r="N13296" s="262">
        <v>204.65</v>
      </c>
      <c r="P13296" s="243" t="s">
        <v>29144</v>
      </c>
      <c r="Q13296" s="244">
        <v>37817.480000000003</v>
      </c>
      <c r="R13296" s="104"/>
      <c r="S13296" s="104"/>
      <c r="T13296" s="104"/>
    </row>
    <row r="13297" spans="13:20" ht="14.5" x14ac:dyDescent="0.35">
      <c r="M13297" s="261" t="s">
        <v>29701</v>
      </c>
      <c r="N13297" s="262">
        <v>6510</v>
      </c>
      <c r="P13297" s="243" t="s">
        <v>29145</v>
      </c>
      <c r="Q13297" s="244">
        <v>2893.07</v>
      </c>
      <c r="R13297" s="104"/>
      <c r="S13297" s="104"/>
      <c r="T13297" s="104"/>
    </row>
    <row r="13298" spans="13:20" ht="14.5" x14ac:dyDescent="0.35">
      <c r="M13298" s="261" t="s">
        <v>29703</v>
      </c>
      <c r="N13298" s="262">
        <v>878.08</v>
      </c>
      <c r="P13298" s="243" t="s">
        <v>29146</v>
      </c>
      <c r="Q13298" s="244">
        <v>1379.68</v>
      </c>
      <c r="R13298" s="104"/>
      <c r="S13298" s="104"/>
      <c r="T13298" s="104"/>
    </row>
    <row r="13299" spans="13:20" ht="14.5" x14ac:dyDescent="0.35">
      <c r="M13299" s="261" t="s">
        <v>36084</v>
      </c>
      <c r="N13299" s="262">
        <v>215.4</v>
      </c>
      <c r="P13299" s="243" t="s">
        <v>29147</v>
      </c>
      <c r="Q13299" s="244">
        <v>7930</v>
      </c>
      <c r="R13299" s="104"/>
      <c r="S13299" s="104"/>
      <c r="T13299" s="104"/>
    </row>
    <row r="13300" spans="13:20" ht="14.5" x14ac:dyDescent="0.35">
      <c r="M13300" s="261" t="s">
        <v>29705</v>
      </c>
      <c r="N13300" s="262">
        <v>1352</v>
      </c>
      <c r="P13300" s="243" t="s">
        <v>29148</v>
      </c>
      <c r="Q13300" s="244">
        <v>18225.830000000002</v>
      </c>
      <c r="R13300" s="104"/>
      <c r="S13300" s="104"/>
      <c r="T13300" s="104"/>
    </row>
    <row r="13301" spans="13:20" ht="14.5" x14ac:dyDescent="0.35">
      <c r="M13301" s="261" t="s">
        <v>29706</v>
      </c>
      <c r="N13301" s="262">
        <v>700.76</v>
      </c>
      <c r="P13301" s="243" t="s">
        <v>29149</v>
      </c>
      <c r="Q13301" s="244">
        <v>103</v>
      </c>
      <c r="R13301" s="104"/>
      <c r="S13301" s="104"/>
      <c r="T13301" s="104"/>
    </row>
    <row r="13302" spans="13:20" ht="14.5" x14ac:dyDescent="0.35">
      <c r="M13302" s="261" t="s">
        <v>29707</v>
      </c>
      <c r="N13302" s="262">
        <v>91.07</v>
      </c>
      <c r="P13302" s="243" t="s">
        <v>29150</v>
      </c>
      <c r="Q13302" s="244">
        <v>41163.69</v>
      </c>
      <c r="R13302" s="104"/>
      <c r="S13302" s="104"/>
      <c r="T13302" s="104"/>
    </row>
    <row r="13303" spans="13:20" ht="14.5" x14ac:dyDescent="0.35">
      <c r="M13303" s="261" t="s">
        <v>29708</v>
      </c>
      <c r="N13303" s="262">
        <v>502.17</v>
      </c>
      <c r="P13303" s="243" t="s">
        <v>29151</v>
      </c>
      <c r="Q13303" s="244">
        <v>511.62</v>
      </c>
      <c r="R13303" s="104"/>
      <c r="S13303" s="104"/>
      <c r="T13303" s="104"/>
    </row>
    <row r="13304" spans="13:20" ht="14.5" x14ac:dyDescent="0.35">
      <c r="M13304" s="261" t="s">
        <v>57823</v>
      </c>
      <c r="N13304" s="262">
        <v>31548.45</v>
      </c>
      <c r="P13304" s="243" t="s">
        <v>29152</v>
      </c>
      <c r="Q13304" s="244">
        <v>5124.67</v>
      </c>
      <c r="R13304" s="104"/>
      <c r="S13304" s="104"/>
      <c r="T13304" s="104"/>
    </row>
    <row r="13305" spans="13:20" ht="14.5" x14ac:dyDescent="0.35">
      <c r="M13305" s="261" t="s">
        <v>29709</v>
      </c>
      <c r="N13305" s="262">
        <v>12828.21</v>
      </c>
      <c r="P13305" s="243" t="s">
        <v>29153</v>
      </c>
      <c r="Q13305" s="244">
        <v>10754.46</v>
      </c>
      <c r="R13305" s="104"/>
      <c r="S13305" s="104"/>
      <c r="T13305" s="104"/>
    </row>
    <row r="13306" spans="13:20" ht="14.5" x14ac:dyDescent="0.35">
      <c r="M13306" s="261" t="s">
        <v>29710</v>
      </c>
      <c r="N13306" s="262">
        <v>3394.82</v>
      </c>
      <c r="P13306" s="243" t="s">
        <v>29154</v>
      </c>
      <c r="Q13306" s="244">
        <v>652.45000000000005</v>
      </c>
      <c r="R13306" s="104"/>
      <c r="S13306" s="104"/>
      <c r="T13306" s="104"/>
    </row>
    <row r="13307" spans="13:20" ht="14.5" x14ac:dyDescent="0.35">
      <c r="M13307" s="261" t="s">
        <v>29711</v>
      </c>
      <c r="N13307" s="262">
        <v>10694.78</v>
      </c>
      <c r="P13307" s="243" t="s">
        <v>29155</v>
      </c>
      <c r="Q13307" s="244">
        <v>3159.86</v>
      </c>
      <c r="R13307" s="104"/>
      <c r="S13307" s="104"/>
      <c r="T13307" s="104"/>
    </row>
    <row r="13308" spans="13:20" ht="14.5" x14ac:dyDescent="0.35">
      <c r="M13308" s="261" t="s">
        <v>29712</v>
      </c>
      <c r="N13308" s="262">
        <v>16688.78</v>
      </c>
      <c r="P13308" s="243" t="s">
        <v>29156</v>
      </c>
      <c r="Q13308" s="244">
        <v>8773.1</v>
      </c>
      <c r="R13308" s="104"/>
      <c r="S13308" s="104"/>
      <c r="T13308" s="104"/>
    </row>
    <row r="13309" spans="13:20" ht="14.5" x14ac:dyDescent="0.35">
      <c r="M13309" s="261" t="s">
        <v>29713</v>
      </c>
      <c r="N13309" s="262">
        <v>14755.46</v>
      </c>
      <c r="P13309" s="243" t="s">
        <v>29157</v>
      </c>
      <c r="Q13309" s="244">
        <v>543</v>
      </c>
      <c r="R13309" s="104"/>
      <c r="S13309" s="104"/>
      <c r="T13309" s="104"/>
    </row>
    <row r="13310" spans="13:20" ht="14.5" x14ac:dyDescent="0.35">
      <c r="M13310" s="261" t="s">
        <v>38661</v>
      </c>
      <c r="N13310" s="262">
        <v>-662.94</v>
      </c>
      <c r="P13310" s="243" t="s">
        <v>29158</v>
      </c>
      <c r="Q13310" s="244">
        <v>8251</v>
      </c>
      <c r="R13310" s="104"/>
      <c r="S13310" s="104"/>
      <c r="T13310" s="104"/>
    </row>
    <row r="13311" spans="13:20" ht="14.5" x14ac:dyDescent="0.35">
      <c r="M13311" s="261" t="s">
        <v>50542</v>
      </c>
      <c r="N13311" s="262">
        <v>791.11</v>
      </c>
      <c r="P13311" s="243" t="s">
        <v>29159</v>
      </c>
      <c r="Q13311" s="244">
        <v>1399.33</v>
      </c>
      <c r="R13311" s="104"/>
      <c r="S13311" s="104"/>
      <c r="T13311" s="104"/>
    </row>
    <row r="13312" spans="13:20" ht="14.5" x14ac:dyDescent="0.35">
      <c r="M13312" s="261" t="s">
        <v>43445</v>
      </c>
      <c r="N13312" s="262">
        <v>57301.98</v>
      </c>
      <c r="P13312" s="243" t="s">
        <v>29160</v>
      </c>
      <c r="Q13312" s="244">
        <v>1040.45</v>
      </c>
      <c r="R13312" s="104"/>
      <c r="S13312" s="104"/>
      <c r="T13312" s="104"/>
    </row>
    <row r="13313" spans="13:20" ht="14.5" x14ac:dyDescent="0.35">
      <c r="M13313" s="261" t="s">
        <v>29714</v>
      </c>
      <c r="N13313" s="262">
        <v>35490.230000000003</v>
      </c>
      <c r="P13313" s="243" t="s">
        <v>29161</v>
      </c>
      <c r="Q13313" s="244">
        <v>139.35</v>
      </c>
      <c r="R13313" s="104"/>
      <c r="S13313" s="104"/>
      <c r="T13313" s="104"/>
    </row>
    <row r="13314" spans="13:20" ht="14.5" x14ac:dyDescent="0.35">
      <c r="M13314" s="261" t="s">
        <v>48689</v>
      </c>
      <c r="N13314" s="262">
        <v>384</v>
      </c>
      <c r="P13314" s="243" t="s">
        <v>29162</v>
      </c>
      <c r="Q13314" s="244">
        <v>6044</v>
      </c>
      <c r="R13314" s="104"/>
      <c r="S13314" s="104"/>
      <c r="T13314" s="104"/>
    </row>
    <row r="13315" spans="13:20" ht="14.5" x14ac:dyDescent="0.35">
      <c r="M13315" s="261" t="s">
        <v>29715</v>
      </c>
      <c r="N13315" s="262">
        <v>7022.81</v>
      </c>
      <c r="P13315" s="243" t="s">
        <v>29163</v>
      </c>
      <c r="Q13315" s="244">
        <v>1332.44</v>
      </c>
      <c r="R13315" s="104"/>
      <c r="S13315" s="104"/>
      <c r="T13315" s="104"/>
    </row>
    <row r="13316" spans="13:20" ht="14.5" x14ac:dyDescent="0.35">
      <c r="M13316" s="261" t="s">
        <v>29716</v>
      </c>
      <c r="N13316" s="262">
        <v>21477.919999999998</v>
      </c>
      <c r="P13316" s="243" t="s">
        <v>29164</v>
      </c>
      <c r="Q13316" s="244">
        <v>963.77</v>
      </c>
      <c r="R13316" s="104"/>
      <c r="S13316" s="104"/>
      <c r="T13316" s="104"/>
    </row>
    <row r="13317" spans="13:20" ht="14.5" x14ac:dyDescent="0.35">
      <c r="M13317" s="261" t="s">
        <v>43446</v>
      </c>
      <c r="N13317" s="262">
        <v>7240.84</v>
      </c>
      <c r="P13317" s="243" t="s">
        <v>29165</v>
      </c>
      <c r="Q13317" s="244">
        <v>9688.5300000000007</v>
      </c>
      <c r="R13317" s="104"/>
      <c r="S13317" s="104"/>
      <c r="T13317" s="104"/>
    </row>
    <row r="13318" spans="13:20" ht="14.5" x14ac:dyDescent="0.35">
      <c r="M13318" s="261" t="s">
        <v>38662</v>
      </c>
      <c r="N13318" s="262">
        <v>92169.98</v>
      </c>
      <c r="P13318" s="243" t="s">
        <v>29166</v>
      </c>
      <c r="Q13318" s="244">
        <v>543</v>
      </c>
      <c r="R13318" s="104"/>
      <c r="S13318" s="104"/>
      <c r="T13318" s="104"/>
    </row>
    <row r="13319" spans="13:20" ht="14.5" x14ac:dyDescent="0.35">
      <c r="M13319" s="261" t="s">
        <v>38663</v>
      </c>
      <c r="N13319" s="262">
        <v>38122.949999999997</v>
      </c>
      <c r="P13319" s="243" t="s">
        <v>29167</v>
      </c>
      <c r="Q13319" s="244">
        <v>168181.56</v>
      </c>
      <c r="R13319" s="104"/>
      <c r="S13319" s="104"/>
      <c r="T13319" s="104"/>
    </row>
    <row r="13320" spans="13:20" ht="14.5" x14ac:dyDescent="0.35">
      <c r="M13320" s="261" t="s">
        <v>38664</v>
      </c>
      <c r="N13320" s="262">
        <v>369.43</v>
      </c>
      <c r="P13320" s="243" t="s">
        <v>29168</v>
      </c>
      <c r="Q13320" s="244">
        <v>8251</v>
      </c>
      <c r="R13320" s="104"/>
      <c r="S13320" s="104"/>
      <c r="T13320" s="104"/>
    </row>
    <row r="13321" spans="13:20" ht="14.5" x14ac:dyDescent="0.35">
      <c r="M13321" s="261" t="s">
        <v>29725</v>
      </c>
      <c r="N13321" s="262">
        <v>9466.56</v>
      </c>
      <c r="P13321" s="243" t="s">
        <v>29169</v>
      </c>
      <c r="Q13321" s="244">
        <v>50349.86</v>
      </c>
      <c r="R13321" s="104"/>
      <c r="S13321" s="104"/>
      <c r="T13321" s="104"/>
    </row>
    <row r="13322" spans="13:20" ht="14.5" x14ac:dyDescent="0.35">
      <c r="M13322" s="261" t="s">
        <v>36085</v>
      </c>
      <c r="N13322" s="262">
        <v>21280.07</v>
      </c>
      <c r="P13322" s="243" t="s">
        <v>29170</v>
      </c>
      <c r="Q13322" s="244">
        <v>4720.8500000000004</v>
      </c>
      <c r="R13322" s="104"/>
      <c r="S13322" s="104"/>
      <c r="T13322" s="104"/>
    </row>
    <row r="13323" spans="13:20" ht="14.5" x14ac:dyDescent="0.35">
      <c r="M13323" s="261" t="s">
        <v>37627</v>
      </c>
      <c r="N13323" s="262">
        <v>5975</v>
      </c>
      <c r="P13323" s="243" t="s">
        <v>29171</v>
      </c>
      <c r="Q13323" s="244">
        <v>199182.36</v>
      </c>
      <c r="R13323" s="104"/>
      <c r="S13323" s="104"/>
      <c r="T13323" s="104"/>
    </row>
    <row r="13324" spans="13:20" ht="14.5" x14ac:dyDescent="0.35">
      <c r="M13324" s="261" t="s">
        <v>29726</v>
      </c>
      <c r="N13324" s="262">
        <v>64201.7</v>
      </c>
      <c r="P13324" s="243" t="s">
        <v>29172</v>
      </c>
      <c r="Q13324" s="244">
        <v>23839.24</v>
      </c>
      <c r="R13324" s="104"/>
      <c r="S13324" s="104"/>
      <c r="T13324" s="104"/>
    </row>
    <row r="13325" spans="13:20" ht="14.5" x14ac:dyDescent="0.35">
      <c r="M13325" s="261" t="s">
        <v>48690</v>
      </c>
      <c r="N13325" s="262">
        <v>1933254.24</v>
      </c>
      <c r="P13325" s="243" t="s">
        <v>29173</v>
      </c>
      <c r="Q13325" s="244">
        <v>25111.25</v>
      </c>
      <c r="R13325" s="104"/>
      <c r="S13325" s="104"/>
      <c r="T13325" s="104"/>
    </row>
    <row r="13326" spans="13:20" ht="14.5" x14ac:dyDescent="0.35">
      <c r="M13326" s="261" t="s">
        <v>38665</v>
      </c>
      <c r="N13326" s="262">
        <v>-40.78</v>
      </c>
      <c r="P13326" s="243" t="s">
        <v>29174</v>
      </c>
      <c r="Q13326" s="244">
        <v>7765.19</v>
      </c>
      <c r="R13326" s="104"/>
      <c r="S13326" s="104"/>
      <c r="T13326" s="104"/>
    </row>
    <row r="13327" spans="13:20" ht="14.5" x14ac:dyDescent="0.35">
      <c r="M13327" s="261" t="s">
        <v>57824</v>
      </c>
      <c r="N13327" s="262">
        <v>32326.98</v>
      </c>
      <c r="P13327" s="243" t="s">
        <v>29175</v>
      </c>
      <c r="Q13327" s="244">
        <v>1858.22</v>
      </c>
      <c r="R13327" s="104"/>
      <c r="S13327" s="104"/>
      <c r="T13327" s="104"/>
    </row>
    <row r="13328" spans="13:20" ht="14.5" x14ac:dyDescent="0.35">
      <c r="M13328" s="261" t="s">
        <v>57825</v>
      </c>
      <c r="N13328" s="262">
        <v>2473.02</v>
      </c>
      <c r="P13328" s="243" t="s">
        <v>29176</v>
      </c>
      <c r="Q13328" s="244">
        <v>102590.17</v>
      </c>
      <c r="R13328" s="104"/>
      <c r="S13328" s="104"/>
      <c r="T13328" s="104"/>
    </row>
    <row r="13329" spans="13:20" ht="14.5" x14ac:dyDescent="0.35">
      <c r="M13329" s="261" t="s">
        <v>57826</v>
      </c>
      <c r="N13329" s="262">
        <v>5656</v>
      </c>
      <c r="P13329" s="243" t="s">
        <v>29177</v>
      </c>
      <c r="Q13329" s="244">
        <v>1040.45</v>
      </c>
      <c r="R13329" s="104"/>
      <c r="S13329" s="104"/>
      <c r="T13329" s="104"/>
    </row>
    <row r="13330" spans="13:20" ht="14.5" x14ac:dyDescent="0.35">
      <c r="M13330" s="261" t="s">
        <v>57827</v>
      </c>
      <c r="N13330" s="262">
        <v>97722.5</v>
      </c>
      <c r="P13330" s="243" t="s">
        <v>29178</v>
      </c>
      <c r="Q13330" s="244">
        <v>139.35</v>
      </c>
      <c r="R13330" s="104"/>
      <c r="S13330" s="104"/>
      <c r="T13330" s="104"/>
    </row>
    <row r="13331" spans="13:20" ht="14.5" x14ac:dyDescent="0.35">
      <c r="M13331" s="261" t="s">
        <v>57828</v>
      </c>
      <c r="N13331" s="262">
        <v>18522.86</v>
      </c>
      <c r="P13331" s="243" t="s">
        <v>29179</v>
      </c>
      <c r="Q13331" s="244">
        <v>11070</v>
      </c>
      <c r="R13331" s="104"/>
      <c r="S13331" s="104"/>
      <c r="T13331" s="104"/>
    </row>
    <row r="13332" spans="13:20" ht="14.5" x14ac:dyDescent="0.35">
      <c r="M13332" s="261" t="s">
        <v>57829</v>
      </c>
      <c r="N13332" s="262">
        <v>8654.99</v>
      </c>
      <c r="P13332" s="243" t="s">
        <v>29180</v>
      </c>
      <c r="Q13332" s="244">
        <v>73769.16</v>
      </c>
      <c r="R13332" s="104"/>
      <c r="S13332" s="104"/>
      <c r="T13332" s="104"/>
    </row>
    <row r="13333" spans="13:20" ht="14.5" x14ac:dyDescent="0.35">
      <c r="M13333" s="261" t="s">
        <v>57830</v>
      </c>
      <c r="N13333" s="262">
        <v>4220</v>
      </c>
      <c r="P13333" s="243" t="s">
        <v>29181</v>
      </c>
      <c r="Q13333" s="244">
        <v>600</v>
      </c>
      <c r="R13333" s="104"/>
      <c r="S13333" s="104"/>
      <c r="T13333" s="104"/>
    </row>
    <row r="13334" spans="13:20" ht="14.5" x14ac:dyDescent="0.35">
      <c r="M13334" s="261" t="s">
        <v>57831</v>
      </c>
      <c r="N13334" s="262">
        <v>9877.75</v>
      </c>
      <c r="P13334" s="243" t="s">
        <v>29182</v>
      </c>
      <c r="Q13334" s="244">
        <v>96628.160000000003</v>
      </c>
      <c r="R13334" s="104"/>
      <c r="S13334" s="104"/>
      <c r="T13334" s="104"/>
    </row>
    <row r="13335" spans="13:20" ht="14.5" x14ac:dyDescent="0.35">
      <c r="M13335" s="261" t="s">
        <v>57832</v>
      </c>
      <c r="N13335" s="262">
        <v>29090.76</v>
      </c>
      <c r="P13335" s="243" t="s">
        <v>16137</v>
      </c>
      <c r="Q13335" s="244">
        <v>6044</v>
      </c>
      <c r="R13335" s="104"/>
      <c r="S13335" s="104"/>
      <c r="T13335" s="104"/>
    </row>
    <row r="13336" spans="13:20" ht="14.5" x14ac:dyDescent="0.35">
      <c r="M13336" s="261" t="s">
        <v>57833</v>
      </c>
      <c r="N13336" s="262">
        <v>2048.31</v>
      </c>
      <c r="P13336" s="243" t="s">
        <v>29183</v>
      </c>
      <c r="Q13336" s="244">
        <v>38260.67</v>
      </c>
      <c r="R13336" s="104"/>
      <c r="S13336" s="104"/>
      <c r="T13336" s="104"/>
    </row>
    <row r="13337" spans="13:20" ht="14.5" x14ac:dyDescent="0.35">
      <c r="M13337" s="261" t="s">
        <v>57834</v>
      </c>
      <c r="N13337" s="262">
        <v>11469.6</v>
      </c>
      <c r="P13337" s="243" t="s">
        <v>29184</v>
      </c>
      <c r="Q13337" s="244">
        <v>1184.46</v>
      </c>
      <c r="R13337" s="104"/>
      <c r="S13337" s="104"/>
      <c r="T13337" s="104"/>
    </row>
    <row r="13338" spans="13:20" ht="14.5" x14ac:dyDescent="0.35">
      <c r="M13338" s="261" t="s">
        <v>57835</v>
      </c>
      <c r="N13338" s="262">
        <v>1793.58</v>
      </c>
      <c r="P13338" s="243" t="s">
        <v>29185</v>
      </c>
      <c r="Q13338" s="244">
        <v>20925.8</v>
      </c>
      <c r="R13338" s="104"/>
      <c r="S13338" s="104"/>
      <c r="T13338" s="104"/>
    </row>
    <row r="13339" spans="13:20" ht="14.5" x14ac:dyDescent="0.35">
      <c r="M13339" s="261" t="s">
        <v>57836</v>
      </c>
      <c r="N13339" s="262">
        <v>1014.62</v>
      </c>
      <c r="P13339" s="243" t="s">
        <v>29186</v>
      </c>
      <c r="Q13339" s="244">
        <v>189.3</v>
      </c>
      <c r="R13339" s="104"/>
      <c r="S13339" s="104"/>
      <c r="T13339" s="104"/>
    </row>
    <row r="13340" spans="13:20" ht="14.5" x14ac:dyDescent="0.35">
      <c r="M13340" s="261" t="s">
        <v>57837</v>
      </c>
      <c r="N13340" s="262">
        <v>3196.44</v>
      </c>
      <c r="P13340" s="243" t="s">
        <v>29187</v>
      </c>
      <c r="Q13340" s="244">
        <v>613.79999999999995</v>
      </c>
      <c r="R13340" s="104"/>
      <c r="S13340" s="104"/>
      <c r="T13340" s="104"/>
    </row>
    <row r="13341" spans="13:20" ht="14.5" x14ac:dyDescent="0.35">
      <c r="M13341" s="261" t="s">
        <v>57838</v>
      </c>
      <c r="N13341" s="262">
        <v>1105.5</v>
      </c>
      <c r="P13341" s="243" t="s">
        <v>29188</v>
      </c>
      <c r="Q13341" s="244">
        <v>43700.44</v>
      </c>
      <c r="R13341" s="104"/>
      <c r="S13341" s="104"/>
      <c r="T13341" s="104"/>
    </row>
    <row r="13342" spans="13:20" ht="14.5" x14ac:dyDescent="0.35">
      <c r="M13342" s="261" t="s">
        <v>37628</v>
      </c>
      <c r="N13342" s="262">
        <v>59306.45</v>
      </c>
      <c r="P13342" s="243" t="s">
        <v>29189</v>
      </c>
      <c r="Q13342" s="244">
        <v>41163.69</v>
      </c>
      <c r="R13342" s="104"/>
      <c r="S13342" s="104"/>
      <c r="T13342" s="104"/>
    </row>
    <row r="13343" spans="13:20" ht="14.5" x14ac:dyDescent="0.35">
      <c r="M13343" s="261" t="s">
        <v>36086</v>
      </c>
      <c r="N13343" s="262">
        <v>142975</v>
      </c>
      <c r="P13343" s="243" t="s">
        <v>29190</v>
      </c>
      <c r="Q13343" s="244">
        <v>11598.79</v>
      </c>
      <c r="R13343" s="104"/>
      <c r="S13343" s="104"/>
      <c r="T13343" s="104"/>
    </row>
    <row r="13344" spans="13:20" ht="14.5" x14ac:dyDescent="0.35">
      <c r="M13344" s="261" t="s">
        <v>50543</v>
      </c>
      <c r="N13344" s="262">
        <v>1834.95</v>
      </c>
      <c r="P13344" s="243" t="s">
        <v>29191</v>
      </c>
      <c r="Q13344" s="244">
        <v>1483.85</v>
      </c>
      <c r="R13344" s="104"/>
      <c r="S13344" s="104"/>
      <c r="T13344" s="104"/>
    </row>
    <row r="13345" spans="13:20" ht="14.5" x14ac:dyDescent="0.35">
      <c r="M13345" s="261" t="s">
        <v>36087</v>
      </c>
      <c r="N13345" s="262">
        <v>117939.38</v>
      </c>
      <c r="P13345" s="243" t="s">
        <v>16138</v>
      </c>
      <c r="Q13345" s="244">
        <v>72779.100000000006</v>
      </c>
      <c r="R13345" s="104"/>
      <c r="S13345" s="104"/>
      <c r="T13345" s="104"/>
    </row>
    <row r="13346" spans="13:20" ht="14.5" x14ac:dyDescent="0.35">
      <c r="M13346" s="261" t="s">
        <v>36088</v>
      </c>
      <c r="N13346" s="262">
        <v>2520</v>
      </c>
      <c r="P13346" s="243" t="s">
        <v>16139</v>
      </c>
      <c r="Q13346" s="244">
        <v>105679.73</v>
      </c>
      <c r="R13346" s="104"/>
      <c r="S13346" s="104"/>
      <c r="T13346" s="104"/>
    </row>
    <row r="13347" spans="13:20" ht="14.5" x14ac:dyDescent="0.35">
      <c r="M13347" s="261" t="s">
        <v>36089</v>
      </c>
      <c r="N13347" s="262">
        <v>61859.32</v>
      </c>
      <c r="P13347" s="243" t="s">
        <v>29192</v>
      </c>
      <c r="Q13347" s="244">
        <v>132302.34</v>
      </c>
      <c r="R13347" s="104"/>
      <c r="S13347" s="104"/>
      <c r="T13347" s="104"/>
    </row>
    <row r="13348" spans="13:20" ht="14.5" x14ac:dyDescent="0.35">
      <c r="M13348" s="261" t="s">
        <v>38666</v>
      </c>
      <c r="N13348" s="262">
        <v>223550.36</v>
      </c>
      <c r="P13348" s="243" t="s">
        <v>29193</v>
      </c>
      <c r="Q13348" s="244">
        <v>66609.84</v>
      </c>
      <c r="R13348" s="104"/>
      <c r="S13348" s="104"/>
      <c r="T13348" s="104"/>
    </row>
    <row r="13349" spans="13:20" ht="14.5" x14ac:dyDescent="0.35">
      <c r="M13349" s="261" t="s">
        <v>36090</v>
      </c>
      <c r="N13349" s="262">
        <v>1610.58</v>
      </c>
      <c r="P13349" s="243" t="s">
        <v>29194</v>
      </c>
      <c r="Q13349" s="244">
        <v>13101.2</v>
      </c>
      <c r="R13349" s="104"/>
      <c r="S13349" s="104"/>
      <c r="T13349" s="104"/>
    </row>
    <row r="13350" spans="13:20" ht="14.5" x14ac:dyDescent="0.35">
      <c r="M13350" s="261" t="s">
        <v>38667</v>
      </c>
      <c r="N13350" s="262">
        <v>162888.21</v>
      </c>
      <c r="P13350" s="243" t="s">
        <v>29195</v>
      </c>
      <c r="Q13350" s="244">
        <v>6115.5</v>
      </c>
      <c r="R13350" s="104"/>
      <c r="S13350" s="104"/>
      <c r="T13350" s="104"/>
    </row>
    <row r="13351" spans="13:20" ht="14.5" x14ac:dyDescent="0.35">
      <c r="M13351" s="261" t="s">
        <v>36091</v>
      </c>
      <c r="N13351" s="262">
        <v>4314.7700000000004</v>
      </c>
      <c r="P13351" s="243" t="s">
        <v>29196</v>
      </c>
      <c r="Q13351" s="244">
        <v>36795.589999999997</v>
      </c>
      <c r="R13351" s="104"/>
      <c r="S13351" s="104"/>
      <c r="T13351" s="104"/>
    </row>
    <row r="13352" spans="13:20" ht="14.5" x14ac:dyDescent="0.35">
      <c r="M13352" s="261" t="s">
        <v>53705</v>
      </c>
      <c r="N13352" s="262">
        <v>61.5</v>
      </c>
      <c r="P13352" s="243" t="s">
        <v>29197</v>
      </c>
      <c r="Q13352" s="244">
        <v>29300.78</v>
      </c>
      <c r="R13352" s="104"/>
      <c r="S13352" s="104"/>
      <c r="T13352" s="104"/>
    </row>
    <row r="13353" spans="13:20" ht="14.5" x14ac:dyDescent="0.35">
      <c r="M13353" s="261" t="s">
        <v>36092</v>
      </c>
      <c r="N13353" s="262">
        <v>9167.66</v>
      </c>
      <c r="P13353" s="243" t="s">
        <v>29198</v>
      </c>
      <c r="Q13353" s="244">
        <v>37260.51</v>
      </c>
      <c r="R13353" s="104"/>
      <c r="S13353" s="104"/>
      <c r="T13353" s="104"/>
    </row>
    <row r="13354" spans="13:20" ht="14.5" x14ac:dyDescent="0.35">
      <c r="M13354" s="261" t="s">
        <v>42261</v>
      </c>
      <c r="N13354" s="262">
        <v>41137.71</v>
      </c>
      <c r="P13354" s="243" t="s">
        <v>29199</v>
      </c>
      <c r="Q13354" s="244">
        <v>33510.43</v>
      </c>
      <c r="R13354" s="104"/>
      <c r="S13354" s="104"/>
      <c r="T13354" s="104"/>
    </row>
    <row r="13355" spans="13:20" ht="14.5" x14ac:dyDescent="0.35">
      <c r="M13355" s="261" t="s">
        <v>36093</v>
      </c>
      <c r="N13355" s="262">
        <v>165622.29999999999</v>
      </c>
      <c r="P13355" s="243" t="s">
        <v>29200</v>
      </c>
      <c r="Q13355" s="244">
        <v>394508.88</v>
      </c>
      <c r="R13355" s="104"/>
      <c r="S13355" s="104"/>
      <c r="T13355" s="104"/>
    </row>
    <row r="13356" spans="13:20" ht="14.5" x14ac:dyDescent="0.35">
      <c r="M13356" s="261" t="s">
        <v>37629</v>
      </c>
      <c r="N13356" s="262">
        <v>6376.25</v>
      </c>
      <c r="P13356" s="243" t="s">
        <v>29201</v>
      </c>
      <c r="Q13356" s="244">
        <v>305881.87</v>
      </c>
      <c r="R13356" s="104"/>
      <c r="S13356" s="104"/>
      <c r="T13356" s="104"/>
    </row>
    <row r="13357" spans="13:20" ht="14.5" x14ac:dyDescent="0.35">
      <c r="M13357" s="261" t="s">
        <v>43447</v>
      </c>
      <c r="N13357" s="262">
        <v>1106.25</v>
      </c>
      <c r="P13357" s="243" t="s">
        <v>29202</v>
      </c>
      <c r="Q13357" s="244">
        <v>67971.570000000007</v>
      </c>
      <c r="R13357" s="104"/>
      <c r="S13357" s="104"/>
      <c r="T13357" s="104"/>
    </row>
    <row r="13358" spans="13:20" ht="14.5" x14ac:dyDescent="0.35">
      <c r="M13358" s="261" t="s">
        <v>36094</v>
      </c>
      <c r="N13358" s="262">
        <v>120.62</v>
      </c>
      <c r="P13358" s="243" t="s">
        <v>29203</v>
      </c>
      <c r="Q13358" s="244">
        <v>126179.71</v>
      </c>
      <c r="R13358" s="104"/>
      <c r="S13358" s="104"/>
      <c r="T13358" s="104"/>
    </row>
    <row r="13359" spans="13:20" ht="14.5" x14ac:dyDescent="0.35">
      <c r="M13359" s="261" t="s">
        <v>36095</v>
      </c>
      <c r="N13359" s="262">
        <v>75132.02</v>
      </c>
      <c r="P13359" s="243" t="s">
        <v>29204</v>
      </c>
      <c r="Q13359" s="244">
        <v>327470.38</v>
      </c>
      <c r="R13359" s="104"/>
      <c r="S13359" s="104"/>
      <c r="T13359" s="104"/>
    </row>
    <row r="13360" spans="13:20" ht="14.5" x14ac:dyDescent="0.35">
      <c r="M13360" s="261" t="s">
        <v>37630</v>
      </c>
      <c r="N13360" s="262">
        <v>95439.15</v>
      </c>
      <c r="P13360" s="243" t="s">
        <v>29205</v>
      </c>
      <c r="Q13360" s="244">
        <v>82016</v>
      </c>
      <c r="R13360" s="104"/>
      <c r="S13360" s="104"/>
      <c r="T13360" s="104"/>
    </row>
    <row r="13361" spans="13:20" ht="14.5" x14ac:dyDescent="0.35">
      <c r="M13361" s="261" t="s">
        <v>37631</v>
      </c>
      <c r="N13361" s="262">
        <v>65846.039999999994</v>
      </c>
      <c r="P13361" s="243" t="s">
        <v>29206</v>
      </c>
      <c r="Q13361" s="244">
        <v>7008</v>
      </c>
      <c r="R13361" s="104"/>
      <c r="S13361" s="104"/>
      <c r="T13361" s="104"/>
    </row>
    <row r="13362" spans="13:20" ht="14.5" x14ac:dyDescent="0.35">
      <c r="M13362" s="261" t="s">
        <v>42262</v>
      </c>
      <c r="N13362" s="262">
        <v>14400.31</v>
      </c>
      <c r="P13362" s="243" t="s">
        <v>29207</v>
      </c>
      <c r="Q13362" s="244">
        <v>3415.89</v>
      </c>
      <c r="R13362" s="104"/>
      <c r="S13362" s="104"/>
      <c r="T13362" s="104"/>
    </row>
    <row r="13363" spans="13:20" ht="14.5" x14ac:dyDescent="0.35">
      <c r="M13363" s="261" t="s">
        <v>42263</v>
      </c>
      <c r="N13363" s="262">
        <v>1277.33</v>
      </c>
      <c r="P13363" s="243" t="s">
        <v>29208</v>
      </c>
      <c r="Q13363" s="244">
        <v>536.11</v>
      </c>
      <c r="R13363" s="104"/>
      <c r="S13363" s="104"/>
      <c r="T13363" s="104"/>
    </row>
    <row r="13364" spans="13:20" ht="14.5" x14ac:dyDescent="0.35">
      <c r="M13364" s="261" t="s">
        <v>42264</v>
      </c>
      <c r="N13364" s="262">
        <v>2102.04</v>
      </c>
      <c r="P13364" s="243" t="s">
        <v>29209</v>
      </c>
      <c r="Q13364" s="244">
        <v>4070</v>
      </c>
      <c r="R13364" s="104"/>
      <c r="S13364" s="104"/>
      <c r="T13364" s="104"/>
    </row>
    <row r="13365" spans="13:20" ht="14.5" x14ac:dyDescent="0.35">
      <c r="M13365" s="261" t="s">
        <v>42265</v>
      </c>
      <c r="N13365" s="262">
        <v>73.09</v>
      </c>
      <c r="P13365" s="243" t="s">
        <v>29210</v>
      </c>
      <c r="Q13365" s="244">
        <v>71574</v>
      </c>
      <c r="R13365" s="104"/>
      <c r="S13365" s="104"/>
      <c r="T13365" s="104"/>
    </row>
    <row r="13366" spans="13:20" ht="14.5" x14ac:dyDescent="0.35">
      <c r="M13366" s="261" t="s">
        <v>42266</v>
      </c>
      <c r="N13366" s="262">
        <v>317.26</v>
      </c>
      <c r="P13366" s="243" t="s">
        <v>29211</v>
      </c>
      <c r="Q13366" s="244">
        <v>4128</v>
      </c>
      <c r="R13366" s="104"/>
      <c r="S13366" s="104"/>
      <c r="T13366" s="104"/>
    </row>
    <row r="13367" spans="13:20" ht="14.5" x14ac:dyDescent="0.35">
      <c r="M13367" s="261" t="s">
        <v>48691</v>
      </c>
      <c r="N13367" s="262">
        <v>757683.9</v>
      </c>
      <c r="P13367" s="243" t="s">
        <v>29212</v>
      </c>
      <c r="Q13367" s="244">
        <v>5566</v>
      </c>
      <c r="R13367" s="104"/>
      <c r="S13367" s="104"/>
      <c r="T13367" s="104"/>
    </row>
    <row r="13368" spans="13:20" ht="14.5" x14ac:dyDescent="0.35">
      <c r="M13368" s="261" t="s">
        <v>50544</v>
      </c>
      <c r="N13368" s="262">
        <v>31243.46</v>
      </c>
      <c r="P13368" s="243" t="s">
        <v>29213</v>
      </c>
      <c r="Q13368" s="244">
        <v>1272</v>
      </c>
      <c r="R13368" s="104"/>
      <c r="S13368" s="104"/>
      <c r="T13368" s="104"/>
    </row>
    <row r="13369" spans="13:20" ht="14.5" x14ac:dyDescent="0.35">
      <c r="M13369" s="261" t="s">
        <v>51541</v>
      </c>
      <c r="N13369" s="262">
        <v>23262.09</v>
      </c>
      <c r="P13369" s="243" t="s">
        <v>29214</v>
      </c>
      <c r="Q13369" s="244">
        <v>6830</v>
      </c>
      <c r="R13369" s="104"/>
      <c r="S13369" s="104"/>
      <c r="T13369" s="104"/>
    </row>
    <row r="13370" spans="13:20" ht="14.5" x14ac:dyDescent="0.35">
      <c r="M13370" s="261" t="s">
        <v>51542</v>
      </c>
      <c r="N13370" s="262">
        <v>1779.51</v>
      </c>
      <c r="P13370" s="243" t="s">
        <v>29215</v>
      </c>
      <c r="Q13370" s="244">
        <v>273</v>
      </c>
      <c r="R13370" s="104"/>
      <c r="S13370" s="104"/>
      <c r="T13370" s="104"/>
    </row>
    <row r="13371" spans="13:20" ht="14.5" x14ac:dyDescent="0.35">
      <c r="M13371" s="261" t="s">
        <v>53706</v>
      </c>
      <c r="N13371" s="262">
        <v>938.75</v>
      </c>
      <c r="P13371" s="243" t="s">
        <v>29216</v>
      </c>
      <c r="Q13371" s="244">
        <v>61651</v>
      </c>
      <c r="R13371" s="104"/>
      <c r="S13371" s="104"/>
      <c r="T13371" s="104"/>
    </row>
    <row r="13372" spans="13:20" ht="14.5" x14ac:dyDescent="0.35">
      <c r="M13372" s="261" t="s">
        <v>50545</v>
      </c>
      <c r="N13372" s="262">
        <v>1372</v>
      </c>
      <c r="P13372" s="243" t="s">
        <v>16141</v>
      </c>
      <c r="Q13372" s="244">
        <v>3450.71</v>
      </c>
      <c r="R13372" s="104"/>
      <c r="S13372" s="104"/>
      <c r="T13372" s="104"/>
    </row>
    <row r="13373" spans="13:20" ht="14.5" x14ac:dyDescent="0.35">
      <c r="M13373" s="261" t="s">
        <v>50546</v>
      </c>
      <c r="N13373" s="262">
        <v>683</v>
      </c>
      <c r="P13373" s="243" t="s">
        <v>29217</v>
      </c>
      <c r="Q13373" s="244">
        <v>2110.37</v>
      </c>
      <c r="R13373" s="104"/>
      <c r="S13373" s="104"/>
      <c r="T13373" s="104"/>
    </row>
    <row r="13374" spans="13:20" ht="14.5" x14ac:dyDescent="0.35">
      <c r="M13374" s="261" t="s">
        <v>50547</v>
      </c>
      <c r="N13374" s="262">
        <v>157.19999999999999</v>
      </c>
      <c r="P13374" s="243" t="s">
        <v>29218</v>
      </c>
      <c r="Q13374" s="244">
        <v>482</v>
      </c>
      <c r="R13374" s="104"/>
      <c r="S13374" s="104"/>
      <c r="T13374" s="104"/>
    </row>
    <row r="13375" spans="13:20" ht="14.5" x14ac:dyDescent="0.35">
      <c r="M13375" s="261" t="s">
        <v>48692</v>
      </c>
      <c r="N13375" s="262">
        <v>4390.18</v>
      </c>
      <c r="P13375" s="243" t="s">
        <v>29219</v>
      </c>
      <c r="Q13375" s="244">
        <v>9022.14</v>
      </c>
      <c r="R13375" s="104"/>
      <c r="S13375" s="104"/>
      <c r="T13375" s="104"/>
    </row>
    <row r="13376" spans="13:20" ht="14.5" x14ac:dyDescent="0.35">
      <c r="M13376" s="261" t="s">
        <v>53707</v>
      </c>
      <c r="N13376" s="262">
        <v>20192</v>
      </c>
      <c r="P13376" s="243" t="s">
        <v>29220</v>
      </c>
      <c r="Q13376" s="244">
        <v>54544.78</v>
      </c>
      <c r="R13376" s="104"/>
      <c r="S13376" s="104"/>
      <c r="T13376" s="104"/>
    </row>
    <row r="13377" spans="13:20" ht="14.5" x14ac:dyDescent="0.35">
      <c r="M13377" s="261" t="s">
        <v>53708</v>
      </c>
      <c r="N13377" s="262">
        <v>18133</v>
      </c>
      <c r="P13377" s="243" t="s">
        <v>29221</v>
      </c>
      <c r="Q13377" s="244">
        <v>14250</v>
      </c>
      <c r="R13377" s="104"/>
      <c r="S13377" s="104"/>
      <c r="T13377" s="104"/>
    </row>
    <row r="13378" spans="13:20" ht="14.5" x14ac:dyDescent="0.35">
      <c r="M13378" s="261" t="s">
        <v>48693</v>
      </c>
      <c r="N13378" s="262">
        <v>345045.5</v>
      </c>
      <c r="P13378" s="243" t="s">
        <v>29222</v>
      </c>
      <c r="Q13378" s="244">
        <v>1090.1199999999999</v>
      </c>
      <c r="R13378" s="104"/>
      <c r="S13378" s="104"/>
      <c r="T13378" s="104"/>
    </row>
    <row r="13379" spans="13:20" ht="14.5" x14ac:dyDescent="0.35">
      <c r="M13379" s="261" t="s">
        <v>48694</v>
      </c>
      <c r="N13379" s="262">
        <v>26396.5</v>
      </c>
      <c r="P13379" s="243" t="s">
        <v>29223</v>
      </c>
      <c r="Q13379" s="244">
        <v>3370.8</v>
      </c>
      <c r="R13379" s="104"/>
      <c r="S13379" s="104"/>
      <c r="T13379" s="104"/>
    </row>
    <row r="13380" spans="13:20" ht="14.5" x14ac:dyDescent="0.35">
      <c r="M13380" s="261" t="s">
        <v>52438</v>
      </c>
      <c r="N13380" s="262">
        <v>1336.73</v>
      </c>
      <c r="P13380" s="243" t="s">
        <v>29224</v>
      </c>
      <c r="Q13380" s="244">
        <v>257.87</v>
      </c>
      <c r="R13380" s="104"/>
      <c r="S13380" s="104"/>
      <c r="T13380" s="104"/>
    </row>
    <row r="13381" spans="13:20" ht="14.5" x14ac:dyDescent="0.35">
      <c r="M13381" s="261" t="s">
        <v>52439</v>
      </c>
      <c r="N13381" s="262">
        <v>102.26</v>
      </c>
      <c r="P13381" s="243" t="s">
        <v>29225</v>
      </c>
      <c r="Q13381" s="244">
        <v>5872.5</v>
      </c>
      <c r="R13381" s="104"/>
      <c r="S13381" s="104"/>
      <c r="T13381" s="104"/>
    </row>
    <row r="13382" spans="13:20" ht="14.5" x14ac:dyDescent="0.35">
      <c r="M13382" s="261" t="s">
        <v>29788</v>
      </c>
      <c r="N13382" s="262">
        <v>3</v>
      </c>
      <c r="P13382" s="243" t="s">
        <v>29226</v>
      </c>
      <c r="Q13382" s="244">
        <v>1255.3499999999999</v>
      </c>
      <c r="R13382" s="104"/>
      <c r="S13382" s="104"/>
      <c r="T13382" s="104"/>
    </row>
    <row r="13383" spans="13:20" ht="14.5" x14ac:dyDescent="0.35">
      <c r="M13383" s="261" t="s">
        <v>48695</v>
      </c>
      <c r="N13383" s="262">
        <v>1568019.69</v>
      </c>
      <c r="P13383" s="243" t="s">
        <v>29227</v>
      </c>
      <c r="Q13383" s="244">
        <v>545.27</v>
      </c>
      <c r="R13383" s="104"/>
      <c r="S13383" s="104"/>
      <c r="T13383" s="104"/>
    </row>
    <row r="13384" spans="13:20" ht="14.5" x14ac:dyDescent="0.35">
      <c r="M13384" s="261" t="s">
        <v>48696</v>
      </c>
      <c r="N13384" s="262">
        <v>119834.77</v>
      </c>
      <c r="P13384" s="243" t="s">
        <v>29228</v>
      </c>
      <c r="Q13384" s="244">
        <v>49121.61</v>
      </c>
      <c r="R13384" s="104"/>
      <c r="S13384" s="104"/>
      <c r="T13384" s="104"/>
    </row>
    <row r="13385" spans="13:20" ht="14.5" x14ac:dyDescent="0.35">
      <c r="M13385" s="261" t="s">
        <v>29795</v>
      </c>
      <c r="N13385" s="262">
        <v>134202.39000000001</v>
      </c>
      <c r="P13385" s="243" t="s">
        <v>16143</v>
      </c>
      <c r="Q13385" s="244">
        <v>16331.21</v>
      </c>
      <c r="R13385" s="104"/>
      <c r="S13385" s="104"/>
      <c r="T13385" s="104"/>
    </row>
    <row r="13386" spans="13:20" ht="14.5" x14ac:dyDescent="0.35">
      <c r="M13386" s="261" t="s">
        <v>29796</v>
      </c>
      <c r="N13386" s="262">
        <v>9697.25</v>
      </c>
      <c r="P13386" s="243" t="s">
        <v>29229</v>
      </c>
      <c r="Q13386" s="244">
        <v>14250</v>
      </c>
      <c r="R13386" s="104"/>
      <c r="S13386" s="104"/>
      <c r="T13386" s="104"/>
    </row>
    <row r="13387" spans="13:20" ht="14.5" x14ac:dyDescent="0.35">
      <c r="M13387" s="261" t="s">
        <v>29797</v>
      </c>
      <c r="N13387" s="262">
        <v>4423.12</v>
      </c>
      <c r="P13387" s="243" t="s">
        <v>29230</v>
      </c>
      <c r="Q13387" s="244">
        <v>5481.17</v>
      </c>
      <c r="R13387" s="104"/>
      <c r="S13387" s="104"/>
      <c r="T13387" s="104"/>
    </row>
    <row r="13388" spans="13:20" ht="14.5" x14ac:dyDescent="0.35">
      <c r="M13388" s="261" t="s">
        <v>29799</v>
      </c>
      <c r="N13388" s="262">
        <v>1854.72</v>
      </c>
      <c r="P13388" s="243" t="s">
        <v>29231</v>
      </c>
      <c r="Q13388" s="244">
        <v>1255.3499999999999</v>
      </c>
      <c r="R13388" s="104"/>
      <c r="S13388" s="104"/>
      <c r="T13388" s="104"/>
    </row>
    <row r="13389" spans="13:20" ht="14.5" x14ac:dyDescent="0.35">
      <c r="M13389" s="261" t="s">
        <v>29800</v>
      </c>
      <c r="N13389" s="262">
        <v>2324.65</v>
      </c>
      <c r="P13389" s="243" t="s">
        <v>29232</v>
      </c>
      <c r="Q13389" s="244">
        <v>3415.89</v>
      </c>
      <c r="R13389" s="104"/>
      <c r="S13389" s="104"/>
      <c r="T13389" s="104"/>
    </row>
    <row r="13390" spans="13:20" ht="14.5" x14ac:dyDescent="0.35">
      <c r="M13390" s="261" t="s">
        <v>29802</v>
      </c>
      <c r="N13390" s="262">
        <v>651.16999999999996</v>
      </c>
      <c r="P13390" s="243" t="s">
        <v>29233</v>
      </c>
      <c r="Q13390" s="244">
        <v>2911.37</v>
      </c>
      <c r="R13390" s="104"/>
      <c r="S13390" s="104"/>
      <c r="T13390" s="104"/>
    </row>
    <row r="13391" spans="13:20" ht="14.5" x14ac:dyDescent="0.35">
      <c r="M13391" s="261" t="s">
        <v>29803</v>
      </c>
      <c r="N13391" s="262">
        <v>8720.66</v>
      </c>
      <c r="P13391" s="243" t="s">
        <v>29234</v>
      </c>
      <c r="Q13391" s="244">
        <v>78775.14</v>
      </c>
      <c r="R13391" s="104"/>
      <c r="S13391" s="104"/>
      <c r="T13391" s="104"/>
    </row>
    <row r="13392" spans="13:20" ht="14.5" x14ac:dyDescent="0.35">
      <c r="M13392" s="261" t="s">
        <v>43448</v>
      </c>
      <c r="N13392" s="262">
        <v>6900</v>
      </c>
      <c r="P13392" s="243" t="s">
        <v>29235</v>
      </c>
      <c r="Q13392" s="244">
        <v>49121.61</v>
      </c>
      <c r="R13392" s="104"/>
      <c r="S13392" s="104"/>
      <c r="T13392" s="104"/>
    </row>
    <row r="13393" spans="13:20" ht="14.5" x14ac:dyDescent="0.35">
      <c r="M13393" s="261" t="s">
        <v>29804</v>
      </c>
      <c r="N13393" s="262">
        <v>300</v>
      </c>
      <c r="P13393" s="243" t="s">
        <v>29236</v>
      </c>
      <c r="Q13393" s="244">
        <v>9909</v>
      </c>
      <c r="R13393" s="104"/>
      <c r="S13393" s="104"/>
      <c r="T13393" s="104"/>
    </row>
    <row r="13394" spans="13:20" ht="14.5" x14ac:dyDescent="0.35">
      <c r="M13394" s="261" t="s">
        <v>29805</v>
      </c>
      <c r="N13394" s="262">
        <v>12646.82</v>
      </c>
      <c r="P13394" s="243" t="s">
        <v>29237</v>
      </c>
      <c r="Q13394" s="244">
        <v>130246.78</v>
      </c>
      <c r="R13394" s="104"/>
      <c r="S13394" s="104"/>
      <c r="T13394" s="104"/>
    </row>
    <row r="13395" spans="13:20" ht="14.5" x14ac:dyDescent="0.35">
      <c r="M13395" s="261" t="s">
        <v>29807</v>
      </c>
      <c r="N13395" s="262">
        <v>7.1</v>
      </c>
      <c r="P13395" s="243" t="s">
        <v>29238</v>
      </c>
      <c r="Q13395" s="244">
        <v>9097.5</v>
      </c>
      <c r="R13395" s="104"/>
      <c r="S13395" s="104"/>
      <c r="T13395" s="104"/>
    </row>
    <row r="13396" spans="13:20" ht="14.5" x14ac:dyDescent="0.35">
      <c r="M13396" s="261" t="s">
        <v>29808</v>
      </c>
      <c r="N13396" s="262">
        <v>13453.49</v>
      </c>
      <c r="P13396" s="243" t="s">
        <v>29239</v>
      </c>
      <c r="Q13396" s="244">
        <v>1632</v>
      </c>
      <c r="R13396" s="104"/>
      <c r="S13396" s="104"/>
      <c r="T13396" s="104"/>
    </row>
    <row r="13397" spans="13:20" ht="14.5" x14ac:dyDescent="0.35">
      <c r="M13397" s="261" t="s">
        <v>29809</v>
      </c>
      <c r="N13397" s="262">
        <v>33922.47</v>
      </c>
      <c r="P13397" s="243" t="s">
        <v>29240</v>
      </c>
      <c r="Q13397" s="244">
        <v>4408.93</v>
      </c>
      <c r="R13397" s="104"/>
      <c r="S13397" s="104"/>
      <c r="T13397" s="104"/>
    </row>
    <row r="13398" spans="13:20" ht="14.5" x14ac:dyDescent="0.35">
      <c r="M13398" s="261" t="s">
        <v>29810</v>
      </c>
      <c r="N13398" s="262">
        <v>22867.200000000001</v>
      </c>
      <c r="P13398" s="243" t="s">
        <v>29241</v>
      </c>
      <c r="Q13398" s="244">
        <v>633.73</v>
      </c>
      <c r="R13398" s="104"/>
      <c r="S13398" s="104"/>
      <c r="T13398" s="104"/>
    </row>
    <row r="13399" spans="13:20" ht="14.5" x14ac:dyDescent="0.35">
      <c r="M13399" s="261" t="s">
        <v>29812</v>
      </c>
      <c r="N13399" s="262">
        <v>299</v>
      </c>
      <c r="P13399" s="243" t="s">
        <v>29242</v>
      </c>
      <c r="Q13399" s="244">
        <v>75.19</v>
      </c>
      <c r="R13399" s="104"/>
      <c r="S13399" s="104"/>
      <c r="T13399" s="104"/>
    </row>
    <row r="13400" spans="13:20" ht="14.5" x14ac:dyDescent="0.35">
      <c r="M13400" s="261" t="s">
        <v>29814</v>
      </c>
      <c r="N13400" s="262">
        <v>13291.48</v>
      </c>
      <c r="P13400" s="243" t="s">
        <v>29243</v>
      </c>
      <c r="Q13400" s="244">
        <v>652.65</v>
      </c>
      <c r="R13400" s="104"/>
      <c r="S13400" s="104"/>
      <c r="T13400" s="104"/>
    </row>
    <row r="13401" spans="13:20" ht="14.5" x14ac:dyDescent="0.35">
      <c r="M13401" s="261" t="s">
        <v>57839</v>
      </c>
      <c r="N13401" s="262">
        <v>32607.65</v>
      </c>
      <c r="P13401" s="243" t="s">
        <v>29244</v>
      </c>
      <c r="Q13401" s="244">
        <v>99</v>
      </c>
      <c r="R13401" s="104"/>
      <c r="S13401" s="104"/>
      <c r="T13401" s="104"/>
    </row>
    <row r="13402" spans="13:20" ht="14.5" x14ac:dyDescent="0.35">
      <c r="M13402" s="261" t="s">
        <v>29816</v>
      </c>
      <c r="N13402" s="262">
        <v>47368.61</v>
      </c>
      <c r="P13402" s="243" t="s">
        <v>29245</v>
      </c>
      <c r="Q13402" s="244">
        <v>1003</v>
      </c>
      <c r="R13402" s="104"/>
      <c r="S13402" s="104"/>
      <c r="T13402" s="104"/>
    </row>
    <row r="13403" spans="13:20" ht="14.5" x14ac:dyDescent="0.35">
      <c r="M13403" s="261" t="s">
        <v>29817</v>
      </c>
      <c r="N13403" s="262">
        <v>90542.62</v>
      </c>
      <c r="P13403" s="243" t="s">
        <v>29246</v>
      </c>
      <c r="Q13403" s="244">
        <v>30615</v>
      </c>
      <c r="R13403" s="104"/>
      <c r="S13403" s="104"/>
      <c r="T13403" s="104"/>
    </row>
    <row r="13404" spans="13:20" ht="14.5" x14ac:dyDescent="0.35">
      <c r="M13404" s="261" t="s">
        <v>37632</v>
      </c>
      <c r="N13404" s="262">
        <v>868.75</v>
      </c>
      <c r="P13404" s="243" t="s">
        <v>29247</v>
      </c>
      <c r="Q13404" s="244">
        <v>6730</v>
      </c>
      <c r="R13404" s="104"/>
      <c r="S13404" s="104"/>
      <c r="T13404" s="104"/>
    </row>
    <row r="13405" spans="13:20" ht="14.5" x14ac:dyDescent="0.35">
      <c r="M13405" s="261" t="s">
        <v>43449</v>
      </c>
      <c r="N13405" s="262">
        <v>2495.2399999999998</v>
      </c>
      <c r="P13405" s="243" t="s">
        <v>29248</v>
      </c>
      <c r="Q13405" s="244">
        <v>906.66</v>
      </c>
      <c r="R13405" s="104"/>
      <c r="S13405" s="104"/>
      <c r="T13405" s="104"/>
    </row>
    <row r="13406" spans="13:20" ht="14.5" x14ac:dyDescent="0.35">
      <c r="M13406" s="261" t="s">
        <v>29818</v>
      </c>
      <c r="N13406" s="262">
        <v>43501.919999999998</v>
      </c>
      <c r="P13406" s="243" t="s">
        <v>29249</v>
      </c>
      <c r="Q13406" s="244">
        <v>906.67</v>
      </c>
      <c r="R13406" s="104"/>
      <c r="S13406" s="104"/>
      <c r="T13406" s="104"/>
    </row>
    <row r="13407" spans="13:20" ht="14.5" x14ac:dyDescent="0.35">
      <c r="M13407" s="261" t="s">
        <v>42272</v>
      </c>
      <c r="N13407" s="262">
        <v>54500</v>
      </c>
      <c r="P13407" s="243" t="s">
        <v>29250</v>
      </c>
      <c r="Q13407" s="244">
        <v>2500</v>
      </c>
      <c r="R13407" s="104"/>
      <c r="S13407" s="104"/>
      <c r="T13407" s="104"/>
    </row>
    <row r="13408" spans="13:20" ht="14.5" x14ac:dyDescent="0.35">
      <c r="M13408" s="261" t="s">
        <v>57840</v>
      </c>
      <c r="N13408" s="262">
        <v>5106.3500000000004</v>
      </c>
      <c r="P13408" s="243" t="s">
        <v>29251</v>
      </c>
      <c r="Q13408" s="244">
        <v>1360.26</v>
      </c>
      <c r="R13408" s="104"/>
      <c r="S13408" s="104"/>
      <c r="T13408" s="104"/>
    </row>
    <row r="13409" spans="13:20" ht="14.5" x14ac:dyDescent="0.35">
      <c r="M13409" s="261" t="s">
        <v>57841</v>
      </c>
      <c r="N13409" s="262">
        <v>390.62</v>
      </c>
      <c r="P13409" s="243" t="s">
        <v>29252</v>
      </c>
      <c r="Q13409" s="244">
        <v>4500</v>
      </c>
      <c r="R13409" s="104"/>
      <c r="S13409" s="104"/>
      <c r="T13409" s="104"/>
    </row>
    <row r="13410" spans="13:20" ht="14.5" x14ac:dyDescent="0.35">
      <c r="M13410" s="261" t="s">
        <v>57842</v>
      </c>
      <c r="N13410" s="262">
        <v>450.12</v>
      </c>
      <c r="P13410" s="243" t="s">
        <v>29253</v>
      </c>
      <c r="Q13410" s="244">
        <v>2000</v>
      </c>
      <c r="R13410" s="104"/>
      <c r="S13410" s="104"/>
      <c r="T13410" s="104"/>
    </row>
    <row r="13411" spans="13:20" ht="14.5" x14ac:dyDescent="0.35">
      <c r="M13411" s="261" t="s">
        <v>50548</v>
      </c>
      <c r="N13411" s="262">
        <v>2538</v>
      </c>
      <c r="P13411" s="243" t="s">
        <v>29254</v>
      </c>
      <c r="Q13411" s="244">
        <v>2000</v>
      </c>
      <c r="R13411" s="104"/>
      <c r="S13411" s="104"/>
      <c r="T13411" s="104"/>
    </row>
    <row r="13412" spans="13:20" ht="14.5" x14ac:dyDescent="0.35">
      <c r="M13412" s="261" t="s">
        <v>43450</v>
      </c>
      <c r="N13412" s="262">
        <v>55495.62</v>
      </c>
      <c r="P13412" s="243" t="s">
        <v>29255</v>
      </c>
      <c r="Q13412" s="244">
        <v>15058</v>
      </c>
      <c r="R13412" s="104"/>
      <c r="S13412" s="104"/>
      <c r="T13412" s="104"/>
    </row>
    <row r="13413" spans="13:20" ht="14.5" x14ac:dyDescent="0.35">
      <c r="M13413" s="261" t="s">
        <v>43451</v>
      </c>
      <c r="N13413" s="262">
        <v>3000</v>
      </c>
      <c r="P13413" s="243" t="s">
        <v>29256</v>
      </c>
      <c r="Q13413" s="244">
        <v>23889.24</v>
      </c>
      <c r="R13413" s="104"/>
      <c r="S13413" s="104"/>
      <c r="T13413" s="104"/>
    </row>
    <row r="13414" spans="13:20" ht="14.5" x14ac:dyDescent="0.35">
      <c r="M13414" s="261" t="s">
        <v>29820</v>
      </c>
      <c r="N13414" s="262">
        <v>4011.35</v>
      </c>
      <c r="P13414" s="243" t="s">
        <v>29257</v>
      </c>
      <c r="Q13414" s="244">
        <v>8206.3799999999992</v>
      </c>
      <c r="R13414" s="104"/>
      <c r="S13414" s="104"/>
      <c r="T13414" s="104"/>
    </row>
    <row r="13415" spans="13:20" ht="14.5" x14ac:dyDescent="0.35">
      <c r="M13415" s="261" t="s">
        <v>29821</v>
      </c>
      <c r="N13415" s="262">
        <v>13818.39</v>
      </c>
      <c r="P13415" s="243" t="s">
        <v>29258</v>
      </c>
      <c r="Q13415" s="244">
        <v>627.79</v>
      </c>
      <c r="R13415" s="104"/>
      <c r="S13415" s="104"/>
      <c r="T13415" s="104"/>
    </row>
    <row r="13416" spans="13:20" ht="14.5" x14ac:dyDescent="0.35">
      <c r="M13416" s="261" t="s">
        <v>43452</v>
      </c>
      <c r="N13416" s="262">
        <v>6007.6</v>
      </c>
      <c r="P13416" s="243" t="s">
        <v>29259</v>
      </c>
      <c r="Q13416" s="244">
        <v>9097.5</v>
      </c>
      <c r="R13416" s="104"/>
      <c r="S13416" s="104"/>
      <c r="T13416" s="104"/>
    </row>
    <row r="13417" spans="13:20" ht="14.5" x14ac:dyDescent="0.35">
      <c r="M13417" s="261" t="s">
        <v>45759</v>
      </c>
      <c r="N13417" s="262">
        <v>13547.39</v>
      </c>
      <c r="P13417" s="243" t="s">
        <v>29260</v>
      </c>
      <c r="Q13417" s="244">
        <v>9113.0400000000009</v>
      </c>
      <c r="R13417" s="104"/>
      <c r="S13417" s="104"/>
      <c r="T13417" s="104"/>
    </row>
    <row r="13418" spans="13:20" ht="14.5" x14ac:dyDescent="0.35">
      <c r="M13418" s="261" t="s">
        <v>29823</v>
      </c>
      <c r="N13418" s="262">
        <v>38062.57</v>
      </c>
      <c r="P13418" s="243" t="s">
        <v>29261</v>
      </c>
      <c r="Q13418" s="244">
        <v>1632</v>
      </c>
      <c r="R13418" s="104"/>
      <c r="S13418" s="104"/>
      <c r="T13418" s="104"/>
    </row>
    <row r="13419" spans="13:20" ht="14.5" x14ac:dyDescent="0.35">
      <c r="M13419" s="261" t="s">
        <v>29824</v>
      </c>
      <c r="N13419" s="262">
        <v>3085.62</v>
      </c>
      <c r="P13419" s="243" t="s">
        <v>29262</v>
      </c>
      <c r="Q13419" s="244">
        <v>4408.93</v>
      </c>
      <c r="R13419" s="104"/>
      <c r="S13419" s="104"/>
      <c r="T13419" s="104"/>
    </row>
    <row r="13420" spans="13:20" ht="14.5" x14ac:dyDescent="0.35">
      <c r="M13420" s="261" t="s">
        <v>29825</v>
      </c>
      <c r="N13420" s="262">
        <v>4184.2</v>
      </c>
      <c r="P13420" s="243" t="s">
        <v>29263</v>
      </c>
      <c r="Q13420" s="244">
        <v>1261.52</v>
      </c>
      <c r="R13420" s="104"/>
      <c r="S13420" s="104"/>
      <c r="T13420" s="104"/>
    </row>
    <row r="13421" spans="13:20" ht="14.5" x14ac:dyDescent="0.35">
      <c r="M13421" s="261" t="s">
        <v>45760</v>
      </c>
      <c r="N13421" s="262">
        <v>3959.19</v>
      </c>
      <c r="P13421" s="243" t="s">
        <v>29264</v>
      </c>
      <c r="Q13421" s="244">
        <v>5005.67</v>
      </c>
      <c r="R13421" s="104"/>
      <c r="S13421" s="104"/>
      <c r="T13421" s="104"/>
    </row>
    <row r="13422" spans="13:20" ht="14.5" x14ac:dyDescent="0.35">
      <c r="M13422" s="261" t="s">
        <v>51543</v>
      </c>
      <c r="N13422" s="262">
        <v>5409.04</v>
      </c>
      <c r="P13422" s="243" t="s">
        <v>29265</v>
      </c>
      <c r="Q13422" s="244">
        <v>2500</v>
      </c>
      <c r="R13422" s="104"/>
      <c r="S13422" s="104"/>
      <c r="T13422" s="104"/>
    </row>
    <row r="13423" spans="13:20" ht="14.5" x14ac:dyDescent="0.35">
      <c r="M13423" s="261" t="s">
        <v>48697</v>
      </c>
      <c r="N13423" s="262">
        <v>69686.080000000002</v>
      </c>
      <c r="P13423" s="243" t="s">
        <v>29266</v>
      </c>
      <c r="Q13423" s="244">
        <v>16136.19</v>
      </c>
      <c r="R13423" s="104"/>
      <c r="S13423" s="104"/>
      <c r="T13423" s="104"/>
    </row>
    <row r="13424" spans="13:20" ht="14.5" x14ac:dyDescent="0.35">
      <c r="M13424" s="261" t="s">
        <v>36099</v>
      </c>
      <c r="N13424" s="262">
        <v>239930.05</v>
      </c>
      <c r="P13424" s="243" t="s">
        <v>29267</v>
      </c>
      <c r="Q13424" s="244">
        <v>2012.91</v>
      </c>
      <c r="R13424" s="104"/>
      <c r="S13424" s="104"/>
      <c r="T13424" s="104"/>
    </row>
    <row r="13425" spans="13:20" ht="14.5" x14ac:dyDescent="0.35">
      <c r="M13425" s="261" t="s">
        <v>36100</v>
      </c>
      <c r="N13425" s="262">
        <v>1008993.8</v>
      </c>
      <c r="P13425" s="243" t="s">
        <v>29268</v>
      </c>
      <c r="Q13425" s="244">
        <v>11230</v>
      </c>
      <c r="R13425" s="104"/>
      <c r="S13425" s="104"/>
      <c r="T13425" s="104"/>
    </row>
    <row r="13426" spans="13:20" ht="14.5" x14ac:dyDescent="0.35">
      <c r="M13426" s="261" t="s">
        <v>37633</v>
      </c>
      <c r="N13426" s="262">
        <v>1465.11</v>
      </c>
      <c r="P13426" s="243" t="s">
        <v>29269</v>
      </c>
      <c r="Q13426" s="244">
        <v>54504.24</v>
      </c>
      <c r="R13426" s="104"/>
      <c r="S13426" s="104"/>
      <c r="T13426" s="104"/>
    </row>
    <row r="13427" spans="13:20" ht="14.5" x14ac:dyDescent="0.35">
      <c r="M13427" s="261" t="s">
        <v>29827</v>
      </c>
      <c r="N13427" s="262">
        <v>84911.34</v>
      </c>
      <c r="P13427" s="243" t="s">
        <v>29270</v>
      </c>
      <c r="Q13427" s="244">
        <v>70316.42</v>
      </c>
      <c r="R13427" s="104"/>
      <c r="S13427" s="104"/>
      <c r="T13427" s="104"/>
    </row>
    <row r="13428" spans="13:20" ht="14.5" x14ac:dyDescent="0.35">
      <c r="M13428" s="261" t="s">
        <v>50549</v>
      </c>
      <c r="N13428" s="262">
        <v>1578</v>
      </c>
      <c r="P13428" s="243" t="s">
        <v>29271</v>
      </c>
      <c r="Q13428" s="244">
        <v>470.7</v>
      </c>
      <c r="R13428" s="104"/>
      <c r="S13428" s="104"/>
      <c r="T13428" s="104"/>
    </row>
    <row r="13429" spans="13:20" ht="14.5" x14ac:dyDescent="0.35">
      <c r="M13429" s="261" t="s">
        <v>48698</v>
      </c>
      <c r="N13429" s="262">
        <v>17657.669999999998</v>
      </c>
      <c r="P13429" s="243" t="s">
        <v>29272</v>
      </c>
      <c r="Q13429" s="244">
        <v>5560</v>
      </c>
      <c r="R13429" s="104"/>
      <c r="S13429" s="104"/>
      <c r="T13429" s="104"/>
    </row>
    <row r="13430" spans="13:20" ht="14.5" x14ac:dyDescent="0.35">
      <c r="M13430" s="261" t="s">
        <v>29828</v>
      </c>
      <c r="N13430" s="262">
        <v>81800.539999999994</v>
      </c>
      <c r="P13430" s="243" t="s">
        <v>29273</v>
      </c>
      <c r="Q13430" s="244">
        <v>1640.8</v>
      </c>
      <c r="R13430" s="104"/>
      <c r="S13430" s="104"/>
      <c r="T13430" s="104"/>
    </row>
    <row r="13431" spans="13:20" ht="14.5" x14ac:dyDescent="0.35">
      <c r="M13431" s="261" t="s">
        <v>36101</v>
      </c>
      <c r="N13431" s="262">
        <v>177162.54</v>
      </c>
      <c r="P13431" s="243" t="s">
        <v>29274</v>
      </c>
      <c r="Q13431" s="244">
        <v>12961.27</v>
      </c>
      <c r="R13431" s="104"/>
      <c r="S13431" s="104"/>
      <c r="T13431" s="104"/>
    </row>
    <row r="13432" spans="13:20" ht="14.5" x14ac:dyDescent="0.35">
      <c r="M13432" s="261" t="s">
        <v>29829</v>
      </c>
      <c r="N13432" s="262">
        <v>212520.97</v>
      </c>
      <c r="P13432" s="243" t="s">
        <v>29275</v>
      </c>
      <c r="Q13432" s="244">
        <v>6957.63</v>
      </c>
      <c r="R13432" s="104"/>
      <c r="S13432" s="104"/>
      <c r="T13432" s="104"/>
    </row>
    <row r="13433" spans="13:20" ht="14.5" x14ac:dyDescent="0.35">
      <c r="M13433" s="261" t="s">
        <v>29830</v>
      </c>
      <c r="N13433" s="262">
        <v>75413.98</v>
      </c>
      <c r="P13433" s="243" t="s">
        <v>29276</v>
      </c>
      <c r="Q13433" s="244">
        <v>19717.78</v>
      </c>
      <c r="R13433" s="104"/>
      <c r="S13433" s="104"/>
      <c r="T13433" s="104"/>
    </row>
    <row r="13434" spans="13:20" ht="14.5" x14ac:dyDescent="0.35">
      <c r="M13434" s="261" t="s">
        <v>57843</v>
      </c>
      <c r="N13434" s="262">
        <v>45450.96</v>
      </c>
      <c r="P13434" s="243" t="s">
        <v>29277</v>
      </c>
      <c r="Q13434" s="244">
        <v>32.78</v>
      </c>
      <c r="R13434" s="104"/>
      <c r="S13434" s="104"/>
      <c r="T13434" s="104"/>
    </row>
    <row r="13435" spans="13:20" ht="14.5" x14ac:dyDescent="0.35">
      <c r="M13435" s="261" t="s">
        <v>53709</v>
      </c>
      <c r="N13435" s="262">
        <v>31149.3</v>
      </c>
      <c r="P13435" s="243" t="s">
        <v>29278</v>
      </c>
      <c r="Q13435" s="244">
        <v>140645.13</v>
      </c>
      <c r="R13435" s="104"/>
      <c r="S13435" s="104"/>
      <c r="T13435" s="104"/>
    </row>
    <row r="13436" spans="13:20" ht="14.5" x14ac:dyDescent="0.35">
      <c r="M13436" s="261" t="s">
        <v>29831</v>
      </c>
      <c r="N13436" s="262">
        <v>55764.79</v>
      </c>
      <c r="P13436" s="243" t="s">
        <v>29279</v>
      </c>
      <c r="Q13436" s="244">
        <v>78153.31</v>
      </c>
      <c r="R13436" s="104"/>
      <c r="S13436" s="104"/>
      <c r="T13436" s="104"/>
    </row>
    <row r="13437" spans="13:20" ht="14.5" x14ac:dyDescent="0.35">
      <c r="M13437" s="261" t="s">
        <v>42273</v>
      </c>
      <c r="N13437" s="262">
        <v>64170.73</v>
      </c>
      <c r="P13437" s="243" t="s">
        <v>29280</v>
      </c>
      <c r="Q13437" s="244">
        <v>980.61</v>
      </c>
      <c r="R13437" s="104"/>
      <c r="S13437" s="104"/>
      <c r="T13437" s="104"/>
    </row>
    <row r="13438" spans="13:20" ht="14.5" x14ac:dyDescent="0.35">
      <c r="M13438" s="261" t="s">
        <v>36102</v>
      </c>
      <c r="N13438" s="262">
        <v>24992.43</v>
      </c>
      <c r="P13438" s="243" t="s">
        <v>29281</v>
      </c>
      <c r="Q13438" s="244">
        <v>607.5</v>
      </c>
      <c r="R13438" s="104"/>
      <c r="S13438" s="104"/>
      <c r="T13438" s="104"/>
    </row>
    <row r="13439" spans="13:20" ht="14.5" x14ac:dyDescent="0.35">
      <c r="M13439" s="261" t="s">
        <v>29832</v>
      </c>
      <c r="N13439" s="262">
        <v>121436.74</v>
      </c>
      <c r="P13439" s="243" t="s">
        <v>29282</v>
      </c>
      <c r="Q13439" s="244">
        <v>1624.74</v>
      </c>
      <c r="R13439" s="104"/>
      <c r="S13439" s="104"/>
      <c r="T13439" s="104"/>
    </row>
    <row r="13440" spans="13:20" ht="14.5" x14ac:dyDescent="0.35">
      <c r="M13440" s="261" t="s">
        <v>52440</v>
      </c>
      <c r="N13440" s="262">
        <v>340.18</v>
      </c>
      <c r="P13440" s="243" t="s">
        <v>29283</v>
      </c>
      <c r="Q13440" s="244">
        <v>13931.26</v>
      </c>
      <c r="R13440" s="104"/>
      <c r="S13440" s="104"/>
      <c r="T13440" s="104"/>
    </row>
    <row r="13441" spans="13:20" ht="14.5" x14ac:dyDescent="0.35">
      <c r="M13441" s="261" t="s">
        <v>53710</v>
      </c>
      <c r="N13441" s="262">
        <v>412.33</v>
      </c>
      <c r="P13441" s="243" t="s">
        <v>29284</v>
      </c>
      <c r="Q13441" s="244">
        <v>254578</v>
      </c>
      <c r="R13441" s="104"/>
      <c r="S13441" s="104"/>
      <c r="T13441" s="104"/>
    </row>
    <row r="13442" spans="13:20" ht="14.5" x14ac:dyDescent="0.35">
      <c r="M13442" s="261" t="s">
        <v>29833</v>
      </c>
      <c r="N13442" s="262">
        <v>3838.19</v>
      </c>
      <c r="P13442" s="243" t="s">
        <v>29285</v>
      </c>
      <c r="Q13442" s="244">
        <v>8412.01</v>
      </c>
      <c r="R13442" s="104"/>
      <c r="S13442" s="104"/>
      <c r="T13442" s="104"/>
    </row>
    <row r="13443" spans="13:20" ht="14.5" x14ac:dyDescent="0.35">
      <c r="M13443" s="261" t="s">
        <v>48699</v>
      </c>
      <c r="N13443" s="262">
        <v>1547.47</v>
      </c>
      <c r="P13443" s="243" t="s">
        <v>29286</v>
      </c>
      <c r="Q13443" s="244">
        <v>3448.04</v>
      </c>
      <c r="R13443" s="104"/>
      <c r="S13443" s="104"/>
      <c r="T13443" s="104"/>
    </row>
    <row r="13444" spans="13:20" ht="14.5" x14ac:dyDescent="0.35">
      <c r="M13444" s="261" t="s">
        <v>29834</v>
      </c>
      <c r="N13444" s="262">
        <v>2600.0500000000002</v>
      </c>
      <c r="P13444" s="243" t="s">
        <v>29287</v>
      </c>
      <c r="Q13444" s="244">
        <v>66426.87</v>
      </c>
      <c r="R13444" s="104"/>
      <c r="S13444" s="104"/>
      <c r="T13444" s="104"/>
    </row>
    <row r="13445" spans="13:20" ht="14.5" x14ac:dyDescent="0.35">
      <c r="M13445" s="261" t="s">
        <v>29835</v>
      </c>
      <c r="N13445" s="262">
        <v>10045.530000000001</v>
      </c>
      <c r="P13445" s="243" t="s">
        <v>29288</v>
      </c>
      <c r="Q13445" s="244">
        <v>7131.72</v>
      </c>
      <c r="R13445" s="104"/>
      <c r="S13445" s="104"/>
      <c r="T13445" s="104"/>
    </row>
    <row r="13446" spans="13:20" ht="14.5" x14ac:dyDescent="0.35">
      <c r="M13446" s="261" t="s">
        <v>42274</v>
      </c>
      <c r="N13446" s="262">
        <v>215768.69</v>
      </c>
      <c r="P13446" s="243" t="s">
        <v>29289</v>
      </c>
      <c r="Q13446" s="244">
        <v>7200</v>
      </c>
      <c r="R13446" s="104"/>
      <c r="S13446" s="104"/>
      <c r="T13446" s="104"/>
    </row>
    <row r="13447" spans="13:20" ht="14.5" x14ac:dyDescent="0.35">
      <c r="M13447" s="261" t="s">
        <v>37634</v>
      </c>
      <c r="N13447" s="262">
        <v>30449.759999999998</v>
      </c>
      <c r="P13447" s="243" t="s">
        <v>29290</v>
      </c>
      <c r="Q13447" s="244">
        <v>28371.22</v>
      </c>
      <c r="R13447" s="104"/>
      <c r="S13447" s="104"/>
      <c r="T13447" s="104"/>
    </row>
    <row r="13448" spans="13:20" ht="14.5" x14ac:dyDescent="0.35">
      <c r="M13448" s="261" t="s">
        <v>36103</v>
      </c>
      <c r="N13448" s="262">
        <v>23595</v>
      </c>
      <c r="P13448" s="243" t="s">
        <v>29291</v>
      </c>
      <c r="Q13448" s="244">
        <v>421152.96</v>
      </c>
      <c r="R13448" s="104"/>
      <c r="S13448" s="104"/>
      <c r="T13448" s="104"/>
    </row>
    <row r="13449" spans="13:20" ht="14.5" x14ac:dyDescent="0.35">
      <c r="M13449" s="261" t="s">
        <v>29836</v>
      </c>
      <c r="N13449" s="262">
        <v>187850.53</v>
      </c>
      <c r="P13449" s="243" t="s">
        <v>29292</v>
      </c>
      <c r="Q13449" s="244">
        <v>52416.37</v>
      </c>
      <c r="R13449" s="104"/>
      <c r="S13449" s="104"/>
      <c r="T13449" s="104"/>
    </row>
    <row r="13450" spans="13:20" ht="14.5" x14ac:dyDescent="0.35">
      <c r="M13450" s="261" t="s">
        <v>29837</v>
      </c>
      <c r="N13450" s="262">
        <v>466352.45</v>
      </c>
      <c r="P13450" s="243" t="s">
        <v>29293</v>
      </c>
      <c r="Q13450" s="244">
        <v>12316.99</v>
      </c>
      <c r="R13450" s="104"/>
      <c r="S13450" s="104"/>
      <c r="T13450" s="104"/>
    </row>
    <row r="13451" spans="13:20" ht="14.5" x14ac:dyDescent="0.35">
      <c r="M13451" s="261" t="s">
        <v>36104</v>
      </c>
      <c r="N13451" s="262">
        <v>237604.64</v>
      </c>
      <c r="P13451" s="243" t="s">
        <v>29294</v>
      </c>
      <c r="Q13451" s="244">
        <v>25910</v>
      </c>
      <c r="R13451" s="104"/>
      <c r="S13451" s="104"/>
      <c r="T13451" s="104"/>
    </row>
    <row r="13452" spans="13:20" ht="14.5" x14ac:dyDescent="0.35">
      <c r="M13452" s="261" t="s">
        <v>43453</v>
      </c>
      <c r="N13452" s="262">
        <v>262.86</v>
      </c>
      <c r="P13452" s="243" t="s">
        <v>29295</v>
      </c>
      <c r="Q13452" s="244">
        <v>783.3</v>
      </c>
      <c r="R13452" s="104"/>
      <c r="S13452" s="104"/>
      <c r="T13452" s="104"/>
    </row>
    <row r="13453" spans="13:20" ht="14.5" x14ac:dyDescent="0.35">
      <c r="M13453" s="261" t="s">
        <v>45761</v>
      </c>
      <c r="N13453" s="262">
        <v>101.88</v>
      </c>
      <c r="P13453" s="243" t="s">
        <v>29296</v>
      </c>
      <c r="Q13453" s="244">
        <v>42774</v>
      </c>
      <c r="R13453" s="104"/>
      <c r="S13453" s="104"/>
      <c r="T13453" s="104"/>
    </row>
    <row r="13454" spans="13:20" ht="14.5" x14ac:dyDescent="0.35">
      <c r="M13454" s="261" t="s">
        <v>43454</v>
      </c>
      <c r="N13454" s="262">
        <v>23668.400000000001</v>
      </c>
      <c r="P13454" s="243" t="s">
        <v>29297</v>
      </c>
      <c r="Q13454" s="244">
        <v>9038.86</v>
      </c>
      <c r="R13454" s="104"/>
      <c r="S13454" s="104"/>
      <c r="T13454" s="104"/>
    </row>
    <row r="13455" spans="13:20" ht="14.5" x14ac:dyDescent="0.35">
      <c r="M13455" s="261" t="s">
        <v>36105</v>
      </c>
      <c r="N13455" s="262">
        <v>358.18</v>
      </c>
      <c r="P13455" s="243" t="s">
        <v>29298</v>
      </c>
      <c r="Q13455" s="244">
        <v>88385.72</v>
      </c>
      <c r="R13455" s="104"/>
      <c r="S13455" s="104"/>
      <c r="T13455" s="104"/>
    </row>
    <row r="13456" spans="13:20" ht="14.5" x14ac:dyDescent="0.35">
      <c r="M13456" s="261" t="s">
        <v>42275</v>
      </c>
      <c r="N13456" s="262">
        <v>3142</v>
      </c>
      <c r="P13456" s="243" t="s">
        <v>29299</v>
      </c>
      <c r="Q13456" s="244">
        <v>82382.52</v>
      </c>
      <c r="R13456" s="104"/>
      <c r="S13456" s="104"/>
      <c r="T13456" s="104"/>
    </row>
    <row r="13457" spans="13:20" ht="14.5" x14ac:dyDescent="0.35">
      <c r="M13457" s="261" t="s">
        <v>48700</v>
      </c>
      <c r="N13457" s="262">
        <v>3322.85</v>
      </c>
      <c r="P13457" s="243" t="s">
        <v>29300</v>
      </c>
      <c r="Q13457" s="244">
        <v>63296.06</v>
      </c>
      <c r="R13457" s="104"/>
      <c r="S13457" s="104"/>
      <c r="T13457" s="104"/>
    </row>
    <row r="13458" spans="13:20" ht="14.5" x14ac:dyDescent="0.35">
      <c r="M13458" s="261" t="s">
        <v>57844</v>
      </c>
      <c r="N13458" s="262">
        <v>528973.81000000006</v>
      </c>
      <c r="P13458" s="243" t="s">
        <v>29301</v>
      </c>
      <c r="Q13458" s="244">
        <v>3519.77</v>
      </c>
      <c r="R13458" s="104"/>
      <c r="S13458" s="104"/>
      <c r="T13458" s="104"/>
    </row>
    <row r="13459" spans="13:20" ht="14.5" x14ac:dyDescent="0.35">
      <c r="M13459" s="261" t="s">
        <v>29838</v>
      </c>
      <c r="N13459" s="262">
        <v>112994.98</v>
      </c>
      <c r="P13459" s="243" t="s">
        <v>29302</v>
      </c>
      <c r="Q13459" s="244">
        <v>8703.44</v>
      </c>
      <c r="R13459" s="104"/>
      <c r="S13459" s="104"/>
      <c r="T13459" s="104"/>
    </row>
    <row r="13460" spans="13:20" ht="14.5" x14ac:dyDescent="0.35">
      <c r="M13460" s="261" t="s">
        <v>37635</v>
      </c>
      <c r="N13460" s="262">
        <v>64568.13</v>
      </c>
      <c r="P13460" s="243" t="s">
        <v>29303</v>
      </c>
      <c r="Q13460" s="244">
        <v>500</v>
      </c>
      <c r="R13460" s="104"/>
      <c r="S13460" s="104"/>
      <c r="T13460" s="104"/>
    </row>
    <row r="13461" spans="13:20" ht="14.5" x14ac:dyDescent="0.35">
      <c r="M13461" s="261" t="s">
        <v>37636</v>
      </c>
      <c r="N13461" s="262">
        <v>5161.6499999999996</v>
      </c>
      <c r="P13461" s="243" t="s">
        <v>29304</v>
      </c>
      <c r="Q13461" s="244">
        <v>24429.84</v>
      </c>
      <c r="R13461" s="104"/>
      <c r="S13461" s="104"/>
      <c r="T13461" s="104"/>
    </row>
    <row r="13462" spans="13:20" ht="14.5" x14ac:dyDescent="0.35">
      <c r="M13462" s="261" t="s">
        <v>43455</v>
      </c>
      <c r="N13462" s="262">
        <v>511032.92</v>
      </c>
      <c r="P13462" s="243" t="s">
        <v>29305</v>
      </c>
      <c r="Q13462" s="244">
        <v>382708.16</v>
      </c>
      <c r="R13462" s="104"/>
      <c r="S13462" s="104"/>
      <c r="T13462" s="104"/>
    </row>
    <row r="13463" spans="13:20" ht="14.5" x14ac:dyDescent="0.35">
      <c r="M13463" s="261" t="s">
        <v>38669</v>
      </c>
      <c r="N13463" s="262">
        <v>28640.69</v>
      </c>
      <c r="P13463" s="243" t="s">
        <v>29306</v>
      </c>
      <c r="Q13463" s="244">
        <v>19337.38</v>
      </c>
      <c r="R13463" s="104"/>
      <c r="S13463" s="104"/>
      <c r="T13463" s="104"/>
    </row>
    <row r="13464" spans="13:20" ht="14.5" x14ac:dyDescent="0.35">
      <c r="M13464" s="261" t="s">
        <v>45762</v>
      </c>
      <c r="N13464" s="262">
        <v>47692.68</v>
      </c>
      <c r="P13464" s="243" t="s">
        <v>29307</v>
      </c>
      <c r="Q13464" s="244">
        <v>139727</v>
      </c>
      <c r="R13464" s="104"/>
      <c r="S13464" s="104"/>
      <c r="T13464" s="104"/>
    </row>
    <row r="13465" spans="13:20" ht="14.5" x14ac:dyDescent="0.35">
      <c r="M13465" s="261" t="s">
        <v>45763</v>
      </c>
      <c r="N13465" s="262">
        <v>3648.73</v>
      </c>
      <c r="P13465" s="243" t="s">
        <v>29308</v>
      </c>
      <c r="Q13465" s="244">
        <v>7062</v>
      </c>
      <c r="R13465" s="104"/>
      <c r="S13465" s="104"/>
      <c r="T13465" s="104"/>
    </row>
    <row r="13466" spans="13:20" ht="14.5" x14ac:dyDescent="0.35">
      <c r="M13466" s="261" t="s">
        <v>57845</v>
      </c>
      <c r="N13466" s="262">
        <v>18943.93</v>
      </c>
      <c r="P13466" s="243" t="s">
        <v>29309</v>
      </c>
      <c r="Q13466" s="244">
        <v>76808.75</v>
      </c>
      <c r="R13466" s="104"/>
      <c r="S13466" s="104"/>
      <c r="T13466" s="104"/>
    </row>
    <row r="13467" spans="13:20" ht="14.5" x14ac:dyDescent="0.35">
      <c r="M13467" s="261" t="s">
        <v>57846</v>
      </c>
      <c r="N13467" s="262">
        <v>12056.3</v>
      </c>
      <c r="P13467" s="243" t="s">
        <v>29310</v>
      </c>
      <c r="Q13467" s="244">
        <v>1182.06</v>
      </c>
      <c r="R13467" s="104"/>
      <c r="S13467" s="104"/>
      <c r="T13467" s="104"/>
    </row>
    <row r="13468" spans="13:20" ht="14.5" x14ac:dyDescent="0.35">
      <c r="M13468" s="261" t="s">
        <v>57847</v>
      </c>
      <c r="N13468" s="262">
        <v>2371.5100000000002</v>
      </c>
      <c r="P13468" s="243" t="s">
        <v>29311</v>
      </c>
      <c r="Q13468" s="244">
        <v>5655.62</v>
      </c>
      <c r="R13468" s="104"/>
      <c r="S13468" s="104"/>
      <c r="T13468" s="104"/>
    </row>
    <row r="13469" spans="13:20" ht="14.5" x14ac:dyDescent="0.35">
      <c r="M13469" s="261" t="s">
        <v>53711</v>
      </c>
      <c r="N13469" s="262">
        <v>693.68</v>
      </c>
      <c r="P13469" s="243" t="s">
        <v>29312</v>
      </c>
      <c r="Q13469" s="244">
        <v>16908.37</v>
      </c>
      <c r="R13469" s="104"/>
      <c r="S13469" s="104"/>
      <c r="T13469" s="104"/>
    </row>
    <row r="13470" spans="13:20" ht="14.5" x14ac:dyDescent="0.35">
      <c r="M13470" s="261" t="s">
        <v>53712</v>
      </c>
      <c r="N13470" s="262">
        <v>24900</v>
      </c>
      <c r="P13470" s="243" t="s">
        <v>29313</v>
      </c>
      <c r="Q13470" s="244">
        <v>5393.6</v>
      </c>
      <c r="R13470" s="104"/>
      <c r="S13470" s="104"/>
      <c r="T13470" s="104"/>
    </row>
    <row r="13471" spans="13:20" ht="14.5" x14ac:dyDescent="0.35">
      <c r="M13471" s="261" t="s">
        <v>29843</v>
      </c>
      <c r="N13471" s="262">
        <v>37381</v>
      </c>
      <c r="P13471" s="243" t="s">
        <v>29314</v>
      </c>
      <c r="Q13471" s="244">
        <v>2150</v>
      </c>
      <c r="R13471" s="104"/>
      <c r="S13471" s="104"/>
      <c r="T13471" s="104"/>
    </row>
    <row r="13472" spans="13:20" ht="14.5" x14ac:dyDescent="0.35">
      <c r="M13472" s="261" t="s">
        <v>57848</v>
      </c>
      <c r="N13472" s="262">
        <v>308532.15000000002</v>
      </c>
      <c r="P13472" s="243" t="s">
        <v>29315</v>
      </c>
      <c r="Q13472" s="244">
        <v>44335.32</v>
      </c>
      <c r="R13472" s="104"/>
      <c r="S13472" s="104"/>
      <c r="T13472" s="104"/>
    </row>
    <row r="13473" spans="13:20" ht="14.5" x14ac:dyDescent="0.35">
      <c r="M13473" s="261" t="s">
        <v>57849</v>
      </c>
      <c r="N13473" s="262">
        <v>4801.1099999999997</v>
      </c>
      <c r="P13473" s="243" t="s">
        <v>29316</v>
      </c>
      <c r="Q13473" s="244">
        <v>105566.26</v>
      </c>
      <c r="R13473" s="104"/>
      <c r="S13473" s="104"/>
      <c r="T13473" s="104"/>
    </row>
    <row r="13474" spans="13:20" ht="14.5" x14ac:dyDescent="0.35">
      <c r="M13474" s="261" t="s">
        <v>57850</v>
      </c>
      <c r="N13474" s="262">
        <v>6871.62</v>
      </c>
      <c r="P13474" s="243" t="s">
        <v>29317</v>
      </c>
      <c r="Q13474" s="244">
        <v>92511.039999999994</v>
      </c>
      <c r="R13474" s="104"/>
      <c r="S13474" s="104"/>
      <c r="T13474" s="104"/>
    </row>
    <row r="13475" spans="13:20" ht="14.5" x14ac:dyDescent="0.35">
      <c r="M13475" s="261" t="s">
        <v>57851</v>
      </c>
      <c r="N13475" s="262">
        <v>63011.85</v>
      </c>
      <c r="P13475" s="243" t="s">
        <v>29318</v>
      </c>
      <c r="Q13475" s="244">
        <v>22509.46</v>
      </c>
      <c r="R13475" s="104"/>
      <c r="S13475" s="104"/>
      <c r="T13475" s="104"/>
    </row>
    <row r="13476" spans="13:20" ht="14.5" x14ac:dyDescent="0.35">
      <c r="M13476" s="261" t="s">
        <v>57852</v>
      </c>
      <c r="N13476" s="262">
        <v>2110.81</v>
      </c>
      <c r="P13476" s="243" t="s">
        <v>16145</v>
      </c>
      <c r="Q13476" s="244">
        <v>1267686.99</v>
      </c>
      <c r="R13476" s="104"/>
      <c r="S13476" s="104"/>
      <c r="T13476" s="104"/>
    </row>
    <row r="13477" spans="13:20" ht="14.5" x14ac:dyDescent="0.35">
      <c r="M13477" s="261" t="s">
        <v>57853</v>
      </c>
      <c r="N13477" s="262">
        <v>18348.490000000002</v>
      </c>
      <c r="P13477" s="243" t="s">
        <v>29319</v>
      </c>
      <c r="Q13477" s="244">
        <v>-620.54999999999995</v>
      </c>
      <c r="R13477" s="104"/>
      <c r="S13477" s="104"/>
      <c r="T13477" s="104"/>
    </row>
    <row r="13478" spans="13:20" ht="14.5" x14ac:dyDescent="0.35">
      <c r="M13478" s="261" t="s">
        <v>57854</v>
      </c>
      <c r="N13478" s="262">
        <v>22029.47</v>
      </c>
      <c r="P13478" s="243" t="s">
        <v>29320</v>
      </c>
      <c r="Q13478" s="244">
        <v>5400</v>
      </c>
      <c r="R13478" s="104"/>
      <c r="S13478" s="104"/>
      <c r="T13478" s="104"/>
    </row>
    <row r="13479" spans="13:20" ht="14.5" x14ac:dyDescent="0.35">
      <c r="M13479" s="261" t="s">
        <v>45764</v>
      </c>
      <c r="N13479" s="262">
        <v>1724878.85</v>
      </c>
      <c r="P13479" s="243" t="s">
        <v>29321</v>
      </c>
      <c r="Q13479" s="244">
        <v>868.75</v>
      </c>
      <c r="R13479" s="104"/>
      <c r="S13479" s="104"/>
      <c r="T13479" s="104"/>
    </row>
    <row r="13480" spans="13:20" ht="14.5" x14ac:dyDescent="0.35">
      <c r="M13480" s="261" t="s">
        <v>57855</v>
      </c>
      <c r="N13480" s="262">
        <v>30100</v>
      </c>
      <c r="P13480" s="243" t="s">
        <v>29322</v>
      </c>
      <c r="Q13480" s="244">
        <v>66.459999999999994</v>
      </c>
      <c r="R13480" s="104"/>
      <c r="S13480" s="104"/>
      <c r="T13480" s="104"/>
    </row>
    <row r="13481" spans="13:20" ht="14.5" x14ac:dyDescent="0.35">
      <c r="M13481" s="261" t="s">
        <v>45765</v>
      </c>
      <c r="N13481" s="262">
        <v>167083.37</v>
      </c>
      <c r="P13481" s="243" t="s">
        <v>29323</v>
      </c>
      <c r="Q13481" s="244">
        <v>16192.38</v>
      </c>
      <c r="R13481" s="104"/>
      <c r="S13481" s="104"/>
      <c r="T13481" s="104"/>
    </row>
    <row r="13482" spans="13:20" ht="14.5" x14ac:dyDescent="0.35">
      <c r="M13482" s="261" t="s">
        <v>45766</v>
      </c>
      <c r="N13482" s="262">
        <v>8025</v>
      </c>
      <c r="P13482" s="243" t="s">
        <v>29324</v>
      </c>
      <c r="Q13482" s="244">
        <v>26.01</v>
      </c>
      <c r="R13482" s="104"/>
      <c r="S13482" s="104"/>
      <c r="T13482" s="104"/>
    </row>
    <row r="13483" spans="13:20" ht="14.5" x14ac:dyDescent="0.35">
      <c r="M13483" s="261" t="s">
        <v>57856</v>
      </c>
      <c r="N13483" s="262">
        <v>58.5</v>
      </c>
      <c r="P13483" s="243" t="s">
        <v>29325</v>
      </c>
      <c r="Q13483" s="244">
        <v>55535.18</v>
      </c>
      <c r="R13483" s="104"/>
      <c r="S13483" s="104"/>
      <c r="T13483" s="104"/>
    </row>
    <row r="13484" spans="13:20" ht="14.5" x14ac:dyDescent="0.35">
      <c r="M13484" s="261" t="s">
        <v>57857</v>
      </c>
      <c r="N13484" s="262">
        <v>36206</v>
      </c>
      <c r="P13484" s="243" t="s">
        <v>29326</v>
      </c>
      <c r="Q13484" s="244">
        <v>4248.6099999999997</v>
      </c>
      <c r="R13484" s="104"/>
      <c r="S13484" s="104"/>
      <c r="T13484" s="104"/>
    </row>
    <row r="13485" spans="13:20" ht="14.5" x14ac:dyDescent="0.35">
      <c r="M13485" s="261" t="s">
        <v>57858</v>
      </c>
      <c r="N13485" s="262">
        <v>352494.51</v>
      </c>
      <c r="P13485" s="243" t="s">
        <v>29327</v>
      </c>
      <c r="Q13485" s="244">
        <v>6588.04</v>
      </c>
      <c r="R13485" s="104"/>
      <c r="S13485" s="104"/>
      <c r="T13485" s="104"/>
    </row>
    <row r="13486" spans="13:20" ht="14.5" x14ac:dyDescent="0.35">
      <c r="M13486" s="261" t="s">
        <v>42276</v>
      </c>
      <c r="N13486" s="262">
        <v>156749.26</v>
      </c>
      <c r="P13486" s="243" t="s">
        <v>29328</v>
      </c>
      <c r="Q13486" s="244">
        <v>1845.8</v>
      </c>
      <c r="R13486" s="104"/>
      <c r="S13486" s="104"/>
      <c r="T13486" s="104"/>
    </row>
    <row r="13487" spans="13:20" ht="14.5" x14ac:dyDescent="0.35">
      <c r="M13487" s="261" t="s">
        <v>37637</v>
      </c>
      <c r="N13487" s="262">
        <v>162143.07</v>
      </c>
      <c r="P13487" s="243" t="s">
        <v>29329</v>
      </c>
      <c r="Q13487" s="244">
        <v>36027.339999999997</v>
      </c>
      <c r="R13487" s="104"/>
      <c r="S13487" s="104"/>
      <c r="T13487" s="104"/>
    </row>
    <row r="13488" spans="13:20" ht="14.5" x14ac:dyDescent="0.35">
      <c r="M13488" s="261" t="s">
        <v>45767</v>
      </c>
      <c r="N13488" s="262">
        <v>883334.61</v>
      </c>
      <c r="P13488" s="243" t="s">
        <v>29330</v>
      </c>
      <c r="Q13488" s="244">
        <v>827466.49</v>
      </c>
      <c r="R13488" s="104"/>
      <c r="S13488" s="104"/>
      <c r="T13488" s="104"/>
    </row>
    <row r="13489" spans="13:20" ht="14.5" x14ac:dyDescent="0.35">
      <c r="M13489" s="261" t="s">
        <v>50550</v>
      </c>
      <c r="N13489" s="262">
        <v>23150.52</v>
      </c>
      <c r="P13489" s="243" t="s">
        <v>29331</v>
      </c>
      <c r="Q13489" s="244">
        <v>48381.87</v>
      </c>
      <c r="R13489" s="104"/>
      <c r="S13489" s="104"/>
      <c r="T13489" s="104"/>
    </row>
    <row r="13490" spans="13:20" ht="14.5" x14ac:dyDescent="0.35">
      <c r="M13490" s="261" t="s">
        <v>52441</v>
      </c>
      <c r="N13490" s="262">
        <v>5445.3</v>
      </c>
      <c r="P13490" s="243" t="s">
        <v>29332</v>
      </c>
      <c r="Q13490" s="244">
        <v>122813.94</v>
      </c>
      <c r="R13490" s="104"/>
      <c r="S13490" s="104"/>
      <c r="T13490" s="104"/>
    </row>
    <row r="13491" spans="13:20" ht="14.5" x14ac:dyDescent="0.35">
      <c r="M13491" s="261" t="s">
        <v>51544</v>
      </c>
      <c r="N13491" s="262">
        <v>510.43</v>
      </c>
      <c r="P13491" s="243" t="s">
        <v>29333</v>
      </c>
      <c r="Q13491" s="244">
        <v>11863.03</v>
      </c>
      <c r="R13491" s="104"/>
      <c r="S13491" s="104"/>
      <c r="T13491" s="104"/>
    </row>
    <row r="13492" spans="13:20" ht="14.5" x14ac:dyDescent="0.35">
      <c r="M13492" s="261" t="s">
        <v>48701</v>
      </c>
      <c r="N13492" s="262">
        <v>840.33</v>
      </c>
      <c r="P13492" s="243" t="s">
        <v>29334</v>
      </c>
      <c r="Q13492" s="244">
        <v>15409.91</v>
      </c>
      <c r="R13492" s="104"/>
      <c r="S13492" s="104"/>
      <c r="T13492" s="104"/>
    </row>
    <row r="13493" spans="13:20" ht="14.5" x14ac:dyDescent="0.35">
      <c r="M13493" s="261" t="s">
        <v>51545</v>
      </c>
      <c r="N13493" s="262">
        <v>1957.38</v>
      </c>
      <c r="P13493" s="243" t="s">
        <v>29335</v>
      </c>
      <c r="Q13493" s="244">
        <v>66249.350000000006</v>
      </c>
      <c r="R13493" s="104"/>
      <c r="S13493" s="104"/>
      <c r="T13493" s="104"/>
    </row>
    <row r="13494" spans="13:20" ht="14.5" x14ac:dyDescent="0.35">
      <c r="M13494" s="261" t="s">
        <v>51546</v>
      </c>
      <c r="N13494" s="262">
        <v>150240.4</v>
      </c>
      <c r="P13494" s="243" t="s">
        <v>29336</v>
      </c>
      <c r="Q13494" s="244">
        <v>609204.26</v>
      </c>
      <c r="R13494" s="104"/>
      <c r="S13494" s="104"/>
      <c r="T13494" s="104"/>
    </row>
    <row r="13495" spans="13:20" ht="14.5" x14ac:dyDescent="0.35">
      <c r="M13495" s="261" t="s">
        <v>51547</v>
      </c>
      <c r="N13495" s="262">
        <v>2595.6</v>
      </c>
      <c r="P13495" s="243" t="s">
        <v>29337</v>
      </c>
      <c r="Q13495" s="244">
        <v>132464.5</v>
      </c>
      <c r="R13495" s="104"/>
      <c r="S13495" s="104"/>
      <c r="T13495" s="104"/>
    </row>
    <row r="13496" spans="13:20" ht="14.5" x14ac:dyDescent="0.35">
      <c r="M13496" s="261" t="s">
        <v>43456</v>
      </c>
      <c r="N13496" s="262">
        <v>57979.86</v>
      </c>
      <c r="P13496" s="243" t="s">
        <v>29338</v>
      </c>
      <c r="Q13496" s="244">
        <v>1909.97</v>
      </c>
      <c r="R13496" s="104"/>
      <c r="S13496" s="104"/>
      <c r="T13496" s="104"/>
    </row>
    <row r="13497" spans="13:20" ht="14.5" x14ac:dyDescent="0.35">
      <c r="M13497" s="261" t="s">
        <v>52442</v>
      </c>
      <c r="N13497" s="262">
        <v>536.25</v>
      </c>
      <c r="P13497" s="243" t="s">
        <v>29339</v>
      </c>
      <c r="Q13497" s="244">
        <v>56004.78</v>
      </c>
      <c r="R13497" s="104"/>
      <c r="S13497" s="104"/>
      <c r="T13497" s="104"/>
    </row>
    <row r="13498" spans="13:20" ht="14.5" x14ac:dyDescent="0.35">
      <c r="M13498" s="261" t="s">
        <v>43457</v>
      </c>
      <c r="N13498" s="262">
        <v>216.28</v>
      </c>
      <c r="P13498" s="243" t="s">
        <v>29340</v>
      </c>
      <c r="Q13498" s="244">
        <v>20250.830000000002</v>
      </c>
      <c r="R13498" s="104"/>
      <c r="S13498" s="104"/>
      <c r="T13498" s="104"/>
    </row>
    <row r="13499" spans="13:20" ht="14.5" x14ac:dyDescent="0.35">
      <c r="M13499" s="261" t="s">
        <v>43458</v>
      </c>
      <c r="N13499" s="262">
        <v>15035.17</v>
      </c>
      <c r="P13499" s="243" t="s">
        <v>29341</v>
      </c>
      <c r="Q13499" s="244">
        <v>97470.73</v>
      </c>
      <c r="R13499" s="104"/>
      <c r="S13499" s="104"/>
      <c r="T13499" s="104"/>
    </row>
    <row r="13500" spans="13:20" ht="14.5" x14ac:dyDescent="0.35">
      <c r="M13500" s="261" t="s">
        <v>43459</v>
      </c>
      <c r="N13500" s="262">
        <v>49436.47</v>
      </c>
      <c r="P13500" s="243" t="s">
        <v>29342</v>
      </c>
      <c r="Q13500" s="244">
        <v>23425.919999999998</v>
      </c>
      <c r="R13500" s="104"/>
      <c r="S13500" s="104"/>
      <c r="T13500" s="104"/>
    </row>
    <row r="13501" spans="13:20" ht="14.5" x14ac:dyDescent="0.35">
      <c r="M13501" s="261" t="s">
        <v>43460</v>
      </c>
      <c r="N13501" s="262">
        <v>35384.83</v>
      </c>
      <c r="P13501" s="243" t="s">
        <v>29343</v>
      </c>
      <c r="Q13501" s="244">
        <v>897.79</v>
      </c>
      <c r="R13501" s="104"/>
      <c r="S13501" s="104"/>
      <c r="T13501" s="104"/>
    </row>
    <row r="13502" spans="13:20" ht="14.5" x14ac:dyDescent="0.35">
      <c r="M13502" s="261" t="s">
        <v>51548</v>
      </c>
      <c r="N13502" s="262">
        <v>46000</v>
      </c>
      <c r="P13502" s="243" t="s">
        <v>29344</v>
      </c>
      <c r="Q13502" s="244">
        <v>36027.339999999997</v>
      </c>
      <c r="R13502" s="104"/>
      <c r="S13502" s="104"/>
      <c r="T13502" s="104"/>
    </row>
    <row r="13503" spans="13:20" ht="14.5" x14ac:dyDescent="0.35">
      <c r="M13503" s="261" t="s">
        <v>51549</v>
      </c>
      <c r="N13503" s="262">
        <v>36870.68</v>
      </c>
      <c r="P13503" s="243" t="s">
        <v>29345</v>
      </c>
      <c r="Q13503" s="244">
        <v>70316.42</v>
      </c>
      <c r="R13503" s="104"/>
      <c r="S13503" s="104"/>
      <c r="T13503" s="104"/>
    </row>
    <row r="13504" spans="13:20" ht="14.5" x14ac:dyDescent="0.35">
      <c r="M13504" s="261" t="s">
        <v>51550</v>
      </c>
      <c r="N13504" s="262">
        <v>2093.35</v>
      </c>
      <c r="P13504" s="243" t="s">
        <v>29346</v>
      </c>
      <c r="Q13504" s="244">
        <v>827466.49</v>
      </c>
      <c r="R13504" s="104"/>
      <c r="S13504" s="104"/>
      <c r="T13504" s="104"/>
    </row>
    <row r="13505" spans="13:20" ht="14.5" x14ac:dyDescent="0.35">
      <c r="M13505" s="261" t="s">
        <v>52443</v>
      </c>
      <c r="N13505" s="262">
        <v>9307.11</v>
      </c>
      <c r="P13505" s="243" t="s">
        <v>29347</v>
      </c>
      <c r="Q13505" s="244">
        <v>48852.57</v>
      </c>
      <c r="R13505" s="104"/>
      <c r="S13505" s="104"/>
      <c r="T13505" s="104"/>
    </row>
    <row r="13506" spans="13:20" ht="14.5" x14ac:dyDescent="0.35">
      <c r="M13506" s="261" t="s">
        <v>52444</v>
      </c>
      <c r="N13506" s="262">
        <v>591.5</v>
      </c>
      <c r="P13506" s="243" t="s">
        <v>29348</v>
      </c>
      <c r="Q13506" s="244">
        <v>122813.94</v>
      </c>
      <c r="R13506" s="104"/>
      <c r="S13506" s="104"/>
      <c r="T13506" s="104"/>
    </row>
    <row r="13507" spans="13:20" ht="14.5" x14ac:dyDescent="0.35">
      <c r="M13507" s="261" t="s">
        <v>57859</v>
      </c>
      <c r="N13507" s="262">
        <v>72000</v>
      </c>
      <c r="P13507" s="243" t="s">
        <v>29349</v>
      </c>
      <c r="Q13507" s="244">
        <v>55535.18</v>
      </c>
      <c r="R13507" s="104"/>
      <c r="S13507" s="104"/>
      <c r="T13507" s="104"/>
    </row>
    <row r="13508" spans="13:20" ht="14.5" x14ac:dyDescent="0.35">
      <c r="M13508" s="261" t="s">
        <v>48702</v>
      </c>
      <c r="N13508" s="262">
        <v>416180</v>
      </c>
      <c r="P13508" s="243" t="s">
        <v>29350</v>
      </c>
      <c r="Q13508" s="244">
        <v>83237.5</v>
      </c>
      <c r="R13508" s="104"/>
      <c r="S13508" s="104"/>
      <c r="T13508" s="104"/>
    </row>
    <row r="13509" spans="13:20" ht="14.5" x14ac:dyDescent="0.35">
      <c r="M13509" s="261" t="s">
        <v>48703</v>
      </c>
      <c r="N13509" s="262">
        <v>31684.67</v>
      </c>
      <c r="P13509" s="243" t="s">
        <v>29351</v>
      </c>
      <c r="Q13509" s="244">
        <v>11863.03</v>
      </c>
      <c r="R13509" s="104"/>
      <c r="S13509" s="104"/>
      <c r="T13509" s="104"/>
    </row>
    <row r="13510" spans="13:20" ht="14.5" x14ac:dyDescent="0.35">
      <c r="M13510" s="261" t="s">
        <v>29895</v>
      </c>
      <c r="N13510" s="262">
        <v>459</v>
      </c>
      <c r="P13510" s="243" t="s">
        <v>29352</v>
      </c>
      <c r="Q13510" s="244">
        <v>15409.91</v>
      </c>
      <c r="R13510" s="104"/>
      <c r="S13510" s="104"/>
      <c r="T13510" s="104"/>
    </row>
    <row r="13511" spans="13:20" ht="14.5" x14ac:dyDescent="0.35">
      <c r="M13511" s="261" t="s">
        <v>29901</v>
      </c>
      <c r="N13511" s="262">
        <v>117</v>
      </c>
      <c r="P13511" s="243" t="s">
        <v>29353</v>
      </c>
      <c r="Q13511" s="244">
        <v>67890.149999999994</v>
      </c>
      <c r="R13511" s="104"/>
      <c r="S13511" s="104"/>
      <c r="T13511" s="104"/>
    </row>
    <row r="13512" spans="13:20" ht="14.5" x14ac:dyDescent="0.35">
      <c r="M13512" s="261" t="s">
        <v>53713</v>
      </c>
      <c r="N13512" s="262">
        <v>8540</v>
      </c>
      <c r="P13512" s="243" t="s">
        <v>29354</v>
      </c>
      <c r="Q13512" s="244">
        <v>609204.26</v>
      </c>
      <c r="R13512" s="104"/>
      <c r="S13512" s="104"/>
      <c r="T13512" s="104"/>
    </row>
    <row r="13513" spans="13:20" ht="14.5" x14ac:dyDescent="0.35">
      <c r="M13513" s="261" t="s">
        <v>48704</v>
      </c>
      <c r="N13513" s="262">
        <v>274680</v>
      </c>
      <c r="P13513" s="243" t="s">
        <v>29355</v>
      </c>
      <c r="Q13513" s="244">
        <v>1182.06</v>
      </c>
      <c r="R13513" s="104"/>
      <c r="S13513" s="104"/>
      <c r="T13513" s="104"/>
    </row>
    <row r="13514" spans="13:20" ht="14.5" x14ac:dyDescent="0.35">
      <c r="M13514" s="261" t="s">
        <v>48705</v>
      </c>
      <c r="N13514" s="262">
        <v>21013.03</v>
      </c>
      <c r="P13514" s="243" t="s">
        <v>29356</v>
      </c>
      <c r="Q13514" s="244">
        <v>12961.27</v>
      </c>
      <c r="R13514" s="104"/>
      <c r="S13514" s="104"/>
      <c r="T13514" s="104"/>
    </row>
    <row r="13515" spans="13:20" ht="14.5" x14ac:dyDescent="0.35">
      <c r="M13515" s="261" t="s">
        <v>48706</v>
      </c>
      <c r="N13515" s="262">
        <v>810</v>
      </c>
      <c r="P13515" s="243" t="s">
        <v>29357</v>
      </c>
      <c r="Q13515" s="244">
        <v>149392.82</v>
      </c>
      <c r="R13515" s="104"/>
      <c r="S13515" s="104"/>
      <c r="T13515" s="104"/>
    </row>
    <row r="13516" spans="13:20" ht="14.5" x14ac:dyDescent="0.35">
      <c r="M13516" s="261" t="s">
        <v>29916</v>
      </c>
      <c r="N13516" s="262">
        <v>30953</v>
      </c>
      <c r="P13516" s="243" t="s">
        <v>29358</v>
      </c>
      <c r="Q13516" s="244">
        <v>43214.19</v>
      </c>
      <c r="R13516" s="104"/>
      <c r="S13516" s="104"/>
      <c r="T13516" s="104"/>
    </row>
    <row r="13517" spans="13:20" ht="14.5" x14ac:dyDescent="0.35">
      <c r="M13517" s="261" t="s">
        <v>29919</v>
      </c>
      <c r="N13517" s="262">
        <v>2362.38</v>
      </c>
      <c r="P13517" s="243" t="s">
        <v>29359</v>
      </c>
      <c r="Q13517" s="244">
        <v>5393.6</v>
      </c>
      <c r="R13517" s="104"/>
      <c r="S13517" s="104"/>
      <c r="T13517" s="104"/>
    </row>
    <row r="13518" spans="13:20" ht="14.5" x14ac:dyDescent="0.35">
      <c r="M13518" s="261" t="s">
        <v>29920</v>
      </c>
      <c r="N13518" s="262">
        <v>7189.03</v>
      </c>
      <c r="P13518" s="243" t="s">
        <v>29360</v>
      </c>
      <c r="Q13518" s="244">
        <v>101332.4</v>
      </c>
      <c r="R13518" s="104"/>
      <c r="S13518" s="104"/>
      <c r="T13518" s="104"/>
    </row>
    <row r="13519" spans="13:20" ht="14.5" x14ac:dyDescent="0.35">
      <c r="M13519" s="261" t="s">
        <v>29921</v>
      </c>
      <c r="N13519" s="262">
        <v>6767.12</v>
      </c>
      <c r="P13519" s="243" t="s">
        <v>29361</v>
      </c>
      <c r="Q13519" s="244">
        <v>2409.9699999999998</v>
      </c>
      <c r="R13519" s="104"/>
      <c r="S13519" s="104"/>
      <c r="T13519" s="104"/>
    </row>
    <row r="13520" spans="13:20" ht="14.5" x14ac:dyDescent="0.35">
      <c r="M13520" s="261" t="s">
        <v>29923</v>
      </c>
      <c r="N13520" s="262">
        <v>10855.02</v>
      </c>
      <c r="P13520" s="243" t="s">
        <v>29362</v>
      </c>
      <c r="Q13520" s="244">
        <v>1624.74</v>
      </c>
      <c r="R13520" s="104"/>
      <c r="S13520" s="104"/>
      <c r="T13520" s="104"/>
    </row>
    <row r="13521" spans="13:20" ht="14.5" x14ac:dyDescent="0.35">
      <c r="M13521" s="261" t="s">
        <v>45768</v>
      </c>
      <c r="N13521" s="262">
        <v>8175.32</v>
      </c>
      <c r="P13521" s="243" t="s">
        <v>29363</v>
      </c>
      <c r="Q13521" s="244">
        <v>8412.01</v>
      </c>
      <c r="R13521" s="104"/>
      <c r="S13521" s="104"/>
      <c r="T13521" s="104"/>
    </row>
    <row r="13522" spans="13:20" ht="14.5" x14ac:dyDescent="0.35">
      <c r="M13522" s="261" t="s">
        <v>52445</v>
      </c>
      <c r="N13522" s="262">
        <v>4951</v>
      </c>
      <c r="P13522" s="243" t="s">
        <v>29364</v>
      </c>
      <c r="Q13522" s="244">
        <v>3480.82</v>
      </c>
      <c r="R13522" s="104"/>
      <c r="S13522" s="104"/>
      <c r="T13522" s="104"/>
    </row>
    <row r="13523" spans="13:20" ht="14.5" x14ac:dyDescent="0.35">
      <c r="M13523" s="261" t="s">
        <v>52446</v>
      </c>
      <c r="N13523" s="262">
        <v>46446.76</v>
      </c>
      <c r="P13523" s="243" t="s">
        <v>29365</v>
      </c>
      <c r="Q13523" s="244">
        <v>168638.78</v>
      </c>
      <c r="R13523" s="104"/>
      <c r="S13523" s="104"/>
      <c r="T13523" s="104"/>
    </row>
    <row r="13524" spans="13:20" ht="14.5" x14ac:dyDescent="0.35">
      <c r="M13524" s="261" t="s">
        <v>52447</v>
      </c>
      <c r="N13524" s="262">
        <v>3531.03</v>
      </c>
      <c r="P13524" s="243" t="s">
        <v>29366</v>
      </c>
      <c r="Q13524" s="244">
        <v>470297.43</v>
      </c>
      <c r="R13524" s="104"/>
      <c r="S13524" s="104"/>
      <c r="T13524" s="104"/>
    </row>
    <row r="13525" spans="13:20" ht="14.5" x14ac:dyDescent="0.35">
      <c r="M13525" s="261" t="s">
        <v>52448</v>
      </c>
      <c r="N13525" s="262">
        <v>10681.25</v>
      </c>
      <c r="P13525" s="243" t="s">
        <v>29367</v>
      </c>
      <c r="Q13525" s="244">
        <v>98404.14</v>
      </c>
      <c r="R13525" s="104"/>
      <c r="S13525" s="104"/>
      <c r="T13525" s="104"/>
    </row>
    <row r="13526" spans="13:20" ht="14.5" x14ac:dyDescent="0.35">
      <c r="M13526" s="261" t="s">
        <v>52449</v>
      </c>
      <c r="N13526" s="262">
        <v>1295.72</v>
      </c>
      <c r="P13526" s="243" t="s">
        <v>29368</v>
      </c>
      <c r="Q13526" s="244">
        <v>129540.88</v>
      </c>
      <c r="R13526" s="104"/>
      <c r="S13526" s="104"/>
      <c r="T13526" s="104"/>
    </row>
    <row r="13527" spans="13:20" ht="14.5" x14ac:dyDescent="0.35">
      <c r="M13527" s="261" t="s">
        <v>57860</v>
      </c>
      <c r="N13527" s="262">
        <v>1146.5</v>
      </c>
      <c r="P13527" s="243" t="s">
        <v>29369</v>
      </c>
      <c r="Q13527" s="244">
        <v>126822.56</v>
      </c>
      <c r="R13527" s="104"/>
      <c r="S13527" s="104"/>
      <c r="T13527" s="104"/>
    </row>
    <row r="13528" spans="13:20" ht="14.5" x14ac:dyDescent="0.35">
      <c r="M13528" s="261" t="s">
        <v>57861</v>
      </c>
      <c r="N13528" s="262">
        <v>5449.74</v>
      </c>
      <c r="P13528" s="243" t="s">
        <v>29370</v>
      </c>
      <c r="Q13528" s="244">
        <v>23425.919999999998</v>
      </c>
      <c r="R13528" s="104"/>
      <c r="S13528" s="104"/>
      <c r="T13528" s="104"/>
    </row>
    <row r="13529" spans="13:20" ht="14.5" x14ac:dyDescent="0.35">
      <c r="M13529" s="261" t="s">
        <v>57862</v>
      </c>
      <c r="N13529" s="262">
        <v>422.44</v>
      </c>
      <c r="P13529" s="243" t="s">
        <v>29371</v>
      </c>
      <c r="Q13529" s="244">
        <v>897.79</v>
      </c>
      <c r="R13529" s="104"/>
      <c r="S13529" s="104"/>
      <c r="T13529" s="104"/>
    </row>
    <row r="13530" spans="13:20" ht="14.5" x14ac:dyDescent="0.35">
      <c r="M13530" s="261" t="s">
        <v>53714</v>
      </c>
      <c r="N13530" s="262">
        <v>40672</v>
      </c>
      <c r="P13530" s="243" t="s">
        <v>29372</v>
      </c>
      <c r="Q13530" s="244">
        <v>421152.96</v>
      </c>
      <c r="R13530" s="104"/>
      <c r="S13530" s="104"/>
      <c r="T13530" s="104"/>
    </row>
    <row r="13531" spans="13:20" ht="14.5" x14ac:dyDescent="0.35">
      <c r="M13531" s="261" t="s">
        <v>48707</v>
      </c>
      <c r="N13531" s="262">
        <v>3567</v>
      </c>
      <c r="P13531" s="243" t="s">
        <v>29373</v>
      </c>
      <c r="Q13531" s="244">
        <v>52416.37</v>
      </c>
      <c r="R13531" s="104"/>
      <c r="S13531" s="104"/>
      <c r="T13531" s="104"/>
    </row>
    <row r="13532" spans="13:20" ht="14.5" x14ac:dyDescent="0.35">
      <c r="M13532" s="261" t="s">
        <v>37642</v>
      </c>
      <c r="N13532" s="262">
        <v>51874.1</v>
      </c>
      <c r="P13532" s="243" t="s">
        <v>29374</v>
      </c>
      <c r="Q13532" s="244">
        <v>41888.449999999997</v>
      </c>
      <c r="R13532" s="104"/>
      <c r="S13532" s="104"/>
      <c r="T13532" s="104"/>
    </row>
    <row r="13533" spans="13:20" ht="14.5" x14ac:dyDescent="0.35">
      <c r="M13533" s="261" t="s">
        <v>37643</v>
      </c>
      <c r="N13533" s="262">
        <v>94718.32</v>
      </c>
      <c r="P13533" s="243" t="s">
        <v>16146</v>
      </c>
      <c r="Q13533" s="244">
        <v>2068028.88</v>
      </c>
      <c r="R13533" s="104"/>
      <c r="S13533" s="104"/>
      <c r="T13533" s="104"/>
    </row>
    <row r="13534" spans="13:20" ht="14.5" x14ac:dyDescent="0.35">
      <c r="M13534" s="261" t="s">
        <v>37644</v>
      </c>
      <c r="N13534" s="262">
        <v>19123.39</v>
      </c>
      <c r="P13534" s="243" t="s">
        <v>29375</v>
      </c>
      <c r="Q13534" s="244">
        <v>-620.54999999999995</v>
      </c>
      <c r="R13534" s="104"/>
      <c r="S13534" s="104"/>
      <c r="T13534" s="104"/>
    </row>
    <row r="13535" spans="13:20" ht="14.5" x14ac:dyDescent="0.35">
      <c r="M13535" s="261" t="s">
        <v>48708</v>
      </c>
      <c r="N13535" s="262">
        <v>1500</v>
      </c>
      <c r="P13535" s="243" t="s">
        <v>29376</v>
      </c>
      <c r="Q13535" s="244">
        <v>8703.44</v>
      </c>
      <c r="R13535" s="104"/>
      <c r="S13535" s="104"/>
      <c r="T13535" s="104"/>
    </row>
    <row r="13536" spans="13:20" ht="14.5" x14ac:dyDescent="0.35">
      <c r="M13536" s="261" t="s">
        <v>37645</v>
      </c>
      <c r="N13536" s="262">
        <v>15000.04</v>
      </c>
      <c r="P13536" s="243" t="s">
        <v>29377</v>
      </c>
      <c r="Q13536" s="244">
        <v>25910</v>
      </c>
      <c r="R13536" s="104"/>
      <c r="S13536" s="104"/>
      <c r="T13536" s="104"/>
    </row>
    <row r="13537" spans="13:20" ht="14.5" x14ac:dyDescent="0.35">
      <c r="M13537" s="261" t="s">
        <v>37646</v>
      </c>
      <c r="N13537" s="262">
        <v>47454.92</v>
      </c>
      <c r="P13537" s="243" t="s">
        <v>29378</v>
      </c>
      <c r="Q13537" s="244">
        <v>783.3</v>
      </c>
      <c r="R13537" s="104"/>
      <c r="S13537" s="104"/>
      <c r="T13537" s="104"/>
    </row>
    <row r="13538" spans="13:20" ht="14.5" x14ac:dyDescent="0.35">
      <c r="M13538" s="261" t="s">
        <v>37647</v>
      </c>
      <c r="N13538" s="262">
        <v>23106.97</v>
      </c>
      <c r="P13538" s="243" t="s">
        <v>29379</v>
      </c>
      <c r="Q13538" s="244">
        <v>3597.62</v>
      </c>
      <c r="R13538" s="104"/>
      <c r="S13538" s="104"/>
      <c r="T13538" s="104"/>
    </row>
    <row r="13539" spans="13:20" ht="14.5" x14ac:dyDescent="0.35">
      <c r="M13539" s="261" t="s">
        <v>38670</v>
      </c>
      <c r="N13539" s="262">
        <v>34560.26</v>
      </c>
      <c r="P13539" s="243" t="s">
        <v>29380</v>
      </c>
      <c r="Q13539" s="244">
        <v>30507.05</v>
      </c>
      <c r="R13539" s="104"/>
      <c r="S13539" s="104"/>
      <c r="T13539" s="104"/>
    </row>
    <row r="13540" spans="13:20" ht="14.5" x14ac:dyDescent="0.35">
      <c r="M13540" s="261" t="s">
        <v>36110</v>
      </c>
      <c r="N13540" s="262">
        <v>93509.74</v>
      </c>
      <c r="P13540" s="243" t="s">
        <v>29381</v>
      </c>
      <c r="Q13540" s="244">
        <v>2046.48</v>
      </c>
      <c r="R13540" s="104"/>
      <c r="S13540" s="104"/>
      <c r="T13540" s="104"/>
    </row>
    <row r="13541" spans="13:20" ht="14.5" x14ac:dyDescent="0.35">
      <c r="M13541" s="261" t="s">
        <v>37648</v>
      </c>
      <c r="N13541" s="262">
        <v>23767.32</v>
      </c>
      <c r="P13541" s="243" t="s">
        <v>29382</v>
      </c>
      <c r="Q13541" s="244">
        <v>753.8</v>
      </c>
      <c r="R13541" s="104"/>
      <c r="S13541" s="104"/>
      <c r="T13541" s="104"/>
    </row>
    <row r="13542" spans="13:20" ht="14.5" x14ac:dyDescent="0.35">
      <c r="M13542" s="261" t="s">
        <v>53715</v>
      </c>
      <c r="N13542" s="262">
        <v>5917.94</v>
      </c>
      <c r="P13542" s="243" t="s">
        <v>29383</v>
      </c>
      <c r="Q13542" s="244">
        <v>3983</v>
      </c>
      <c r="R13542" s="104"/>
      <c r="S13542" s="104"/>
      <c r="T13542" s="104"/>
    </row>
    <row r="13543" spans="13:20" ht="14.5" x14ac:dyDescent="0.35">
      <c r="M13543" s="261" t="s">
        <v>53716</v>
      </c>
      <c r="N13543" s="262">
        <v>455.1</v>
      </c>
      <c r="P13543" s="243" t="s">
        <v>29384</v>
      </c>
      <c r="Q13543" s="244">
        <v>3127.83</v>
      </c>
      <c r="R13543" s="104"/>
      <c r="S13543" s="104"/>
      <c r="T13543" s="104"/>
    </row>
    <row r="13544" spans="13:20" ht="14.5" x14ac:dyDescent="0.35">
      <c r="M13544" s="261" t="s">
        <v>53717</v>
      </c>
      <c r="N13544" s="262">
        <v>1433.96</v>
      </c>
      <c r="P13544" s="243" t="s">
        <v>29385</v>
      </c>
      <c r="Q13544" s="244">
        <v>8701.1</v>
      </c>
      <c r="R13544" s="104"/>
      <c r="S13544" s="104"/>
      <c r="T13544" s="104"/>
    </row>
    <row r="13545" spans="13:20" ht="14.5" x14ac:dyDescent="0.35">
      <c r="M13545" s="261" t="s">
        <v>57863</v>
      </c>
      <c r="N13545" s="262">
        <v>4077.67</v>
      </c>
      <c r="P13545" s="243" t="s">
        <v>29386</v>
      </c>
      <c r="Q13545" s="244">
        <v>4050</v>
      </c>
      <c r="R13545" s="104"/>
      <c r="S13545" s="104"/>
      <c r="T13545" s="104"/>
    </row>
    <row r="13546" spans="13:20" ht="14.5" x14ac:dyDescent="0.35">
      <c r="M13546" s="261" t="s">
        <v>57864</v>
      </c>
      <c r="N13546" s="262">
        <v>1104.8</v>
      </c>
      <c r="P13546" s="243" t="s">
        <v>29387</v>
      </c>
      <c r="Q13546" s="244">
        <v>382.58</v>
      </c>
      <c r="R13546" s="104"/>
      <c r="S13546" s="104"/>
      <c r="T13546" s="104"/>
    </row>
    <row r="13547" spans="13:20" ht="14.5" x14ac:dyDescent="0.35">
      <c r="M13547" s="261" t="s">
        <v>57865</v>
      </c>
      <c r="N13547" s="262">
        <v>309.97000000000003</v>
      </c>
      <c r="P13547" s="243" t="s">
        <v>29388</v>
      </c>
      <c r="Q13547" s="244">
        <v>220</v>
      </c>
      <c r="R13547" s="104"/>
      <c r="S13547" s="104"/>
      <c r="T13547" s="104"/>
    </row>
    <row r="13548" spans="13:20" ht="14.5" x14ac:dyDescent="0.35">
      <c r="M13548" s="261" t="s">
        <v>57866</v>
      </c>
      <c r="N13548" s="262">
        <v>158.99</v>
      </c>
      <c r="P13548" s="243" t="s">
        <v>29389</v>
      </c>
      <c r="Q13548" s="244">
        <v>5617.87</v>
      </c>
      <c r="R13548" s="104"/>
      <c r="S13548" s="104"/>
      <c r="T13548" s="104"/>
    </row>
    <row r="13549" spans="13:20" ht="14.5" x14ac:dyDescent="0.35">
      <c r="M13549" s="261" t="s">
        <v>57867</v>
      </c>
      <c r="N13549" s="262">
        <v>173.88</v>
      </c>
      <c r="P13549" s="243" t="s">
        <v>29390</v>
      </c>
      <c r="Q13549" s="244">
        <v>62591.66</v>
      </c>
      <c r="R13549" s="104"/>
      <c r="S13549" s="104"/>
      <c r="T13549" s="104"/>
    </row>
    <row r="13550" spans="13:20" ht="14.5" x14ac:dyDescent="0.35">
      <c r="M13550" s="261" t="s">
        <v>57868</v>
      </c>
      <c r="N13550" s="262">
        <v>659.72</v>
      </c>
      <c r="P13550" s="243" t="s">
        <v>29391</v>
      </c>
      <c r="Q13550" s="244">
        <v>1815</v>
      </c>
      <c r="R13550" s="104"/>
      <c r="S13550" s="104"/>
      <c r="T13550" s="104"/>
    </row>
    <row r="13551" spans="13:20" ht="14.5" x14ac:dyDescent="0.35">
      <c r="M13551" s="261" t="s">
        <v>57869</v>
      </c>
      <c r="N13551" s="262">
        <v>120.8</v>
      </c>
      <c r="P13551" s="243" t="s">
        <v>29392</v>
      </c>
      <c r="Q13551" s="244">
        <v>21533.75</v>
      </c>
      <c r="R13551" s="104"/>
      <c r="S13551" s="104"/>
      <c r="T13551" s="104"/>
    </row>
    <row r="13552" spans="13:20" ht="14.5" x14ac:dyDescent="0.35">
      <c r="M13552" s="261" t="s">
        <v>57870</v>
      </c>
      <c r="N13552" s="262">
        <v>59.71</v>
      </c>
      <c r="P13552" s="243" t="s">
        <v>29393</v>
      </c>
      <c r="Q13552" s="244">
        <v>276095.25</v>
      </c>
      <c r="R13552" s="104"/>
      <c r="S13552" s="104"/>
      <c r="T13552" s="104"/>
    </row>
    <row r="13553" spans="13:20" ht="14.5" x14ac:dyDescent="0.35">
      <c r="M13553" s="261" t="s">
        <v>57871</v>
      </c>
      <c r="N13553" s="262">
        <v>158.99</v>
      </c>
      <c r="P13553" s="243" t="s">
        <v>29394</v>
      </c>
      <c r="Q13553" s="244">
        <v>9285</v>
      </c>
      <c r="R13553" s="104"/>
      <c r="S13553" s="104"/>
      <c r="T13553" s="104"/>
    </row>
    <row r="13554" spans="13:20" ht="14.5" x14ac:dyDescent="0.35">
      <c r="M13554" s="261" t="s">
        <v>57872</v>
      </c>
      <c r="N13554" s="262">
        <v>1250</v>
      </c>
      <c r="P13554" s="243" t="s">
        <v>29395</v>
      </c>
      <c r="Q13554" s="244">
        <v>1291</v>
      </c>
      <c r="R13554" s="104"/>
      <c r="S13554" s="104"/>
      <c r="T13554" s="104"/>
    </row>
    <row r="13555" spans="13:20" ht="14.5" x14ac:dyDescent="0.35">
      <c r="M13555" s="261" t="s">
        <v>57873</v>
      </c>
      <c r="N13555" s="262">
        <v>97.42</v>
      </c>
      <c r="P13555" s="243" t="s">
        <v>29396</v>
      </c>
      <c r="Q13555" s="244">
        <v>2512.5</v>
      </c>
      <c r="R13555" s="104"/>
      <c r="S13555" s="104"/>
      <c r="T13555" s="104"/>
    </row>
    <row r="13556" spans="13:20" ht="14.5" x14ac:dyDescent="0.35">
      <c r="M13556" s="261" t="s">
        <v>37649</v>
      </c>
      <c r="N13556" s="262">
        <v>78206.47</v>
      </c>
      <c r="P13556" s="243" t="s">
        <v>29397</v>
      </c>
      <c r="Q13556" s="244">
        <v>3676.25</v>
      </c>
      <c r="R13556" s="104"/>
      <c r="S13556" s="104"/>
      <c r="T13556" s="104"/>
    </row>
    <row r="13557" spans="13:20" ht="14.5" x14ac:dyDescent="0.35">
      <c r="M13557" s="261" t="s">
        <v>48709</v>
      </c>
      <c r="N13557" s="262">
        <v>1745</v>
      </c>
      <c r="P13557" s="243" t="s">
        <v>29398</v>
      </c>
      <c r="Q13557" s="244">
        <v>756.25</v>
      </c>
      <c r="R13557" s="104"/>
      <c r="S13557" s="104"/>
      <c r="T13557" s="104"/>
    </row>
    <row r="13558" spans="13:20" ht="14.5" x14ac:dyDescent="0.35">
      <c r="M13558" s="261" t="s">
        <v>37650</v>
      </c>
      <c r="N13558" s="262">
        <v>110710.45</v>
      </c>
      <c r="P13558" s="243" t="s">
        <v>29399</v>
      </c>
      <c r="Q13558" s="244">
        <v>7773</v>
      </c>
      <c r="R13558" s="104"/>
      <c r="S13558" s="104"/>
      <c r="T13558" s="104"/>
    </row>
    <row r="13559" spans="13:20" ht="14.5" x14ac:dyDescent="0.35">
      <c r="M13559" s="261" t="s">
        <v>38671</v>
      </c>
      <c r="N13559" s="262">
        <v>8583.82</v>
      </c>
      <c r="P13559" s="243" t="s">
        <v>29400</v>
      </c>
      <c r="Q13559" s="244">
        <v>20387.02</v>
      </c>
      <c r="R13559" s="104"/>
      <c r="S13559" s="104"/>
      <c r="T13559" s="104"/>
    </row>
    <row r="13560" spans="13:20" ht="14.5" x14ac:dyDescent="0.35">
      <c r="M13560" s="261" t="s">
        <v>29932</v>
      </c>
      <c r="N13560" s="262">
        <v>87</v>
      </c>
      <c r="P13560" s="243" t="s">
        <v>29401</v>
      </c>
      <c r="Q13560" s="244">
        <v>3.18</v>
      </c>
      <c r="R13560" s="104"/>
      <c r="S13560" s="104"/>
      <c r="T13560" s="104"/>
    </row>
    <row r="13561" spans="13:20" ht="14.5" x14ac:dyDescent="0.35">
      <c r="M13561" s="261" t="s">
        <v>36111</v>
      </c>
      <c r="N13561" s="262">
        <v>151729.54999999999</v>
      </c>
      <c r="P13561" s="243" t="s">
        <v>29402</v>
      </c>
      <c r="Q13561" s="244">
        <v>1461.35</v>
      </c>
      <c r="R13561" s="104"/>
      <c r="S13561" s="104"/>
      <c r="T13561" s="104"/>
    </row>
    <row r="13562" spans="13:20" ht="14.5" x14ac:dyDescent="0.35">
      <c r="M13562" s="261" t="s">
        <v>29933</v>
      </c>
      <c r="N13562" s="262">
        <v>663.31</v>
      </c>
      <c r="P13562" s="243" t="s">
        <v>29403</v>
      </c>
      <c r="Q13562" s="244">
        <v>4420.6000000000004</v>
      </c>
      <c r="R13562" s="104"/>
      <c r="S13562" s="104"/>
      <c r="T13562" s="104"/>
    </row>
    <row r="13563" spans="13:20" ht="14.5" x14ac:dyDescent="0.35">
      <c r="M13563" s="261" t="s">
        <v>29934</v>
      </c>
      <c r="N13563" s="262">
        <v>26101.5</v>
      </c>
      <c r="P13563" s="243" t="s">
        <v>29404</v>
      </c>
      <c r="Q13563" s="244">
        <v>5082.1899999999996</v>
      </c>
      <c r="R13563" s="104"/>
      <c r="S13563" s="104"/>
      <c r="T13563" s="104"/>
    </row>
    <row r="13564" spans="13:20" ht="14.5" x14ac:dyDescent="0.35">
      <c r="M13564" s="261" t="s">
        <v>36112</v>
      </c>
      <c r="N13564" s="262">
        <v>43978.01</v>
      </c>
      <c r="P13564" s="243" t="s">
        <v>29405</v>
      </c>
      <c r="Q13564" s="244">
        <v>9525</v>
      </c>
      <c r="R13564" s="104"/>
      <c r="S13564" s="104"/>
      <c r="T13564" s="104"/>
    </row>
    <row r="13565" spans="13:20" ht="14.5" x14ac:dyDescent="0.35">
      <c r="M13565" s="261" t="s">
        <v>37651</v>
      </c>
      <c r="N13565" s="262">
        <v>25456.07</v>
      </c>
      <c r="P13565" s="243" t="s">
        <v>29406</v>
      </c>
      <c r="Q13565" s="244">
        <v>3065</v>
      </c>
      <c r="R13565" s="104"/>
      <c r="S13565" s="104"/>
      <c r="T13565" s="104"/>
    </row>
    <row r="13566" spans="13:20" ht="14.5" x14ac:dyDescent="0.35">
      <c r="M13566" s="261" t="s">
        <v>53718</v>
      </c>
      <c r="N13566" s="262">
        <v>1770.99</v>
      </c>
      <c r="P13566" s="243" t="s">
        <v>29407</v>
      </c>
      <c r="Q13566" s="244">
        <v>106068.32</v>
      </c>
      <c r="R13566" s="104"/>
      <c r="S13566" s="104"/>
      <c r="T13566" s="104"/>
    </row>
    <row r="13567" spans="13:20" ht="14.5" x14ac:dyDescent="0.35">
      <c r="M13567" s="261" t="s">
        <v>29935</v>
      </c>
      <c r="N13567" s="262">
        <v>11802.4</v>
      </c>
      <c r="P13567" s="243" t="s">
        <v>29408</v>
      </c>
      <c r="Q13567" s="244">
        <v>6473.34</v>
      </c>
      <c r="R13567" s="104"/>
      <c r="S13567" s="104"/>
      <c r="T13567" s="104"/>
    </row>
    <row r="13568" spans="13:20" ht="14.5" x14ac:dyDescent="0.35">
      <c r="M13568" s="261" t="s">
        <v>36113</v>
      </c>
      <c r="N13568" s="262">
        <v>189345.45</v>
      </c>
      <c r="P13568" s="243" t="s">
        <v>29409</v>
      </c>
      <c r="Q13568" s="244">
        <v>6096</v>
      </c>
      <c r="R13568" s="104"/>
      <c r="S13568" s="104"/>
      <c r="T13568" s="104"/>
    </row>
    <row r="13569" spans="13:20" ht="14.5" x14ac:dyDescent="0.35">
      <c r="M13569" s="261" t="s">
        <v>37652</v>
      </c>
      <c r="N13569" s="262">
        <v>10683.43</v>
      </c>
      <c r="P13569" s="243" t="s">
        <v>29410</v>
      </c>
      <c r="Q13569" s="244">
        <v>51704.61</v>
      </c>
      <c r="R13569" s="104"/>
      <c r="S13569" s="104"/>
      <c r="T13569" s="104"/>
    </row>
    <row r="13570" spans="13:20" ht="14.5" x14ac:dyDescent="0.35">
      <c r="M13570" s="261" t="s">
        <v>48710</v>
      </c>
      <c r="N13570" s="262">
        <v>85097.15</v>
      </c>
      <c r="P13570" s="243" t="s">
        <v>29411</v>
      </c>
      <c r="Q13570" s="244">
        <v>173609.39</v>
      </c>
      <c r="R13570" s="104"/>
      <c r="S13570" s="104"/>
      <c r="T13570" s="104"/>
    </row>
    <row r="13571" spans="13:20" ht="14.5" x14ac:dyDescent="0.35">
      <c r="M13571" s="261" t="s">
        <v>48711</v>
      </c>
      <c r="N13571" s="262">
        <v>6520.85</v>
      </c>
      <c r="P13571" s="243" t="s">
        <v>29412</v>
      </c>
      <c r="Q13571" s="244">
        <v>7887.19</v>
      </c>
      <c r="R13571" s="104"/>
      <c r="S13571" s="104"/>
      <c r="T13571" s="104"/>
    </row>
    <row r="13572" spans="13:20" ht="14.5" x14ac:dyDescent="0.35">
      <c r="M13572" s="261" t="s">
        <v>48712</v>
      </c>
      <c r="N13572" s="262">
        <v>332502.45</v>
      </c>
      <c r="P13572" s="243" t="s">
        <v>29413</v>
      </c>
      <c r="Q13572" s="244">
        <v>603.37</v>
      </c>
      <c r="R13572" s="104"/>
      <c r="S13572" s="104"/>
      <c r="T13572" s="104"/>
    </row>
    <row r="13573" spans="13:20" ht="14.5" x14ac:dyDescent="0.35">
      <c r="M13573" s="261" t="s">
        <v>48713</v>
      </c>
      <c r="N13573" s="262">
        <v>25436.400000000001</v>
      </c>
      <c r="P13573" s="243" t="s">
        <v>29414</v>
      </c>
      <c r="Q13573" s="244">
        <v>2716.08</v>
      </c>
      <c r="R13573" s="104"/>
      <c r="S13573" s="104"/>
      <c r="T13573" s="104"/>
    </row>
    <row r="13574" spans="13:20" ht="14.5" x14ac:dyDescent="0.35">
      <c r="M13574" s="261" t="s">
        <v>30001</v>
      </c>
      <c r="N13574" s="262">
        <v>100.15</v>
      </c>
      <c r="P13574" s="243" t="s">
        <v>29415</v>
      </c>
      <c r="Q13574" s="244">
        <v>61796.53</v>
      </c>
      <c r="R13574" s="104"/>
      <c r="S13574" s="104"/>
      <c r="T13574" s="104"/>
    </row>
    <row r="13575" spans="13:20" ht="14.5" x14ac:dyDescent="0.35">
      <c r="M13575" s="261" t="s">
        <v>16209</v>
      </c>
      <c r="N13575" s="262">
        <v>3291.11</v>
      </c>
      <c r="P13575" s="243" t="s">
        <v>29416</v>
      </c>
      <c r="Q13575" s="244">
        <v>18255.53</v>
      </c>
      <c r="R13575" s="104"/>
      <c r="S13575" s="104"/>
      <c r="T13575" s="104"/>
    </row>
    <row r="13576" spans="13:20" ht="14.5" x14ac:dyDescent="0.35">
      <c r="M13576" s="261" t="s">
        <v>30004</v>
      </c>
      <c r="N13576" s="262">
        <v>-2679.79</v>
      </c>
      <c r="P13576" s="243" t="s">
        <v>29417</v>
      </c>
      <c r="Q13576" s="244">
        <v>8359.08</v>
      </c>
      <c r="R13576" s="104"/>
      <c r="S13576" s="104"/>
      <c r="T13576" s="104"/>
    </row>
    <row r="13577" spans="13:20" ht="14.5" x14ac:dyDescent="0.35">
      <c r="M13577" s="261" t="s">
        <v>37656</v>
      </c>
      <c r="N13577" s="262">
        <v>10725.24</v>
      </c>
      <c r="P13577" s="243" t="s">
        <v>29418</v>
      </c>
      <c r="Q13577" s="244">
        <v>69763.05</v>
      </c>
      <c r="R13577" s="104"/>
      <c r="S13577" s="104"/>
      <c r="T13577" s="104"/>
    </row>
    <row r="13578" spans="13:20" ht="14.5" x14ac:dyDescent="0.35">
      <c r="M13578" s="261" t="s">
        <v>30007</v>
      </c>
      <c r="N13578" s="262">
        <v>10780</v>
      </c>
      <c r="P13578" s="243" t="s">
        <v>29419</v>
      </c>
      <c r="Q13578" s="244">
        <v>15486.98</v>
      </c>
      <c r="R13578" s="104"/>
      <c r="S13578" s="104"/>
      <c r="T13578" s="104"/>
    </row>
    <row r="13579" spans="13:20" ht="14.5" x14ac:dyDescent="0.35">
      <c r="M13579" s="261" t="s">
        <v>30008</v>
      </c>
      <c r="N13579" s="262">
        <v>8055.23</v>
      </c>
      <c r="P13579" s="243" t="s">
        <v>29420</v>
      </c>
      <c r="Q13579" s="244">
        <v>890.18</v>
      </c>
      <c r="R13579" s="104"/>
      <c r="S13579" s="104"/>
      <c r="T13579" s="104"/>
    </row>
    <row r="13580" spans="13:20" ht="14.5" x14ac:dyDescent="0.35">
      <c r="M13580" s="261" t="s">
        <v>30009</v>
      </c>
      <c r="N13580" s="262">
        <v>1376.15</v>
      </c>
      <c r="P13580" s="243" t="s">
        <v>29421</v>
      </c>
      <c r="Q13580" s="244">
        <v>310877.32</v>
      </c>
      <c r="R13580" s="104"/>
      <c r="S13580" s="104"/>
      <c r="T13580" s="104"/>
    </row>
    <row r="13581" spans="13:20" ht="14.5" x14ac:dyDescent="0.35">
      <c r="M13581" s="261" t="s">
        <v>30010</v>
      </c>
      <c r="N13581" s="262">
        <v>3226.74</v>
      </c>
      <c r="P13581" s="243" t="s">
        <v>29422</v>
      </c>
      <c r="Q13581" s="244">
        <v>20374.830000000002</v>
      </c>
      <c r="R13581" s="104"/>
      <c r="S13581" s="104"/>
      <c r="T13581" s="104"/>
    </row>
    <row r="13582" spans="13:20" ht="14.5" x14ac:dyDescent="0.35">
      <c r="M13582" s="261" t="s">
        <v>30011</v>
      </c>
      <c r="N13582" s="262">
        <v>1043.92</v>
      </c>
      <c r="P13582" s="243" t="s">
        <v>29423</v>
      </c>
      <c r="Q13582" s="244">
        <v>18720.939999999999</v>
      </c>
      <c r="R13582" s="104"/>
      <c r="S13582" s="104"/>
      <c r="T13582" s="104"/>
    </row>
    <row r="13583" spans="13:20" ht="14.5" x14ac:dyDescent="0.35">
      <c r="M13583" s="261" t="s">
        <v>30013</v>
      </c>
      <c r="N13583" s="262">
        <v>709.77</v>
      </c>
      <c r="P13583" s="243" t="s">
        <v>29424</v>
      </c>
      <c r="Q13583" s="244">
        <v>20743.75</v>
      </c>
      <c r="R13583" s="104"/>
      <c r="S13583" s="104"/>
      <c r="T13583" s="104"/>
    </row>
    <row r="13584" spans="13:20" ht="14.5" x14ac:dyDescent="0.35">
      <c r="M13584" s="261" t="s">
        <v>30014</v>
      </c>
      <c r="N13584" s="262">
        <v>1781.25</v>
      </c>
      <c r="P13584" s="243" t="s">
        <v>29425</v>
      </c>
      <c r="Q13584" s="244">
        <v>3182.86</v>
      </c>
      <c r="R13584" s="104"/>
      <c r="S13584" s="104"/>
      <c r="T13584" s="104"/>
    </row>
    <row r="13585" spans="13:20" ht="14.5" x14ac:dyDescent="0.35">
      <c r="M13585" s="261" t="s">
        <v>30015</v>
      </c>
      <c r="N13585" s="262">
        <v>506.25</v>
      </c>
      <c r="P13585" s="243" t="s">
        <v>29426</v>
      </c>
      <c r="Q13585" s="244">
        <v>853.26</v>
      </c>
      <c r="R13585" s="104"/>
      <c r="S13585" s="104"/>
      <c r="T13585" s="104"/>
    </row>
    <row r="13586" spans="13:20" ht="14.5" x14ac:dyDescent="0.35">
      <c r="M13586" s="261" t="s">
        <v>30016</v>
      </c>
      <c r="N13586" s="262">
        <v>175</v>
      </c>
      <c r="P13586" s="243" t="s">
        <v>29427</v>
      </c>
      <c r="Q13586" s="244">
        <v>10635.69</v>
      </c>
      <c r="R13586" s="104"/>
      <c r="S13586" s="104"/>
      <c r="T13586" s="104"/>
    </row>
    <row r="13587" spans="13:20" ht="14.5" x14ac:dyDescent="0.35">
      <c r="M13587" s="261" t="s">
        <v>30017</v>
      </c>
      <c r="N13587" s="262">
        <v>73.95</v>
      </c>
      <c r="P13587" s="243" t="s">
        <v>29428</v>
      </c>
      <c r="Q13587" s="244">
        <v>4923.57</v>
      </c>
      <c r="R13587" s="104"/>
      <c r="S13587" s="104"/>
      <c r="T13587" s="104"/>
    </row>
    <row r="13588" spans="13:20" ht="14.5" x14ac:dyDescent="0.35">
      <c r="M13588" s="261" t="s">
        <v>30018</v>
      </c>
      <c r="N13588" s="262">
        <v>63110.48</v>
      </c>
      <c r="P13588" s="243" t="s">
        <v>29429</v>
      </c>
      <c r="Q13588" s="244">
        <v>1190.28</v>
      </c>
      <c r="R13588" s="104"/>
      <c r="S13588" s="104"/>
      <c r="T13588" s="104"/>
    </row>
    <row r="13589" spans="13:20" ht="14.5" x14ac:dyDescent="0.35">
      <c r="M13589" s="261" t="s">
        <v>50551</v>
      </c>
      <c r="N13589" s="262">
        <v>1933.75</v>
      </c>
      <c r="P13589" s="243" t="s">
        <v>29430</v>
      </c>
      <c r="Q13589" s="244">
        <v>317.73</v>
      </c>
      <c r="R13589" s="104"/>
      <c r="S13589" s="104"/>
      <c r="T13589" s="104"/>
    </row>
    <row r="13590" spans="13:20" ht="14.5" x14ac:dyDescent="0.35">
      <c r="M13590" s="261" t="s">
        <v>37657</v>
      </c>
      <c r="N13590" s="262">
        <v>83412</v>
      </c>
      <c r="P13590" s="243" t="s">
        <v>29431</v>
      </c>
      <c r="Q13590" s="244">
        <v>196560.87</v>
      </c>
      <c r="R13590" s="104"/>
      <c r="S13590" s="104"/>
      <c r="T13590" s="104"/>
    </row>
    <row r="13591" spans="13:20" ht="14.5" x14ac:dyDescent="0.35">
      <c r="M13591" s="261" t="s">
        <v>37658</v>
      </c>
      <c r="N13591" s="262">
        <v>16260.75</v>
      </c>
      <c r="P13591" s="243" t="s">
        <v>29432</v>
      </c>
      <c r="Q13591" s="244">
        <v>13277.69</v>
      </c>
      <c r="R13591" s="104"/>
      <c r="S13591" s="104"/>
      <c r="T13591" s="104"/>
    </row>
    <row r="13592" spans="13:20" ht="14.5" x14ac:dyDescent="0.35">
      <c r="M13592" s="261" t="s">
        <v>30019</v>
      </c>
      <c r="N13592" s="262">
        <v>1333.6</v>
      </c>
      <c r="P13592" s="243" t="s">
        <v>29433</v>
      </c>
      <c r="Q13592" s="244">
        <v>3464.62</v>
      </c>
      <c r="R13592" s="104"/>
      <c r="S13592" s="104"/>
      <c r="T13592" s="104"/>
    </row>
    <row r="13593" spans="13:20" ht="14.5" x14ac:dyDescent="0.35">
      <c r="M13593" s="261" t="s">
        <v>30020</v>
      </c>
      <c r="N13593" s="262">
        <v>4744.2299999999996</v>
      </c>
      <c r="P13593" s="243" t="s">
        <v>29434</v>
      </c>
      <c r="Q13593" s="244">
        <v>5600</v>
      </c>
      <c r="R13593" s="104"/>
      <c r="S13593" s="104"/>
      <c r="T13593" s="104"/>
    </row>
    <row r="13594" spans="13:20" ht="14.5" x14ac:dyDescent="0.35">
      <c r="M13594" s="261" t="s">
        <v>37659</v>
      </c>
      <c r="N13594" s="262">
        <v>10900</v>
      </c>
      <c r="P13594" s="243" t="s">
        <v>29435</v>
      </c>
      <c r="Q13594" s="244">
        <v>16746.05</v>
      </c>
      <c r="R13594" s="104"/>
      <c r="S13594" s="104"/>
      <c r="T13594" s="104"/>
    </row>
    <row r="13595" spans="13:20" ht="14.5" x14ac:dyDescent="0.35">
      <c r="M13595" s="261" t="s">
        <v>30022</v>
      </c>
      <c r="N13595" s="262">
        <v>13415.52</v>
      </c>
      <c r="P13595" s="243" t="s">
        <v>29436</v>
      </c>
      <c r="Q13595" s="244">
        <v>5000</v>
      </c>
      <c r="R13595" s="104"/>
      <c r="S13595" s="104"/>
      <c r="T13595" s="104"/>
    </row>
    <row r="13596" spans="13:20" ht="14.5" x14ac:dyDescent="0.35">
      <c r="M13596" s="261" t="s">
        <v>30023</v>
      </c>
      <c r="N13596" s="262">
        <v>24199.27</v>
      </c>
      <c r="P13596" s="243" t="s">
        <v>29437</v>
      </c>
      <c r="Q13596" s="244">
        <v>3597.62</v>
      </c>
      <c r="R13596" s="104"/>
      <c r="S13596" s="104"/>
      <c r="T13596" s="104"/>
    </row>
    <row r="13597" spans="13:20" ht="14.5" x14ac:dyDescent="0.35">
      <c r="M13597" s="261" t="s">
        <v>36115</v>
      </c>
      <c r="N13597" s="262">
        <v>19285.07</v>
      </c>
      <c r="P13597" s="243" t="s">
        <v>29438</v>
      </c>
      <c r="Q13597" s="244">
        <v>30507.05</v>
      </c>
      <c r="R13597" s="104"/>
      <c r="S13597" s="104"/>
      <c r="T13597" s="104"/>
    </row>
    <row r="13598" spans="13:20" ht="14.5" x14ac:dyDescent="0.35">
      <c r="M13598" s="261" t="s">
        <v>45769</v>
      </c>
      <c r="N13598" s="262">
        <v>5620.22</v>
      </c>
      <c r="P13598" s="243" t="s">
        <v>29439</v>
      </c>
      <c r="Q13598" s="244">
        <v>196560.87</v>
      </c>
      <c r="R13598" s="104"/>
      <c r="S13598" s="104"/>
      <c r="T13598" s="104"/>
    </row>
    <row r="13599" spans="13:20" ht="14.5" x14ac:dyDescent="0.35">
      <c r="M13599" s="261" t="s">
        <v>30024</v>
      </c>
      <c r="N13599" s="262">
        <v>8334.49</v>
      </c>
      <c r="P13599" s="243" t="s">
        <v>29440</v>
      </c>
      <c r="Q13599" s="244">
        <v>20767.419999999998</v>
      </c>
      <c r="R13599" s="104"/>
      <c r="S13599" s="104"/>
      <c r="T13599" s="104"/>
    </row>
    <row r="13600" spans="13:20" ht="14.5" x14ac:dyDescent="0.35">
      <c r="M13600" s="261" t="s">
        <v>38672</v>
      </c>
      <c r="N13600" s="262">
        <v>2617.91</v>
      </c>
      <c r="P13600" s="243" t="s">
        <v>29441</v>
      </c>
      <c r="Q13600" s="244">
        <v>33664.71</v>
      </c>
      <c r="R13600" s="104"/>
      <c r="S13600" s="104"/>
      <c r="T13600" s="104"/>
    </row>
    <row r="13601" spans="13:20" ht="14.5" x14ac:dyDescent="0.35">
      <c r="M13601" s="261" t="s">
        <v>42279</v>
      </c>
      <c r="N13601" s="262">
        <v>31708.75</v>
      </c>
      <c r="P13601" s="243" t="s">
        <v>29442</v>
      </c>
      <c r="Q13601" s="244">
        <v>10635.69</v>
      </c>
      <c r="R13601" s="104"/>
      <c r="S13601" s="104"/>
      <c r="T13601" s="104"/>
    </row>
    <row r="13602" spans="13:20" ht="14.5" x14ac:dyDescent="0.35">
      <c r="M13602" s="261" t="s">
        <v>51551</v>
      </c>
      <c r="N13602" s="262">
        <v>1734.15</v>
      </c>
      <c r="P13602" s="243" t="s">
        <v>29443</v>
      </c>
      <c r="Q13602" s="244">
        <v>20743.75</v>
      </c>
      <c r="R13602" s="104"/>
      <c r="S13602" s="104"/>
      <c r="T13602" s="104"/>
    </row>
    <row r="13603" spans="13:20" ht="14.5" x14ac:dyDescent="0.35">
      <c r="M13603" s="261" t="s">
        <v>37660</v>
      </c>
      <c r="N13603" s="262">
        <v>175105</v>
      </c>
      <c r="P13603" s="243" t="s">
        <v>29444</v>
      </c>
      <c r="Q13603" s="244">
        <v>3464.62</v>
      </c>
      <c r="R13603" s="104"/>
      <c r="S13603" s="104"/>
      <c r="T13603" s="104"/>
    </row>
    <row r="13604" spans="13:20" ht="14.5" x14ac:dyDescent="0.35">
      <c r="M13604" s="261" t="s">
        <v>38673</v>
      </c>
      <c r="N13604" s="262">
        <v>73901.42</v>
      </c>
      <c r="P13604" s="243" t="s">
        <v>29445</v>
      </c>
      <c r="Q13604" s="244">
        <v>5600</v>
      </c>
      <c r="R13604" s="104"/>
      <c r="S13604" s="104"/>
      <c r="T13604" s="104"/>
    </row>
    <row r="13605" spans="13:20" ht="14.5" x14ac:dyDescent="0.35">
      <c r="M13605" s="261" t="s">
        <v>38674</v>
      </c>
      <c r="N13605" s="262">
        <v>262822.86</v>
      </c>
      <c r="P13605" s="243" t="s">
        <v>29446</v>
      </c>
      <c r="Q13605" s="244">
        <v>7887.19</v>
      </c>
      <c r="R13605" s="104"/>
      <c r="S13605" s="104"/>
      <c r="T13605" s="104"/>
    </row>
    <row r="13606" spans="13:20" ht="14.5" x14ac:dyDescent="0.35">
      <c r="M13606" s="261" t="s">
        <v>52450</v>
      </c>
      <c r="N13606" s="262">
        <v>480</v>
      </c>
      <c r="P13606" s="243" t="s">
        <v>29447</v>
      </c>
      <c r="Q13606" s="244">
        <v>753.8</v>
      </c>
      <c r="R13606" s="104"/>
      <c r="S13606" s="104"/>
      <c r="T13606" s="104"/>
    </row>
    <row r="13607" spans="13:20" ht="14.5" x14ac:dyDescent="0.35">
      <c r="M13607" s="261" t="s">
        <v>42280</v>
      </c>
      <c r="N13607" s="262">
        <v>1860</v>
      </c>
      <c r="P13607" s="243" t="s">
        <v>29448</v>
      </c>
      <c r="Q13607" s="244">
        <v>8906.57</v>
      </c>
      <c r="R13607" s="104"/>
      <c r="S13607" s="104"/>
      <c r="T13607" s="104"/>
    </row>
    <row r="13608" spans="13:20" ht="14.5" x14ac:dyDescent="0.35">
      <c r="M13608" s="261" t="s">
        <v>50552</v>
      </c>
      <c r="N13608" s="262">
        <v>8970</v>
      </c>
      <c r="P13608" s="243" t="s">
        <v>29449</v>
      </c>
      <c r="Q13608" s="244">
        <v>3.18</v>
      </c>
      <c r="R13608" s="104"/>
      <c r="S13608" s="104"/>
      <c r="T13608" s="104"/>
    </row>
    <row r="13609" spans="13:20" ht="14.5" x14ac:dyDescent="0.35">
      <c r="M13609" s="261" t="s">
        <v>50553</v>
      </c>
      <c r="N13609" s="262">
        <v>686.03</v>
      </c>
      <c r="P13609" s="243" t="s">
        <v>29450</v>
      </c>
      <c r="Q13609" s="244">
        <v>26311.74</v>
      </c>
      <c r="R13609" s="104"/>
      <c r="S13609" s="104"/>
      <c r="T13609" s="104"/>
    </row>
    <row r="13610" spans="13:20" ht="14.5" x14ac:dyDescent="0.35">
      <c r="M13610" s="261" t="s">
        <v>50554</v>
      </c>
      <c r="N13610" s="262">
        <v>1496.7</v>
      </c>
      <c r="P13610" s="243" t="s">
        <v>29451</v>
      </c>
      <c r="Q13610" s="244">
        <v>15837.78</v>
      </c>
      <c r="R13610" s="104"/>
      <c r="S13610" s="104"/>
      <c r="T13610" s="104"/>
    </row>
    <row r="13611" spans="13:20" ht="14.5" x14ac:dyDescent="0.35">
      <c r="M13611" s="261" t="s">
        <v>45770</v>
      </c>
      <c r="N13611" s="262">
        <v>14745</v>
      </c>
      <c r="P13611" s="243" t="s">
        <v>29452</v>
      </c>
      <c r="Q13611" s="244">
        <v>5082.1899999999996</v>
      </c>
      <c r="R13611" s="104"/>
      <c r="S13611" s="104"/>
      <c r="T13611" s="104"/>
    </row>
    <row r="13612" spans="13:20" ht="14.5" x14ac:dyDescent="0.35">
      <c r="M13612" s="261" t="s">
        <v>45771</v>
      </c>
      <c r="N13612" s="262">
        <v>1121.07</v>
      </c>
      <c r="P13612" s="243" t="s">
        <v>29453</v>
      </c>
      <c r="Q13612" s="244">
        <v>125538.64</v>
      </c>
      <c r="R13612" s="104"/>
      <c r="S13612" s="104"/>
      <c r="T13612" s="104"/>
    </row>
    <row r="13613" spans="13:20" ht="14.5" x14ac:dyDescent="0.35">
      <c r="M13613" s="261" t="s">
        <v>45772</v>
      </c>
      <c r="N13613" s="262">
        <v>3095.63</v>
      </c>
      <c r="P13613" s="243" t="s">
        <v>29454</v>
      </c>
      <c r="Q13613" s="244">
        <v>7115</v>
      </c>
      <c r="R13613" s="104"/>
      <c r="S13613" s="104"/>
      <c r="T13613" s="104"/>
    </row>
    <row r="13614" spans="13:20" ht="14.5" x14ac:dyDescent="0.35">
      <c r="M13614" s="261" t="s">
        <v>57874</v>
      </c>
      <c r="N13614" s="262">
        <v>656.86</v>
      </c>
      <c r="P13614" s="243" t="s">
        <v>29455</v>
      </c>
      <c r="Q13614" s="244">
        <v>3676.25</v>
      </c>
      <c r="R13614" s="104"/>
      <c r="S13614" s="104"/>
      <c r="T13614" s="104"/>
    </row>
    <row r="13615" spans="13:20" ht="14.5" x14ac:dyDescent="0.35">
      <c r="M13615" s="261" t="s">
        <v>45773</v>
      </c>
      <c r="N13615" s="262">
        <v>1834.64</v>
      </c>
      <c r="P13615" s="243" t="s">
        <v>29456</v>
      </c>
      <c r="Q13615" s="244">
        <v>756.25</v>
      </c>
      <c r="R13615" s="104"/>
      <c r="S13615" s="104"/>
      <c r="T13615" s="104"/>
    </row>
    <row r="13616" spans="13:20" ht="14.5" x14ac:dyDescent="0.35">
      <c r="M13616" s="261" t="s">
        <v>57875</v>
      </c>
      <c r="N13616" s="262">
        <v>2926.35</v>
      </c>
      <c r="P13616" s="243" t="s">
        <v>29457</v>
      </c>
      <c r="Q13616" s="244">
        <v>382.58</v>
      </c>
      <c r="R13616" s="104"/>
      <c r="S13616" s="104"/>
      <c r="T13616" s="104"/>
    </row>
    <row r="13617" spans="13:20" ht="14.5" x14ac:dyDescent="0.35">
      <c r="M13617" s="261" t="s">
        <v>38675</v>
      </c>
      <c r="N13617" s="262">
        <v>78031.199999999997</v>
      </c>
      <c r="P13617" s="243" t="s">
        <v>29458</v>
      </c>
      <c r="Q13617" s="244">
        <v>220</v>
      </c>
      <c r="R13617" s="104"/>
      <c r="S13617" s="104"/>
      <c r="T13617" s="104"/>
    </row>
    <row r="13618" spans="13:20" ht="14.5" x14ac:dyDescent="0.35">
      <c r="M13618" s="261" t="s">
        <v>38676</v>
      </c>
      <c r="N13618" s="262">
        <v>1732.5</v>
      </c>
      <c r="P13618" s="243" t="s">
        <v>29459</v>
      </c>
      <c r="Q13618" s="244">
        <v>18255.53</v>
      </c>
      <c r="R13618" s="104"/>
      <c r="S13618" s="104"/>
      <c r="T13618" s="104"/>
    </row>
    <row r="13619" spans="13:20" ht="14.5" x14ac:dyDescent="0.35">
      <c r="M13619" s="261" t="s">
        <v>50555</v>
      </c>
      <c r="N13619" s="262">
        <v>839</v>
      </c>
      <c r="P13619" s="243" t="s">
        <v>29460</v>
      </c>
      <c r="Q13619" s="244">
        <v>14530.07</v>
      </c>
      <c r="R13619" s="104"/>
      <c r="S13619" s="104"/>
      <c r="T13619" s="104"/>
    </row>
    <row r="13620" spans="13:20" ht="14.5" x14ac:dyDescent="0.35">
      <c r="M13620" s="261" t="s">
        <v>38677</v>
      </c>
      <c r="N13620" s="262">
        <v>51566</v>
      </c>
      <c r="P13620" s="243" t="s">
        <v>29461</v>
      </c>
      <c r="Q13620" s="244">
        <v>364646.63</v>
      </c>
      <c r="R13620" s="104"/>
      <c r="S13620" s="104"/>
      <c r="T13620" s="104"/>
    </row>
    <row r="13621" spans="13:20" ht="14.5" x14ac:dyDescent="0.35">
      <c r="M13621" s="261" t="s">
        <v>38678</v>
      </c>
      <c r="N13621" s="262">
        <v>134819.45000000001</v>
      </c>
      <c r="P13621" s="243" t="s">
        <v>29462</v>
      </c>
      <c r="Q13621" s="244">
        <v>49590.07</v>
      </c>
      <c r="R13621" s="104"/>
      <c r="S13621" s="104"/>
      <c r="T13621" s="104"/>
    </row>
    <row r="13622" spans="13:20" ht="14.5" x14ac:dyDescent="0.35">
      <c r="M13622" s="261" t="s">
        <v>38679</v>
      </c>
      <c r="N13622" s="262">
        <v>10672.5</v>
      </c>
      <c r="P13622" s="243" t="s">
        <v>29463</v>
      </c>
      <c r="Q13622" s="244">
        <v>890.18</v>
      </c>
      <c r="R13622" s="104"/>
      <c r="S13622" s="104"/>
      <c r="T13622" s="104"/>
    </row>
    <row r="13623" spans="13:20" ht="14.5" x14ac:dyDescent="0.35">
      <c r="M13623" s="261" t="s">
        <v>57876</v>
      </c>
      <c r="N13623" s="262">
        <v>5246.6</v>
      </c>
      <c r="P13623" s="243" t="s">
        <v>29464</v>
      </c>
      <c r="Q13623" s="244">
        <v>660140.23</v>
      </c>
      <c r="R13623" s="104"/>
      <c r="S13623" s="104"/>
      <c r="T13623" s="104"/>
    </row>
    <row r="13624" spans="13:20" ht="14.5" x14ac:dyDescent="0.35">
      <c r="M13624" s="261" t="s">
        <v>57877</v>
      </c>
      <c r="N13624" s="262">
        <v>24388.1</v>
      </c>
      <c r="P13624" s="243" t="s">
        <v>29465</v>
      </c>
      <c r="Q13624" s="244">
        <v>20374.830000000002</v>
      </c>
      <c r="R13624" s="104"/>
      <c r="S13624" s="104"/>
      <c r="T13624" s="104"/>
    </row>
    <row r="13625" spans="13:20" ht="14.5" x14ac:dyDescent="0.35">
      <c r="M13625" s="261" t="s">
        <v>38680</v>
      </c>
      <c r="N13625" s="262">
        <v>64703.88</v>
      </c>
      <c r="P13625" s="243" t="s">
        <v>29466</v>
      </c>
      <c r="Q13625" s="244">
        <v>55588.99</v>
      </c>
      <c r="R13625" s="104"/>
      <c r="S13625" s="104"/>
      <c r="T13625" s="104"/>
    </row>
    <row r="13626" spans="13:20" ht="14.5" x14ac:dyDescent="0.35">
      <c r="M13626" s="261" t="s">
        <v>42281</v>
      </c>
      <c r="N13626" s="262">
        <v>26422</v>
      </c>
      <c r="P13626" s="243" t="s">
        <v>29467</v>
      </c>
      <c r="Q13626" s="244">
        <v>3920.21</v>
      </c>
      <c r="R13626" s="104"/>
      <c r="S13626" s="104"/>
      <c r="T13626" s="104"/>
    </row>
    <row r="13627" spans="13:20" ht="14.5" x14ac:dyDescent="0.35">
      <c r="M13627" s="261" t="s">
        <v>42282</v>
      </c>
      <c r="N13627" s="262">
        <v>231293.2</v>
      </c>
      <c r="P13627" s="243" t="s">
        <v>29468</v>
      </c>
      <c r="Q13627" s="244">
        <v>9920.85</v>
      </c>
      <c r="R13627" s="104"/>
      <c r="S13627" s="104"/>
      <c r="T13627" s="104"/>
    </row>
    <row r="13628" spans="13:20" ht="14.5" x14ac:dyDescent="0.35">
      <c r="M13628" s="261" t="s">
        <v>50556</v>
      </c>
      <c r="N13628" s="262">
        <v>14775</v>
      </c>
      <c r="P13628" s="243" t="s">
        <v>29469</v>
      </c>
      <c r="Q13628" s="244">
        <v>150081.81</v>
      </c>
      <c r="R13628" s="104"/>
      <c r="S13628" s="104"/>
      <c r="T13628" s="104"/>
    </row>
    <row r="13629" spans="13:20" ht="14.5" x14ac:dyDescent="0.35">
      <c r="M13629" s="261" t="s">
        <v>57878</v>
      </c>
      <c r="N13629" s="262">
        <v>87025.25</v>
      </c>
      <c r="P13629" s="243" t="s">
        <v>29470</v>
      </c>
      <c r="Q13629" s="244">
        <v>155915.14000000001</v>
      </c>
      <c r="R13629" s="104"/>
      <c r="S13629" s="104"/>
      <c r="T13629" s="104"/>
    </row>
    <row r="13630" spans="13:20" ht="14.5" x14ac:dyDescent="0.35">
      <c r="M13630" s="261" t="s">
        <v>38681</v>
      </c>
      <c r="N13630" s="262">
        <v>54426.559999999998</v>
      </c>
      <c r="P13630" s="243" t="s">
        <v>29471</v>
      </c>
      <c r="Q13630" s="244">
        <v>146130</v>
      </c>
      <c r="R13630" s="104"/>
      <c r="S13630" s="104"/>
      <c r="T13630" s="104"/>
    </row>
    <row r="13631" spans="13:20" ht="14.5" x14ac:dyDescent="0.35">
      <c r="M13631" s="261" t="s">
        <v>38682</v>
      </c>
      <c r="N13631" s="262">
        <v>120362.82</v>
      </c>
      <c r="P13631" s="243" t="s">
        <v>29472</v>
      </c>
      <c r="Q13631" s="244">
        <v>17159</v>
      </c>
      <c r="R13631" s="104"/>
      <c r="S13631" s="104"/>
      <c r="T13631" s="104"/>
    </row>
    <row r="13632" spans="13:20" ht="14.5" x14ac:dyDescent="0.35">
      <c r="M13632" s="261" t="s">
        <v>38683</v>
      </c>
      <c r="N13632" s="262">
        <v>21527.81</v>
      </c>
      <c r="P13632" s="243" t="s">
        <v>29473</v>
      </c>
      <c r="Q13632" s="244">
        <v>58884</v>
      </c>
      <c r="R13632" s="104"/>
      <c r="S13632" s="104"/>
      <c r="T13632" s="104"/>
    </row>
    <row r="13633" spans="13:20" ht="14.5" x14ac:dyDescent="0.35">
      <c r="M13633" s="261" t="s">
        <v>57879</v>
      </c>
      <c r="N13633" s="262">
        <v>5333.77</v>
      </c>
      <c r="P13633" s="243" t="s">
        <v>29474</v>
      </c>
      <c r="Q13633" s="244">
        <v>5943.94</v>
      </c>
      <c r="R13633" s="104"/>
      <c r="S13633" s="104"/>
      <c r="T13633" s="104"/>
    </row>
    <row r="13634" spans="13:20" ht="14.5" x14ac:dyDescent="0.35">
      <c r="M13634" s="261" t="s">
        <v>57880</v>
      </c>
      <c r="N13634" s="262">
        <v>33394.47</v>
      </c>
      <c r="P13634" s="243" t="s">
        <v>29475</v>
      </c>
      <c r="Q13634" s="244">
        <v>2118.5300000000002</v>
      </c>
      <c r="R13634" s="104"/>
      <c r="S13634" s="104"/>
      <c r="T13634" s="104"/>
    </row>
    <row r="13635" spans="13:20" ht="14.5" x14ac:dyDescent="0.35">
      <c r="M13635" s="261" t="s">
        <v>53719</v>
      </c>
      <c r="N13635" s="262">
        <v>6586.62</v>
      </c>
      <c r="P13635" s="243" t="s">
        <v>29476</v>
      </c>
      <c r="Q13635" s="244">
        <v>616.80999999999995</v>
      </c>
      <c r="R13635" s="104"/>
      <c r="S13635" s="104"/>
      <c r="T13635" s="104"/>
    </row>
    <row r="13636" spans="13:20" ht="14.5" x14ac:dyDescent="0.35">
      <c r="M13636" s="261" t="s">
        <v>51552</v>
      </c>
      <c r="N13636" s="262">
        <v>1298.48</v>
      </c>
      <c r="P13636" s="243" t="s">
        <v>29477</v>
      </c>
      <c r="Q13636" s="244">
        <v>1747.95</v>
      </c>
      <c r="R13636" s="104"/>
      <c r="S13636" s="104"/>
      <c r="T13636" s="104"/>
    </row>
    <row r="13637" spans="13:20" ht="14.5" x14ac:dyDescent="0.35">
      <c r="M13637" s="261" t="s">
        <v>38684</v>
      </c>
      <c r="N13637" s="262">
        <v>104793</v>
      </c>
      <c r="P13637" s="243" t="s">
        <v>29478</v>
      </c>
      <c r="Q13637" s="244">
        <v>37654.160000000003</v>
      </c>
      <c r="R13637" s="104"/>
      <c r="S13637" s="104"/>
      <c r="T13637" s="104"/>
    </row>
    <row r="13638" spans="13:20" ht="14.5" x14ac:dyDescent="0.35">
      <c r="M13638" s="261" t="s">
        <v>38685</v>
      </c>
      <c r="N13638" s="262">
        <v>258449.58</v>
      </c>
      <c r="P13638" s="243" t="s">
        <v>29479</v>
      </c>
      <c r="Q13638" s="244">
        <v>92430.96</v>
      </c>
      <c r="R13638" s="104"/>
      <c r="S13638" s="104"/>
      <c r="T13638" s="104"/>
    </row>
    <row r="13639" spans="13:20" ht="14.5" x14ac:dyDescent="0.35">
      <c r="M13639" s="261" t="s">
        <v>38686</v>
      </c>
      <c r="N13639" s="262">
        <v>8453</v>
      </c>
      <c r="P13639" s="243" t="s">
        <v>29480</v>
      </c>
      <c r="Q13639" s="244">
        <v>919.8</v>
      </c>
      <c r="R13639" s="104"/>
      <c r="S13639" s="104"/>
      <c r="T13639" s="104"/>
    </row>
    <row r="13640" spans="13:20" ht="14.5" x14ac:dyDescent="0.35">
      <c r="M13640" s="261" t="s">
        <v>50557</v>
      </c>
      <c r="N13640" s="262">
        <v>1428.35</v>
      </c>
      <c r="P13640" s="243" t="s">
        <v>29481</v>
      </c>
      <c r="Q13640" s="244">
        <v>1249.52</v>
      </c>
      <c r="R13640" s="104"/>
      <c r="S13640" s="104"/>
      <c r="T13640" s="104"/>
    </row>
    <row r="13641" spans="13:20" ht="14.5" x14ac:dyDescent="0.35">
      <c r="M13641" s="261" t="s">
        <v>57881</v>
      </c>
      <c r="N13641" s="262">
        <v>4445</v>
      </c>
      <c r="P13641" s="243" t="s">
        <v>29482</v>
      </c>
      <c r="Q13641" s="244">
        <v>161.47999999999999</v>
      </c>
      <c r="R13641" s="104"/>
      <c r="S13641" s="104"/>
      <c r="T13641" s="104"/>
    </row>
    <row r="13642" spans="13:20" ht="14.5" x14ac:dyDescent="0.35">
      <c r="M13642" s="261" t="s">
        <v>50558</v>
      </c>
      <c r="N13642" s="262">
        <v>449.31</v>
      </c>
      <c r="P13642" s="243" t="s">
        <v>29483</v>
      </c>
      <c r="Q13642" s="244">
        <v>457.59</v>
      </c>
      <c r="R13642" s="104"/>
      <c r="S13642" s="104"/>
      <c r="T13642" s="104"/>
    </row>
    <row r="13643" spans="13:20" ht="14.5" x14ac:dyDescent="0.35">
      <c r="M13643" s="261" t="s">
        <v>57882</v>
      </c>
      <c r="N13643" s="262">
        <v>362.71</v>
      </c>
      <c r="P13643" s="243" t="s">
        <v>29484</v>
      </c>
      <c r="Q13643" s="244">
        <v>28935.71</v>
      </c>
      <c r="R13643" s="104"/>
      <c r="S13643" s="104"/>
      <c r="T13643" s="104"/>
    </row>
    <row r="13644" spans="13:20" ht="14.5" x14ac:dyDescent="0.35">
      <c r="M13644" s="261" t="s">
        <v>57883</v>
      </c>
      <c r="N13644" s="262">
        <v>56.91</v>
      </c>
      <c r="P13644" s="243" t="s">
        <v>29485</v>
      </c>
      <c r="Q13644" s="244">
        <v>18712.96</v>
      </c>
      <c r="R13644" s="104"/>
      <c r="S13644" s="104"/>
      <c r="T13644" s="104"/>
    </row>
    <row r="13645" spans="13:20" ht="14.5" x14ac:dyDescent="0.35">
      <c r="M13645" s="261" t="s">
        <v>52451</v>
      </c>
      <c r="N13645" s="262">
        <v>332.57</v>
      </c>
      <c r="P13645" s="243" t="s">
        <v>29486</v>
      </c>
      <c r="Q13645" s="244">
        <v>456821.58</v>
      </c>
      <c r="R13645" s="104"/>
      <c r="S13645" s="104"/>
      <c r="T13645" s="104"/>
    </row>
    <row r="13646" spans="13:20" ht="14.5" x14ac:dyDescent="0.35">
      <c r="M13646" s="261" t="s">
        <v>51553</v>
      </c>
      <c r="N13646" s="262">
        <v>3327.55</v>
      </c>
      <c r="P13646" s="243" t="s">
        <v>29487</v>
      </c>
      <c r="Q13646" s="244">
        <v>15940</v>
      </c>
      <c r="R13646" s="104"/>
      <c r="S13646" s="104"/>
      <c r="T13646" s="104"/>
    </row>
    <row r="13647" spans="13:20" ht="14.5" x14ac:dyDescent="0.35">
      <c r="M13647" s="261" t="s">
        <v>51554</v>
      </c>
      <c r="N13647" s="262">
        <v>254.55</v>
      </c>
      <c r="P13647" s="243" t="s">
        <v>29488</v>
      </c>
      <c r="Q13647" s="244">
        <v>45000</v>
      </c>
      <c r="R13647" s="104"/>
      <c r="S13647" s="104"/>
      <c r="T13647" s="104"/>
    </row>
    <row r="13648" spans="13:20" ht="14.5" x14ac:dyDescent="0.35">
      <c r="M13648" s="261" t="s">
        <v>57884</v>
      </c>
      <c r="N13648" s="262">
        <v>68.75</v>
      </c>
      <c r="P13648" s="243" t="s">
        <v>29489</v>
      </c>
      <c r="Q13648" s="244">
        <v>43779.73</v>
      </c>
      <c r="R13648" s="104"/>
      <c r="S13648" s="104"/>
      <c r="T13648" s="104"/>
    </row>
    <row r="13649" spans="13:20" ht="14.5" x14ac:dyDescent="0.35">
      <c r="M13649" s="261" t="s">
        <v>57885</v>
      </c>
      <c r="N13649" s="262">
        <v>27877.5</v>
      </c>
      <c r="P13649" s="243" t="s">
        <v>16150</v>
      </c>
      <c r="Q13649" s="244">
        <v>19580.91</v>
      </c>
      <c r="R13649" s="104"/>
      <c r="S13649" s="104"/>
      <c r="T13649" s="104"/>
    </row>
    <row r="13650" spans="13:20" ht="14.5" x14ac:dyDescent="0.35">
      <c r="M13650" s="261" t="s">
        <v>52452</v>
      </c>
      <c r="N13650" s="262">
        <v>1025.6400000000001</v>
      </c>
      <c r="P13650" s="243" t="s">
        <v>29490</v>
      </c>
      <c r="Q13650" s="244">
        <v>83550.14</v>
      </c>
      <c r="R13650" s="104"/>
      <c r="S13650" s="104"/>
      <c r="T13650" s="104"/>
    </row>
    <row r="13651" spans="13:20" ht="14.5" x14ac:dyDescent="0.35">
      <c r="M13651" s="261" t="s">
        <v>52453</v>
      </c>
      <c r="N13651" s="262">
        <v>76.95</v>
      </c>
      <c r="P13651" s="243" t="s">
        <v>29491</v>
      </c>
      <c r="Q13651" s="244">
        <v>9834.69</v>
      </c>
      <c r="R13651" s="104"/>
      <c r="S13651" s="104"/>
      <c r="T13651" s="104"/>
    </row>
    <row r="13652" spans="13:20" ht="14.5" x14ac:dyDescent="0.35">
      <c r="M13652" s="261" t="s">
        <v>52454</v>
      </c>
      <c r="N13652" s="262">
        <v>247.18</v>
      </c>
      <c r="P13652" s="243" t="s">
        <v>29492</v>
      </c>
      <c r="Q13652" s="244">
        <v>26121.31</v>
      </c>
      <c r="R13652" s="104"/>
      <c r="S13652" s="104"/>
      <c r="T13652" s="104"/>
    </row>
    <row r="13653" spans="13:20" ht="14.5" x14ac:dyDescent="0.35">
      <c r="M13653" s="261" t="s">
        <v>52455</v>
      </c>
      <c r="N13653" s="262">
        <v>116.61</v>
      </c>
      <c r="P13653" s="243" t="s">
        <v>29493</v>
      </c>
      <c r="Q13653" s="244">
        <v>3496.66</v>
      </c>
      <c r="R13653" s="104"/>
      <c r="S13653" s="104"/>
      <c r="T13653" s="104"/>
    </row>
    <row r="13654" spans="13:20" ht="14.5" x14ac:dyDescent="0.35">
      <c r="M13654" s="261" t="s">
        <v>50559</v>
      </c>
      <c r="N13654" s="262">
        <v>1303.5</v>
      </c>
      <c r="P13654" s="243" t="s">
        <v>16152</v>
      </c>
      <c r="Q13654" s="244">
        <v>790433.96</v>
      </c>
      <c r="R13654" s="104"/>
      <c r="S13654" s="104"/>
      <c r="T13654" s="104"/>
    </row>
    <row r="13655" spans="13:20" ht="14.5" x14ac:dyDescent="0.35">
      <c r="M13655" s="261" t="s">
        <v>57886</v>
      </c>
      <c r="N13655" s="262">
        <v>44.62</v>
      </c>
      <c r="P13655" s="243" t="s">
        <v>16153</v>
      </c>
      <c r="Q13655" s="244">
        <v>300</v>
      </c>
      <c r="R13655" s="104"/>
      <c r="S13655" s="104"/>
      <c r="T13655" s="104"/>
    </row>
    <row r="13656" spans="13:20" ht="14.5" x14ac:dyDescent="0.35">
      <c r="M13656" s="261" t="s">
        <v>48714</v>
      </c>
      <c r="N13656" s="262">
        <v>108207</v>
      </c>
      <c r="P13656" s="243" t="s">
        <v>29494</v>
      </c>
      <c r="Q13656" s="244">
        <v>445.18</v>
      </c>
      <c r="R13656" s="104"/>
      <c r="S13656" s="104"/>
      <c r="T13656" s="104"/>
    </row>
    <row r="13657" spans="13:20" ht="14.5" x14ac:dyDescent="0.35">
      <c r="M13657" s="261" t="s">
        <v>48715</v>
      </c>
      <c r="N13657" s="262">
        <v>8277.86</v>
      </c>
      <c r="P13657" s="243" t="s">
        <v>16154</v>
      </c>
      <c r="Q13657" s="244">
        <v>50912.87</v>
      </c>
      <c r="R13657" s="104"/>
      <c r="S13657" s="104"/>
      <c r="T13657" s="104"/>
    </row>
    <row r="13658" spans="13:20" ht="14.5" x14ac:dyDescent="0.35">
      <c r="M13658" s="261" t="s">
        <v>45774</v>
      </c>
      <c r="N13658" s="262">
        <v>121937.5</v>
      </c>
      <c r="P13658" s="243" t="s">
        <v>16155</v>
      </c>
      <c r="Q13658" s="244">
        <v>576752.39</v>
      </c>
      <c r="R13658" s="104"/>
      <c r="S13658" s="104"/>
      <c r="T13658" s="104"/>
    </row>
    <row r="13659" spans="13:20" ht="14.5" x14ac:dyDescent="0.35">
      <c r="M13659" s="261" t="s">
        <v>45775</v>
      </c>
      <c r="N13659" s="262">
        <v>9266.14</v>
      </c>
      <c r="P13659" s="243" t="s">
        <v>16156</v>
      </c>
      <c r="Q13659" s="244">
        <v>129788.02</v>
      </c>
      <c r="R13659" s="104"/>
      <c r="S13659" s="104"/>
      <c r="T13659" s="104"/>
    </row>
    <row r="13660" spans="13:20" ht="14.5" x14ac:dyDescent="0.35">
      <c r="M13660" s="261" t="s">
        <v>30069</v>
      </c>
      <c r="N13660" s="262">
        <v>10053</v>
      </c>
      <c r="P13660" s="243" t="s">
        <v>16157</v>
      </c>
      <c r="Q13660" s="244">
        <v>272822.28000000003</v>
      </c>
      <c r="R13660" s="104"/>
      <c r="S13660" s="104"/>
      <c r="T13660" s="104"/>
    </row>
    <row r="13661" spans="13:20" ht="14.5" x14ac:dyDescent="0.35">
      <c r="M13661" s="261" t="s">
        <v>30070</v>
      </c>
      <c r="N13661" s="262">
        <v>703.73</v>
      </c>
      <c r="P13661" s="243" t="s">
        <v>29495</v>
      </c>
      <c r="Q13661" s="244">
        <v>10160</v>
      </c>
      <c r="R13661" s="104"/>
      <c r="S13661" s="104"/>
      <c r="T13661" s="104"/>
    </row>
    <row r="13662" spans="13:20" ht="14.5" x14ac:dyDescent="0.35">
      <c r="M13662" s="261" t="s">
        <v>30075</v>
      </c>
      <c r="N13662" s="262">
        <v>885</v>
      </c>
      <c r="P13662" s="243" t="s">
        <v>29496</v>
      </c>
      <c r="Q13662" s="244">
        <v>2749.75</v>
      </c>
      <c r="R13662" s="104"/>
      <c r="S13662" s="104"/>
      <c r="T13662" s="104"/>
    </row>
    <row r="13663" spans="13:20" ht="14.5" x14ac:dyDescent="0.35">
      <c r="M13663" s="261" t="s">
        <v>30078</v>
      </c>
      <c r="N13663" s="262">
        <v>78.13</v>
      </c>
      <c r="P13663" s="243" t="s">
        <v>29497</v>
      </c>
      <c r="Q13663" s="244">
        <v>987.6</v>
      </c>
      <c r="R13663" s="104"/>
      <c r="S13663" s="104"/>
      <c r="T13663" s="104"/>
    </row>
    <row r="13664" spans="13:20" ht="14.5" x14ac:dyDescent="0.35">
      <c r="M13664" s="261" t="s">
        <v>30079</v>
      </c>
      <c r="N13664" s="262">
        <v>73.680000000000007</v>
      </c>
      <c r="P13664" s="243" t="s">
        <v>29498</v>
      </c>
      <c r="Q13664" s="244">
        <v>2798.82</v>
      </c>
      <c r="R13664" s="104"/>
      <c r="S13664" s="104"/>
      <c r="T13664" s="104"/>
    </row>
    <row r="13665" spans="13:20" ht="14.5" x14ac:dyDescent="0.35">
      <c r="M13665" s="261" t="s">
        <v>42286</v>
      </c>
      <c r="N13665" s="262">
        <v>1500</v>
      </c>
      <c r="P13665" s="243" t="s">
        <v>29499</v>
      </c>
      <c r="Q13665" s="244">
        <v>877.54</v>
      </c>
      <c r="R13665" s="104"/>
      <c r="S13665" s="104"/>
      <c r="T13665" s="104"/>
    </row>
    <row r="13666" spans="13:20" ht="14.5" x14ac:dyDescent="0.35">
      <c r="M13666" s="261" t="s">
        <v>42287</v>
      </c>
      <c r="N13666" s="262">
        <v>333</v>
      </c>
      <c r="P13666" s="243" t="s">
        <v>29500</v>
      </c>
      <c r="Q13666" s="244">
        <v>6160.7</v>
      </c>
      <c r="R13666" s="104"/>
      <c r="S13666" s="104"/>
      <c r="T13666" s="104"/>
    </row>
    <row r="13667" spans="13:20" ht="14.5" x14ac:dyDescent="0.35">
      <c r="M13667" s="261" t="s">
        <v>42288</v>
      </c>
      <c r="N13667" s="262">
        <v>40449</v>
      </c>
      <c r="P13667" s="243" t="s">
        <v>29501</v>
      </c>
      <c r="Q13667" s="244">
        <v>9680.94</v>
      </c>
      <c r="R13667" s="104"/>
      <c r="S13667" s="104"/>
      <c r="T13667" s="104"/>
    </row>
    <row r="13668" spans="13:20" ht="14.5" x14ac:dyDescent="0.35">
      <c r="M13668" s="261" t="s">
        <v>42289</v>
      </c>
      <c r="N13668" s="262">
        <v>2831.44</v>
      </c>
      <c r="P13668" s="243" t="s">
        <v>29502</v>
      </c>
      <c r="Q13668" s="244">
        <v>1286026.6399999999</v>
      </c>
      <c r="R13668" s="104"/>
      <c r="S13668" s="104"/>
      <c r="T13668" s="104"/>
    </row>
    <row r="13669" spans="13:20" ht="14.5" x14ac:dyDescent="0.35">
      <c r="M13669" s="261" t="s">
        <v>43461</v>
      </c>
      <c r="N13669" s="262">
        <v>86635.42</v>
      </c>
      <c r="P13669" s="243" t="s">
        <v>29503</v>
      </c>
      <c r="Q13669" s="244">
        <v>57520.85</v>
      </c>
      <c r="R13669" s="104"/>
      <c r="S13669" s="104"/>
      <c r="T13669" s="104"/>
    </row>
    <row r="13670" spans="13:20" ht="14.5" x14ac:dyDescent="0.35">
      <c r="M13670" s="261" t="s">
        <v>50560</v>
      </c>
      <c r="N13670" s="262">
        <v>6185.9</v>
      </c>
      <c r="P13670" s="243" t="s">
        <v>29504</v>
      </c>
      <c r="Q13670" s="244">
        <v>8208</v>
      </c>
      <c r="R13670" s="104"/>
      <c r="S13670" s="104"/>
      <c r="T13670" s="104"/>
    </row>
    <row r="13671" spans="13:20" ht="14.5" x14ac:dyDescent="0.35">
      <c r="M13671" s="261" t="s">
        <v>45776</v>
      </c>
      <c r="N13671" s="262">
        <v>3737.5</v>
      </c>
      <c r="P13671" s="243" t="s">
        <v>29505</v>
      </c>
      <c r="Q13671" s="244">
        <v>14285.2</v>
      </c>
      <c r="R13671" s="104"/>
      <c r="S13671" s="104"/>
      <c r="T13671" s="104"/>
    </row>
    <row r="13672" spans="13:20" ht="14.5" x14ac:dyDescent="0.35">
      <c r="M13672" s="261" t="s">
        <v>45777</v>
      </c>
      <c r="N13672" s="262">
        <v>759.17</v>
      </c>
      <c r="P13672" s="243" t="s">
        <v>29506</v>
      </c>
      <c r="Q13672" s="244">
        <v>518799.58</v>
      </c>
      <c r="R13672" s="104"/>
      <c r="S13672" s="104"/>
      <c r="T13672" s="104"/>
    </row>
    <row r="13673" spans="13:20" ht="14.5" x14ac:dyDescent="0.35">
      <c r="M13673" s="261" t="s">
        <v>50561</v>
      </c>
      <c r="N13673" s="262">
        <v>1490.8</v>
      </c>
      <c r="P13673" s="243" t="s">
        <v>29507</v>
      </c>
      <c r="Q13673" s="244">
        <v>1250</v>
      </c>
      <c r="R13673" s="104"/>
      <c r="S13673" s="104"/>
      <c r="T13673" s="104"/>
    </row>
    <row r="13674" spans="13:20" ht="14.5" x14ac:dyDescent="0.35">
      <c r="M13674" s="261" t="s">
        <v>50562</v>
      </c>
      <c r="N13674" s="262">
        <v>161.85</v>
      </c>
      <c r="P13674" s="243" t="s">
        <v>29508</v>
      </c>
      <c r="Q13674" s="244">
        <v>102474.03</v>
      </c>
      <c r="R13674" s="104"/>
      <c r="S13674" s="104"/>
      <c r="T13674" s="104"/>
    </row>
    <row r="13675" spans="13:20" ht="14.5" x14ac:dyDescent="0.35">
      <c r="M13675" s="261" t="s">
        <v>45778</v>
      </c>
      <c r="N13675" s="262">
        <v>8985</v>
      </c>
      <c r="P13675" s="243" t="s">
        <v>29509</v>
      </c>
      <c r="Q13675" s="244">
        <v>12470.48</v>
      </c>
      <c r="R13675" s="104"/>
      <c r="S13675" s="104"/>
      <c r="T13675" s="104"/>
    </row>
    <row r="13676" spans="13:20" ht="14.5" x14ac:dyDescent="0.35">
      <c r="M13676" s="261" t="s">
        <v>45779</v>
      </c>
      <c r="N13676" s="262">
        <v>87736.81</v>
      </c>
      <c r="P13676" s="243" t="s">
        <v>29510</v>
      </c>
      <c r="Q13676" s="244">
        <v>5271.6</v>
      </c>
      <c r="R13676" s="104"/>
      <c r="S13676" s="104"/>
      <c r="T13676" s="104"/>
    </row>
    <row r="13677" spans="13:20" ht="14.5" x14ac:dyDescent="0.35">
      <c r="M13677" s="261" t="s">
        <v>45780</v>
      </c>
      <c r="N13677" s="262">
        <v>5939.85</v>
      </c>
      <c r="P13677" s="243" t="s">
        <v>29511</v>
      </c>
      <c r="Q13677" s="244">
        <v>245668.3</v>
      </c>
      <c r="R13677" s="104"/>
      <c r="S13677" s="104"/>
      <c r="T13677" s="104"/>
    </row>
    <row r="13678" spans="13:20" ht="14.5" x14ac:dyDescent="0.35">
      <c r="M13678" s="261" t="s">
        <v>48716</v>
      </c>
      <c r="N13678" s="262">
        <v>9294.77</v>
      </c>
      <c r="P13678" s="243" t="s">
        <v>29512</v>
      </c>
      <c r="Q13678" s="244">
        <v>78</v>
      </c>
      <c r="R13678" s="104"/>
      <c r="S13678" s="104"/>
      <c r="T13678" s="104"/>
    </row>
    <row r="13679" spans="13:20" ht="14.5" x14ac:dyDescent="0.35">
      <c r="M13679" s="261" t="s">
        <v>48717</v>
      </c>
      <c r="N13679" s="262">
        <v>88000</v>
      </c>
      <c r="P13679" s="243" t="s">
        <v>29513</v>
      </c>
      <c r="Q13679" s="244">
        <v>47000</v>
      </c>
      <c r="R13679" s="104"/>
      <c r="S13679" s="104"/>
      <c r="T13679" s="104"/>
    </row>
    <row r="13680" spans="13:20" ht="14.5" x14ac:dyDescent="0.35">
      <c r="M13680" s="261" t="s">
        <v>48718</v>
      </c>
      <c r="N13680" s="262">
        <v>10129.81</v>
      </c>
      <c r="P13680" s="243" t="s">
        <v>29514</v>
      </c>
      <c r="Q13680" s="244">
        <v>59925.3</v>
      </c>
      <c r="R13680" s="104"/>
      <c r="S13680" s="104"/>
      <c r="T13680" s="104"/>
    </row>
    <row r="13681" spans="13:20" ht="14.5" x14ac:dyDescent="0.35">
      <c r="M13681" s="261" t="s">
        <v>48719</v>
      </c>
      <c r="N13681" s="262">
        <v>774.93</v>
      </c>
      <c r="P13681" s="243" t="s">
        <v>29515</v>
      </c>
      <c r="Q13681" s="244">
        <v>6788</v>
      </c>
      <c r="R13681" s="104"/>
      <c r="S13681" s="104"/>
      <c r="T13681" s="104"/>
    </row>
    <row r="13682" spans="13:20" ht="14.5" x14ac:dyDescent="0.35">
      <c r="M13682" s="261" t="s">
        <v>48720</v>
      </c>
      <c r="N13682" s="262">
        <v>1634.3</v>
      </c>
      <c r="P13682" s="243" t="s">
        <v>29516</v>
      </c>
      <c r="Q13682" s="244">
        <v>116386.71</v>
      </c>
      <c r="R13682" s="104"/>
      <c r="S13682" s="104"/>
      <c r="T13682" s="104"/>
    </row>
    <row r="13683" spans="13:20" ht="14.5" x14ac:dyDescent="0.35">
      <c r="M13683" s="261" t="s">
        <v>50563</v>
      </c>
      <c r="N13683" s="262">
        <v>161.85</v>
      </c>
      <c r="P13683" s="243" t="s">
        <v>29517</v>
      </c>
      <c r="Q13683" s="244">
        <v>35582.32</v>
      </c>
      <c r="R13683" s="104"/>
      <c r="S13683" s="104"/>
      <c r="T13683" s="104"/>
    </row>
    <row r="13684" spans="13:20" ht="14.5" x14ac:dyDescent="0.35">
      <c r="M13684" s="261" t="s">
        <v>48721</v>
      </c>
      <c r="N13684" s="262">
        <v>53500</v>
      </c>
      <c r="P13684" s="243" t="s">
        <v>29518</v>
      </c>
      <c r="Q13684" s="244">
        <v>85415.89</v>
      </c>
      <c r="R13684" s="104"/>
      <c r="S13684" s="104"/>
      <c r="T13684" s="104"/>
    </row>
    <row r="13685" spans="13:20" ht="14.5" x14ac:dyDescent="0.35">
      <c r="M13685" s="261" t="s">
        <v>48722</v>
      </c>
      <c r="N13685" s="262">
        <v>4092.75</v>
      </c>
      <c r="P13685" s="243" t="s">
        <v>29519</v>
      </c>
      <c r="Q13685" s="244">
        <v>6012.5</v>
      </c>
      <c r="R13685" s="104"/>
      <c r="S13685" s="104"/>
      <c r="T13685" s="104"/>
    </row>
    <row r="13686" spans="13:20" ht="14.5" x14ac:dyDescent="0.35">
      <c r="M13686" s="261" t="s">
        <v>45781</v>
      </c>
      <c r="N13686" s="262">
        <v>458361.88</v>
      </c>
      <c r="P13686" s="243" t="s">
        <v>29520</v>
      </c>
      <c r="Q13686" s="244">
        <v>10897.52</v>
      </c>
      <c r="R13686" s="104"/>
      <c r="S13686" s="104"/>
      <c r="T13686" s="104"/>
    </row>
    <row r="13687" spans="13:20" ht="14.5" x14ac:dyDescent="0.35">
      <c r="M13687" s="261" t="s">
        <v>45782</v>
      </c>
      <c r="N13687" s="262">
        <v>35064.79</v>
      </c>
      <c r="P13687" s="243" t="s">
        <v>29521</v>
      </c>
      <c r="Q13687" s="244">
        <v>4142.6400000000003</v>
      </c>
      <c r="R13687" s="104"/>
      <c r="S13687" s="104"/>
      <c r="T13687" s="104"/>
    </row>
    <row r="13688" spans="13:20" ht="14.5" x14ac:dyDescent="0.35">
      <c r="M13688" s="261" t="s">
        <v>53720</v>
      </c>
      <c r="N13688" s="262">
        <v>44385.61</v>
      </c>
      <c r="P13688" s="243" t="s">
        <v>29522</v>
      </c>
      <c r="Q13688" s="244">
        <v>16461.46</v>
      </c>
      <c r="R13688" s="104"/>
      <c r="S13688" s="104"/>
      <c r="T13688" s="104"/>
    </row>
    <row r="13689" spans="13:20" ht="14.5" x14ac:dyDescent="0.35">
      <c r="M13689" s="261" t="s">
        <v>30128</v>
      </c>
      <c r="N13689" s="262">
        <v>2594.9899999999998</v>
      </c>
      <c r="P13689" s="243" t="s">
        <v>29523</v>
      </c>
      <c r="Q13689" s="244">
        <v>1286026.6399999999</v>
      </c>
      <c r="R13689" s="104"/>
      <c r="S13689" s="104"/>
      <c r="T13689" s="104"/>
    </row>
    <row r="13690" spans="13:20" ht="14.5" x14ac:dyDescent="0.35">
      <c r="M13690" s="261" t="s">
        <v>30132</v>
      </c>
      <c r="N13690" s="262">
        <v>3434.48</v>
      </c>
      <c r="P13690" s="243" t="s">
        <v>29524</v>
      </c>
      <c r="Q13690" s="244">
        <v>919.8</v>
      </c>
      <c r="R13690" s="104"/>
      <c r="S13690" s="104"/>
      <c r="T13690" s="104"/>
    </row>
    <row r="13691" spans="13:20" ht="14.5" x14ac:dyDescent="0.35">
      <c r="M13691" s="261" t="s">
        <v>30133</v>
      </c>
      <c r="N13691" s="262">
        <v>10182.98</v>
      </c>
      <c r="P13691" s="243" t="s">
        <v>29525</v>
      </c>
      <c r="Q13691" s="244">
        <v>73624.789999999994</v>
      </c>
      <c r="R13691" s="104"/>
      <c r="S13691" s="104"/>
      <c r="T13691" s="104"/>
    </row>
    <row r="13692" spans="13:20" ht="14.5" x14ac:dyDescent="0.35">
      <c r="M13692" s="261" t="s">
        <v>53721</v>
      </c>
      <c r="N13692" s="262">
        <v>4031.42</v>
      </c>
      <c r="P13692" s="243" t="s">
        <v>29526</v>
      </c>
      <c r="Q13692" s="244">
        <v>45000</v>
      </c>
      <c r="R13692" s="104"/>
      <c r="S13692" s="104"/>
      <c r="T13692" s="104"/>
    </row>
    <row r="13693" spans="13:20" ht="14.5" x14ac:dyDescent="0.35">
      <c r="M13693" s="261" t="s">
        <v>30135</v>
      </c>
      <c r="N13693" s="262">
        <v>5725.09</v>
      </c>
      <c r="P13693" s="243" t="s">
        <v>29527</v>
      </c>
      <c r="Q13693" s="244">
        <v>1249.52</v>
      </c>
      <c r="R13693" s="104"/>
      <c r="S13693" s="104"/>
      <c r="T13693" s="104"/>
    </row>
    <row r="13694" spans="13:20" ht="14.5" x14ac:dyDescent="0.35">
      <c r="M13694" s="261" t="s">
        <v>16219</v>
      </c>
      <c r="N13694" s="262">
        <v>2021.5</v>
      </c>
      <c r="P13694" s="243" t="s">
        <v>29528</v>
      </c>
      <c r="Q13694" s="244">
        <v>43779.73</v>
      </c>
      <c r="R13694" s="104"/>
      <c r="S13694" s="104"/>
      <c r="T13694" s="104"/>
    </row>
    <row r="13695" spans="13:20" ht="14.5" x14ac:dyDescent="0.35">
      <c r="M13695" s="261" t="s">
        <v>30136</v>
      </c>
      <c r="N13695" s="262">
        <v>40994.730000000003</v>
      </c>
      <c r="P13695" s="243" t="s">
        <v>29529</v>
      </c>
      <c r="Q13695" s="244">
        <v>8208</v>
      </c>
      <c r="R13695" s="104"/>
      <c r="S13695" s="104"/>
      <c r="T13695" s="104"/>
    </row>
    <row r="13696" spans="13:20" ht="14.5" x14ac:dyDescent="0.35">
      <c r="M13696" s="261" t="s">
        <v>38690</v>
      </c>
      <c r="N13696" s="262">
        <v>886.77</v>
      </c>
      <c r="P13696" s="243" t="s">
        <v>16158</v>
      </c>
      <c r="Q13696" s="244">
        <v>19580.91</v>
      </c>
      <c r="R13696" s="104"/>
      <c r="S13696" s="104"/>
      <c r="T13696" s="104"/>
    </row>
    <row r="13697" spans="13:20" ht="14.5" x14ac:dyDescent="0.35">
      <c r="M13697" s="261" t="s">
        <v>30138</v>
      </c>
      <c r="N13697" s="262">
        <v>-973.42</v>
      </c>
      <c r="P13697" s="243" t="s">
        <v>29530</v>
      </c>
      <c r="Q13697" s="244">
        <v>14285.2</v>
      </c>
      <c r="R13697" s="104"/>
      <c r="S13697" s="104"/>
      <c r="T13697" s="104"/>
    </row>
    <row r="13698" spans="13:20" ht="14.5" x14ac:dyDescent="0.35">
      <c r="M13698" s="261" t="s">
        <v>57887</v>
      </c>
      <c r="N13698" s="262">
        <v>471.16</v>
      </c>
      <c r="P13698" s="243" t="s">
        <v>29531</v>
      </c>
      <c r="Q13698" s="244">
        <v>518799.58</v>
      </c>
      <c r="R13698" s="104"/>
      <c r="S13698" s="104"/>
      <c r="T13698" s="104"/>
    </row>
    <row r="13699" spans="13:20" ht="14.5" x14ac:dyDescent="0.35">
      <c r="M13699" s="261" t="s">
        <v>36116</v>
      </c>
      <c r="N13699" s="262">
        <v>10444.83</v>
      </c>
      <c r="P13699" s="243" t="s">
        <v>29532</v>
      </c>
      <c r="Q13699" s="244">
        <v>89668.42</v>
      </c>
      <c r="R13699" s="104"/>
      <c r="S13699" s="104"/>
      <c r="T13699" s="104"/>
    </row>
    <row r="13700" spans="13:20" ht="14.5" x14ac:dyDescent="0.35">
      <c r="M13700" s="261" t="s">
        <v>57888</v>
      </c>
      <c r="N13700" s="262">
        <v>419.9</v>
      </c>
      <c r="P13700" s="243" t="s">
        <v>29533</v>
      </c>
      <c r="Q13700" s="244">
        <v>55588.99</v>
      </c>
      <c r="R13700" s="104"/>
      <c r="S13700" s="104"/>
      <c r="T13700" s="104"/>
    </row>
    <row r="13701" spans="13:20" ht="14.5" x14ac:dyDescent="0.35">
      <c r="M13701" s="261" t="s">
        <v>36117</v>
      </c>
      <c r="N13701" s="262">
        <v>867.22</v>
      </c>
      <c r="P13701" s="243" t="s">
        <v>16160</v>
      </c>
      <c r="Q13701" s="244">
        <v>117994.82</v>
      </c>
      <c r="R13701" s="104"/>
      <c r="S13701" s="104"/>
      <c r="T13701" s="104"/>
    </row>
    <row r="13702" spans="13:20" ht="14.5" x14ac:dyDescent="0.35">
      <c r="M13702" s="261" t="s">
        <v>57889</v>
      </c>
      <c r="N13702" s="262">
        <v>190.46</v>
      </c>
      <c r="P13702" s="243" t="s">
        <v>16161</v>
      </c>
      <c r="Q13702" s="244">
        <v>53517</v>
      </c>
      <c r="R13702" s="104"/>
      <c r="S13702" s="104"/>
      <c r="T13702" s="104"/>
    </row>
    <row r="13703" spans="13:20" ht="14.5" x14ac:dyDescent="0.35">
      <c r="M13703" s="261" t="s">
        <v>30140</v>
      </c>
      <c r="N13703" s="262">
        <v>24541.82</v>
      </c>
      <c r="P13703" s="243" t="s">
        <v>29534</v>
      </c>
      <c r="Q13703" s="244">
        <v>8768.26</v>
      </c>
      <c r="R13703" s="104"/>
      <c r="S13703" s="104"/>
      <c r="T13703" s="104"/>
    </row>
    <row r="13704" spans="13:20" ht="14.5" x14ac:dyDescent="0.35">
      <c r="M13704" s="261" t="s">
        <v>57890</v>
      </c>
      <c r="N13704" s="262">
        <v>2419.16</v>
      </c>
      <c r="P13704" s="243" t="s">
        <v>16162</v>
      </c>
      <c r="Q13704" s="244">
        <v>1073756.42</v>
      </c>
      <c r="R13704" s="104"/>
      <c r="S13704" s="104"/>
      <c r="T13704" s="104"/>
    </row>
    <row r="13705" spans="13:20" ht="14.5" x14ac:dyDescent="0.35">
      <c r="M13705" s="261" t="s">
        <v>30141</v>
      </c>
      <c r="N13705" s="262">
        <v>18377.650000000001</v>
      </c>
      <c r="P13705" s="243" t="s">
        <v>16163</v>
      </c>
      <c r="Q13705" s="244">
        <v>378</v>
      </c>
      <c r="R13705" s="104"/>
      <c r="S13705" s="104"/>
      <c r="T13705" s="104"/>
    </row>
    <row r="13706" spans="13:20" ht="14.5" x14ac:dyDescent="0.35">
      <c r="M13706" s="261" t="s">
        <v>30142</v>
      </c>
      <c r="N13706" s="262">
        <v>2913.24</v>
      </c>
      <c r="P13706" s="243" t="s">
        <v>29535</v>
      </c>
      <c r="Q13706" s="244">
        <v>47000</v>
      </c>
      <c r="R13706" s="104"/>
      <c r="S13706" s="104"/>
      <c r="T13706" s="104"/>
    </row>
    <row r="13707" spans="13:20" ht="14.5" x14ac:dyDescent="0.35">
      <c r="M13707" s="261" t="s">
        <v>30143</v>
      </c>
      <c r="N13707" s="262">
        <v>3691.32</v>
      </c>
      <c r="P13707" s="243" t="s">
        <v>29536</v>
      </c>
      <c r="Q13707" s="244">
        <v>59925.3</v>
      </c>
      <c r="R13707" s="104"/>
      <c r="S13707" s="104"/>
      <c r="T13707" s="104"/>
    </row>
    <row r="13708" spans="13:20" ht="14.5" x14ac:dyDescent="0.35">
      <c r="M13708" s="261" t="s">
        <v>30144</v>
      </c>
      <c r="N13708" s="262">
        <v>7045.27</v>
      </c>
      <c r="P13708" s="243" t="s">
        <v>29537</v>
      </c>
      <c r="Q13708" s="244">
        <v>6788</v>
      </c>
      <c r="R13708" s="104"/>
      <c r="S13708" s="104"/>
      <c r="T13708" s="104"/>
    </row>
    <row r="13709" spans="13:20" ht="14.5" x14ac:dyDescent="0.35">
      <c r="M13709" s="261" t="s">
        <v>30145</v>
      </c>
      <c r="N13709" s="262">
        <v>5340</v>
      </c>
      <c r="P13709" s="243" t="s">
        <v>29538</v>
      </c>
      <c r="Q13709" s="244">
        <v>445.18</v>
      </c>
      <c r="R13709" s="104"/>
      <c r="S13709" s="104"/>
      <c r="T13709" s="104"/>
    </row>
    <row r="13710" spans="13:20" ht="14.5" x14ac:dyDescent="0.35">
      <c r="M13710" s="261" t="s">
        <v>57891</v>
      </c>
      <c r="N13710" s="262">
        <v>42243.81</v>
      </c>
      <c r="P13710" s="243" t="s">
        <v>29539</v>
      </c>
      <c r="Q13710" s="244">
        <v>116386.71</v>
      </c>
      <c r="R13710" s="104"/>
      <c r="S13710" s="104"/>
      <c r="T13710" s="104"/>
    </row>
    <row r="13711" spans="13:20" ht="14.5" x14ac:dyDescent="0.35">
      <c r="M13711" s="261" t="s">
        <v>48723</v>
      </c>
      <c r="N13711" s="262">
        <v>741.8</v>
      </c>
      <c r="P13711" s="243" t="s">
        <v>16164</v>
      </c>
      <c r="Q13711" s="244">
        <v>87372.73</v>
      </c>
      <c r="R13711" s="104"/>
      <c r="S13711" s="104"/>
      <c r="T13711" s="104"/>
    </row>
    <row r="13712" spans="13:20" ht="14.5" x14ac:dyDescent="0.35">
      <c r="M13712" s="261" t="s">
        <v>37663</v>
      </c>
      <c r="N13712" s="262">
        <v>54633.82</v>
      </c>
      <c r="P13712" s="243" t="s">
        <v>16165</v>
      </c>
      <c r="Q13712" s="244">
        <v>939777.46</v>
      </c>
      <c r="R13712" s="104"/>
      <c r="S13712" s="104"/>
      <c r="T13712" s="104"/>
    </row>
    <row r="13713" spans="13:20" ht="14.5" x14ac:dyDescent="0.35">
      <c r="M13713" s="261" t="s">
        <v>37664</v>
      </c>
      <c r="N13713" s="262">
        <v>3960.13</v>
      </c>
      <c r="P13713" s="243" t="s">
        <v>16166</v>
      </c>
      <c r="Q13713" s="244">
        <v>186914.94</v>
      </c>
      <c r="R13713" s="104"/>
      <c r="S13713" s="104"/>
      <c r="T13713" s="104"/>
    </row>
    <row r="13714" spans="13:20" ht="14.5" x14ac:dyDescent="0.35">
      <c r="M13714" s="261" t="s">
        <v>37665</v>
      </c>
      <c r="N13714" s="262">
        <v>12688.63</v>
      </c>
      <c r="P13714" s="243" t="s">
        <v>29540</v>
      </c>
      <c r="Q13714" s="244">
        <v>10897.52</v>
      </c>
      <c r="R13714" s="104"/>
      <c r="S13714" s="104"/>
      <c r="T13714" s="104"/>
    </row>
    <row r="13715" spans="13:20" ht="14.5" x14ac:dyDescent="0.35">
      <c r="M13715" s="261" t="s">
        <v>36118</v>
      </c>
      <c r="N13715" s="262">
        <v>6393.62</v>
      </c>
      <c r="P13715" s="243" t="s">
        <v>29541</v>
      </c>
      <c r="Q13715" s="244">
        <v>4142.6400000000003</v>
      </c>
      <c r="R13715" s="104"/>
      <c r="S13715" s="104"/>
      <c r="T13715" s="104"/>
    </row>
    <row r="13716" spans="13:20" ht="14.5" x14ac:dyDescent="0.35">
      <c r="M13716" s="261" t="s">
        <v>57892</v>
      </c>
      <c r="N13716" s="262">
        <v>4136</v>
      </c>
      <c r="P13716" s="243" t="s">
        <v>16167</v>
      </c>
      <c r="Q13716" s="244">
        <v>1117412.94</v>
      </c>
      <c r="R13716" s="104"/>
      <c r="S13716" s="104"/>
      <c r="T13716" s="104"/>
    </row>
    <row r="13717" spans="13:20" ht="14.5" x14ac:dyDescent="0.35">
      <c r="M13717" s="261" t="s">
        <v>37666</v>
      </c>
      <c r="N13717" s="262">
        <v>14489.75</v>
      </c>
      <c r="P13717" s="243" t="s">
        <v>29542</v>
      </c>
      <c r="Q13717" s="244">
        <v>49430.51</v>
      </c>
      <c r="R13717" s="104"/>
      <c r="S13717" s="104"/>
      <c r="T13717" s="104"/>
    </row>
    <row r="13718" spans="13:20" ht="14.5" x14ac:dyDescent="0.35">
      <c r="M13718" s="261" t="s">
        <v>36119</v>
      </c>
      <c r="N13718" s="262">
        <v>173902.74</v>
      </c>
      <c r="P13718" s="243" t="s">
        <v>29543</v>
      </c>
      <c r="Q13718" s="244">
        <v>3781.44</v>
      </c>
      <c r="R13718" s="104"/>
      <c r="S13718" s="104"/>
      <c r="T13718" s="104"/>
    </row>
    <row r="13719" spans="13:20" ht="14.5" x14ac:dyDescent="0.35">
      <c r="M13719" s="261" t="s">
        <v>50564</v>
      </c>
      <c r="N13719" s="262">
        <v>1067.05</v>
      </c>
      <c r="P13719" s="243" t="s">
        <v>29544</v>
      </c>
      <c r="Q13719" s="244">
        <v>9648.08</v>
      </c>
      <c r="R13719" s="104"/>
      <c r="S13719" s="104"/>
      <c r="T13719" s="104"/>
    </row>
    <row r="13720" spans="13:20" ht="14.5" x14ac:dyDescent="0.35">
      <c r="M13720" s="261" t="s">
        <v>36120</v>
      </c>
      <c r="N13720" s="262">
        <v>162604.82</v>
      </c>
      <c r="P13720" s="243" t="s">
        <v>29545</v>
      </c>
      <c r="Q13720" s="244">
        <v>230532</v>
      </c>
      <c r="R13720" s="104"/>
      <c r="S13720" s="104"/>
      <c r="T13720" s="104"/>
    </row>
    <row r="13721" spans="13:20" ht="14.5" x14ac:dyDescent="0.35">
      <c r="M13721" s="261" t="s">
        <v>36121</v>
      </c>
      <c r="N13721" s="262">
        <v>19848.580000000002</v>
      </c>
      <c r="P13721" s="243" t="s">
        <v>29546</v>
      </c>
      <c r="Q13721" s="244">
        <v>138134.97</v>
      </c>
      <c r="R13721" s="104"/>
      <c r="S13721" s="104"/>
      <c r="T13721" s="104"/>
    </row>
    <row r="13722" spans="13:20" ht="14.5" x14ac:dyDescent="0.35">
      <c r="M13722" s="261" t="s">
        <v>36122</v>
      </c>
      <c r="N13722" s="262">
        <v>3177.36</v>
      </c>
      <c r="P13722" s="243" t="s">
        <v>29547</v>
      </c>
      <c r="Q13722" s="244">
        <v>31324.98</v>
      </c>
      <c r="R13722" s="104"/>
      <c r="S13722" s="104"/>
      <c r="T13722" s="104"/>
    </row>
    <row r="13723" spans="13:20" ht="14.5" x14ac:dyDescent="0.35">
      <c r="M13723" s="261" t="s">
        <v>36123</v>
      </c>
      <c r="N13723" s="262">
        <v>17106.509999999998</v>
      </c>
      <c r="P13723" s="243" t="s">
        <v>29548</v>
      </c>
      <c r="Q13723" s="244">
        <v>2760</v>
      </c>
      <c r="R13723" s="104"/>
      <c r="S13723" s="104"/>
      <c r="T13723" s="104"/>
    </row>
    <row r="13724" spans="13:20" ht="14.5" x14ac:dyDescent="0.35">
      <c r="M13724" s="261" t="s">
        <v>36124</v>
      </c>
      <c r="N13724" s="262">
        <v>60425</v>
      </c>
      <c r="P13724" s="243" t="s">
        <v>29549</v>
      </c>
      <c r="Q13724" s="244">
        <v>18255.47</v>
      </c>
      <c r="R13724" s="104"/>
      <c r="S13724" s="104"/>
      <c r="T13724" s="104"/>
    </row>
    <row r="13725" spans="13:20" ht="14.5" x14ac:dyDescent="0.35">
      <c r="M13725" s="261" t="s">
        <v>36125</v>
      </c>
      <c r="N13725" s="262">
        <v>33954.379999999997</v>
      </c>
      <c r="P13725" s="243" t="s">
        <v>29550</v>
      </c>
      <c r="Q13725" s="244">
        <v>161108.75</v>
      </c>
      <c r="R13725" s="104"/>
      <c r="S13725" s="104"/>
      <c r="T13725" s="104"/>
    </row>
    <row r="13726" spans="13:20" ht="14.5" x14ac:dyDescent="0.35">
      <c r="M13726" s="261" t="s">
        <v>37667</v>
      </c>
      <c r="N13726" s="262">
        <v>33040.370000000003</v>
      </c>
      <c r="P13726" s="243" t="s">
        <v>29551</v>
      </c>
      <c r="Q13726" s="244">
        <v>639.86</v>
      </c>
      <c r="R13726" s="104"/>
      <c r="S13726" s="104"/>
      <c r="T13726" s="104"/>
    </row>
    <row r="13727" spans="13:20" ht="14.5" x14ac:dyDescent="0.35">
      <c r="M13727" s="261" t="s">
        <v>36126</v>
      </c>
      <c r="N13727" s="262">
        <v>16881.080000000002</v>
      </c>
      <c r="P13727" s="243" t="s">
        <v>29552</v>
      </c>
      <c r="Q13727" s="244">
        <v>64868.04</v>
      </c>
      <c r="R13727" s="104"/>
      <c r="S13727" s="104"/>
      <c r="T13727" s="104"/>
    </row>
    <row r="13728" spans="13:20" ht="14.5" x14ac:dyDescent="0.35">
      <c r="M13728" s="261" t="s">
        <v>37668</v>
      </c>
      <c r="N13728" s="262">
        <v>2767.5</v>
      </c>
      <c r="P13728" s="243" t="s">
        <v>29553</v>
      </c>
      <c r="Q13728" s="244">
        <v>19408.8</v>
      </c>
      <c r="R13728" s="104"/>
      <c r="S13728" s="104"/>
      <c r="T13728" s="104"/>
    </row>
    <row r="13729" spans="13:20" ht="14.5" x14ac:dyDescent="0.35">
      <c r="M13729" s="261" t="s">
        <v>38691</v>
      </c>
      <c r="N13729" s="262">
        <v>61236</v>
      </c>
      <c r="P13729" s="243" t="s">
        <v>16169</v>
      </c>
      <c r="Q13729" s="244">
        <v>6423.02</v>
      </c>
      <c r="R13729" s="104"/>
      <c r="S13729" s="104"/>
      <c r="T13729" s="104"/>
    </row>
    <row r="13730" spans="13:20" ht="14.5" x14ac:dyDescent="0.35">
      <c r="M13730" s="261" t="s">
        <v>30151</v>
      </c>
      <c r="N13730" s="262">
        <v>42841.75</v>
      </c>
      <c r="P13730" s="243" t="s">
        <v>16170</v>
      </c>
      <c r="Q13730" s="244">
        <v>13425</v>
      </c>
      <c r="R13730" s="104"/>
      <c r="S13730" s="104"/>
      <c r="T13730" s="104"/>
    </row>
    <row r="13731" spans="13:20" ht="14.5" x14ac:dyDescent="0.35">
      <c r="M13731" s="261" t="s">
        <v>30152</v>
      </c>
      <c r="N13731" s="262">
        <v>232.41</v>
      </c>
      <c r="P13731" s="243" t="s">
        <v>29554</v>
      </c>
      <c r="Q13731" s="244">
        <v>800.67</v>
      </c>
      <c r="R13731" s="104"/>
      <c r="S13731" s="104"/>
      <c r="T13731" s="104"/>
    </row>
    <row r="13732" spans="13:20" ht="14.5" x14ac:dyDescent="0.35">
      <c r="M13732" s="261" t="s">
        <v>37669</v>
      </c>
      <c r="N13732" s="262">
        <v>213538.29</v>
      </c>
      <c r="P13732" s="243" t="s">
        <v>29555</v>
      </c>
      <c r="Q13732" s="244">
        <v>149.47</v>
      </c>
      <c r="R13732" s="104"/>
      <c r="S13732" s="104"/>
      <c r="T13732" s="104"/>
    </row>
    <row r="13733" spans="13:20" ht="14.5" x14ac:dyDescent="0.35">
      <c r="M13733" s="261" t="s">
        <v>37670</v>
      </c>
      <c r="N13733" s="262">
        <v>24147.98</v>
      </c>
      <c r="P13733" s="243" t="s">
        <v>29556</v>
      </c>
      <c r="Q13733" s="244">
        <v>2305.83</v>
      </c>
      <c r="R13733" s="104"/>
      <c r="S13733" s="104"/>
      <c r="T13733" s="104"/>
    </row>
    <row r="13734" spans="13:20" ht="14.5" x14ac:dyDescent="0.35">
      <c r="M13734" s="261" t="s">
        <v>51555</v>
      </c>
      <c r="N13734" s="262">
        <v>37749.599999999999</v>
      </c>
      <c r="P13734" s="243" t="s">
        <v>29557</v>
      </c>
      <c r="Q13734" s="244">
        <v>24039.01</v>
      </c>
      <c r="R13734" s="104"/>
      <c r="S13734" s="104"/>
      <c r="T13734" s="104"/>
    </row>
    <row r="13735" spans="13:20" ht="14.5" x14ac:dyDescent="0.35">
      <c r="M13735" s="261" t="s">
        <v>51556</v>
      </c>
      <c r="N13735" s="262">
        <v>-554.92999999999995</v>
      </c>
      <c r="P13735" s="243" t="s">
        <v>29558</v>
      </c>
      <c r="Q13735" s="244">
        <v>788.5</v>
      </c>
      <c r="R13735" s="104"/>
      <c r="S13735" s="104"/>
      <c r="T13735" s="104"/>
    </row>
    <row r="13736" spans="13:20" ht="14.5" x14ac:dyDescent="0.35">
      <c r="M13736" s="261" t="s">
        <v>45783</v>
      </c>
      <c r="N13736" s="262">
        <v>12583</v>
      </c>
      <c r="P13736" s="243" t="s">
        <v>29559</v>
      </c>
      <c r="Q13736" s="244">
        <v>59601.56</v>
      </c>
      <c r="R13736" s="104"/>
      <c r="S13736" s="104"/>
      <c r="T13736" s="104"/>
    </row>
    <row r="13737" spans="13:20" ht="14.5" x14ac:dyDescent="0.35">
      <c r="M13737" s="261" t="s">
        <v>45784</v>
      </c>
      <c r="N13737" s="262">
        <v>962.63</v>
      </c>
      <c r="P13737" s="243" t="s">
        <v>29560</v>
      </c>
      <c r="Q13737" s="244">
        <v>18700</v>
      </c>
      <c r="R13737" s="104"/>
      <c r="S13737" s="104"/>
      <c r="T13737" s="104"/>
    </row>
    <row r="13738" spans="13:20" ht="14.5" x14ac:dyDescent="0.35">
      <c r="M13738" s="261" t="s">
        <v>57893</v>
      </c>
      <c r="N13738" s="262">
        <v>1281.58</v>
      </c>
      <c r="P13738" s="243" t="s">
        <v>29561</v>
      </c>
      <c r="Q13738" s="244">
        <v>40693.74</v>
      </c>
      <c r="R13738" s="104"/>
      <c r="S13738" s="104"/>
      <c r="T13738" s="104"/>
    </row>
    <row r="13739" spans="13:20" ht="14.5" x14ac:dyDescent="0.35">
      <c r="M13739" s="261" t="s">
        <v>57894</v>
      </c>
      <c r="N13739" s="262">
        <v>98.06</v>
      </c>
      <c r="P13739" s="243" t="s">
        <v>29562</v>
      </c>
      <c r="Q13739" s="244">
        <v>3059.61</v>
      </c>
      <c r="R13739" s="104"/>
      <c r="S13739" s="104"/>
      <c r="T13739" s="104"/>
    </row>
    <row r="13740" spans="13:20" ht="14.5" x14ac:dyDescent="0.35">
      <c r="M13740" s="261" t="s">
        <v>57895</v>
      </c>
      <c r="N13740" s="262">
        <v>308.86</v>
      </c>
      <c r="P13740" s="243" t="s">
        <v>29563</v>
      </c>
      <c r="Q13740" s="244">
        <v>8822.39</v>
      </c>
      <c r="R13740" s="104"/>
      <c r="S13740" s="104"/>
      <c r="T13740" s="104"/>
    </row>
    <row r="13741" spans="13:20" ht="14.5" x14ac:dyDescent="0.35">
      <c r="M13741" s="261" t="s">
        <v>57896</v>
      </c>
      <c r="N13741" s="262">
        <v>89.07</v>
      </c>
      <c r="P13741" s="243" t="s">
        <v>29564</v>
      </c>
      <c r="Q13741" s="244">
        <v>18915.650000000001</v>
      </c>
      <c r="R13741" s="104"/>
      <c r="S13741" s="104"/>
      <c r="T13741" s="104"/>
    </row>
    <row r="13742" spans="13:20" ht="14.5" x14ac:dyDescent="0.35">
      <c r="M13742" s="261" t="s">
        <v>57897</v>
      </c>
      <c r="N13742" s="262">
        <v>942.32</v>
      </c>
      <c r="P13742" s="243" t="s">
        <v>29565</v>
      </c>
      <c r="Q13742" s="244">
        <v>19835</v>
      </c>
      <c r="R13742" s="104"/>
      <c r="S13742" s="104"/>
      <c r="T13742" s="104"/>
    </row>
    <row r="13743" spans="13:20" ht="14.5" x14ac:dyDescent="0.35">
      <c r="M13743" s="261" t="s">
        <v>57898</v>
      </c>
      <c r="N13743" s="262">
        <v>72.12</v>
      </c>
      <c r="P13743" s="243" t="s">
        <v>29566</v>
      </c>
      <c r="Q13743" s="244">
        <v>33675</v>
      </c>
      <c r="R13743" s="104"/>
      <c r="S13743" s="104"/>
      <c r="T13743" s="104"/>
    </row>
    <row r="13744" spans="13:20" ht="14.5" x14ac:dyDescent="0.35">
      <c r="M13744" s="261" t="s">
        <v>57899</v>
      </c>
      <c r="N13744" s="262">
        <v>227.08</v>
      </c>
      <c r="P13744" s="243" t="s">
        <v>29567</v>
      </c>
      <c r="Q13744" s="244">
        <v>144914.20000000001</v>
      </c>
      <c r="R13744" s="104"/>
      <c r="S13744" s="104"/>
      <c r="T13744" s="104"/>
    </row>
    <row r="13745" spans="13:20" ht="14.5" x14ac:dyDescent="0.35">
      <c r="M13745" s="261" t="s">
        <v>57900</v>
      </c>
      <c r="N13745" s="262">
        <v>65.489999999999995</v>
      </c>
      <c r="P13745" s="243" t="s">
        <v>29568</v>
      </c>
      <c r="Q13745" s="244">
        <v>14322.44</v>
      </c>
      <c r="R13745" s="104"/>
      <c r="S13745" s="104"/>
      <c r="T13745" s="104"/>
    </row>
    <row r="13746" spans="13:20" ht="14.5" x14ac:dyDescent="0.35">
      <c r="M13746" s="261" t="s">
        <v>37671</v>
      </c>
      <c r="N13746" s="262">
        <v>2838.34</v>
      </c>
      <c r="P13746" s="243" t="s">
        <v>29569</v>
      </c>
      <c r="Q13746" s="244">
        <v>1095.6099999999999</v>
      </c>
      <c r="R13746" s="104"/>
      <c r="S13746" s="104"/>
      <c r="T13746" s="104"/>
    </row>
    <row r="13747" spans="13:20" ht="14.5" x14ac:dyDescent="0.35">
      <c r="M13747" s="261" t="s">
        <v>57901</v>
      </c>
      <c r="N13747" s="262">
        <v>222.76</v>
      </c>
      <c r="P13747" s="243" t="s">
        <v>29570</v>
      </c>
      <c r="Q13747" s="244">
        <v>3105.11</v>
      </c>
      <c r="R13747" s="104"/>
      <c r="S13747" s="104"/>
      <c r="T13747" s="104"/>
    </row>
    <row r="13748" spans="13:20" ht="14.5" x14ac:dyDescent="0.35">
      <c r="M13748" s="261" t="s">
        <v>42291</v>
      </c>
      <c r="N13748" s="262">
        <v>306000</v>
      </c>
      <c r="P13748" s="243" t="s">
        <v>29571</v>
      </c>
      <c r="Q13748" s="244">
        <v>121633.76</v>
      </c>
      <c r="R13748" s="104"/>
      <c r="S13748" s="104"/>
      <c r="T13748" s="104"/>
    </row>
    <row r="13749" spans="13:20" ht="14.5" x14ac:dyDescent="0.35">
      <c r="M13749" s="261" t="s">
        <v>57902</v>
      </c>
      <c r="N13749" s="262">
        <v>3811</v>
      </c>
      <c r="P13749" s="243" t="s">
        <v>29572</v>
      </c>
      <c r="Q13749" s="244">
        <v>95377.19</v>
      </c>
      <c r="R13749" s="104"/>
      <c r="S13749" s="104"/>
      <c r="T13749" s="104"/>
    </row>
    <row r="13750" spans="13:20" ht="14.5" x14ac:dyDescent="0.35">
      <c r="M13750" s="261" t="s">
        <v>57903</v>
      </c>
      <c r="N13750" s="262">
        <v>109.82</v>
      </c>
      <c r="P13750" s="243" t="s">
        <v>29573</v>
      </c>
      <c r="Q13750" s="244">
        <v>14531.43</v>
      </c>
      <c r="R13750" s="104"/>
      <c r="S13750" s="104"/>
      <c r="T13750" s="104"/>
    </row>
    <row r="13751" spans="13:20" ht="14.5" x14ac:dyDescent="0.35">
      <c r="M13751" s="261" t="s">
        <v>37672</v>
      </c>
      <c r="N13751" s="262">
        <v>23935.95</v>
      </c>
      <c r="P13751" s="243" t="s">
        <v>29574</v>
      </c>
      <c r="Q13751" s="244">
        <v>28647.5</v>
      </c>
      <c r="R13751" s="104"/>
      <c r="S13751" s="104"/>
      <c r="T13751" s="104"/>
    </row>
    <row r="13752" spans="13:20" ht="14.5" x14ac:dyDescent="0.35">
      <c r="M13752" s="261" t="s">
        <v>37673</v>
      </c>
      <c r="N13752" s="262">
        <v>1716.46</v>
      </c>
      <c r="P13752" s="243" t="s">
        <v>29575</v>
      </c>
      <c r="Q13752" s="244">
        <v>28205.200000000001</v>
      </c>
      <c r="R13752" s="104"/>
      <c r="S13752" s="104"/>
      <c r="T13752" s="104"/>
    </row>
    <row r="13753" spans="13:20" ht="14.5" x14ac:dyDescent="0.35">
      <c r="M13753" s="261" t="s">
        <v>37674</v>
      </c>
      <c r="N13753" s="262">
        <v>245.84</v>
      </c>
      <c r="P13753" s="243" t="s">
        <v>29576</v>
      </c>
      <c r="Q13753" s="244">
        <v>17467</v>
      </c>
      <c r="R13753" s="104"/>
      <c r="S13753" s="104"/>
      <c r="T13753" s="104"/>
    </row>
    <row r="13754" spans="13:20" ht="14.5" x14ac:dyDescent="0.35">
      <c r="M13754" s="261" t="s">
        <v>37675</v>
      </c>
      <c r="N13754" s="262">
        <v>52900</v>
      </c>
      <c r="P13754" s="243" t="s">
        <v>29577</v>
      </c>
      <c r="Q13754" s="244">
        <v>53028.86</v>
      </c>
      <c r="R13754" s="104"/>
      <c r="S13754" s="104"/>
      <c r="T13754" s="104"/>
    </row>
    <row r="13755" spans="13:20" ht="14.5" x14ac:dyDescent="0.35">
      <c r="M13755" s="261" t="s">
        <v>38692</v>
      </c>
      <c r="N13755" s="262">
        <v>22769</v>
      </c>
      <c r="P13755" s="243" t="s">
        <v>29578</v>
      </c>
      <c r="Q13755" s="244">
        <v>8525.14</v>
      </c>
      <c r="R13755" s="104"/>
      <c r="S13755" s="104"/>
      <c r="T13755" s="104"/>
    </row>
    <row r="13756" spans="13:20" ht="14.5" x14ac:dyDescent="0.35">
      <c r="M13756" s="261" t="s">
        <v>57904</v>
      </c>
      <c r="N13756" s="262">
        <v>19076.990000000002</v>
      </c>
      <c r="P13756" s="243" t="s">
        <v>29579</v>
      </c>
      <c r="Q13756" s="244">
        <v>11957</v>
      </c>
      <c r="R13756" s="104"/>
      <c r="S13756" s="104"/>
      <c r="T13756" s="104"/>
    </row>
    <row r="13757" spans="13:20" ht="14.5" x14ac:dyDescent="0.35">
      <c r="M13757" s="261" t="s">
        <v>48724</v>
      </c>
      <c r="N13757" s="262">
        <v>46757.84</v>
      </c>
      <c r="P13757" s="243" t="s">
        <v>29580</v>
      </c>
      <c r="Q13757" s="244">
        <v>9610.9500000000007</v>
      </c>
      <c r="R13757" s="104"/>
      <c r="S13757" s="104"/>
      <c r="T13757" s="104"/>
    </row>
    <row r="13758" spans="13:20" ht="14.5" x14ac:dyDescent="0.35">
      <c r="M13758" s="261" t="s">
        <v>51557</v>
      </c>
      <c r="N13758" s="262">
        <v>40810</v>
      </c>
      <c r="P13758" s="243" t="s">
        <v>29581</v>
      </c>
      <c r="Q13758" s="244">
        <v>2972.4</v>
      </c>
      <c r="R13758" s="104"/>
      <c r="S13758" s="104"/>
      <c r="T13758" s="104"/>
    </row>
    <row r="13759" spans="13:20" ht="14.5" x14ac:dyDescent="0.35">
      <c r="M13759" s="261" t="s">
        <v>51558</v>
      </c>
      <c r="N13759" s="262">
        <v>77.84</v>
      </c>
      <c r="P13759" s="243" t="s">
        <v>29582</v>
      </c>
      <c r="Q13759" s="244">
        <v>962.79</v>
      </c>
      <c r="R13759" s="104"/>
      <c r="S13759" s="104"/>
      <c r="T13759" s="104"/>
    </row>
    <row r="13760" spans="13:20" ht="14.5" x14ac:dyDescent="0.35">
      <c r="M13760" s="261" t="s">
        <v>51559</v>
      </c>
      <c r="N13760" s="262">
        <v>17.100000000000001</v>
      </c>
      <c r="P13760" s="243" t="s">
        <v>29583</v>
      </c>
      <c r="Q13760" s="244">
        <v>2210.61</v>
      </c>
      <c r="R13760" s="104"/>
      <c r="S13760" s="104"/>
      <c r="T13760" s="104"/>
    </row>
    <row r="13761" spans="13:20" ht="14.5" x14ac:dyDescent="0.35">
      <c r="M13761" s="261" t="s">
        <v>50565</v>
      </c>
      <c r="N13761" s="262">
        <v>9090.51</v>
      </c>
      <c r="P13761" s="243" t="s">
        <v>29584</v>
      </c>
      <c r="Q13761" s="244">
        <v>149529.71</v>
      </c>
      <c r="R13761" s="104"/>
      <c r="S13761" s="104"/>
      <c r="T13761" s="104"/>
    </row>
    <row r="13762" spans="13:20" ht="14.5" x14ac:dyDescent="0.35">
      <c r="M13762" s="261" t="s">
        <v>50566</v>
      </c>
      <c r="N13762" s="262">
        <v>695.43</v>
      </c>
      <c r="P13762" s="243" t="s">
        <v>16171</v>
      </c>
      <c r="Q13762" s="244">
        <v>2985</v>
      </c>
      <c r="R13762" s="104"/>
      <c r="S13762" s="104"/>
      <c r="T13762" s="104"/>
    </row>
    <row r="13763" spans="13:20" ht="14.5" x14ac:dyDescent="0.35">
      <c r="M13763" s="261" t="s">
        <v>57905</v>
      </c>
      <c r="N13763" s="262">
        <v>1944.18</v>
      </c>
      <c r="P13763" s="243" t="s">
        <v>16172</v>
      </c>
      <c r="Q13763" s="244">
        <v>33180.239999999998</v>
      </c>
      <c r="R13763" s="104"/>
      <c r="S13763" s="104"/>
      <c r="T13763" s="104"/>
    </row>
    <row r="13764" spans="13:20" ht="14.5" x14ac:dyDescent="0.35">
      <c r="M13764" s="261" t="s">
        <v>57906</v>
      </c>
      <c r="N13764" s="262">
        <v>27070.47</v>
      </c>
      <c r="P13764" s="243" t="s">
        <v>16173</v>
      </c>
      <c r="Q13764" s="244">
        <v>639387.30000000005</v>
      </c>
      <c r="R13764" s="104"/>
      <c r="S13764" s="104"/>
      <c r="T13764" s="104"/>
    </row>
    <row r="13765" spans="13:20" ht="14.5" x14ac:dyDescent="0.35">
      <c r="M13765" s="261" t="s">
        <v>50567</v>
      </c>
      <c r="N13765" s="262">
        <v>6281.6</v>
      </c>
      <c r="P13765" s="243" t="s">
        <v>29585</v>
      </c>
      <c r="Q13765" s="244">
        <v>5649.6</v>
      </c>
      <c r="R13765" s="104"/>
      <c r="S13765" s="104"/>
      <c r="T13765" s="104"/>
    </row>
    <row r="13766" spans="13:20" ht="14.5" x14ac:dyDescent="0.35">
      <c r="M13766" s="261" t="s">
        <v>50568</v>
      </c>
      <c r="N13766" s="262">
        <v>480.56</v>
      </c>
      <c r="P13766" s="243" t="s">
        <v>29586</v>
      </c>
      <c r="Q13766" s="244">
        <v>235.29</v>
      </c>
      <c r="R13766" s="104"/>
      <c r="S13766" s="104"/>
      <c r="T13766" s="104"/>
    </row>
    <row r="13767" spans="13:20" ht="14.5" x14ac:dyDescent="0.35">
      <c r="M13767" s="261" t="s">
        <v>48725</v>
      </c>
      <c r="N13767" s="262">
        <v>140000</v>
      </c>
      <c r="P13767" s="243" t="s">
        <v>29587</v>
      </c>
      <c r="Q13767" s="244">
        <v>856855.9</v>
      </c>
      <c r="R13767" s="104"/>
      <c r="S13767" s="104"/>
      <c r="T13767" s="104"/>
    </row>
    <row r="13768" spans="13:20" ht="14.5" x14ac:dyDescent="0.35">
      <c r="M13768" s="261" t="s">
        <v>48726</v>
      </c>
      <c r="N13768" s="262">
        <v>10710</v>
      </c>
      <c r="P13768" s="243" t="s">
        <v>29588</v>
      </c>
      <c r="Q13768" s="244">
        <v>49956.14</v>
      </c>
      <c r="R13768" s="104"/>
      <c r="S13768" s="104"/>
      <c r="T13768" s="104"/>
    </row>
    <row r="13769" spans="13:20" ht="14.5" x14ac:dyDescent="0.35">
      <c r="M13769" s="261" t="s">
        <v>45785</v>
      </c>
      <c r="N13769" s="262">
        <v>35225.230000000003</v>
      </c>
      <c r="P13769" s="243" t="s">
        <v>29589</v>
      </c>
      <c r="Q13769" s="244">
        <v>429.09</v>
      </c>
      <c r="R13769" s="104"/>
      <c r="S13769" s="104"/>
      <c r="T13769" s="104"/>
    </row>
    <row r="13770" spans="13:20" ht="14.5" x14ac:dyDescent="0.35">
      <c r="M13770" s="261" t="s">
        <v>45786</v>
      </c>
      <c r="N13770" s="262">
        <v>2694.77</v>
      </c>
      <c r="P13770" s="243" t="s">
        <v>29590</v>
      </c>
      <c r="Q13770" s="244">
        <v>13090</v>
      </c>
      <c r="R13770" s="104"/>
      <c r="S13770" s="104"/>
      <c r="T13770" s="104"/>
    </row>
    <row r="13771" spans="13:20" ht="14.5" x14ac:dyDescent="0.35">
      <c r="M13771" s="261" t="s">
        <v>42292</v>
      </c>
      <c r="N13771" s="262">
        <v>49642.080000000002</v>
      </c>
      <c r="P13771" s="243" t="s">
        <v>29591</v>
      </c>
      <c r="Q13771" s="244">
        <v>314.49</v>
      </c>
      <c r="R13771" s="104"/>
      <c r="S13771" s="104"/>
      <c r="T13771" s="104"/>
    </row>
    <row r="13772" spans="13:20" ht="14.5" x14ac:dyDescent="0.35">
      <c r="M13772" s="261" t="s">
        <v>42293</v>
      </c>
      <c r="N13772" s="262">
        <v>3771.69</v>
      </c>
      <c r="P13772" s="243" t="s">
        <v>29592</v>
      </c>
      <c r="Q13772" s="244">
        <v>24.06</v>
      </c>
      <c r="R13772" s="104"/>
      <c r="S13772" s="104"/>
      <c r="T13772" s="104"/>
    </row>
    <row r="13773" spans="13:20" ht="14.5" x14ac:dyDescent="0.35">
      <c r="M13773" s="261" t="s">
        <v>42294</v>
      </c>
      <c r="N13773" s="262">
        <v>10485.58</v>
      </c>
      <c r="P13773" s="243" t="s">
        <v>29593</v>
      </c>
      <c r="Q13773" s="244">
        <v>68.17</v>
      </c>
      <c r="R13773" s="104"/>
      <c r="S13773" s="104"/>
      <c r="T13773" s="104"/>
    </row>
    <row r="13774" spans="13:20" ht="14.5" x14ac:dyDescent="0.35">
      <c r="M13774" s="261" t="s">
        <v>42295</v>
      </c>
      <c r="N13774" s="262">
        <v>6507.36</v>
      </c>
      <c r="P13774" s="243" t="s">
        <v>29594</v>
      </c>
      <c r="Q13774" s="244">
        <v>1186.7</v>
      </c>
      <c r="R13774" s="104"/>
      <c r="S13774" s="104"/>
      <c r="T13774" s="104"/>
    </row>
    <row r="13775" spans="13:20" ht="14.5" x14ac:dyDescent="0.35">
      <c r="M13775" s="261" t="s">
        <v>50569</v>
      </c>
      <c r="N13775" s="262">
        <v>900</v>
      </c>
      <c r="P13775" s="243" t="s">
        <v>29595</v>
      </c>
      <c r="Q13775" s="244">
        <v>41.76</v>
      </c>
      <c r="R13775" s="104"/>
      <c r="S13775" s="104"/>
      <c r="T13775" s="104"/>
    </row>
    <row r="13776" spans="13:20" ht="14.5" x14ac:dyDescent="0.35">
      <c r="M13776" s="261" t="s">
        <v>53722</v>
      </c>
      <c r="N13776" s="262">
        <v>7967.2</v>
      </c>
      <c r="P13776" s="243" t="s">
        <v>29596</v>
      </c>
      <c r="Q13776" s="244">
        <v>27614.83</v>
      </c>
      <c r="R13776" s="104"/>
      <c r="S13776" s="104"/>
      <c r="T13776" s="104"/>
    </row>
    <row r="13777" spans="13:20" ht="14.5" x14ac:dyDescent="0.35">
      <c r="M13777" s="261" t="s">
        <v>53723</v>
      </c>
      <c r="N13777" s="262">
        <v>540.79999999999995</v>
      </c>
      <c r="P13777" s="243" t="s">
        <v>29597</v>
      </c>
      <c r="Q13777" s="244">
        <v>1449</v>
      </c>
      <c r="R13777" s="104"/>
      <c r="S13777" s="104"/>
      <c r="T13777" s="104"/>
    </row>
    <row r="13778" spans="13:20" ht="14.5" x14ac:dyDescent="0.35">
      <c r="M13778" s="261" t="s">
        <v>48727</v>
      </c>
      <c r="N13778" s="262">
        <v>14438.76</v>
      </c>
      <c r="P13778" s="243" t="s">
        <v>29598</v>
      </c>
      <c r="Q13778" s="244">
        <v>1693</v>
      </c>
      <c r="R13778" s="104"/>
      <c r="S13778" s="104"/>
      <c r="T13778" s="104"/>
    </row>
    <row r="13779" spans="13:20" ht="14.5" x14ac:dyDescent="0.35">
      <c r="M13779" s="261" t="s">
        <v>48728</v>
      </c>
      <c r="N13779" s="262">
        <v>1092.24</v>
      </c>
      <c r="P13779" s="243" t="s">
        <v>29599</v>
      </c>
      <c r="Q13779" s="244">
        <v>4781.49</v>
      </c>
      <c r="R13779" s="104"/>
      <c r="S13779" s="104"/>
      <c r="T13779" s="104"/>
    </row>
    <row r="13780" spans="13:20" ht="14.5" x14ac:dyDescent="0.35">
      <c r="M13780" s="261" t="s">
        <v>30205</v>
      </c>
      <c r="N13780" s="262">
        <v>51</v>
      </c>
      <c r="P13780" s="243" t="s">
        <v>29600</v>
      </c>
      <c r="Q13780" s="244">
        <v>3664.12</v>
      </c>
      <c r="R13780" s="104"/>
      <c r="S13780" s="104"/>
      <c r="T13780" s="104"/>
    </row>
    <row r="13781" spans="13:20" ht="14.5" x14ac:dyDescent="0.35">
      <c r="M13781" s="261" t="s">
        <v>30217</v>
      </c>
      <c r="N13781" s="262">
        <v>4.58</v>
      </c>
      <c r="P13781" s="243" t="s">
        <v>29601</v>
      </c>
      <c r="Q13781" s="244">
        <v>500</v>
      </c>
      <c r="R13781" s="104"/>
      <c r="S13781" s="104"/>
      <c r="T13781" s="104"/>
    </row>
    <row r="13782" spans="13:20" ht="14.5" x14ac:dyDescent="0.35">
      <c r="M13782" s="261" t="s">
        <v>30219</v>
      </c>
      <c r="N13782" s="262">
        <v>126.31</v>
      </c>
      <c r="P13782" s="243" t="s">
        <v>29602</v>
      </c>
      <c r="Q13782" s="244">
        <v>1285.05</v>
      </c>
      <c r="R13782" s="104"/>
      <c r="S13782" s="104"/>
      <c r="T13782" s="104"/>
    </row>
    <row r="13783" spans="13:20" ht="14.5" x14ac:dyDescent="0.35">
      <c r="M13783" s="261" t="s">
        <v>30221</v>
      </c>
      <c r="N13783" s="262">
        <v>96.5</v>
      </c>
      <c r="P13783" s="243" t="s">
        <v>29603</v>
      </c>
      <c r="Q13783" s="244">
        <v>73056.639999999999</v>
      </c>
      <c r="R13783" s="104"/>
      <c r="S13783" s="104"/>
      <c r="T13783" s="104"/>
    </row>
    <row r="13784" spans="13:20" ht="14.5" x14ac:dyDescent="0.35">
      <c r="M13784" s="261" t="s">
        <v>45787</v>
      </c>
      <c r="N13784" s="262">
        <v>775276.63</v>
      </c>
      <c r="P13784" s="243" t="s">
        <v>29604</v>
      </c>
      <c r="Q13784" s="244">
        <v>5454.61</v>
      </c>
      <c r="R13784" s="104"/>
      <c r="S13784" s="104"/>
      <c r="T13784" s="104"/>
    </row>
    <row r="13785" spans="13:20" ht="14.5" x14ac:dyDescent="0.35">
      <c r="M13785" s="261" t="s">
        <v>45788</v>
      </c>
      <c r="N13785" s="262">
        <v>59308.4</v>
      </c>
      <c r="P13785" s="243" t="s">
        <v>29605</v>
      </c>
      <c r="Q13785" s="244">
        <v>15838.69</v>
      </c>
      <c r="R13785" s="104"/>
      <c r="S13785" s="104"/>
      <c r="T13785" s="104"/>
    </row>
    <row r="13786" spans="13:20" ht="14.5" x14ac:dyDescent="0.35">
      <c r="M13786" s="261" t="s">
        <v>30227</v>
      </c>
      <c r="N13786" s="262">
        <v>75791.259999999995</v>
      </c>
      <c r="P13786" s="243" t="s">
        <v>29606</v>
      </c>
      <c r="Q13786" s="244">
        <v>8990.02</v>
      </c>
      <c r="R13786" s="104"/>
      <c r="S13786" s="104"/>
      <c r="T13786" s="104"/>
    </row>
    <row r="13787" spans="13:20" ht="14.5" x14ac:dyDescent="0.35">
      <c r="M13787" s="261" t="s">
        <v>30228</v>
      </c>
      <c r="N13787" s="262">
        <v>52451.6</v>
      </c>
      <c r="P13787" s="243" t="s">
        <v>29607</v>
      </c>
      <c r="Q13787" s="244">
        <v>146.25</v>
      </c>
      <c r="R13787" s="104"/>
      <c r="S13787" s="104"/>
      <c r="T13787" s="104"/>
    </row>
    <row r="13788" spans="13:20" ht="14.5" x14ac:dyDescent="0.35">
      <c r="M13788" s="261" t="s">
        <v>30229</v>
      </c>
      <c r="N13788" s="262">
        <v>1326</v>
      </c>
      <c r="P13788" s="243" t="s">
        <v>29608</v>
      </c>
      <c r="Q13788" s="244">
        <v>3285.79</v>
      </c>
      <c r="R13788" s="104"/>
      <c r="S13788" s="104"/>
      <c r="T13788" s="104"/>
    </row>
    <row r="13789" spans="13:20" ht="14.5" x14ac:dyDescent="0.35">
      <c r="M13789" s="261" t="s">
        <v>50570</v>
      </c>
      <c r="N13789" s="262">
        <v>257.2</v>
      </c>
      <c r="P13789" s="243" t="s">
        <v>29609</v>
      </c>
      <c r="Q13789" s="244">
        <v>16414.62</v>
      </c>
      <c r="R13789" s="104"/>
      <c r="S13789" s="104"/>
      <c r="T13789" s="104"/>
    </row>
    <row r="13790" spans="13:20" ht="14.5" x14ac:dyDescent="0.35">
      <c r="M13790" s="261" t="s">
        <v>30233</v>
      </c>
      <c r="N13790" s="262">
        <v>492.65</v>
      </c>
      <c r="P13790" s="243" t="s">
        <v>29610</v>
      </c>
      <c r="Q13790" s="244">
        <v>11580.08</v>
      </c>
      <c r="R13790" s="104"/>
      <c r="S13790" s="104"/>
      <c r="T13790" s="104"/>
    </row>
    <row r="13791" spans="13:20" ht="14.5" x14ac:dyDescent="0.35">
      <c r="M13791" s="261" t="s">
        <v>30235</v>
      </c>
      <c r="N13791" s="262">
        <v>9486</v>
      </c>
      <c r="P13791" s="243" t="s">
        <v>29611</v>
      </c>
      <c r="Q13791" s="244">
        <v>34176.36</v>
      </c>
      <c r="R13791" s="104"/>
      <c r="S13791" s="104"/>
      <c r="T13791" s="104"/>
    </row>
    <row r="13792" spans="13:20" ht="14.5" x14ac:dyDescent="0.35">
      <c r="M13792" s="261" t="s">
        <v>30236</v>
      </c>
      <c r="N13792" s="262">
        <v>30145.41</v>
      </c>
      <c r="P13792" s="243" t="s">
        <v>29612</v>
      </c>
      <c r="Q13792" s="244">
        <v>69.34</v>
      </c>
      <c r="R13792" s="104"/>
      <c r="S13792" s="104"/>
      <c r="T13792" s="104"/>
    </row>
    <row r="13793" spans="13:20" ht="14.5" x14ac:dyDescent="0.35">
      <c r="M13793" s="261" t="s">
        <v>30237</v>
      </c>
      <c r="N13793" s="262">
        <v>10948</v>
      </c>
      <c r="P13793" s="243" t="s">
        <v>29613</v>
      </c>
      <c r="Q13793" s="244">
        <v>1030948.76</v>
      </c>
      <c r="R13793" s="104"/>
      <c r="S13793" s="104"/>
      <c r="T13793" s="104"/>
    </row>
    <row r="13794" spans="13:20" ht="14.5" x14ac:dyDescent="0.35">
      <c r="M13794" s="261" t="s">
        <v>30238</v>
      </c>
      <c r="N13794" s="262">
        <v>5896.39</v>
      </c>
      <c r="P13794" s="243" t="s">
        <v>29614</v>
      </c>
      <c r="Q13794" s="244">
        <v>73056.639999999999</v>
      </c>
      <c r="R13794" s="104"/>
      <c r="S13794" s="104"/>
      <c r="T13794" s="104"/>
    </row>
    <row r="13795" spans="13:20" ht="14.5" x14ac:dyDescent="0.35">
      <c r="M13795" s="261" t="s">
        <v>57907</v>
      </c>
      <c r="N13795" s="262">
        <v>3577.01</v>
      </c>
      <c r="P13795" s="243" t="s">
        <v>29615</v>
      </c>
      <c r="Q13795" s="244">
        <v>9610.9500000000007</v>
      </c>
      <c r="R13795" s="104"/>
      <c r="S13795" s="104"/>
      <c r="T13795" s="104"/>
    </row>
    <row r="13796" spans="13:20" ht="14.5" x14ac:dyDescent="0.35">
      <c r="M13796" s="261" t="s">
        <v>30239</v>
      </c>
      <c r="N13796" s="262">
        <v>1334.86</v>
      </c>
      <c r="P13796" s="243" t="s">
        <v>29616</v>
      </c>
      <c r="Q13796" s="244">
        <v>27614.83</v>
      </c>
      <c r="R13796" s="104"/>
      <c r="S13796" s="104"/>
      <c r="T13796" s="104"/>
    </row>
    <row r="13797" spans="13:20" ht="14.5" x14ac:dyDescent="0.35">
      <c r="M13797" s="261" t="s">
        <v>51560</v>
      </c>
      <c r="N13797" s="262">
        <v>-389.32</v>
      </c>
      <c r="P13797" s="243" t="s">
        <v>29617</v>
      </c>
      <c r="Q13797" s="244">
        <v>64868.04</v>
      </c>
      <c r="R13797" s="104"/>
      <c r="S13797" s="104"/>
      <c r="T13797" s="104"/>
    </row>
    <row r="13798" spans="13:20" ht="14.5" x14ac:dyDescent="0.35">
      <c r="M13798" s="261" t="s">
        <v>30242</v>
      </c>
      <c r="N13798" s="262">
        <v>6732</v>
      </c>
      <c r="P13798" s="243" t="s">
        <v>29618</v>
      </c>
      <c r="Q13798" s="244">
        <v>19408.8</v>
      </c>
      <c r="R13798" s="104"/>
      <c r="S13798" s="104"/>
      <c r="T13798" s="104"/>
    </row>
    <row r="13799" spans="13:20" ht="14.5" x14ac:dyDescent="0.35">
      <c r="M13799" s="261" t="s">
        <v>30243</v>
      </c>
      <c r="N13799" s="262">
        <v>514.99</v>
      </c>
      <c r="P13799" s="243" t="s">
        <v>29619</v>
      </c>
      <c r="Q13799" s="244">
        <v>1449</v>
      </c>
      <c r="R13799" s="104"/>
      <c r="S13799" s="104"/>
      <c r="T13799" s="104"/>
    </row>
    <row r="13800" spans="13:20" ht="14.5" x14ac:dyDescent="0.35">
      <c r="M13800" s="261" t="s">
        <v>57908</v>
      </c>
      <c r="N13800" s="262">
        <v>379.67</v>
      </c>
      <c r="P13800" s="243" t="s">
        <v>29620</v>
      </c>
      <c r="Q13800" s="244">
        <v>2972.4</v>
      </c>
      <c r="R13800" s="104"/>
      <c r="S13800" s="104"/>
      <c r="T13800" s="104"/>
    </row>
    <row r="13801" spans="13:20" ht="14.5" x14ac:dyDescent="0.35">
      <c r="M13801" s="261" t="s">
        <v>30244</v>
      </c>
      <c r="N13801" s="262">
        <v>101219.55</v>
      </c>
      <c r="P13801" s="243" t="s">
        <v>29621</v>
      </c>
      <c r="Q13801" s="244">
        <v>40693.74</v>
      </c>
      <c r="R13801" s="104"/>
      <c r="S13801" s="104"/>
      <c r="T13801" s="104"/>
    </row>
    <row r="13802" spans="13:20" ht="14.5" x14ac:dyDescent="0.35">
      <c r="M13802" s="261" t="s">
        <v>36131</v>
      </c>
      <c r="N13802" s="262">
        <v>209762.05</v>
      </c>
      <c r="P13802" s="243" t="s">
        <v>29622</v>
      </c>
      <c r="Q13802" s="244">
        <v>49745</v>
      </c>
      <c r="R13802" s="104"/>
      <c r="S13802" s="104"/>
      <c r="T13802" s="104"/>
    </row>
    <row r="13803" spans="13:20" ht="14.5" x14ac:dyDescent="0.35">
      <c r="M13803" s="261" t="s">
        <v>52456</v>
      </c>
      <c r="N13803" s="262">
        <v>14366.63</v>
      </c>
      <c r="P13803" s="243" t="s">
        <v>29623</v>
      </c>
      <c r="Q13803" s="244">
        <v>14322.44</v>
      </c>
      <c r="R13803" s="104"/>
      <c r="S13803" s="104"/>
      <c r="T13803" s="104"/>
    </row>
    <row r="13804" spans="13:20" ht="14.5" x14ac:dyDescent="0.35">
      <c r="M13804" s="261" t="s">
        <v>53724</v>
      </c>
      <c r="N13804" s="262">
        <v>1459.68</v>
      </c>
      <c r="P13804" s="243" t="s">
        <v>16176</v>
      </c>
      <c r="Q13804" s="244">
        <v>22494.14</v>
      </c>
      <c r="R13804" s="104"/>
      <c r="S13804" s="104"/>
      <c r="T13804" s="104"/>
    </row>
    <row r="13805" spans="13:20" ht="14.5" x14ac:dyDescent="0.35">
      <c r="M13805" s="261" t="s">
        <v>36132</v>
      </c>
      <c r="N13805" s="262">
        <v>30432.86</v>
      </c>
      <c r="P13805" s="243" t="s">
        <v>16177</v>
      </c>
      <c r="Q13805" s="244">
        <v>57899.54</v>
      </c>
      <c r="R13805" s="104"/>
      <c r="S13805" s="104"/>
      <c r="T13805" s="104"/>
    </row>
    <row r="13806" spans="13:20" ht="14.5" x14ac:dyDescent="0.35">
      <c r="M13806" s="261" t="s">
        <v>36133</v>
      </c>
      <c r="N13806" s="262">
        <v>19540.61</v>
      </c>
      <c r="P13806" s="243" t="s">
        <v>29624</v>
      </c>
      <c r="Q13806" s="244">
        <v>13454.81</v>
      </c>
      <c r="R13806" s="104"/>
      <c r="S13806" s="104"/>
      <c r="T13806" s="104"/>
    </row>
    <row r="13807" spans="13:20" ht="14.5" x14ac:dyDescent="0.35">
      <c r="M13807" s="261" t="s">
        <v>57909</v>
      </c>
      <c r="N13807" s="262">
        <v>209.67</v>
      </c>
      <c r="P13807" s="243" t="s">
        <v>29625</v>
      </c>
      <c r="Q13807" s="244">
        <v>570183.67000000004</v>
      </c>
      <c r="R13807" s="104"/>
      <c r="S13807" s="104"/>
      <c r="T13807" s="104"/>
    </row>
    <row r="13808" spans="13:20" ht="14.5" x14ac:dyDescent="0.35">
      <c r="M13808" s="261" t="s">
        <v>48729</v>
      </c>
      <c r="N13808" s="262">
        <v>6987.75</v>
      </c>
      <c r="P13808" s="243" t="s">
        <v>16178</v>
      </c>
      <c r="Q13808" s="244">
        <v>14565.08</v>
      </c>
      <c r="R13808" s="104"/>
      <c r="S13808" s="104"/>
      <c r="T13808" s="104"/>
    </row>
    <row r="13809" spans="13:20" ht="14.5" x14ac:dyDescent="0.35">
      <c r="M13809" s="261" t="s">
        <v>53725</v>
      </c>
      <c r="N13809" s="262">
        <v>18059</v>
      </c>
      <c r="P13809" s="243" t="s">
        <v>29626</v>
      </c>
      <c r="Q13809" s="244">
        <v>22595</v>
      </c>
      <c r="R13809" s="104"/>
      <c r="S13809" s="104"/>
      <c r="T13809" s="104"/>
    </row>
    <row r="13810" spans="13:20" ht="14.5" x14ac:dyDescent="0.35">
      <c r="M13810" s="261" t="s">
        <v>57910</v>
      </c>
      <c r="N13810" s="262">
        <v>21014.17</v>
      </c>
      <c r="P13810" s="243" t="s">
        <v>29627</v>
      </c>
      <c r="Q13810" s="244">
        <v>33675</v>
      </c>
      <c r="R13810" s="104"/>
      <c r="S13810" s="104"/>
      <c r="T13810" s="104"/>
    </row>
    <row r="13811" spans="13:20" ht="14.5" x14ac:dyDescent="0.35">
      <c r="M13811" s="261" t="s">
        <v>36134</v>
      </c>
      <c r="N13811" s="262">
        <v>96331.72</v>
      </c>
      <c r="P13811" s="243" t="s">
        <v>16179</v>
      </c>
      <c r="Q13811" s="244">
        <v>72398.289999999994</v>
      </c>
      <c r="R13811" s="104"/>
      <c r="S13811" s="104"/>
      <c r="T13811" s="104"/>
    </row>
    <row r="13812" spans="13:20" ht="14.5" x14ac:dyDescent="0.35">
      <c r="M13812" s="261" t="s">
        <v>37677</v>
      </c>
      <c r="N13812" s="262">
        <v>9846.64</v>
      </c>
      <c r="P13812" s="243" t="s">
        <v>16180</v>
      </c>
      <c r="Q13812" s="244">
        <v>1089316.8</v>
      </c>
      <c r="R13812" s="104"/>
      <c r="S13812" s="104"/>
      <c r="T13812" s="104"/>
    </row>
    <row r="13813" spans="13:20" ht="14.5" x14ac:dyDescent="0.35">
      <c r="M13813" s="261" t="s">
        <v>45789</v>
      </c>
      <c r="N13813" s="262">
        <v>10736.81</v>
      </c>
      <c r="P13813" s="243" t="s">
        <v>29628</v>
      </c>
      <c r="Q13813" s="244">
        <v>14531.43</v>
      </c>
      <c r="R13813" s="104"/>
      <c r="S13813" s="104"/>
      <c r="T13813" s="104"/>
    </row>
    <row r="13814" spans="13:20" ht="14.5" x14ac:dyDescent="0.35">
      <c r="M13814" s="261" t="s">
        <v>45790</v>
      </c>
      <c r="N13814" s="262">
        <v>776.03</v>
      </c>
      <c r="P13814" s="243" t="s">
        <v>29629</v>
      </c>
      <c r="Q13814" s="244">
        <v>259714.18</v>
      </c>
      <c r="R13814" s="104"/>
      <c r="S13814" s="104"/>
      <c r="T13814" s="104"/>
    </row>
    <row r="13815" spans="13:20" ht="14.5" x14ac:dyDescent="0.35">
      <c r="M13815" s="261" t="s">
        <v>57911</v>
      </c>
      <c r="N13815" s="262">
        <v>7890</v>
      </c>
      <c r="P13815" s="243" t="s">
        <v>29630</v>
      </c>
      <c r="Q13815" s="244">
        <v>235.29</v>
      </c>
      <c r="R13815" s="104"/>
      <c r="S13815" s="104"/>
      <c r="T13815" s="104"/>
    </row>
    <row r="13816" spans="13:20" ht="14.5" x14ac:dyDescent="0.35">
      <c r="M13816" s="261" t="s">
        <v>57912</v>
      </c>
      <c r="N13816" s="262">
        <v>603.63</v>
      </c>
      <c r="P13816" s="243" t="s">
        <v>29631</v>
      </c>
      <c r="Q13816" s="244">
        <v>36730.339999999997</v>
      </c>
      <c r="R13816" s="104"/>
      <c r="S13816" s="104"/>
      <c r="T13816" s="104"/>
    </row>
    <row r="13817" spans="13:20" ht="14.5" x14ac:dyDescent="0.35">
      <c r="M13817" s="261" t="s">
        <v>57913</v>
      </c>
      <c r="N13817" s="262">
        <v>555.36</v>
      </c>
      <c r="P13817" s="243" t="s">
        <v>29632</v>
      </c>
      <c r="Q13817" s="244">
        <v>1972085.09</v>
      </c>
      <c r="R13817" s="104"/>
      <c r="S13817" s="104"/>
      <c r="T13817" s="104"/>
    </row>
    <row r="13818" spans="13:20" ht="14.5" x14ac:dyDescent="0.35">
      <c r="M13818" s="261" t="s">
        <v>53726</v>
      </c>
      <c r="N13818" s="262">
        <v>2106.9299999999998</v>
      </c>
      <c r="P13818" s="243" t="s">
        <v>29633</v>
      </c>
      <c r="Q13818" s="244">
        <v>49956.14</v>
      </c>
      <c r="R13818" s="104"/>
      <c r="S13818" s="104"/>
      <c r="T13818" s="104"/>
    </row>
    <row r="13819" spans="13:20" ht="14.5" x14ac:dyDescent="0.35">
      <c r="M13819" s="261" t="s">
        <v>57914</v>
      </c>
      <c r="N13819" s="262">
        <v>33.24</v>
      </c>
      <c r="P13819" s="243" t="s">
        <v>29634</v>
      </c>
      <c r="Q13819" s="244">
        <v>1300</v>
      </c>
      <c r="R13819" s="104"/>
      <c r="S13819" s="104"/>
      <c r="T13819" s="104"/>
    </row>
    <row r="13820" spans="13:20" ht="14.5" x14ac:dyDescent="0.35">
      <c r="M13820" s="261" t="s">
        <v>53727</v>
      </c>
      <c r="N13820" s="262">
        <v>634.47</v>
      </c>
      <c r="P13820" s="243" t="s">
        <v>29635</v>
      </c>
      <c r="Q13820" s="244">
        <v>1537.96</v>
      </c>
      <c r="R13820" s="104"/>
      <c r="S13820" s="104"/>
      <c r="T13820" s="104"/>
    </row>
    <row r="13821" spans="13:20" ht="14.5" x14ac:dyDescent="0.35">
      <c r="M13821" s="261" t="s">
        <v>30245</v>
      </c>
      <c r="N13821" s="262">
        <v>8293</v>
      </c>
      <c r="P13821" s="243" t="s">
        <v>29636</v>
      </c>
      <c r="Q13821" s="244">
        <v>1073.04</v>
      </c>
      <c r="R13821" s="104"/>
      <c r="S13821" s="104"/>
      <c r="T13821" s="104"/>
    </row>
    <row r="13822" spans="13:20" ht="14.5" x14ac:dyDescent="0.35">
      <c r="M13822" s="261" t="s">
        <v>37678</v>
      </c>
      <c r="N13822" s="262">
        <v>549620.78</v>
      </c>
      <c r="P13822" s="243" t="s">
        <v>29637</v>
      </c>
      <c r="Q13822" s="244">
        <v>732.59</v>
      </c>
      <c r="R13822" s="104"/>
      <c r="S13822" s="104"/>
      <c r="T13822" s="104"/>
    </row>
    <row r="13823" spans="13:20" ht="14.5" x14ac:dyDescent="0.35">
      <c r="M13823" s="261" t="s">
        <v>30246</v>
      </c>
      <c r="N13823" s="262">
        <v>176508.41</v>
      </c>
      <c r="P13823" s="243" t="s">
        <v>29638</v>
      </c>
      <c r="Q13823" s="244">
        <v>1500</v>
      </c>
      <c r="R13823" s="104"/>
      <c r="S13823" s="104"/>
      <c r="T13823" s="104"/>
    </row>
    <row r="13824" spans="13:20" ht="14.5" x14ac:dyDescent="0.35">
      <c r="M13824" s="261" t="s">
        <v>50571</v>
      </c>
      <c r="N13824" s="262">
        <v>11284.16</v>
      </c>
      <c r="P13824" s="243" t="s">
        <v>29639</v>
      </c>
      <c r="Q13824" s="244">
        <v>7100</v>
      </c>
      <c r="R13824" s="104"/>
      <c r="S13824" s="104"/>
      <c r="T13824" s="104"/>
    </row>
    <row r="13825" spans="13:20" ht="14.5" x14ac:dyDescent="0.35">
      <c r="M13825" s="261" t="s">
        <v>37679</v>
      </c>
      <c r="N13825" s="262">
        <v>96875.26</v>
      </c>
      <c r="P13825" s="243" t="s">
        <v>29640</v>
      </c>
      <c r="Q13825" s="244">
        <v>657.91</v>
      </c>
      <c r="R13825" s="104"/>
      <c r="S13825" s="104"/>
      <c r="T13825" s="104"/>
    </row>
    <row r="13826" spans="13:20" ht="14.5" x14ac:dyDescent="0.35">
      <c r="M13826" s="261" t="s">
        <v>37680</v>
      </c>
      <c r="N13826" s="262">
        <v>160547.5</v>
      </c>
      <c r="P13826" s="243" t="s">
        <v>29641</v>
      </c>
      <c r="Q13826" s="244">
        <v>1864.48</v>
      </c>
      <c r="R13826" s="104"/>
      <c r="S13826" s="104"/>
      <c r="T13826" s="104"/>
    </row>
    <row r="13827" spans="13:20" ht="14.5" x14ac:dyDescent="0.35">
      <c r="M13827" s="261" t="s">
        <v>42297</v>
      </c>
      <c r="N13827" s="262">
        <v>19051.66</v>
      </c>
      <c r="P13827" s="243" t="s">
        <v>29642</v>
      </c>
      <c r="Q13827" s="244">
        <v>2925.23</v>
      </c>
      <c r="R13827" s="104"/>
      <c r="S13827" s="104"/>
      <c r="T13827" s="104"/>
    </row>
    <row r="13828" spans="13:20" ht="14.5" x14ac:dyDescent="0.35">
      <c r="M13828" s="261" t="s">
        <v>53728</v>
      </c>
      <c r="N13828" s="262">
        <v>37745</v>
      </c>
      <c r="P13828" s="243" t="s">
        <v>29643</v>
      </c>
      <c r="Q13828" s="244">
        <v>430.35</v>
      </c>
      <c r="R13828" s="104"/>
      <c r="S13828" s="104"/>
      <c r="T13828" s="104"/>
    </row>
    <row r="13829" spans="13:20" ht="14.5" x14ac:dyDescent="0.35">
      <c r="M13829" s="261" t="s">
        <v>37681</v>
      </c>
      <c r="N13829" s="262">
        <v>132297.73000000001</v>
      </c>
      <c r="P13829" s="243" t="s">
        <v>29644</v>
      </c>
      <c r="Q13829" s="244">
        <v>11977.71</v>
      </c>
      <c r="R13829" s="104"/>
      <c r="S13829" s="104"/>
      <c r="T13829" s="104"/>
    </row>
    <row r="13830" spans="13:20" ht="14.5" x14ac:dyDescent="0.35">
      <c r="M13830" s="261" t="s">
        <v>52457</v>
      </c>
      <c r="N13830" s="262">
        <v>22285</v>
      </c>
      <c r="P13830" s="243" t="s">
        <v>29645</v>
      </c>
      <c r="Q13830" s="244">
        <v>3143.79</v>
      </c>
      <c r="R13830" s="104"/>
      <c r="S13830" s="104"/>
      <c r="T13830" s="104"/>
    </row>
    <row r="13831" spans="13:20" ht="14.5" x14ac:dyDescent="0.35">
      <c r="M13831" s="261" t="s">
        <v>42298</v>
      </c>
      <c r="N13831" s="262">
        <v>766.48</v>
      </c>
      <c r="P13831" s="243" t="s">
        <v>29646</v>
      </c>
      <c r="Q13831" s="244">
        <v>10070.530000000001</v>
      </c>
      <c r="R13831" s="104"/>
      <c r="S13831" s="104"/>
      <c r="T13831" s="104"/>
    </row>
    <row r="13832" spans="13:20" ht="14.5" x14ac:dyDescent="0.35">
      <c r="M13832" s="261" t="s">
        <v>51561</v>
      </c>
      <c r="N13832" s="262">
        <v>720.03</v>
      </c>
      <c r="P13832" s="243" t="s">
        <v>29647</v>
      </c>
      <c r="Q13832" s="244">
        <v>2919.17</v>
      </c>
      <c r="R13832" s="104"/>
      <c r="S13832" s="104"/>
      <c r="T13832" s="104"/>
    </row>
    <row r="13833" spans="13:20" ht="14.5" x14ac:dyDescent="0.35">
      <c r="M13833" s="261" t="s">
        <v>48730</v>
      </c>
      <c r="N13833" s="262">
        <v>498089.52</v>
      </c>
      <c r="P13833" s="243" t="s">
        <v>29648</v>
      </c>
      <c r="Q13833" s="244">
        <v>5293.85</v>
      </c>
      <c r="R13833" s="104"/>
      <c r="S13833" s="104"/>
      <c r="T13833" s="104"/>
    </row>
    <row r="13834" spans="13:20" ht="14.5" x14ac:dyDescent="0.35">
      <c r="M13834" s="261" t="s">
        <v>50572</v>
      </c>
      <c r="N13834" s="262">
        <v>750</v>
      </c>
      <c r="P13834" s="243" t="s">
        <v>29649</v>
      </c>
      <c r="Q13834" s="244">
        <v>4728.22</v>
      </c>
      <c r="R13834" s="104"/>
      <c r="S13834" s="104"/>
      <c r="T13834" s="104"/>
    </row>
    <row r="13835" spans="13:20" ht="14.5" x14ac:dyDescent="0.35">
      <c r="M13835" s="261" t="s">
        <v>30247</v>
      </c>
      <c r="N13835" s="262">
        <v>126561.65</v>
      </c>
      <c r="P13835" s="243" t="s">
        <v>29650</v>
      </c>
      <c r="Q13835" s="244">
        <v>335.72</v>
      </c>
      <c r="R13835" s="104"/>
      <c r="S13835" s="104"/>
      <c r="T13835" s="104"/>
    </row>
    <row r="13836" spans="13:20" ht="14.5" x14ac:dyDescent="0.35">
      <c r="M13836" s="261" t="s">
        <v>37682</v>
      </c>
      <c r="N13836" s="262">
        <v>232347.51</v>
      </c>
      <c r="P13836" s="243" t="s">
        <v>29651</v>
      </c>
      <c r="Q13836" s="244">
        <v>2471.4899999999998</v>
      </c>
      <c r="R13836" s="104"/>
      <c r="S13836" s="104"/>
      <c r="T13836" s="104"/>
    </row>
    <row r="13837" spans="13:20" ht="14.5" x14ac:dyDescent="0.35">
      <c r="M13837" s="261" t="s">
        <v>37683</v>
      </c>
      <c r="N13837" s="262">
        <v>129039.56</v>
      </c>
      <c r="P13837" s="243" t="s">
        <v>29652</v>
      </c>
      <c r="Q13837" s="244">
        <v>4048.72</v>
      </c>
      <c r="R13837" s="104"/>
      <c r="S13837" s="104"/>
      <c r="T13837" s="104"/>
    </row>
    <row r="13838" spans="13:20" ht="14.5" x14ac:dyDescent="0.35">
      <c r="M13838" s="261" t="s">
        <v>36135</v>
      </c>
      <c r="N13838" s="262">
        <v>2711.25</v>
      </c>
      <c r="P13838" s="243" t="s">
        <v>29653</v>
      </c>
      <c r="Q13838" s="244">
        <v>3000</v>
      </c>
      <c r="R13838" s="104"/>
      <c r="S13838" s="104"/>
      <c r="T13838" s="104"/>
    </row>
    <row r="13839" spans="13:20" ht="14.5" x14ac:dyDescent="0.35">
      <c r="M13839" s="261" t="s">
        <v>30248</v>
      </c>
      <c r="N13839" s="262">
        <v>144444.1</v>
      </c>
      <c r="P13839" s="243" t="s">
        <v>29654</v>
      </c>
      <c r="Q13839" s="244">
        <v>1500</v>
      </c>
      <c r="R13839" s="104"/>
      <c r="S13839" s="104"/>
      <c r="T13839" s="104"/>
    </row>
    <row r="13840" spans="13:20" ht="14.5" x14ac:dyDescent="0.35">
      <c r="M13840" s="261" t="s">
        <v>30249</v>
      </c>
      <c r="N13840" s="262">
        <v>13846.31</v>
      </c>
      <c r="P13840" s="243" t="s">
        <v>29655</v>
      </c>
      <c r="Q13840" s="244">
        <v>7100</v>
      </c>
      <c r="R13840" s="104"/>
      <c r="S13840" s="104"/>
      <c r="T13840" s="104"/>
    </row>
    <row r="13841" spans="13:20" ht="14.5" x14ac:dyDescent="0.35">
      <c r="M13841" s="261" t="s">
        <v>36136</v>
      </c>
      <c r="N13841" s="262">
        <v>230667.78</v>
      </c>
      <c r="P13841" s="243" t="s">
        <v>29656</v>
      </c>
      <c r="Q13841" s="244">
        <v>657.91</v>
      </c>
      <c r="R13841" s="104"/>
      <c r="S13841" s="104"/>
      <c r="T13841" s="104"/>
    </row>
    <row r="13842" spans="13:20" ht="14.5" x14ac:dyDescent="0.35">
      <c r="M13842" s="261" t="s">
        <v>30250</v>
      </c>
      <c r="N13842" s="262">
        <v>23157.71</v>
      </c>
      <c r="P13842" s="243" t="s">
        <v>29657</v>
      </c>
      <c r="Q13842" s="244">
        <v>1864.48</v>
      </c>
      <c r="R13842" s="104"/>
      <c r="S13842" s="104"/>
      <c r="T13842" s="104"/>
    </row>
    <row r="13843" spans="13:20" ht="14.5" x14ac:dyDescent="0.35">
      <c r="M13843" s="261" t="s">
        <v>37684</v>
      </c>
      <c r="N13843" s="262">
        <v>583568.11</v>
      </c>
      <c r="P13843" s="243" t="s">
        <v>29658</v>
      </c>
      <c r="Q13843" s="244">
        <v>4300</v>
      </c>
      <c r="R13843" s="104"/>
      <c r="S13843" s="104"/>
      <c r="T13843" s="104"/>
    </row>
    <row r="13844" spans="13:20" ht="14.5" x14ac:dyDescent="0.35">
      <c r="M13844" s="261" t="s">
        <v>53729</v>
      </c>
      <c r="N13844" s="262">
        <v>3.33</v>
      </c>
      <c r="P13844" s="243" t="s">
        <v>29659</v>
      </c>
      <c r="Q13844" s="244">
        <v>13679.89</v>
      </c>
      <c r="R13844" s="104"/>
      <c r="S13844" s="104"/>
      <c r="T13844" s="104"/>
    </row>
    <row r="13845" spans="13:20" ht="14.5" x14ac:dyDescent="0.35">
      <c r="M13845" s="261" t="s">
        <v>57915</v>
      </c>
      <c r="N13845" s="262">
        <v>11.34</v>
      </c>
      <c r="P13845" s="243" t="s">
        <v>29660</v>
      </c>
      <c r="Q13845" s="244">
        <v>430.35</v>
      </c>
      <c r="R13845" s="104"/>
      <c r="S13845" s="104"/>
      <c r="T13845" s="104"/>
    </row>
    <row r="13846" spans="13:20" ht="14.5" x14ac:dyDescent="0.35">
      <c r="M13846" s="261" t="s">
        <v>51562</v>
      </c>
      <c r="N13846" s="262">
        <v>213.14</v>
      </c>
      <c r="P13846" s="243" t="s">
        <v>29661</v>
      </c>
      <c r="Q13846" s="244">
        <v>20819.28</v>
      </c>
      <c r="R13846" s="104"/>
      <c r="S13846" s="104"/>
      <c r="T13846" s="104"/>
    </row>
    <row r="13847" spans="13:20" ht="14.5" x14ac:dyDescent="0.35">
      <c r="M13847" s="261" t="s">
        <v>48731</v>
      </c>
      <c r="N13847" s="262">
        <v>228623</v>
      </c>
      <c r="P13847" s="243" t="s">
        <v>29662</v>
      </c>
      <c r="Q13847" s="244">
        <v>3143.79</v>
      </c>
      <c r="R13847" s="104"/>
      <c r="S13847" s="104"/>
      <c r="T13847" s="104"/>
    </row>
    <row r="13848" spans="13:20" ht="14.5" x14ac:dyDescent="0.35">
      <c r="M13848" s="261" t="s">
        <v>48732</v>
      </c>
      <c r="N13848" s="262">
        <v>17489.740000000002</v>
      </c>
      <c r="P13848" s="243" t="s">
        <v>16183</v>
      </c>
      <c r="Q13848" s="244">
        <v>13615.06</v>
      </c>
      <c r="R13848" s="104"/>
      <c r="S13848" s="104"/>
      <c r="T13848" s="104"/>
    </row>
    <row r="13849" spans="13:20" ht="14.5" x14ac:dyDescent="0.35">
      <c r="M13849" s="261" t="s">
        <v>57916</v>
      </c>
      <c r="N13849" s="262">
        <v>939</v>
      </c>
      <c r="P13849" s="243" t="s">
        <v>29663</v>
      </c>
      <c r="Q13849" s="244">
        <v>3874.36</v>
      </c>
      <c r="R13849" s="104"/>
      <c r="S13849" s="104"/>
      <c r="T13849" s="104"/>
    </row>
    <row r="13850" spans="13:20" ht="14.5" x14ac:dyDescent="0.35">
      <c r="M13850" s="261" t="s">
        <v>48733</v>
      </c>
      <c r="N13850" s="262">
        <v>83737.5</v>
      </c>
      <c r="P13850" s="243" t="s">
        <v>29664</v>
      </c>
      <c r="Q13850" s="244">
        <v>47286.38</v>
      </c>
      <c r="R13850" s="104"/>
      <c r="S13850" s="104"/>
      <c r="T13850" s="104"/>
    </row>
    <row r="13851" spans="13:20" ht="14.5" x14ac:dyDescent="0.35">
      <c r="M13851" s="261" t="s">
        <v>48734</v>
      </c>
      <c r="N13851" s="262">
        <v>6405.92</v>
      </c>
      <c r="P13851" s="243" t="s">
        <v>29665</v>
      </c>
      <c r="Q13851" s="244">
        <v>6200</v>
      </c>
      <c r="R13851" s="104"/>
      <c r="S13851" s="104"/>
      <c r="T13851" s="104"/>
    </row>
    <row r="13852" spans="13:20" ht="14.5" x14ac:dyDescent="0.35">
      <c r="M13852" s="261" t="s">
        <v>53730</v>
      </c>
      <c r="N13852" s="262">
        <v>3030</v>
      </c>
      <c r="P13852" s="243" t="s">
        <v>29666</v>
      </c>
      <c r="Q13852" s="244">
        <v>4388.09</v>
      </c>
      <c r="R13852" s="104"/>
      <c r="S13852" s="104"/>
      <c r="T13852" s="104"/>
    </row>
    <row r="13853" spans="13:20" ht="14.5" x14ac:dyDescent="0.35">
      <c r="M13853" s="261" t="s">
        <v>30295</v>
      </c>
      <c r="N13853" s="262">
        <v>282.48</v>
      </c>
      <c r="P13853" s="243" t="s">
        <v>29667</v>
      </c>
      <c r="Q13853" s="244">
        <v>12435.81</v>
      </c>
      <c r="R13853" s="104"/>
      <c r="S13853" s="104"/>
      <c r="T13853" s="104"/>
    </row>
    <row r="13854" spans="13:20" ht="14.5" x14ac:dyDescent="0.35">
      <c r="M13854" s="261" t="s">
        <v>30296</v>
      </c>
      <c r="N13854" s="262">
        <v>21.61</v>
      </c>
      <c r="P13854" s="243" t="s">
        <v>29668</v>
      </c>
      <c r="Q13854" s="244">
        <v>20700</v>
      </c>
      <c r="R13854" s="104"/>
      <c r="S13854" s="104"/>
      <c r="T13854" s="104"/>
    </row>
    <row r="13855" spans="13:20" ht="14.5" x14ac:dyDescent="0.35">
      <c r="M13855" s="261" t="s">
        <v>42300</v>
      </c>
      <c r="N13855" s="262">
        <v>22783.31</v>
      </c>
      <c r="P13855" s="243" t="s">
        <v>29669</v>
      </c>
      <c r="Q13855" s="244">
        <v>154907.65</v>
      </c>
      <c r="R13855" s="104"/>
      <c r="S13855" s="104"/>
      <c r="T13855" s="104"/>
    </row>
    <row r="13856" spans="13:20" ht="14.5" x14ac:dyDescent="0.35">
      <c r="M13856" s="261" t="s">
        <v>42301</v>
      </c>
      <c r="N13856" s="262">
        <v>6249.99</v>
      </c>
      <c r="P13856" s="243" t="s">
        <v>29670</v>
      </c>
      <c r="Q13856" s="244">
        <v>5601.71</v>
      </c>
      <c r="R13856" s="104"/>
      <c r="S13856" s="104"/>
      <c r="T13856" s="104"/>
    </row>
    <row r="13857" spans="13:20" ht="14.5" x14ac:dyDescent="0.35">
      <c r="M13857" s="261" t="s">
        <v>42302</v>
      </c>
      <c r="N13857" s="262">
        <v>1931.46</v>
      </c>
      <c r="P13857" s="243" t="s">
        <v>29671</v>
      </c>
      <c r="Q13857" s="244">
        <v>30390</v>
      </c>
      <c r="R13857" s="104"/>
      <c r="S13857" s="104"/>
      <c r="T13857" s="104"/>
    </row>
    <row r="13858" spans="13:20" ht="14.5" x14ac:dyDescent="0.35">
      <c r="M13858" s="261" t="s">
        <v>42303</v>
      </c>
      <c r="N13858" s="262">
        <v>6294.44</v>
      </c>
      <c r="P13858" s="243" t="s">
        <v>29672</v>
      </c>
      <c r="Q13858" s="244">
        <v>11212</v>
      </c>
      <c r="R13858" s="104"/>
      <c r="S13858" s="104"/>
      <c r="T13858" s="104"/>
    </row>
    <row r="13859" spans="13:20" ht="14.5" x14ac:dyDescent="0.35">
      <c r="M13859" s="261" t="s">
        <v>42304</v>
      </c>
      <c r="N13859" s="262">
        <v>5075.34</v>
      </c>
      <c r="P13859" s="243" t="s">
        <v>29673</v>
      </c>
      <c r="Q13859" s="244">
        <v>1046.1500000000001</v>
      </c>
      <c r="R13859" s="104"/>
      <c r="S13859" s="104"/>
      <c r="T13859" s="104"/>
    </row>
    <row r="13860" spans="13:20" ht="14.5" x14ac:dyDescent="0.35">
      <c r="M13860" s="261" t="s">
        <v>38693</v>
      </c>
      <c r="N13860" s="262">
        <v>1100</v>
      </c>
      <c r="P13860" s="243" t="s">
        <v>29674</v>
      </c>
      <c r="Q13860" s="244">
        <v>81988.69</v>
      </c>
      <c r="R13860" s="104"/>
      <c r="S13860" s="104"/>
      <c r="T13860" s="104"/>
    </row>
    <row r="13861" spans="13:20" ht="14.5" x14ac:dyDescent="0.35">
      <c r="M13861" s="261" t="s">
        <v>53731</v>
      </c>
      <c r="N13861" s="262">
        <v>1775</v>
      </c>
      <c r="P13861" s="243" t="s">
        <v>29675</v>
      </c>
      <c r="Q13861" s="244">
        <v>23220.16</v>
      </c>
      <c r="R13861" s="104"/>
      <c r="S13861" s="104"/>
      <c r="T13861" s="104"/>
    </row>
    <row r="13862" spans="13:20" ht="14.5" x14ac:dyDescent="0.35">
      <c r="M13862" s="261" t="s">
        <v>38694</v>
      </c>
      <c r="N13862" s="262">
        <v>4236</v>
      </c>
      <c r="P13862" s="243" t="s">
        <v>16186</v>
      </c>
      <c r="Q13862" s="244">
        <v>83684.08</v>
      </c>
      <c r="R13862" s="104"/>
      <c r="S13862" s="104"/>
      <c r="T13862" s="104"/>
    </row>
    <row r="13863" spans="13:20" ht="14.5" x14ac:dyDescent="0.35">
      <c r="M13863" s="261" t="s">
        <v>38695</v>
      </c>
      <c r="N13863" s="262">
        <v>38449.980000000003</v>
      </c>
      <c r="P13863" s="243" t="s">
        <v>16187</v>
      </c>
      <c r="Q13863" s="244">
        <v>27724.11</v>
      </c>
      <c r="R13863" s="104"/>
      <c r="S13863" s="104"/>
      <c r="T13863" s="104"/>
    </row>
    <row r="13864" spans="13:20" ht="14.5" x14ac:dyDescent="0.35">
      <c r="M13864" s="261" t="s">
        <v>38696</v>
      </c>
      <c r="N13864" s="262">
        <v>6125.01</v>
      </c>
      <c r="P13864" s="243" t="s">
        <v>29676</v>
      </c>
      <c r="Q13864" s="244">
        <v>64.25</v>
      </c>
      <c r="R13864" s="104"/>
      <c r="S13864" s="104"/>
      <c r="T13864" s="104"/>
    </row>
    <row r="13865" spans="13:20" ht="14.5" x14ac:dyDescent="0.35">
      <c r="M13865" s="261" t="s">
        <v>38697</v>
      </c>
      <c r="N13865" s="262">
        <v>7467.13</v>
      </c>
      <c r="P13865" s="243" t="s">
        <v>16189</v>
      </c>
      <c r="Q13865" s="244">
        <v>7902.24</v>
      </c>
      <c r="R13865" s="104"/>
      <c r="S13865" s="104"/>
      <c r="T13865" s="104"/>
    </row>
    <row r="13866" spans="13:20" ht="14.5" x14ac:dyDescent="0.35">
      <c r="M13866" s="261" t="s">
        <v>38698</v>
      </c>
      <c r="N13866" s="262">
        <v>4237.83</v>
      </c>
      <c r="P13866" s="243" t="s">
        <v>16190</v>
      </c>
      <c r="Q13866" s="244">
        <v>17129.97</v>
      </c>
      <c r="R13866" s="104"/>
      <c r="S13866" s="104"/>
      <c r="T13866" s="104"/>
    </row>
    <row r="13867" spans="13:20" ht="14.5" x14ac:dyDescent="0.35">
      <c r="M13867" s="261" t="s">
        <v>38699</v>
      </c>
      <c r="N13867" s="262">
        <v>11282.74</v>
      </c>
      <c r="P13867" s="243" t="s">
        <v>16191</v>
      </c>
      <c r="Q13867" s="244">
        <v>22357.47</v>
      </c>
      <c r="R13867" s="104"/>
      <c r="S13867" s="104"/>
      <c r="T13867" s="104"/>
    </row>
    <row r="13868" spans="13:20" ht="14.5" x14ac:dyDescent="0.35">
      <c r="M13868" s="261" t="s">
        <v>38700</v>
      </c>
      <c r="N13868" s="262">
        <v>7821.84</v>
      </c>
      <c r="P13868" s="243" t="s">
        <v>29677</v>
      </c>
      <c r="Q13868" s="244">
        <v>21242.880000000001</v>
      </c>
      <c r="R13868" s="104"/>
      <c r="S13868" s="104"/>
      <c r="T13868" s="104"/>
    </row>
    <row r="13869" spans="13:20" ht="14.5" x14ac:dyDescent="0.35">
      <c r="M13869" s="261" t="s">
        <v>38701</v>
      </c>
      <c r="N13869" s="262">
        <v>18315.93</v>
      </c>
      <c r="P13869" s="243" t="s">
        <v>29678</v>
      </c>
      <c r="Q13869" s="244">
        <v>18736</v>
      </c>
      <c r="R13869" s="104"/>
      <c r="S13869" s="104"/>
      <c r="T13869" s="104"/>
    </row>
    <row r="13870" spans="13:20" ht="14.5" x14ac:dyDescent="0.35">
      <c r="M13870" s="261" t="s">
        <v>51563</v>
      </c>
      <c r="N13870" s="262">
        <v>11773.85</v>
      </c>
      <c r="P13870" s="243" t="s">
        <v>29679</v>
      </c>
      <c r="Q13870" s="244">
        <v>4219</v>
      </c>
      <c r="R13870" s="104"/>
      <c r="S13870" s="104"/>
      <c r="T13870" s="104"/>
    </row>
    <row r="13871" spans="13:20" ht="14.5" x14ac:dyDescent="0.35">
      <c r="M13871" s="261" t="s">
        <v>51564</v>
      </c>
      <c r="N13871" s="262">
        <v>900.7</v>
      </c>
      <c r="P13871" s="243" t="s">
        <v>29680</v>
      </c>
      <c r="Q13871" s="244">
        <v>265.70999999999998</v>
      </c>
      <c r="R13871" s="104"/>
      <c r="S13871" s="104"/>
      <c r="T13871" s="104"/>
    </row>
    <row r="13872" spans="13:20" ht="14.5" x14ac:dyDescent="0.35">
      <c r="M13872" s="261" t="s">
        <v>51565</v>
      </c>
      <c r="N13872" s="262">
        <v>2542.5700000000002</v>
      </c>
      <c r="P13872" s="243" t="s">
        <v>29681</v>
      </c>
      <c r="Q13872" s="244">
        <v>34598.65</v>
      </c>
      <c r="R13872" s="104"/>
      <c r="S13872" s="104"/>
      <c r="T13872" s="104"/>
    </row>
    <row r="13873" spans="13:20" ht="14.5" x14ac:dyDescent="0.35">
      <c r="M13873" s="261" t="s">
        <v>51566</v>
      </c>
      <c r="N13873" s="262">
        <v>1565.88</v>
      </c>
      <c r="P13873" s="243" t="s">
        <v>29682</v>
      </c>
      <c r="Q13873" s="244">
        <v>10800</v>
      </c>
      <c r="R13873" s="104"/>
      <c r="S13873" s="104"/>
      <c r="T13873" s="104"/>
    </row>
    <row r="13874" spans="13:20" ht="14.5" x14ac:dyDescent="0.35">
      <c r="M13874" s="261" t="s">
        <v>53732</v>
      </c>
      <c r="N13874" s="262">
        <v>504.72</v>
      </c>
      <c r="P13874" s="243" t="s">
        <v>29683</v>
      </c>
      <c r="Q13874" s="244">
        <v>3493.33</v>
      </c>
      <c r="R13874" s="104"/>
      <c r="S13874" s="104"/>
      <c r="T13874" s="104"/>
    </row>
    <row r="13875" spans="13:20" ht="14.5" x14ac:dyDescent="0.35">
      <c r="M13875" s="261" t="s">
        <v>48735</v>
      </c>
      <c r="N13875" s="262">
        <v>26000</v>
      </c>
      <c r="P13875" s="243" t="s">
        <v>29684</v>
      </c>
      <c r="Q13875" s="244">
        <v>2399.0500000000002</v>
      </c>
      <c r="R13875" s="104"/>
      <c r="S13875" s="104"/>
      <c r="T13875" s="104"/>
    </row>
    <row r="13876" spans="13:20" ht="14.5" x14ac:dyDescent="0.35">
      <c r="M13876" s="261" t="s">
        <v>48736</v>
      </c>
      <c r="N13876" s="262">
        <v>1989</v>
      </c>
      <c r="P13876" s="243" t="s">
        <v>29685</v>
      </c>
      <c r="Q13876" s="244">
        <v>2199.5</v>
      </c>
      <c r="R13876" s="104"/>
      <c r="S13876" s="104"/>
      <c r="T13876" s="104"/>
    </row>
    <row r="13877" spans="13:20" ht="14.5" x14ac:dyDescent="0.35">
      <c r="M13877" s="261" t="s">
        <v>30330</v>
      </c>
      <c r="N13877" s="262">
        <v>16</v>
      </c>
      <c r="P13877" s="243" t="s">
        <v>29686</v>
      </c>
      <c r="Q13877" s="244">
        <v>109680.76</v>
      </c>
      <c r="R13877" s="104"/>
      <c r="S13877" s="104"/>
      <c r="T13877" s="104"/>
    </row>
    <row r="13878" spans="13:20" ht="14.5" x14ac:dyDescent="0.35">
      <c r="M13878" s="261" t="s">
        <v>45791</v>
      </c>
      <c r="N13878" s="262">
        <v>189812.5</v>
      </c>
      <c r="P13878" s="243" t="s">
        <v>29687</v>
      </c>
      <c r="Q13878" s="244">
        <v>117386.5</v>
      </c>
      <c r="R13878" s="104"/>
      <c r="S13878" s="104"/>
      <c r="T13878" s="104"/>
    </row>
    <row r="13879" spans="13:20" ht="14.5" x14ac:dyDescent="0.35">
      <c r="M13879" s="261" t="s">
        <v>45792</v>
      </c>
      <c r="N13879" s="262">
        <v>14520.57</v>
      </c>
      <c r="P13879" s="243" t="s">
        <v>29688</v>
      </c>
      <c r="Q13879" s="244">
        <v>85260.37</v>
      </c>
      <c r="R13879" s="104"/>
      <c r="S13879" s="104"/>
      <c r="T13879" s="104"/>
    </row>
    <row r="13880" spans="13:20" ht="14.5" x14ac:dyDescent="0.35">
      <c r="M13880" s="261" t="s">
        <v>30339</v>
      </c>
      <c r="N13880" s="262">
        <v>6081.84</v>
      </c>
      <c r="P13880" s="243" t="s">
        <v>29689</v>
      </c>
      <c r="Q13880" s="244">
        <v>25235.13</v>
      </c>
      <c r="R13880" s="104"/>
      <c r="S13880" s="104"/>
      <c r="T13880" s="104"/>
    </row>
    <row r="13881" spans="13:20" ht="14.5" x14ac:dyDescent="0.35">
      <c r="M13881" s="261" t="s">
        <v>30342</v>
      </c>
      <c r="N13881" s="262">
        <v>5331.93</v>
      </c>
      <c r="P13881" s="243" t="s">
        <v>29690</v>
      </c>
      <c r="Q13881" s="244">
        <v>11623</v>
      </c>
      <c r="R13881" s="104"/>
      <c r="S13881" s="104"/>
      <c r="T13881" s="104"/>
    </row>
    <row r="13882" spans="13:20" ht="14.5" x14ac:dyDescent="0.35">
      <c r="M13882" s="261" t="s">
        <v>43462</v>
      </c>
      <c r="N13882" s="262">
        <v>-3133.53</v>
      </c>
      <c r="P13882" s="243" t="s">
        <v>29691</v>
      </c>
      <c r="Q13882" s="244">
        <v>76843</v>
      </c>
      <c r="R13882" s="104"/>
      <c r="S13882" s="104"/>
      <c r="T13882" s="104"/>
    </row>
    <row r="13883" spans="13:20" ht="14.5" x14ac:dyDescent="0.35">
      <c r="M13883" s="261" t="s">
        <v>30343</v>
      </c>
      <c r="N13883" s="262">
        <v>276</v>
      </c>
      <c r="P13883" s="243" t="s">
        <v>29692</v>
      </c>
      <c r="Q13883" s="244">
        <v>714844.7</v>
      </c>
      <c r="R13883" s="104"/>
      <c r="S13883" s="104"/>
      <c r="T13883" s="104"/>
    </row>
    <row r="13884" spans="13:20" ht="14.5" x14ac:dyDescent="0.35">
      <c r="M13884" s="261" t="s">
        <v>51567</v>
      </c>
      <c r="N13884" s="262">
        <v>1472.59</v>
      </c>
      <c r="P13884" s="243" t="s">
        <v>29693</v>
      </c>
      <c r="Q13884" s="244">
        <v>5662.85</v>
      </c>
      <c r="R13884" s="104"/>
      <c r="S13884" s="104"/>
      <c r="T13884" s="104"/>
    </row>
    <row r="13885" spans="13:20" ht="14.5" x14ac:dyDescent="0.35">
      <c r="M13885" s="261" t="s">
        <v>51568</v>
      </c>
      <c r="N13885" s="262">
        <v>114.78</v>
      </c>
      <c r="P13885" s="243" t="s">
        <v>29694</v>
      </c>
      <c r="Q13885" s="244">
        <v>948.16</v>
      </c>
      <c r="R13885" s="104"/>
      <c r="S13885" s="104"/>
      <c r="T13885" s="104"/>
    </row>
    <row r="13886" spans="13:20" ht="14.5" x14ac:dyDescent="0.35">
      <c r="M13886" s="261" t="s">
        <v>51569</v>
      </c>
      <c r="N13886" s="262">
        <v>352.61</v>
      </c>
      <c r="P13886" s="243" t="s">
        <v>29695</v>
      </c>
      <c r="Q13886" s="244">
        <v>51870.44</v>
      </c>
      <c r="R13886" s="104"/>
      <c r="S13886" s="104"/>
      <c r="T13886" s="104"/>
    </row>
    <row r="13887" spans="13:20" ht="14.5" x14ac:dyDescent="0.35">
      <c r="M13887" s="261" t="s">
        <v>42306</v>
      </c>
      <c r="N13887" s="262">
        <v>3750.02</v>
      </c>
      <c r="P13887" s="243" t="s">
        <v>29696</v>
      </c>
      <c r="Q13887" s="244">
        <v>152890.68</v>
      </c>
      <c r="R13887" s="104"/>
      <c r="S13887" s="104"/>
      <c r="T13887" s="104"/>
    </row>
    <row r="13888" spans="13:20" ht="14.5" x14ac:dyDescent="0.35">
      <c r="M13888" s="261" t="s">
        <v>50573</v>
      </c>
      <c r="N13888" s="262">
        <v>230</v>
      </c>
      <c r="P13888" s="243" t="s">
        <v>29697</v>
      </c>
      <c r="Q13888" s="244">
        <v>156063.97</v>
      </c>
      <c r="R13888" s="104"/>
      <c r="S13888" s="104"/>
      <c r="T13888" s="104"/>
    </row>
    <row r="13889" spans="13:20" ht="14.5" x14ac:dyDescent="0.35">
      <c r="M13889" s="261" t="s">
        <v>30345</v>
      </c>
      <c r="N13889" s="262">
        <v>27973.07</v>
      </c>
      <c r="P13889" s="243" t="s">
        <v>29698</v>
      </c>
      <c r="Q13889" s="244">
        <v>4403.71</v>
      </c>
      <c r="R13889" s="104"/>
      <c r="S13889" s="104"/>
      <c r="T13889" s="104"/>
    </row>
    <row r="13890" spans="13:20" ht="14.5" x14ac:dyDescent="0.35">
      <c r="M13890" s="261" t="s">
        <v>30346</v>
      </c>
      <c r="N13890" s="262">
        <v>1970.89</v>
      </c>
      <c r="P13890" s="243" t="s">
        <v>29699</v>
      </c>
      <c r="Q13890" s="244">
        <v>25993</v>
      </c>
      <c r="R13890" s="104"/>
      <c r="S13890" s="104"/>
      <c r="T13890" s="104"/>
    </row>
    <row r="13891" spans="13:20" ht="14.5" x14ac:dyDescent="0.35">
      <c r="M13891" s="261" t="s">
        <v>30347</v>
      </c>
      <c r="N13891" s="262">
        <v>6373.47</v>
      </c>
      <c r="P13891" s="243" t="s">
        <v>29700</v>
      </c>
      <c r="Q13891" s="244">
        <v>136.43</v>
      </c>
      <c r="R13891" s="104"/>
      <c r="S13891" s="104"/>
      <c r="T13891" s="104"/>
    </row>
    <row r="13892" spans="13:20" ht="14.5" x14ac:dyDescent="0.35">
      <c r="M13892" s="261" t="s">
        <v>30348</v>
      </c>
      <c r="N13892" s="262">
        <v>5155.13</v>
      </c>
      <c r="P13892" s="243" t="s">
        <v>29701</v>
      </c>
      <c r="Q13892" s="244">
        <v>29680</v>
      </c>
      <c r="R13892" s="104"/>
      <c r="S13892" s="104"/>
      <c r="T13892" s="104"/>
    </row>
    <row r="13893" spans="13:20" ht="14.5" x14ac:dyDescent="0.35">
      <c r="M13893" s="261" t="s">
        <v>30349</v>
      </c>
      <c r="N13893" s="262">
        <v>1931.66</v>
      </c>
      <c r="P13893" s="243" t="s">
        <v>29702</v>
      </c>
      <c r="Q13893" s="244">
        <v>2901.1</v>
      </c>
      <c r="R13893" s="104"/>
      <c r="S13893" s="104"/>
      <c r="T13893" s="104"/>
    </row>
    <row r="13894" spans="13:20" ht="14.5" x14ac:dyDescent="0.35">
      <c r="M13894" s="261" t="s">
        <v>45793</v>
      </c>
      <c r="N13894" s="262">
        <v>4914.0600000000004</v>
      </c>
      <c r="P13894" s="243" t="s">
        <v>29703</v>
      </c>
      <c r="Q13894" s="244">
        <v>4758.22</v>
      </c>
      <c r="R13894" s="104"/>
      <c r="S13894" s="104"/>
      <c r="T13894" s="104"/>
    </row>
    <row r="13895" spans="13:20" ht="14.5" x14ac:dyDescent="0.35">
      <c r="M13895" s="261" t="s">
        <v>45794</v>
      </c>
      <c r="N13895" s="262">
        <v>375.94</v>
      </c>
      <c r="P13895" s="243" t="s">
        <v>29704</v>
      </c>
      <c r="Q13895" s="244">
        <v>1421.1</v>
      </c>
      <c r="R13895" s="104"/>
      <c r="S13895" s="104"/>
      <c r="T13895" s="104"/>
    </row>
    <row r="13896" spans="13:20" ht="14.5" x14ac:dyDescent="0.35">
      <c r="M13896" s="261" t="s">
        <v>45795</v>
      </c>
      <c r="N13896" s="262">
        <v>4500</v>
      </c>
      <c r="P13896" s="243" t="s">
        <v>29705</v>
      </c>
      <c r="Q13896" s="244">
        <v>6220</v>
      </c>
      <c r="R13896" s="104"/>
      <c r="S13896" s="104"/>
      <c r="T13896" s="104"/>
    </row>
    <row r="13897" spans="13:20" ht="14.5" x14ac:dyDescent="0.35">
      <c r="M13897" s="261" t="s">
        <v>36138</v>
      </c>
      <c r="N13897" s="262">
        <v>30586.23</v>
      </c>
      <c r="P13897" s="243" t="s">
        <v>29706</v>
      </c>
      <c r="Q13897" s="244">
        <v>3451.48</v>
      </c>
      <c r="R13897" s="104"/>
      <c r="S13897" s="104"/>
      <c r="T13897" s="104"/>
    </row>
    <row r="13898" spans="13:20" ht="14.5" x14ac:dyDescent="0.35">
      <c r="M13898" s="261" t="s">
        <v>50574</v>
      </c>
      <c r="N13898" s="262">
        <v>1990.09</v>
      </c>
      <c r="P13898" s="243" t="s">
        <v>29707</v>
      </c>
      <c r="Q13898" s="244">
        <v>658.54</v>
      </c>
      <c r="R13898" s="104"/>
      <c r="S13898" s="104"/>
      <c r="T13898" s="104"/>
    </row>
    <row r="13899" spans="13:20" ht="14.5" x14ac:dyDescent="0.35">
      <c r="M13899" s="261" t="s">
        <v>38704</v>
      </c>
      <c r="N13899" s="262">
        <v>25509.919999999998</v>
      </c>
      <c r="P13899" s="243" t="s">
        <v>29708</v>
      </c>
      <c r="Q13899" s="244">
        <v>651</v>
      </c>
      <c r="R13899" s="104"/>
      <c r="S13899" s="104"/>
      <c r="T13899" s="104"/>
    </row>
    <row r="13900" spans="13:20" ht="14.5" x14ac:dyDescent="0.35">
      <c r="M13900" s="261" t="s">
        <v>37687</v>
      </c>
      <c r="N13900" s="262">
        <v>90423.42</v>
      </c>
      <c r="P13900" s="243" t="s">
        <v>29709</v>
      </c>
      <c r="Q13900" s="244">
        <v>23860.92</v>
      </c>
      <c r="R13900" s="104"/>
      <c r="S13900" s="104"/>
      <c r="T13900" s="104"/>
    </row>
    <row r="13901" spans="13:20" ht="14.5" x14ac:dyDescent="0.35">
      <c r="M13901" s="261" t="s">
        <v>36139</v>
      </c>
      <c r="N13901" s="262">
        <v>5840.79</v>
      </c>
      <c r="P13901" s="243" t="s">
        <v>29710</v>
      </c>
      <c r="Q13901" s="244">
        <v>1825.42</v>
      </c>
      <c r="R13901" s="104"/>
      <c r="S13901" s="104"/>
      <c r="T13901" s="104"/>
    </row>
    <row r="13902" spans="13:20" ht="14.5" x14ac:dyDescent="0.35">
      <c r="M13902" s="261" t="s">
        <v>36140</v>
      </c>
      <c r="N13902" s="262">
        <v>5614.57</v>
      </c>
      <c r="P13902" s="243" t="s">
        <v>29711</v>
      </c>
      <c r="Q13902" s="244">
        <v>5173.05</v>
      </c>
      <c r="R13902" s="104"/>
      <c r="S13902" s="104"/>
      <c r="T13902" s="104"/>
    </row>
    <row r="13903" spans="13:20" ht="14.5" x14ac:dyDescent="0.35">
      <c r="M13903" s="261" t="s">
        <v>30350</v>
      </c>
      <c r="N13903" s="262">
        <v>38900</v>
      </c>
      <c r="P13903" s="243" t="s">
        <v>29712</v>
      </c>
      <c r="Q13903" s="244">
        <v>44512.41</v>
      </c>
      <c r="R13903" s="104"/>
      <c r="S13903" s="104"/>
      <c r="T13903" s="104"/>
    </row>
    <row r="13904" spans="13:20" ht="14.5" x14ac:dyDescent="0.35">
      <c r="M13904" s="261" t="s">
        <v>30352</v>
      </c>
      <c r="N13904" s="262">
        <v>2400.0100000000002</v>
      </c>
      <c r="P13904" s="243" t="s">
        <v>29713</v>
      </c>
      <c r="Q13904" s="244">
        <v>35380.639999999999</v>
      </c>
      <c r="R13904" s="104"/>
      <c r="S13904" s="104"/>
      <c r="T13904" s="104"/>
    </row>
    <row r="13905" spans="13:20" ht="14.5" x14ac:dyDescent="0.35">
      <c r="M13905" s="261" t="s">
        <v>51570</v>
      </c>
      <c r="N13905" s="262">
        <v>249.37</v>
      </c>
      <c r="P13905" s="243" t="s">
        <v>29714</v>
      </c>
      <c r="Q13905" s="244">
        <v>8486.36</v>
      </c>
      <c r="R13905" s="104"/>
      <c r="S13905" s="104"/>
      <c r="T13905" s="104"/>
    </row>
    <row r="13906" spans="13:20" ht="14.5" x14ac:dyDescent="0.35">
      <c r="M13906" s="261" t="s">
        <v>30353</v>
      </c>
      <c r="N13906" s="262">
        <v>14869.7</v>
      </c>
      <c r="P13906" s="243" t="s">
        <v>29715</v>
      </c>
      <c r="Q13906" s="244">
        <v>649.20000000000005</v>
      </c>
      <c r="R13906" s="104"/>
      <c r="S13906" s="104"/>
      <c r="T13906" s="104"/>
    </row>
    <row r="13907" spans="13:20" ht="14.5" x14ac:dyDescent="0.35">
      <c r="M13907" s="261" t="s">
        <v>30354</v>
      </c>
      <c r="N13907" s="262">
        <v>23508.240000000002</v>
      </c>
      <c r="P13907" s="243" t="s">
        <v>29716</v>
      </c>
      <c r="Q13907" s="244">
        <v>1839.84</v>
      </c>
      <c r="R13907" s="104"/>
      <c r="S13907" s="104"/>
      <c r="T13907" s="104"/>
    </row>
    <row r="13908" spans="13:20" ht="14.5" x14ac:dyDescent="0.35">
      <c r="M13908" s="261" t="s">
        <v>37688</v>
      </c>
      <c r="N13908" s="262">
        <v>13365.31</v>
      </c>
      <c r="P13908" s="243" t="s">
        <v>29717</v>
      </c>
      <c r="Q13908" s="244">
        <v>5555</v>
      </c>
      <c r="R13908" s="104"/>
      <c r="S13908" s="104"/>
      <c r="T13908" s="104"/>
    </row>
    <row r="13909" spans="13:20" ht="14.5" x14ac:dyDescent="0.35">
      <c r="M13909" s="261" t="s">
        <v>30355</v>
      </c>
      <c r="N13909" s="262">
        <v>1035.97</v>
      </c>
      <c r="P13909" s="243" t="s">
        <v>29718</v>
      </c>
      <c r="Q13909" s="244">
        <v>65768.679999999993</v>
      </c>
      <c r="R13909" s="104"/>
      <c r="S13909" s="104"/>
      <c r="T13909" s="104"/>
    </row>
    <row r="13910" spans="13:20" ht="14.5" x14ac:dyDescent="0.35">
      <c r="M13910" s="261" t="s">
        <v>37689</v>
      </c>
      <c r="N13910" s="262">
        <v>77680.52</v>
      </c>
      <c r="P13910" s="243" t="s">
        <v>29719</v>
      </c>
      <c r="Q13910" s="244">
        <v>5031.32</v>
      </c>
      <c r="R13910" s="104"/>
      <c r="S13910" s="104"/>
      <c r="T13910" s="104"/>
    </row>
    <row r="13911" spans="13:20" ht="14.5" x14ac:dyDescent="0.35">
      <c r="M13911" s="261" t="s">
        <v>57917</v>
      </c>
      <c r="N13911" s="262">
        <v>2544</v>
      </c>
      <c r="P13911" s="243" t="s">
        <v>29720</v>
      </c>
      <c r="Q13911" s="244">
        <v>195506.32</v>
      </c>
      <c r="R13911" s="104"/>
      <c r="S13911" s="104"/>
      <c r="T13911" s="104"/>
    </row>
    <row r="13912" spans="13:20" ht="14.5" x14ac:dyDescent="0.35">
      <c r="M13912" s="261" t="s">
        <v>42307</v>
      </c>
      <c r="N13912" s="262">
        <v>4000</v>
      </c>
      <c r="P13912" s="243" t="s">
        <v>29721</v>
      </c>
      <c r="Q13912" s="244">
        <v>8812.5</v>
      </c>
      <c r="R13912" s="104"/>
      <c r="S13912" s="104"/>
      <c r="T13912" s="104"/>
    </row>
    <row r="13913" spans="13:20" ht="14.5" x14ac:dyDescent="0.35">
      <c r="M13913" s="261" t="s">
        <v>42308</v>
      </c>
      <c r="N13913" s="262">
        <v>306</v>
      </c>
      <c r="P13913" s="243" t="s">
        <v>29722</v>
      </c>
      <c r="Q13913" s="244">
        <v>15827.33</v>
      </c>
      <c r="R13913" s="104"/>
      <c r="S13913" s="104"/>
      <c r="T13913" s="104"/>
    </row>
    <row r="13914" spans="13:20" ht="14.5" x14ac:dyDescent="0.35">
      <c r="M13914" s="261" t="s">
        <v>42309</v>
      </c>
      <c r="N13914" s="262">
        <v>73</v>
      </c>
      <c r="P13914" s="243" t="s">
        <v>29723</v>
      </c>
      <c r="Q13914" s="244">
        <v>882338.96</v>
      </c>
      <c r="R13914" s="104"/>
      <c r="S13914" s="104"/>
      <c r="T13914" s="104"/>
    </row>
    <row r="13915" spans="13:20" ht="14.5" x14ac:dyDescent="0.35">
      <c r="M13915" s="261" t="s">
        <v>57918</v>
      </c>
      <c r="N13915" s="262">
        <v>1500</v>
      </c>
      <c r="P13915" s="243" t="s">
        <v>29724</v>
      </c>
      <c r="Q13915" s="244">
        <v>60.84</v>
      </c>
      <c r="R13915" s="104"/>
      <c r="S13915" s="104"/>
      <c r="T13915" s="104"/>
    </row>
    <row r="13916" spans="13:20" ht="14.5" x14ac:dyDescent="0.35">
      <c r="M13916" s="261" t="s">
        <v>57919</v>
      </c>
      <c r="N13916" s="262">
        <v>114.75</v>
      </c>
      <c r="P13916" s="243" t="s">
        <v>29725</v>
      </c>
      <c r="Q13916" s="244">
        <v>84344.960000000006</v>
      </c>
      <c r="R13916" s="104"/>
      <c r="S13916" s="104"/>
      <c r="T13916" s="104"/>
    </row>
    <row r="13917" spans="13:20" ht="14.5" x14ac:dyDescent="0.35">
      <c r="M13917" s="261" t="s">
        <v>57920</v>
      </c>
      <c r="N13917" s="262">
        <v>1786</v>
      </c>
      <c r="P13917" s="243" t="s">
        <v>29726</v>
      </c>
      <c r="Q13917" s="244">
        <v>2490.42</v>
      </c>
      <c r="R13917" s="104"/>
      <c r="S13917" s="104"/>
      <c r="T13917" s="104"/>
    </row>
    <row r="13918" spans="13:20" ht="14.5" x14ac:dyDescent="0.35">
      <c r="M13918" s="261" t="s">
        <v>57921</v>
      </c>
      <c r="N13918" s="262">
        <v>207.32</v>
      </c>
      <c r="P13918" s="243" t="s">
        <v>29727</v>
      </c>
      <c r="Q13918" s="244">
        <v>32461</v>
      </c>
      <c r="R13918" s="104"/>
      <c r="S13918" s="104"/>
      <c r="T13918" s="104"/>
    </row>
    <row r="13919" spans="13:20" ht="14.5" x14ac:dyDescent="0.35">
      <c r="M13919" s="261" t="s">
        <v>57922</v>
      </c>
      <c r="N13919" s="262">
        <v>1075.17</v>
      </c>
      <c r="P13919" s="243" t="s">
        <v>29728</v>
      </c>
      <c r="Q13919" s="244">
        <v>3874.36</v>
      </c>
      <c r="R13919" s="104"/>
      <c r="S13919" s="104"/>
      <c r="T13919" s="104"/>
    </row>
    <row r="13920" spans="13:20" ht="14.5" x14ac:dyDescent="0.35">
      <c r="M13920" s="261" t="s">
        <v>57923</v>
      </c>
      <c r="N13920" s="262">
        <v>1600</v>
      </c>
      <c r="P13920" s="243" t="s">
        <v>29729</v>
      </c>
      <c r="Q13920" s="244">
        <v>47422.81</v>
      </c>
      <c r="R13920" s="104"/>
      <c r="S13920" s="104"/>
      <c r="T13920" s="104"/>
    </row>
    <row r="13921" spans="13:20" ht="14.5" x14ac:dyDescent="0.35">
      <c r="M13921" s="261" t="s">
        <v>57924</v>
      </c>
      <c r="N13921" s="262">
        <v>122.39</v>
      </c>
      <c r="P13921" s="243" t="s">
        <v>29730</v>
      </c>
      <c r="Q13921" s="244">
        <v>290955</v>
      </c>
      <c r="R13921" s="104"/>
      <c r="S13921" s="104"/>
      <c r="T13921" s="104"/>
    </row>
    <row r="13922" spans="13:20" ht="14.5" x14ac:dyDescent="0.35">
      <c r="M13922" s="261" t="s">
        <v>57925</v>
      </c>
      <c r="N13922" s="262">
        <v>1996.6</v>
      </c>
      <c r="P13922" s="243" t="s">
        <v>29731</v>
      </c>
      <c r="Q13922" s="244">
        <v>265.70999999999998</v>
      </c>
      <c r="R13922" s="104"/>
      <c r="S13922" s="104"/>
      <c r="T13922" s="104"/>
    </row>
    <row r="13923" spans="13:20" ht="14.5" x14ac:dyDescent="0.35">
      <c r="M13923" s="261" t="s">
        <v>57926</v>
      </c>
      <c r="N13923" s="262">
        <v>293.39</v>
      </c>
      <c r="P13923" s="243" t="s">
        <v>29732</v>
      </c>
      <c r="Q13923" s="244">
        <v>2901.1</v>
      </c>
      <c r="R13923" s="104"/>
      <c r="S13923" s="104"/>
      <c r="T13923" s="104"/>
    </row>
    <row r="13924" spans="13:20" ht="14.5" x14ac:dyDescent="0.35">
      <c r="M13924" s="261" t="s">
        <v>57927</v>
      </c>
      <c r="N13924" s="262">
        <v>2614.9499999999998</v>
      </c>
      <c r="P13924" s="243" t="s">
        <v>29733</v>
      </c>
      <c r="Q13924" s="244">
        <v>13570.72</v>
      </c>
      <c r="R13924" s="104"/>
      <c r="S13924" s="104"/>
      <c r="T13924" s="104"/>
    </row>
    <row r="13925" spans="13:20" ht="14.5" x14ac:dyDescent="0.35">
      <c r="M13925" s="261" t="s">
        <v>30356</v>
      </c>
      <c r="N13925" s="262">
        <v>1611.07</v>
      </c>
      <c r="P13925" s="243" t="s">
        <v>29734</v>
      </c>
      <c r="Q13925" s="244">
        <v>34598.65</v>
      </c>
      <c r="R13925" s="104"/>
      <c r="S13925" s="104"/>
      <c r="T13925" s="104"/>
    </row>
    <row r="13926" spans="13:20" ht="14.5" x14ac:dyDescent="0.35">
      <c r="M13926" s="261" t="s">
        <v>36141</v>
      </c>
      <c r="N13926" s="262">
        <v>54587</v>
      </c>
      <c r="P13926" s="243" t="s">
        <v>29735</v>
      </c>
      <c r="Q13926" s="244">
        <v>1421.1</v>
      </c>
      <c r="R13926" s="104"/>
      <c r="S13926" s="104"/>
      <c r="T13926" s="104"/>
    </row>
    <row r="13927" spans="13:20" ht="14.5" x14ac:dyDescent="0.35">
      <c r="M13927" s="261" t="s">
        <v>37690</v>
      </c>
      <c r="N13927" s="262">
        <v>45800</v>
      </c>
      <c r="P13927" s="243" t="s">
        <v>29736</v>
      </c>
      <c r="Q13927" s="244">
        <v>8486.36</v>
      </c>
      <c r="R13927" s="104"/>
      <c r="S13927" s="104"/>
      <c r="T13927" s="104"/>
    </row>
    <row r="13928" spans="13:20" ht="14.5" x14ac:dyDescent="0.35">
      <c r="M13928" s="261" t="s">
        <v>50575</v>
      </c>
      <c r="N13928" s="262">
        <v>1110.46</v>
      </c>
      <c r="P13928" s="243" t="s">
        <v>29737</v>
      </c>
      <c r="Q13928" s="244">
        <v>15827.33</v>
      </c>
      <c r="R13928" s="104"/>
      <c r="S13928" s="104"/>
      <c r="T13928" s="104"/>
    </row>
    <row r="13929" spans="13:20" ht="14.5" x14ac:dyDescent="0.35">
      <c r="M13929" s="261" t="s">
        <v>38705</v>
      </c>
      <c r="N13929" s="262">
        <v>40000</v>
      </c>
      <c r="P13929" s="243" t="s">
        <v>29738</v>
      </c>
      <c r="Q13929" s="244">
        <v>714844.7</v>
      </c>
      <c r="R13929" s="104"/>
      <c r="S13929" s="104"/>
      <c r="T13929" s="104"/>
    </row>
    <row r="13930" spans="13:20" ht="14.5" x14ac:dyDescent="0.35">
      <c r="M13930" s="261" t="s">
        <v>52458</v>
      </c>
      <c r="N13930" s="262">
        <v>253.29</v>
      </c>
      <c r="P13930" s="243" t="s">
        <v>16194</v>
      </c>
      <c r="Q13930" s="244">
        <v>83684.08</v>
      </c>
      <c r="R13930" s="104"/>
      <c r="S13930" s="104"/>
      <c r="T13930" s="104"/>
    </row>
    <row r="13931" spans="13:20" ht="14.5" x14ac:dyDescent="0.35">
      <c r="M13931" s="261" t="s">
        <v>37691</v>
      </c>
      <c r="N13931" s="262">
        <v>1200</v>
      </c>
      <c r="P13931" s="243" t="s">
        <v>16195</v>
      </c>
      <c r="Q13931" s="244">
        <v>27724.11</v>
      </c>
      <c r="R13931" s="104"/>
      <c r="S13931" s="104"/>
      <c r="T13931" s="104"/>
    </row>
    <row r="13932" spans="13:20" ht="14.5" x14ac:dyDescent="0.35">
      <c r="M13932" s="261" t="s">
        <v>48737</v>
      </c>
      <c r="N13932" s="262">
        <v>156625</v>
      </c>
      <c r="P13932" s="243" t="s">
        <v>29739</v>
      </c>
      <c r="Q13932" s="244">
        <v>888558.96</v>
      </c>
      <c r="R13932" s="104"/>
      <c r="S13932" s="104"/>
      <c r="T13932" s="104"/>
    </row>
    <row r="13933" spans="13:20" ht="14.5" x14ac:dyDescent="0.35">
      <c r="M13933" s="261" t="s">
        <v>50576</v>
      </c>
      <c r="N13933" s="262">
        <v>1463.94</v>
      </c>
      <c r="P13933" s="243" t="s">
        <v>29740</v>
      </c>
      <c r="Q13933" s="244">
        <v>5662.85</v>
      </c>
      <c r="R13933" s="104"/>
      <c r="S13933" s="104"/>
      <c r="T13933" s="104"/>
    </row>
    <row r="13934" spans="13:20" ht="14.5" x14ac:dyDescent="0.35">
      <c r="M13934" s="261" t="s">
        <v>36142</v>
      </c>
      <c r="N13934" s="262">
        <v>21414.77</v>
      </c>
      <c r="P13934" s="243" t="s">
        <v>29741</v>
      </c>
      <c r="Q13934" s="244">
        <v>10800</v>
      </c>
      <c r="R13934" s="104"/>
      <c r="S13934" s="104"/>
      <c r="T13934" s="104"/>
    </row>
    <row r="13935" spans="13:20" ht="14.5" x14ac:dyDescent="0.35">
      <c r="M13935" s="261" t="s">
        <v>36143</v>
      </c>
      <c r="N13935" s="262">
        <v>32754.48</v>
      </c>
      <c r="P13935" s="243" t="s">
        <v>29742</v>
      </c>
      <c r="Q13935" s="244">
        <v>6200</v>
      </c>
      <c r="R13935" s="104"/>
      <c r="S13935" s="104"/>
      <c r="T13935" s="104"/>
    </row>
    <row r="13936" spans="13:20" ht="14.5" x14ac:dyDescent="0.35">
      <c r="M13936" s="261" t="s">
        <v>36144</v>
      </c>
      <c r="N13936" s="262">
        <v>16005.41</v>
      </c>
      <c r="P13936" s="243" t="s">
        <v>29743</v>
      </c>
      <c r="Q13936" s="244">
        <v>23860.92</v>
      </c>
      <c r="R13936" s="104"/>
      <c r="S13936" s="104"/>
      <c r="T13936" s="104"/>
    </row>
    <row r="13937" spans="13:20" ht="14.5" x14ac:dyDescent="0.35">
      <c r="M13937" s="261" t="s">
        <v>43463</v>
      </c>
      <c r="N13937" s="262">
        <v>720</v>
      </c>
      <c r="P13937" s="243" t="s">
        <v>29744</v>
      </c>
      <c r="Q13937" s="244">
        <v>1073.25</v>
      </c>
      <c r="R13937" s="104"/>
      <c r="S13937" s="104"/>
      <c r="T13937" s="104"/>
    </row>
    <row r="13938" spans="13:20" ht="14.5" x14ac:dyDescent="0.35">
      <c r="M13938" s="261" t="s">
        <v>38706</v>
      </c>
      <c r="N13938" s="262">
        <v>9073.75</v>
      </c>
      <c r="P13938" s="243" t="s">
        <v>16197</v>
      </c>
      <c r="Q13938" s="244">
        <v>162956.48000000001</v>
      </c>
      <c r="R13938" s="104"/>
      <c r="S13938" s="104"/>
      <c r="T13938" s="104"/>
    </row>
    <row r="13939" spans="13:20" ht="14.5" x14ac:dyDescent="0.35">
      <c r="M13939" s="261" t="s">
        <v>48738</v>
      </c>
      <c r="N13939" s="262">
        <v>5281.83</v>
      </c>
      <c r="P13939" s="243" t="s">
        <v>16198</v>
      </c>
      <c r="Q13939" s="244">
        <v>192526.94</v>
      </c>
      <c r="R13939" s="104"/>
      <c r="S13939" s="104"/>
      <c r="T13939" s="104"/>
    </row>
    <row r="13940" spans="13:20" ht="14.5" x14ac:dyDescent="0.35">
      <c r="M13940" s="261" t="s">
        <v>51571</v>
      </c>
      <c r="N13940" s="262">
        <v>3682.84</v>
      </c>
      <c r="P13940" s="243" t="s">
        <v>16199</v>
      </c>
      <c r="Q13940" s="244">
        <v>178421.44</v>
      </c>
      <c r="R13940" s="104"/>
      <c r="S13940" s="104"/>
      <c r="T13940" s="104"/>
    </row>
    <row r="13941" spans="13:20" ht="14.5" x14ac:dyDescent="0.35">
      <c r="M13941" s="261" t="s">
        <v>52459</v>
      </c>
      <c r="N13941" s="262">
        <v>6514.74</v>
      </c>
      <c r="P13941" s="243" t="s">
        <v>29745</v>
      </c>
      <c r="Q13941" s="244">
        <v>83307.91</v>
      </c>
      <c r="R13941" s="104"/>
      <c r="S13941" s="104"/>
      <c r="T13941" s="104"/>
    </row>
    <row r="13942" spans="13:20" ht="14.5" x14ac:dyDescent="0.35">
      <c r="M13942" s="261" t="s">
        <v>52460</v>
      </c>
      <c r="N13942" s="262">
        <v>474.07</v>
      </c>
      <c r="P13942" s="243" t="s">
        <v>29746</v>
      </c>
      <c r="Q13942" s="244">
        <v>20700</v>
      </c>
      <c r="R13942" s="104"/>
      <c r="S13942" s="104"/>
      <c r="T13942" s="104"/>
    </row>
    <row r="13943" spans="13:20" ht="14.5" x14ac:dyDescent="0.35">
      <c r="M13943" s="261" t="s">
        <v>52461</v>
      </c>
      <c r="N13943" s="262">
        <v>1570.06</v>
      </c>
      <c r="P13943" s="243" t="s">
        <v>29747</v>
      </c>
      <c r="Q13943" s="244">
        <v>1046.1500000000001</v>
      </c>
      <c r="R13943" s="104"/>
      <c r="S13943" s="104"/>
      <c r="T13943" s="104"/>
    </row>
    <row r="13944" spans="13:20" ht="14.5" x14ac:dyDescent="0.35">
      <c r="M13944" s="261" t="s">
        <v>52462</v>
      </c>
      <c r="N13944" s="262">
        <v>1295.72</v>
      </c>
      <c r="P13944" s="243" t="s">
        <v>29748</v>
      </c>
      <c r="Q13944" s="244">
        <v>512304.68</v>
      </c>
      <c r="R13944" s="104"/>
      <c r="S13944" s="104"/>
      <c r="T13944" s="104"/>
    </row>
    <row r="13945" spans="13:20" ht="14.5" x14ac:dyDescent="0.35">
      <c r="M13945" s="261" t="s">
        <v>52463</v>
      </c>
      <c r="N13945" s="262">
        <v>3500</v>
      </c>
      <c r="P13945" s="243" t="s">
        <v>29749</v>
      </c>
      <c r="Q13945" s="244">
        <v>265882.77</v>
      </c>
      <c r="R13945" s="104"/>
      <c r="S13945" s="104"/>
      <c r="T13945" s="104"/>
    </row>
    <row r="13946" spans="13:20" ht="14.5" x14ac:dyDescent="0.35">
      <c r="M13946" s="261" t="s">
        <v>51572</v>
      </c>
      <c r="N13946" s="262">
        <v>3500</v>
      </c>
      <c r="P13946" s="243" t="s">
        <v>29750</v>
      </c>
      <c r="Q13946" s="244">
        <v>21242.880000000001</v>
      </c>
      <c r="R13946" s="104"/>
      <c r="S13946" s="104"/>
      <c r="T13946" s="104"/>
    </row>
    <row r="13947" spans="13:20" ht="14.5" x14ac:dyDescent="0.35">
      <c r="M13947" s="261" t="s">
        <v>52464</v>
      </c>
      <c r="N13947" s="262">
        <v>618.58000000000004</v>
      </c>
      <c r="P13947" s="243" t="s">
        <v>29751</v>
      </c>
      <c r="Q13947" s="244">
        <v>23220.16</v>
      </c>
      <c r="R13947" s="104"/>
      <c r="S13947" s="104"/>
      <c r="T13947" s="104"/>
    </row>
    <row r="13948" spans="13:20" ht="14.5" x14ac:dyDescent="0.35">
      <c r="M13948" s="261" t="s">
        <v>57928</v>
      </c>
      <c r="N13948" s="262">
        <v>6125.28</v>
      </c>
      <c r="P13948" s="243" t="s">
        <v>29752</v>
      </c>
      <c r="Q13948" s="244">
        <v>25235.13</v>
      </c>
      <c r="R13948" s="104"/>
      <c r="S13948" s="104"/>
      <c r="T13948" s="104"/>
    </row>
    <row r="13949" spans="13:20" ht="14.5" x14ac:dyDescent="0.35">
      <c r="M13949" s="261" t="s">
        <v>57929</v>
      </c>
      <c r="N13949" s="262">
        <v>2003</v>
      </c>
      <c r="P13949" s="243" t="s">
        <v>29753</v>
      </c>
      <c r="Q13949" s="244">
        <v>7400</v>
      </c>
      <c r="R13949" s="104"/>
      <c r="S13949" s="104"/>
      <c r="T13949" s="104"/>
    </row>
    <row r="13950" spans="13:20" ht="14.5" x14ac:dyDescent="0.35">
      <c r="M13950" s="261" t="s">
        <v>48739</v>
      </c>
      <c r="N13950" s="262">
        <v>59000</v>
      </c>
      <c r="P13950" s="243" t="s">
        <v>29754</v>
      </c>
      <c r="Q13950" s="244">
        <v>19398.099999999999</v>
      </c>
      <c r="R13950" s="104"/>
      <c r="S13950" s="104"/>
      <c r="T13950" s="104"/>
    </row>
    <row r="13951" spans="13:20" ht="14.5" x14ac:dyDescent="0.35">
      <c r="M13951" s="261" t="s">
        <v>48740</v>
      </c>
      <c r="N13951" s="262">
        <v>4513.5</v>
      </c>
      <c r="P13951" s="243" t="s">
        <v>29755</v>
      </c>
      <c r="Q13951" s="244">
        <v>2050.02</v>
      </c>
      <c r="R13951" s="104"/>
      <c r="S13951" s="104"/>
      <c r="T13951" s="104"/>
    </row>
    <row r="13952" spans="13:20" ht="14.5" x14ac:dyDescent="0.35">
      <c r="M13952" s="261" t="s">
        <v>57930</v>
      </c>
      <c r="N13952" s="262">
        <v>428691.99</v>
      </c>
      <c r="P13952" s="243" t="s">
        <v>29756</v>
      </c>
      <c r="Q13952" s="244">
        <v>5809.8</v>
      </c>
      <c r="R13952" s="104"/>
      <c r="S13952" s="104"/>
      <c r="T13952" s="104"/>
    </row>
    <row r="13953" spans="13:20" ht="14.5" x14ac:dyDescent="0.35">
      <c r="M13953" s="261" t="s">
        <v>48741</v>
      </c>
      <c r="N13953" s="262">
        <v>7363296</v>
      </c>
      <c r="P13953" s="243" t="s">
        <v>29757</v>
      </c>
      <c r="Q13953" s="244">
        <v>24770.5</v>
      </c>
      <c r="R13953" s="104"/>
      <c r="S13953" s="104"/>
      <c r="T13953" s="104"/>
    </row>
    <row r="13954" spans="13:20" ht="14.5" x14ac:dyDescent="0.35">
      <c r="M13954" s="261" t="s">
        <v>48742</v>
      </c>
      <c r="N13954" s="262">
        <v>560103.27</v>
      </c>
      <c r="P13954" s="243" t="s">
        <v>29758</v>
      </c>
      <c r="Q13954" s="244">
        <v>6371.35</v>
      </c>
      <c r="R13954" s="104"/>
      <c r="S13954" s="104"/>
      <c r="T13954" s="104"/>
    </row>
    <row r="13955" spans="13:20" ht="14.5" x14ac:dyDescent="0.35">
      <c r="M13955" s="261" t="s">
        <v>51573</v>
      </c>
      <c r="N13955" s="262">
        <v>890</v>
      </c>
      <c r="P13955" s="243" t="s">
        <v>29759</v>
      </c>
      <c r="Q13955" s="244">
        <v>200566.21</v>
      </c>
      <c r="R13955" s="104"/>
      <c r="S13955" s="104"/>
      <c r="T13955" s="104"/>
    </row>
    <row r="13956" spans="13:20" ht="14.5" x14ac:dyDescent="0.35">
      <c r="M13956" s="261" t="s">
        <v>30411</v>
      </c>
      <c r="N13956" s="262">
        <v>52590</v>
      </c>
      <c r="P13956" s="243" t="s">
        <v>29760</v>
      </c>
      <c r="Q13956" s="244">
        <v>13985</v>
      </c>
      <c r="R13956" s="104"/>
      <c r="S13956" s="104"/>
      <c r="T13956" s="104"/>
    </row>
    <row r="13957" spans="13:20" ht="14.5" x14ac:dyDescent="0.35">
      <c r="M13957" s="261" t="s">
        <v>30413</v>
      </c>
      <c r="N13957" s="262">
        <v>49030</v>
      </c>
      <c r="P13957" s="243" t="s">
        <v>29761</v>
      </c>
      <c r="Q13957" s="244">
        <v>5503.79</v>
      </c>
      <c r="R13957" s="104"/>
      <c r="S13957" s="104"/>
      <c r="T13957" s="104"/>
    </row>
    <row r="13958" spans="13:20" ht="14.5" x14ac:dyDescent="0.35">
      <c r="M13958" s="261" t="s">
        <v>50577</v>
      </c>
      <c r="N13958" s="262">
        <v>5919</v>
      </c>
      <c r="P13958" s="243" t="s">
        <v>29762</v>
      </c>
      <c r="Q13958" s="244">
        <v>9266.2099999999991</v>
      </c>
      <c r="R13958" s="104"/>
      <c r="S13958" s="104"/>
      <c r="T13958" s="104"/>
    </row>
    <row r="13959" spans="13:20" ht="14.5" x14ac:dyDescent="0.35">
      <c r="M13959" s="261" t="s">
        <v>30415</v>
      </c>
      <c r="N13959" s="262">
        <v>3625</v>
      </c>
      <c r="P13959" s="243" t="s">
        <v>29763</v>
      </c>
      <c r="Q13959" s="244">
        <v>149954.07999999999</v>
      </c>
      <c r="R13959" s="104"/>
      <c r="S13959" s="104"/>
      <c r="T13959" s="104"/>
    </row>
    <row r="13960" spans="13:20" ht="14.5" x14ac:dyDescent="0.35">
      <c r="M13960" s="261" t="s">
        <v>45796</v>
      </c>
      <c r="N13960" s="262">
        <v>28280.81</v>
      </c>
      <c r="P13960" s="243" t="s">
        <v>29764</v>
      </c>
      <c r="Q13960" s="244">
        <v>112458.27</v>
      </c>
      <c r="R13960" s="104"/>
      <c r="S13960" s="104"/>
      <c r="T13960" s="104"/>
    </row>
    <row r="13961" spans="13:20" ht="14.5" x14ac:dyDescent="0.35">
      <c r="M13961" s="261" t="s">
        <v>43464</v>
      </c>
      <c r="N13961" s="262">
        <v>53973.73</v>
      </c>
      <c r="P13961" s="243" t="s">
        <v>29765</v>
      </c>
      <c r="Q13961" s="244">
        <v>23625.46</v>
      </c>
      <c r="R13961" s="104"/>
      <c r="S13961" s="104"/>
      <c r="T13961" s="104"/>
    </row>
    <row r="13962" spans="13:20" ht="14.5" x14ac:dyDescent="0.35">
      <c r="M13962" s="261" t="s">
        <v>48743</v>
      </c>
      <c r="N13962" s="262">
        <v>422400</v>
      </c>
      <c r="P13962" s="243" t="s">
        <v>29766</v>
      </c>
      <c r="Q13962" s="244">
        <v>15175</v>
      </c>
      <c r="R13962" s="104"/>
      <c r="S13962" s="104"/>
      <c r="T13962" s="104"/>
    </row>
    <row r="13963" spans="13:20" ht="14.5" x14ac:dyDescent="0.35">
      <c r="M13963" s="261" t="s">
        <v>30417</v>
      </c>
      <c r="N13963" s="262">
        <v>5930</v>
      </c>
      <c r="P13963" s="243" t="s">
        <v>29767</v>
      </c>
      <c r="Q13963" s="244">
        <v>11383.98</v>
      </c>
      <c r="R13963" s="104"/>
      <c r="S13963" s="104"/>
      <c r="T13963" s="104"/>
    </row>
    <row r="13964" spans="13:20" ht="14.5" x14ac:dyDescent="0.35">
      <c r="M13964" s="261" t="s">
        <v>38708</v>
      </c>
      <c r="N13964" s="262">
        <v>102993.8</v>
      </c>
      <c r="P13964" s="243" t="s">
        <v>29768</v>
      </c>
      <c r="Q13964" s="244">
        <v>31456.75</v>
      </c>
      <c r="R13964" s="104"/>
      <c r="S13964" s="104"/>
      <c r="T13964" s="104"/>
    </row>
    <row r="13965" spans="13:20" ht="14.5" x14ac:dyDescent="0.35">
      <c r="M13965" s="261" t="s">
        <v>30419</v>
      </c>
      <c r="N13965" s="262">
        <v>54511.31</v>
      </c>
      <c r="P13965" s="243" t="s">
        <v>29769</v>
      </c>
      <c r="Q13965" s="244">
        <v>51557.14</v>
      </c>
      <c r="R13965" s="104"/>
      <c r="S13965" s="104"/>
      <c r="T13965" s="104"/>
    </row>
    <row r="13966" spans="13:20" ht="14.5" x14ac:dyDescent="0.35">
      <c r="M13966" s="261" t="s">
        <v>30420</v>
      </c>
      <c r="N13966" s="262">
        <v>64925.22</v>
      </c>
      <c r="P13966" s="243" t="s">
        <v>29770</v>
      </c>
      <c r="Q13966" s="244">
        <v>71540.73</v>
      </c>
      <c r="R13966" s="104"/>
      <c r="S13966" s="104"/>
      <c r="T13966" s="104"/>
    </row>
    <row r="13967" spans="13:20" ht="14.5" x14ac:dyDescent="0.35">
      <c r="M13967" s="261" t="s">
        <v>30421</v>
      </c>
      <c r="N13967" s="262">
        <v>21686.26</v>
      </c>
      <c r="P13967" s="243" t="s">
        <v>29771</v>
      </c>
      <c r="Q13967" s="244">
        <v>141042.64000000001</v>
      </c>
      <c r="R13967" s="104"/>
      <c r="S13967" s="104"/>
      <c r="T13967" s="104"/>
    </row>
    <row r="13968" spans="13:20" ht="14.5" x14ac:dyDescent="0.35">
      <c r="M13968" s="261" t="s">
        <v>30422</v>
      </c>
      <c r="N13968" s="262">
        <v>45054.19</v>
      </c>
      <c r="P13968" s="243" t="s">
        <v>29772</v>
      </c>
      <c r="Q13968" s="244">
        <v>69072.03</v>
      </c>
      <c r="R13968" s="104"/>
      <c r="S13968" s="104"/>
      <c r="T13968" s="104"/>
    </row>
    <row r="13969" spans="13:20" ht="14.5" x14ac:dyDescent="0.35">
      <c r="M13969" s="261" t="s">
        <v>30423</v>
      </c>
      <c r="N13969" s="262">
        <v>19.04</v>
      </c>
      <c r="P13969" s="243" t="s">
        <v>29773</v>
      </c>
      <c r="Q13969" s="244">
        <v>23725.11</v>
      </c>
      <c r="R13969" s="104"/>
      <c r="S13969" s="104"/>
      <c r="T13969" s="104"/>
    </row>
    <row r="13970" spans="13:20" ht="14.5" x14ac:dyDescent="0.35">
      <c r="M13970" s="261" t="s">
        <v>37693</v>
      </c>
      <c r="N13970" s="262">
        <v>4080.19</v>
      </c>
      <c r="P13970" s="243" t="s">
        <v>29774</v>
      </c>
      <c r="Q13970" s="244">
        <v>31614.62</v>
      </c>
      <c r="R13970" s="104"/>
      <c r="S13970" s="104"/>
      <c r="T13970" s="104"/>
    </row>
    <row r="13971" spans="13:20" ht="14.5" x14ac:dyDescent="0.35">
      <c r="M13971" s="261" t="s">
        <v>30425</v>
      </c>
      <c r="N13971" s="262">
        <v>87527.9</v>
      </c>
      <c r="P13971" s="243" t="s">
        <v>29775</v>
      </c>
      <c r="Q13971" s="244">
        <v>19408.88</v>
      </c>
      <c r="R13971" s="104"/>
      <c r="S13971" s="104"/>
      <c r="T13971" s="104"/>
    </row>
    <row r="13972" spans="13:20" ht="14.5" x14ac:dyDescent="0.35">
      <c r="M13972" s="261" t="s">
        <v>30426</v>
      </c>
      <c r="N13972" s="262">
        <v>239416.47</v>
      </c>
      <c r="P13972" s="243" t="s">
        <v>29776</v>
      </c>
      <c r="Q13972" s="244">
        <v>208.62</v>
      </c>
      <c r="R13972" s="104"/>
      <c r="S13972" s="104"/>
      <c r="T13972" s="104"/>
    </row>
    <row r="13973" spans="13:20" ht="14.5" x14ac:dyDescent="0.35">
      <c r="M13973" s="261" t="s">
        <v>43465</v>
      </c>
      <c r="N13973" s="262">
        <v>163538.85</v>
      </c>
      <c r="P13973" s="243" t="s">
        <v>29777</v>
      </c>
      <c r="Q13973" s="244">
        <v>1500.73</v>
      </c>
      <c r="R13973" s="104"/>
      <c r="S13973" s="104"/>
      <c r="T13973" s="104"/>
    </row>
    <row r="13974" spans="13:20" ht="14.5" x14ac:dyDescent="0.35">
      <c r="M13974" s="261" t="s">
        <v>30427</v>
      </c>
      <c r="N13974" s="262">
        <v>242001.32</v>
      </c>
      <c r="P13974" s="243" t="s">
        <v>29778</v>
      </c>
      <c r="Q13974" s="244">
        <v>45.22</v>
      </c>
      <c r="R13974" s="104"/>
      <c r="S13974" s="104"/>
      <c r="T13974" s="104"/>
    </row>
    <row r="13975" spans="13:20" ht="14.5" x14ac:dyDescent="0.35">
      <c r="M13975" s="261" t="s">
        <v>42311</v>
      </c>
      <c r="N13975" s="262">
        <v>1526781.48</v>
      </c>
      <c r="P13975" s="243" t="s">
        <v>29779</v>
      </c>
      <c r="Q13975" s="244">
        <v>96825.76</v>
      </c>
      <c r="R13975" s="104"/>
      <c r="S13975" s="104"/>
      <c r="T13975" s="104"/>
    </row>
    <row r="13976" spans="13:20" ht="14.5" x14ac:dyDescent="0.35">
      <c r="M13976" s="261" t="s">
        <v>51574</v>
      </c>
      <c r="N13976" s="262">
        <v>-5492.22</v>
      </c>
      <c r="P13976" s="243" t="s">
        <v>29780</v>
      </c>
      <c r="Q13976" s="244">
        <v>135558.12</v>
      </c>
      <c r="R13976" s="104"/>
      <c r="S13976" s="104"/>
      <c r="T13976" s="104"/>
    </row>
    <row r="13977" spans="13:20" ht="14.5" x14ac:dyDescent="0.35">
      <c r="M13977" s="261" t="s">
        <v>30428</v>
      </c>
      <c r="N13977" s="262">
        <v>8064.32</v>
      </c>
      <c r="P13977" s="243" t="s">
        <v>29781</v>
      </c>
      <c r="Q13977" s="244">
        <v>22500.66</v>
      </c>
      <c r="R13977" s="104"/>
      <c r="S13977" s="104"/>
      <c r="T13977" s="104"/>
    </row>
    <row r="13978" spans="13:20" ht="14.5" x14ac:dyDescent="0.35">
      <c r="M13978" s="261" t="s">
        <v>30429</v>
      </c>
      <c r="N13978" s="262">
        <v>272535.2</v>
      </c>
      <c r="P13978" s="243" t="s">
        <v>29782</v>
      </c>
      <c r="Q13978" s="244">
        <v>1426.29</v>
      </c>
      <c r="R13978" s="104"/>
      <c r="S13978" s="104"/>
      <c r="T13978" s="104"/>
    </row>
    <row r="13979" spans="13:20" ht="14.5" x14ac:dyDescent="0.35">
      <c r="M13979" s="261" t="s">
        <v>36148</v>
      </c>
      <c r="N13979" s="262">
        <v>134640</v>
      </c>
      <c r="P13979" s="243" t="s">
        <v>29783</v>
      </c>
      <c r="Q13979" s="244">
        <v>6420.49</v>
      </c>
      <c r="R13979" s="104"/>
      <c r="S13979" s="104"/>
      <c r="T13979" s="104"/>
    </row>
    <row r="13980" spans="13:20" ht="14.5" x14ac:dyDescent="0.35">
      <c r="M13980" s="261" t="s">
        <v>30430</v>
      </c>
      <c r="N13980" s="262">
        <v>20733.86</v>
      </c>
      <c r="P13980" s="243" t="s">
        <v>29784</v>
      </c>
      <c r="Q13980" s="244">
        <v>12508.5</v>
      </c>
      <c r="R13980" s="104"/>
      <c r="S13980" s="104"/>
      <c r="T13980" s="104"/>
    </row>
    <row r="13981" spans="13:20" ht="14.5" x14ac:dyDescent="0.35">
      <c r="M13981" s="261" t="s">
        <v>36149</v>
      </c>
      <c r="N13981" s="262">
        <v>1433.65</v>
      </c>
      <c r="P13981" s="243" t="s">
        <v>29785</v>
      </c>
      <c r="Q13981" s="244">
        <v>30780.92</v>
      </c>
      <c r="R13981" s="104"/>
      <c r="S13981" s="104"/>
      <c r="T13981" s="104"/>
    </row>
    <row r="13982" spans="13:20" ht="14.5" x14ac:dyDescent="0.35">
      <c r="M13982" s="261" t="s">
        <v>57931</v>
      </c>
      <c r="N13982" s="262">
        <v>1623.03</v>
      </c>
      <c r="P13982" s="243" t="s">
        <v>29786</v>
      </c>
      <c r="Q13982" s="244">
        <v>15918.8</v>
      </c>
      <c r="R13982" s="104"/>
      <c r="S13982" s="104"/>
      <c r="T13982" s="104"/>
    </row>
    <row r="13983" spans="13:20" ht="14.5" x14ac:dyDescent="0.35">
      <c r="M13983" s="261" t="s">
        <v>57932</v>
      </c>
      <c r="N13983" s="262">
        <v>7620</v>
      </c>
      <c r="P13983" s="243" t="s">
        <v>29787</v>
      </c>
      <c r="Q13983" s="244">
        <v>3695.52</v>
      </c>
      <c r="R13983" s="104"/>
      <c r="S13983" s="104"/>
      <c r="T13983" s="104"/>
    </row>
    <row r="13984" spans="13:20" ht="14.5" x14ac:dyDescent="0.35">
      <c r="M13984" s="261" t="s">
        <v>30432</v>
      </c>
      <c r="N13984" s="262">
        <v>26440</v>
      </c>
      <c r="P13984" s="243" t="s">
        <v>29788</v>
      </c>
      <c r="Q13984" s="244">
        <v>42786.46</v>
      </c>
      <c r="R13984" s="104"/>
      <c r="S13984" s="104"/>
      <c r="T13984" s="104"/>
    </row>
    <row r="13985" spans="13:20" ht="14.5" x14ac:dyDescent="0.35">
      <c r="M13985" s="261" t="s">
        <v>30433</v>
      </c>
      <c r="N13985" s="262">
        <v>9704.9500000000007</v>
      </c>
      <c r="P13985" s="243" t="s">
        <v>29789</v>
      </c>
      <c r="Q13985" s="244">
        <v>69115.58</v>
      </c>
      <c r="R13985" s="104"/>
      <c r="S13985" s="104"/>
      <c r="T13985" s="104"/>
    </row>
    <row r="13986" spans="13:20" ht="14.5" x14ac:dyDescent="0.35">
      <c r="M13986" s="261" t="s">
        <v>30434</v>
      </c>
      <c r="N13986" s="262">
        <v>27786.49</v>
      </c>
      <c r="P13986" s="243" t="s">
        <v>29790</v>
      </c>
      <c r="Q13986" s="244">
        <v>1500</v>
      </c>
      <c r="R13986" s="104"/>
      <c r="S13986" s="104"/>
      <c r="T13986" s="104"/>
    </row>
    <row r="13987" spans="13:20" ht="14.5" x14ac:dyDescent="0.35">
      <c r="M13987" s="261" t="s">
        <v>30435</v>
      </c>
      <c r="N13987" s="262">
        <v>7293.71</v>
      </c>
      <c r="P13987" s="243" t="s">
        <v>29791</v>
      </c>
      <c r="Q13987" s="244">
        <v>4500</v>
      </c>
      <c r="R13987" s="104"/>
      <c r="S13987" s="104"/>
      <c r="T13987" s="104"/>
    </row>
    <row r="13988" spans="13:20" ht="14.5" x14ac:dyDescent="0.35">
      <c r="M13988" s="261" t="s">
        <v>30436</v>
      </c>
      <c r="N13988" s="262">
        <v>12978.57</v>
      </c>
      <c r="P13988" s="243" t="s">
        <v>29792</v>
      </c>
      <c r="Q13988" s="244">
        <v>9378.7199999999993</v>
      </c>
      <c r="R13988" s="104"/>
      <c r="S13988" s="104"/>
      <c r="T13988" s="104"/>
    </row>
    <row r="13989" spans="13:20" ht="14.5" x14ac:dyDescent="0.35">
      <c r="M13989" s="261" t="s">
        <v>36150</v>
      </c>
      <c r="N13989" s="262">
        <v>3484.06</v>
      </c>
      <c r="P13989" s="243" t="s">
        <v>29793</v>
      </c>
      <c r="Q13989" s="244">
        <v>205850.63</v>
      </c>
      <c r="R13989" s="104"/>
      <c r="S13989" s="104"/>
      <c r="T13989" s="104"/>
    </row>
    <row r="13990" spans="13:20" ht="14.5" x14ac:dyDescent="0.35">
      <c r="M13990" s="261" t="s">
        <v>51575</v>
      </c>
      <c r="N13990" s="262">
        <v>8725</v>
      </c>
      <c r="P13990" s="243" t="s">
        <v>29794</v>
      </c>
      <c r="Q13990" s="244">
        <v>68124.960000000006</v>
      </c>
      <c r="R13990" s="104"/>
      <c r="S13990" s="104"/>
      <c r="T13990" s="104"/>
    </row>
    <row r="13991" spans="13:20" ht="14.5" x14ac:dyDescent="0.35">
      <c r="M13991" s="261" t="s">
        <v>30437</v>
      </c>
      <c r="N13991" s="262">
        <v>2669.91</v>
      </c>
      <c r="P13991" s="243" t="s">
        <v>29795</v>
      </c>
      <c r="Q13991" s="244">
        <v>250677.91</v>
      </c>
      <c r="R13991" s="104"/>
      <c r="S13991" s="104"/>
      <c r="T13991" s="104"/>
    </row>
    <row r="13992" spans="13:20" ht="14.5" x14ac:dyDescent="0.35">
      <c r="M13992" s="261" t="s">
        <v>50578</v>
      </c>
      <c r="N13992" s="262">
        <v>821582.42</v>
      </c>
      <c r="P13992" s="243" t="s">
        <v>29796</v>
      </c>
      <c r="Q13992" s="244">
        <v>90781.96</v>
      </c>
      <c r="R13992" s="104"/>
      <c r="S13992" s="104"/>
      <c r="T13992" s="104"/>
    </row>
    <row r="13993" spans="13:20" ht="14.5" x14ac:dyDescent="0.35">
      <c r="M13993" s="261" t="s">
        <v>50579</v>
      </c>
      <c r="N13993" s="262">
        <v>92558.61</v>
      </c>
      <c r="P13993" s="243" t="s">
        <v>29797</v>
      </c>
      <c r="Q13993" s="244">
        <v>2210.37</v>
      </c>
      <c r="R13993" s="104"/>
      <c r="S13993" s="104"/>
      <c r="T13993" s="104"/>
    </row>
    <row r="13994" spans="13:20" ht="14.5" x14ac:dyDescent="0.35">
      <c r="M13994" s="261" t="s">
        <v>30438</v>
      </c>
      <c r="N13994" s="262">
        <v>70951.56</v>
      </c>
      <c r="P13994" s="243" t="s">
        <v>29798</v>
      </c>
      <c r="Q13994" s="244">
        <v>17597.52</v>
      </c>
      <c r="R13994" s="104"/>
      <c r="S13994" s="104"/>
      <c r="T13994" s="104"/>
    </row>
    <row r="13995" spans="13:20" ht="14.5" x14ac:dyDescent="0.35">
      <c r="M13995" s="261" t="s">
        <v>53733</v>
      </c>
      <c r="N13995" s="262">
        <v>7667.22</v>
      </c>
      <c r="P13995" s="243" t="s">
        <v>29799</v>
      </c>
      <c r="Q13995" s="244">
        <v>4554.37</v>
      </c>
      <c r="R13995" s="104"/>
      <c r="S13995" s="104"/>
      <c r="T13995" s="104"/>
    </row>
    <row r="13996" spans="13:20" ht="14.5" x14ac:dyDescent="0.35">
      <c r="M13996" s="261" t="s">
        <v>30440</v>
      </c>
      <c r="N13996" s="262">
        <v>39621.15</v>
      </c>
      <c r="P13996" s="243" t="s">
        <v>29800</v>
      </c>
      <c r="Q13996" s="244">
        <v>3569.37</v>
      </c>
      <c r="R13996" s="104"/>
      <c r="S13996" s="104"/>
      <c r="T13996" s="104"/>
    </row>
    <row r="13997" spans="13:20" ht="14.5" x14ac:dyDescent="0.35">
      <c r="M13997" s="261" t="s">
        <v>30441</v>
      </c>
      <c r="N13997" s="262">
        <v>8946.75</v>
      </c>
      <c r="P13997" s="243" t="s">
        <v>29801</v>
      </c>
      <c r="Q13997" s="244">
        <v>960</v>
      </c>
      <c r="R13997" s="104"/>
      <c r="S13997" s="104"/>
      <c r="T13997" s="104"/>
    </row>
    <row r="13998" spans="13:20" ht="14.5" x14ac:dyDescent="0.35">
      <c r="M13998" s="261" t="s">
        <v>30442</v>
      </c>
      <c r="N13998" s="262">
        <v>10000.26</v>
      </c>
      <c r="P13998" s="243" t="s">
        <v>29802</v>
      </c>
      <c r="Q13998" s="244">
        <v>7224.88</v>
      </c>
      <c r="R13998" s="104"/>
      <c r="S13998" s="104"/>
      <c r="T13998" s="104"/>
    </row>
    <row r="13999" spans="13:20" ht="14.5" x14ac:dyDescent="0.35">
      <c r="M13999" s="261" t="s">
        <v>30443</v>
      </c>
      <c r="N13999" s="262">
        <v>4056.63</v>
      </c>
      <c r="P13999" s="243" t="s">
        <v>29803</v>
      </c>
      <c r="Q13999" s="244">
        <v>133271.89000000001</v>
      </c>
      <c r="R13999" s="104"/>
      <c r="S13999" s="104"/>
      <c r="T13999" s="104"/>
    </row>
    <row r="14000" spans="13:20" ht="14.5" x14ac:dyDescent="0.35">
      <c r="M14000" s="261" t="s">
        <v>51576</v>
      </c>
      <c r="N14000" s="262">
        <v>-92.19</v>
      </c>
      <c r="P14000" s="243" t="s">
        <v>29804</v>
      </c>
      <c r="Q14000" s="244">
        <v>157520.57999999999</v>
      </c>
      <c r="R14000" s="104"/>
      <c r="S14000" s="104"/>
      <c r="T14000" s="104"/>
    </row>
    <row r="14001" spans="13:20" ht="14.5" x14ac:dyDescent="0.35">
      <c r="M14001" s="261" t="s">
        <v>30446</v>
      </c>
      <c r="N14001" s="262">
        <v>1694126.6</v>
      </c>
      <c r="P14001" s="243" t="s">
        <v>29805</v>
      </c>
      <c r="Q14001" s="244">
        <v>6350</v>
      </c>
      <c r="R14001" s="104"/>
      <c r="S14001" s="104"/>
      <c r="T14001" s="104"/>
    </row>
    <row r="14002" spans="13:20" ht="14.5" x14ac:dyDescent="0.35">
      <c r="M14002" s="261" t="s">
        <v>30447</v>
      </c>
      <c r="N14002" s="262">
        <v>113080</v>
      </c>
      <c r="P14002" s="243" t="s">
        <v>29806</v>
      </c>
      <c r="Q14002" s="244">
        <v>320</v>
      </c>
      <c r="R14002" s="104"/>
      <c r="S14002" s="104"/>
      <c r="T14002" s="104"/>
    </row>
    <row r="14003" spans="13:20" ht="14.5" x14ac:dyDescent="0.35">
      <c r="M14003" s="261" t="s">
        <v>30448</v>
      </c>
      <c r="N14003" s="262">
        <v>174500</v>
      </c>
      <c r="P14003" s="243" t="s">
        <v>29807</v>
      </c>
      <c r="Q14003" s="244">
        <v>1327.56</v>
      </c>
      <c r="R14003" s="104"/>
      <c r="S14003" s="104"/>
      <c r="T14003" s="104"/>
    </row>
    <row r="14004" spans="13:20" ht="14.5" x14ac:dyDescent="0.35">
      <c r="M14004" s="261" t="s">
        <v>30449</v>
      </c>
      <c r="N14004" s="262">
        <v>348854.53</v>
      </c>
      <c r="P14004" s="243" t="s">
        <v>29808</v>
      </c>
      <c r="Q14004" s="244">
        <v>56049.63</v>
      </c>
      <c r="R14004" s="104"/>
      <c r="S14004" s="104"/>
      <c r="T14004" s="104"/>
    </row>
    <row r="14005" spans="13:20" ht="14.5" x14ac:dyDescent="0.35">
      <c r="M14005" s="261" t="s">
        <v>38709</v>
      </c>
      <c r="N14005" s="262">
        <v>221998.94</v>
      </c>
      <c r="P14005" s="243" t="s">
        <v>29809</v>
      </c>
      <c r="Q14005" s="244">
        <v>111442.12</v>
      </c>
      <c r="R14005" s="104"/>
      <c r="S14005" s="104"/>
      <c r="T14005" s="104"/>
    </row>
    <row r="14006" spans="13:20" ht="14.5" x14ac:dyDescent="0.35">
      <c r="M14006" s="261" t="s">
        <v>37694</v>
      </c>
      <c r="N14006" s="262">
        <v>21045.86</v>
      </c>
      <c r="P14006" s="243" t="s">
        <v>29810</v>
      </c>
      <c r="Q14006" s="244">
        <v>36826.300000000003</v>
      </c>
      <c r="R14006" s="104"/>
      <c r="S14006" s="104"/>
      <c r="T14006" s="104"/>
    </row>
    <row r="14007" spans="13:20" ht="14.5" x14ac:dyDescent="0.35">
      <c r="M14007" s="261" t="s">
        <v>30450</v>
      </c>
      <c r="N14007" s="262">
        <v>12202.56</v>
      </c>
      <c r="P14007" s="243" t="s">
        <v>29811</v>
      </c>
      <c r="Q14007" s="244">
        <v>4520</v>
      </c>
      <c r="R14007" s="104"/>
      <c r="S14007" s="104"/>
      <c r="T14007" s="104"/>
    </row>
    <row r="14008" spans="13:20" ht="14.5" x14ac:dyDescent="0.35">
      <c r="M14008" s="261" t="s">
        <v>30451</v>
      </c>
      <c r="N14008" s="262">
        <v>11650.46</v>
      </c>
      <c r="P14008" s="243" t="s">
        <v>29812</v>
      </c>
      <c r="Q14008" s="244">
        <v>525</v>
      </c>
      <c r="R14008" s="104"/>
      <c r="S14008" s="104"/>
      <c r="T14008" s="104"/>
    </row>
    <row r="14009" spans="13:20" ht="14.5" x14ac:dyDescent="0.35">
      <c r="M14009" s="261" t="s">
        <v>30452</v>
      </c>
      <c r="N14009" s="262">
        <v>64327.16</v>
      </c>
      <c r="P14009" s="243" t="s">
        <v>29813</v>
      </c>
      <c r="Q14009" s="244">
        <v>0.01</v>
      </c>
      <c r="R14009" s="104"/>
      <c r="S14009" s="104"/>
      <c r="T14009" s="104"/>
    </row>
    <row r="14010" spans="13:20" ht="14.5" x14ac:dyDescent="0.35">
      <c r="M14010" s="261" t="s">
        <v>52465</v>
      </c>
      <c r="N14010" s="262">
        <v>4664.5</v>
      </c>
      <c r="P14010" s="243" t="s">
        <v>29814</v>
      </c>
      <c r="Q14010" s="244">
        <v>31943.439999999999</v>
      </c>
      <c r="R14010" s="104"/>
      <c r="S14010" s="104"/>
      <c r="T14010" s="104"/>
    </row>
    <row r="14011" spans="13:20" ht="14.5" x14ac:dyDescent="0.35">
      <c r="M14011" s="261" t="s">
        <v>45797</v>
      </c>
      <c r="N14011" s="262">
        <v>300821.27</v>
      </c>
      <c r="P14011" s="243" t="s">
        <v>29815</v>
      </c>
      <c r="Q14011" s="244">
        <v>31950.880000000001</v>
      </c>
      <c r="R14011" s="104"/>
      <c r="S14011" s="104"/>
      <c r="T14011" s="104"/>
    </row>
    <row r="14012" spans="13:20" ht="14.5" x14ac:dyDescent="0.35">
      <c r="M14012" s="261" t="s">
        <v>36151</v>
      </c>
      <c r="N14012" s="262">
        <v>92680.86</v>
      </c>
      <c r="P14012" s="243" t="s">
        <v>29816</v>
      </c>
      <c r="Q14012" s="244">
        <v>195476.34</v>
      </c>
      <c r="R14012" s="104"/>
      <c r="S14012" s="104"/>
      <c r="T14012" s="104"/>
    </row>
    <row r="14013" spans="13:20" ht="14.5" x14ac:dyDescent="0.35">
      <c r="M14013" s="261" t="s">
        <v>38710</v>
      </c>
      <c r="N14013" s="262">
        <v>9686779.4299999997</v>
      </c>
      <c r="P14013" s="243" t="s">
        <v>29817</v>
      </c>
      <c r="Q14013" s="244">
        <v>61187.5</v>
      </c>
      <c r="R14013" s="104"/>
      <c r="S14013" s="104"/>
      <c r="T14013" s="104"/>
    </row>
    <row r="14014" spans="13:20" ht="14.5" x14ac:dyDescent="0.35">
      <c r="M14014" s="261" t="s">
        <v>42312</v>
      </c>
      <c r="N14014" s="262">
        <v>69802.89</v>
      </c>
      <c r="P14014" s="243" t="s">
        <v>29818</v>
      </c>
      <c r="Q14014" s="244">
        <v>12564.15</v>
      </c>
      <c r="R14014" s="104"/>
      <c r="S14014" s="104"/>
      <c r="T14014" s="104"/>
    </row>
    <row r="14015" spans="13:20" ht="14.5" x14ac:dyDescent="0.35">
      <c r="M14015" s="261" t="s">
        <v>38711</v>
      </c>
      <c r="N14015" s="262">
        <v>585892.24</v>
      </c>
      <c r="P14015" s="243" t="s">
        <v>29819</v>
      </c>
      <c r="Q14015" s="244">
        <v>1792.62</v>
      </c>
      <c r="R14015" s="104"/>
      <c r="S14015" s="104"/>
      <c r="T14015" s="104"/>
    </row>
    <row r="14016" spans="13:20" ht="14.5" x14ac:dyDescent="0.35">
      <c r="M14016" s="261" t="s">
        <v>30453</v>
      </c>
      <c r="N14016" s="262">
        <v>1020609.05</v>
      </c>
      <c r="P14016" s="243" t="s">
        <v>29820</v>
      </c>
      <c r="Q14016" s="244">
        <v>137.12</v>
      </c>
      <c r="R14016" s="104"/>
      <c r="S14016" s="104"/>
      <c r="T14016" s="104"/>
    </row>
    <row r="14017" spans="13:20" ht="14.5" x14ac:dyDescent="0.35">
      <c r="M14017" s="261" t="s">
        <v>38712</v>
      </c>
      <c r="N14017" s="262">
        <v>216270.62</v>
      </c>
      <c r="P14017" s="243" t="s">
        <v>29821</v>
      </c>
      <c r="Q14017" s="244">
        <v>388.64</v>
      </c>
      <c r="R14017" s="104"/>
      <c r="S14017" s="104"/>
      <c r="T14017" s="104"/>
    </row>
    <row r="14018" spans="13:20" ht="14.5" x14ac:dyDescent="0.35">
      <c r="M14018" s="261" t="s">
        <v>45798</v>
      </c>
      <c r="N14018" s="262">
        <v>23322.959999999999</v>
      </c>
      <c r="P14018" s="243" t="s">
        <v>29822</v>
      </c>
      <c r="Q14018" s="244">
        <v>3365</v>
      </c>
      <c r="R14018" s="104"/>
      <c r="S14018" s="104"/>
      <c r="T14018" s="104"/>
    </row>
    <row r="14019" spans="13:20" ht="14.5" x14ac:dyDescent="0.35">
      <c r="M14019" s="261" t="s">
        <v>53734</v>
      </c>
      <c r="N14019" s="262">
        <v>5601.22</v>
      </c>
      <c r="P14019" s="243" t="s">
        <v>29823</v>
      </c>
      <c r="Q14019" s="244">
        <v>6101.22</v>
      </c>
      <c r="R14019" s="104"/>
      <c r="S14019" s="104"/>
      <c r="T14019" s="104"/>
    </row>
    <row r="14020" spans="13:20" ht="14.5" x14ac:dyDescent="0.35">
      <c r="M14020" s="261" t="s">
        <v>42313</v>
      </c>
      <c r="N14020" s="262">
        <v>53116.22</v>
      </c>
      <c r="P14020" s="243" t="s">
        <v>29824</v>
      </c>
      <c r="Q14020" s="244">
        <v>3579.6</v>
      </c>
      <c r="R14020" s="104"/>
      <c r="S14020" s="104"/>
      <c r="T14020" s="104"/>
    </row>
    <row r="14021" spans="13:20" ht="14.5" x14ac:dyDescent="0.35">
      <c r="M14021" s="261" t="s">
        <v>52466</v>
      </c>
      <c r="N14021" s="262">
        <v>320.68</v>
      </c>
      <c r="P14021" s="243" t="s">
        <v>29825</v>
      </c>
      <c r="Q14021" s="244">
        <v>740.58</v>
      </c>
      <c r="R14021" s="104"/>
      <c r="S14021" s="104"/>
      <c r="T14021" s="104"/>
    </row>
    <row r="14022" spans="13:20" ht="14.5" x14ac:dyDescent="0.35">
      <c r="M14022" s="261" t="s">
        <v>37695</v>
      </c>
      <c r="N14022" s="262">
        <v>156.22</v>
      </c>
      <c r="P14022" s="243" t="s">
        <v>29826</v>
      </c>
      <c r="Q14022" s="244">
        <v>390.15</v>
      </c>
      <c r="R14022" s="104"/>
      <c r="S14022" s="104"/>
      <c r="T14022" s="104"/>
    </row>
    <row r="14023" spans="13:20" ht="14.5" x14ac:dyDescent="0.35">
      <c r="M14023" s="261" t="s">
        <v>30454</v>
      </c>
      <c r="N14023" s="262">
        <v>242041.73</v>
      </c>
      <c r="P14023" s="243" t="s">
        <v>29827</v>
      </c>
      <c r="Q14023" s="244">
        <v>620811.43000000005</v>
      </c>
      <c r="R14023" s="104"/>
      <c r="S14023" s="104"/>
      <c r="T14023" s="104"/>
    </row>
    <row r="14024" spans="13:20" ht="14.5" x14ac:dyDescent="0.35">
      <c r="M14024" s="261" t="s">
        <v>43466</v>
      </c>
      <c r="N14024" s="262">
        <v>142244.17000000001</v>
      </c>
      <c r="P14024" s="243" t="s">
        <v>29828</v>
      </c>
      <c r="Q14024" s="244">
        <v>2655.63</v>
      </c>
      <c r="R14024" s="104"/>
      <c r="S14024" s="104"/>
      <c r="T14024" s="104"/>
    </row>
    <row r="14025" spans="13:20" ht="14.5" x14ac:dyDescent="0.35">
      <c r="M14025" s="261" t="s">
        <v>45799</v>
      </c>
      <c r="N14025" s="262">
        <v>2464.3200000000002</v>
      </c>
      <c r="P14025" s="243" t="s">
        <v>29829</v>
      </c>
      <c r="Q14025" s="244">
        <v>61311.59</v>
      </c>
      <c r="R14025" s="104"/>
      <c r="S14025" s="104"/>
      <c r="T14025" s="104"/>
    </row>
    <row r="14026" spans="13:20" ht="14.5" x14ac:dyDescent="0.35">
      <c r="M14026" s="261" t="s">
        <v>42314</v>
      </c>
      <c r="N14026" s="262">
        <v>196282.8</v>
      </c>
      <c r="P14026" s="243" t="s">
        <v>29830</v>
      </c>
      <c r="Q14026" s="244">
        <v>20856</v>
      </c>
      <c r="R14026" s="104"/>
      <c r="S14026" s="104"/>
      <c r="T14026" s="104"/>
    </row>
    <row r="14027" spans="13:20" ht="14.5" x14ac:dyDescent="0.35">
      <c r="M14027" s="261" t="s">
        <v>45800</v>
      </c>
      <c r="N14027" s="262">
        <v>199975</v>
      </c>
      <c r="P14027" s="243" t="s">
        <v>29831</v>
      </c>
      <c r="Q14027" s="244">
        <v>7360.72</v>
      </c>
      <c r="R14027" s="104"/>
      <c r="S14027" s="104"/>
      <c r="T14027" s="104"/>
    </row>
    <row r="14028" spans="13:20" ht="14.5" x14ac:dyDescent="0.35">
      <c r="M14028" s="261" t="s">
        <v>45801</v>
      </c>
      <c r="N14028" s="262">
        <v>15281.72</v>
      </c>
      <c r="P14028" s="243" t="s">
        <v>29832</v>
      </c>
      <c r="Q14028" s="244">
        <v>486</v>
      </c>
      <c r="R14028" s="104"/>
      <c r="S14028" s="104"/>
      <c r="T14028" s="104"/>
    </row>
    <row r="14029" spans="13:20" ht="14.5" x14ac:dyDescent="0.35">
      <c r="M14029" s="261" t="s">
        <v>45802</v>
      </c>
      <c r="N14029" s="262">
        <v>30574.799999999999</v>
      </c>
      <c r="P14029" s="243" t="s">
        <v>29833</v>
      </c>
      <c r="Q14029" s="244">
        <v>37903.26</v>
      </c>
      <c r="R14029" s="104"/>
      <c r="S14029" s="104"/>
      <c r="T14029" s="104"/>
    </row>
    <row r="14030" spans="13:20" ht="14.5" x14ac:dyDescent="0.35">
      <c r="M14030" s="261" t="s">
        <v>52467</v>
      </c>
      <c r="N14030" s="262">
        <v>65411.77</v>
      </c>
      <c r="P14030" s="243" t="s">
        <v>29834</v>
      </c>
      <c r="Q14030" s="244">
        <v>7310.25</v>
      </c>
      <c r="R14030" s="104"/>
      <c r="S14030" s="104"/>
      <c r="T14030" s="104"/>
    </row>
    <row r="14031" spans="13:20" ht="14.5" x14ac:dyDescent="0.35">
      <c r="M14031" s="261" t="s">
        <v>57933</v>
      </c>
      <c r="N14031" s="262">
        <v>47700</v>
      </c>
      <c r="P14031" s="243" t="s">
        <v>29835</v>
      </c>
      <c r="Q14031" s="244">
        <v>3422.92</v>
      </c>
      <c r="R14031" s="104"/>
      <c r="S14031" s="104"/>
      <c r="T14031" s="104"/>
    </row>
    <row r="14032" spans="13:20" ht="14.5" x14ac:dyDescent="0.35">
      <c r="M14032" s="261" t="s">
        <v>57934</v>
      </c>
      <c r="N14032" s="262">
        <v>9113.9599999999991</v>
      </c>
      <c r="P14032" s="243" t="s">
        <v>29836</v>
      </c>
      <c r="Q14032" s="244">
        <v>58302.080000000002</v>
      </c>
      <c r="R14032" s="104"/>
      <c r="S14032" s="104"/>
      <c r="T14032" s="104"/>
    </row>
    <row r="14033" spans="13:20" ht="14.5" x14ac:dyDescent="0.35">
      <c r="M14033" s="261" t="s">
        <v>57935</v>
      </c>
      <c r="N14033" s="262">
        <v>920</v>
      </c>
      <c r="P14033" s="243" t="s">
        <v>29837</v>
      </c>
      <c r="Q14033" s="244">
        <v>3948.62</v>
      </c>
      <c r="R14033" s="104"/>
      <c r="S14033" s="104"/>
      <c r="T14033" s="104"/>
    </row>
    <row r="14034" spans="13:20" ht="14.5" x14ac:dyDescent="0.35">
      <c r="M14034" s="261" t="s">
        <v>57936</v>
      </c>
      <c r="N14034" s="262">
        <v>4416.66</v>
      </c>
      <c r="P14034" s="243" t="s">
        <v>29838</v>
      </c>
      <c r="Q14034" s="244">
        <v>6053.57</v>
      </c>
      <c r="R14034" s="104"/>
      <c r="S14034" s="104"/>
      <c r="T14034" s="104"/>
    </row>
    <row r="14035" spans="13:20" ht="14.5" x14ac:dyDescent="0.35">
      <c r="M14035" s="261" t="s">
        <v>57937</v>
      </c>
      <c r="N14035" s="262">
        <v>13835.57</v>
      </c>
      <c r="P14035" s="243" t="s">
        <v>29839</v>
      </c>
      <c r="Q14035" s="244">
        <v>21587.32</v>
      </c>
      <c r="R14035" s="104"/>
      <c r="S14035" s="104"/>
      <c r="T14035" s="104"/>
    </row>
    <row r="14036" spans="13:20" ht="14.5" x14ac:dyDescent="0.35">
      <c r="M14036" s="261" t="s">
        <v>53735</v>
      </c>
      <c r="N14036" s="262">
        <v>1974.68</v>
      </c>
      <c r="P14036" s="243" t="s">
        <v>29840</v>
      </c>
      <c r="Q14036" s="244">
        <v>32456</v>
      </c>
      <c r="R14036" s="104"/>
      <c r="S14036" s="104"/>
      <c r="T14036" s="104"/>
    </row>
    <row r="14037" spans="13:20" ht="14.5" x14ac:dyDescent="0.35">
      <c r="M14037" s="261" t="s">
        <v>53736</v>
      </c>
      <c r="N14037" s="262">
        <v>11585.85</v>
      </c>
      <c r="P14037" s="243" t="s">
        <v>29841</v>
      </c>
      <c r="Q14037" s="244">
        <v>1625.38</v>
      </c>
      <c r="R14037" s="104"/>
      <c r="S14037" s="104"/>
      <c r="T14037" s="104"/>
    </row>
    <row r="14038" spans="13:20" ht="14.5" x14ac:dyDescent="0.35">
      <c r="M14038" s="261" t="s">
        <v>57938</v>
      </c>
      <c r="N14038" s="262">
        <v>50000</v>
      </c>
      <c r="P14038" s="243" t="s">
        <v>29842</v>
      </c>
      <c r="Q14038" s="244">
        <v>5097.2700000000004</v>
      </c>
      <c r="R14038" s="104"/>
      <c r="S14038" s="104"/>
      <c r="T14038" s="104"/>
    </row>
    <row r="14039" spans="13:20" ht="14.5" x14ac:dyDescent="0.35">
      <c r="M14039" s="261" t="s">
        <v>57939</v>
      </c>
      <c r="N14039" s="262">
        <v>48265.57</v>
      </c>
      <c r="P14039" s="243" t="s">
        <v>29843</v>
      </c>
      <c r="Q14039" s="244">
        <v>4173</v>
      </c>
      <c r="R14039" s="104"/>
      <c r="S14039" s="104"/>
      <c r="T14039" s="104"/>
    </row>
    <row r="14040" spans="13:20" ht="14.5" x14ac:dyDescent="0.35">
      <c r="M14040" s="261" t="s">
        <v>57940</v>
      </c>
      <c r="N14040" s="262">
        <v>145800</v>
      </c>
      <c r="P14040" s="243" t="s">
        <v>29844</v>
      </c>
      <c r="Q14040" s="244">
        <v>68124.960000000006</v>
      </c>
      <c r="R14040" s="104"/>
      <c r="S14040" s="104"/>
      <c r="T14040" s="104"/>
    </row>
    <row r="14041" spans="13:20" ht="14.5" x14ac:dyDescent="0.35">
      <c r="M14041" s="261" t="s">
        <v>57941</v>
      </c>
      <c r="N14041" s="262">
        <v>18600.82</v>
      </c>
      <c r="P14041" s="243" t="s">
        <v>29845</v>
      </c>
      <c r="Q14041" s="244">
        <v>250677.91</v>
      </c>
      <c r="R14041" s="104"/>
      <c r="S14041" s="104"/>
      <c r="T14041" s="104"/>
    </row>
    <row r="14042" spans="13:20" ht="14.5" x14ac:dyDescent="0.35">
      <c r="M14042" s="261" t="s">
        <v>57942</v>
      </c>
      <c r="N14042" s="262">
        <v>34762.51</v>
      </c>
      <c r="P14042" s="243" t="s">
        <v>29846</v>
      </c>
      <c r="Q14042" s="244">
        <v>620811.43000000005</v>
      </c>
      <c r="R14042" s="104"/>
      <c r="S14042" s="104"/>
      <c r="T14042" s="104"/>
    </row>
    <row r="14043" spans="13:20" ht="14.5" x14ac:dyDescent="0.35">
      <c r="M14043" s="261" t="s">
        <v>57943</v>
      </c>
      <c r="N14043" s="262">
        <v>237944.22</v>
      </c>
      <c r="P14043" s="243" t="s">
        <v>29847</v>
      </c>
      <c r="Q14043" s="244">
        <v>2655.63</v>
      </c>
      <c r="R14043" s="104"/>
      <c r="S14043" s="104"/>
      <c r="T14043" s="104"/>
    </row>
    <row r="14044" spans="13:20" ht="14.5" x14ac:dyDescent="0.35">
      <c r="M14044" s="261" t="s">
        <v>53737</v>
      </c>
      <c r="N14044" s="262">
        <v>93074.31</v>
      </c>
      <c r="P14044" s="243" t="s">
        <v>29848</v>
      </c>
      <c r="Q14044" s="244">
        <v>152093.54999999999</v>
      </c>
      <c r="R14044" s="104"/>
      <c r="S14044" s="104"/>
      <c r="T14044" s="104"/>
    </row>
    <row r="14045" spans="13:20" ht="14.5" x14ac:dyDescent="0.35">
      <c r="M14045" s="261" t="s">
        <v>57944</v>
      </c>
      <c r="N14045" s="262">
        <v>3552.64</v>
      </c>
      <c r="P14045" s="243" t="s">
        <v>29849</v>
      </c>
      <c r="Q14045" s="244">
        <v>48576.47</v>
      </c>
      <c r="R14045" s="104"/>
      <c r="S14045" s="104"/>
      <c r="T14045" s="104"/>
    </row>
    <row r="14046" spans="13:20" ht="14.5" x14ac:dyDescent="0.35">
      <c r="M14046" s="261" t="s">
        <v>53738</v>
      </c>
      <c r="N14046" s="262">
        <v>3667.07</v>
      </c>
      <c r="P14046" s="243" t="s">
        <v>29850</v>
      </c>
      <c r="Q14046" s="244">
        <v>17597.52</v>
      </c>
      <c r="R14046" s="104"/>
      <c r="S14046" s="104"/>
      <c r="T14046" s="104"/>
    </row>
    <row r="14047" spans="13:20" ht="14.5" x14ac:dyDescent="0.35">
      <c r="M14047" s="261" t="s">
        <v>57945</v>
      </c>
      <c r="N14047" s="262">
        <v>3203.55</v>
      </c>
      <c r="P14047" s="243" t="s">
        <v>29851</v>
      </c>
      <c r="Q14047" s="244">
        <v>208.62</v>
      </c>
      <c r="R14047" s="104"/>
      <c r="S14047" s="104"/>
      <c r="T14047" s="104"/>
    </row>
    <row r="14048" spans="13:20" ht="14.5" x14ac:dyDescent="0.35">
      <c r="M14048" s="261" t="s">
        <v>57946</v>
      </c>
      <c r="N14048" s="262">
        <v>20279.28</v>
      </c>
      <c r="P14048" s="243" t="s">
        <v>29852</v>
      </c>
      <c r="Q14048" s="244">
        <v>11915.09</v>
      </c>
      <c r="R14048" s="104"/>
      <c r="S14048" s="104"/>
      <c r="T14048" s="104"/>
    </row>
    <row r="14049" spans="13:20" ht="14.5" x14ac:dyDescent="0.35">
      <c r="M14049" s="261" t="s">
        <v>53739</v>
      </c>
      <c r="N14049" s="262">
        <v>96451.48</v>
      </c>
      <c r="P14049" s="243" t="s">
        <v>29853</v>
      </c>
      <c r="Q14049" s="244">
        <v>135558.12</v>
      </c>
      <c r="R14049" s="104"/>
      <c r="S14049" s="104"/>
      <c r="T14049" s="104"/>
    </row>
    <row r="14050" spans="13:20" ht="14.5" x14ac:dyDescent="0.35">
      <c r="M14050" s="261" t="s">
        <v>57947</v>
      </c>
      <c r="N14050" s="262">
        <v>50610</v>
      </c>
      <c r="P14050" s="243" t="s">
        <v>29854</v>
      </c>
      <c r="Q14050" s="244">
        <v>26556.03</v>
      </c>
      <c r="R14050" s="104"/>
      <c r="S14050" s="104"/>
      <c r="T14050" s="104"/>
    </row>
    <row r="14051" spans="13:20" ht="14.5" x14ac:dyDescent="0.35">
      <c r="M14051" s="261" t="s">
        <v>57948</v>
      </c>
      <c r="N14051" s="262">
        <v>36000</v>
      </c>
      <c r="P14051" s="243" t="s">
        <v>29855</v>
      </c>
      <c r="Q14051" s="244">
        <v>2386.29</v>
      </c>
      <c r="R14051" s="104"/>
      <c r="S14051" s="104"/>
      <c r="T14051" s="104"/>
    </row>
    <row r="14052" spans="13:20" ht="14.5" x14ac:dyDescent="0.35">
      <c r="M14052" s="261" t="s">
        <v>57949</v>
      </c>
      <c r="N14052" s="262">
        <v>687289.05</v>
      </c>
      <c r="P14052" s="243" t="s">
        <v>29856</v>
      </c>
      <c r="Q14052" s="244">
        <v>13645.37</v>
      </c>
      <c r="R14052" s="104"/>
      <c r="S14052" s="104"/>
      <c r="T14052" s="104"/>
    </row>
    <row r="14053" spans="13:20" ht="14.5" x14ac:dyDescent="0.35">
      <c r="M14053" s="261" t="s">
        <v>57950</v>
      </c>
      <c r="N14053" s="262">
        <v>197090.36</v>
      </c>
      <c r="P14053" s="243" t="s">
        <v>29857</v>
      </c>
      <c r="Q14053" s="244">
        <v>37903.26</v>
      </c>
      <c r="R14053" s="104"/>
      <c r="S14053" s="104"/>
      <c r="T14053" s="104"/>
    </row>
    <row r="14054" spans="13:20" ht="14.5" x14ac:dyDescent="0.35">
      <c r="M14054" s="261" t="s">
        <v>53740</v>
      </c>
      <c r="N14054" s="262">
        <v>127058.53</v>
      </c>
      <c r="P14054" s="243" t="s">
        <v>29858</v>
      </c>
      <c r="Q14054" s="244">
        <v>133271.89000000001</v>
      </c>
      <c r="R14054" s="104"/>
      <c r="S14054" s="104"/>
      <c r="T14054" s="104"/>
    </row>
    <row r="14055" spans="13:20" ht="14.5" x14ac:dyDescent="0.35">
      <c r="M14055" s="261" t="s">
        <v>53741</v>
      </c>
      <c r="N14055" s="262">
        <v>346893.01</v>
      </c>
      <c r="P14055" s="243" t="s">
        <v>29859</v>
      </c>
      <c r="Q14055" s="244">
        <v>119768.52</v>
      </c>
      <c r="R14055" s="104"/>
      <c r="S14055" s="104"/>
      <c r="T14055" s="104"/>
    </row>
    <row r="14056" spans="13:20" ht="14.5" x14ac:dyDescent="0.35">
      <c r="M14056" s="261" t="s">
        <v>53742</v>
      </c>
      <c r="N14056" s="262">
        <v>647.86</v>
      </c>
      <c r="P14056" s="243" t="s">
        <v>29860</v>
      </c>
      <c r="Q14056" s="244">
        <v>27048.38</v>
      </c>
      <c r="R14056" s="104"/>
      <c r="S14056" s="104"/>
      <c r="T14056" s="104"/>
    </row>
    <row r="14057" spans="13:20" ht="14.5" x14ac:dyDescent="0.35">
      <c r="M14057" s="261" t="s">
        <v>57951</v>
      </c>
      <c r="N14057" s="262">
        <v>71170.75</v>
      </c>
      <c r="P14057" s="243" t="s">
        <v>29861</v>
      </c>
      <c r="Q14057" s="244">
        <v>15175</v>
      </c>
      <c r="R14057" s="104"/>
      <c r="S14057" s="104"/>
      <c r="T14057" s="104"/>
    </row>
    <row r="14058" spans="13:20" ht="14.5" x14ac:dyDescent="0.35">
      <c r="M14058" s="261" t="s">
        <v>53743</v>
      </c>
      <c r="N14058" s="262">
        <v>463426.46</v>
      </c>
      <c r="P14058" s="243" t="s">
        <v>29862</v>
      </c>
      <c r="Q14058" s="244">
        <v>159313.20000000001</v>
      </c>
      <c r="R14058" s="104"/>
      <c r="S14058" s="104"/>
      <c r="T14058" s="104"/>
    </row>
    <row r="14059" spans="13:20" ht="14.5" x14ac:dyDescent="0.35">
      <c r="M14059" s="261" t="s">
        <v>53744</v>
      </c>
      <c r="N14059" s="262">
        <v>721146.56</v>
      </c>
      <c r="P14059" s="243" t="s">
        <v>29863</v>
      </c>
      <c r="Q14059" s="244">
        <v>13750</v>
      </c>
      <c r="R14059" s="104"/>
      <c r="S14059" s="104"/>
      <c r="T14059" s="104"/>
    </row>
    <row r="14060" spans="13:20" ht="14.5" x14ac:dyDescent="0.35">
      <c r="M14060" s="261" t="s">
        <v>51577</v>
      </c>
      <c r="N14060" s="262">
        <v>17952.75</v>
      </c>
      <c r="P14060" s="243" t="s">
        <v>29864</v>
      </c>
      <c r="Q14060" s="244">
        <v>320</v>
      </c>
      <c r="R14060" s="104"/>
      <c r="S14060" s="104"/>
      <c r="T14060" s="104"/>
    </row>
    <row r="14061" spans="13:20" ht="14.5" x14ac:dyDescent="0.35">
      <c r="M14061" s="261" t="s">
        <v>51578</v>
      </c>
      <c r="N14061" s="262">
        <v>1335.74</v>
      </c>
      <c r="P14061" s="243" t="s">
        <v>29865</v>
      </c>
      <c r="Q14061" s="244">
        <v>22977.7</v>
      </c>
      <c r="R14061" s="104"/>
      <c r="S14061" s="104"/>
      <c r="T14061" s="104"/>
    </row>
    <row r="14062" spans="13:20" ht="14.5" x14ac:dyDescent="0.35">
      <c r="M14062" s="261" t="s">
        <v>51579</v>
      </c>
      <c r="N14062" s="262">
        <v>4326.6099999999997</v>
      </c>
      <c r="P14062" s="243" t="s">
        <v>29866</v>
      </c>
      <c r="Q14062" s="244">
        <v>1327.56</v>
      </c>
      <c r="R14062" s="104"/>
      <c r="S14062" s="104"/>
      <c r="T14062" s="104"/>
    </row>
    <row r="14063" spans="13:20" ht="14.5" x14ac:dyDescent="0.35">
      <c r="M14063" s="261" t="s">
        <v>51580</v>
      </c>
      <c r="N14063" s="262">
        <v>2591.44</v>
      </c>
      <c r="P14063" s="243" t="s">
        <v>29867</v>
      </c>
      <c r="Q14063" s="244">
        <v>142672.64000000001</v>
      </c>
      <c r="R14063" s="104"/>
      <c r="S14063" s="104"/>
      <c r="T14063" s="104"/>
    </row>
    <row r="14064" spans="13:20" ht="14.5" x14ac:dyDescent="0.35">
      <c r="M14064" s="261" t="s">
        <v>48744</v>
      </c>
      <c r="N14064" s="262">
        <v>2781000</v>
      </c>
      <c r="P14064" s="243" t="s">
        <v>29868</v>
      </c>
      <c r="Q14064" s="244">
        <v>183872.07</v>
      </c>
      <c r="R14064" s="104"/>
      <c r="S14064" s="104"/>
      <c r="T14064" s="104"/>
    </row>
    <row r="14065" spans="13:20" ht="14.5" x14ac:dyDescent="0.35">
      <c r="M14065" s="261" t="s">
        <v>48745</v>
      </c>
      <c r="N14065" s="262">
        <v>210757.5</v>
      </c>
      <c r="P14065" s="243" t="s">
        <v>29869</v>
      </c>
      <c r="Q14065" s="244">
        <v>104302.24</v>
      </c>
      <c r="R14065" s="104"/>
      <c r="S14065" s="104"/>
      <c r="T14065" s="104"/>
    </row>
    <row r="14066" spans="13:20" ht="14.5" x14ac:dyDescent="0.35">
      <c r="M14066" s="261" t="s">
        <v>57952</v>
      </c>
      <c r="N14066" s="262">
        <v>11357.16</v>
      </c>
      <c r="P14066" s="243" t="s">
        <v>29870</v>
      </c>
      <c r="Q14066" s="244">
        <v>30455.67</v>
      </c>
      <c r="R14066" s="104"/>
      <c r="S14066" s="104"/>
      <c r="T14066" s="104"/>
    </row>
    <row r="14067" spans="13:20" ht="14.5" x14ac:dyDescent="0.35">
      <c r="M14067" s="261" t="s">
        <v>57953</v>
      </c>
      <c r="N14067" s="262">
        <v>868.84</v>
      </c>
      <c r="P14067" s="243" t="s">
        <v>29871</v>
      </c>
      <c r="Q14067" s="244">
        <v>25295.5</v>
      </c>
      <c r="R14067" s="104"/>
      <c r="S14067" s="104"/>
      <c r="T14067" s="104"/>
    </row>
    <row r="14068" spans="13:20" ht="14.5" x14ac:dyDescent="0.35">
      <c r="M14068" s="261" t="s">
        <v>48746</v>
      </c>
      <c r="N14068" s="262">
        <v>315437.5</v>
      </c>
      <c r="P14068" s="243" t="s">
        <v>29872</v>
      </c>
      <c r="Q14068" s="244">
        <v>5503.79</v>
      </c>
      <c r="R14068" s="104"/>
      <c r="S14068" s="104"/>
      <c r="T14068" s="104"/>
    </row>
    <row r="14069" spans="13:20" ht="14.5" x14ac:dyDescent="0.35">
      <c r="M14069" s="261" t="s">
        <v>48747</v>
      </c>
      <c r="N14069" s="262">
        <v>24108.97</v>
      </c>
      <c r="P14069" s="243" t="s">
        <v>29873</v>
      </c>
      <c r="Q14069" s="244">
        <v>0.01</v>
      </c>
      <c r="R14069" s="104"/>
      <c r="S14069" s="104"/>
      <c r="T14069" s="104"/>
    </row>
    <row r="14070" spans="13:20" ht="14.5" x14ac:dyDescent="0.35">
      <c r="M14070" s="261" t="s">
        <v>42317</v>
      </c>
      <c r="N14070" s="262">
        <v>7363.01</v>
      </c>
      <c r="P14070" s="243" t="s">
        <v>29874</v>
      </c>
      <c r="Q14070" s="244">
        <v>31943.439999999999</v>
      </c>
      <c r="R14070" s="104"/>
      <c r="S14070" s="104"/>
      <c r="T14070" s="104"/>
    </row>
    <row r="14071" spans="13:20" ht="14.5" x14ac:dyDescent="0.35">
      <c r="M14071" s="261" t="s">
        <v>38714</v>
      </c>
      <c r="N14071" s="262">
        <v>484.99</v>
      </c>
      <c r="P14071" s="243" t="s">
        <v>29875</v>
      </c>
      <c r="Q14071" s="244">
        <v>31950.880000000001</v>
      </c>
      <c r="R14071" s="104"/>
      <c r="S14071" s="104"/>
      <c r="T14071" s="104"/>
    </row>
    <row r="14072" spans="13:20" ht="14.5" x14ac:dyDescent="0.35">
      <c r="M14072" s="261" t="s">
        <v>57954</v>
      </c>
      <c r="N14072" s="262">
        <v>7192.1</v>
      </c>
      <c r="P14072" s="243" t="s">
        <v>29876</v>
      </c>
      <c r="Q14072" s="244">
        <v>634171.05000000005</v>
      </c>
      <c r="R14072" s="104"/>
      <c r="S14072" s="104"/>
      <c r="T14072" s="104"/>
    </row>
    <row r="14073" spans="13:20" ht="14.5" x14ac:dyDescent="0.35">
      <c r="M14073" s="261" t="s">
        <v>57955</v>
      </c>
      <c r="N14073" s="262">
        <v>550.20000000000005</v>
      </c>
      <c r="P14073" s="243" t="s">
        <v>29877</v>
      </c>
      <c r="Q14073" s="244">
        <v>344421.01</v>
      </c>
      <c r="R14073" s="104"/>
      <c r="S14073" s="104"/>
      <c r="T14073" s="104"/>
    </row>
    <row r="14074" spans="13:20" ht="14.5" x14ac:dyDescent="0.35">
      <c r="M14074" s="261" t="s">
        <v>42318</v>
      </c>
      <c r="N14074" s="262">
        <v>32569.93</v>
      </c>
      <c r="P14074" s="243" t="s">
        <v>29878</v>
      </c>
      <c r="Q14074" s="244">
        <v>21587.32</v>
      </c>
      <c r="R14074" s="104"/>
      <c r="S14074" s="104"/>
      <c r="T14074" s="104"/>
    </row>
    <row r="14075" spans="13:20" ht="14.5" x14ac:dyDescent="0.35">
      <c r="M14075" s="261" t="s">
        <v>30510</v>
      </c>
      <c r="N14075" s="262">
        <v>13490</v>
      </c>
      <c r="P14075" s="243" t="s">
        <v>29879</v>
      </c>
      <c r="Q14075" s="244">
        <v>32456</v>
      </c>
      <c r="R14075" s="104"/>
      <c r="S14075" s="104"/>
      <c r="T14075" s="104"/>
    </row>
    <row r="14076" spans="13:20" ht="14.5" x14ac:dyDescent="0.35">
      <c r="M14076" s="261" t="s">
        <v>30511</v>
      </c>
      <c r="N14076" s="262">
        <v>1031.99</v>
      </c>
      <c r="P14076" s="243" t="s">
        <v>29880</v>
      </c>
      <c r="Q14076" s="244">
        <v>1625.38</v>
      </c>
      <c r="R14076" s="104"/>
      <c r="S14076" s="104"/>
      <c r="T14076" s="104"/>
    </row>
    <row r="14077" spans="13:20" ht="14.5" x14ac:dyDescent="0.35">
      <c r="M14077" s="261" t="s">
        <v>57956</v>
      </c>
      <c r="N14077" s="262">
        <v>1011.38</v>
      </c>
      <c r="P14077" s="243" t="s">
        <v>29881</v>
      </c>
      <c r="Q14077" s="244">
        <v>5097.2700000000004</v>
      </c>
      <c r="R14077" s="104"/>
      <c r="S14077" s="104"/>
      <c r="T14077" s="104"/>
    </row>
    <row r="14078" spans="13:20" ht="14.5" x14ac:dyDescent="0.35">
      <c r="M14078" s="261" t="s">
        <v>30512</v>
      </c>
      <c r="N14078" s="262">
        <v>1499</v>
      </c>
      <c r="P14078" s="243" t="s">
        <v>29882</v>
      </c>
      <c r="Q14078" s="244">
        <v>141042.64000000001</v>
      </c>
      <c r="R14078" s="104"/>
      <c r="S14078" s="104"/>
      <c r="T14078" s="104"/>
    </row>
    <row r="14079" spans="13:20" ht="14.5" x14ac:dyDescent="0.35">
      <c r="M14079" s="261" t="s">
        <v>50580</v>
      </c>
      <c r="N14079" s="262">
        <v>32372.06</v>
      </c>
      <c r="P14079" s="243" t="s">
        <v>29883</v>
      </c>
      <c r="Q14079" s="244">
        <v>69072.03</v>
      </c>
      <c r="R14079" s="104"/>
      <c r="S14079" s="104"/>
      <c r="T14079" s="104"/>
    </row>
    <row r="14080" spans="13:20" ht="14.5" x14ac:dyDescent="0.35">
      <c r="M14080" s="261" t="s">
        <v>50581</v>
      </c>
      <c r="N14080" s="262">
        <v>2458.02</v>
      </c>
      <c r="P14080" s="243" t="s">
        <v>29884</v>
      </c>
      <c r="Q14080" s="244">
        <v>217857.96</v>
      </c>
      <c r="R14080" s="104"/>
      <c r="S14080" s="104"/>
      <c r="T14080" s="104"/>
    </row>
    <row r="14081" spans="13:20" ht="14.5" x14ac:dyDescent="0.35">
      <c r="M14081" s="261" t="s">
        <v>52468</v>
      </c>
      <c r="N14081" s="262">
        <v>578.61</v>
      </c>
      <c r="P14081" s="243" t="s">
        <v>29885</v>
      </c>
      <c r="Q14081" s="244">
        <v>1500</v>
      </c>
      <c r="R14081" s="104"/>
      <c r="S14081" s="104"/>
      <c r="T14081" s="104"/>
    </row>
    <row r="14082" spans="13:20" ht="14.5" x14ac:dyDescent="0.35">
      <c r="M14082" s="261" t="s">
        <v>51581</v>
      </c>
      <c r="N14082" s="262">
        <v>3188.18</v>
      </c>
      <c r="P14082" s="243" t="s">
        <v>29886</v>
      </c>
      <c r="Q14082" s="244">
        <v>8950</v>
      </c>
      <c r="R14082" s="104"/>
      <c r="S14082" s="104"/>
      <c r="T14082" s="104"/>
    </row>
    <row r="14083" spans="13:20" ht="14.5" x14ac:dyDescent="0.35">
      <c r="M14083" s="261" t="s">
        <v>38715</v>
      </c>
      <c r="N14083" s="262">
        <v>69060.84</v>
      </c>
      <c r="P14083" s="243" t="s">
        <v>29887</v>
      </c>
      <c r="Q14083" s="244">
        <v>23677</v>
      </c>
      <c r="R14083" s="104"/>
      <c r="S14083" s="104"/>
      <c r="T14083" s="104"/>
    </row>
    <row r="14084" spans="13:20" ht="14.5" x14ac:dyDescent="0.35">
      <c r="M14084" s="261" t="s">
        <v>42319</v>
      </c>
      <c r="N14084" s="262">
        <v>55728.75</v>
      </c>
      <c r="P14084" s="243" t="s">
        <v>29888</v>
      </c>
      <c r="Q14084" s="244">
        <v>8673</v>
      </c>
      <c r="R14084" s="104"/>
      <c r="S14084" s="104"/>
      <c r="T14084" s="104"/>
    </row>
    <row r="14085" spans="13:20" ht="14.5" x14ac:dyDescent="0.35">
      <c r="M14085" s="261" t="s">
        <v>51582</v>
      </c>
      <c r="N14085" s="262">
        <v>24953</v>
      </c>
      <c r="P14085" s="243" t="s">
        <v>29889</v>
      </c>
      <c r="Q14085" s="244">
        <v>2303</v>
      </c>
      <c r="R14085" s="104"/>
      <c r="S14085" s="104"/>
      <c r="T14085" s="104"/>
    </row>
    <row r="14086" spans="13:20" ht="14.5" x14ac:dyDescent="0.35">
      <c r="M14086" s="261" t="s">
        <v>43467</v>
      </c>
      <c r="N14086" s="262">
        <v>12687</v>
      </c>
      <c r="P14086" s="243" t="s">
        <v>29890</v>
      </c>
      <c r="Q14086" s="244">
        <v>63562.45</v>
      </c>
      <c r="R14086" s="104"/>
      <c r="S14086" s="104"/>
      <c r="T14086" s="104"/>
    </row>
    <row r="14087" spans="13:20" ht="14.5" x14ac:dyDescent="0.35">
      <c r="M14087" s="261" t="s">
        <v>57957</v>
      </c>
      <c r="N14087" s="262">
        <v>4180</v>
      </c>
      <c r="P14087" s="243" t="s">
        <v>29891</v>
      </c>
      <c r="Q14087" s="244">
        <v>604.04999999999995</v>
      </c>
      <c r="R14087" s="104"/>
      <c r="S14087" s="104"/>
      <c r="T14087" s="104"/>
    </row>
    <row r="14088" spans="13:20" ht="14.5" x14ac:dyDescent="0.35">
      <c r="M14088" s="261" t="s">
        <v>57958</v>
      </c>
      <c r="N14088" s="262">
        <v>319.77</v>
      </c>
      <c r="P14088" s="243" t="s">
        <v>16200</v>
      </c>
      <c r="Q14088" s="244">
        <v>1899.91</v>
      </c>
      <c r="R14088" s="104"/>
      <c r="S14088" s="104"/>
      <c r="T14088" s="104"/>
    </row>
    <row r="14089" spans="13:20" ht="14.5" x14ac:dyDescent="0.35">
      <c r="M14089" s="261" t="s">
        <v>57959</v>
      </c>
      <c r="N14089" s="262">
        <v>145.19999999999999</v>
      </c>
      <c r="P14089" s="243" t="s">
        <v>29892</v>
      </c>
      <c r="Q14089" s="244">
        <v>9585.42</v>
      </c>
      <c r="R14089" s="104"/>
      <c r="S14089" s="104"/>
      <c r="T14089" s="104"/>
    </row>
    <row r="14090" spans="13:20" ht="14.5" x14ac:dyDescent="0.35">
      <c r="M14090" s="261" t="s">
        <v>51583</v>
      </c>
      <c r="N14090" s="262">
        <v>15400</v>
      </c>
      <c r="P14090" s="243" t="s">
        <v>29893</v>
      </c>
      <c r="Q14090" s="244">
        <v>5069</v>
      </c>
      <c r="R14090" s="104"/>
      <c r="S14090" s="104"/>
      <c r="T14090" s="104"/>
    </row>
    <row r="14091" spans="13:20" ht="14.5" x14ac:dyDescent="0.35">
      <c r="M14091" s="261" t="s">
        <v>51584</v>
      </c>
      <c r="N14091" s="262">
        <v>1456</v>
      </c>
      <c r="P14091" s="243" t="s">
        <v>16201</v>
      </c>
      <c r="Q14091" s="244">
        <v>1240.9100000000001</v>
      </c>
      <c r="R14091" s="104"/>
      <c r="S14091" s="104"/>
      <c r="T14091" s="104"/>
    </row>
    <row r="14092" spans="13:20" ht="14.5" x14ac:dyDescent="0.35">
      <c r="M14092" s="261" t="s">
        <v>51585</v>
      </c>
      <c r="N14092" s="262">
        <v>74510.929999999993</v>
      </c>
      <c r="P14092" s="243" t="s">
        <v>16202</v>
      </c>
      <c r="Q14092" s="244">
        <v>3308.03</v>
      </c>
      <c r="R14092" s="104"/>
      <c r="S14092" s="104"/>
      <c r="T14092" s="104"/>
    </row>
    <row r="14093" spans="13:20" ht="14.5" x14ac:dyDescent="0.35">
      <c r="M14093" s="261" t="s">
        <v>48748</v>
      </c>
      <c r="N14093" s="262">
        <v>378.75</v>
      </c>
      <c r="P14093" s="243" t="s">
        <v>29894</v>
      </c>
      <c r="Q14093" s="244">
        <v>4157.1000000000004</v>
      </c>
      <c r="R14093" s="104"/>
      <c r="S14093" s="104"/>
      <c r="T14093" s="104"/>
    </row>
    <row r="14094" spans="13:20" ht="14.5" x14ac:dyDescent="0.35">
      <c r="M14094" s="261" t="s">
        <v>48749</v>
      </c>
      <c r="N14094" s="262">
        <v>123014.49</v>
      </c>
      <c r="P14094" s="243" t="s">
        <v>29895</v>
      </c>
      <c r="Q14094" s="244">
        <v>4546.72</v>
      </c>
      <c r="R14094" s="104"/>
      <c r="S14094" s="104"/>
      <c r="T14094" s="104"/>
    </row>
    <row r="14095" spans="13:20" ht="14.5" x14ac:dyDescent="0.35">
      <c r="M14095" s="261" t="s">
        <v>48750</v>
      </c>
      <c r="N14095" s="262">
        <v>9409.51</v>
      </c>
      <c r="P14095" s="243" t="s">
        <v>29896</v>
      </c>
      <c r="Q14095" s="244">
        <v>85.65</v>
      </c>
      <c r="R14095" s="104"/>
      <c r="S14095" s="104"/>
      <c r="T14095" s="104"/>
    </row>
    <row r="14096" spans="13:20" ht="14.5" x14ac:dyDescent="0.35">
      <c r="M14096" s="261" t="s">
        <v>45803</v>
      </c>
      <c r="N14096" s="262">
        <v>110342</v>
      </c>
      <c r="P14096" s="243" t="s">
        <v>29897</v>
      </c>
      <c r="Q14096" s="244">
        <v>14.13</v>
      </c>
      <c r="R14096" s="104"/>
      <c r="S14096" s="104"/>
      <c r="T14096" s="104"/>
    </row>
    <row r="14097" spans="13:20" ht="14.5" x14ac:dyDescent="0.35">
      <c r="M14097" s="261" t="s">
        <v>30540</v>
      </c>
      <c r="N14097" s="262">
        <v>383.32</v>
      </c>
      <c r="P14097" s="243" t="s">
        <v>29898</v>
      </c>
      <c r="Q14097" s="244">
        <v>1931.28</v>
      </c>
      <c r="R14097" s="104"/>
      <c r="S14097" s="104"/>
      <c r="T14097" s="104"/>
    </row>
    <row r="14098" spans="13:20" ht="14.5" x14ac:dyDescent="0.35">
      <c r="M14098" s="261" t="s">
        <v>30545</v>
      </c>
      <c r="N14098" s="262">
        <v>433.49</v>
      </c>
      <c r="P14098" s="243" t="s">
        <v>29899</v>
      </c>
      <c r="Q14098" s="244">
        <v>1735</v>
      </c>
      <c r="R14098" s="104"/>
      <c r="S14098" s="104"/>
      <c r="T14098" s="104"/>
    </row>
    <row r="14099" spans="13:20" ht="14.5" x14ac:dyDescent="0.35">
      <c r="M14099" s="261" t="s">
        <v>42322</v>
      </c>
      <c r="N14099" s="262">
        <v>10674.73</v>
      </c>
      <c r="P14099" s="243" t="s">
        <v>29900</v>
      </c>
      <c r="Q14099" s="244">
        <v>15595.45</v>
      </c>
      <c r="R14099" s="104"/>
      <c r="S14099" s="104"/>
      <c r="T14099" s="104"/>
    </row>
    <row r="14100" spans="13:20" ht="14.5" x14ac:dyDescent="0.35">
      <c r="M14100" s="261" t="s">
        <v>42323</v>
      </c>
      <c r="N14100" s="262">
        <v>884.27</v>
      </c>
      <c r="P14100" s="243" t="s">
        <v>29901</v>
      </c>
      <c r="Q14100" s="244">
        <v>755.03</v>
      </c>
      <c r="R14100" s="104"/>
      <c r="S14100" s="104"/>
      <c r="T14100" s="104"/>
    </row>
    <row r="14101" spans="13:20" ht="14.5" x14ac:dyDescent="0.35">
      <c r="M14101" s="261" t="s">
        <v>37697</v>
      </c>
      <c r="N14101" s="262">
        <v>54999.839999999997</v>
      </c>
      <c r="P14101" s="243" t="s">
        <v>29902</v>
      </c>
      <c r="Q14101" s="244">
        <v>4935.76</v>
      </c>
      <c r="R14101" s="104"/>
      <c r="S14101" s="104"/>
      <c r="T14101" s="104"/>
    </row>
    <row r="14102" spans="13:20" ht="14.5" x14ac:dyDescent="0.35">
      <c r="M14102" s="261" t="s">
        <v>38716</v>
      </c>
      <c r="N14102" s="262">
        <v>5375</v>
      </c>
      <c r="P14102" s="243" t="s">
        <v>29903</v>
      </c>
      <c r="Q14102" s="244">
        <v>11232</v>
      </c>
      <c r="R14102" s="104"/>
      <c r="S14102" s="104"/>
      <c r="T14102" s="104"/>
    </row>
    <row r="14103" spans="13:20" ht="14.5" x14ac:dyDescent="0.35">
      <c r="M14103" s="261" t="s">
        <v>53745</v>
      </c>
      <c r="N14103" s="262">
        <v>5388.86</v>
      </c>
      <c r="P14103" s="243" t="s">
        <v>29904</v>
      </c>
      <c r="Q14103" s="244">
        <v>5126.68</v>
      </c>
      <c r="R14103" s="104"/>
      <c r="S14103" s="104"/>
      <c r="T14103" s="104"/>
    </row>
    <row r="14104" spans="13:20" ht="14.5" x14ac:dyDescent="0.35">
      <c r="M14104" s="261" t="s">
        <v>37698</v>
      </c>
      <c r="N14104" s="262">
        <v>3300</v>
      </c>
      <c r="P14104" s="243" t="s">
        <v>29905</v>
      </c>
      <c r="Q14104" s="244">
        <v>1215.28</v>
      </c>
      <c r="R14104" s="104"/>
      <c r="S14104" s="104"/>
      <c r="T14104" s="104"/>
    </row>
    <row r="14105" spans="13:20" ht="14.5" x14ac:dyDescent="0.35">
      <c r="M14105" s="261" t="s">
        <v>42324</v>
      </c>
      <c r="N14105" s="262">
        <v>4052</v>
      </c>
      <c r="P14105" s="243" t="s">
        <v>29906</v>
      </c>
      <c r="Q14105" s="244">
        <v>3546.56</v>
      </c>
      <c r="R14105" s="104"/>
      <c r="S14105" s="104"/>
      <c r="T14105" s="104"/>
    </row>
    <row r="14106" spans="13:20" ht="14.5" x14ac:dyDescent="0.35">
      <c r="M14106" s="261" t="s">
        <v>43468</v>
      </c>
      <c r="N14106" s="262">
        <v>3512.97</v>
      </c>
      <c r="P14106" s="243" t="s">
        <v>29907</v>
      </c>
      <c r="Q14106" s="244">
        <v>2383.48</v>
      </c>
      <c r="R14106" s="104"/>
      <c r="S14106" s="104"/>
      <c r="T14106" s="104"/>
    </row>
    <row r="14107" spans="13:20" ht="14.5" x14ac:dyDescent="0.35">
      <c r="M14107" s="261" t="s">
        <v>48751</v>
      </c>
      <c r="N14107" s="262">
        <v>56768.39</v>
      </c>
      <c r="P14107" s="243" t="s">
        <v>29908</v>
      </c>
      <c r="Q14107" s="244">
        <v>17985.810000000001</v>
      </c>
      <c r="R14107" s="104"/>
      <c r="S14107" s="104"/>
      <c r="T14107" s="104"/>
    </row>
    <row r="14108" spans="13:20" ht="14.5" x14ac:dyDescent="0.35">
      <c r="M14108" s="261" t="s">
        <v>48752</v>
      </c>
      <c r="N14108" s="262">
        <v>5696.28</v>
      </c>
      <c r="P14108" s="243" t="s">
        <v>29909</v>
      </c>
      <c r="Q14108" s="244">
        <v>5240.28</v>
      </c>
      <c r="R14108" s="104"/>
      <c r="S14108" s="104"/>
      <c r="T14108" s="104"/>
    </row>
    <row r="14109" spans="13:20" ht="14.5" x14ac:dyDescent="0.35">
      <c r="M14109" s="261" t="s">
        <v>48753</v>
      </c>
      <c r="N14109" s="262">
        <v>35.78</v>
      </c>
      <c r="P14109" s="243" t="s">
        <v>29910</v>
      </c>
      <c r="Q14109" s="244">
        <v>6000</v>
      </c>
      <c r="R14109" s="104"/>
      <c r="S14109" s="104"/>
      <c r="T14109" s="104"/>
    </row>
    <row r="14110" spans="13:20" ht="14.5" x14ac:dyDescent="0.35">
      <c r="M14110" s="261" t="s">
        <v>48754</v>
      </c>
      <c r="N14110" s="262">
        <v>3998.7</v>
      </c>
      <c r="P14110" s="243" t="s">
        <v>29911</v>
      </c>
      <c r="Q14110" s="244">
        <v>2204.1799999999998</v>
      </c>
      <c r="R14110" s="104"/>
      <c r="S14110" s="104"/>
      <c r="T14110" s="104"/>
    </row>
    <row r="14111" spans="13:20" ht="14.5" x14ac:dyDescent="0.35">
      <c r="M14111" s="261" t="s">
        <v>53746</v>
      </c>
      <c r="N14111" s="262">
        <v>24000</v>
      </c>
      <c r="P14111" s="243" t="s">
        <v>29912</v>
      </c>
      <c r="Q14111" s="244">
        <v>6034.81</v>
      </c>
      <c r="R14111" s="104"/>
      <c r="S14111" s="104"/>
      <c r="T14111" s="104"/>
    </row>
    <row r="14112" spans="13:20" ht="14.5" x14ac:dyDescent="0.35">
      <c r="M14112" s="261" t="s">
        <v>48755</v>
      </c>
      <c r="N14112" s="262">
        <v>22617</v>
      </c>
      <c r="P14112" s="243" t="s">
        <v>29913</v>
      </c>
      <c r="Q14112" s="244">
        <v>3684.92</v>
      </c>
      <c r="R14112" s="104"/>
      <c r="S14112" s="104"/>
      <c r="T14112" s="104"/>
    </row>
    <row r="14113" spans="13:20" ht="14.5" x14ac:dyDescent="0.35">
      <c r="M14113" s="261" t="s">
        <v>30556</v>
      </c>
      <c r="N14113" s="262">
        <v>516</v>
      </c>
      <c r="P14113" s="243" t="s">
        <v>29914</v>
      </c>
      <c r="Q14113" s="244">
        <v>2412</v>
      </c>
      <c r="R14113" s="104"/>
      <c r="S14113" s="104"/>
      <c r="T14113" s="104"/>
    </row>
    <row r="14114" spans="13:20" ht="14.5" x14ac:dyDescent="0.35">
      <c r="M14114" s="261" t="s">
        <v>45804</v>
      </c>
      <c r="N14114" s="262">
        <v>6197</v>
      </c>
      <c r="P14114" s="243" t="s">
        <v>29915</v>
      </c>
      <c r="Q14114" s="244">
        <v>2915.75</v>
      </c>
      <c r="R14114" s="104"/>
      <c r="S14114" s="104"/>
      <c r="T14114" s="104"/>
    </row>
    <row r="14115" spans="13:20" ht="14.5" x14ac:dyDescent="0.35">
      <c r="M14115" s="261" t="s">
        <v>45805</v>
      </c>
      <c r="N14115" s="262">
        <v>13667.15</v>
      </c>
      <c r="P14115" s="243" t="s">
        <v>29916</v>
      </c>
      <c r="Q14115" s="244">
        <v>6804.66</v>
      </c>
      <c r="R14115" s="104"/>
      <c r="S14115" s="104"/>
      <c r="T14115" s="104"/>
    </row>
    <row r="14116" spans="13:20" ht="14.5" x14ac:dyDescent="0.35">
      <c r="M14116" s="261" t="s">
        <v>45806</v>
      </c>
      <c r="N14116" s="262">
        <v>7589.85</v>
      </c>
      <c r="P14116" s="243" t="s">
        <v>29917</v>
      </c>
      <c r="Q14116" s="244">
        <v>26159.43</v>
      </c>
      <c r="R14116" s="104"/>
      <c r="S14116" s="104"/>
      <c r="T14116" s="104"/>
    </row>
    <row r="14117" spans="13:20" ht="14.5" x14ac:dyDescent="0.35">
      <c r="M14117" s="261" t="s">
        <v>30562</v>
      </c>
      <c r="N14117" s="262">
        <v>6921</v>
      </c>
      <c r="P14117" s="243" t="s">
        <v>29918</v>
      </c>
      <c r="Q14117" s="244">
        <v>23500.9</v>
      </c>
      <c r="R14117" s="104"/>
      <c r="S14117" s="104"/>
      <c r="T14117" s="104"/>
    </row>
    <row r="14118" spans="13:20" ht="14.5" x14ac:dyDescent="0.35">
      <c r="M14118" s="261" t="s">
        <v>45807</v>
      </c>
      <c r="N14118" s="262">
        <v>5057.78</v>
      </c>
      <c r="P14118" s="243" t="s">
        <v>29919</v>
      </c>
      <c r="Q14118" s="244">
        <v>4281.45</v>
      </c>
      <c r="R14118" s="104"/>
      <c r="S14118" s="104"/>
      <c r="T14118" s="104"/>
    </row>
    <row r="14119" spans="13:20" ht="14.5" x14ac:dyDescent="0.35">
      <c r="M14119" s="261" t="s">
        <v>30563</v>
      </c>
      <c r="N14119" s="262">
        <v>851.66</v>
      </c>
      <c r="P14119" s="243" t="s">
        <v>29920</v>
      </c>
      <c r="Q14119" s="244">
        <v>4940.4399999999996</v>
      </c>
      <c r="R14119" s="104"/>
      <c r="S14119" s="104"/>
      <c r="T14119" s="104"/>
    </row>
    <row r="14120" spans="13:20" ht="14.5" x14ac:dyDescent="0.35">
      <c r="M14120" s="261" t="s">
        <v>45808</v>
      </c>
      <c r="N14120" s="262">
        <v>4035.56</v>
      </c>
      <c r="P14120" s="243" t="s">
        <v>29921</v>
      </c>
      <c r="Q14120" s="244">
        <v>2609.8000000000002</v>
      </c>
      <c r="R14120" s="104"/>
      <c r="S14120" s="104"/>
      <c r="T14120" s="104"/>
    </row>
    <row r="14121" spans="13:20" ht="14.5" x14ac:dyDescent="0.35">
      <c r="M14121" s="261" t="s">
        <v>45809</v>
      </c>
      <c r="N14121" s="262">
        <v>131</v>
      </c>
      <c r="P14121" s="243" t="s">
        <v>29922</v>
      </c>
      <c r="Q14121" s="244">
        <v>3209.23</v>
      </c>
      <c r="R14121" s="104"/>
      <c r="S14121" s="104"/>
      <c r="T14121" s="104"/>
    </row>
    <row r="14122" spans="13:20" ht="14.5" x14ac:dyDescent="0.35">
      <c r="M14122" s="261" t="s">
        <v>48756</v>
      </c>
      <c r="N14122" s="262">
        <v>151688.04999999999</v>
      </c>
      <c r="P14122" s="243" t="s">
        <v>29923</v>
      </c>
      <c r="Q14122" s="244">
        <v>17781.080000000002</v>
      </c>
      <c r="R14122" s="104"/>
      <c r="S14122" s="104"/>
      <c r="T14122" s="104"/>
    </row>
    <row r="14123" spans="13:20" ht="14.5" x14ac:dyDescent="0.35">
      <c r="M14123" s="261" t="s">
        <v>30566</v>
      </c>
      <c r="N14123" s="262">
        <v>51465.55</v>
      </c>
      <c r="P14123" s="243" t="s">
        <v>29924</v>
      </c>
      <c r="Q14123" s="244">
        <v>18151.48</v>
      </c>
      <c r="R14123" s="104"/>
      <c r="S14123" s="104"/>
      <c r="T14123" s="104"/>
    </row>
    <row r="14124" spans="13:20" ht="14.5" x14ac:dyDescent="0.35">
      <c r="M14124" s="261" t="s">
        <v>30568</v>
      </c>
      <c r="N14124" s="262">
        <v>8299.4500000000007</v>
      </c>
      <c r="P14124" s="243" t="s">
        <v>29925</v>
      </c>
      <c r="Q14124" s="244">
        <v>3958.98</v>
      </c>
      <c r="R14124" s="104"/>
      <c r="S14124" s="104"/>
      <c r="T14124" s="104"/>
    </row>
    <row r="14125" spans="13:20" ht="14.5" x14ac:dyDescent="0.35">
      <c r="M14125" s="261" t="s">
        <v>53747</v>
      </c>
      <c r="N14125" s="262">
        <v>437.94</v>
      </c>
      <c r="P14125" s="243" t="s">
        <v>29926</v>
      </c>
      <c r="Q14125" s="244">
        <v>40800</v>
      </c>
      <c r="R14125" s="104"/>
      <c r="S14125" s="104"/>
      <c r="T14125" s="104"/>
    </row>
    <row r="14126" spans="13:20" ht="14.5" x14ac:dyDescent="0.35">
      <c r="M14126" s="261" t="s">
        <v>30570</v>
      </c>
      <c r="N14126" s="262">
        <v>21049.79</v>
      </c>
      <c r="P14126" s="243" t="s">
        <v>29927</v>
      </c>
      <c r="Q14126" s="244">
        <v>4382.25</v>
      </c>
      <c r="R14126" s="104"/>
      <c r="S14126" s="104"/>
      <c r="T14126" s="104"/>
    </row>
    <row r="14127" spans="13:20" ht="14.5" x14ac:dyDescent="0.35">
      <c r="M14127" s="261" t="s">
        <v>52469</v>
      </c>
      <c r="N14127" s="262">
        <v>12433</v>
      </c>
      <c r="P14127" s="243" t="s">
        <v>29928</v>
      </c>
      <c r="Q14127" s="244">
        <v>324.14999999999998</v>
      </c>
      <c r="R14127" s="104"/>
      <c r="S14127" s="104"/>
      <c r="T14127" s="104"/>
    </row>
    <row r="14128" spans="13:20" ht="14.5" x14ac:dyDescent="0.35">
      <c r="M14128" s="261" t="s">
        <v>52470</v>
      </c>
      <c r="N14128" s="262">
        <v>11809.64</v>
      </c>
      <c r="P14128" s="243" t="s">
        <v>29929</v>
      </c>
      <c r="Q14128" s="244">
        <v>950.06</v>
      </c>
      <c r="R14128" s="104"/>
      <c r="S14128" s="104"/>
      <c r="T14128" s="104"/>
    </row>
    <row r="14129" spans="13:20" ht="14.5" x14ac:dyDescent="0.35">
      <c r="M14129" s="261" t="s">
        <v>57960</v>
      </c>
      <c r="N14129" s="262">
        <v>7247</v>
      </c>
      <c r="P14129" s="243" t="s">
        <v>29930</v>
      </c>
      <c r="Q14129" s="244">
        <v>876.1</v>
      </c>
      <c r="R14129" s="104"/>
      <c r="S14129" s="104"/>
      <c r="T14129" s="104"/>
    </row>
    <row r="14130" spans="13:20" ht="14.5" x14ac:dyDescent="0.35">
      <c r="M14130" s="261" t="s">
        <v>53748</v>
      </c>
      <c r="N14130" s="262">
        <v>6395.74</v>
      </c>
      <c r="P14130" s="243" t="s">
        <v>29931</v>
      </c>
      <c r="Q14130" s="244">
        <v>7007.15</v>
      </c>
      <c r="R14130" s="104"/>
      <c r="S14130" s="104"/>
      <c r="T14130" s="104"/>
    </row>
    <row r="14131" spans="13:20" ht="14.5" x14ac:dyDescent="0.35">
      <c r="M14131" s="261" t="s">
        <v>48757</v>
      </c>
      <c r="N14131" s="262">
        <v>39980.75</v>
      </c>
      <c r="P14131" s="243" t="s">
        <v>29932</v>
      </c>
      <c r="Q14131" s="244">
        <v>3732.6</v>
      </c>
      <c r="R14131" s="104"/>
      <c r="S14131" s="104"/>
      <c r="T14131" s="104"/>
    </row>
    <row r="14132" spans="13:20" ht="14.5" x14ac:dyDescent="0.35">
      <c r="M14132" s="261" t="s">
        <v>48758</v>
      </c>
      <c r="N14132" s="262">
        <v>17437.5</v>
      </c>
      <c r="P14132" s="243" t="s">
        <v>29933</v>
      </c>
      <c r="Q14132" s="244">
        <v>42518.66</v>
      </c>
      <c r="R14132" s="104"/>
      <c r="S14132" s="104"/>
      <c r="T14132" s="104"/>
    </row>
    <row r="14133" spans="13:20" ht="14.5" x14ac:dyDescent="0.35">
      <c r="M14133" s="261" t="s">
        <v>48759</v>
      </c>
      <c r="N14133" s="262">
        <v>1334.5</v>
      </c>
      <c r="P14133" s="243" t="s">
        <v>29934</v>
      </c>
      <c r="Q14133" s="244">
        <v>4074.25</v>
      </c>
      <c r="R14133" s="104"/>
      <c r="S14133" s="104"/>
      <c r="T14133" s="104"/>
    </row>
    <row r="14134" spans="13:20" ht="14.5" x14ac:dyDescent="0.35">
      <c r="M14134" s="261" t="s">
        <v>57961</v>
      </c>
      <c r="N14134" s="262">
        <v>556</v>
      </c>
      <c r="P14134" s="243" t="s">
        <v>29935</v>
      </c>
      <c r="Q14134" s="244">
        <v>650</v>
      </c>
      <c r="R14134" s="104"/>
      <c r="S14134" s="104"/>
      <c r="T14134" s="104"/>
    </row>
    <row r="14135" spans="13:20" ht="14.5" x14ac:dyDescent="0.35">
      <c r="M14135" s="261" t="s">
        <v>53749</v>
      </c>
      <c r="N14135" s="262">
        <v>9666</v>
      </c>
      <c r="P14135" s="243" t="s">
        <v>29936</v>
      </c>
      <c r="Q14135" s="244">
        <v>29217.81</v>
      </c>
      <c r="R14135" s="104"/>
      <c r="S14135" s="104"/>
      <c r="T14135" s="104"/>
    </row>
    <row r="14136" spans="13:20" ht="14.5" x14ac:dyDescent="0.35">
      <c r="M14136" s="261" t="s">
        <v>36152</v>
      </c>
      <c r="N14136" s="262">
        <v>9995.59</v>
      </c>
      <c r="P14136" s="243" t="s">
        <v>29937</v>
      </c>
      <c r="Q14136" s="244">
        <v>6804.66</v>
      </c>
      <c r="R14136" s="104"/>
      <c r="S14136" s="104"/>
      <c r="T14136" s="104"/>
    </row>
    <row r="14137" spans="13:20" ht="14.5" x14ac:dyDescent="0.35">
      <c r="M14137" s="261" t="s">
        <v>36153</v>
      </c>
      <c r="N14137" s="262">
        <v>1600</v>
      </c>
      <c r="P14137" s="243" t="s">
        <v>29938</v>
      </c>
      <c r="Q14137" s="244">
        <v>9508.93</v>
      </c>
      <c r="R14137" s="104"/>
      <c r="S14137" s="104"/>
      <c r="T14137" s="104"/>
    </row>
    <row r="14138" spans="13:20" ht="14.5" x14ac:dyDescent="0.35">
      <c r="M14138" s="261" t="s">
        <v>37700</v>
      </c>
      <c r="N14138" s="262">
        <v>15586.47</v>
      </c>
      <c r="P14138" s="243" t="s">
        <v>29939</v>
      </c>
      <c r="Q14138" s="244">
        <v>31399.71</v>
      </c>
      <c r="R14138" s="104"/>
      <c r="S14138" s="104"/>
      <c r="T14138" s="104"/>
    </row>
    <row r="14139" spans="13:20" ht="14.5" x14ac:dyDescent="0.35">
      <c r="M14139" s="261" t="s">
        <v>42326</v>
      </c>
      <c r="N14139" s="262">
        <v>658</v>
      </c>
      <c r="P14139" s="243" t="s">
        <v>29940</v>
      </c>
      <c r="Q14139" s="244">
        <v>604.04999999999995</v>
      </c>
      <c r="R14139" s="104"/>
      <c r="S14139" s="104"/>
      <c r="T14139" s="104"/>
    </row>
    <row r="14140" spans="13:20" ht="14.5" x14ac:dyDescent="0.35">
      <c r="M14140" s="261" t="s">
        <v>48760</v>
      </c>
      <c r="N14140" s="262">
        <v>2000</v>
      </c>
      <c r="P14140" s="243" t="s">
        <v>29941</v>
      </c>
      <c r="Q14140" s="244">
        <v>23500.9</v>
      </c>
      <c r="R14140" s="104"/>
      <c r="S14140" s="104"/>
      <c r="T14140" s="104"/>
    </row>
    <row r="14141" spans="13:20" ht="14.5" x14ac:dyDescent="0.35">
      <c r="M14141" s="261" t="s">
        <v>48761</v>
      </c>
      <c r="N14141" s="262">
        <v>150</v>
      </c>
      <c r="P14141" s="243" t="s">
        <v>16203</v>
      </c>
      <c r="Q14141" s="244">
        <v>8907.06</v>
      </c>
      <c r="R14141" s="104"/>
      <c r="S14141" s="104"/>
      <c r="T14141" s="104"/>
    </row>
    <row r="14142" spans="13:20" ht="14.5" x14ac:dyDescent="0.35">
      <c r="M14142" s="261" t="s">
        <v>30596</v>
      </c>
      <c r="N14142" s="262">
        <v>18342.689999999999</v>
      </c>
      <c r="P14142" s="243" t="s">
        <v>29942</v>
      </c>
      <c r="Q14142" s="244">
        <v>13318.02</v>
      </c>
      <c r="R14142" s="104"/>
      <c r="S14142" s="104"/>
      <c r="T14142" s="104"/>
    </row>
    <row r="14143" spans="13:20" ht="14.5" x14ac:dyDescent="0.35">
      <c r="M14143" s="261" t="s">
        <v>37701</v>
      </c>
      <c r="N14143" s="262">
        <v>15082.22</v>
      </c>
      <c r="P14143" s="243" t="s">
        <v>29943</v>
      </c>
      <c r="Q14143" s="244">
        <v>5069</v>
      </c>
      <c r="R14143" s="104"/>
      <c r="S14143" s="104"/>
      <c r="T14143" s="104"/>
    </row>
    <row r="14144" spans="13:20" ht="14.5" x14ac:dyDescent="0.35">
      <c r="M14144" s="261" t="s">
        <v>43469</v>
      </c>
      <c r="N14144" s="262">
        <v>7220</v>
      </c>
      <c r="P14144" s="243" t="s">
        <v>29944</v>
      </c>
      <c r="Q14144" s="244">
        <v>42518.66</v>
      </c>
      <c r="R14144" s="104"/>
      <c r="S14144" s="104"/>
      <c r="T14144" s="104"/>
    </row>
    <row r="14145" spans="13:20" ht="14.5" x14ac:dyDescent="0.35">
      <c r="M14145" s="261" t="s">
        <v>30597</v>
      </c>
      <c r="N14145" s="262">
        <v>22014.61</v>
      </c>
      <c r="P14145" s="243" t="s">
        <v>29945</v>
      </c>
      <c r="Q14145" s="244">
        <v>6000</v>
      </c>
      <c r="R14145" s="104"/>
      <c r="S14145" s="104"/>
      <c r="T14145" s="104"/>
    </row>
    <row r="14146" spans="13:20" ht="14.5" x14ac:dyDescent="0.35">
      <c r="M14146" s="261" t="s">
        <v>43470</v>
      </c>
      <c r="N14146" s="262">
        <v>3227.02</v>
      </c>
      <c r="P14146" s="243" t="s">
        <v>16204</v>
      </c>
      <c r="Q14146" s="244">
        <v>13340.22</v>
      </c>
      <c r="R14146" s="104"/>
      <c r="S14146" s="104"/>
      <c r="T14146" s="104"/>
    </row>
    <row r="14147" spans="13:20" ht="14.5" x14ac:dyDescent="0.35">
      <c r="M14147" s="261" t="s">
        <v>53750</v>
      </c>
      <c r="N14147" s="262">
        <v>5060</v>
      </c>
      <c r="P14147" s="243" t="s">
        <v>16205</v>
      </c>
      <c r="Q14147" s="244">
        <v>18779.900000000001</v>
      </c>
      <c r="R14147" s="104"/>
      <c r="S14147" s="104"/>
      <c r="T14147" s="104"/>
    </row>
    <row r="14148" spans="13:20" ht="14.5" x14ac:dyDescent="0.35">
      <c r="M14148" s="261" t="s">
        <v>48762</v>
      </c>
      <c r="N14148" s="262">
        <v>7076.5</v>
      </c>
      <c r="P14148" s="243" t="s">
        <v>29946</v>
      </c>
      <c r="Q14148" s="244">
        <v>13711.4</v>
      </c>
      <c r="R14148" s="104"/>
      <c r="S14148" s="104"/>
      <c r="T14148" s="104"/>
    </row>
    <row r="14149" spans="13:20" ht="14.5" x14ac:dyDescent="0.35">
      <c r="M14149" s="261" t="s">
        <v>48763</v>
      </c>
      <c r="N14149" s="262">
        <v>1292.5</v>
      </c>
      <c r="P14149" s="243" t="s">
        <v>29947</v>
      </c>
      <c r="Q14149" s="244">
        <v>18840.95</v>
      </c>
      <c r="R14149" s="104"/>
      <c r="S14149" s="104"/>
      <c r="T14149" s="104"/>
    </row>
    <row r="14150" spans="13:20" ht="14.5" x14ac:dyDescent="0.35">
      <c r="M14150" s="261" t="s">
        <v>48764</v>
      </c>
      <c r="N14150" s="262">
        <v>45250</v>
      </c>
      <c r="P14150" s="243" t="s">
        <v>29948</v>
      </c>
      <c r="Q14150" s="244">
        <v>8950</v>
      </c>
      <c r="R14150" s="104"/>
      <c r="S14150" s="104"/>
      <c r="T14150" s="104"/>
    </row>
    <row r="14151" spans="13:20" ht="14.5" x14ac:dyDescent="0.35">
      <c r="M14151" s="261" t="s">
        <v>48765</v>
      </c>
      <c r="N14151" s="262">
        <v>3462</v>
      </c>
      <c r="P14151" s="243" t="s">
        <v>29949</v>
      </c>
      <c r="Q14151" s="244">
        <v>85.65</v>
      </c>
      <c r="R14151" s="104"/>
      <c r="S14151" s="104"/>
      <c r="T14151" s="104"/>
    </row>
    <row r="14152" spans="13:20" ht="14.5" x14ac:dyDescent="0.35">
      <c r="M14152" s="261" t="s">
        <v>30609</v>
      </c>
      <c r="N14152" s="262">
        <v>732.96</v>
      </c>
      <c r="P14152" s="243" t="s">
        <v>29950</v>
      </c>
      <c r="Q14152" s="244">
        <v>14.13</v>
      </c>
      <c r="R14152" s="104"/>
      <c r="S14152" s="104"/>
      <c r="T14152" s="104"/>
    </row>
    <row r="14153" spans="13:20" ht="14.5" x14ac:dyDescent="0.35">
      <c r="M14153" s="261" t="s">
        <v>30611</v>
      </c>
      <c r="N14153" s="262">
        <v>2817.19</v>
      </c>
      <c r="P14153" s="243" t="s">
        <v>29951</v>
      </c>
      <c r="Q14153" s="244">
        <v>17781.080000000002</v>
      </c>
      <c r="R14153" s="104"/>
      <c r="S14153" s="104"/>
      <c r="T14153" s="104"/>
    </row>
    <row r="14154" spans="13:20" ht="14.5" x14ac:dyDescent="0.35">
      <c r="M14154" s="261" t="s">
        <v>57962</v>
      </c>
      <c r="N14154" s="262">
        <v>6500</v>
      </c>
      <c r="P14154" s="243" t="s">
        <v>29952</v>
      </c>
      <c r="Q14154" s="244">
        <v>23035.759999999998</v>
      </c>
      <c r="R14154" s="104"/>
      <c r="S14154" s="104"/>
      <c r="T14154" s="104"/>
    </row>
    <row r="14155" spans="13:20" ht="14.5" x14ac:dyDescent="0.35">
      <c r="M14155" s="261" t="s">
        <v>57963</v>
      </c>
      <c r="N14155" s="262">
        <v>479.09</v>
      </c>
      <c r="P14155" s="243" t="s">
        <v>29953</v>
      </c>
      <c r="Q14155" s="244">
        <v>4650.75</v>
      </c>
      <c r="R14155" s="104"/>
      <c r="S14155" s="104"/>
      <c r="T14155" s="104"/>
    </row>
    <row r="14156" spans="13:20" ht="14.5" x14ac:dyDescent="0.35">
      <c r="M14156" s="261" t="s">
        <v>37702</v>
      </c>
      <c r="N14156" s="262">
        <v>55350</v>
      </c>
      <c r="P14156" s="243" t="s">
        <v>29954</v>
      </c>
      <c r="Q14156" s="244">
        <v>15595.45</v>
      </c>
      <c r="R14156" s="104"/>
      <c r="S14156" s="104"/>
      <c r="T14156" s="104"/>
    </row>
    <row r="14157" spans="13:20" ht="14.5" x14ac:dyDescent="0.35">
      <c r="M14157" s="261" t="s">
        <v>38717</v>
      </c>
      <c r="N14157" s="262">
        <v>20188.66</v>
      </c>
      <c r="P14157" s="243" t="s">
        <v>29955</v>
      </c>
      <c r="Q14157" s="244">
        <v>755.03</v>
      </c>
      <c r="R14157" s="104"/>
      <c r="S14157" s="104"/>
      <c r="T14157" s="104"/>
    </row>
    <row r="14158" spans="13:20" ht="14.5" x14ac:dyDescent="0.35">
      <c r="M14158" s="261" t="s">
        <v>37703</v>
      </c>
      <c r="N14158" s="262">
        <v>5750.41</v>
      </c>
      <c r="P14158" s="243" t="s">
        <v>29956</v>
      </c>
      <c r="Q14158" s="244">
        <v>8894.74</v>
      </c>
      <c r="R14158" s="104"/>
      <c r="S14158" s="104"/>
      <c r="T14158" s="104"/>
    </row>
    <row r="14159" spans="13:20" ht="14.5" x14ac:dyDescent="0.35">
      <c r="M14159" s="261" t="s">
        <v>37704</v>
      </c>
      <c r="N14159" s="262">
        <v>1513.19</v>
      </c>
      <c r="P14159" s="243" t="s">
        <v>29957</v>
      </c>
      <c r="Q14159" s="244">
        <v>128039.45</v>
      </c>
      <c r="R14159" s="104"/>
      <c r="S14159" s="104"/>
      <c r="T14159" s="104"/>
    </row>
    <row r="14160" spans="13:20" ht="14.5" x14ac:dyDescent="0.35">
      <c r="M14160" s="261" t="s">
        <v>57964</v>
      </c>
      <c r="N14160" s="262">
        <v>2884</v>
      </c>
      <c r="P14160" s="243" t="s">
        <v>29958</v>
      </c>
      <c r="Q14160" s="244">
        <v>7081.9</v>
      </c>
      <c r="R14160" s="104"/>
      <c r="S14160" s="104"/>
      <c r="T14160" s="104"/>
    </row>
    <row r="14161" spans="13:20" ht="14.5" x14ac:dyDescent="0.35">
      <c r="M14161" s="261" t="s">
        <v>57965</v>
      </c>
      <c r="N14161" s="262">
        <v>1001</v>
      </c>
      <c r="P14161" s="243" t="s">
        <v>29959</v>
      </c>
      <c r="Q14161" s="244">
        <v>1364</v>
      </c>
      <c r="R14161" s="104"/>
      <c r="S14161" s="104"/>
      <c r="T14161" s="104"/>
    </row>
    <row r="14162" spans="13:20" ht="14.5" x14ac:dyDescent="0.35">
      <c r="M14162" s="261" t="s">
        <v>48766</v>
      </c>
      <c r="N14162" s="262">
        <v>14816.25</v>
      </c>
      <c r="P14162" s="243" t="s">
        <v>29960</v>
      </c>
      <c r="Q14162" s="244">
        <v>3150.24</v>
      </c>
      <c r="R14162" s="104"/>
      <c r="S14162" s="104"/>
      <c r="T14162" s="104"/>
    </row>
    <row r="14163" spans="13:20" ht="14.5" x14ac:dyDescent="0.35">
      <c r="M14163" s="261" t="s">
        <v>48767</v>
      </c>
      <c r="N14163" s="262">
        <v>1338.75</v>
      </c>
      <c r="P14163" s="243" t="s">
        <v>29961</v>
      </c>
      <c r="Q14163" s="244">
        <v>12060.4</v>
      </c>
      <c r="R14163" s="104"/>
      <c r="S14163" s="104"/>
      <c r="T14163" s="104"/>
    </row>
    <row r="14164" spans="13:20" ht="14.5" x14ac:dyDescent="0.35">
      <c r="M14164" s="261" t="s">
        <v>45810</v>
      </c>
      <c r="N14164" s="262">
        <v>1081730</v>
      </c>
      <c r="P14164" s="243" t="s">
        <v>29962</v>
      </c>
      <c r="Q14164" s="244">
        <v>1781.96</v>
      </c>
      <c r="R14164" s="104"/>
      <c r="S14164" s="104"/>
      <c r="T14164" s="104"/>
    </row>
    <row r="14165" spans="13:20" ht="14.5" x14ac:dyDescent="0.35">
      <c r="M14165" s="261" t="s">
        <v>45811</v>
      </c>
      <c r="N14165" s="262">
        <v>80739.59</v>
      </c>
      <c r="P14165" s="243" t="s">
        <v>29963</v>
      </c>
      <c r="Q14165" s="244">
        <v>4757.1400000000003</v>
      </c>
      <c r="R14165" s="104"/>
      <c r="S14165" s="104"/>
      <c r="T14165" s="104"/>
    </row>
    <row r="14166" spans="13:20" ht="14.5" x14ac:dyDescent="0.35">
      <c r="M14166" s="261" t="s">
        <v>30654</v>
      </c>
      <c r="N14166" s="262">
        <v>3357</v>
      </c>
      <c r="P14166" s="243" t="s">
        <v>29964</v>
      </c>
      <c r="Q14166" s="244">
        <v>659.12</v>
      </c>
      <c r="R14166" s="104"/>
      <c r="S14166" s="104"/>
      <c r="T14166" s="104"/>
    </row>
    <row r="14167" spans="13:20" ht="14.5" x14ac:dyDescent="0.35">
      <c r="M14167" s="261" t="s">
        <v>30655</v>
      </c>
      <c r="N14167" s="262">
        <v>256.83999999999997</v>
      </c>
      <c r="P14167" s="243" t="s">
        <v>29965</v>
      </c>
      <c r="Q14167" s="244">
        <v>46869.99</v>
      </c>
      <c r="R14167" s="104"/>
      <c r="S14167" s="104"/>
      <c r="T14167" s="104"/>
    </row>
    <row r="14168" spans="13:20" ht="14.5" x14ac:dyDescent="0.35">
      <c r="M14168" s="261" t="s">
        <v>30656</v>
      </c>
      <c r="N14168" s="262">
        <v>727.78</v>
      </c>
      <c r="P14168" s="243" t="s">
        <v>29966</v>
      </c>
      <c r="Q14168" s="244">
        <v>10802</v>
      </c>
      <c r="R14168" s="104"/>
      <c r="S14168" s="104"/>
      <c r="T14168" s="104"/>
    </row>
    <row r="14169" spans="13:20" ht="14.5" x14ac:dyDescent="0.35">
      <c r="M14169" s="261" t="s">
        <v>30657</v>
      </c>
      <c r="N14169" s="262">
        <v>92892.64</v>
      </c>
      <c r="P14169" s="243" t="s">
        <v>29967</v>
      </c>
      <c r="Q14169" s="244">
        <v>3159.11</v>
      </c>
      <c r="R14169" s="104"/>
      <c r="S14169" s="104"/>
      <c r="T14169" s="104"/>
    </row>
    <row r="14170" spans="13:20" ht="14.5" x14ac:dyDescent="0.35">
      <c r="M14170" s="261" t="s">
        <v>30658</v>
      </c>
      <c r="N14170" s="262">
        <v>19500</v>
      </c>
      <c r="P14170" s="243" t="s">
        <v>29968</v>
      </c>
      <c r="Q14170" s="244">
        <v>32476</v>
      </c>
      <c r="R14170" s="104"/>
      <c r="S14170" s="104"/>
      <c r="T14170" s="104"/>
    </row>
    <row r="14171" spans="13:20" ht="14.5" x14ac:dyDescent="0.35">
      <c r="M14171" s="261" t="s">
        <v>30660</v>
      </c>
      <c r="N14171" s="262">
        <v>14.55</v>
      </c>
      <c r="P14171" s="243" t="s">
        <v>29969</v>
      </c>
      <c r="Q14171" s="244">
        <v>563.94000000000005</v>
      </c>
      <c r="R14171" s="104"/>
      <c r="S14171" s="104"/>
      <c r="T14171" s="104"/>
    </row>
    <row r="14172" spans="13:20" ht="14.5" x14ac:dyDescent="0.35">
      <c r="M14172" s="261" t="s">
        <v>30661</v>
      </c>
      <c r="N14172" s="262">
        <v>31204.639999999999</v>
      </c>
      <c r="P14172" s="243" t="s">
        <v>29970</v>
      </c>
      <c r="Q14172" s="244">
        <v>38.94</v>
      </c>
      <c r="R14172" s="104"/>
      <c r="S14172" s="104"/>
      <c r="T14172" s="104"/>
    </row>
    <row r="14173" spans="13:20" ht="14.5" x14ac:dyDescent="0.35">
      <c r="M14173" s="261" t="s">
        <v>30662</v>
      </c>
      <c r="N14173" s="262">
        <v>6333.95</v>
      </c>
      <c r="P14173" s="243" t="s">
        <v>29971</v>
      </c>
      <c r="Q14173" s="244">
        <v>114.68</v>
      </c>
      <c r="R14173" s="104"/>
      <c r="S14173" s="104"/>
      <c r="T14173" s="104"/>
    </row>
    <row r="14174" spans="13:20" ht="14.5" x14ac:dyDescent="0.35">
      <c r="M14174" s="261" t="s">
        <v>16292</v>
      </c>
      <c r="N14174" s="262">
        <v>162015.85</v>
      </c>
      <c r="P14174" s="243" t="s">
        <v>29972</v>
      </c>
      <c r="Q14174" s="244">
        <v>5541.46</v>
      </c>
      <c r="R14174" s="104"/>
      <c r="S14174" s="104"/>
      <c r="T14174" s="104"/>
    </row>
    <row r="14175" spans="13:20" ht="14.5" x14ac:dyDescent="0.35">
      <c r="M14175" s="261" t="s">
        <v>30663</v>
      </c>
      <c r="N14175" s="262">
        <v>78122.039999999994</v>
      </c>
      <c r="P14175" s="243" t="s">
        <v>29973</v>
      </c>
      <c r="Q14175" s="244">
        <v>7143.95</v>
      </c>
      <c r="R14175" s="104"/>
      <c r="S14175" s="104"/>
      <c r="T14175" s="104"/>
    </row>
    <row r="14176" spans="13:20" ht="14.5" x14ac:dyDescent="0.35">
      <c r="M14176" s="261" t="s">
        <v>30664</v>
      </c>
      <c r="N14176" s="262">
        <v>6259.67</v>
      </c>
      <c r="P14176" s="243" t="s">
        <v>29974</v>
      </c>
      <c r="Q14176" s="244">
        <v>75134.710000000006</v>
      </c>
      <c r="R14176" s="104"/>
      <c r="S14176" s="104"/>
      <c r="T14176" s="104"/>
    </row>
    <row r="14177" spans="13:20" ht="14.5" x14ac:dyDescent="0.35">
      <c r="M14177" s="261" t="s">
        <v>38719</v>
      </c>
      <c r="N14177" s="262">
        <v>-36722.17</v>
      </c>
      <c r="P14177" s="243" t="s">
        <v>29975</v>
      </c>
      <c r="Q14177" s="244">
        <v>8700.42</v>
      </c>
      <c r="R14177" s="104"/>
      <c r="S14177" s="104"/>
      <c r="T14177" s="104"/>
    </row>
    <row r="14178" spans="13:20" ht="14.5" x14ac:dyDescent="0.35">
      <c r="M14178" s="261" t="s">
        <v>30667</v>
      </c>
      <c r="N14178" s="262">
        <v>107.33</v>
      </c>
      <c r="P14178" s="243" t="s">
        <v>29976</v>
      </c>
      <c r="Q14178" s="244">
        <v>6525.93</v>
      </c>
      <c r="R14178" s="104"/>
      <c r="S14178" s="104"/>
      <c r="T14178" s="104"/>
    </row>
    <row r="14179" spans="13:20" ht="14.5" x14ac:dyDescent="0.35">
      <c r="M14179" s="261" t="s">
        <v>30668</v>
      </c>
      <c r="N14179" s="262">
        <v>5054.91</v>
      </c>
      <c r="P14179" s="243" t="s">
        <v>29977</v>
      </c>
      <c r="Q14179" s="244">
        <v>5274</v>
      </c>
      <c r="R14179" s="104"/>
      <c r="S14179" s="104"/>
      <c r="T14179" s="104"/>
    </row>
    <row r="14180" spans="13:20" ht="14.5" x14ac:dyDescent="0.35">
      <c r="M14180" s="261" t="s">
        <v>38720</v>
      </c>
      <c r="N14180" s="262">
        <v>-575.34</v>
      </c>
      <c r="P14180" s="243" t="s">
        <v>29978</v>
      </c>
      <c r="Q14180" s="244">
        <v>13494.84</v>
      </c>
      <c r="R14180" s="104"/>
      <c r="S14180" s="104"/>
      <c r="T14180" s="104"/>
    </row>
    <row r="14181" spans="13:20" ht="14.5" x14ac:dyDescent="0.35">
      <c r="M14181" s="261" t="s">
        <v>53751</v>
      </c>
      <c r="N14181" s="262">
        <v>35885.370000000003</v>
      </c>
      <c r="P14181" s="243" t="s">
        <v>29979</v>
      </c>
      <c r="Q14181" s="244">
        <v>8518</v>
      </c>
      <c r="R14181" s="104"/>
      <c r="S14181" s="104"/>
      <c r="T14181" s="104"/>
    </row>
    <row r="14182" spans="13:20" ht="14.5" x14ac:dyDescent="0.35">
      <c r="M14182" s="261" t="s">
        <v>30669</v>
      </c>
      <c r="N14182" s="262">
        <v>99.47</v>
      </c>
      <c r="P14182" s="243" t="s">
        <v>29980</v>
      </c>
      <c r="Q14182" s="244">
        <v>1080.29</v>
      </c>
      <c r="R14182" s="104"/>
      <c r="S14182" s="104"/>
      <c r="T14182" s="104"/>
    </row>
    <row r="14183" spans="13:20" ht="14.5" x14ac:dyDescent="0.35">
      <c r="M14183" s="261" t="s">
        <v>30670</v>
      </c>
      <c r="N14183" s="262">
        <v>4498.37</v>
      </c>
      <c r="P14183" s="243" t="s">
        <v>29981</v>
      </c>
      <c r="Q14183" s="244">
        <v>31847.53</v>
      </c>
      <c r="R14183" s="104"/>
      <c r="S14183" s="104"/>
      <c r="T14183" s="104"/>
    </row>
    <row r="14184" spans="13:20" ht="14.5" x14ac:dyDescent="0.35">
      <c r="M14184" s="261" t="s">
        <v>38721</v>
      </c>
      <c r="N14184" s="262">
        <v>-247.5</v>
      </c>
      <c r="P14184" s="243" t="s">
        <v>29982</v>
      </c>
      <c r="Q14184" s="244">
        <v>21195</v>
      </c>
      <c r="R14184" s="104"/>
      <c r="S14184" s="104"/>
      <c r="T14184" s="104"/>
    </row>
    <row r="14185" spans="13:20" ht="14.5" x14ac:dyDescent="0.35">
      <c r="M14185" s="261" t="s">
        <v>57966</v>
      </c>
      <c r="N14185" s="262">
        <v>23183.33</v>
      </c>
      <c r="P14185" s="243" t="s">
        <v>29983</v>
      </c>
      <c r="Q14185" s="244">
        <v>1139.53</v>
      </c>
      <c r="R14185" s="104"/>
      <c r="S14185" s="104"/>
      <c r="T14185" s="104"/>
    </row>
    <row r="14186" spans="13:20" ht="14.5" x14ac:dyDescent="0.35">
      <c r="M14186" s="261" t="s">
        <v>57967</v>
      </c>
      <c r="N14186" s="262">
        <v>1773.47</v>
      </c>
      <c r="P14186" s="243" t="s">
        <v>29984</v>
      </c>
      <c r="Q14186" s="244">
        <v>1000</v>
      </c>
      <c r="R14186" s="104"/>
      <c r="S14186" s="104"/>
      <c r="T14186" s="104"/>
    </row>
    <row r="14187" spans="13:20" ht="14.5" x14ac:dyDescent="0.35">
      <c r="M14187" s="261" t="s">
        <v>57968</v>
      </c>
      <c r="N14187" s="262">
        <v>5587.2</v>
      </c>
      <c r="P14187" s="243" t="s">
        <v>29985</v>
      </c>
      <c r="Q14187" s="244">
        <v>1133</v>
      </c>
      <c r="R14187" s="104"/>
      <c r="S14187" s="104"/>
      <c r="T14187" s="104"/>
    </row>
    <row r="14188" spans="13:20" ht="14.5" x14ac:dyDescent="0.35">
      <c r="M14188" s="261" t="s">
        <v>57969</v>
      </c>
      <c r="N14188" s="262">
        <v>714.73</v>
      </c>
      <c r="P14188" s="243" t="s">
        <v>29986</v>
      </c>
      <c r="Q14188" s="244">
        <v>4204.75</v>
      </c>
      <c r="R14188" s="104"/>
      <c r="S14188" s="104"/>
      <c r="T14188" s="104"/>
    </row>
    <row r="14189" spans="13:20" ht="14.5" x14ac:dyDescent="0.35">
      <c r="M14189" s="261" t="s">
        <v>30671</v>
      </c>
      <c r="N14189" s="262">
        <v>104089.28</v>
      </c>
      <c r="P14189" s="243" t="s">
        <v>29987</v>
      </c>
      <c r="Q14189" s="244">
        <v>4910.57</v>
      </c>
      <c r="R14189" s="104"/>
      <c r="S14189" s="104"/>
      <c r="T14189" s="104"/>
    </row>
    <row r="14190" spans="13:20" ht="14.5" x14ac:dyDescent="0.35">
      <c r="M14190" s="261" t="s">
        <v>38722</v>
      </c>
      <c r="N14190" s="262">
        <v>758.32</v>
      </c>
      <c r="P14190" s="243" t="s">
        <v>29988</v>
      </c>
      <c r="Q14190" s="244">
        <v>2651.4</v>
      </c>
      <c r="R14190" s="104"/>
      <c r="S14190" s="104"/>
      <c r="T14190" s="104"/>
    </row>
    <row r="14191" spans="13:20" ht="14.5" x14ac:dyDescent="0.35">
      <c r="M14191" s="261" t="s">
        <v>36155</v>
      </c>
      <c r="N14191" s="262">
        <v>190.51</v>
      </c>
      <c r="P14191" s="243" t="s">
        <v>29989</v>
      </c>
      <c r="Q14191" s="244">
        <v>4995</v>
      </c>
      <c r="R14191" s="104"/>
      <c r="S14191" s="104"/>
      <c r="T14191" s="104"/>
    </row>
    <row r="14192" spans="13:20" ht="14.5" x14ac:dyDescent="0.35">
      <c r="M14192" s="261" t="s">
        <v>36156</v>
      </c>
      <c r="N14192" s="262">
        <v>33246.01</v>
      </c>
      <c r="P14192" s="243" t="s">
        <v>29990</v>
      </c>
      <c r="Q14192" s="244">
        <v>21705.8</v>
      </c>
      <c r="R14192" s="104"/>
      <c r="S14192" s="104"/>
      <c r="T14192" s="104"/>
    </row>
    <row r="14193" spans="13:20" ht="14.5" x14ac:dyDescent="0.35">
      <c r="M14193" s="261" t="s">
        <v>36157</v>
      </c>
      <c r="N14193" s="262">
        <v>759542.74</v>
      </c>
      <c r="P14193" s="243" t="s">
        <v>29991</v>
      </c>
      <c r="Q14193" s="244">
        <v>3635</v>
      </c>
      <c r="R14193" s="104"/>
      <c r="S14193" s="104"/>
      <c r="T14193" s="104"/>
    </row>
    <row r="14194" spans="13:20" ht="14.5" x14ac:dyDescent="0.35">
      <c r="M14194" s="261" t="s">
        <v>36158</v>
      </c>
      <c r="N14194" s="262">
        <v>104297.65</v>
      </c>
      <c r="P14194" s="243" t="s">
        <v>29992</v>
      </c>
      <c r="Q14194" s="244">
        <v>115000</v>
      </c>
      <c r="R14194" s="104"/>
      <c r="S14194" s="104"/>
      <c r="T14194" s="104"/>
    </row>
    <row r="14195" spans="13:20" ht="14.5" x14ac:dyDescent="0.35">
      <c r="M14195" s="261" t="s">
        <v>51586</v>
      </c>
      <c r="N14195" s="262">
        <v>9292.01</v>
      </c>
      <c r="P14195" s="243" t="s">
        <v>29993</v>
      </c>
      <c r="Q14195" s="244">
        <v>44772.51</v>
      </c>
      <c r="R14195" s="104"/>
      <c r="S14195" s="104"/>
      <c r="T14195" s="104"/>
    </row>
    <row r="14196" spans="13:20" ht="14.5" x14ac:dyDescent="0.35">
      <c r="M14196" s="261" t="s">
        <v>57970</v>
      </c>
      <c r="N14196" s="262">
        <v>4416.75</v>
      </c>
      <c r="P14196" s="243" t="s">
        <v>29994</v>
      </c>
      <c r="Q14196" s="244">
        <v>14519.92</v>
      </c>
      <c r="R14196" s="104"/>
      <c r="S14196" s="104"/>
      <c r="T14196" s="104"/>
    </row>
    <row r="14197" spans="13:20" ht="14.5" x14ac:dyDescent="0.35">
      <c r="M14197" s="261" t="s">
        <v>50582</v>
      </c>
      <c r="N14197" s="262">
        <v>28203.07</v>
      </c>
      <c r="P14197" s="243" t="s">
        <v>29995</v>
      </c>
      <c r="Q14197" s="244">
        <v>21744.98</v>
      </c>
      <c r="R14197" s="104"/>
      <c r="S14197" s="104"/>
      <c r="T14197" s="104"/>
    </row>
    <row r="14198" spans="13:20" ht="14.5" x14ac:dyDescent="0.35">
      <c r="M14198" s="261" t="s">
        <v>36159</v>
      </c>
      <c r="N14198" s="262">
        <v>65503</v>
      </c>
      <c r="P14198" s="243" t="s">
        <v>29996</v>
      </c>
      <c r="Q14198" s="244">
        <v>47702</v>
      </c>
      <c r="R14198" s="104"/>
      <c r="S14198" s="104"/>
      <c r="T14198" s="104"/>
    </row>
    <row r="14199" spans="13:20" ht="14.5" x14ac:dyDescent="0.35">
      <c r="M14199" s="261" t="s">
        <v>36160</v>
      </c>
      <c r="N14199" s="262">
        <v>29843.18</v>
      </c>
      <c r="P14199" s="243" t="s">
        <v>29997</v>
      </c>
      <c r="Q14199" s="244">
        <v>36460.199999999997</v>
      </c>
      <c r="R14199" s="104"/>
      <c r="S14199" s="104"/>
      <c r="T14199" s="104"/>
    </row>
    <row r="14200" spans="13:20" ht="14.5" x14ac:dyDescent="0.35">
      <c r="M14200" s="261" t="s">
        <v>36161</v>
      </c>
      <c r="N14200" s="262">
        <v>37749.21</v>
      </c>
      <c r="P14200" s="243" t="s">
        <v>16207</v>
      </c>
      <c r="Q14200" s="244">
        <v>8769.77</v>
      </c>
      <c r="R14200" s="104"/>
      <c r="S14200" s="104"/>
      <c r="T14200" s="104"/>
    </row>
    <row r="14201" spans="13:20" ht="14.5" x14ac:dyDescent="0.35">
      <c r="M14201" s="261" t="s">
        <v>38723</v>
      </c>
      <c r="N14201" s="262">
        <v>360360.81</v>
      </c>
      <c r="P14201" s="243" t="s">
        <v>16208</v>
      </c>
      <c r="Q14201" s="244">
        <v>15766.73</v>
      </c>
      <c r="R14201" s="104"/>
      <c r="S14201" s="104"/>
      <c r="T14201" s="104"/>
    </row>
    <row r="14202" spans="13:20" ht="14.5" x14ac:dyDescent="0.35">
      <c r="M14202" s="261" t="s">
        <v>52471</v>
      </c>
      <c r="N14202" s="262">
        <v>5000</v>
      </c>
      <c r="P14202" s="243" t="s">
        <v>29998</v>
      </c>
      <c r="Q14202" s="244">
        <v>10847.61</v>
      </c>
      <c r="R14202" s="104"/>
      <c r="S14202" s="104"/>
      <c r="T14202" s="104"/>
    </row>
    <row r="14203" spans="13:20" ht="14.5" x14ac:dyDescent="0.35">
      <c r="M14203" s="261" t="s">
        <v>43471</v>
      </c>
      <c r="N14203" s="262">
        <v>2025</v>
      </c>
      <c r="P14203" s="243" t="s">
        <v>29999</v>
      </c>
      <c r="Q14203" s="244">
        <v>4925.5</v>
      </c>
      <c r="R14203" s="104"/>
      <c r="S14203" s="104"/>
      <c r="T14203" s="104"/>
    </row>
    <row r="14204" spans="13:20" ht="14.5" x14ac:dyDescent="0.35">
      <c r="M14204" s="261" t="s">
        <v>36162</v>
      </c>
      <c r="N14204" s="262">
        <v>106377.34</v>
      </c>
      <c r="P14204" s="243" t="s">
        <v>30000</v>
      </c>
      <c r="Q14204" s="244">
        <v>29640.65</v>
      </c>
      <c r="R14204" s="104"/>
      <c r="S14204" s="104"/>
      <c r="T14204" s="104"/>
    </row>
    <row r="14205" spans="13:20" ht="14.5" x14ac:dyDescent="0.35">
      <c r="M14205" s="261" t="s">
        <v>43472</v>
      </c>
      <c r="N14205" s="262">
        <v>8440.99</v>
      </c>
      <c r="P14205" s="243" t="s">
        <v>30001</v>
      </c>
      <c r="Q14205" s="244">
        <v>5425.51</v>
      </c>
      <c r="R14205" s="104"/>
      <c r="S14205" s="104"/>
      <c r="T14205" s="104"/>
    </row>
    <row r="14206" spans="13:20" ht="14.5" x14ac:dyDescent="0.35">
      <c r="M14206" s="261" t="s">
        <v>50583</v>
      </c>
      <c r="N14206" s="262">
        <v>5159.47</v>
      </c>
      <c r="P14206" s="243" t="s">
        <v>16209</v>
      </c>
      <c r="Q14206" s="244">
        <v>47503</v>
      </c>
      <c r="R14206" s="104"/>
      <c r="S14206" s="104"/>
      <c r="T14206" s="104"/>
    </row>
    <row r="14207" spans="13:20" ht="14.5" x14ac:dyDescent="0.35">
      <c r="M14207" s="261" t="s">
        <v>36163</v>
      </c>
      <c r="N14207" s="262">
        <v>207024.24</v>
      </c>
      <c r="P14207" s="243" t="s">
        <v>30002</v>
      </c>
      <c r="Q14207" s="244">
        <v>6480</v>
      </c>
      <c r="R14207" s="104"/>
      <c r="S14207" s="104"/>
      <c r="T14207" s="104"/>
    </row>
    <row r="14208" spans="13:20" ht="14.5" x14ac:dyDescent="0.35">
      <c r="M14208" s="261" t="s">
        <v>38724</v>
      </c>
      <c r="N14208" s="262">
        <v>2455.25</v>
      </c>
      <c r="P14208" s="243" t="s">
        <v>30003</v>
      </c>
      <c r="Q14208" s="244">
        <v>59679.42</v>
      </c>
      <c r="R14208" s="104"/>
      <c r="S14208" s="104"/>
      <c r="T14208" s="104"/>
    </row>
    <row r="14209" spans="13:20" ht="14.5" x14ac:dyDescent="0.35">
      <c r="M14209" s="261" t="s">
        <v>30672</v>
      </c>
      <c r="N14209" s="262">
        <v>60120.44</v>
      </c>
      <c r="P14209" s="243" t="s">
        <v>30004</v>
      </c>
      <c r="Q14209" s="244">
        <v>-23.18</v>
      </c>
      <c r="R14209" s="104"/>
      <c r="S14209" s="104"/>
      <c r="T14209" s="104"/>
    </row>
    <row r="14210" spans="13:20" ht="14.5" x14ac:dyDescent="0.35">
      <c r="M14210" s="261" t="s">
        <v>30673</v>
      </c>
      <c r="N14210" s="262">
        <v>137467</v>
      </c>
      <c r="P14210" s="243" t="s">
        <v>30005</v>
      </c>
      <c r="Q14210" s="244">
        <v>4270</v>
      </c>
      <c r="R14210" s="104"/>
      <c r="S14210" s="104"/>
      <c r="T14210" s="104"/>
    </row>
    <row r="14211" spans="13:20" ht="14.5" x14ac:dyDescent="0.35">
      <c r="M14211" s="261" t="s">
        <v>37707</v>
      </c>
      <c r="N14211" s="262">
        <v>214501.03</v>
      </c>
      <c r="P14211" s="243" t="s">
        <v>30006</v>
      </c>
      <c r="Q14211" s="244">
        <v>11677</v>
      </c>
      <c r="R14211" s="104"/>
      <c r="S14211" s="104"/>
      <c r="T14211" s="104"/>
    </row>
    <row r="14212" spans="13:20" ht="14.5" x14ac:dyDescent="0.35">
      <c r="M14212" s="261" t="s">
        <v>37708</v>
      </c>
      <c r="N14212" s="262">
        <v>20834.71</v>
      </c>
      <c r="P14212" s="243" t="s">
        <v>30007</v>
      </c>
      <c r="Q14212" s="244">
        <v>8774.42</v>
      </c>
      <c r="R14212" s="104"/>
      <c r="S14212" s="104"/>
      <c r="T14212" s="104"/>
    </row>
    <row r="14213" spans="13:20" ht="14.5" x14ac:dyDescent="0.35">
      <c r="M14213" s="261" t="s">
        <v>36164</v>
      </c>
      <c r="N14213" s="262">
        <v>578871.47</v>
      </c>
      <c r="P14213" s="243" t="s">
        <v>30008</v>
      </c>
      <c r="Q14213" s="244">
        <v>19650.25</v>
      </c>
      <c r="R14213" s="104"/>
      <c r="S14213" s="104"/>
      <c r="T14213" s="104"/>
    </row>
    <row r="14214" spans="13:20" ht="14.5" x14ac:dyDescent="0.35">
      <c r="M14214" s="261" t="s">
        <v>38725</v>
      </c>
      <c r="N14214" s="262">
        <v>-12.8</v>
      </c>
      <c r="P14214" s="243" t="s">
        <v>30009</v>
      </c>
      <c r="Q14214" s="244">
        <v>2094.34</v>
      </c>
      <c r="R14214" s="104"/>
      <c r="S14214" s="104"/>
      <c r="T14214" s="104"/>
    </row>
    <row r="14215" spans="13:20" ht="14.5" x14ac:dyDescent="0.35">
      <c r="M14215" s="261" t="s">
        <v>37709</v>
      </c>
      <c r="N14215" s="262">
        <v>619787.81000000006</v>
      </c>
      <c r="P14215" s="243" t="s">
        <v>30010</v>
      </c>
      <c r="Q14215" s="244">
        <v>1902.29</v>
      </c>
      <c r="R14215" s="104"/>
      <c r="S14215" s="104"/>
      <c r="T14215" s="104"/>
    </row>
    <row r="14216" spans="13:20" ht="14.5" x14ac:dyDescent="0.35">
      <c r="M14216" s="261" t="s">
        <v>51587</v>
      </c>
      <c r="N14216" s="262">
        <v>83966.13</v>
      </c>
      <c r="P14216" s="243" t="s">
        <v>30011</v>
      </c>
      <c r="Q14216" s="244">
        <v>1043.92</v>
      </c>
      <c r="R14216" s="104"/>
      <c r="S14216" s="104"/>
      <c r="T14216" s="104"/>
    </row>
    <row r="14217" spans="13:20" ht="14.5" x14ac:dyDescent="0.35">
      <c r="M14217" s="261" t="s">
        <v>48768</v>
      </c>
      <c r="N14217" s="262">
        <v>6226.43</v>
      </c>
      <c r="P14217" s="243" t="s">
        <v>30012</v>
      </c>
      <c r="Q14217" s="244">
        <v>14897.25</v>
      </c>
      <c r="R14217" s="104"/>
      <c r="S14217" s="104"/>
      <c r="T14217" s="104"/>
    </row>
    <row r="14218" spans="13:20" ht="14.5" x14ac:dyDescent="0.35">
      <c r="M14218" s="261" t="s">
        <v>53752</v>
      </c>
      <c r="N14218" s="262">
        <v>51517.8</v>
      </c>
      <c r="P14218" s="243" t="s">
        <v>30013</v>
      </c>
      <c r="Q14218" s="244">
        <v>607.05999999999995</v>
      </c>
      <c r="R14218" s="104"/>
      <c r="S14218" s="104"/>
      <c r="T14218" s="104"/>
    </row>
    <row r="14219" spans="13:20" ht="14.5" x14ac:dyDescent="0.35">
      <c r="M14219" s="261" t="s">
        <v>45812</v>
      </c>
      <c r="N14219" s="262">
        <v>34264.19</v>
      </c>
      <c r="P14219" s="243" t="s">
        <v>30014</v>
      </c>
      <c r="Q14219" s="244">
        <v>14220</v>
      </c>
      <c r="R14219" s="104"/>
      <c r="S14219" s="104"/>
      <c r="T14219" s="104"/>
    </row>
    <row r="14220" spans="13:20" ht="14.5" x14ac:dyDescent="0.35">
      <c r="M14220" s="261" t="s">
        <v>45813</v>
      </c>
      <c r="N14220" s="262">
        <v>2556.81</v>
      </c>
      <c r="P14220" s="243" t="s">
        <v>30015</v>
      </c>
      <c r="Q14220" s="244">
        <v>1185</v>
      </c>
      <c r="R14220" s="104"/>
      <c r="S14220" s="104"/>
      <c r="T14220" s="104"/>
    </row>
    <row r="14221" spans="13:20" ht="14.5" x14ac:dyDescent="0.35">
      <c r="M14221" s="261" t="s">
        <v>57971</v>
      </c>
      <c r="N14221" s="262">
        <v>8974.67</v>
      </c>
      <c r="P14221" s="243" t="s">
        <v>30016</v>
      </c>
      <c r="Q14221" s="244">
        <v>1178.51</v>
      </c>
      <c r="R14221" s="104"/>
      <c r="S14221" s="104"/>
      <c r="T14221" s="104"/>
    </row>
    <row r="14222" spans="13:20" ht="14.5" x14ac:dyDescent="0.35">
      <c r="M14222" s="261" t="s">
        <v>57972</v>
      </c>
      <c r="N14222" s="262">
        <v>686.53</v>
      </c>
      <c r="P14222" s="243" t="s">
        <v>30017</v>
      </c>
      <c r="Q14222" s="244">
        <v>300.82</v>
      </c>
      <c r="R14222" s="104"/>
      <c r="S14222" s="104"/>
      <c r="T14222" s="104"/>
    </row>
    <row r="14223" spans="13:20" ht="14.5" x14ac:dyDescent="0.35">
      <c r="M14223" s="261" t="s">
        <v>57973</v>
      </c>
      <c r="N14223" s="262">
        <v>2162.9</v>
      </c>
      <c r="P14223" s="243" t="s">
        <v>30018</v>
      </c>
      <c r="Q14223" s="244">
        <v>71596.789999999994</v>
      </c>
      <c r="R14223" s="104"/>
      <c r="S14223" s="104"/>
      <c r="T14223" s="104"/>
    </row>
    <row r="14224" spans="13:20" ht="14.5" x14ac:dyDescent="0.35">
      <c r="M14224" s="261" t="s">
        <v>57974</v>
      </c>
      <c r="N14224" s="262">
        <v>282.47000000000003</v>
      </c>
      <c r="P14224" s="243" t="s">
        <v>30019</v>
      </c>
      <c r="Q14224" s="244">
        <v>730</v>
      </c>
      <c r="R14224" s="104"/>
      <c r="S14224" s="104"/>
      <c r="T14224" s="104"/>
    </row>
    <row r="14225" spans="13:20" ht="14.5" x14ac:dyDescent="0.35">
      <c r="M14225" s="261" t="s">
        <v>57975</v>
      </c>
      <c r="N14225" s="262">
        <v>247.34</v>
      </c>
      <c r="P14225" s="243" t="s">
        <v>30020</v>
      </c>
      <c r="Q14225" s="244">
        <v>658.36</v>
      </c>
      <c r="R14225" s="104"/>
      <c r="S14225" s="104"/>
      <c r="T14225" s="104"/>
    </row>
    <row r="14226" spans="13:20" ht="14.5" x14ac:dyDescent="0.35">
      <c r="M14226" s="261" t="s">
        <v>45814</v>
      </c>
      <c r="N14226" s="262">
        <v>31030.66</v>
      </c>
      <c r="P14226" s="243" t="s">
        <v>30021</v>
      </c>
      <c r="Q14226" s="244">
        <v>4051.4</v>
      </c>
      <c r="R14226" s="104"/>
      <c r="S14226" s="104"/>
      <c r="T14226" s="104"/>
    </row>
    <row r="14227" spans="13:20" ht="14.5" x14ac:dyDescent="0.35">
      <c r="M14227" s="261" t="s">
        <v>51588</v>
      </c>
      <c r="N14227" s="262">
        <v>11199.44</v>
      </c>
      <c r="P14227" s="243" t="s">
        <v>30022</v>
      </c>
      <c r="Q14227" s="244">
        <v>5893.37</v>
      </c>
      <c r="R14227" s="104"/>
      <c r="S14227" s="104"/>
      <c r="T14227" s="104"/>
    </row>
    <row r="14228" spans="13:20" ht="14.5" x14ac:dyDescent="0.35">
      <c r="M14228" s="261" t="s">
        <v>57976</v>
      </c>
      <c r="N14228" s="262">
        <v>270077.52</v>
      </c>
      <c r="P14228" s="243" t="s">
        <v>30023</v>
      </c>
      <c r="Q14228" s="244">
        <v>778.31</v>
      </c>
      <c r="R14228" s="104"/>
      <c r="S14228" s="104"/>
      <c r="T14228" s="104"/>
    </row>
    <row r="14229" spans="13:20" ht="14.5" x14ac:dyDescent="0.35">
      <c r="M14229" s="261" t="s">
        <v>57977</v>
      </c>
      <c r="N14229" s="262">
        <v>4156.1099999999997</v>
      </c>
      <c r="P14229" s="243" t="s">
        <v>30024</v>
      </c>
      <c r="Q14229" s="244">
        <v>1518.47</v>
      </c>
      <c r="R14229" s="104"/>
      <c r="S14229" s="104"/>
      <c r="T14229" s="104"/>
    </row>
    <row r="14230" spans="13:20" ht="14.5" x14ac:dyDescent="0.35">
      <c r="M14230" s="261" t="s">
        <v>57978</v>
      </c>
      <c r="N14230" s="262">
        <v>450</v>
      </c>
      <c r="P14230" s="243" t="s">
        <v>30025</v>
      </c>
      <c r="Q14230" s="244">
        <v>71596.789999999994</v>
      </c>
      <c r="R14230" s="104"/>
      <c r="S14230" s="104"/>
      <c r="T14230" s="104"/>
    </row>
    <row r="14231" spans="13:20" ht="14.5" x14ac:dyDescent="0.35">
      <c r="M14231" s="261" t="s">
        <v>57979</v>
      </c>
      <c r="N14231" s="262">
        <v>2176.67</v>
      </c>
      <c r="P14231" s="243" t="s">
        <v>30026</v>
      </c>
      <c r="Q14231" s="244">
        <v>15856.32</v>
      </c>
      <c r="R14231" s="104"/>
      <c r="S14231" s="104"/>
      <c r="T14231" s="104"/>
    </row>
    <row r="14232" spans="13:20" ht="14.5" x14ac:dyDescent="0.35">
      <c r="M14232" s="261" t="s">
        <v>57980</v>
      </c>
      <c r="N14232" s="262">
        <v>34733.49</v>
      </c>
      <c r="P14232" s="243" t="s">
        <v>30027</v>
      </c>
      <c r="Q14232" s="244">
        <v>15883.92</v>
      </c>
      <c r="R14232" s="104"/>
      <c r="S14232" s="104"/>
      <c r="T14232" s="104"/>
    </row>
    <row r="14233" spans="13:20" ht="14.5" x14ac:dyDescent="0.35">
      <c r="M14233" s="261" t="s">
        <v>57981</v>
      </c>
      <c r="N14233" s="262">
        <v>161689.25</v>
      </c>
      <c r="P14233" s="243" t="s">
        <v>30028</v>
      </c>
      <c r="Q14233" s="244">
        <v>14220</v>
      </c>
      <c r="R14233" s="104"/>
      <c r="S14233" s="104"/>
      <c r="T14233" s="104"/>
    </row>
    <row r="14234" spans="13:20" ht="14.5" x14ac:dyDescent="0.35">
      <c r="M14234" s="261" t="s">
        <v>48769</v>
      </c>
      <c r="N14234" s="262">
        <v>456350</v>
      </c>
      <c r="P14234" s="243" t="s">
        <v>30029</v>
      </c>
      <c r="Q14234" s="244">
        <v>73242.759999999995</v>
      </c>
      <c r="R14234" s="104"/>
      <c r="S14234" s="104"/>
      <c r="T14234" s="104"/>
    </row>
    <row r="14235" spans="13:20" ht="14.5" x14ac:dyDescent="0.35">
      <c r="M14235" s="261" t="s">
        <v>57982</v>
      </c>
      <c r="N14235" s="262">
        <v>22327.97</v>
      </c>
      <c r="P14235" s="243" t="s">
        <v>30030</v>
      </c>
      <c r="Q14235" s="244">
        <v>730</v>
      </c>
      <c r="R14235" s="104"/>
      <c r="S14235" s="104"/>
      <c r="T14235" s="104"/>
    </row>
    <row r="14236" spans="13:20" ht="14.5" x14ac:dyDescent="0.35">
      <c r="M14236" s="261" t="s">
        <v>48770</v>
      </c>
      <c r="N14236" s="262">
        <v>71136.44</v>
      </c>
      <c r="P14236" s="243" t="s">
        <v>30031</v>
      </c>
      <c r="Q14236" s="244">
        <v>68897</v>
      </c>
      <c r="R14236" s="104"/>
      <c r="S14236" s="104"/>
      <c r="T14236" s="104"/>
    </row>
    <row r="14237" spans="13:20" ht="14.5" x14ac:dyDescent="0.35">
      <c r="M14237" s="261" t="s">
        <v>53753</v>
      </c>
      <c r="N14237" s="262">
        <v>99957.08</v>
      </c>
      <c r="P14237" s="243" t="s">
        <v>30032</v>
      </c>
      <c r="Q14237" s="244">
        <v>1139.53</v>
      </c>
      <c r="R14237" s="104"/>
      <c r="S14237" s="104"/>
      <c r="T14237" s="104"/>
    </row>
    <row r="14238" spans="13:20" ht="14.5" x14ac:dyDescent="0.35">
      <c r="M14238" s="261" t="s">
        <v>57983</v>
      </c>
      <c r="N14238" s="262">
        <v>40025.68</v>
      </c>
      <c r="P14238" s="243" t="s">
        <v>30033</v>
      </c>
      <c r="Q14238" s="244">
        <v>3808.6</v>
      </c>
      <c r="R14238" s="104"/>
      <c r="S14238" s="104"/>
      <c r="T14238" s="104"/>
    </row>
    <row r="14239" spans="13:20" ht="14.5" x14ac:dyDescent="0.35">
      <c r="M14239" s="261" t="s">
        <v>53754</v>
      </c>
      <c r="N14239" s="262">
        <v>5337.5</v>
      </c>
      <c r="P14239" s="243" t="s">
        <v>30034</v>
      </c>
      <c r="Q14239" s="244">
        <v>563.94000000000005</v>
      </c>
      <c r="R14239" s="104"/>
      <c r="S14239" s="104"/>
      <c r="T14239" s="104"/>
    </row>
    <row r="14240" spans="13:20" ht="14.5" x14ac:dyDescent="0.35">
      <c r="M14240" s="261" t="s">
        <v>57984</v>
      </c>
      <c r="N14240" s="262">
        <v>71048.23</v>
      </c>
      <c r="P14240" s="243" t="s">
        <v>30035</v>
      </c>
      <c r="Q14240" s="244">
        <v>36460.199999999997</v>
      </c>
      <c r="R14240" s="104"/>
      <c r="S14240" s="104"/>
      <c r="T14240" s="104"/>
    </row>
    <row r="14241" spans="13:20" ht="14.5" x14ac:dyDescent="0.35">
      <c r="M14241" s="261" t="s">
        <v>57985</v>
      </c>
      <c r="N14241" s="262">
        <v>40508.68</v>
      </c>
      <c r="P14241" s="243" t="s">
        <v>30036</v>
      </c>
      <c r="Q14241" s="244">
        <v>1000</v>
      </c>
      <c r="R14241" s="104"/>
      <c r="S14241" s="104"/>
      <c r="T14241" s="104"/>
    </row>
    <row r="14242" spans="13:20" ht="14.5" x14ac:dyDescent="0.35">
      <c r="M14242" s="261" t="s">
        <v>50584</v>
      </c>
      <c r="N14242" s="262">
        <v>33139.519999999997</v>
      </c>
      <c r="P14242" s="243" t="s">
        <v>16210</v>
      </c>
      <c r="Q14242" s="244">
        <v>18429.8</v>
      </c>
      <c r="R14242" s="104"/>
      <c r="S14242" s="104"/>
      <c r="T14242" s="104"/>
    </row>
    <row r="14243" spans="13:20" ht="14.5" x14ac:dyDescent="0.35">
      <c r="M14243" s="261" t="s">
        <v>52472</v>
      </c>
      <c r="N14243" s="262">
        <v>39350.78</v>
      </c>
      <c r="P14243" s="243" t="s">
        <v>16211</v>
      </c>
      <c r="Q14243" s="244">
        <v>23961.64</v>
      </c>
      <c r="R14243" s="104"/>
      <c r="S14243" s="104"/>
      <c r="T14243" s="104"/>
    </row>
    <row r="14244" spans="13:20" ht="14.5" x14ac:dyDescent="0.35">
      <c r="M14244" s="261" t="s">
        <v>52473</v>
      </c>
      <c r="N14244" s="262">
        <v>63421.5</v>
      </c>
      <c r="P14244" s="243" t="s">
        <v>16212</v>
      </c>
      <c r="Q14244" s="244">
        <v>28229.72</v>
      </c>
      <c r="R14244" s="104"/>
      <c r="S14244" s="104"/>
      <c r="T14244" s="104"/>
    </row>
    <row r="14245" spans="13:20" ht="14.5" x14ac:dyDescent="0.35">
      <c r="M14245" s="261" t="s">
        <v>51589</v>
      </c>
      <c r="N14245" s="262">
        <v>247723.91</v>
      </c>
      <c r="P14245" s="243" t="s">
        <v>30037</v>
      </c>
      <c r="Q14245" s="244">
        <v>15202.05</v>
      </c>
      <c r="R14245" s="104"/>
      <c r="S14245" s="104"/>
      <c r="T14245" s="104"/>
    </row>
    <row r="14246" spans="13:20" ht="14.5" x14ac:dyDescent="0.35">
      <c r="M14246" s="261" t="s">
        <v>52474</v>
      </c>
      <c r="N14246" s="262">
        <v>10.1</v>
      </c>
      <c r="P14246" s="243" t="s">
        <v>30038</v>
      </c>
      <c r="Q14246" s="244">
        <v>168314.21</v>
      </c>
      <c r="R14246" s="104"/>
      <c r="S14246" s="104"/>
      <c r="T14246" s="104"/>
    </row>
    <row r="14247" spans="13:20" ht="14.5" x14ac:dyDescent="0.35">
      <c r="M14247" s="261" t="s">
        <v>51590</v>
      </c>
      <c r="N14247" s="262">
        <v>421.38</v>
      </c>
      <c r="P14247" s="243" t="s">
        <v>30039</v>
      </c>
      <c r="Q14247" s="244">
        <v>29640.65</v>
      </c>
      <c r="R14247" s="104"/>
      <c r="S14247" s="104"/>
      <c r="T14247" s="104"/>
    </row>
    <row r="14248" spans="13:20" ht="14.5" x14ac:dyDescent="0.35">
      <c r="M14248" s="261" t="s">
        <v>51591</v>
      </c>
      <c r="N14248" s="262">
        <v>2439.66</v>
      </c>
      <c r="P14248" s="243" t="s">
        <v>30040</v>
      </c>
      <c r="Q14248" s="244">
        <v>7851.86</v>
      </c>
      <c r="R14248" s="104"/>
      <c r="S14248" s="104"/>
      <c r="T14248" s="104"/>
    </row>
    <row r="14249" spans="13:20" ht="14.5" x14ac:dyDescent="0.35">
      <c r="M14249" s="261" t="s">
        <v>57986</v>
      </c>
      <c r="N14249" s="262">
        <v>2.11</v>
      </c>
      <c r="P14249" s="243" t="s">
        <v>16213</v>
      </c>
      <c r="Q14249" s="244">
        <v>183911.65</v>
      </c>
      <c r="R14249" s="104"/>
      <c r="S14249" s="104"/>
      <c r="T14249" s="104"/>
    </row>
    <row r="14250" spans="13:20" ht="14.5" x14ac:dyDescent="0.35">
      <c r="M14250" s="261" t="s">
        <v>57987</v>
      </c>
      <c r="N14250" s="262">
        <v>90.27</v>
      </c>
      <c r="P14250" s="243" t="s">
        <v>30041</v>
      </c>
      <c r="Q14250" s="244">
        <v>6480</v>
      </c>
      <c r="R14250" s="104"/>
      <c r="S14250" s="104"/>
      <c r="T14250" s="104"/>
    </row>
    <row r="14251" spans="13:20" ht="14.5" x14ac:dyDescent="0.35">
      <c r="M14251" s="261" t="s">
        <v>48771</v>
      </c>
      <c r="N14251" s="262">
        <v>288650</v>
      </c>
      <c r="P14251" s="243" t="s">
        <v>30042</v>
      </c>
      <c r="Q14251" s="244">
        <v>75134.710000000006</v>
      </c>
      <c r="R14251" s="104"/>
      <c r="S14251" s="104"/>
      <c r="T14251" s="104"/>
    </row>
    <row r="14252" spans="13:20" ht="14.5" x14ac:dyDescent="0.35">
      <c r="M14252" s="261" t="s">
        <v>48772</v>
      </c>
      <c r="N14252" s="262">
        <v>22081.73</v>
      </c>
      <c r="P14252" s="243" t="s">
        <v>30043</v>
      </c>
      <c r="Q14252" s="244">
        <v>8700.42</v>
      </c>
      <c r="R14252" s="104"/>
      <c r="S14252" s="104"/>
      <c r="T14252" s="104"/>
    </row>
    <row r="14253" spans="13:20" ht="14.5" x14ac:dyDescent="0.35">
      <c r="M14253" s="261" t="s">
        <v>45815</v>
      </c>
      <c r="N14253" s="262">
        <v>140924.37</v>
      </c>
      <c r="P14253" s="243" t="s">
        <v>30044</v>
      </c>
      <c r="Q14253" s="244">
        <v>110924.26</v>
      </c>
      <c r="R14253" s="104"/>
      <c r="S14253" s="104"/>
      <c r="T14253" s="104"/>
    </row>
    <row r="14254" spans="13:20" ht="14.5" x14ac:dyDescent="0.35">
      <c r="M14254" s="261" t="s">
        <v>45816</v>
      </c>
      <c r="N14254" s="262">
        <v>10803.63</v>
      </c>
      <c r="P14254" s="243" t="s">
        <v>30045</v>
      </c>
      <c r="Q14254" s="244">
        <v>-23.18</v>
      </c>
      <c r="R14254" s="104"/>
      <c r="S14254" s="104"/>
      <c r="T14254" s="104"/>
    </row>
    <row r="14255" spans="13:20" ht="14.5" x14ac:dyDescent="0.35">
      <c r="M14255" s="261" t="s">
        <v>53755</v>
      </c>
      <c r="N14255" s="262">
        <v>3793</v>
      </c>
      <c r="P14255" s="243" t="s">
        <v>30046</v>
      </c>
      <c r="Q14255" s="244">
        <v>10795.93</v>
      </c>
      <c r="R14255" s="104"/>
      <c r="S14255" s="104"/>
      <c r="T14255" s="104"/>
    </row>
    <row r="14256" spans="13:20" ht="14.5" x14ac:dyDescent="0.35">
      <c r="M14256" s="261" t="s">
        <v>38728</v>
      </c>
      <c r="N14256" s="262">
        <v>64808.37</v>
      </c>
      <c r="P14256" s="243" t="s">
        <v>30047</v>
      </c>
      <c r="Q14256" s="244">
        <v>24000</v>
      </c>
      <c r="R14256" s="104"/>
      <c r="S14256" s="104"/>
      <c r="T14256" s="104"/>
    </row>
    <row r="14257" spans="13:20" ht="14.5" x14ac:dyDescent="0.35">
      <c r="M14257" s="261" t="s">
        <v>38729</v>
      </c>
      <c r="N14257" s="262">
        <v>4820.34</v>
      </c>
      <c r="P14257" s="243" t="s">
        <v>30048</v>
      </c>
      <c r="Q14257" s="244">
        <v>1836.04</v>
      </c>
      <c r="R14257" s="104"/>
      <c r="S14257" s="104"/>
      <c r="T14257" s="104"/>
    </row>
    <row r="14258" spans="13:20" ht="14.5" x14ac:dyDescent="0.35">
      <c r="M14258" s="261" t="s">
        <v>38730</v>
      </c>
      <c r="N14258" s="262">
        <v>19218.07</v>
      </c>
      <c r="P14258" s="243" t="s">
        <v>30049</v>
      </c>
      <c r="Q14258" s="244">
        <v>265.55</v>
      </c>
      <c r="R14258" s="104"/>
      <c r="S14258" s="104"/>
      <c r="T14258" s="104"/>
    </row>
    <row r="14259" spans="13:20" ht="14.5" x14ac:dyDescent="0.35">
      <c r="M14259" s="261" t="s">
        <v>50585</v>
      </c>
      <c r="N14259" s="262">
        <v>7933.72</v>
      </c>
      <c r="P14259" s="243" t="s">
        <v>30050</v>
      </c>
      <c r="Q14259" s="244">
        <v>465.4</v>
      </c>
      <c r="R14259" s="104"/>
      <c r="S14259" s="104"/>
      <c r="T14259" s="104"/>
    </row>
    <row r="14260" spans="13:20" ht="14.5" x14ac:dyDescent="0.35">
      <c r="M14260" s="261" t="s">
        <v>50586</v>
      </c>
      <c r="N14260" s="262">
        <v>613.55999999999995</v>
      </c>
      <c r="P14260" s="243" t="s">
        <v>30051</v>
      </c>
      <c r="Q14260" s="244">
        <v>4003.15</v>
      </c>
      <c r="R14260" s="104"/>
      <c r="S14260" s="104"/>
      <c r="T14260" s="104"/>
    </row>
    <row r="14261" spans="13:20" ht="14.5" x14ac:dyDescent="0.35">
      <c r="M14261" s="261" t="s">
        <v>50587</v>
      </c>
      <c r="N14261" s="262">
        <v>15500</v>
      </c>
      <c r="P14261" s="243" t="s">
        <v>30052</v>
      </c>
      <c r="Q14261" s="244">
        <v>20.86</v>
      </c>
      <c r="R14261" s="104"/>
      <c r="S14261" s="104"/>
      <c r="T14261" s="104"/>
    </row>
    <row r="14262" spans="13:20" ht="14.5" x14ac:dyDescent="0.35">
      <c r="M14262" s="261" t="s">
        <v>48773</v>
      </c>
      <c r="N14262" s="262">
        <v>200211.48</v>
      </c>
      <c r="P14262" s="243" t="s">
        <v>30053</v>
      </c>
      <c r="Q14262" s="244">
        <v>1489.74</v>
      </c>
      <c r="R14262" s="104"/>
      <c r="S14262" s="104"/>
      <c r="T14262" s="104"/>
    </row>
    <row r="14263" spans="13:20" ht="14.5" x14ac:dyDescent="0.35">
      <c r="M14263" s="261" t="s">
        <v>48774</v>
      </c>
      <c r="N14263" s="262">
        <v>60000</v>
      </c>
      <c r="P14263" s="243" t="s">
        <v>30054</v>
      </c>
      <c r="Q14263" s="244">
        <v>18748.5</v>
      </c>
      <c r="R14263" s="104"/>
      <c r="S14263" s="104"/>
      <c r="T14263" s="104"/>
    </row>
    <row r="14264" spans="13:20" ht="14.5" x14ac:dyDescent="0.35">
      <c r="M14264" s="261" t="s">
        <v>48775</v>
      </c>
      <c r="N14264" s="262">
        <v>4605.1000000000004</v>
      </c>
      <c r="P14264" s="243" t="s">
        <v>30055</v>
      </c>
      <c r="Q14264" s="244">
        <v>1411.76</v>
      </c>
      <c r="R14264" s="104"/>
      <c r="S14264" s="104"/>
      <c r="T14264" s="104"/>
    </row>
    <row r="14265" spans="13:20" ht="14.5" x14ac:dyDescent="0.35">
      <c r="M14265" s="261" t="s">
        <v>45817</v>
      </c>
      <c r="N14265" s="262">
        <v>202688</v>
      </c>
      <c r="P14265" s="243" t="s">
        <v>30056</v>
      </c>
      <c r="Q14265" s="244">
        <v>2503.37</v>
      </c>
      <c r="R14265" s="104"/>
      <c r="S14265" s="104"/>
      <c r="T14265" s="104"/>
    </row>
    <row r="14266" spans="13:20" ht="14.5" x14ac:dyDescent="0.35">
      <c r="M14266" s="261" t="s">
        <v>45818</v>
      </c>
      <c r="N14266" s="262">
        <v>15506</v>
      </c>
      <c r="P14266" s="243" t="s">
        <v>30057</v>
      </c>
      <c r="Q14266" s="244">
        <v>8985</v>
      </c>
      <c r="R14266" s="104"/>
      <c r="S14266" s="104"/>
      <c r="T14266" s="104"/>
    </row>
    <row r="14267" spans="13:20" ht="14.5" x14ac:dyDescent="0.35">
      <c r="M14267" s="261" t="s">
        <v>30744</v>
      </c>
      <c r="N14267" s="262">
        <v>18989.66</v>
      </c>
      <c r="P14267" s="243" t="s">
        <v>30058</v>
      </c>
      <c r="Q14267" s="244">
        <v>160</v>
      </c>
      <c r="R14267" s="104"/>
      <c r="S14267" s="104"/>
      <c r="T14267" s="104"/>
    </row>
    <row r="14268" spans="13:20" ht="14.5" x14ac:dyDescent="0.35">
      <c r="M14268" s="261" t="s">
        <v>30747</v>
      </c>
      <c r="N14268" s="262">
        <v>1452.71</v>
      </c>
      <c r="P14268" s="243" t="s">
        <v>30059</v>
      </c>
      <c r="Q14268" s="244">
        <v>8015.6</v>
      </c>
      <c r="R14268" s="104"/>
      <c r="S14268" s="104"/>
      <c r="T14268" s="104"/>
    </row>
    <row r="14269" spans="13:20" ht="14.5" x14ac:dyDescent="0.35">
      <c r="M14269" s="261" t="s">
        <v>30748</v>
      </c>
      <c r="N14269" s="262">
        <v>4588.55</v>
      </c>
      <c r="P14269" s="243" t="s">
        <v>30060</v>
      </c>
      <c r="Q14269" s="244">
        <v>5297.5</v>
      </c>
      <c r="R14269" s="104"/>
      <c r="S14269" s="104"/>
      <c r="T14269" s="104"/>
    </row>
    <row r="14270" spans="13:20" ht="14.5" x14ac:dyDescent="0.35">
      <c r="M14270" s="261" t="s">
        <v>30749</v>
      </c>
      <c r="N14270" s="262">
        <v>1638.68</v>
      </c>
      <c r="P14270" s="243" t="s">
        <v>30061</v>
      </c>
      <c r="Q14270" s="244">
        <v>405.25</v>
      </c>
      <c r="R14270" s="104"/>
      <c r="S14270" s="104"/>
      <c r="T14270" s="104"/>
    </row>
    <row r="14271" spans="13:20" ht="14.5" x14ac:dyDescent="0.35">
      <c r="M14271" s="261" t="s">
        <v>30750</v>
      </c>
      <c r="N14271" s="262">
        <v>16098.23</v>
      </c>
      <c r="P14271" s="243" t="s">
        <v>30062</v>
      </c>
      <c r="Q14271" s="244">
        <v>2884.45</v>
      </c>
      <c r="R14271" s="104"/>
      <c r="S14271" s="104"/>
      <c r="T14271" s="104"/>
    </row>
    <row r="14272" spans="13:20" ht="14.5" x14ac:dyDescent="0.35">
      <c r="M14272" s="261" t="s">
        <v>30751</v>
      </c>
      <c r="N14272" s="262">
        <v>72714.45</v>
      </c>
      <c r="P14272" s="243" t="s">
        <v>30063</v>
      </c>
      <c r="Q14272" s="244">
        <v>10790</v>
      </c>
      <c r="R14272" s="104"/>
      <c r="S14272" s="104"/>
      <c r="T14272" s="104"/>
    </row>
    <row r="14273" spans="13:20" ht="14.5" x14ac:dyDescent="0.35">
      <c r="M14273" s="261" t="s">
        <v>30752</v>
      </c>
      <c r="N14273" s="262">
        <v>63185.25</v>
      </c>
      <c r="P14273" s="243" t="s">
        <v>30064</v>
      </c>
      <c r="Q14273" s="244">
        <v>8894.92</v>
      </c>
      <c r="R14273" s="104"/>
      <c r="S14273" s="104"/>
      <c r="T14273" s="104"/>
    </row>
    <row r="14274" spans="13:20" ht="14.5" x14ac:dyDescent="0.35">
      <c r="M14274" s="261" t="s">
        <v>45819</v>
      </c>
      <c r="N14274" s="262">
        <v>1484.8</v>
      </c>
      <c r="P14274" s="243" t="s">
        <v>30065</v>
      </c>
      <c r="Q14274" s="244">
        <v>571.88</v>
      </c>
      <c r="R14274" s="104"/>
      <c r="S14274" s="104"/>
      <c r="T14274" s="104"/>
    </row>
    <row r="14275" spans="13:20" ht="14.5" x14ac:dyDescent="0.35">
      <c r="M14275" s="261" t="s">
        <v>42327</v>
      </c>
      <c r="N14275" s="262">
        <v>24477.11</v>
      </c>
      <c r="P14275" s="243" t="s">
        <v>30066</v>
      </c>
      <c r="Q14275" s="244">
        <v>22505</v>
      </c>
      <c r="R14275" s="104"/>
      <c r="S14275" s="104"/>
      <c r="T14275" s="104"/>
    </row>
    <row r="14276" spans="13:20" ht="14.5" x14ac:dyDescent="0.35">
      <c r="M14276" s="261" t="s">
        <v>42328</v>
      </c>
      <c r="N14276" s="262">
        <v>1872.49</v>
      </c>
      <c r="P14276" s="243" t="s">
        <v>30067</v>
      </c>
      <c r="Q14276" s="244">
        <v>14187.5</v>
      </c>
      <c r="R14276" s="104"/>
      <c r="S14276" s="104"/>
      <c r="T14276" s="104"/>
    </row>
    <row r="14277" spans="13:20" ht="14.5" x14ac:dyDescent="0.35">
      <c r="M14277" s="261" t="s">
        <v>42329</v>
      </c>
      <c r="N14277" s="262">
        <v>5306.6</v>
      </c>
      <c r="P14277" s="243" t="s">
        <v>30068</v>
      </c>
      <c r="Q14277" s="244">
        <v>1937.03</v>
      </c>
      <c r="R14277" s="104"/>
      <c r="S14277" s="104"/>
      <c r="T14277" s="104"/>
    </row>
    <row r="14278" spans="13:20" ht="14.5" x14ac:dyDescent="0.35">
      <c r="M14278" s="261" t="s">
        <v>42330</v>
      </c>
      <c r="N14278" s="262">
        <v>2609.8000000000002</v>
      </c>
      <c r="P14278" s="243" t="s">
        <v>30069</v>
      </c>
      <c r="Q14278" s="244">
        <v>36570.32</v>
      </c>
      <c r="R14278" s="104"/>
      <c r="S14278" s="104"/>
      <c r="T14278" s="104"/>
    </row>
    <row r="14279" spans="13:20" ht="14.5" x14ac:dyDescent="0.35">
      <c r="M14279" s="261" t="s">
        <v>53756</v>
      </c>
      <c r="N14279" s="262">
        <v>15919.2</v>
      </c>
      <c r="P14279" s="243" t="s">
        <v>30070</v>
      </c>
      <c r="Q14279" s="244">
        <v>1621.2</v>
      </c>
      <c r="R14279" s="104"/>
      <c r="S14279" s="104"/>
      <c r="T14279" s="104"/>
    </row>
    <row r="14280" spans="13:20" ht="14.5" x14ac:dyDescent="0.35">
      <c r="M14280" s="261" t="s">
        <v>53757</v>
      </c>
      <c r="N14280" s="262">
        <v>1217.8</v>
      </c>
      <c r="P14280" s="243" t="s">
        <v>30071</v>
      </c>
      <c r="Q14280" s="244">
        <v>5692</v>
      </c>
      <c r="R14280" s="104"/>
      <c r="S14280" s="104"/>
      <c r="T14280" s="104"/>
    </row>
    <row r="14281" spans="13:20" ht="14.5" x14ac:dyDescent="0.35">
      <c r="M14281" s="261" t="s">
        <v>45820</v>
      </c>
      <c r="N14281" s="262">
        <v>77128.039999999994</v>
      </c>
      <c r="P14281" s="243" t="s">
        <v>30072</v>
      </c>
      <c r="Q14281" s="244">
        <v>9180</v>
      </c>
      <c r="R14281" s="104"/>
      <c r="S14281" s="104"/>
      <c r="T14281" s="104"/>
    </row>
    <row r="14282" spans="13:20" ht="14.5" x14ac:dyDescent="0.35">
      <c r="M14282" s="261" t="s">
        <v>45821</v>
      </c>
      <c r="N14282" s="262">
        <v>3960</v>
      </c>
      <c r="P14282" s="243" t="s">
        <v>30073</v>
      </c>
      <c r="Q14282" s="244">
        <v>702.27</v>
      </c>
      <c r="R14282" s="104"/>
      <c r="S14282" s="104"/>
      <c r="T14282" s="104"/>
    </row>
    <row r="14283" spans="13:20" ht="14.5" x14ac:dyDescent="0.35">
      <c r="M14283" s="261" t="s">
        <v>52475</v>
      </c>
      <c r="N14283" s="262">
        <v>4800</v>
      </c>
      <c r="P14283" s="243" t="s">
        <v>30074</v>
      </c>
      <c r="Q14283" s="244">
        <v>516.79</v>
      </c>
      <c r="R14283" s="104"/>
      <c r="S14283" s="104"/>
      <c r="T14283" s="104"/>
    </row>
    <row r="14284" spans="13:20" ht="14.5" x14ac:dyDescent="0.35">
      <c r="M14284" s="261" t="s">
        <v>57988</v>
      </c>
      <c r="N14284" s="262">
        <v>98396</v>
      </c>
      <c r="P14284" s="243" t="s">
        <v>30075</v>
      </c>
      <c r="Q14284" s="244">
        <v>7635</v>
      </c>
      <c r="R14284" s="104"/>
      <c r="S14284" s="104"/>
      <c r="T14284" s="104"/>
    </row>
    <row r="14285" spans="13:20" ht="14.5" x14ac:dyDescent="0.35">
      <c r="M14285" s="261" t="s">
        <v>57989</v>
      </c>
      <c r="N14285" s="262">
        <v>3550</v>
      </c>
      <c r="P14285" s="243" t="s">
        <v>30076</v>
      </c>
      <c r="Q14285" s="244">
        <v>280</v>
      </c>
      <c r="R14285" s="104"/>
      <c r="S14285" s="104"/>
      <c r="T14285" s="104"/>
    </row>
    <row r="14286" spans="13:20" ht="14.5" x14ac:dyDescent="0.35">
      <c r="M14286" s="261" t="s">
        <v>57990</v>
      </c>
      <c r="N14286" s="262">
        <v>5200</v>
      </c>
      <c r="P14286" s="243" t="s">
        <v>30077</v>
      </c>
      <c r="Q14286" s="244">
        <v>2700</v>
      </c>
      <c r="R14286" s="104"/>
      <c r="S14286" s="104"/>
      <c r="T14286" s="104"/>
    </row>
    <row r="14287" spans="13:20" ht="14.5" x14ac:dyDescent="0.35">
      <c r="M14287" s="261" t="s">
        <v>57991</v>
      </c>
      <c r="N14287" s="262">
        <v>1000</v>
      </c>
      <c r="P14287" s="243" t="s">
        <v>30078</v>
      </c>
      <c r="Q14287" s="244">
        <v>500</v>
      </c>
      <c r="R14287" s="104"/>
      <c r="S14287" s="104"/>
      <c r="T14287" s="104"/>
    </row>
    <row r="14288" spans="13:20" ht="14.5" x14ac:dyDescent="0.35">
      <c r="M14288" s="261" t="s">
        <v>57992</v>
      </c>
      <c r="N14288" s="262">
        <v>474.31</v>
      </c>
      <c r="P14288" s="243" t="s">
        <v>30079</v>
      </c>
      <c r="Q14288" s="244">
        <v>850.3</v>
      </c>
      <c r="R14288" s="104"/>
      <c r="S14288" s="104"/>
      <c r="T14288" s="104"/>
    </row>
    <row r="14289" spans="13:20" ht="14.5" x14ac:dyDescent="0.35">
      <c r="M14289" s="261" t="s">
        <v>57993</v>
      </c>
      <c r="N14289" s="262">
        <v>57068.639999999999</v>
      </c>
      <c r="P14289" s="243" t="s">
        <v>30080</v>
      </c>
      <c r="Q14289" s="244">
        <v>40815</v>
      </c>
      <c r="R14289" s="104"/>
      <c r="S14289" s="104"/>
      <c r="T14289" s="104"/>
    </row>
    <row r="14290" spans="13:20" ht="14.5" x14ac:dyDescent="0.35">
      <c r="M14290" s="261" t="s">
        <v>57994</v>
      </c>
      <c r="N14290" s="262">
        <v>4365.75</v>
      </c>
      <c r="P14290" s="243" t="s">
        <v>30081</v>
      </c>
      <c r="Q14290" s="244">
        <v>280</v>
      </c>
      <c r="R14290" s="104"/>
      <c r="S14290" s="104"/>
      <c r="T14290" s="104"/>
    </row>
    <row r="14291" spans="13:20" ht="14.5" x14ac:dyDescent="0.35">
      <c r="M14291" s="261" t="s">
        <v>57995</v>
      </c>
      <c r="N14291" s="262">
        <v>5025.43</v>
      </c>
      <c r="P14291" s="243" t="s">
        <v>30082</v>
      </c>
      <c r="Q14291" s="244">
        <v>2700</v>
      </c>
      <c r="R14291" s="104"/>
      <c r="S14291" s="104"/>
      <c r="T14291" s="104"/>
    </row>
    <row r="14292" spans="13:20" ht="14.5" x14ac:dyDescent="0.35">
      <c r="M14292" s="261" t="s">
        <v>45822</v>
      </c>
      <c r="N14292" s="262">
        <v>39885.86</v>
      </c>
      <c r="P14292" s="243" t="s">
        <v>30083</v>
      </c>
      <c r="Q14292" s="244">
        <v>5297.5</v>
      </c>
      <c r="R14292" s="104"/>
      <c r="S14292" s="104"/>
      <c r="T14292" s="104"/>
    </row>
    <row r="14293" spans="13:20" ht="14.5" x14ac:dyDescent="0.35">
      <c r="M14293" s="261" t="s">
        <v>52476</v>
      </c>
      <c r="N14293" s="262">
        <v>89956</v>
      </c>
      <c r="P14293" s="243" t="s">
        <v>30084</v>
      </c>
      <c r="Q14293" s="244">
        <v>500</v>
      </c>
      <c r="R14293" s="104"/>
      <c r="S14293" s="104"/>
      <c r="T14293" s="104"/>
    </row>
    <row r="14294" spans="13:20" ht="14.5" x14ac:dyDescent="0.35">
      <c r="M14294" s="261" t="s">
        <v>48776</v>
      </c>
      <c r="N14294" s="262">
        <v>72033.119999999995</v>
      </c>
      <c r="P14294" s="243" t="s">
        <v>30085</v>
      </c>
      <c r="Q14294" s="244">
        <v>3793.86</v>
      </c>
      <c r="R14294" s="104"/>
      <c r="S14294" s="104"/>
      <c r="T14294" s="104"/>
    </row>
    <row r="14295" spans="13:20" ht="14.5" x14ac:dyDescent="0.35">
      <c r="M14295" s="261" t="s">
        <v>48777</v>
      </c>
      <c r="N14295" s="262">
        <v>5510.88</v>
      </c>
      <c r="P14295" s="243" t="s">
        <v>30086</v>
      </c>
      <c r="Q14295" s="244">
        <v>265.55</v>
      </c>
      <c r="R14295" s="104"/>
      <c r="S14295" s="104"/>
      <c r="T14295" s="104"/>
    </row>
    <row r="14296" spans="13:20" ht="14.5" x14ac:dyDescent="0.35">
      <c r="M14296" s="261" t="s">
        <v>30785</v>
      </c>
      <c r="N14296" s="262">
        <v>212784</v>
      </c>
      <c r="P14296" s="243" t="s">
        <v>30087</v>
      </c>
      <c r="Q14296" s="244">
        <v>46251.14</v>
      </c>
      <c r="R14296" s="104"/>
      <c r="S14296" s="104"/>
      <c r="T14296" s="104"/>
    </row>
    <row r="14297" spans="13:20" ht="14.5" x14ac:dyDescent="0.35">
      <c r="M14297" s="261" t="s">
        <v>30786</v>
      </c>
      <c r="N14297" s="262">
        <v>220045</v>
      </c>
      <c r="P14297" s="243" t="s">
        <v>30088</v>
      </c>
      <c r="Q14297" s="244">
        <v>17948.89</v>
      </c>
      <c r="R14297" s="104"/>
      <c r="S14297" s="104"/>
      <c r="T14297" s="104"/>
    </row>
    <row r="14298" spans="13:20" ht="14.5" x14ac:dyDescent="0.35">
      <c r="M14298" s="261" t="s">
        <v>16322</v>
      </c>
      <c r="N14298" s="262">
        <v>104941</v>
      </c>
      <c r="P14298" s="243" t="s">
        <v>30089</v>
      </c>
      <c r="Q14298" s="244">
        <v>10790</v>
      </c>
      <c r="R14298" s="104"/>
      <c r="S14298" s="104"/>
      <c r="T14298" s="104"/>
    </row>
    <row r="14299" spans="13:20" ht="14.5" x14ac:dyDescent="0.35">
      <c r="M14299" s="261" t="s">
        <v>30794</v>
      </c>
      <c r="N14299" s="262">
        <v>9970.33</v>
      </c>
      <c r="P14299" s="243" t="s">
        <v>30090</v>
      </c>
      <c r="Q14299" s="244">
        <v>73198.740000000005</v>
      </c>
      <c r="R14299" s="104"/>
      <c r="S14299" s="104"/>
      <c r="T14299" s="104"/>
    </row>
    <row r="14300" spans="13:20" ht="14.5" x14ac:dyDescent="0.35">
      <c r="M14300" s="261" t="s">
        <v>30795</v>
      </c>
      <c r="N14300" s="262">
        <v>728</v>
      </c>
      <c r="P14300" s="243" t="s">
        <v>30091</v>
      </c>
      <c r="Q14300" s="244">
        <v>3785.7</v>
      </c>
      <c r="R14300" s="104"/>
      <c r="S14300" s="104"/>
      <c r="T14300" s="104"/>
    </row>
    <row r="14301" spans="13:20" ht="14.5" x14ac:dyDescent="0.35">
      <c r="M14301" s="261" t="s">
        <v>30796</v>
      </c>
      <c r="N14301" s="262">
        <v>2150.75</v>
      </c>
      <c r="P14301" s="243" t="s">
        <v>30092</v>
      </c>
      <c r="Q14301" s="244">
        <v>2650.45</v>
      </c>
      <c r="R14301" s="104"/>
      <c r="S14301" s="104"/>
      <c r="T14301" s="104"/>
    </row>
    <row r="14302" spans="13:20" ht="14.5" x14ac:dyDescent="0.35">
      <c r="M14302" s="261" t="s">
        <v>30797</v>
      </c>
      <c r="N14302" s="262">
        <v>54973.79</v>
      </c>
      <c r="P14302" s="243" t="s">
        <v>30093</v>
      </c>
      <c r="Q14302" s="244">
        <v>18145.12</v>
      </c>
      <c r="R14302" s="104"/>
      <c r="S14302" s="104"/>
      <c r="T14302" s="104"/>
    </row>
    <row r="14303" spans="13:20" ht="14.5" x14ac:dyDescent="0.35">
      <c r="M14303" s="261" t="s">
        <v>38732</v>
      </c>
      <c r="N14303" s="262">
        <v>73493.509999999995</v>
      </c>
      <c r="P14303" s="243" t="s">
        <v>30094</v>
      </c>
      <c r="Q14303" s="244">
        <v>2660.47</v>
      </c>
      <c r="R14303" s="104"/>
      <c r="S14303" s="104"/>
      <c r="T14303" s="104"/>
    </row>
    <row r="14304" spans="13:20" ht="14.5" x14ac:dyDescent="0.35">
      <c r="M14304" s="261" t="s">
        <v>30798</v>
      </c>
      <c r="N14304" s="262">
        <v>459651.62</v>
      </c>
      <c r="P14304" s="243" t="s">
        <v>30095</v>
      </c>
      <c r="Q14304" s="244">
        <v>1374.12</v>
      </c>
      <c r="R14304" s="104"/>
      <c r="S14304" s="104"/>
      <c r="T14304" s="104"/>
    </row>
    <row r="14305" spans="13:20" ht="14.5" x14ac:dyDescent="0.35">
      <c r="M14305" s="261" t="s">
        <v>48778</v>
      </c>
      <c r="N14305" s="262">
        <v>28785505</v>
      </c>
      <c r="P14305" s="243" t="s">
        <v>30096</v>
      </c>
      <c r="Q14305" s="244">
        <v>2271.11</v>
      </c>
      <c r="R14305" s="104"/>
      <c r="S14305" s="104"/>
      <c r="T14305" s="104"/>
    </row>
    <row r="14306" spans="13:20" ht="14.5" x14ac:dyDescent="0.35">
      <c r="M14306" s="261" t="s">
        <v>48779</v>
      </c>
      <c r="N14306" s="262">
        <v>2126427.2400000002</v>
      </c>
      <c r="P14306" s="243" t="s">
        <v>30097</v>
      </c>
      <c r="Q14306" s="244">
        <v>2068.31</v>
      </c>
      <c r="R14306" s="104"/>
      <c r="S14306" s="104"/>
      <c r="T14306" s="104"/>
    </row>
    <row r="14307" spans="13:20" ht="14.5" x14ac:dyDescent="0.35">
      <c r="M14307" s="261" t="s">
        <v>42331</v>
      </c>
      <c r="N14307" s="262">
        <v>625944.51</v>
      </c>
      <c r="P14307" s="243" t="s">
        <v>30098</v>
      </c>
      <c r="Q14307" s="244">
        <v>5788.16</v>
      </c>
      <c r="R14307" s="104"/>
      <c r="S14307" s="104"/>
      <c r="T14307" s="104"/>
    </row>
    <row r="14308" spans="13:20" ht="14.5" x14ac:dyDescent="0.35">
      <c r="M14308" s="261" t="s">
        <v>42332</v>
      </c>
      <c r="N14308" s="262">
        <v>2009.31</v>
      </c>
      <c r="P14308" s="243" t="s">
        <v>30099</v>
      </c>
      <c r="Q14308" s="244">
        <v>12001.6</v>
      </c>
      <c r="R14308" s="104"/>
      <c r="S14308" s="104"/>
      <c r="T14308" s="104"/>
    </row>
    <row r="14309" spans="13:20" ht="14.5" x14ac:dyDescent="0.35">
      <c r="M14309" s="261" t="s">
        <v>36169</v>
      </c>
      <c r="N14309" s="262">
        <v>150149.04999999999</v>
      </c>
      <c r="P14309" s="243" t="s">
        <v>30100</v>
      </c>
      <c r="Q14309" s="244">
        <v>21445.62</v>
      </c>
      <c r="R14309" s="104"/>
      <c r="S14309" s="104"/>
      <c r="T14309" s="104"/>
    </row>
    <row r="14310" spans="13:20" ht="14.5" x14ac:dyDescent="0.35">
      <c r="M14310" s="261" t="s">
        <v>48780</v>
      </c>
      <c r="N14310" s="262">
        <v>12576.55</v>
      </c>
      <c r="P14310" s="243" t="s">
        <v>30101</v>
      </c>
      <c r="Q14310" s="244">
        <v>3110.11</v>
      </c>
      <c r="R14310" s="104"/>
      <c r="S14310" s="104"/>
      <c r="T14310" s="104"/>
    </row>
    <row r="14311" spans="13:20" ht="14.5" x14ac:dyDescent="0.35">
      <c r="M14311" s="261" t="s">
        <v>30804</v>
      </c>
      <c r="N14311" s="262">
        <v>1495689.75</v>
      </c>
      <c r="P14311" s="243" t="s">
        <v>30102</v>
      </c>
      <c r="Q14311" s="244">
        <v>3495.63</v>
      </c>
      <c r="R14311" s="104"/>
      <c r="S14311" s="104"/>
      <c r="T14311" s="104"/>
    </row>
    <row r="14312" spans="13:20" ht="14.5" x14ac:dyDescent="0.35">
      <c r="M14312" s="261" t="s">
        <v>36170</v>
      </c>
      <c r="N14312" s="262">
        <v>157138.79</v>
      </c>
      <c r="P14312" s="243" t="s">
        <v>30103</v>
      </c>
      <c r="Q14312" s="244">
        <v>35690.92</v>
      </c>
      <c r="R14312" s="104"/>
      <c r="S14312" s="104"/>
      <c r="T14312" s="104"/>
    </row>
    <row r="14313" spans="13:20" ht="14.5" x14ac:dyDescent="0.35">
      <c r="M14313" s="261" t="s">
        <v>30805</v>
      </c>
      <c r="N14313" s="262">
        <v>3518166.26</v>
      </c>
      <c r="P14313" s="243" t="s">
        <v>16214</v>
      </c>
      <c r="Q14313" s="244">
        <v>21393.919999999998</v>
      </c>
      <c r="R14313" s="104"/>
      <c r="S14313" s="104"/>
      <c r="T14313" s="104"/>
    </row>
    <row r="14314" spans="13:20" ht="14.5" x14ac:dyDescent="0.35">
      <c r="M14314" s="261" t="s">
        <v>36171</v>
      </c>
      <c r="N14314" s="262">
        <v>425647.5</v>
      </c>
      <c r="P14314" s="243" t="s">
        <v>16215</v>
      </c>
      <c r="Q14314" s="244">
        <v>3000</v>
      </c>
      <c r="R14314" s="104"/>
      <c r="S14314" s="104"/>
      <c r="T14314" s="104"/>
    </row>
    <row r="14315" spans="13:20" ht="14.5" x14ac:dyDescent="0.35">
      <c r="M14315" s="261" t="s">
        <v>36172</v>
      </c>
      <c r="N14315" s="262">
        <v>141642.93</v>
      </c>
      <c r="P14315" s="243" t="s">
        <v>16217</v>
      </c>
      <c r="Q14315" s="244">
        <v>1866.15</v>
      </c>
      <c r="R14315" s="104"/>
      <c r="S14315" s="104"/>
      <c r="T14315" s="104"/>
    </row>
    <row r="14316" spans="13:20" ht="14.5" x14ac:dyDescent="0.35">
      <c r="M14316" s="261" t="s">
        <v>36173</v>
      </c>
      <c r="N14316" s="262">
        <v>1022224.45</v>
      </c>
      <c r="P14316" s="243" t="s">
        <v>16218</v>
      </c>
      <c r="Q14316" s="244">
        <v>4181.96</v>
      </c>
      <c r="R14316" s="104"/>
      <c r="S14316" s="104"/>
      <c r="T14316" s="104"/>
    </row>
    <row r="14317" spans="13:20" ht="14.5" x14ac:dyDescent="0.35">
      <c r="M14317" s="261" t="s">
        <v>36174</v>
      </c>
      <c r="N14317" s="262">
        <v>3125.46</v>
      </c>
      <c r="P14317" s="243" t="s">
        <v>30104</v>
      </c>
      <c r="Q14317" s="244">
        <v>10831.08</v>
      </c>
      <c r="R14317" s="104"/>
      <c r="S14317" s="104"/>
      <c r="T14317" s="104"/>
    </row>
    <row r="14318" spans="13:20" ht="14.5" x14ac:dyDescent="0.35">
      <c r="M14318" s="261" t="s">
        <v>36175</v>
      </c>
      <c r="N14318" s="262">
        <v>1007234.58</v>
      </c>
      <c r="P14318" s="243" t="s">
        <v>30105</v>
      </c>
      <c r="Q14318" s="244">
        <v>13327.2</v>
      </c>
      <c r="R14318" s="104"/>
      <c r="S14318" s="104"/>
      <c r="T14318" s="104"/>
    </row>
    <row r="14319" spans="13:20" ht="14.5" x14ac:dyDescent="0.35">
      <c r="M14319" s="261" t="s">
        <v>37711</v>
      </c>
      <c r="N14319" s="262">
        <v>5751150.0499999998</v>
      </c>
      <c r="P14319" s="243" t="s">
        <v>30106</v>
      </c>
      <c r="Q14319" s="244">
        <v>6284.91</v>
      </c>
      <c r="R14319" s="104"/>
      <c r="S14319" s="104"/>
      <c r="T14319" s="104"/>
    </row>
    <row r="14320" spans="13:20" ht="14.5" x14ac:dyDescent="0.35">
      <c r="M14320" s="261" t="s">
        <v>36176</v>
      </c>
      <c r="N14320" s="262">
        <v>235705.41</v>
      </c>
      <c r="P14320" s="243" t="s">
        <v>30107</v>
      </c>
      <c r="Q14320" s="244">
        <v>23138</v>
      </c>
      <c r="R14320" s="104"/>
      <c r="S14320" s="104"/>
      <c r="T14320" s="104"/>
    </row>
    <row r="14321" spans="13:20" ht="14.5" x14ac:dyDescent="0.35">
      <c r="M14321" s="261" t="s">
        <v>30806</v>
      </c>
      <c r="N14321" s="262">
        <v>270058.65000000002</v>
      </c>
      <c r="P14321" s="243" t="s">
        <v>30108</v>
      </c>
      <c r="Q14321" s="244">
        <v>2200</v>
      </c>
      <c r="R14321" s="104"/>
      <c r="S14321" s="104"/>
      <c r="T14321" s="104"/>
    </row>
    <row r="14322" spans="13:20" ht="14.5" x14ac:dyDescent="0.35">
      <c r="M14322" s="261" t="s">
        <v>30807</v>
      </c>
      <c r="N14322" s="262">
        <v>1085</v>
      </c>
      <c r="P14322" s="243" t="s">
        <v>30109</v>
      </c>
      <c r="Q14322" s="244">
        <v>11858</v>
      </c>
      <c r="R14322" s="104"/>
      <c r="S14322" s="104"/>
      <c r="T14322" s="104"/>
    </row>
    <row r="14323" spans="13:20" ht="14.5" x14ac:dyDescent="0.35">
      <c r="M14323" s="261" t="s">
        <v>30808</v>
      </c>
      <c r="N14323" s="262">
        <v>1128367.31</v>
      </c>
      <c r="P14323" s="243" t="s">
        <v>30110</v>
      </c>
      <c r="Q14323" s="244">
        <v>29.49</v>
      </c>
      <c r="R14323" s="104"/>
      <c r="S14323" s="104"/>
      <c r="T14323" s="104"/>
    </row>
    <row r="14324" spans="13:20" ht="14.5" x14ac:dyDescent="0.35">
      <c r="M14324" s="261" t="s">
        <v>30809</v>
      </c>
      <c r="N14324" s="262">
        <v>379199.25</v>
      </c>
      <c r="P14324" s="243" t="s">
        <v>30111</v>
      </c>
      <c r="Q14324" s="244">
        <v>1077.74</v>
      </c>
      <c r="R14324" s="104"/>
      <c r="S14324" s="104"/>
      <c r="T14324" s="104"/>
    </row>
    <row r="14325" spans="13:20" ht="14.5" x14ac:dyDescent="0.35">
      <c r="M14325" s="261" t="s">
        <v>36177</v>
      </c>
      <c r="N14325" s="262">
        <v>116313.22</v>
      </c>
      <c r="P14325" s="243" t="s">
        <v>30112</v>
      </c>
      <c r="Q14325" s="244">
        <v>2980.07</v>
      </c>
      <c r="R14325" s="104"/>
      <c r="S14325" s="104"/>
      <c r="T14325" s="104"/>
    </row>
    <row r="14326" spans="13:20" ht="14.5" x14ac:dyDescent="0.35">
      <c r="M14326" s="261" t="s">
        <v>30810</v>
      </c>
      <c r="N14326" s="262">
        <v>7783.69</v>
      </c>
      <c r="P14326" s="243" t="s">
        <v>30113</v>
      </c>
      <c r="Q14326" s="244">
        <v>6640</v>
      </c>
      <c r="R14326" s="104"/>
      <c r="S14326" s="104"/>
      <c r="T14326" s="104"/>
    </row>
    <row r="14327" spans="13:20" ht="14.5" x14ac:dyDescent="0.35">
      <c r="M14327" s="261" t="s">
        <v>36178</v>
      </c>
      <c r="N14327" s="262">
        <v>4601.3</v>
      </c>
      <c r="P14327" s="243" t="s">
        <v>30114</v>
      </c>
      <c r="Q14327" s="244">
        <v>273.24</v>
      </c>
      <c r="R14327" s="104"/>
      <c r="S14327" s="104"/>
      <c r="T14327" s="104"/>
    </row>
    <row r="14328" spans="13:20" ht="14.5" x14ac:dyDescent="0.35">
      <c r="M14328" s="261" t="s">
        <v>30811</v>
      </c>
      <c r="N14328" s="262">
        <v>1141586.3400000001</v>
      </c>
      <c r="P14328" s="243" t="s">
        <v>30115</v>
      </c>
      <c r="Q14328" s="244">
        <v>23836.94</v>
      </c>
      <c r="R14328" s="104"/>
      <c r="S14328" s="104"/>
      <c r="T14328" s="104"/>
    </row>
    <row r="14329" spans="13:20" ht="14.5" x14ac:dyDescent="0.35">
      <c r="M14329" s="261" t="s">
        <v>30812</v>
      </c>
      <c r="N14329" s="262">
        <v>5759.38</v>
      </c>
      <c r="P14329" s="243" t="s">
        <v>30116</v>
      </c>
      <c r="Q14329" s="244">
        <v>12068.36</v>
      </c>
      <c r="R14329" s="104"/>
      <c r="S14329" s="104"/>
      <c r="T14329" s="104"/>
    </row>
    <row r="14330" spans="13:20" ht="14.5" x14ac:dyDescent="0.35">
      <c r="M14330" s="261" t="s">
        <v>30814</v>
      </c>
      <c r="N14330" s="262">
        <v>136070</v>
      </c>
      <c r="P14330" s="243" t="s">
        <v>30117</v>
      </c>
      <c r="Q14330" s="244">
        <v>4400</v>
      </c>
      <c r="R14330" s="104"/>
      <c r="S14330" s="104"/>
      <c r="T14330" s="104"/>
    </row>
    <row r="14331" spans="13:20" ht="14.5" x14ac:dyDescent="0.35">
      <c r="M14331" s="261" t="s">
        <v>48781</v>
      </c>
      <c r="N14331" s="262">
        <v>1201258</v>
      </c>
      <c r="P14331" s="243" t="s">
        <v>30118</v>
      </c>
      <c r="Q14331" s="244">
        <v>7931.16</v>
      </c>
      <c r="R14331" s="104"/>
      <c r="S14331" s="104"/>
      <c r="T14331" s="104"/>
    </row>
    <row r="14332" spans="13:20" ht="14.5" x14ac:dyDescent="0.35">
      <c r="M14332" s="261" t="s">
        <v>30815</v>
      </c>
      <c r="N14332" s="262">
        <v>625778.52</v>
      </c>
      <c r="P14332" s="243" t="s">
        <v>30119</v>
      </c>
      <c r="Q14332" s="244">
        <v>841.78</v>
      </c>
      <c r="R14332" s="104"/>
      <c r="S14332" s="104"/>
      <c r="T14332" s="104"/>
    </row>
    <row r="14333" spans="13:20" ht="14.5" x14ac:dyDescent="0.35">
      <c r="M14333" s="261" t="s">
        <v>30816</v>
      </c>
      <c r="N14333" s="262">
        <v>1004920.64</v>
      </c>
      <c r="P14333" s="243" t="s">
        <v>30120</v>
      </c>
      <c r="Q14333" s="244">
        <v>2673.36</v>
      </c>
      <c r="R14333" s="104"/>
      <c r="S14333" s="104"/>
      <c r="T14333" s="104"/>
    </row>
    <row r="14334" spans="13:20" ht="14.5" x14ac:dyDescent="0.35">
      <c r="M14334" s="261" t="s">
        <v>53758</v>
      </c>
      <c r="N14334" s="262">
        <v>585948.17000000004</v>
      </c>
      <c r="P14334" s="243" t="s">
        <v>30121</v>
      </c>
      <c r="Q14334" s="244">
        <v>2649.31</v>
      </c>
      <c r="R14334" s="104"/>
      <c r="S14334" s="104"/>
      <c r="T14334" s="104"/>
    </row>
    <row r="14335" spans="13:20" ht="14.5" x14ac:dyDescent="0.35">
      <c r="M14335" s="261" t="s">
        <v>52477</v>
      </c>
      <c r="N14335" s="262">
        <v>10444.82</v>
      </c>
      <c r="P14335" s="243" t="s">
        <v>30122</v>
      </c>
      <c r="Q14335" s="244">
        <v>26070.39</v>
      </c>
      <c r="R14335" s="104"/>
      <c r="S14335" s="104"/>
      <c r="T14335" s="104"/>
    </row>
    <row r="14336" spans="13:20" ht="14.5" x14ac:dyDescent="0.35">
      <c r="M14336" s="261" t="s">
        <v>57996</v>
      </c>
      <c r="N14336" s="262">
        <v>315909.77</v>
      </c>
      <c r="P14336" s="243" t="s">
        <v>30123</v>
      </c>
      <c r="Q14336" s="244">
        <v>11186</v>
      </c>
      <c r="R14336" s="104"/>
      <c r="S14336" s="104"/>
      <c r="T14336" s="104"/>
    </row>
    <row r="14337" spans="13:20" ht="14.5" x14ac:dyDescent="0.35">
      <c r="M14337" s="261" t="s">
        <v>37712</v>
      </c>
      <c r="N14337" s="262">
        <v>35930.35</v>
      </c>
      <c r="P14337" s="243" t="s">
        <v>30124</v>
      </c>
      <c r="Q14337" s="244">
        <v>4779.72</v>
      </c>
      <c r="R14337" s="104"/>
      <c r="S14337" s="104"/>
      <c r="T14337" s="104"/>
    </row>
    <row r="14338" spans="13:20" ht="14.5" x14ac:dyDescent="0.35">
      <c r="M14338" s="261" t="s">
        <v>37713</v>
      </c>
      <c r="N14338" s="262">
        <v>1124228.6499999999</v>
      </c>
      <c r="P14338" s="243" t="s">
        <v>30125</v>
      </c>
      <c r="Q14338" s="244">
        <v>18545.240000000002</v>
      </c>
      <c r="R14338" s="104"/>
      <c r="S14338" s="104"/>
      <c r="T14338" s="104"/>
    </row>
    <row r="14339" spans="13:20" ht="14.5" x14ac:dyDescent="0.35">
      <c r="M14339" s="261" t="s">
        <v>37714</v>
      </c>
      <c r="N14339" s="262">
        <v>16883.03</v>
      </c>
      <c r="P14339" s="243" t="s">
        <v>30126</v>
      </c>
      <c r="Q14339" s="244">
        <v>11968.43</v>
      </c>
      <c r="R14339" s="104"/>
      <c r="S14339" s="104"/>
      <c r="T14339" s="104"/>
    </row>
    <row r="14340" spans="13:20" ht="14.5" x14ac:dyDescent="0.35">
      <c r="M14340" s="261" t="s">
        <v>37715</v>
      </c>
      <c r="N14340" s="262">
        <v>528254.97</v>
      </c>
      <c r="P14340" s="243" t="s">
        <v>30127</v>
      </c>
      <c r="Q14340" s="244">
        <v>6242.83</v>
      </c>
      <c r="R14340" s="104"/>
      <c r="S14340" s="104"/>
      <c r="T14340" s="104"/>
    </row>
    <row r="14341" spans="13:20" ht="14.5" x14ac:dyDescent="0.35">
      <c r="M14341" s="261" t="s">
        <v>36179</v>
      </c>
      <c r="N14341" s="262">
        <v>35690</v>
      </c>
      <c r="P14341" s="243" t="s">
        <v>30128</v>
      </c>
      <c r="Q14341" s="244">
        <v>49737.32</v>
      </c>
      <c r="R14341" s="104"/>
      <c r="S14341" s="104"/>
      <c r="T14341" s="104"/>
    </row>
    <row r="14342" spans="13:20" ht="14.5" x14ac:dyDescent="0.35">
      <c r="M14342" s="261" t="s">
        <v>36180</v>
      </c>
      <c r="N14342" s="262">
        <v>71539.27</v>
      </c>
      <c r="P14342" s="243" t="s">
        <v>30129</v>
      </c>
      <c r="Q14342" s="244">
        <v>1867.25</v>
      </c>
      <c r="R14342" s="104"/>
      <c r="S14342" s="104"/>
      <c r="T14342" s="104"/>
    </row>
    <row r="14343" spans="13:20" ht="14.5" x14ac:dyDescent="0.35">
      <c r="M14343" s="261" t="s">
        <v>36181</v>
      </c>
      <c r="N14343" s="262">
        <v>7955.42</v>
      </c>
      <c r="P14343" s="243" t="s">
        <v>30130</v>
      </c>
      <c r="Q14343" s="244">
        <v>32839.25</v>
      </c>
      <c r="R14343" s="104"/>
      <c r="S14343" s="104"/>
      <c r="T14343" s="104"/>
    </row>
    <row r="14344" spans="13:20" ht="14.5" x14ac:dyDescent="0.35">
      <c r="M14344" s="261" t="s">
        <v>36182</v>
      </c>
      <c r="N14344" s="262">
        <v>22502.91</v>
      </c>
      <c r="P14344" s="243" t="s">
        <v>30131</v>
      </c>
      <c r="Q14344" s="244">
        <v>1552.73</v>
      </c>
      <c r="R14344" s="104"/>
      <c r="S14344" s="104"/>
      <c r="T14344" s="104"/>
    </row>
    <row r="14345" spans="13:20" ht="14.5" x14ac:dyDescent="0.35">
      <c r="M14345" s="261" t="s">
        <v>36183</v>
      </c>
      <c r="N14345" s="262">
        <v>461.09</v>
      </c>
      <c r="P14345" s="243" t="s">
        <v>30132</v>
      </c>
      <c r="Q14345" s="244">
        <v>7971.6</v>
      </c>
      <c r="R14345" s="104"/>
      <c r="S14345" s="104"/>
      <c r="T14345" s="104"/>
    </row>
    <row r="14346" spans="13:20" ht="14.5" x14ac:dyDescent="0.35">
      <c r="M14346" s="261" t="s">
        <v>45823</v>
      </c>
      <c r="N14346" s="262">
        <v>137745.85</v>
      </c>
      <c r="P14346" s="243" t="s">
        <v>30133</v>
      </c>
      <c r="Q14346" s="244">
        <v>8562.9</v>
      </c>
      <c r="R14346" s="104"/>
      <c r="S14346" s="104"/>
      <c r="T14346" s="104"/>
    </row>
    <row r="14347" spans="13:20" ht="14.5" x14ac:dyDescent="0.35">
      <c r="M14347" s="261" t="s">
        <v>37716</v>
      </c>
      <c r="N14347" s="262">
        <v>7418.81</v>
      </c>
      <c r="P14347" s="243" t="s">
        <v>30134</v>
      </c>
      <c r="Q14347" s="244">
        <v>3528.21</v>
      </c>
      <c r="R14347" s="104"/>
      <c r="S14347" s="104"/>
      <c r="T14347" s="104"/>
    </row>
    <row r="14348" spans="13:20" ht="14.5" x14ac:dyDescent="0.35">
      <c r="M14348" s="261" t="s">
        <v>42333</v>
      </c>
      <c r="N14348" s="262">
        <v>93979.21</v>
      </c>
      <c r="P14348" s="243" t="s">
        <v>30135</v>
      </c>
      <c r="Q14348" s="244">
        <v>9024.8799999999992</v>
      </c>
      <c r="R14348" s="104"/>
      <c r="S14348" s="104"/>
      <c r="T14348" s="104"/>
    </row>
    <row r="14349" spans="13:20" ht="14.5" x14ac:dyDescent="0.35">
      <c r="M14349" s="261" t="s">
        <v>30818</v>
      </c>
      <c r="N14349" s="262">
        <v>232531.76</v>
      </c>
      <c r="P14349" s="243" t="s">
        <v>16219</v>
      </c>
      <c r="Q14349" s="244">
        <v>24503.21</v>
      </c>
      <c r="R14349" s="104"/>
      <c r="S14349" s="104"/>
      <c r="T14349" s="104"/>
    </row>
    <row r="14350" spans="13:20" ht="14.5" x14ac:dyDescent="0.35">
      <c r="M14350" s="261" t="s">
        <v>48782</v>
      </c>
      <c r="N14350" s="262">
        <v>19542.310000000001</v>
      </c>
      <c r="P14350" s="243" t="s">
        <v>30136</v>
      </c>
      <c r="Q14350" s="244">
        <v>72911.210000000006</v>
      </c>
      <c r="R14350" s="104"/>
      <c r="S14350" s="104"/>
      <c r="T14350" s="104"/>
    </row>
    <row r="14351" spans="13:20" ht="14.5" x14ac:dyDescent="0.35">
      <c r="M14351" s="261" t="s">
        <v>30819</v>
      </c>
      <c r="N14351" s="262">
        <v>738437.88</v>
      </c>
      <c r="P14351" s="243" t="s">
        <v>30137</v>
      </c>
      <c r="Q14351" s="244">
        <v>20029.82</v>
      </c>
      <c r="R14351" s="104"/>
      <c r="S14351" s="104"/>
      <c r="T14351" s="104"/>
    </row>
    <row r="14352" spans="13:20" ht="14.5" x14ac:dyDescent="0.35">
      <c r="M14352" s="261" t="s">
        <v>48783</v>
      </c>
      <c r="N14352" s="262">
        <v>18495.490000000002</v>
      </c>
      <c r="P14352" s="243" t="s">
        <v>30138</v>
      </c>
      <c r="Q14352" s="244">
        <v>-36.54</v>
      </c>
      <c r="R14352" s="104"/>
      <c r="S14352" s="104"/>
      <c r="T14352" s="104"/>
    </row>
    <row r="14353" spans="13:20" ht="14.5" x14ac:dyDescent="0.35">
      <c r="M14353" s="261" t="s">
        <v>30820</v>
      </c>
      <c r="N14353" s="262">
        <v>141689.31</v>
      </c>
      <c r="P14353" s="243" t="s">
        <v>30139</v>
      </c>
      <c r="Q14353" s="244">
        <v>13972</v>
      </c>
      <c r="R14353" s="104"/>
      <c r="S14353" s="104"/>
      <c r="T14353" s="104"/>
    </row>
    <row r="14354" spans="13:20" ht="14.5" x14ac:dyDescent="0.35">
      <c r="M14354" s="261" t="s">
        <v>30821</v>
      </c>
      <c r="N14354" s="262">
        <v>67422.22</v>
      </c>
      <c r="P14354" s="243" t="s">
        <v>30140</v>
      </c>
      <c r="Q14354" s="244">
        <v>10737.27</v>
      </c>
      <c r="R14354" s="104"/>
      <c r="S14354" s="104"/>
      <c r="T14354" s="104"/>
    </row>
    <row r="14355" spans="13:20" ht="14.5" x14ac:dyDescent="0.35">
      <c r="M14355" s="261" t="s">
        <v>30822</v>
      </c>
      <c r="N14355" s="262">
        <v>205284.67</v>
      </c>
      <c r="P14355" s="243" t="s">
        <v>30141</v>
      </c>
      <c r="Q14355" s="244">
        <v>54330.53</v>
      </c>
      <c r="R14355" s="104"/>
      <c r="S14355" s="104"/>
      <c r="T14355" s="104"/>
    </row>
    <row r="14356" spans="13:20" ht="14.5" x14ac:dyDescent="0.35">
      <c r="M14356" s="261" t="s">
        <v>30823</v>
      </c>
      <c r="N14356" s="262">
        <v>92344.36</v>
      </c>
      <c r="P14356" s="243" t="s">
        <v>30142</v>
      </c>
      <c r="Q14356" s="244">
        <v>2754.81</v>
      </c>
      <c r="R14356" s="104"/>
      <c r="S14356" s="104"/>
      <c r="T14356" s="104"/>
    </row>
    <row r="14357" spans="13:20" ht="14.5" x14ac:dyDescent="0.35">
      <c r="M14357" s="261" t="s">
        <v>30824</v>
      </c>
      <c r="N14357" s="262">
        <v>3868.58</v>
      </c>
      <c r="P14357" s="243" t="s">
        <v>30143</v>
      </c>
      <c r="Q14357" s="244">
        <v>5205.74</v>
      </c>
      <c r="R14357" s="104"/>
      <c r="S14357" s="104"/>
      <c r="T14357" s="104"/>
    </row>
    <row r="14358" spans="13:20" ht="14.5" x14ac:dyDescent="0.35">
      <c r="M14358" s="261" t="s">
        <v>30825</v>
      </c>
      <c r="N14358" s="262">
        <v>4287.22</v>
      </c>
      <c r="P14358" s="243" t="s">
        <v>30144</v>
      </c>
      <c r="Q14358" s="244">
        <v>11725.95</v>
      </c>
      <c r="R14358" s="104"/>
      <c r="S14358" s="104"/>
      <c r="T14358" s="104"/>
    </row>
    <row r="14359" spans="13:20" ht="14.5" x14ac:dyDescent="0.35">
      <c r="M14359" s="261" t="s">
        <v>30826</v>
      </c>
      <c r="N14359" s="262">
        <v>41991.53</v>
      </c>
      <c r="P14359" s="243" t="s">
        <v>30145</v>
      </c>
      <c r="Q14359" s="244">
        <v>3211.34</v>
      </c>
      <c r="R14359" s="104"/>
      <c r="S14359" s="104"/>
      <c r="T14359" s="104"/>
    </row>
    <row r="14360" spans="13:20" ht="14.5" x14ac:dyDescent="0.35">
      <c r="M14360" s="261" t="s">
        <v>30827</v>
      </c>
      <c r="N14360" s="262">
        <v>41272.25</v>
      </c>
      <c r="P14360" s="243" t="s">
        <v>30146</v>
      </c>
      <c r="Q14360" s="244">
        <v>5559.5</v>
      </c>
      <c r="R14360" s="104"/>
      <c r="S14360" s="104"/>
      <c r="T14360" s="104"/>
    </row>
    <row r="14361" spans="13:20" ht="14.5" x14ac:dyDescent="0.35">
      <c r="M14361" s="261" t="s">
        <v>57997</v>
      </c>
      <c r="N14361" s="262">
        <v>320606.77</v>
      </c>
      <c r="P14361" s="243" t="s">
        <v>30147</v>
      </c>
      <c r="Q14361" s="244">
        <v>425.3</v>
      </c>
      <c r="R14361" s="104"/>
      <c r="S14361" s="104"/>
      <c r="T14361" s="104"/>
    </row>
    <row r="14362" spans="13:20" ht="14.5" x14ac:dyDescent="0.35">
      <c r="M14362" s="261" t="s">
        <v>57998</v>
      </c>
      <c r="N14362" s="262">
        <v>5329.8</v>
      </c>
      <c r="P14362" s="243" t="s">
        <v>30148</v>
      </c>
      <c r="Q14362" s="244">
        <v>1205.31</v>
      </c>
      <c r="R14362" s="104"/>
      <c r="S14362" s="104"/>
      <c r="T14362" s="104"/>
    </row>
    <row r="14363" spans="13:20" ht="14.5" x14ac:dyDescent="0.35">
      <c r="M14363" s="261" t="s">
        <v>30828</v>
      </c>
      <c r="N14363" s="262">
        <v>257193.82</v>
      </c>
      <c r="P14363" s="243" t="s">
        <v>30149</v>
      </c>
      <c r="Q14363" s="244">
        <v>272.43</v>
      </c>
      <c r="R14363" s="104"/>
      <c r="S14363" s="104"/>
      <c r="T14363" s="104"/>
    </row>
    <row r="14364" spans="13:20" ht="14.5" x14ac:dyDescent="0.35">
      <c r="M14364" s="261" t="s">
        <v>57999</v>
      </c>
      <c r="N14364" s="262">
        <v>63089.45</v>
      </c>
      <c r="P14364" s="243" t="s">
        <v>30150</v>
      </c>
      <c r="Q14364" s="244">
        <v>24532.48</v>
      </c>
      <c r="R14364" s="104"/>
      <c r="S14364" s="104"/>
      <c r="T14364" s="104"/>
    </row>
    <row r="14365" spans="13:20" ht="14.5" x14ac:dyDescent="0.35">
      <c r="M14365" s="261" t="s">
        <v>52478</v>
      </c>
      <c r="N14365" s="262">
        <v>187422.05</v>
      </c>
      <c r="P14365" s="243" t="s">
        <v>30151</v>
      </c>
      <c r="Q14365" s="244">
        <v>407.82</v>
      </c>
      <c r="R14365" s="104"/>
      <c r="S14365" s="104"/>
      <c r="T14365" s="104"/>
    </row>
    <row r="14366" spans="13:20" ht="14.5" x14ac:dyDescent="0.35">
      <c r="M14366" s="261" t="s">
        <v>30829</v>
      </c>
      <c r="N14366" s="262">
        <v>61648.55</v>
      </c>
      <c r="P14366" s="243" t="s">
        <v>30152</v>
      </c>
      <c r="Q14366" s="244">
        <v>11500.89</v>
      </c>
      <c r="R14366" s="104"/>
      <c r="S14366" s="104"/>
      <c r="T14366" s="104"/>
    </row>
    <row r="14367" spans="13:20" ht="14.5" x14ac:dyDescent="0.35">
      <c r="M14367" s="261" t="s">
        <v>52479</v>
      </c>
      <c r="N14367" s="262">
        <v>127635.18</v>
      </c>
      <c r="P14367" s="243" t="s">
        <v>30153</v>
      </c>
      <c r="Q14367" s="244">
        <v>2650.45</v>
      </c>
      <c r="R14367" s="104"/>
      <c r="S14367" s="104"/>
      <c r="T14367" s="104"/>
    </row>
    <row r="14368" spans="13:20" ht="14.5" x14ac:dyDescent="0.35">
      <c r="M14368" s="261" t="s">
        <v>58000</v>
      </c>
      <c r="N14368" s="262">
        <v>31215.919999999998</v>
      </c>
      <c r="P14368" s="243" t="s">
        <v>30154</v>
      </c>
      <c r="Q14368" s="244">
        <v>18145.12</v>
      </c>
      <c r="R14368" s="104"/>
      <c r="S14368" s="104"/>
      <c r="T14368" s="104"/>
    </row>
    <row r="14369" spans="13:20" ht="14.5" x14ac:dyDescent="0.35">
      <c r="M14369" s="261" t="s">
        <v>30830</v>
      </c>
      <c r="N14369" s="262">
        <v>3584.59</v>
      </c>
      <c r="P14369" s="243" t="s">
        <v>30155</v>
      </c>
      <c r="Q14369" s="244">
        <v>7060.47</v>
      </c>
      <c r="R14369" s="104"/>
      <c r="S14369" s="104"/>
      <c r="T14369" s="104"/>
    </row>
    <row r="14370" spans="13:20" ht="14.5" x14ac:dyDescent="0.35">
      <c r="M14370" s="261" t="s">
        <v>58001</v>
      </c>
      <c r="N14370" s="262">
        <v>1360.55</v>
      </c>
      <c r="P14370" s="243" t="s">
        <v>30156</v>
      </c>
      <c r="Q14370" s="244">
        <v>22705.7</v>
      </c>
      <c r="R14370" s="104"/>
      <c r="S14370" s="104"/>
      <c r="T14370" s="104"/>
    </row>
    <row r="14371" spans="13:20" ht="14.5" x14ac:dyDescent="0.35">
      <c r="M14371" s="261" t="s">
        <v>30831</v>
      </c>
      <c r="N14371" s="262">
        <v>37079.300000000003</v>
      </c>
      <c r="P14371" s="243" t="s">
        <v>30157</v>
      </c>
      <c r="Q14371" s="244">
        <v>14173.99</v>
      </c>
      <c r="R14371" s="104"/>
      <c r="S14371" s="104"/>
      <c r="T14371" s="104"/>
    </row>
    <row r="14372" spans="13:20" ht="14.5" x14ac:dyDescent="0.35">
      <c r="M14372" s="261" t="s">
        <v>52480</v>
      </c>
      <c r="N14372" s="262">
        <v>51157.39</v>
      </c>
      <c r="P14372" s="243" t="s">
        <v>16220</v>
      </c>
      <c r="Q14372" s="244">
        <v>22768.04</v>
      </c>
      <c r="R14372" s="104"/>
      <c r="S14372" s="104"/>
      <c r="T14372" s="104"/>
    </row>
    <row r="14373" spans="13:20" ht="14.5" x14ac:dyDescent="0.35">
      <c r="M14373" s="261" t="s">
        <v>52481</v>
      </c>
      <c r="N14373" s="262">
        <v>14769.75</v>
      </c>
      <c r="P14373" s="243" t="s">
        <v>30158</v>
      </c>
      <c r="Q14373" s="244">
        <v>52008.43</v>
      </c>
      <c r="R14373" s="104"/>
      <c r="S14373" s="104"/>
      <c r="T14373" s="104"/>
    </row>
    <row r="14374" spans="13:20" ht="14.5" x14ac:dyDescent="0.35">
      <c r="M14374" s="261" t="s">
        <v>53759</v>
      </c>
      <c r="N14374" s="262">
        <v>35164.58</v>
      </c>
      <c r="P14374" s="243" t="s">
        <v>16221</v>
      </c>
      <c r="Q14374" s="244">
        <v>3000</v>
      </c>
      <c r="R14374" s="104"/>
      <c r="S14374" s="104"/>
      <c r="T14374" s="104"/>
    </row>
    <row r="14375" spans="13:20" ht="14.5" x14ac:dyDescent="0.35">
      <c r="M14375" s="261" t="s">
        <v>53760</v>
      </c>
      <c r="N14375" s="262">
        <v>55726.96</v>
      </c>
      <c r="P14375" s="243" t="s">
        <v>30159</v>
      </c>
      <c r="Q14375" s="244">
        <v>4067.25</v>
      </c>
      <c r="R14375" s="104"/>
      <c r="S14375" s="104"/>
      <c r="T14375" s="104"/>
    </row>
    <row r="14376" spans="13:20" ht="14.5" x14ac:dyDescent="0.35">
      <c r="M14376" s="261" t="s">
        <v>37717</v>
      </c>
      <c r="N14376" s="262">
        <v>91479.58</v>
      </c>
      <c r="P14376" s="243" t="s">
        <v>30160</v>
      </c>
      <c r="Q14376" s="244">
        <v>104587.28</v>
      </c>
      <c r="R14376" s="104"/>
      <c r="S14376" s="104"/>
      <c r="T14376" s="104"/>
    </row>
    <row r="14377" spans="13:20" ht="14.5" x14ac:dyDescent="0.35">
      <c r="M14377" s="261" t="s">
        <v>36184</v>
      </c>
      <c r="N14377" s="262">
        <v>1567279.27</v>
      </c>
      <c r="P14377" s="243" t="s">
        <v>30161</v>
      </c>
      <c r="Q14377" s="244">
        <v>4337.03</v>
      </c>
      <c r="R14377" s="104"/>
      <c r="S14377" s="104"/>
      <c r="T14377" s="104"/>
    </row>
    <row r="14378" spans="13:20" ht="14.5" x14ac:dyDescent="0.35">
      <c r="M14378" s="261" t="s">
        <v>36185</v>
      </c>
      <c r="N14378" s="262">
        <v>12825.15</v>
      </c>
      <c r="P14378" s="243" t="s">
        <v>16223</v>
      </c>
      <c r="Q14378" s="244">
        <v>19456.62</v>
      </c>
      <c r="R14378" s="104"/>
      <c r="S14378" s="104"/>
      <c r="T14378" s="104"/>
    </row>
    <row r="14379" spans="13:20" ht="14.5" x14ac:dyDescent="0.35">
      <c r="M14379" s="261" t="s">
        <v>42334</v>
      </c>
      <c r="N14379" s="262">
        <v>6363822.9299999997</v>
      </c>
      <c r="P14379" s="243" t="s">
        <v>16224</v>
      </c>
      <c r="Q14379" s="244">
        <v>37117.71</v>
      </c>
      <c r="R14379" s="104"/>
      <c r="S14379" s="104"/>
      <c r="T14379" s="104"/>
    </row>
    <row r="14380" spans="13:20" ht="14.5" x14ac:dyDescent="0.35">
      <c r="M14380" s="261" t="s">
        <v>43473</v>
      </c>
      <c r="N14380" s="262">
        <v>488.37</v>
      </c>
      <c r="P14380" s="243" t="s">
        <v>30162</v>
      </c>
      <c r="Q14380" s="244">
        <v>2649.31</v>
      </c>
      <c r="R14380" s="104"/>
      <c r="S14380" s="104"/>
      <c r="T14380" s="104"/>
    </row>
    <row r="14381" spans="13:20" ht="14.5" x14ac:dyDescent="0.35">
      <c r="M14381" s="261" t="s">
        <v>30832</v>
      </c>
      <c r="N14381" s="262">
        <v>17829869.25</v>
      </c>
      <c r="P14381" s="243" t="s">
        <v>30163</v>
      </c>
      <c r="Q14381" s="244">
        <v>3528.21</v>
      </c>
      <c r="R14381" s="104"/>
      <c r="S14381" s="104"/>
      <c r="T14381" s="104"/>
    </row>
    <row r="14382" spans="13:20" ht="14.5" x14ac:dyDescent="0.35">
      <c r="M14382" s="261" t="s">
        <v>36354</v>
      </c>
      <c r="N14382" s="262">
        <v>19821.509999999998</v>
      </c>
      <c r="P14382" s="243" t="s">
        <v>30164</v>
      </c>
      <c r="Q14382" s="244">
        <v>12001.6</v>
      </c>
      <c r="R14382" s="104"/>
      <c r="S14382" s="104"/>
      <c r="T14382" s="104"/>
    </row>
    <row r="14383" spans="13:20" ht="14.5" x14ac:dyDescent="0.35">
      <c r="M14383" s="261" t="s">
        <v>48784</v>
      </c>
      <c r="N14383" s="262">
        <v>176238.49</v>
      </c>
      <c r="P14383" s="243" t="s">
        <v>30165</v>
      </c>
      <c r="Q14383" s="244">
        <v>6640</v>
      </c>
      <c r="R14383" s="104"/>
      <c r="S14383" s="104"/>
      <c r="T14383" s="104"/>
    </row>
    <row r="14384" spans="13:20" ht="14.5" x14ac:dyDescent="0.35">
      <c r="M14384" s="261" t="s">
        <v>36186</v>
      </c>
      <c r="N14384" s="262">
        <v>3697612.31</v>
      </c>
      <c r="P14384" s="243" t="s">
        <v>30166</v>
      </c>
      <c r="Q14384" s="244">
        <v>24532.48</v>
      </c>
      <c r="R14384" s="104"/>
      <c r="S14384" s="104"/>
      <c r="T14384" s="104"/>
    </row>
    <row r="14385" spans="13:20" ht="14.5" x14ac:dyDescent="0.35">
      <c r="M14385" s="261" t="s">
        <v>36187</v>
      </c>
      <c r="N14385" s="262">
        <v>534348.09</v>
      </c>
      <c r="P14385" s="243" t="s">
        <v>30167</v>
      </c>
      <c r="Q14385" s="244">
        <v>273.24</v>
      </c>
      <c r="R14385" s="104"/>
      <c r="S14385" s="104"/>
      <c r="T14385" s="104"/>
    </row>
    <row r="14386" spans="13:20" ht="14.5" x14ac:dyDescent="0.35">
      <c r="M14386" s="261" t="s">
        <v>30833</v>
      </c>
      <c r="N14386" s="262">
        <v>1175749.3</v>
      </c>
      <c r="P14386" s="243" t="s">
        <v>30168</v>
      </c>
      <c r="Q14386" s="244">
        <v>12916.47</v>
      </c>
      <c r="R14386" s="104"/>
      <c r="S14386" s="104"/>
      <c r="T14386" s="104"/>
    </row>
    <row r="14387" spans="13:20" ht="14.5" x14ac:dyDescent="0.35">
      <c r="M14387" s="261" t="s">
        <v>42335</v>
      </c>
      <c r="N14387" s="262">
        <v>188648.86</v>
      </c>
      <c r="P14387" s="243" t="s">
        <v>16225</v>
      </c>
      <c r="Q14387" s="244">
        <v>100393.09</v>
      </c>
      <c r="R14387" s="104"/>
      <c r="S14387" s="104"/>
      <c r="T14387" s="104"/>
    </row>
    <row r="14388" spans="13:20" ht="14.5" x14ac:dyDescent="0.35">
      <c r="M14388" s="261" t="s">
        <v>38733</v>
      </c>
      <c r="N14388" s="262">
        <v>2550630.2000000002</v>
      </c>
      <c r="P14388" s="243" t="s">
        <v>30169</v>
      </c>
      <c r="Q14388" s="244">
        <v>124139.6</v>
      </c>
      <c r="R14388" s="104"/>
      <c r="S14388" s="104"/>
      <c r="T14388" s="104"/>
    </row>
    <row r="14389" spans="13:20" ht="14.5" x14ac:dyDescent="0.35">
      <c r="M14389" s="261" t="s">
        <v>42336</v>
      </c>
      <c r="N14389" s="262">
        <v>45080.14</v>
      </c>
      <c r="P14389" s="243" t="s">
        <v>30170</v>
      </c>
      <c r="Q14389" s="244">
        <v>3110.11</v>
      </c>
      <c r="R14389" s="104"/>
      <c r="S14389" s="104"/>
      <c r="T14389" s="104"/>
    </row>
    <row r="14390" spans="13:20" ht="14.5" x14ac:dyDescent="0.35">
      <c r="M14390" s="261" t="s">
        <v>38734</v>
      </c>
      <c r="N14390" s="262">
        <v>383057.7</v>
      </c>
      <c r="P14390" s="243" t="s">
        <v>30171</v>
      </c>
      <c r="Q14390" s="244">
        <v>13327.2</v>
      </c>
      <c r="R14390" s="104"/>
      <c r="S14390" s="104"/>
      <c r="T14390" s="104"/>
    </row>
    <row r="14391" spans="13:20" ht="14.5" x14ac:dyDescent="0.35">
      <c r="M14391" s="261" t="s">
        <v>37718</v>
      </c>
      <c r="N14391" s="262">
        <v>172184.9</v>
      </c>
      <c r="P14391" s="243" t="s">
        <v>30172</v>
      </c>
      <c r="Q14391" s="244">
        <v>18545.240000000002</v>
      </c>
      <c r="R14391" s="104"/>
      <c r="S14391" s="104"/>
      <c r="T14391" s="104"/>
    </row>
    <row r="14392" spans="13:20" ht="14.5" x14ac:dyDescent="0.35">
      <c r="M14392" s="261" t="s">
        <v>42337</v>
      </c>
      <c r="N14392" s="262">
        <v>8498</v>
      </c>
      <c r="P14392" s="243" t="s">
        <v>30173</v>
      </c>
      <c r="Q14392" s="244">
        <v>97212.01</v>
      </c>
      <c r="R14392" s="104"/>
      <c r="S14392" s="104"/>
      <c r="T14392" s="104"/>
    </row>
    <row r="14393" spans="13:20" ht="14.5" x14ac:dyDescent="0.35">
      <c r="M14393" s="261" t="s">
        <v>37719</v>
      </c>
      <c r="N14393" s="262">
        <v>20318.87</v>
      </c>
      <c r="P14393" s="243" t="s">
        <v>30174</v>
      </c>
      <c r="Q14393" s="244">
        <v>-36.54</v>
      </c>
      <c r="R14393" s="104"/>
      <c r="S14393" s="104"/>
      <c r="T14393" s="104"/>
    </row>
    <row r="14394" spans="13:20" ht="14.5" x14ac:dyDescent="0.35">
      <c r="M14394" s="261" t="s">
        <v>42338</v>
      </c>
      <c r="N14394" s="262">
        <v>1074220.6399999999</v>
      </c>
      <c r="P14394" s="243" t="s">
        <v>30175</v>
      </c>
      <c r="Q14394" s="244">
        <v>4332.09</v>
      </c>
      <c r="R14394" s="104"/>
      <c r="S14394" s="104"/>
      <c r="T14394" s="104"/>
    </row>
    <row r="14395" spans="13:20" ht="14.5" x14ac:dyDescent="0.35">
      <c r="M14395" s="261" t="s">
        <v>36188</v>
      </c>
      <c r="N14395" s="262">
        <v>2325309.23</v>
      </c>
      <c r="P14395" s="243" t="s">
        <v>30176</v>
      </c>
      <c r="Q14395" s="244">
        <v>4191.4399999999996</v>
      </c>
      <c r="R14395" s="104"/>
      <c r="S14395" s="104"/>
      <c r="T14395" s="104"/>
    </row>
    <row r="14396" spans="13:20" ht="14.5" x14ac:dyDescent="0.35">
      <c r="M14396" s="261" t="s">
        <v>42339</v>
      </c>
      <c r="N14396" s="262">
        <v>8701.57</v>
      </c>
      <c r="P14396" s="243" t="s">
        <v>30177</v>
      </c>
      <c r="Q14396" s="244">
        <v>644.94000000000005</v>
      </c>
      <c r="R14396" s="104"/>
      <c r="S14396" s="104"/>
      <c r="T14396" s="104"/>
    </row>
    <row r="14397" spans="13:20" ht="14.5" x14ac:dyDescent="0.35">
      <c r="M14397" s="261" t="s">
        <v>48785</v>
      </c>
      <c r="N14397" s="262">
        <v>800814.01</v>
      </c>
      <c r="P14397" s="243" t="s">
        <v>30178</v>
      </c>
      <c r="Q14397" s="244">
        <v>902.06</v>
      </c>
      <c r="R14397" s="104"/>
      <c r="S14397" s="104"/>
      <c r="T14397" s="104"/>
    </row>
    <row r="14398" spans="13:20" ht="14.5" x14ac:dyDescent="0.35">
      <c r="M14398" s="261" t="s">
        <v>30834</v>
      </c>
      <c r="N14398" s="262">
        <v>2930198.33</v>
      </c>
      <c r="P14398" s="243" t="s">
        <v>30179</v>
      </c>
      <c r="Q14398" s="244">
        <v>170.93</v>
      </c>
      <c r="R14398" s="104"/>
      <c r="S14398" s="104"/>
      <c r="T14398" s="104"/>
    </row>
    <row r="14399" spans="13:20" ht="14.5" x14ac:dyDescent="0.35">
      <c r="M14399" s="261" t="s">
        <v>36189</v>
      </c>
      <c r="N14399" s="262">
        <v>4200101.8099999996</v>
      </c>
      <c r="P14399" s="243" t="s">
        <v>30180</v>
      </c>
      <c r="Q14399" s="244">
        <v>6258.54</v>
      </c>
      <c r="R14399" s="104"/>
      <c r="S14399" s="104"/>
      <c r="T14399" s="104"/>
    </row>
    <row r="14400" spans="13:20" ht="14.5" x14ac:dyDescent="0.35">
      <c r="M14400" s="261" t="s">
        <v>36190</v>
      </c>
      <c r="N14400" s="262">
        <v>1630712.34</v>
      </c>
      <c r="P14400" s="243" t="s">
        <v>30181</v>
      </c>
      <c r="Q14400" s="244">
        <v>1140</v>
      </c>
      <c r="R14400" s="104"/>
      <c r="S14400" s="104"/>
      <c r="T14400" s="104"/>
    </row>
    <row r="14401" spans="13:20" ht="14.5" x14ac:dyDescent="0.35">
      <c r="M14401" s="261" t="s">
        <v>36191</v>
      </c>
      <c r="N14401" s="262">
        <v>81529.919999999998</v>
      </c>
      <c r="P14401" s="243" t="s">
        <v>30182</v>
      </c>
      <c r="Q14401" s="244">
        <v>350</v>
      </c>
      <c r="R14401" s="104"/>
      <c r="S14401" s="104"/>
      <c r="T14401" s="104"/>
    </row>
    <row r="14402" spans="13:20" ht="14.5" x14ac:dyDescent="0.35">
      <c r="M14402" s="261" t="s">
        <v>36192</v>
      </c>
      <c r="N14402" s="262">
        <v>69378.81</v>
      </c>
      <c r="P14402" s="243" t="s">
        <v>30183</v>
      </c>
      <c r="Q14402" s="244">
        <v>5224</v>
      </c>
      <c r="R14402" s="104"/>
      <c r="S14402" s="104"/>
      <c r="T14402" s="104"/>
    </row>
    <row r="14403" spans="13:20" ht="14.5" x14ac:dyDescent="0.35">
      <c r="M14403" s="261" t="s">
        <v>53761</v>
      </c>
      <c r="N14403" s="262">
        <v>225378.83</v>
      </c>
      <c r="P14403" s="243" t="s">
        <v>30184</v>
      </c>
      <c r="Q14403" s="244">
        <v>3787</v>
      </c>
      <c r="R14403" s="104"/>
      <c r="S14403" s="104"/>
      <c r="T14403" s="104"/>
    </row>
    <row r="14404" spans="13:20" ht="14.5" x14ac:dyDescent="0.35">
      <c r="M14404" s="261" t="s">
        <v>37720</v>
      </c>
      <c r="N14404" s="262">
        <v>8260635.5800000001</v>
      </c>
      <c r="P14404" s="243" t="s">
        <v>30185</v>
      </c>
      <c r="Q14404" s="244">
        <v>1080</v>
      </c>
      <c r="R14404" s="104"/>
      <c r="S14404" s="104"/>
      <c r="T14404" s="104"/>
    </row>
    <row r="14405" spans="13:20" ht="14.5" x14ac:dyDescent="0.35">
      <c r="M14405" s="261" t="s">
        <v>30835</v>
      </c>
      <c r="N14405" s="262">
        <v>1875878.69</v>
      </c>
      <c r="P14405" s="243" t="s">
        <v>30186</v>
      </c>
      <c r="Q14405" s="244">
        <v>2000</v>
      </c>
      <c r="R14405" s="104"/>
      <c r="S14405" s="104"/>
      <c r="T14405" s="104"/>
    </row>
    <row r="14406" spans="13:20" ht="14.5" x14ac:dyDescent="0.35">
      <c r="M14406" s="261" t="s">
        <v>48786</v>
      </c>
      <c r="N14406" s="262">
        <v>1833966.14</v>
      </c>
      <c r="P14406" s="243" t="s">
        <v>30187</v>
      </c>
      <c r="Q14406" s="244">
        <v>2931.47</v>
      </c>
      <c r="R14406" s="104"/>
      <c r="S14406" s="104"/>
      <c r="T14406" s="104"/>
    </row>
    <row r="14407" spans="13:20" ht="14.5" x14ac:dyDescent="0.35">
      <c r="M14407" s="261" t="s">
        <v>51592</v>
      </c>
      <c r="N14407" s="262">
        <v>415677.11</v>
      </c>
      <c r="P14407" s="243" t="s">
        <v>30188</v>
      </c>
      <c r="Q14407" s="244">
        <v>17954.48</v>
      </c>
      <c r="R14407" s="104"/>
      <c r="S14407" s="104"/>
      <c r="T14407" s="104"/>
    </row>
    <row r="14408" spans="13:20" ht="14.5" x14ac:dyDescent="0.35">
      <c r="M14408" s="261" t="s">
        <v>50588</v>
      </c>
      <c r="N14408" s="262">
        <v>24500</v>
      </c>
      <c r="P14408" s="243" t="s">
        <v>30189</v>
      </c>
      <c r="Q14408" s="244">
        <v>1373.52</v>
      </c>
      <c r="R14408" s="104"/>
      <c r="S14408" s="104"/>
      <c r="T14408" s="104"/>
    </row>
    <row r="14409" spans="13:20" ht="14.5" x14ac:dyDescent="0.35">
      <c r="M14409" s="261" t="s">
        <v>58002</v>
      </c>
      <c r="N14409" s="262">
        <v>964037.35</v>
      </c>
      <c r="P14409" s="243" t="s">
        <v>30190</v>
      </c>
      <c r="Q14409" s="244">
        <v>1177</v>
      </c>
      <c r="R14409" s="104"/>
      <c r="S14409" s="104"/>
      <c r="T14409" s="104"/>
    </row>
    <row r="14410" spans="13:20" ht="14.5" x14ac:dyDescent="0.35">
      <c r="M14410" s="261" t="s">
        <v>58003</v>
      </c>
      <c r="N14410" s="262">
        <v>70907.61</v>
      </c>
      <c r="P14410" s="243" t="s">
        <v>30191</v>
      </c>
      <c r="Q14410" s="244">
        <v>22286.57</v>
      </c>
      <c r="R14410" s="104"/>
      <c r="S14410" s="104"/>
      <c r="T14410" s="104"/>
    </row>
    <row r="14411" spans="13:20" ht="14.5" x14ac:dyDescent="0.35">
      <c r="M14411" s="261" t="s">
        <v>58004</v>
      </c>
      <c r="N14411" s="262">
        <v>15838.2</v>
      </c>
      <c r="P14411" s="243" t="s">
        <v>30192</v>
      </c>
      <c r="Q14411" s="244">
        <v>4191.4399999999996</v>
      </c>
      <c r="R14411" s="104"/>
      <c r="S14411" s="104"/>
      <c r="T14411" s="104"/>
    </row>
    <row r="14412" spans="13:20" ht="14.5" x14ac:dyDescent="0.35">
      <c r="M14412" s="261" t="s">
        <v>36193</v>
      </c>
      <c r="N14412" s="262">
        <v>197064.68</v>
      </c>
      <c r="P14412" s="243" t="s">
        <v>30193</v>
      </c>
      <c r="Q14412" s="244">
        <v>2018.46</v>
      </c>
      <c r="R14412" s="104"/>
      <c r="S14412" s="104"/>
      <c r="T14412" s="104"/>
    </row>
    <row r="14413" spans="13:20" ht="14.5" x14ac:dyDescent="0.35">
      <c r="M14413" s="261" t="s">
        <v>43474</v>
      </c>
      <c r="N14413" s="262">
        <v>52069.120000000003</v>
      </c>
      <c r="P14413" s="243" t="s">
        <v>30194</v>
      </c>
      <c r="Q14413" s="244">
        <v>902.06</v>
      </c>
      <c r="R14413" s="104"/>
      <c r="S14413" s="104"/>
      <c r="T14413" s="104"/>
    </row>
    <row r="14414" spans="13:20" ht="14.5" x14ac:dyDescent="0.35">
      <c r="M14414" s="261" t="s">
        <v>36194</v>
      </c>
      <c r="N14414" s="262">
        <v>12646110.710000001</v>
      </c>
      <c r="P14414" s="243" t="s">
        <v>30195</v>
      </c>
      <c r="Q14414" s="244">
        <v>170.93</v>
      </c>
      <c r="R14414" s="104"/>
      <c r="S14414" s="104"/>
      <c r="T14414" s="104"/>
    </row>
    <row r="14415" spans="13:20" ht="14.5" x14ac:dyDescent="0.35">
      <c r="M14415" s="261" t="s">
        <v>48787</v>
      </c>
      <c r="N14415" s="262">
        <v>162786.92000000001</v>
      </c>
      <c r="P14415" s="243" t="s">
        <v>30196</v>
      </c>
      <c r="Q14415" s="244">
        <v>2317</v>
      </c>
      <c r="R14415" s="104"/>
      <c r="S14415" s="104"/>
      <c r="T14415" s="104"/>
    </row>
    <row r="14416" spans="13:20" ht="14.5" x14ac:dyDescent="0.35">
      <c r="M14416" s="261" t="s">
        <v>37721</v>
      </c>
      <c r="N14416" s="262">
        <v>547350.11</v>
      </c>
      <c r="P14416" s="243" t="s">
        <v>30197</v>
      </c>
      <c r="Q14416" s="244">
        <v>350</v>
      </c>
      <c r="R14416" s="104"/>
      <c r="S14416" s="104"/>
      <c r="T14416" s="104"/>
    </row>
    <row r="14417" spans="13:20" ht="14.5" x14ac:dyDescent="0.35">
      <c r="M14417" s="261" t="s">
        <v>43475</v>
      </c>
      <c r="N14417" s="262">
        <v>28286.48</v>
      </c>
      <c r="P14417" s="243" t="s">
        <v>30198</v>
      </c>
      <c r="Q14417" s="244">
        <v>2931.47</v>
      </c>
      <c r="R14417" s="104"/>
      <c r="S14417" s="104"/>
      <c r="T14417" s="104"/>
    </row>
    <row r="14418" spans="13:20" ht="14.5" x14ac:dyDescent="0.35">
      <c r="M14418" s="261" t="s">
        <v>36195</v>
      </c>
      <c r="N14418" s="262">
        <v>93465.79</v>
      </c>
      <c r="P14418" s="243" t="s">
        <v>30199</v>
      </c>
      <c r="Q14418" s="244">
        <v>1080</v>
      </c>
      <c r="R14418" s="104"/>
      <c r="S14418" s="104"/>
      <c r="T14418" s="104"/>
    </row>
    <row r="14419" spans="13:20" ht="14.5" x14ac:dyDescent="0.35">
      <c r="M14419" s="261" t="s">
        <v>48788</v>
      </c>
      <c r="N14419" s="262">
        <v>49207899.350000001</v>
      </c>
      <c r="P14419" s="243" t="s">
        <v>30200</v>
      </c>
      <c r="Q14419" s="244">
        <v>17269.54</v>
      </c>
      <c r="R14419" s="104"/>
      <c r="S14419" s="104"/>
      <c r="T14419" s="104"/>
    </row>
    <row r="14420" spans="13:20" ht="14.5" x14ac:dyDescent="0.35">
      <c r="M14420" s="261" t="s">
        <v>36196</v>
      </c>
      <c r="N14420" s="262">
        <v>2482068.02</v>
      </c>
      <c r="P14420" s="243" t="s">
        <v>30201</v>
      </c>
      <c r="Q14420" s="244">
        <v>48916.5</v>
      </c>
      <c r="R14420" s="104"/>
      <c r="S14420" s="104"/>
      <c r="T14420" s="104"/>
    </row>
    <row r="14421" spans="13:20" ht="14.5" x14ac:dyDescent="0.35">
      <c r="M14421" s="261" t="s">
        <v>36197</v>
      </c>
      <c r="N14421" s="262">
        <v>4738966.6100000003</v>
      </c>
      <c r="P14421" s="243" t="s">
        <v>30202</v>
      </c>
      <c r="Q14421" s="244">
        <v>3742.2</v>
      </c>
      <c r="R14421" s="104"/>
      <c r="S14421" s="104"/>
      <c r="T14421" s="104"/>
    </row>
    <row r="14422" spans="13:20" ht="14.5" x14ac:dyDescent="0.35">
      <c r="M14422" s="261" t="s">
        <v>36198</v>
      </c>
      <c r="N14422" s="262">
        <v>3450372.21</v>
      </c>
      <c r="P14422" s="243" t="s">
        <v>30203</v>
      </c>
      <c r="Q14422" s="244">
        <v>10145.48</v>
      </c>
      <c r="R14422" s="104"/>
      <c r="S14422" s="104"/>
      <c r="T14422" s="104"/>
    </row>
    <row r="14423" spans="13:20" ht="14.5" x14ac:dyDescent="0.35">
      <c r="M14423" s="261" t="s">
        <v>36199</v>
      </c>
      <c r="N14423" s="262">
        <v>1432440.28</v>
      </c>
      <c r="P14423" s="243" t="s">
        <v>30204</v>
      </c>
      <c r="Q14423" s="244">
        <v>2240</v>
      </c>
      <c r="R14423" s="104"/>
      <c r="S14423" s="104"/>
      <c r="T14423" s="104"/>
    </row>
    <row r="14424" spans="13:20" ht="14.5" x14ac:dyDescent="0.35">
      <c r="M14424" s="261" t="s">
        <v>36200</v>
      </c>
      <c r="N14424" s="262">
        <v>68852.240000000005</v>
      </c>
      <c r="P14424" s="243" t="s">
        <v>30205</v>
      </c>
      <c r="Q14424" s="244">
        <v>33171.64</v>
      </c>
      <c r="R14424" s="104"/>
      <c r="S14424" s="104"/>
      <c r="T14424" s="104"/>
    </row>
    <row r="14425" spans="13:20" ht="14.5" x14ac:dyDescent="0.35">
      <c r="M14425" s="261" t="s">
        <v>36201</v>
      </c>
      <c r="N14425" s="262">
        <v>61721.17</v>
      </c>
      <c r="P14425" s="243" t="s">
        <v>30206</v>
      </c>
      <c r="Q14425" s="244">
        <v>41608.46</v>
      </c>
      <c r="R14425" s="104"/>
      <c r="S14425" s="104"/>
      <c r="T14425" s="104"/>
    </row>
    <row r="14426" spans="13:20" ht="14.5" x14ac:dyDescent="0.35">
      <c r="M14426" s="261" t="s">
        <v>37722</v>
      </c>
      <c r="N14426" s="262">
        <v>2585443.66</v>
      </c>
      <c r="P14426" s="243" t="s">
        <v>30207</v>
      </c>
      <c r="Q14426" s="244">
        <v>21604</v>
      </c>
      <c r="R14426" s="104"/>
      <c r="S14426" s="104"/>
      <c r="T14426" s="104"/>
    </row>
    <row r="14427" spans="13:20" ht="14.5" x14ac:dyDescent="0.35">
      <c r="M14427" s="261" t="s">
        <v>58005</v>
      </c>
      <c r="N14427" s="262">
        <v>5923845.7699999996</v>
      </c>
      <c r="P14427" s="243" t="s">
        <v>30208</v>
      </c>
      <c r="Q14427" s="244">
        <v>100</v>
      </c>
      <c r="R14427" s="104"/>
      <c r="S14427" s="104"/>
      <c r="T14427" s="104"/>
    </row>
    <row r="14428" spans="13:20" ht="14.5" x14ac:dyDescent="0.35">
      <c r="M14428" s="261" t="s">
        <v>53762</v>
      </c>
      <c r="N14428" s="262">
        <v>1747.76</v>
      </c>
      <c r="P14428" s="243" t="s">
        <v>30209</v>
      </c>
      <c r="Q14428" s="244">
        <v>70306.899999999994</v>
      </c>
      <c r="R14428" s="104"/>
      <c r="S14428" s="104"/>
      <c r="T14428" s="104"/>
    </row>
    <row r="14429" spans="13:20" ht="14.5" x14ac:dyDescent="0.35">
      <c r="M14429" s="261" t="s">
        <v>52482</v>
      </c>
      <c r="N14429" s="262">
        <v>244650</v>
      </c>
      <c r="P14429" s="243" t="s">
        <v>30210</v>
      </c>
      <c r="Q14429" s="244">
        <v>40488</v>
      </c>
      <c r="R14429" s="104"/>
      <c r="S14429" s="104"/>
      <c r="T14429" s="104"/>
    </row>
    <row r="14430" spans="13:20" ht="14.5" x14ac:dyDescent="0.35">
      <c r="M14430" s="261" t="s">
        <v>51593</v>
      </c>
      <c r="N14430" s="262">
        <v>88324.35</v>
      </c>
      <c r="P14430" s="243" t="s">
        <v>30211</v>
      </c>
      <c r="Q14430" s="244">
        <v>10325.93</v>
      </c>
      <c r="R14430" s="104"/>
      <c r="S14430" s="104"/>
      <c r="T14430" s="104"/>
    </row>
    <row r="14431" spans="13:20" ht="14.5" x14ac:dyDescent="0.35">
      <c r="M14431" s="261" t="s">
        <v>51594</v>
      </c>
      <c r="N14431" s="262">
        <v>24234.42</v>
      </c>
      <c r="P14431" s="243" t="s">
        <v>30212</v>
      </c>
      <c r="Q14431" s="244">
        <v>25392.39</v>
      </c>
      <c r="R14431" s="104"/>
      <c r="S14431" s="104"/>
      <c r="T14431" s="104"/>
    </row>
    <row r="14432" spans="13:20" ht="14.5" x14ac:dyDescent="0.35">
      <c r="M14432" s="261" t="s">
        <v>51595</v>
      </c>
      <c r="N14432" s="262">
        <v>78005.89</v>
      </c>
      <c r="P14432" s="243" t="s">
        <v>30213</v>
      </c>
      <c r="Q14432" s="244">
        <v>23820.880000000001</v>
      </c>
      <c r="R14432" s="104"/>
      <c r="S14432" s="104"/>
      <c r="T14432" s="104"/>
    </row>
    <row r="14433" spans="13:20" ht="14.5" x14ac:dyDescent="0.35">
      <c r="M14433" s="261" t="s">
        <v>51596</v>
      </c>
      <c r="N14433" s="262">
        <v>1431.79</v>
      </c>
      <c r="P14433" s="243" t="s">
        <v>30214</v>
      </c>
      <c r="Q14433" s="244">
        <v>1860.18</v>
      </c>
      <c r="R14433" s="104"/>
      <c r="S14433" s="104"/>
      <c r="T14433" s="104"/>
    </row>
    <row r="14434" spans="13:20" ht="14.5" x14ac:dyDescent="0.35">
      <c r="M14434" s="261" t="s">
        <v>51597</v>
      </c>
      <c r="N14434" s="262">
        <v>15536.49</v>
      </c>
      <c r="P14434" s="243" t="s">
        <v>30215</v>
      </c>
      <c r="Q14434" s="244">
        <v>9492</v>
      </c>
      <c r="R14434" s="104"/>
      <c r="S14434" s="104"/>
      <c r="T14434" s="104"/>
    </row>
    <row r="14435" spans="13:20" ht="14.5" x14ac:dyDescent="0.35">
      <c r="M14435" s="261" t="s">
        <v>52483</v>
      </c>
      <c r="N14435" s="262">
        <v>49476.54</v>
      </c>
      <c r="P14435" s="243" t="s">
        <v>30216</v>
      </c>
      <c r="Q14435" s="244">
        <v>12519.12</v>
      </c>
      <c r="R14435" s="104"/>
      <c r="S14435" s="104"/>
      <c r="T14435" s="104"/>
    </row>
    <row r="14436" spans="13:20" ht="14.5" x14ac:dyDescent="0.35">
      <c r="M14436" s="261" t="s">
        <v>53763</v>
      </c>
      <c r="N14436" s="262">
        <v>3868.81</v>
      </c>
      <c r="P14436" s="243" t="s">
        <v>30217</v>
      </c>
      <c r="Q14436" s="244">
        <v>3378.43</v>
      </c>
      <c r="R14436" s="104"/>
      <c r="S14436" s="104"/>
      <c r="T14436" s="104"/>
    </row>
    <row r="14437" spans="13:20" ht="14.5" x14ac:dyDescent="0.35">
      <c r="M14437" s="261" t="s">
        <v>53764</v>
      </c>
      <c r="N14437" s="262">
        <v>61051.48</v>
      </c>
      <c r="P14437" s="243" t="s">
        <v>30218</v>
      </c>
      <c r="Q14437" s="244">
        <v>10339.69</v>
      </c>
      <c r="R14437" s="104"/>
      <c r="S14437" s="104"/>
      <c r="T14437" s="104"/>
    </row>
    <row r="14438" spans="13:20" ht="14.5" x14ac:dyDescent="0.35">
      <c r="M14438" s="261" t="s">
        <v>53765</v>
      </c>
      <c r="N14438" s="262">
        <v>60000</v>
      </c>
      <c r="P14438" s="243" t="s">
        <v>30219</v>
      </c>
      <c r="Q14438" s="244">
        <v>3950.11</v>
      </c>
      <c r="R14438" s="104"/>
      <c r="S14438" s="104"/>
      <c r="T14438" s="104"/>
    </row>
    <row r="14439" spans="13:20" ht="14.5" x14ac:dyDescent="0.35">
      <c r="M14439" s="261" t="s">
        <v>48789</v>
      </c>
      <c r="N14439" s="262">
        <v>9692637.1999999993</v>
      </c>
      <c r="P14439" s="243" t="s">
        <v>30220</v>
      </c>
      <c r="Q14439" s="244">
        <v>206.4</v>
      </c>
      <c r="R14439" s="104"/>
      <c r="S14439" s="104"/>
      <c r="T14439" s="104"/>
    </row>
    <row r="14440" spans="13:20" ht="14.5" x14ac:dyDescent="0.35">
      <c r="M14440" s="261" t="s">
        <v>48790</v>
      </c>
      <c r="N14440" s="262">
        <v>717612.8</v>
      </c>
      <c r="P14440" s="243" t="s">
        <v>30221</v>
      </c>
      <c r="Q14440" s="244">
        <v>9085.7000000000007</v>
      </c>
      <c r="R14440" s="104"/>
      <c r="S14440" s="104"/>
      <c r="T14440" s="104"/>
    </row>
    <row r="14441" spans="13:20" ht="14.5" x14ac:dyDescent="0.35">
      <c r="M14441" s="261" t="s">
        <v>48791</v>
      </c>
      <c r="N14441" s="262">
        <v>83000</v>
      </c>
      <c r="P14441" s="243" t="s">
        <v>30222</v>
      </c>
      <c r="Q14441" s="244">
        <v>7781</v>
      </c>
      <c r="R14441" s="104"/>
      <c r="S14441" s="104"/>
      <c r="T14441" s="104"/>
    </row>
    <row r="14442" spans="13:20" ht="14.5" x14ac:dyDescent="0.35">
      <c r="M14442" s="261" t="s">
        <v>48792</v>
      </c>
      <c r="N14442" s="262">
        <v>6349.5</v>
      </c>
      <c r="P14442" s="243" t="s">
        <v>30223</v>
      </c>
      <c r="Q14442" s="244">
        <v>5155.83</v>
      </c>
      <c r="R14442" s="104"/>
      <c r="S14442" s="104"/>
      <c r="T14442" s="104"/>
    </row>
    <row r="14443" spans="13:20" ht="14.5" x14ac:dyDescent="0.35">
      <c r="M14443" s="261" t="s">
        <v>30870</v>
      </c>
      <c r="N14443" s="262">
        <v>1038.8699999999999</v>
      </c>
      <c r="P14443" s="243" t="s">
        <v>30224</v>
      </c>
      <c r="Q14443" s="244">
        <v>25319.51</v>
      </c>
      <c r="R14443" s="104"/>
      <c r="S14443" s="104"/>
      <c r="T14443" s="104"/>
    </row>
    <row r="14444" spans="13:20" ht="14.5" x14ac:dyDescent="0.35">
      <c r="M14444" s="261" t="s">
        <v>30871</v>
      </c>
      <c r="N14444" s="262">
        <v>951</v>
      </c>
      <c r="P14444" s="243" t="s">
        <v>30225</v>
      </c>
      <c r="Q14444" s="244">
        <v>31784.81</v>
      </c>
      <c r="R14444" s="104"/>
      <c r="S14444" s="104"/>
      <c r="T14444" s="104"/>
    </row>
    <row r="14445" spans="13:20" ht="14.5" x14ac:dyDescent="0.35">
      <c r="M14445" s="261" t="s">
        <v>30872</v>
      </c>
      <c r="N14445" s="262">
        <v>1394.75</v>
      </c>
      <c r="P14445" s="243" t="s">
        <v>30226</v>
      </c>
      <c r="Q14445" s="244">
        <v>1513.22</v>
      </c>
      <c r="R14445" s="104"/>
      <c r="S14445" s="104"/>
      <c r="T14445" s="104"/>
    </row>
    <row r="14446" spans="13:20" ht="14.5" x14ac:dyDescent="0.35">
      <c r="M14446" s="261" t="s">
        <v>58006</v>
      </c>
      <c r="N14446" s="262">
        <v>10904.78</v>
      </c>
      <c r="P14446" s="243" t="s">
        <v>30227</v>
      </c>
      <c r="Q14446" s="244">
        <v>54500.22</v>
      </c>
      <c r="R14446" s="104"/>
      <c r="S14446" s="104"/>
      <c r="T14446" s="104"/>
    </row>
    <row r="14447" spans="13:20" ht="14.5" x14ac:dyDescent="0.35">
      <c r="M14447" s="261" t="s">
        <v>58007</v>
      </c>
      <c r="N14447" s="262">
        <v>834.22</v>
      </c>
      <c r="P14447" s="243" t="s">
        <v>30228</v>
      </c>
      <c r="Q14447" s="244">
        <v>34686</v>
      </c>
      <c r="R14447" s="104"/>
      <c r="S14447" s="104"/>
      <c r="T14447" s="104"/>
    </row>
    <row r="14448" spans="13:20" ht="14.5" x14ac:dyDescent="0.35">
      <c r="M14448" s="261" t="s">
        <v>36208</v>
      </c>
      <c r="N14448" s="262">
        <v>5858</v>
      </c>
      <c r="P14448" s="243" t="s">
        <v>30229</v>
      </c>
      <c r="Q14448" s="244">
        <v>10234</v>
      </c>
      <c r="R14448" s="104"/>
      <c r="S14448" s="104"/>
      <c r="T14448" s="104"/>
    </row>
    <row r="14449" spans="13:20" ht="14.5" x14ac:dyDescent="0.35">
      <c r="M14449" s="261" t="s">
        <v>37727</v>
      </c>
      <c r="N14449" s="262">
        <v>25832.5</v>
      </c>
      <c r="P14449" s="243" t="s">
        <v>30230</v>
      </c>
      <c r="Q14449" s="244">
        <v>96987.63</v>
      </c>
      <c r="R14449" s="104"/>
      <c r="S14449" s="104"/>
      <c r="T14449" s="104"/>
    </row>
    <row r="14450" spans="13:20" ht="14.5" x14ac:dyDescent="0.35">
      <c r="M14450" s="261" t="s">
        <v>42342</v>
      </c>
      <c r="N14450" s="262">
        <v>1597.5</v>
      </c>
      <c r="P14450" s="243" t="s">
        <v>30231</v>
      </c>
      <c r="Q14450" s="244">
        <v>14104.89</v>
      </c>
      <c r="R14450" s="104"/>
      <c r="S14450" s="104"/>
      <c r="T14450" s="104"/>
    </row>
    <row r="14451" spans="13:20" ht="14.5" x14ac:dyDescent="0.35">
      <c r="M14451" s="261" t="s">
        <v>50589</v>
      </c>
      <c r="N14451" s="262">
        <v>21672.9</v>
      </c>
      <c r="P14451" s="243" t="s">
        <v>30232</v>
      </c>
      <c r="Q14451" s="244">
        <v>1738.5</v>
      </c>
      <c r="R14451" s="104"/>
      <c r="S14451" s="104"/>
      <c r="T14451" s="104"/>
    </row>
    <row r="14452" spans="13:20" ht="14.5" x14ac:dyDescent="0.35">
      <c r="M14452" s="261" t="s">
        <v>43476</v>
      </c>
      <c r="N14452" s="262">
        <v>15355.75</v>
      </c>
      <c r="P14452" s="243" t="s">
        <v>30233</v>
      </c>
      <c r="Q14452" s="244">
        <v>14866.3</v>
      </c>
      <c r="R14452" s="104"/>
      <c r="S14452" s="104"/>
      <c r="T14452" s="104"/>
    </row>
    <row r="14453" spans="13:20" ht="14.5" x14ac:dyDescent="0.35">
      <c r="M14453" s="261" t="s">
        <v>43477</v>
      </c>
      <c r="N14453" s="262">
        <v>2174.19</v>
      </c>
      <c r="P14453" s="243" t="s">
        <v>30234</v>
      </c>
      <c r="Q14453" s="244">
        <v>4250</v>
      </c>
      <c r="R14453" s="104"/>
      <c r="S14453" s="104"/>
      <c r="T14453" s="104"/>
    </row>
    <row r="14454" spans="13:20" ht="14.5" x14ac:dyDescent="0.35">
      <c r="M14454" s="261" t="s">
        <v>52484</v>
      </c>
      <c r="N14454" s="262">
        <v>15658.55</v>
      </c>
      <c r="P14454" s="243" t="s">
        <v>30235</v>
      </c>
      <c r="Q14454" s="244">
        <v>17325.63</v>
      </c>
      <c r="R14454" s="104"/>
      <c r="S14454" s="104"/>
      <c r="T14454" s="104"/>
    </row>
    <row r="14455" spans="13:20" ht="14.5" x14ac:dyDescent="0.35">
      <c r="M14455" s="261" t="s">
        <v>52485</v>
      </c>
      <c r="N14455" s="262">
        <v>1192.4000000000001</v>
      </c>
      <c r="P14455" s="243" t="s">
        <v>30236</v>
      </c>
      <c r="Q14455" s="244">
        <v>48046.44</v>
      </c>
      <c r="R14455" s="104"/>
      <c r="S14455" s="104"/>
      <c r="T14455" s="104"/>
    </row>
    <row r="14456" spans="13:20" ht="14.5" x14ac:dyDescent="0.35">
      <c r="M14456" s="261" t="s">
        <v>52486</v>
      </c>
      <c r="N14456" s="262">
        <v>3458.3</v>
      </c>
      <c r="P14456" s="243" t="s">
        <v>30237</v>
      </c>
      <c r="Q14456" s="244">
        <v>7723.68</v>
      </c>
      <c r="R14456" s="104"/>
      <c r="S14456" s="104"/>
      <c r="T14456" s="104"/>
    </row>
    <row r="14457" spans="13:20" ht="14.5" x14ac:dyDescent="0.35">
      <c r="M14457" s="261" t="s">
        <v>58008</v>
      </c>
      <c r="N14457" s="262">
        <v>15.36</v>
      </c>
      <c r="P14457" s="243" t="s">
        <v>30238</v>
      </c>
      <c r="Q14457" s="244">
        <v>19530.14</v>
      </c>
      <c r="R14457" s="104"/>
      <c r="S14457" s="104"/>
      <c r="T14457" s="104"/>
    </row>
    <row r="14458" spans="13:20" ht="14.5" x14ac:dyDescent="0.35">
      <c r="M14458" s="261" t="s">
        <v>48793</v>
      </c>
      <c r="N14458" s="262">
        <v>38000</v>
      </c>
      <c r="P14458" s="243" t="s">
        <v>30239</v>
      </c>
      <c r="Q14458" s="244">
        <v>48889.59</v>
      </c>
      <c r="R14458" s="104"/>
      <c r="S14458" s="104"/>
      <c r="T14458" s="104"/>
    </row>
    <row r="14459" spans="13:20" ht="14.5" x14ac:dyDescent="0.35">
      <c r="M14459" s="261" t="s">
        <v>48794</v>
      </c>
      <c r="N14459" s="262">
        <v>2046</v>
      </c>
      <c r="P14459" s="243" t="s">
        <v>30240</v>
      </c>
      <c r="Q14459" s="244">
        <v>26652.68</v>
      </c>
      <c r="R14459" s="104"/>
      <c r="S14459" s="104"/>
      <c r="T14459" s="104"/>
    </row>
    <row r="14460" spans="13:20" ht="14.5" x14ac:dyDescent="0.35">
      <c r="M14460" s="261" t="s">
        <v>48795</v>
      </c>
      <c r="N14460" s="262">
        <v>60975</v>
      </c>
      <c r="P14460" s="243" t="s">
        <v>30241</v>
      </c>
      <c r="Q14460" s="244">
        <v>314279.98</v>
      </c>
      <c r="R14460" s="104"/>
      <c r="S14460" s="104"/>
      <c r="T14460" s="104"/>
    </row>
    <row r="14461" spans="13:20" ht="14.5" x14ac:dyDescent="0.35">
      <c r="M14461" s="261" t="s">
        <v>48796</v>
      </c>
      <c r="N14461" s="262">
        <v>4664.58</v>
      </c>
      <c r="P14461" s="243" t="s">
        <v>30242</v>
      </c>
      <c r="Q14461" s="244">
        <v>4772.7299999999996</v>
      </c>
      <c r="R14461" s="104"/>
      <c r="S14461" s="104"/>
      <c r="T14461" s="104"/>
    </row>
    <row r="14462" spans="13:20" ht="14.5" x14ac:dyDescent="0.35">
      <c r="M14462" s="261" t="s">
        <v>30888</v>
      </c>
      <c r="N14462" s="262">
        <v>2667.7</v>
      </c>
      <c r="P14462" s="243" t="s">
        <v>30243</v>
      </c>
      <c r="Q14462" s="244">
        <v>365.11</v>
      </c>
      <c r="R14462" s="104"/>
      <c r="S14462" s="104"/>
      <c r="T14462" s="104"/>
    </row>
    <row r="14463" spans="13:20" ht="14.5" x14ac:dyDescent="0.35">
      <c r="M14463" s="261" t="s">
        <v>30890</v>
      </c>
      <c r="N14463" s="262">
        <v>2163</v>
      </c>
      <c r="P14463" s="243" t="s">
        <v>30244</v>
      </c>
      <c r="Q14463" s="244">
        <v>12371.45</v>
      </c>
      <c r="R14463" s="104"/>
      <c r="S14463" s="104"/>
      <c r="T14463" s="104"/>
    </row>
    <row r="14464" spans="13:20" ht="14.5" x14ac:dyDescent="0.35">
      <c r="M14464" s="261" t="s">
        <v>37728</v>
      </c>
      <c r="N14464" s="262">
        <v>29998.37</v>
      </c>
      <c r="P14464" s="243" t="s">
        <v>30245</v>
      </c>
      <c r="Q14464" s="244">
        <v>10450</v>
      </c>
      <c r="R14464" s="104"/>
      <c r="S14464" s="104"/>
      <c r="T14464" s="104"/>
    </row>
    <row r="14465" spans="13:20" ht="14.5" x14ac:dyDescent="0.35">
      <c r="M14465" s="261" t="s">
        <v>37729</v>
      </c>
      <c r="N14465" s="262">
        <v>26863.040000000001</v>
      </c>
      <c r="P14465" s="243" t="s">
        <v>30246</v>
      </c>
      <c r="Q14465" s="244">
        <v>25664.44</v>
      </c>
      <c r="R14465" s="104"/>
      <c r="S14465" s="104"/>
      <c r="T14465" s="104"/>
    </row>
    <row r="14466" spans="13:20" ht="14.5" x14ac:dyDescent="0.35">
      <c r="M14466" s="261" t="s">
        <v>30896</v>
      </c>
      <c r="N14466" s="262">
        <v>4432.58</v>
      </c>
      <c r="P14466" s="243" t="s">
        <v>30247</v>
      </c>
      <c r="Q14466" s="244">
        <v>1963.3</v>
      </c>
      <c r="R14466" s="104"/>
      <c r="S14466" s="104"/>
      <c r="T14466" s="104"/>
    </row>
    <row r="14467" spans="13:20" ht="14.5" x14ac:dyDescent="0.35">
      <c r="M14467" s="261" t="s">
        <v>45824</v>
      </c>
      <c r="N14467" s="262">
        <v>1000</v>
      </c>
      <c r="P14467" s="243" t="s">
        <v>30248</v>
      </c>
      <c r="Q14467" s="244">
        <v>8000</v>
      </c>
      <c r="R14467" s="104"/>
      <c r="S14467" s="104"/>
      <c r="T14467" s="104"/>
    </row>
    <row r="14468" spans="13:20" ht="14.5" x14ac:dyDescent="0.35">
      <c r="M14468" s="261" t="s">
        <v>42343</v>
      </c>
      <c r="N14468" s="262">
        <v>28105.69</v>
      </c>
      <c r="P14468" s="243" t="s">
        <v>30249</v>
      </c>
      <c r="Q14468" s="244">
        <v>1902.66</v>
      </c>
      <c r="R14468" s="104"/>
      <c r="S14468" s="104"/>
      <c r="T14468" s="104"/>
    </row>
    <row r="14469" spans="13:20" ht="14.5" x14ac:dyDescent="0.35">
      <c r="M14469" s="261" t="s">
        <v>38737</v>
      </c>
      <c r="N14469" s="262">
        <v>14248.44</v>
      </c>
      <c r="P14469" s="243" t="s">
        <v>30250</v>
      </c>
      <c r="Q14469" s="244">
        <v>38893.980000000003</v>
      </c>
      <c r="R14469" s="104"/>
      <c r="S14469" s="104"/>
      <c r="T14469" s="104"/>
    </row>
    <row r="14470" spans="13:20" ht="14.5" x14ac:dyDescent="0.35">
      <c r="M14470" s="261" t="s">
        <v>43478</v>
      </c>
      <c r="N14470" s="262">
        <v>11567.91</v>
      </c>
      <c r="P14470" s="243" t="s">
        <v>30251</v>
      </c>
      <c r="Q14470" s="244">
        <v>1513.22</v>
      </c>
      <c r="R14470" s="104"/>
      <c r="S14470" s="104"/>
      <c r="T14470" s="104"/>
    </row>
    <row r="14471" spans="13:20" ht="14.5" x14ac:dyDescent="0.35">
      <c r="M14471" s="261" t="s">
        <v>38738</v>
      </c>
      <c r="N14471" s="262">
        <v>3821.45</v>
      </c>
      <c r="P14471" s="243" t="s">
        <v>30252</v>
      </c>
      <c r="Q14471" s="244">
        <v>54500.22</v>
      </c>
      <c r="R14471" s="104"/>
      <c r="S14471" s="104"/>
      <c r="T14471" s="104"/>
    </row>
    <row r="14472" spans="13:20" ht="14.5" x14ac:dyDescent="0.35">
      <c r="M14472" s="261" t="s">
        <v>38739</v>
      </c>
      <c r="N14472" s="262">
        <v>4490</v>
      </c>
      <c r="P14472" s="243" t="s">
        <v>30253</v>
      </c>
      <c r="Q14472" s="244">
        <v>34686</v>
      </c>
      <c r="R14472" s="104"/>
      <c r="S14472" s="104"/>
      <c r="T14472" s="104"/>
    </row>
    <row r="14473" spans="13:20" ht="14.5" x14ac:dyDescent="0.35">
      <c r="M14473" s="261" t="s">
        <v>45825</v>
      </c>
      <c r="N14473" s="262">
        <v>10000</v>
      </c>
      <c r="P14473" s="243" t="s">
        <v>30254</v>
      </c>
      <c r="Q14473" s="244">
        <v>10234</v>
      </c>
      <c r="R14473" s="104"/>
      <c r="S14473" s="104"/>
      <c r="T14473" s="104"/>
    </row>
    <row r="14474" spans="13:20" ht="14.5" x14ac:dyDescent="0.35">
      <c r="M14474" s="261" t="s">
        <v>45826</v>
      </c>
      <c r="N14474" s="262">
        <v>16241</v>
      </c>
      <c r="P14474" s="243" t="s">
        <v>30255</v>
      </c>
      <c r="Q14474" s="244">
        <v>23820.880000000001</v>
      </c>
      <c r="R14474" s="104"/>
      <c r="S14474" s="104"/>
      <c r="T14474" s="104"/>
    </row>
    <row r="14475" spans="13:20" ht="14.5" x14ac:dyDescent="0.35">
      <c r="M14475" s="261" t="s">
        <v>45827</v>
      </c>
      <c r="N14475" s="262">
        <v>1171</v>
      </c>
      <c r="P14475" s="243" t="s">
        <v>30256</v>
      </c>
      <c r="Q14475" s="244">
        <v>129284.98</v>
      </c>
      <c r="R14475" s="104"/>
      <c r="S14475" s="104"/>
      <c r="T14475" s="104"/>
    </row>
    <row r="14476" spans="13:20" ht="14.5" x14ac:dyDescent="0.35">
      <c r="M14476" s="261" t="s">
        <v>48797</v>
      </c>
      <c r="N14476" s="262">
        <v>30400</v>
      </c>
      <c r="P14476" s="243" t="s">
        <v>30257</v>
      </c>
      <c r="Q14476" s="244">
        <v>14104.89</v>
      </c>
      <c r="R14476" s="104"/>
      <c r="S14476" s="104"/>
      <c r="T14476" s="104"/>
    </row>
    <row r="14477" spans="13:20" ht="14.5" x14ac:dyDescent="0.35">
      <c r="M14477" s="261" t="s">
        <v>48798</v>
      </c>
      <c r="N14477" s="262">
        <v>2031</v>
      </c>
      <c r="P14477" s="243" t="s">
        <v>30258</v>
      </c>
      <c r="Q14477" s="244">
        <v>9492</v>
      </c>
      <c r="R14477" s="104"/>
      <c r="S14477" s="104"/>
      <c r="T14477" s="104"/>
    </row>
    <row r="14478" spans="13:20" ht="14.5" x14ac:dyDescent="0.35">
      <c r="M14478" s="261" t="s">
        <v>48799</v>
      </c>
      <c r="N14478" s="262">
        <v>128895.25</v>
      </c>
      <c r="P14478" s="243" t="s">
        <v>30259</v>
      </c>
      <c r="Q14478" s="244">
        <v>1738.5</v>
      </c>
      <c r="R14478" s="104"/>
      <c r="S14478" s="104"/>
      <c r="T14478" s="104"/>
    </row>
    <row r="14479" spans="13:20" ht="14.5" x14ac:dyDescent="0.35">
      <c r="M14479" s="261" t="s">
        <v>48800</v>
      </c>
      <c r="N14479" s="262">
        <v>9906.75</v>
      </c>
      <c r="P14479" s="243" t="s">
        <v>30260</v>
      </c>
      <c r="Q14479" s="244">
        <v>14866.3</v>
      </c>
      <c r="R14479" s="104"/>
      <c r="S14479" s="104"/>
      <c r="T14479" s="104"/>
    </row>
    <row r="14480" spans="13:20" ht="14.5" x14ac:dyDescent="0.35">
      <c r="M14480" s="261" t="s">
        <v>30927</v>
      </c>
      <c r="N14480" s="262">
        <v>1805.85</v>
      </c>
      <c r="P14480" s="243" t="s">
        <v>30261</v>
      </c>
      <c r="Q14480" s="244">
        <v>16769.12</v>
      </c>
      <c r="R14480" s="104"/>
      <c r="S14480" s="104"/>
      <c r="T14480" s="104"/>
    </row>
    <row r="14481" spans="13:20" ht="14.5" x14ac:dyDescent="0.35">
      <c r="M14481" s="261" t="s">
        <v>37730</v>
      </c>
      <c r="N14481" s="262">
        <v>248</v>
      </c>
      <c r="P14481" s="243" t="s">
        <v>30262</v>
      </c>
      <c r="Q14481" s="244">
        <v>48916.5</v>
      </c>
      <c r="R14481" s="104"/>
      <c r="S14481" s="104"/>
      <c r="T14481" s="104"/>
    </row>
    <row r="14482" spans="13:20" ht="14.5" x14ac:dyDescent="0.35">
      <c r="M14482" s="261" t="s">
        <v>36209</v>
      </c>
      <c r="N14482" s="262">
        <v>2760</v>
      </c>
      <c r="P14482" s="243" t="s">
        <v>16237</v>
      </c>
      <c r="Q14482" s="244">
        <v>26774.67</v>
      </c>
      <c r="R14482" s="104"/>
      <c r="S14482" s="104"/>
      <c r="T14482" s="104"/>
    </row>
    <row r="14483" spans="13:20" ht="14.5" x14ac:dyDescent="0.35">
      <c r="M14483" s="261" t="s">
        <v>36210</v>
      </c>
      <c r="N14483" s="262">
        <v>185.55</v>
      </c>
      <c r="P14483" s="243" t="s">
        <v>16238</v>
      </c>
      <c r="Q14483" s="244">
        <v>68531.61</v>
      </c>
      <c r="R14483" s="104"/>
      <c r="S14483" s="104"/>
      <c r="T14483" s="104"/>
    </row>
    <row r="14484" spans="13:20" ht="14.5" x14ac:dyDescent="0.35">
      <c r="M14484" s="261" t="s">
        <v>52487</v>
      </c>
      <c r="N14484" s="262">
        <v>646.08000000000004</v>
      </c>
      <c r="P14484" s="243" t="s">
        <v>16239</v>
      </c>
      <c r="Q14484" s="244">
        <v>11673.79</v>
      </c>
      <c r="R14484" s="104"/>
      <c r="S14484" s="104"/>
      <c r="T14484" s="104"/>
    </row>
    <row r="14485" spans="13:20" ht="14.5" x14ac:dyDescent="0.35">
      <c r="M14485" s="261" t="s">
        <v>37731</v>
      </c>
      <c r="N14485" s="262">
        <v>97343.25</v>
      </c>
      <c r="P14485" s="243" t="s">
        <v>30263</v>
      </c>
      <c r="Q14485" s="244">
        <v>36215.449999999997</v>
      </c>
      <c r="R14485" s="104"/>
      <c r="S14485" s="104"/>
      <c r="T14485" s="104"/>
    </row>
    <row r="14486" spans="13:20" ht="14.5" x14ac:dyDescent="0.35">
      <c r="M14486" s="261" t="s">
        <v>48801</v>
      </c>
      <c r="N14486" s="262">
        <v>56000</v>
      </c>
      <c r="P14486" s="243" t="s">
        <v>30264</v>
      </c>
      <c r="Q14486" s="244">
        <v>206.4</v>
      </c>
      <c r="R14486" s="104"/>
      <c r="S14486" s="104"/>
      <c r="T14486" s="104"/>
    </row>
    <row r="14487" spans="13:20" ht="14.5" x14ac:dyDescent="0.35">
      <c r="M14487" s="261" t="s">
        <v>48802</v>
      </c>
      <c r="N14487" s="262">
        <v>4284</v>
      </c>
      <c r="P14487" s="243" t="s">
        <v>30265</v>
      </c>
      <c r="Q14487" s="244">
        <v>100</v>
      </c>
      <c r="R14487" s="104"/>
      <c r="S14487" s="104"/>
      <c r="T14487" s="104"/>
    </row>
    <row r="14488" spans="13:20" ht="14.5" x14ac:dyDescent="0.35">
      <c r="M14488" s="261" t="s">
        <v>37853</v>
      </c>
      <c r="N14488" s="262">
        <v>1772.41</v>
      </c>
      <c r="P14488" s="243" t="s">
        <v>30266</v>
      </c>
      <c r="Q14488" s="244">
        <v>27530.14</v>
      </c>
      <c r="R14488" s="104"/>
      <c r="S14488" s="104"/>
      <c r="T14488" s="104"/>
    </row>
    <row r="14489" spans="13:20" ht="14.5" x14ac:dyDescent="0.35">
      <c r="M14489" s="261" t="s">
        <v>38741</v>
      </c>
      <c r="N14489" s="262">
        <v>39329.67</v>
      </c>
      <c r="P14489" s="243" t="s">
        <v>30267</v>
      </c>
      <c r="Q14489" s="244">
        <v>98205.42</v>
      </c>
      <c r="R14489" s="104"/>
      <c r="S14489" s="104"/>
      <c r="T14489" s="104"/>
    </row>
    <row r="14490" spans="13:20" ht="14.5" x14ac:dyDescent="0.35">
      <c r="M14490" s="261" t="s">
        <v>43479</v>
      </c>
      <c r="N14490" s="262">
        <v>57576.09</v>
      </c>
      <c r="P14490" s="243" t="s">
        <v>30268</v>
      </c>
      <c r="Q14490" s="244">
        <v>165874.12</v>
      </c>
      <c r="R14490" s="104"/>
      <c r="S14490" s="104"/>
      <c r="T14490" s="104"/>
    </row>
    <row r="14491" spans="13:20" ht="14.5" x14ac:dyDescent="0.35">
      <c r="M14491" s="261" t="s">
        <v>48803</v>
      </c>
      <c r="N14491" s="262">
        <v>32000</v>
      </c>
      <c r="P14491" s="243" t="s">
        <v>30269</v>
      </c>
      <c r="Q14491" s="244">
        <v>25319.51</v>
      </c>
      <c r="R14491" s="104"/>
      <c r="S14491" s="104"/>
      <c r="T14491" s="104"/>
    </row>
    <row r="14492" spans="13:20" ht="14.5" x14ac:dyDescent="0.35">
      <c r="M14492" s="261" t="s">
        <v>48804</v>
      </c>
      <c r="N14492" s="262">
        <v>2448</v>
      </c>
      <c r="P14492" s="243" t="s">
        <v>30270</v>
      </c>
      <c r="Q14492" s="244">
        <v>420305.2</v>
      </c>
      <c r="R14492" s="104"/>
      <c r="S14492" s="104"/>
      <c r="T14492" s="104"/>
    </row>
    <row r="14493" spans="13:20" ht="14.5" x14ac:dyDescent="0.35">
      <c r="M14493" s="261" t="s">
        <v>48805</v>
      </c>
      <c r="N14493" s="262">
        <v>215355</v>
      </c>
      <c r="P14493" s="243" t="s">
        <v>30271</v>
      </c>
      <c r="Q14493" s="244">
        <v>31784.81</v>
      </c>
      <c r="R14493" s="104"/>
      <c r="S14493" s="104"/>
      <c r="T14493" s="104"/>
    </row>
    <row r="14494" spans="13:20" ht="14.5" x14ac:dyDescent="0.35">
      <c r="M14494" s="261" t="s">
        <v>48806</v>
      </c>
      <c r="N14494" s="262">
        <v>16474.66</v>
      </c>
      <c r="P14494" s="243" t="s">
        <v>30272</v>
      </c>
      <c r="Q14494" s="244">
        <v>22375.11</v>
      </c>
      <c r="R14494" s="104"/>
      <c r="S14494" s="104"/>
      <c r="T14494" s="104"/>
    </row>
    <row r="14495" spans="13:20" ht="14.5" x14ac:dyDescent="0.35">
      <c r="M14495" s="261" t="s">
        <v>43480</v>
      </c>
      <c r="N14495" s="262">
        <v>87934.35</v>
      </c>
      <c r="P14495" s="243" t="s">
        <v>30273</v>
      </c>
      <c r="Q14495" s="244">
        <v>210.38</v>
      </c>
      <c r="R14495" s="104"/>
      <c r="S14495" s="104"/>
      <c r="T14495" s="104"/>
    </row>
    <row r="14496" spans="13:20" ht="14.5" x14ac:dyDescent="0.35">
      <c r="M14496" s="261" t="s">
        <v>30948</v>
      </c>
      <c r="N14496" s="262">
        <v>121919.93</v>
      </c>
      <c r="P14496" s="243" t="s">
        <v>30274</v>
      </c>
      <c r="Q14496" s="244">
        <v>110.03</v>
      </c>
      <c r="R14496" s="104"/>
      <c r="S14496" s="104"/>
      <c r="T14496" s="104"/>
    </row>
    <row r="14497" spans="13:20" ht="14.5" x14ac:dyDescent="0.35">
      <c r="M14497" s="261" t="s">
        <v>51598</v>
      </c>
      <c r="N14497" s="262">
        <v>2679.49</v>
      </c>
      <c r="P14497" s="243" t="s">
        <v>30275</v>
      </c>
      <c r="Q14497" s="244">
        <v>135.47999999999999</v>
      </c>
      <c r="R14497" s="104"/>
      <c r="S14497" s="104"/>
      <c r="T14497" s="104"/>
    </row>
    <row r="14498" spans="13:20" ht="14.5" x14ac:dyDescent="0.35">
      <c r="M14498" s="261" t="s">
        <v>51599</v>
      </c>
      <c r="N14498" s="262">
        <v>205.01</v>
      </c>
      <c r="P14498" s="243" t="s">
        <v>30276</v>
      </c>
      <c r="Q14498" s="244">
        <v>460</v>
      </c>
      <c r="R14498" s="104"/>
      <c r="S14498" s="104"/>
      <c r="T14498" s="104"/>
    </row>
    <row r="14499" spans="13:20" ht="14.5" x14ac:dyDescent="0.35">
      <c r="M14499" s="261" t="s">
        <v>52488</v>
      </c>
      <c r="N14499" s="262">
        <v>37170.449999999997</v>
      </c>
      <c r="P14499" s="243" t="s">
        <v>30277</v>
      </c>
      <c r="Q14499" s="244">
        <v>821</v>
      </c>
      <c r="R14499" s="104"/>
      <c r="S14499" s="104"/>
      <c r="T14499" s="104"/>
    </row>
    <row r="14500" spans="13:20" ht="14.5" x14ac:dyDescent="0.35">
      <c r="M14500" s="261" t="s">
        <v>43481</v>
      </c>
      <c r="N14500" s="262">
        <v>114561.16</v>
      </c>
      <c r="P14500" s="243" t="s">
        <v>30278</v>
      </c>
      <c r="Q14500" s="244">
        <v>14462.51</v>
      </c>
      <c r="R14500" s="104"/>
      <c r="S14500" s="104"/>
      <c r="T14500" s="104"/>
    </row>
    <row r="14501" spans="13:20" ht="14.5" x14ac:dyDescent="0.35">
      <c r="M14501" s="261" t="s">
        <v>58009</v>
      </c>
      <c r="N14501" s="262">
        <v>10235.16</v>
      </c>
      <c r="P14501" s="243" t="s">
        <v>30279</v>
      </c>
      <c r="Q14501" s="244">
        <v>1368</v>
      </c>
      <c r="R14501" s="104"/>
      <c r="S14501" s="104"/>
      <c r="T14501" s="104"/>
    </row>
    <row r="14502" spans="13:20" ht="14.5" x14ac:dyDescent="0.35">
      <c r="M14502" s="261" t="s">
        <v>58010</v>
      </c>
      <c r="N14502" s="262">
        <v>782.34</v>
      </c>
      <c r="P14502" s="243" t="s">
        <v>30280</v>
      </c>
      <c r="Q14502" s="244">
        <v>1320</v>
      </c>
      <c r="R14502" s="104"/>
      <c r="S14502" s="104"/>
      <c r="T14502" s="104"/>
    </row>
    <row r="14503" spans="13:20" ht="14.5" x14ac:dyDescent="0.35">
      <c r="M14503" s="261" t="s">
        <v>58011</v>
      </c>
      <c r="N14503" s="262">
        <v>16414.52</v>
      </c>
      <c r="P14503" s="243" t="s">
        <v>30281</v>
      </c>
      <c r="Q14503" s="244">
        <v>822.5</v>
      </c>
      <c r="R14503" s="104"/>
      <c r="S14503" s="104"/>
      <c r="T14503" s="104"/>
    </row>
    <row r="14504" spans="13:20" ht="14.5" x14ac:dyDescent="0.35">
      <c r="M14504" s="261" t="s">
        <v>58012</v>
      </c>
      <c r="N14504" s="262">
        <v>3585.48</v>
      </c>
      <c r="P14504" s="243" t="s">
        <v>30282</v>
      </c>
      <c r="Q14504" s="244">
        <v>14.7</v>
      </c>
      <c r="R14504" s="104"/>
      <c r="S14504" s="104"/>
      <c r="T14504" s="104"/>
    </row>
    <row r="14505" spans="13:20" ht="14.5" x14ac:dyDescent="0.35">
      <c r="M14505" s="261" t="s">
        <v>58013</v>
      </c>
      <c r="N14505" s="262">
        <v>30577.5</v>
      </c>
      <c r="P14505" s="243" t="s">
        <v>30283</v>
      </c>
      <c r="Q14505" s="244">
        <v>1445.8</v>
      </c>
      <c r="R14505" s="104"/>
      <c r="S14505" s="104"/>
      <c r="T14505" s="104"/>
    </row>
    <row r="14506" spans="13:20" ht="14.5" x14ac:dyDescent="0.35">
      <c r="M14506" s="261" t="s">
        <v>48807</v>
      </c>
      <c r="N14506" s="262">
        <v>118320.51</v>
      </c>
      <c r="P14506" s="243" t="s">
        <v>30284</v>
      </c>
      <c r="Q14506" s="244">
        <v>2000</v>
      </c>
      <c r="R14506" s="104"/>
      <c r="S14506" s="104"/>
      <c r="T14506" s="104"/>
    </row>
    <row r="14507" spans="13:20" ht="14.5" x14ac:dyDescent="0.35">
      <c r="M14507" s="261" t="s">
        <v>48808</v>
      </c>
      <c r="N14507" s="262">
        <v>9051.49</v>
      </c>
      <c r="P14507" s="243" t="s">
        <v>30285</v>
      </c>
      <c r="Q14507" s="244">
        <v>11715.06</v>
      </c>
      <c r="R14507" s="104"/>
      <c r="S14507" s="104"/>
      <c r="T14507" s="104"/>
    </row>
    <row r="14508" spans="13:20" ht="14.5" x14ac:dyDescent="0.35">
      <c r="M14508" s="261" t="s">
        <v>45828</v>
      </c>
      <c r="N14508" s="262">
        <v>176770.62</v>
      </c>
      <c r="P14508" s="243" t="s">
        <v>30286</v>
      </c>
      <c r="Q14508" s="244">
        <v>2827.5</v>
      </c>
      <c r="R14508" s="104"/>
      <c r="S14508" s="104"/>
      <c r="T14508" s="104"/>
    </row>
    <row r="14509" spans="13:20" ht="14.5" x14ac:dyDescent="0.35">
      <c r="M14509" s="261" t="s">
        <v>45829</v>
      </c>
      <c r="N14509" s="262">
        <v>13769.87</v>
      </c>
      <c r="P14509" s="243" t="s">
        <v>30287</v>
      </c>
      <c r="Q14509" s="244">
        <v>24172.41</v>
      </c>
      <c r="R14509" s="104"/>
      <c r="S14509" s="104"/>
      <c r="T14509" s="104"/>
    </row>
    <row r="14510" spans="13:20" ht="14.5" x14ac:dyDescent="0.35">
      <c r="M14510" s="261" t="s">
        <v>30969</v>
      </c>
      <c r="N14510" s="262">
        <v>220</v>
      </c>
      <c r="P14510" s="243" t="s">
        <v>30288</v>
      </c>
      <c r="Q14510" s="244">
        <v>1901.21</v>
      </c>
      <c r="R14510" s="104"/>
      <c r="S14510" s="104"/>
      <c r="T14510" s="104"/>
    </row>
    <row r="14511" spans="13:20" ht="14.5" x14ac:dyDescent="0.35">
      <c r="M14511" s="261" t="s">
        <v>30970</v>
      </c>
      <c r="N14511" s="262">
        <v>13810.2</v>
      </c>
      <c r="P14511" s="243" t="s">
        <v>30289</v>
      </c>
      <c r="Q14511" s="244">
        <v>5220</v>
      </c>
      <c r="R14511" s="104"/>
      <c r="S14511" s="104"/>
      <c r="T14511" s="104"/>
    </row>
    <row r="14512" spans="13:20" ht="14.5" x14ac:dyDescent="0.35">
      <c r="M14512" s="261" t="s">
        <v>30971</v>
      </c>
      <c r="N14512" s="262">
        <v>1055.99</v>
      </c>
      <c r="P14512" s="243" t="s">
        <v>30290</v>
      </c>
      <c r="Q14512" s="244">
        <v>2701.28</v>
      </c>
      <c r="R14512" s="104"/>
      <c r="S14512" s="104"/>
      <c r="T14512" s="104"/>
    </row>
    <row r="14513" spans="13:20" ht="14.5" x14ac:dyDescent="0.35">
      <c r="M14513" s="261" t="s">
        <v>30973</v>
      </c>
      <c r="N14513" s="262">
        <v>5845.8</v>
      </c>
      <c r="P14513" s="243" t="s">
        <v>30291</v>
      </c>
      <c r="Q14513" s="244">
        <v>2191.08</v>
      </c>
      <c r="R14513" s="104"/>
      <c r="S14513" s="104"/>
      <c r="T14513" s="104"/>
    </row>
    <row r="14514" spans="13:20" ht="14.5" x14ac:dyDescent="0.35">
      <c r="M14514" s="261" t="s">
        <v>30974</v>
      </c>
      <c r="N14514" s="262">
        <v>480.08</v>
      </c>
      <c r="P14514" s="243" t="s">
        <v>30292</v>
      </c>
      <c r="Q14514" s="244">
        <v>2858.52</v>
      </c>
      <c r="R14514" s="104"/>
      <c r="S14514" s="104"/>
      <c r="T14514" s="104"/>
    </row>
    <row r="14515" spans="13:20" ht="14.5" x14ac:dyDescent="0.35">
      <c r="M14515" s="261" t="s">
        <v>53766</v>
      </c>
      <c r="N14515" s="262">
        <v>13108.07</v>
      </c>
      <c r="P14515" s="243" t="s">
        <v>30293</v>
      </c>
      <c r="Q14515" s="244">
        <v>2049</v>
      </c>
      <c r="R14515" s="104"/>
      <c r="S14515" s="104"/>
      <c r="T14515" s="104"/>
    </row>
    <row r="14516" spans="13:20" ht="14.5" x14ac:dyDescent="0.35">
      <c r="M14516" s="261" t="s">
        <v>38742</v>
      </c>
      <c r="N14516" s="262">
        <v>76000</v>
      </c>
      <c r="P14516" s="243" t="s">
        <v>30294</v>
      </c>
      <c r="Q14516" s="244">
        <v>10941</v>
      </c>
      <c r="R14516" s="104"/>
      <c r="S14516" s="104"/>
      <c r="T14516" s="104"/>
    </row>
    <row r="14517" spans="13:20" ht="14.5" x14ac:dyDescent="0.35">
      <c r="M14517" s="261" t="s">
        <v>53767</v>
      </c>
      <c r="N14517" s="262">
        <v>10533.93</v>
      </c>
      <c r="P14517" s="243" t="s">
        <v>30295</v>
      </c>
      <c r="Q14517" s="244">
        <v>4031.25</v>
      </c>
      <c r="R14517" s="104"/>
      <c r="S14517" s="104"/>
      <c r="T14517" s="104"/>
    </row>
    <row r="14518" spans="13:20" ht="14.5" x14ac:dyDescent="0.35">
      <c r="M14518" s="261" t="s">
        <v>38743</v>
      </c>
      <c r="N14518" s="262">
        <v>119227</v>
      </c>
      <c r="P14518" s="243" t="s">
        <v>30296</v>
      </c>
      <c r="Q14518" s="244">
        <v>282.58</v>
      </c>
      <c r="R14518" s="104"/>
      <c r="S14518" s="104"/>
      <c r="T14518" s="104"/>
    </row>
    <row r="14519" spans="13:20" ht="14.5" x14ac:dyDescent="0.35">
      <c r="M14519" s="261" t="s">
        <v>51600</v>
      </c>
      <c r="N14519" s="262">
        <v>7755</v>
      </c>
      <c r="P14519" s="243" t="s">
        <v>30297</v>
      </c>
      <c r="Q14519" s="244">
        <v>642.08000000000004</v>
      </c>
      <c r="R14519" s="104"/>
      <c r="S14519" s="104"/>
      <c r="T14519" s="104"/>
    </row>
    <row r="14520" spans="13:20" ht="14.5" x14ac:dyDescent="0.35">
      <c r="M14520" s="261" t="s">
        <v>53768</v>
      </c>
      <c r="N14520" s="262">
        <v>7165</v>
      </c>
      <c r="P14520" s="243" t="s">
        <v>30298</v>
      </c>
      <c r="Q14520" s="244">
        <v>200</v>
      </c>
      <c r="R14520" s="104"/>
      <c r="S14520" s="104"/>
      <c r="T14520" s="104"/>
    </row>
    <row r="14521" spans="13:20" ht="14.5" x14ac:dyDescent="0.35">
      <c r="M14521" s="261" t="s">
        <v>53769</v>
      </c>
      <c r="N14521" s="262">
        <v>40384.400000000001</v>
      </c>
      <c r="P14521" s="243" t="s">
        <v>30299</v>
      </c>
      <c r="Q14521" s="244">
        <v>26025.11</v>
      </c>
      <c r="R14521" s="104"/>
      <c r="S14521" s="104"/>
      <c r="T14521" s="104"/>
    </row>
    <row r="14522" spans="13:20" ht="14.5" x14ac:dyDescent="0.35">
      <c r="M14522" s="261" t="s">
        <v>38744</v>
      </c>
      <c r="N14522" s="262">
        <v>45110</v>
      </c>
      <c r="P14522" s="243" t="s">
        <v>30300</v>
      </c>
      <c r="Q14522" s="244">
        <v>35113.410000000003</v>
      </c>
      <c r="R14522" s="104"/>
      <c r="S14522" s="104"/>
      <c r="T14522" s="104"/>
    </row>
    <row r="14523" spans="13:20" ht="14.5" x14ac:dyDescent="0.35">
      <c r="M14523" s="261" t="s">
        <v>53770</v>
      </c>
      <c r="N14523" s="262">
        <v>10798.1</v>
      </c>
      <c r="P14523" s="243" t="s">
        <v>30301</v>
      </c>
      <c r="Q14523" s="244">
        <v>4031.25</v>
      </c>
      <c r="R14523" s="104"/>
      <c r="S14523" s="104"/>
      <c r="T14523" s="104"/>
    </row>
    <row r="14524" spans="13:20" ht="14.5" x14ac:dyDescent="0.35">
      <c r="M14524" s="261" t="s">
        <v>38745</v>
      </c>
      <c r="N14524" s="262">
        <v>54250</v>
      </c>
      <c r="P14524" s="243" t="s">
        <v>30302</v>
      </c>
      <c r="Q14524" s="244">
        <v>2408.87</v>
      </c>
      <c r="R14524" s="104"/>
      <c r="S14524" s="104"/>
      <c r="T14524" s="104"/>
    </row>
    <row r="14525" spans="13:20" ht="14.5" x14ac:dyDescent="0.35">
      <c r="M14525" s="261" t="s">
        <v>58014</v>
      </c>
      <c r="N14525" s="262">
        <v>24000</v>
      </c>
      <c r="P14525" s="243" t="s">
        <v>30303</v>
      </c>
      <c r="Q14525" s="244">
        <v>5330.03</v>
      </c>
      <c r="R14525" s="104"/>
      <c r="S14525" s="104"/>
      <c r="T14525" s="104"/>
    </row>
    <row r="14526" spans="13:20" ht="14.5" x14ac:dyDescent="0.35">
      <c r="M14526" s="261" t="s">
        <v>48809</v>
      </c>
      <c r="N14526" s="262">
        <v>8968.7199999999993</v>
      </c>
      <c r="P14526" s="243" t="s">
        <v>30304</v>
      </c>
      <c r="Q14526" s="244">
        <v>3478.84</v>
      </c>
      <c r="R14526" s="104"/>
      <c r="S14526" s="104"/>
      <c r="T14526" s="104"/>
    </row>
    <row r="14527" spans="13:20" ht="14.5" x14ac:dyDescent="0.35">
      <c r="M14527" s="261" t="s">
        <v>48810</v>
      </c>
      <c r="N14527" s="262">
        <v>2521.7800000000002</v>
      </c>
      <c r="P14527" s="243" t="s">
        <v>30305</v>
      </c>
      <c r="Q14527" s="244">
        <v>4709</v>
      </c>
      <c r="R14527" s="104"/>
      <c r="S14527" s="104"/>
      <c r="T14527" s="104"/>
    </row>
    <row r="14528" spans="13:20" ht="14.5" x14ac:dyDescent="0.35">
      <c r="M14528" s="261" t="s">
        <v>53771</v>
      </c>
      <c r="N14528" s="262">
        <v>12055.96</v>
      </c>
      <c r="P14528" s="243" t="s">
        <v>30306</v>
      </c>
      <c r="Q14528" s="244">
        <v>2191.08</v>
      </c>
      <c r="R14528" s="104"/>
      <c r="S14528" s="104"/>
      <c r="T14528" s="104"/>
    </row>
    <row r="14529" spans="13:20" ht="14.5" x14ac:dyDescent="0.35">
      <c r="M14529" s="261" t="s">
        <v>48811</v>
      </c>
      <c r="N14529" s="262">
        <v>31667.5</v>
      </c>
      <c r="P14529" s="243" t="s">
        <v>30307</v>
      </c>
      <c r="Q14529" s="244">
        <v>16840.38</v>
      </c>
      <c r="R14529" s="104"/>
      <c r="S14529" s="104"/>
      <c r="T14529" s="104"/>
    </row>
    <row r="14530" spans="13:20" ht="14.5" x14ac:dyDescent="0.35">
      <c r="M14530" s="261" t="s">
        <v>50590</v>
      </c>
      <c r="N14530" s="262">
        <v>36550</v>
      </c>
      <c r="P14530" s="243" t="s">
        <v>30308</v>
      </c>
      <c r="Q14530" s="244">
        <v>17150.509999999998</v>
      </c>
      <c r="R14530" s="104"/>
      <c r="S14530" s="104"/>
      <c r="T14530" s="104"/>
    </row>
    <row r="14531" spans="13:20" ht="14.5" x14ac:dyDescent="0.35">
      <c r="M14531" s="261" t="s">
        <v>50591</v>
      </c>
      <c r="N14531" s="262">
        <v>2792.29</v>
      </c>
      <c r="P14531" s="243" t="s">
        <v>30309</v>
      </c>
      <c r="Q14531" s="244">
        <v>17367.37</v>
      </c>
      <c r="R14531" s="104"/>
      <c r="S14531" s="104"/>
      <c r="T14531" s="104"/>
    </row>
    <row r="14532" spans="13:20" ht="14.5" x14ac:dyDescent="0.35">
      <c r="M14532" s="261" t="s">
        <v>53772</v>
      </c>
      <c r="N14532" s="262">
        <v>1697</v>
      </c>
      <c r="P14532" s="243" t="s">
        <v>30310</v>
      </c>
      <c r="Q14532" s="244">
        <v>1909.3</v>
      </c>
      <c r="R14532" s="104"/>
      <c r="S14532" s="104"/>
      <c r="T14532" s="104"/>
    </row>
    <row r="14533" spans="13:20" ht="14.5" x14ac:dyDescent="0.35">
      <c r="M14533" s="261" t="s">
        <v>48812</v>
      </c>
      <c r="N14533" s="262">
        <v>83031.28</v>
      </c>
      <c r="P14533" s="243" t="s">
        <v>30311</v>
      </c>
      <c r="Q14533" s="244">
        <v>2400.25</v>
      </c>
      <c r="R14533" s="104"/>
      <c r="S14533" s="104"/>
      <c r="T14533" s="104"/>
    </row>
    <row r="14534" spans="13:20" ht="14.5" x14ac:dyDescent="0.35">
      <c r="M14534" s="261" t="s">
        <v>48813</v>
      </c>
      <c r="N14534" s="262">
        <v>6352.22</v>
      </c>
      <c r="P14534" s="243" t="s">
        <v>30312</v>
      </c>
      <c r="Q14534" s="244">
        <v>1658.17</v>
      </c>
      <c r="R14534" s="104"/>
      <c r="S14534" s="104"/>
      <c r="T14534" s="104"/>
    </row>
    <row r="14535" spans="13:20" ht="14.5" x14ac:dyDescent="0.35">
      <c r="M14535" s="261" t="s">
        <v>30987</v>
      </c>
      <c r="N14535" s="262">
        <v>3754.44</v>
      </c>
      <c r="P14535" s="243" t="s">
        <v>30313</v>
      </c>
      <c r="Q14535" s="244">
        <v>4699.5600000000004</v>
      </c>
      <c r="R14535" s="104"/>
      <c r="S14535" s="104"/>
      <c r="T14535" s="104"/>
    </row>
    <row r="14536" spans="13:20" ht="14.5" x14ac:dyDescent="0.35">
      <c r="M14536" s="261" t="s">
        <v>30990</v>
      </c>
      <c r="N14536" s="262">
        <v>583</v>
      </c>
      <c r="P14536" s="243" t="s">
        <v>30314</v>
      </c>
      <c r="Q14536" s="244">
        <v>2939.35</v>
      </c>
      <c r="R14536" s="104"/>
      <c r="S14536" s="104"/>
      <c r="T14536" s="104"/>
    </row>
    <row r="14537" spans="13:20" ht="14.5" x14ac:dyDescent="0.35">
      <c r="M14537" s="261" t="s">
        <v>45830</v>
      </c>
      <c r="N14537" s="262">
        <v>81812.95</v>
      </c>
      <c r="P14537" s="243" t="s">
        <v>30315</v>
      </c>
      <c r="Q14537" s="244">
        <v>4051</v>
      </c>
      <c r="R14537" s="104"/>
      <c r="S14537" s="104"/>
      <c r="T14537" s="104"/>
    </row>
    <row r="14538" spans="13:20" ht="14.5" x14ac:dyDescent="0.35">
      <c r="M14538" s="261" t="s">
        <v>45831</v>
      </c>
      <c r="N14538" s="262">
        <v>4307.05</v>
      </c>
      <c r="P14538" s="243" t="s">
        <v>30316</v>
      </c>
      <c r="Q14538" s="244">
        <v>1294</v>
      </c>
      <c r="R14538" s="104"/>
      <c r="S14538" s="104"/>
      <c r="T14538" s="104"/>
    </row>
    <row r="14539" spans="13:20" ht="14.5" x14ac:dyDescent="0.35">
      <c r="M14539" s="261" t="s">
        <v>48814</v>
      </c>
      <c r="N14539" s="262">
        <v>35000</v>
      </c>
      <c r="P14539" s="243" t="s">
        <v>30317</v>
      </c>
      <c r="Q14539" s="244">
        <v>2739.31</v>
      </c>
      <c r="R14539" s="104"/>
      <c r="S14539" s="104"/>
      <c r="T14539" s="104"/>
    </row>
    <row r="14540" spans="13:20" ht="14.5" x14ac:dyDescent="0.35">
      <c r="M14540" s="261" t="s">
        <v>48815</v>
      </c>
      <c r="N14540" s="262">
        <v>2677.5</v>
      </c>
      <c r="P14540" s="243" t="s">
        <v>30318</v>
      </c>
      <c r="Q14540" s="244">
        <v>11953.69</v>
      </c>
      <c r="R14540" s="104"/>
      <c r="S14540" s="104"/>
      <c r="T14540" s="104"/>
    </row>
    <row r="14541" spans="13:20" ht="14.5" x14ac:dyDescent="0.35">
      <c r="M14541" s="261" t="s">
        <v>48816</v>
      </c>
      <c r="N14541" s="262">
        <v>39821.93</v>
      </c>
      <c r="P14541" s="243" t="s">
        <v>30319</v>
      </c>
      <c r="Q14541" s="244">
        <v>1312</v>
      </c>
      <c r="R14541" s="104"/>
      <c r="S14541" s="104"/>
      <c r="T14541" s="104"/>
    </row>
    <row r="14542" spans="13:20" ht="14.5" x14ac:dyDescent="0.35">
      <c r="M14542" s="261" t="s">
        <v>48817</v>
      </c>
      <c r="N14542" s="262">
        <v>3238.07</v>
      </c>
      <c r="P14542" s="243" t="s">
        <v>30320</v>
      </c>
      <c r="Q14542" s="244">
        <v>476.75</v>
      </c>
      <c r="R14542" s="104"/>
      <c r="S14542" s="104"/>
      <c r="T14542" s="104"/>
    </row>
    <row r="14543" spans="13:20" ht="14.5" x14ac:dyDescent="0.35">
      <c r="M14543" s="261" t="s">
        <v>42344</v>
      </c>
      <c r="N14543" s="262">
        <v>42489.82</v>
      </c>
      <c r="P14543" s="243" t="s">
        <v>30321</v>
      </c>
      <c r="Q14543" s="244">
        <v>1680.25</v>
      </c>
      <c r="R14543" s="104"/>
      <c r="S14543" s="104"/>
      <c r="T14543" s="104"/>
    </row>
    <row r="14544" spans="13:20" ht="14.5" x14ac:dyDescent="0.35">
      <c r="M14544" s="261" t="s">
        <v>42345</v>
      </c>
      <c r="N14544" s="262">
        <v>104708.18</v>
      </c>
      <c r="P14544" s="243" t="s">
        <v>30322</v>
      </c>
      <c r="Q14544" s="244">
        <v>243.07</v>
      </c>
      <c r="R14544" s="104"/>
      <c r="S14544" s="104"/>
      <c r="T14544" s="104"/>
    </row>
    <row r="14545" spans="13:20" ht="14.5" x14ac:dyDescent="0.35">
      <c r="M14545" s="261" t="s">
        <v>42346</v>
      </c>
      <c r="N14545" s="262">
        <v>3982</v>
      </c>
      <c r="P14545" s="243" t="s">
        <v>30323</v>
      </c>
      <c r="Q14545" s="244">
        <v>9067.93</v>
      </c>
      <c r="R14545" s="104"/>
      <c r="S14545" s="104"/>
      <c r="T14545" s="104"/>
    </row>
    <row r="14546" spans="13:20" ht="14.5" x14ac:dyDescent="0.35">
      <c r="M14546" s="261" t="s">
        <v>48818</v>
      </c>
      <c r="N14546" s="262">
        <v>86500</v>
      </c>
      <c r="P14546" s="243" t="s">
        <v>30324</v>
      </c>
      <c r="Q14546" s="244">
        <v>14514</v>
      </c>
      <c r="R14546" s="104"/>
      <c r="S14546" s="104"/>
      <c r="T14546" s="104"/>
    </row>
    <row r="14547" spans="13:20" ht="14.5" x14ac:dyDescent="0.35">
      <c r="M14547" s="261" t="s">
        <v>48819</v>
      </c>
      <c r="N14547" s="262">
        <v>6617.25</v>
      </c>
      <c r="P14547" s="243" t="s">
        <v>30325</v>
      </c>
      <c r="Q14547" s="244">
        <v>3069</v>
      </c>
      <c r="R14547" s="104"/>
      <c r="S14547" s="104"/>
      <c r="T14547" s="104"/>
    </row>
    <row r="14548" spans="13:20" ht="14.5" x14ac:dyDescent="0.35">
      <c r="M14548" s="261" t="s">
        <v>31038</v>
      </c>
      <c r="N14548" s="262">
        <v>15394.91</v>
      </c>
      <c r="P14548" s="243" t="s">
        <v>30326</v>
      </c>
      <c r="Q14548" s="244">
        <v>10345.4</v>
      </c>
      <c r="R14548" s="104"/>
      <c r="S14548" s="104"/>
      <c r="T14548" s="104"/>
    </row>
    <row r="14549" spans="13:20" ht="14.5" x14ac:dyDescent="0.35">
      <c r="M14549" s="261" t="s">
        <v>53773</v>
      </c>
      <c r="N14549" s="262">
        <v>1179.8399999999999</v>
      </c>
      <c r="P14549" s="243" t="s">
        <v>30327</v>
      </c>
      <c r="Q14549" s="244">
        <v>1605</v>
      </c>
      <c r="R14549" s="104"/>
      <c r="S14549" s="104"/>
      <c r="T14549" s="104"/>
    </row>
    <row r="14550" spans="13:20" ht="14.5" x14ac:dyDescent="0.35">
      <c r="M14550" s="261" t="s">
        <v>53774</v>
      </c>
      <c r="N14550" s="262">
        <v>27827.86</v>
      </c>
      <c r="P14550" s="243" t="s">
        <v>30328</v>
      </c>
      <c r="Q14550" s="244">
        <v>814.13</v>
      </c>
      <c r="R14550" s="104"/>
      <c r="S14550" s="104"/>
      <c r="T14550" s="104"/>
    </row>
    <row r="14551" spans="13:20" ht="14.5" x14ac:dyDescent="0.35">
      <c r="M14551" s="261" t="s">
        <v>31039</v>
      </c>
      <c r="N14551" s="262">
        <v>9217.67</v>
      </c>
      <c r="P14551" s="243" t="s">
        <v>30329</v>
      </c>
      <c r="Q14551" s="244">
        <v>2590.84</v>
      </c>
      <c r="R14551" s="104"/>
      <c r="S14551" s="104"/>
      <c r="T14551" s="104"/>
    </row>
    <row r="14552" spans="13:20" ht="14.5" x14ac:dyDescent="0.35">
      <c r="M14552" s="261" t="s">
        <v>45832</v>
      </c>
      <c r="N14552" s="262">
        <v>174525.13</v>
      </c>
      <c r="P14552" s="243" t="s">
        <v>30330</v>
      </c>
      <c r="Q14552" s="244">
        <v>2732.11</v>
      </c>
      <c r="R14552" s="104"/>
      <c r="S14552" s="104"/>
      <c r="T14552" s="104"/>
    </row>
    <row r="14553" spans="13:20" ht="14.5" x14ac:dyDescent="0.35">
      <c r="M14553" s="261" t="s">
        <v>45833</v>
      </c>
      <c r="N14553" s="262">
        <v>8980.52</v>
      </c>
      <c r="P14553" s="243" t="s">
        <v>30331</v>
      </c>
      <c r="Q14553" s="244">
        <v>8785.3700000000008</v>
      </c>
      <c r="R14553" s="104"/>
      <c r="S14553" s="104"/>
      <c r="T14553" s="104"/>
    </row>
    <row r="14554" spans="13:20" ht="14.5" x14ac:dyDescent="0.35">
      <c r="M14554" s="261" t="s">
        <v>53775</v>
      </c>
      <c r="N14554" s="262">
        <v>2053.9299999999998</v>
      </c>
      <c r="P14554" s="243" t="s">
        <v>30332</v>
      </c>
      <c r="Q14554" s="244">
        <v>4025.46</v>
      </c>
      <c r="R14554" s="104"/>
      <c r="S14554" s="104"/>
      <c r="T14554" s="104"/>
    </row>
    <row r="14555" spans="13:20" ht="14.5" x14ac:dyDescent="0.35">
      <c r="M14555" s="261" t="s">
        <v>45834</v>
      </c>
      <c r="N14555" s="262">
        <v>430.94</v>
      </c>
      <c r="P14555" s="243" t="s">
        <v>30333</v>
      </c>
      <c r="Q14555" s="244">
        <v>2000</v>
      </c>
      <c r="R14555" s="104"/>
      <c r="S14555" s="104"/>
      <c r="T14555" s="104"/>
    </row>
    <row r="14556" spans="13:20" ht="14.5" x14ac:dyDescent="0.35">
      <c r="M14556" s="261" t="s">
        <v>31043</v>
      </c>
      <c r="N14556" s="262">
        <v>1741.5</v>
      </c>
      <c r="P14556" s="243" t="s">
        <v>30334</v>
      </c>
      <c r="Q14556" s="244">
        <v>15699.62</v>
      </c>
      <c r="R14556" s="104"/>
      <c r="S14556" s="104"/>
      <c r="T14556" s="104"/>
    </row>
    <row r="14557" spans="13:20" ht="14.5" x14ac:dyDescent="0.35">
      <c r="M14557" s="261" t="s">
        <v>31044</v>
      </c>
      <c r="N14557" s="262">
        <v>1014.79</v>
      </c>
      <c r="P14557" s="243" t="s">
        <v>30335</v>
      </c>
      <c r="Q14557" s="244">
        <v>1203.42</v>
      </c>
      <c r="R14557" s="104"/>
      <c r="S14557" s="104"/>
      <c r="T14557" s="104"/>
    </row>
    <row r="14558" spans="13:20" ht="14.5" x14ac:dyDescent="0.35">
      <c r="M14558" s="261" t="s">
        <v>31045</v>
      </c>
      <c r="N14558" s="262">
        <v>19693.63</v>
      </c>
      <c r="P14558" s="243" t="s">
        <v>30336</v>
      </c>
      <c r="Q14558" s="244">
        <v>1906.36</v>
      </c>
      <c r="R14558" s="104"/>
      <c r="S14558" s="104"/>
      <c r="T14558" s="104"/>
    </row>
    <row r="14559" spans="13:20" ht="14.5" x14ac:dyDescent="0.35">
      <c r="M14559" s="261" t="s">
        <v>53776</v>
      </c>
      <c r="N14559" s="262">
        <v>32757.63</v>
      </c>
      <c r="P14559" s="243" t="s">
        <v>30337</v>
      </c>
      <c r="Q14559" s="244">
        <v>15218.6</v>
      </c>
      <c r="R14559" s="104"/>
      <c r="S14559" s="104"/>
      <c r="T14559" s="104"/>
    </row>
    <row r="14560" spans="13:20" ht="14.5" x14ac:dyDescent="0.35">
      <c r="M14560" s="261" t="s">
        <v>53777</v>
      </c>
      <c r="N14560" s="262">
        <v>3482.96</v>
      </c>
      <c r="P14560" s="243" t="s">
        <v>30338</v>
      </c>
      <c r="Q14560" s="244">
        <v>12214</v>
      </c>
      <c r="R14560" s="104"/>
      <c r="S14560" s="104"/>
      <c r="T14560" s="104"/>
    </row>
    <row r="14561" spans="13:20" ht="14.5" x14ac:dyDescent="0.35">
      <c r="M14561" s="261" t="s">
        <v>31046</v>
      </c>
      <c r="N14561" s="262">
        <v>7978.22</v>
      </c>
      <c r="P14561" s="243" t="s">
        <v>30339</v>
      </c>
      <c r="Q14561" s="244">
        <v>38688.400000000001</v>
      </c>
      <c r="R14561" s="104"/>
      <c r="S14561" s="104"/>
      <c r="T14561" s="104"/>
    </row>
    <row r="14562" spans="13:20" ht="14.5" x14ac:dyDescent="0.35">
      <c r="M14562" s="261" t="s">
        <v>45835</v>
      </c>
      <c r="N14562" s="262">
        <v>18.739999999999998</v>
      </c>
      <c r="P14562" s="243" t="s">
        <v>30340</v>
      </c>
      <c r="Q14562" s="244">
        <v>27413.360000000001</v>
      </c>
      <c r="R14562" s="104"/>
      <c r="S14562" s="104"/>
      <c r="T14562" s="104"/>
    </row>
    <row r="14563" spans="13:20" ht="14.5" x14ac:dyDescent="0.35">
      <c r="M14563" s="261" t="s">
        <v>45836</v>
      </c>
      <c r="N14563" s="262">
        <v>3520</v>
      </c>
      <c r="P14563" s="243" t="s">
        <v>30341</v>
      </c>
      <c r="Q14563" s="244">
        <v>32006.63</v>
      </c>
      <c r="R14563" s="104"/>
      <c r="S14563" s="104"/>
      <c r="T14563" s="104"/>
    </row>
    <row r="14564" spans="13:20" ht="14.5" x14ac:dyDescent="0.35">
      <c r="M14564" s="261" t="s">
        <v>53778</v>
      </c>
      <c r="N14564" s="262">
        <v>24000</v>
      </c>
      <c r="P14564" s="243" t="s">
        <v>30342</v>
      </c>
      <c r="Q14564" s="244">
        <v>87569.37</v>
      </c>
      <c r="R14564" s="104"/>
      <c r="S14564" s="104"/>
      <c r="T14564" s="104"/>
    </row>
    <row r="14565" spans="13:20" ht="14.5" x14ac:dyDescent="0.35">
      <c r="M14565" s="261" t="s">
        <v>53779</v>
      </c>
      <c r="N14565" s="262">
        <v>27400</v>
      </c>
      <c r="P14565" s="243" t="s">
        <v>30343</v>
      </c>
      <c r="Q14565" s="244">
        <v>4500</v>
      </c>
      <c r="R14565" s="104"/>
      <c r="S14565" s="104"/>
      <c r="T14565" s="104"/>
    </row>
    <row r="14566" spans="13:20" ht="14.5" x14ac:dyDescent="0.35">
      <c r="M14566" s="261" t="s">
        <v>53780</v>
      </c>
      <c r="N14566" s="262">
        <v>11120</v>
      </c>
      <c r="P14566" s="243" t="s">
        <v>30344</v>
      </c>
      <c r="Q14566" s="244">
        <v>1785</v>
      </c>
      <c r="R14566" s="104"/>
      <c r="S14566" s="104"/>
      <c r="T14566" s="104"/>
    </row>
    <row r="14567" spans="13:20" ht="14.5" x14ac:dyDescent="0.35">
      <c r="M14567" s="261" t="s">
        <v>45837</v>
      </c>
      <c r="N14567" s="262">
        <v>4949.07</v>
      </c>
      <c r="P14567" s="243" t="s">
        <v>30345</v>
      </c>
      <c r="Q14567" s="244">
        <v>6820.97</v>
      </c>
      <c r="R14567" s="104"/>
      <c r="S14567" s="104"/>
      <c r="T14567" s="104"/>
    </row>
    <row r="14568" spans="13:20" ht="14.5" x14ac:dyDescent="0.35">
      <c r="M14568" s="261" t="s">
        <v>53781</v>
      </c>
      <c r="N14568" s="262">
        <v>1182.49</v>
      </c>
      <c r="P14568" s="243" t="s">
        <v>30346</v>
      </c>
      <c r="Q14568" s="244">
        <v>500.71</v>
      </c>
      <c r="R14568" s="104"/>
      <c r="S14568" s="104"/>
      <c r="T14568" s="104"/>
    </row>
    <row r="14569" spans="13:20" ht="14.5" x14ac:dyDescent="0.35">
      <c r="M14569" s="261" t="s">
        <v>45838</v>
      </c>
      <c r="N14569" s="262">
        <v>227.3</v>
      </c>
      <c r="P14569" s="243" t="s">
        <v>30347</v>
      </c>
      <c r="Q14569" s="244">
        <v>1478.78</v>
      </c>
      <c r="R14569" s="104"/>
      <c r="S14569" s="104"/>
      <c r="T14569" s="104"/>
    </row>
    <row r="14570" spans="13:20" ht="14.5" x14ac:dyDescent="0.35">
      <c r="M14570" s="261" t="s">
        <v>45839</v>
      </c>
      <c r="N14570" s="262">
        <v>1004.19</v>
      </c>
      <c r="P14570" s="243" t="s">
        <v>30348</v>
      </c>
      <c r="Q14570" s="244">
        <v>876.89</v>
      </c>
      <c r="R14570" s="104"/>
      <c r="S14570" s="104"/>
      <c r="T14570" s="104"/>
    </row>
    <row r="14571" spans="13:20" ht="14.5" x14ac:dyDescent="0.35">
      <c r="M14571" s="261" t="s">
        <v>45840</v>
      </c>
      <c r="N14571" s="262">
        <v>25913.08</v>
      </c>
      <c r="P14571" s="243" t="s">
        <v>30349</v>
      </c>
      <c r="Q14571" s="244">
        <v>355.43</v>
      </c>
      <c r="R14571" s="104"/>
      <c r="S14571" s="104"/>
      <c r="T14571" s="104"/>
    </row>
    <row r="14572" spans="13:20" ht="14.5" x14ac:dyDescent="0.35">
      <c r="M14572" s="261" t="s">
        <v>53782</v>
      </c>
      <c r="N14572" s="262">
        <v>5469.04</v>
      </c>
      <c r="P14572" s="243" t="s">
        <v>30350</v>
      </c>
      <c r="Q14572" s="244">
        <v>27750</v>
      </c>
      <c r="R14572" s="104"/>
      <c r="S14572" s="104"/>
      <c r="T14572" s="104"/>
    </row>
    <row r="14573" spans="13:20" ht="14.5" x14ac:dyDescent="0.35">
      <c r="M14573" s="261" t="s">
        <v>45841</v>
      </c>
      <c r="N14573" s="262">
        <v>18097.25</v>
      </c>
      <c r="P14573" s="243" t="s">
        <v>30351</v>
      </c>
      <c r="Q14573" s="244">
        <v>18000</v>
      </c>
      <c r="R14573" s="104"/>
      <c r="S14573" s="104"/>
      <c r="T14573" s="104"/>
    </row>
    <row r="14574" spans="13:20" ht="14.5" x14ac:dyDescent="0.35">
      <c r="M14574" s="261" t="s">
        <v>48820</v>
      </c>
      <c r="N14574" s="262">
        <v>16000</v>
      </c>
      <c r="P14574" s="243" t="s">
        <v>30352</v>
      </c>
      <c r="Q14574" s="244">
        <v>39937.5</v>
      </c>
      <c r="R14574" s="104"/>
      <c r="S14574" s="104"/>
      <c r="T14574" s="104"/>
    </row>
    <row r="14575" spans="13:20" ht="14.5" x14ac:dyDescent="0.35">
      <c r="M14575" s="261" t="s">
        <v>48821</v>
      </c>
      <c r="N14575" s="262">
        <v>1224</v>
      </c>
      <c r="P14575" s="243" t="s">
        <v>30353</v>
      </c>
      <c r="Q14575" s="244">
        <v>6555.07</v>
      </c>
      <c r="R14575" s="104"/>
      <c r="S14575" s="104"/>
      <c r="T14575" s="104"/>
    </row>
    <row r="14576" spans="13:20" ht="14.5" x14ac:dyDescent="0.35">
      <c r="M14576" s="261" t="s">
        <v>45842</v>
      </c>
      <c r="N14576" s="262">
        <v>21400.85</v>
      </c>
      <c r="P14576" s="243" t="s">
        <v>30354</v>
      </c>
      <c r="Q14576" s="244">
        <v>12357.6</v>
      </c>
      <c r="R14576" s="104"/>
      <c r="S14576" s="104"/>
      <c r="T14576" s="104"/>
    </row>
    <row r="14577" spans="13:20" ht="14.5" x14ac:dyDescent="0.35">
      <c r="M14577" s="261" t="s">
        <v>45843</v>
      </c>
      <c r="N14577" s="262">
        <v>1637.15</v>
      </c>
      <c r="P14577" s="243" t="s">
        <v>30355</v>
      </c>
      <c r="Q14577" s="244">
        <v>203.25</v>
      </c>
      <c r="R14577" s="104"/>
      <c r="S14577" s="104"/>
      <c r="T14577" s="104"/>
    </row>
    <row r="14578" spans="13:20" ht="14.5" x14ac:dyDescent="0.35">
      <c r="M14578" s="261" t="s">
        <v>38746</v>
      </c>
      <c r="N14578" s="262">
        <v>900</v>
      </c>
      <c r="P14578" s="243" t="s">
        <v>30356</v>
      </c>
      <c r="Q14578" s="244">
        <v>1143.8699999999999</v>
      </c>
      <c r="R14578" s="104"/>
      <c r="S14578" s="104"/>
      <c r="T14578" s="104"/>
    </row>
    <row r="14579" spans="13:20" ht="14.5" x14ac:dyDescent="0.35">
      <c r="M14579" s="261" t="s">
        <v>38747</v>
      </c>
      <c r="N14579" s="262">
        <v>68.849999999999994</v>
      </c>
      <c r="P14579" s="243" t="s">
        <v>30357</v>
      </c>
      <c r="Q14579" s="244">
        <v>17367.37</v>
      </c>
      <c r="R14579" s="104"/>
      <c r="S14579" s="104"/>
      <c r="T14579" s="104"/>
    </row>
    <row r="14580" spans="13:20" ht="14.5" x14ac:dyDescent="0.35">
      <c r="M14580" s="261" t="s">
        <v>38748</v>
      </c>
      <c r="N14580" s="262">
        <v>859.15</v>
      </c>
      <c r="P14580" s="243" t="s">
        <v>30358</v>
      </c>
      <c r="Q14580" s="244">
        <v>8730.27</v>
      </c>
      <c r="R14580" s="104"/>
      <c r="S14580" s="104"/>
      <c r="T14580" s="104"/>
    </row>
    <row r="14581" spans="13:20" ht="14.5" x14ac:dyDescent="0.35">
      <c r="M14581" s="261" t="s">
        <v>58015</v>
      </c>
      <c r="N14581" s="262">
        <v>2141.6999999999998</v>
      </c>
      <c r="P14581" s="243" t="s">
        <v>30359</v>
      </c>
      <c r="Q14581" s="244">
        <v>10345.4</v>
      </c>
      <c r="R14581" s="104"/>
      <c r="S14581" s="104"/>
      <c r="T14581" s="104"/>
    </row>
    <row r="14582" spans="13:20" ht="14.5" x14ac:dyDescent="0.35">
      <c r="M14582" s="261" t="s">
        <v>45844</v>
      </c>
      <c r="N14582" s="262">
        <v>253.24</v>
      </c>
      <c r="P14582" s="243" t="s">
        <v>16249</v>
      </c>
      <c r="Q14582" s="244">
        <v>15699.62</v>
      </c>
      <c r="R14582" s="104"/>
      <c r="S14582" s="104"/>
      <c r="T14582" s="104"/>
    </row>
    <row r="14583" spans="13:20" ht="14.5" x14ac:dyDescent="0.35">
      <c r="M14583" s="261" t="s">
        <v>45845</v>
      </c>
      <c r="N14583" s="262">
        <v>6036.02</v>
      </c>
      <c r="P14583" s="243" t="s">
        <v>30360</v>
      </c>
      <c r="Q14583" s="244">
        <v>1605</v>
      </c>
      <c r="R14583" s="104"/>
      <c r="S14583" s="104"/>
      <c r="T14583" s="104"/>
    </row>
    <row r="14584" spans="13:20" ht="14.5" x14ac:dyDescent="0.35">
      <c r="M14584" s="261" t="s">
        <v>50592</v>
      </c>
      <c r="N14584" s="262">
        <v>1280</v>
      </c>
      <c r="P14584" s="243" t="s">
        <v>30361</v>
      </c>
      <c r="Q14584" s="244">
        <v>27750</v>
      </c>
      <c r="R14584" s="104"/>
      <c r="S14584" s="104"/>
      <c r="T14584" s="104"/>
    </row>
    <row r="14585" spans="13:20" ht="14.5" x14ac:dyDescent="0.35">
      <c r="M14585" s="261" t="s">
        <v>50593</v>
      </c>
      <c r="N14585" s="262">
        <v>4019.45</v>
      </c>
      <c r="P14585" s="243" t="s">
        <v>30362</v>
      </c>
      <c r="Q14585" s="244">
        <v>18000</v>
      </c>
      <c r="R14585" s="104"/>
      <c r="S14585" s="104"/>
      <c r="T14585" s="104"/>
    </row>
    <row r="14586" spans="13:20" ht="14.5" x14ac:dyDescent="0.35">
      <c r="M14586" s="261" t="s">
        <v>45846</v>
      </c>
      <c r="N14586" s="262">
        <v>5013.25</v>
      </c>
      <c r="P14586" s="243" t="s">
        <v>30363</v>
      </c>
      <c r="Q14586" s="244">
        <v>39937.5</v>
      </c>
      <c r="R14586" s="104"/>
      <c r="S14586" s="104"/>
      <c r="T14586" s="104"/>
    </row>
    <row r="14587" spans="13:20" ht="14.5" x14ac:dyDescent="0.35">
      <c r="M14587" s="261" t="s">
        <v>50594</v>
      </c>
      <c r="N14587" s="262">
        <v>4705.99</v>
      </c>
      <c r="P14587" s="243" t="s">
        <v>30364</v>
      </c>
      <c r="Q14587" s="244">
        <v>2400.25</v>
      </c>
      <c r="R14587" s="104"/>
      <c r="S14587" s="104"/>
      <c r="T14587" s="104"/>
    </row>
    <row r="14588" spans="13:20" ht="14.5" x14ac:dyDescent="0.35">
      <c r="M14588" s="261" t="s">
        <v>50595</v>
      </c>
      <c r="N14588" s="262">
        <v>360.01</v>
      </c>
      <c r="P14588" s="243" t="s">
        <v>16252</v>
      </c>
      <c r="Q14588" s="244">
        <v>10731.5</v>
      </c>
      <c r="R14588" s="104"/>
      <c r="S14588" s="104"/>
      <c r="T14588" s="104"/>
    </row>
    <row r="14589" spans="13:20" ht="14.5" x14ac:dyDescent="0.35">
      <c r="M14589" s="261" t="s">
        <v>48822</v>
      </c>
      <c r="N14589" s="262">
        <v>8003.72</v>
      </c>
      <c r="P14589" s="243" t="s">
        <v>16253</v>
      </c>
      <c r="Q14589" s="244">
        <v>23033.14</v>
      </c>
      <c r="R14589" s="104"/>
      <c r="S14589" s="104"/>
      <c r="T14589" s="104"/>
    </row>
    <row r="14590" spans="13:20" ht="14.5" x14ac:dyDescent="0.35">
      <c r="M14590" s="261" t="s">
        <v>48823</v>
      </c>
      <c r="N14590" s="262">
        <v>612.28</v>
      </c>
      <c r="P14590" s="243" t="s">
        <v>30365</v>
      </c>
      <c r="Q14590" s="244">
        <v>3609</v>
      </c>
      <c r="R14590" s="104"/>
      <c r="S14590" s="104"/>
      <c r="T14590" s="104"/>
    </row>
    <row r="14591" spans="13:20" ht="14.5" x14ac:dyDescent="0.35">
      <c r="M14591" s="261" t="s">
        <v>48824</v>
      </c>
      <c r="N14591" s="262">
        <v>124800</v>
      </c>
      <c r="P14591" s="243" t="s">
        <v>30366</v>
      </c>
      <c r="Q14591" s="244">
        <v>14514</v>
      </c>
      <c r="R14591" s="104"/>
      <c r="S14591" s="104"/>
      <c r="T14591" s="104"/>
    </row>
    <row r="14592" spans="13:20" ht="14.5" x14ac:dyDescent="0.35">
      <c r="M14592" s="261" t="s">
        <v>48825</v>
      </c>
      <c r="N14592" s="262">
        <v>7610</v>
      </c>
      <c r="P14592" s="243" t="s">
        <v>30367</v>
      </c>
      <c r="Q14592" s="244">
        <v>4051</v>
      </c>
      <c r="R14592" s="104"/>
      <c r="S14592" s="104"/>
      <c r="T14592" s="104"/>
    </row>
    <row r="14593" spans="13:20" ht="14.5" x14ac:dyDescent="0.35">
      <c r="M14593" s="261" t="s">
        <v>31085</v>
      </c>
      <c r="N14593" s="262">
        <v>2985.88</v>
      </c>
      <c r="P14593" s="243" t="s">
        <v>30368</v>
      </c>
      <c r="Q14593" s="244">
        <v>1312</v>
      </c>
      <c r="R14593" s="104"/>
      <c r="S14593" s="104"/>
      <c r="T14593" s="104"/>
    </row>
    <row r="14594" spans="13:20" ht="14.5" x14ac:dyDescent="0.35">
      <c r="M14594" s="261" t="s">
        <v>52489</v>
      </c>
      <c r="N14594" s="262">
        <v>14450.04</v>
      </c>
      <c r="P14594" s="243" t="s">
        <v>30369</v>
      </c>
      <c r="Q14594" s="244">
        <v>355.43</v>
      </c>
      <c r="R14594" s="104"/>
      <c r="S14594" s="104"/>
      <c r="T14594" s="104"/>
    </row>
    <row r="14595" spans="13:20" ht="14.5" x14ac:dyDescent="0.35">
      <c r="M14595" s="261" t="s">
        <v>58016</v>
      </c>
      <c r="N14595" s="262">
        <v>2393.92</v>
      </c>
      <c r="P14595" s="243" t="s">
        <v>16254</v>
      </c>
      <c r="Q14595" s="244">
        <v>82411.97</v>
      </c>
      <c r="R14595" s="104"/>
      <c r="S14595" s="104"/>
      <c r="T14595" s="104"/>
    </row>
    <row r="14596" spans="13:20" ht="14.5" x14ac:dyDescent="0.35">
      <c r="M14596" s="261" t="s">
        <v>52490</v>
      </c>
      <c r="N14596" s="262">
        <v>3803.04</v>
      </c>
      <c r="P14596" s="243" t="s">
        <v>30370</v>
      </c>
      <c r="Q14596" s="244">
        <v>42326.82</v>
      </c>
      <c r="R14596" s="104"/>
      <c r="S14596" s="104"/>
      <c r="T14596" s="104"/>
    </row>
    <row r="14597" spans="13:20" ht="14.5" x14ac:dyDescent="0.35">
      <c r="M14597" s="261" t="s">
        <v>51601</v>
      </c>
      <c r="N14597" s="262">
        <v>8611.86</v>
      </c>
      <c r="P14597" s="243" t="s">
        <v>30371</v>
      </c>
      <c r="Q14597" s="244">
        <v>32006.63</v>
      </c>
      <c r="R14597" s="104"/>
      <c r="S14597" s="104"/>
      <c r="T14597" s="104"/>
    </row>
    <row r="14598" spans="13:20" ht="14.5" x14ac:dyDescent="0.35">
      <c r="M14598" s="261" t="s">
        <v>51602</v>
      </c>
      <c r="N14598" s="262">
        <v>988.14</v>
      </c>
      <c r="P14598" s="243" t="s">
        <v>30372</v>
      </c>
      <c r="Q14598" s="244">
        <v>112271.24</v>
      </c>
      <c r="R14598" s="104"/>
      <c r="S14598" s="104"/>
      <c r="T14598" s="104"/>
    </row>
    <row r="14599" spans="13:20" ht="14.5" x14ac:dyDescent="0.35">
      <c r="M14599" s="261" t="s">
        <v>58017</v>
      </c>
      <c r="N14599" s="262">
        <v>727</v>
      </c>
      <c r="P14599" s="243" t="s">
        <v>30373</v>
      </c>
      <c r="Q14599" s="244">
        <v>37267.85</v>
      </c>
      <c r="R14599" s="104"/>
      <c r="S14599" s="104"/>
      <c r="T14599" s="104"/>
    </row>
    <row r="14600" spans="13:20" ht="14.5" x14ac:dyDescent="0.35">
      <c r="M14600" s="261" t="s">
        <v>36212</v>
      </c>
      <c r="N14600" s="262">
        <v>74777.31</v>
      </c>
      <c r="P14600" s="243" t="s">
        <v>30374</v>
      </c>
      <c r="Q14600" s="244">
        <v>304380.78999999998</v>
      </c>
      <c r="R14600" s="104"/>
      <c r="S14600" s="104"/>
      <c r="T14600" s="104"/>
    </row>
    <row r="14601" spans="13:20" ht="14.5" x14ac:dyDescent="0.35">
      <c r="M14601" s="261" t="s">
        <v>36213</v>
      </c>
      <c r="N14601" s="262">
        <v>6513.96</v>
      </c>
      <c r="P14601" s="243" t="s">
        <v>30375</v>
      </c>
      <c r="Q14601" s="244">
        <v>58505.03</v>
      </c>
      <c r="R14601" s="104"/>
      <c r="S14601" s="104"/>
      <c r="T14601" s="104"/>
    </row>
    <row r="14602" spans="13:20" ht="14.5" x14ac:dyDescent="0.35">
      <c r="M14602" s="261" t="s">
        <v>31090</v>
      </c>
      <c r="N14602" s="262">
        <v>32365.599999999999</v>
      </c>
      <c r="P14602" s="243" t="s">
        <v>30376</v>
      </c>
      <c r="Q14602" s="244">
        <v>12901.15</v>
      </c>
      <c r="R14602" s="104"/>
      <c r="S14602" s="104"/>
      <c r="T14602" s="104"/>
    </row>
    <row r="14603" spans="13:20" ht="14.5" x14ac:dyDescent="0.35">
      <c r="M14603" s="261" t="s">
        <v>58018</v>
      </c>
      <c r="N14603" s="262">
        <v>12648.5</v>
      </c>
      <c r="P14603" s="243" t="s">
        <v>30377</v>
      </c>
      <c r="Q14603" s="244">
        <v>7800</v>
      </c>
      <c r="R14603" s="104"/>
      <c r="S14603" s="104"/>
      <c r="T14603" s="104"/>
    </row>
    <row r="14604" spans="13:20" ht="14.5" x14ac:dyDescent="0.35">
      <c r="M14604" s="261" t="s">
        <v>58019</v>
      </c>
      <c r="N14604" s="262">
        <v>545</v>
      </c>
      <c r="P14604" s="243" t="s">
        <v>30378</v>
      </c>
      <c r="Q14604" s="244">
        <v>42250</v>
      </c>
      <c r="R14604" s="104"/>
      <c r="S14604" s="104"/>
      <c r="T14604" s="104"/>
    </row>
    <row r="14605" spans="13:20" ht="14.5" x14ac:dyDescent="0.35">
      <c r="M14605" s="261" t="s">
        <v>58020</v>
      </c>
      <c r="N14605" s="262">
        <v>4469.43</v>
      </c>
      <c r="P14605" s="243" t="s">
        <v>30379</v>
      </c>
      <c r="Q14605" s="244">
        <v>34532.339999999997</v>
      </c>
      <c r="R14605" s="104"/>
      <c r="S14605" s="104"/>
      <c r="T14605" s="104"/>
    </row>
    <row r="14606" spans="13:20" ht="14.5" x14ac:dyDescent="0.35">
      <c r="M14606" s="261" t="s">
        <v>52491</v>
      </c>
      <c r="N14606" s="262">
        <v>219</v>
      </c>
      <c r="P14606" s="243" t="s">
        <v>30380</v>
      </c>
      <c r="Q14606" s="244">
        <v>84898.89</v>
      </c>
      <c r="R14606" s="104"/>
      <c r="S14606" s="104"/>
      <c r="T14606" s="104"/>
    </row>
    <row r="14607" spans="13:20" ht="14.5" x14ac:dyDescent="0.35">
      <c r="M14607" s="261" t="s">
        <v>58021</v>
      </c>
      <c r="N14607" s="262">
        <v>10680.88</v>
      </c>
      <c r="P14607" s="243" t="s">
        <v>30381</v>
      </c>
      <c r="Q14607" s="244">
        <v>146908.72</v>
      </c>
      <c r="R14607" s="104"/>
      <c r="S14607" s="104"/>
      <c r="T14607" s="104"/>
    </row>
    <row r="14608" spans="13:20" ht="14.5" x14ac:dyDescent="0.35">
      <c r="M14608" s="261" t="s">
        <v>48826</v>
      </c>
      <c r="N14608" s="262">
        <v>49030.5</v>
      </c>
      <c r="P14608" s="243" t="s">
        <v>30382</v>
      </c>
      <c r="Q14608" s="244">
        <v>27549.47</v>
      </c>
      <c r="R14608" s="104"/>
      <c r="S14608" s="104"/>
      <c r="T14608" s="104"/>
    </row>
    <row r="14609" spans="13:20" ht="14.5" x14ac:dyDescent="0.35">
      <c r="M14609" s="261" t="s">
        <v>48827</v>
      </c>
      <c r="N14609" s="262">
        <v>4819.5</v>
      </c>
      <c r="P14609" s="243" t="s">
        <v>30383</v>
      </c>
      <c r="Q14609" s="244">
        <v>2177.7600000000002</v>
      </c>
      <c r="R14609" s="104"/>
      <c r="S14609" s="104"/>
      <c r="T14609" s="104"/>
    </row>
    <row r="14610" spans="13:20" ht="14.5" x14ac:dyDescent="0.35">
      <c r="M14610" s="261" t="s">
        <v>48828</v>
      </c>
      <c r="N14610" s="262">
        <v>93050</v>
      </c>
      <c r="P14610" s="243" t="s">
        <v>30384</v>
      </c>
      <c r="Q14610" s="244">
        <v>224650</v>
      </c>
      <c r="R14610" s="104"/>
      <c r="S14610" s="104"/>
      <c r="T14610" s="104"/>
    </row>
    <row r="14611" spans="13:20" ht="14.5" x14ac:dyDescent="0.35">
      <c r="M14611" s="261" t="s">
        <v>48829</v>
      </c>
      <c r="N14611" s="262">
        <v>6998</v>
      </c>
      <c r="P14611" s="243" t="s">
        <v>30385</v>
      </c>
      <c r="Q14611" s="244">
        <v>79831</v>
      </c>
      <c r="R14611" s="104"/>
      <c r="S14611" s="104"/>
      <c r="T14611" s="104"/>
    </row>
    <row r="14612" spans="13:20" ht="14.5" x14ac:dyDescent="0.35">
      <c r="M14612" s="261" t="s">
        <v>51603</v>
      </c>
      <c r="N14612" s="262">
        <v>3145</v>
      </c>
      <c r="P14612" s="243" t="s">
        <v>30386</v>
      </c>
      <c r="Q14612" s="244">
        <v>1111295</v>
      </c>
      <c r="R14612" s="104"/>
      <c r="S14612" s="104"/>
      <c r="T14612" s="104"/>
    </row>
    <row r="14613" spans="13:20" ht="14.5" x14ac:dyDescent="0.35">
      <c r="M14613" s="261" t="s">
        <v>37733</v>
      </c>
      <c r="N14613" s="262">
        <v>7836</v>
      </c>
      <c r="P14613" s="243" t="s">
        <v>30387</v>
      </c>
      <c r="Q14613" s="244">
        <v>802.09</v>
      </c>
      <c r="R14613" s="104"/>
      <c r="S14613" s="104"/>
      <c r="T14613" s="104"/>
    </row>
    <row r="14614" spans="13:20" ht="14.5" x14ac:dyDescent="0.35">
      <c r="M14614" s="261" t="s">
        <v>38750</v>
      </c>
      <c r="N14614" s="262">
        <v>4049</v>
      </c>
      <c r="P14614" s="243" t="s">
        <v>16259</v>
      </c>
      <c r="Q14614" s="244">
        <v>53252.68</v>
      </c>
      <c r="R14614" s="104"/>
      <c r="S14614" s="104"/>
      <c r="T14614" s="104"/>
    </row>
    <row r="14615" spans="13:20" ht="14.5" x14ac:dyDescent="0.35">
      <c r="M14615" s="261" t="s">
        <v>37734</v>
      </c>
      <c r="N14615" s="262">
        <v>13855</v>
      </c>
      <c r="P14615" s="243" t="s">
        <v>16260</v>
      </c>
      <c r="Q14615" s="244">
        <v>376831.61</v>
      </c>
      <c r="R14615" s="104"/>
      <c r="S14615" s="104"/>
      <c r="T14615" s="104"/>
    </row>
    <row r="14616" spans="13:20" ht="14.5" x14ac:dyDescent="0.35">
      <c r="M14616" s="261" t="s">
        <v>37735</v>
      </c>
      <c r="N14616" s="262">
        <v>768</v>
      </c>
      <c r="P14616" s="243" t="s">
        <v>16261</v>
      </c>
      <c r="Q14616" s="244">
        <v>29900.39</v>
      </c>
      <c r="R14616" s="104"/>
      <c r="S14616" s="104"/>
      <c r="T14616" s="104"/>
    </row>
    <row r="14617" spans="13:20" ht="14.5" x14ac:dyDescent="0.35">
      <c r="M14617" s="261" t="s">
        <v>37736</v>
      </c>
      <c r="N14617" s="262">
        <v>4801</v>
      </c>
      <c r="P14617" s="243" t="s">
        <v>16262</v>
      </c>
      <c r="Q14617" s="244">
        <v>86356.91</v>
      </c>
      <c r="R14617" s="104"/>
      <c r="S14617" s="104"/>
      <c r="T14617" s="104"/>
    </row>
    <row r="14618" spans="13:20" ht="14.5" x14ac:dyDescent="0.35">
      <c r="M14618" s="261" t="s">
        <v>51604</v>
      </c>
      <c r="N14618" s="262">
        <v>1658</v>
      </c>
      <c r="P14618" s="243" t="s">
        <v>30388</v>
      </c>
      <c r="Q14618" s="244">
        <v>79618.87</v>
      </c>
      <c r="R14618" s="104"/>
      <c r="S14618" s="104"/>
      <c r="T14618" s="104"/>
    </row>
    <row r="14619" spans="13:20" ht="14.5" x14ac:dyDescent="0.35">
      <c r="M14619" s="261" t="s">
        <v>37737</v>
      </c>
      <c r="N14619" s="262">
        <v>358</v>
      </c>
      <c r="P14619" s="243" t="s">
        <v>30389</v>
      </c>
      <c r="Q14619" s="244">
        <v>198.9</v>
      </c>
      <c r="R14619" s="104"/>
      <c r="S14619" s="104"/>
      <c r="T14619" s="104"/>
    </row>
    <row r="14620" spans="13:20" ht="14.5" x14ac:dyDescent="0.35">
      <c r="M14620" s="261" t="s">
        <v>38751</v>
      </c>
      <c r="N14620" s="262">
        <v>500</v>
      </c>
      <c r="P14620" s="243" t="s">
        <v>30390</v>
      </c>
      <c r="Q14620" s="244">
        <v>26868.76</v>
      </c>
      <c r="R14620" s="104"/>
      <c r="S14620" s="104"/>
      <c r="T14620" s="104"/>
    </row>
    <row r="14621" spans="13:20" ht="14.5" x14ac:dyDescent="0.35">
      <c r="M14621" s="261" t="s">
        <v>45847</v>
      </c>
      <c r="N14621" s="262">
        <v>49094</v>
      </c>
      <c r="P14621" s="243" t="s">
        <v>30391</v>
      </c>
      <c r="Q14621" s="244">
        <v>16380.79</v>
      </c>
      <c r="R14621" s="104"/>
      <c r="S14621" s="104"/>
      <c r="T14621" s="104"/>
    </row>
    <row r="14622" spans="13:20" ht="14.5" x14ac:dyDescent="0.35">
      <c r="M14622" s="261" t="s">
        <v>45848</v>
      </c>
      <c r="N14622" s="262">
        <v>39531.79</v>
      </c>
      <c r="P14622" s="243" t="s">
        <v>30392</v>
      </c>
      <c r="Q14622" s="244">
        <v>370040</v>
      </c>
      <c r="R14622" s="104"/>
      <c r="S14622" s="104"/>
      <c r="T14622" s="104"/>
    </row>
    <row r="14623" spans="13:20" ht="14.5" x14ac:dyDescent="0.35">
      <c r="M14623" s="261" t="s">
        <v>45849</v>
      </c>
      <c r="N14623" s="262">
        <v>2403.59</v>
      </c>
      <c r="P14623" s="243" t="s">
        <v>30393</v>
      </c>
      <c r="Q14623" s="244">
        <v>9513</v>
      </c>
      <c r="R14623" s="104"/>
      <c r="S14623" s="104"/>
      <c r="T14623" s="104"/>
    </row>
    <row r="14624" spans="13:20" ht="14.5" x14ac:dyDescent="0.35">
      <c r="M14624" s="261" t="s">
        <v>58022</v>
      </c>
      <c r="N14624" s="262">
        <v>10949.15</v>
      </c>
      <c r="P14624" s="243" t="s">
        <v>30394</v>
      </c>
      <c r="Q14624" s="244">
        <v>210188</v>
      </c>
      <c r="R14624" s="104"/>
      <c r="S14624" s="104"/>
      <c r="T14624" s="104"/>
    </row>
    <row r="14625" spans="13:20" ht="14.5" x14ac:dyDescent="0.35">
      <c r="M14625" s="261" t="s">
        <v>48830</v>
      </c>
      <c r="N14625" s="262">
        <v>11420</v>
      </c>
      <c r="P14625" s="243" t="s">
        <v>30395</v>
      </c>
      <c r="Q14625" s="244">
        <v>30664</v>
      </c>
      <c r="R14625" s="104"/>
      <c r="S14625" s="104"/>
      <c r="T14625" s="104"/>
    </row>
    <row r="14626" spans="13:20" ht="14.5" x14ac:dyDescent="0.35">
      <c r="M14626" s="261" t="s">
        <v>48831</v>
      </c>
      <c r="N14626" s="262">
        <v>30000</v>
      </c>
      <c r="P14626" s="243" t="s">
        <v>30396</v>
      </c>
      <c r="Q14626" s="244">
        <v>311706.28999999998</v>
      </c>
      <c r="R14626" s="104"/>
      <c r="S14626" s="104"/>
      <c r="T14626" s="104"/>
    </row>
    <row r="14627" spans="13:20" ht="14.5" x14ac:dyDescent="0.35">
      <c r="M14627" s="261" t="s">
        <v>48832</v>
      </c>
      <c r="N14627" s="262">
        <v>658</v>
      </c>
      <c r="P14627" s="243" t="s">
        <v>30397</v>
      </c>
      <c r="Q14627" s="244">
        <v>15283.63</v>
      </c>
      <c r="R14627" s="104"/>
      <c r="S14627" s="104"/>
      <c r="T14627" s="104"/>
    </row>
    <row r="14628" spans="13:20" ht="14.5" x14ac:dyDescent="0.35">
      <c r="M14628" s="261" t="s">
        <v>45850</v>
      </c>
      <c r="N14628" s="262">
        <v>104750</v>
      </c>
      <c r="P14628" s="243" t="s">
        <v>30398</v>
      </c>
      <c r="Q14628" s="244">
        <v>28600</v>
      </c>
      <c r="R14628" s="104"/>
      <c r="S14628" s="104"/>
      <c r="T14628" s="104"/>
    </row>
    <row r="14629" spans="13:20" ht="14.5" x14ac:dyDescent="0.35">
      <c r="M14629" s="261" t="s">
        <v>45851</v>
      </c>
      <c r="N14629" s="262">
        <v>8013.38</v>
      </c>
      <c r="P14629" s="243" t="s">
        <v>30399</v>
      </c>
      <c r="Q14629" s="244">
        <v>70652.72</v>
      </c>
      <c r="R14629" s="104"/>
      <c r="S14629" s="104"/>
      <c r="T14629" s="104"/>
    </row>
    <row r="14630" spans="13:20" ht="14.5" x14ac:dyDescent="0.35">
      <c r="M14630" s="261" t="s">
        <v>38752</v>
      </c>
      <c r="N14630" s="262">
        <v>13207</v>
      </c>
      <c r="P14630" s="243" t="s">
        <v>30400</v>
      </c>
      <c r="Q14630" s="244">
        <v>88.65</v>
      </c>
      <c r="R14630" s="104"/>
      <c r="S14630" s="104"/>
      <c r="T14630" s="104"/>
    </row>
    <row r="14631" spans="13:20" ht="14.5" x14ac:dyDescent="0.35">
      <c r="M14631" s="261" t="s">
        <v>36214</v>
      </c>
      <c r="N14631" s="262">
        <v>4132.2</v>
      </c>
      <c r="P14631" s="243" t="s">
        <v>30401</v>
      </c>
      <c r="Q14631" s="244">
        <v>281.42</v>
      </c>
      <c r="R14631" s="104"/>
      <c r="S14631" s="104"/>
      <c r="T14631" s="104"/>
    </row>
    <row r="14632" spans="13:20" ht="14.5" x14ac:dyDescent="0.35">
      <c r="M14632" s="261" t="s">
        <v>37741</v>
      </c>
      <c r="N14632" s="262">
        <v>11685.75</v>
      </c>
      <c r="P14632" s="243" t="s">
        <v>30402</v>
      </c>
      <c r="Q14632" s="244">
        <v>31425.62</v>
      </c>
      <c r="R14632" s="104"/>
      <c r="S14632" s="104"/>
      <c r="T14632" s="104"/>
    </row>
    <row r="14633" spans="13:20" ht="14.5" x14ac:dyDescent="0.35">
      <c r="M14633" s="261" t="s">
        <v>42348</v>
      </c>
      <c r="N14633" s="262">
        <v>6331.23</v>
      </c>
      <c r="P14633" s="243" t="s">
        <v>30403</v>
      </c>
      <c r="Q14633" s="244">
        <v>92489.66</v>
      </c>
      <c r="R14633" s="104"/>
      <c r="S14633" s="104"/>
      <c r="T14633" s="104"/>
    </row>
    <row r="14634" spans="13:20" ht="14.5" x14ac:dyDescent="0.35">
      <c r="M14634" s="261" t="s">
        <v>42349</v>
      </c>
      <c r="N14634" s="262">
        <v>5379.35</v>
      </c>
      <c r="P14634" s="243" t="s">
        <v>30404</v>
      </c>
      <c r="Q14634" s="244">
        <v>40991.72</v>
      </c>
      <c r="R14634" s="104"/>
      <c r="S14634" s="104"/>
      <c r="T14634" s="104"/>
    </row>
    <row r="14635" spans="13:20" ht="14.5" x14ac:dyDescent="0.35">
      <c r="M14635" s="261" t="s">
        <v>37742</v>
      </c>
      <c r="N14635" s="262">
        <v>12299.84</v>
      </c>
      <c r="P14635" s="243" t="s">
        <v>30405</v>
      </c>
      <c r="Q14635" s="244">
        <v>8275</v>
      </c>
      <c r="R14635" s="104"/>
      <c r="S14635" s="104"/>
      <c r="T14635" s="104"/>
    </row>
    <row r="14636" spans="13:20" ht="14.5" x14ac:dyDescent="0.35">
      <c r="M14636" s="261" t="s">
        <v>50596</v>
      </c>
      <c r="N14636" s="262">
        <v>3577</v>
      </c>
      <c r="P14636" s="243" t="s">
        <v>30406</v>
      </c>
      <c r="Q14636" s="244">
        <v>21115</v>
      </c>
      <c r="R14636" s="104"/>
      <c r="S14636" s="104"/>
      <c r="T14636" s="104"/>
    </row>
    <row r="14637" spans="13:20" ht="14.5" x14ac:dyDescent="0.35">
      <c r="M14637" s="261" t="s">
        <v>51605</v>
      </c>
      <c r="N14637" s="262">
        <v>24893.360000000001</v>
      </c>
      <c r="P14637" s="243" t="s">
        <v>30407</v>
      </c>
      <c r="Q14637" s="244">
        <v>162330.29</v>
      </c>
      <c r="R14637" s="104"/>
      <c r="S14637" s="104"/>
      <c r="T14637" s="104"/>
    </row>
    <row r="14638" spans="13:20" ht="14.5" x14ac:dyDescent="0.35">
      <c r="M14638" s="261" t="s">
        <v>43482</v>
      </c>
      <c r="N14638" s="262">
        <v>8419.23</v>
      </c>
      <c r="P14638" s="243" t="s">
        <v>30408</v>
      </c>
      <c r="Q14638" s="244">
        <v>68757.679999999993</v>
      </c>
      <c r="R14638" s="104"/>
      <c r="S14638" s="104"/>
      <c r="T14638" s="104"/>
    </row>
    <row r="14639" spans="13:20" ht="14.5" x14ac:dyDescent="0.35">
      <c r="M14639" s="261" t="s">
        <v>45852</v>
      </c>
      <c r="N14639" s="262">
        <v>153106.78</v>
      </c>
      <c r="P14639" s="243" t="s">
        <v>30409</v>
      </c>
      <c r="Q14639" s="244">
        <v>288435.40000000002</v>
      </c>
      <c r="R14639" s="104"/>
      <c r="S14639" s="104"/>
      <c r="T14639" s="104"/>
    </row>
    <row r="14640" spans="13:20" ht="14.5" x14ac:dyDescent="0.35">
      <c r="M14640" s="261" t="s">
        <v>50597</v>
      </c>
      <c r="N14640" s="262">
        <v>14755</v>
      </c>
      <c r="P14640" s="243" t="s">
        <v>30410</v>
      </c>
      <c r="Q14640" s="244">
        <v>114838.6</v>
      </c>
      <c r="R14640" s="104"/>
      <c r="S14640" s="104"/>
      <c r="T14640" s="104"/>
    </row>
    <row r="14641" spans="13:20" ht="14.5" x14ac:dyDescent="0.35">
      <c r="M14641" s="261" t="s">
        <v>48833</v>
      </c>
      <c r="N14641" s="262">
        <v>50000</v>
      </c>
      <c r="P14641" s="243" t="s">
        <v>30411</v>
      </c>
      <c r="Q14641" s="244">
        <v>63986.7</v>
      </c>
      <c r="R14641" s="104"/>
      <c r="S14641" s="104"/>
      <c r="T14641" s="104"/>
    </row>
    <row r="14642" spans="13:20" ht="14.5" x14ac:dyDescent="0.35">
      <c r="M14642" s="261" t="s">
        <v>48834</v>
      </c>
      <c r="N14642" s="262">
        <v>3087</v>
      </c>
      <c r="P14642" s="243" t="s">
        <v>30412</v>
      </c>
      <c r="Q14642" s="244">
        <v>212.5</v>
      </c>
      <c r="R14642" s="104"/>
      <c r="S14642" s="104"/>
      <c r="T14642" s="104"/>
    </row>
    <row r="14643" spans="13:20" ht="14.5" x14ac:dyDescent="0.35">
      <c r="M14643" s="261" t="s">
        <v>45853</v>
      </c>
      <c r="N14643" s="262">
        <v>132250</v>
      </c>
      <c r="P14643" s="243" t="s">
        <v>30413</v>
      </c>
      <c r="Q14643" s="244">
        <v>93346.52</v>
      </c>
      <c r="R14643" s="104"/>
      <c r="S14643" s="104"/>
      <c r="T14643" s="104"/>
    </row>
    <row r="14644" spans="13:20" ht="14.5" x14ac:dyDescent="0.35">
      <c r="M14644" s="261" t="s">
        <v>45854</v>
      </c>
      <c r="N14644" s="262">
        <v>9991.2999999999993</v>
      </c>
      <c r="P14644" s="243" t="s">
        <v>30414</v>
      </c>
      <c r="Q14644" s="244">
        <v>9322.58</v>
      </c>
      <c r="R14644" s="104"/>
      <c r="S14644" s="104"/>
      <c r="T14644" s="104"/>
    </row>
    <row r="14645" spans="13:20" ht="14.5" x14ac:dyDescent="0.35">
      <c r="M14645" s="261" t="s">
        <v>31148</v>
      </c>
      <c r="N14645" s="262">
        <v>603</v>
      </c>
      <c r="P14645" s="243" t="s">
        <v>30415</v>
      </c>
      <c r="Q14645" s="244">
        <v>14106.25</v>
      </c>
      <c r="R14645" s="104"/>
      <c r="S14645" s="104"/>
      <c r="T14645" s="104"/>
    </row>
    <row r="14646" spans="13:20" ht="14.5" x14ac:dyDescent="0.35">
      <c r="M14646" s="261" t="s">
        <v>51606</v>
      </c>
      <c r="N14646" s="262">
        <v>8619.68</v>
      </c>
      <c r="P14646" s="243" t="s">
        <v>30416</v>
      </c>
      <c r="Q14646" s="244">
        <v>4180</v>
      </c>
      <c r="R14646" s="104"/>
      <c r="S14646" s="104"/>
      <c r="T14646" s="104"/>
    </row>
    <row r="14647" spans="13:20" ht="14.5" x14ac:dyDescent="0.35">
      <c r="M14647" s="261" t="s">
        <v>37744</v>
      </c>
      <c r="N14647" s="262">
        <v>6270</v>
      </c>
      <c r="P14647" s="243" t="s">
        <v>30417</v>
      </c>
      <c r="Q14647" s="244">
        <v>9709.09</v>
      </c>
      <c r="R14647" s="104"/>
      <c r="S14647" s="104"/>
      <c r="T14647" s="104"/>
    </row>
    <row r="14648" spans="13:20" ht="14.5" x14ac:dyDescent="0.35">
      <c r="M14648" s="261" t="s">
        <v>50598</v>
      </c>
      <c r="N14648" s="262">
        <v>29681.439999999999</v>
      </c>
      <c r="P14648" s="243" t="s">
        <v>30418</v>
      </c>
      <c r="Q14648" s="244">
        <v>4201.26</v>
      </c>
      <c r="R14648" s="104"/>
      <c r="S14648" s="104"/>
      <c r="T14648" s="104"/>
    </row>
    <row r="14649" spans="13:20" ht="14.5" x14ac:dyDescent="0.35">
      <c r="M14649" s="261" t="s">
        <v>50599</v>
      </c>
      <c r="N14649" s="262">
        <v>87168.75</v>
      </c>
      <c r="P14649" s="243" t="s">
        <v>30419</v>
      </c>
      <c r="Q14649" s="244">
        <v>13490.36</v>
      </c>
      <c r="R14649" s="104"/>
      <c r="S14649" s="104"/>
      <c r="T14649" s="104"/>
    </row>
    <row r="14650" spans="13:20" ht="14.5" x14ac:dyDescent="0.35">
      <c r="M14650" s="261" t="s">
        <v>50600</v>
      </c>
      <c r="N14650" s="262">
        <v>6668.47</v>
      </c>
      <c r="P14650" s="243" t="s">
        <v>30420</v>
      </c>
      <c r="Q14650" s="244">
        <v>39192.83</v>
      </c>
      <c r="R14650" s="104"/>
      <c r="S14650" s="104"/>
      <c r="T14650" s="104"/>
    </row>
    <row r="14651" spans="13:20" ht="14.5" x14ac:dyDescent="0.35">
      <c r="M14651" s="261" t="s">
        <v>38754</v>
      </c>
      <c r="N14651" s="262">
        <v>6632.26</v>
      </c>
      <c r="P14651" s="243" t="s">
        <v>30421</v>
      </c>
      <c r="Q14651" s="244">
        <v>16326.36</v>
      </c>
      <c r="R14651" s="104"/>
      <c r="S14651" s="104"/>
      <c r="T14651" s="104"/>
    </row>
    <row r="14652" spans="13:20" ht="14.5" x14ac:dyDescent="0.35">
      <c r="M14652" s="261" t="s">
        <v>38755</v>
      </c>
      <c r="N14652" s="262">
        <v>8666.52</v>
      </c>
      <c r="P14652" s="243" t="s">
        <v>16265</v>
      </c>
      <c r="Q14652" s="244">
        <v>11280</v>
      </c>
      <c r="R14652" s="104"/>
      <c r="S14652" s="104"/>
      <c r="T14652" s="104"/>
    </row>
    <row r="14653" spans="13:20" ht="14.5" x14ac:dyDescent="0.35">
      <c r="M14653" s="261" t="s">
        <v>58023</v>
      </c>
      <c r="N14653" s="262">
        <v>25351.25</v>
      </c>
      <c r="P14653" s="243" t="s">
        <v>30422</v>
      </c>
      <c r="Q14653" s="244">
        <v>426919.2</v>
      </c>
      <c r="R14653" s="104"/>
      <c r="S14653" s="104"/>
      <c r="T14653" s="104"/>
    </row>
    <row r="14654" spans="13:20" ht="14.5" x14ac:dyDescent="0.35">
      <c r="M14654" s="261" t="s">
        <v>58024</v>
      </c>
      <c r="N14654" s="262">
        <v>1860.3</v>
      </c>
      <c r="P14654" s="243" t="s">
        <v>30423</v>
      </c>
      <c r="Q14654" s="244">
        <v>1350.29</v>
      </c>
      <c r="R14654" s="104"/>
      <c r="S14654" s="104"/>
      <c r="T14654" s="104"/>
    </row>
    <row r="14655" spans="13:20" ht="14.5" x14ac:dyDescent="0.35">
      <c r="M14655" s="261" t="s">
        <v>36215</v>
      </c>
      <c r="N14655" s="262">
        <v>58692.53</v>
      </c>
      <c r="P14655" s="243" t="s">
        <v>30424</v>
      </c>
      <c r="Q14655" s="244">
        <v>5355</v>
      </c>
      <c r="R14655" s="104"/>
      <c r="S14655" s="104"/>
      <c r="T14655" s="104"/>
    </row>
    <row r="14656" spans="13:20" ht="14.5" x14ac:dyDescent="0.35">
      <c r="M14656" s="261" t="s">
        <v>50601</v>
      </c>
      <c r="N14656" s="262">
        <v>23703.33</v>
      </c>
      <c r="P14656" s="243" t="s">
        <v>30425</v>
      </c>
      <c r="Q14656" s="244">
        <v>32758.65</v>
      </c>
      <c r="R14656" s="104"/>
      <c r="S14656" s="104"/>
      <c r="T14656" s="104"/>
    </row>
    <row r="14657" spans="13:20" ht="14.5" x14ac:dyDescent="0.35">
      <c r="M14657" s="261" t="s">
        <v>50602</v>
      </c>
      <c r="N14657" s="262">
        <v>39290.5</v>
      </c>
      <c r="P14657" s="243" t="s">
        <v>30426</v>
      </c>
      <c r="Q14657" s="244">
        <v>369257.83</v>
      </c>
      <c r="R14657" s="104"/>
      <c r="S14657" s="104"/>
      <c r="T14657" s="104"/>
    </row>
    <row r="14658" spans="13:20" ht="14.5" x14ac:dyDescent="0.35">
      <c r="M14658" s="261" t="s">
        <v>50603</v>
      </c>
      <c r="N14658" s="262">
        <v>2898.72</v>
      </c>
      <c r="P14658" s="243" t="s">
        <v>30427</v>
      </c>
      <c r="Q14658" s="244">
        <v>73650</v>
      </c>
      <c r="R14658" s="104"/>
      <c r="S14658" s="104"/>
      <c r="T14658" s="104"/>
    </row>
    <row r="14659" spans="13:20" ht="14.5" x14ac:dyDescent="0.35">
      <c r="M14659" s="261" t="s">
        <v>50604</v>
      </c>
      <c r="N14659" s="262">
        <v>6889</v>
      </c>
      <c r="P14659" s="243" t="s">
        <v>30428</v>
      </c>
      <c r="Q14659" s="244">
        <v>384.78</v>
      </c>
      <c r="R14659" s="104"/>
      <c r="S14659" s="104"/>
      <c r="T14659" s="104"/>
    </row>
    <row r="14660" spans="13:20" ht="14.5" x14ac:dyDescent="0.35">
      <c r="M14660" s="261" t="s">
        <v>50605</v>
      </c>
      <c r="N14660" s="262">
        <v>4600</v>
      </c>
      <c r="P14660" s="243" t="s">
        <v>30429</v>
      </c>
      <c r="Q14660" s="244">
        <v>13444.27</v>
      </c>
      <c r="R14660" s="104"/>
      <c r="S14660" s="104"/>
      <c r="T14660" s="104"/>
    </row>
    <row r="14661" spans="13:20" ht="14.5" x14ac:dyDescent="0.35">
      <c r="M14661" s="261" t="s">
        <v>50606</v>
      </c>
      <c r="N14661" s="262">
        <v>3250</v>
      </c>
      <c r="P14661" s="243" t="s">
        <v>30430</v>
      </c>
      <c r="Q14661" s="244">
        <v>8400</v>
      </c>
      <c r="R14661" s="104"/>
      <c r="S14661" s="104"/>
      <c r="T14661" s="104"/>
    </row>
    <row r="14662" spans="13:20" ht="14.5" x14ac:dyDescent="0.35">
      <c r="M14662" s="261" t="s">
        <v>58025</v>
      </c>
      <c r="N14662" s="262">
        <v>15266.66</v>
      </c>
      <c r="P14662" s="243" t="s">
        <v>30431</v>
      </c>
      <c r="Q14662" s="244">
        <v>3640</v>
      </c>
      <c r="R14662" s="104"/>
      <c r="S14662" s="104"/>
      <c r="T14662" s="104"/>
    </row>
    <row r="14663" spans="13:20" ht="14.5" x14ac:dyDescent="0.35">
      <c r="M14663" s="261" t="s">
        <v>43483</v>
      </c>
      <c r="N14663" s="262">
        <v>33640.370000000003</v>
      </c>
      <c r="P14663" s="243" t="s">
        <v>30432</v>
      </c>
      <c r="Q14663" s="244">
        <v>6040</v>
      </c>
      <c r="R14663" s="104"/>
      <c r="S14663" s="104"/>
      <c r="T14663" s="104"/>
    </row>
    <row r="14664" spans="13:20" ht="14.5" x14ac:dyDescent="0.35">
      <c r="M14664" s="261" t="s">
        <v>51607</v>
      </c>
      <c r="N14664" s="262">
        <v>21095.25</v>
      </c>
      <c r="P14664" s="243" t="s">
        <v>30433</v>
      </c>
      <c r="Q14664" s="244">
        <v>9213.7999999999993</v>
      </c>
      <c r="R14664" s="104"/>
      <c r="S14664" s="104"/>
      <c r="T14664" s="104"/>
    </row>
    <row r="14665" spans="13:20" ht="14.5" x14ac:dyDescent="0.35">
      <c r="M14665" s="261" t="s">
        <v>51608</v>
      </c>
      <c r="N14665" s="262">
        <v>14891.75</v>
      </c>
      <c r="P14665" s="243" t="s">
        <v>30434</v>
      </c>
      <c r="Q14665" s="244">
        <v>827.73</v>
      </c>
      <c r="R14665" s="104"/>
      <c r="S14665" s="104"/>
      <c r="T14665" s="104"/>
    </row>
    <row r="14666" spans="13:20" ht="14.5" x14ac:dyDescent="0.35">
      <c r="M14666" s="261" t="s">
        <v>48835</v>
      </c>
      <c r="N14666" s="262">
        <v>64205.599999999999</v>
      </c>
      <c r="P14666" s="243" t="s">
        <v>30435</v>
      </c>
      <c r="Q14666" s="244">
        <v>2151.33</v>
      </c>
      <c r="R14666" s="104"/>
      <c r="S14666" s="104"/>
      <c r="T14666" s="104"/>
    </row>
    <row r="14667" spans="13:20" ht="14.5" x14ac:dyDescent="0.35">
      <c r="M14667" s="261" t="s">
        <v>48836</v>
      </c>
      <c r="N14667" s="262">
        <v>5003.3999999999996</v>
      </c>
      <c r="P14667" s="243" t="s">
        <v>30436</v>
      </c>
      <c r="Q14667" s="244">
        <v>2176.98</v>
      </c>
      <c r="R14667" s="104"/>
      <c r="S14667" s="104"/>
      <c r="T14667" s="104"/>
    </row>
    <row r="14668" spans="13:20" ht="14.5" x14ac:dyDescent="0.35">
      <c r="M14668" s="261" t="s">
        <v>31157</v>
      </c>
      <c r="N14668" s="262">
        <v>1</v>
      </c>
      <c r="P14668" s="243" t="s">
        <v>30437</v>
      </c>
      <c r="Q14668" s="244">
        <v>928.71</v>
      </c>
      <c r="R14668" s="104"/>
      <c r="S14668" s="104"/>
      <c r="T14668" s="104"/>
    </row>
    <row r="14669" spans="13:20" ht="14.5" x14ac:dyDescent="0.35">
      <c r="M14669" s="261" t="s">
        <v>48837</v>
      </c>
      <c r="N14669" s="262">
        <v>60212.5</v>
      </c>
      <c r="P14669" s="243" t="s">
        <v>30438</v>
      </c>
      <c r="Q14669" s="244">
        <v>76514.86</v>
      </c>
      <c r="R14669" s="104"/>
      <c r="S14669" s="104"/>
      <c r="T14669" s="104"/>
    </row>
    <row r="14670" spans="13:20" ht="14.5" x14ac:dyDescent="0.35">
      <c r="M14670" s="261" t="s">
        <v>48838</v>
      </c>
      <c r="N14670" s="262">
        <v>4203.5</v>
      </c>
      <c r="P14670" s="243" t="s">
        <v>30439</v>
      </c>
      <c r="Q14670" s="244">
        <v>8166.55</v>
      </c>
      <c r="R14670" s="104"/>
      <c r="S14670" s="104"/>
      <c r="T14670" s="104"/>
    </row>
    <row r="14671" spans="13:20" ht="14.5" x14ac:dyDescent="0.35">
      <c r="M14671" s="261" t="s">
        <v>53783</v>
      </c>
      <c r="N14671" s="262">
        <v>2502</v>
      </c>
      <c r="P14671" s="243" t="s">
        <v>30440</v>
      </c>
      <c r="Q14671" s="244">
        <v>127788.3</v>
      </c>
      <c r="R14671" s="104"/>
      <c r="S14671" s="104"/>
      <c r="T14671" s="104"/>
    </row>
    <row r="14672" spans="13:20" ht="14.5" x14ac:dyDescent="0.35">
      <c r="M14672" s="261" t="s">
        <v>52492</v>
      </c>
      <c r="N14672" s="262">
        <v>3906.31</v>
      </c>
      <c r="P14672" s="243" t="s">
        <v>30441</v>
      </c>
      <c r="Q14672" s="244">
        <v>16235.8</v>
      </c>
      <c r="R14672" s="104"/>
      <c r="S14672" s="104"/>
      <c r="T14672" s="104"/>
    </row>
    <row r="14673" spans="13:20" ht="14.5" x14ac:dyDescent="0.35">
      <c r="M14673" s="261" t="s">
        <v>52493</v>
      </c>
      <c r="N14673" s="262">
        <v>298.83</v>
      </c>
      <c r="P14673" s="243" t="s">
        <v>30442</v>
      </c>
      <c r="Q14673" s="244">
        <v>27750.36</v>
      </c>
      <c r="R14673" s="104"/>
      <c r="S14673" s="104"/>
      <c r="T14673" s="104"/>
    </row>
    <row r="14674" spans="13:20" ht="14.5" x14ac:dyDescent="0.35">
      <c r="M14674" s="261" t="s">
        <v>52494</v>
      </c>
      <c r="N14674" s="262">
        <v>4530</v>
      </c>
      <c r="P14674" s="243" t="s">
        <v>30443</v>
      </c>
      <c r="Q14674" s="244">
        <v>7480.58</v>
      </c>
      <c r="R14674" s="104"/>
      <c r="S14674" s="104"/>
      <c r="T14674" s="104"/>
    </row>
    <row r="14675" spans="13:20" ht="14.5" x14ac:dyDescent="0.35">
      <c r="M14675" s="261" t="s">
        <v>42351</v>
      </c>
      <c r="N14675" s="262">
        <v>1510</v>
      </c>
      <c r="P14675" s="243" t="s">
        <v>30444</v>
      </c>
      <c r="Q14675" s="244">
        <v>3619.39</v>
      </c>
      <c r="R14675" s="104"/>
      <c r="S14675" s="104"/>
      <c r="T14675" s="104"/>
    </row>
    <row r="14676" spans="13:20" ht="14.5" x14ac:dyDescent="0.35">
      <c r="M14676" s="261" t="s">
        <v>36218</v>
      </c>
      <c r="N14676" s="262">
        <v>65810</v>
      </c>
      <c r="P14676" s="243" t="s">
        <v>30445</v>
      </c>
      <c r="Q14676" s="244">
        <v>1300.6500000000001</v>
      </c>
      <c r="R14676" s="104"/>
      <c r="S14676" s="104"/>
      <c r="T14676" s="104"/>
    </row>
    <row r="14677" spans="13:20" ht="14.5" x14ac:dyDescent="0.35">
      <c r="M14677" s="261" t="s">
        <v>58026</v>
      </c>
      <c r="N14677" s="262">
        <v>585.41999999999996</v>
      </c>
      <c r="P14677" s="243" t="s">
        <v>30446</v>
      </c>
      <c r="Q14677" s="244">
        <v>1475067.5</v>
      </c>
      <c r="R14677" s="104"/>
      <c r="S14677" s="104"/>
      <c r="T14677" s="104"/>
    </row>
    <row r="14678" spans="13:20" ht="14.5" x14ac:dyDescent="0.35">
      <c r="M14678" s="261" t="s">
        <v>52495</v>
      </c>
      <c r="N14678" s="262">
        <v>10725</v>
      </c>
      <c r="P14678" s="243" t="s">
        <v>30447</v>
      </c>
      <c r="Q14678" s="244">
        <v>103580</v>
      </c>
      <c r="R14678" s="104"/>
      <c r="S14678" s="104"/>
      <c r="T14678" s="104"/>
    </row>
    <row r="14679" spans="13:20" ht="14.5" x14ac:dyDescent="0.35">
      <c r="M14679" s="261" t="s">
        <v>48839</v>
      </c>
      <c r="N14679" s="262">
        <v>34000</v>
      </c>
      <c r="P14679" s="243" t="s">
        <v>30448</v>
      </c>
      <c r="Q14679" s="244">
        <v>170040</v>
      </c>
      <c r="R14679" s="104"/>
      <c r="S14679" s="104"/>
      <c r="T14679" s="104"/>
    </row>
    <row r="14680" spans="13:20" ht="14.5" x14ac:dyDescent="0.35">
      <c r="M14680" s="261" t="s">
        <v>48840</v>
      </c>
      <c r="N14680" s="262">
        <v>1863</v>
      </c>
      <c r="P14680" s="243" t="s">
        <v>30449</v>
      </c>
      <c r="Q14680" s="244">
        <v>294716</v>
      </c>
      <c r="R14680" s="104"/>
      <c r="S14680" s="104"/>
      <c r="T14680" s="104"/>
    </row>
    <row r="14681" spans="13:20" ht="14.5" x14ac:dyDescent="0.35">
      <c r="M14681" s="261" t="s">
        <v>31175</v>
      </c>
      <c r="N14681" s="262">
        <v>1049</v>
      </c>
      <c r="P14681" s="243" t="s">
        <v>30450</v>
      </c>
      <c r="Q14681" s="244">
        <v>4400</v>
      </c>
      <c r="R14681" s="104"/>
      <c r="S14681" s="104"/>
      <c r="T14681" s="104"/>
    </row>
    <row r="14682" spans="13:20" ht="14.5" x14ac:dyDescent="0.35">
      <c r="M14682" s="261" t="s">
        <v>48841</v>
      </c>
      <c r="N14682" s="262">
        <v>73862.5</v>
      </c>
      <c r="P14682" s="243" t="s">
        <v>30451</v>
      </c>
      <c r="Q14682" s="244">
        <v>691.6</v>
      </c>
      <c r="R14682" s="104"/>
      <c r="S14682" s="104"/>
      <c r="T14682" s="104"/>
    </row>
    <row r="14683" spans="13:20" ht="14.5" x14ac:dyDescent="0.35">
      <c r="M14683" s="261" t="s">
        <v>48842</v>
      </c>
      <c r="N14683" s="262">
        <v>5650.48</v>
      </c>
      <c r="P14683" s="243" t="s">
        <v>30452</v>
      </c>
      <c r="Q14683" s="244">
        <v>41062.65</v>
      </c>
      <c r="R14683" s="104"/>
      <c r="S14683" s="104"/>
      <c r="T14683" s="104"/>
    </row>
    <row r="14684" spans="13:20" ht="14.5" x14ac:dyDescent="0.35">
      <c r="M14684" s="261" t="s">
        <v>58814</v>
      </c>
      <c r="N14684" s="262">
        <v>-1010.44</v>
      </c>
      <c r="P14684" s="243" t="s">
        <v>30453</v>
      </c>
      <c r="Q14684" s="244">
        <v>159851.13</v>
      </c>
      <c r="R14684" s="104"/>
      <c r="S14684" s="104"/>
      <c r="T14684" s="104"/>
    </row>
    <row r="14685" spans="13:20" ht="14.5" x14ac:dyDescent="0.35">
      <c r="M14685" s="261" t="s">
        <v>31187</v>
      </c>
      <c r="N14685" s="262">
        <v>5598.24</v>
      </c>
      <c r="P14685" s="243" t="s">
        <v>30454</v>
      </c>
      <c r="Q14685" s="244">
        <v>63621.4</v>
      </c>
      <c r="R14685" s="104"/>
      <c r="S14685" s="104"/>
      <c r="T14685" s="104"/>
    </row>
    <row r="14686" spans="13:20" ht="14.5" x14ac:dyDescent="0.35">
      <c r="M14686" s="261" t="s">
        <v>45855</v>
      </c>
      <c r="N14686" s="262">
        <v>332.44</v>
      </c>
      <c r="P14686" s="243" t="s">
        <v>30455</v>
      </c>
      <c r="Q14686" s="244">
        <v>30786</v>
      </c>
      <c r="R14686" s="104"/>
      <c r="S14686" s="104"/>
      <c r="T14686" s="104"/>
    </row>
    <row r="14687" spans="13:20" ht="14.5" x14ac:dyDescent="0.35">
      <c r="M14687" s="261" t="s">
        <v>45856</v>
      </c>
      <c r="N14687" s="262">
        <v>1858.48</v>
      </c>
      <c r="P14687" s="243" t="s">
        <v>30456</v>
      </c>
      <c r="Q14687" s="244">
        <v>37267.85</v>
      </c>
      <c r="R14687" s="104"/>
      <c r="S14687" s="104"/>
      <c r="T14687" s="104"/>
    </row>
    <row r="14688" spans="13:20" ht="14.5" x14ac:dyDescent="0.35">
      <c r="M14688" s="261" t="s">
        <v>53784</v>
      </c>
      <c r="N14688" s="262">
        <v>30572.34</v>
      </c>
      <c r="P14688" s="243" t="s">
        <v>30457</v>
      </c>
      <c r="Q14688" s="244">
        <v>616087.07999999996</v>
      </c>
      <c r="R14688" s="104"/>
      <c r="S14688" s="104"/>
      <c r="T14688" s="104"/>
    </row>
    <row r="14689" spans="13:20" ht="14.5" x14ac:dyDescent="0.35">
      <c r="M14689" s="261" t="s">
        <v>45857</v>
      </c>
      <c r="N14689" s="262">
        <v>6220.74</v>
      </c>
      <c r="P14689" s="243" t="s">
        <v>30458</v>
      </c>
      <c r="Q14689" s="244">
        <v>58505.03</v>
      </c>
      <c r="R14689" s="104"/>
      <c r="S14689" s="104"/>
      <c r="T14689" s="104"/>
    </row>
    <row r="14690" spans="13:20" ht="14.5" x14ac:dyDescent="0.35">
      <c r="M14690" s="261" t="s">
        <v>45858</v>
      </c>
      <c r="N14690" s="262">
        <v>16800</v>
      </c>
      <c r="P14690" s="243" t="s">
        <v>30459</v>
      </c>
      <c r="Q14690" s="244">
        <v>1498751.13</v>
      </c>
      <c r="R14690" s="104"/>
      <c r="S14690" s="104"/>
      <c r="T14690" s="104"/>
    </row>
    <row r="14691" spans="13:20" ht="14.5" x14ac:dyDescent="0.35">
      <c r="M14691" s="261" t="s">
        <v>58027</v>
      </c>
      <c r="N14691" s="262">
        <v>101.43</v>
      </c>
      <c r="P14691" s="243" t="s">
        <v>30460</v>
      </c>
      <c r="Q14691" s="244">
        <v>209067.85</v>
      </c>
      <c r="R14691" s="104"/>
      <c r="S14691" s="104"/>
      <c r="T14691" s="104"/>
    </row>
    <row r="14692" spans="13:20" ht="14.5" x14ac:dyDescent="0.35">
      <c r="M14692" s="261" t="s">
        <v>45859</v>
      </c>
      <c r="N14692" s="262">
        <v>1260.54</v>
      </c>
      <c r="P14692" s="243" t="s">
        <v>30461</v>
      </c>
      <c r="Q14692" s="244">
        <v>70652.72</v>
      </c>
      <c r="R14692" s="104"/>
      <c r="S14692" s="104"/>
      <c r="T14692" s="104"/>
    </row>
    <row r="14693" spans="13:20" ht="14.5" x14ac:dyDescent="0.35">
      <c r="M14693" s="261" t="s">
        <v>53785</v>
      </c>
      <c r="N14693" s="262">
        <v>384</v>
      </c>
      <c r="P14693" s="243" t="s">
        <v>30462</v>
      </c>
      <c r="Q14693" s="244">
        <v>3640</v>
      </c>
      <c r="R14693" s="104"/>
      <c r="S14693" s="104"/>
      <c r="T14693" s="104"/>
    </row>
    <row r="14694" spans="13:20" ht="14.5" x14ac:dyDescent="0.35">
      <c r="M14694" s="261" t="s">
        <v>58028</v>
      </c>
      <c r="N14694" s="262">
        <v>13.56</v>
      </c>
      <c r="P14694" s="243" t="s">
        <v>30463</v>
      </c>
      <c r="Q14694" s="244">
        <v>170040</v>
      </c>
      <c r="R14694" s="104"/>
      <c r="S14694" s="104"/>
      <c r="T14694" s="104"/>
    </row>
    <row r="14695" spans="13:20" ht="14.5" x14ac:dyDescent="0.35">
      <c r="M14695" s="261" t="s">
        <v>45860</v>
      </c>
      <c r="N14695" s="262">
        <v>55.61</v>
      </c>
      <c r="P14695" s="243" t="s">
        <v>30464</v>
      </c>
      <c r="Q14695" s="244">
        <v>212.5</v>
      </c>
      <c r="R14695" s="104"/>
      <c r="S14695" s="104"/>
      <c r="T14695" s="104"/>
    </row>
    <row r="14696" spans="13:20" ht="14.5" x14ac:dyDescent="0.35">
      <c r="M14696" s="261" t="s">
        <v>45861</v>
      </c>
      <c r="N14696" s="262">
        <v>606.16999999999996</v>
      </c>
      <c r="P14696" s="243" t="s">
        <v>30465</v>
      </c>
      <c r="Q14696" s="244">
        <v>294716</v>
      </c>
      <c r="R14696" s="104"/>
      <c r="S14696" s="104"/>
      <c r="T14696" s="104"/>
    </row>
    <row r="14697" spans="13:20" ht="14.5" x14ac:dyDescent="0.35">
      <c r="M14697" s="261" t="s">
        <v>45862</v>
      </c>
      <c r="N14697" s="262">
        <v>15030.25</v>
      </c>
      <c r="P14697" s="243" t="s">
        <v>30466</v>
      </c>
      <c r="Q14697" s="244">
        <v>76514.86</v>
      </c>
      <c r="R14697" s="104"/>
      <c r="S14697" s="104"/>
      <c r="T14697" s="104"/>
    </row>
    <row r="14698" spans="13:20" ht="14.5" x14ac:dyDescent="0.35">
      <c r="M14698" s="261" t="s">
        <v>53786</v>
      </c>
      <c r="N14698" s="262">
        <v>49327.54</v>
      </c>
      <c r="P14698" s="243" t="s">
        <v>30467</v>
      </c>
      <c r="Q14698" s="244">
        <v>13840</v>
      </c>
      <c r="R14698" s="104"/>
      <c r="S14698" s="104"/>
      <c r="T14698" s="104"/>
    </row>
    <row r="14699" spans="13:20" ht="14.5" x14ac:dyDescent="0.35">
      <c r="M14699" s="261" t="s">
        <v>45863</v>
      </c>
      <c r="N14699" s="262">
        <v>3955.9</v>
      </c>
      <c r="P14699" s="243" t="s">
        <v>30468</v>
      </c>
      <c r="Q14699" s="244">
        <v>102648.97</v>
      </c>
      <c r="R14699" s="104"/>
      <c r="S14699" s="104"/>
      <c r="T14699" s="104"/>
    </row>
    <row r="14700" spans="13:20" ht="14.5" x14ac:dyDescent="0.35">
      <c r="M14700" s="261" t="s">
        <v>45864</v>
      </c>
      <c r="N14700" s="262">
        <v>956.57</v>
      </c>
      <c r="P14700" s="243" t="s">
        <v>30469</v>
      </c>
      <c r="Q14700" s="244">
        <v>13722.58</v>
      </c>
      <c r="R14700" s="104"/>
      <c r="S14700" s="104"/>
      <c r="T14700" s="104"/>
    </row>
    <row r="14701" spans="13:20" ht="14.5" x14ac:dyDescent="0.35">
      <c r="M14701" s="261" t="s">
        <v>45865</v>
      </c>
      <c r="N14701" s="262">
        <v>4337.34</v>
      </c>
      <c r="P14701" s="243" t="s">
        <v>30470</v>
      </c>
      <c r="Q14701" s="244">
        <v>691.6</v>
      </c>
      <c r="R14701" s="104"/>
      <c r="S14701" s="104"/>
      <c r="T14701" s="104"/>
    </row>
    <row r="14702" spans="13:20" ht="14.5" x14ac:dyDescent="0.35">
      <c r="M14702" s="261" t="s">
        <v>48843</v>
      </c>
      <c r="N14702" s="262">
        <v>18000</v>
      </c>
      <c r="P14702" s="243" t="s">
        <v>30471</v>
      </c>
      <c r="Q14702" s="244">
        <v>41062.65</v>
      </c>
      <c r="R14702" s="104"/>
      <c r="S14702" s="104"/>
      <c r="T14702" s="104"/>
    </row>
    <row r="14703" spans="13:20" ht="14.5" x14ac:dyDescent="0.35">
      <c r="M14703" s="261" t="s">
        <v>48844</v>
      </c>
      <c r="N14703" s="262">
        <v>1377</v>
      </c>
      <c r="P14703" s="243" t="s">
        <v>30472</v>
      </c>
      <c r="Q14703" s="244">
        <v>14106.25</v>
      </c>
      <c r="R14703" s="104"/>
      <c r="S14703" s="104"/>
      <c r="T14703" s="104"/>
    </row>
    <row r="14704" spans="13:20" ht="14.5" x14ac:dyDescent="0.35">
      <c r="M14704" s="261" t="s">
        <v>31204</v>
      </c>
      <c r="N14704" s="262">
        <v>7225</v>
      </c>
      <c r="P14704" s="243" t="s">
        <v>30473</v>
      </c>
      <c r="Q14704" s="244">
        <v>4982.09</v>
      </c>
      <c r="R14704" s="104"/>
      <c r="S14704" s="104"/>
      <c r="T14704" s="104"/>
    </row>
    <row r="14705" spans="13:20" ht="14.5" x14ac:dyDescent="0.35">
      <c r="M14705" s="261" t="s">
        <v>45866</v>
      </c>
      <c r="N14705" s="262">
        <v>3414</v>
      </c>
      <c r="P14705" s="243" t="s">
        <v>16267</v>
      </c>
      <c r="Q14705" s="244">
        <v>53252.68</v>
      </c>
      <c r="R14705" s="104"/>
      <c r="S14705" s="104"/>
      <c r="T14705" s="104"/>
    </row>
    <row r="14706" spans="13:20" ht="14.5" x14ac:dyDescent="0.35">
      <c r="M14706" s="261" t="s">
        <v>45867</v>
      </c>
      <c r="N14706" s="262">
        <v>1760</v>
      </c>
      <c r="P14706" s="243" t="s">
        <v>16268</v>
      </c>
      <c r="Q14706" s="244">
        <v>376831.61</v>
      </c>
      <c r="R14706" s="104"/>
      <c r="S14706" s="104"/>
      <c r="T14706" s="104"/>
    </row>
    <row r="14707" spans="13:20" ht="14.5" x14ac:dyDescent="0.35">
      <c r="M14707" s="261" t="s">
        <v>58815</v>
      </c>
      <c r="N14707" s="262">
        <v>-7.0000000000000007E-2</v>
      </c>
      <c r="P14707" s="243" t="s">
        <v>30474</v>
      </c>
      <c r="Q14707" s="244">
        <v>9709.09</v>
      </c>
      <c r="R14707" s="104"/>
      <c r="S14707" s="104"/>
      <c r="T14707" s="104"/>
    </row>
    <row r="14708" spans="13:20" ht="14.5" x14ac:dyDescent="0.35">
      <c r="M14708" s="261" t="s">
        <v>31208</v>
      </c>
      <c r="N14708" s="262">
        <v>7.0000000000000007E-2</v>
      </c>
      <c r="P14708" s="243" t="s">
        <v>30475</v>
      </c>
      <c r="Q14708" s="244">
        <v>4201.26</v>
      </c>
      <c r="R14708" s="104"/>
      <c r="S14708" s="104"/>
      <c r="T14708" s="104"/>
    </row>
    <row r="14709" spans="13:20" ht="14.5" x14ac:dyDescent="0.35">
      <c r="M14709" s="261" t="s">
        <v>31211</v>
      </c>
      <c r="N14709" s="262">
        <v>2844</v>
      </c>
      <c r="P14709" s="243" t="s">
        <v>30476</v>
      </c>
      <c r="Q14709" s="244">
        <v>281.42</v>
      </c>
      <c r="R14709" s="104"/>
      <c r="S14709" s="104"/>
      <c r="T14709" s="104"/>
    </row>
    <row r="14710" spans="13:20" ht="14.5" x14ac:dyDescent="0.35">
      <c r="M14710" s="261" t="s">
        <v>45868</v>
      </c>
      <c r="N14710" s="262">
        <v>5343</v>
      </c>
      <c r="P14710" s="243" t="s">
        <v>30477</v>
      </c>
      <c r="Q14710" s="244">
        <v>8166.55</v>
      </c>
      <c r="R14710" s="104"/>
      <c r="S14710" s="104"/>
      <c r="T14710" s="104"/>
    </row>
    <row r="14711" spans="13:20" ht="14.5" x14ac:dyDescent="0.35">
      <c r="M14711" s="261" t="s">
        <v>31212</v>
      </c>
      <c r="N14711" s="262">
        <v>10552</v>
      </c>
      <c r="P14711" s="243" t="s">
        <v>30478</v>
      </c>
      <c r="Q14711" s="244">
        <v>170866.03</v>
      </c>
      <c r="R14711" s="104"/>
      <c r="S14711" s="104"/>
      <c r="T14711" s="104"/>
    </row>
    <row r="14712" spans="13:20" ht="14.5" x14ac:dyDescent="0.35">
      <c r="M14712" s="261" t="s">
        <v>31214</v>
      </c>
      <c r="N14712" s="262">
        <v>1790</v>
      </c>
      <c r="P14712" s="243" t="s">
        <v>16269</v>
      </c>
      <c r="Q14712" s="244">
        <v>287586.96999999997</v>
      </c>
      <c r="R14712" s="104"/>
      <c r="S14712" s="104"/>
      <c r="T14712" s="104"/>
    </row>
    <row r="14713" spans="13:20" ht="14.5" x14ac:dyDescent="0.35">
      <c r="M14713" s="261" t="s">
        <v>48845</v>
      </c>
      <c r="N14713" s="262">
        <v>66743</v>
      </c>
      <c r="P14713" s="243" t="s">
        <v>16270</v>
      </c>
      <c r="Q14713" s="244">
        <v>332865.63</v>
      </c>
      <c r="R14713" s="104"/>
      <c r="S14713" s="104"/>
      <c r="T14713" s="104"/>
    </row>
    <row r="14714" spans="13:20" ht="14.5" x14ac:dyDescent="0.35">
      <c r="M14714" s="261" t="s">
        <v>31221</v>
      </c>
      <c r="N14714" s="262">
        <v>529.74</v>
      </c>
      <c r="P14714" s="243" t="s">
        <v>30479</v>
      </c>
      <c r="Q14714" s="244">
        <v>136936.95000000001</v>
      </c>
      <c r="R14714" s="104"/>
      <c r="S14714" s="104"/>
      <c r="T14714" s="104"/>
    </row>
    <row r="14715" spans="13:20" ht="14.5" x14ac:dyDescent="0.35">
      <c r="M14715" s="261" t="s">
        <v>58029</v>
      </c>
      <c r="N14715" s="262">
        <v>13800</v>
      </c>
      <c r="P14715" s="243" t="s">
        <v>16271</v>
      </c>
      <c r="Q14715" s="244">
        <v>244205</v>
      </c>
      <c r="R14715" s="104"/>
      <c r="S14715" s="104"/>
      <c r="T14715" s="104"/>
    </row>
    <row r="14716" spans="13:20" ht="14.5" x14ac:dyDescent="0.35">
      <c r="M14716" s="261" t="s">
        <v>58030</v>
      </c>
      <c r="N14716" s="262">
        <v>1055.7</v>
      </c>
      <c r="P14716" s="243" t="s">
        <v>30480</v>
      </c>
      <c r="Q14716" s="244">
        <v>21115</v>
      </c>
      <c r="R14716" s="104"/>
      <c r="S14716" s="104"/>
      <c r="T14716" s="104"/>
    </row>
    <row r="14717" spans="13:20" ht="14.5" x14ac:dyDescent="0.35">
      <c r="M14717" s="261" t="s">
        <v>58031</v>
      </c>
      <c r="N14717" s="262">
        <v>18342.400000000001</v>
      </c>
      <c r="P14717" s="243" t="s">
        <v>30481</v>
      </c>
      <c r="Q14717" s="244">
        <v>426919.2</v>
      </c>
      <c r="R14717" s="104"/>
      <c r="S14717" s="104"/>
      <c r="T14717" s="104"/>
    </row>
    <row r="14718" spans="13:20" ht="14.5" x14ac:dyDescent="0.35">
      <c r="M14718" s="261" t="s">
        <v>58032</v>
      </c>
      <c r="N14718" s="262">
        <v>1403.2</v>
      </c>
      <c r="P14718" s="243" t="s">
        <v>30482</v>
      </c>
      <c r="Q14718" s="244">
        <v>1350.29</v>
      </c>
      <c r="R14718" s="104"/>
      <c r="S14718" s="104"/>
      <c r="T14718" s="104"/>
    </row>
    <row r="14719" spans="13:20" ht="14.5" x14ac:dyDescent="0.35">
      <c r="M14719" s="261" t="s">
        <v>58033</v>
      </c>
      <c r="N14719" s="262">
        <v>295.20999999999998</v>
      </c>
      <c r="P14719" s="243" t="s">
        <v>30483</v>
      </c>
      <c r="Q14719" s="244">
        <v>5553.9</v>
      </c>
      <c r="R14719" s="104"/>
      <c r="S14719" s="104"/>
      <c r="T14719" s="104"/>
    </row>
    <row r="14720" spans="13:20" ht="14.5" x14ac:dyDescent="0.35">
      <c r="M14720" s="261" t="s">
        <v>58034</v>
      </c>
      <c r="N14720" s="262">
        <v>19079.169999999998</v>
      </c>
      <c r="P14720" s="243" t="s">
        <v>16272</v>
      </c>
      <c r="Q14720" s="244">
        <v>105174.12</v>
      </c>
      <c r="R14720" s="104"/>
      <c r="S14720" s="104"/>
      <c r="T14720" s="104"/>
    </row>
    <row r="14721" spans="13:20" ht="14.5" x14ac:dyDescent="0.35">
      <c r="M14721" s="261" t="s">
        <v>58035</v>
      </c>
      <c r="N14721" s="262">
        <v>64242.38</v>
      </c>
      <c r="P14721" s="243" t="s">
        <v>30484</v>
      </c>
      <c r="Q14721" s="244">
        <v>1050382.6299999999</v>
      </c>
      <c r="R14721" s="104"/>
      <c r="S14721" s="104"/>
      <c r="T14721" s="104"/>
    </row>
    <row r="14722" spans="13:20" ht="14.5" x14ac:dyDescent="0.35">
      <c r="M14722" s="261" t="s">
        <v>58036</v>
      </c>
      <c r="N14722" s="262">
        <v>5847</v>
      </c>
      <c r="P14722" s="243" t="s">
        <v>30485</v>
      </c>
      <c r="Q14722" s="244">
        <v>246152.07</v>
      </c>
      <c r="R14722" s="104"/>
      <c r="S14722" s="104"/>
      <c r="T14722" s="104"/>
    </row>
    <row r="14723" spans="13:20" ht="14.5" x14ac:dyDescent="0.35">
      <c r="M14723" s="261" t="s">
        <v>58037</v>
      </c>
      <c r="N14723" s="262">
        <v>2454</v>
      </c>
      <c r="P14723" s="243" t="s">
        <v>30486</v>
      </c>
      <c r="Q14723" s="244">
        <v>26868.76</v>
      </c>
      <c r="R14723" s="104"/>
      <c r="S14723" s="104"/>
      <c r="T14723" s="104"/>
    </row>
    <row r="14724" spans="13:20" ht="14.5" x14ac:dyDescent="0.35">
      <c r="M14724" s="261" t="s">
        <v>58038</v>
      </c>
      <c r="N14724" s="262">
        <v>49542</v>
      </c>
      <c r="P14724" s="243" t="s">
        <v>30487</v>
      </c>
      <c r="Q14724" s="244">
        <v>114838.6</v>
      </c>
      <c r="R14724" s="104"/>
      <c r="S14724" s="104"/>
      <c r="T14724" s="104"/>
    </row>
    <row r="14725" spans="13:20" ht="14.5" x14ac:dyDescent="0.35">
      <c r="M14725" s="261" t="s">
        <v>45869</v>
      </c>
      <c r="N14725" s="262">
        <v>113000</v>
      </c>
      <c r="P14725" s="243" t="s">
        <v>30488</v>
      </c>
      <c r="Q14725" s="244">
        <v>1719594.55</v>
      </c>
      <c r="R14725" s="104"/>
      <c r="S14725" s="104"/>
      <c r="T14725" s="104"/>
    </row>
    <row r="14726" spans="13:20" ht="14.5" x14ac:dyDescent="0.35">
      <c r="M14726" s="261" t="s">
        <v>45870</v>
      </c>
      <c r="N14726" s="262">
        <v>8644.5300000000007</v>
      </c>
      <c r="P14726" s="243" t="s">
        <v>30489</v>
      </c>
      <c r="Q14726" s="244">
        <v>38350</v>
      </c>
      <c r="R14726" s="104"/>
      <c r="S14726" s="104"/>
      <c r="T14726" s="104"/>
    </row>
    <row r="14727" spans="13:20" ht="14.5" x14ac:dyDescent="0.35">
      <c r="M14727" s="261" t="s">
        <v>31241</v>
      </c>
      <c r="N14727" s="262">
        <v>5817.98</v>
      </c>
      <c r="P14727" s="243" t="s">
        <v>30490</v>
      </c>
      <c r="Q14727" s="244">
        <v>7750</v>
      </c>
      <c r="R14727" s="104"/>
      <c r="S14727" s="104"/>
      <c r="T14727" s="104"/>
    </row>
    <row r="14728" spans="13:20" ht="14.5" x14ac:dyDescent="0.35">
      <c r="M14728" s="261" t="s">
        <v>31243</v>
      </c>
      <c r="N14728" s="262">
        <v>1913</v>
      </c>
      <c r="P14728" s="243" t="s">
        <v>30491</v>
      </c>
      <c r="Q14728" s="244">
        <v>3526.66</v>
      </c>
      <c r="R14728" s="104"/>
      <c r="S14728" s="104"/>
      <c r="T14728" s="104"/>
    </row>
    <row r="14729" spans="13:20" ht="14.5" x14ac:dyDescent="0.35">
      <c r="M14729" s="261" t="s">
        <v>48846</v>
      </c>
      <c r="N14729" s="262">
        <v>17627.5</v>
      </c>
      <c r="P14729" s="243" t="s">
        <v>30492</v>
      </c>
      <c r="Q14729" s="244">
        <v>896.3</v>
      </c>
      <c r="R14729" s="104"/>
      <c r="S14729" s="104"/>
      <c r="T14729" s="104"/>
    </row>
    <row r="14730" spans="13:20" ht="14.5" x14ac:dyDescent="0.35">
      <c r="M14730" s="261" t="s">
        <v>58039</v>
      </c>
      <c r="N14730" s="262">
        <v>930</v>
      </c>
      <c r="P14730" s="243" t="s">
        <v>30493</v>
      </c>
      <c r="Q14730" s="244">
        <v>4846</v>
      </c>
      <c r="R14730" s="104"/>
      <c r="S14730" s="104"/>
      <c r="T14730" s="104"/>
    </row>
    <row r="14731" spans="13:20" ht="14.5" x14ac:dyDescent="0.35">
      <c r="M14731" s="261" t="s">
        <v>31244</v>
      </c>
      <c r="N14731" s="262">
        <v>28673.75</v>
      </c>
      <c r="P14731" s="243" t="s">
        <v>30494</v>
      </c>
      <c r="Q14731" s="244">
        <v>9325.6</v>
      </c>
      <c r="R14731" s="104"/>
      <c r="S14731" s="104"/>
      <c r="T14731" s="104"/>
    </row>
    <row r="14732" spans="13:20" ht="14.5" x14ac:dyDescent="0.35">
      <c r="M14732" s="261" t="s">
        <v>31245</v>
      </c>
      <c r="N14732" s="262">
        <v>2193.5500000000002</v>
      </c>
      <c r="P14732" s="243" t="s">
        <v>30495</v>
      </c>
      <c r="Q14732" s="244">
        <v>3823</v>
      </c>
      <c r="R14732" s="104"/>
      <c r="S14732" s="104"/>
      <c r="T14732" s="104"/>
    </row>
    <row r="14733" spans="13:20" ht="14.5" x14ac:dyDescent="0.35">
      <c r="M14733" s="261" t="s">
        <v>50607</v>
      </c>
      <c r="N14733" s="262">
        <v>31175</v>
      </c>
      <c r="P14733" s="243" t="s">
        <v>30496</v>
      </c>
      <c r="Q14733" s="244">
        <v>38241</v>
      </c>
      <c r="R14733" s="104"/>
      <c r="S14733" s="104"/>
      <c r="T14733" s="104"/>
    </row>
    <row r="14734" spans="13:20" ht="14.5" x14ac:dyDescent="0.35">
      <c r="M14734" s="261" t="s">
        <v>31246</v>
      </c>
      <c r="N14734" s="262">
        <v>4206.99</v>
      </c>
      <c r="P14734" s="243" t="s">
        <v>30497</v>
      </c>
      <c r="Q14734" s="244">
        <v>6712.26</v>
      </c>
      <c r="R14734" s="104"/>
      <c r="S14734" s="104"/>
      <c r="T14734" s="104"/>
    </row>
    <row r="14735" spans="13:20" ht="14.5" x14ac:dyDescent="0.35">
      <c r="M14735" s="261" t="s">
        <v>36219</v>
      </c>
      <c r="N14735" s="262">
        <v>941.93</v>
      </c>
      <c r="P14735" s="243" t="s">
        <v>30498</v>
      </c>
      <c r="Q14735" s="244">
        <v>45310.74</v>
      </c>
      <c r="R14735" s="104"/>
      <c r="S14735" s="104"/>
      <c r="T14735" s="104"/>
    </row>
    <row r="14736" spans="13:20" ht="14.5" x14ac:dyDescent="0.35">
      <c r="M14736" s="261" t="s">
        <v>58040</v>
      </c>
      <c r="N14736" s="262">
        <v>1920</v>
      </c>
      <c r="P14736" s="243" t="s">
        <v>30499</v>
      </c>
      <c r="Q14736" s="244">
        <v>1683</v>
      </c>
      <c r="R14736" s="104"/>
      <c r="S14736" s="104"/>
      <c r="T14736" s="104"/>
    </row>
    <row r="14737" spans="13:20" ht="14.5" x14ac:dyDescent="0.35">
      <c r="M14737" s="261" t="s">
        <v>58041</v>
      </c>
      <c r="N14737" s="262">
        <v>146.88</v>
      </c>
      <c r="P14737" s="243" t="s">
        <v>30500</v>
      </c>
      <c r="Q14737" s="244">
        <v>651.98</v>
      </c>
      <c r="R14737" s="104"/>
      <c r="S14737" s="104"/>
      <c r="T14737" s="104"/>
    </row>
    <row r="14738" spans="13:20" ht="14.5" x14ac:dyDescent="0.35">
      <c r="M14738" s="261" t="s">
        <v>58042</v>
      </c>
      <c r="N14738" s="262">
        <v>3035</v>
      </c>
      <c r="P14738" s="243" t="s">
        <v>30501</v>
      </c>
      <c r="Q14738" s="244">
        <v>49.87</v>
      </c>
      <c r="R14738" s="104"/>
      <c r="S14738" s="104"/>
      <c r="T14738" s="104"/>
    </row>
    <row r="14739" spans="13:20" ht="14.5" x14ac:dyDescent="0.35">
      <c r="M14739" s="261" t="s">
        <v>48847</v>
      </c>
      <c r="N14739" s="262">
        <v>36437.46</v>
      </c>
      <c r="P14739" s="243" t="s">
        <v>30502</v>
      </c>
      <c r="Q14739" s="244">
        <v>10395</v>
      </c>
      <c r="R14739" s="104"/>
      <c r="S14739" s="104"/>
      <c r="T14739" s="104"/>
    </row>
    <row r="14740" spans="13:20" ht="14.5" x14ac:dyDescent="0.35">
      <c r="M14740" s="261" t="s">
        <v>48848</v>
      </c>
      <c r="N14740" s="262">
        <v>22000</v>
      </c>
      <c r="P14740" s="243" t="s">
        <v>30503</v>
      </c>
      <c r="Q14740" s="244">
        <v>3835.7</v>
      </c>
      <c r="R14740" s="104"/>
      <c r="S14740" s="104"/>
      <c r="T14740" s="104"/>
    </row>
    <row r="14741" spans="13:20" ht="14.5" x14ac:dyDescent="0.35">
      <c r="M14741" s="261" t="s">
        <v>48849</v>
      </c>
      <c r="N14741" s="262">
        <v>4470.47</v>
      </c>
      <c r="P14741" s="243" t="s">
        <v>30504</v>
      </c>
      <c r="Q14741" s="244">
        <v>4257</v>
      </c>
      <c r="R14741" s="104"/>
      <c r="S14741" s="104"/>
      <c r="T14741" s="104"/>
    </row>
    <row r="14742" spans="13:20" ht="14.5" x14ac:dyDescent="0.35">
      <c r="M14742" s="261" t="s">
        <v>50608</v>
      </c>
      <c r="N14742" s="262">
        <v>910.95</v>
      </c>
      <c r="P14742" s="243" t="s">
        <v>30505</v>
      </c>
      <c r="Q14742" s="244">
        <v>45097</v>
      </c>
      <c r="R14742" s="104"/>
      <c r="S14742" s="104"/>
      <c r="T14742" s="104"/>
    </row>
    <row r="14743" spans="13:20" ht="14.5" x14ac:dyDescent="0.35">
      <c r="M14743" s="261" t="s">
        <v>48850</v>
      </c>
      <c r="N14743" s="262">
        <v>33009.96</v>
      </c>
      <c r="P14743" s="243" t="s">
        <v>30506</v>
      </c>
      <c r="Q14743" s="244">
        <v>18135.5</v>
      </c>
      <c r="R14743" s="104"/>
      <c r="S14743" s="104"/>
      <c r="T14743" s="104"/>
    </row>
    <row r="14744" spans="13:20" ht="14.5" x14ac:dyDescent="0.35">
      <c r="M14744" s="261" t="s">
        <v>53787</v>
      </c>
      <c r="N14744" s="262">
        <v>27616</v>
      </c>
      <c r="P14744" s="243" t="s">
        <v>30507</v>
      </c>
      <c r="Q14744" s="244">
        <v>70996.5</v>
      </c>
      <c r="R14744" s="104"/>
      <c r="S14744" s="104"/>
      <c r="T14744" s="104"/>
    </row>
    <row r="14745" spans="13:20" ht="14.5" x14ac:dyDescent="0.35">
      <c r="M14745" s="261" t="s">
        <v>51609</v>
      </c>
      <c r="N14745" s="262">
        <v>7225</v>
      </c>
      <c r="P14745" s="243" t="s">
        <v>30508</v>
      </c>
      <c r="Q14745" s="244">
        <v>14102</v>
      </c>
      <c r="R14745" s="104"/>
      <c r="S14745" s="104"/>
      <c r="T14745" s="104"/>
    </row>
    <row r="14746" spans="13:20" ht="14.5" x14ac:dyDescent="0.35">
      <c r="M14746" s="261" t="s">
        <v>53788</v>
      </c>
      <c r="N14746" s="262">
        <v>2365</v>
      </c>
      <c r="P14746" s="243" t="s">
        <v>30509</v>
      </c>
      <c r="Q14746" s="244">
        <v>7106</v>
      </c>
      <c r="R14746" s="104"/>
      <c r="S14746" s="104"/>
      <c r="T14746" s="104"/>
    </row>
    <row r="14747" spans="13:20" ht="14.5" x14ac:dyDescent="0.35">
      <c r="M14747" s="261" t="s">
        <v>48851</v>
      </c>
      <c r="N14747" s="262">
        <v>57000</v>
      </c>
      <c r="P14747" s="243" t="s">
        <v>30510</v>
      </c>
      <c r="Q14747" s="244">
        <v>6641.54</v>
      </c>
      <c r="R14747" s="104"/>
      <c r="S14747" s="104"/>
      <c r="T14747" s="104"/>
    </row>
    <row r="14748" spans="13:20" ht="14.5" x14ac:dyDescent="0.35">
      <c r="M14748" s="261" t="s">
        <v>48852</v>
      </c>
      <c r="N14748" s="262">
        <v>4360.5</v>
      </c>
      <c r="P14748" s="243" t="s">
        <v>30511</v>
      </c>
      <c r="Q14748" s="244">
        <v>508.09</v>
      </c>
      <c r="R14748" s="104"/>
      <c r="S14748" s="104"/>
      <c r="T14748" s="104"/>
    </row>
    <row r="14749" spans="13:20" ht="14.5" x14ac:dyDescent="0.35">
      <c r="M14749" s="261" t="s">
        <v>48853</v>
      </c>
      <c r="N14749" s="262">
        <v>448069.87</v>
      </c>
      <c r="P14749" s="243" t="s">
        <v>30512</v>
      </c>
      <c r="Q14749" s="244">
        <v>1298</v>
      </c>
      <c r="R14749" s="104"/>
      <c r="S14749" s="104"/>
      <c r="T14749" s="104"/>
    </row>
    <row r="14750" spans="13:20" ht="14.5" x14ac:dyDescent="0.35">
      <c r="M14750" s="261" t="s">
        <v>48854</v>
      </c>
      <c r="N14750" s="262">
        <v>33641.89</v>
      </c>
      <c r="P14750" s="243" t="s">
        <v>30513</v>
      </c>
      <c r="Q14750" s="244">
        <v>38350</v>
      </c>
      <c r="R14750" s="104"/>
      <c r="S14750" s="104"/>
      <c r="T14750" s="104"/>
    </row>
    <row r="14751" spans="13:20" ht="14.5" x14ac:dyDescent="0.35">
      <c r="M14751" s="261" t="s">
        <v>31275</v>
      </c>
      <c r="N14751" s="262">
        <v>4992.0200000000004</v>
      </c>
      <c r="P14751" s="243" t="s">
        <v>30514</v>
      </c>
      <c r="Q14751" s="244">
        <v>7750</v>
      </c>
      <c r="R14751" s="104"/>
      <c r="S14751" s="104"/>
      <c r="T14751" s="104"/>
    </row>
    <row r="14752" spans="13:20" ht="14.5" x14ac:dyDescent="0.35">
      <c r="M14752" s="261" t="s">
        <v>31276</v>
      </c>
      <c r="N14752" s="262">
        <v>2500</v>
      </c>
      <c r="P14752" s="243" t="s">
        <v>30515</v>
      </c>
      <c r="Q14752" s="244">
        <v>651.98</v>
      </c>
      <c r="R14752" s="104"/>
      <c r="S14752" s="104"/>
      <c r="T14752" s="104"/>
    </row>
    <row r="14753" spans="13:20" ht="14.5" x14ac:dyDescent="0.35">
      <c r="M14753" s="261" t="s">
        <v>31277</v>
      </c>
      <c r="N14753" s="262">
        <v>573.19000000000005</v>
      </c>
      <c r="P14753" s="243" t="s">
        <v>30516</v>
      </c>
      <c r="Q14753" s="244">
        <v>6641.54</v>
      </c>
      <c r="R14753" s="104"/>
      <c r="S14753" s="104"/>
      <c r="T14753" s="104"/>
    </row>
    <row r="14754" spans="13:20" ht="14.5" x14ac:dyDescent="0.35">
      <c r="M14754" s="261" t="s">
        <v>31278</v>
      </c>
      <c r="N14754" s="262">
        <v>542</v>
      </c>
      <c r="P14754" s="243" t="s">
        <v>30517</v>
      </c>
      <c r="Q14754" s="244">
        <v>4084.62</v>
      </c>
      <c r="R14754" s="104"/>
      <c r="S14754" s="104"/>
      <c r="T14754" s="104"/>
    </row>
    <row r="14755" spans="13:20" ht="14.5" x14ac:dyDescent="0.35">
      <c r="M14755" s="261" t="s">
        <v>31283</v>
      </c>
      <c r="N14755" s="262">
        <v>4001.71</v>
      </c>
      <c r="P14755" s="243" t="s">
        <v>30518</v>
      </c>
      <c r="Q14755" s="244">
        <v>19720.599999999999</v>
      </c>
      <c r="R14755" s="104"/>
      <c r="S14755" s="104"/>
      <c r="T14755" s="104"/>
    </row>
    <row r="14756" spans="13:20" ht="14.5" x14ac:dyDescent="0.35">
      <c r="M14756" s="261" t="s">
        <v>16358</v>
      </c>
      <c r="N14756" s="262">
        <v>14995.39</v>
      </c>
      <c r="P14756" s="243" t="s">
        <v>30519</v>
      </c>
      <c r="Q14756" s="244">
        <v>53652</v>
      </c>
      <c r="R14756" s="104"/>
      <c r="S14756" s="104"/>
      <c r="T14756" s="104"/>
    </row>
    <row r="14757" spans="13:20" ht="14.5" x14ac:dyDescent="0.35">
      <c r="M14757" s="261" t="s">
        <v>31285</v>
      </c>
      <c r="N14757" s="262">
        <v>29012.18</v>
      </c>
      <c r="P14757" s="243" t="s">
        <v>30520</v>
      </c>
      <c r="Q14757" s="244">
        <v>33292</v>
      </c>
      <c r="R14757" s="104"/>
      <c r="S14757" s="104"/>
      <c r="T14757" s="104"/>
    </row>
    <row r="14758" spans="13:20" ht="14.5" x14ac:dyDescent="0.35">
      <c r="M14758" s="261" t="s">
        <v>36220</v>
      </c>
      <c r="N14758" s="262">
        <v>12000</v>
      </c>
      <c r="P14758" s="243" t="s">
        <v>30521</v>
      </c>
      <c r="Q14758" s="244">
        <v>24847.759999999998</v>
      </c>
      <c r="R14758" s="104"/>
      <c r="S14758" s="104"/>
      <c r="T14758" s="104"/>
    </row>
    <row r="14759" spans="13:20" ht="14.5" x14ac:dyDescent="0.35">
      <c r="M14759" s="261" t="s">
        <v>31288</v>
      </c>
      <c r="N14759" s="262">
        <v>7779</v>
      </c>
      <c r="P14759" s="243" t="s">
        <v>30522</v>
      </c>
      <c r="Q14759" s="244">
        <v>154548.24</v>
      </c>
      <c r="R14759" s="104"/>
      <c r="S14759" s="104"/>
      <c r="T14759" s="104"/>
    </row>
    <row r="14760" spans="13:20" ht="14.5" x14ac:dyDescent="0.35">
      <c r="M14760" s="261" t="s">
        <v>58043</v>
      </c>
      <c r="N14760" s="262">
        <v>5380</v>
      </c>
      <c r="P14760" s="243" t="s">
        <v>30523</v>
      </c>
      <c r="Q14760" s="244">
        <v>12483.33</v>
      </c>
      <c r="R14760" s="104"/>
      <c r="S14760" s="104"/>
      <c r="T14760" s="104"/>
    </row>
    <row r="14761" spans="13:20" ht="14.5" x14ac:dyDescent="0.35">
      <c r="M14761" s="261" t="s">
        <v>58044</v>
      </c>
      <c r="N14761" s="262">
        <v>1500</v>
      </c>
      <c r="P14761" s="243" t="s">
        <v>30524</v>
      </c>
      <c r="Q14761" s="244">
        <v>1875</v>
      </c>
      <c r="R14761" s="104"/>
      <c r="S14761" s="104"/>
      <c r="T14761" s="104"/>
    </row>
    <row r="14762" spans="13:20" ht="14.5" x14ac:dyDescent="0.35">
      <c r="M14762" s="261" t="s">
        <v>58045</v>
      </c>
      <c r="N14762" s="262">
        <v>800</v>
      </c>
      <c r="P14762" s="243" t="s">
        <v>30525</v>
      </c>
      <c r="Q14762" s="244">
        <v>937.5</v>
      </c>
      <c r="R14762" s="104"/>
      <c r="S14762" s="104"/>
      <c r="T14762" s="104"/>
    </row>
    <row r="14763" spans="13:20" ht="14.5" x14ac:dyDescent="0.35">
      <c r="M14763" s="261" t="s">
        <v>58046</v>
      </c>
      <c r="N14763" s="262">
        <v>587.52</v>
      </c>
      <c r="P14763" s="243" t="s">
        <v>30526</v>
      </c>
      <c r="Q14763" s="244">
        <v>1155.8399999999999</v>
      </c>
      <c r="R14763" s="104"/>
      <c r="S14763" s="104"/>
      <c r="T14763" s="104"/>
    </row>
    <row r="14764" spans="13:20" ht="14.5" x14ac:dyDescent="0.35">
      <c r="M14764" s="261" t="s">
        <v>58047</v>
      </c>
      <c r="N14764" s="262">
        <v>1296.58</v>
      </c>
      <c r="P14764" s="243" t="s">
        <v>30527</v>
      </c>
      <c r="Q14764" s="244">
        <v>168.8</v>
      </c>
      <c r="R14764" s="104"/>
      <c r="S14764" s="104"/>
      <c r="T14764" s="104"/>
    </row>
    <row r="14765" spans="13:20" ht="14.5" x14ac:dyDescent="0.35">
      <c r="M14765" s="261" t="s">
        <v>58048</v>
      </c>
      <c r="N14765" s="262">
        <v>28961.73</v>
      </c>
      <c r="P14765" s="243" t="s">
        <v>30528</v>
      </c>
      <c r="Q14765" s="244">
        <v>505.04</v>
      </c>
      <c r="R14765" s="104"/>
      <c r="S14765" s="104"/>
      <c r="T14765" s="104"/>
    </row>
    <row r="14766" spans="13:20" ht="14.5" x14ac:dyDescent="0.35">
      <c r="M14766" s="261" t="s">
        <v>43484</v>
      </c>
      <c r="N14766" s="262">
        <v>27651.96</v>
      </c>
      <c r="P14766" s="243" t="s">
        <v>30529</v>
      </c>
      <c r="Q14766" s="244">
        <v>598</v>
      </c>
      <c r="R14766" s="104"/>
      <c r="S14766" s="104"/>
      <c r="T14766" s="104"/>
    </row>
    <row r="14767" spans="13:20" ht="14.5" x14ac:dyDescent="0.35">
      <c r="M14767" s="261" t="s">
        <v>31289</v>
      </c>
      <c r="N14767" s="262">
        <v>319073.3</v>
      </c>
      <c r="P14767" s="243" t="s">
        <v>30530</v>
      </c>
      <c r="Q14767" s="244">
        <v>12998.45</v>
      </c>
      <c r="R14767" s="104"/>
      <c r="S14767" s="104"/>
      <c r="T14767" s="104"/>
    </row>
    <row r="14768" spans="13:20" ht="14.5" x14ac:dyDescent="0.35">
      <c r="M14768" s="261" t="s">
        <v>31290</v>
      </c>
      <c r="N14768" s="262">
        <v>18583.599999999999</v>
      </c>
      <c r="P14768" s="243" t="s">
        <v>30531</v>
      </c>
      <c r="Q14768" s="244">
        <v>2880</v>
      </c>
      <c r="R14768" s="104"/>
      <c r="S14768" s="104"/>
      <c r="T14768" s="104"/>
    </row>
    <row r="14769" spans="13:20" ht="14.5" x14ac:dyDescent="0.35">
      <c r="M14769" s="261" t="s">
        <v>31291</v>
      </c>
      <c r="N14769" s="262">
        <v>24923.66</v>
      </c>
      <c r="P14769" s="243" t="s">
        <v>30532</v>
      </c>
      <c r="Q14769" s="244">
        <v>872</v>
      </c>
      <c r="R14769" s="104"/>
      <c r="S14769" s="104"/>
      <c r="T14769" s="104"/>
    </row>
    <row r="14770" spans="13:20" ht="14.5" x14ac:dyDescent="0.35">
      <c r="M14770" s="261" t="s">
        <v>31292</v>
      </c>
      <c r="N14770" s="262">
        <v>10788</v>
      </c>
      <c r="P14770" s="243" t="s">
        <v>30533</v>
      </c>
      <c r="Q14770" s="244">
        <v>1330.45</v>
      </c>
      <c r="R14770" s="104"/>
      <c r="S14770" s="104"/>
      <c r="T14770" s="104"/>
    </row>
    <row r="14771" spans="13:20" ht="14.5" x14ac:dyDescent="0.35">
      <c r="M14771" s="261" t="s">
        <v>31293</v>
      </c>
      <c r="N14771" s="262">
        <v>4080.8</v>
      </c>
      <c r="P14771" s="243" t="s">
        <v>16274</v>
      </c>
      <c r="Q14771" s="244">
        <v>6227.55</v>
      </c>
      <c r="R14771" s="104"/>
      <c r="S14771" s="104"/>
      <c r="T14771" s="104"/>
    </row>
    <row r="14772" spans="13:20" ht="14.5" x14ac:dyDescent="0.35">
      <c r="M14772" s="261" t="s">
        <v>38756</v>
      </c>
      <c r="N14772" s="262">
        <v>13052.4</v>
      </c>
      <c r="P14772" s="243" t="s">
        <v>30534</v>
      </c>
      <c r="Q14772" s="244">
        <v>2912</v>
      </c>
      <c r="R14772" s="104"/>
      <c r="S14772" s="104"/>
      <c r="T14772" s="104"/>
    </row>
    <row r="14773" spans="13:20" ht="14.5" x14ac:dyDescent="0.35">
      <c r="M14773" s="261" t="s">
        <v>31294</v>
      </c>
      <c r="N14773" s="262">
        <v>557521.76</v>
      </c>
      <c r="P14773" s="243" t="s">
        <v>30535</v>
      </c>
      <c r="Q14773" s="244">
        <v>1491.3</v>
      </c>
      <c r="R14773" s="104"/>
      <c r="S14773" s="104"/>
      <c r="T14773" s="104"/>
    </row>
    <row r="14774" spans="13:20" ht="14.5" x14ac:dyDescent="0.35">
      <c r="M14774" s="261" t="s">
        <v>38757</v>
      </c>
      <c r="N14774" s="262">
        <v>266576.5</v>
      </c>
      <c r="P14774" s="243" t="s">
        <v>30536</v>
      </c>
      <c r="Q14774" s="244">
        <v>2779</v>
      </c>
      <c r="R14774" s="104"/>
      <c r="S14774" s="104"/>
      <c r="T14774" s="104"/>
    </row>
    <row r="14775" spans="13:20" ht="14.5" x14ac:dyDescent="0.35">
      <c r="M14775" s="261" t="s">
        <v>58049</v>
      </c>
      <c r="N14775" s="262">
        <v>540</v>
      </c>
      <c r="P14775" s="243" t="s">
        <v>30537</v>
      </c>
      <c r="Q14775" s="244">
        <v>303</v>
      </c>
      <c r="R14775" s="104"/>
      <c r="S14775" s="104"/>
      <c r="T14775" s="104"/>
    </row>
    <row r="14776" spans="13:20" ht="14.5" x14ac:dyDescent="0.35">
      <c r="M14776" s="261" t="s">
        <v>31295</v>
      </c>
      <c r="N14776" s="262">
        <v>91869.9</v>
      </c>
      <c r="P14776" s="243" t="s">
        <v>30538</v>
      </c>
      <c r="Q14776" s="244">
        <v>1449.46</v>
      </c>
      <c r="R14776" s="104"/>
      <c r="S14776" s="104"/>
      <c r="T14776" s="104"/>
    </row>
    <row r="14777" spans="13:20" ht="14.5" x14ac:dyDescent="0.35">
      <c r="M14777" s="261" t="s">
        <v>38758</v>
      </c>
      <c r="N14777" s="262">
        <v>54305.65</v>
      </c>
      <c r="P14777" s="243" t="s">
        <v>30539</v>
      </c>
      <c r="Q14777" s="244">
        <v>10828.54</v>
      </c>
      <c r="R14777" s="104"/>
      <c r="S14777" s="104"/>
      <c r="T14777" s="104"/>
    </row>
    <row r="14778" spans="13:20" ht="14.5" x14ac:dyDescent="0.35">
      <c r="M14778" s="261" t="s">
        <v>37745</v>
      </c>
      <c r="N14778" s="262">
        <v>228964</v>
      </c>
      <c r="P14778" s="243" t="s">
        <v>30540</v>
      </c>
      <c r="Q14778" s="244">
        <v>17101</v>
      </c>
      <c r="R14778" s="104"/>
      <c r="S14778" s="104"/>
      <c r="T14778" s="104"/>
    </row>
    <row r="14779" spans="13:20" ht="14.5" x14ac:dyDescent="0.35">
      <c r="M14779" s="261" t="s">
        <v>42353</v>
      </c>
      <c r="N14779" s="262">
        <v>20008.84</v>
      </c>
      <c r="P14779" s="243" t="s">
        <v>30541</v>
      </c>
      <c r="Q14779" s="244">
        <v>2740.68</v>
      </c>
      <c r="R14779" s="104"/>
      <c r="S14779" s="104"/>
      <c r="T14779" s="104"/>
    </row>
    <row r="14780" spans="13:20" ht="14.5" x14ac:dyDescent="0.35">
      <c r="M14780" s="261" t="s">
        <v>36221</v>
      </c>
      <c r="N14780" s="262">
        <v>434832.25</v>
      </c>
      <c r="P14780" s="243" t="s">
        <v>30542</v>
      </c>
      <c r="Q14780" s="244">
        <v>2499</v>
      </c>
      <c r="R14780" s="104"/>
      <c r="S14780" s="104"/>
      <c r="T14780" s="104"/>
    </row>
    <row r="14781" spans="13:20" ht="14.5" x14ac:dyDescent="0.35">
      <c r="M14781" s="261" t="s">
        <v>45871</v>
      </c>
      <c r="N14781" s="262">
        <v>1660</v>
      </c>
      <c r="P14781" s="243" t="s">
        <v>30543</v>
      </c>
      <c r="Q14781" s="244">
        <v>1000</v>
      </c>
      <c r="R14781" s="104"/>
      <c r="S14781" s="104"/>
      <c r="T14781" s="104"/>
    </row>
    <row r="14782" spans="13:20" ht="14.5" x14ac:dyDescent="0.35">
      <c r="M14782" s="261" t="s">
        <v>38759</v>
      </c>
      <c r="N14782" s="262">
        <v>19083.66</v>
      </c>
      <c r="P14782" s="243" t="s">
        <v>30544</v>
      </c>
      <c r="Q14782" s="244">
        <v>76.510000000000005</v>
      </c>
      <c r="R14782" s="104"/>
      <c r="S14782" s="104"/>
      <c r="T14782" s="104"/>
    </row>
    <row r="14783" spans="13:20" ht="14.5" x14ac:dyDescent="0.35">
      <c r="M14783" s="261" t="s">
        <v>50609</v>
      </c>
      <c r="N14783" s="262">
        <v>23223.19</v>
      </c>
      <c r="P14783" s="243" t="s">
        <v>30545</v>
      </c>
      <c r="Q14783" s="244">
        <v>626</v>
      </c>
      <c r="R14783" s="104"/>
      <c r="S14783" s="104"/>
      <c r="T14783" s="104"/>
    </row>
    <row r="14784" spans="13:20" ht="14.5" x14ac:dyDescent="0.35">
      <c r="M14784" s="261" t="s">
        <v>48855</v>
      </c>
      <c r="N14784" s="262">
        <v>9662.4</v>
      </c>
      <c r="P14784" s="243" t="s">
        <v>30546</v>
      </c>
      <c r="Q14784" s="244">
        <v>13483.33</v>
      </c>
      <c r="R14784" s="104"/>
      <c r="S14784" s="104"/>
      <c r="T14784" s="104"/>
    </row>
    <row r="14785" spans="13:20" ht="14.5" x14ac:dyDescent="0.35">
      <c r="M14785" s="261" t="s">
        <v>45872</v>
      </c>
      <c r="N14785" s="262">
        <v>11525</v>
      </c>
      <c r="P14785" s="243" t="s">
        <v>30547</v>
      </c>
      <c r="Q14785" s="244">
        <v>1875</v>
      </c>
      <c r="R14785" s="104"/>
      <c r="S14785" s="104"/>
      <c r="T14785" s="104"/>
    </row>
    <row r="14786" spans="13:20" ht="14.5" x14ac:dyDescent="0.35">
      <c r="M14786" s="261" t="s">
        <v>45873</v>
      </c>
      <c r="N14786" s="262">
        <v>881.64</v>
      </c>
      <c r="P14786" s="243" t="s">
        <v>30548</v>
      </c>
      <c r="Q14786" s="244">
        <v>937.5</v>
      </c>
      <c r="R14786" s="104"/>
      <c r="S14786" s="104"/>
      <c r="T14786" s="104"/>
    </row>
    <row r="14787" spans="13:20" ht="14.5" x14ac:dyDescent="0.35">
      <c r="M14787" s="261" t="s">
        <v>58050</v>
      </c>
      <c r="N14787" s="262">
        <v>8737.5400000000009</v>
      </c>
      <c r="P14787" s="243" t="s">
        <v>30549</v>
      </c>
      <c r="Q14787" s="244">
        <v>1232.3499999999999</v>
      </c>
      <c r="R14787" s="104"/>
      <c r="S14787" s="104"/>
      <c r="T14787" s="104"/>
    </row>
    <row r="14788" spans="13:20" ht="14.5" x14ac:dyDescent="0.35">
      <c r="M14788" s="261" t="s">
        <v>58051</v>
      </c>
      <c r="N14788" s="262">
        <v>2700</v>
      </c>
      <c r="P14788" s="243" t="s">
        <v>30550</v>
      </c>
      <c r="Q14788" s="244">
        <v>168.8</v>
      </c>
      <c r="R14788" s="104"/>
      <c r="S14788" s="104"/>
      <c r="T14788" s="104"/>
    </row>
    <row r="14789" spans="13:20" ht="14.5" x14ac:dyDescent="0.35">
      <c r="M14789" s="261" t="s">
        <v>58052</v>
      </c>
      <c r="N14789" s="262">
        <v>888.11</v>
      </c>
      <c r="P14789" s="243" t="s">
        <v>30551</v>
      </c>
      <c r="Q14789" s="244">
        <v>505.04</v>
      </c>
      <c r="R14789" s="104"/>
      <c r="S14789" s="104"/>
      <c r="T14789" s="104"/>
    </row>
    <row r="14790" spans="13:20" ht="14.5" x14ac:dyDescent="0.35">
      <c r="M14790" s="261" t="s">
        <v>58053</v>
      </c>
      <c r="N14790" s="262">
        <v>2147.37</v>
      </c>
      <c r="P14790" s="243" t="s">
        <v>30552</v>
      </c>
      <c r="Q14790" s="244">
        <v>24209.46</v>
      </c>
      <c r="R14790" s="104"/>
      <c r="S14790" s="104"/>
      <c r="T14790" s="104"/>
    </row>
    <row r="14791" spans="13:20" ht="14.5" x14ac:dyDescent="0.35">
      <c r="M14791" s="261" t="s">
        <v>58054</v>
      </c>
      <c r="N14791" s="262">
        <v>17563</v>
      </c>
      <c r="P14791" s="243" t="s">
        <v>30553</v>
      </c>
      <c r="Q14791" s="244">
        <v>598</v>
      </c>
      <c r="R14791" s="104"/>
      <c r="S14791" s="104"/>
      <c r="T14791" s="104"/>
    </row>
    <row r="14792" spans="13:20" ht="14.5" x14ac:dyDescent="0.35">
      <c r="M14792" s="261" t="s">
        <v>53789</v>
      </c>
      <c r="N14792" s="262">
        <v>20457.98</v>
      </c>
      <c r="P14792" s="243" t="s">
        <v>30554</v>
      </c>
      <c r="Q14792" s="244">
        <v>25324.99</v>
      </c>
      <c r="R14792" s="104"/>
      <c r="S14792" s="104"/>
      <c r="T14792" s="104"/>
    </row>
    <row r="14793" spans="13:20" ht="14.5" x14ac:dyDescent="0.35">
      <c r="M14793" s="261" t="s">
        <v>58055</v>
      </c>
      <c r="N14793" s="262">
        <v>8370</v>
      </c>
      <c r="P14793" s="243" t="s">
        <v>30555</v>
      </c>
      <c r="Q14793" s="244">
        <v>4132.45</v>
      </c>
      <c r="R14793" s="104"/>
      <c r="S14793" s="104"/>
      <c r="T14793" s="104"/>
    </row>
    <row r="14794" spans="13:20" ht="14.5" x14ac:dyDescent="0.35">
      <c r="M14794" s="261" t="s">
        <v>58056</v>
      </c>
      <c r="N14794" s="262">
        <v>640.30999999999995</v>
      </c>
      <c r="P14794" s="243" t="s">
        <v>16275</v>
      </c>
      <c r="Q14794" s="244">
        <v>13371.53</v>
      </c>
      <c r="R14794" s="104"/>
      <c r="S14794" s="104"/>
      <c r="T14794" s="104"/>
    </row>
    <row r="14795" spans="13:20" ht="14.5" x14ac:dyDescent="0.35">
      <c r="M14795" s="261" t="s">
        <v>58057</v>
      </c>
      <c r="N14795" s="262">
        <v>1496.61</v>
      </c>
      <c r="P14795" s="243" t="s">
        <v>30556</v>
      </c>
      <c r="Q14795" s="244">
        <v>40175.699999999997</v>
      </c>
      <c r="R14795" s="104"/>
      <c r="S14795" s="104"/>
      <c r="T14795" s="104"/>
    </row>
    <row r="14796" spans="13:20" ht="14.5" x14ac:dyDescent="0.35">
      <c r="M14796" s="261" t="s">
        <v>52496</v>
      </c>
      <c r="N14796" s="262">
        <v>16646.689999999999</v>
      </c>
      <c r="P14796" s="243" t="s">
        <v>30557</v>
      </c>
      <c r="Q14796" s="244">
        <v>3056.16</v>
      </c>
      <c r="R14796" s="104"/>
      <c r="S14796" s="104"/>
      <c r="T14796" s="104"/>
    </row>
    <row r="14797" spans="13:20" ht="14.5" x14ac:dyDescent="0.35">
      <c r="M14797" s="261" t="s">
        <v>52497</v>
      </c>
      <c r="N14797" s="262">
        <v>5400</v>
      </c>
      <c r="P14797" s="243" t="s">
        <v>30558</v>
      </c>
      <c r="Q14797" s="244">
        <v>15466.46</v>
      </c>
      <c r="R14797" s="104"/>
      <c r="S14797" s="104"/>
      <c r="T14797" s="104"/>
    </row>
    <row r="14798" spans="13:20" ht="14.5" x14ac:dyDescent="0.35">
      <c r="M14798" s="261" t="s">
        <v>52498</v>
      </c>
      <c r="N14798" s="262">
        <v>1686.53</v>
      </c>
      <c r="P14798" s="243" t="s">
        <v>30559</v>
      </c>
      <c r="Q14798" s="244">
        <v>22135</v>
      </c>
      <c r="R14798" s="104"/>
      <c r="S14798" s="104"/>
      <c r="T14798" s="104"/>
    </row>
    <row r="14799" spans="13:20" ht="14.5" x14ac:dyDescent="0.35">
      <c r="M14799" s="261" t="s">
        <v>51610</v>
      </c>
      <c r="N14799" s="262">
        <v>539.09</v>
      </c>
      <c r="P14799" s="243" t="s">
        <v>30560</v>
      </c>
      <c r="Q14799" s="244">
        <v>17388.23</v>
      </c>
      <c r="R14799" s="104"/>
      <c r="S14799" s="104"/>
      <c r="T14799" s="104"/>
    </row>
    <row r="14800" spans="13:20" ht="14.5" x14ac:dyDescent="0.35">
      <c r="M14800" s="261" t="s">
        <v>51611</v>
      </c>
      <c r="N14800" s="262">
        <v>1500</v>
      </c>
      <c r="P14800" s="243" t="s">
        <v>30561</v>
      </c>
      <c r="Q14800" s="244">
        <v>-14278.23</v>
      </c>
      <c r="R14800" s="104"/>
      <c r="S14800" s="104"/>
      <c r="T14800" s="104"/>
    </row>
    <row r="14801" spans="13:20" ht="14.5" x14ac:dyDescent="0.35">
      <c r="M14801" s="261" t="s">
        <v>53790</v>
      </c>
      <c r="N14801" s="262">
        <v>52725.96</v>
      </c>
      <c r="P14801" s="243" t="s">
        <v>30562</v>
      </c>
      <c r="Q14801" s="244">
        <v>1767.79</v>
      </c>
      <c r="R14801" s="104"/>
      <c r="S14801" s="104"/>
      <c r="T14801" s="104"/>
    </row>
    <row r="14802" spans="13:20" ht="14.5" x14ac:dyDescent="0.35">
      <c r="M14802" s="261" t="s">
        <v>51612</v>
      </c>
      <c r="N14802" s="262">
        <v>12522</v>
      </c>
      <c r="P14802" s="243" t="s">
        <v>30563</v>
      </c>
      <c r="Q14802" s="244">
        <v>7942.26</v>
      </c>
      <c r="R14802" s="104"/>
      <c r="S14802" s="104"/>
      <c r="T14802" s="104"/>
    </row>
    <row r="14803" spans="13:20" ht="14.5" x14ac:dyDescent="0.35">
      <c r="M14803" s="261" t="s">
        <v>58058</v>
      </c>
      <c r="N14803" s="262">
        <v>660</v>
      </c>
      <c r="P14803" s="243" t="s">
        <v>30564</v>
      </c>
      <c r="Q14803" s="244">
        <v>2007.69</v>
      </c>
      <c r="R14803" s="104"/>
      <c r="S14803" s="104"/>
      <c r="T14803" s="104"/>
    </row>
    <row r="14804" spans="13:20" ht="14.5" x14ac:dyDescent="0.35">
      <c r="M14804" s="261" t="s">
        <v>58059</v>
      </c>
      <c r="N14804" s="262">
        <v>37.86</v>
      </c>
      <c r="P14804" s="243" t="s">
        <v>30565</v>
      </c>
      <c r="Q14804" s="244">
        <v>21110.95</v>
      </c>
      <c r="R14804" s="104"/>
      <c r="S14804" s="104"/>
      <c r="T14804" s="104"/>
    </row>
    <row r="14805" spans="13:20" ht="14.5" x14ac:dyDescent="0.35">
      <c r="M14805" s="261" t="s">
        <v>58060</v>
      </c>
      <c r="N14805" s="262">
        <v>119.31</v>
      </c>
      <c r="P14805" s="243" t="s">
        <v>30566</v>
      </c>
      <c r="Q14805" s="244">
        <v>5266.29</v>
      </c>
      <c r="R14805" s="104"/>
      <c r="S14805" s="104"/>
      <c r="T14805" s="104"/>
    </row>
    <row r="14806" spans="13:20" ht="14.5" x14ac:dyDescent="0.35">
      <c r="M14806" s="261" t="s">
        <v>51613</v>
      </c>
      <c r="N14806" s="262">
        <v>3168.7</v>
      </c>
      <c r="P14806" s="243" t="s">
        <v>30567</v>
      </c>
      <c r="Q14806" s="244">
        <v>-20672.53</v>
      </c>
      <c r="R14806" s="104"/>
      <c r="S14806" s="104"/>
      <c r="T14806" s="104"/>
    </row>
    <row r="14807" spans="13:20" ht="14.5" x14ac:dyDescent="0.35">
      <c r="M14807" s="261" t="s">
        <v>52499</v>
      </c>
      <c r="N14807" s="262">
        <v>147.16</v>
      </c>
      <c r="P14807" s="243" t="s">
        <v>30568</v>
      </c>
      <c r="Q14807" s="244">
        <v>2061.48</v>
      </c>
      <c r="R14807" s="104"/>
      <c r="S14807" s="104"/>
      <c r="T14807" s="104"/>
    </row>
    <row r="14808" spans="13:20" ht="14.5" x14ac:dyDescent="0.35">
      <c r="M14808" s="261" t="s">
        <v>48856</v>
      </c>
      <c r="N14808" s="262">
        <v>102000</v>
      </c>
      <c r="P14808" s="243" t="s">
        <v>30569</v>
      </c>
      <c r="Q14808" s="244">
        <v>13344.76</v>
      </c>
      <c r="R14808" s="104"/>
      <c r="S14808" s="104"/>
      <c r="T14808" s="104"/>
    </row>
    <row r="14809" spans="13:20" ht="14.5" x14ac:dyDescent="0.35">
      <c r="M14809" s="261" t="s">
        <v>48857</v>
      </c>
      <c r="N14809" s="262">
        <v>7802.46</v>
      </c>
      <c r="P14809" s="243" t="s">
        <v>30570</v>
      </c>
      <c r="Q14809" s="244">
        <v>3819.21</v>
      </c>
      <c r="R14809" s="104"/>
      <c r="S14809" s="104"/>
      <c r="T14809" s="104"/>
    </row>
    <row r="14810" spans="13:20" ht="14.5" x14ac:dyDescent="0.35">
      <c r="M14810" s="261" t="s">
        <v>45874</v>
      </c>
      <c r="N14810" s="262">
        <v>893.68</v>
      </c>
      <c r="P14810" s="243" t="s">
        <v>30571</v>
      </c>
      <c r="Q14810" s="244">
        <v>40175.699999999997</v>
      </c>
      <c r="R14810" s="104"/>
      <c r="S14810" s="104"/>
      <c r="T14810" s="104"/>
    </row>
    <row r="14811" spans="13:20" ht="14.5" x14ac:dyDescent="0.35">
      <c r="M14811" s="261" t="s">
        <v>48858</v>
      </c>
      <c r="N14811" s="262">
        <v>39843.919999999998</v>
      </c>
      <c r="P14811" s="243" t="s">
        <v>30572</v>
      </c>
      <c r="Q14811" s="244">
        <v>3819.21</v>
      </c>
      <c r="R14811" s="104"/>
      <c r="S14811" s="104"/>
      <c r="T14811" s="104"/>
    </row>
    <row r="14812" spans="13:20" ht="14.5" x14ac:dyDescent="0.35">
      <c r="M14812" s="261" t="s">
        <v>48859</v>
      </c>
      <c r="N14812" s="262">
        <v>3048.08</v>
      </c>
      <c r="P14812" s="243" t="s">
        <v>30573</v>
      </c>
      <c r="Q14812" s="244">
        <v>3056.16</v>
      </c>
      <c r="R14812" s="104"/>
      <c r="S14812" s="104"/>
      <c r="T14812" s="104"/>
    </row>
    <row r="14813" spans="13:20" ht="14.5" x14ac:dyDescent="0.35">
      <c r="M14813" s="261" t="s">
        <v>31334</v>
      </c>
      <c r="N14813" s="262">
        <v>9865</v>
      </c>
      <c r="P14813" s="243" t="s">
        <v>30574</v>
      </c>
      <c r="Q14813" s="244">
        <v>56454.5</v>
      </c>
      <c r="R14813" s="104"/>
      <c r="S14813" s="104"/>
      <c r="T14813" s="104"/>
    </row>
    <row r="14814" spans="13:20" ht="14.5" x14ac:dyDescent="0.35">
      <c r="M14814" s="261" t="s">
        <v>58061</v>
      </c>
      <c r="N14814" s="262">
        <v>1740</v>
      </c>
      <c r="P14814" s="243" t="s">
        <v>30575</v>
      </c>
      <c r="Q14814" s="244">
        <v>17234.25</v>
      </c>
      <c r="R14814" s="104"/>
      <c r="S14814" s="104"/>
      <c r="T14814" s="104"/>
    </row>
    <row r="14815" spans="13:20" ht="14.5" x14ac:dyDescent="0.35">
      <c r="M14815" s="261" t="s">
        <v>31335</v>
      </c>
      <c r="N14815" s="262">
        <v>887.79</v>
      </c>
      <c r="P14815" s="243" t="s">
        <v>30576</v>
      </c>
      <c r="Q14815" s="244">
        <v>2007.69</v>
      </c>
      <c r="R14815" s="104"/>
      <c r="S14815" s="104"/>
      <c r="T14815" s="104"/>
    </row>
    <row r="14816" spans="13:20" ht="14.5" x14ac:dyDescent="0.35">
      <c r="M14816" s="261" t="s">
        <v>31336</v>
      </c>
      <c r="N14816" s="262">
        <v>2349.9499999999998</v>
      </c>
      <c r="P14816" s="243" t="s">
        <v>30577</v>
      </c>
      <c r="Q14816" s="244">
        <v>-20672.53</v>
      </c>
      <c r="R14816" s="104"/>
      <c r="S14816" s="104"/>
      <c r="T14816" s="104"/>
    </row>
    <row r="14817" spans="13:20" ht="14.5" x14ac:dyDescent="0.35">
      <c r="M14817" s="261" t="s">
        <v>31337</v>
      </c>
      <c r="N14817" s="262">
        <v>58.27</v>
      </c>
      <c r="P14817" s="243" t="s">
        <v>30578</v>
      </c>
      <c r="Q14817" s="244">
        <v>19449.71</v>
      </c>
      <c r="R14817" s="104"/>
      <c r="S14817" s="104"/>
      <c r="T14817" s="104"/>
    </row>
    <row r="14818" spans="13:20" ht="14.5" x14ac:dyDescent="0.35">
      <c r="M14818" s="261" t="s">
        <v>48860</v>
      </c>
      <c r="N14818" s="262">
        <v>1253.74</v>
      </c>
      <c r="P14818" s="243" t="s">
        <v>30579</v>
      </c>
      <c r="Q14818" s="244">
        <v>-933.47</v>
      </c>
      <c r="R14818" s="104"/>
      <c r="S14818" s="104"/>
      <c r="T14818" s="104"/>
    </row>
    <row r="14819" spans="13:20" ht="14.5" x14ac:dyDescent="0.35">
      <c r="M14819" s="261" t="s">
        <v>45875</v>
      </c>
      <c r="N14819" s="262">
        <v>81000</v>
      </c>
      <c r="P14819" s="243" t="s">
        <v>30580</v>
      </c>
      <c r="Q14819" s="244">
        <v>4999.51</v>
      </c>
      <c r="R14819" s="104"/>
      <c r="S14819" s="104"/>
      <c r="T14819" s="104"/>
    </row>
    <row r="14820" spans="13:20" ht="14.5" x14ac:dyDescent="0.35">
      <c r="M14820" s="261" t="s">
        <v>48861</v>
      </c>
      <c r="N14820" s="262">
        <v>8000</v>
      </c>
      <c r="P14820" s="243" t="s">
        <v>30581</v>
      </c>
      <c r="Q14820" s="244">
        <v>382.49</v>
      </c>
      <c r="R14820" s="104"/>
      <c r="S14820" s="104"/>
      <c r="T14820" s="104"/>
    </row>
    <row r="14821" spans="13:20" ht="14.5" x14ac:dyDescent="0.35">
      <c r="M14821" s="261" t="s">
        <v>48862</v>
      </c>
      <c r="N14821" s="262">
        <v>612</v>
      </c>
      <c r="P14821" s="243" t="s">
        <v>30582</v>
      </c>
      <c r="Q14821" s="244">
        <v>1354</v>
      </c>
      <c r="R14821" s="104"/>
      <c r="S14821" s="104"/>
      <c r="T14821" s="104"/>
    </row>
    <row r="14822" spans="13:20" ht="14.5" x14ac:dyDescent="0.35">
      <c r="M14822" s="261" t="s">
        <v>45876</v>
      </c>
      <c r="N14822" s="262">
        <v>82462.52</v>
      </c>
      <c r="P14822" s="243" t="s">
        <v>30583</v>
      </c>
      <c r="Q14822" s="244">
        <v>10336</v>
      </c>
      <c r="R14822" s="104"/>
      <c r="S14822" s="104"/>
      <c r="T14822" s="104"/>
    </row>
    <row r="14823" spans="13:20" ht="14.5" x14ac:dyDescent="0.35">
      <c r="M14823" s="261" t="s">
        <v>45877</v>
      </c>
      <c r="N14823" s="262">
        <v>6349.48</v>
      </c>
      <c r="P14823" s="243" t="s">
        <v>30584</v>
      </c>
      <c r="Q14823" s="244">
        <v>336.9</v>
      </c>
      <c r="R14823" s="104"/>
      <c r="S14823" s="104"/>
      <c r="T14823" s="104"/>
    </row>
    <row r="14824" spans="13:20" ht="14.5" x14ac:dyDescent="0.35">
      <c r="M14824" s="261" t="s">
        <v>31357</v>
      </c>
      <c r="N14824" s="262">
        <v>73</v>
      </c>
      <c r="P14824" s="243" t="s">
        <v>30585</v>
      </c>
      <c r="Q14824" s="244">
        <v>5040.96</v>
      </c>
      <c r="R14824" s="104"/>
      <c r="S14824" s="104"/>
      <c r="T14824" s="104"/>
    </row>
    <row r="14825" spans="13:20" ht="14.5" x14ac:dyDescent="0.35">
      <c r="M14825" s="261" t="s">
        <v>53791</v>
      </c>
      <c r="N14825" s="262">
        <v>67833.48</v>
      </c>
      <c r="P14825" s="243" t="s">
        <v>30586</v>
      </c>
      <c r="Q14825" s="244">
        <v>1147</v>
      </c>
      <c r="R14825" s="104"/>
      <c r="S14825" s="104"/>
      <c r="T14825" s="104"/>
    </row>
    <row r="14826" spans="13:20" ht="14.5" x14ac:dyDescent="0.35">
      <c r="M14826" s="261" t="s">
        <v>51614</v>
      </c>
      <c r="N14826" s="262">
        <v>19774.98</v>
      </c>
      <c r="P14826" s="243" t="s">
        <v>30587</v>
      </c>
      <c r="Q14826" s="244">
        <v>315.57</v>
      </c>
      <c r="R14826" s="104"/>
      <c r="S14826" s="104"/>
      <c r="T14826" s="104"/>
    </row>
    <row r="14827" spans="13:20" ht="14.5" x14ac:dyDescent="0.35">
      <c r="M14827" s="261" t="s">
        <v>51615</v>
      </c>
      <c r="N14827" s="262">
        <v>154412.57999999999</v>
      </c>
      <c r="P14827" s="243" t="s">
        <v>30588</v>
      </c>
      <c r="Q14827" s="244">
        <v>1920.85</v>
      </c>
      <c r="R14827" s="104"/>
      <c r="S14827" s="104"/>
      <c r="T14827" s="104"/>
    </row>
    <row r="14828" spans="13:20" ht="14.5" x14ac:dyDescent="0.35">
      <c r="M14828" s="261" t="s">
        <v>51616</v>
      </c>
      <c r="N14828" s="262">
        <v>101291.74</v>
      </c>
      <c r="P14828" s="243" t="s">
        <v>30589</v>
      </c>
      <c r="Q14828" s="244">
        <v>1610.58</v>
      </c>
      <c r="R14828" s="104"/>
      <c r="S14828" s="104"/>
      <c r="T14828" s="104"/>
    </row>
    <row r="14829" spans="13:20" ht="14.5" x14ac:dyDescent="0.35">
      <c r="M14829" s="261" t="s">
        <v>51617</v>
      </c>
      <c r="N14829" s="262">
        <v>47190.34</v>
      </c>
      <c r="P14829" s="243" t="s">
        <v>30590</v>
      </c>
      <c r="Q14829" s="244">
        <v>330</v>
      </c>
      <c r="R14829" s="104"/>
      <c r="S14829" s="104"/>
      <c r="T14829" s="104"/>
    </row>
    <row r="14830" spans="13:20" ht="14.5" x14ac:dyDescent="0.35">
      <c r="M14830" s="261" t="s">
        <v>51618</v>
      </c>
      <c r="N14830" s="262">
        <v>42608.62</v>
      </c>
      <c r="P14830" s="243" t="s">
        <v>30591</v>
      </c>
      <c r="Q14830" s="244">
        <v>2205.52</v>
      </c>
      <c r="R14830" s="104"/>
      <c r="S14830" s="104"/>
      <c r="T14830" s="104"/>
    </row>
    <row r="14831" spans="13:20" ht="14.5" x14ac:dyDescent="0.35">
      <c r="M14831" s="261" t="s">
        <v>51619</v>
      </c>
      <c r="N14831" s="262">
        <v>33059.51</v>
      </c>
      <c r="P14831" s="243" t="s">
        <v>30592</v>
      </c>
      <c r="Q14831" s="244">
        <v>10511.44</v>
      </c>
      <c r="R14831" s="104"/>
      <c r="S14831" s="104"/>
      <c r="T14831" s="104"/>
    </row>
    <row r="14832" spans="13:20" ht="14.5" x14ac:dyDescent="0.35">
      <c r="M14832" s="261" t="s">
        <v>53792</v>
      </c>
      <c r="N14832" s="262">
        <v>8057.28</v>
      </c>
      <c r="P14832" s="243" t="s">
        <v>30593</v>
      </c>
      <c r="Q14832" s="244">
        <v>100</v>
      </c>
      <c r="R14832" s="104"/>
      <c r="S14832" s="104"/>
      <c r="T14832" s="104"/>
    </row>
    <row r="14833" spans="13:20" ht="14.5" x14ac:dyDescent="0.35">
      <c r="M14833" s="261" t="s">
        <v>53793</v>
      </c>
      <c r="N14833" s="262">
        <v>2681</v>
      </c>
      <c r="P14833" s="243" t="s">
        <v>30594</v>
      </c>
      <c r="Q14833" s="244">
        <v>2584.9499999999998</v>
      </c>
      <c r="R14833" s="104"/>
      <c r="S14833" s="104"/>
      <c r="T14833" s="104"/>
    </row>
    <row r="14834" spans="13:20" ht="14.5" x14ac:dyDescent="0.35">
      <c r="M14834" s="261" t="s">
        <v>52500</v>
      </c>
      <c r="N14834" s="262">
        <v>47943.83</v>
      </c>
      <c r="P14834" s="243" t="s">
        <v>16276</v>
      </c>
      <c r="Q14834" s="244">
        <v>2160.52</v>
      </c>
      <c r="R14834" s="104"/>
      <c r="S14834" s="104"/>
      <c r="T14834" s="104"/>
    </row>
    <row r="14835" spans="13:20" ht="14.5" x14ac:dyDescent="0.35">
      <c r="M14835" s="261" t="s">
        <v>52501</v>
      </c>
      <c r="N14835" s="262">
        <v>4722</v>
      </c>
      <c r="P14835" s="243" t="s">
        <v>30595</v>
      </c>
      <c r="Q14835" s="244">
        <v>30000</v>
      </c>
      <c r="R14835" s="104"/>
      <c r="S14835" s="104"/>
      <c r="T14835" s="104"/>
    </row>
    <row r="14836" spans="13:20" ht="14.5" x14ac:dyDescent="0.35">
      <c r="M14836" s="261" t="s">
        <v>52502</v>
      </c>
      <c r="N14836" s="262">
        <v>22458.38</v>
      </c>
      <c r="P14836" s="243" t="s">
        <v>30596</v>
      </c>
      <c r="Q14836" s="244">
        <v>481.25</v>
      </c>
      <c r="R14836" s="104"/>
      <c r="S14836" s="104"/>
      <c r="T14836" s="104"/>
    </row>
    <row r="14837" spans="13:20" ht="14.5" x14ac:dyDescent="0.35">
      <c r="M14837" s="261" t="s">
        <v>53794</v>
      </c>
      <c r="N14837" s="262">
        <v>43443.97</v>
      </c>
      <c r="P14837" s="243" t="s">
        <v>30597</v>
      </c>
      <c r="Q14837" s="244">
        <v>10000</v>
      </c>
      <c r="R14837" s="104"/>
      <c r="S14837" s="104"/>
      <c r="T14837" s="104"/>
    </row>
    <row r="14838" spans="13:20" ht="14.5" x14ac:dyDescent="0.35">
      <c r="M14838" s="261" t="s">
        <v>52503</v>
      </c>
      <c r="N14838" s="262">
        <v>5747.01</v>
      </c>
      <c r="P14838" s="243" t="s">
        <v>30598</v>
      </c>
      <c r="Q14838" s="244">
        <v>34999.51</v>
      </c>
      <c r="R14838" s="104"/>
      <c r="S14838" s="104"/>
      <c r="T14838" s="104"/>
    </row>
    <row r="14839" spans="13:20" ht="14.5" x14ac:dyDescent="0.35">
      <c r="M14839" s="261" t="s">
        <v>53795</v>
      </c>
      <c r="N14839" s="262">
        <v>47223.64</v>
      </c>
      <c r="P14839" s="243" t="s">
        <v>30599</v>
      </c>
      <c r="Q14839" s="244">
        <v>382.49</v>
      </c>
      <c r="R14839" s="104"/>
      <c r="S14839" s="104"/>
      <c r="T14839" s="104"/>
    </row>
    <row r="14840" spans="13:20" ht="14.5" x14ac:dyDescent="0.35">
      <c r="M14840" s="261" t="s">
        <v>53796</v>
      </c>
      <c r="N14840" s="262">
        <v>20524</v>
      </c>
      <c r="P14840" s="243" t="s">
        <v>30600</v>
      </c>
      <c r="Q14840" s="244">
        <v>1126.82</v>
      </c>
      <c r="R14840" s="104"/>
      <c r="S14840" s="104"/>
      <c r="T14840" s="104"/>
    </row>
    <row r="14841" spans="13:20" ht="14.5" x14ac:dyDescent="0.35">
      <c r="M14841" s="261" t="s">
        <v>53797</v>
      </c>
      <c r="N14841" s="262">
        <v>97114.03</v>
      </c>
      <c r="P14841" s="243" t="s">
        <v>30601</v>
      </c>
      <c r="Q14841" s="244">
        <v>5480.37</v>
      </c>
      <c r="R14841" s="104"/>
      <c r="S14841" s="104"/>
      <c r="T14841" s="104"/>
    </row>
    <row r="14842" spans="13:20" ht="14.5" x14ac:dyDescent="0.35">
      <c r="M14842" s="261" t="s">
        <v>53798</v>
      </c>
      <c r="N14842" s="262">
        <v>41987</v>
      </c>
      <c r="P14842" s="243" t="s">
        <v>30602</v>
      </c>
      <c r="Q14842" s="244">
        <v>15552.4</v>
      </c>
      <c r="R14842" s="104"/>
      <c r="S14842" s="104"/>
      <c r="T14842" s="104"/>
    </row>
    <row r="14843" spans="13:20" ht="14.5" x14ac:dyDescent="0.35">
      <c r="M14843" s="261" t="s">
        <v>48863</v>
      </c>
      <c r="N14843" s="262">
        <v>30900.55</v>
      </c>
      <c r="P14843" s="243" t="s">
        <v>30603</v>
      </c>
      <c r="Q14843" s="244">
        <v>10100</v>
      </c>
      <c r="R14843" s="104"/>
      <c r="S14843" s="104"/>
      <c r="T14843" s="104"/>
    </row>
    <row r="14844" spans="13:20" ht="14.5" x14ac:dyDescent="0.35">
      <c r="M14844" s="261" t="s">
        <v>48864</v>
      </c>
      <c r="N14844" s="262">
        <v>2470.9499999999998</v>
      </c>
      <c r="P14844" s="243" t="s">
        <v>30604</v>
      </c>
      <c r="Q14844" s="244">
        <v>4195.53</v>
      </c>
      <c r="R14844" s="104"/>
      <c r="S14844" s="104"/>
      <c r="T14844" s="104"/>
    </row>
    <row r="14845" spans="13:20" ht="14.5" x14ac:dyDescent="0.35">
      <c r="M14845" s="261" t="s">
        <v>48865</v>
      </c>
      <c r="N14845" s="262">
        <v>22000</v>
      </c>
      <c r="P14845" s="243" t="s">
        <v>16277</v>
      </c>
      <c r="Q14845" s="244">
        <v>13980.42</v>
      </c>
      <c r="R14845" s="104"/>
      <c r="S14845" s="104"/>
      <c r="T14845" s="104"/>
    </row>
    <row r="14846" spans="13:20" ht="14.5" x14ac:dyDescent="0.35">
      <c r="M14846" s="261" t="s">
        <v>48866</v>
      </c>
      <c r="N14846" s="262">
        <v>1683</v>
      </c>
      <c r="P14846" s="243" t="s">
        <v>30605</v>
      </c>
      <c r="Q14846" s="244">
        <v>11028</v>
      </c>
      <c r="R14846" s="104"/>
      <c r="S14846" s="104"/>
      <c r="T14846" s="104"/>
    </row>
    <row r="14847" spans="13:20" ht="14.5" x14ac:dyDescent="0.35">
      <c r="M14847" s="261" t="s">
        <v>31369</v>
      </c>
      <c r="N14847" s="262">
        <v>10155.32</v>
      </c>
      <c r="P14847" s="243" t="s">
        <v>30606</v>
      </c>
      <c r="Q14847" s="244">
        <v>734</v>
      </c>
      <c r="R14847" s="104"/>
      <c r="S14847" s="104"/>
      <c r="T14847" s="104"/>
    </row>
    <row r="14848" spans="13:20" ht="14.5" x14ac:dyDescent="0.35">
      <c r="M14848" s="261" t="s">
        <v>58062</v>
      </c>
      <c r="N14848" s="262">
        <v>3461.54</v>
      </c>
      <c r="P14848" s="243" t="s">
        <v>30607</v>
      </c>
      <c r="Q14848" s="244">
        <v>1522</v>
      </c>
      <c r="R14848" s="104"/>
      <c r="S14848" s="104"/>
      <c r="T14848" s="104"/>
    </row>
    <row r="14849" spans="13:20" ht="14.5" x14ac:dyDescent="0.35">
      <c r="M14849" s="261" t="s">
        <v>58063</v>
      </c>
      <c r="N14849" s="262">
        <v>287.86</v>
      </c>
      <c r="P14849" s="243" t="s">
        <v>30608</v>
      </c>
      <c r="Q14849" s="244">
        <v>2078</v>
      </c>
      <c r="R14849" s="104"/>
      <c r="S14849" s="104"/>
      <c r="T14849" s="104"/>
    </row>
    <row r="14850" spans="13:20" ht="14.5" x14ac:dyDescent="0.35">
      <c r="M14850" s="261" t="s">
        <v>48867</v>
      </c>
      <c r="N14850" s="262">
        <v>14553.86</v>
      </c>
      <c r="P14850" s="243" t="s">
        <v>30609</v>
      </c>
      <c r="Q14850" s="244">
        <v>7289.33</v>
      </c>
      <c r="R14850" s="104"/>
      <c r="S14850" s="104"/>
      <c r="T14850" s="104"/>
    </row>
    <row r="14851" spans="13:20" ht="14.5" x14ac:dyDescent="0.35">
      <c r="M14851" s="261" t="s">
        <v>52504</v>
      </c>
      <c r="N14851" s="262">
        <v>9963.2999999999993</v>
      </c>
      <c r="P14851" s="243" t="s">
        <v>30610</v>
      </c>
      <c r="Q14851" s="244">
        <v>569.71</v>
      </c>
      <c r="R14851" s="104"/>
      <c r="S14851" s="104"/>
      <c r="T14851" s="104"/>
    </row>
    <row r="14852" spans="13:20" ht="14.5" x14ac:dyDescent="0.35">
      <c r="M14852" s="261" t="s">
        <v>48868</v>
      </c>
      <c r="N14852" s="262">
        <v>1201.72</v>
      </c>
      <c r="P14852" s="243" t="s">
        <v>30611</v>
      </c>
      <c r="Q14852" s="244">
        <v>700</v>
      </c>
      <c r="R14852" s="104"/>
      <c r="S14852" s="104"/>
      <c r="T14852" s="104"/>
    </row>
    <row r="14853" spans="13:20" ht="14.5" x14ac:dyDescent="0.35">
      <c r="M14853" s="261" t="s">
        <v>52505</v>
      </c>
      <c r="N14853" s="262">
        <v>35966.660000000003</v>
      </c>
      <c r="P14853" s="243" t="s">
        <v>30612</v>
      </c>
      <c r="Q14853" s="244">
        <v>696.81</v>
      </c>
      <c r="R14853" s="104"/>
      <c r="S14853" s="104"/>
      <c r="T14853" s="104"/>
    </row>
    <row r="14854" spans="13:20" ht="14.5" x14ac:dyDescent="0.35">
      <c r="M14854" s="261" t="s">
        <v>38760</v>
      </c>
      <c r="N14854" s="262">
        <v>101561.29</v>
      </c>
      <c r="P14854" s="243" t="s">
        <v>30613</v>
      </c>
      <c r="Q14854" s="244">
        <v>1625</v>
      </c>
      <c r="R14854" s="104"/>
      <c r="S14854" s="104"/>
      <c r="T14854" s="104"/>
    </row>
    <row r="14855" spans="13:20" ht="14.5" x14ac:dyDescent="0.35">
      <c r="M14855" s="261" t="s">
        <v>42354</v>
      </c>
      <c r="N14855" s="262">
        <v>36579.85</v>
      </c>
      <c r="P14855" s="243" t="s">
        <v>30614</v>
      </c>
      <c r="Q14855" s="244">
        <v>959</v>
      </c>
      <c r="R14855" s="104"/>
      <c r="S14855" s="104"/>
      <c r="T14855" s="104"/>
    </row>
    <row r="14856" spans="13:20" ht="14.5" x14ac:dyDescent="0.35">
      <c r="M14856" s="261" t="s">
        <v>58064</v>
      </c>
      <c r="N14856" s="262">
        <v>9000</v>
      </c>
      <c r="P14856" s="243" t="s">
        <v>30615</v>
      </c>
      <c r="Q14856" s="244">
        <v>9666</v>
      </c>
      <c r="R14856" s="104"/>
      <c r="S14856" s="104"/>
      <c r="T14856" s="104"/>
    </row>
    <row r="14857" spans="13:20" ht="14.5" x14ac:dyDescent="0.35">
      <c r="M14857" s="261" t="s">
        <v>42355</v>
      </c>
      <c r="N14857" s="262">
        <v>3820.53</v>
      </c>
      <c r="P14857" s="243" t="s">
        <v>30616</v>
      </c>
      <c r="Q14857" s="244">
        <v>2943</v>
      </c>
      <c r="R14857" s="104"/>
      <c r="S14857" s="104"/>
      <c r="T14857" s="104"/>
    </row>
    <row r="14858" spans="13:20" ht="14.5" x14ac:dyDescent="0.35">
      <c r="M14858" s="261" t="s">
        <v>48869</v>
      </c>
      <c r="N14858" s="262">
        <v>25200</v>
      </c>
      <c r="P14858" s="243" t="s">
        <v>30617</v>
      </c>
      <c r="Q14858" s="244">
        <v>49156.98</v>
      </c>
      <c r="R14858" s="104"/>
      <c r="S14858" s="104"/>
      <c r="T14858" s="104"/>
    </row>
    <row r="14859" spans="13:20" ht="14.5" x14ac:dyDescent="0.35">
      <c r="M14859" s="261" t="s">
        <v>58065</v>
      </c>
      <c r="N14859" s="262">
        <v>650</v>
      </c>
      <c r="P14859" s="243" t="s">
        <v>30618</v>
      </c>
      <c r="Q14859" s="244">
        <v>4072.02</v>
      </c>
      <c r="R14859" s="104"/>
      <c r="S14859" s="104"/>
      <c r="T14859" s="104"/>
    </row>
    <row r="14860" spans="13:20" ht="14.5" x14ac:dyDescent="0.35">
      <c r="M14860" s="261" t="s">
        <v>48870</v>
      </c>
      <c r="N14860" s="262">
        <v>6000</v>
      </c>
      <c r="P14860" s="243" t="s">
        <v>30619</v>
      </c>
      <c r="Q14860" s="244">
        <v>22500</v>
      </c>
      <c r="R14860" s="104"/>
      <c r="S14860" s="104"/>
      <c r="T14860" s="104"/>
    </row>
    <row r="14861" spans="13:20" ht="14.5" x14ac:dyDescent="0.35">
      <c r="M14861" s="261" t="s">
        <v>48871</v>
      </c>
      <c r="N14861" s="262">
        <v>462</v>
      </c>
      <c r="P14861" s="243" t="s">
        <v>30620</v>
      </c>
      <c r="Q14861" s="244">
        <v>49156.98</v>
      </c>
      <c r="R14861" s="104"/>
      <c r="S14861" s="104"/>
      <c r="T14861" s="104"/>
    </row>
    <row r="14862" spans="13:20" ht="14.5" x14ac:dyDescent="0.35">
      <c r="M14862" s="261" t="s">
        <v>48872</v>
      </c>
      <c r="N14862" s="262">
        <v>70825</v>
      </c>
      <c r="P14862" s="243" t="s">
        <v>30621</v>
      </c>
      <c r="Q14862" s="244">
        <v>9666</v>
      </c>
      <c r="R14862" s="104"/>
      <c r="S14862" s="104"/>
      <c r="T14862" s="104"/>
    </row>
    <row r="14863" spans="13:20" ht="14.5" x14ac:dyDescent="0.35">
      <c r="M14863" s="261" t="s">
        <v>48873</v>
      </c>
      <c r="N14863" s="262">
        <v>5418.11</v>
      </c>
      <c r="P14863" s="243" t="s">
        <v>30622</v>
      </c>
      <c r="Q14863" s="244">
        <v>2943</v>
      </c>
      <c r="R14863" s="104"/>
      <c r="S14863" s="104"/>
      <c r="T14863" s="104"/>
    </row>
    <row r="14864" spans="13:20" ht="14.5" x14ac:dyDescent="0.35">
      <c r="M14864" s="261" t="s">
        <v>53799</v>
      </c>
      <c r="N14864" s="262">
        <v>304.58999999999997</v>
      </c>
      <c r="P14864" s="243" t="s">
        <v>30623</v>
      </c>
      <c r="Q14864" s="244">
        <v>22500</v>
      </c>
      <c r="R14864" s="104"/>
      <c r="S14864" s="104"/>
      <c r="T14864" s="104"/>
    </row>
    <row r="14865" spans="13:20" ht="14.5" x14ac:dyDescent="0.35">
      <c r="M14865" s="261" t="s">
        <v>31389</v>
      </c>
      <c r="N14865" s="262">
        <v>304.58999999999997</v>
      </c>
      <c r="P14865" s="243" t="s">
        <v>30624</v>
      </c>
      <c r="Q14865" s="244">
        <v>4072.02</v>
      </c>
      <c r="R14865" s="104"/>
      <c r="S14865" s="104"/>
      <c r="T14865" s="104"/>
    </row>
    <row r="14866" spans="13:20" ht="14.5" x14ac:dyDescent="0.35">
      <c r="M14866" s="261" t="s">
        <v>45878</v>
      </c>
      <c r="N14866" s="262">
        <v>9800</v>
      </c>
      <c r="P14866" s="243" t="s">
        <v>30625</v>
      </c>
      <c r="Q14866" s="244">
        <v>7989.33</v>
      </c>
      <c r="R14866" s="104"/>
      <c r="S14866" s="104"/>
      <c r="T14866" s="104"/>
    </row>
    <row r="14867" spans="13:20" ht="14.5" x14ac:dyDescent="0.35">
      <c r="M14867" s="261" t="s">
        <v>45879</v>
      </c>
      <c r="N14867" s="262">
        <v>881.68</v>
      </c>
      <c r="P14867" s="243" t="s">
        <v>30626</v>
      </c>
      <c r="Q14867" s="244">
        <v>3344.52</v>
      </c>
      <c r="R14867" s="104"/>
      <c r="S14867" s="104"/>
      <c r="T14867" s="104"/>
    </row>
    <row r="14868" spans="13:20" ht="14.5" x14ac:dyDescent="0.35">
      <c r="M14868" s="261" t="s">
        <v>45880</v>
      </c>
      <c r="N14868" s="262">
        <v>105</v>
      </c>
      <c r="P14868" s="243" t="s">
        <v>30627</v>
      </c>
      <c r="Q14868" s="244">
        <v>1625</v>
      </c>
      <c r="R14868" s="104"/>
      <c r="S14868" s="104"/>
      <c r="T14868" s="104"/>
    </row>
    <row r="14869" spans="13:20" ht="14.5" x14ac:dyDescent="0.35">
      <c r="M14869" s="261" t="s">
        <v>45881</v>
      </c>
      <c r="N14869" s="262">
        <v>13.2</v>
      </c>
      <c r="P14869" s="243" t="s">
        <v>30628</v>
      </c>
      <c r="Q14869" s="244">
        <v>14243</v>
      </c>
      <c r="R14869" s="104"/>
      <c r="S14869" s="104"/>
      <c r="T14869" s="104"/>
    </row>
    <row r="14870" spans="13:20" ht="14.5" x14ac:dyDescent="0.35">
      <c r="M14870" s="261" t="s">
        <v>45882</v>
      </c>
      <c r="N14870" s="262">
        <v>84365.75</v>
      </c>
      <c r="P14870" s="243" t="s">
        <v>30629</v>
      </c>
      <c r="Q14870" s="244">
        <v>5000</v>
      </c>
      <c r="R14870" s="104"/>
      <c r="S14870" s="104"/>
      <c r="T14870" s="104"/>
    </row>
    <row r="14871" spans="13:20" ht="14.5" x14ac:dyDescent="0.35">
      <c r="M14871" s="261" t="s">
        <v>45883</v>
      </c>
      <c r="N14871" s="262">
        <v>39954.629999999997</v>
      </c>
      <c r="P14871" s="243" t="s">
        <v>30630</v>
      </c>
      <c r="Q14871" s="244">
        <v>35305.56</v>
      </c>
      <c r="R14871" s="104"/>
      <c r="S14871" s="104"/>
      <c r="T14871" s="104"/>
    </row>
    <row r="14872" spans="13:20" ht="14.5" x14ac:dyDescent="0.35">
      <c r="M14872" s="261" t="s">
        <v>53800</v>
      </c>
      <c r="N14872" s="262">
        <v>6527.78</v>
      </c>
      <c r="P14872" s="243" t="s">
        <v>30631</v>
      </c>
      <c r="Q14872" s="244">
        <v>12681.05</v>
      </c>
      <c r="R14872" s="104"/>
      <c r="S14872" s="104"/>
      <c r="T14872" s="104"/>
    </row>
    <row r="14873" spans="13:20" ht="14.5" x14ac:dyDescent="0.35">
      <c r="M14873" s="261" t="s">
        <v>53801</v>
      </c>
      <c r="N14873" s="262">
        <v>42070</v>
      </c>
      <c r="P14873" s="243" t="s">
        <v>30632</v>
      </c>
      <c r="Q14873" s="244">
        <v>4700</v>
      </c>
      <c r="R14873" s="104"/>
      <c r="S14873" s="104"/>
      <c r="T14873" s="104"/>
    </row>
    <row r="14874" spans="13:20" ht="14.5" x14ac:dyDescent="0.35">
      <c r="M14874" s="261" t="s">
        <v>53802</v>
      </c>
      <c r="N14874" s="262">
        <v>481.1</v>
      </c>
      <c r="P14874" s="243" t="s">
        <v>30633</v>
      </c>
      <c r="Q14874" s="244">
        <v>11674.54</v>
      </c>
      <c r="R14874" s="104"/>
      <c r="S14874" s="104"/>
      <c r="T14874" s="104"/>
    </row>
    <row r="14875" spans="13:20" ht="14.5" x14ac:dyDescent="0.35">
      <c r="M14875" s="261" t="s">
        <v>53803</v>
      </c>
      <c r="N14875" s="262">
        <v>101.83</v>
      </c>
      <c r="P14875" s="243" t="s">
        <v>30634</v>
      </c>
      <c r="Q14875" s="244">
        <v>5151.8100000000004</v>
      </c>
      <c r="R14875" s="104"/>
      <c r="S14875" s="104"/>
      <c r="T14875" s="104"/>
    </row>
    <row r="14876" spans="13:20" ht="14.5" x14ac:dyDescent="0.35">
      <c r="M14876" s="261" t="s">
        <v>53804</v>
      </c>
      <c r="N14876" s="262">
        <v>472.78</v>
      </c>
      <c r="P14876" s="243" t="s">
        <v>30635</v>
      </c>
      <c r="Q14876" s="244">
        <v>12121.2</v>
      </c>
      <c r="R14876" s="104"/>
      <c r="S14876" s="104"/>
      <c r="T14876" s="104"/>
    </row>
    <row r="14877" spans="13:20" ht="14.5" x14ac:dyDescent="0.35">
      <c r="M14877" s="261" t="s">
        <v>53805</v>
      </c>
      <c r="N14877" s="262">
        <v>20.56</v>
      </c>
      <c r="P14877" s="243" t="s">
        <v>30636</v>
      </c>
      <c r="Q14877" s="244">
        <v>4653</v>
      </c>
      <c r="R14877" s="104"/>
      <c r="S14877" s="104"/>
      <c r="T14877" s="104"/>
    </row>
    <row r="14878" spans="13:20" ht="14.5" x14ac:dyDescent="0.35">
      <c r="M14878" s="261" t="s">
        <v>53806</v>
      </c>
      <c r="N14878" s="262">
        <v>23.42</v>
      </c>
      <c r="P14878" s="243" t="s">
        <v>30637</v>
      </c>
      <c r="Q14878" s="244">
        <v>21034.9</v>
      </c>
      <c r="R14878" s="104"/>
      <c r="S14878" s="104"/>
      <c r="T14878" s="104"/>
    </row>
    <row r="14879" spans="13:20" ht="14.5" x14ac:dyDescent="0.35">
      <c r="M14879" s="261" t="s">
        <v>53807</v>
      </c>
      <c r="N14879" s="262">
        <v>42.15</v>
      </c>
      <c r="P14879" s="243" t="s">
        <v>30638</v>
      </c>
      <c r="Q14879" s="244">
        <v>72418.94</v>
      </c>
      <c r="R14879" s="104"/>
      <c r="S14879" s="104"/>
      <c r="T14879" s="104"/>
    </row>
    <row r="14880" spans="13:20" ht="14.5" x14ac:dyDescent="0.35">
      <c r="M14880" s="261" t="s">
        <v>53808</v>
      </c>
      <c r="N14880" s="262">
        <v>3.36</v>
      </c>
      <c r="P14880" s="243" t="s">
        <v>30639</v>
      </c>
      <c r="Q14880" s="244">
        <v>110908</v>
      </c>
      <c r="R14880" s="104"/>
      <c r="S14880" s="104"/>
      <c r="T14880" s="104"/>
    </row>
    <row r="14881" spans="13:20" ht="14.5" x14ac:dyDescent="0.35">
      <c r="M14881" s="261" t="s">
        <v>45884</v>
      </c>
      <c r="N14881" s="262">
        <v>6277.97</v>
      </c>
      <c r="P14881" s="243" t="s">
        <v>30640</v>
      </c>
      <c r="Q14881" s="244">
        <v>2243.1799999999998</v>
      </c>
      <c r="R14881" s="104"/>
      <c r="S14881" s="104"/>
      <c r="T14881" s="104"/>
    </row>
    <row r="14882" spans="13:20" ht="14.5" x14ac:dyDescent="0.35">
      <c r="M14882" s="261" t="s">
        <v>58066</v>
      </c>
      <c r="N14882" s="262">
        <v>1669.87</v>
      </c>
      <c r="P14882" s="243" t="s">
        <v>30641</v>
      </c>
      <c r="Q14882" s="244">
        <v>10522.97</v>
      </c>
      <c r="R14882" s="104"/>
      <c r="S14882" s="104"/>
      <c r="T14882" s="104"/>
    </row>
    <row r="14883" spans="13:20" ht="14.5" x14ac:dyDescent="0.35">
      <c r="M14883" s="261" t="s">
        <v>53809</v>
      </c>
      <c r="N14883" s="262">
        <v>293.87</v>
      </c>
      <c r="P14883" s="243" t="s">
        <v>16278</v>
      </c>
      <c r="Q14883" s="244">
        <v>463001</v>
      </c>
      <c r="R14883" s="104"/>
      <c r="S14883" s="104"/>
      <c r="T14883" s="104"/>
    </row>
    <row r="14884" spans="13:20" ht="14.5" x14ac:dyDescent="0.35">
      <c r="M14884" s="261" t="s">
        <v>58067</v>
      </c>
      <c r="N14884" s="262">
        <v>4936.93</v>
      </c>
      <c r="P14884" s="243" t="s">
        <v>16288</v>
      </c>
      <c r="Q14884" s="244">
        <v>69316.37</v>
      </c>
      <c r="R14884" s="104"/>
      <c r="S14884" s="104"/>
      <c r="T14884" s="104"/>
    </row>
    <row r="14885" spans="13:20" ht="14.5" x14ac:dyDescent="0.35">
      <c r="M14885" s="261" t="s">
        <v>48874</v>
      </c>
      <c r="N14885" s="262">
        <v>24000</v>
      </c>
      <c r="P14885" s="243" t="s">
        <v>16289</v>
      </c>
      <c r="Q14885" s="244">
        <v>8411.9</v>
      </c>
      <c r="R14885" s="104"/>
      <c r="S14885" s="104"/>
      <c r="T14885" s="104"/>
    </row>
    <row r="14886" spans="13:20" ht="14.5" x14ac:dyDescent="0.35">
      <c r="M14886" s="261" t="s">
        <v>48875</v>
      </c>
      <c r="N14886" s="262">
        <v>1836</v>
      </c>
      <c r="P14886" s="243" t="s">
        <v>16290</v>
      </c>
      <c r="Q14886" s="244">
        <v>135892.75</v>
      </c>
      <c r="R14886" s="104"/>
      <c r="S14886" s="104"/>
      <c r="T14886" s="104"/>
    </row>
    <row r="14887" spans="13:20" ht="14.5" x14ac:dyDescent="0.35">
      <c r="M14887" s="261" t="s">
        <v>48876</v>
      </c>
      <c r="N14887" s="262">
        <v>138061.31</v>
      </c>
      <c r="P14887" s="243" t="s">
        <v>16291</v>
      </c>
      <c r="Q14887" s="244">
        <v>94601</v>
      </c>
      <c r="R14887" s="104"/>
      <c r="S14887" s="104"/>
      <c r="T14887" s="104"/>
    </row>
    <row r="14888" spans="13:20" ht="14.5" x14ac:dyDescent="0.35">
      <c r="M14888" s="261" t="s">
        <v>52506</v>
      </c>
      <c r="N14888" s="262">
        <v>100249.97</v>
      </c>
      <c r="P14888" s="243" t="s">
        <v>30642</v>
      </c>
      <c r="Q14888" s="244">
        <v>1639.05</v>
      </c>
      <c r="R14888" s="104"/>
      <c r="S14888" s="104"/>
      <c r="T14888" s="104"/>
    </row>
    <row r="14889" spans="13:20" ht="14.5" x14ac:dyDescent="0.35">
      <c r="M14889" s="261" t="s">
        <v>43485</v>
      </c>
      <c r="N14889" s="262">
        <v>5279</v>
      </c>
      <c r="P14889" s="243" t="s">
        <v>30643</v>
      </c>
      <c r="Q14889" s="244">
        <v>125.4</v>
      </c>
      <c r="R14889" s="104"/>
      <c r="S14889" s="104"/>
      <c r="T14889" s="104"/>
    </row>
    <row r="14890" spans="13:20" ht="14.5" x14ac:dyDescent="0.35">
      <c r="M14890" s="261" t="s">
        <v>52507</v>
      </c>
      <c r="N14890" s="262">
        <v>20000</v>
      </c>
      <c r="P14890" s="243" t="s">
        <v>30644</v>
      </c>
      <c r="Q14890" s="244">
        <v>355.35</v>
      </c>
      <c r="R14890" s="104"/>
      <c r="S14890" s="104"/>
      <c r="T14890" s="104"/>
    </row>
    <row r="14891" spans="13:20" ht="14.5" x14ac:dyDescent="0.35">
      <c r="M14891" s="261" t="s">
        <v>52508</v>
      </c>
      <c r="N14891" s="262">
        <v>191250</v>
      </c>
      <c r="P14891" s="243" t="s">
        <v>30645</v>
      </c>
      <c r="Q14891" s="244">
        <v>20821.38</v>
      </c>
      <c r="R14891" s="104"/>
      <c r="S14891" s="104"/>
      <c r="T14891" s="104"/>
    </row>
    <row r="14892" spans="13:20" ht="14.5" x14ac:dyDescent="0.35">
      <c r="M14892" s="261" t="s">
        <v>45885</v>
      </c>
      <c r="N14892" s="262">
        <v>22000</v>
      </c>
      <c r="P14892" s="243" t="s">
        <v>30646</v>
      </c>
      <c r="Q14892" s="244">
        <v>59501.57</v>
      </c>
      <c r="R14892" s="104"/>
      <c r="S14892" s="104"/>
      <c r="T14892" s="104"/>
    </row>
    <row r="14893" spans="13:20" ht="14.5" x14ac:dyDescent="0.35">
      <c r="M14893" s="261" t="s">
        <v>52509</v>
      </c>
      <c r="N14893" s="262">
        <v>7737</v>
      </c>
      <c r="P14893" s="243" t="s">
        <v>30647</v>
      </c>
      <c r="Q14893" s="244">
        <v>234318.84</v>
      </c>
      <c r="R14893" s="104"/>
      <c r="S14893" s="104"/>
      <c r="T14893" s="104"/>
    </row>
    <row r="14894" spans="13:20" ht="14.5" x14ac:dyDescent="0.35">
      <c r="M14894" s="261" t="s">
        <v>51620</v>
      </c>
      <c r="N14894" s="262">
        <v>11113</v>
      </c>
      <c r="P14894" s="243" t="s">
        <v>30648</v>
      </c>
      <c r="Q14894" s="244">
        <v>15996.49</v>
      </c>
      <c r="R14894" s="104"/>
      <c r="S14894" s="104"/>
      <c r="T14894" s="104"/>
    </row>
    <row r="14895" spans="13:20" ht="14.5" x14ac:dyDescent="0.35">
      <c r="M14895" s="261" t="s">
        <v>48877</v>
      </c>
      <c r="N14895" s="262">
        <v>58410</v>
      </c>
      <c r="P14895" s="243" t="s">
        <v>30649</v>
      </c>
      <c r="Q14895" s="244">
        <v>4764.3599999999997</v>
      </c>
      <c r="R14895" s="104"/>
      <c r="S14895" s="104"/>
      <c r="T14895" s="104"/>
    </row>
    <row r="14896" spans="13:20" ht="14.5" x14ac:dyDescent="0.35">
      <c r="M14896" s="261" t="s">
        <v>48878</v>
      </c>
      <c r="N14896" s="262">
        <v>81250</v>
      </c>
      <c r="P14896" s="243" t="s">
        <v>30650</v>
      </c>
      <c r="Q14896" s="244">
        <v>50488</v>
      </c>
      <c r="R14896" s="104"/>
      <c r="S14896" s="104"/>
      <c r="T14896" s="104"/>
    </row>
    <row r="14897" spans="13:20" ht="14.5" x14ac:dyDescent="0.35">
      <c r="M14897" s="261" t="s">
        <v>48879</v>
      </c>
      <c r="N14897" s="262">
        <v>6215.63</v>
      </c>
      <c r="P14897" s="243" t="s">
        <v>30651</v>
      </c>
      <c r="Q14897" s="244">
        <v>12724.6</v>
      </c>
      <c r="R14897" s="104"/>
      <c r="S14897" s="104"/>
      <c r="T14897" s="104"/>
    </row>
    <row r="14898" spans="13:20" ht="14.5" x14ac:dyDescent="0.35">
      <c r="M14898" s="261" t="s">
        <v>53810</v>
      </c>
      <c r="N14898" s="262">
        <v>1154.8699999999999</v>
      </c>
      <c r="P14898" s="243" t="s">
        <v>30652</v>
      </c>
      <c r="Q14898" s="244">
        <v>57345.82</v>
      </c>
      <c r="R14898" s="104"/>
      <c r="S14898" s="104"/>
      <c r="T14898" s="104"/>
    </row>
    <row r="14899" spans="13:20" ht="14.5" x14ac:dyDescent="0.35">
      <c r="M14899" s="261" t="s">
        <v>31445</v>
      </c>
      <c r="N14899" s="262">
        <v>1474.69</v>
      </c>
      <c r="P14899" s="243" t="s">
        <v>30653</v>
      </c>
      <c r="Q14899" s="244">
        <v>36275</v>
      </c>
      <c r="R14899" s="104"/>
      <c r="S14899" s="104"/>
      <c r="T14899" s="104"/>
    </row>
    <row r="14900" spans="13:20" ht="14.5" x14ac:dyDescent="0.35">
      <c r="M14900" s="261" t="s">
        <v>45886</v>
      </c>
      <c r="N14900" s="262">
        <v>3000</v>
      </c>
      <c r="P14900" s="243" t="s">
        <v>30654</v>
      </c>
      <c r="Q14900" s="244">
        <v>178042.5</v>
      </c>
      <c r="R14900" s="104"/>
      <c r="S14900" s="104"/>
      <c r="T14900" s="104"/>
    </row>
    <row r="14901" spans="13:20" ht="14.5" x14ac:dyDescent="0.35">
      <c r="M14901" s="261" t="s">
        <v>45887</v>
      </c>
      <c r="N14901" s="262">
        <v>875</v>
      </c>
      <c r="P14901" s="243" t="s">
        <v>30655</v>
      </c>
      <c r="Q14901" s="244">
        <v>20601.71</v>
      </c>
      <c r="R14901" s="104"/>
      <c r="S14901" s="104"/>
      <c r="T14901" s="104"/>
    </row>
    <row r="14902" spans="13:20" ht="14.5" x14ac:dyDescent="0.35">
      <c r="M14902" s="261" t="s">
        <v>45888</v>
      </c>
      <c r="N14902" s="262">
        <v>296.44</v>
      </c>
      <c r="P14902" s="243" t="s">
        <v>30656</v>
      </c>
      <c r="Q14902" s="244">
        <v>52364.480000000003</v>
      </c>
      <c r="R14902" s="104"/>
      <c r="S14902" s="104"/>
      <c r="T14902" s="104"/>
    </row>
    <row r="14903" spans="13:20" ht="14.5" x14ac:dyDescent="0.35">
      <c r="M14903" s="261" t="s">
        <v>45889</v>
      </c>
      <c r="N14903" s="262">
        <v>13.13</v>
      </c>
      <c r="P14903" s="243" t="s">
        <v>30657</v>
      </c>
      <c r="Q14903" s="244">
        <v>106159.51</v>
      </c>
      <c r="R14903" s="104"/>
      <c r="S14903" s="104"/>
      <c r="T14903" s="104"/>
    </row>
    <row r="14904" spans="13:20" ht="14.5" x14ac:dyDescent="0.35">
      <c r="M14904" s="261" t="s">
        <v>45890</v>
      </c>
      <c r="N14904" s="262">
        <v>13.19</v>
      </c>
      <c r="P14904" s="243" t="s">
        <v>30658</v>
      </c>
      <c r="Q14904" s="244">
        <v>6036.16</v>
      </c>
      <c r="R14904" s="104"/>
      <c r="S14904" s="104"/>
      <c r="T14904" s="104"/>
    </row>
    <row r="14905" spans="13:20" ht="14.5" x14ac:dyDescent="0.35">
      <c r="M14905" s="261" t="s">
        <v>45891</v>
      </c>
      <c r="N14905" s="262">
        <v>713.16</v>
      </c>
      <c r="P14905" s="243" t="s">
        <v>30659</v>
      </c>
      <c r="Q14905" s="244">
        <v>3950</v>
      </c>
      <c r="R14905" s="104"/>
      <c r="S14905" s="104"/>
      <c r="T14905" s="104"/>
    </row>
    <row r="14906" spans="13:20" ht="14.5" x14ac:dyDescent="0.35">
      <c r="M14906" s="261" t="s">
        <v>45892</v>
      </c>
      <c r="N14906" s="262">
        <v>62533.279999999999</v>
      </c>
      <c r="P14906" s="243" t="s">
        <v>30660</v>
      </c>
      <c r="Q14906" s="244">
        <v>15000</v>
      </c>
      <c r="R14906" s="104"/>
      <c r="S14906" s="104"/>
      <c r="T14906" s="104"/>
    </row>
    <row r="14907" spans="13:20" ht="14.5" x14ac:dyDescent="0.35">
      <c r="M14907" s="261" t="s">
        <v>53811</v>
      </c>
      <c r="N14907" s="262">
        <v>46500</v>
      </c>
      <c r="P14907" s="243" t="s">
        <v>30661</v>
      </c>
      <c r="Q14907" s="244">
        <v>40984.17</v>
      </c>
      <c r="R14907" s="104"/>
      <c r="S14907" s="104"/>
      <c r="T14907" s="104"/>
    </row>
    <row r="14908" spans="13:20" ht="14.5" x14ac:dyDescent="0.35">
      <c r="M14908" s="261" t="s">
        <v>53812</v>
      </c>
      <c r="N14908" s="262">
        <v>26005</v>
      </c>
      <c r="P14908" s="243" t="s">
        <v>30662</v>
      </c>
      <c r="Q14908" s="244">
        <v>87193.55</v>
      </c>
      <c r="R14908" s="104"/>
      <c r="S14908" s="104"/>
      <c r="T14908" s="104"/>
    </row>
    <row r="14909" spans="13:20" ht="14.5" x14ac:dyDescent="0.35">
      <c r="M14909" s="261" t="s">
        <v>45893</v>
      </c>
      <c r="N14909" s="262">
        <v>1940.91</v>
      </c>
      <c r="P14909" s="243" t="s">
        <v>16292</v>
      </c>
      <c r="Q14909" s="244">
        <v>541852.12</v>
      </c>
      <c r="R14909" s="104"/>
      <c r="S14909" s="104"/>
      <c r="T14909" s="104"/>
    </row>
    <row r="14910" spans="13:20" ht="14.5" x14ac:dyDescent="0.35">
      <c r="M14910" s="261" t="s">
        <v>53813</v>
      </c>
      <c r="N14910" s="262">
        <v>482.56</v>
      </c>
      <c r="P14910" s="243" t="s">
        <v>30663</v>
      </c>
      <c r="Q14910" s="244">
        <v>506934.91</v>
      </c>
      <c r="R14910" s="104"/>
      <c r="S14910" s="104"/>
      <c r="T14910" s="104"/>
    </row>
    <row r="14911" spans="13:20" ht="14.5" x14ac:dyDescent="0.35">
      <c r="M14911" s="261" t="s">
        <v>45894</v>
      </c>
      <c r="N14911" s="262">
        <v>3.15</v>
      </c>
      <c r="P14911" s="243" t="s">
        <v>30664</v>
      </c>
      <c r="Q14911" s="244">
        <v>25257.59</v>
      </c>
      <c r="R14911" s="104"/>
      <c r="S14911" s="104"/>
      <c r="T14911" s="104"/>
    </row>
    <row r="14912" spans="13:20" ht="14.5" x14ac:dyDescent="0.35">
      <c r="M14912" s="261" t="s">
        <v>53814</v>
      </c>
      <c r="N14912" s="262">
        <v>294.36</v>
      </c>
      <c r="P14912" s="243" t="s">
        <v>30665</v>
      </c>
      <c r="Q14912" s="244">
        <v>541137.06999999995</v>
      </c>
      <c r="R14912" s="104"/>
      <c r="S14912" s="104"/>
      <c r="T14912" s="104"/>
    </row>
    <row r="14913" spans="13:20" ht="14.5" x14ac:dyDescent="0.35">
      <c r="M14913" s="261" t="s">
        <v>45895</v>
      </c>
      <c r="N14913" s="262">
        <v>90.05</v>
      </c>
      <c r="P14913" s="243" t="s">
        <v>30666</v>
      </c>
      <c r="Q14913" s="244">
        <v>108943.35</v>
      </c>
      <c r="R14913" s="104"/>
      <c r="S14913" s="104"/>
      <c r="T14913" s="104"/>
    </row>
    <row r="14914" spans="13:20" ht="14.5" x14ac:dyDescent="0.35">
      <c r="M14914" s="261" t="s">
        <v>53815</v>
      </c>
      <c r="N14914" s="262">
        <v>14.28</v>
      </c>
      <c r="P14914" s="243" t="s">
        <v>30667</v>
      </c>
      <c r="Q14914" s="244">
        <v>1303.51</v>
      </c>
      <c r="R14914" s="104"/>
      <c r="S14914" s="104"/>
      <c r="T14914" s="104"/>
    </row>
    <row r="14915" spans="13:20" ht="14.5" x14ac:dyDescent="0.35">
      <c r="M14915" s="261" t="s">
        <v>53816</v>
      </c>
      <c r="N14915" s="262">
        <v>21.51</v>
      </c>
      <c r="P14915" s="243" t="s">
        <v>30668</v>
      </c>
      <c r="Q14915" s="244">
        <v>33596.76</v>
      </c>
      <c r="R14915" s="104"/>
      <c r="S14915" s="104"/>
      <c r="T14915" s="104"/>
    </row>
    <row r="14916" spans="13:20" ht="14.5" x14ac:dyDescent="0.35">
      <c r="M14916" s="261" t="s">
        <v>53817</v>
      </c>
      <c r="N14916" s="262">
        <v>1.28</v>
      </c>
      <c r="P14916" s="243" t="s">
        <v>30669</v>
      </c>
      <c r="Q14916" s="244">
        <v>511.83</v>
      </c>
      <c r="R14916" s="104"/>
      <c r="S14916" s="104"/>
      <c r="T14916" s="104"/>
    </row>
    <row r="14917" spans="13:20" ht="14.5" x14ac:dyDescent="0.35">
      <c r="M14917" s="261" t="s">
        <v>45896</v>
      </c>
      <c r="N14917" s="262">
        <v>2984.97</v>
      </c>
      <c r="P14917" s="243" t="s">
        <v>30670</v>
      </c>
      <c r="Q14917" s="244">
        <v>13210.31</v>
      </c>
      <c r="R14917" s="104"/>
      <c r="S14917" s="104"/>
      <c r="T14917" s="104"/>
    </row>
    <row r="14918" spans="13:20" ht="14.5" x14ac:dyDescent="0.35">
      <c r="M14918" s="261" t="s">
        <v>53818</v>
      </c>
      <c r="N14918" s="262">
        <v>76264.94</v>
      </c>
      <c r="P14918" s="243" t="s">
        <v>30671</v>
      </c>
      <c r="Q14918" s="244">
        <v>8539.4</v>
      </c>
      <c r="R14918" s="104"/>
      <c r="S14918" s="104"/>
      <c r="T14918" s="104"/>
    </row>
    <row r="14919" spans="13:20" ht="14.5" x14ac:dyDescent="0.35">
      <c r="M14919" s="261" t="s">
        <v>45897</v>
      </c>
      <c r="N14919" s="262">
        <v>15711.49</v>
      </c>
      <c r="P14919" s="243" t="s">
        <v>30672</v>
      </c>
      <c r="Q14919" s="244">
        <v>499.25</v>
      </c>
      <c r="R14919" s="104"/>
      <c r="S14919" s="104"/>
      <c r="T14919" s="104"/>
    </row>
    <row r="14920" spans="13:20" ht="14.5" x14ac:dyDescent="0.35">
      <c r="M14920" s="261" t="s">
        <v>53819</v>
      </c>
      <c r="N14920" s="262">
        <v>3045</v>
      </c>
      <c r="P14920" s="243" t="s">
        <v>30673</v>
      </c>
      <c r="Q14920" s="244">
        <v>13314.39</v>
      </c>
      <c r="R14920" s="104"/>
      <c r="S14920" s="104"/>
      <c r="T14920" s="104"/>
    </row>
    <row r="14921" spans="13:20" ht="14.5" x14ac:dyDescent="0.35">
      <c r="M14921" s="261" t="s">
        <v>45898</v>
      </c>
      <c r="N14921" s="262">
        <v>7500</v>
      </c>
      <c r="P14921" s="243" t="s">
        <v>30674</v>
      </c>
      <c r="Q14921" s="244">
        <v>5000</v>
      </c>
      <c r="R14921" s="104"/>
      <c r="S14921" s="104"/>
      <c r="T14921" s="104"/>
    </row>
    <row r="14922" spans="13:20" ht="14.5" x14ac:dyDescent="0.35">
      <c r="M14922" s="261" t="s">
        <v>45899</v>
      </c>
      <c r="N14922" s="262">
        <v>795</v>
      </c>
      <c r="P14922" s="243" t="s">
        <v>30675</v>
      </c>
      <c r="Q14922" s="244">
        <v>35305.56</v>
      </c>
      <c r="R14922" s="104"/>
      <c r="S14922" s="104"/>
      <c r="T14922" s="104"/>
    </row>
    <row r="14923" spans="13:20" ht="14.5" x14ac:dyDescent="0.35">
      <c r="M14923" s="261" t="s">
        <v>53820</v>
      </c>
      <c r="N14923" s="262">
        <v>67.989999999999995</v>
      </c>
      <c r="P14923" s="243" t="s">
        <v>30676</v>
      </c>
      <c r="Q14923" s="244">
        <v>12681.05</v>
      </c>
      <c r="R14923" s="104"/>
      <c r="S14923" s="104"/>
      <c r="T14923" s="104"/>
    </row>
    <row r="14924" spans="13:20" ht="14.5" x14ac:dyDescent="0.35">
      <c r="M14924" s="261" t="s">
        <v>45900</v>
      </c>
      <c r="N14924" s="262">
        <v>112.5</v>
      </c>
      <c r="P14924" s="243" t="s">
        <v>30677</v>
      </c>
      <c r="Q14924" s="244">
        <v>4700</v>
      </c>
      <c r="R14924" s="104"/>
      <c r="S14924" s="104"/>
      <c r="T14924" s="104"/>
    </row>
    <row r="14925" spans="13:20" ht="14.5" x14ac:dyDescent="0.35">
      <c r="M14925" s="261" t="s">
        <v>53821</v>
      </c>
      <c r="N14925" s="262">
        <v>539.24</v>
      </c>
      <c r="P14925" s="243" t="s">
        <v>30678</v>
      </c>
      <c r="Q14925" s="244">
        <v>1639.05</v>
      </c>
      <c r="R14925" s="104"/>
      <c r="S14925" s="104"/>
      <c r="T14925" s="104"/>
    </row>
    <row r="14926" spans="13:20" ht="14.5" x14ac:dyDescent="0.35">
      <c r="M14926" s="261" t="s">
        <v>45901</v>
      </c>
      <c r="N14926" s="262">
        <v>38.94</v>
      </c>
      <c r="P14926" s="243" t="s">
        <v>30679</v>
      </c>
      <c r="Q14926" s="244">
        <v>57345.82</v>
      </c>
      <c r="R14926" s="104"/>
      <c r="S14926" s="104"/>
      <c r="T14926" s="104"/>
    </row>
    <row r="14927" spans="13:20" ht="14.5" x14ac:dyDescent="0.35">
      <c r="M14927" s="261" t="s">
        <v>53822</v>
      </c>
      <c r="N14927" s="262">
        <v>7.71</v>
      </c>
      <c r="P14927" s="243" t="s">
        <v>30680</v>
      </c>
      <c r="Q14927" s="244">
        <v>36275</v>
      </c>
      <c r="R14927" s="104"/>
      <c r="S14927" s="104"/>
      <c r="T14927" s="104"/>
    </row>
    <row r="14928" spans="13:20" ht="14.5" x14ac:dyDescent="0.35">
      <c r="M14928" s="261" t="s">
        <v>53823</v>
      </c>
      <c r="N14928" s="262">
        <v>25.98</v>
      </c>
      <c r="P14928" s="243" t="s">
        <v>30681</v>
      </c>
      <c r="Q14928" s="244">
        <v>178042.5</v>
      </c>
      <c r="R14928" s="104"/>
      <c r="S14928" s="104"/>
      <c r="T14928" s="104"/>
    </row>
    <row r="14929" spans="13:20" ht="14.5" x14ac:dyDescent="0.35">
      <c r="M14929" s="261" t="s">
        <v>53824</v>
      </c>
      <c r="N14929" s="262">
        <v>1.71</v>
      </c>
      <c r="P14929" s="243" t="s">
        <v>30682</v>
      </c>
      <c r="Q14929" s="244">
        <v>11674.54</v>
      </c>
      <c r="R14929" s="104"/>
      <c r="S14929" s="104"/>
      <c r="T14929" s="104"/>
    </row>
    <row r="14930" spans="13:20" ht="14.5" x14ac:dyDescent="0.35">
      <c r="M14930" s="261" t="s">
        <v>45902</v>
      </c>
      <c r="N14930" s="262">
        <v>2232.27</v>
      </c>
      <c r="P14930" s="243" t="s">
        <v>16296</v>
      </c>
      <c r="Q14930" s="244">
        <v>25878.92</v>
      </c>
      <c r="R14930" s="104"/>
      <c r="S14930" s="104"/>
      <c r="T14930" s="104"/>
    </row>
    <row r="14931" spans="13:20" ht="14.5" x14ac:dyDescent="0.35">
      <c r="M14931" s="261" t="s">
        <v>45903</v>
      </c>
      <c r="N14931" s="262">
        <v>1153.97</v>
      </c>
      <c r="P14931" s="243" t="s">
        <v>16297</v>
      </c>
      <c r="Q14931" s="244">
        <v>64841.03</v>
      </c>
      <c r="R14931" s="104"/>
      <c r="S14931" s="104"/>
      <c r="T14931" s="104"/>
    </row>
    <row r="14932" spans="13:20" ht="14.5" x14ac:dyDescent="0.35">
      <c r="M14932" s="261" t="s">
        <v>48880</v>
      </c>
      <c r="N14932" s="262">
        <v>20000</v>
      </c>
      <c r="P14932" s="243" t="s">
        <v>30683</v>
      </c>
      <c r="Q14932" s="244">
        <v>137763.47</v>
      </c>
      <c r="R14932" s="104"/>
      <c r="S14932" s="104"/>
      <c r="T14932" s="104"/>
    </row>
    <row r="14933" spans="13:20" ht="14.5" x14ac:dyDescent="0.35">
      <c r="M14933" s="261" t="s">
        <v>48881</v>
      </c>
      <c r="N14933" s="262">
        <v>1530</v>
      </c>
      <c r="P14933" s="243" t="s">
        <v>30684</v>
      </c>
      <c r="Q14933" s="244">
        <v>10689.16</v>
      </c>
      <c r="R14933" s="104"/>
      <c r="S14933" s="104"/>
      <c r="T14933" s="104"/>
    </row>
    <row r="14934" spans="13:20" ht="14.5" x14ac:dyDescent="0.35">
      <c r="M14934" s="261" t="s">
        <v>48882</v>
      </c>
      <c r="N14934" s="262">
        <v>89500</v>
      </c>
      <c r="P14934" s="243" t="s">
        <v>30685</v>
      </c>
      <c r="Q14934" s="244">
        <v>3950</v>
      </c>
      <c r="R14934" s="104"/>
      <c r="S14934" s="104"/>
      <c r="T14934" s="104"/>
    </row>
    <row r="14935" spans="13:20" ht="14.5" x14ac:dyDescent="0.35">
      <c r="M14935" s="261" t="s">
        <v>48883</v>
      </c>
      <c r="N14935" s="262">
        <v>6846.78</v>
      </c>
      <c r="P14935" s="243" t="s">
        <v>30686</v>
      </c>
      <c r="Q14935" s="244">
        <v>15000</v>
      </c>
      <c r="R14935" s="104"/>
      <c r="S14935" s="104"/>
      <c r="T14935" s="104"/>
    </row>
    <row r="14936" spans="13:20" ht="14.5" x14ac:dyDescent="0.35">
      <c r="M14936" s="261" t="s">
        <v>31471</v>
      </c>
      <c r="N14936" s="262">
        <v>1209.0899999999999</v>
      </c>
      <c r="P14936" s="243" t="s">
        <v>30687</v>
      </c>
      <c r="Q14936" s="244">
        <v>40984.17</v>
      </c>
      <c r="R14936" s="104"/>
      <c r="S14936" s="104"/>
      <c r="T14936" s="104"/>
    </row>
    <row r="14937" spans="13:20" ht="14.5" x14ac:dyDescent="0.35">
      <c r="M14937" s="261" t="s">
        <v>31472</v>
      </c>
      <c r="N14937" s="262">
        <v>7696.2</v>
      </c>
      <c r="P14937" s="243" t="s">
        <v>30688</v>
      </c>
      <c r="Q14937" s="244">
        <v>89508.14</v>
      </c>
      <c r="R14937" s="104"/>
      <c r="S14937" s="104"/>
      <c r="T14937" s="104"/>
    </row>
    <row r="14938" spans="13:20" ht="14.5" x14ac:dyDescent="0.35">
      <c r="M14938" s="261" t="s">
        <v>31473</v>
      </c>
      <c r="N14938" s="262">
        <v>588.16999999999996</v>
      </c>
      <c r="P14938" s="243" t="s">
        <v>16299</v>
      </c>
      <c r="Q14938" s="244">
        <v>977839.86</v>
      </c>
      <c r="R14938" s="104"/>
      <c r="S14938" s="104"/>
      <c r="T14938" s="104"/>
    </row>
    <row r="14939" spans="13:20" ht="14.5" x14ac:dyDescent="0.35">
      <c r="M14939" s="261" t="s">
        <v>53825</v>
      </c>
      <c r="N14939" s="262">
        <v>5104.8</v>
      </c>
      <c r="P14939" s="243" t="s">
        <v>30689</v>
      </c>
      <c r="Q14939" s="244">
        <v>608074.93999999994</v>
      </c>
      <c r="R14939" s="104"/>
      <c r="S14939" s="104"/>
      <c r="T14939" s="104"/>
    </row>
    <row r="14940" spans="13:20" ht="14.5" x14ac:dyDescent="0.35">
      <c r="M14940" s="261" t="s">
        <v>53826</v>
      </c>
      <c r="N14940" s="262">
        <v>390.2</v>
      </c>
      <c r="P14940" s="243" t="s">
        <v>16303</v>
      </c>
      <c r="Q14940" s="244">
        <v>94573.96</v>
      </c>
      <c r="R14940" s="104"/>
      <c r="S14940" s="104"/>
      <c r="T14940" s="104"/>
    </row>
    <row r="14941" spans="13:20" ht="14.5" x14ac:dyDescent="0.35">
      <c r="M14941" s="261" t="s">
        <v>42358</v>
      </c>
      <c r="N14941" s="262">
        <v>21562.5</v>
      </c>
      <c r="P14941" s="243" t="s">
        <v>16304</v>
      </c>
      <c r="Q14941" s="244">
        <v>1222823.33</v>
      </c>
      <c r="R14941" s="104"/>
      <c r="S14941" s="104"/>
      <c r="T14941" s="104"/>
    </row>
    <row r="14942" spans="13:20" ht="14.5" x14ac:dyDescent="0.35">
      <c r="M14942" s="261" t="s">
        <v>42359</v>
      </c>
      <c r="N14942" s="262">
        <v>1649.53</v>
      </c>
      <c r="P14942" s="243" t="s">
        <v>16305</v>
      </c>
      <c r="Q14942" s="244">
        <v>244836.1</v>
      </c>
      <c r="R14942" s="104"/>
      <c r="S14942" s="104"/>
      <c r="T14942" s="104"/>
    </row>
    <row r="14943" spans="13:20" ht="14.5" x14ac:dyDescent="0.35">
      <c r="M14943" s="261" t="s">
        <v>42360</v>
      </c>
      <c r="N14943" s="262">
        <v>21000</v>
      </c>
      <c r="P14943" s="243" t="s">
        <v>30690</v>
      </c>
      <c r="Q14943" s="244">
        <v>8254.01</v>
      </c>
      <c r="R14943" s="104"/>
      <c r="S14943" s="104"/>
      <c r="T14943" s="104"/>
    </row>
    <row r="14944" spans="13:20" ht="14.5" x14ac:dyDescent="0.35">
      <c r="M14944" s="261" t="s">
        <v>42361</v>
      </c>
      <c r="N14944" s="262">
        <v>25598</v>
      </c>
      <c r="P14944" s="243" t="s">
        <v>30691</v>
      </c>
      <c r="Q14944" s="244">
        <v>631.44000000000005</v>
      </c>
      <c r="R14944" s="104"/>
      <c r="S14944" s="104"/>
      <c r="T14944" s="104"/>
    </row>
    <row r="14945" spans="13:20" ht="14.5" x14ac:dyDescent="0.35">
      <c r="M14945" s="261" t="s">
        <v>43486</v>
      </c>
      <c r="N14945" s="262">
        <v>3143</v>
      </c>
      <c r="P14945" s="243" t="s">
        <v>30692</v>
      </c>
      <c r="Q14945" s="244">
        <v>107.46</v>
      </c>
      <c r="R14945" s="104"/>
      <c r="S14945" s="104"/>
      <c r="T14945" s="104"/>
    </row>
    <row r="14946" spans="13:20" ht="14.5" x14ac:dyDescent="0.35">
      <c r="M14946" s="261" t="s">
        <v>42362</v>
      </c>
      <c r="N14946" s="262">
        <v>30193.22</v>
      </c>
      <c r="P14946" s="243" t="s">
        <v>30693</v>
      </c>
      <c r="Q14946" s="244">
        <v>23590</v>
      </c>
      <c r="R14946" s="104"/>
      <c r="S14946" s="104"/>
      <c r="T14946" s="104"/>
    </row>
    <row r="14947" spans="13:20" ht="14.5" x14ac:dyDescent="0.35">
      <c r="M14947" s="261" t="s">
        <v>50610</v>
      </c>
      <c r="N14947" s="262">
        <v>49350</v>
      </c>
      <c r="P14947" s="243" t="s">
        <v>30694</v>
      </c>
      <c r="Q14947" s="244">
        <v>1462</v>
      </c>
      <c r="R14947" s="104"/>
      <c r="S14947" s="104"/>
      <c r="T14947" s="104"/>
    </row>
    <row r="14948" spans="13:20" ht="14.5" x14ac:dyDescent="0.35">
      <c r="M14948" s="261" t="s">
        <v>42363</v>
      </c>
      <c r="N14948" s="262">
        <v>6087.06</v>
      </c>
      <c r="P14948" s="243" t="s">
        <v>30695</v>
      </c>
      <c r="Q14948" s="244">
        <v>5980</v>
      </c>
      <c r="R14948" s="104"/>
      <c r="S14948" s="104"/>
      <c r="T14948" s="104"/>
    </row>
    <row r="14949" spans="13:20" ht="14.5" x14ac:dyDescent="0.35">
      <c r="M14949" s="261" t="s">
        <v>42364</v>
      </c>
      <c r="N14949" s="262">
        <v>28559.759999999998</v>
      </c>
      <c r="P14949" s="243" t="s">
        <v>30696</v>
      </c>
      <c r="Q14949" s="244">
        <v>345</v>
      </c>
      <c r="R14949" s="104"/>
      <c r="S14949" s="104"/>
      <c r="T14949" s="104"/>
    </row>
    <row r="14950" spans="13:20" ht="14.5" x14ac:dyDescent="0.35">
      <c r="M14950" s="261" t="s">
        <v>48884</v>
      </c>
      <c r="N14950" s="262">
        <v>36000</v>
      </c>
      <c r="P14950" s="243" t="s">
        <v>30697</v>
      </c>
      <c r="Q14950" s="244">
        <v>37800</v>
      </c>
      <c r="R14950" s="104"/>
      <c r="S14950" s="104"/>
      <c r="T14950" s="104"/>
    </row>
    <row r="14951" spans="13:20" ht="14.5" x14ac:dyDescent="0.35">
      <c r="M14951" s="261" t="s">
        <v>48885</v>
      </c>
      <c r="N14951" s="262">
        <v>2772</v>
      </c>
      <c r="P14951" s="243" t="s">
        <v>30698</v>
      </c>
      <c r="Q14951" s="244">
        <v>3004</v>
      </c>
      <c r="R14951" s="104"/>
      <c r="S14951" s="104"/>
      <c r="T14951" s="104"/>
    </row>
    <row r="14952" spans="13:20" ht="14.5" x14ac:dyDescent="0.35">
      <c r="M14952" s="261" t="s">
        <v>48886</v>
      </c>
      <c r="N14952" s="262">
        <v>61500</v>
      </c>
      <c r="P14952" s="243" t="s">
        <v>30699</v>
      </c>
      <c r="Q14952" s="244">
        <v>12116</v>
      </c>
      <c r="R14952" s="104"/>
      <c r="S14952" s="104"/>
      <c r="T14952" s="104"/>
    </row>
    <row r="14953" spans="13:20" ht="14.5" x14ac:dyDescent="0.35">
      <c r="M14953" s="261" t="s">
        <v>48887</v>
      </c>
      <c r="N14953" s="262">
        <v>4704.75</v>
      </c>
      <c r="P14953" s="243" t="s">
        <v>30700</v>
      </c>
      <c r="Q14953" s="244">
        <v>6867.58</v>
      </c>
      <c r="R14953" s="104"/>
      <c r="S14953" s="104"/>
      <c r="T14953" s="104"/>
    </row>
    <row r="14954" spans="13:20" ht="14.5" x14ac:dyDescent="0.35">
      <c r="M14954" s="261" t="s">
        <v>38761</v>
      </c>
      <c r="N14954" s="262">
        <v>12431</v>
      </c>
      <c r="P14954" s="243" t="s">
        <v>30701</v>
      </c>
      <c r="Q14954" s="244">
        <v>533.24</v>
      </c>
      <c r="R14954" s="104"/>
      <c r="S14954" s="104"/>
      <c r="T14954" s="104"/>
    </row>
    <row r="14955" spans="13:20" ht="14.5" x14ac:dyDescent="0.35">
      <c r="M14955" s="261" t="s">
        <v>58068</v>
      </c>
      <c r="N14955" s="262">
        <v>872</v>
      </c>
      <c r="P14955" s="243" t="s">
        <v>30702</v>
      </c>
      <c r="Q14955" s="244">
        <v>4994.18</v>
      </c>
      <c r="R14955" s="104"/>
      <c r="S14955" s="104"/>
      <c r="T14955" s="104"/>
    </row>
    <row r="14956" spans="13:20" ht="14.5" x14ac:dyDescent="0.35">
      <c r="M14956" s="261" t="s">
        <v>58069</v>
      </c>
      <c r="N14956" s="262">
        <v>9666</v>
      </c>
      <c r="P14956" s="243" t="s">
        <v>30703</v>
      </c>
      <c r="Q14956" s="244">
        <v>12652.37</v>
      </c>
      <c r="R14956" s="104"/>
      <c r="S14956" s="104"/>
      <c r="T14956" s="104"/>
    </row>
    <row r="14957" spans="13:20" ht="14.5" x14ac:dyDescent="0.35">
      <c r="M14957" s="261" t="s">
        <v>58070</v>
      </c>
      <c r="N14957" s="262">
        <v>3564</v>
      </c>
      <c r="P14957" s="243" t="s">
        <v>30704</v>
      </c>
      <c r="Q14957" s="244">
        <v>3478.63</v>
      </c>
      <c r="R14957" s="104"/>
      <c r="S14957" s="104"/>
      <c r="T14957" s="104"/>
    </row>
    <row r="14958" spans="13:20" ht="14.5" x14ac:dyDescent="0.35">
      <c r="M14958" s="261" t="s">
        <v>58071</v>
      </c>
      <c r="N14958" s="262">
        <v>1968</v>
      </c>
      <c r="P14958" s="243" t="s">
        <v>30705</v>
      </c>
      <c r="Q14958" s="244">
        <v>2467</v>
      </c>
      <c r="R14958" s="104"/>
      <c r="S14958" s="104"/>
      <c r="T14958" s="104"/>
    </row>
    <row r="14959" spans="13:20" ht="14.5" x14ac:dyDescent="0.35">
      <c r="M14959" s="261" t="s">
        <v>51621</v>
      </c>
      <c r="N14959" s="262">
        <v>35110.410000000003</v>
      </c>
      <c r="P14959" s="243" t="s">
        <v>30706</v>
      </c>
      <c r="Q14959" s="244">
        <v>20863.97</v>
      </c>
      <c r="R14959" s="104"/>
      <c r="S14959" s="104"/>
      <c r="T14959" s="104"/>
    </row>
    <row r="14960" spans="13:20" ht="14.5" x14ac:dyDescent="0.35">
      <c r="M14960" s="261" t="s">
        <v>58072</v>
      </c>
      <c r="N14960" s="262">
        <v>71672</v>
      </c>
      <c r="P14960" s="243" t="s">
        <v>30707</v>
      </c>
      <c r="Q14960" s="244">
        <v>23842.62</v>
      </c>
      <c r="R14960" s="104"/>
      <c r="S14960" s="104"/>
      <c r="T14960" s="104"/>
    </row>
    <row r="14961" spans="13:20" ht="14.5" x14ac:dyDescent="0.35">
      <c r="M14961" s="261" t="s">
        <v>53827</v>
      </c>
      <c r="N14961" s="262">
        <v>14945</v>
      </c>
      <c r="P14961" s="243" t="s">
        <v>30708</v>
      </c>
      <c r="Q14961" s="244">
        <v>25544.38</v>
      </c>
      <c r="R14961" s="104"/>
      <c r="S14961" s="104"/>
      <c r="T14961" s="104"/>
    </row>
    <row r="14962" spans="13:20" ht="14.5" x14ac:dyDescent="0.35">
      <c r="M14962" s="261" t="s">
        <v>58073</v>
      </c>
      <c r="N14962" s="262">
        <v>3184</v>
      </c>
      <c r="P14962" s="243" t="s">
        <v>30709</v>
      </c>
      <c r="Q14962" s="244">
        <v>8254.01</v>
      </c>
      <c r="R14962" s="104"/>
      <c r="S14962" s="104"/>
      <c r="T14962" s="104"/>
    </row>
    <row r="14963" spans="13:20" ht="14.5" x14ac:dyDescent="0.35">
      <c r="M14963" s="261" t="s">
        <v>58074</v>
      </c>
      <c r="N14963" s="262">
        <v>995</v>
      </c>
      <c r="P14963" s="243" t="s">
        <v>30710</v>
      </c>
      <c r="Q14963" s="244">
        <v>6867.58</v>
      </c>
      <c r="R14963" s="104"/>
      <c r="S14963" s="104"/>
      <c r="T14963" s="104"/>
    </row>
    <row r="14964" spans="13:20" ht="14.5" x14ac:dyDescent="0.35">
      <c r="M14964" s="261" t="s">
        <v>48888</v>
      </c>
      <c r="N14964" s="262">
        <v>25000</v>
      </c>
      <c r="P14964" s="243" t="s">
        <v>30711</v>
      </c>
      <c r="Q14964" s="244">
        <v>1164.68</v>
      </c>
      <c r="R14964" s="104"/>
      <c r="S14964" s="104"/>
      <c r="T14964" s="104"/>
    </row>
    <row r="14965" spans="13:20" ht="14.5" x14ac:dyDescent="0.35">
      <c r="M14965" s="261" t="s">
        <v>48889</v>
      </c>
      <c r="N14965" s="262">
        <v>1912.5</v>
      </c>
      <c r="P14965" s="243" t="s">
        <v>30712</v>
      </c>
      <c r="Q14965" s="244">
        <v>107.46</v>
      </c>
      <c r="R14965" s="104"/>
      <c r="S14965" s="104"/>
      <c r="T14965" s="104"/>
    </row>
    <row r="14966" spans="13:20" ht="14.5" x14ac:dyDescent="0.35">
      <c r="M14966" s="261" t="s">
        <v>45904</v>
      </c>
      <c r="N14966" s="262">
        <v>3945</v>
      </c>
      <c r="P14966" s="243" t="s">
        <v>30713</v>
      </c>
      <c r="Q14966" s="244">
        <v>4994.18</v>
      </c>
      <c r="R14966" s="104"/>
      <c r="S14966" s="104"/>
      <c r="T14966" s="104"/>
    </row>
    <row r="14967" spans="13:20" ht="14.5" x14ac:dyDescent="0.35">
      <c r="M14967" s="261" t="s">
        <v>45905</v>
      </c>
      <c r="N14967" s="262">
        <v>17154</v>
      </c>
      <c r="P14967" s="243" t="s">
        <v>30714</v>
      </c>
      <c r="Q14967" s="244">
        <v>5980</v>
      </c>
      <c r="R14967" s="104"/>
      <c r="S14967" s="104"/>
      <c r="T14967" s="104"/>
    </row>
    <row r="14968" spans="13:20" ht="14.5" x14ac:dyDescent="0.35">
      <c r="M14968" s="261" t="s">
        <v>45906</v>
      </c>
      <c r="N14968" s="262">
        <v>2262</v>
      </c>
      <c r="P14968" s="243" t="s">
        <v>30715</v>
      </c>
      <c r="Q14968" s="244">
        <v>1462</v>
      </c>
      <c r="R14968" s="104"/>
      <c r="S14968" s="104"/>
      <c r="T14968" s="104"/>
    </row>
    <row r="14969" spans="13:20" ht="14.5" x14ac:dyDescent="0.35">
      <c r="M14969" s="261" t="s">
        <v>45907</v>
      </c>
      <c r="N14969" s="262">
        <v>2000</v>
      </c>
      <c r="P14969" s="243" t="s">
        <v>30716</v>
      </c>
      <c r="Q14969" s="244">
        <v>21208.97</v>
      </c>
      <c r="R14969" s="104"/>
      <c r="S14969" s="104"/>
      <c r="T14969" s="104"/>
    </row>
    <row r="14970" spans="13:20" ht="14.5" x14ac:dyDescent="0.35">
      <c r="M14970" s="261" t="s">
        <v>31496</v>
      </c>
      <c r="N14970" s="262">
        <v>157</v>
      </c>
      <c r="P14970" s="243" t="s">
        <v>30717</v>
      </c>
      <c r="Q14970" s="244">
        <v>62551.99</v>
      </c>
      <c r="R14970" s="104"/>
      <c r="S14970" s="104"/>
      <c r="T14970" s="104"/>
    </row>
    <row r="14971" spans="13:20" ht="14.5" x14ac:dyDescent="0.35">
      <c r="M14971" s="261" t="s">
        <v>48890</v>
      </c>
      <c r="N14971" s="262">
        <v>56000</v>
      </c>
      <c r="P14971" s="243" t="s">
        <v>30718</v>
      </c>
      <c r="Q14971" s="244">
        <v>3478.63</v>
      </c>
      <c r="R14971" s="104"/>
      <c r="S14971" s="104"/>
      <c r="T14971" s="104"/>
    </row>
    <row r="14972" spans="13:20" ht="14.5" x14ac:dyDescent="0.35">
      <c r="M14972" s="261" t="s">
        <v>58075</v>
      </c>
      <c r="N14972" s="262">
        <v>10180.31</v>
      </c>
      <c r="P14972" s="243" t="s">
        <v>30719</v>
      </c>
      <c r="Q14972" s="244">
        <v>78464.38</v>
      </c>
      <c r="R14972" s="104"/>
      <c r="S14972" s="104"/>
      <c r="T14972" s="104"/>
    </row>
    <row r="14973" spans="13:20" ht="14.5" x14ac:dyDescent="0.35">
      <c r="M14973" s="261" t="s">
        <v>58076</v>
      </c>
      <c r="N14973" s="262">
        <v>1034.46</v>
      </c>
      <c r="P14973" s="243" t="s">
        <v>30720</v>
      </c>
      <c r="Q14973" s="244">
        <v>34298</v>
      </c>
      <c r="R14973" s="104"/>
      <c r="S14973" s="104"/>
      <c r="T14973" s="104"/>
    </row>
    <row r="14974" spans="13:20" ht="14.5" x14ac:dyDescent="0.35">
      <c r="M14974" s="261" t="s">
        <v>58077</v>
      </c>
      <c r="N14974" s="262">
        <v>7886.08</v>
      </c>
      <c r="P14974" s="243" t="s">
        <v>30721</v>
      </c>
      <c r="Q14974" s="244">
        <v>800</v>
      </c>
      <c r="R14974" s="104"/>
      <c r="S14974" s="104"/>
      <c r="T14974" s="104"/>
    </row>
    <row r="14975" spans="13:20" ht="14.5" x14ac:dyDescent="0.35">
      <c r="M14975" s="261" t="s">
        <v>58078</v>
      </c>
      <c r="N14975" s="262">
        <v>1799</v>
      </c>
      <c r="P14975" s="243" t="s">
        <v>30722</v>
      </c>
      <c r="Q14975" s="244">
        <v>6582</v>
      </c>
      <c r="R14975" s="104"/>
      <c r="S14975" s="104"/>
      <c r="T14975" s="104"/>
    </row>
    <row r="14976" spans="13:20" ht="14.5" x14ac:dyDescent="0.35">
      <c r="M14976" s="261" t="s">
        <v>31498</v>
      </c>
      <c r="N14976" s="262">
        <v>9372.02</v>
      </c>
      <c r="P14976" s="243" t="s">
        <v>30723</v>
      </c>
      <c r="Q14976" s="244">
        <v>3188.52</v>
      </c>
      <c r="R14976" s="104"/>
      <c r="S14976" s="104"/>
      <c r="T14976" s="104"/>
    </row>
    <row r="14977" spans="13:20" ht="14.5" x14ac:dyDescent="0.35">
      <c r="M14977" s="261" t="s">
        <v>31499</v>
      </c>
      <c r="N14977" s="262">
        <v>716.15</v>
      </c>
      <c r="P14977" s="243" t="s">
        <v>30724</v>
      </c>
      <c r="Q14977" s="244">
        <v>9036.2199999999993</v>
      </c>
      <c r="R14977" s="104"/>
      <c r="S14977" s="104"/>
      <c r="T14977" s="104"/>
    </row>
    <row r="14978" spans="13:20" ht="14.5" x14ac:dyDescent="0.35">
      <c r="M14978" s="261" t="s">
        <v>58079</v>
      </c>
      <c r="N14978" s="262">
        <v>7903</v>
      </c>
      <c r="P14978" s="243" t="s">
        <v>30725</v>
      </c>
      <c r="Q14978" s="244">
        <v>1250</v>
      </c>
      <c r="R14978" s="104"/>
      <c r="S14978" s="104"/>
      <c r="T14978" s="104"/>
    </row>
    <row r="14979" spans="13:20" ht="14.5" x14ac:dyDescent="0.35">
      <c r="M14979" s="261" t="s">
        <v>58080</v>
      </c>
      <c r="N14979" s="262">
        <v>35181.9</v>
      </c>
      <c r="P14979" s="243" t="s">
        <v>30726</v>
      </c>
      <c r="Q14979" s="244">
        <v>10841.8</v>
      </c>
      <c r="R14979" s="104"/>
      <c r="S14979" s="104"/>
      <c r="T14979" s="104"/>
    </row>
    <row r="14980" spans="13:20" ht="14.5" x14ac:dyDescent="0.35">
      <c r="M14980" s="261" t="s">
        <v>58081</v>
      </c>
      <c r="N14980" s="262">
        <v>4666.29</v>
      </c>
      <c r="P14980" s="243" t="s">
        <v>30727</v>
      </c>
      <c r="Q14980" s="244">
        <v>2571</v>
      </c>
      <c r="R14980" s="104"/>
      <c r="S14980" s="104"/>
      <c r="T14980" s="104"/>
    </row>
    <row r="14981" spans="13:20" ht="14.5" x14ac:dyDescent="0.35">
      <c r="M14981" s="261" t="s">
        <v>58082</v>
      </c>
      <c r="N14981" s="262">
        <v>30984.5</v>
      </c>
      <c r="P14981" s="243" t="s">
        <v>30728</v>
      </c>
      <c r="Q14981" s="244">
        <v>25720</v>
      </c>
      <c r="R14981" s="104"/>
      <c r="S14981" s="104"/>
      <c r="T14981" s="104"/>
    </row>
    <row r="14982" spans="13:20" ht="14.5" x14ac:dyDescent="0.35">
      <c r="M14982" s="261" t="s">
        <v>58083</v>
      </c>
      <c r="N14982" s="262">
        <v>2942.28</v>
      </c>
      <c r="P14982" s="243" t="s">
        <v>30729</v>
      </c>
      <c r="Q14982" s="244">
        <v>3514.97</v>
      </c>
      <c r="R14982" s="104"/>
      <c r="S14982" s="104"/>
      <c r="T14982" s="104"/>
    </row>
    <row r="14983" spans="13:20" ht="14.5" x14ac:dyDescent="0.35">
      <c r="M14983" s="261" t="s">
        <v>58084</v>
      </c>
      <c r="N14983" s="262">
        <v>2307.52</v>
      </c>
      <c r="P14983" s="243" t="s">
        <v>30730</v>
      </c>
      <c r="Q14983" s="244">
        <v>55674.23</v>
      </c>
      <c r="R14983" s="104"/>
      <c r="S14983" s="104"/>
      <c r="T14983" s="104"/>
    </row>
    <row r="14984" spans="13:20" ht="14.5" x14ac:dyDescent="0.35">
      <c r="M14984" s="261" t="s">
        <v>58085</v>
      </c>
      <c r="N14984" s="262">
        <v>27603.75</v>
      </c>
      <c r="P14984" s="243" t="s">
        <v>30731</v>
      </c>
      <c r="Q14984" s="244">
        <v>18210.48</v>
      </c>
      <c r="R14984" s="104"/>
      <c r="S14984" s="104"/>
      <c r="T14984" s="104"/>
    </row>
    <row r="14985" spans="13:20" ht="14.5" x14ac:dyDescent="0.35">
      <c r="M14985" s="261" t="s">
        <v>48891</v>
      </c>
      <c r="N14985" s="262">
        <v>29329</v>
      </c>
      <c r="P14985" s="243" t="s">
        <v>30732</v>
      </c>
      <c r="Q14985" s="244">
        <v>5511.42</v>
      </c>
      <c r="R14985" s="104"/>
      <c r="S14985" s="104"/>
      <c r="T14985" s="104"/>
    </row>
    <row r="14986" spans="13:20" ht="14.5" x14ac:dyDescent="0.35">
      <c r="M14986" s="261" t="s">
        <v>48892</v>
      </c>
      <c r="N14986" s="262">
        <v>275</v>
      </c>
      <c r="P14986" s="243" t="s">
        <v>30733</v>
      </c>
      <c r="Q14986" s="244">
        <v>6594.66</v>
      </c>
      <c r="R14986" s="104"/>
      <c r="S14986" s="104"/>
      <c r="T14986" s="104"/>
    </row>
    <row r="14987" spans="13:20" ht="14.5" x14ac:dyDescent="0.35">
      <c r="M14987" s="261" t="s">
        <v>58086</v>
      </c>
      <c r="N14987" s="262">
        <v>79422</v>
      </c>
      <c r="P14987" s="243" t="s">
        <v>30734</v>
      </c>
      <c r="Q14987" s="244">
        <v>6367.52</v>
      </c>
      <c r="R14987" s="104"/>
      <c r="S14987" s="104"/>
      <c r="T14987" s="104"/>
    </row>
    <row r="14988" spans="13:20" ht="14.5" x14ac:dyDescent="0.35">
      <c r="M14988" s="261" t="s">
        <v>58087</v>
      </c>
      <c r="N14988" s="262">
        <v>7283</v>
      </c>
      <c r="P14988" s="243" t="s">
        <v>30735</v>
      </c>
      <c r="Q14988" s="244">
        <v>3227.78</v>
      </c>
      <c r="R14988" s="104"/>
      <c r="S14988" s="104"/>
      <c r="T14988" s="104"/>
    </row>
    <row r="14989" spans="13:20" ht="14.5" x14ac:dyDescent="0.35">
      <c r="M14989" s="261" t="s">
        <v>58088</v>
      </c>
      <c r="N14989" s="262">
        <v>1985</v>
      </c>
      <c r="P14989" s="243" t="s">
        <v>30736</v>
      </c>
      <c r="Q14989" s="244">
        <v>5483.94</v>
      </c>
      <c r="R14989" s="104"/>
      <c r="S14989" s="104"/>
      <c r="T14989" s="104"/>
    </row>
    <row r="14990" spans="13:20" ht="14.5" x14ac:dyDescent="0.35">
      <c r="M14990" s="261" t="s">
        <v>48893</v>
      </c>
      <c r="N14990" s="262">
        <v>13000</v>
      </c>
      <c r="P14990" s="243" t="s">
        <v>30737</v>
      </c>
      <c r="Q14990" s="244">
        <v>4285</v>
      </c>
      <c r="R14990" s="104"/>
      <c r="S14990" s="104"/>
      <c r="T14990" s="104"/>
    </row>
    <row r="14991" spans="13:20" ht="14.5" x14ac:dyDescent="0.35">
      <c r="M14991" s="261" t="s">
        <v>48894</v>
      </c>
      <c r="N14991" s="262">
        <v>188.5</v>
      </c>
      <c r="P14991" s="243" t="s">
        <v>30738</v>
      </c>
      <c r="Q14991" s="244">
        <v>14380</v>
      </c>
      <c r="R14991" s="104"/>
      <c r="S14991" s="104"/>
      <c r="T14991" s="104"/>
    </row>
    <row r="14992" spans="13:20" ht="14.5" x14ac:dyDescent="0.35">
      <c r="M14992" s="261" t="s">
        <v>31522</v>
      </c>
      <c r="N14992" s="262">
        <v>4512</v>
      </c>
      <c r="P14992" s="243" t="s">
        <v>30739</v>
      </c>
      <c r="Q14992" s="244">
        <v>3534</v>
      </c>
      <c r="R14992" s="104"/>
      <c r="S14992" s="104"/>
      <c r="T14992" s="104"/>
    </row>
    <row r="14993" spans="13:20" ht="14.5" x14ac:dyDescent="0.35">
      <c r="M14993" s="261" t="s">
        <v>45908</v>
      </c>
      <c r="N14993" s="262">
        <v>723</v>
      </c>
      <c r="P14993" s="243" t="s">
        <v>30740</v>
      </c>
      <c r="Q14993" s="244">
        <v>4033.83</v>
      </c>
      <c r="R14993" s="104"/>
      <c r="S14993" s="104"/>
      <c r="T14993" s="104"/>
    </row>
    <row r="14994" spans="13:20" ht="14.5" x14ac:dyDescent="0.35">
      <c r="M14994" s="261" t="s">
        <v>45909</v>
      </c>
      <c r="N14994" s="262">
        <v>287711.48</v>
      </c>
      <c r="P14994" s="243" t="s">
        <v>30741</v>
      </c>
      <c r="Q14994" s="244">
        <v>57875.98</v>
      </c>
      <c r="R14994" s="104"/>
      <c r="S14994" s="104"/>
      <c r="T14994" s="104"/>
    </row>
    <row r="14995" spans="13:20" ht="14.5" x14ac:dyDescent="0.35">
      <c r="M14995" s="261" t="s">
        <v>45910</v>
      </c>
      <c r="N14995" s="262">
        <v>21730</v>
      </c>
      <c r="P14995" s="243" t="s">
        <v>30742</v>
      </c>
      <c r="Q14995" s="244">
        <v>2903</v>
      </c>
      <c r="R14995" s="104"/>
      <c r="S14995" s="104"/>
      <c r="T14995" s="104"/>
    </row>
    <row r="14996" spans="13:20" ht="14.5" x14ac:dyDescent="0.35">
      <c r="M14996" s="261" t="s">
        <v>43487</v>
      </c>
      <c r="N14996" s="262">
        <v>45772.13</v>
      </c>
      <c r="P14996" s="243" t="s">
        <v>30743</v>
      </c>
      <c r="Q14996" s="244">
        <v>35719</v>
      </c>
      <c r="R14996" s="104"/>
      <c r="S14996" s="104"/>
      <c r="T14996" s="104"/>
    </row>
    <row r="14997" spans="13:20" ht="14.5" x14ac:dyDescent="0.35">
      <c r="M14997" s="261" t="s">
        <v>43488</v>
      </c>
      <c r="N14997" s="262">
        <v>3395.03</v>
      </c>
      <c r="P14997" s="243" t="s">
        <v>30744</v>
      </c>
      <c r="Q14997" s="244">
        <v>13077.78</v>
      </c>
      <c r="R14997" s="104"/>
      <c r="S14997" s="104"/>
      <c r="T14997" s="104"/>
    </row>
    <row r="14998" spans="13:20" ht="14.5" x14ac:dyDescent="0.35">
      <c r="M14998" s="261" t="s">
        <v>43489</v>
      </c>
      <c r="N14998" s="262">
        <v>10427.67</v>
      </c>
      <c r="P14998" s="243" t="s">
        <v>30745</v>
      </c>
      <c r="Q14998" s="244">
        <v>47463</v>
      </c>
      <c r="R14998" s="104"/>
      <c r="S14998" s="104"/>
      <c r="T14998" s="104"/>
    </row>
    <row r="14999" spans="13:20" ht="14.5" x14ac:dyDescent="0.35">
      <c r="M14999" s="261" t="s">
        <v>43490</v>
      </c>
      <c r="N14999" s="262">
        <v>10374.25</v>
      </c>
      <c r="P14999" s="243" t="s">
        <v>30746</v>
      </c>
      <c r="Q14999" s="244">
        <v>48275.98</v>
      </c>
      <c r="R14999" s="104"/>
      <c r="S14999" s="104"/>
      <c r="T14999" s="104"/>
    </row>
    <row r="15000" spans="13:20" ht="14.5" x14ac:dyDescent="0.35">
      <c r="M15000" s="261" t="s">
        <v>31536</v>
      </c>
      <c r="N15000" s="262">
        <v>10630.8</v>
      </c>
      <c r="P15000" s="243" t="s">
        <v>30747</v>
      </c>
      <c r="Q15000" s="244">
        <v>8235.16</v>
      </c>
      <c r="R15000" s="104"/>
      <c r="S15000" s="104"/>
      <c r="T15000" s="104"/>
    </row>
    <row r="15001" spans="13:20" ht="14.5" x14ac:dyDescent="0.35">
      <c r="M15001" s="261" t="s">
        <v>31538</v>
      </c>
      <c r="N15001" s="262">
        <v>289.86</v>
      </c>
      <c r="P15001" s="243" t="s">
        <v>30748</v>
      </c>
      <c r="Q15001" s="244">
        <v>22025.18</v>
      </c>
      <c r="R15001" s="104"/>
      <c r="S15001" s="104"/>
      <c r="T15001" s="104"/>
    </row>
    <row r="15002" spans="13:20" ht="14.5" x14ac:dyDescent="0.35">
      <c r="M15002" s="261" t="s">
        <v>16375</v>
      </c>
      <c r="N15002" s="262">
        <v>1120.71</v>
      </c>
      <c r="P15002" s="243" t="s">
        <v>30749</v>
      </c>
      <c r="Q15002" s="244">
        <v>14739.68</v>
      </c>
      <c r="R15002" s="104"/>
      <c r="S15002" s="104"/>
      <c r="T15002" s="104"/>
    </row>
    <row r="15003" spans="13:20" ht="14.5" x14ac:dyDescent="0.35">
      <c r="M15003" s="261" t="s">
        <v>16376</v>
      </c>
      <c r="N15003" s="262">
        <v>54159.19</v>
      </c>
      <c r="P15003" s="243" t="s">
        <v>30750</v>
      </c>
      <c r="Q15003" s="244">
        <v>38027.730000000003</v>
      </c>
      <c r="R15003" s="104"/>
      <c r="S15003" s="104"/>
      <c r="T15003" s="104"/>
    </row>
    <row r="15004" spans="13:20" ht="14.5" x14ac:dyDescent="0.35">
      <c r="M15004" s="261" t="s">
        <v>31540</v>
      </c>
      <c r="N15004" s="262">
        <v>6241.78</v>
      </c>
      <c r="P15004" s="243" t="s">
        <v>30751</v>
      </c>
      <c r="Q15004" s="244">
        <v>42180.12</v>
      </c>
      <c r="R15004" s="104"/>
      <c r="S15004" s="104"/>
      <c r="T15004" s="104"/>
    </row>
    <row r="15005" spans="13:20" ht="14.5" x14ac:dyDescent="0.35">
      <c r="M15005" s="261" t="s">
        <v>31543</v>
      </c>
      <c r="N15005" s="262">
        <v>3423.47</v>
      </c>
      <c r="P15005" s="243" t="s">
        <v>30752</v>
      </c>
      <c r="Q15005" s="244">
        <v>23263.11</v>
      </c>
      <c r="R15005" s="104"/>
      <c r="S15005" s="104"/>
      <c r="T15005" s="104"/>
    </row>
    <row r="15006" spans="13:20" ht="14.5" x14ac:dyDescent="0.35">
      <c r="M15006" s="261" t="s">
        <v>31544</v>
      </c>
      <c r="N15006" s="262">
        <v>-3991.49</v>
      </c>
      <c r="P15006" s="243" t="s">
        <v>30753</v>
      </c>
      <c r="Q15006" s="244">
        <v>125000</v>
      </c>
      <c r="R15006" s="104"/>
      <c r="S15006" s="104"/>
      <c r="T15006" s="104"/>
    </row>
    <row r="15007" spans="13:20" ht="14.5" x14ac:dyDescent="0.35">
      <c r="M15007" s="261" t="s">
        <v>38762</v>
      </c>
      <c r="N15007" s="262">
        <v>4957.29</v>
      </c>
      <c r="P15007" s="243" t="s">
        <v>30754</v>
      </c>
      <c r="Q15007" s="244">
        <v>9563.01</v>
      </c>
      <c r="R15007" s="104"/>
      <c r="S15007" s="104"/>
      <c r="T15007" s="104"/>
    </row>
    <row r="15008" spans="13:20" ht="14.5" x14ac:dyDescent="0.35">
      <c r="M15008" s="261" t="s">
        <v>42365</v>
      </c>
      <c r="N15008" s="262">
        <v>6803</v>
      </c>
      <c r="P15008" s="243" t="s">
        <v>30755</v>
      </c>
      <c r="Q15008" s="244">
        <v>34298</v>
      </c>
      <c r="R15008" s="104"/>
      <c r="S15008" s="104"/>
      <c r="T15008" s="104"/>
    </row>
    <row r="15009" spans="13:20" ht="14.5" x14ac:dyDescent="0.35">
      <c r="M15009" s="261" t="s">
        <v>31547</v>
      </c>
      <c r="N15009" s="262">
        <v>6307.66</v>
      </c>
      <c r="P15009" s="243" t="s">
        <v>30756</v>
      </c>
      <c r="Q15009" s="244">
        <v>13077.78</v>
      </c>
      <c r="R15009" s="104"/>
      <c r="S15009" s="104"/>
      <c r="T15009" s="104"/>
    </row>
    <row r="15010" spans="13:20" ht="14.5" x14ac:dyDescent="0.35">
      <c r="M15010" s="261" t="s">
        <v>31548</v>
      </c>
      <c r="N15010" s="262">
        <v>482.53</v>
      </c>
      <c r="P15010" s="243" t="s">
        <v>30757</v>
      </c>
      <c r="Q15010" s="244">
        <v>48263</v>
      </c>
      <c r="R15010" s="104"/>
      <c r="S15010" s="104"/>
      <c r="T15010" s="104"/>
    </row>
    <row r="15011" spans="13:20" ht="14.5" x14ac:dyDescent="0.35">
      <c r="M15011" s="261" t="s">
        <v>58089</v>
      </c>
      <c r="N15011" s="262">
        <v>309.5</v>
      </c>
      <c r="P15011" s="243" t="s">
        <v>30758</v>
      </c>
      <c r="Q15011" s="244">
        <v>54857.98</v>
      </c>
      <c r="R15011" s="104"/>
      <c r="S15011" s="104"/>
      <c r="T15011" s="104"/>
    </row>
    <row r="15012" spans="13:20" ht="14.5" x14ac:dyDescent="0.35">
      <c r="M15012" s="261" t="s">
        <v>31549</v>
      </c>
      <c r="N15012" s="262">
        <v>29047.72</v>
      </c>
      <c r="P15012" s="243" t="s">
        <v>30759</v>
      </c>
      <c r="Q15012" s="244">
        <v>3514.97</v>
      </c>
      <c r="R15012" s="104"/>
      <c r="S15012" s="104"/>
      <c r="T15012" s="104"/>
    </row>
    <row r="15013" spans="13:20" ht="14.5" x14ac:dyDescent="0.35">
      <c r="M15013" s="261" t="s">
        <v>31550</v>
      </c>
      <c r="N15013" s="262">
        <v>27416.01</v>
      </c>
      <c r="P15013" s="243" t="s">
        <v>30760</v>
      </c>
      <c r="Q15013" s="244">
        <v>55674.23</v>
      </c>
      <c r="R15013" s="104"/>
      <c r="S15013" s="104"/>
      <c r="T15013" s="104"/>
    </row>
    <row r="15014" spans="13:20" ht="14.5" x14ac:dyDescent="0.35">
      <c r="M15014" s="261" t="s">
        <v>36222</v>
      </c>
      <c r="N15014" s="262">
        <v>7853.82</v>
      </c>
      <c r="P15014" s="243" t="s">
        <v>30761</v>
      </c>
      <c r="Q15014" s="244">
        <v>18210.48</v>
      </c>
      <c r="R15014" s="104"/>
      <c r="S15014" s="104"/>
      <c r="T15014" s="104"/>
    </row>
    <row r="15015" spans="13:20" ht="14.5" x14ac:dyDescent="0.35">
      <c r="M15015" s="261" t="s">
        <v>58090</v>
      </c>
      <c r="N15015" s="262">
        <v>1252</v>
      </c>
      <c r="P15015" s="243" t="s">
        <v>30762</v>
      </c>
      <c r="Q15015" s="244">
        <v>125000</v>
      </c>
      <c r="R15015" s="104"/>
      <c r="S15015" s="104"/>
      <c r="T15015" s="104"/>
    </row>
    <row r="15016" spans="13:20" ht="14.5" x14ac:dyDescent="0.35">
      <c r="M15016" s="261" t="s">
        <v>31551</v>
      </c>
      <c r="N15016" s="262">
        <v>5095.2</v>
      </c>
      <c r="P15016" s="243" t="s">
        <v>30763</v>
      </c>
      <c r="Q15016" s="244">
        <v>26498.11</v>
      </c>
      <c r="R15016" s="104"/>
      <c r="S15016" s="104"/>
      <c r="T15016" s="104"/>
    </row>
    <row r="15017" spans="13:20" ht="14.5" x14ac:dyDescent="0.35">
      <c r="M15017" s="261" t="s">
        <v>36223</v>
      </c>
      <c r="N15017" s="262">
        <v>105320</v>
      </c>
      <c r="P15017" s="243" t="s">
        <v>30764</v>
      </c>
      <c r="Q15017" s="244">
        <v>37656.06</v>
      </c>
      <c r="R15017" s="104"/>
      <c r="S15017" s="104"/>
      <c r="T15017" s="104"/>
    </row>
    <row r="15018" spans="13:20" ht="14.5" x14ac:dyDescent="0.35">
      <c r="M15018" s="261" t="s">
        <v>31552</v>
      </c>
      <c r="N15018" s="262">
        <v>4996.0200000000004</v>
      </c>
      <c r="P15018" s="243" t="s">
        <v>30765</v>
      </c>
      <c r="Q15018" s="244">
        <v>21107.200000000001</v>
      </c>
      <c r="R15018" s="104"/>
      <c r="S15018" s="104"/>
      <c r="T15018" s="104"/>
    </row>
    <row r="15019" spans="13:20" ht="14.5" x14ac:dyDescent="0.35">
      <c r="M15019" s="261" t="s">
        <v>52510</v>
      </c>
      <c r="N15019" s="262">
        <v>21375.200000000001</v>
      </c>
      <c r="P15019" s="243" t="s">
        <v>30766</v>
      </c>
      <c r="Q15019" s="244">
        <v>2903</v>
      </c>
      <c r="R15019" s="104"/>
      <c r="S15019" s="104"/>
      <c r="T15019" s="104"/>
    </row>
    <row r="15020" spans="13:20" ht="14.5" x14ac:dyDescent="0.35">
      <c r="M15020" s="261" t="s">
        <v>31553</v>
      </c>
      <c r="N15020" s="262">
        <v>12520.06</v>
      </c>
      <c r="P15020" s="243" t="s">
        <v>30767</v>
      </c>
      <c r="Q15020" s="244">
        <v>5283.83</v>
      </c>
      <c r="R15020" s="104"/>
      <c r="S15020" s="104"/>
      <c r="T15020" s="104"/>
    </row>
    <row r="15021" spans="13:20" ht="14.5" x14ac:dyDescent="0.35">
      <c r="M15021" s="261" t="s">
        <v>48895</v>
      </c>
      <c r="N15021" s="262">
        <v>44000.02</v>
      </c>
      <c r="P15021" s="243" t="s">
        <v>30768</v>
      </c>
      <c r="Q15021" s="244">
        <v>79545.509999999995</v>
      </c>
      <c r="R15021" s="104"/>
      <c r="S15021" s="104"/>
      <c r="T15021" s="104"/>
    </row>
    <row r="15022" spans="13:20" ht="14.5" x14ac:dyDescent="0.35">
      <c r="M15022" s="261" t="s">
        <v>36224</v>
      </c>
      <c r="N15022" s="262">
        <v>6999.96</v>
      </c>
      <c r="P15022" s="243" t="s">
        <v>30769</v>
      </c>
      <c r="Q15022" s="244">
        <v>114431.9</v>
      </c>
      <c r="R15022" s="104"/>
      <c r="S15022" s="104"/>
      <c r="T15022" s="104"/>
    </row>
    <row r="15023" spans="13:20" ht="14.5" x14ac:dyDescent="0.35">
      <c r="M15023" s="261" t="s">
        <v>38763</v>
      </c>
      <c r="N15023" s="262">
        <v>70700</v>
      </c>
      <c r="P15023" s="243" t="s">
        <v>30770</v>
      </c>
      <c r="Q15023" s="244">
        <v>5483.94</v>
      </c>
      <c r="R15023" s="104"/>
      <c r="S15023" s="104"/>
      <c r="T15023" s="104"/>
    </row>
    <row r="15024" spans="13:20" ht="14.5" x14ac:dyDescent="0.35">
      <c r="M15024" s="261" t="s">
        <v>58091</v>
      </c>
      <c r="N15024" s="262">
        <v>3179.37</v>
      </c>
      <c r="P15024" s="243" t="s">
        <v>30771</v>
      </c>
      <c r="Q15024" s="244">
        <v>67648.11</v>
      </c>
      <c r="R15024" s="104"/>
      <c r="S15024" s="104"/>
      <c r="T15024" s="104"/>
    </row>
    <row r="15025" spans="13:20" ht="14.5" x14ac:dyDescent="0.35">
      <c r="M15025" s="261" t="s">
        <v>52511</v>
      </c>
      <c r="N15025" s="262">
        <v>5672</v>
      </c>
      <c r="P15025" s="243" t="s">
        <v>30772</v>
      </c>
      <c r="Q15025" s="244">
        <v>31079.97</v>
      </c>
      <c r="R15025" s="104"/>
      <c r="S15025" s="104"/>
      <c r="T15025" s="104"/>
    </row>
    <row r="15026" spans="13:20" ht="14.5" x14ac:dyDescent="0.35">
      <c r="M15026" s="261" t="s">
        <v>31554</v>
      </c>
      <c r="N15026" s="262">
        <v>25676.99</v>
      </c>
      <c r="P15026" s="243" t="s">
        <v>30773</v>
      </c>
      <c r="Q15026" s="244">
        <v>901148.11</v>
      </c>
      <c r="R15026" s="104"/>
      <c r="S15026" s="104"/>
      <c r="T15026" s="104"/>
    </row>
    <row r="15027" spans="13:20" ht="14.5" x14ac:dyDescent="0.35">
      <c r="M15027" s="261" t="s">
        <v>31555</v>
      </c>
      <c r="N15027" s="262">
        <v>37165.24</v>
      </c>
      <c r="P15027" s="243" t="s">
        <v>30774</v>
      </c>
      <c r="Q15027" s="244">
        <v>27124.639999999999</v>
      </c>
      <c r="R15027" s="104"/>
      <c r="S15027" s="104"/>
      <c r="T15027" s="104"/>
    </row>
    <row r="15028" spans="13:20" ht="14.5" x14ac:dyDescent="0.35">
      <c r="M15028" s="261" t="s">
        <v>36225</v>
      </c>
      <c r="N15028" s="262">
        <v>15826.76</v>
      </c>
      <c r="P15028" s="243" t="s">
        <v>36348</v>
      </c>
      <c r="Q15028" s="244">
        <v>66.45</v>
      </c>
      <c r="R15028" s="104"/>
      <c r="S15028" s="104"/>
      <c r="T15028" s="104"/>
    </row>
    <row r="15029" spans="13:20" ht="14.5" x14ac:dyDescent="0.35">
      <c r="M15029" s="261" t="s">
        <v>43491</v>
      </c>
      <c r="N15029" s="262">
        <v>3636.04</v>
      </c>
      <c r="P15029" s="243" t="s">
        <v>30775</v>
      </c>
      <c r="Q15029" s="244">
        <v>34018.83</v>
      </c>
      <c r="R15029" s="104"/>
      <c r="S15029" s="104"/>
      <c r="T15029" s="104"/>
    </row>
    <row r="15030" spans="13:20" ht="14.5" x14ac:dyDescent="0.35">
      <c r="M15030" s="261" t="s">
        <v>58092</v>
      </c>
      <c r="N15030" s="262">
        <v>8721.5</v>
      </c>
      <c r="P15030" s="243" t="s">
        <v>30776</v>
      </c>
      <c r="Q15030" s="244">
        <v>205048.53</v>
      </c>
      <c r="R15030" s="104"/>
      <c r="S15030" s="104"/>
      <c r="T15030" s="104"/>
    </row>
    <row r="15031" spans="13:20" ht="14.5" x14ac:dyDescent="0.35">
      <c r="M15031" s="261" t="s">
        <v>37746</v>
      </c>
      <c r="N15031" s="262">
        <v>16961.91</v>
      </c>
      <c r="P15031" s="243" t="s">
        <v>30777</v>
      </c>
      <c r="Q15031" s="244">
        <v>1013.87</v>
      </c>
      <c r="R15031" s="104"/>
      <c r="S15031" s="104"/>
      <c r="T15031" s="104"/>
    </row>
    <row r="15032" spans="13:20" ht="14.5" x14ac:dyDescent="0.35">
      <c r="M15032" s="261" t="s">
        <v>51622</v>
      </c>
      <c r="N15032" s="262">
        <v>157.19</v>
      </c>
      <c r="P15032" s="243" t="s">
        <v>30778</v>
      </c>
      <c r="Q15032" s="244">
        <v>52787.5</v>
      </c>
      <c r="R15032" s="104"/>
      <c r="S15032" s="104"/>
      <c r="T15032" s="104"/>
    </row>
    <row r="15033" spans="13:20" ht="14.5" x14ac:dyDescent="0.35">
      <c r="M15033" s="261" t="s">
        <v>31556</v>
      </c>
      <c r="N15033" s="262">
        <v>93884.39</v>
      </c>
      <c r="P15033" s="243" t="s">
        <v>30779</v>
      </c>
      <c r="Q15033" s="244">
        <v>37248.75</v>
      </c>
      <c r="R15033" s="104"/>
      <c r="S15033" s="104"/>
      <c r="T15033" s="104"/>
    </row>
    <row r="15034" spans="13:20" ht="14.5" x14ac:dyDescent="0.35">
      <c r="M15034" s="261" t="s">
        <v>31557</v>
      </c>
      <c r="N15034" s="262">
        <v>26323.08</v>
      </c>
      <c r="P15034" s="243" t="s">
        <v>30780</v>
      </c>
      <c r="Q15034" s="244">
        <v>98115.8</v>
      </c>
      <c r="R15034" s="104"/>
      <c r="S15034" s="104"/>
      <c r="T15034" s="104"/>
    </row>
    <row r="15035" spans="13:20" ht="14.5" x14ac:dyDescent="0.35">
      <c r="M15035" s="261" t="s">
        <v>38764</v>
      </c>
      <c r="N15035" s="262">
        <v>7568</v>
      </c>
      <c r="P15035" s="243" t="s">
        <v>30781</v>
      </c>
      <c r="Q15035" s="244">
        <v>267301.23</v>
      </c>
      <c r="R15035" s="104"/>
      <c r="S15035" s="104"/>
      <c r="T15035" s="104"/>
    </row>
    <row r="15036" spans="13:20" ht="14.5" x14ac:dyDescent="0.35">
      <c r="M15036" s="261" t="s">
        <v>53828</v>
      </c>
      <c r="N15036" s="262">
        <v>328</v>
      </c>
      <c r="P15036" s="243" t="s">
        <v>30782</v>
      </c>
      <c r="Q15036" s="244">
        <v>113545.48</v>
      </c>
      <c r="R15036" s="104"/>
      <c r="S15036" s="104"/>
      <c r="T15036" s="104"/>
    </row>
    <row r="15037" spans="13:20" ht="14.5" x14ac:dyDescent="0.35">
      <c r="M15037" s="261" t="s">
        <v>45911</v>
      </c>
      <c r="N15037" s="262">
        <v>10087.879999999999</v>
      </c>
      <c r="P15037" s="243" t="s">
        <v>30783</v>
      </c>
      <c r="Q15037" s="244">
        <v>31393.09</v>
      </c>
      <c r="R15037" s="104"/>
      <c r="S15037" s="104"/>
      <c r="T15037" s="104"/>
    </row>
    <row r="15038" spans="13:20" ht="14.5" x14ac:dyDescent="0.35">
      <c r="M15038" s="261" t="s">
        <v>58093</v>
      </c>
      <c r="N15038" s="262">
        <v>-72.900000000000006</v>
      </c>
      <c r="P15038" s="243" t="s">
        <v>30784</v>
      </c>
      <c r="Q15038" s="244">
        <v>3799299.75</v>
      </c>
      <c r="R15038" s="104"/>
      <c r="S15038" s="104"/>
      <c r="T15038" s="104"/>
    </row>
    <row r="15039" spans="13:20" ht="14.5" x14ac:dyDescent="0.35">
      <c r="M15039" s="261" t="s">
        <v>50611</v>
      </c>
      <c r="N15039" s="262">
        <v>131591.67000000001</v>
      </c>
      <c r="P15039" s="243" t="s">
        <v>30785</v>
      </c>
      <c r="Q15039" s="244">
        <v>417810.67</v>
      </c>
      <c r="R15039" s="104"/>
      <c r="S15039" s="104"/>
      <c r="T15039" s="104"/>
    </row>
    <row r="15040" spans="13:20" ht="14.5" x14ac:dyDescent="0.35">
      <c r="M15040" s="261" t="s">
        <v>58094</v>
      </c>
      <c r="N15040" s="262">
        <v>23700</v>
      </c>
      <c r="P15040" s="243" t="s">
        <v>30786</v>
      </c>
      <c r="Q15040" s="244">
        <v>130880</v>
      </c>
      <c r="R15040" s="104"/>
      <c r="S15040" s="104"/>
      <c r="T15040" s="104"/>
    </row>
    <row r="15041" spans="13:20" ht="14.5" x14ac:dyDescent="0.35">
      <c r="M15041" s="261" t="s">
        <v>48896</v>
      </c>
      <c r="N15041" s="262">
        <v>3360</v>
      </c>
      <c r="P15041" s="243" t="s">
        <v>30787</v>
      </c>
      <c r="Q15041" s="244">
        <v>128171</v>
      </c>
      <c r="R15041" s="104"/>
      <c r="S15041" s="104"/>
      <c r="T15041" s="104"/>
    </row>
    <row r="15042" spans="13:20" ht="14.5" x14ac:dyDescent="0.35">
      <c r="M15042" s="261" t="s">
        <v>48897</v>
      </c>
      <c r="N15042" s="262">
        <v>257.22000000000003</v>
      </c>
      <c r="P15042" s="243" t="s">
        <v>30788</v>
      </c>
      <c r="Q15042" s="244">
        <v>186238</v>
      </c>
      <c r="R15042" s="104"/>
      <c r="S15042" s="104"/>
      <c r="T15042" s="104"/>
    </row>
    <row r="15043" spans="13:20" ht="14.5" x14ac:dyDescent="0.35">
      <c r="M15043" s="261" t="s">
        <v>58095</v>
      </c>
      <c r="N15043" s="262">
        <v>164.87</v>
      </c>
      <c r="P15043" s="243" t="s">
        <v>30789</v>
      </c>
      <c r="Q15043" s="244">
        <v>21808.95</v>
      </c>
      <c r="R15043" s="104"/>
      <c r="S15043" s="104"/>
      <c r="T15043" s="104"/>
    </row>
    <row r="15044" spans="13:20" ht="14.5" x14ac:dyDescent="0.35">
      <c r="M15044" s="261" t="s">
        <v>58096</v>
      </c>
      <c r="N15044" s="262">
        <v>442.78</v>
      </c>
      <c r="P15044" s="243" t="s">
        <v>30790</v>
      </c>
      <c r="Q15044" s="244">
        <v>3300063.05</v>
      </c>
      <c r="R15044" s="104"/>
      <c r="S15044" s="104"/>
      <c r="T15044" s="104"/>
    </row>
    <row r="15045" spans="13:20" ht="14.5" x14ac:dyDescent="0.35">
      <c r="M15045" s="261" t="s">
        <v>58097</v>
      </c>
      <c r="N15045" s="262">
        <v>9714.25</v>
      </c>
      <c r="P15045" s="243" t="s">
        <v>16306</v>
      </c>
      <c r="Q15045" s="244">
        <v>-1496.64</v>
      </c>
      <c r="R15045" s="104"/>
      <c r="S15045" s="104"/>
      <c r="T15045" s="104"/>
    </row>
    <row r="15046" spans="13:20" ht="14.5" x14ac:dyDescent="0.35">
      <c r="M15046" s="261" t="s">
        <v>48898</v>
      </c>
      <c r="N15046" s="262">
        <v>22428.639999999999</v>
      </c>
      <c r="P15046" s="243" t="s">
        <v>16308</v>
      </c>
      <c r="Q15046" s="244">
        <v>35417.68</v>
      </c>
      <c r="R15046" s="104"/>
      <c r="S15046" s="104"/>
      <c r="T15046" s="104"/>
    </row>
    <row r="15047" spans="13:20" ht="14.5" x14ac:dyDescent="0.35">
      <c r="M15047" s="261" t="s">
        <v>42366</v>
      </c>
      <c r="N15047" s="262">
        <v>10641.12</v>
      </c>
      <c r="P15047" s="243" t="s">
        <v>16309</v>
      </c>
      <c r="Q15047" s="244">
        <v>29778.19</v>
      </c>
      <c r="R15047" s="104"/>
      <c r="S15047" s="104"/>
      <c r="T15047" s="104"/>
    </row>
    <row r="15048" spans="13:20" ht="14.5" x14ac:dyDescent="0.35">
      <c r="M15048" s="261" t="s">
        <v>52512</v>
      </c>
      <c r="N15048" s="262">
        <v>104</v>
      </c>
      <c r="P15048" s="243" t="s">
        <v>16311</v>
      </c>
      <c r="Q15048" s="244">
        <v>101210</v>
      </c>
      <c r="R15048" s="104"/>
      <c r="S15048" s="104"/>
      <c r="T15048" s="104"/>
    </row>
    <row r="15049" spans="13:20" ht="14.5" x14ac:dyDescent="0.35">
      <c r="M15049" s="261" t="s">
        <v>45912</v>
      </c>
      <c r="N15049" s="262">
        <v>3330.2</v>
      </c>
      <c r="P15049" s="243" t="s">
        <v>16313</v>
      </c>
      <c r="Q15049" s="244">
        <v>12572.32</v>
      </c>
      <c r="R15049" s="104"/>
      <c r="S15049" s="104"/>
      <c r="T15049" s="104"/>
    </row>
    <row r="15050" spans="13:20" ht="14.5" x14ac:dyDescent="0.35">
      <c r="M15050" s="261" t="s">
        <v>45913</v>
      </c>
      <c r="N15050" s="262">
        <v>653.89</v>
      </c>
      <c r="P15050" s="243" t="s">
        <v>16314</v>
      </c>
      <c r="Q15050" s="244">
        <v>35635.93</v>
      </c>
      <c r="R15050" s="104"/>
      <c r="S15050" s="104"/>
      <c r="T15050" s="104"/>
    </row>
    <row r="15051" spans="13:20" ht="14.5" x14ac:dyDescent="0.35">
      <c r="M15051" s="261" t="s">
        <v>48899</v>
      </c>
      <c r="N15051" s="262">
        <v>62418.5</v>
      </c>
      <c r="P15051" s="243" t="s">
        <v>16315</v>
      </c>
      <c r="Q15051" s="244">
        <v>18081.88</v>
      </c>
      <c r="R15051" s="104"/>
      <c r="S15051" s="104"/>
      <c r="T15051" s="104"/>
    </row>
    <row r="15052" spans="13:20" ht="14.5" x14ac:dyDescent="0.35">
      <c r="M15052" s="261" t="s">
        <v>38765</v>
      </c>
      <c r="N15052" s="262">
        <v>185000</v>
      </c>
      <c r="P15052" s="243" t="s">
        <v>16316</v>
      </c>
      <c r="Q15052" s="244">
        <v>-1454.52</v>
      </c>
      <c r="R15052" s="104"/>
      <c r="S15052" s="104"/>
      <c r="T15052" s="104"/>
    </row>
    <row r="15053" spans="13:20" ht="14.5" x14ac:dyDescent="0.35">
      <c r="M15053" s="261" t="s">
        <v>58098</v>
      </c>
      <c r="N15053" s="262">
        <v>3568.36</v>
      </c>
      <c r="P15053" s="243" t="s">
        <v>16318</v>
      </c>
      <c r="Q15053" s="244">
        <v>-132.94</v>
      </c>
      <c r="R15053" s="104"/>
      <c r="S15053" s="104"/>
      <c r="T15053" s="104"/>
    </row>
    <row r="15054" spans="13:20" ht="14.5" x14ac:dyDescent="0.35">
      <c r="M15054" s="261" t="s">
        <v>43492</v>
      </c>
      <c r="N15054" s="262">
        <v>16499.009999999998</v>
      </c>
      <c r="P15054" s="243" t="s">
        <v>16321</v>
      </c>
      <c r="Q15054" s="244">
        <v>-101857.7</v>
      </c>
      <c r="R15054" s="104"/>
      <c r="S15054" s="104"/>
      <c r="T15054" s="104"/>
    </row>
    <row r="15055" spans="13:20" ht="14.5" x14ac:dyDescent="0.35">
      <c r="M15055" s="261" t="s">
        <v>51623</v>
      </c>
      <c r="N15055" s="262">
        <v>3281.75</v>
      </c>
      <c r="P15055" s="243" t="s">
        <v>30791</v>
      </c>
      <c r="Q15055" s="244">
        <v>62228.07</v>
      </c>
      <c r="R15055" s="104"/>
      <c r="S15055" s="104"/>
      <c r="T15055" s="104"/>
    </row>
    <row r="15056" spans="13:20" ht="14.5" x14ac:dyDescent="0.35">
      <c r="M15056" s="261" t="s">
        <v>38766</v>
      </c>
      <c r="N15056" s="262">
        <v>23307.360000000001</v>
      </c>
      <c r="P15056" s="243" t="s">
        <v>30792</v>
      </c>
      <c r="Q15056" s="244">
        <v>523968.93</v>
      </c>
      <c r="R15056" s="104"/>
      <c r="S15056" s="104"/>
      <c r="T15056" s="104"/>
    </row>
    <row r="15057" spans="13:20" ht="14.5" x14ac:dyDescent="0.35">
      <c r="M15057" s="261" t="s">
        <v>38767</v>
      </c>
      <c r="N15057" s="262">
        <v>45401.98</v>
      </c>
      <c r="P15057" s="243" t="s">
        <v>30793</v>
      </c>
      <c r="Q15057" s="244">
        <v>856949.83</v>
      </c>
      <c r="R15057" s="104"/>
      <c r="S15057" s="104"/>
      <c r="T15057" s="104"/>
    </row>
    <row r="15058" spans="13:20" ht="14.5" x14ac:dyDescent="0.35">
      <c r="M15058" s="261" t="s">
        <v>48900</v>
      </c>
      <c r="N15058" s="262">
        <v>5298.38</v>
      </c>
      <c r="P15058" s="243" t="s">
        <v>30794</v>
      </c>
      <c r="Q15058" s="244">
        <v>184065.17</v>
      </c>
      <c r="R15058" s="104"/>
      <c r="S15058" s="104"/>
      <c r="T15058" s="104"/>
    </row>
    <row r="15059" spans="13:20" ht="14.5" x14ac:dyDescent="0.35">
      <c r="M15059" s="261" t="s">
        <v>43493</v>
      </c>
      <c r="N15059" s="262">
        <v>91.42</v>
      </c>
      <c r="P15059" s="243" t="s">
        <v>30795</v>
      </c>
      <c r="Q15059" s="244">
        <v>13598.62</v>
      </c>
      <c r="R15059" s="104"/>
      <c r="S15059" s="104"/>
      <c r="T15059" s="104"/>
    </row>
    <row r="15060" spans="13:20" ht="14.5" x14ac:dyDescent="0.35">
      <c r="M15060" s="261" t="s">
        <v>37747</v>
      </c>
      <c r="N15060" s="262">
        <v>23924</v>
      </c>
      <c r="P15060" s="243" t="s">
        <v>30796</v>
      </c>
      <c r="Q15060" s="244">
        <v>38555.129999999997</v>
      </c>
      <c r="R15060" s="104"/>
      <c r="S15060" s="104"/>
      <c r="T15060" s="104"/>
    </row>
    <row r="15061" spans="13:20" ht="14.5" x14ac:dyDescent="0.35">
      <c r="M15061" s="261" t="s">
        <v>38768</v>
      </c>
      <c r="N15061" s="262">
        <v>1848</v>
      </c>
      <c r="P15061" s="243" t="s">
        <v>30797</v>
      </c>
      <c r="Q15061" s="244">
        <v>125551.83</v>
      </c>
      <c r="R15061" s="104"/>
      <c r="S15061" s="104"/>
      <c r="T15061" s="104"/>
    </row>
    <row r="15062" spans="13:20" ht="14.5" x14ac:dyDescent="0.35">
      <c r="M15062" s="261" t="s">
        <v>45914</v>
      </c>
      <c r="N15062" s="262">
        <v>960</v>
      </c>
      <c r="P15062" s="243" t="s">
        <v>30798</v>
      </c>
      <c r="Q15062" s="244">
        <v>2711523.36</v>
      </c>
      <c r="R15062" s="104"/>
      <c r="S15062" s="104"/>
      <c r="T15062" s="104"/>
    </row>
    <row r="15063" spans="13:20" ht="14.5" x14ac:dyDescent="0.35">
      <c r="M15063" s="261" t="s">
        <v>58099</v>
      </c>
      <c r="N15063" s="262">
        <v>105637.77</v>
      </c>
      <c r="P15063" s="243" t="s">
        <v>30799</v>
      </c>
      <c r="Q15063" s="244">
        <v>32963.4</v>
      </c>
      <c r="R15063" s="104"/>
      <c r="S15063" s="104"/>
      <c r="T15063" s="104"/>
    </row>
    <row r="15064" spans="13:20" ht="14.5" x14ac:dyDescent="0.35">
      <c r="M15064" s="261" t="s">
        <v>42367</v>
      </c>
      <c r="N15064" s="262">
        <v>5882.03</v>
      </c>
      <c r="P15064" s="243" t="s">
        <v>30800</v>
      </c>
      <c r="Q15064" s="244">
        <v>266550.59000000003</v>
      </c>
      <c r="R15064" s="104"/>
      <c r="S15064" s="104"/>
      <c r="T15064" s="104"/>
    </row>
    <row r="15065" spans="13:20" ht="14.5" x14ac:dyDescent="0.35">
      <c r="M15065" s="261" t="s">
        <v>38769</v>
      </c>
      <c r="N15065" s="262">
        <v>105450</v>
      </c>
      <c r="P15065" s="243" t="s">
        <v>30801</v>
      </c>
      <c r="Q15065" s="244">
        <v>1795.41</v>
      </c>
      <c r="R15065" s="104"/>
      <c r="S15065" s="104"/>
      <c r="T15065" s="104"/>
    </row>
    <row r="15066" spans="13:20" ht="14.5" x14ac:dyDescent="0.35">
      <c r="M15066" s="261" t="s">
        <v>37748</v>
      </c>
      <c r="N15066" s="262">
        <v>4770.28</v>
      </c>
      <c r="P15066" s="243" t="s">
        <v>30802</v>
      </c>
      <c r="Q15066" s="244">
        <v>1483411</v>
      </c>
      <c r="R15066" s="104"/>
      <c r="S15066" s="104"/>
      <c r="T15066" s="104"/>
    </row>
    <row r="15067" spans="13:20" ht="14.5" x14ac:dyDescent="0.35">
      <c r="M15067" s="261" t="s">
        <v>38770</v>
      </c>
      <c r="N15067" s="262">
        <v>379</v>
      </c>
      <c r="P15067" s="243" t="s">
        <v>30803</v>
      </c>
      <c r="Q15067" s="244">
        <v>132610</v>
      </c>
      <c r="R15067" s="104"/>
      <c r="S15067" s="104"/>
      <c r="T15067" s="104"/>
    </row>
    <row r="15068" spans="13:20" ht="14.5" x14ac:dyDescent="0.35">
      <c r="M15068" s="261" t="s">
        <v>58100</v>
      </c>
      <c r="N15068" s="262">
        <v>44722.559999999998</v>
      </c>
      <c r="P15068" s="243" t="s">
        <v>30804</v>
      </c>
      <c r="Q15068" s="244">
        <v>3375</v>
      </c>
      <c r="R15068" s="104"/>
      <c r="S15068" s="104"/>
      <c r="T15068" s="104"/>
    </row>
    <row r="15069" spans="13:20" ht="14.5" x14ac:dyDescent="0.35">
      <c r="M15069" s="261" t="s">
        <v>45915</v>
      </c>
      <c r="N15069" s="262">
        <v>16916.03</v>
      </c>
      <c r="P15069" s="243" t="s">
        <v>30805</v>
      </c>
      <c r="Q15069" s="244">
        <v>1800</v>
      </c>
      <c r="R15069" s="104"/>
      <c r="S15069" s="104"/>
      <c r="T15069" s="104"/>
    </row>
    <row r="15070" spans="13:20" ht="14.5" x14ac:dyDescent="0.35">
      <c r="M15070" s="261" t="s">
        <v>43494</v>
      </c>
      <c r="N15070" s="262">
        <v>37640.03</v>
      </c>
      <c r="P15070" s="243" t="s">
        <v>30806</v>
      </c>
      <c r="Q15070" s="244">
        <v>147612.5</v>
      </c>
      <c r="R15070" s="104"/>
      <c r="S15070" s="104"/>
      <c r="T15070" s="104"/>
    </row>
    <row r="15071" spans="13:20" ht="14.5" x14ac:dyDescent="0.35">
      <c r="M15071" s="261" t="s">
        <v>50612</v>
      </c>
      <c r="N15071" s="262">
        <v>658.29</v>
      </c>
      <c r="P15071" s="243" t="s">
        <v>30807</v>
      </c>
      <c r="Q15071" s="244">
        <v>309837.5</v>
      </c>
      <c r="R15071" s="104"/>
      <c r="S15071" s="104"/>
      <c r="T15071" s="104"/>
    </row>
    <row r="15072" spans="13:20" ht="14.5" x14ac:dyDescent="0.35">
      <c r="M15072" s="261" t="s">
        <v>52513</v>
      </c>
      <c r="N15072" s="262">
        <v>672</v>
      </c>
      <c r="P15072" s="243" t="s">
        <v>30808</v>
      </c>
      <c r="Q15072" s="244">
        <v>51483.94</v>
      </c>
      <c r="R15072" s="104"/>
      <c r="S15072" s="104"/>
      <c r="T15072" s="104"/>
    </row>
    <row r="15073" spans="13:20" ht="14.5" x14ac:dyDescent="0.35">
      <c r="M15073" s="261" t="s">
        <v>58101</v>
      </c>
      <c r="N15073" s="262">
        <v>218.44</v>
      </c>
      <c r="P15073" s="243" t="s">
        <v>30809</v>
      </c>
      <c r="Q15073" s="244">
        <v>80793.070000000007</v>
      </c>
      <c r="R15073" s="104"/>
      <c r="S15073" s="104"/>
      <c r="T15073" s="104"/>
    </row>
    <row r="15074" spans="13:20" ht="14.5" x14ac:dyDescent="0.35">
      <c r="M15074" s="261" t="s">
        <v>51624</v>
      </c>
      <c r="N15074" s="262">
        <v>282.27999999999997</v>
      </c>
      <c r="P15074" s="243" t="s">
        <v>30810</v>
      </c>
      <c r="Q15074" s="244">
        <v>1646.83</v>
      </c>
      <c r="R15074" s="104"/>
      <c r="S15074" s="104"/>
      <c r="T15074" s="104"/>
    </row>
    <row r="15075" spans="13:20" ht="14.5" x14ac:dyDescent="0.35">
      <c r="M15075" s="261" t="s">
        <v>51625</v>
      </c>
      <c r="N15075" s="262">
        <v>2237.94</v>
      </c>
      <c r="P15075" s="243" t="s">
        <v>30811</v>
      </c>
      <c r="Q15075" s="244">
        <v>1646704.5</v>
      </c>
      <c r="R15075" s="104"/>
      <c r="S15075" s="104"/>
      <c r="T15075" s="104"/>
    </row>
    <row r="15076" spans="13:20" ht="14.5" x14ac:dyDescent="0.35">
      <c r="M15076" s="261" t="s">
        <v>51626</v>
      </c>
      <c r="N15076" s="262">
        <v>1600.19</v>
      </c>
      <c r="P15076" s="243" t="s">
        <v>30812</v>
      </c>
      <c r="Q15076" s="244">
        <v>1000</v>
      </c>
      <c r="R15076" s="104"/>
      <c r="S15076" s="104"/>
      <c r="T15076" s="104"/>
    </row>
    <row r="15077" spans="13:20" ht="14.5" x14ac:dyDescent="0.35">
      <c r="M15077" s="261" t="s">
        <v>48901</v>
      </c>
      <c r="N15077" s="262">
        <v>83267.5</v>
      </c>
      <c r="P15077" s="243" t="s">
        <v>30813</v>
      </c>
      <c r="Q15077" s="244">
        <v>121746.06</v>
      </c>
      <c r="R15077" s="104"/>
      <c r="S15077" s="104"/>
      <c r="T15077" s="104"/>
    </row>
    <row r="15078" spans="13:20" ht="14.5" x14ac:dyDescent="0.35">
      <c r="M15078" s="261" t="s">
        <v>48902</v>
      </c>
      <c r="N15078" s="262">
        <v>6163.5</v>
      </c>
      <c r="P15078" s="243" t="s">
        <v>30814</v>
      </c>
      <c r="Q15078" s="244">
        <v>51235</v>
      </c>
      <c r="R15078" s="104"/>
      <c r="S15078" s="104"/>
      <c r="T15078" s="104"/>
    </row>
    <row r="15079" spans="13:20" ht="14.5" x14ac:dyDescent="0.35">
      <c r="M15079" s="261" t="s">
        <v>31588</v>
      </c>
      <c r="N15079" s="262">
        <v>504.5</v>
      </c>
      <c r="P15079" s="243" t="s">
        <v>30815</v>
      </c>
      <c r="Q15079" s="244">
        <v>27832.21</v>
      </c>
      <c r="R15079" s="104"/>
      <c r="S15079" s="104"/>
      <c r="T15079" s="104"/>
    </row>
    <row r="15080" spans="13:20" ht="14.5" x14ac:dyDescent="0.35">
      <c r="M15080" s="261" t="s">
        <v>43495</v>
      </c>
      <c r="N15080" s="262">
        <v>3947.5</v>
      </c>
      <c r="P15080" s="243" t="s">
        <v>30816</v>
      </c>
      <c r="Q15080" s="244">
        <v>350581.54</v>
      </c>
      <c r="R15080" s="104"/>
      <c r="S15080" s="104"/>
      <c r="T15080" s="104"/>
    </row>
    <row r="15081" spans="13:20" ht="14.5" x14ac:dyDescent="0.35">
      <c r="M15081" s="261" t="s">
        <v>36229</v>
      </c>
      <c r="N15081" s="262">
        <v>7974</v>
      </c>
      <c r="P15081" s="243" t="s">
        <v>30817</v>
      </c>
      <c r="Q15081" s="244">
        <v>63237.96</v>
      </c>
      <c r="R15081" s="104"/>
      <c r="S15081" s="104"/>
      <c r="T15081" s="104"/>
    </row>
    <row r="15082" spans="13:20" ht="14.5" x14ac:dyDescent="0.35">
      <c r="M15082" s="261" t="s">
        <v>43496</v>
      </c>
      <c r="N15082" s="262">
        <v>7059</v>
      </c>
      <c r="P15082" s="243" t="s">
        <v>30818</v>
      </c>
      <c r="Q15082" s="244">
        <v>117468.24</v>
      </c>
      <c r="R15082" s="104"/>
      <c r="S15082" s="104"/>
      <c r="T15082" s="104"/>
    </row>
    <row r="15083" spans="13:20" ht="14.5" x14ac:dyDescent="0.35">
      <c r="M15083" s="261" t="s">
        <v>48903</v>
      </c>
      <c r="N15083" s="262">
        <v>38125</v>
      </c>
      <c r="P15083" s="243" t="s">
        <v>30819</v>
      </c>
      <c r="Q15083" s="244">
        <v>1326354.06</v>
      </c>
      <c r="R15083" s="104"/>
      <c r="S15083" s="104"/>
      <c r="T15083" s="104"/>
    </row>
    <row r="15084" spans="13:20" ht="14.5" x14ac:dyDescent="0.35">
      <c r="M15084" s="261" t="s">
        <v>48904</v>
      </c>
      <c r="N15084" s="262">
        <v>2916.58</v>
      </c>
      <c r="P15084" s="243" t="s">
        <v>30820</v>
      </c>
      <c r="Q15084" s="244">
        <v>246456.7</v>
      </c>
      <c r="R15084" s="104"/>
      <c r="S15084" s="104"/>
      <c r="T15084" s="104"/>
    </row>
    <row r="15085" spans="13:20" ht="14.5" x14ac:dyDescent="0.35">
      <c r="M15085" s="261" t="s">
        <v>58102</v>
      </c>
      <c r="N15085" s="262">
        <v>780</v>
      </c>
      <c r="P15085" s="243" t="s">
        <v>30821</v>
      </c>
      <c r="Q15085" s="244">
        <v>116901.7</v>
      </c>
      <c r="R15085" s="104"/>
      <c r="S15085" s="104"/>
      <c r="T15085" s="104"/>
    </row>
    <row r="15086" spans="13:20" ht="14.5" x14ac:dyDescent="0.35">
      <c r="M15086" s="261" t="s">
        <v>36230</v>
      </c>
      <c r="N15086" s="262">
        <v>9666</v>
      </c>
      <c r="P15086" s="243" t="s">
        <v>30822</v>
      </c>
      <c r="Q15086" s="244">
        <v>340787.75</v>
      </c>
      <c r="R15086" s="104"/>
      <c r="S15086" s="104"/>
      <c r="T15086" s="104"/>
    </row>
    <row r="15087" spans="13:20" ht="14.5" x14ac:dyDescent="0.35">
      <c r="M15087" s="261" t="s">
        <v>45916</v>
      </c>
      <c r="N15087" s="262">
        <v>1390.25</v>
      </c>
      <c r="P15087" s="243" t="s">
        <v>30823</v>
      </c>
      <c r="Q15087" s="244">
        <v>136198.63</v>
      </c>
      <c r="R15087" s="104"/>
      <c r="S15087" s="104"/>
      <c r="T15087" s="104"/>
    </row>
    <row r="15088" spans="13:20" ht="14.5" x14ac:dyDescent="0.35">
      <c r="M15088" s="261" t="s">
        <v>45917</v>
      </c>
      <c r="N15088" s="262">
        <v>140.12</v>
      </c>
      <c r="P15088" s="243" t="s">
        <v>30824</v>
      </c>
      <c r="Q15088" s="244">
        <v>5662.15</v>
      </c>
      <c r="R15088" s="104"/>
      <c r="S15088" s="104"/>
      <c r="T15088" s="104"/>
    </row>
    <row r="15089" spans="13:20" ht="14.5" x14ac:dyDescent="0.35">
      <c r="M15089" s="261" t="s">
        <v>48905</v>
      </c>
      <c r="N15089" s="262">
        <v>7.85</v>
      </c>
      <c r="P15089" s="243" t="s">
        <v>30825</v>
      </c>
      <c r="Q15089" s="244">
        <v>5951.69</v>
      </c>
      <c r="R15089" s="104"/>
      <c r="S15089" s="104"/>
      <c r="T15089" s="104"/>
    </row>
    <row r="15090" spans="13:20" ht="14.5" x14ac:dyDescent="0.35">
      <c r="M15090" s="261" t="s">
        <v>45918</v>
      </c>
      <c r="N15090" s="262">
        <v>264.77999999999997</v>
      </c>
      <c r="P15090" s="243" t="s">
        <v>30826</v>
      </c>
      <c r="Q15090" s="244">
        <v>78835.149999999994</v>
      </c>
      <c r="R15090" s="104"/>
      <c r="S15090" s="104"/>
      <c r="T15090" s="104"/>
    </row>
    <row r="15091" spans="13:20" ht="14.5" x14ac:dyDescent="0.35">
      <c r="M15091" s="261" t="s">
        <v>36231</v>
      </c>
      <c r="N15091" s="262">
        <v>31336.3</v>
      </c>
      <c r="P15091" s="243" t="s">
        <v>30827</v>
      </c>
      <c r="Q15091" s="244">
        <v>51190.35</v>
      </c>
      <c r="R15091" s="104"/>
      <c r="S15091" s="104"/>
      <c r="T15091" s="104"/>
    </row>
    <row r="15092" spans="13:20" ht="14.5" x14ac:dyDescent="0.35">
      <c r="M15092" s="261" t="s">
        <v>36232</v>
      </c>
      <c r="N15092" s="262">
        <v>2849.4</v>
      </c>
      <c r="P15092" s="243" t="s">
        <v>30828</v>
      </c>
      <c r="Q15092" s="244">
        <v>115475.05</v>
      </c>
      <c r="R15092" s="104"/>
      <c r="S15092" s="104"/>
      <c r="T15092" s="104"/>
    </row>
    <row r="15093" spans="13:20" ht="14.5" x14ac:dyDescent="0.35">
      <c r="M15093" s="261" t="s">
        <v>36233</v>
      </c>
      <c r="N15093" s="262">
        <v>2599.15</v>
      </c>
      <c r="P15093" s="243" t="s">
        <v>30829</v>
      </c>
      <c r="Q15093" s="244">
        <v>8823.67</v>
      </c>
      <c r="R15093" s="104"/>
      <c r="S15093" s="104"/>
      <c r="T15093" s="104"/>
    </row>
    <row r="15094" spans="13:20" ht="14.5" x14ac:dyDescent="0.35">
      <c r="M15094" s="261" t="s">
        <v>36234</v>
      </c>
      <c r="N15094" s="262">
        <v>491.49</v>
      </c>
      <c r="P15094" s="243" t="s">
        <v>30830</v>
      </c>
      <c r="Q15094" s="244">
        <v>415.73</v>
      </c>
      <c r="R15094" s="104"/>
      <c r="S15094" s="104"/>
      <c r="T15094" s="104"/>
    </row>
    <row r="15095" spans="13:20" ht="14.5" x14ac:dyDescent="0.35">
      <c r="M15095" s="261" t="s">
        <v>36235</v>
      </c>
      <c r="N15095" s="262">
        <v>1723.16</v>
      </c>
      <c r="P15095" s="243" t="s">
        <v>30831</v>
      </c>
      <c r="Q15095" s="244">
        <v>2930.79</v>
      </c>
      <c r="R15095" s="104"/>
      <c r="S15095" s="104"/>
      <c r="T15095" s="104"/>
    </row>
    <row r="15096" spans="13:20" ht="14.5" x14ac:dyDescent="0.35">
      <c r="M15096" s="261" t="s">
        <v>58103</v>
      </c>
      <c r="N15096" s="262">
        <v>569.96</v>
      </c>
      <c r="P15096" s="243" t="s">
        <v>30832</v>
      </c>
      <c r="Q15096" s="244">
        <v>49950</v>
      </c>
      <c r="R15096" s="104"/>
      <c r="S15096" s="104"/>
      <c r="T15096" s="104"/>
    </row>
    <row r="15097" spans="13:20" ht="14.5" x14ac:dyDescent="0.35">
      <c r="M15097" s="261" t="s">
        <v>51627</v>
      </c>
      <c r="N15097" s="262">
        <v>1150</v>
      </c>
      <c r="P15097" s="243" t="s">
        <v>30833</v>
      </c>
      <c r="Q15097" s="244">
        <v>6592.5</v>
      </c>
      <c r="R15097" s="104"/>
      <c r="S15097" s="104"/>
      <c r="T15097" s="104"/>
    </row>
    <row r="15098" spans="13:20" ht="14.5" x14ac:dyDescent="0.35">
      <c r="M15098" s="261" t="s">
        <v>37751</v>
      </c>
      <c r="N15098" s="262">
        <v>55669.67</v>
      </c>
      <c r="P15098" s="243" t="s">
        <v>30834</v>
      </c>
      <c r="Q15098" s="244">
        <v>4325.53</v>
      </c>
      <c r="R15098" s="104"/>
      <c r="S15098" s="104"/>
      <c r="T15098" s="104"/>
    </row>
    <row r="15099" spans="13:20" ht="14.5" x14ac:dyDescent="0.35">
      <c r="M15099" s="261" t="s">
        <v>37752</v>
      </c>
      <c r="N15099" s="262">
        <v>4184.12</v>
      </c>
      <c r="P15099" s="243" t="s">
        <v>30835</v>
      </c>
      <c r="Q15099" s="244">
        <v>1430.4</v>
      </c>
      <c r="R15099" s="104"/>
      <c r="S15099" s="104"/>
      <c r="T15099" s="104"/>
    </row>
    <row r="15100" spans="13:20" ht="14.5" x14ac:dyDescent="0.35">
      <c r="M15100" s="261" t="s">
        <v>37753</v>
      </c>
      <c r="N15100" s="262">
        <v>5862.09</v>
      </c>
      <c r="P15100" s="243" t="s">
        <v>30836</v>
      </c>
      <c r="Q15100" s="244">
        <v>31079.97</v>
      </c>
      <c r="R15100" s="104"/>
      <c r="S15100" s="104"/>
      <c r="T15100" s="104"/>
    </row>
    <row r="15101" spans="13:20" ht="14.5" x14ac:dyDescent="0.35">
      <c r="M15101" s="261" t="s">
        <v>48906</v>
      </c>
      <c r="N15101" s="262">
        <v>17552.13</v>
      </c>
      <c r="P15101" s="243" t="s">
        <v>30837</v>
      </c>
      <c r="Q15101" s="244">
        <v>901148.11</v>
      </c>
      <c r="R15101" s="104"/>
      <c r="S15101" s="104"/>
      <c r="T15101" s="104"/>
    </row>
    <row r="15102" spans="13:20" ht="14.5" x14ac:dyDescent="0.35">
      <c r="M15102" s="261" t="s">
        <v>48907</v>
      </c>
      <c r="N15102" s="262">
        <v>1332.87</v>
      </c>
      <c r="P15102" s="243" t="s">
        <v>30838</v>
      </c>
      <c r="Q15102" s="244">
        <v>27124.639999999999</v>
      </c>
      <c r="R15102" s="104"/>
      <c r="S15102" s="104"/>
      <c r="T15102" s="104"/>
    </row>
    <row r="15103" spans="13:20" ht="14.5" x14ac:dyDescent="0.35">
      <c r="M15103" s="261" t="s">
        <v>48908</v>
      </c>
      <c r="N15103" s="262">
        <v>25000</v>
      </c>
      <c r="P15103" s="243" t="s">
        <v>30839</v>
      </c>
      <c r="Q15103" s="244">
        <v>49950</v>
      </c>
      <c r="R15103" s="104"/>
      <c r="S15103" s="104"/>
      <c r="T15103" s="104"/>
    </row>
    <row r="15104" spans="13:20" ht="14.5" x14ac:dyDescent="0.35">
      <c r="M15104" s="261" t="s">
        <v>48909</v>
      </c>
      <c r="N15104" s="262">
        <v>1912.5</v>
      </c>
      <c r="P15104" s="243" t="s">
        <v>36349</v>
      </c>
      <c r="Q15104" s="244">
        <v>66.45</v>
      </c>
      <c r="R15104" s="104"/>
      <c r="S15104" s="104"/>
      <c r="T15104" s="104"/>
    </row>
    <row r="15105" spans="13:20" ht="14.5" x14ac:dyDescent="0.35">
      <c r="M15105" s="261" t="s">
        <v>38774</v>
      </c>
      <c r="N15105" s="262">
        <v>2831.96</v>
      </c>
      <c r="P15105" s="243" t="s">
        <v>30840</v>
      </c>
      <c r="Q15105" s="244">
        <v>1363747.89</v>
      </c>
      <c r="R15105" s="104"/>
      <c r="S15105" s="104"/>
      <c r="T15105" s="104"/>
    </row>
    <row r="15106" spans="13:20" ht="14.5" x14ac:dyDescent="0.35">
      <c r="M15106" s="261" t="s">
        <v>31610</v>
      </c>
      <c r="N15106" s="262">
        <v>5911.76</v>
      </c>
      <c r="P15106" s="243" t="s">
        <v>30841</v>
      </c>
      <c r="Q15106" s="244">
        <v>211641.03</v>
      </c>
      <c r="R15106" s="104"/>
      <c r="S15106" s="104"/>
      <c r="T15106" s="104"/>
    </row>
    <row r="15107" spans="13:20" ht="14.5" x14ac:dyDescent="0.35">
      <c r="M15107" s="261" t="s">
        <v>50613</v>
      </c>
      <c r="N15107" s="262">
        <v>495</v>
      </c>
      <c r="P15107" s="243" t="s">
        <v>30842</v>
      </c>
      <c r="Q15107" s="244">
        <v>1800</v>
      </c>
      <c r="R15107" s="104"/>
      <c r="S15107" s="104"/>
      <c r="T15107" s="104"/>
    </row>
    <row r="15108" spans="13:20" ht="14.5" x14ac:dyDescent="0.35">
      <c r="M15108" s="261" t="s">
        <v>58104</v>
      </c>
      <c r="N15108" s="262">
        <v>2500</v>
      </c>
      <c r="P15108" s="243" t="s">
        <v>30843</v>
      </c>
      <c r="Q15108" s="244">
        <v>1013.87</v>
      </c>
      <c r="R15108" s="104"/>
      <c r="S15108" s="104"/>
      <c r="T15108" s="104"/>
    </row>
    <row r="15109" spans="13:20" ht="14.5" x14ac:dyDescent="0.35">
      <c r="M15109" s="261" t="s">
        <v>31611</v>
      </c>
      <c r="N15109" s="262">
        <v>810</v>
      </c>
      <c r="P15109" s="243" t="s">
        <v>30844</v>
      </c>
      <c r="Q15109" s="244">
        <v>115475.05</v>
      </c>
      <c r="R15109" s="104"/>
      <c r="S15109" s="104"/>
      <c r="T15109" s="104"/>
    </row>
    <row r="15110" spans="13:20" ht="14.5" x14ac:dyDescent="0.35">
      <c r="M15110" s="261" t="s">
        <v>31612</v>
      </c>
      <c r="N15110" s="262">
        <v>61.97</v>
      </c>
      <c r="P15110" s="243" t="s">
        <v>16323</v>
      </c>
      <c r="Q15110" s="244">
        <v>-1496.64</v>
      </c>
      <c r="R15110" s="104"/>
      <c r="S15110" s="104"/>
      <c r="T15110" s="104"/>
    </row>
    <row r="15111" spans="13:20" ht="14.5" x14ac:dyDescent="0.35">
      <c r="M15111" s="261" t="s">
        <v>31613</v>
      </c>
      <c r="N15111" s="262">
        <v>480</v>
      </c>
      <c r="P15111" s="243" t="s">
        <v>16325</v>
      </c>
      <c r="Q15111" s="244">
        <v>35417.68</v>
      </c>
      <c r="R15111" s="104"/>
      <c r="S15111" s="104"/>
      <c r="T15111" s="104"/>
    </row>
    <row r="15112" spans="13:20" ht="14.5" x14ac:dyDescent="0.35">
      <c r="M15112" s="261" t="s">
        <v>36241</v>
      </c>
      <c r="N15112" s="262">
        <v>7156.22</v>
      </c>
      <c r="P15112" s="243" t="s">
        <v>16326</v>
      </c>
      <c r="Q15112" s="244">
        <v>29778.19</v>
      </c>
      <c r="R15112" s="104"/>
      <c r="S15112" s="104"/>
      <c r="T15112" s="104"/>
    </row>
    <row r="15113" spans="13:20" ht="14.5" x14ac:dyDescent="0.35">
      <c r="M15113" s="261" t="s">
        <v>31614</v>
      </c>
      <c r="N15113" s="262">
        <v>584.04999999999995</v>
      </c>
      <c r="P15113" s="243" t="s">
        <v>30845</v>
      </c>
      <c r="Q15113" s="244">
        <v>246456.7</v>
      </c>
      <c r="R15113" s="104"/>
      <c r="S15113" s="104"/>
      <c r="T15113" s="104"/>
    </row>
    <row r="15114" spans="13:20" ht="14.5" x14ac:dyDescent="0.35">
      <c r="M15114" s="261" t="s">
        <v>58105</v>
      </c>
      <c r="N15114" s="262">
        <v>1594.3</v>
      </c>
      <c r="P15114" s="243" t="s">
        <v>16328</v>
      </c>
      <c r="Q15114" s="244">
        <v>101210</v>
      </c>
      <c r="R15114" s="104"/>
      <c r="S15114" s="104"/>
      <c r="T15114" s="104"/>
    </row>
    <row r="15115" spans="13:20" ht="14.5" x14ac:dyDescent="0.35">
      <c r="M15115" s="261" t="s">
        <v>58106</v>
      </c>
      <c r="N15115" s="262">
        <v>3521.37</v>
      </c>
      <c r="P15115" s="243" t="s">
        <v>30846</v>
      </c>
      <c r="Q15115" s="244">
        <v>147612.5</v>
      </c>
      <c r="R15115" s="104"/>
      <c r="S15115" s="104"/>
      <c r="T15115" s="104"/>
    </row>
    <row r="15116" spans="13:20" ht="14.5" x14ac:dyDescent="0.35">
      <c r="M15116" s="261" t="s">
        <v>38775</v>
      </c>
      <c r="N15116" s="262">
        <v>36848.67</v>
      </c>
      <c r="P15116" s="243" t="s">
        <v>30847</v>
      </c>
      <c r="Q15116" s="244">
        <v>493902.67</v>
      </c>
      <c r="R15116" s="104"/>
      <c r="S15116" s="104"/>
      <c r="T15116" s="104"/>
    </row>
    <row r="15117" spans="13:20" ht="14.5" x14ac:dyDescent="0.35">
      <c r="M15117" s="261" t="s">
        <v>51628</v>
      </c>
      <c r="N15117" s="262">
        <v>390</v>
      </c>
      <c r="P15117" s="243" t="s">
        <v>30848</v>
      </c>
      <c r="Q15117" s="244">
        <v>52787.5</v>
      </c>
      <c r="R15117" s="104"/>
      <c r="S15117" s="104"/>
      <c r="T15117" s="104"/>
    </row>
    <row r="15118" spans="13:20" ht="14.5" x14ac:dyDescent="0.35">
      <c r="M15118" s="261" t="s">
        <v>38776</v>
      </c>
      <c r="N15118" s="262">
        <v>2667.65</v>
      </c>
      <c r="P15118" s="243" t="s">
        <v>30849</v>
      </c>
      <c r="Q15118" s="244">
        <v>37248.75</v>
      </c>
      <c r="R15118" s="104"/>
      <c r="S15118" s="104"/>
      <c r="T15118" s="104"/>
    </row>
    <row r="15119" spans="13:20" ht="14.5" x14ac:dyDescent="0.35">
      <c r="M15119" s="261" t="s">
        <v>38777</v>
      </c>
      <c r="N15119" s="262">
        <v>8398.5300000000007</v>
      </c>
      <c r="P15119" s="243" t="s">
        <v>16330</v>
      </c>
      <c r="Q15119" s="244">
        <v>305821.58</v>
      </c>
      <c r="R15119" s="104"/>
      <c r="S15119" s="104"/>
      <c r="T15119" s="104"/>
    </row>
    <row r="15120" spans="13:20" ht="14.5" x14ac:dyDescent="0.35">
      <c r="M15120" s="261" t="s">
        <v>42369</v>
      </c>
      <c r="N15120" s="262">
        <v>3913.36</v>
      </c>
      <c r="P15120" s="243" t="s">
        <v>16331</v>
      </c>
      <c r="Q15120" s="244">
        <v>763073.11</v>
      </c>
      <c r="R15120" s="104"/>
      <c r="S15120" s="104"/>
      <c r="T15120" s="104"/>
    </row>
    <row r="15121" spans="13:20" ht="14.5" x14ac:dyDescent="0.35">
      <c r="M15121" s="261" t="s">
        <v>48910</v>
      </c>
      <c r="N15121" s="262">
        <v>9657.11</v>
      </c>
      <c r="P15121" s="243" t="s">
        <v>16332</v>
      </c>
      <c r="Q15121" s="244">
        <v>154280.51</v>
      </c>
      <c r="R15121" s="104"/>
      <c r="S15121" s="104"/>
      <c r="T15121" s="104"/>
    </row>
    <row r="15122" spans="13:20" ht="14.5" x14ac:dyDescent="0.35">
      <c r="M15122" s="261" t="s">
        <v>48911</v>
      </c>
      <c r="N15122" s="262">
        <v>738.89</v>
      </c>
      <c r="P15122" s="243" t="s">
        <v>30850</v>
      </c>
      <c r="Q15122" s="244">
        <v>7724.71</v>
      </c>
      <c r="R15122" s="104"/>
      <c r="S15122" s="104"/>
      <c r="T15122" s="104"/>
    </row>
    <row r="15123" spans="13:20" ht="14.5" x14ac:dyDescent="0.35">
      <c r="M15123" s="261" t="s">
        <v>31650</v>
      </c>
      <c r="N15123" s="262">
        <v>44</v>
      </c>
      <c r="P15123" s="243" t="s">
        <v>30851</v>
      </c>
      <c r="Q15123" s="244">
        <v>5951.69</v>
      </c>
      <c r="R15123" s="104"/>
      <c r="S15123" s="104"/>
      <c r="T15123" s="104"/>
    </row>
    <row r="15124" spans="13:20" ht="14.5" x14ac:dyDescent="0.35">
      <c r="M15124" s="261" t="s">
        <v>48912</v>
      </c>
      <c r="N15124" s="262">
        <v>1054738.99</v>
      </c>
      <c r="P15124" s="243" t="s">
        <v>16333</v>
      </c>
      <c r="Q15124" s="244">
        <v>2517525.87</v>
      </c>
      <c r="R15124" s="104"/>
      <c r="S15124" s="104"/>
      <c r="T15124" s="104"/>
    </row>
    <row r="15125" spans="13:20" ht="14.5" x14ac:dyDescent="0.35">
      <c r="M15125" s="261" t="s">
        <v>48913</v>
      </c>
      <c r="N15125" s="262">
        <v>80917.53</v>
      </c>
      <c r="P15125" s="243" t="s">
        <v>30852</v>
      </c>
      <c r="Q15125" s="244">
        <v>114545.48</v>
      </c>
      <c r="R15125" s="104"/>
      <c r="S15125" s="104"/>
      <c r="T15125" s="104"/>
    </row>
    <row r="15126" spans="13:20" ht="14.5" x14ac:dyDescent="0.35">
      <c r="M15126" s="261" t="s">
        <v>31654</v>
      </c>
      <c r="N15126" s="262">
        <v>198932.98</v>
      </c>
      <c r="P15126" s="243" t="s">
        <v>16334</v>
      </c>
      <c r="Q15126" s="244">
        <v>281310.15000000002</v>
      </c>
      <c r="R15126" s="104"/>
      <c r="S15126" s="104"/>
      <c r="T15126" s="104"/>
    </row>
    <row r="15127" spans="13:20" ht="14.5" x14ac:dyDescent="0.35">
      <c r="M15127" s="261" t="s">
        <v>50614</v>
      </c>
      <c r="N15127" s="262">
        <v>2816.91</v>
      </c>
      <c r="P15127" s="243" t="s">
        <v>30853</v>
      </c>
      <c r="Q15127" s="244">
        <v>182115</v>
      </c>
      <c r="R15127" s="104"/>
      <c r="S15127" s="104"/>
      <c r="T15127" s="104"/>
    </row>
    <row r="15128" spans="13:20" ht="14.5" x14ac:dyDescent="0.35">
      <c r="M15128" s="261" t="s">
        <v>31656</v>
      </c>
      <c r="N15128" s="262">
        <v>8790.25</v>
      </c>
      <c r="P15128" s="243" t="s">
        <v>16335</v>
      </c>
      <c r="Q15128" s="244">
        <v>-132.94</v>
      </c>
      <c r="R15128" s="104"/>
      <c r="S15128" s="104"/>
      <c r="T15128" s="104"/>
    </row>
    <row r="15129" spans="13:20" ht="14.5" x14ac:dyDescent="0.35">
      <c r="M15129" s="261" t="s">
        <v>31657</v>
      </c>
      <c r="N15129" s="262">
        <v>15139.56</v>
      </c>
      <c r="P15129" s="243" t="s">
        <v>30854</v>
      </c>
      <c r="Q15129" s="244">
        <v>83383.75</v>
      </c>
      <c r="R15129" s="104"/>
      <c r="S15129" s="104"/>
      <c r="T15129" s="104"/>
    </row>
    <row r="15130" spans="13:20" ht="14.5" x14ac:dyDescent="0.35">
      <c r="M15130" s="261" t="s">
        <v>31658</v>
      </c>
      <c r="N15130" s="262">
        <v>46659.23</v>
      </c>
      <c r="P15130" s="243" t="s">
        <v>16336</v>
      </c>
      <c r="Q15130" s="244">
        <v>8531053.6500000004</v>
      </c>
      <c r="R15130" s="104"/>
      <c r="S15130" s="104"/>
      <c r="T15130" s="104"/>
    </row>
    <row r="15131" spans="13:20" ht="14.5" x14ac:dyDescent="0.35">
      <c r="M15131" s="261" t="s">
        <v>31659</v>
      </c>
      <c r="N15131" s="262">
        <v>25591.78</v>
      </c>
      <c r="P15131" s="243" t="s">
        <v>30855</v>
      </c>
      <c r="Q15131" s="244">
        <v>413825.57</v>
      </c>
      <c r="R15131" s="104"/>
      <c r="S15131" s="104"/>
      <c r="T15131" s="104"/>
    </row>
    <row r="15132" spans="13:20" ht="14.5" x14ac:dyDescent="0.35">
      <c r="M15132" s="261" t="s">
        <v>31660</v>
      </c>
      <c r="N15132" s="262">
        <v>3214.59</v>
      </c>
      <c r="P15132" s="243" t="s">
        <v>16338</v>
      </c>
      <c r="Q15132" s="244">
        <v>-101857.7</v>
      </c>
      <c r="R15132" s="104"/>
      <c r="S15132" s="104"/>
      <c r="T15132" s="104"/>
    </row>
    <row r="15133" spans="13:20" ht="14.5" x14ac:dyDescent="0.35">
      <c r="M15133" s="261" t="s">
        <v>43497</v>
      </c>
      <c r="N15133" s="262">
        <v>4699.67</v>
      </c>
      <c r="P15133" s="243" t="s">
        <v>30856</v>
      </c>
      <c r="Q15133" s="244">
        <v>4682777.22</v>
      </c>
      <c r="R15133" s="104"/>
      <c r="S15133" s="104"/>
      <c r="T15133" s="104"/>
    </row>
    <row r="15134" spans="13:20" ht="14.5" x14ac:dyDescent="0.35">
      <c r="M15134" s="261" t="s">
        <v>52514</v>
      </c>
      <c r="N15134" s="262">
        <v>-16.98</v>
      </c>
      <c r="P15134" s="243" t="s">
        <v>30857</v>
      </c>
      <c r="Q15134" s="244">
        <v>32963.4</v>
      </c>
      <c r="R15134" s="104"/>
      <c r="S15134" s="104"/>
      <c r="T15134" s="104"/>
    </row>
    <row r="15135" spans="13:20" ht="14.5" x14ac:dyDescent="0.35">
      <c r="M15135" s="261" t="s">
        <v>31664</v>
      </c>
      <c r="N15135" s="262">
        <v>458.99</v>
      </c>
      <c r="P15135" s="243" t="s">
        <v>30858</v>
      </c>
      <c r="Q15135" s="244">
        <v>2400</v>
      </c>
      <c r="R15135" s="104"/>
      <c r="S15135" s="104"/>
      <c r="T15135" s="104"/>
    </row>
    <row r="15136" spans="13:20" ht="14.5" x14ac:dyDescent="0.35">
      <c r="M15136" s="261" t="s">
        <v>36243</v>
      </c>
      <c r="N15136" s="262">
        <v>465.48</v>
      </c>
      <c r="P15136" s="243" t="s">
        <v>30859</v>
      </c>
      <c r="Q15136" s="244">
        <v>183.6</v>
      </c>
      <c r="R15136" s="104"/>
      <c r="S15136" s="104"/>
      <c r="T15136" s="104"/>
    </row>
    <row r="15137" spans="13:20" ht="14.5" x14ac:dyDescent="0.35">
      <c r="M15137" s="261" t="s">
        <v>43498</v>
      </c>
      <c r="N15137" s="262">
        <v>482.41</v>
      </c>
      <c r="P15137" s="243" t="s">
        <v>30860</v>
      </c>
      <c r="Q15137" s="244">
        <v>13542.76</v>
      </c>
      <c r="R15137" s="104"/>
      <c r="S15137" s="104"/>
      <c r="T15137" s="104"/>
    </row>
    <row r="15138" spans="13:20" ht="14.5" x14ac:dyDescent="0.35">
      <c r="M15138" s="261" t="s">
        <v>50615</v>
      </c>
      <c r="N15138" s="262">
        <v>350.94</v>
      </c>
      <c r="P15138" s="243" t="s">
        <v>30861</v>
      </c>
      <c r="Q15138" s="244">
        <v>1332</v>
      </c>
      <c r="R15138" s="104"/>
      <c r="S15138" s="104"/>
      <c r="T15138" s="104"/>
    </row>
    <row r="15139" spans="13:20" ht="14.5" x14ac:dyDescent="0.35">
      <c r="M15139" s="261" t="s">
        <v>31666</v>
      </c>
      <c r="N15139" s="262">
        <v>134.44999999999999</v>
      </c>
      <c r="P15139" s="243" t="s">
        <v>30862</v>
      </c>
      <c r="Q15139" s="244">
        <v>9509</v>
      </c>
      <c r="R15139" s="104"/>
      <c r="S15139" s="104"/>
      <c r="T15139" s="104"/>
    </row>
    <row r="15140" spans="13:20" ht="14.5" x14ac:dyDescent="0.35">
      <c r="M15140" s="261" t="s">
        <v>31667</v>
      </c>
      <c r="N15140" s="262">
        <v>280.17</v>
      </c>
      <c r="P15140" s="243" t="s">
        <v>30863</v>
      </c>
      <c r="Q15140" s="244">
        <v>719.8</v>
      </c>
      <c r="R15140" s="104"/>
      <c r="S15140" s="104"/>
      <c r="T15140" s="104"/>
    </row>
    <row r="15141" spans="13:20" ht="14.5" x14ac:dyDescent="0.35">
      <c r="M15141" s="261" t="s">
        <v>31668</v>
      </c>
      <c r="N15141" s="262">
        <v>320</v>
      </c>
      <c r="P15141" s="243" t="s">
        <v>30864</v>
      </c>
      <c r="Q15141" s="244">
        <v>2435</v>
      </c>
      <c r="R15141" s="104"/>
      <c r="S15141" s="104"/>
      <c r="T15141" s="104"/>
    </row>
    <row r="15142" spans="13:20" ht="14.5" x14ac:dyDescent="0.35">
      <c r="M15142" s="261" t="s">
        <v>31669</v>
      </c>
      <c r="N15142" s="262">
        <v>263.87</v>
      </c>
      <c r="P15142" s="243" t="s">
        <v>30865</v>
      </c>
      <c r="Q15142" s="244">
        <v>186.28</v>
      </c>
      <c r="R15142" s="104"/>
      <c r="S15142" s="104"/>
      <c r="T15142" s="104"/>
    </row>
    <row r="15143" spans="13:20" ht="14.5" x14ac:dyDescent="0.35">
      <c r="M15143" s="261" t="s">
        <v>31671</v>
      </c>
      <c r="N15143" s="262">
        <v>63397.95</v>
      </c>
      <c r="P15143" s="243" t="s">
        <v>30866</v>
      </c>
      <c r="Q15143" s="244">
        <v>1848.61</v>
      </c>
      <c r="R15143" s="104"/>
      <c r="S15143" s="104"/>
      <c r="T15143" s="104"/>
    </row>
    <row r="15144" spans="13:20" ht="14.5" x14ac:dyDescent="0.35">
      <c r="M15144" s="261" t="s">
        <v>31673</v>
      </c>
      <c r="N15144" s="262">
        <v>13887.18</v>
      </c>
      <c r="P15144" s="243" t="s">
        <v>30867</v>
      </c>
      <c r="Q15144" s="244">
        <v>19516</v>
      </c>
      <c r="R15144" s="104"/>
      <c r="S15144" s="104"/>
      <c r="T15144" s="104"/>
    </row>
    <row r="15145" spans="13:20" ht="14.5" x14ac:dyDescent="0.35">
      <c r="M15145" s="261" t="s">
        <v>31674</v>
      </c>
      <c r="N15145" s="262">
        <v>11428.04</v>
      </c>
      <c r="P15145" s="243" t="s">
        <v>30868</v>
      </c>
      <c r="Q15145" s="244">
        <v>1452</v>
      </c>
      <c r="R15145" s="104"/>
      <c r="S15145" s="104"/>
      <c r="T15145" s="104"/>
    </row>
    <row r="15146" spans="13:20" ht="14.5" x14ac:dyDescent="0.35">
      <c r="M15146" s="261" t="s">
        <v>58107</v>
      </c>
      <c r="N15146" s="262">
        <v>36871.760000000002</v>
      </c>
      <c r="P15146" s="243" t="s">
        <v>30869</v>
      </c>
      <c r="Q15146" s="244">
        <v>4655</v>
      </c>
      <c r="R15146" s="104"/>
      <c r="S15146" s="104"/>
      <c r="T15146" s="104"/>
    </row>
    <row r="15147" spans="13:20" ht="14.5" x14ac:dyDescent="0.35">
      <c r="M15147" s="261" t="s">
        <v>58108</v>
      </c>
      <c r="N15147" s="262">
        <v>2387.12</v>
      </c>
      <c r="P15147" s="243" t="s">
        <v>30870</v>
      </c>
      <c r="Q15147" s="244">
        <v>659.8</v>
      </c>
      <c r="R15147" s="104"/>
      <c r="S15147" s="104"/>
      <c r="T15147" s="104"/>
    </row>
    <row r="15148" spans="13:20" ht="14.5" x14ac:dyDescent="0.35">
      <c r="M15148" s="261" t="s">
        <v>58109</v>
      </c>
      <c r="N15148" s="262">
        <v>7767.12</v>
      </c>
      <c r="P15148" s="243" t="s">
        <v>30871</v>
      </c>
      <c r="Q15148" s="244">
        <v>2300</v>
      </c>
      <c r="R15148" s="104"/>
      <c r="S15148" s="104"/>
      <c r="T15148" s="104"/>
    </row>
    <row r="15149" spans="13:20" ht="14.5" x14ac:dyDescent="0.35">
      <c r="M15149" s="261" t="s">
        <v>58110</v>
      </c>
      <c r="N15149" s="262">
        <v>5975</v>
      </c>
      <c r="P15149" s="243" t="s">
        <v>30872</v>
      </c>
      <c r="Q15149" s="244">
        <v>560</v>
      </c>
      <c r="R15149" s="104"/>
      <c r="S15149" s="104"/>
      <c r="T15149" s="104"/>
    </row>
    <row r="15150" spans="13:20" ht="14.5" x14ac:dyDescent="0.35">
      <c r="M15150" s="261" t="s">
        <v>37754</v>
      </c>
      <c r="N15150" s="262">
        <v>212359</v>
      </c>
      <c r="P15150" s="243" t="s">
        <v>30873</v>
      </c>
      <c r="Q15150" s="244">
        <v>42.84</v>
      </c>
      <c r="R15150" s="104"/>
      <c r="S15150" s="104"/>
      <c r="T15150" s="104"/>
    </row>
    <row r="15151" spans="13:20" ht="14.5" x14ac:dyDescent="0.35">
      <c r="M15151" s="261" t="s">
        <v>31677</v>
      </c>
      <c r="N15151" s="262">
        <v>69361.119999999995</v>
      </c>
      <c r="P15151" s="243" t="s">
        <v>30874</v>
      </c>
      <c r="Q15151" s="244">
        <v>5395</v>
      </c>
      <c r="R15151" s="104"/>
      <c r="S15151" s="104"/>
      <c r="T15151" s="104"/>
    </row>
    <row r="15152" spans="13:20" ht="14.5" x14ac:dyDescent="0.35">
      <c r="M15152" s="261" t="s">
        <v>50616</v>
      </c>
      <c r="N15152" s="262">
        <v>4010</v>
      </c>
      <c r="P15152" s="243" t="s">
        <v>30875</v>
      </c>
      <c r="Q15152" s="244">
        <v>412.72</v>
      </c>
      <c r="R15152" s="104"/>
      <c r="S15152" s="104"/>
      <c r="T15152" s="104"/>
    </row>
    <row r="15153" spans="13:20" ht="14.5" x14ac:dyDescent="0.35">
      <c r="M15153" s="261" t="s">
        <v>31678</v>
      </c>
      <c r="N15153" s="262">
        <v>69891.210000000006</v>
      </c>
      <c r="P15153" s="243" t="s">
        <v>30876</v>
      </c>
      <c r="Q15153" s="244">
        <v>6107</v>
      </c>
      <c r="R15153" s="104"/>
      <c r="S15153" s="104"/>
      <c r="T15153" s="104"/>
    </row>
    <row r="15154" spans="13:20" ht="14.5" x14ac:dyDescent="0.35">
      <c r="M15154" s="261" t="s">
        <v>31679</v>
      </c>
      <c r="N15154" s="262">
        <v>2097.6999999999998</v>
      </c>
      <c r="P15154" s="243" t="s">
        <v>30877</v>
      </c>
      <c r="Q15154" s="244">
        <v>39199.17</v>
      </c>
      <c r="R15154" s="104"/>
      <c r="S15154" s="104"/>
      <c r="T15154" s="104"/>
    </row>
    <row r="15155" spans="13:20" ht="14.5" x14ac:dyDescent="0.35">
      <c r="M15155" s="261" t="s">
        <v>31680</v>
      </c>
      <c r="N15155" s="262">
        <v>1235.04</v>
      </c>
      <c r="P15155" s="243" t="s">
        <v>30878</v>
      </c>
      <c r="Q15155" s="244">
        <v>10228.799999999999</v>
      </c>
      <c r="R15155" s="104"/>
      <c r="S15155" s="104"/>
      <c r="T15155" s="104"/>
    </row>
    <row r="15156" spans="13:20" ht="14.5" x14ac:dyDescent="0.35">
      <c r="M15156" s="261" t="s">
        <v>31681</v>
      </c>
      <c r="N15156" s="262">
        <v>1662</v>
      </c>
      <c r="P15156" s="243" t="s">
        <v>30879</v>
      </c>
      <c r="Q15156" s="244">
        <v>14100</v>
      </c>
      <c r="R15156" s="104"/>
      <c r="S15156" s="104"/>
      <c r="T15156" s="104"/>
    </row>
    <row r="15157" spans="13:20" ht="14.5" x14ac:dyDescent="0.35">
      <c r="M15157" s="261" t="s">
        <v>31682</v>
      </c>
      <c r="N15157" s="262">
        <v>3115.58</v>
      </c>
      <c r="P15157" s="243" t="s">
        <v>30880</v>
      </c>
      <c r="Q15157" s="244">
        <v>1075.49</v>
      </c>
      <c r="R15157" s="104"/>
      <c r="S15157" s="104"/>
      <c r="T15157" s="104"/>
    </row>
    <row r="15158" spans="13:20" ht="14.5" x14ac:dyDescent="0.35">
      <c r="M15158" s="261" t="s">
        <v>36244</v>
      </c>
      <c r="N15158" s="262">
        <v>178900</v>
      </c>
      <c r="P15158" s="243" t="s">
        <v>30881</v>
      </c>
      <c r="Q15158" s="244">
        <v>461.5</v>
      </c>
      <c r="R15158" s="104"/>
      <c r="S15158" s="104"/>
      <c r="T15158" s="104"/>
    </row>
    <row r="15159" spans="13:20" ht="14.5" x14ac:dyDescent="0.35">
      <c r="M15159" s="261" t="s">
        <v>31683</v>
      </c>
      <c r="N15159" s="262">
        <v>8000</v>
      </c>
      <c r="P15159" s="243" t="s">
        <v>30882</v>
      </c>
      <c r="Q15159" s="244">
        <v>9.31</v>
      </c>
      <c r="R15159" s="104"/>
      <c r="S15159" s="104"/>
      <c r="T15159" s="104"/>
    </row>
    <row r="15160" spans="13:20" ht="14.5" x14ac:dyDescent="0.35">
      <c r="M15160" s="261" t="s">
        <v>31684</v>
      </c>
      <c r="N15160" s="262">
        <v>45798.5</v>
      </c>
      <c r="P15160" s="243" t="s">
        <v>30883</v>
      </c>
      <c r="Q15160" s="244">
        <v>787.7</v>
      </c>
      <c r="R15160" s="104"/>
      <c r="S15160" s="104"/>
      <c r="T15160" s="104"/>
    </row>
    <row r="15161" spans="13:20" ht="14.5" x14ac:dyDescent="0.35">
      <c r="M15161" s="261" t="s">
        <v>31685</v>
      </c>
      <c r="N15161" s="262">
        <v>68270.52</v>
      </c>
      <c r="P15161" s="243" t="s">
        <v>30884</v>
      </c>
      <c r="Q15161" s="244">
        <v>7841</v>
      </c>
      <c r="R15161" s="104"/>
      <c r="S15161" s="104"/>
      <c r="T15161" s="104"/>
    </row>
    <row r="15162" spans="13:20" ht="14.5" x14ac:dyDescent="0.35">
      <c r="M15162" s="261" t="s">
        <v>37755</v>
      </c>
      <c r="N15162" s="262">
        <v>38548.980000000003</v>
      </c>
      <c r="P15162" s="243" t="s">
        <v>30885</v>
      </c>
      <c r="Q15162" s="244">
        <v>1307</v>
      </c>
      <c r="R15162" s="104"/>
      <c r="S15162" s="104"/>
      <c r="T15162" s="104"/>
    </row>
    <row r="15163" spans="13:20" ht="14.5" x14ac:dyDescent="0.35">
      <c r="M15163" s="261" t="s">
        <v>31686</v>
      </c>
      <c r="N15163" s="262">
        <v>7.84</v>
      </c>
      <c r="P15163" s="243" t="s">
        <v>30886</v>
      </c>
      <c r="Q15163" s="244">
        <v>11352</v>
      </c>
      <c r="R15163" s="104"/>
      <c r="S15163" s="104"/>
      <c r="T15163" s="104"/>
    </row>
    <row r="15164" spans="13:20" ht="14.5" x14ac:dyDescent="0.35">
      <c r="M15164" s="261" t="s">
        <v>31687</v>
      </c>
      <c r="N15164" s="262">
        <v>56338.66</v>
      </c>
      <c r="P15164" s="243" t="s">
        <v>30887</v>
      </c>
      <c r="Q15164" s="244">
        <v>5136.75</v>
      </c>
      <c r="R15164" s="104"/>
      <c r="S15164" s="104"/>
      <c r="T15164" s="104"/>
    </row>
    <row r="15165" spans="13:20" ht="14.5" x14ac:dyDescent="0.35">
      <c r="M15165" s="261" t="s">
        <v>51629</v>
      </c>
      <c r="N15165" s="262">
        <v>1547.16</v>
      </c>
      <c r="P15165" s="243" t="s">
        <v>30888</v>
      </c>
      <c r="Q15165" s="244">
        <v>14800.7</v>
      </c>
      <c r="R15165" s="104"/>
      <c r="S15165" s="104"/>
      <c r="T15165" s="104"/>
    </row>
    <row r="15166" spans="13:20" ht="14.5" x14ac:dyDescent="0.35">
      <c r="M15166" s="261" t="s">
        <v>36245</v>
      </c>
      <c r="N15166" s="262">
        <v>9900</v>
      </c>
      <c r="P15166" s="243" t="s">
        <v>30889</v>
      </c>
      <c r="Q15166" s="244">
        <v>819.6</v>
      </c>
      <c r="R15166" s="104"/>
      <c r="S15166" s="104"/>
      <c r="T15166" s="104"/>
    </row>
    <row r="15167" spans="13:20" ht="14.5" x14ac:dyDescent="0.35">
      <c r="M15167" s="261" t="s">
        <v>52515</v>
      </c>
      <c r="N15167" s="262">
        <v>-1357.82</v>
      </c>
      <c r="P15167" s="243" t="s">
        <v>30890</v>
      </c>
      <c r="Q15167" s="244">
        <v>731</v>
      </c>
      <c r="R15167" s="104"/>
      <c r="S15167" s="104"/>
      <c r="T15167" s="104"/>
    </row>
    <row r="15168" spans="13:20" ht="14.5" x14ac:dyDescent="0.35">
      <c r="M15168" s="261" t="s">
        <v>53829</v>
      </c>
      <c r="N15168" s="262">
        <v>25568</v>
      </c>
      <c r="P15168" s="243" t="s">
        <v>30891</v>
      </c>
      <c r="Q15168" s="244">
        <v>9709</v>
      </c>
      <c r="R15168" s="104"/>
      <c r="S15168" s="104"/>
      <c r="T15168" s="104"/>
    </row>
    <row r="15169" spans="13:20" ht="14.5" x14ac:dyDescent="0.35">
      <c r="M15169" s="261" t="s">
        <v>53830</v>
      </c>
      <c r="N15169" s="262">
        <v>1955.92</v>
      </c>
      <c r="P15169" s="243" t="s">
        <v>30892</v>
      </c>
      <c r="Q15169" s="244">
        <v>743</v>
      </c>
      <c r="R15169" s="104"/>
      <c r="S15169" s="104"/>
      <c r="T15169" s="104"/>
    </row>
    <row r="15170" spans="13:20" ht="14.5" x14ac:dyDescent="0.35">
      <c r="M15170" s="261" t="s">
        <v>53831</v>
      </c>
      <c r="N15170" s="262">
        <v>5559.38</v>
      </c>
      <c r="P15170" s="243" t="s">
        <v>30893</v>
      </c>
      <c r="Q15170" s="244">
        <v>4853</v>
      </c>
      <c r="R15170" s="104"/>
      <c r="S15170" s="104"/>
      <c r="T15170" s="104"/>
    </row>
    <row r="15171" spans="13:20" ht="14.5" x14ac:dyDescent="0.35">
      <c r="M15171" s="261" t="s">
        <v>58111</v>
      </c>
      <c r="N15171" s="262">
        <v>16857.060000000001</v>
      </c>
      <c r="P15171" s="243" t="s">
        <v>30894</v>
      </c>
      <c r="Q15171" s="244">
        <v>371</v>
      </c>
      <c r="R15171" s="104"/>
      <c r="S15171" s="104"/>
      <c r="T15171" s="104"/>
    </row>
    <row r="15172" spans="13:20" ht="14.5" x14ac:dyDescent="0.35">
      <c r="M15172" s="261" t="s">
        <v>58112</v>
      </c>
      <c r="N15172" s="262">
        <v>1132.2</v>
      </c>
      <c r="P15172" s="243" t="s">
        <v>30895</v>
      </c>
      <c r="Q15172" s="244">
        <v>10871.98</v>
      </c>
      <c r="R15172" s="104"/>
      <c r="S15172" s="104"/>
      <c r="T15172" s="104"/>
    </row>
    <row r="15173" spans="13:20" ht="14.5" x14ac:dyDescent="0.35">
      <c r="M15173" s="261" t="s">
        <v>58113</v>
      </c>
      <c r="N15173" s="262">
        <v>8000</v>
      </c>
      <c r="P15173" s="243" t="s">
        <v>30896</v>
      </c>
      <c r="Q15173" s="244">
        <v>831.7</v>
      </c>
      <c r="R15173" s="104"/>
      <c r="S15173" s="104"/>
      <c r="T15173" s="104"/>
    </row>
    <row r="15174" spans="13:20" ht="14.5" x14ac:dyDescent="0.35">
      <c r="M15174" s="261" t="s">
        <v>58114</v>
      </c>
      <c r="N15174" s="262">
        <v>2089.14</v>
      </c>
      <c r="P15174" s="243" t="s">
        <v>30897</v>
      </c>
      <c r="Q15174" s="244">
        <v>442.33</v>
      </c>
      <c r="R15174" s="104"/>
      <c r="S15174" s="104"/>
      <c r="T15174" s="104"/>
    </row>
    <row r="15175" spans="13:20" ht="14.5" x14ac:dyDescent="0.35">
      <c r="M15175" s="261" t="s">
        <v>58115</v>
      </c>
      <c r="N15175" s="262">
        <v>5990.56</v>
      </c>
      <c r="P15175" s="243" t="s">
        <v>30898</v>
      </c>
      <c r="Q15175" s="244">
        <v>14100</v>
      </c>
      <c r="R15175" s="104"/>
      <c r="S15175" s="104"/>
      <c r="T15175" s="104"/>
    </row>
    <row r="15176" spans="13:20" ht="14.5" x14ac:dyDescent="0.35">
      <c r="M15176" s="261" t="s">
        <v>58116</v>
      </c>
      <c r="N15176" s="262">
        <v>939.34</v>
      </c>
      <c r="P15176" s="243" t="s">
        <v>30899</v>
      </c>
      <c r="Q15176" s="244">
        <v>4853</v>
      </c>
      <c r="R15176" s="104"/>
      <c r="S15176" s="104"/>
      <c r="T15176" s="104"/>
    </row>
    <row r="15177" spans="13:20" ht="14.5" x14ac:dyDescent="0.35">
      <c r="M15177" s="261" t="s">
        <v>53832</v>
      </c>
      <c r="N15177" s="262">
        <v>8679.93</v>
      </c>
      <c r="P15177" s="243" t="s">
        <v>30900</v>
      </c>
      <c r="Q15177" s="244">
        <v>10871.98</v>
      </c>
      <c r="R15177" s="104"/>
      <c r="S15177" s="104"/>
      <c r="T15177" s="104"/>
    </row>
    <row r="15178" spans="13:20" ht="14.5" x14ac:dyDescent="0.35">
      <c r="M15178" s="261" t="s">
        <v>58117</v>
      </c>
      <c r="N15178" s="262">
        <v>500.16</v>
      </c>
      <c r="P15178" s="243" t="s">
        <v>30901</v>
      </c>
      <c r="Q15178" s="244">
        <v>9709</v>
      </c>
      <c r="R15178" s="104"/>
      <c r="S15178" s="104"/>
      <c r="T15178" s="104"/>
    </row>
    <row r="15179" spans="13:20" ht="14.5" x14ac:dyDescent="0.35">
      <c r="M15179" s="261" t="s">
        <v>58118</v>
      </c>
      <c r="N15179" s="262">
        <v>1241.9000000000001</v>
      </c>
      <c r="P15179" s="243" t="s">
        <v>30902</v>
      </c>
      <c r="Q15179" s="244">
        <v>3021.19</v>
      </c>
      <c r="R15179" s="104"/>
      <c r="S15179" s="104"/>
      <c r="T15179" s="104"/>
    </row>
    <row r="15180" spans="13:20" ht="14.5" x14ac:dyDescent="0.35">
      <c r="M15180" s="261" t="s">
        <v>38781</v>
      </c>
      <c r="N15180" s="262">
        <v>9235.01</v>
      </c>
      <c r="P15180" s="243" t="s">
        <v>30903</v>
      </c>
      <c r="Q15180" s="244">
        <v>903.83</v>
      </c>
      <c r="R15180" s="104"/>
      <c r="S15180" s="104"/>
      <c r="T15180" s="104"/>
    </row>
    <row r="15181" spans="13:20" ht="14.5" x14ac:dyDescent="0.35">
      <c r="M15181" s="261" t="s">
        <v>50617</v>
      </c>
      <c r="N15181" s="262">
        <v>2588.4899999999998</v>
      </c>
      <c r="P15181" s="243" t="s">
        <v>30904</v>
      </c>
      <c r="Q15181" s="244">
        <v>9.31</v>
      </c>
      <c r="R15181" s="104"/>
      <c r="S15181" s="104"/>
      <c r="T15181" s="104"/>
    </row>
    <row r="15182" spans="13:20" ht="14.5" x14ac:dyDescent="0.35">
      <c r="M15182" s="261" t="s">
        <v>42371</v>
      </c>
      <c r="N15182" s="262">
        <v>37309.440000000002</v>
      </c>
      <c r="P15182" s="243" t="s">
        <v>30905</v>
      </c>
      <c r="Q15182" s="244">
        <v>14800.7</v>
      </c>
      <c r="R15182" s="104"/>
      <c r="S15182" s="104"/>
      <c r="T15182" s="104"/>
    </row>
    <row r="15183" spans="13:20" ht="14.5" x14ac:dyDescent="0.35">
      <c r="M15183" s="261" t="s">
        <v>37756</v>
      </c>
      <c r="N15183" s="262">
        <v>212341.61</v>
      </c>
      <c r="P15183" s="243" t="s">
        <v>30906</v>
      </c>
      <c r="Q15183" s="244">
        <v>7475.05</v>
      </c>
      <c r="R15183" s="104"/>
      <c r="S15183" s="104"/>
      <c r="T15183" s="104"/>
    </row>
    <row r="15184" spans="13:20" ht="14.5" x14ac:dyDescent="0.35">
      <c r="M15184" s="261" t="s">
        <v>42372</v>
      </c>
      <c r="N15184" s="262">
        <v>2079.12</v>
      </c>
      <c r="P15184" s="243" t="s">
        <v>30907</v>
      </c>
      <c r="Q15184" s="244">
        <v>1307</v>
      </c>
      <c r="R15184" s="104"/>
      <c r="S15184" s="104"/>
      <c r="T15184" s="104"/>
    </row>
    <row r="15185" spans="13:20" ht="14.5" x14ac:dyDescent="0.35">
      <c r="M15185" s="261" t="s">
        <v>42373</v>
      </c>
      <c r="N15185" s="262">
        <v>45149.33</v>
      </c>
      <c r="P15185" s="243" t="s">
        <v>30908</v>
      </c>
      <c r="Q15185" s="244">
        <v>19193</v>
      </c>
      <c r="R15185" s="104"/>
      <c r="S15185" s="104"/>
      <c r="T15185" s="104"/>
    </row>
    <row r="15186" spans="13:20" ht="14.5" x14ac:dyDescent="0.35">
      <c r="M15186" s="261" t="s">
        <v>48914</v>
      </c>
      <c r="N15186" s="262">
        <v>171450</v>
      </c>
      <c r="P15186" s="243" t="s">
        <v>30909</v>
      </c>
      <c r="Q15186" s="244">
        <v>4215</v>
      </c>
      <c r="R15186" s="104"/>
      <c r="S15186" s="104"/>
      <c r="T15186" s="104"/>
    </row>
    <row r="15187" spans="13:20" ht="14.5" x14ac:dyDescent="0.35">
      <c r="M15187" s="261" t="s">
        <v>45919</v>
      </c>
      <c r="N15187" s="262">
        <v>714355</v>
      </c>
      <c r="P15187" s="243" t="s">
        <v>30910</v>
      </c>
      <c r="Q15187" s="244">
        <v>135</v>
      </c>
      <c r="R15187" s="104"/>
      <c r="S15187" s="104"/>
      <c r="T15187" s="104"/>
    </row>
    <row r="15188" spans="13:20" ht="14.5" x14ac:dyDescent="0.35">
      <c r="M15188" s="261" t="s">
        <v>50618</v>
      </c>
      <c r="N15188" s="262">
        <v>84.98</v>
      </c>
      <c r="P15188" s="243" t="s">
        <v>30911</v>
      </c>
      <c r="Q15188" s="244">
        <v>269.83</v>
      </c>
      <c r="R15188" s="104"/>
      <c r="S15188" s="104"/>
      <c r="T15188" s="104"/>
    </row>
    <row r="15189" spans="13:20" ht="14.5" x14ac:dyDescent="0.35">
      <c r="M15189" s="261" t="s">
        <v>43499</v>
      </c>
      <c r="N15189" s="262">
        <v>44100</v>
      </c>
      <c r="P15189" s="243" t="s">
        <v>30912</v>
      </c>
      <c r="Q15189" s="244">
        <v>9214.86</v>
      </c>
      <c r="R15189" s="104"/>
      <c r="S15189" s="104"/>
      <c r="T15189" s="104"/>
    </row>
    <row r="15190" spans="13:20" ht="14.5" x14ac:dyDescent="0.35">
      <c r="M15190" s="261" t="s">
        <v>38782</v>
      </c>
      <c r="N15190" s="262">
        <v>644.29999999999995</v>
      </c>
      <c r="P15190" s="243" t="s">
        <v>30913</v>
      </c>
      <c r="Q15190" s="244">
        <v>7575</v>
      </c>
      <c r="R15190" s="104"/>
      <c r="S15190" s="104"/>
      <c r="T15190" s="104"/>
    </row>
    <row r="15191" spans="13:20" ht="14.5" x14ac:dyDescent="0.35">
      <c r="M15191" s="261" t="s">
        <v>37757</v>
      </c>
      <c r="N15191" s="262">
        <v>93555.39</v>
      </c>
      <c r="P15191" s="243" t="s">
        <v>30914</v>
      </c>
      <c r="Q15191" s="244">
        <v>11789.68</v>
      </c>
      <c r="R15191" s="104"/>
      <c r="S15191" s="104"/>
      <c r="T15191" s="104"/>
    </row>
    <row r="15192" spans="13:20" ht="14.5" x14ac:dyDescent="0.35">
      <c r="M15192" s="261" t="s">
        <v>37758</v>
      </c>
      <c r="N15192" s="262">
        <v>230690.16</v>
      </c>
      <c r="P15192" s="243" t="s">
        <v>30915</v>
      </c>
      <c r="Q15192" s="244">
        <v>3249</v>
      </c>
      <c r="R15192" s="104"/>
      <c r="S15192" s="104"/>
      <c r="T15192" s="104"/>
    </row>
    <row r="15193" spans="13:20" ht="14.5" x14ac:dyDescent="0.35">
      <c r="M15193" s="261" t="s">
        <v>37759</v>
      </c>
      <c r="N15193" s="262">
        <v>66242.350000000006</v>
      </c>
      <c r="P15193" s="243" t="s">
        <v>30916</v>
      </c>
      <c r="Q15193" s="244">
        <v>643</v>
      </c>
      <c r="R15193" s="104"/>
      <c r="S15193" s="104"/>
      <c r="T15193" s="104"/>
    </row>
    <row r="15194" spans="13:20" ht="14.5" x14ac:dyDescent="0.35">
      <c r="M15194" s="261" t="s">
        <v>43500</v>
      </c>
      <c r="N15194" s="262">
        <v>67100</v>
      </c>
      <c r="P15194" s="243" t="s">
        <v>30917</v>
      </c>
      <c r="Q15194" s="244">
        <v>1080</v>
      </c>
      <c r="R15194" s="104"/>
      <c r="S15194" s="104"/>
      <c r="T15194" s="104"/>
    </row>
    <row r="15195" spans="13:20" ht="14.5" x14ac:dyDescent="0.35">
      <c r="M15195" s="261" t="s">
        <v>58119</v>
      </c>
      <c r="N15195" s="262">
        <v>135885.92000000001</v>
      </c>
      <c r="P15195" s="243" t="s">
        <v>30918</v>
      </c>
      <c r="Q15195" s="244">
        <v>5359.37</v>
      </c>
      <c r="R15195" s="104"/>
      <c r="S15195" s="104"/>
      <c r="T15195" s="104"/>
    </row>
    <row r="15196" spans="13:20" ht="14.5" x14ac:dyDescent="0.35">
      <c r="M15196" s="261" t="s">
        <v>43501</v>
      </c>
      <c r="N15196" s="262">
        <v>13189</v>
      </c>
      <c r="P15196" s="243" t="s">
        <v>30919</v>
      </c>
      <c r="Q15196" s="244">
        <v>492.62</v>
      </c>
      <c r="R15196" s="104"/>
      <c r="S15196" s="104"/>
      <c r="T15196" s="104"/>
    </row>
    <row r="15197" spans="13:20" ht="14.5" x14ac:dyDescent="0.35">
      <c r="M15197" s="261" t="s">
        <v>52516</v>
      </c>
      <c r="N15197" s="262">
        <v>2104.91</v>
      </c>
      <c r="P15197" s="243" t="s">
        <v>30920</v>
      </c>
      <c r="Q15197" s="244">
        <v>3450</v>
      </c>
      <c r="R15197" s="104"/>
      <c r="S15197" s="104"/>
      <c r="T15197" s="104"/>
    </row>
    <row r="15198" spans="13:20" ht="14.5" x14ac:dyDescent="0.35">
      <c r="M15198" s="261" t="s">
        <v>53833</v>
      </c>
      <c r="N15198" s="262">
        <v>13.81</v>
      </c>
      <c r="P15198" s="243" t="s">
        <v>30921</v>
      </c>
      <c r="Q15198" s="244">
        <v>1077.6600000000001</v>
      </c>
      <c r="R15198" s="104"/>
      <c r="S15198" s="104"/>
      <c r="T15198" s="104"/>
    </row>
    <row r="15199" spans="13:20" ht="14.5" x14ac:dyDescent="0.35">
      <c r="M15199" s="261" t="s">
        <v>58120</v>
      </c>
      <c r="N15199" s="262">
        <v>494.77</v>
      </c>
      <c r="P15199" s="243" t="s">
        <v>30922</v>
      </c>
      <c r="Q15199" s="244">
        <v>11666</v>
      </c>
      <c r="R15199" s="104"/>
      <c r="S15199" s="104"/>
      <c r="T15199" s="104"/>
    </row>
    <row r="15200" spans="13:20" ht="14.5" x14ac:dyDescent="0.35">
      <c r="M15200" s="261" t="s">
        <v>51630</v>
      </c>
      <c r="N15200" s="262">
        <v>6170.8</v>
      </c>
      <c r="P15200" s="243" t="s">
        <v>30923</v>
      </c>
      <c r="Q15200" s="244">
        <v>5100</v>
      </c>
      <c r="R15200" s="104"/>
      <c r="S15200" s="104"/>
      <c r="T15200" s="104"/>
    </row>
    <row r="15201" spans="13:20" ht="14.5" x14ac:dyDescent="0.35">
      <c r="M15201" s="261" t="s">
        <v>53834</v>
      </c>
      <c r="N15201" s="262">
        <v>15702</v>
      </c>
      <c r="P15201" s="243" t="s">
        <v>30924</v>
      </c>
      <c r="Q15201" s="244">
        <v>12193.68</v>
      </c>
      <c r="R15201" s="104"/>
      <c r="S15201" s="104"/>
      <c r="T15201" s="104"/>
    </row>
    <row r="15202" spans="13:20" ht="14.5" x14ac:dyDescent="0.35">
      <c r="M15202" s="261" t="s">
        <v>48915</v>
      </c>
      <c r="N15202" s="262">
        <v>321400</v>
      </c>
      <c r="P15202" s="243" t="s">
        <v>30925</v>
      </c>
      <c r="Q15202" s="244">
        <v>5242.6000000000004</v>
      </c>
      <c r="R15202" s="104"/>
      <c r="S15202" s="104"/>
      <c r="T15202" s="104"/>
    </row>
    <row r="15203" spans="13:20" ht="14.5" x14ac:dyDescent="0.35">
      <c r="M15203" s="261" t="s">
        <v>48916</v>
      </c>
      <c r="N15203" s="262">
        <v>17278</v>
      </c>
      <c r="P15203" s="243" t="s">
        <v>30926</v>
      </c>
      <c r="Q15203" s="244">
        <v>4714.72</v>
      </c>
      <c r="R15203" s="104"/>
      <c r="S15203" s="104"/>
      <c r="T15203" s="104"/>
    </row>
    <row r="15204" spans="13:20" ht="14.5" x14ac:dyDescent="0.35">
      <c r="M15204" s="261" t="s">
        <v>48917</v>
      </c>
      <c r="N15204" s="262">
        <v>33675</v>
      </c>
      <c r="P15204" s="243" t="s">
        <v>30927</v>
      </c>
      <c r="Q15204" s="244">
        <v>707.45</v>
      </c>
      <c r="R15204" s="104"/>
      <c r="S15204" s="104"/>
      <c r="T15204" s="104"/>
    </row>
    <row r="15205" spans="13:20" ht="14.5" x14ac:dyDescent="0.35">
      <c r="M15205" s="261" t="s">
        <v>48918</v>
      </c>
      <c r="N15205" s="262">
        <v>2576.15</v>
      </c>
      <c r="P15205" s="243" t="s">
        <v>30928</v>
      </c>
      <c r="Q15205" s="244">
        <v>1799.7</v>
      </c>
      <c r="R15205" s="104"/>
      <c r="S15205" s="104"/>
      <c r="T15205" s="104"/>
    </row>
    <row r="15206" spans="13:20" ht="14.5" x14ac:dyDescent="0.35">
      <c r="M15206" s="261" t="s">
        <v>48919</v>
      </c>
      <c r="N15206" s="262">
        <v>2640</v>
      </c>
      <c r="P15206" s="243" t="s">
        <v>30929</v>
      </c>
      <c r="Q15206" s="244">
        <v>15575</v>
      </c>
      <c r="R15206" s="104"/>
      <c r="S15206" s="104"/>
      <c r="T15206" s="104"/>
    </row>
    <row r="15207" spans="13:20" ht="14.5" x14ac:dyDescent="0.35">
      <c r="M15207" s="261" t="s">
        <v>42375</v>
      </c>
      <c r="N15207" s="262">
        <v>3250</v>
      </c>
      <c r="P15207" s="243" t="s">
        <v>30930</v>
      </c>
      <c r="Q15207" s="244">
        <v>5295</v>
      </c>
      <c r="R15207" s="104"/>
      <c r="S15207" s="104"/>
      <c r="T15207" s="104"/>
    </row>
    <row r="15208" spans="13:20" ht="14.5" x14ac:dyDescent="0.35">
      <c r="M15208" s="261" t="s">
        <v>42376</v>
      </c>
      <c r="N15208" s="262">
        <v>5100</v>
      </c>
      <c r="P15208" s="243" t="s">
        <v>30931</v>
      </c>
      <c r="Q15208" s="244">
        <v>135</v>
      </c>
      <c r="R15208" s="104"/>
      <c r="S15208" s="104"/>
      <c r="T15208" s="104"/>
    </row>
    <row r="15209" spans="13:20" ht="14.5" x14ac:dyDescent="0.35">
      <c r="M15209" s="261" t="s">
        <v>48920</v>
      </c>
      <c r="N15209" s="262">
        <v>5685</v>
      </c>
      <c r="P15209" s="243" t="s">
        <v>30932</v>
      </c>
      <c r="Q15209" s="244">
        <v>15575</v>
      </c>
      <c r="R15209" s="104"/>
      <c r="S15209" s="104"/>
      <c r="T15209" s="104"/>
    </row>
    <row r="15210" spans="13:20" ht="14.5" x14ac:dyDescent="0.35">
      <c r="M15210" s="261" t="s">
        <v>48921</v>
      </c>
      <c r="N15210" s="262">
        <v>2000</v>
      </c>
      <c r="P15210" s="243" t="s">
        <v>30933</v>
      </c>
      <c r="Q15210" s="244">
        <v>5359.37</v>
      </c>
      <c r="R15210" s="104"/>
      <c r="S15210" s="104"/>
      <c r="T15210" s="104"/>
    </row>
    <row r="15211" spans="13:20" ht="14.5" x14ac:dyDescent="0.35">
      <c r="M15211" s="261" t="s">
        <v>42377</v>
      </c>
      <c r="N15211" s="262">
        <v>1226.68</v>
      </c>
      <c r="P15211" s="243" t="s">
        <v>30934</v>
      </c>
      <c r="Q15211" s="244">
        <v>762.45</v>
      </c>
      <c r="R15211" s="104"/>
      <c r="S15211" s="104"/>
      <c r="T15211" s="104"/>
    </row>
    <row r="15212" spans="13:20" ht="14.5" x14ac:dyDescent="0.35">
      <c r="M15212" s="261" t="s">
        <v>38785</v>
      </c>
      <c r="N15212" s="262">
        <v>5332.08</v>
      </c>
      <c r="P15212" s="243" t="s">
        <v>30935</v>
      </c>
      <c r="Q15212" s="244">
        <v>5100</v>
      </c>
      <c r="R15212" s="104"/>
      <c r="S15212" s="104"/>
      <c r="T15212" s="104"/>
    </row>
    <row r="15213" spans="13:20" ht="14.5" x14ac:dyDescent="0.35">
      <c r="M15213" s="261" t="s">
        <v>38786</v>
      </c>
      <c r="N15213" s="262">
        <v>2224.66</v>
      </c>
      <c r="P15213" s="243" t="s">
        <v>30936</v>
      </c>
      <c r="Q15213" s="244">
        <v>3450</v>
      </c>
      <c r="R15213" s="104"/>
      <c r="S15213" s="104"/>
      <c r="T15213" s="104"/>
    </row>
    <row r="15214" spans="13:20" ht="14.5" x14ac:dyDescent="0.35">
      <c r="M15214" s="261" t="s">
        <v>58121</v>
      </c>
      <c r="N15214" s="262">
        <v>1820</v>
      </c>
      <c r="P15214" s="243" t="s">
        <v>30937</v>
      </c>
      <c r="Q15214" s="244">
        <v>42434.65</v>
      </c>
      <c r="R15214" s="104"/>
      <c r="S15214" s="104"/>
      <c r="T15214" s="104"/>
    </row>
    <row r="15215" spans="13:20" ht="14.5" x14ac:dyDescent="0.35">
      <c r="M15215" s="261" t="s">
        <v>48922</v>
      </c>
      <c r="N15215" s="262">
        <v>14472.83</v>
      </c>
      <c r="P15215" s="243" t="s">
        <v>30938</v>
      </c>
      <c r="Q15215" s="244">
        <v>22080.98</v>
      </c>
      <c r="R15215" s="104"/>
      <c r="S15215" s="104"/>
      <c r="T15215" s="104"/>
    </row>
    <row r="15216" spans="13:20" ht="14.5" x14ac:dyDescent="0.35">
      <c r="M15216" s="261" t="s">
        <v>48923</v>
      </c>
      <c r="N15216" s="262">
        <v>1107.17</v>
      </c>
      <c r="P15216" s="243" t="s">
        <v>30939</v>
      </c>
      <c r="Q15216" s="244">
        <v>5357.72</v>
      </c>
      <c r="R15216" s="104"/>
      <c r="S15216" s="104"/>
      <c r="T15216" s="104"/>
    </row>
    <row r="15217" spans="13:20" ht="14.5" x14ac:dyDescent="0.35">
      <c r="M15217" s="261" t="s">
        <v>45920</v>
      </c>
      <c r="N15217" s="262">
        <v>3372445.91</v>
      </c>
      <c r="P15217" s="243" t="s">
        <v>30940</v>
      </c>
      <c r="Q15217" s="244">
        <v>4355</v>
      </c>
      <c r="R15217" s="104"/>
      <c r="S15217" s="104"/>
      <c r="T15217" s="104"/>
    </row>
    <row r="15218" spans="13:20" ht="14.5" x14ac:dyDescent="0.35">
      <c r="M15218" s="261" t="s">
        <v>45921</v>
      </c>
      <c r="N15218" s="262">
        <v>256825.09</v>
      </c>
      <c r="P15218" s="243" t="s">
        <v>30941</v>
      </c>
      <c r="Q15218" s="244">
        <v>333.15</v>
      </c>
      <c r="R15218" s="104"/>
      <c r="S15218" s="104"/>
      <c r="T15218" s="104"/>
    </row>
    <row r="15219" spans="13:20" ht="14.5" x14ac:dyDescent="0.35">
      <c r="M15219" s="261" t="s">
        <v>31776</v>
      </c>
      <c r="N15219" s="262">
        <v>18456.27</v>
      </c>
      <c r="P15219" s="243" t="s">
        <v>30942</v>
      </c>
      <c r="Q15219" s="244">
        <v>14740.85</v>
      </c>
      <c r="R15219" s="104"/>
      <c r="S15219" s="104"/>
      <c r="T15219" s="104"/>
    </row>
    <row r="15220" spans="13:20" ht="14.5" x14ac:dyDescent="0.35">
      <c r="M15220" s="261" t="s">
        <v>38787</v>
      </c>
      <c r="N15220" s="262">
        <v>46275</v>
      </c>
      <c r="P15220" s="243" t="s">
        <v>30943</v>
      </c>
      <c r="Q15220" s="244">
        <v>42292</v>
      </c>
      <c r="R15220" s="104"/>
      <c r="S15220" s="104"/>
      <c r="T15220" s="104"/>
    </row>
    <row r="15221" spans="13:20" ht="14.5" x14ac:dyDescent="0.35">
      <c r="M15221" s="261" t="s">
        <v>31777</v>
      </c>
      <c r="N15221" s="262">
        <v>17970.580000000002</v>
      </c>
      <c r="P15221" s="243" t="s">
        <v>30944</v>
      </c>
      <c r="Q15221" s="244">
        <v>31858</v>
      </c>
      <c r="R15221" s="104"/>
      <c r="S15221" s="104"/>
      <c r="T15221" s="104"/>
    </row>
    <row r="15222" spans="13:20" ht="14.5" x14ac:dyDescent="0.35">
      <c r="M15222" s="261" t="s">
        <v>31779</v>
      </c>
      <c r="N15222" s="262">
        <v>6326.53</v>
      </c>
      <c r="P15222" s="243" t="s">
        <v>30945</v>
      </c>
      <c r="Q15222" s="244">
        <v>5309</v>
      </c>
      <c r="R15222" s="104"/>
      <c r="S15222" s="104"/>
      <c r="T15222" s="104"/>
    </row>
    <row r="15223" spans="13:20" ht="14.5" x14ac:dyDescent="0.35">
      <c r="M15223" s="261" t="s">
        <v>31780</v>
      </c>
      <c r="N15223" s="262">
        <v>17180.009999999998</v>
      </c>
      <c r="P15223" s="243" t="s">
        <v>30946</v>
      </c>
      <c r="Q15223" s="244">
        <v>34901</v>
      </c>
      <c r="R15223" s="104"/>
      <c r="S15223" s="104"/>
      <c r="T15223" s="104"/>
    </row>
    <row r="15224" spans="13:20" ht="14.5" x14ac:dyDescent="0.35">
      <c r="M15224" s="261" t="s">
        <v>31782</v>
      </c>
      <c r="N15224" s="262">
        <v>794128.28</v>
      </c>
      <c r="P15224" s="243" t="s">
        <v>30947</v>
      </c>
      <c r="Q15224" s="244">
        <v>74276</v>
      </c>
      <c r="R15224" s="104"/>
      <c r="S15224" s="104"/>
      <c r="T15224" s="104"/>
    </row>
    <row r="15225" spans="13:20" ht="14.5" x14ac:dyDescent="0.35">
      <c r="M15225" s="261" t="s">
        <v>31783</v>
      </c>
      <c r="N15225" s="262">
        <v>124.88</v>
      </c>
      <c r="P15225" s="243" t="s">
        <v>30948</v>
      </c>
      <c r="Q15225" s="244">
        <v>89845.72</v>
      </c>
      <c r="R15225" s="104"/>
      <c r="S15225" s="104"/>
      <c r="T15225" s="104"/>
    </row>
    <row r="15226" spans="13:20" ht="14.5" x14ac:dyDescent="0.35">
      <c r="M15226" s="261" t="s">
        <v>31784</v>
      </c>
      <c r="N15226" s="262">
        <v>1027.95</v>
      </c>
      <c r="P15226" s="243" t="s">
        <v>30949</v>
      </c>
      <c r="Q15226" s="244">
        <v>4355</v>
      </c>
      <c r="R15226" s="104"/>
      <c r="S15226" s="104"/>
      <c r="T15226" s="104"/>
    </row>
    <row r="15227" spans="13:20" ht="14.5" x14ac:dyDescent="0.35">
      <c r="M15227" s="261" t="s">
        <v>16398</v>
      </c>
      <c r="N15227" s="262">
        <v>64619.05</v>
      </c>
      <c r="P15227" s="243" t="s">
        <v>30950</v>
      </c>
      <c r="Q15227" s="244">
        <v>333.15</v>
      </c>
      <c r="R15227" s="104"/>
      <c r="S15227" s="104"/>
      <c r="T15227" s="104"/>
    </row>
    <row r="15228" spans="13:20" ht="14.5" x14ac:dyDescent="0.35">
      <c r="M15228" s="261" t="s">
        <v>31785</v>
      </c>
      <c r="N15228" s="262">
        <v>5312.56</v>
      </c>
      <c r="P15228" s="243" t="s">
        <v>30951</v>
      </c>
      <c r="Q15228" s="244">
        <v>74276</v>
      </c>
      <c r="R15228" s="104"/>
      <c r="S15228" s="104"/>
      <c r="T15228" s="104"/>
    </row>
    <row r="15229" spans="13:20" ht="14.5" x14ac:dyDescent="0.35">
      <c r="M15229" s="261" t="s">
        <v>31788</v>
      </c>
      <c r="N15229" s="262">
        <v>-106376.29</v>
      </c>
      <c r="P15229" s="243" t="s">
        <v>30952</v>
      </c>
      <c r="Q15229" s="244">
        <v>91933.85</v>
      </c>
      <c r="R15229" s="104"/>
      <c r="S15229" s="104"/>
      <c r="T15229" s="104"/>
    </row>
    <row r="15230" spans="13:20" ht="14.5" x14ac:dyDescent="0.35">
      <c r="M15230" s="261" t="s">
        <v>48924</v>
      </c>
      <c r="N15230" s="262">
        <v>2282.13</v>
      </c>
      <c r="P15230" s="243" t="s">
        <v>30953</v>
      </c>
      <c r="Q15230" s="244">
        <v>37167</v>
      </c>
      <c r="R15230" s="104"/>
      <c r="S15230" s="104"/>
      <c r="T15230" s="104"/>
    </row>
    <row r="15231" spans="13:20" ht="14.5" x14ac:dyDescent="0.35">
      <c r="M15231" s="261" t="s">
        <v>31789</v>
      </c>
      <c r="N15231" s="262">
        <v>128498.27</v>
      </c>
      <c r="P15231" s="243" t="s">
        <v>30954</v>
      </c>
      <c r="Q15231" s="244">
        <v>89845.72</v>
      </c>
      <c r="R15231" s="104"/>
      <c r="S15231" s="104"/>
      <c r="T15231" s="104"/>
    </row>
    <row r="15232" spans="13:20" ht="14.5" x14ac:dyDescent="0.35">
      <c r="M15232" s="261" t="s">
        <v>37760</v>
      </c>
      <c r="N15232" s="262">
        <v>4675</v>
      </c>
      <c r="P15232" s="243" t="s">
        <v>30955</v>
      </c>
      <c r="Q15232" s="244">
        <v>2500</v>
      </c>
      <c r="R15232" s="104"/>
      <c r="S15232" s="104"/>
      <c r="T15232" s="104"/>
    </row>
    <row r="15233" spans="13:20" ht="14.5" x14ac:dyDescent="0.35">
      <c r="M15233" s="261" t="s">
        <v>36247</v>
      </c>
      <c r="N15233" s="262">
        <v>7496.99</v>
      </c>
      <c r="P15233" s="243" t="s">
        <v>30956</v>
      </c>
      <c r="Q15233" s="244">
        <v>46797.64</v>
      </c>
      <c r="R15233" s="104"/>
      <c r="S15233" s="104"/>
      <c r="T15233" s="104"/>
    </row>
    <row r="15234" spans="13:20" ht="14.5" x14ac:dyDescent="0.35">
      <c r="M15234" s="261" t="s">
        <v>36248</v>
      </c>
      <c r="N15234" s="262">
        <v>573.54</v>
      </c>
      <c r="P15234" s="243" t="s">
        <v>30957</v>
      </c>
      <c r="Q15234" s="244">
        <v>23238</v>
      </c>
      <c r="R15234" s="104"/>
      <c r="S15234" s="104"/>
      <c r="T15234" s="104"/>
    </row>
    <row r="15235" spans="13:20" ht="14.5" x14ac:dyDescent="0.35">
      <c r="M15235" s="261" t="s">
        <v>36249</v>
      </c>
      <c r="N15235" s="262">
        <v>1625.35</v>
      </c>
      <c r="P15235" s="243" t="s">
        <v>30958</v>
      </c>
      <c r="Q15235" s="244">
        <v>4772</v>
      </c>
      <c r="R15235" s="104"/>
      <c r="S15235" s="104"/>
      <c r="T15235" s="104"/>
    </row>
    <row r="15236" spans="13:20" ht="14.5" x14ac:dyDescent="0.35">
      <c r="M15236" s="261" t="s">
        <v>48925</v>
      </c>
      <c r="N15236" s="262">
        <v>664.04</v>
      </c>
      <c r="P15236" s="243" t="s">
        <v>30959</v>
      </c>
      <c r="Q15236" s="244">
        <v>7652</v>
      </c>
      <c r="R15236" s="104"/>
      <c r="S15236" s="104"/>
      <c r="T15236" s="104"/>
    </row>
    <row r="15237" spans="13:20" ht="14.5" x14ac:dyDescent="0.35">
      <c r="M15237" s="261" t="s">
        <v>37761</v>
      </c>
      <c r="N15237" s="262">
        <v>2638.41</v>
      </c>
      <c r="P15237" s="243" t="s">
        <v>30960</v>
      </c>
      <c r="Q15237" s="244">
        <v>5041</v>
      </c>
      <c r="R15237" s="104"/>
      <c r="S15237" s="104"/>
      <c r="T15237" s="104"/>
    </row>
    <row r="15238" spans="13:20" ht="14.5" x14ac:dyDescent="0.35">
      <c r="M15238" s="261" t="s">
        <v>38788</v>
      </c>
      <c r="N15238" s="262">
        <v>1936.45</v>
      </c>
      <c r="P15238" s="243" t="s">
        <v>30961</v>
      </c>
      <c r="Q15238" s="244">
        <v>7376</v>
      </c>
      <c r="R15238" s="104"/>
      <c r="S15238" s="104"/>
      <c r="T15238" s="104"/>
    </row>
    <row r="15239" spans="13:20" ht="14.5" x14ac:dyDescent="0.35">
      <c r="M15239" s="261" t="s">
        <v>42379</v>
      </c>
      <c r="N15239" s="262">
        <v>23118.720000000001</v>
      </c>
      <c r="P15239" s="243" t="s">
        <v>30962</v>
      </c>
      <c r="Q15239" s="244">
        <v>10285.82</v>
      </c>
      <c r="R15239" s="104"/>
      <c r="S15239" s="104"/>
      <c r="T15239" s="104"/>
    </row>
    <row r="15240" spans="13:20" ht="14.5" x14ac:dyDescent="0.35">
      <c r="M15240" s="261" t="s">
        <v>51631</v>
      </c>
      <c r="N15240" s="262">
        <v>2640</v>
      </c>
      <c r="P15240" s="243" t="s">
        <v>30963</v>
      </c>
      <c r="Q15240" s="244">
        <v>10742.63</v>
      </c>
      <c r="R15240" s="104"/>
      <c r="S15240" s="104"/>
      <c r="T15240" s="104"/>
    </row>
    <row r="15241" spans="13:20" ht="14.5" x14ac:dyDescent="0.35">
      <c r="M15241" s="261" t="s">
        <v>31792</v>
      </c>
      <c r="N15241" s="262">
        <v>44236.17</v>
      </c>
      <c r="P15241" s="243" t="s">
        <v>30964</v>
      </c>
      <c r="Q15241" s="244">
        <v>3000</v>
      </c>
      <c r="R15241" s="104"/>
      <c r="S15241" s="104"/>
      <c r="T15241" s="104"/>
    </row>
    <row r="15242" spans="13:20" ht="14.5" x14ac:dyDescent="0.35">
      <c r="M15242" s="261" t="s">
        <v>31793</v>
      </c>
      <c r="N15242" s="262">
        <v>3494.4</v>
      </c>
      <c r="P15242" s="243" t="s">
        <v>30965</v>
      </c>
      <c r="Q15242" s="244">
        <v>4560.0200000000004</v>
      </c>
      <c r="R15242" s="104"/>
      <c r="S15242" s="104"/>
      <c r="T15242" s="104"/>
    </row>
    <row r="15243" spans="13:20" ht="14.5" x14ac:dyDescent="0.35">
      <c r="M15243" s="261" t="s">
        <v>31794</v>
      </c>
      <c r="N15243" s="262">
        <v>3827</v>
      </c>
      <c r="P15243" s="243" t="s">
        <v>30966</v>
      </c>
      <c r="Q15243" s="244">
        <v>11402.35</v>
      </c>
      <c r="R15243" s="104"/>
      <c r="S15243" s="104"/>
      <c r="T15243" s="104"/>
    </row>
    <row r="15244" spans="13:20" ht="14.5" x14ac:dyDescent="0.35">
      <c r="M15244" s="261" t="s">
        <v>31795</v>
      </c>
      <c r="N15244" s="262">
        <v>11318.87</v>
      </c>
      <c r="P15244" s="243" t="s">
        <v>30967</v>
      </c>
      <c r="Q15244" s="244">
        <v>24585</v>
      </c>
      <c r="R15244" s="104"/>
      <c r="S15244" s="104"/>
      <c r="T15244" s="104"/>
    </row>
    <row r="15245" spans="13:20" ht="14.5" x14ac:dyDescent="0.35">
      <c r="M15245" s="261" t="s">
        <v>31796</v>
      </c>
      <c r="N15245" s="262">
        <v>4640.2700000000004</v>
      </c>
      <c r="P15245" s="243" t="s">
        <v>30968</v>
      </c>
      <c r="Q15245" s="244">
        <v>8569</v>
      </c>
      <c r="R15245" s="104"/>
      <c r="S15245" s="104"/>
      <c r="T15245" s="104"/>
    </row>
    <row r="15246" spans="13:20" ht="14.5" x14ac:dyDescent="0.35">
      <c r="M15246" s="261" t="s">
        <v>31798</v>
      </c>
      <c r="N15246" s="262">
        <v>1245.98</v>
      </c>
      <c r="P15246" s="243" t="s">
        <v>30969</v>
      </c>
      <c r="Q15246" s="244">
        <v>4271</v>
      </c>
      <c r="R15246" s="104"/>
      <c r="S15246" s="104"/>
      <c r="T15246" s="104"/>
    </row>
    <row r="15247" spans="13:20" ht="14.5" x14ac:dyDescent="0.35">
      <c r="M15247" s="261" t="s">
        <v>31806</v>
      </c>
      <c r="N15247" s="262">
        <v>120033.3</v>
      </c>
      <c r="P15247" s="243" t="s">
        <v>30970</v>
      </c>
      <c r="Q15247" s="244">
        <v>5795.45</v>
      </c>
      <c r="R15247" s="104"/>
      <c r="S15247" s="104"/>
      <c r="T15247" s="104"/>
    </row>
    <row r="15248" spans="13:20" ht="14.5" x14ac:dyDescent="0.35">
      <c r="M15248" s="261" t="s">
        <v>31807</v>
      </c>
      <c r="N15248" s="262">
        <v>72.760000000000005</v>
      </c>
      <c r="P15248" s="243" t="s">
        <v>30971</v>
      </c>
      <c r="Q15248" s="244">
        <v>443.36</v>
      </c>
      <c r="R15248" s="104"/>
      <c r="S15248" s="104"/>
      <c r="T15248" s="104"/>
    </row>
    <row r="15249" spans="13:20" ht="14.5" x14ac:dyDescent="0.35">
      <c r="M15249" s="261" t="s">
        <v>31808</v>
      </c>
      <c r="N15249" s="262">
        <v>453.34</v>
      </c>
      <c r="P15249" s="243" t="s">
        <v>30972</v>
      </c>
      <c r="Q15249" s="244">
        <v>9840</v>
      </c>
      <c r="R15249" s="104"/>
      <c r="S15249" s="104"/>
      <c r="T15249" s="104"/>
    </row>
    <row r="15250" spans="13:20" ht="14.5" x14ac:dyDescent="0.35">
      <c r="M15250" s="261" t="s">
        <v>45922</v>
      </c>
      <c r="N15250" s="262">
        <v>3679.22</v>
      </c>
      <c r="P15250" s="243" t="s">
        <v>30973</v>
      </c>
      <c r="Q15250" s="244">
        <v>8537.89</v>
      </c>
      <c r="R15250" s="104"/>
      <c r="S15250" s="104"/>
      <c r="T15250" s="104"/>
    </row>
    <row r="15251" spans="13:20" ht="14.5" x14ac:dyDescent="0.35">
      <c r="M15251" s="261" t="s">
        <v>43502</v>
      </c>
      <c r="N15251" s="262">
        <v>-168.8</v>
      </c>
      <c r="P15251" s="243" t="s">
        <v>30974</v>
      </c>
      <c r="Q15251" s="244">
        <v>620.23</v>
      </c>
      <c r="R15251" s="104"/>
      <c r="S15251" s="104"/>
      <c r="T15251" s="104"/>
    </row>
    <row r="15252" spans="13:20" ht="14.5" x14ac:dyDescent="0.35">
      <c r="M15252" s="261" t="s">
        <v>38789</v>
      </c>
      <c r="N15252" s="262">
        <v>13520.94</v>
      </c>
      <c r="P15252" s="243" t="s">
        <v>30975</v>
      </c>
      <c r="Q15252" s="244">
        <v>5795.45</v>
      </c>
      <c r="R15252" s="104"/>
      <c r="S15252" s="104"/>
      <c r="T15252" s="104"/>
    </row>
    <row r="15253" spans="13:20" ht="14.5" x14ac:dyDescent="0.35">
      <c r="M15253" s="261" t="s">
        <v>31809</v>
      </c>
      <c r="N15253" s="262">
        <v>1534785.72</v>
      </c>
      <c r="P15253" s="243" t="s">
        <v>30976</v>
      </c>
      <c r="Q15253" s="244">
        <v>8537.89</v>
      </c>
      <c r="R15253" s="104"/>
      <c r="S15253" s="104"/>
      <c r="T15253" s="104"/>
    </row>
    <row r="15254" spans="13:20" ht="14.5" x14ac:dyDescent="0.35">
      <c r="M15254" s="261" t="s">
        <v>51632</v>
      </c>
      <c r="N15254" s="262">
        <v>1791.6</v>
      </c>
      <c r="P15254" s="243" t="s">
        <v>30977</v>
      </c>
      <c r="Q15254" s="244">
        <v>1063.5899999999999</v>
      </c>
      <c r="R15254" s="104"/>
      <c r="S15254" s="104"/>
      <c r="T15254" s="104"/>
    </row>
    <row r="15255" spans="13:20" ht="14.5" x14ac:dyDescent="0.35">
      <c r="M15255" s="261" t="s">
        <v>37762</v>
      </c>
      <c r="N15255" s="262">
        <v>117644.01</v>
      </c>
      <c r="P15255" s="243" t="s">
        <v>30978</v>
      </c>
      <c r="Q15255" s="244">
        <v>14881</v>
      </c>
      <c r="R15255" s="104"/>
      <c r="S15255" s="104"/>
      <c r="T15255" s="104"/>
    </row>
    <row r="15256" spans="13:20" ht="14.5" x14ac:dyDescent="0.35">
      <c r="M15256" s="261" t="s">
        <v>37763</v>
      </c>
      <c r="N15256" s="262">
        <v>94521.64</v>
      </c>
      <c r="P15256" s="243" t="s">
        <v>30979</v>
      </c>
      <c r="Q15256" s="244">
        <v>2500</v>
      </c>
      <c r="R15256" s="104"/>
      <c r="S15256" s="104"/>
      <c r="T15256" s="104"/>
    </row>
    <row r="15257" spans="13:20" ht="14.5" x14ac:dyDescent="0.35">
      <c r="M15257" s="261" t="s">
        <v>31810</v>
      </c>
      <c r="N15257" s="262">
        <v>473998.24</v>
      </c>
      <c r="P15257" s="243" t="s">
        <v>30980</v>
      </c>
      <c r="Q15257" s="244">
        <v>7376</v>
      </c>
      <c r="R15257" s="104"/>
      <c r="S15257" s="104"/>
      <c r="T15257" s="104"/>
    </row>
    <row r="15258" spans="13:20" ht="14.5" x14ac:dyDescent="0.35">
      <c r="M15258" s="261" t="s">
        <v>43503</v>
      </c>
      <c r="N15258" s="262">
        <v>17321.25</v>
      </c>
      <c r="P15258" s="243" t="s">
        <v>30981</v>
      </c>
      <c r="Q15258" s="244">
        <v>67826.09</v>
      </c>
      <c r="R15258" s="104"/>
      <c r="S15258" s="104"/>
      <c r="T15258" s="104"/>
    </row>
    <row r="15259" spans="13:20" ht="14.5" x14ac:dyDescent="0.35">
      <c r="M15259" s="261" t="s">
        <v>43504</v>
      </c>
      <c r="N15259" s="262">
        <v>109794.24000000001</v>
      </c>
      <c r="P15259" s="243" t="s">
        <v>30982</v>
      </c>
      <c r="Q15259" s="244">
        <v>15840</v>
      </c>
      <c r="R15259" s="104"/>
      <c r="S15259" s="104"/>
      <c r="T15259" s="104"/>
    </row>
    <row r="15260" spans="13:20" ht="14.5" x14ac:dyDescent="0.35">
      <c r="M15260" s="261" t="s">
        <v>43505</v>
      </c>
      <c r="N15260" s="262">
        <v>6093.7</v>
      </c>
      <c r="P15260" s="243" t="s">
        <v>30983</v>
      </c>
      <c r="Q15260" s="244">
        <v>4560.0200000000004</v>
      </c>
      <c r="R15260" s="104"/>
      <c r="S15260" s="104"/>
      <c r="T15260" s="104"/>
    </row>
    <row r="15261" spans="13:20" ht="14.5" x14ac:dyDescent="0.35">
      <c r="M15261" s="261" t="s">
        <v>31811</v>
      </c>
      <c r="N15261" s="262">
        <v>200313</v>
      </c>
      <c r="P15261" s="243" t="s">
        <v>30984</v>
      </c>
      <c r="Q15261" s="244">
        <v>71649.350000000006</v>
      </c>
      <c r="R15261" s="104"/>
      <c r="S15261" s="104"/>
      <c r="T15261" s="104"/>
    </row>
    <row r="15262" spans="13:20" ht="14.5" x14ac:dyDescent="0.35">
      <c r="M15262" s="261" t="s">
        <v>43506</v>
      </c>
      <c r="N15262" s="262">
        <v>1767.94</v>
      </c>
      <c r="P15262" s="243" t="s">
        <v>30985</v>
      </c>
      <c r="Q15262" s="244">
        <v>2045</v>
      </c>
      <c r="R15262" s="104"/>
      <c r="S15262" s="104"/>
      <c r="T15262" s="104"/>
    </row>
    <row r="15263" spans="13:20" ht="14.5" x14ac:dyDescent="0.35">
      <c r="M15263" s="261" t="s">
        <v>43507</v>
      </c>
      <c r="N15263" s="262">
        <v>520.28</v>
      </c>
      <c r="P15263" s="243" t="s">
        <v>30986</v>
      </c>
      <c r="Q15263" s="244">
        <v>1084</v>
      </c>
      <c r="R15263" s="104"/>
      <c r="S15263" s="104"/>
      <c r="T15263" s="104"/>
    </row>
    <row r="15264" spans="13:20" ht="14.5" x14ac:dyDescent="0.35">
      <c r="M15264" s="261" t="s">
        <v>31812</v>
      </c>
      <c r="N15264" s="262">
        <v>131374.59</v>
      </c>
      <c r="P15264" s="243" t="s">
        <v>30987</v>
      </c>
      <c r="Q15264" s="244">
        <v>5328.9</v>
      </c>
      <c r="R15264" s="104"/>
      <c r="S15264" s="104"/>
      <c r="T15264" s="104"/>
    </row>
    <row r="15265" spans="13:20" ht="14.5" x14ac:dyDescent="0.35">
      <c r="M15265" s="261" t="s">
        <v>37764</v>
      </c>
      <c r="N15265" s="262">
        <v>1076756.8400000001</v>
      </c>
      <c r="P15265" s="243" t="s">
        <v>30988</v>
      </c>
      <c r="Q15265" s="244">
        <v>1806</v>
      </c>
      <c r="R15265" s="104"/>
      <c r="S15265" s="104"/>
      <c r="T15265" s="104"/>
    </row>
    <row r="15266" spans="13:20" ht="14.5" x14ac:dyDescent="0.35">
      <c r="M15266" s="261" t="s">
        <v>37765</v>
      </c>
      <c r="N15266" s="262">
        <v>17377.11</v>
      </c>
      <c r="P15266" s="243" t="s">
        <v>30989</v>
      </c>
      <c r="Q15266" s="244">
        <v>2964</v>
      </c>
      <c r="R15266" s="104"/>
      <c r="S15266" s="104"/>
      <c r="T15266" s="104"/>
    </row>
    <row r="15267" spans="13:20" ht="14.5" x14ac:dyDescent="0.35">
      <c r="M15267" s="261" t="s">
        <v>43508</v>
      </c>
      <c r="N15267" s="262">
        <v>2475065.13</v>
      </c>
      <c r="P15267" s="243" t="s">
        <v>30990</v>
      </c>
      <c r="Q15267" s="244">
        <v>1416.25</v>
      </c>
      <c r="R15267" s="104"/>
      <c r="S15267" s="104"/>
      <c r="T15267" s="104"/>
    </row>
    <row r="15268" spans="13:20" ht="14.5" x14ac:dyDescent="0.35">
      <c r="M15268" s="261" t="s">
        <v>38790</v>
      </c>
      <c r="N15268" s="262">
        <v>314378.40999999997</v>
      </c>
      <c r="P15268" s="243" t="s">
        <v>30991</v>
      </c>
      <c r="Q15268" s="244">
        <v>5114</v>
      </c>
      <c r="R15268" s="104"/>
      <c r="S15268" s="104"/>
      <c r="T15268" s="104"/>
    </row>
    <row r="15269" spans="13:20" ht="14.5" x14ac:dyDescent="0.35">
      <c r="M15269" s="261" t="s">
        <v>52517</v>
      </c>
      <c r="N15269" s="262">
        <v>66.25</v>
      </c>
      <c r="P15269" s="243" t="s">
        <v>30992</v>
      </c>
      <c r="Q15269" s="244">
        <v>3999</v>
      </c>
      <c r="R15269" s="104"/>
      <c r="S15269" s="104"/>
      <c r="T15269" s="104"/>
    </row>
    <row r="15270" spans="13:20" ht="14.5" x14ac:dyDescent="0.35">
      <c r="M15270" s="261" t="s">
        <v>31813</v>
      </c>
      <c r="N15270" s="262">
        <v>502608.6</v>
      </c>
      <c r="P15270" s="243" t="s">
        <v>30993</v>
      </c>
      <c r="Q15270" s="244">
        <v>2045</v>
      </c>
      <c r="R15270" s="104"/>
      <c r="S15270" s="104"/>
      <c r="T15270" s="104"/>
    </row>
    <row r="15271" spans="13:20" ht="14.5" x14ac:dyDescent="0.35">
      <c r="M15271" s="261" t="s">
        <v>37766</v>
      </c>
      <c r="N15271" s="262">
        <v>619710.47</v>
      </c>
      <c r="P15271" s="243" t="s">
        <v>30994</v>
      </c>
      <c r="Q15271" s="244">
        <v>6198</v>
      </c>
      <c r="R15271" s="104"/>
      <c r="S15271" s="104"/>
      <c r="T15271" s="104"/>
    </row>
    <row r="15272" spans="13:20" ht="14.5" x14ac:dyDescent="0.35">
      <c r="M15272" s="261" t="s">
        <v>37767</v>
      </c>
      <c r="N15272" s="262">
        <v>30776.95</v>
      </c>
      <c r="P15272" s="243" t="s">
        <v>30995</v>
      </c>
      <c r="Q15272" s="244">
        <v>5415.25</v>
      </c>
      <c r="R15272" s="104"/>
      <c r="S15272" s="104"/>
      <c r="T15272" s="104"/>
    </row>
    <row r="15273" spans="13:20" ht="14.5" x14ac:dyDescent="0.35">
      <c r="M15273" s="261" t="s">
        <v>36250</v>
      </c>
      <c r="N15273" s="262">
        <v>1007565.83</v>
      </c>
      <c r="P15273" s="243" t="s">
        <v>30996</v>
      </c>
      <c r="Q15273" s="244">
        <v>10098.9</v>
      </c>
      <c r="R15273" s="104"/>
      <c r="S15273" s="104"/>
      <c r="T15273" s="104"/>
    </row>
    <row r="15274" spans="13:20" ht="14.5" x14ac:dyDescent="0.35">
      <c r="M15274" s="261" t="s">
        <v>45923</v>
      </c>
      <c r="N15274" s="262">
        <v>29338.07</v>
      </c>
      <c r="P15274" s="243" t="s">
        <v>30997</v>
      </c>
      <c r="Q15274" s="244">
        <v>16930</v>
      </c>
      <c r="R15274" s="104"/>
      <c r="S15274" s="104"/>
      <c r="T15274" s="104"/>
    </row>
    <row r="15275" spans="13:20" ht="14.5" x14ac:dyDescent="0.35">
      <c r="M15275" s="261" t="s">
        <v>52518</v>
      </c>
      <c r="N15275" s="262">
        <v>1500</v>
      </c>
      <c r="P15275" s="243" t="s">
        <v>30998</v>
      </c>
      <c r="Q15275" s="244">
        <v>10152.459999999999</v>
      </c>
      <c r="R15275" s="104"/>
      <c r="S15275" s="104"/>
      <c r="T15275" s="104"/>
    </row>
    <row r="15276" spans="13:20" ht="14.5" x14ac:dyDescent="0.35">
      <c r="M15276" s="261" t="s">
        <v>58122</v>
      </c>
      <c r="N15276" s="262">
        <v>7281</v>
      </c>
      <c r="P15276" s="243" t="s">
        <v>30999</v>
      </c>
      <c r="Q15276" s="244">
        <v>206.54</v>
      </c>
      <c r="R15276" s="104"/>
      <c r="S15276" s="104"/>
      <c r="T15276" s="104"/>
    </row>
    <row r="15277" spans="13:20" ht="14.5" x14ac:dyDescent="0.35">
      <c r="M15277" s="261" t="s">
        <v>31814</v>
      </c>
      <c r="N15277" s="262">
        <v>268990.33</v>
      </c>
      <c r="P15277" s="243" t="s">
        <v>31000</v>
      </c>
      <c r="Q15277" s="244">
        <v>7288</v>
      </c>
      <c r="R15277" s="104"/>
      <c r="S15277" s="104"/>
      <c r="T15277" s="104"/>
    </row>
    <row r="15278" spans="13:20" ht="14.5" x14ac:dyDescent="0.35">
      <c r="M15278" s="261" t="s">
        <v>37768</v>
      </c>
      <c r="N15278" s="262">
        <v>2872693.55</v>
      </c>
      <c r="P15278" s="243" t="s">
        <v>31001</v>
      </c>
      <c r="Q15278" s="244">
        <v>12000</v>
      </c>
      <c r="R15278" s="104"/>
      <c r="S15278" s="104"/>
      <c r="T15278" s="104"/>
    </row>
    <row r="15279" spans="13:20" ht="14.5" x14ac:dyDescent="0.35">
      <c r="M15279" s="261" t="s">
        <v>45924</v>
      </c>
      <c r="N15279" s="262">
        <v>165796.99</v>
      </c>
      <c r="P15279" s="243" t="s">
        <v>31002</v>
      </c>
      <c r="Q15279" s="244">
        <v>3592</v>
      </c>
      <c r="R15279" s="104"/>
      <c r="S15279" s="104"/>
      <c r="T15279" s="104"/>
    </row>
    <row r="15280" spans="13:20" ht="14.5" x14ac:dyDescent="0.35">
      <c r="M15280" s="261" t="s">
        <v>37769</v>
      </c>
      <c r="N15280" s="262">
        <v>745552.44</v>
      </c>
      <c r="P15280" s="243" t="s">
        <v>31003</v>
      </c>
      <c r="Q15280" s="244">
        <v>1082</v>
      </c>
      <c r="R15280" s="104"/>
      <c r="S15280" s="104"/>
      <c r="T15280" s="104"/>
    </row>
    <row r="15281" spans="13:20" ht="14.5" x14ac:dyDescent="0.35">
      <c r="M15281" s="261" t="s">
        <v>31815</v>
      </c>
      <c r="N15281" s="262">
        <v>330384.62</v>
      </c>
      <c r="P15281" s="243" t="s">
        <v>31004</v>
      </c>
      <c r="Q15281" s="244">
        <v>10818</v>
      </c>
      <c r="R15281" s="104"/>
      <c r="S15281" s="104"/>
      <c r="T15281" s="104"/>
    </row>
    <row r="15282" spans="13:20" ht="14.5" x14ac:dyDescent="0.35">
      <c r="M15282" s="261" t="s">
        <v>48926</v>
      </c>
      <c r="N15282" s="262">
        <v>17650.939999999999</v>
      </c>
      <c r="P15282" s="243" t="s">
        <v>31005</v>
      </c>
      <c r="Q15282" s="244">
        <v>1803</v>
      </c>
      <c r="R15282" s="104"/>
      <c r="S15282" s="104"/>
      <c r="T15282" s="104"/>
    </row>
    <row r="15283" spans="13:20" ht="14.5" x14ac:dyDescent="0.35">
      <c r="M15283" s="261" t="s">
        <v>45925</v>
      </c>
      <c r="N15283" s="262">
        <v>3247553.53</v>
      </c>
      <c r="P15283" s="243" t="s">
        <v>31006</v>
      </c>
      <c r="Q15283" s="244">
        <v>3805</v>
      </c>
      <c r="R15283" s="104"/>
      <c r="S15283" s="104"/>
      <c r="T15283" s="104"/>
    </row>
    <row r="15284" spans="13:20" ht="14.5" x14ac:dyDescent="0.35">
      <c r="M15284" s="261" t="s">
        <v>38791</v>
      </c>
      <c r="N15284" s="262">
        <v>126473.77</v>
      </c>
      <c r="P15284" s="243" t="s">
        <v>31007</v>
      </c>
      <c r="Q15284" s="244">
        <v>5021</v>
      </c>
      <c r="R15284" s="104"/>
      <c r="S15284" s="104"/>
      <c r="T15284" s="104"/>
    </row>
    <row r="15285" spans="13:20" ht="14.5" x14ac:dyDescent="0.35">
      <c r="M15285" s="261" t="s">
        <v>51633</v>
      </c>
      <c r="N15285" s="262">
        <v>1762.97</v>
      </c>
      <c r="P15285" s="243" t="s">
        <v>31008</v>
      </c>
      <c r="Q15285" s="244">
        <v>7548</v>
      </c>
      <c r="R15285" s="104"/>
      <c r="S15285" s="104"/>
      <c r="T15285" s="104"/>
    </row>
    <row r="15286" spans="13:20" ht="14.5" x14ac:dyDescent="0.35">
      <c r="M15286" s="261" t="s">
        <v>51634</v>
      </c>
      <c r="N15286" s="262">
        <v>115622</v>
      </c>
      <c r="P15286" s="243" t="s">
        <v>31009</v>
      </c>
      <c r="Q15286" s="244">
        <v>2000</v>
      </c>
      <c r="R15286" s="104"/>
      <c r="S15286" s="104"/>
      <c r="T15286" s="104"/>
    </row>
    <row r="15287" spans="13:20" ht="14.5" x14ac:dyDescent="0.35">
      <c r="M15287" s="261" t="s">
        <v>45926</v>
      </c>
      <c r="N15287" s="262">
        <v>98630</v>
      </c>
      <c r="P15287" s="243" t="s">
        <v>31010</v>
      </c>
      <c r="Q15287" s="244">
        <v>5104</v>
      </c>
      <c r="R15287" s="104"/>
      <c r="S15287" s="104"/>
      <c r="T15287" s="104"/>
    </row>
    <row r="15288" spans="13:20" ht="14.5" x14ac:dyDescent="0.35">
      <c r="M15288" s="261" t="s">
        <v>45927</v>
      </c>
      <c r="N15288" s="262">
        <v>7545.25</v>
      </c>
      <c r="P15288" s="243" t="s">
        <v>31011</v>
      </c>
      <c r="Q15288" s="244">
        <v>1327</v>
      </c>
      <c r="R15288" s="104"/>
      <c r="S15288" s="104"/>
      <c r="T15288" s="104"/>
    </row>
    <row r="15289" spans="13:20" ht="14.5" x14ac:dyDescent="0.35">
      <c r="M15289" s="261" t="s">
        <v>45928</v>
      </c>
      <c r="N15289" s="262">
        <v>19362.75</v>
      </c>
      <c r="P15289" s="243" t="s">
        <v>31012</v>
      </c>
      <c r="Q15289" s="244">
        <v>42500</v>
      </c>
      <c r="R15289" s="104"/>
      <c r="S15289" s="104"/>
      <c r="T15289" s="104"/>
    </row>
    <row r="15290" spans="13:20" ht="14.5" x14ac:dyDescent="0.35">
      <c r="M15290" s="261" t="s">
        <v>51635</v>
      </c>
      <c r="N15290" s="262">
        <v>28993.78</v>
      </c>
      <c r="P15290" s="243" t="s">
        <v>31013</v>
      </c>
      <c r="Q15290" s="244">
        <v>12500</v>
      </c>
      <c r="R15290" s="104"/>
      <c r="S15290" s="104"/>
      <c r="T15290" s="104"/>
    </row>
    <row r="15291" spans="13:20" ht="14.5" x14ac:dyDescent="0.35">
      <c r="M15291" s="261" t="s">
        <v>58123</v>
      </c>
      <c r="N15291" s="262">
        <v>13555.02</v>
      </c>
      <c r="P15291" s="243" t="s">
        <v>31014</v>
      </c>
      <c r="Q15291" s="244">
        <v>5000</v>
      </c>
      <c r="R15291" s="104"/>
      <c r="S15291" s="104"/>
      <c r="T15291" s="104"/>
    </row>
    <row r="15292" spans="13:20" ht="14.5" x14ac:dyDescent="0.35">
      <c r="M15292" s="261" t="s">
        <v>58124</v>
      </c>
      <c r="N15292" s="262">
        <v>1036.96</v>
      </c>
      <c r="P15292" s="243" t="s">
        <v>31015</v>
      </c>
      <c r="Q15292" s="244">
        <v>14417</v>
      </c>
      <c r="R15292" s="104"/>
      <c r="S15292" s="104"/>
      <c r="T15292" s="104"/>
    </row>
    <row r="15293" spans="13:20" ht="14.5" x14ac:dyDescent="0.35">
      <c r="M15293" s="261" t="s">
        <v>58125</v>
      </c>
      <c r="N15293" s="262">
        <v>3266.76</v>
      </c>
      <c r="P15293" s="243" t="s">
        <v>31016</v>
      </c>
      <c r="Q15293" s="244">
        <v>7208</v>
      </c>
      <c r="R15293" s="104"/>
      <c r="S15293" s="104"/>
      <c r="T15293" s="104"/>
    </row>
    <row r="15294" spans="13:20" ht="14.5" x14ac:dyDescent="0.35">
      <c r="M15294" s="261" t="s">
        <v>58126</v>
      </c>
      <c r="N15294" s="262">
        <v>37881.449999999997</v>
      </c>
      <c r="P15294" s="243" t="s">
        <v>31017</v>
      </c>
      <c r="Q15294" s="244">
        <v>16930</v>
      </c>
      <c r="R15294" s="104"/>
      <c r="S15294" s="104"/>
      <c r="T15294" s="104"/>
    </row>
    <row r="15295" spans="13:20" ht="14.5" x14ac:dyDescent="0.35">
      <c r="M15295" s="261" t="s">
        <v>48927</v>
      </c>
      <c r="N15295" s="262">
        <v>39976.04</v>
      </c>
      <c r="P15295" s="243" t="s">
        <v>16347</v>
      </c>
      <c r="Q15295" s="244">
        <v>10152.459999999999</v>
      </c>
      <c r="R15295" s="104"/>
      <c r="S15295" s="104"/>
      <c r="T15295" s="104"/>
    </row>
    <row r="15296" spans="13:20" ht="14.5" x14ac:dyDescent="0.35">
      <c r="M15296" s="261" t="s">
        <v>48928</v>
      </c>
      <c r="N15296" s="262">
        <v>4584058.3899999997</v>
      </c>
      <c r="P15296" s="243" t="s">
        <v>16350</v>
      </c>
      <c r="Q15296" s="244">
        <v>206.54</v>
      </c>
      <c r="R15296" s="104"/>
      <c r="S15296" s="104"/>
      <c r="T15296" s="104"/>
    </row>
    <row r="15297" spans="13:20" ht="14.5" x14ac:dyDescent="0.35">
      <c r="M15297" s="261" t="s">
        <v>53835</v>
      </c>
      <c r="N15297" s="262">
        <v>131.25</v>
      </c>
      <c r="P15297" s="243" t="s">
        <v>31018</v>
      </c>
      <c r="Q15297" s="244">
        <v>67717</v>
      </c>
      <c r="R15297" s="104"/>
      <c r="S15297" s="104"/>
      <c r="T15297" s="104"/>
    </row>
    <row r="15298" spans="13:20" ht="14.5" x14ac:dyDescent="0.35">
      <c r="M15298" s="261" t="s">
        <v>48929</v>
      </c>
      <c r="N15298" s="262">
        <v>351658.87</v>
      </c>
      <c r="P15298" s="243" t="s">
        <v>31019</v>
      </c>
      <c r="Q15298" s="244">
        <v>7288</v>
      </c>
      <c r="R15298" s="104"/>
      <c r="S15298" s="104"/>
      <c r="T15298" s="104"/>
    </row>
    <row r="15299" spans="13:20" ht="14.5" x14ac:dyDescent="0.35">
      <c r="M15299" s="261" t="s">
        <v>48930</v>
      </c>
      <c r="N15299" s="262">
        <v>969588.68</v>
      </c>
      <c r="P15299" s="243" t="s">
        <v>31020</v>
      </c>
      <c r="Q15299" s="244">
        <v>12500</v>
      </c>
      <c r="R15299" s="104"/>
      <c r="S15299" s="104"/>
      <c r="T15299" s="104"/>
    </row>
    <row r="15300" spans="13:20" ht="14.5" x14ac:dyDescent="0.35">
      <c r="M15300" s="261" t="s">
        <v>48931</v>
      </c>
      <c r="N15300" s="262">
        <v>763.36</v>
      </c>
      <c r="P15300" s="243" t="s">
        <v>16351</v>
      </c>
      <c r="Q15300" s="244">
        <v>11186</v>
      </c>
      <c r="R15300" s="104"/>
      <c r="S15300" s="104"/>
      <c r="T15300" s="104"/>
    </row>
    <row r="15301" spans="13:20" ht="14.5" x14ac:dyDescent="0.35">
      <c r="M15301" s="261" t="s">
        <v>48932</v>
      </c>
      <c r="N15301" s="262">
        <v>111690.14</v>
      </c>
      <c r="P15301" s="243" t="s">
        <v>31021</v>
      </c>
      <c r="Q15301" s="244">
        <v>15896</v>
      </c>
      <c r="R15301" s="104"/>
      <c r="S15301" s="104"/>
      <c r="T15301" s="104"/>
    </row>
    <row r="15302" spans="13:20" ht="14.5" x14ac:dyDescent="0.35">
      <c r="M15302" s="261" t="s">
        <v>51636</v>
      </c>
      <c r="N15302" s="262">
        <v>680</v>
      </c>
      <c r="P15302" s="243" t="s">
        <v>31022</v>
      </c>
      <c r="Q15302" s="244">
        <v>28426</v>
      </c>
      <c r="R15302" s="104"/>
      <c r="S15302" s="104"/>
      <c r="T15302" s="104"/>
    </row>
    <row r="15303" spans="13:20" ht="14.5" x14ac:dyDescent="0.35">
      <c r="M15303" s="261" t="s">
        <v>58127</v>
      </c>
      <c r="N15303" s="262">
        <v>201136.5</v>
      </c>
      <c r="P15303" s="243" t="s">
        <v>31023</v>
      </c>
      <c r="Q15303" s="244">
        <v>5028.24</v>
      </c>
      <c r="R15303" s="104"/>
      <c r="S15303" s="104"/>
      <c r="T15303" s="104"/>
    </row>
    <row r="15304" spans="13:20" ht="14.5" x14ac:dyDescent="0.35">
      <c r="M15304" s="261" t="s">
        <v>48933</v>
      </c>
      <c r="N15304" s="262">
        <v>3805369.56</v>
      </c>
      <c r="P15304" s="243" t="s">
        <v>31024</v>
      </c>
      <c r="Q15304" s="244">
        <v>364.7</v>
      </c>
      <c r="R15304" s="104"/>
      <c r="S15304" s="104"/>
      <c r="T15304" s="104"/>
    </row>
    <row r="15305" spans="13:20" ht="14.5" x14ac:dyDescent="0.35">
      <c r="M15305" s="261" t="s">
        <v>53836</v>
      </c>
      <c r="N15305" s="262">
        <v>1573097.15</v>
      </c>
      <c r="P15305" s="243" t="s">
        <v>31025</v>
      </c>
      <c r="Q15305" s="244">
        <v>76.06</v>
      </c>
      <c r="R15305" s="104"/>
      <c r="S15305" s="104"/>
      <c r="T15305" s="104"/>
    </row>
    <row r="15306" spans="13:20" ht="14.5" x14ac:dyDescent="0.35">
      <c r="M15306" s="261" t="s">
        <v>48934</v>
      </c>
      <c r="N15306" s="262">
        <v>28765</v>
      </c>
      <c r="P15306" s="243" t="s">
        <v>31026</v>
      </c>
      <c r="Q15306" s="244">
        <v>118854</v>
      </c>
      <c r="R15306" s="104"/>
      <c r="S15306" s="104"/>
      <c r="T15306" s="104"/>
    </row>
    <row r="15307" spans="13:20" ht="14.5" x14ac:dyDescent="0.35">
      <c r="M15307" s="261" t="s">
        <v>48935</v>
      </c>
      <c r="N15307" s="262">
        <v>587632.81000000006</v>
      </c>
      <c r="P15307" s="243" t="s">
        <v>31027</v>
      </c>
      <c r="Q15307" s="244">
        <v>2196</v>
      </c>
      <c r="R15307" s="104"/>
      <c r="S15307" s="104"/>
      <c r="T15307" s="104"/>
    </row>
    <row r="15308" spans="13:20" ht="14.5" x14ac:dyDescent="0.35">
      <c r="M15308" s="261" t="s">
        <v>42380</v>
      </c>
      <c r="N15308" s="262">
        <v>2971482.19</v>
      </c>
      <c r="P15308" s="243" t="s">
        <v>31028</v>
      </c>
      <c r="Q15308" s="244">
        <v>21793</v>
      </c>
      <c r="R15308" s="104"/>
      <c r="S15308" s="104"/>
      <c r="T15308" s="104"/>
    </row>
    <row r="15309" spans="13:20" ht="14.5" x14ac:dyDescent="0.35">
      <c r="M15309" s="261" t="s">
        <v>50619</v>
      </c>
      <c r="N15309" s="262">
        <v>258569.17</v>
      </c>
      <c r="P15309" s="243" t="s">
        <v>31029</v>
      </c>
      <c r="Q15309" s="244">
        <v>2000</v>
      </c>
      <c r="R15309" s="104"/>
      <c r="S15309" s="104"/>
      <c r="T15309" s="104"/>
    </row>
    <row r="15310" spans="13:20" ht="14.5" x14ac:dyDescent="0.35">
      <c r="M15310" s="261" t="s">
        <v>48936</v>
      </c>
      <c r="N15310" s="262">
        <v>1224923.96</v>
      </c>
      <c r="P15310" s="243" t="s">
        <v>31030</v>
      </c>
      <c r="Q15310" s="244">
        <v>7491.38</v>
      </c>
      <c r="R15310" s="104"/>
      <c r="S15310" s="104"/>
      <c r="T15310" s="104"/>
    </row>
    <row r="15311" spans="13:20" ht="14.5" x14ac:dyDescent="0.35">
      <c r="M15311" s="261" t="s">
        <v>48937</v>
      </c>
      <c r="N15311" s="262">
        <v>93352.21</v>
      </c>
      <c r="P15311" s="243" t="s">
        <v>31031</v>
      </c>
      <c r="Q15311" s="244">
        <v>586.83000000000004</v>
      </c>
      <c r="R15311" s="104"/>
      <c r="S15311" s="104"/>
      <c r="T15311" s="104"/>
    </row>
    <row r="15312" spans="13:20" ht="14.5" x14ac:dyDescent="0.35">
      <c r="M15312" s="261" t="s">
        <v>45929</v>
      </c>
      <c r="N15312" s="262">
        <v>62922.73</v>
      </c>
      <c r="P15312" s="243" t="s">
        <v>31032</v>
      </c>
      <c r="Q15312" s="244">
        <v>4450</v>
      </c>
      <c r="R15312" s="104"/>
      <c r="S15312" s="104"/>
      <c r="T15312" s="104"/>
    </row>
    <row r="15313" spans="13:20" ht="14.5" x14ac:dyDescent="0.35">
      <c r="M15313" s="261" t="s">
        <v>45930</v>
      </c>
      <c r="N15313" s="262">
        <v>5085.17</v>
      </c>
      <c r="P15313" s="243" t="s">
        <v>31033</v>
      </c>
      <c r="Q15313" s="244">
        <v>337.29</v>
      </c>
      <c r="R15313" s="104"/>
      <c r="S15313" s="104"/>
      <c r="T15313" s="104"/>
    </row>
    <row r="15314" spans="13:20" ht="14.5" x14ac:dyDescent="0.35">
      <c r="M15314" s="261" t="s">
        <v>58128</v>
      </c>
      <c r="N15314" s="262">
        <v>5434.28</v>
      </c>
      <c r="P15314" s="243" t="s">
        <v>31034</v>
      </c>
      <c r="Q15314" s="244">
        <v>72.02</v>
      </c>
      <c r="R15314" s="104"/>
      <c r="S15314" s="104"/>
      <c r="T15314" s="104"/>
    </row>
    <row r="15315" spans="13:20" ht="14.5" x14ac:dyDescent="0.35">
      <c r="M15315" s="261" t="s">
        <v>38794</v>
      </c>
      <c r="N15315" s="262">
        <v>27599.64</v>
      </c>
      <c r="P15315" s="243" t="s">
        <v>31035</v>
      </c>
      <c r="Q15315" s="244">
        <v>14.81</v>
      </c>
      <c r="R15315" s="104"/>
      <c r="S15315" s="104"/>
      <c r="T15315" s="104"/>
    </row>
    <row r="15316" spans="13:20" ht="14.5" x14ac:dyDescent="0.35">
      <c r="M15316" s="261" t="s">
        <v>58129</v>
      </c>
      <c r="N15316" s="262">
        <v>30900</v>
      </c>
      <c r="P15316" s="243" t="s">
        <v>31036</v>
      </c>
      <c r="Q15316" s="244">
        <v>870.74</v>
      </c>
      <c r="R15316" s="104"/>
      <c r="S15316" s="104"/>
      <c r="T15316" s="104"/>
    </row>
    <row r="15317" spans="13:20" ht="14.5" x14ac:dyDescent="0.35">
      <c r="M15317" s="261" t="s">
        <v>38795</v>
      </c>
      <c r="N15317" s="262">
        <v>4878.8599999999997</v>
      </c>
      <c r="P15317" s="243" t="s">
        <v>31037</v>
      </c>
      <c r="Q15317" s="244">
        <v>8078.54</v>
      </c>
      <c r="R15317" s="104"/>
      <c r="S15317" s="104"/>
      <c r="T15317" s="104"/>
    </row>
    <row r="15318" spans="13:20" ht="14.5" x14ac:dyDescent="0.35">
      <c r="M15318" s="261" t="s">
        <v>50620</v>
      </c>
      <c r="N15318" s="262">
        <v>25018.15</v>
      </c>
      <c r="P15318" s="243" t="s">
        <v>31038</v>
      </c>
      <c r="Q15318" s="244">
        <v>26125.279999999999</v>
      </c>
      <c r="R15318" s="104"/>
      <c r="S15318" s="104"/>
      <c r="T15318" s="104"/>
    </row>
    <row r="15319" spans="13:20" ht="14.5" x14ac:dyDescent="0.35">
      <c r="M15319" s="261" t="s">
        <v>53837</v>
      </c>
      <c r="N15319" s="262">
        <v>7000</v>
      </c>
      <c r="P15319" s="243" t="s">
        <v>31039</v>
      </c>
      <c r="Q15319" s="244">
        <v>27732.22</v>
      </c>
      <c r="R15319" s="104"/>
      <c r="S15319" s="104"/>
      <c r="T15319" s="104"/>
    </row>
    <row r="15320" spans="13:20" ht="14.5" x14ac:dyDescent="0.35">
      <c r="M15320" s="261" t="s">
        <v>38796</v>
      </c>
      <c r="N15320" s="262">
        <v>11435.08</v>
      </c>
      <c r="P15320" s="243" t="s">
        <v>31040</v>
      </c>
      <c r="Q15320" s="244">
        <v>4862</v>
      </c>
      <c r="R15320" s="104"/>
      <c r="S15320" s="104"/>
      <c r="T15320" s="104"/>
    </row>
    <row r="15321" spans="13:20" ht="14.5" x14ac:dyDescent="0.35">
      <c r="M15321" s="261" t="s">
        <v>50621</v>
      </c>
      <c r="N15321" s="262">
        <v>11195.99</v>
      </c>
      <c r="P15321" s="243" t="s">
        <v>31041</v>
      </c>
      <c r="Q15321" s="244">
        <v>884.82</v>
      </c>
      <c r="R15321" s="104"/>
      <c r="S15321" s="104"/>
      <c r="T15321" s="104"/>
    </row>
    <row r="15322" spans="13:20" ht="14.5" x14ac:dyDescent="0.35">
      <c r="M15322" s="261" t="s">
        <v>52519</v>
      </c>
      <c r="N15322" s="262">
        <v>2110</v>
      </c>
      <c r="P15322" s="243" t="s">
        <v>31042</v>
      </c>
      <c r="Q15322" s="244">
        <v>4667.21</v>
      </c>
      <c r="R15322" s="104"/>
      <c r="S15322" s="104"/>
      <c r="T15322" s="104"/>
    </row>
    <row r="15323" spans="13:20" ht="14.5" x14ac:dyDescent="0.35">
      <c r="M15323" s="261" t="s">
        <v>43509</v>
      </c>
      <c r="N15323" s="262">
        <v>4501</v>
      </c>
      <c r="P15323" s="243" t="s">
        <v>31043</v>
      </c>
      <c r="Q15323" s="244">
        <v>8665.91</v>
      </c>
      <c r="R15323" s="104"/>
      <c r="S15323" s="104"/>
      <c r="T15323" s="104"/>
    </row>
    <row r="15324" spans="13:20" ht="14.5" x14ac:dyDescent="0.35">
      <c r="M15324" s="261" t="s">
        <v>50622</v>
      </c>
      <c r="N15324" s="262">
        <v>500</v>
      </c>
      <c r="P15324" s="243" t="s">
        <v>31044</v>
      </c>
      <c r="Q15324" s="244">
        <v>1736.34</v>
      </c>
      <c r="R15324" s="104"/>
      <c r="S15324" s="104"/>
      <c r="T15324" s="104"/>
    </row>
    <row r="15325" spans="13:20" ht="14.5" x14ac:dyDescent="0.35">
      <c r="M15325" s="261" t="s">
        <v>58130</v>
      </c>
      <c r="N15325" s="262">
        <v>906</v>
      </c>
      <c r="P15325" s="243" t="s">
        <v>31045</v>
      </c>
      <c r="Q15325" s="244">
        <v>101038.29</v>
      </c>
      <c r="R15325" s="104"/>
      <c r="S15325" s="104"/>
      <c r="T15325" s="104"/>
    </row>
    <row r="15326" spans="13:20" ht="14.5" x14ac:dyDescent="0.35">
      <c r="M15326" s="261" t="s">
        <v>31858</v>
      </c>
      <c r="N15326" s="262">
        <v>4642.5600000000004</v>
      </c>
      <c r="P15326" s="243" t="s">
        <v>31046</v>
      </c>
      <c r="Q15326" s="244">
        <v>24038.86</v>
      </c>
      <c r="R15326" s="104"/>
      <c r="S15326" s="104"/>
      <c r="T15326" s="104"/>
    </row>
    <row r="15327" spans="13:20" ht="14.5" x14ac:dyDescent="0.35">
      <c r="M15327" s="261" t="s">
        <v>31859</v>
      </c>
      <c r="N15327" s="262">
        <v>355.14</v>
      </c>
      <c r="P15327" s="243" t="s">
        <v>31047</v>
      </c>
      <c r="Q15327" s="244">
        <v>5028.24</v>
      </c>
      <c r="R15327" s="104"/>
      <c r="S15327" s="104"/>
      <c r="T15327" s="104"/>
    </row>
    <row r="15328" spans="13:20" ht="14.5" x14ac:dyDescent="0.35">
      <c r="M15328" s="261" t="s">
        <v>58131</v>
      </c>
      <c r="N15328" s="262">
        <v>3536.52</v>
      </c>
      <c r="P15328" s="243" t="s">
        <v>31048</v>
      </c>
      <c r="Q15328" s="244">
        <v>4450</v>
      </c>
      <c r="R15328" s="104"/>
      <c r="S15328" s="104"/>
      <c r="T15328" s="104"/>
    </row>
    <row r="15329" spans="13:20" ht="14.5" x14ac:dyDescent="0.35">
      <c r="M15329" s="261" t="s">
        <v>58132</v>
      </c>
      <c r="N15329" s="262">
        <v>270.48</v>
      </c>
      <c r="P15329" s="243" t="s">
        <v>31049</v>
      </c>
      <c r="Q15329" s="244">
        <v>701.99</v>
      </c>
      <c r="R15329" s="104"/>
      <c r="S15329" s="104"/>
      <c r="T15329" s="104"/>
    </row>
    <row r="15330" spans="13:20" ht="14.5" x14ac:dyDescent="0.35">
      <c r="M15330" s="261" t="s">
        <v>58133</v>
      </c>
      <c r="N15330" s="262">
        <v>6650</v>
      </c>
      <c r="P15330" s="243" t="s">
        <v>31050</v>
      </c>
      <c r="Q15330" s="244">
        <v>148.08000000000001</v>
      </c>
      <c r="R15330" s="104"/>
      <c r="S15330" s="104"/>
      <c r="T15330" s="104"/>
    </row>
    <row r="15331" spans="13:20" ht="14.5" x14ac:dyDescent="0.35">
      <c r="M15331" s="261" t="s">
        <v>58134</v>
      </c>
      <c r="N15331" s="262">
        <v>29481.25</v>
      </c>
      <c r="P15331" s="243" t="s">
        <v>31051</v>
      </c>
      <c r="Q15331" s="244">
        <v>14.81</v>
      </c>
      <c r="R15331" s="104"/>
      <c r="S15331" s="104"/>
      <c r="T15331" s="104"/>
    </row>
    <row r="15332" spans="13:20" ht="14.5" x14ac:dyDescent="0.35">
      <c r="M15332" s="261" t="s">
        <v>58135</v>
      </c>
      <c r="N15332" s="262">
        <v>6360</v>
      </c>
      <c r="P15332" s="243" t="s">
        <v>31052</v>
      </c>
      <c r="Q15332" s="244">
        <v>4667.21</v>
      </c>
      <c r="R15332" s="104"/>
      <c r="S15332" s="104"/>
      <c r="T15332" s="104"/>
    </row>
    <row r="15333" spans="13:20" ht="14.5" x14ac:dyDescent="0.35">
      <c r="M15333" s="261" t="s">
        <v>45931</v>
      </c>
      <c r="N15333" s="262">
        <v>11280</v>
      </c>
      <c r="P15333" s="243" t="s">
        <v>31053</v>
      </c>
      <c r="Q15333" s="244">
        <v>9536.65</v>
      </c>
      <c r="R15333" s="104"/>
      <c r="S15333" s="104"/>
      <c r="T15333" s="104"/>
    </row>
    <row r="15334" spans="13:20" ht="14.5" x14ac:dyDescent="0.35">
      <c r="M15334" s="261" t="s">
        <v>45932</v>
      </c>
      <c r="N15334" s="262">
        <v>4058.04</v>
      </c>
      <c r="P15334" s="243" t="s">
        <v>31054</v>
      </c>
      <c r="Q15334" s="244">
        <v>8078.54</v>
      </c>
      <c r="R15334" s="104"/>
      <c r="S15334" s="104"/>
      <c r="T15334" s="104"/>
    </row>
    <row r="15335" spans="13:20" ht="14.5" x14ac:dyDescent="0.35">
      <c r="M15335" s="261" t="s">
        <v>58136</v>
      </c>
      <c r="N15335" s="262">
        <v>3552.04</v>
      </c>
      <c r="P15335" s="243" t="s">
        <v>31055</v>
      </c>
      <c r="Q15335" s="244">
        <v>1736.34</v>
      </c>
      <c r="R15335" s="104"/>
      <c r="S15335" s="104"/>
      <c r="T15335" s="104"/>
    </row>
    <row r="15336" spans="13:20" ht="14.5" x14ac:dyDescent="0.35">
      <c r="M15336" s="261" t="s">
        <v>48938</v>
      </c>
      <c r="N15336" s="262">
        <v>1914.6</v>
      </c>
      <c r="P15336" s="243" t="s">
        <v>31056</v>
      </c>
      <c r="Q15336" s="244">
        <v>161309.95000000001</v>
      </c>
      <c r="R15336" s="104"/>
      <c r="S15336" s="104"/>
      <c r="T15336" s="104"/>
    </row>
    <row r="15337" spans="13:20" ht="14.5" x14ac:dyDescent="0.35">
      <c r="M15337" s="261" t="s">
        <v>48939</v>
      </c>
      <c r="N15337" s="262">
        <v>146.4</v>
      </c>
      <c r="P15337" s="243" t="s">
        <v>31057</v>
      </c>
      <c r="Q15337" s="244">
        <v>2000</v>
      </c>
      <c r="R15337" s="104"/>
      <c r="S15337" s="104"/>
      <c r="T15337" s="104"/>
    </row>
    <row r="15338" spans="13:20" ht="14.5" x14ac:dyDescent="0.35">
      <c r="M15338" s="261" t="s">
        <v>51637</v>
      </c>
      <c r="N15338" s="262">
        <v>31430.23</v>
      </c>
      <c r="P15338" s="243" t="s">
        <v>31058</v>
      </c>
      <c r="Q15338" s="244">
        <v>586.83000000000004</v>
      </c>
      <c r="R15338" s="104"/>
      <c r="S15338" s="104"/>
      <c r="T15338" s="104"/>
    </row>
    <row r="15339" spans="13:20" ht="14.5" x14ac:dyDescent="0.35">
      <c r="M15339" s="261" t="s">
        <v>51638</v>
      </c>
      <c r="N15339" s="262">
        <v>10429.030000000001</v>
      </c>
      <c r="P15339" s="243" t="s">
        <v>31059</v>
      </c>
      <c r="Q15339" s="244">
        <v>173705.9</v>
      </c>
      <c r="R15339" s="104"/>
      <c r="S15339" s="104"/>
      <c r="T15339" s="104"/>
    </row>
    <row r="15340" spans="13:20" ht="14.5" x14ac:dyDescent="0.35">
      <c r="M15340" s="261" t="s">
        <v>51639</v>
      </c>
      <c r="N15340" s="262">
        <v>1479.04</v>
      </c>
      <c r="P15340" s="243" t="s">
        <v>31060</v>
      </c>
      <c r="Q15340" s="244">
        <v>6240</v>
      </c>
      <c r="R15340" s="104"/>
      <c r="S15340" s="104"/>
      <c r="T15340" s="104"/>
    </row>
    <row r="15341" spans="13:20" ht="14.5" x14ac:dyDescent="0.35">
      <c r="M15341" s="261" t="s">
        <v>51640</v>
      </c>
      <c r="N15341" s="262">
        <v>3076.82</v>
      </c>
      <c r="P15341" s="243" t="s">
        <v>31061</v>
      </c>
      <c r="Q15341" s="244">
        <v>477.35</v>
      </c>
      <c r="R15341" s="104"/>
      <c r="S15341" s="104"/>
      <c r="T15341" s="104"/>
    </row>
    <row r="15342" spans="13:20" ht="14.5" x14ac:dyDescent="0.35">
      <c r="M15342" s="261" t="s">
        <v>51641</v>
      </c>
      <c r="N15342" s="262">
        <v>633.08000000000004</v>
      </c>
      <c r="P15342" s="243" t="s">
        <v>31062</v>
      </c>
      <c r="Q15342" s="244">
        <v>742.8</v>
      </c>
      <c r="R15342" s="104"/>
      <c r="S15342" s="104"/>
      <c r="T15342" s="104"/>
    </row>
    <row r="15343" spans="13:20" ht="14.5" x14ac:dyDescent="0.35">
      <c r="M15343" s="261" t="s">
        <v>51642</v>
      </c>
      <c r="N15343" s="262">
        <v>10756.43</v>
      </c>
      <c r="P15343" s="243" t="s">
        <v>31063</v>
      </c>
      <c r="Q15343" s="244">
        <v>1631.2</v>
      </c>
      <c r="R15343" s="104"/>
      <c r="S15343" s="104"/>
      <c r="T15343" s="104"/>
    </row>
    <row r="15344" spans="13:20" ht="14.5" x14ac:dyDescent="0.35">
      <c r="M15344" s="261" t="s">
        <v>51643</v>
      </c>
      <c r="N15344" s="262">
        <v>4385.68</v>
      </c>
      <c r="P15344" s="243" t="s">
        <v>31064</v>
      </c>
      <c r="Q15344" s="244">
        <v>8766</v>
      </c>
      <c r="R15344" s="104"/>
      <c r="S15344" s="104"/>
      <c r="T15344" s="104"/>
    </row>
    <row r="15345" spans="13:20" ht="14.5" x14ac:dyDescent="0.35">
      <c r="M15345" s="261" t="s">
        <v>51644</v>
      </c>
      <c r="N15345" s="262">
        <v>942.56</v>
      </c>
      <c r="P15345" s="243" t="s">
        <v>31065</v>
      </c>
      <c r="Q15345" s="244">
        <v>460</v>
      </c>
      <c r="R15345" s="104"/>
      <c r="S15345" s="104"/>
      <c r="T15345" s="104"/>
    </row>
    <row r="15346" spans="13:20" ht="14.5" x14ac:dyDescent="0.35">
      <c r="M15346" s="261" t="s">
        <v>52520</v>
      </c>
      <c r="N15346" s="262">
        <v>11295</v>
      </c>
      <c r="P15346" s="243" t="s">
        <v>31066</v>
      </c>
      <c r="Q15346" s="244">
        <v>9110.74</v>
      </c>
      <c r="R15346" s="104"/>
      <c r="S15346" s="104"/>
      <c r="T15346" s="104"/>
    </row>
    <row r="15347" spans="13:20" ht="14.5" x14ac:dyDescent="0.35">
      <c r="M15347" s="261" t="s">
        <v>48940</v>
      </c>
      <c r="N15347" s="262">
        <v>18000</v>
      </c>
      <c r="P15347" s="243" t="s">
        <v>31067</v>
      </c>
      <c r="Q15347" s="244">
        <v>1441</v>
      </c>
      <c r="R15347" s="104"/>
      <c r="S15347" s="104"/>
      <c r="T15347" s="104"/>
    </row>
    <row r="15348" spans="13:20" ht="14.5" x14ac:dyDescent="0.35">
      <c r="M15348" s="261" t="s">
        <v>48941</v>
      </c>
      <c r="N15348" s="262">
        <v>1377</v>
      </c>
      <c r="P15348" s="243" t="s">
        <v>31068</v>
      </c>
      <c r="Q15348" s="244">
        <v>5000</v>
      </c>
      <c r="R15348" s="104"/>
      <c r="S15348" s="104"/>
      <c r="T15348" s="104"/>
    </row>
    <row r="15349" spans="13:20" ht="14.5" x14ac:dyDescent="0.35">
      <c r="M15349" s="261" t="s">
        <v>48942</v>
      </c>
      <c r="N15349" s="262">
        <v>162490.56</v>
      </c>
      <c r="P15349" s="243" t="s">
        <v>31069</v>
      </c>
      <c r="Q15349" s="244">
        <v>1019</v>
      </c>
      <c r="R15349" s="104"/>
      <c r="S15349" s="104"/>
      <c r="T15349" s="104"/>
    </row>
    <row r="15350" spans="13:20" ht="14.5" x14ac:dyDescent="0.35">
      <c r="M15350" s="261" t="s">
        <v>48943</v>
      </c>
      <c r="N15350" s="262">
        <v>12507.75</v>
      </c>
      <c r="P15350" s="243" t="s">
        <v>31070</v>
      </c>
      <c r="Q15350" s="244">
        <v>4912</v>
      </c>
      <c r="R15350" s="104"/>
      <c r="S15350" s="104"/>
      <c r="T15350" s="104"/>
    </row>
    <row r="15351" spans="13:20" ht="14.5" x14ac:dyDescent="0.35">
      <c r="M15351" s="261" t="s">
        <v>52521</v>
      </c>
      <c r="N15351" s="262">
        <v>37157.4</v>
      </c>
      <c r="P15351" s="243" t="s">
        <v>31071</v>
      </c>
      <c r="Q15351" s="244">
        <v>6240</v>
      </c>
      <c r="R15351" s="104"/>
      <c r="S15351" s="104"/>
      <c r="T15351" s="104"/>
    </row>
    <row r="15352" spans="13:20" ht="14.5" x14ac:dyDescent="0.35">
      <c r="M15352" s="261" t="s">
        <v>52522</v>
      </c>
      <c r="N15352" s="262">
        <v>17649.84</v>
      </c>
      <c r="P15352" s="243" t="s">
        <v>31072</v>
      </c>
      <c r="Q15352" s="244">
        <v>477.35</v>
      </c>
      <c r="R15352" s="104"/>
      <c r="S15352" s="104"/>
      <c r="T15352" s="104"/>
    </row>
    <row r="15353" spans="13:20" ht="14.5" x14ac:dyDescent="0.35">
      <c r="M15353" s="261" t="s">
        <v>52523</v>
      </c>
      <c r="N15353" s="262">
        <v>18114.240000000002</v>
      </c>
      <c r="P15353" s="243" t="s">
        <v>31073</v>
      </c>
      <c r="Q15353" s="244">
        <v>742.8</v>
      </c>
      <c r="R15353" s="104"/>
      <c r="S15353" s="104"/>
      <c r="T15353" s="104"/>
    </row>
    <row r="15354" spans="13:20" ht="14.5" x14ac:dyDescent="0.35">
      <c r="M15354" s="261" t="s">
        <v>52524</v>
      </c>
      <c r="N15354" s="262">
        <v>5578.5</v>
      </c>
      <c r="P15354" s="243" t="s">
        <v>31074</v>
      </c>
      <c r="Q15354" s="244">
        <v>10741.94</v>
      </c>
      <c r="R15354" s="104"/>
      <c r="S15354" s="104"/>
      <c r="T15354" s="104"/>
    </row>
    <row r="15355" spans="13:20" ht="14.5" x14ac:dyDescent="0.35">
      <c r="M15355" s="261" t="s">
        <v>52525</v>
      </c>
      <c r="N15355" s="262">
        <v>17955.7</v>
      </c>
      <c r="P15355" s="243" t="s">
        <v>31075</v>
      </c>
      <c r="Q15355" s="244">
        <v>2460</v>
      </c>
      <c r="R15355" s="104"/>
      <c r="S15355" s="104"/>
      <c r="T15355" s="104"/>
    </row>
    <row r="15356" spans="13:20" ht="14.5" x14ac:dyDescent="0.35">
      <c r="M15356" s="261" t="s">
        <v>38797</v>
      </c>
      <c r="N15356" s="262">
        <v>6174</v>
      </c>
      <c r="P15356" s="243" t="s">
        <v>31076</v>
      </c>
      <c r="Q15356" s="244">
        <v>19138</v>
      </c>
      <c r="R15356" s="104"/>
      <c r="S15356" s="104"/>
      <c r="T15356" s="104"/>
    </row>
    <row r="15357" spans="13:20" ht="14.5" x14ac:dyDescent="0.35">
      <c r="M15357" s="261" t="s">
        <v>50623</v>
      </c>
      <c r="N15357" s="262">
        <v>3944</v>
      </c>
      <c r="P15357" s="243" t="s">
        <v>31077</v>
      </c>
      <c r="Q15357" s="244">
        <v>5145</v>
      </c>
      <c r="R15357" s="104"/>
      <c r="S15357" s="104"/>
      <c r="T15357" s="104"/>
    </row>
    <row r="15358" spans="13:20" ht="14.5" x14ac:dyDescent="0.35">
      <c r="M15358" s="261" t="s">
        <v>50624</v>
      </c>
      <c r="N15358" s="262">
        <v>5276</v>
      </c>
      <c r="P15358" s="243" t="s">
        <v>31078</v>
      </c>
      <c r="Q15358" s="244">
        <v>1549</v>
      </c>
      <c r="R15358" s="104"/>
      <c r="S15358" s="104"/>
      <c r="T15358" s="104"/>
    </row>
    <row r="15359" spans="13:20" ht="14.5" x14ac:dyDescent="0.35">
      <c r="M15359" s="261" t="s">
        <v>51645</v>
      </c>
      <c r="N15359" s="262">
        <v>20710.68</v>
      </c>
      <c r="P15359" s="243" t="s">
        <v>31079</v>
      </c>
      <c r="Q15359" s="244">
        <v>357.98</v>
      </c>
      <c r="R15359" s="104"/>
      <c r="S15359" s="104"/>
      <c r="T15359" s="104"/>
    </row>
    <row r="15360" spans="13:20" ht="14.5" x14ac:dyDescent="0.35">
      <c r="M15360" s="261" t="s">
        <v>51646</v>
      </c>
      <c r="N15360" s="262">
        <v>1584.32</v>
      </c>
      <c r="P15360" s="243" t="s">
        <v>31080</v>
      </c>
      <c r="Q15360" s="244">
        <v>13158</v>
      </c>
      <c r="R15360" s="104"/>
      <c r="S15360" s="104"/>
      <c r="T15360" s="104"/>
    </row>
    <row r="15361" spans="13:20" ht="14.5" x14ac:dyDescent="0.35">
      <c r="M15361" s="261" t="s">
        <v>31893</v>
      </c>
      <c r="N15361" s="262">
        <v>9742.56</v>
      </c>
      <c r="P15361" s="243" t="s">
        <v>31081</v>
      </c>
      <c r="Q15361" s="244">
        <v>2284</v>
      </c>
      <c r="R15361" s="104"/>
      <c r="S15361" s="104"/>
      <c r="T15361" s="104"/>
    </row>
    <row r="15362" spans="13:20" ht="14.5" x14ac:dyDescent="0.35">
      <c r="M15362" s="261" t="s">
        <v>31894</v>
      </c>
      <c r="N15362" s="262">
        <v>745.24</v>
      </c>
      <c r="P15362" s="243" t="s">
        <v>31082</v>
      </c>
      <c r="Q15362" s="244">
        <v>398</v>
      </c>
      <c r="R15362" s="104"/>
      <c r="S15362" s="104"/>
      <c r="T15362" s="104"/>
    </row>
    <row r="15363" spans="13:20" ht="14.5" x14ac:dyDescent="0.35">
      <c r="M15363" s="261" t="s">
        <v>50625</v>
      </c>
      <c r="N15363" s="262">
        <v>81000</v>
      </c>
      <c r="P15363" s="243" t="s">
        <v>31083</v>
      </c>
      <c r="Q15363" s="244">
        <v>16692.490000000002</v>
      </c>
      <c r="R15363" s="104"/>
      <c r="S15363" s="104"/>
      <c r="T15363" s="104"/>
    </row>
    <row r="15364" spans="13:20" ht="14.5" x14ac:dyDescent="0.35">
      <c r="M15364" s="261" t="s">
        <v>50626</v>
      </c>
      <c r="N15364" s="262">
        <v>6176.42</v>
      </c>
      <c r="P15364" s="243" t="s">
        <v>31084</v>
      </c>
      <c r="Q15364" s="244">
        <v>1679.51</v>
      </c>
      <c r="R15364" s="104"/>
      <c r="S15364" s="104"/>
      <c r="T15364" s="104"/>
    </row>
    <row r="15365" spans="13:20" ht="14.5" x14ac:dyDescent="0.35">
      <c r="M15365" s="261" t="s">
        <v>36253</v>
      </c>
      <c r="N15365" s="262">
        <v>42365.87</v>
      </c>
      <c r="P15365" s="243" t="s">
        <v>31085</v>
      </c>
      <c r="Q15365" s="244">
        <v>2640</v>
      </c>
      <c r="R15365" s="104"/>
      <c r="S15365" s="104"/>
      <c r="T15365" s="104"/>
    </row>
    <row r="15366" spans="13:20" ht="14.5" x14ac:dyDescent="0.35">
      <c r="M15366" s="261" t="s">
        <v>38798</v>
      </c>
      <c r="N15366" s="262">
        <v>39879</v>
      </c>
      <c r="P15366" s="243" t="s">
        <v>31086</v>
      </c>
      <c r="Q15366" s="244">
        <v>197.87</v>
      </c>
      <c r="R15366" s="104"/>
      <c r="S15366" s="104"/>
      <c r="T15366" s="104"/>
    </row>
    <row r="15367" spans="13:20" ht="14.5" x14ac:dyDescent="0.35">
      <c r="M15367" s="261" t="s">
        <v>31895</v>
      </c>
      <c r="N15367" s="262">
        <v>40500</v>
      </c>
      <c r="P15367" s="243" t="s">
        <v>31087</v>
      </c>
      <c r="Q15367" s="244">
        <v>25363.74</v>
      </c>
      <c r="R15367" s="104"/>
      <c r="S15367" s="104"/>
      <c r="T15367" s="104"/>
    </row>
    <row r="15368" spans="13:20" ht="14.5" x14ac:dyDescent="0.35">
      <c r="M15368" s="261" t="s">
        <v>38799</v>
      </c>
      <c r="N15368" s="262">
        <v>7800.45</v>
      </c>
      <c r="P15368" s="243" t="s">
        <v>31088</v>
      </c>
      <c r="Q15368" s="244">
        <v>2940.51</v>
      </c>
      <c r="R15368" s="104"/>
      <c r="S15368" s="104"/>
      <c r="T15368" s="104"/>
    </row>
    <row r="15369" spans="13:20" ht="14.5" x14ac:dyDescent="0.35">
      <c r="M15369" s="261" t="s">
        <v>42382</v>
      </c>
      <c r="N15369" s="262">
        <v>75701.37</v>
      </c>
      <c r="P15369" s="243" t="s">
        <v>31089</v>
      </c>
      <c r="Q15369" s="244">
        <v>2000</v>
      </c>
      <c r="R15369" s="104"/>
      <c r="S15369" s="104"/>
      <c r="T15369" s="104"/>
    </row>
    <row r="15370" spans="13:20" ht="14.5" x14ac:dyDescent="0.35">
      <c r="M15370" s="261" t="s">
        <v>58137</v>
      </c>
      <c r="N15370" s="262">
        <v>235.5</v>
      </c>
      <c r="P15370" s="243" t="s">
        <v>31090</v>
      </c>
      <c r="Q15370" s="244">
        <v>17500</v>
      </c>
      <c r="R15370" s="104"/>
      <c r="S15370" s="104"/>
      <c r="T15370" s="104"/>
    </row>
    <row r="15371" spans="13:20" ht="14.5" x14ac:dyDescent="0.35">
      <c r="M15371" s="261" t="s">
        <v>38800</v>
      </c>
      <c r="N15371" s="262">
        <v>24494</v>
      </c>
      <c r="P15371" s="243" t="s">
        <v>31091</v>
      </c>
      <c r="Q15371" s="244">
        <v>2640</v>
      </c>
      <c r="R15371" s="104"/>
      <c r="S15371" s="104"/>
      <c r="T15371" s="104"/>
    </row>
    <row r="15372" spans="13:20" ht="14.5" x14ac:dyDescent="0.35">
      <c r="M15372" s="261" t="s">
        <v>36254</v>
      </c>
      <c r="N15372" s="262">
        <v>74166.22</v>
      </c>
      <c r="P15372" s="243" t="s">
        <v>31092</v>
      </c>
      <c r="Q15372" s="244">
        <v>197.87</v>
      </c>
      <c r="R15372" s="104"/>
      <c r="S15372" s="104"/>
      <c r="T15372" s="104"/>
    </row>
    <row r="15373" spans="13:20" ht="14.5" x14ac:dyDescent="0.35">
      <c r="M15373" s="261" t="s">
        <v>36255</v>
      </c>
      <c r="N15373" s="262">
        <v>72075.649999999994</v>
      </c>
      <c r="P15373" s="243" t="s">
        <v>31093</v>
      </c>
      <c r="Q15373" s="244">
        <v>42056.23</v>
      </c>
      <c r="R15373" s="104"/>
      <c r="S15373" s="104"/>
      <c r="T15373" s="104"/>
    </row>
    <row r="15374" spans="13:20" ht="14.5" x14ac:dyDescent="0.35">
      <c r="M15374" s="261" t="s">
        <v>37771</v>
      </c>
      <c r="N15374" s="262">
        <v>61161.65</v>
      </c>
      <c r="P15374" s="243" t="s">
        <v>31094</v>
      </c>
      <c r="Q15374" s="244">
        <v>5145</v>
      </c>
      <c r="R15374" s="104"/>
      <c r="S15374" s="104"/>
      <c r="T15374" s="104"/>
    </row>
    <row r="15375" spans="13:20" ht="14.5" x14ac:dyDescent="0.35">
      <c r="M15375" s="261" t="s">
        <v>48944</v>
      </c>
      <c r="N15375" s="262">
        <v>59000</v>
      </c>
      <c r="P15375" s="243" t="s">
        <v>31095</v>
      </c>
      <c r="Q15375" s="244">
        <v>6169.02</v>
      </c>
      <c r="R15375" s="104"/>
      <c r="S15375" s="104"/>
      <c r="T15375" s="104"/>
    </row>
    <row r="15376" spans="13:20" ht="14.5" x14ac:dyDescent="0.35">
      <c r="M15376" s="261" t="s">
        <v>48945</v>
      </c>
      <c r="N15376" s="262">
        <v>4513.5</v>
      </c>
      <c r="P15376" s="243" t="s">
        <v>31096</v>
      </c>
      <c r="Q15376" s="244">
        <v>22539.98</v>
      </c>
      <c r="R15376" s="104"/>
      <c r="S15376" s="104"/>
      <c r="T15376" s="104"/>
    </row>
    <row r="15377" spans="13:20" ht="14.5" x14ac:dyDescent="0.35">
      <c r="M15377" s="261" t="s">
        <v>48946</v>
      </c>
      <c r="N15377" s="262">
        <v>1872583.1</v>
      </c>
      <c r="P15377" s="243" t="s">
        <v>31097</v>
      </c>
      <c r="Q15377" s="244">
        <v>13158</v>
      </c>
      <c r="R15377" s="104"/>
      <c r="S15377" s="104"/>
      <c r="T15377" s="104"/>
    </row>
    <row r="15378" spans="13:20" ht="14.5" x14ac:dyDescent="0.35">
      <c r="M15378" s="261" t="s">
        <v>48947</v>
      </c>
      <c r="N15378" s="262">
        <v>143252.70000000001</v>
      </c>
      <c r="P15378" s="243" t="s">
        <v>31098</v>
      </c>
      <c r="Q15378" s="244">
        <v>752</v>
      </c>
      <c r="R15378" s="104"/>
      <c r="S15378" s="104"/>
      <c r="T15378" s="104"/>
    </row>
    <row r="15379" spans="13:20" ht="14.5" x14ac:dyDescent="0.35">
      <c r="M15379" s="261" t="s">
        <v>38803</v>
      </c>
      <c r="N15379" s="262">
        <v>40326</v>
      </c>
      <c r="P15379" s="243" t="s">
        <v>31099</v>
      </c>
      <c r="Q15379" s="244">
        <v>18760</v>
      </c>
      <c r="R15379" s="104"/>
      <c r="S15379" s="104"/>
      <c r="T15379" s="104"/>
    </row>
    <row r="15380" spans="13:20" ht="14.5" x14ac:dyDescent="0.35">
      <c r="M15380" s="261" t="s">
        <v>31958</v>
      </c>
      <c r="N15380" s="262">
        <v>35230</v>
      </c>
      <c r="P15380" s="243" t="s">
        <v>31100</v>
      </c>
      <c r="Q15380" s="244">
        <v>1829</v>
      </c>
      <c r="R15380" s="104"/>
      <c r="S15380" s="104"/>
      <c r="T15380" s="104"/>
    </row>
    <row r="15381" spans="13:20" ht="14.5" x14ac:dyDescent="0.35">
      <c r="M15381" s="261" t="s">
        <v>48948</v>
      </c>
      <c r="N15381" s="262">
        <v>230</v>
      </c>
      <c r="P15381" s="243" t="s">
        <v>31101</v>
      </c>
      <c r="Q15381" s="244">
        <v>8360.75</v>
      </c>
      <c r="R15381" s="104"/>
      <c r="S15381" s="104"/>
      <c r="T15381" s="104"/>
    </row>
    <row r="15382" spans="13:20" ht="14.5" x14ac:dyDescent="0.35">
      <c r="M15382" s="261" t="s">
        <v>31959</v>
      </c>
      <c r="N15382" s="262">
        <v>83910.02</v>
      </c>
      <c r="P15382" s="243" t="s">
        <v>31102</v>
      </c>
      <c r="Q15382" s="244">
        <v>103.96</v>
      </c>
      <c r="R15382" s="104"/>
      <c r="S15382" s="104"/>
      <c r="T15382" s="104"/>
    </row>
    <row r="15383" spans="13:20" ht="14.5" x14ac:dyDescent="0.35">
      <c r="M15383" s="261" t="s">
        <v>31960</v>
      </c>
      <c r="N15383" s="262">
        <v>17600.72</v>
      </c>
      <c r="P15383" s="243" t="s">
        <v>31103</v>
      </c>
      <c r="Q15383" s="244">
        <v>2145</v>
      </c>
      <c r="R15383" s="104"/>
      <c r="S15383" s="104"/>
      <c r="T15383" s="104"/>
    </row>
    <row r="15384" spans="13:20" ht="14.5" x14ac:dyDescent="0.35">
      <c r="M15384" s="261" t="s">
        <v>31963</v>
      </c>
      <c r="N15384" s="262">
        <v>91601.48</v>
      </c>
      <c r="P15384" s="243" t="s">
        <v>31104</v>
      </c>
      <c r="Q15384" s="244">
        <v>4128</v>
      </c>
      <c r="R15384" s="104"/>
      <c r="S15384" s="104"/>
      <c r="T15384" s="104"/>
    </row>
    <row r="15385" spans="13:20" ht="14.5" x14ac:dyDescent="0.35">
      <c r="M15385" s="261" t="s">
        <v>50627</v>
      </c>
      <c r="N15385" s="262">
        <v>510</v>
      </c>
      <c r="P15385" s="243" t="s">
        <v>31105</v>
      </c>
      <c r="Q15385" s="244">
        <v>8403</v>
      </c>
      <c r="R15385" s="104"/>
      <c r="S15385" s="104"/>
      <c r="T15385" s="104"/>
    </row>
    <row r="15386" spans="13:20" ht="14.5" x14ac:dyDescent="0.35">
      <c r="M15386" s="261" t="s">
        <v>38804</v>
      </c>
      <c r="N15386" s="262">
        <v>2983.44</v>
      </c>
      <c r="P15386" s="243" t="s">
        <v>31106</v>
      </c>
      <c r="Q15386" s="244">
        <v>2145</v>
      </c>
      <c r="R15386" s="104"/>
      <c r="S15386" s="104"/>
      <c r="T15386" s="104"/>
    </row>
    <row r="15387" spans="13:20" ht="14.5" x14ac:dyDescent="0.35">
      <c r="M15387" s="261" t="s">
        <v>37772</v>
      </c>
      <c r="N15387" s="262">
        <v>575046.62</v>
      </c>
      <c r="P15387" s="243" t="s">
        <v>31107</v>
      </c>
      <c r="Q15387" s="244">
        <v>4128</v>
      </c>
      <c r="R15387" s="104"/>
      <c r="S15387" s="104"/>
      <c r="T15387" s="104"/>
    </row>
    <row r="15388" spans="13:20" ht="14.5" x14ac:dyDescent="0.35">
      <c r="M15388" s="261" t="s">
        <v>37773</v>
      </c>
      <c r="N15388" s="262">
        <v>6200</v>
      </c>
      <c r="P15388" s="243" t="s">
        <v>31108</v>
      </c>
      <c r="Q15388" s="244">
        <v>9258.9599999999991</v>
      </c>
      <c r="R15388" s="104"/>
      <c r="S15388" s="104"/>
      <c r="T15388" s="104"/>
    </row>
    <row r="15389" spans="13:20" ht="14.5" x14ac:dyDescent="0.35">
      <c r="M15389" s="261" t="s">
        <v>38805</v>
      </c>
      <c r="N15389" s="262">
        <v>547.53</v>
      </c>
      <c r="P15389" s="243" t="s">
        <v>31109</v>
      </c>
      <c r="Q15389" s="244">
        <v>8360.75</v>
      </c>
      <c r="R15389" s="104"/>
      <c r="S15389" s="104"/>
      <c r="T15389" s="104"/>
    </row>
    <row r="15390" spans="13:20" ht="14.5" x14ac:dyDescent="0.35">
      <c r="M15390" s="261" t="s">
        <v>31964</v>
      </c>
      <c r="N15390" s="262">
        <v>61778.66</v>
      </c>
      <c r="P15390" s="243" t="s">
        <v>31110</v>
      </c>
      <c r="Q15390" s="244">
        <v>20589</v>
      </c>
      <c r="R15390" s="104"/>
      <c r="S15390" s="104"/>
      <c r="T15390" s="104"/>
    </row>
    <row r="15391" spans="13:20" ht="14.5" x14ac:dyDescent="0.35">
      <c r="M15391" s="261" t="s">
        <v>31965</v>
      </c>
      <c r="N15391" s="262">
        <v>42465.8</v>
      </c>
      <c r="P15391" s="243" t="s">
        <v>31111</v>
      </c>
      <c r="Q15391" s="244">
        <v>8372.15</v>
      </c>
      <c r="R15391" s="104"/>
      <c r="S15391" s="104"/>
      <c r="T15391" s="104"/>
    </row>
    <row r="15392" spans="13:20" ht="14.5" x14ac:dyDescent="0.35">
      <c r="M15392" s="261" t="s">
        <v>38806</v>
      </c>
      <c r="N15392" s="262">
        <v>33878.92</v>
      </c>
      <c r="P15392" s="243" t="s">
        <v>31112</v>
      </c>
      <c r="Q15392" s="244">
        <v>624.36</v>
      </c>
      <c r="R15392" s="104"/>
      <c r="S15392" s="104"/>
      <c r="T15392" s="104"/>
    </row>
    <row r="15393" spans="13:20" ht="14.5" x14ac:dyDescent="0.35">
      <c r="M15393" s="261" t="s">
        <v>52526</v>
      </c>
      <c r="N15393" s="262">
        <v>4698.03</v>
      </c>
      <c r="P15393" s="243" t="s">
        <v>31113</v>
      </c>
      <c r="Q15393" s="244">
        <v>1815.08</v>
      </c>
      <c r="R15393" s="104"/>
      <c r="S15393" s="104"/>
      <c r="T15393" s="104"/>
    </row>
    <row r="15394" spans="13:20" ht="14.5" x14ac:dyDescent="0.35">
      <c r="M15394" s="261" t="s">
        <v>31966</v>
      </c>
      <c r="N15394" s="262">
        <v>6000</v>
      </c>
      <c r="P15394" s="243" t="s">
        <v>31114</v>
      </c>
      <c r="Q15394" s="244">
        <v>776.78</v>
      </c>
      <c r="R15394" s="104"/>
      <c r="S15394" s="104"/>
      <c r="T15394" s="104"/>
    </row>
    <row r="15395" spans="13:20" ht="14.5" x14ac:dyDescent="0.35">
      <c r="M15395" s="261" t="s">
        <v>58138</v>
      </c>
      <c r="N15395" s="262">
        <v>1200</v>
      </c>
      <c r="P15395" s="243" t="s">
        <v>31115</v>
      </c>
      <c r="Q15395" s="244">
        <v>-0.37</v>
      </c>
      <c r="R15395" s="104"/>
      <c r="S15395" s="104"/>
      <c r="T15395" s="104"/>
    </row>
    <row r="15396" spans="13:20" ht="14.5" x14ac:dyDescent="0.35">
      <c r="M15396" s="261" t="s">
        <v>31967</v>
      </c>
      <c r="N15396" s="262">
        <v>2570.38</v>
      </c>
      <c r="P15396" s="243" t="s">
        <v>31116</v>
      </c>
      <c r="Q15396" s="244">
        <v>3291</v>
      </c>
      <c r="R15396" s="104"/>
      <c r="S15396" s="104"/>
      <c r="T15396" s="104"/>
    </row>
    <row r="15397" spans="13:20" ht="14.5" x14ac:dyDescent="0.35">
      <c r="M15397" s="261" t="s">
        <v>31968</v>
      </c>
      <c r="N15397" s="262">
        <v>633.13</v>
      </c>
      <c r="P15397" s="243" t="s">
        <v>31117</v>
      </c>
      <c r="Q15397" s="244">
        <v>379.9</v>
      </c>
      <c r="R15397" s="104"/>
      <c r="S15397" s="104"/>
      <c r="T15397" s="104"/>
    </row>
    <row r="15398" spans="13:20" ht="14.5" x14ac:dyDescent="0.35">
      <c r="M15398" s="261" t="s">
        <v>58139</v>
      </c>
      <c r="N15398" s="262">
        <v>3399</v>
      </c>
      <c r="P15398" s="243" t="s">
        <v>31118</v>
      </c>
      <c r="Q15398" s="244">
        <v>27063.09</v>
      </c>
      <c r="R15398" s="104"/>
      <c r="S15398" s="104"/>
      <c r="T15398" s="104"/>
    </row>
    <row r="15399" spans="13:20" ht="14.5" x14ac:dyDescent="0.35">
      <c r="M15399" s="261" t="s">
        <v>31969</v>
      </c>
      <c r="N15399" s="262">
        <v>39889.17</v>
      </c>
      <c r="P15399" s="243" t="s">
        <v>31119</v>
      </c>
      <c r="Q15399" s="244">
        <v>1155</v>
      </c>
      <c r="R15399" s="104"/>
      <c r="S15399" s="104"/>
      <c r="T15399" s="104"/>
    </row>
    <row r="15400" spans="13:20" ht="14.5" x14ac:dyDescent="0.35">
      <c r="M15400" s="261" t="s">
        <v>16412</v>
      </c>
      <c r="N15400" s="262">
        <v>201427.49</v>
      </c>
      <c r="P15400" s="243" t="s">
        <v>31120</v>
      </c>
      <c r="Q15400" s="244">
        <v>8092.92</v>
      </c>
      <c r="R15400" s="104"/>
      <c r="S15400" s="104"/>
      <c r="T15400" s="104"/>
    </row>
    <row r="15401" spans="13:20" ht="14.5" x14ac:dyDescent="0.35">
      <c r="M15401" s="261" t="s">
        <v>38807</v>
      </c>
      <c r="N15401" s="262">
        <v>67496.38</v>
      </c>
      <c r="P15401" s="243" t="s">
        <v>31121</v>
      </c>
      <c r="Q15401" s="244">
        <v>686</v>
      </c>
      <c r="R15401" s="104"/>
      <c r="S15401" s="104"/>
      <c r="T15401" s="104"/>
    </row>
    <row r="15402" spans="13:20" ht="14.5" x14ac:dyDescent="0.35">
      <c r="M15402" s="261" t="s">
        <v>31970</v>
      </c>
      <c r="N15402" s="262">
        <v>162273.69</v>
      </c>
      <c r="P15402" s="243" t="s">
        <v>31122</v>
      </c>
      <c r="Q15402" s="244">
        <v>696.49</v>
      </c>
      <c r="R15402" s="104"/>
      <c r="S15402" s="104"/>
      <c r="T15402" s="104"/>
    </row>
    <row r="15403" spans="13:20" ht="14.5" x14ac:dyDescent="0.35">
      <c r="M15403" s="261" t="s">
        <v>31971</v>
      </c>
      <c r="N15403" s="262">
        <v>-13915.49</v>
      </c>
      <c r="P15403" s="243" t="s">
        <v>31123</v>
      </c>
      <c r="Q15403" s="244">
        <v>3881.2</v>
      </c>
      <c r="R15403" s="104"/>
      <c r="S15403" s="104"/>
      <c r="T15403" s="104"/>
    </row>
    <row r="15404" spans="13:20" ht="14.5" x14ac:dyDescent="0.35">
      <c r="M15404" s="261" t="s">
        <v>31972</v>
      </c>
      <c r="N15404" s="262">
        <v>25625</v>
      </c>
      <c r="P15404" s="243" t="s">
        <v>31124</v>
      </c>
      <c r="Q15404" s="244">
        <v>19225.8</v>
      </c>
      <c r="R15404" s="104"/>
      <c r="S15404" s="104"/>
      <c r="T15404" s="104"/>
    </row>
    <row r="15405" spans="13:20" ht="14.5" x14ac:dyDescent="0.35">
      <c r="M15405" s="261" t="s">
        <v>50628</v>
      </c>
      <c r="N15405" s="262">
        <v>543.41999999999996</v>
      </c>
      <c r="P15405" s="243" t="s">
        <v>31125</v>
      </c>
      <c r="Q15405" s="244">
        <v>3657</v>
      </c>
      <c r="R15405" s="104"/>
      <c r="S15405" s="104"/>
      <c r="T15405" s="104"/>
    </row>
    <row r="15406" spans="13:20" ht="14.5" x14ac:dyDescent="0.35">
      <c r="M15406" s="261" t="s">
        <v>37774</v>
      </c>
      <c r="N15406" s="262">
        <v>21615.58</v>
      </c>
      <c r="P15406" s="243" t="s">
        <v>31126</v>
      </c>
      <c r="Q15406" s="244">
        <v>2461.8000000000002</v>
      </c>
      <c r="R15406" s="104"/>
      <c r="S15406" s="104"/>
      <c r="T15406" s="104"/>
    </row>
    <row r="15407" spans="13:20" ht="14.5" x14ac:dyDescent="0.35">
      <c r="M15407" s="261" t="s">
        <v>31973</v>
      </c>
      <c r="N15407" s="262">
        <v>31685.7</v>
      </c>
      <c r="P15407" s="243" t="s">
        <v>31127</v>
      </c>
      <c r="Q15407" s="244">
        <v>8372.15</v>
      </c>
      <c r="R15407" s="104"/>
      <c r="S15407" s="104"/>
      <c r="T15407" s="104"/>
    </row>
    <row r="15408" spans="13:20" ht="14.5" x14ac:dyDescent="0.35">
      <c r="M15408" s="261" t="s">
        <v>31974</v>
      </c>
      <c r="N15408" s="262">
        <v>2423.9299999999998</v>
      </c>
      <c r="P15408" s="243" t="s">
        <v>31128</v>
      </c>
      <c r="Q15408" s="244">
        <v>624.36</v>
      </c>
      <c r="R15408" s="104"/>
      <c r="S15408" s="104"/>
      <c r="T15408" s="104"/>
    </row>
    <row r="15409" spans="13:20" ht="14.5" x14ac:dyDescent="0.35">
      <c r="M15409" s="261" t="s">
        <v>31975</v>
      </c>
      <c r="N15409" s="262">
        <v>6220.49</v>
      </c>
      <c r="P15409" s="243" t="s">
        <v>31129</v>
      </c>
      <c r="Q15409" s="244">
        <v>1815.08</v>
      </c>
      <c r="R15409" s="104"/>
      <c r="S15409" s="104"/>
      <c r="T15409" s="104"/>
    </row>
    <row r="15410" spans="13:20" ht="14.5" x14ac:dyDescent="0.35">
      <c r="M15410" s="261" t="s">
        <v>58140</v>
      </c>
      <c r="N15410" s="262">
        <v>174.27</v>
      </c>
      <c r="P15410" s="243" t="s">
        <v>31130</v>
      </c>
      <c r="Q15410" s="244">
        <v>776.78</v>
      </c>
      <c r="R15410" s="104"/>
      <c r="S15410" s="104"/>
      <c r="T15410" s="104"/>
    </row>
    <row r="15411" spans="13:20" ht="14.5" x14ac:dyDescent="0.35">
      <c r="M15411" s="261" t="s">
        <v>58141</v>
      </c>
      <c r="N15411" s="262">
        <v>21.6</v>
      </c>
      <c r="P15411" s="243" t="s">
        <v>31131</v>
      </c>
      <c r="Q15411" s="244">
        <v>3291</v>
      </c>
      <c r="R15411" s="104"/>
      <c r="S15411" s="104"/>
      <c r="T15411" s="104"/>
    </row>
    <row r="15412" spans="13:20" ht="14.5" x14ac:dyDescent="0.35">
      <c r="M15412" s="261" t="s">
        <v>36256</v>
      </c>
      <c r="N15412" s="262">
        <v>571.91999999999996</v>
      </c>
      <c r="P15412" s="243" t="s">
        <v>31132</v>
      </c>
      <c r="Q15412" s="244">
        <v>379.9</v>
      </c>
      <c r="R15412" s="104"/>
      <c r="S15412" s="104"/>
      <c r="T15412" s="104"/>
    </row>
    <row r="15413" spans="13:20" ht="14.5" x14ac:dyDescent="0.35">
      <c r="M15413" s="261" t="s">
        <v>48949</v>
      </c>
      <c r="N15413" s="262">
        <v>4711.71</v>
      </c>
      <c r="P15413" s="243" t="s">
        <v>31133</v>
      </c>
      <c r="Q15413" s="244">
        <v>31416.21</v>
      </c>
      <c r="R15413" s="104"/>
      <c r="S15413" s="104"/>
      <c r="T15413" s="104"/>
    </row>
    <row r="15414" spans="13:20" ht="14.5" x14ac:dyDescent="0.35">
      <c r="M15414" s="261" t="s">
        <v>31976</v>
      </c>
      <c r="N15414" s="262">
        <v>114533.86</v>
      </c>
      <c r="P15414" s="243" t="s">
        <v>31134</v>
      </c>
      <c r="Q15414" s="244">
        <v>7498</v>
      </c>
      <c r="R15414" s="104"/>
      <c r="S15414" s="104"/>
      <c r="T15414" s="104"/>
    </row>
    <row r="15415" spans="13:20" ht="14.5" x14ac:dyDescent="0.35">
      <c r="M15415" s="261" t="s">
        <v>38808</v>
      </c>
      <c r="N15415" s="262">
        <v>18000</v>
      </c>
      <c r="P15415" s="243" t="s">
        <v>31135</v>
      </c>
      <c r="Q15415" s="244">
        <v>28004.720000000001</v>
      </c>
      <c r="R15415" s="104"/>
      <c r="S15415" s="104"/>
      <c r="T15415" s="104"/>
    </row>
    <row r="15416" spans="13:20" ht="14.5" x14ac:dyDescent="0.35">
      <c r="M15416" s="261" t="s">
        <v>31977</v>
      </c>
      <c r="N15416" s="262">
        <v>10139.84</v>
      </c>
      <c r="P15416" s="243" t="s">
        <v>31136</v>
      </c>
      <c r="Q15416" s="244">
        <v>6750</v>
      </c>
      <c r="R15416" s="104"/>
      <c r="S15416" s="104"/>
      <c r="T15416" s="104"/>
    </row>
    <row r="15417" spans="13:20" ht="14.5" x14ac:dyDescent="0.35">
      <c r="M15417" s="261" t="s">
        <v>31978</v>
      </c>
      <c r="N15417" s="262">
        <v>31131.13</v>
      </c>
      <c r="P15417" s="243" t="s">
        <v>31137</v>
      </c>
      <c r="Q15417" s="244">
        <v>480.16</v>
      </c>
      <c r="R15417" s="104"/>
      <c r="S15417" s="104"/>
      <c r="T15417" s="104"/>
    </row>
    <row r="15418" spans="13:20" ht="14.5" x14ac:dyDescent="0.35">
      <c r="M15418" s="261" t="s">
        <v>31979</v>
      </c>
      <c r="N15418" s="262">
        <v>12327.7</v>
      </c>
      <c r="P15418" s="243" t="s">
        <v>31138</v>
      </c>
      <c r="Q15418" s="244">
        <v>6558.44</v>
      </c>
      <c r="R15418" s="104"/>
      <c r="S15418" s="104"/>
      <c r="T15418" s="104"/>
    </row>
    <row r="15419" spans="13:20" ht="14.5" x14ac:dyDescent="0.35">
      <c r="M15419" s="261" t="s">
        <v>58142</v>
      </c>
      <c r="N15419" s="262">
        <v>754.85</v>
      </c>
      <c r="P15419" s="243" t="s">
        <v>31139</v>
      </c>
      <c r="Q15419" s="244">
        <v>2711.4</v>
      </c>
      <c r="R15419" s="104"/>
      <c r="S15419" s="104"/>
      <c r="T15419" s="104"/>
    </row>
    <row r="15420" spans="13:20" ht="14.5" x14ac:dyDescent="0.35">
      <c r="M15420" s="261" t="s">
        <v>31980</v>
      </c>
      <c r="N15420" s="262">
        <v>2524.98</v>
      </c>
      <c r="P15420" s="243" t="s">
        <v>31140</v>
      </c>
      <c r="Q15420" s="244">
        <v>25318</v>
      </c>
      <c r="R15420" s="104"/>
      <c r="S15420" s="104"/>
      <c r="T15420" s="104"/>
    </row>
    <row r="15421" spans="13:20" ht="14.5" x14ac:dyDescent="0.35">
      <c r="M15421" s="261" t="s">
        <v>50629</v>
      </c>
      <c r="N15421" s="262">
        <v>107505.11</v>
      </c>
      <c r="P15421" s="243" t="s">
        <v>31141</v>
      </c>
      <c r="Q15421" s="244">
        <v>296</v>
      </c>
      <c r="R15421" s="104"/>
      <c r="S15421" s="104"/>
      <c r="T15421" s="104"/>
    </row>
    <row r="15422" spans="13:20" ht="14.5" x14ac:dyDescent="0.35">
      <c r="M15422" s="261" t="s">
        <v>31981</v>
      </c>
      <c r="N15422" s="262">
        <v>8417.2999999999993</v>
      </c>
      <c r="P15422" s="243" t="s">
        <v>31142</v>
      </c>
      <c r="Q15422" s="244">
        <v>4463</v>
      </c>
      <c r="R15422" s="104"/>
      <c r="S15422" s="104"/>
      <c r="T15422" s="104"/>
    </row>
    <row r="15423" spans="13:20" ht="14.5" x14ac:dyDescent="0.35">
      <c r="M15423" s="261" t="s">
        <v>58143</v>
      </c>
      <c r="N15423" s="262">
        <v>605.16999999999996</v>
      </c>
      <c r="P15423" s="243" t="s">
        <v>31143</v>
      </c>
      <c r="Q15423" s="244">
        <v>12056</v>
      </c>
      <c r="R15423" s="104"/>
      <c r="S15423" s="104"/>
      <c r="T15423" s="104"/>
    </row>
    <row r="15424" spans="13:20" ht="14.5" x14ac:dyDescent="0.35">
      <c r="M15424" s="261" t="s">
        <v>51647</v>
      </c>
      <c r="N15424" s="262">
        <v>3339.42</v>
      </c>
      <c r="P15424" s="243" t="s">
        <v>31144</v>
      </c>
      <c r="Q15424" s="244">
        <v>2002</v>
      </c>
      <c r="R15424" s="104"/>
      <c r="S15424" s="104"/>
      <c r="T15424" s="104"/>
    </row>
    <row r="15425" spans="13:20" ht="14.5" x14ac:dyDescent="0.35">
      <c r="M15425" s="261" t="s">
        <v>36257</v>
      </c>
      <c r="N15425" s="262">
        <v>2900.16</v>
      </c>
      <c r="P15425" s="243" t="s">
        <v>31145</v>
      </c>
      <c r="Q15425" s="244">
        <v>13977</v>
      </c>
      <c r="R15425" s="104"/>
      <c r="S15425" s="104"/>
      <c r="T15425" s="104"/>
    </row>
    <row r="15426" spans="13:20" ht="14.5" x14ac:dyDescent="0.35">
      <c r="M15426" s="261" t="s">
        <v>36258</v>
      </c>
      <c r="N15426" s="262">
        <v>864410.62</v>
      </c>
      <c r="P15426" s="243" t="s">
        <v>31146</v>
      </c>
      <c r="Q15426" s="244">
        <v>3027.31</v>
      </c>
      <c r="R15426" s="104"/>
      <c r="S15426" s="104"/>
      <c r="T15426" s="104"/>
    </row>
    <row r="15427" spans="13:20" ht="14.5" x14ac:dyDescent="0.35">
      <c r="M15427" s="261" t="s">
        <v>36259</v>
      </c>
      <c r="N15427" s="262">
        <v>1023.25</v>
      </c>
      <c r="P15427" s="243" t="s">
        <v>31147</v>
      </c>
      <c r="Q15427" s="244">
        <v>37515.69</v>
      </c>
      <c r="R15427" s="104"/>
      <c r="S15427" s="104"/>
      <c r="T15427" s="104"/>
    </row>
    <row r="15428" spans="13:20" ht="14.5" x14ac:dyDescent="0.35">
      <c r="M15428" s="261" t="s">
        <v>36260</v>
      </c>
      <c r="N15428" s="262">
        <v>81740.11</v>
      </c>
      <c r="P15428" s="243" t="s">
        <v>31148</v>
      </c>
      <c r="Q15428" s="244">
        <v>5813</v>
      </c>
      <c r="R15428" s="104"/>
      <c r="S15428" s="104"/>
      <c r="T15428" s="104"/>
    </row>
    <row r="15429" spans="13:20" ht="14.5" x14ac:dyDescent="0.35">
      <c r="M15429" s="261" t="s">
        <v>36261</v>
      </c>
      <c r="N15429" s="262">
        <v>7942.5</v>
      </c>
      <c r="P15429" s="243" t="s">
        <v>31149</v>
      </c>
      <c r="Q15429" s="244">
        <v>6750</v>
      </c>
      <c r="R15429" s="104"/>
      <c r="S15429" s="104"/>
      <c r="T15429" s="104"/>
    </row>
    <row r="15430" spans="13:20" ht="14.5" x14ac:dyDescent="0.35">
      <c r="M15430" s="261" t="s">
        <v>45933</v>
      </c>
      <c r="N15430" s="262">
        <v>28276.65</v>
      </c>
      <c r="P15430" s="243" t="s">
        <v>31150</v>
      </c>
      <c r="Q15430" s="244">
        <v>480.16</v>
      </c>
      <c r="R15430" s="104"/>
      <c r="S15430" s="104"/>
      <c r="T15430" s="104"/>
    </row>
    <row r="15431" spans="13:20" ht="14.5" x14ac:dyDescent="0.35">
      <c r="M15431" s="261" t="s">
        <v>36262</v>
      </c>
      <c r="N15431" s="262">
        <v>59248.46</v>
      </c>
      <c r="P15431" s="243" t="s">
        <v>31151</v>
      </c>
      <c r="Q15431" s="244">
        <v>12056</v>
      </c>
      <c r="R15431" s="104"/>
      <c r="S15431" s="104"/>
      <c r="T15431" s="104"/>
    </row>
    <row r="15432" spans="13:20" ht="14.5" x14ac:dyDescent="0.35">
      <c r="M15432" s="261" t="s">
        <v>31982</v>
      </c>
      <c r="N15432" s="262">
        <v>27300.5</v>
      </c>
      <c r="P15432" s="243" t="s">
        <v>31152</v>
      </c>
      <c r="Q15432" s="244">
        <v>23562.75</v>
      </c>
      <c r="R15432" s="104"/>
      <c r="S15432" s="104"/>
      <c r="T15432" s="104"/>
    </row>
    <row r="15433" spans="13:20" ht="14.5" x14ac:dyDescent="0.35">
      <c r="M15433" s="261" t="s">
        <v>31983</v>
      </c>
      <c r="N15433" s="262">
        <v>1468313.06</v>
      </c>
      <c r="P15433" s="243" t="s">
        <v>31153</v>
      </c>
      <c r="Q15433" s="244">
        <v>2711.4</v>
      </c>
      <c r="R15433" s="104"/>
      <c r="S15433" s="104"/>
      <c r="T15433" s="104"/>
    </row>
    <row r="15434" spans="13:20" ht="14.5" x14ac:dyDescent="0.35">
      <c r="M15434" s="261" t="s">
        <v>45934</v>
      </c>
      <c r="N15434" s="262">
        <v>200</v>
      </c>
      <c r="P15434" s="243" t="s">
        <v>31154</v>
      </c>
      <c r="Q15434" s="244">
        <v>12574</v>
      </c>
      <c r="R15434" s="104"/>
      <c r="S15434" s="104"/>
      <c r="T15434" s="104"/>
    </row>
    <row r="15435" spans="13:20" ht="14.5" x14ac:dyDescent="0.35">
      <c r="M15435" s="261" t="s">
        <v>31984</v>
      </c>
      <c r="N15435" s="262">
        <v>196849.69</v>
      </c>
      <c r="P15435" s="243" t="s">
        <v>31155</v>
      </c>
      <c r="Q15435" s="244">
        <v>62833.69</v>
      </c>
      <c r="R15435" s="104"/>
      <c r="S15435" s="104"/>
      <c r="T15435" s="104"/>
    </row>
    <row r="15436" spans="13:20" ht="14.5" x14ac:dyDescent="0.35">
      <c r="M15436" s="261" t="s">
        <v>48950</v>
      </c>
      <c r="N15436" s="262">
        <v>908.74</v>
      </c>
      <c r="P15436" s="243" t="s">
        <v>31156</v>
      </c>
      <c r="Q15436" s="244">
        <v>2252</v>
      </c>
      <c r="R15436" s="104"/>
      <c r="S15436" s="104"/>
      <c r="T15436" s="104"/>
    </row>
    <row r="15437" spans="13:20" ht="14.5" x14ac:dyDescent="0.35">
      <c r="M15437" s="261" t="s">
        <v>58144</v>
      </c>
      <c r="N15437" s="262">
        <v>18301.62</v>
      </c>
      <c r="P15437" s="243" t="s">
        <v>31157</v>
      </c>
      <c r="Q15437" s="244">
        <v>2255</v>
      </c>
      <c r="R15437" s="104"/>
      <c r="S15437" s="104"/>
      <c r="T15437" s="104"/>
    </row>
    <row r="15438" spans="13:20" ht="14.5" x14ac:dyDescent="0.35">
      <c r="M15438" s="261" t="s">
        <v>31985</v>
      </c>
      <c r="N15438" s="262">
        <v>530477.55000000005</v>
      </c>
      <c r="P15438" s="243" t="s">
        <v>31158</v>
      </c>
      <c r="Q15438" s="244">
        <v>6798</v>
      </c>
      <c r="R15438" s="104"/>
      <c r="S15438" s="104"/>
      <c r="T15438" s="104"/>
    </row>
    <row r="15439" spans="13:20" ht="14.5" x14ac:dyDescent="0.35">
      <c r="M15439" s="261" t="s">
        <v>45935</v>
      </c>
      <c r="N15439" s="262">
        <v>29419.9</v>
      </c>
      <c r="P15439" s="243" t="s">
        <v>31159</v>
      </c>
      <c r="Q15439" s="244">
        <v>1130</v>
      </c>
      <c r="R15439" s="104"/>
      <c r="S15439" s="104"/>
      <c r="T15439" s="104"/>
    </row>
    <row r="15440" spans="13:20" ht="14.5" x14ac:dyDescent="0.35">
      <c r="M15440" s="261" t="s">
        <v>48951</v>
      </c>
      <c r="N15440" s="262">
        <v>107515.53</v>
      </c>
      <c r="P15440" s="243" t="s">
        <v>31160</v>
      </c>
      <c r="Q15440" s="244">
        <v>154</v>
      </c>
      <c r="R15440" s="104"/>
      <c r="S15440" s="104"/>
      <c r="T15440" s="104"/>
    </row>
    <row r="15441" spans="13:20" ht="14.5" x14ac:dyDescent="0.35">
      <c r="M15441" s="261" t="s">
        <v>31986</v>
      </c>
      <c r="N15441" s="262">
        <v>141868.1</v>
      </c>
      <c r="P15441" s="243" t="s">
        <v>31161</v>
      </c>
      <c r="Q15441" s="244">
        <v>6602</v>
      </c>
      <c r="R15441" s="104"/>
      <c r="S15441" s="104"/>
      <c r="T15441" s="104"/>
    </row>
    <row r="15442" spans="13:20" ht="14.5" x14ac:dyDescent="0.35">
      <c r="M15442" s="261" t="s">
        <v>31987</v>
      </c>
      <c r="N15442" s="262">
        <v>415707.82</v>
      </c>
      <c r="P15442" s="243" t="s">
        <v>31162</v>
      </c>
      <c r="Q15442" s="244">
        <v>14538.27</v>
      </c>
      <c r="R15442" s="104"/>
      <c r="S15442" s="104"/>
      <c r="T15442" s="104"/>
    </row>
    <row r="15443" spans="13:20" ht="14.5" x14ac:dyDescent="0.35">
      <c r="M15443" s="261" t="s">
        <v>36263</v>
      </c>
      <c r="N15443" s="262">
        <v>484824.35</v>
      </c>
      <c r="P15443" s="243" t="s">
        <v>31163</v>
      </c>
      <c r="Q15443" s="244">
        <v>1272.73</v>
      </c>
      <c r="R15443" s="104"/>
      <c r="S15443" s="104"/>
      <c r="T15443" s="104"/>
    </row>
    <row r="15444" spans="13:20" ht="14.5" x14ac:dyDescent="0.35">
      <c r="M15444" s="261" t="s">
        <v>50630</v>
      </c>
      <c r="N15444" s="262">
        <v>6199.49</v>
      </c>
      <c r="P15444" s="243" t="s">
        <v>31164</v>
      </c>
      <c r="Q15444" s="244">
        <v>14538.27</v>
      </c>
      <c r="R15444" s="104"/>
      <c r="S15444" s="104"/>
      <c r="T15444" s="104"/>
    </row>
    <row r="15445" spans="13:20" ht="14.5" x14ac:dyDescent="0.35">
      <c r="M15445" s="261" t="s">
        <v>36264</v>
      </c>
      <c r="N15445" s="262">
        <v>-2430</v>
      </c>
      <c r="P15445" s="243" t="s">
        <v>31165</v>
      </c>
      <c r="Q15445" s="244">
        <v>1272.73</v>
      </c>
      <c r="R15445" s="104"/>
      <c r="S15445" s="104"/>
      <c r="T15445" s="104"/>
    </row>
    <row r="15446" spans="13:20" ht="14.5" x14ac:dyDescent="0.35">
      <c r="M15446" s="261" t="s">
        <v>45936</v>
      </c>
      <c r="N15446" s="262">
        <v>57250</v>
      </c>
      <c r="P15446" s="243" t="s">
        <v>31166</v>
      </c>
      <c r="Q15446" s="244">
        <v>2252</v>
      </c>
      <c r="R15446" s="104"/>
      <c r="S15446" s="104"/>
      <c r="T15446" s="104"/>
    </row>
    <row r="15447" spans="13:20" ht="14.5" x14ac:dyDescent="0.35">
      <c r="M15447" s="261" t="s">
        <v>45937</v>
      </c>
      <c r="N15447" s="262">
        <v>4379.6499999999996</v>
      </c>
      <c r="P15447" s="243" t="s">
        <v>31167</v>
      </c>
      <c r="Q15447" s="244">
        <v>8857</v>
      </c>
      <c r="R15447" s="104"/>
      <c r="S15447" s="104"/>
      <c r="T15447" s="104"/>
    </row>
    <row r="15448" spans="13:20" ht="14.5" x14ac:dyDescent="0.35">
      <c r="M15448" s="261" t="s">
        <v>58145</v>
      </c>
      <c r="N15448" s="262">
        <v>29684.26</v>
      </c>
      <c r="P15448" s="243" t="s">
        <v>31168</v>
      </c>
      <c r="Q15448" s="244">
        <v>8082</v>
      </c>
      <c r="R15448" s="104"/>
      <c r="S15448" s="104"/>
      <c r="T15448" s="104"/>
    </row>
    <row r="15449" spans="13:20" ht="14.5" x14ac:dyDescent="0.35">
      <c r="M15449" s="261" t="s">
        <v>58146</v>
      </c>
      <c r="N15449" s="262">
        <v>2270.83</v>
      </c>
      <c r="P15449" s="243" t="s">
        <v>31169</v>
      </c>
      <c r="Q15449" s="244">
        <v>23360</v>
      </c>
      <c r="R15449" s="104"/>
      <c r="S15449" s="104"/>
      <c r="T15449" s="104"/>
    </row>
    <row r="15450" spans="13:20" ht="14.5" x14ac:dyDescent="0.35">
      <c r="M15450" s="261" t="s">
        <v>58147</v>
      </c>
      <c r="N15450" s="262">
        <v>7153.92</v>
      </c>
      <c r="P15450" s="243" t="s">
        <v>31170</v>
      </c>
      <c r="Q15450" s="244">
        <v>1734.84</v>
      </c>
      <c r="R15450" s="104"/>
      <c r="S15450" s="104"/>
      <c r="T15450" s="104"/>
    </row>
    <row r="15451" spans="13:20" ht="14.5" x14ac:dyDescent="0.35">
      <c r="M15451" s="261" t="s">
        <v>58148</v>
      </c>
      <c r="N15451" s="262">
        <v>163.26</v>
      </c>
      <c r="P15451" s="243" t="s">
        <v>31171</v>
      </c>
      <c r="Q15451" s="244">
        <v>468.01</v>
      </c>
      <c r="R15451" s="104"/>
      <c r="S15451" s="104"/>
      <c r="T15451" s="104"/>
    </row>
    <row r="15452" spans="13:20" ht="14.5" x14ac:dyDescent="0.35">
      <c r="M15452" s="261" t="s">
        <v>58149</v>
      </c>
      <c r="N15452" s="262">
        <v>1055.97</v>
      </c>
      <c r="P15452" s="243" t="s">
        <v>31172</v>
      </c>
      <c r="Q15452" s="244">
        <v>4281.34</v>
      </c>
      <c r="R15452" s="104"/>
      <c r="S15452" s="104"/>
      <c r="T15452" s="104"/>
    </row>
    <row r="15453" spans="13:20" ht="14.5" x14ac:dyDescent="0.35">
      <c r="M15453" s="261" t="s">
        <v>58150</v>
      </c>
      <c r="N15453" s="262">
        <v>1812.6</v>
      </c>
      <c r="P15453" s="243" t="s">
        <v>31173</v>
      </c>
      <c r="Q15453" s="244">
        <v>45117</v>
      </c>
      <c r="R15453" s="104"/>
      <c r="S15453" s="104"/>
      <c r="T15453" s="104"/>
    </row>
    <row r="15454" spans="13:20" ht="14.5" x14ac:dyDescent="0.35">
      <c r="M15454" s="261" t="s">
        <v>50631</v>
      </c>
      <c r="N15454" s="262">
        <v>2664.16</v>
      </c>
      <c r="P15454" s="243" t="s">
        <v>31174</v>
      </c>
      <c r="Q15454" s="244">
        <v>2453</v>
      </c>
      <c r="R15454" s="104"/>
      <c r="S15454" s="104"/>
      <c r="T15454" s="104"/>
    </row>
    <row r="15455" spans="13:20" ht="14.5" x14ac:dyDescent="0.35">
      <c r="M15455" s="261" t="s">
        <v>38809</v>
      </c>
      <c r="N15455" s="262">
        <v>16742.919999999998</v>
      </c>
      <c r="P15455" s="243" t="s">
        <v>31175</v>
      </c>
      <c r="Q15455" s="244">
        <v>2400.4699999999998</v>
      </c>
      <c r="R15455" s="104"/>
      <c r="S15455" s="104"/>
      <c r="T15455" s="104"/>
    </row>
    <row r="15456" spans="13:20" ht="14.5" x14ac:dyDescent="0.35">
      <c r="M15456" s="261" t="s">
        <v>45938</v>
      </c>
      <c r="N15456" s="262">
        <v>283.86</v>
      </c>
      <c r="P15456" s="243" t="s">
        <v>31176</v>
      </c>
      <c r="Q15456" s="244">
        <v>13333.79</v>
      </c>
      <c r="R15456" s="104"/>
      <c r="S15456" s="104"/>
      <c r="T15456" s="104"/>
    </row>
    <row r="15457" spans="13:20" ht="14.5" x14ac:dyDescent="0.35">
      <c r="M15457" s="261" t="s">
        <v>38810</v>
      </c>
      <c r="N15457" s="262">
        <v>1452.34</v>
      </c>
      <c r="P15457" s="243" t="s">
        <v>31177</v>
      </c>
      <c r="Q15457" s="244">
        <v>2000</v>
      </c>
      <c r="R15457" s="104"/>
      <c r="S15457" s="104"/>
      <c r="T15457" s="104"/>
    </row>
    <row r="15458" spans="13:20" ht="14.5" x14ac:dyDescent="0.35">
      <c r="M15458" s="261" t="s">
        <v>38811</v>
      </c>
      <c r="N15458" s="262">
        <v>1530.82</v>
      </c>
      <c r="P15458" s="243" t="s">
        <v>31178</v>
      </c>
      <c r="Q15458" s="244">
        <v>9320.2900000000009</v>
      </c>
      <c r="R15458" s="104"/>
      <c r="S15458" s="104"/>
      <c r="T15458" s="104"/>
    </row>
    <row r="15459" spans="13:20" ht="14.5" x14ac:dyDescent="0.35">
      <c r="M15459" s="261" t="s">
        <v>50632</v>
      </c>
      <c r="N15459" s="262">
        <v>404.91</v>
      </c>
      <c r="P15459" s="243" t="s">
        <v>31179</v>
      </c>
      <c r="Q15459" s="244">
        <v>4317.3</v>
      </c>
      <c r="R15459" s="104"/>
      <c r="S15459" s="104"/>
      <c r="T15459" s="104"/>
    </row>
    <row r="15460" spans="13:20" ht="14.5" x14ac:dyDescent="0.35">
      <c r="M15460" s="261" t="s">
        <v>58151</v>
      </c>
      <c r="N15460" s="262">
        <v>106.74</v>
      </c>
      <c r="P15460" s="243" t="s">
        <v>31180</v>
      </c>
      <c r="Q15460" s="244">
        <v>306.45</v>
      </c>
      <c r="R15460" s="104"/>
      <c r="S15460" s="104"/>
      <c r="T15460" s="104"/>
    </row>
    <row r="15461" spans="13:20" ht="14.5" x14ac:dyDescent="0.35">
      <c r="M15461" s="261" t="s">
        <v>37775</v>
      </c>
      <c r="N15461" s="262">
        <v>365127.9</v>
      </c>
      <c r="P15461" s="243" t="s">
        <v>31181</v>
      </c>
      <c r="Q15461" s="244">
        <v>95.98</v>
      </c>
      <c r="R15461" s="104"/>
      <c r="S15461" s="104"/>
      <c r="T15461" s="104"/>
    </row>
    <row r="15462" spans="13:20" ht="14.5" x14ac:dyDescent="0.35">
      <c r="M15462" s="261" t="s">
        <v>43510</v>
      </c>
      <c r="N15462" s="262">
        <v>403.4</v>
      </c>
      <c r="P15462" s="243" t="s">
        <v>31182</v>
      </c>
      <c r="Q15462" s="244">
        <v>289.57</v>
      </c>
      <c r="R15462" s="104"/>
      <c r="S15462" s="104"/>
      <c r="T15462" s="104"/>
    </row>
    <row r="15463" spans="13:20" ht="14.5" x14ac:dyDescent="0.35">
      <c r="M15463" s="261" t="s">
        <v>48952</v>
      </c>
      <c r="N15463" s="262">
        <v>17246.23</v>
      </c>
      <c r="P15463" s="243" t="s">
        <v>31183</v>
      </c>
      <c r="Q15463" s="244">
        <v>14.26</v>
      </c>
      <c r="R15463" s="104"/>
      <c r="S15463" s="104"/>
      <c r="T15463" s="104"/>
    </row>
    <row r="15464" spans="13:20" ht="14.5" x14ac:dyDescent="0.35">
      <c r="M15464" s="261" t="s">
        <v>43511</v>
      </c>
      <c r="N15464" s="262">
        <v>192402.9</v>
      </c>
      <c r="P15464" s="243" t="s">
        <v>31184</v>
      </c>
      <c r="Q15464" s="244">
        <v>20.73</v>
      </c>
      <c r="R15464" s="104"/>
      <c r="S15464" s="104"/>
      <c r="T15464" s="104"/>
    </row>
    <row r="15465" spans="13:20" ht="14.5" x14ac:dyDescent="0.35">
      <c r="M15465" s="261" t="s">
        <v>36265</v>
      </c>
      <c r="N15465" s="262">
        <v>374568.84</v>
      </c>
      <c r="P15465" s="243" t="s">
        <v>31185</v>
      </c>
      <c r="Q15465" s="244">
        <v>0.61</v>
      </c>
      <c r="R15465" s="104"/>
      <c r="S15465" s="104"/>
      <c r="T15465" s="104"/>
    </row>
    <row r="15466" spans="13:20" ht="14.5" x14ac:dyDescent="0.35">
      <c r="M15466" s="261" t="s">
        <v>43512</v>
      </c>
      <c r="N15466" s="262">
        <v>-3599.35</v>
      </c>
      <c r="P15466" s="243" t="s">
        <v>31186</v>
      </c>
      <c r="Q15466" s="244">
        <v>3447.78</v>
      </c>
      <c r="R15466" s="104"/>
      <c r="S15466" s="104"/>
      <c r="T15466" s="104"/>
    </row>
    <row r="15467" spans="13:20" ht="14.5" x14ac:dyDescent="0.35">
      <c r="M15467" s="261" t="s">
        <v>45939</v>
      </c>
      <c r="N15467" s="262">
        <v>25086.080000000002</v>
      </c>
      <c r="P15467" s="243" t="s">
        <v>31187</v>
      </c>
      <c r="Q15467" s="244">
        <v>20118.2</v>
      </c>
      <c r="R15467" s="104"/>
      <c r="S15467" s="104"/>
      <c r="T15467" s="104"/>
    </row>
    <row r="15468" spans="13:20" ht="14.5" x14ac:dyDescent="0.35">
      <c r="M15468" s="261" t="s">
        <v>51648</v>
      </c>
      <c r="N15468" s="262">
        <v>2488.7600000000002</v>
      </c>
      <c r="P15468" s="243" t="s">
        <v>31188</v>
      </c>
      <c r="Q15468" s="244">
        <v>5432</v>
      </c>
      <c r="R15468" s="104"/>
      <c r="S15468" s="104"/>
      <c r="T15468" s="104"/>
    </row>
    <row r="15469" spans="13:20" ht="14.5" x14ac:dyDescent="0.35">
      <c r="M15469" s="261" t="s">
        <v>51649</v>
      </c>
      <c r="N15469" s="262">
        <v>319.93</v>
      </c>
      <c r="P15469" s="243" t="s">
        <v>31189</v>
      </c>
      <c r="Q15469" s="244">
        <v>7.77</v>
      </c>
      <c r="R15469" s="104"/>
      <c r="S15469" s="104"/>
      <c r="T15469" s="104"/>
    </row>
    <row r="15470" spans="13:20" ht="14.5" x14ac:dyDescent="0.35">
      <c r="M15470" s="261" t="s">
        <v>51650</v>
      </c>
      <c r="N15470" s="262">
        <v>454.64</v>
      </c>
      <c r="P15470" s="243" t="s">
        <v>31190</v>
      </c>
      <c r="Q15470" s="244">
        <v>930.8</v>
      </c>
      <c r="R15470" s="104"/>
      <c r="S15470" s="104"/>
      <c r="T15470" s="104"/>
    </row>
    <row r="15471" spans="13:20" ht="14.5" x14ac:dyDescent="0.35">
      <c r="M15471" s="261" t="s">
        <v>48953</v>
      </c>
      <c r="N15471" s="262">
        <v>656705</v>
      </c>
      <c r="P15471" s="243" t="s">
        <v>31191</v>
      </c>
      <c r="Q15471" s="244">
        <v>23360</v>
      </c>
      <c r="R15471" s="104"/>
      <c r="S15471" s="104"/>
      <c r="T15471" s="104"/>
    </row>
    <row r="15472" spans="13:20" ht="14.5" x14ac:dyDescent="0.35">
      <c r="M15472" s="261" t="s">
        <v>48954</v>
      </c>
      <c r="N15472" s="262">
        <v>50238.07</v>
      </c>
      <c r="P15472" s="243" t="s">
        <v>31192</v>
      </c>
      <c r="Q15472" s="244">
        <v>4317.3</v>
      </c>
      <c r="R15472" s="104"/>
      <c r="S15472" s="104"/>
      <c r="T15472" s="104"/>
    </row>
    <row r="15473" spans="13:20" ht="14.5" x14ac:dyDescent="0.35">
      <c r="M15473" s="261" t="s">
        <v>32041</v>
      </c>
      <c r="N15473" s="262">
        <v>46860.39</v>
      </c>
      <c r="P15473" s="243" t="s">
        <v>31193</v>
      </c>
      <c r="Q15473" s="244">
        <v>2041.29</v>
      </c>
      <c r="R15473" s="104"/>
      <c r="S15473" s="104"/>
      <c r="T15473" s="104"/>
    </row>
    <row r="15474" spans="13:20" ht="14.5" x14ac:dyDescent="0.35">
      <c r="M15474" s="261" t="s">
        <v>48955</v>
      </c>
      <c r="N15474" s="262">
        <v>1902249.32</v>
      </c>
      <c r="P15474" s="243" t="s">
        <v>31194</v>
      </c>
      <c r="Q15474" s="244">
        <v>563.99</v>
      </c>
      <c r="R15474" s="104"/>
      <c r="S15474" s="104"/>
      <c r="T15474" s="104"/>
    </row>
    <row r="15475" spans="13:20" ht="14.5" x14ac:dyDescent="0.35">
      <c r="M15475" s="261" t="s">
        <v>48956</v>
      </c>
      <c r="N15475" s="262">
        <v>145526.57999999999</v>
      </c>
      <c r="P15475" s="243" t="s">
        <v>31195</v>
      </c>
      <c r="Q15475" s="244">
        <v>289.57</v>
      </c>
      <c r="R15475" s="104"/>
      <c r="S15475" s="104"/>
      <c r="T15475" s="104"/>
    </row>
    <row r="15476" spans="13:20" ht="14.5" x14ac:dyDescent="0.35">
      <c r="M15476" s="261" t="s">
        <v>32053</v>
      </c>
      <c r="N15476" s="262">
        <v>157490.79999999999</v>
      </c>
      <c r="P15476" s="243" t="s">
        <v>31196</v>
      </c>
      <c r="Q15476" s="244">
        <v>14.26</v>
      </c>
      <c r="R15476" s="104"/>
      <c r="S15476" s="104"/>
      <c r="T15476" s="104"/>
    </row>
    <row r="15477" spans="13:20" ht="14.5" x14ac:dyDescent="0.35">
      <c r="M15477" s="261" t="s">
        <v>32055</v>
      </c>
      <c r="N15477" s="262">
        <v>278582.28999999998</v>
      </c>
      <c r="P15477" s="243" t="s">
        <v>31197</v>
      </c>
      <c r="Q15477" s="244">
        <v>20.73</v>
      </c>
      <c r="R15477" s="104"/>
      <c r="S15477" s="104"/>
      <c r="T15477" s="104"/>
    </row>
    <row r="15478" spans="13:20" ht="14.5" x14ac:dyDescent="0.35">
      <c r="M15478" s="261" t="s">
        <v>32057</v>
      </c>
      <c r="N15478" s="262">
        <v>44778.43</v>
      </c>
      <c r="P15478" s="243" t="s">
        <v>31198</v>
      </c>
      <c r="Q15478" s="244">
        <v>0.61</v>
      </c>
      <c r="R15478" s="104"/>
      <c r="S15478" s="104"/>
      <c r="T15478" s="104"/>
    </row>
    <row r="15479" spans="13:20" ht="14.5" x14ac:dyDescent="0.35">
      <c r="M15479" s="261" t="s">
        <v>32059</v>
      </c>
      <c r="N15479" s="262">
        <v>2726.96</v>
      </c>
      <c r="P15479" s="243" t="s">
        <v>31199</v>
      </c>
      <c r="Q15479" s="244">
        <v>2400.4699999999998</v>
      </c>
      <c r="R15479" s="104"/>
      <c r="S15479" s="104"/>
      <c r="T15479" s="104"/>
    </row>
    <row r="15480" spans="13:20" ht="14.5" x14ac:dyDescent="0.35">
      <c r="M15480" s="261" t="s">
        <v>32060</v>
      </c>
      <c r="N15480" s="262">
        <v>52711.73</v>
      </c>
      <c r="P15480" s="243" t="s">
        <v>31200</v>
      </c>
      <c r="Q15480" s="244">
        <v>7.77</v>
      </c>
      <c r="R15480" s="104"/>
      <c r="S15480" s="104"/>
      <c r="T15480" s="104"/>
    </row>
    <row r="15481" spans="13:20" ht="14.5" x14ac:dyDescent="0.35">
      <c r="M15481" s="261" t="s">
        <v>42383</v>
      </c>
      <c r="N15481" s="262">
        <v>8008.79</v>
      </c>
      <c r="P15481" s="243" t="s">
        <v>31201</v>
      </c>
      <c r="Q15481" s="244">
        <v>32367.42</v>
      </c>
      <c r="R15481" s="104"/>
      <c r="S15481" s="104"/>
      <c r="T15481" s="104"/>
    </row>
    <row r="15482" spans="13:20" ht="14.5" x14ac:dyDescent="0.35">
      <c r="M15482" s="261" t="s">
        <v>32061</v>
      </c>
      <c r="N15482" s="262">
        <v>1504.48</v>
      </c>
      <c r="P15482" s="243" t="s">
        <v>31202</v>
      </c>
      <c r="Q15482" s="244">
        <v>2000</v>
      </c>
      <c r="R15482" s="104"/>
      <c r="S15482" s="104"/>
      <c r="T15482" s="104"/>
    </row>
    <row r="15483" spans="13:20" ht="14.5" x14ac:dyDescent="0.35">
      <c r="M15483" s="261" t="s">
        <v>32062</v>
      </c>
      <c r="N15483" s="262">
        <v>41451.449999999997</v>
      </c>
      <c r="P15483" s="243" t="s">
        <v>31203</v>
      </c>
      <c r="Q15483" s="244">
        <v>72066.78</v>
      </c>
      <c r="R15483" s="104"/>
      <c r="S15483" s="104"/>
      <c r="T15483" s="104"/>
    </row>
    <row r="15484" spans="13:20" ht="14.5" x14ac:dyDescent="0.35">
      <c r="M15484" s="261" t="s">
        <v>32063</v>
      </c>
      <c r="N15484" s="262">
        <v>45769.79</v>
      </c>
      <c r="P15484" s="243" t="s">
        <v>31204</v>
      </c>
      <c r="Q15484" s="244">
        <v>19589.34</v>
      </c>
      <c r="R15484" s="104"/>
      <c r="S15484" s="104"/>
      <c r="T15484" s="104"/>
    </row>
    <row r="15485" spans="13:20" ht="14.5" x14ac:dyDescent="0.35">
      <c r="M15485" s="261" t="s">
        <v>32064</v>
      </c>
      <c r="N15485" s="262">
        <v>15207.66</v>
      </c>
      <c r="P15485" s="243" t="s">
        <v>31205</v>
      </c>
      <c r="Q15485" s="244">
        <v>2764.01</v>
      </c>
      <c r="R15485" s="104"/>
      <c r="S15485" s="104"/>
      <c r="T15485" s="104"/>
    </row>
    <row r="15486" spans="13:20" ht="14.5" x14ac:dyDescent="0.35">
      <c r="M15486" s="261" t="s">
        <v>32065</v>
      </c>
      <c r="N15486" s="262">
        <v>900</v>
      </c>
      <c r="P15486" s="243" t="s">
        <v>31206</v>
      </c>
      <c r="Q15486" s="244">
        <v>5296</v>
      </c>
      <c r="R15486" s="104"/>
      <c r="S15486" s="104"/>
      <c r="T15486" s="104"/>
    </row>
    <row r="15487" spans="13:20" ht="14.5" x14ac:dyDescent="0.35">
      <c r="M15487" s="261" t="s">
        <v>32066</v>
      </c>
      <c r="N15487" s="262">
        <v>1550.95</v>
      </c>
      <c r="P15487" s="243" t="s">
        <v>31207</v>
      </c>
      <c r="Q15487" s="244">
        <v>2430</v>
      </c>
      <c r="R15487" s="104"/>
      <c r="S15487" s="104"/>
      <c r="T15487" s="104"/>
    </row>
    <row r="15488" spans="13:20" ht="14.5" x14ac:dyDescent="0.35">
      <c r="M15488" s="261" t="s">
        <v>32067</v>
      </c>
      <c r="N15488" s="262">
        <v>49801.81</v>
      </c>
      <c r="P15488" s="243" t="s">
        <v>31208</v>
      </c>
      <c r="Q15488" s="244">
        <v>18372.2</v>
      </c>
      <c r="R15488" s="104"/>
      <c r="S15488" s="104"/>
      <c r="T15488" s="104"/>
    </row>
    <row r="15489" spans="13:20" ht="14.5" x14ac:dyDescent="0.35">
      <c r="M15489" s="261" t="s">
        <v>16437</v>
      </c>
      <c r="N15489" s="262">
        <v>26611.91</v>
      </c>
      <c r="P15489" s="243" t="s">
        <v>31209</v>
      </c>
      <c r="Q15489" s="244">
        <v>136.80000000000001</v>
      </c>
      <c r="R15489" s="104"/>
      <c r="S15489" s="104"/>
      <c r="T15489" s="104"/>
    </row>
    <row r="15490" spans="13:20" ht="14.5" x14ac:dyDescent="0.35">
      <c r="M15490" s="261" t="s">
        <v>32068</v>
      </c>
      <c r="N15490" s="262">
        <v>121252.45</v>
      </c>
      <c r="P15490" s="243" t="s">
        <v>31210</v>
      </c>
      <c r="Q15490" s="244">
        <v>13556</v>
      </c>
      <c r="R15490" s="104"/>
      <c r="S15490" s="104"/>
      <c r="T15490" s="104"/>
    </row>
    <row r="15491" spans="13:20" ht="14.5" x14ac:dyDescent="0.35">
      <c r="M15491" s="261" t="s">
        <v>32069</v>
      </c>
      <c r="N15491" s="262">
        <v>855536.25</v>
      </c>
      <c r="P15491" s="243" t="s">
        <v>31211</v>
      </c>
      <c r="Q15491" s="244">
        <v>89</v>
      </c>
      <c r="R15491" s="104"/>
      <c r="S15491" s="104"/>
      <c r="T15491" s="104"/>
    </row>
    <row r="15492" spans="13:20" ht="14.5" x14ac:dyDescent="0.35">
      <c r="M15492" s="261" t="s">
        <v>32070</v>
      </c>
      <c r="N15492" s="262">
        <v>-36771.550000000003</v>
      </c>
      <c r="P15492" s="243" t="s">
        <v>31212</v>
      </c>
      <c r="Q15492" s="244">
        <v>9051.31</v>
      </c>
      <c r="R15492" s="104"/>
      <c r="S15492" s="104"/>
      <c r="T15492" s="104"/>
    </row>
    <row r="15493" spans="13:20" ht="14.5" x14ac:dyDescent="0.35">
      <c r="M15493" s="261" t="s">
        <v>43513</v>
      </c>
      <c r="N15493" s="262">
        <v>2378.31</v>
      </c>
      <c r="P15493" s="243" t="s">
        <v>31213</v>
      </c>
      <c r="Q15493" s="244">
        <v>698</v>
      </c>
      <c r="R15493" s="104"/>
      <c r="S15493" s="104"/>
      <c r="T15493" s="104"/>
    </row>
    <row r="15494" spans="13:20" ht="14.5" x14ac:dyDescent="0.35">
      <c r="M15494" s="261" t="s">
        <v>42384</v>
      </c>
      <c r="N15494" s="262">
        <v>77192.69</v>
      </c>
      <c r="P15494" s="243" t="s">
        <v>31214</v>
      </c>
      <c r="Q15494" s="244">
        <v>14817.97</v>
      </c>
      <c r="R15494" s="104"/>
      <c r="S15494" s="104"/>
      <c r="T15494" s="104"/>
    </row>
    <row r="15495" spans="13:20" ht="14.5" x14ac:dyDescent="0.35">
      <c r="M15495" s="261" t="s">
        <v>37776</v>
      </c>
      <c r="N15495" s="262">
        <v>50867.93</v>
      </c>
      <c r="P15495" s="243" t="s">
        <v>31215</v>
      </c>
      <c r="Q15495" s="244">
        <v>-449.5</v>
      </c>
      <c r="R15495" s="104"/>
      <c r="S15495" s="104"/>
      <c r="T15495" s="104"/>
    </row>
    <row r="15496" spans="13:20" ht="14.5" x14ac:dyDescent="0.35">
      <c r="M15496" s="261" t="s">
        <v>32071</v>
      </c>
      <c r="N15496" s="262">
        <v>21615.25</v>
      </c>
      <c r="P15496" s="243" t="s">
        <v>31216</v>
      </c>
      <c r="Q15496" s="244">
        <v>-58329.9</v>
      </c>
      <c r="R15496" s="104"/>
      <c r="S15496" s="104"/>
      <c r="T15496" s="104"/>
    </row>
    <row r="15497" spans="13:20" ht="14.5" x14ac:dyDescent="0.35">
      <c r="M15497" s="261" t="s">
        <v>32072</v>
      </c>
      <c r="N15497" s="262">
        <v>1927.38</v>
      </c>
      <c r="P15497" s="243" t="s">
        <v>31217</v>
      </c>
      <c r="Q15497" s="244">
        <v>-13556</v>
      </c>
      <c r="R15497" s="104"/>
      <c r="S15497" s="104"/>
      <c r="T15497" s="104"/>
    </row>
    <row r="15498" spans="13:20" ht="14.5" x14ac:dyDescent="0.35">
      <c r="M15498" s="261" t="s">
        <v>50633</v>
      </c>
      <c r="N15498" s="262">
        <v>1620.51</v>
      </c>
      <c r="P15498" s="243" t="s">
        <v>31218</v>
      </c>
      <c r="Q15498" s="244">
        <v>-1516.11</v>
      </c>
      <c r="R15498" s="104"/>
      <c r="S15498" s="104"/>
      <c r="T15498" s="104"/>
    </row>
    <row r="15499" spans="13:20" ht="14.5" x14ac:dyDescent="0.35">
      <c r="M15499" s="261" t="s">
        <v>37777</v>
      </c>
      <c r="N15499" s="262">
        <v>146992.41</v>
      </c>
      <c r="P15499" s="243" t="s">
        <v>31219</v>
      </c>
      <c r="Q15499" s="244">
        <v>55649.89</v>
      </c>
      <c r="R15499" s="104"/>
      <c r="S15499" s="104"/>
      <c r="T15499" s="104"/>
    </row>
    <row r="15500" spans="13:20" ht="14.5" x14ac:dyDescent="0.35">
      <c r="M15500" s="261" t="s">
        <v>43514</v>
      </c>
      <c r="N15500" s="262">
        <v>11416.78</v>
      </c>
      <c r="P15500" s="243" t="s">
        <v>31220</v>
      </c>
      <c r="Q15500" s="244">
        <v>35740.620000000003</v>
      </c>
      <c r="R15500" s="104"/>
      <c r="S15500" s="104"/>
      <c r="T15500" s="104"/>
    </row>
    <row r="15501" spans="13:20" ht="14.5" x14ac:dyDescent="0.35">
      <c r="M15501" s="261" t="s">
        <v>58152</v>
      </c>
      <c r="N15501" s="262">
        <v>30007.91</v>
      </c>
      <c r="P15501" s="243" t="s">
        <v>31221</v>
      </c>
      <c r="Q15501" s="244">
        <v>21986.01</v>
      </c>
      <c r="R15501" s="104"/>
      <c r="S15501" s="104"/>
      <c r="T15501" s="104"/>
    </row>
    <row r="15502" spans="13:20" ht="14.5" x14ac:dyDescent="0.35">
      <c r="M15502" s="261" t="s">
        <v>37778</v>
      </c>
      <c r="N15502" s="262">
        <v>14001.27</v>
      </c>
      <c r="P15502" s="243" t="s">
        <v>31222</v>
      </c>
      <c r="Q15502" s="244">
        <v>6494</v>
      </c>
      <c r="R15502" s="104"/>
      <c r="S15502" s="104"/>
      <c r="T15502" s="104"/>
    </row>
    <row r="15503" spans="13:20" ht="14.5" x14ac:dyDescent="0.35">
      <c r="M15503" s="261" t="s">
        <v>37779</v>
      </c>
      <c r="N15503" s="262">
        <v>39163.57</v>
      </c>
      <c r="P15503" s="243" t="s">
        <v>31223</v>
      </c>
      <c r="Q15503" s="244">
        <v>19589.34</v>
      </c>
      <c r="R15503" s="104"/>
      <c r="S15503" s="104"/>
      <c r="T15503" s="104"/>
    </row>
    <row r="15504" spans="13:20" ht="14.5" x14ac:dyDescent="0.35">
      <c r="M15504" s="261" t="s">
        <v>38817</v>
      </c>
      <c r="N15504" s="262">
        <v>15469.86</v>
      </c>
      <c r="P15504" s="243" t="s">
        <v>31224</v>
      </c>
      <c r="Q15504" s="244">
        <v>2764.01</v>
      </c>
      <c r="R15504" s="104"/>
      <c r="S15504" s="104"/>
      <c r="T15504" s="104"/>
    </row>
    <row r="15505" spans="13:20" ht="14.5" x14ac:dyDescent="0.35">
      <c r="M15505" s="261" t="s">
        <v>32074</v>
      </c>
      <c r="N15505" s="262">
        <v>92032.09</v>
      </c>
      <c r="P15505" s="243" t="s">
        <v>31225</v>
      </c>
      <c r="Q15505" s="244">
        <v>1980.5</v>
      </c>
      <c r="R15505" s="104"/>
      <c r="S15505" s="104"/>
      <c r="T15505" s="104"/>
    </row>
    <row r="15506" spans="13:20" ht="14.5" x14ac:dyDescent="0.35">
      <c r="M15506" s="261" t="s">
        <v>32075</v>
      </c>
      <c r="N15506" s="262">
        <v>3792.48</v>
      </c>
      <c r="P15506" s="243" t="s">
        <v>31226</v>
      </c>
      <c r="Q15506" s="244">
        <v>-15608.62</v>
      </c>
      <c r="R15506" s="104"/>
      <c r="S15506" s="104"/>
      <c r="T15506" s="104"/>
    </row>
    <row r="15507" spans="13:20" ht="14.5" x14ac:dyDescent="0.35">
      <c r="M15507" s="261" t="s">
        <v>32076</v>
      </c>
      <c r="N15507" s="262">
        <v>342.9</v>
      </c>
      <c r="P15507" s="243" t="s">
        <v>31227</v>
      </c>
      <c r="Q15507" s="244">
        <v>25653.200000000001</v>
      </c>
      <c r="R15507" s="104"/>
      <c r="S15507" s="104"/>
      <c r="T15507" s="104"/>
    </row>
    <row r="15508" spans="13:20" ht="14.5" x14ac:dyDescent="0.35">
      <c r="M15508" s="261" t="s">
        <v>50634</v>
      </c>
      <c r="N15508" s="262">
        <v>-328.74</v>
      </c>
      <c r="P15508" s="243" t="s">
        <v>31228</v>
      </c>
      <c r="Q15508" s="244">
        <v>-13556</v>
      </c>
      <c r="R15508" s="104"/>
      <c r="S15508" s="104"/>
      <c r="T15508" s="104"/>
    </row>
    <row r="15509" spans="13:20" ht="14.5" x14ac:dyDescent="0.35">
      <c r="M15509" s="261" t="s">
        <v>32077</v>
      </c>
      <c r="N15509" s="262">
        <v>44049.67</v>
      </c>
      <c r="P15509" s="243" t="s">
        <v>31229</v>
      </c>
      <c r="Q15509" s="244">
        <v>20606.7</v>
      </c>
      <c r="R15509" s="104"/>
      <c r="S15509" s="104"/>
      <c r="T15509" s="104"/>
    </row>
    <row r="15510" spans="13:20" ht="14.5" x14ac:dyDescent="0.35">
      <c r="M15510" s="261" t="s">
        <v>42385</v>
      </c>
      <c r="N15510" s="262">
        <v>209577.04</v>
      </c>
      <c r="P15510" s="243" t="s">
        <v>31230</v>
      </c>
      <c r="Q15510" s="244">
        <v>55649.89</v>
      </c>
      <c r="R15510" s="104"/>
      <c r="S15510" s="104"/>
      <c r="T15510" s="104"/>
    </row>
    <row r="15511" spans="13:20" ht="14.5" x14ac:dyDescent="0.35">
      <c r="M15511" s="261" t="s">
        <v>32078</v>
      </c>
      <c r="N15511" s="262">
        <v>306905.32</v>
      </c>
      <c r="P15511" s="243" t="s">
        <v>31231</v>
      </c>
      <c r="Q15511" s="244">
        <v>35740.620000000003</v>
      </c>
      <c r="R15511" s="104"/>
      <c r="S15511" s="104"/>
      <c r="T15511" s="104"/>
    </row>
    <row r="15512" spans="13:20" ht="14.5" x14ac:dyDescent="0.35">
      <c r="M15512" s="261" t="s">
        <v>50635</v>
      </c>
      <c r="N15512" s="262">
        <v>4735.7700000000004</v>
      </c>
      <c r="P15512" s="243" t="s">
        <v>31232</v>
      </c>
      <c r="Q15512" s="244">
        <v>9800</v>
      </c>
      <c r="R15512" s="104"/>
      <c r="S15512" s="104"/>
      <c r="T15512" s="104"/>
    </row>
    <row r="15513" spans="13:20" ht="14.5" x14ac:dyDescent="0.35">
      <c r="M15513" s="261" t="s">
        <v>32079</v>
      </c>
      <c r="N15513" s="262">
        <v>29982.22</v>
      </c>
      <c r="P15513" s="243" t="s">
        <v>31233</v>
      </c>
      <c r="Q15513" s="244">
        <v>480</v>
      </c>
      <c r="R15513" s="104"/>
      <c r="S15513" s="104"/>
      <c r="T15513" s="104"/>
    </row>
    <row r="15514" spans="13:20" ht="14.5" x14ac:dyDescent="0.35">
      <c r="M15514" s="261" t="s">
        <v>36268</v>
      </c>
      <c r="N15514" s="262">
        <v>66432</v>
      </c>
      <c r="P15514" s="243" t="s">
        <v>31234</v>
      </c>
      <c r="Q15514" s="244">
        <v>786.41</v>
      </c>
      <c r="R15514" s="104"/>
      <c r="S15514" s="104"/>
      <c r="T15514" s="104"/>
    </row>
    <row r="15515" spans="13:20" ht="14.5" x14ac:dyDescent="0.35">
      <c r="M15515" s="261" t="s">
        <v>32080</v>
      </c>
      <c r="N15515" s="262">
        <v>68379.839999999997</v>
      </c>
      <c r="P15515" s="243" t="s">
        <v>31235</v>
      </c>
      <c r="Q15515" s="244">
        <v>3005.59</v>
      </c>
      <c r="R15515" s="104"/>
      <c r="S15515" s="104"/>
      <c r="T15515" s="104"/>
    </row>
    <row r="15516" spans="13:20" ht="14.5" x14ac:dyDescent="0.35">
      <c r="M15516" s="261" t="s">
        <v>32081</v>
      </c>
      <c r="N15516" s="262">
        <v>8435.2800000000007</v>
      </c>
      <c r="P15516" s="243" t="s">
        <v>31236</v>
      </c>
      <c r="Q15516" s="244">
        <v>13066</v>
      </c>
      <c r="R15516" s="104"/>
      <c r="S15516" s="104"/>
      <c r="T15516" s="104"/>
    </row>
    <row r="15517" spans="13:20" ht="14.5" x14ac:dyDescent="0.35">
      <c r="M15517" s="261" t="s">
        <v>36269</v>
      </c>
      <c r="N15517" s="262">
        <v>1573.37</v>
      </c>
      <c r="P15517" s="243" t="s">
        <v>31237</v>
      </c>
      <c r="Q15517" s="244">
        <v>2381.5</v>
      </c>
      <c r="R15517" s="104"/>
      <c r="S15517" s="104"/>
      <c r="T15517" s="104"/>
    </row>
    <row r="15518" spans="13:20" ht="14.5" x14ac:dyDescent="0.35">
      <c r="M15518" s="261" t="s">
        <v>36270</v>
      </c>
      <c r="N15518" s="262">
        <v>2096.1999999999998</v>
      </c>
      <c r="P15518" s="243" t="s">
        <v>31238</v>
      </c>
      <c r="Q15518" s="244">
        <v>18399.5</v>
      </c>
      <c r="R15518" s="104"/>
      <c r="S15518" s="104"/>
      <c r="T15518" s="104"/>
    </row>
    <row r="15519" spans="13:20" ht="14.5" x14ac:dyDescent="0.35">
      <c r="M15519" s="261" t="s">
        <v>32082</v>
      </c>
      <c r="N15519" s="262">
        <v>23482.51</v>
      </c>
      <c r="P15519" s="243" t="s">
        <v>31239</v>
      </c>
      <c r="Q15519" s="244">
        <v>3526</v>
      </c>
      <c r="R15519" s="104"/>
      <c r="S15519" s="104"/>
      <c r="T15519" s="104"/>
    </row>
    <row r="15520" spans="13:20" ht="14.5" x14ac:dyDescent="0.35">
      <c r="M15520" s="261" t="s">
        <v>53838</v>
      </c>
      <c r="N15520" s="262">
        <v>4509.03</v>
      </c>
      <c r="P15520" s="243" t="s">
        <v>31240</v>
      </c>
      <c r="Q15520" s="244">
        <v>11194</v>
      </c>
      <c r="R15520" s="104"/>
      <c r="S15520" s="104"/>
      <c r="T15520" s="104"/>
    </row>
    <row r="15521" spans="13:20" ht="14.5" x14ac:dyDescent="0.35">
      <c r="M15521" s="261" t="s">
        <v>37780</v>
      </c>
      <c r="N15521" s="262">
        <v>607505.28</v>
      </c>
      <c r="P15521" s="243" t="s">
        <v>31241</v>
      </c>
      <c r="Q15521" s="244">
        <v>4071.05</v>
      </c>
      <c r="R15521" s="104"/>
      <c r="S15521" s="104"/>
      <c r="T15521" s="104"/>
    </row>
    <row r="15522" spans="13:20" ht="14.5" x14ac:dyDescent="0.35">
      <c r="M15522" s="261" t="s">
        <v>43515</v>
      </c>
      <c r="N15522" s="262">
        <v>23221.29</v>
      </c>
      <c r="P15522" s="243" t="s">
        <v>31242</v>
      </c>
      <c r="Q15522" s="244">
        <v>22631.97</v>
      </c>
      <c r="R15522" s="104"/>
      <c r="S15522" s="104"/>
      <c r="T15522" s="104"/>
    </row>
    <row r="15523" spans="13:20" ht="14.5" x14ac:dyDescent="0.35">
      <c r="M15523" s="261" t="s">
        <v>51651</v>
      </c>
      <c r="N15523" s="262">
        <v>1495308.22</v>
      </c>
      <c r="P15523" s="243" t="s">
        <v>31243</v>
      </c>
      <c r="Q15523" s="244">
        <v>3234</v>
      </c>
      <c r="R15523" s="104"/>
      <c r="S15523" s="104"/>
      <c r="T15523" s="104"/>
    </row>
    <row r="15524" spans="13:20" ht="14.5" x14ac:dyDescent="0.35">
      <c r="M15524" s="261" t="s">
        <v>37781</v>
      </c>
      <c r="N15524" s="262">
        <v>126865.87</v>
      </c>
      <c r="P15524" s="243" t="s">
        <v>31244</v>
      </c>
      <c r="Q15524" s="244">
        <v>4680</v>
      </c>
      <c r="R15524" s="104"/>
      <c r="S15524" s="104"/>
      <c r="T15524" s="104"/>
    </row>
    <row r="15525" spans="13:20" ht="14.5" x14ac:dyDescent="0.35">
      <c r="M15525" s="261" t="s">
        <v>53839</v>
      </c>
      <c r="N15525" s="262">
        <v>18.78</v>
      </c>
      <c r="P15525" s="243" t="s">
        <v>31245</v>
      </c>
      <c r="Q15525" s="244">
        <v>358.02</v>
      </c>
      <c r="R15525" s="104"/>
      <c r="S15525" s="104"/>
      <c r="T15525" s="104"/>
    </row>
    <row r="15526" spans="13:20" ht="14.5" x14ac:dyDescent="0.35">
      <c r="M15526" s="261" t="s">
        <v>32083</v>
      </c>
      <c r="N15526" s="262">
        <v>229315.29</v>
      </c>
      <c r="P15526" s="243" t="s">
        <v>31246</v>
      </c>
      <c r="Q15526" s="244">
        <v>2860.65</v>
      </c>
      <c r="R15526" s="104"/>
      <c r="S15526" s="104"/>
      <c r="T15526" s="104"/>
    </row>
    <row r="15527" spans="13:20" ht="14.5" x14ac:dyDescent="0.35">
      <c r="M15527" s="261" t="s">
        <v>36271</v>
      </c>
      <c r="N15527" s="262">
        <v>456031.94</v>
      </c>
      <c r="P15527" s="243" t="s">
        <v>31247</v>
      </c>
      <c r="Q15527" s="244">
        <v>39878.25</v>
      </c>
      <c r="R15527" s="104"/>
      <c r="S15527" s="104"/>
      <c r="T15527" s="104"/>
    </row>
    <row r="15528" spans="13:20" ht="14.5" x14ac:dyDescent="0.35">
      <c r="M15528" s="261" t="s">
        <v>38818</v>
      </c>
      <c r="N15528" s="262">
        <v>37677.839999999997</v>
      </c>
      <c r="P15528" s="243" t="s">
        <v>31248</v>
      </c>
      <c r="Q15528" s="244">
        <v>9800</v>
      </c>
      <c r="R15528" s="104"/>
      <c r="S15528" s="104"/>
      <c r="T15528" s="104"/>
    </row>
    <row r="15529" spans="13:20" ht="14.5" x14ac:dyDescent="0.35">
      <c r="M15529" s="261" t="s">
        <v>38819</v>
      </c>
      <c r="N15529" s="262">
        <v>321829.87</v>
      </c>
      <c r="P15529" s="243" t="s">
        <v>31249</v>
      </c>
      <c r="Q15529" s="244">
        <v>480</v>
      </c>
      <c r="R15529" s="104"/>
      <c r="S15529" s="104"/>
      <c r="T15529" s="104"/>
    </row>
    <row r="15530" spans="13:20" ht="14.5" x14ac:dyDescent="0.35">
      <c r="M15530" s="261" t="s">
        <v>53840</v>
      </c>
      <c r="N15530" s="262">
        <v>19655</v>
      </c>
      <c r="P15530" s="243" t="s">
        <v>31250</v>
      </c>
      <c r="Q15530" s="244">
        <v>4680</v>
      </c>
      <c r="R15530" s="104"/>
      <c r="S15530" s="104"/>
      <c r="T15530" s="104"/>
    </row>
    <row r="15531" spans="13:20" ht="14.5" x14ac:dyDescent="0.35">
      <c r="M15531" s="261" t="s">
        <v>58153</v>
      </c>
      <c r="N15531" s="262">
        <v>32934.22</v>
      </c>
      <c r="P15531" s="243" t="s">
        <v>31251</v>
      </c>
      <c r="Q15531" s="244">
        <v>1144.43</v>
      </c>
      <c r="R15531" s="104"/>
      <c r="S15531" s="104"/>
      <c r="T15531" s="104"/>
    </row>
    <row r="15532" spans="13:20" ht="14.5" x14ac:dyDescent="0.35">
      <c r="M15532" s="261" t="s">
        <v>42386</v>
      </c>
      <c r="N15532" s="262">
        <v>153082.29</v>
      </c>
      <c r="P15532" s="243" t="s">
        <v>31252</v>
      </c>
      <c r="Q15532" s="244">
        <v>21131.29</v>
      </c>
      <c r="R15532" s="104"/>
      <c r="S15532" s="104"/>
      <c r="T15532" s="104"/>
    </row>
    <row r="15533" spans="13:20" ht="14.5" x14ac:dyDescent="0.35">
      <c r="M15533" s="261" t="s">
        <v>32084</v>
      </c>
      <c r="N15533" s="262">
        <v>54926.05</v>
      </c>
      <c r="P15533" s="243" t="s">
        <v>31253</v>
      </c>
      <c r="Q15533" s="244">
        <v>49019.75</v>
      </c>
      <c r="R15533" s="104"/>
      <c r="S15533" s="104"/>
      <c r="T15533" s="104"/>
    </row>
    <row r="15534" spans="13:20" ht="14.5" x14ac:dyDescent="0.35">
      <c r="M15534" s="261" t="s">
        <v>36272</v>
      </c>
      <c r="N15534" s="262">
        <v>317507.21000000002</v>
      </c>
      <c r="P15534" s="243" t="s">
        <v>31254</v>
      </c>
      <c r="Q15534" s="244">
        <v>22631.97</v>
      </c>
      <c r="R15534" s="104"/>
      <c r="S15534" s="104"/>
      <c r="T15534" s="104"/>
    </row>
    <row r="15535" spans="13:20" ht="14.5" x14ac:dyDescent="0.35">
      <c r="M15535" s="261" t="s">
        <v>32086</v>
      </c>
      <c r="N15535" s="262">
        <v>812256.22</v>
      </c>
      <c r="P15535" s="243" t="s">
        <v>31255</v>
      </c>
      <c r="Q15535" s="244">
        <v>31465.5</v>
      </c>
      <c r="R15535" s="104"/>
      <c r="S15535" s="104"/>
      <c r="T15535" s="104"/>
    </row>
    <row r="15536" spans="13:20" ht="14.5" x14ac:dyDescent="0.35">
      <c r="M15536" s="261" t="s">
        <v>50636</v>
      </c>
      <c r="N15536" s="262">
        <v>-20432.25</v>
      </c>
      <c r="P15536" s="243" t="s">
        <v>31256</v>
      </c>
      <c r="Q15536" s="244">
        <v>7200</v>
      </c>
      <c r="R15536" s="104"/>
      <c r="S15536" s="104"/>
      <c r="T15536" s="104"/>
    </row>
    <row r="15537" spans="13:20" ht="14.5" x14ac:dyDescent="0.35">
      <c r="M15537" s="261" t="s">
        <v>52527</v>
      </c>
      <c r="N15537" s="262">
        <v>27927</v>
      </c>
      <c r="P15537" s="243" t="s">
        <v>31257</v>
      </c>
      <c r="Q15537" s="244">
        <v>21527.8</v>
      </c>
      <c r="R15537" s="104"/>
      <c r="S15537" s="104"/>
      <c r="T15537" s="104"/>
    </row>
    <row r="15538" spans="13:20" ht="14.5" x14ac:dyDescent="0.35">
      <c r="M15538" s="261" t="s">
        <v>50637</v>
      </c>
      <c r="N15538" s="262">
        <v>49200</v>
      </c>
      <c r="P15538" s="243" t="s">
        <v>31258</v>
      </c>
      <c r="Q15538" s="244">
        <v>2197.39</v>
      </c>
      <c r="R15538" s="104"/>
      <c r="S15538" s="104"/>
      <c r="T15538" s="104"/>
    </row>
    <row r="15539" spans="13:20" ht="14.5" x14ac:dyDescent="0.35">
      <c r="M15539" s="261" t="s">
        <v>50638</v>
      </c>
      <c r="N15539" s="262">
        <v>3763.81</v>
      </c>
      <c r="P15539" s="243" t="s">
        <v>31259</v>
      </c>
      <c r="Q15539" s="244">
        <v>4632.13</v>
      </c>
      <c r="R15539" s="104"/>
      <c r="S15539" s="104"/>
      <c r="T15539" s="104"/>
    </row>
    <row r="15540" spans="13:20" ht="14.5" x14ac:dyDescent="0.35">
      <c r="M15540" s="261" t="s">
        <v>50639</v>
      </c>
      <c r="N15540" s="262">
        <v>8531.4</v>
      </c>
      <c r="P15540" s="243" t="s">
        <v>31260</v>
      </c>
      <c r="Q15540" s="244">
        <v>12300</v>
      </c>
      <c r="R15540" s="104"/>
      <c r="S15540" s="104"/>
      <c r="T15540" s="104"/>
    </row>
    <row r="15541" spans="13:20" ht="14.5" x14ac:dyDescent="0.35">
      <c r="M15541" s="261" t="s">
        <v>53841</v>
      </c>
      <c r="N15541" s="262">
        <v>372.27</v>
      </c>
      <c r="P15541" s="243" t="s">
        <v>31261</v>
      </c>
      <c r="Q15541" s="244">
        <v>4824.1400000000003</v>
      </c>
      <c r="R15541" s="104"/>
      <c r="S15541" s="104"/>
      <c r="T15541" s="104"/>
    </row>
    <row r="15542" spans="13:20" ht="14.5" x14ac:dyDescent="0.35">
      <c r="M15542" s="261" t="s">
        <v>52528</v>
      </c>
      <c r="N15542" s="262">
        <v>12082.82</v>
      </c>
      <c r="P15542" s="243" t="s">
        <v>31262</v>
      </c>
      <c r="Q15542" s="244">
        <v>7976.2</v>
      </c>
      <c r="R15542" s="104"/>
      <c r="S15542" s="104"/>
      <c r="T15542" s="104"/>
    </row>
    <row r="15543" spans="13:20" ht="14.5" x14ac:dyDescent="0.35">
      <c r="M15543" s="261" t="s">
        <v>58154</v>
      </c>
      <c r="N15543" s="262">
        <v>662.64</v>
      </c>
      <c r="P15543" s="243" t="s">
        <v>31263</v>
      </c>
      <c r="Q15543" s="244">
        <v>2200</v>
      </c>
      <c r="R15543" s="104"/>
      <c r="S15543" s="104"/>
      <c r="T15543" s="104"/>
    </row>
    <row r="15544" spans="13:20" ht="14.5" x14ac:dyDescent="0.35">
      <c r="M15544" s="261" t="s">
        <v>53842</v>
      </c>
      <c r="N15544" s="262">
        <v>6100.31</v>
      </c>
      <c r="P15544" s="243" t="s">
        <v>31264</v>
      </c>
      <c r="Q15544" s="244">
        <v>20934.29</v>
      </c>
      <c r="R15544" s="104"/>
      <c r="S15544" s="104"/>
      <c r="T15544" s="104"/>
    </row>
    <row r="15545" spans="13:20" ht="14.5" x14ac:dyDescent="0.35">
      <c r="M15545" s="261" t="s">
        <v>32087</v>
      </c>
      <c r="N15545" s="262">
        <v>56532</v>
      </c>
      <c r="P15545" s="243" t="s">
        <v>31265</v>
      </c>
      <c r="Q15545" s="244">
        <v>2814.71</v>
      </c>
      <c r="R15545" s="104"/>
      <c r="S15545" s="104"/>
      <c r="T15545" s="104"/>
    </row>
    <row r="15546" spans="13:20" ht="14.5" x14ac:dyDescent="0.35">
      <c r="M15546" s="261" t="s">
        <v>50640</v>
      </c>
      <c r="N15546" s="262">
        <v>512.28</v>
      </c>
      <c r="P15546" s="243" t="s">
        <v>31266</v>
      </c>
      <c r="Q15546" s="244">
        <v>5338</v>
      </c>
      <c r="R15546" s="104"/>
      <c r="S15546" s="104"/>
      <c r="T15546" s="104"/>
    </row>
    <row r="15547" spans="13:20" ht="14.5" x14ac:dyDescent="0.35">
      <c r="M15547" s="261" t="s">
        <v>38820</v>
      </c>
      <c r="N15547" s="262">
        <v>43202.36</v>
      </c>
      <c r="P15547" s="243" t="s">
        <v>31267</v>
      </c>
      <c r="Q15547" s="244">
        <v>20766</v>
      </c>
      <c r="R15547" s="104"/>
      <c r="S15547" s="104"/>
      <c r="T15547" s="104"/>
    </row>
    <row r="15548" spans="13:20" ht="14.5" x14ac:dyDescent="0.35">
      <c r="M15548" s="261" t="s">
        <v>38821</v>
      </c>
      <c r="N15548" s="262">
        <v>24870.03</v>
      </c>
      <c r="P15548" s="243" t="s">
        <v>31268</v>
      </c>
      <c r="Q15548" s="244">
        <v>14438</v>
      </c>
      <c r="R15548" s="104"/>
      <c r="S15548" s="104"/>
      <c r="T15548" s="104"/>
    </row>
    <row r="15549" spans="13:20" ht="14.5" x14ac:dyDescent="0.35">
      <c r="M15549" s="261" t="s">
        <v>58155</v>
      </c>
      <c r="N15549" s="262">
        <v>21392.45</v>
      </c>
      <c r="P15549" s="243" t="s">
        <v>31269</v>
      </c>
      <c r="Q15549" s="244">
        <v>92089.93</v>
      </c>
      <c r="R15549" s="104"/>
      <c r="S15549" s="104"/>
      <c r="T15549" s="104"/>
    </row>
    <row r="15550" spans="13:20" ht="14.5" x14ac:dyDescent="0.35">
      <c r="M15550" s="261" t="s">
        <v>43516</v>
      </c>
      <c r="N15550" s="262">
        <v>4399.07</v>
      </c>
      <c r="P15550" s="243" t="s">
        <v>31270</v>
      </c>
      <c r="Q15550" s="244">
        <v>52184.77</v>
      </c>
      <c r="R15550" s="104"/>
      <c r="S15550" s="104"/>
      <c r="T15550" s="104"/>
    </row>
    <row r="15551" spans="13:20" ht="14.5" x14ac:dyDescent="0.35">
      <c r="M15551" s="261" t="s">
        <v>58156</v>
      </c>
      <c r="N15551" s="262">
        <v>372855.44</v>
      </c>
      <c r="P15551" s="243" t="s">
        <v>31271</v>
      </c>
      <c r="Q15551" s="244">
        <v>98492.26</v>
      </c>
      <c r="R15551" s="104"/>
      <c r="S15551" s="104"/>
      <c r="T15551" s="104"/>
    </row>
    <row r="15552" spans="13:20" ht="14.5" x14ac:dyDescent="0.35">
      <c r="M15552" s="261" t="s">
        <v>38822</v>
      </c>
      <c r="N15552" s="262">
        <v>35646.26</v>
      </c>
      <c r="P15552" s="243" t="s">
        <v>31272</v>
      </c>
      <c r="Q15552" s="244">
        <v>58.04</v>
      </c>
      <c r="R15552" s="104"/>
      <c r="S15552" s="104"/>
      <c r="T15552" s="104"/>
    </row>
    <row r="15553" spans="13:20" ht="14.5" x14ac:dyDescent="0.35">
      <c r="M15553" s="261" t="s">
        <v>38823</v>
      </c>
      <c r="N15553" s="262">
        <v>102520.87</v>
      </c>
      <c r="P15553" s="243" t="s">
        <v>31273</v>
      </c>
      <c r="Q15553" s="244">
        <v>375</v>
      </c>
      <c r="R15553" s="104"/>
      <c r="S15553" s="104"/>
      <c r="T15553" s="104"/>
    </row>
    <row r="15554" spans="13:20" ht="14.5" x14ac:dyDescent="0.35">
      <c r="M15554" s="261" t="s">
        <v>38824</v>
      </c>
      <c r="N15554" s="262">
        <v>5453.04</v>
      </c>
      <c r="P15554" s="243" t="s">
        <v>31274</v>
      </c>
      <c r="Q15554" s="244">
        <v>4843</v>
      </c>
      <c r="R15554" s="104"/>
      <c r="S15554" s="104"/>
      <c r="T15554" s="104"/>
    </row>
    <row r="15555" spans="13:20" ht="14.5" x14ac:dyDescent="0.35">
      <c r="M15555" s="261" t="s">
        <v>53843</v>
      </c>
      <c r="N15555" s="262">
        <v>251497.75</v>
      </c>
      <c r="P15555" s="243" t="s">
        <v>31275</v>
      </c>
      <c r="Q15555" s="244">
        <v>14590.01</v>
      </c>
      <c r="R15555" s="104"/>
      <c r="S15555" s="104"/>
      <c r="T15555" s="104"/>
    </row>
    <row r="15556" spans="13:20" ht="14.5" x14ac:dyDescent="0.35">
      <c r="M15556" s="261" t="s">
        <v>42387</v>
      </c>
      <c r="N15556" s="262">
        <v>19410.68</v>
      </c>
      <c r="P15556" s="243" t="s">
        <v>31276</v>
      </c>
      <c r="Q15556" s="244">
        <v>4500</v>
      </c>
      <c r="R15556" s="104"/>
      <c r="S15556" s="104"/>
      <c r="T15556" s="104"/>
    </row>
    <row r="15557" spans="13:20" ht="14.5" x14ac:dyDescent="0.35">
      <c r="M15557" s="261" t="s">
        <v>37782</v>
      </c>
      <c r="N15557" s="262">
        <v>1332773.28</v>
      </c>
      <c r="P15557" s="243" t="s">
        <v>31277</v>
      </c>
      <c r="Q15557" s="244">
        <v>1460.4</v>
      </c>
      <c r="R15557" s="104"/>
      <c r="S15557" s="104"/>
      <c r="T15557" s="104"/>
    </row>
    <row r="15558" spans="13:20" ht="14.5" x14ac:dyDescent="0.35">
      <c r="M15558" s="261" t="s">
        <v>51652</v>
      </c>
      <c r="N15558" s="262">
        <v>6874.71</v>
      </c>
      <c r="P15558" s="243" t="s">
        <v>31278</v>
      </c>
      <c r="Q15558" s="244">
        <v>975.6</v>
      </c>
      <c r="R15558" s="104"/>
      <c r="S15558" s="104"/>
      <c r="T15558" s="104"/>
    </row>
    <row r="15559" spans="13:20" ht="14.5" x14ac:dyDescent="0.35">
      <c r="M15559" s="261" t="s">
        <v>51653</v>
      </c>
      <c r="N15559" s="262">
        <v>525.91999999999996</v>
      </c>
      <c r="P15559" s="243" t="s">
        <v>31279</v>
      </c>
      <c r="Q15559" s="244">
        <v>3092.98</v>
      </c>
      <c r="R15559" s="104"/>
      <c r="S15559" s="104"/>
      <c r="T15559" s="104"/>
    </row>
    <row r="15560" spans="13:20" ht="14.5" x14ac:dyDescent="0.35">
      <c r="M15560" s="261" t="s">
        <v>51654</v>
      </c>
      <c r="N15560" s="262">
        <v>1656.79</v>
      </c>
      <c r="P15560" s="243" t="s">
        <v>31280</v>
      </c>
      <c r="Q15560" s="244">
        <v>10728</v>
      </c>
      <c r="R15560" s="104"/>
      <c r="S15560" s="104"/>
      <c r="T15560" s="104"/>
    </row>
    <row r="15561" spans="13:20" ht="14.5" x14ac:dyDescent="0.35">
      <c r="M15561" s="261" t="s">
        <v>58157</v>
      </c>
      <c r="N15561" s="262">
        <v>10942.58</v>
      </c>
      <c r="P15561" s="243" t="s">
        <v>31281</v>
      </c>
      <c r="Q15561" s="244">
        <v>19469.669999999998</v>
      </c>
      <c r="R15561" s="104"/>
      <c r="S15561" s="104"/>
      <c r="T15561" s="104"/>
    </row>
    <row r="15562" spans="13:20" ht="14.5" x14ac:dyDescent="0.35">
      <c r="M15562" s="261" t="s">
        <v>52529</v>
      </c>
      <c r="N15562" s="262">
        <v>5209.21</v>
      </c>
      <c r="P15562" s="243" t="s">
        <v>31282</v>
      </c>
      <c r="Q15562" s="244">
        <v>21370.23</v>
      </c>
      <c r="R15562" s="104"/>
      <c r="S15562" s="104"/>
      <c r="T15562" s="104"/>
    </row>
    <row r="15563" spans="13:20" ht="14.5" x14ac:dyDescent="0.35">
      <c r="M15563" s="261" t="s">
        <v>50641</v>
      </c>
      <c r="N15563" s="262">
        <v>3766.93</v>
      </c>
      <c r="P15563" s="243" t="s">
        <v>31283</v>
      </c>
      <c r="Q15563" s="244">
        <v>14228.94</v>
      </c>
      <c r="R15563" s="104"/>
      <c r="S15563" s="104"/>
      <c r="T15563" s="104"/>
    </row>
    <row r="15564" spans="13:20" ht="14.5" x14ac:dyDescent="0.35">
      <c r="M15564" s="261" t="s">
        <v>53844</v>
      </c>
      <c r="N15564" s="262">
        <v>6361.43</v>
      </c>
      <c r="P15564" s="243" t="s">
        <v>16358</v>
      </c>
      <c r="Q15564" s="244">
        <v>90413.68</v>
      </c>
      <c r="R15564" s="104"/>
      <c r="S15564" s="104"/>
      <c r="T15564" s="104"/>
    </row>
    <row r="15565" spans="13:20" ht="14.5" x14ac:dyDescent="0.35">
      <c r="M15565" s="261" t="s">
        <v>52530</v>
      </c>
      <c r="N15565" s="262">
        <v>3140.9</v>
      </c>
      <c r="P15565" s="243" t="s">
        <v>31284</v>
      </c>
      <c r="Q15565" s="244">
        <v>136891</v>
      </c>
      <c r="R15565" s="104"/>
      <c r="S15565" s="104"/>
      <c r="T15565" s="104"/>
    </row>
    <row r="15566" spans="13:20" ht="14.5" x14ac:dyDescent="0.35">
      <c r="M15566" s="261" t="s">
        <v>45940</v>
      </c>
      <c r="N15566" s="262">
        <v>16606.740000000002</v>
      </c>
      <c r="P15566" s="243" t="s">
        <v>31285</v>
      </c>
      <c r="Q15566" s="244">
        <v>14184.51</v>
      </c>
      <c r="R15566" s="104"/>
      <c r="S15566" s="104"/>
      <c r="T15566" s="104"/>
    </row>
    <row r="15567" spans="13:20" ht="14.5" x14ac:dyDescent="0.35">
      <c r="M15567" s="261" t="s">
        <v>48957</v>
      </c>
      <c r="N15567" s="262">
        <v>12490.29</v>
      </c>
      <c r="P15567" s="243" t="s">
        <v>31286</v>
      </c>
      <c r="Q15567" s="244">
        <v>63556.65</v>
      </c>
      <c r="R15567" s="104"/>
      <c r="S15567" s="104"/>
      <c r="T15567" s="104"/>
    </row>
    <row r="15568" spans="13:20" ht="14.5" x14ac:dyDescent="0.35">
      <c r="M15568" s="261" t="s">
        <v>53845</v>
      </c>
      <c r="N15568" s="262">
        <v>2275.19</v>
      </c>
      <c r="P15568" s="243" t="s">
        <v>31287</v>
      </c>
      <c r="Q15568" s="244">
        <v>348565.06</v>
      </c>
      <c r="R15568" s="104"/>
      <c r="S15568" s="104"/>
      <c r="T15568" s="104"/>
    </row>
    <row r="15569" spans="13:20" ht="14.5" x14ac:dyDescent="0.35">
      <c r="M15569" s="261" t="s">
        <v>45941</v>
      </c>
      <c r="N15569" s="262">
        <v>2864.46</v>
      </c>
      <c r="P15569" s="243" t="s">
        <v>31288</v>
      </c>
      <c r="Q15569" s="244">
        <v>6565</v>
      </c>
      <c r="R15569" s="104"/>
      <c r="S15569" s="104"/>
      <c r="T15569" s="104"/>
    </row>
    <row r="15570" spans="13:20" ht="14.5" x14ac:dyDescent="0.35">
      <c r="M15570" s="261" t="s">
        <v>48958</v>
      </c>
      <c r="N15570" s="262">
        <v>7745.04</v>
      </c>
      <c r="P15570" s="243" t="s">
        <v>31289</v>
      </c>
      <c r="Q15570" s="244">
        <v>281443.20000000001</v>
      </c>
      <c r="R15570" s="104"/>
      <c r="S15570" s="104"/>
      <c r="T15570" s="104"/>
    </row>
    <row r="15571" spans="13:20" ht="14.5" x14ac:dyDescent="0.35">
      <c r="M15571" s="261" t="s">
        <v>48959</v>
      </c>
      <c r="N15571" s="262">
        <v>7488.1</v>
      </c>
      <c r="P15571" s="243" t="s">
        <v>31290</v>
      </c>
      <c r="Q15571" s="244">
        <v>15260</v>
      </c>
      <c r="R15571" s="104"/>
      <c r="S15571" s="104"/>
      <c r="T15571" s="104"/>
    </row>
    <row r="15572" spans="13:20" ht="14.5" x14ac:dyDescent="0.35">
      <c r="M15572" s="261" t="s">
        <v>58158</v>
      </c>
      <c r="N15572" s="262">
        <v>1816.93</v>
      </c>
      <c r="P15572" s="243" t="s">
        <v>31291</v>
      </c>
      <c r="Q15572" s="244">
        <v>7820</v>
      </c>
      <c r="R15572" s="104"/>
      <c r="S15572" s="104"/>
      <c r="T15572" s="104"/>
    </row>
    <row r="15573" spans="13:20" ht="14.5" x14ac:dyDescent="0.35">
      <c r="M15573" s="261" t="s">
        <v>48960</v>
      </c>
      <c r="N15573" s="262">
        <v>550323.67000000004</v>
      </c>
      <c r="P15573" s="243" t="s">
        <v>31292</v>
      </c>
      <c r="Q15573" s="244">
        <v>7415</v>
      </c>
      <c r="R15573" s="104"/>
      <c r="S15573" s="104"/>
      <c r="T15573" s="104"/>
    </row>
    <row r="15574" spans="13:20" ht="14.5" x14ac:dyDescent="0.35">
      <c r="M15574" s="261" t="s">
        <v>48961</v>
      </c>
      <c r="N15574" s="262">
        <v>42026.33</v>
      </c>
      <c r="P15574" s="243" t="s">
        <v>31293</v>
      </c>
      <c r="Q15574" s="244">
        <v>580</v>
      </c>
      <c r="R15574" s="104"/>
      <c r="S15574" s="104"/>
      <c r="T15574" s="104"/>
    </row>
    <row r="15575" spans="13:20" ht="14.5" x14ac:dyDescent="0.35">
      <c r="M15575" s="261" t="s">
        <v>53846</v>
      </c>
      <c r="N15575" s="262">
        <v>2852.88</v>
      </c>
      <c r="P15575" s="243" t="s">
        <v>31294</v>
      </c>
      <c r="Q15575" s="244">
        <v>176645</v>
      </c>
      <c r="R15575" s="104"/>
      <c r="S15575" s="104"/>
      <c r="T15575" s="104"/>
    </row>
    <row r="15576" spans="13:20" ht="14.5" x14ac:dyDescent="0.35">
      <c r="M15576" s="261" t="s">
        <v>53847</v>
      </c>
      <c r="N15576" s="262">
        <v>370</v>
      </c>
      <c r="P15576" s="243" t="s">
        <v>31295</v>
      </c>
      <c r="Q15576" s="244">
        <v>37012.39</v>
      </c>
      <c r="R15576" s="104"/>
      <c r="S15576" s="104"/>
      <c r="T15576" s="104"/>
    </row>
    <row r="15577" spans="13:20" ht="14.5" x14ac:dyDescent="0.35">
      <c r="M15577" s="261" t="s">
        <v>53848</v>
      </c>
      <c r="N15577" s="262">
        <v>218.24</v>
      </c>
      <c r="P15577" s="243" t="s">
        <v>31296</v>
      </c>
      <c r="Q15577" s="244">
        <v>281443.20000000001</v>
      </c>
      <c r="R15577" s="104"/>
      <c r="S15577" s="104"/>
      <c r="T15577" s="104"/>
    </row>
    <row r="15578" spans="13:20" ht="14.5" x14ac:dyDescent="0.35">
      <c r="M15578" s="261" t="s">
        <v>58159</v>
      </c>
      <c r="N15578" s="262">
        <v>562.5</v>
      </c>
      <c r="P15578" s="243" t="s">
        <v>31297</v>
      </c>
      <c r="Q15578" s="244">
        <v>15260</v>
      </c>
      <c r="R15578" s="104"/>
      <c r="S15578" s="104"/>
      <c r="T15578" s="104"/>
    </row>
    <row r="15579" spans="13:20" ht="14.5" x14ac:dyDescent="0.35">
      <c r="M15579" s="261" t="s">
        <v>58160</v>
      </c>
      <c r="N15579" s="262">
        <v>6695.29</v>
      </c>
      <c r="P15579" s="243" t="s">
        <v>31298</v>
      </c>
      <c r="Q15579" s="244">
        <v>7820</v>
      </c>
      <c r="R15579" s="104"/>
      <c r="S15579" s="104"/>
      <c r="T15579" s="104"/>
    </row>
    <row r="15580" spans="13:20" ht="14.5" x14ac:dyDescent="0.35">
      <c r="M15580" s="261" t="s">
        <v>45942</v>
      </c>
      <c r="N15580" s="262">
        <v>220702.89</v>
      </c>
      <c r="P15580" s="243" t="s">
        <v>31299</v>
      </c>
      <c r="Q15580" s="244">
        <v>7415</v>
      </c>
      <c r="R15580" s="104"/>
      <c r="S15580" s="104"/>
      <c r="T15580" s="104"/>
    </row>
    <row r="15581" spans="13:20" ht="14.5" x14ac:dyDescent="0.35">
      <c r="M15581" s="261" t="s">
        <v>45943</v>
      </c>
      <c r="N15581" s="262">
        <v>17069.11</v>
      </c>
      <c r="P15581" s="243" t="s">
        <v>31300</v>
      </c>
      <c r="Q15581" s="244">
        <v>580</v>
      </c>
      <c r="R15581" s="104"/>
      <c r="S15581" s="104"/>
      <c r="T15581" s="104"/>
    </row>
    <row r="15582" spans="13:20" ht="14.5" x14ac:dyDescent="0.35">
      <c r="M15582" s="261" t="s">
        <v>51655</v>
      </c>
      <c r="N15582" s="262">
        <v>7478</v>
      </c>
      <c r="P15582" s="243" t="s">
        <v>16359</v>
      </c>
      <c r="Q15582" s="244">
        <v>14590.01</v>
      </c>
      <c r="R15582" s="104"/>
      <c r="S15582" s="104"/>
      <c r="T15582" s="104"/>
    </row>
    <row r="15583" spans="13:20" ht="14.5" x14ac:dyDescent="0.35">
      <c r="M15583" s="261" t="s">
        <v>43517</v>
      </c>
      <c r="N15583" s="262">
        <v>24940.2</v>
      </c>
      <c r="P15583" s="243" t="s">
        <v>31301</v>
      </c>
      <c r="Q15583" s="244">
        <v>176645</v>
      </c>
      <c r="R15583" s="104"/>
      <c r="S15583" s="104"/>
      <c r="T15583" s="104"/>
    </row>
    <row r="15584" spans="13:20" ht="14.5" x14ac:dyDescent="0.35">
      <c r="M15584" s="261" t="s">
        <v>43518</v>
      </c>
      <c r="N15584" s="262">
        <v>2065.8000000000002</v>
      </c>
      <c r="P15584" s="243" t="s">
        <v>31302</v>
      </c>
      <c r="Q15584" s="244">
        <v>4500</v>
      </c>
      <c r="R15584" s="104"/>
      <c r="S15584" s="104"/>
      <c r="T15584" s="104"/>
    </row>
    <row r="15585" spans="13:20" ht="14.5" x14ac:dyDescent="0.35">
      <c r="M15585" s="261" t="s">
        <v>53849</v>
      </c>
      <c r="N15585" s="262">
        <v>10228.780000000001</v>
      </c>
      <c r="P15585" s="243" t="s">
        <v>31303</v>
      </c>
      <c r="Q15585" s="244">
        <v>7200</v>
      </c>
      <c r="R15585" s="104"/>
      <c r="S15585" s="104"/>
      <c r="T15585" s="104"/>
    </row>
    <row r="15586" spans="13:20" ht="14.5" x14ac:dyDescent="0.35">
      <c r="M15586" s="261" t="s">
        <v>53850</v>
      </c>
      <c r="N15586" s="262">
        <v>782.5</v>
      </c>
      <c r="P15586" s="243" t="s">
        <v>31304</v>
      </c>
      <c r="Q15586" s="244">
        <v>21527.8</v>
      </c>
      <c r="R15586" s="104"/>
      <c r="S15586" s="104"/>
      <c r="T15586" s="104"/>
    </row>
    <row r="15587" spans="13:20" ht="14.5" x14ac:dyDescent="0.35">
      <c r="M15587" s="261" t="s">
        <v>50642</v>
      </c>
      <c r="N15587" s="262">
        <v>292880.65000000002</v>
      </c>
      <c r="P15587" s="243" t="s">
        <v>31305</v>
      </c>
      <c r="Q15587" s="244">
        <v>40670.18</v>
      </c>
      <c r="R15587" s="104"/>
      <c r="S15587" s="104"/>
      <c r="T15587" s="104"/>
    </row>
    <row r="15588" spans="13:20" ht="14.5" x14ac:dyDescent="0.35">
      <c r="M15588" s="261" t="s">
        <v>50643</v>
      </c>
      <c r="N15588" s="262">
        <v>86867.89</v>
      </c>
      <c r="P15588" s="243" t="s">
        <v>31306</v>
      </c>
      <c r="Q15588" s="244">
        <v>5607.73</v>
      </c>
      <c r="R15588" s="104"/>
      <c r="S15588" s="104"/>
      <c r="T15588" s="104"/>
    </row>
    <row r="15589" spans="13:20" ht="14.5" x14ac:dyDescent="0.35">
      <c r="M15589" s="261" t="s">
        <v>50644</v>
      </c>
      <c r="N15589" s="262">
        <v>28320.400000000001</v>
      </c>
      <c r="P15589" s="243" t="s">
        <v>31307</v>
      </c>
      <c r="Q15589" s="244">
        <v>9657.98</v>
      </c>
      <c r="R15589" s="104"/>
      <c r="S15589" s="104"/>
      <c r="T15589" s="104"/>
    </row>
    <row r="15590" spans="13:20" ht="14.5" x14ac:dyDescent="0.35">
      <c r="M15590" s="261" t="s">
        <v>37784</v>
      </c>
      <c r="N15590" s="262">
        <v>74995.66</v>
      </c>
      <c r="P15590" s="243" t="s">
        <v>31308</v>
      </c>
      <c r="Q15590" s="244">
        <v>23028</v>
      </c>
      <c r="R15590" s="104"/>
      <c r="S15590" s="104"/>
      <c r="T15590" s="104"/>
    </row>
    <row r="15591" spans="13:20" ht="14.5" x14ac:dyDescent="0.35">
      <c r="M15591" s="261" t="s">
        <v>37785</v>
      </c>
      <c r="N15591" s="262">
        <v>9576</v>
      </c>
      <c r="P15591" s="243" t="s">
        <v>31309</v>
      </c>
      <c r="Q15591" s="244">
        <v>19469.669999999998</v>
      </c>
      <c r="R15591" s="104"/>
      <c r="S15591" s="104"/>
      <c r="T15591" s="104"/>
    </row>
    <row r="15592" spans="13:20" ht="14.5" x14ac:dyDescent="0.35">
      <c r="M15592" s="261" t="s">
        <v>37786</v>
      </c>
      <c r="N15592" s="262">
        <v>467486.58</v>
      </c>
      <c r="P15592" s="243" t="s">
        <v>31310</v>
      </c>
      <c r="Q15592" s="244">
        <v>21370.23</v>
      </c>
      <c r="R15592" s="104"/>
      <c r="S15592" s="104"/>
      <c r="T15592" s="104"/>
    </row>
    <row r="15593" spans="13:20" ht="14.5" x14ac:dyDescent="0.35">
      <c r="M15593" s="261" t="s">
        <v>58161</v>
      </c>
      <c r="N15593" s="262">
        <v>78471</v>
      </c>
      <c r="P15593" s="243" t="s">
        <v>31311</v>
      </c>
      <c r="Q15593" s="244">
        <v>2200</v>
      </c>
      <c r="R15593" s="104"/>
      <c r="S15593" s="104"/>
      <c r="T15593" s="104"/>
    </row>
    <row r="15594" spans="13:20" ht="14.5" x14ac:dyDescent="0.35">
      <c r="M15594" s="261" t="s">
        <v>51656</v>
      </c>
      <c r="N15594" s="262">
        <v>100646</v>
      </c>
      <c r="P15594" s="243" t="s">
        <v>31312</v>
      </c>
      <c r="Q15594" s="244">
        <v>14228.94</v>
      </c>
      <c r="R15594" s="104"/>
      <c r="S15594" s="104"/>
      <c r="T15594" s="104"/>
    </row>
    <row r="15595" spans="13:20" ht="14.5" x14ac:dyDescent="0.35">
      <c r="M15595" s="261" t="s">
        <v>43519</v>
      </c>
      <c r="N15595" s="262">
        <v>6995</v>
      </c>
      <c r="P15595" s="243" t="s">
        <v>16362</v>
      </c>
      <c r="Q15595" s="244">
        <v>201765.75</v>
      </c>
      <c r="R15595" s="104"/>
      <c r="S15595" s="104"/>
      <c r="T15595" s="104"/>
    </row>
    <row r="15596" spans="13:20" ht="14.5" x14ac:dyDescent="0.35">
      <c r="M15596" s="261" t="s">
        <v>45944</v>
      </c>
      <c r="N15596" s="262">
        <v>7044</v>
      </c>
      <c r="P15596" s="243" t="s">
        <v>31313</v>
      </c>
      <c r="Q15596" s="244">
        <v>189075.77</v>
      </c>
      <c r="R15596" s="104"/>
      <c r="S15596" s="104"/>
      <c r="T15596" s="104"/>
    </row>
    <row r="15597" spans="13:20" ht="14.5" x14ac:dyDescent="0.35">
      <c r="M15597" s="261" t="s">
        <v>45945</v>
      </c>
      <c r="N15597" s="262">
        <v>579</v>
      </c>
      <c r="P15597" s="243" t="s">
        <v>31314</v>
      </c>
      <c r="Q15597" s="244">
        <v>172909.26</v>
      </c>
      <c r="R15597" s="104"/>
      <c r="S15597" s="104"/>
      <c r="T15597" s="104"/>
    </row>
    <row r="15598" spans="13:20" ht="14.5" x14ac:dyDescent="0.35">
      <c r="M15598" s="261" t="s">
        <v>52531</v>
      </c>
      <c r="N15598" s="262">
        <v>19402.5</v>
      </c>
      <c r="P15598" s="243" t="s">
        <v>31315</v>
      </c>
      <c r="Q15598" s="244">
        <v>63556.65</v>
      </c>
      <c r="R15598" s="104"/>
      <c r="S15598" s="104"/>
      <c r="T15598" s="104"/>
    </row>
    <row r="15599" spans="13:20" ht="14.5" x14ac:dyDescent="0.35">
      <c r="M15599" s="261" t="s">
        <v>58162</v>
      </c>
      <c r="N15599" s="262">
        <v>10510</v>
      </c>
      <c r="P15599" s="243" t="s">
        <v>31316</v>
      </c>
      <c r="Q15599" s="244">
        <v>348565.06</v>
      </c>
      <c r="R15599" s="104"/>
      <c r="S15599" s="104"/>
      <c r="T15599" s="104"/>
    </row>
    <row r="15600" spans="13:20" ht="14.5" x14ac:dyDescent="0.35">
      <c r="M15600" s="261" t="s">
        <v>52532</v>
      </c>
      <c r="N15600" s="262">
        <v>2289.5</v>
      </c>
      <c r="P15600" s="243" t="s">
        <v>31317</v>
      </c>
      <c r="Q15600" s="244">
        <v>2872.75</v>
      </c>
      <c r="R15600" s="104"/>
      <c r="S15600" s="104"/>
      <c r="T15600" s="104"/>
    </row>
    <row r="15601" spans="13:20" ht="14.5" x14ac:dyDescent="0.35">
      <c r="M15601" s="261" t="s">
        <v>58163</v>
      </c>
      <c r="N15601" s="262">
        <v>68709.460000000006</v>
      </c>
      <c r="P15601" s="243" t="s">
        <v>31318</v>
      </c>
      <c r="Q15601" s="244">
        <v>6875</v>
      </c>
      <c r="R15601" s="104"/>
      <c r="S15601" s="104"/>
      <c r="T15601" s="104"/>
    </row>
    <row r="15602" spans="13:20" ht="14.5" x14ac:dyDescent="0.35">
      <c r="M15602" s="261" t="s">
        <v>58164</v>
      </c>
      <c r="N15602" s="262">
        <v>19755.509999999998</v>
      </c>
      <c r="P15602" s="243" t="s">
        <v>31319</v>
      </c>
      <c r="Q15602" s="244">
        <v>255.25</v>
      </c>
      <c r="R15602" s="104"/>
      <c r="S15602" s="104"/>
      <c r="T15602" s="104"/>
    </row>
    <row r="15603" spans="13:20" ht="14.5" x14ac:dyDescent="0.35">
      <c r="M15603" s="261" t="s">
        <v>58165</v>
      </c>
      <c r="N15603" s="262">
        <v>8173.47</v>
      </c>
      <c r="P15603" s="243" t="s">
        <v>31320</v>
      </c>
      <c r="Q15603" s="244">
        <v>541.1</v>
      </c>
      <c r="R15603" s="104"/>
      <c r="S15603" s="104"/>
      <c r="T15603" s="104"/>
    </row>
    <row r="15604" spans="13:20" ht="14.5" x14ac:dyDescent="0.35">
      <c r="M15604" s="261" t="s">
        <v>58166</v>
      </c>
      <c r="N15604" s="262">
        <v>7715.49</v>
      </c>
      <c r="P15604" s="243" t="s">
        <v>31321</v>
      </c>
      <c r="Q15604" s="244">
        <v>1492.67</v>
      </c>
      <c r="R15604" s="104"/>
      <c r="S15604" s="104"/>
      <c r="T15604" s="104"/>
    </row>
    <row r="15605" spans="13:20" ht="14.5" x14ac:dyDescent="0.35">
      <c r="M15605" s="261" t="s">
        <v>50645</v>
      </c>
      <c r="N15605" s="262">
        <v>194099.83</v>
      </c>
      <c r="P15605" s="243" t="s">
        <v>31322</v>
      </c>
      <c r="Q15605" s="244">
        <v>177.97</v>
      </c>
      <c r="R15605" s="104"/>
      <c r="S15605" s="104"/>
      <c r="T15605" s="104"/>
    </row>
    <row r="15606" spans="13:20" ht="14.5" x14ac:dyDescent="0.35">
      <c r="M15606" s="261" t="s">
        <v>38826</v>
      </c>
      <c r="N15606" s="262">
        <v>3500</v>
      </c>
      <c r="P15606" s="243" t="s">
        <v>31323</v>
      </c>
      <c r="Q15606" s="244">
        <v>3027.3</v>
      </c>
      <c r="R15606" s="104"/>
      <c r="S15606" s="104"/>
      <c r="T15606" s="104"/>
    </row>
    <row r="15607" spans="13:20" ht="14.5" x14ac:dyDescent="0.35">
      <c r="M15607" s="261" t="s">
        <v>50646</v>
      </c>
      <c r="N15607" s="262">
        <v>66976.25</v>
      </c>
      <c r="P15607" s="243" t="s">
        <v>31324</v>
      </c>
      <c r="Q15607" s="244">
        <v>2897</v>
      </c>
      <c r="R15607" s="104"/>
      <c r="S15607" s="104"/>
      <c r="T15607" s="104"/>
    </row>
    <row r="15608" spans="13:20" ht="14.5" x14ac:dyDescent="0.35">
      <c r="M15608" s="261" t="s">
        <v>50647</v>
      </c>
      <c r="N15608" s="262">
        <v>12689.4</v>
      </c>
      <c r="P15608" s="243" t="s">
        <v>31325</v>
      </c>
      <c r="Q15608" s="244">
        <v>3875.64</v>
      </c>
      <c r="R15608" s="104"/>
      <c r="S15608" s="104"/>
      <c r="T15608" s="104"/>
    </row>
    <row r="15609" spans="13:20" ht="14.5" x14ac:dyDescent="0.35">
      <c r="M15609" s="261" t="s">
        <v>50648</v>
      </c>
      <c r="N15609" s="262">
        <v>104362.12</v>
      </c>
      <c r="P15609" s="243" t="s">
        <v>31326</v>
      </c>
      <c r="Q15609" s="244">
        <v>463.36</v>
      </c>
      <c r="R15609" s="104"/>
      <c r="S15609" s="104"/>
      <c r="T15609" s="104"/>
    </row>
    <row r="15610" spans="13:20" ht="14.5" x14ac:dyDescent="0.35">
      <c r="M15610" s="261" t="s">
        <v>37787</v>
      </c>
      <c r="N15610" s="262">
        <v>91196.36</v>
      </c>
      <c r="P15610" s="243" t="s">
        <v>16363</v>
      </c>
      <c r="Q15610" s="244">
        <v>109</v>
      </c>
      <c r="R15610" s="104"/>
      <c r="S15610" s="104"/>
      <c r="T15610" s="104"/>
    </row>
    <row r="15611" spans="13:20" ht="14.5" x14ac:dyDescent="0.35">
      <c r="M15611" s="261" t="s">
        <v>38827</v>
      </c>
      <c r="N15611" s="262">
        <v>64224.92</v>
      </c>
      <c r="P15611" s="243" t="s">
        <v>31327</v>
      </c>
      <c r="Q15611" s="244">
        <v>483</v>
      </c>
      <c r="R15611" s="104"/>
      <c r="S15611" s="104"/>
      <c r="T15611" s="104"/>
    </row>
    <row r="15612" spans="13:20" ht="14.5" x14ac:dyDescent="0.35">
      <c r="M15612" s="261" t="s">
        <v>53851</v>
      </c>
      <c r="N15612" s="262">
        <v>26169.39</v>
      </c>
      <c r="P15612" s="243" t="s">
        <v>31328</v>
      </c>
      <c r="Q15612" s="244">
        <v>4388</v>
      </c>
      <c r="R15612" s="104"/>
      <c r="S15612" s="104"/>
      <c r="T15612" s="104"/>
    </row>
    <row r="15613" spans="13:20" ht="14.5" x14ac:dyDescent="0.35">
      <c r="M15613" s="261" t="s">
        <v>38828</v>
      </c>
      <c r="N15613" s="262">
        <v>6042.4</v>
      </c>
      <c r="P15613" s="243" t="s">
        <v>31329</v>
      </c>
      <c r="Q15613" s="244">
        <v>1641</v>
      </c>
      <c r="R15613" s="104"/>
      <c r="S15613" s="104"/>
      <c r="T15613" s="104"/>
    </row>
    <row r="15614" spans="13:20" ht="14.5" x14ac:dyDescent="0.35">
      <c r="M15614" s="261" t="s">
        <v>43520</v>
      </c>
      <c r="N15614" s="262">
        <v>55387</v>
      </c>
      <c r="P15614" s="243" t="s">
        <v>31330</v>
      </c>
      <c r="Q15614" s="244">
        <v>8154</v>
      </c>
      <c r="R15614" s="104"/>
      <c r="S15614" s="104"/>
      <c r="T15614" s="104"/>
    </row>
    <row r="15615" spans="13:20" ht="14.5" x14ac:dyDescent="0.35">
      <c r="M15615" s="261" t="s">
        <v>58167</v>
      </c>
      <c r="N15615" s="262">
        <v>26875</v>
      </c>
      <c r="P15615" s="243" t="s">
        <v>31331</v>
      </c>
      <c r="Q15615" s="244">
        <v>3096.95</v>
      </c>
      <c r="R15615" s="104"/>
      <c r="S15615" s="104"/>
      <c r="T15615" s="104"/>
    </row>
    <row r="15616" spans="13:20" ht="14.5" x14ac:dyDescent="0.35">
      <c r="M15616" s="261" t="s">
        <v>48962</v>
      </c>
      <c r="N15616" s="262">
        <v>78680</v>
      </c>
      <c r="P15616" s="243" t="s">
        <v>31332</v>
      </c>
      <c r="Q15616" s="244">
        <v>3670</v>
      </c>
      <c r="R15616" s="104"/>
      <c r="S15616" s="104"/>
      <c r="T15616" s="104"/>
    </row>
    <row r="15617" spans="13:20" ht="14.5" x14ac:dyDescent="0.35">
      <c r="M15617" s="261" t="s">
        <v>48963</v>
      </c>
      <c r="N15617" s="262">
        <v>6019</v>
      </c>
      <c r="P15617" s="243" t="s">
        <v>31333</v>
      </c>
      <c r="Q15617" s="244">
        <v>325</v>
      </c>
      <c r="R15617" s="104"/>
      <c r="S15617" s="104"/>
      <c r="T15617" s="104"/>
    </row>
    <row r="15618" spans="13:20" ht="14.5" x14ac:dyDescent="0.35">
      <c r="M15618" s="261" t="s">
        <v>45946</v>
      </c>
      <c r="N15618" s="262">
        <v>102135.27</v>
      </c>
      <c r="P15618" s="243" t="s">
        <v>31334</v>
      </c>
      <c r="Q15618" s="244">
        <v>12350</v>
      </c>
      <c r="R15618" s="104"/>
      <c r="S15618" s="104"/>
      <c r="T15618" s="104"/>
    </row>
    <row r="15619" spans="13:20" ht="14.5" x14ac:dyDescent="0.35">
      <c r="M15619" s="261" t="s">
        <v>45947</v>
      </c>
      <c r="N15619" s="262">
        <v>7936.87</v>
      </c>
      <c r="P15619" s="243" t="s">
        <v>31335</v>
      </c>
      <c r="Q15619" s="244">
        <v>944.77</v>
      </c>
      <c r="R15619" s="104"/>
      <c r="S15619" s="104"/>
      <c r="T15619" s="104"/>
    </row>
    <row r="15620" spans="13:20" ht="14.5" x14ac:dyDescent="0.35">
      <c r="M15620" s="261" t="s">
        <v>32161</v>
      </c>
      <c r="N15620" s="262">
        <v>3703.35</v>
      </c>
      <c r="P15620" s="243" t="s">
        <v>31336</v>
      </c>
      <c r="Q15620" s="244">
        <v>2541.98</v>
      </c>
      <c r="R15620" s="104"/>
      <c r="S15620" s="104"/>
      <c r="T15620" s="104"/>
    </row>
    <row r="15621" spans="13:20" ht="14.5" x14ac:dyDescent="0.35">
      <c r="M15621" s="261" t="s">
        <v>32162</v>
      </c>
      <c r="N15621" s="262">
        <v>1756.98</v>
      </c>
      <c r="P15621" s="243" t="s">
        <v>31337</v>
      </c>
      <c r="Q15621" s="244">
        <v>239.99</v>
      </c>
      <c r="R15621" s="104"/>
      <c r="S15621" s="104"/>
      <c r="T15621" s="104"/>
    </row>
    <row r="15622" spans="13:20" ht="14.5" x14ac:dyDescent="0.35">
      <c r="M15622" s="261" t="s">
        <v>32163</v>
      </c>
      <c r="N15622" s="262">
        <v>6682.22</v>
      </c>
      <c r="P15622" s="243" t="s">
        <v>31338</v>
      </c>
      <c r="Q15622" s="244">
        <v>19225</v>
      </c>
      <c r="R15622" s="104"/>
      <c r="S15622" s="104"/>
      <c r="T15622" s="104"/>
    </row>
    <row r="15623" spans="13:20" ht="14.5" x14ac:dyDescent="0.35">
      <c r="M15623" s="261" t="s">
        <v>45948</v>
      </c>
      <c r="N15623" s="262">
        <v>6430</v>
      </c>
      <c r="P15623" s="243" t="s">
        <v>31339</v>
      </c>
      <c r="Q15623" s="244">
        <v>4130.8900000000003</v>
      </c>
      <c r="R15623" s="104"/>
      <c r="S15623" s="104"/>
      <c r="T15623" s="104"/>
    </row>
    <row r="15624" spans="13:20" ht="14.5" x14ac:dyDescent="0.35">
      <c r="M15624" s="261" t="s">
        <v>45949</v>
      </c>
      <c r="N15624" s="262">
        <v>21571.08</v>
      </c>
      <c r="P15624" s="243" t="s">
        <v>31340</v>
      </c>
      <c r="Q15624" s="244">
        <v>1485.87</v>
      </c>
      <c r="R15624" s="104"/>
      <c r="S15624" s="104"/>
      <c r="T15624" s="104"/>
    </row>
    <row r="15625" spans="13:20" ht="14.5" x14ac:dyDescent="0.35">
      <c r="M15625" s="261" t="s">
        <v>45950</v>
      </c>
      <c r="N15625" s="262">
        <v>1649.92</v>
      </c>
      <c r="P15625" s="243" t="s">
        <v>31341</v>
      </c>
      <c r="Q15625" s="244">
        <v>4034.65</v>
      </c>
      <c r="R15625" s="104"/>
      <c r="S15625" s="104"/>
      <c r="T15625" s="104"/>
    </row>
    <row r="15626" spans="13:20" ht="14.5" x14ac:dyDescent="0.35">
      <c r="M15626" s="261" t="s">
        <v>50649</v>
      </c>
      <c r="N15626" s="262">
        <v>16618</v>
      </c>
      <c r="P15626" s="243" t="s">
        <v>31342</v>
      </c>
      <c r="Q15626" s="244">
        <v>177.97</v>
      </c>
      <c r="R15626" s="104"/>
      <c r="S15626" s="104"/>
      <c r="T15626" s="104"/>
    </row>
    <row r="15627" spans="13:20" ht="14.5" x14ac:dyDescent="0.35">
      <c r="M15627" s="261" t="s">
        <v>43521</v>
      </c>
      <c r="N15627" s="262">
        <v>16000</v>
      </c>
      <c r="P15627" s="243" t="s">
        <v>31343</v>
      </c>
      <c r="Q15627" s="244">
        <v>463.36</v>
      </c>
      <c r="R15627" s="104"/>
      <c r="S15627" s="104"/>
      <c r="T15627" s="104"/>
    </row>
    <row r="15628" spans="13:20" ht="14.5" x14ac:dyDescent="0.35">
      <c r="M15628" s="261" t="s">
        <v>58168</v>
      </c>
      <c r="N15628" s="262">
        <v>3000</v>
      </c>
      <c r="P15628" s="243" t="s">
        <v>16365</v>
      </c>
      <c r="Q15628" s="244">
        <v>10143.24</v>
      </c>
      <c r="R15628" s="104"/>
      <c r="S15628" s="104"/>
      <c r="T15628" s="104"/>
    </row>
    <row r="15629" spans="13:20" ht="14.5" x14ac:dyDescent="0.35">
      <c r="M15629" s="261" t="s">
        <v>58169</v>
      </c>
      <c r="N15629" s="262">
        <v>3000</v>
      </c>
      <c r="P15629" s="243" t="s">
        <v>31344</v>
      </c>
      <c r="Q15629" s="244">
        <v>5346</v>
      </c>
      <c r="R15629" s="104"/>
      <c r="S15629" s="104"/>
      <c r="T15629" s="104"/>
    </row>
    <row r="15630" spans="13:20" ht="14.5" x14ac:dyDescent="0.35">
      <c r="M15630" s="261" t="s">
        <v>58170</v>
      </c>
      <c r="N15630" s="262">
        <v>11993.48</v>
      </c>
      <c r="P15630" s="243" t="s">
        <v>31345</v>
      </c>
      <c r="Q15630" s="244">
        <v>12542</v>
      </c>
      <c r="R15630" s="104"/>
      <c r="S15630" s="104"/>
      <c r="T15630" s="104"/>
    </row>
    <row r="15631" spans="13:20" ht="14.5" x14ac:dyDescent="0.35">
      <c r="M15631" s="261" t="s">
        <v>58171</v>
      </c>
      <c r="N15631" s="262">
        <v>16530.740000000002</v>
      </c>
      <c r="P15631" s="243" t="s">
        <v>31346</v>
      </c>
      <c r="Q15631" s="244">
        <v>53620</v>
      </c>
      <c r="R15631" s="104"/>
      <c r="S15631" s="104"/>
      <c r="T15631" s="104"/>
    </row>
    <row r="15632" spans="13:20" ht="14.5" x14ac:dyDescent="0.35">
      <c r="M15632" s="261" t="s">
        <v>48964</v>
      </c>
      <c r="N15632" s="262">
        <v>41000</v>
      </c>
      <c r="P15632" s="243" t="s">
        <v>31347</v>
      </c>
      <c r="Q15632" s="244">
        <v>4102</v>
      </c>
      <c r="R15632" s="104"/>
      <c r="S15632" s="104"/>
      <c r="T15632" s="104"/>
    </row>
    <row r="15633" spans="13:20" ht="14.5" x14ac:dyDescent="0.35">
      <c r="M15633" s="261" t="s">
        <v>48965</v>
      </c>
      <c r="N15633" s="262">
        <v>3157</v>
      </c>
      <c r="P15633" s="243" t="s">
        <v>31348</v>
      </c>
      <c r="Q15633" s="244">
        <v>788</v>
      </c>
      <c r="R15633" s="104"/>
      <c r="S15633" s="104"/>
      <c r="T15633" s="104"/>
    </row>
    <row r="15634" spans="13:20" ht="14.5" x14ac:dyDescent="0.35">
      <c r="M15634" s="261" t="s">
        <v>48966</v>
      </c>
      <c r="N15634" s="262">
        <v>1093500</v>
      </c>
      <c r="P15634" s="243" t="s">
        <v>31349</v>
      </c>
      <c r="Q15634" s="244">
        <v>50370</v>
      </c>
      <c r="R15634" s="104"/>
      <c r="S15634" s="104"/>
      <c r="T15634" s="104"/>
    </row>
    <row r="15635" spans="13:20" ht="14.5" x14ac:dyDescent="0.35">
      <c r="M15635" s="261" t="s">
        <v>48967</v>
      </c>
      <c r="N15635" s="262">
        <v>83691.240000000005</v>
      </c>
      <c r="P15635" s="243" t="s">
        <v>31350</v>
      </c>
      <c r="Q15635" s="244">
        <v>1314</v>
      </c>
      <c r="R15635" s="104"/>
      <c r="S15635" s="104"/>
      <c r="T15635" s="104"/>
    </row>
    <row r="15636" spans="13:20" ht="14.5" x14ac:dyDescent="0.35">
      <c r="M15636" s="261" t="s">
        <v>32231</v>
      </c>
      <c r="N15636" s="262">
        <v>5831</v>
      </c>
      <c r="P15636" s="243" t="s">
        <v>31351</v>
      </c>
      <c r="Q15636" s="244">
        <v>3719</v>
      </c>
      <c r="R15636" s="104"/>
      <c r="S15636" s="104"/>
      <c r="T15636" s="104"/>
    </row>
    <row r="15637" spans="13:20" ht="14.5" x14ac:dyDescent="0.35">
      <c r="M15637" s="261" t="s">
        <v>32233</v>
      </c>
      <c r="N15637" s="262">
        <v>20.86</v>
      </c>
      <c r="P15637" s="243" t="s">
        <v>31352</v>
      </c>
      <c r="Q15637" s="244">
        <v>18001.2</v>
      </c>
      <c r="R15637" s="104"/>
      <c r="S15637" s="104"/>
      <c r="T15637" s="104"/>
    </row>
    <row r="15638" spans="13:20" ht="14.5" x14ac:dyDescent="0.35">
      <c r="M15638" s="261" t="s">
        <v>37789</v>
      </c>
      <c r="N15638" s="262">
        <v>151.63</v>
      </c>
      <c r="P15638" s="243" t="s">
        <v>31353</v>
      </c>
      <c r="Q15638" s="244">
        <v>59167.199999999997</v>
      </c>
      <c r="R15638" s="104"/>
      <c r="S15638" s="104"/>
      <c r="T15638" s="104"/>
    </row>
    <row r="15639" spans="13:20" ht="14.5" x14ac:dyDescent="0.35">
      <c r="M15639" s="261" t="s">
        <v>32240</v>
      </c>
      <c r="N15639" s="262">
        <v>2652</v>
      </c>
      <c r="P15639" s="243" t="s">
        <v>31354</v>
      </c>
      <c r="Q15639" s="244">
        <v>56697.120000000003</v>
      </c>
      <c r="R15639" s="104"/>
      <c r="S15639" s="104"/>
      <c r="T15639" s="104"/>
    </row>
    <row r="15640" spans="13:20" ht="14.5" x14ac:dyDescent="0.35">
      <c r="M15640" s="261" t="s">
        <v>16447</v>
      </c>
      <c r="N15640" s="262">
        <v>658.42</v>
      </c>
      <c r="P15640" s="243" t="s">
        <v>31355</v>
      </c>
      <c r="Q15640" s="244">
        <v>4232.3999999999996</v>
      </c>
      <c r="R15640" s="104"/>
      <c r="S15640" s="104"/>
      <c r="T15640" s="104"/>
    </row>
    <row r="15641" spans="13:20" ht="14.5" x14ac:dyDescent="0.35">
      <c r="M15641" s="261" t="s">
        <v>16448</v>
      </c>
      <c r="N15641" s="262">
        <v>1908.68</v>
      </c>
      <c r="P15641" s="243" t="s">
        <v>31356</v>
      </c>
      <c r="Q15641" s="244">
        <v>10413.08</v>
      </c>
      <c r="R15641" s="104"/>
      <c r="S15641" s="104"/>
      <c r="T15641" s="104"/>
    </row>
    <row r="15642" spans="13:20" ht="14.5" x14ac:dyDescent="0.35">
      <c r="M15642" s="261" t="s">
        <v>32242</v>
      </c>
      <c r="N15642" s="262">
        <v>521.96</v>
      </c>
      <c r="P15642" s="243" t="s">
        <v>31357</v>
      </c>
      <c r="Q15642" s="244">
        <v>2836</v>
      </c>
      <c r="R15642" s="104"/>
      <c r="S15642" s="104"/>
      <c r="T15642" s="104"/>
    </row>
    <row r="15643" spans="13:20" ht="14.5" x14ac:dyDescent="0.35">
      <c r="M15643" s="261" t="s">
        <v>32243</v>
      </c>
      <c r="N15643" s="262">
        <v>38413.75</v>
      </c>
      <c r="P15643" s="243" t="s">
        <v>31358</v>
      </c>
      <c r="Q15643" s="244">
        <v>10504</v>
      </c>
      <c r="R15643" s="104"/>
      <c r="S15643" s="104"/>
      <c r="T15643" s="104"/>
    </row>
    <row r="15644" spans="13:20" ht="14.5" x14ac:dyDescent="0.35">
      <c r="M15644" s="261" t="s">
        <v>16449</v>
      </c>
      <c r="N15644" s="262">
        <v>451.99</v>
      </c>
      <c r="P15644" s="243" t="s">
        <v>31359</v>
      </c>
      <c r="Q15644" s="244">
        <v>18001.2</v>
      </c>
      <c r="R15644" s="104"/>
      <c r="S15644" s="104"/>
      <c r="T15644" s="104"/>
    </row>
    <row r="15645" spans="13:20" ht="14.5" x14ac:dyDescent="0.35">
      <c r="M15645" s="261" t="s">
        <v>16450</v>
      </c>
      <c r="N15645" s="262">
        <v>4508.38</v>
      </c>
      <c r="P15645" s="243" t="s">
        <v>31360</v>
      </c>
      <c r="Q15645" s="244">
        <v>112787.2</v>
      </c>
      <c r="R15645" s="104"/>
      <c r="S15645" s="104"/>
      <c r="T15645" s="104"/>
    </row>
    <row r="15646" spans="13:20" ht="14.5" x14ac:dyDescent="0.35">
      <c r="M15646" s="261" t="s">
        <v>32250</v>
      </c>
      <c r="N15646" s="262">
        <v>-6831.28</v>
      </c>
      <c r="P15646" s="243" t="s">
        <v>31361</v>
      </c>
      <c r="Q15646" s="244">
        <v>56697.120000000003</v>
      </c>
      <c r="R15646" s="104"/>
      <c r="S15646" s="104"/>
      <c r="T15646" s="104"/>
    </row>
    <row r="15647" spans="13:20" ht="14.5" x14ac:dyDescent="0.35">
      <c r="M15647" s="261" t="s">
        <v>37790</v>
      </c>
      <c r="N15647" s="262">
        <v>36941</v>
      </c>
      <c r="P15647" s="243" t="s">
        <v>31362</v>
      </c>
      <c r="Q15647" s="244">
        <v>4232.3999999999996</v>
      </c>
      <c r="R15647" s="104"/>
      <c r="S15647" s="104"/>
      <c r="T15647" s="104"/>
    </row>
    <row r="15648" spans="13:20" ht="14.5" x14ac:dyDescent="0.35">
      <c r="M15648" s="261" t="s">
        <v>37791</v>
      </c>
      <c r="N15648" s="262">
        <v>19074</v>
      </c>
      <c r="P15648" s="243" t="s">
        <v>31363</v>
      </c>
      <c r="Q15648" s="244">
        <v>14515.08</v>
      </c>
      <c r="R15648" s="104"/>
      <c r="S15648" s="104"/>
      <c r="T15648" s="104"/>
    </row>
    <row r="15649" spans="13:20" ht="14.5" x14ac:dyDescent="0.35">
      <c r="M15649" s="261" t="s">
        <v>32251</v>
      </c>
      <c r="N15649" s="262">
        <v>4050</v>
      </c>
      <c r="P15649" s="243" t="s">
        <v>31364</v>
      </c>
      <c r="Q15649" s="244">
        <v>10504</v>
      </c>
      <c r="R15649" s="104"/>
      <c r="S15649" s="104"/>
      <c r="T15649" s="104"/>
    </row>
    <row r="15650" spans="13:20" ht="14.5" x14ac:dyDescent="0.35">
      <c r="M15650" s="261" t="s">
        <v>58172</v>
      </c>
      <c r="N15650" s="262">
        <v>1500</v>
      </c>
      <c r="P15650" s="243" t="s">
        <v>31365</v>
      </c>
      <c r="Q15650" s="244">
        <v>4507</v>
      </c>
      <c r="R15650" s="104"/>
      <c r="S15650" s="104"/>
      <c r="T15650" s="104"/>
    </row>
    <row r="15651" spans="13:20" ht="14.5" x14ac:dyDescent="0.35">
      <c r="M15651" s="261" t="s">
        <v>58173</v>
      </c>
      <c r="N15651" s="262">
        <v>35.78</v>
      </c>
      <c r="P15651" s="243" t="s">
        <v>31366</v>
      </c>
      <c r="Q15651" s="244">
        <v>2836</v>
      </c>
      <c r="R15651" s="104"/>
      <c r="S15651" s="104"/>
      <c r="T15651" s="104"/>
    </row>
    <row r="15652" spans="13:20" ht="14.5" x14ac:dyDescent="0.35">
      <c r="M15652" s="261" t="s">
        <v>58174</v>
      </c>
      <c r="N15652" s="262">
        <v>1800</v>
      </c>
      <c r="P15652" s="243" t="s">
        <v>31367</v>
      </c>
      <c r="Q15652" s="244">
        <v>51684</v>
      </c>
      <c r="R15652" s="104"/>
      <c r="S15652" s="104"/>
      <c r="T15652" s="104"/>
    </row>
    <row r="15653" spans="13:20" ht="14.5" x14ac:dyDescent="0.35">
      <c r="M15653" s="261" t="s">
        <v>32252</v>
      </c>
      <c r="N15653" s="262">
        <v>542.07000000000005</v>
      </c>
      <c r="P15653" s="243" t="s">
        <v>31368</v>
      </c>
      <c r="Q15653" s="244">
        <v>10817</v>
      </c>
      <c r="R15653" s="104"/>
      <c r="S15653" s="104"/>
      <c r="T15653" s="104"/>
    </row>
    <row r="15654" spans="13:20" ht="14.5" x14ac:dyDescent="0.35">
      <c r="M15654" s="261" t="s">
        <v>58175</v>
      </c>
      <c r="N15654" s="262">
        <v>803.91</v>
      </c>
      <c r="P15654" s="243" t="s">
        <v>31369</v>
      </c>
      <c r="Q15654" s="244">
        <v>22416.29</v>
      </c>
      <c r="R15654" s="104"/>
      <c r="S15654" s="104"/>
      <c r="T15654" s="104"/>
    </row>
    <row r="15655" spans="13:20" ht="14.5" x14ac:dyDescent="0.35">
      <c r="M15655" s="261" t="s">
        <v>32253</v>
      </c>
      <c r="N15655" s="262">
        <v>5337.5</v>
      </c>
      <c r="P15655" s="243" t="s">
        <v>31370</v>
      </c>
      <c r="Q15655" s="244">
        <v>29340.39</v>
      </c>
      <c r="R15655" s="104"/>
      <c r="S15655" s="104"/>
      <c r="T15655" s="104"/>
    </row>
    <row r="15656" spans="13:20" ht="14.5" x14ac:dyDescent="0.35">
      <c r="M15656" s="261" t="s">
        <v>58176</v>
      </c>
      <c r="N15656" s="262">
        <v>49.61</v>
      </c>
      <c r="P15656" s="243" t="s">
        <v>31371</v>
      </c>
      <c r="Q15656" s="244">
        <v>22416.29</v>
      </c>
      <c r="R15656" s="104"/>
      <c r="S15656" s="104"/>
      <c r="T15656" s="104"/>
    </row>
    <row r="15657" spans="13:20" ht="14.5" x14ac:dyDescent="0.35">
      <c r="M15657" s="261" t="s">
        <v>32254</v>
      </c>
      <c r="N15657" s="262">
        <v>262.58</v>
      </c>
      <c r="P15657" s="243" t="s">
        <v>31372</v>
      </c>
      <c r="Q15657" s="244">
        <v>40157.39</v>
      </c>
      <c r="R15657" s="104"/>
      <c r="S15657" s="104"/>
      <c r="T15657" s="104"/>
    </row>
    <row r="15658" spans="13:20" ht="14.5" x14ac:dyDescent="0.35">
      <c r="M15658" s="261" t="s">
        <v>50650</v>
      </c>
      <c r="N15658" s="262">
        <v>1330</v>
      </c>
      <c r="P15658" s="243" t="s">
        <v>31373</v>
      </c>
      <c r="Q15658" s="244">
        <v>6575</v>
      </c>
      <c r="R15658" s="104"/>
      <c r="S15658" s="104"/>
      <c r="T15658" s="104"/>
    </row>
    <row r="15659" spans="13:20" ht="14.5" x14ac:dyDescent="0.35">
      <c r="M15659" s="261" t="s">
        <v>37792</v>
      </c>
      <c r="N15659" s="262">
        <v>43130</v>
      </c>
      <c r="P15659" s="243" t="s">
        <v>31374</v>
      </c>
      <c r="Q15659" s="244">
        <v>2625</v>
      </c>
      <c r="R15659" s="104"/>
      <c r="S15659" s="104"/>
      <c r="T15659" s="104"/>
    </row>
    <row r="15660" spans="13:20" ht="14.5" x14ac:dyDescent="0.35">
      <c r="M15660" s="261" t="s">
        <v>37793</v>
      </c>
      <c r="N15660" s="262">
        <v>53113.45</v>
      </c>
      <c r="P15660" s="243" t="s">
        <v>31375</v>
      </c>
      <c r="Q15660" s="244">
        <v>664.55</v>
      </c>
      <c r="R15660" s="104"/>
      <c r="S15660" s="104"/>
      <c r="T15660" s="104"/>
    </row>
    <row r="15661" spans="13:20" ht="14.5" x14ac:dyDescent="0.35">
      <c r="M15661" s="261" t="s">
        <v>58177</v>
      </c>
      <c r="N15661" s="262">
        <v>6316.2</v>
      </c>
      <c r="P15661" s="243" t="s">
        <v>31376</v>
      </c>
      <c r="Q15661" s="244">
        <v>163.89</v>
      </c>
      <c r="R15661" s="104"/>
      <c r="S15661" s="104"/>
      <c r="T15661" s="104"/>
    </row>
    <row r="15662" spans="13:20" ht="14.5" x14ac:dyDescent="0.35">
      <c r="M15662" s="261" t="s">
        <v>37794</v>
      </c>
      <c r="N15662" s="262">
        <v>7719.22</v>
      </c>
      <c r="P15662" s="243" t="s">
        <v>31377</v>
      </c>
      <c r="Q15662" s="244">
        <v>43765</v>
      </c>
      <c r="R15662" s="104"/>
      <c r="S15662" s="104"/>
      <c r="T15662" s="104"/>
    </row>
    <row r="15663" spans="13:20" ht="14.5" x14ac:dyDescent="0.35">
      <c r="M15663" s="261" t="s">
        <v>37795</v>
      </c>
      <c r="N15663" s="262">
        <v>23822.080000000002</v>
      </c>
      <c r="P15663" s="243" t="s">
        <v>31378</v>
      </c>
      <c r="Q15663" s="244">
        <v>2386</v>
      </c>
      <c r="R15663" s="104"/>
      <c r="S15663" s="104"/>
      <c r="T15663" s="104"/>
    </row>
    <row r="15664" spans="13:20" ht="14.5" x14ac:dyDescent="0.35">
      <c r="M15664" s="261" t="s">
        <v>37796</v>
      </c>
      <c r="N15664" s="262">
        <v>15088.33</v>
      </c>
      <c r="P15664" s="243" t="s">
        <v>31379</v>
      </c>
      <c r="Q15664" s="244">
        <v>14975</v>
      </c>
      <c r="R15664" s="104"/>
      <c r="S15664" s="104"/>
      <c r="T15664" s="104"/>
    </row>
    <row r="15665" spans="13:20" ht="14.5" x14ac:dyDescent="0.35">
      <c r="M15665" s="261" t="s">
        <v>50651</v>
      </c>
      <c r="N15665" s="262">
        <v>4185.72</v>
      </c>
      <c r="P15665" s="243" t="s">
        <v>31380</v>
      </c>
      <c r="Q15665" s="244">
        <v>2000</v>
      </c>
      <c r="R15665" s="104"/>
      <c r="S15665" s="104"/>
      <c r="T15665" s="104"/>
    </row>
    <row r="15666" spans="13:20" ht="14.5" x14ac:dyDescent="0.35">
      <c r="M15666" s="261" t="s">
        <v>32255</v>
      </c>
      <c r="N15666" s="262">
        <v>10092.5</v>
      </c>
      <c r="P15666" s="243" t="s">
        <v>31381</v>
      </c>
      <c r="Q15666" s="244">
        <v>7686</v>
      </c>
      <c r="R15666" s="104"/>
      <c r="S15666" s="104"/>
      <c r="T15666" s="104"/>
    </row>
    <row r="15667" spans="13:20" ht="14.5" x14ac:dyDescent="0.35">
      <c r="M15667" s="261" t="s">
        <v>32256</v>
      </c>
      <c r="N15667" s="262">
        <v>4100</v>
      </c>
      <c r="P15667" s="243" t="s">
        <v>31382</v>
      </c>
      <c r="Q15667" s="244">
        <v>2462.5</v>
      </c>
      <c r="R15667" s="104"/>
      <c r="S15667" s="104"/>
      <c r="T15667" s="104"/>
    </row>
    <row r="15668" spans="13:20" ht="14.5" x14ac:dyDescent="0.35">
      <c r="M15668" s="261" t="s">
        <v>32257</v>
      </c>
      <c r="N15668" s="262">
        <v>1085.75</v>
      </c>
      <c r="P15668" s="243" t="s">
        <v>31383</v>
      </c>
      <c r="Q15668" s="244">
        <v>175.68</v>
      </c>
      <c r="R15668" s="104"/>
      <c r="S15668" s="104"/>
      <c r="T15668" s="104"/>
    </row>
    <row r="15669" spans="13:20" ht="14.5" x14ac:dyDescent="0.35">
      <c r="M15669" s="261" t="s">
        <v>58178</v>
      </c>
      <c r="N15669" s="262">
        <v>306.3</v>
      </c>
      <c r="P15669" s="243" t="s">
        <v>31384</v>
      </c>
      <c r="Q15669" s="244">
        <v>47.49</v>
      </c>
      <c r="R15669" s="104"/>
      <c r="S15669" s="104"/>
      <c r="T15669" s="104"/>
    </row>
    <row r="15670" spans="13:20" ht="14.5" x14ac:dyDescent="0.35">
      <c r="M15670" s="261" t="s">
        <v>32258</v>
      </c>
      <c r="N15670" s="262">
        <v>424.89</v>
      </c>
      <c r="P15670" s="243" t="s">
        <v>31385</v>
      </c>
      <c r="Q15670" s="244">
        <v>76.47</v>
      </c>
      <c r="R15670" s="104"/>
      <c r="S15670" s="104"/>
      <c r="T15670" s="104"/>
    </row>
    <row r="15671" spans="13:20" ht="14.5" x14ac:dyDescent="0.35">
      <c r="M15671" s="261" t="s">
        <v>36275</v>
      </c>
      <c r="N15671" s="262">
        <v>78031.56</v>
      </c>
      <c r="P15671" s="243" t="s">
        <v>31386</v>
      </c>
      <c r="Q15671" s="244">
        <v>8.19</v>
      </c>
      <c r="R15671" s="104"/>
      <c r="S15671" s="104"/>
      <c r="T15671" s="104"/>
    </row>
    <row r="15672" spans="13:20" ht="14.5" x14ac:dyDescent="0.35">
      <c r="M15672" s="261" t="s">
        <v>37797</v>
      </c>
      <c r="N15672" s="262">
        <v>470815.71</v>
      </c>
      <c r="P15672" s="243" t="s">
        <v>31387</v>
      </c>
      <c r="Q15672" s="244">
        <v>5.43</v>
      </c>
      <c r="R15672" s="104"/>
      <c r="S15672" s="104"/>
      <c r="T15672" s="104"/>
    </row>
    <row r="15673" spans="13:20" ht="14.5" x14ac:dyDescent="0.35">
      <c r="M15673" s="261" t="s">
        <v>32259</v>
      </c>
      <c r="N15673" s="262">
        <v>200670</v>
      </c>
      <c r="P15673" s="243" t="s">
        <v>31388</v>
      </c>
      <c r="Q15673" s="244">
        <v>0.24</v>
      </c>
      <c r="R15673" s="104"/>
      <c r="S15673" s="104"/>
      <c r="T15673" s="104"/>
    </row>
    <row r="15674" spans="13:20" ht="14.5" x14ac:dyDescent="0.35">
      <c r="M15674" s="261" t="s">
        <v>45951</v>
      </c>
      <c r="N15674" s="262">
        <v>1295</v>
      </c>
      <c r="P15674" s="243" t="s">
        <v>31389</v>
      </c>
      <c r="Q15674" s="244">
        <v>14952.88</v>
      </c>
      <c r="R15674" s="104"/>
      <c r="S15674" s="104"/>
      <c r="T15674" s="104"/>
    </row>
    <row r="15675" spans="13:20" ht="14.5" x14ac:dyDescent="0.35">
      <c r="M15675" s="261" t="s">
        <v>50652</v>
      </c>
      <c r="N15675" s="262">
        <v>6149.48</v>
      </c>
      <c r="P15675" s="243" t="s">
        <v>31390</v>
      </c>
      <c r="Q15675" s="244">
        <v>5282</v>
      </c>
      <c r="R15675" s="104"/>
      <c r="S15675" s="104"/>
      <c r="T15675" s="104"/>
    </row>
    <row r="15676" spans="13:20" ht="14.5" x14ac:dyDescent="0.35">
      <c r="M15676" s="261" t="s">
        <v>43522</v>
      </c>
      <c r="N15676" s="262">
        <v>38476.199999999997</v>
      </c>
      <c r="P15676" s="243" t="s">
        <v>31391</v>
      </c>
      <c r="Q15676" s="244">
        <v>576.20000000000005</v>
      </c>
      <c r="R15676" s="104"/>
      <c r="S15676" s="104"/>
      <c r="T15676" s="104"/>
    </row>
    <row r="15677" spans="13:20" ht="14.5" x14ac:dyDescent="0.35">
      <c r="M15677" s="261" t="s">
        <v>32260</v>
      </c>
      <c r="N15677" s="262">
        <v>176279.92</v>
      </c>
      <c r="P15677" s="243" t="s">
        <v>31392</v>
      </c>
      <c r="Q15677" s="244">
        <v>6575</v>
      </c>
      <c r="R15677" s="104"/>
      <c r="S15677" s="104"/>
      <c r="T15677" s="104"/>
    </row>
    <row r="15678" spans="13:20" ht="14.5" x14ac:dyDescent="0.35">
      <c r="M15678" s="261" t="s">
        <v>42389</v>
      </c>
      <c r="N15678" s="262">
        <v>3567.06</v>
      </c>
      <c r="P15678" s="243" t="s">
        <v>31393</v>
      </c>
      <c r="Q15678" s="244">
        <v>5087.5</v>
      </c>
      <c r="R15678" s="104"/>
      <c r="S15678" s="104"/>
      <c r="T15678" s="104"/>
    </row>
    <row r="15679" spans="13:20" ht="14.5" x14ac:dyDescent="0.35">
      <c r="M15679" s="261" t="s">
        <v>58179</v>
      </c>
      <c r="N15679" s="262">
        <v>240</v>
      </c>
      <c r="P15679" s="243" t="s">
        <v>31394</v>
      </c>
      <c r="Q15679" s="244">
        <v>840.23</v>
      </c>
      <c r="R15679" s="104"/>
      <c r="S15679" s="104"/>
      <c r="T15679" s="104"/>
    </row>
    <row r="15680" spans="13:20" ht="14.5" x14ac:dyDescent="0.35">
      <c r="M15680" s="261" t="s">
        <v>36276</v>
      </c>
      <c r="N15680" s="262">
        <v>73824</v>
      </c>
      <c r="P15680" s="243" t="s">
        <v>31395</v>
      </c>
      <c r="Q15680" s="244">
        <v>211.38</v>
      </c>
      <c r="R15680" s="104"/>
      <c r="S15680" s="104"/>
      <c r="T15680" s="104"/>
    </row>
    <row r="15681" spans="13:20" ht="14.5" x14ac:dyDescent="0.35">
      <c r="M15681" s="261" t="s">
        <v>38829</v>
      </c>
      <c r="N15681" s="262">
        <v>2722.5</v>
      </c>
      <c r="P15681" s="243" t="s">
        <v>31396</v>
      </c>
      <c r="Q15681" s="244">
        <v>76.47</v>
      </c>
      <c r="R15681" s="104"/>
      <c r="S15681" s="104"/>
      <c r="T15681" s="104"/>
    </row>
    <row r="15682" spans="13:20" ht="14.5" x14ac:dyDescent="0.35">
      <c r="M15682" s="261" t="s">
        <v>38830</v>
      </c>
      <c r="N15682" s="262">
        <v>5105.04</v>
      </c>
      <c r="P15682" s="243" t="s">
        <v>31397</v>
      </c>
      <c r="Q15682" s="244">
        <v>8.19</v>
      </c>
      <c r="R15682" s="104"/>
      <c r="S15682" s="104"/>
      <c r="T15682" s="104"/>
    </row>
    <row r="15683" spans="13:20" ht="14.5" x14ac:dyDescent="0.35">
      <c r="M15683" s="261" t="s">
        <v>42390</v>
      </c>
      <c r="N15683" s="262">
        <v>3364.75</v>
      </c>
      <c r="P15683" s="243" t="s">
        <v>31398</v>
      </c>
      <c r="Q15683" s="244">
        <v>5.43</v>
      </c>
      <c r="R15683" s="104"/>
      <c r="S15683" s="104"/>
      <c r="T15683" s="104"/>
    </row>
    <row r="15684" spans="13:20" ht="14.5" x14ac:dyDescent="0.35">
      <c r="M15684" s="261" t="s">
        <v>32261</v>
      </c>
      <c r="N15684" s="262">
        <v>481332.88</v>
      </c>
      <c r="P15684" s="243" t="s">
        <v>31399</v>
      </c>
      <c r="Q15684" s="244">
        <v>0.24</v>
      </c>
      <c r="R15684" s="104"/>
      <c r="S15684" s="104"/>
      <c r="T15684" s="104"/>
    </row>
    <row r="15685" spans="13:20" ht="14.5" x14ac:dyDescent="0.35">
      <c r="M15685" s="261" t="s">
        <v>58180</v>
      </c>
      <c r="N15685" s="262">
        <v>39260.18</v>
      </c>
      <c r="P15685" s="243" t="s">
        <v>31400</v>
      </c>
      <c r="Q15685" s="244">
        <v>27943</v>
      </c>
      <c r="R15685" s="104"/>
      <c r="S15685" s="104"/>
      <c r="T15685" s="104"/>
    </row>
    <row r="15686" spans="13:20" ht="14.5" x14ac:dyDescent="0.35">
      <c r="M15686" s="261" t="s">
        <v>37798</v>
      </c>
      <c r="N15686" s="262">
        <v>934.93</v>
      </c>
      <c r="P15686" s="243" t="s">
        <v>31401</v>
      </c>
      <c r="Q15686" s="244">
        <v>2000</v>
      </c>
      <c r="R15686" s="104"/>
      <c r="S15686" s="104"/>
      <c r="T15686" s="104"/>
    </row>
    <row r="15687" spans="13:20" ht="14.5" x14ac:dyDescent="0.35">
      <c r="M15687" s="261" t="s">
        <v>37799</v>
      </c>
      <c r="N15687" s="262">
        <v>4000</v>
      </c>
      <c r="P15687" s="243" t="s">
        <v>31402</v>
      </c>
      <c r="Q15687" s="244">
        <v>61680.08</v>
      </c>
      <c r="R15687" s="104"/>
      <c r="S15687" s="104"/>
      <c r="T15687" s="104"/>
    </row>
    <row r="15688" spans="13:20" ht="14.5" x14ac:dyDescent="0.35">
      <c r="M15688" s="261" t="s">
        <v>51657</v>
      </c>
      <c r="N15688" s="262">
        <v>1462.5</v>
      </c>
      <c r="P15688" s="243" t="s">
        <v>31403</v>
      </c>
      <c r="Q15688" s="244">
        <v>19848.400000000001</v>
      </c>
      <c r="R15688" s="104"/>
      <c r="S15688" s="104"/>
      <c r="T15688" s="104"/>
    </row>
    <row r="15689" spans="13:20" ht="14.5" x14ac:dyDescent="0.35">
      <c r="M15689" s="261" t="s">
        <v>32262</v>
      </c>
      <c r="N15689" s="262">
        <v>117845.69</v>
      </c>
      <c r="P15689" s="243" t="s">
        <v>31404</v>
      </c>
      <c r="Q15689" s="244">
        <v>3806.6</v>
      </c>
      <c r="R15689" s="104"/>
      <c r="S15689" s="104"/>
      <c r="T15689" s="104"/>
    </row>
    <row r="15690" spans="13:20" ht="14.5" x14ac:dyDescent="0.35">
      <c r="M15690" s="261" t="s">
        <v>36277</v>
      </c>
      <c r="N15690" s="262">
        <v>166812.63</v>
      </c>
      <c r="P15690" s="243" t="s">
        <v>31405</v>
      </c>
      <c r="Q15690" s="244">
        <v>4901</v>
      </c>
      <c r="R15690" s="104"/>
      <c r="S15690" s="104"/>
      <c r="T15690" s="104"/>
    </row>
    <row r="15691" spans="13:20" ht="14.5" x14ac:dyDescent="0.35">
      <c r="M15691" s="261" t="s">
        <v>36278</v>
      </c>
      <c r="N15691" s="262">
        <v>99255.86</v>
      </c>
      <c r="P15691" s="243" t="s">
        <v>31406</v>
      </c>
      <c r="Q15691" s="244">
        <v>1476</v>
      </c>
      <c r="R15691" s="104"/>
      <c r="S15691" s="104"/>
      <c r="T15691" s="104"/>
    </row>
    <row r="15692" spans="13:20" ht="14.5" x14ac:dyDescent="0.35">
      <c r="M15692" s="261" t="s">
        <v>45952</v>
      </c>
      <c r="N15692" s="262">
        <v>72021.789999999994</v>
      </c>
      <c r="P15692" s="243" t="s">
        <v>31407</v>
      </c>
      <c r="Q15692" s="244">
        <v>19026</v>
      </c>
      <c r="R15692" s="104"/>
      <c r="S15692" s="104"/>
      <c r="T15692" s="104"/>
    </row>
    <row r="15693" spans="13:20" ht="14.5" x14ac:dyDescent="0.35">
      <c r="M15693" s="261" t="s">
        <v>37800</v>
      </c>
      <c r="N15693" s="262">
        <v>198549.91</v>
      </c>
      <c r="P15693" s="243" t="s">
        <v>31408</v>
      </c>
      <c r="Q15693" s="244">
        <v>14749</v>
      </c>
      <c r="R15693" s="104"/>
      <c r="S15693" s="104"/>
      <c r="T15693" s="104"/>
    </row>
    <row r="15694" spans="13:20" ht="14.5" x14ac:dyDescent="0.35">
      <c r="M15694" s="261" t="s">
        <v>37801</v>
      </c>
      <c r="N15694" s="262">
        <v>11425</v>
      </c>
      <c r="P15694" s="243" t="s">
        <v>31409</v>
      </c>
      <c r="Q15694" s="244">
        <v>126.94</v>
      </c>
      <c r="R15694" s="104"/>
      <c r="S15694" s="104"/>
      <c r="T15694" s="104"/>
    </row>
    <row r="15695" spans="13:20" ht="14.5" x14ac:dyDescent="0.35">
      <c r="M15695" s="261" t="s">
        <v>36279</v>
      </c>
      <c r="N15695" s="262">
        <v>980.68</v>
      </c>
      <c r="P15695" s="243" t="s">
        <v>31410</v>
      </c>
      <c r="Q15695" s="244">
        <v>2323.86</v>
      </c>
      <c r="R15695" s="104"/>
      <c r="S15695" s="104"/>
      <c r="T15695" s="104"/>
    </row>
    <row r="15696" spans="13:20" ht="14.5" x14ac:dyDescent="0.35">
      <c r="M15696" s="261" t="s">
        <v>37802</v>
      </c>
      <c r="N15696" s="262">
        <v>143.36000000000001</v>
      </c>
      <c r="P15696" s="243" t="s">
        <v>31411</v>
      </c>
      <c r="Q15696" s="244">
        <v>9.1999999999999993</v>
      </c>
      <c r="R15696" s="104"/>
      <c r="S15696" s="104"/>
      <c r="T15696" s="104"/>
    </row>
    <row r="15697" spans="13:20" ht="14.5" x14ac:dyDescent="0.35">
      <c r="M15697" s="261" t="s">
        <v>48968</v>
      </c>
      <c r="N15697" s="262">
        <v>8376</v>
      </c>
      <c r="P15697" s="243" t="s">
        <v>31412</v>
      </c>
      <c r="Q15697" s="244">
        <v>1520.79</v>
      </c>
      <c r="R15697" s="104"/>
      <c r="S15697" s="104"/>
      <c r="T15697" s="104"/>
    </row>
    <row r="15698" spans="13:20" ht="14.5" x14ac:dyDescent="0.35">
      <c r="M15698" s="261" t="s">
        <v>32263</v>
      </c>
      <c r="N15698" s="262">
        <v>80146.25</v>
      </c>
      <c r="P15698" s="243" t="s">
        <v>31413</v>
      </c>
      <c r="Q15698" s="244">
        <v>2000</v>
      </c>
      <c r="R15698" s="104"/>
      <c r="S15698" s="104"/>
      <c r="T15698" s="104"/>
    </row>
    <row r="15699" spans="13:20" ht="14.5" x14ac:dyDescent="0.35">
      <c r="M15699" s="261" t="s">
        <v>32264</v>
      </c>
      <c r="N15699" s="262">
        <v>296458.06</v>
      </c>
      <c r="P15699" s="243" t="s">
        <v>31414</v>
      </c>
      <c r="Q15699" s="244">
        <v>7180.64</v>
      </c>
      <c r="R15699" s="104"/>
      <c r="S15699" s="104"/>
      <c r="T15699" s="104"/>
    </row>
    <row r="15700" spans="13:20" ht="14.5" x14ac:dyDescent="0.35">
      <c r="M15700" s="261" t="s">
        <v>42391</v>
      </c>
      <c r="N15700" s="262">
        <v>22920.3</v>
      </c>
      <c r="P15700" s="243" t="s">
        <v>31415</v>
      </c>
      <c r="Q15700" s="244">
        <v>25500</v>
      </c>
      <c r="R15700" s="104"/>
      <c r="S15700" s="104"/>
      <c r="T15700" s="104"/>
    </row>
    <row r="15701" spans="13:20" ht="14.5" x14ac:dyDescent="0.35">
      <c r="M15701" s="261" t="s">
        <v>32265</v>
      </c>
      <c r="N15701" s="262">
        <v>91852.02</v>
      </c>
      <c r="P15701" s="243" t="s">
        <v>31416</v>
      </c>
      <c r="Q15701" s="244">
        <v>8913</v>
      </c>
      <c r="R15701" s="104"/>
      <c r="S15701" s="104"/>
      <c r="T15701" s="104"/>
    </row>
    <row r="15702" spans="13:20" ht="14.5" x14ac:dyDescent="0.35">
      <c r="M15702" s="261" t="s">
        <v>42392</v>
      </c>
      <c r="N15702" s="262">
        <v>10641.92</v>
      </c>
      <c r="P15702" s="243" t="s">
        <v>31417</v>
      </c>
      <c r="Q15702" s="244">
        <v>5446</v>
      </c>
      <c r="R15702" s="104"/>
      <c r="S15702" s="104"/>
      <c r="T15702" s="104"/>
    </row>
    <row r="15703" spans="13:20" ht="14.5" x14ac:dyDescent="0.35">
      <c r="M15703" s="261" t="s">
        <v>37803</v>
      </c>
      <c r="N15703" s="262">
        <v>160.38999999999999</v>
      </c>
      <c r="P15703" s="243" t="s">
        <v>31418</v>
      </c>
      <c r="Q15703" s="244">
        <v>18164.28</v>
      </c>
      <c r="R15703" s="104"/>
      <c r="S15703" s="104"/>
      <c r="T15703" s="104"/>
    </row>
    <row r="15704" spans="13:20" ht="14.5" x14ac:dyDescent="0.35">
      <c r="M15704" s="261" t="s">
        <v>43523</v>
      </c>
      <c r="N15704" s="262">
        <v>1465.14</v>
      </c>
      <c r="P15704" s="243" t="s">
        <v>31419</v>
      </c>
      <c r="Q15704" s="244">
        <v>1504.68</v>
      </c>
      <c r="R15704" s="104"/>
      <c r="S15704" s="104"/>
      <c r="T15704" s="104"/>
    </row>
    <row r="15705" spans="13:20" ht="14.5" x14ac:dyDescent="0.35">
      <c r="M15705" s="261" t="s">
        <v>42393</v>
      </c>
      <c r="N15705" s="262">
        <v>267419.37</v>
      </c>
      <c r="P15705" s="243" t="s">
        <v>31420</v>
      </c>
      <c r="Q15705" s="244">
        <v>9075.1200000000008</v>
      </c>
      <c r="R15705" s="104"/>
      <c r="S15705" s="104"/>
      <c r="T15705" s="104"/>
    </row>
    <row r="15706" spans="13:20" ht="14.5" x14ac:dyDescent="0.35">
      <c r="M15706" s="261" t="s">
        <v>45953</v>
      </c>
      <c r="N15706" s="262">
        <v>-5178.9799999999996</v>
      </c>
      <c r="P15706" s="243" t="s">
        <v>31421</v>
      </c>
      <c r="Q15706" s="244">
        <v>751.76</v>
      </c>
      <c r="R15706" s="104"/>
      <c r="S15706" s="104"/>
      <c r="T15706" s="104"/>
    </row>
    <row r="15707" spans="13:20" ht="14.5" x14ac:dyDescent="0.35">
      <c r="M15707" s="261" t="s">
        <v>53852</v>
      </c>
      <c r="N15707" s="262">
        <v>9327.5</v>
      </c>
      <c r="P15707" s="243" t="s">
        <v>31422</v>
      </c>
      <c r="Q15707" s="244">
        <v>28923.52</v>
      </c>
      <c r="R15707" s="104"/>
      <c r="S15707" s="104"/>
      <c r="T15707" s="104"/>
    </row>
    <row r="15708" spans="13:20" ht="14.5" x14ac:dyDescent="0.35">
      <c r="M15708" s="261" t="s">
        <v>45954</v>
      </c>
      <c r="N15708" s="262">
        <v>27466.25</v>
      </c>
      <c r="P15708" s="243" t="s">
        <v>31423</v>
      </c>
      <c r="Q15708" s="244">
        <v>43664.28</v>
      </c>
      <c r="R15708" s="104"/>
      <c r="S15708" s="104"/>
      <c r="T15708" s="104"/>
    </row>
    <row r="15709" spans="13:20" ht="14.5" x14ac:dyDescent="0.35">
      <c r="M15709" s="261" t="s">
        <v>45955</v>
      </c>
      <c r="N15709" s="262">
        <v>2101.1</v>
      </c>
      <c r="P15709" s="243" t="s">
        <v>31424</v>
      </c>
      <c r="Q15709" s="244">
        <v>2256.44</v>
      </c>
      <c r="R15709" s="104"/>
      <c r="S15709" s="104"/>
      <c r="T15709" s="104"/>
    </row>
    <row r="15710" spans="13:20" ht="14.5" x14ac:dyDescent="0.35">
      <c r="M15710" s="261" t="s">
        <v>45956</v>
      </c>
      <c r="N15710" s="262">
        <v>5776.66</v>
      </c>
      <c r="P15710" s="243" t="s">
        <v>31425</v>
      </c>
      <c r="Q15710" s="244">
        <v>8913</v>
      </c>
      <c r="R15710" s="104"/>
      <c r="S15710" s="104"/>
      <c r="T15710" s="104"/>
    </row>
    <row r="15711" spans="13:20" ht="14.5" x14ac:dyDescent="0.35">
      <c r="M15711" s="261" t="s">
        <v>58181</v>
      </c>
      <c r="N15711" s="262">
        <v>1789</v>
      </c>
      <c r="P15711" s="243" t="s">
        <v>31426</v>
      </c>
      <c r="Q15711" s="244">
        <v>4901</v>
      </c>
      <c r="R15711" s="104"/>
      <c r="S15711" s="104"/>
      <c r="T15711" s="104"/>
    </row>
    <row r="15712" spans="13:20" ht="14.5" x14ac:dyDescent="0.35">
      <c r="M15712" s="261" t="s">
        <v>58182</v>
      </c>
      <c r="N15712" s="262">
        <v>136.86000000000001</v>
      </c>
      <c r="P15712" s="243" t="s">
        <v>31427</v>
      </c>
      <c r="Q15712" s="244">
        <v>12463.24</v>
      </c>
      <c r="R15712" s="104"/>
      <c r="S15712" s="104"/>
      <c r="T15712" s="104"/>
    </row>
    <row r="15713" spans="13:20" ht="14.5" x14ac:dyDescent="0.35">
      <c r="M15713" s="261" t="s">
        <v>58183</v>
      </c>
      <c r="N15713" s="262">
        <v>215.57</v>
      </c>
      <c r="P15713" s="243" t="s">
        <v>31428</v>
      </c>
      <c r="Q15713" s="244">
        <v>28119.73</v>
      </c>
      <c r="R15713" s="104"/>
      <c r="S15713" s="104"/>
      <c r="T15713" s="104"/>
    </row>
    <row r="15714" spans="13:20" ht="14.5" x14ac:dyDescent="0.35">
      <c r="M15714" s="261" t="s">
        <v>58184</v>
      </c>
      <c r="N15714" s="262">
        <v>1227</v>
      </c>
      <c r="P15714" s="243" t="s">
        <v>31429</v>
      </c>
      <c r="Q15714" s="244">
        <v>17072.86</v>
      </c>
      <c r="R15714" s="104"/>
      <c r="S15714" s="104"/>
      <c r="T15714" s="104"/>
    </row>
    <row r="15715" spans="13:20" ht="14.5" x14ac:dyDescent="0.35">
      <c r="M15715" s="261" t="s">
        <v>58185</v>
      </c>
      <c r="N15715" s="262">
        <v>180.66</v>
      </c>
      <c r="P15715" s="243" t="s">
        <v>31430</v>
      </c>
      <c r="Q15715" s="244">
        <v>9.1999999999999993</v>
      </c>
      <c r="R15715" s="104"/>
      <c r="S15715" s="104"/>
      <c r="T15715" s="104"/>
    </row>
    <row r="15716" spans="13:20" ht="14.5" x14ac:dyDescent="0.35">
      <c r="M15716" s="261" t="s">
        <v>58186</v>
      </c>
      <c r="N15716" s="262">
        <v>3127.77</v>
      </c>
      <c r="P15716" s="243" t="s">
        <v>31431</v>
      </c>
      <c r="Q15716" s="244">
        <v>12537.5</v>
      </c>
      <c r="R15716" s="104"/>
      <c r="S15716" s="104"/>
      <c r="T15716" s="104"/>
    </row>
    <row r="15717" spans="13:20" ht="14.5" x14ac:dyDescent="0.35">
      <c r="M15717" s="261" t="s">
        <v>58187</v>
      </c>
      <c r="N15717" s="262">
        <v>3720</v>
      </c>
      <c r="P15717" s="243" t="s">
        <v>31432</v>
      </c>
      <c r="Q15717" s="244">
        <v>907.79</v>
      </c>
      <c r="R15717" s="104"/>
      <c r="S15717" s="104"/>
      <c r="T15717" s="104"/>
    </row>
    <row r="15718" spans="13:20" ht="14.5" x14ac:dyDescent="0.35">
      <c r="M15718" s="261" t="s">
        <v>58188</v>
      </c>
      <c r="N15718" s="262">
        <v>284.57</v>
      </c>
      <c r="P15718" s="243" t="s">
        <v>31433</v>
      </c>
      <c r="Q15718" s="244">
        <v>202.46</v>
      </c>
      <c r="R15718" s="104"/>
      <c r="S15718" s="104"/>
      <c r="T15718" s="104"/>
    </row>
    <row r="15719" spans="13:20" ht="14.5" x14ac:dyDescent="0.35">
      <c r="M15719" s="261" t="s">
        <v>58189</v>
      </c>
      <c r="N15719" s="262">
        <v>896.52</v>
      </c>
      <c r="P15719" s="243" t="s">
        <v>31434</v>
      </c>
      <c r="Q15719" s="244">
        <v>6206.25</v>
      </c>
      <c r="R15719" s="104"/>
      <c r="S15719" s="104"/>
      <c r="T15719" s="104"/>
    </row>
    <row r="15720" spans="13:20" ht="14.5" x14ac:dyDescent="0.35">
      <c r="M15720" s="261" t="s">
        <v>58190</v>
      </c>
      <c r="N15720" s="262">
        <v>136.30000000000001</v>
      </c>
      <c r="P15720" s="243" t="s">
        <v>31435</v>
      </c>
      <c r="Q15720" s="244">
        <v>67595</v>
      </c>
      <c r="R15720" s="104"/>
      <c r="S15720" s="104"/>
      <c r="T15720" s="104"/>
    </row>
    <row r="15721" spans="13:20" ht="14.5" x14ac:dyDescent="0.35">
      <c r="M15721" s="261" t="s">
        <v>50653</v>
      </c>
      <c r="N15721" s="262">
        <v>1316.38</v>
      </c>
      <c r="P15721" s="243" t="s">
        <v>31436</v>
      </c>
      <c r="Q15721" s="244">
        <v>2112</v>
      </c>
      <c r="R15721" s="104"/>
      <c r="S15721" s="104"/>
      <c r="T15721" s="104"/>
    </row>
    <row r="15722" spans="13:20" ht="14.5" x14ac:dyDescent="0.35">
      <c r="M15722" s="261" t="s">
        <v>37804</v>
      </c>
      <c r="N15722" s="262">
        <v>41803.449999999997</v>
      </c>
      <c r="P15722" s="243" t="s">
        <v>31437</v>
      </c>
      <c r="Q15722" s="244">
        <v>13608</v>
      </c>
      <c r="R15722" s="104"/>
      <c r="S15722" s="104"/>
      <c r="T15722" s="104"/>
    </row>
    <row r="15723" spans="13:20" ht="14.5" x14ac:dyDescent="0.35">
      <c r="M15723" s="261" t="s">
        <v>58191</v>
      </c>
      <c r="N15723" s="262">
        <v>18538.419999999998</v>
      </c>
      <c r="P15723" s="243" t="s">
        <v>31438</v>
      </c>
      <c r="Q15723" s="244">
        <v>2000</v>
      </c>
      <c r="R15723" s="104"/>
      <c r="S15723" s="104"/>
      <c r="T15723" s="104"/>
    </row>
    <row r="15724" spans="13:20" ht="14.5" x14ac:dyDescent="0.35">
      <c r="M15724" s="261" t="s">
        <v>45957</v>
      </c>
      <c r="N15724" s="262">
        <v>447916.37</v>
      </c>
      <c r="P15724" s="243" t="s">
        <v>31439</v>
      </c>
      <c r="Q15724" s="244">
        <v>5978.71</v>
      </c>
      <c r="R15724" s="104"/>
      <c r="S15724" s="104"/>
      <c r="T15724" s="104"/>
    </row>
    <row r="15725" spans="13:20" ht="14.5" x14ac:dyDescent="0.35">
      <c r="M15725" s="261" t="s">
        <v>58192</v>
      </c>
      <c r="N15725" s="262">
        <v>2383.6999999999998</v>
      </c>
      <c r="P15725" s="243" t="s">
        <v>31440</v>
      </c>
      <c r="Q15725" s="244">
        <v>5000</v>
      </c>
      <c r="R15725" s="104"/>
      <c r="S15725" s="104"/>
      <c r="T15725" s="104"/>
    </row>
    <row r="15726" spans="13:20" ht="14.5" x14ac:dyDescent="0.35">
      <c r="M15726" s="261" t="s">
        <v>58193</v>
      </c>
      <c r="N15726" s="262">
        <v>268448.95</v>
      </c>
      <c r="P15726" s="243" t="s">
        <v>31441</v>
      </c>
      <c r="Q15726" s="244">
        <v>379</v>
      </c>
      <c r="R15726" s="104"/>
      <c r="S15726" s="104"/>
      <c r="T15726" s="104"/>
    </row>
    <row r="15727" spans="13:20" ht="14.5" x14ac:dyDescent="0.35">
      <c r="M15727" s="261" t="s">
        <v>37805</v>
      </c>
      <c r="N15727" s="262">
        <v>59465.57</v>
      </c>
      <c r="P15727" s="243" t="s">
        <v>31442</v>
      </c>
      <c r="Q15727" s="244">
        <v>75.2</v>
      </c>
      <c r="R15727" s="104"/>
      <c r="S15727" s="104"/>
      <c r="T15727" s="104"/>
    </row>
    <row r="15728" spans="13:20" ht="14.5" x14ac:dyDescent="0.35">
      <c r="M15728" s="261" t="s">
        <v>37806</v>
      </c>
      <c r="N15728" s="262">
        <v>72527.34</v>
      </c>
      <c r="P15728" s="243" t="s">
        <v>31443</v>
      </c>
      <c r="Q15728" s="244">
        <v>16.8</v>
      </c>
      <c r="R15728" s="104"/>
      <c r="S15728" s="104"/>
      <c r="T15728" s="104"/>
    </row>
    <row r="15729" spans="13:20" ht="14.5" x14ac:dyDescent="0.35">
      <c r="M15729" s="261" t="s">
        <v>37807</v>
      </c>
      <c r="N15729" s="262">
        <v>5975</v>
      </c>
      <c r="P15729" s="243" t="s">
        <v>31444</v>
      </c>
      <c r="Q15729" s="244">
        <v>20893.37</v>
      </c>
      <c r="R15729" s="104"/>
      <c r="S15729" s="104"/>
      <c r="T15729" s="104"/>
    </row>
    <row r="15730" spans="13:20" ht="14.5" x14ac:dyDescent="0.35">
      <c r="M15730" s="261" t="s">
        <v>43524</v>
      </c>
      <c r="N15730" s="262">
        <v>48400</v>
      </c>
      <c r="P15730" s="243" t="s">
        <v>31445</v>
      </c>
      <c r="Q15730" s="244">
        <v>294.94</v>
      </c>
      <c r="R15730" s="104"/>
      <c r="S15730" s="104"/>
      <c r="T15730" s="104"/>
    </row>
    <row r="15731" spans="13:20" ht="14.5" x14ac:dyDescent="0.35">
      <c r="M15731" s="261" t="s">
        <v>38831</v>
      </c>
      <c r="N15731" s="262">
        <v>37658.69</v>
      </c>
      <c r="P15731" s="243" t="s">
        <v>31446</v>
      </c>
      <c r="Q15731" s="244">
        <v>4676</v>
      </c>
      <c r="R15731" s="104"/>
      <c r="S15731" s="104"/>
      <c r="T15731" s="104"/>
    </row>
    <row r="15732" spans="13:20" ht="14.5" x14ac:dyDescent="0.35">
      <c r="M15732" s="261" t="s">
        <v>50654</v>
      </c>
      <c r="N15732" s="262">
        <v>49133.120000000003</v>
      </c>
      <c r="P15732" s="243" t="s">
        <v>31447</v>
      </c>
      <c r="Q15732" s="244">
        <v>3994.8</v>
      </c>
      <c r="R15732" s="104"/>
      <c r="S15732" s="104"/>
      <c r="T15732" s="104"/>
    </row>
    <row r="15733" spans="13:20" ht="14.5" x14ac:dyDescent="0.35">
      <c r="M15733" s="261" t="s">
        <v>37808</v>
      </c>
      <c r="N15733" s="262">
        <v>4653.08</v>
      </c>
      <c r="P15733" s="243" t="s">
        <v>31448</v>
      </c>
      <c r="Q15733" s="244">
        <v>589.88</v>
      </c>
      <c r="R15733" s="104"/>
      <c r="S15733" s="104"/>
      <c r="T15733" s="104"/>
    </row>
    <row r="15734" spans="13:20" ht="14.5" x14ac:dyDescent="0.35">
      <c r="M15734" s="261" t="s">
        <v>51658</v>
      </c>
      <c r="N15734" s="262">
        <v>13337.26</v>
      </c>
      <c r="P15734" s="243" t="s">
        <v>31449</v>
      </c>
      <c r="Q15734" s="244">
        <v>12537.5</v>
      </c>
      <c r="R15734" s="104"/>
      <c r="S15734" s="104"/>
      <c r="T15734" s="104"/>
    </row>
    <row r="15735" spans="13:20" ht="14.5" x14ac:dyDescent="0.35">
      <c r="M15735" s="261" t="s">
        <v>43525</v>
      </c>
      <c r="N15735" s="262">
        <v>748926</v>
      </c>
      <c r="P15735" s="243" t="s">
        <v>31450</v>
      </c>
      <c r="Q15735" s="244">
        <v>5000</v>
      </c>
      <c r="R15735" s="104"/>
      <c r="S15735" s="104"/>
      <c r="T15735" s="104"/>
    </row>
    <row r="15736" spans="13:20" ht="14.5" x14ac:dyDescent="0.35">
      <c r="M15736" s="261" t="s">
        <v>52533</v>
      </c>
      <c r="N15736" s="262">
        <v>1153.07</v>
      </c>
      <c r="P15736" s="243" t="s">
        <v>31451</v>
      </c>
      <c r="Q15736" s="244">
        <v>1286.79</v>
      </c>
      <c r="R15736" s="104"/>
      <c r="S15736" s="104"/>
      <c r="T15736" s="104"/>
    </row>
    <row r="15737" spans="13:20" ht="14.5" x14ac:dyDescent="0.35">
      <c r="M15737" s="261" t="s">
        <v>58194</v>
      </c>
      <c r="N15737" s="262">
        <v>59.88</v>
      </c>
      <c r="P15737" s="243" t="s">
        <v>31452</v>
      </c>
      <c r="Q15737" s="244">
        <v>277.66000000000003</v>
      </c>
      <c r="R15737" s="104"/>
      <c r="S15737" s="104"/>
      <c r="T15737" s="104"/>
    </row>
    <row r="15738" spans="13:20" ht="14.5" x14ac:dyDescent="0.35">
      <c r="M15738" s="261" t="s">
        <v>58195</v>
      </c>
      <c r="N15738" s="262">
        <v>1000</v>
      </c>
      <c r="P15738" s="243" t="s">
        <v>31453</v>
      </c>
      <c r="Q15738" s="244">
        <v>16.8</v>
      </c>
      <c r="R15738" s="104"/>
      <c r="S15738" s="104"/>
      <c r="T15738" s="104"/>
    </row>
    <row r="15739" spans="13:20" ht="14.5" x14ac:dyDescent="0.35">
      <c r="M15739" s="261" t="s">
        <v>50655</v>
      </c>
      <c r="N15739" s="262">
        <v>1106.32</v>
      </c>
      <c r="P15739" s="243" t="s">
        <v>31454</v>
      </c>
      <c r="Q15739" s="244">
        <v>3994.8</v>
      </c>
      <c r="R15739" s="104"/>
      <c r="S15739" s="104"/>
      <c r="T15739" s="104"/>
    </row>
    <row r="15740" spans="13:20" ht="14.5" x14ac:dyDescent="0.35">
      <c r="M15740" s="261" t="s">
        <v>58196</v>
      </c>
      <c r="N15740" s="262">
        <v>30.77</v>
      </c>
      <c r="P15740" s="243" t="s">
        <v>31455</v>
      </c>
      <c r="Q15740" s="244">
        <v>30468.959999999999</v>
      </c>
      <c r="R15740" s="104"/>
      <c r="S15740" s="104"/>
      <c r="T15740" s="104"/>
    </row>
    <row r="15741" spans="13:20" ht="14.5" x14ac:dyDescent="0.35">
      <c r="M15741" s="261" t="s">
        <v>52534</v>
      </c>
      <c r="N15741" s="262">
        <v>36725.33</v>
      </c>
      <c r="P15741" s="243" t="s">
        <v>31456</v>
      </c>
      <c r="Q15741" s="244">
        <v>2000</v>
      </c>
      <c r="R15741" s="104"/>
      <c r="S15741" s="104"/>
      <c r="T15741" s="104"/>
    </row>
    <row r="15742" spans="13:20" ht="14.5" x14ac:dyDescent="0.35">
      <c r="M15742" s="261" t="s">
        <v>52535</v>
      </c>
      <c r="N15742" s="262">
        <v>624.91</v>
      </c>
      <c r="P15742" s="243" t="s">
        <v>31457</v>
      </c>
      <c r="Q15742" s="244">
        <v>91485.19</v>
      </c>
      <c r="R15742" s="104"/>
      <c r="S15742" s="104"/>
      <c r="T15742" s="104"/>
    </row>
    <row r="15743" spans="13:20" ht="14.5" x14ac:dyDescent="0.35">
      <c r="M15743" s="261" t="s">
        <v>58197</v>
      </c>
      <c r="N15743" s="262">
        <v>2105.09</v>
      </c>
      <c r="P15743" s="243" t="s">
        <v>31458</v>
      </c>
      <c r="Q15743" s="244">
        <v>975</v>
      </c>
      <c r="R15743" s="104"/>
      <c r="S15743" s="104"/>
      <c r="T15743" s="104"/>
    </row>
    <row r="15744" spans="13:20" ht="14.5" x14ac:dyDescent="0.35">
      <c r="M15744" s="261" t="s">
        <v>52536</v>
      </c>
      <c r="N15744" s="262">
        <v>2847.57</v>
      </c>
      <c r="P15744" s="243" t="s">
        <v>31459</v>
      </c>
      <c r="Q15744" s="244">
        <v>11095</v>
      </c>
      <c r="R15744" s="104"/>
      <c r="S15744" s="104"/>
      <c r="T15744" s="104"/>
    </row>
    <row r="15745" spans="13:20" ht="14.5" x14ac:dyDescent="0.35">
      <c r="M15745" s="261" t="s">
        <v>52537</v>
      </c>
      <c r="N15745" s="262">
        <v>9090.24</v>
      </c>
      <c r="P15745" s="243" t="s">
        <v>31460</v>
      </c>
      <c r="Q15745" s="244">
        <v>210</v>
      </c>
      <c r="R15745" s="104"/>
      <c r="S15745" s="104"/>
      <c r="T15745" s="104"/>
    </row>
    <row r="15746" spans="13:20" ht="14.5" x14ac:dyDescent="0.35">
      <c r="M15746" s="261" t="s">
        <v>52538</v>
      </c>
      <c r="N15746" s="262">
        <v>5453.04</v>
      </c>
      <c r="P15746" s="243" t="s">
        <v>31461</v>
      </c>
      <c r="Q15746" s="244">
        <v>939.47</v>
      </c>
      <c r="R15746" s="104"/>
      <c r="S15746" s="104"/>
      <c r="T15746" s="104"/>
    </row>
    <row r="15747" spans="13:20" ht="14.5" x14ac:dyDescent="0.35">
      <c r="M15747" s="261" t="s">
        <v>58198</v>
      </c>
      <c r="N15747" s="262">
        <v>1580.89</v>
      </c>
      <c r="P15747" s="243" t="s">
        <v>31462</v>
      </c>
      <c r="Q15747" s="244">
        <v>125.04</v>
      </c>
      <c r="R15747" s="104"/>
      <c r="S15747" s="104"/>
      <c r="T15747" s="104"/>
    </row>
    <row r="15748" spans="13:20" ht="14.5" x14ac:dyDescent="0.35">
      <c r="M15748" s="261" t="s">
        <v>52539</v>
      </c>
      <c r="N15748" s="262">
        <v>12167</v>
      </c>
      <c r="P15748" s="243" t="s">
        <v>31463</v>
      </c>
      <c r="Q15748" s="244">
        <v>48.15</v>
      </c>
      <c r="R15748" s="104"/>
      <c r="S15748" s="104"/>
      <c r="T15748" s="104"/>
    </row>
    <row r="15749" spans="13:20" ht="14.5" x14ac:dyDescent="0.35">
      <c r="M15749" s="261" t="s">
        <v>52540</v>
      </c>
      <c r="N15749" s="262">
        <v>843.13</v>
      </c>
      <c r="P15749" s="243" t="s">
        <v>31464</v>
      </c>
      <c r="Q15749" s="244">
        <v>7182.5</v>
      </c>
      <c r="R15749" s="104"/>
      <c r="S15749" s="104"/>
      <c r="T15749" s="104"/>
    </row>
    <row r="15750" spans="13:20" ht="14.5" x14ac:dyDescent="0.35">
      <c r="M15750" s="261" t="s">
        <v>52541</v>
      </c>
      <c r="N15750" s="262">
        <v>2932.24</v>
      </c>
      <c r="P15750" s="243" t="s">
        <v>31465</v>
      </c>
      <c r="Q15750" s="244">
        <v>486.72</v>
      </c>
      <c r="R15750" s="104"/>
      <c r="S15750" s="104"/>
      <c r="T15750" s="104"/>
    </row>
    <row r="15751" spans="13:20" ht="14.5" x14ac:dyDescent="0.35">
      <c r="M15751" s="261" t="s">
        <v>52542</v>
      </c>
      <c r="N15751" s="262">
        <v>1617.3</v>
      </c>
      <c r="P15751" s="243" t="s">
        <v>31466</v>
      </c>
      <c r="Q15751" s="244">
        <v>5340</v>
      </c>
      <c r="R15751" s="104"/>
      <c r="S15751" s="104"/>
      <c r="T15751" s="104"/>
    </row>
    <row r="15752" spans="13:20" ht="14.5" x14ac:dyDescent="0.35">
      <c r="M15752" s="261" t="s">
        <v>48969</v>
      </c>
      <c r="N15752" s="262">
        <v>343140</v>
      </c>
      <c r="P15752" s="243" t="s">
        <v>31467</v>
      </c>
      <c r="Q15752" s="244">
        <v>3311</v>
      </c>
      <c r="R15752" s="104"/>
      <c r="S15752" s="104"/>
      <c r="T15752" s="104"/>
    </row>
    <row r="15753" spans="13:20" ht="14.5" x14ac:dyDescent="0.35">
      <c r="M15753" s="261" t="s">
        <v>48970</v>
      </c>
      <c r="N15753" s="262">
        <v>26248</v>
      </c>
      <c r="P15753" s="243" t="s">
        <v>31468</v>
      </c>
      <c r="Q15753" s="244">
        <v>9046.98</v>
      </c>
      <c r="R15753" s="104"/>
      <c r="S15753" s="104"/>
      <c r="T15753" s="104"/>
    </row>
    <row r="15754" spans="13:20" ht="14.5" x14ac:dyDescent="0.35">
      <c r="M15754" s="261" t="s">
        <v>45958</v>
      </c>
      <c r="N15754" s="262">
        <v>475967.75</v>
      </c>
      <c r="P15754" s="243" t="s">
        <v>31469</v>
      </c>
      <c r="Q15754" s="244">
        <v>12291.62</v>
      </c>
      <c r="R15754" s="104"/>
      <c r="S15754" s="104"/>
      <c r="T15754" s="104"/>
    </row>
    <row r="15755" spans="13:20" ht="14.5" x14ac:dyDescent="0.35">
      <c r="M15755" s="261" t="s">
        <v>45959</v>
      </c>
      <c r="N15755" s="262">
        <v>35277.25</v>
      </c>
      <c r="P15755" s="243" t="s">
        <v>31470</v>
      </c>
      <c r="Q15755" s="244">
        <v>4858</v>
      </c>
      <c r="R15755" s="104"/>
      <c r="S15755" s="104"/>
      <c r="T15755" s="104"/>
    </row>
    <row r="15756" spans="13:20" ht="14.5" x14ac:dyDescent="0.35">
      <c r="M15756" s="261" t="s">
        <v>38834</v>
      </c>
      <c r="N15756" s="262">
        <v>300</v>
      </c>
      <c r="P15756" s="243" t="s">
        <v>16367</v>
      </c>
      <c r="Q15756" s="244">
        <v>114</v>
      </c>
      <c r="R15756" s="104"/>
      <c r="S15756" s="104"/>
      <c r="T15756" s="104"/>
    </row>
    <row r="15757" spans="13:20" ht="14.5" x14ac:dyDescent="0.35">
      <c r="M15757" s="261" t="s">
        <v>38835</v>
      </c>
      <c r="N15757" s="262">
        <v>22.95</v>
      </c>
      <c r="P15757" s="243" t="s">
        <v>31471</v>
      </c>
      <c r="Q15757" s="244">
        <v>142.91</v>
      </c>
      <c r="R15757" s="104"/>
      <c r="S15757" s="104"/>
      <c r="T15757" s="104"/>
    </row>
    <row r="15758" spans="13:20" ht="14.5" x14ac:dyDescent="0.35">
      <c r="M15758" s="261" t="s">
        <v>38836</v>
      </c>
      <c r="N15758" s="262">
        <v>65.040000000000006</v>
      </c>
      <c r="P15758" s="243" t="s">
        <v>31472</v>
      </c>
      <c r="Q15758" s="244">
        <v>2492</v>
      </c>
      <c r="R15758" s="104"/>
      <c r="S15758" s="104"/>
      <c r="T15758" s="104"/>
    </row>
    <row r="15759" spans="13:20" ht="14.5" x14ac:dyDescent="0.35">
      <c r="M15759" s="261" t="s">
        <v>58199</v>
      </c>
      <c r="N15759" s="262">
        <v>11.53</v>
      </c>
      <c r="P15759" s="243" t="s">
        <v>31473</v>
      </c>
      <c r="Q15759" s="244">
        <v>190.63</v>
      </c>
      <c r="R15759" s="104"/>
      <c r="S15759" s="104"/>
      <c r="T15759" s="104"/>
    </row>
    <row r="15760" spans="13:20" ht="14.5" x14ac:dyDescent="0.35">
      <c r="M15760" s="261" t="s">
        <v>32330</v>
      </c>
      <c r="N15760" s="262">
        <v>70919</v>
      </c>
      <c r="P15760" s="243" t="s">
        <v>31474</v>
      </c>
      <c r="Q15760" s="244">
        <v>975</v>
      </c>
      <c r="R15760" s="104"/>
      <c r="S15760" s="104"/>
      <c r="T15760" s="104"/>
    </row>
    <row r="15761" spans="13:20" ht="14.5" x14ac:dyDescent="0.35">
      <c r="M15761" s="261" t="s">
        <v>32331</v>
      </c>
      <c r="N15761" s="262">
        <v>1869.65</v>
      </c>
      <c r="P15761" s="243" t="s">
        <v>31475</v>
      </c>
      <c r="Q15761" s="244">
        <v>11095</v>
      </c>
      <c r="R15761" s="104"/>
      <c r="S15761" s="104"/>
      <c r="T15761" s="104"/>
    </row>
    <row r="15762" spans="13:20" ht="14.5" x14ac:dyDescent="0.35">
      <c r="M15762" s="261" t="s">
        <v>32332</v>
      </c>
      <c r="N15762" s="262">
        <v>143.03</v>
      </c>
      <c r="P15762" s="243" t="s">
        <v>31476</v>
      </c>
      <c r="Q15762" s="244">
        <v>2492</v>
      </c>
      <c r="R15762" s="104"/>
      <c r="S15762" s="104"/>
      <c r="T15762" s="104"/>
    </row>
    <row r="15763" spans="13:20" ht="14.5" x14ac:dyDescent="0.35">
      <c r="M15763" s="261" t="s">
        <v>32334</v>
      </c>
      <c r="N15763" s="262">
        <v>59.84</v>
      </c>
      <c r="P15763" s="243" t="s">
        <v>31477</v>
      </c>
      <c r="Q15763" s="244">
        <v>210</v>
      </c>
      <c r="R15763" s="104"/>
      <c r="S15763" s="104"/>
      <c r="T15763" s="104"/>
    </row>
    <row r="15764" spans="13:20" ht="14.5" x14ac:dyDescent="0.35">
      <c r="M15764" s="261" t="s">
        <v>32336</v>
      </c>
      <c r="N15764" s="262">
        <v>198646.8</v>
      </c>
      <c r="P15764" s="243" t="s">
        <v>31478</v>
      </c>
      <c r="Q15764" s="244">
        <v>1130.0999999999999</v>
      </c>
      <c r="R15764" s="104"/>
      <c r="S15764" s="104"/>
      <c r="T15764" s="104"/>
    </row>
    <row r="15765" spans="13:20" ht="14.5" x14ac:dyDescent="0.35">
      <c r="M15765" s="261" t="s">
        <v>36282</v>
      </c>
      <c r="N15765" s="262">
        <v>21300</v>
      </c>
      <c r="P15765" s="243" t="s">
        <v>31479</v>
      </c>
      <c r="Q15765" s="244">
        <v>5340</v>
      </c>
      <c r="R15765" s="104"/>
      <c r="S15765" s="104"/>
      <c r="T15765" s="104"/>
    </row>
    <row r="15766" spans="13:20" ht="14.5" x14ac:dyDescent="0.35">
      <c r="M15766" s="261" t="s">
        <v>36283</v>
      </c>
      <c r="N15766" s="262">
        <v>61062.5</v>
      </c>
      <c r="P15766" s="243" t="s">
        <v>31480</v>
      </c>
      <c r="Q15766" s="244">
        <v>125.04</v>
      </c>
      <c r="R15766" s="104"/>
      <c r="S15766" s="104"/>
      <c r="T15766" s="104"/>
    </row>
    <row r="15767" spans="13:20" ht="14.5" x14ac:dyDescent="0.35">
      <c r="M15767" s="261" t="s">
        <v>36284</v>
      </c>
      <c r="N15767" s="262">
        <v>8337.5</v>
      </c>
      <c r="P15767" s="243" t="s">
        <v>31481</v>
      </c>
      <c r="Q15767" s="244">
        <v>8360.06</v>
      </c>
      <c r="R15767" s="104"/>
      <c r="S15767" s="104"/>
      <c r="T15767" s="104"/>
    </row>
    <row r="15768" spans="13:20" ht="14.5" x14ac:dyDescent="0.35">
      <c r="M15768" s="261" t="s">
        <v>36285</v>
      </c>
      <c r="N15768" s="262">
        <v>21495</v>
      </c>
      <c r="P15768" s="243" t="s">
        <v>31482</v>
      </c>
      <c r="Q15768" s="244">
        <v>7182.5</v>
      </c>
      <c r="R15768" s="104"/>
      <c r="S15768" s="104"/>
      <c r="T15768" s="104"/>
    </row>
    <row r="15769" spans="13:20" ht="14.5" x14ac:dyDescent="0.35">
      <c r="M15769" s="261" t="s">
        <v>36286</v>
      </c>
      <c r="N15769" s="262">
        <v>4878.75</v>
      </c>
      <c r="P15769" s="243" t="s">
        <v>31483</v>
      </c>
      <c r="Q15769" s="244">
        <v>486.72</v>
      </c>
      <c r="R15769" s="104"/>
      <c r="S15769" s="104"/>
      <c r="T15769" s="104"/>
    </row>
    <row r="15770" spans="13:20" ht="14.5" x14ac:dyDescent="0.35">
      <c r="M15770" s="261" t="s">
        <v>37811</v>
      </c>
      <c r="N15770" s="262">
        <v>20100</v>
      </c>
      <c r="P15770" s="243" t="s">
        <v>16368</v>
      </c>
      <c r="Q15770" s="244">
        <v>21452.6</v>
      </c>
      <c r="R15770" s="104"/>
      <c r="S15770" s="104"/>
      <c r="T15770" s="104"/>
    </row>
    <row r="15771" spans="13:20" ht="14.5" x14ac:dyDescent="0.35">
      <c r="M15771" s="261" t="s">
        <v>32337</v>
      </c>
      <c r="N15771" s="262">
        <v>25115.68</v>
      </c>
      <c r="P15771" s="243" t="s">
        <v>31484</v>
      </c>
      <c r="Q15771" s="244">
        <v>4312</v>
      </c>
      <c r="R15771" s="104"/>
      <c r="S15771" s="104"/>
      <c r="T15771" s="104"/>
    </row>
    <row r="15772" spans="13:20" ht="14.5" x14ac:dyDescent="0.35">
      <c r="M15772" s="261" t="s">
        <v>32338</v>
      </c>
      <c r="N15772" s="262">
        <v>3629.19</v>
      </c>
      <c r="P15772" s="243" t="s">
        <v>31485</v>
      </c>
      <c r="Q15772" s="244">
        <v>16567.98</v>
      </c>
      <c r="R15772" s="104"/>
      <c r="S15772" s="104"/>
      <c r="T15772" s="104"/>
    </row>
    <row r="15773" spans="13:20" ht="14.5" x14ac:dyDescent="0.35">
      <c r="M15773" s="261" t="s">
        <v>32339</v>
      </c>
      <c r="N15773" s="262">
        <v>115753.15</v>
      </c>
      <c r="P15773" s="243" t="s">
        <v>31486</v>
      </c>
      <c r="Q15773" s="244">
        <v>17130.77</v>
      </c>
      <c r="R15773" s="104"/>
      <c r="S15773" s="104"/>
      <c r="T15773" s="104"/>
    </row>
    <row r="15774" spans="13:20" ht="14.5" x14ac:dyDescent="0.35">
      <c r="M15774" s="261" t="s">
        <v>37812</v>
      </c>
      <c r="N15774" s="262">
        <v>27418.560000000001</v>
      </c>
      <c r="P15774" s="243" t="s">
        <v>31487</v>
      </c>
      <c r="Q15774" s="244">
        <v>642.39</v>
      </c>
      <c r="R15774" s="104"/>
      <c r="S15774" s="104"/>
      <c r="T15774" s="104"/>
    </row>
    <row r="15775" spans="13:20" ht="14.5" x14ac:dyDescent="0.35">
      <c r="M15775" s="261" t="s">
        <v>37813</v>
      </c>
      <c r="N15775" s="262">
        <v>1574.8</v>
      </c>
      <c r="P15775" s="243" t="s">
        <v>31488</v>
      </c>
      <c r="Q15775" s="244">
        <v>2250.61</v>
      </c>
      <c r="R15775" s="104"/>
      <c r="S15775" s="104"/>
      <c r="T15775" s="104"/>
    </row>
    <row r="15776" spans="13:20" ht="14.5" x14ac:dyDescent="0.35">
      <c r="M15776" s="261" t="s">
        <v>53853</v>
      </c>
      <c r="N15776" s="262">
        <v>37007.67</v>
      </c>
      <c r="P15776" s="243" t="s">
        <v>31489</v>
      </c>
      <c r="Q15776" s="244">
        <v>4584.4399999999996</v>
      </c>
      <c r="R15776" s="104"/>
      <c r="S15776" s="104"/>
      <c r="T15776" s="104"/>
    </row>
    <row r="15777" spans="13:20" ht="14.5" x14ac:dyDescent="0.35">
      <c r="M15777" s="261" t="s">
        <v>32341</v>
      </c>
      <c r="N15777" s="262">
        <v>44792.4</v>
      </c>
      <c r="P15777" s="243" t="s">
        <v>31490</v>
      </c>
      <c r="Q15777" s="244">
        <v>3857.56</v>
      </c>
      <c r="R15777" s="104"/>
      <c r="S15777" s="104"/>
      <c r="T15777" s="104"/>
    </row>
    <row r="15778" spans="13:20" ht="14.5" x14ac:dyDescent="0.35">
      <c r="M15778" s="261" t="s">
        <v>58200</v>
      </c>
      <c r="N15778" s="262">
        <v>34950.800000000003</v>
      </c>
      <c r="P15778" s="243" t="s">
        <v>31491</v>
      </c>
      <c r="Q15778" s="244">
        <v>642.39</v>
      </c>
      <c r="R15778" s="104"/>
      <c r="S15778" s="104"/>
      <c r="T15778" s="104"/>
    </row>
    <row r="15779" spans="13:20" ht="14.5" x14ac:dyDescent="0.35">
      <c r="M15779" s="261" t="s">
        <v>37814</v>
      </c>
      <c r="N15779" s="262">
        <v>189364.04</v>
      </c>
      <c r="P15779" s="243" t="s">
        <v>31492</v>
      </c>
      <c r="Q15779" s="244">
        <v>4584.4399999999996</v>
      </c>
      <c r="R15779" s="104"/>
      <c r="S15779" s="104"/>
      <c r="T15779" s="104"/>
    </row>
    <row r="15780" spans="13:20" ht="14.5" x14ac:dyDescent="0.35">
      <c r="M15780" s="261" t="s">
        <v>32342</v>
      </c>
      <c r="N15780" s="262">
        <v>586200.54</v>
      </c>
      <c r="P15780" s="243" t="s">
        <v>31493</v>
      </c>
      <c r="Q15780" s="244">
        <v>10420.17</v>
      </c>
      <c r="R15780" s="104"/>
      <c r="S15780" s="104"/>
      <c r="T15780" s="104"/>
    </row>
    <row r="15781" spans="13:20" ht="14.5" x14ac:dyDescent="0.35">
      <c r="M15781" s="261" t="s">
        <v>48971</v>
      </c>
      <c r="N15781" s="262">
        <v>-4074.38</v>
      </c>
      <c r="P15781" s="243" t="s">
        <v>31494</v>
      </c>
      <c r="Q15781" s="244">
        <v>33698.75</v>
      </c>
      <c r="R15781" s="104"/>
      <c r="S15781" s="104"/>
      <c r="T15781" s="104"/>
    </row>
    <row r="15782" spans="13:20" ht="14.5" x14ac:dyDescent="0.35">
      <c r="M15782" s="261" t="s">
        <v>50656</v>
      </c>
      <c r="N15782" s="262">
        <v>13177.15</v>
      </c>
      <c r="P15782" s="243" t="s">
        <v>31495</v>
      </c>
      <c r="Q15782" s="244">
        <v>1106.0999999999999</v>
      </c>
      <c r="R15782" s="104"/>
      <c r="S15782" s="104"/>
      <c r="T15782" s="104"/>
    </row>
    <row r="15783" spans="13:20" ht="14.5" x14ac:dyDescent="0.35">
      <c r="M15783" s="261" t="s">
        <v>50657</v>
      </c>
      <c r="N15783" s="262">
        <v>966.06</v>
      </c>
      <c r="P15783" s="243" t="s">
        <v>31496</v>
      </c>
      <c r="Q15783" s="244">
        <v>5376.56</v>
      </c>
      <c r="R15783" s="104"/>
      <c r="S15783" s="104"/>
      <c r="T15783" s="104"/>
    </row>
    <row r="15784" spans="13:20" ht="14.5" x14ac:dyDescent="0.35">
      <c r="M15784" s="261" t="s">
        <v>58201</v>
      </c>
      <c r="N15784" s="262">
        <v>414.79</v>
      </c>
      <c r="P15784" s="243" t="s">
        <v>31497</v>
      </c>
      <c r="Q15784" s="244">
        <v>9783</v>
      </c>
      <c r="R15784" s="104"/>
      <c r="S15784" s="104"/>
      <c r="T15784" s="104"/>
    </row>
    <row r="15785" spans="13:20" ht="14.5" x14ac:dyDescent="0.35">
      <c r="M15785" s="261" t="s">
        <v>38837</v>
      </c>
      <c r="N15785" s="262">
        <v>15822.75</v>
      </c>
      <c r="P15785" s="243" t="s">
        <v>31498</v>
      </c>
      <c r="Q15785" s="244">
        <v>4987.66</v>
      </c>
      <c r="R15785" s="104"/>
      <c r="S15785" s="104"/>
      <c r="T15785" s="104"/>
    </row>
    <row r="15786" spans="13:20" ht="14.5" x14ac:dyDescent="0.35">
      <c r="M15786" s="261" t="s">
        <v>58202</v>
      </c>
      <c r="N15786" s="262">
        <v>1452</v>
      </c>
      <c r="P15786" s="243" t="s">
        <v>31499</v>
      </c>
      <c r="Q15786" s="244">
        <v>757.17</v>
      </c>
      <c r="R15786" s="104"/>
      <c r="S15786" s="104"/>
      <c r="T15786" s="104"/>
    </row>
    <row r="15787" spans="13:20" ht="14.5" x14ac:dyDescent="0.35">
      <c r="M15787" s="261" t="s">
        <v>58203</v>
      </c>
      <c r="N15787" s="262">
        <v>5662.8</v>
      </c>
      <c r="P15787" s="243" t="s">
        <v>31500</v>
      </c>
      <c r="Q15787" s="244">
        <v>4987.66</v>
      </c>
      <c r="R15787" s="104"/>
      <c r="S15787" s="104"/>
      <c r="T15787" s="104"/>
    </row>
    <row r="15788" spans="13:20" ht="14.5" x14ac:dyDescent="0.35">
      <c r="M15788" s="261" t="s">
        <v>48972</v>
      </c>
      <c r="N15788" s="262">
        <v>208918.75</v>
      </c>
      <c r="P15788" s="243" t="s">
        <v>31501</v>
      </c>
      <c r="Q15788" s="244">
        <v>757.17</v>
      </c>
      <c r="R15788" s="104"/>
      <c r="S15788" s="104"/>
      <c r="T15788" s="104"/>
    </row>
    <row r="15789" spans="13:20" ht="14.5" x14ac:dyDescent="0.35">
      <c r="M15789" s="261" t="s">
        <v>52543</v>
      </c>
      <c r="N15789" s="262">
        <v>42449</v>
      </c>
      <c r="P15789" s="243" t="s">
        <v>31502</v>
      </c>
      <c r="Q15789" s="244">
        <v>6482.66</v>
      </c>
      <c r="R15789" s="104"/>
      <c r="S15789" s="104"/>
      <c r="T15789" s="104"/>
    </row>
    <row r="15790" spans="13:20" ht="14.5" x14ac:dyDescent="0.35">
      <c r="M15790" s="261" t="s">
        <v>38838</v>
      </c>
      <c r="N15790" s="262">
        <v>19947.39</v>
      </c>
      <c r="P15790" s="243" t="s">
        <v>31503</v>
      </c>
      <c r="Q15790" s="244">
        <v>9783</v>
      </c>
      <c r="R15790" s="104"/>
      <c r="S15790" s="104"/>
      <c r="T15790" s="104"/>
    </row>
    <row r="15791" spans="13:20" ht="14.5" x14ac:dyDescent="0.35">
      <c r="M15791" s="261" t="s">
        <v>38839</v>
      </c>
      <c r="N15791" s="262">
        <v>10631.81</v>
      </c>
      <c r="P15791" s="243" t="s">
        <v>31504</v>
      </c>
      <c r="Q15791" s="244">
        <v>9452</v>
      </c>
      <c r="R15791" s="104"/>
      <c r="S15791" s="104"/>
      <c r="T15791" s="104"/>
    </row>
    <row r="15792" spans="13:20" ht="14.5" x14ac:dyDescent="0.35">
      <c r="M15792" s="261" t="s">
        <v>58204</v>
      </c>
      <c r="N15792" s="262">
        <v>2420.5500000000002</v>
      </c>
      <c r="P15792" s="243" t="s">
        <v>31505</v>
      </c>
      <c r="Q15792" s="244">
        <v>2642.12</v>
      </c>
      <c r="R15792" s="104"/>
      <c r="S15792" s="104"/>
      <c r="T15792" s="104"/>
    </row>
    <row r="15793" spans="13:20" ht="14.5" x14ac:dyDescent="0.35">
      <c r="M15793" s="261" t="s">
        <v>38840</v>
      </c>
      <c r="N15793" s="262">
        <v>18500</v>
      </c>
      <c r="P15793" s="243" t="s">
        <v>31506</v>
      </c>
      <c r="Q15793" s="244">
        <v>42746.97</v>
      </c>
      <c r="R15793" s="104"/>
      <c r="S15793" s="104"/>
      <c r="T15793" s="104"/>
    </row>
    <row r="15794" spans="13:20" ht="14.5" x14ac:dyDescent="0.35">
      <c r="M15794" s="261" t="s">
        <v>52544</v>
      </c>
      <c r="N15794" s="262">
        <v>148247.29999999999</v>
      </c>
      <c r="P15794" s="243" t="s">
        <v>31507</v>
      </c>
      <c r="Q15794" s="244">
        <v>6201.9</v>
      </c>
      <c r="R15794" s="104"/>
      <c r="S15794" s="104"/>
      <c r="T15794" s="104"/>
    </row>
    <row r="15795" spans="13:20" ht="14.5" x14ac:dyDescent="0.35">
      <c r="M15795" s="261" t="s">
        <v>58205</v>
      </c>
      <c r="N15795" s="262">
        <v>12795.9</v>
      </c>
      <c r="P15795" s="243" t="s">
        <v>31508</v>
      </c>
      <c r="Q15795" s="244">
        <v>10751.66</v>
      </c>
      <c r="R15795" s="104"/>
      <c r="S15795" s="104"/>
      <c r="T15795" s="104"/>
    </row>
    <row r="15796" spans="13:20" ht="14.5" x14ac:dyDescent="0.35">
      <c r="M15796" s="261" t="s">
        <v>53854</v>
      </c>
      <c r="N15796" s="262">
        <v>16453.91</v>
      </c>
      <c r="P15796" s="243" t="s">
        <v>16369</v>
      </c>
      <c r="Q15796" s="244">
        <v>5454.05</v>
      </c>
      <c r="R15796" s="104"/>
      <c r="S15796" s="104"/>
      <c r="T15796" s="104"/>
    </row>
    <row r="15797" spans="13:20" ht="14.5" x14ac:dyDescent="0.35">
      <c r="M15797" s="261" t="s">
        <v>37815</v>
      </c>
      <c r="N15797" s="262">
        <v>89858.880000000005</v>
      </c>
      <c r="P15797" s="243" t="s">
        <v>31509</v>
      </c>
      <c r="Q15797" s="244">
        <v>993.37</v>
      </c>
      <c r="R15797" s="104"/>
      <c r="S15797" s="104"/>
      <c r="T15797" s="104"/>
    </row>
    <row r="15798" spans="13:20" ht="14.5" x14ac:dyDescent="0.35">
      <c r="M15798" s="261" t="s">
        <v>50658</v>
      </c>
      <c r="N15798" s="262">
        <v>2123.19</v>
      </c>
      <c r="P15798" s="243" t="s">
        <v>16370</v>
      </c>
      <c r="Q15798" s="244">
        <v>1014.5</v>
      </c>
      <c r="R15798" s="104"/>
      <c r="S15798" s="104"/>
      <c r="T15798" s="104"/>
    </row>
    <row r="15799" spans="13:20" ht="14.5" x14ac:dyDescent="0.35">
      <c r="M15799" s="261" t="s">
        <v>50659</v>
      </c>
      <c r="N15799" s="262">
        <v>71415.75</v>
      </c>
      <c r="P15799" s="243" t="s">
        <v>31510</v>
      </c>
      <c r="Q15799" s="244">
        <v>3250</v>
      </c>
      <c r="R15799" s="104"/>
      <c r="S15799" s="104"/>
      <c r="T15799" s="104"/>
    </row>
    <row r="15800" spans="13:20" ht="14.5" x14ac:dyDescent="0.35">
      <c r="M15800" s="261" t="s">
        <v>48973</v>
      </c>
      <c r="N15800" s="262">
        <v>129850</v>
      </c>
      <c r="P15800" s="243" t="s">
        <v>31511</v>
      </c>
      <c r="Q15800" s="244">
        <v>3.65</v>
      </c>
      <c r="R15800" s="104"/>
      <c r="S15800" s="104"/>
      <c r="T15800" s="104"/>
    </row>
    <row r="15801" spans="13:20" ht="14.5" x14ac:dyDescent="0.35">
      <c r="M15801" s="261" t="s">
        <v>48974</v>
      </c>
      <c r="N15801" s="262">
        <v>10160</v>
      </c>
      <c r="P15801" s="243" t="s">
        <v>16371</v>
      </c>
      <c r="Q15801" s="244">
        <v>2069.31</v>
      </c>
      <c r="R15801" s="104"/>
      <c r="S15801" s="104"/>
      <c r="T15801" s="104"/>
    </row>
    <row r="15802" spans="13:20" ht="14.5" x14ac:dyDescent="0.35">
      <c r="M15802" s="261" t="s">
        <v>53855</v>
      </c>
      <c r="N15802" s="262">
        <v>495</v>
      </c>
      <c r="P15802" s="243" t="s">
        <v>16372</v>
      </c>
      <c r="Q15802" s="244">
        <v>2600.5300000000002</v>
      </c>
      <c r="R15802" s="104"/>
      <c r="S15802" s="104"/>
      <c r="T15802" s="104"/>
    </row>
    <row r="15803" spans="13:20" ht="14.5" x14ac:dyDescent="0.35">
      <c r="M15803" s="261" t="s">
        <v>50660</v>
      </c>
      <c r="N15803" s="262">
        <v>142058.03</v>
      </c>
      <c r="P15803" s="243" t="s">
        <v>16373</v>
      </c>
      <c r="Q15803" s="244">
        <v>685.51</v>
      </c>
      <c r="R15803" s="104"/>
      <c r="S15803" s="104"/>
      <c r="T15803" s="104"/>
    </row>
    <row r="15804" spans="13:20" ht="14.5" x14ac:dyDescent="0.35">
      <c r="M15804" s="261" t="s">
        <v>50661</v>
      </c>
      <c r="N15804" s="262">
        <v>10546.78</v>
      </c>
      <c r="P15804" s="243" t="s">
        <v>31512</v>
      </c>
      <c r="Q15804" s="244">
        <v>5372.99</v>
      </c>
      <c r="R15804" s="104"/>
      <c r="S15804" s="104"/>
      <c r="T15804" s="104"/>
    </row>
    <row r="15805" spans="13:20" ht="14.5" x14ac:dyDescent="0.35">
      <c r="M15805" s="261" t="s">
        <v>50662</v>
      </c>
      <c r="N15805" s="262">
        <v>2260.88</v>
      </c>
      <c r="P15805" s="243" t="s">
        <v>31513</v>
      </c>
      <c r="Q15805" s="244">
        <v>5226.0200000000004</v>
      </c>
      <c r="R15805" s="104"/>
      <c r="S15805" s="104"/>
      <c r="T15805" s="104"/>
    </row>
    <row r="15806" spans="13:20" ht="14.5" x14ac:dyDescent="0.35">
      <c r="M15806" s="261" t="s">
        <v>50663</v>
      </c>
      <c r="N15806" s="262">
        <v>5916.77</v>
      </c>
      <c r="P15806" s="243" t="s">
        <v>31514</v>
      </c>
      <c r="Q15806" s="244">
        <v>5166.3599999999997</v>
      </c>
      <c r="R15806" s="104"/>
      <c r="S15806" s="104"/>
      <c r="T15806" s="104"/>
    </row>
    <row r="15807" spans="13:20" ht="14.5" x14ac:dyDescent="0.35">
      <c r="M15807" s="261" t="s">
        <v>50664</v>
      </c>
      <c r="N15807" s="262">
        <v>999.87</v>
      </c>
      <c r="P15807" s="243" t="s">
        <v>31515</v>
      </c>
      <c r="Q15807" s="244">
        <v>145.62</v>
      </c>
      <c r="R15807" s="104"/>
      <c r="S15807" s="104"/>
      <c r="T15807" s="104"/>
    </row>
    <row r="15808" spans="13:20" ht="14.5" x14ac:dyDescent="0.35">
      <c r="M15808" s="261" t="s">
        <v>50665</v>
      </c>
      <c r="N15808" s="262">
        <v>58.62</v>
      </c>
      <c r="P15808" s="243" t="s">
        <v>31516</v>
      </c>
      <c r="Q15808" s="244">
        <v>1395.26</v>
      </c>
      <c r="R15808" s="104"/>
      <c r="S15808" s="104"/>
      <c r="T15808" s="104"/>
    </row>
    <row r="15809" spans="13:20" ht="14.5" x14ac:dyDescent="0.35">
      <c r="M15809" s="261" t="s">
        <v>50666</v>
      </c>
      <c r="N15809" s="262">
        <v>175.3</v>
      </c>
      <c r="P15809" s="243" t="s">
        <v>31517</v>
      </c>
      <c r="Q15809" s="244">
        <v>83.19</v>
      </c>
      <c r="R15809" s="104"/>
      <c r="S15809" s="104"/>
      <c r="T15809" s="104"/>
    </row>
    <row r="15810" spans="13:20" ht="14.5" x14ac:dyDescent="0.35">
      <c r="M15810" s="261" t="s">
        <v>50667</v>
      </c>
      <c r="N15810" s="262">
        <v>3066</v>
      </c>
      <c r="P15810" s="243" t="s">
        <v>31518</v>
      </c>
      <c r="Q15810" s="244">
        <v>9710.7800000000007</v>
      </c>
      <c r="R15810" s="104"/>
      <c r="S15810" s="104"/>
      <c r="T15810" s="104"/>
    </row>
    <row r="15811" spans="13:20" ht="14.5" x14ac:dyDescent="0.35">
      <c r="M15811" s="261" t="s">
        <v>53856</v>
      </c>
      <c r="N15811" s="262">
        <v>10245.6</v>
      </c>
      <c r="P15811" s="243" t="s">
        <v>31519</v>
      </c>
      <c r="Q15811" s="244">
        <v>15698.45</v>
      </c>
      <c r="R15811" s="104"/>
      <c r="S15811" s="104"/>
      <c r="T15811" s="104"/>
    </row>
    <row r="15812" spans="13:20" ht="14.5" x14ac:dyDescent="0.35">
      <c r="M15812" s="261" t="s">
        <v>53857</v>
      </c>
      <c r="N15812" s="262">
        <v>6169.4</v>
      </c>
      <c r="P15812" s="243" t="s">
        <v>31520</v>
      </c>
      <c r="Q15812" s="244">
        <v>12843.15</v>
      </c>
      <c r="R15812" s="104"/>
      <c r="S15812" s="104"/>
      <c r="T15812" s="104"/>
    </row>
    <row r="15813" spans="13:20" ht="14.5" x14ac:dyDescent="0.35">
      <c r="M15813" s="261" t="s">
        <v>58206</v>
      </c>
      <c r="N15813" s="262">
        <v>298940</v>
      </c>
      <c r="P15813" s="243" t="s">
        <v>31521</v>
      </c>
      <c r="Q15813" s="244">
        <v>4739.7</v>
      </c>
      <c r="R15813" s="104"/>
      <c r="S15813" s="104"/>
      <c r="T15813" s="104"/>
    </row>
    <row r="15814" spans="13:20" ht="14.5" x14ac:dyDescent="0.35">
      <c r="M15814" s="261" t="s">
        <v>48975</v>
      </c>
      <c r="N15814" s="262">
        <v>49928.72</v>
      </c>
      <c r="P15814" s="243" t="s">
        <v>31522</v>
      </c>
      <c r="Q15814" s="244">
        <v>8186.89</v>
      </c>
      <c r="R15814" s="104"/>
      <c r="S15814" s="104"/>
      <c r="T15814" s="104"/>
    </row>
    <row r="15815" spans="13:20" ht="14.5" x14ac:dyDescent="0.35">
      <c r="M15815" s="261" t="s">
        <v>48976</v>
      </c>
      <c r="N15815" s="262">
        <v>5292.84</v>
      </c>
      <c r="P15815" s="243" t="s">
        <v>31523</v>
      </c>
      <c r="Q15815" s="244">
        <v>19571.740000000002</v>
      </c>
      <c r="R15815" s="104"/>
      <c r="S15815" s="104"/>
      <c r="T15815" s="104"/>
    </row>
    <row r="15816" spans="13:20" ht="14.5" x14ac:dyDescent="0.35">
      <c r="M15816" s="261" t="s">
        <v>48977</v>
      </c>
      <c r="N15816" s="262">
        <v>134563.63</v>
      </c>
      <c r="P15816" s="243" t="s">
        <v>31524</v>
      </c>
      <c r="Q15816" s="244">
        <v>20218.48</v>
      </c>
      <c r="R15816" s="104"/>
      <c r="S15816" s="104"/>
      <c r="T15816" s="104"/>
    </row>
    <row r="15817" spans="13:20" ht="14.5" x14ac:dyDescent="0.35">
      <c r="M15817" s="261" t="s">
        <v>48978</v>
      </c>
      <c r="N15817" s="262">
        <v>28333.38</v>
      </c>
      <c r="P15817" s="243" t="s">
        <v>31525</v>
      </c>
      <c r="Q15817" s="244">
        <v>1921.29</v>
      </c>
      <c r="R15817" s="104"/>
      <c r="S15817" s="104"/>
      <c r="T15817" s="104"/>
    </row>
    <row r="15818" spans="13:20" ht="14.5" x14ac:dyDescent="0.35">
      <c r="M15818" s="261" t="s">
        <v>48979</v>
      </c>
      <c r="N15818" s="262">
        <v>16686.07</v>
      </c>
      <c r="P15818" s="243" t="s">
        <v>31526</v>
      </c>
      <c r="Q15818" s="244">
        <v>62346</v>
      </c>
      <c r="R15818" s="104"/>
      <c r="S15818" s="104"/>
      <c r="T15818" s="104"/>
    </row>
    <row r="15819" spans="13:20" ht="14.5" x14ac:dyDescent="0.35">
      <c r="M15819" s="261" t="s">
        <v>48980</v>
      </c>
      <c r="N15819" s="262">
        <v>4399.49</v>
      </c>
      <c r="P15819" s="243" t="s">
        <v>31527</v>
      </c>
      <c r="Q15819" s="244">
        <v>19874.39</v>
      </c>
      <c r="R15819" s="104"/>
      <c r="S15819" s="104"/>
      <c r="T15819" s="104"/>
    </row>
    <row r="15820" spans="13:20" ht="14.5" x14ac:dyDescent="0.35">
      <c r="M15820" s="261" t="s">
        <v>48981</v>
      </c>
      <c r="N15820" s="262">
        <v>785.24</v>
      </c>
      <c r="P15820" s="243" t="s">
        <v>31528</v>
      </c>
      <c r="Q15820" s="244">
        <v>1121.19</v>
      </c>
      <c r="R15820" s="104"/>
      <c r="S15820" s="104"/>
      <c r="T15820" s="104"/>
    </row>
    <row r="15821" spans="13:20" ht="14.5" x14ac:dyDescent="0.35">
      <c r="M15821" s="261" t="s">
        <v>48982</v>
      </c>
      <c r="N15821" s="262">
        <v>588.91</v>
      </c>
      <c r="P15821" s="243" t="s">
        <v>31529</v>
      </c>
      <c r="Q15821" s="244">
        <v>4745.04</v>
      </c>
      <c r="R15821" s="104"/>
      <c r="S15821" s="104"/>
      <c r="T15821" s="104"/>
    </row>
    <row r="15822" spans="13:20" ht="14.5" x14ac:dyDescent="0.35">
      <c r="M15822" s="261" t="s">
        <v>48983</v>
      </c>
      <c r="N15822" s="262">
        <v>3785</v>
      </c>
      <c r="P15822" s="243" t="s">
        <v>31530</v>
      </c>
      <c r="Q15822" s="244">
        <v>4560</v>
      </c>
      <c r="R15822" s="104"/>
      <c r="S15822" s="104"/>
      <c r="T15822" s="104"/>
    </row>
    <row r="15823" spans="13:20" ht="14.5" x14ac:dyDescent="0.35">
      <c r="M15823" s="261" t="s">
        <v>48984</v>
      </c>
      <c r="N15823" s="262">
        <v>21175.86</v>
      </c>
      <c r="P15823" s="243" t="s">
        <v>31531</v>
      </c>
      <c r="Q15823" s="244">
        <v>1000</v>
      </c>
      <c r="R15823" s="104"/>
      <c r="S15823" s="104"/>
      <c r="T15823" s="104"/>
    </row>
    <row r="15824" spans="13:20" ht="14.5" x14ac:dyDescent="0.35">
      <c r="M15824" s="261" t="s">
        <v>48985</v>
      </c>
      <c r="N15824" s="262">
        <v>2014.11</v>
      </c>
      <c r="P15824" s="243" t="s">
        <v>31532</v>
      </c>
      <c r="Q15824" s="244">
        <v>82.48</v>
      </c>
      <c r="R15824" s="104"/>
      <c r="S15824" s="104"/>
      <c r="T15824" s="104"/>
    </row>
    <row r="15825" spans="13:20" ht="14.5" x14ac:dyDescent="0.35">
      <c r="M15825" s="261" t="s">
        <v>48986</v>
      </c>
      <c r="N15825" s="262">
        <v>1996.75</v>
      </c>
      <c r="P15825" s="243" t="s">
        <v>31533</v>
      </c>
      <c r="Q15825" s="244">
        <v>53241.440000000002</v>
      </c>
      <c r="R15825" s="104"/>
      <c r="S15825" s="104"/>
      <c r="T15825" s="104"/>
    </row>
    <row r="15826" spans="13:20" ht="14.5" x14ac:dyDescent="0.35">
      <c r="M15826" s="261" t="s">
        <v>48987</v>
      </c>
      <c r="N15826" s="262">
        <v>8072.07</v>
      </c>
      <c r="P15826" s="243" t="s">
        <v>31534</v>
      </c>
      <c r="Q15826" s="244">
        <v>13934.08</v>
      </c>
      <c r="R15826" s="104"/>
      <c r="S15826" s="104"/>
      <c r="T15826" s="104"/>
    </row>
    <row r="15827" spans="13:20" ht="14.5" x14ac:dyDescent="0.35">
      <c r="M15827" s="261" t="s">
        <v>48988</v>
      </c>
      <c r="N15827" s="262">
        <v>947.96</v>
      </c>
      <c r="P15827" s="243" t="s">
        <v>31535</v>
      </c>
      <c r="Q15827" s="244">
        <v>12549</v>
      </c>
      <c r="R15827" s="104"/>
      <c r="S15827" s="104"/>
      <c r="T15827" s="104"/>
    </row>
    <row r="15828" spans="13:20" ht="14.5" x14ac:dyDescent="0.35">
      <c r="M15828" s="261" t="s">
        <v>48989</v>
      </c>
      <c r="N15828" s="262">
        <v>24480.78</v>
      </c>
      <c r="P15828" s="243" t="s">
        <v>31536</v>
      </c>
      <c r="Q15828" s="244">
        <v>12720</v>
      </c>
      <c r="R15828" s="104"/>
      <c r="S15828" s="104"/>
      <c r="T15828" s="104"/>
    </row>
    <row r="15829" spans="13:20" ht="14.5" x14ac:dyDescent="0.35">
      <c r="M15829" s="261" t="s">
        <v>48990</v>
      </c>
      <c r="N15829" s="262">
        <v>15034.5</v>
      </c>
      <c r="P15829" s="243" t="s">
        <v>16374</v>
      </c>
      <c r="Q15829" s="244">
        <v>34570</v>
      </c>
      <c r="R15829" s="104"/>
      <c r="S15829" s="104"/>
      <c r="T15829" s="104"/>
    </row>
    <row r="15830" spans="13:20" ht="14.5" x14ac:dyDescent="0.35">
      <c r="M15830" s="261" t="s">
        <v>48991</v>
      </c>
      <c r="N15830" s="262">
        <v>9426.85</v>
      </c>
      <c r="P15830" s="243" t="s">
        <v>31537</v>
      </c>
      <c r="Q15830" s="244">
        <v>5599.06</v>
      </c>
      <c r="R15830" s="104"/>
      <c r="S15830" s="104"/>
      <c r="T15830" s="104"/>
    </row>
    <row r="15831" spans="13:20" ht="14.5" x14ac:dyDescent="0.35">
      <c r="M15831" s="261" t="s">
        <v>48992</v>
      </c>
      <c r="N15831" s="262">
        <v>8376.82</v>
      </c>
      <c r="P15831" s="243" t="s">
        <v>31538</v>
      </c>
      <c r="Q15831" s="244">
        <v>14378.47</v>
      </c>
      <c r="R15831" s="104"/>
      <c r="S15831" s="104"/>
      <c r="T15831" s="104"/>
    </row>
    <row r="15832" spans="13:20" ht="14.5" x14ac:dyDescent="0.35">
      <c r="M15832" s="261" t="s">
        <v>48993</v>
      </c>
      <c r="N15832" s="262">
        <v>13333.36</v>
      </c>
      <c r="P15832" s="243" t="s">
        <v>31539</v>
      </c>
      <c r="Q15832" s="244">
        <v>2873</v>
      </c>
      <c r="R15832" s="104"/>
      <c r="S15832" s="104"/>
      <c r="T15832" s="104"/>
    </row>
    <row r="15833" spans="13:20" ht="14.5" x14ac:dyDescent="0.35">
      <c r="M15833" s="261" t="s">
        <v>48994</v>
      </c>
      <c r="N15833" s="262">
        <v>7624.76</v>
      </c>
      <c r="P15833" s="243" t="s">
        <v>16375</v>
      </c>
      <c r="Q15833" s="244">
        <v>16518.740000000002</v>
      </c>
      <c r="R15833" s="104"/>
      <c r="S15833" s="104"/>
      <c r="T15833" s="104"/>
    </row>
    <row r="15834" spans="13:20" ht="14.5" x14ac:dyDescent="0.35">
      <c r="M15834" s="261" t="s">
        <v>48995</v>
      </c>
      <c r="N15834" s="262">
        <v>6045.13</v>
      </c>
      <c r="P15834" s="243" t="s">
        <v>16376</v>
      </c>
      <c r="Q15834" s="244">
        <v>18212.810000000001</v>
      </c>
      <c r="R15834" s="104"/>
      <c r="S15834" s="104"/>
      <c r="T15834" s="104"/>
    </row>
    <row r="15835" spans="13:20" ht="14.5" x14ac:dyDescent="0.35">
      <c r="M15835" s="261" t="s">
        <v>48996</v>
      </c>
      <c r="N15835" s="262">
        <v>3566.74</v>
      </c>
      <c r="P15835" s="243" t="s">
        <v>31540</v>
      </c>
      <c r="Q15835" s="244">
        <v>64508.160000000003</v>
      </c>
      <c r="R15835" s="104"/>
      <c r="S15835" s="104"/>
      <c r="T15835" s="104"/>
    </row>
    <row r="15836" spans="13:20" ht="14.5" x14ac:dyDescent="0.35">
      <c r="M15836" s="261" t="s">
        <v>48997</v>
      </c>
      <c r="N15836" s="262">
        <v>193.26</v>
      </c>
      <c r="P15836" s="243" t="s">
        <v>31541</v>
      </c>
      <c r="Q15836" s="244">
        <v>8811.5</v>
      </c>
      <c r="R15836" s="104"/>
      <c r="S15836" s="104"/>
      <c r="T15836" s="104"/>
    </row>
    <row r="15837" spans="13:20" ht="14.5" x14ac:dyDescent="0.35">
      <c r="M15837" s="261" t="s">
        <v>48998</v>
      </c>
      <c r="N15837" s="262">
        <v>6522</v>
      </c>
      <c r="P15837" s="243" t="s">
        <v>31542</v>
      </c>
      <c r="Q15837" s="244">
        <v>114719.28</v>
      </c>
      <c r="R15837" s="104"/>
      <c r="S15837" s="104"/>
      <c r="T15837" s="104"/>
    </row>
    <row r="15838" spans="13:20" ht="14.5" x14ac:dyDescent="0.35">
      <c r="M15838" s="261" t="s">
        <v>48999</v>
      </c>
      <c r="N15838" s="262">
        <v>970.3</v>
      </c>
      <c r="P15838" s="243" t="s">
        <v>31543</v>
      </c>
      <c r="Q15838" s="244">
        <v>164496.16</v>
      </c>
      <c r="R15838" s="104"/>
      <c r="S15838" s="104"/>
      <c r="T15838" s="104"/>
    </row>
    <row r="15839" spans="13:20" ht="14.5" x14ac:dyDescent="0.35">
      <c r="M15839" s="261" t="s">
        <v>49000</v>
      </c>
      <c r="N15839" s="262">
        <v>46.94</v>
      </c>
      <c r="P15839" s="243" t="s">
        <v>31544</v>
      </c>
      <c r="Q15839" s="244">
        <v>-2641.9</v>
      </c>
      <c r="R15839" s="104"/>
      <c r="S15839" s="104"/>
      <c r="T15839" s="104"/>
    </row>
    <row r="15840" spans="13:20" ht="14.5" x14ac:dyDescent="0.35">
      <c r="M15840" s="261" t="s">
        <v>49001</v>
      </c>
      <c r="N15840" s="262">
        <v>28013.42</v>
      </c>
      <c r="P15840" s="243" t="s">
        <v>31545</v>
      </c>
      <c r="Q15840" s="244">
        <v>9581</v>
      </c>
      <c r="R15840" s="104"/>
      <c r="S15840" s="104"/>
      <c r="T15840" s="104"/>
    </row>
    <row r="15841" spans="13:20" ht="14.5" x14ac:dyDescent="0.35">
      <c r="M15841" s="261" t="s">
        <v>51659</v>
      </c>
      <c r="N15841" s="262">
        <v>7175.21</v>
      </c>
      <c r="P15841" s="243" t="s">
        <v>31546</v>
      </c>
      <c r="Q15841" s="244">
        <v>13906.76</v>
      </c>
      <c r="R15841" s="104"/>
      <c r="S15841" s="104"/>
      <c r="T15841" s="104"/>
    </row>
    <row r="15842" spans="13:20" ht="14.5" x14ac:dyDescent="0.35">
      <c r="M15842" s="261" t="s">
        <v>51660</v>
      </c>
      <c r="N15842" s="262">
        <v>2071.38</v>
      </c>
      <c r="P15842" s="243" t="s">
        <v>31547</v>
      </c>
      <c r="Q15842" s="244">
        <v>7355</v>
      </c>
      <c r="R15842" s="104"/>
      <c r="S15842" s="104"/>
      <c r="T15842" s="104"/>
    </row>
    <row r="15843" spans="13:20" ht="14.5" x14ac:dyDescent="0.35">
      <c r="M15843" s="261" t="s">
        <v>52545</v>
      </c>
      <c r="N15843" s="262">
        <v>1660.69</v>
      </c>
      <c r="P15843" s="243" t="s">
        <v>31548</v>
      </c>
      <c r="Q15843" s="244">
        <v>562.67999999999995</v>
      </c>
      <c r="R15843" s="104"/>
      <c r="S15843" s="104"/>
      <c r="T15843" s="104"/>
    </row>
    <row r="15844" spans="13:20" ht="14.5" x14ac:dyDescent="0.35">
      <c r="M15844" s="261" t="s">
        <v>52546</v>
      </c>
      <c r="N15844" s="262">
        <v>69558.37</v>
      </c>
      <c r="P15844" s="243" t="s">
        <v>31549</v>
      </c>
      <c r="Q15844" s="244">
        <v>688.36</v>
      </c>
      <c r="R15844" s="104"/>
      <c r="S15844" s="104"/>
      <c r="T15844" s="104"/>
    </row>
    <row r="15845" spans="13:20" ht="14.5" x14ac:dyDescent="0.35">
      <c r="M15845" s="261" t="s">
        <v>52547</v>
      </c>
      <c r="N15845" s="262">
        <v>3680</v>
      </c>
      <c r="P15845" s="243" t="s">
        <v>31550</v>
      </c>
      <c r="Q15845" s="244">
        <v>8800.11</v>
      </c>
      <c r="R15845" s="104"/>
      <c r="S15845" s="104"/>
      <c r="T15845" s="104"/>
    </row>
    <row r="15846" spans="13:20" ht="14.5" x14ac:dyDescent="0.35">
      <c r="M15846" s="261" t="s">
        <v>52548</v>
      </c>
      <c r="N15846" s="262">
        <v>1505.91</v>
      </c>
      <c r="P15846" s="243" t="s">
        <v>31551</v>
      </c>
      <c r="Q15846" s="244">
        <v>3718.22</v>
      </c>
      <c r="R15846" s="104"/>
      <c r="S15846" s="104"/>
      <c r="T15846" s="104"/>
    </row>
    <row r="15847" spans="13:20" ht="14.5" x14ac:dyDescent="0.35">
      <c r="M15847" s="261" t="s">
        <v>52549</v>
      </c>
      <c r="N15847" s="262">
        <v>6141</v>
      </c>
      <c r="P15847" s="243" t="s">
        <v>31552</v>
      </c>
      <c r="Q15847" s="244">
        <v>3706.99</v>
      </c>
      <c r="R15847" s="104"/>
      <c r="S15847" s="104"/>
      <c r="T15847" s="104"/>
    </row>
    <row r="15848" spans="13:20" ht="14.5" x14ac:dyDescent="0.35">
      <c r="M15848" s="261" t="s">
        <v>52550</v>
      </c>
      <c r="N15848" s="262">
        <v>25176.55</v>
      </c>
      <c r="P15848" s="243" t="s">
        <v>31553</v>
      </c>
      <c r="Q15848" s="244">
        <v>5608.9</v>
      </c>
      <c r="R15848" s="104"/>
      <c r="S15848" s="104"/>
      <c r="T15848" s="104"/>
    </row>
    <row r="15849" spans="13:20" ht="14.5" x14ac:dyDescent="0.35">
      <c r="M15849" s="261" t="s">
        <v>52551</v>
      </c>
      <c r="N15849" s="262">
        <v>6150</v>
      </c>
      <c r="P15849" s="243" t="s">
        <v>31554</v>
      </c>
      <c r="Q15849" s="244">
        <v>1722.91</v>
      </c>
      <c r="R15849" s="104"/>
      <c r="S15849" s="104"/>
      <c r="T15849" s="104"/>
    </row>
    <row r="15850" spans="13:20" ht="14.5" x14ac:dyDescent="0.35">
      <c r="M15850" s="261" t="s">
        <v>52552</v>
      </c>
      <c r="N15850" s="262">
        <v>34.36</v>
      </c>
      <c r="P15850" s="243" t="s">
        <v>31555</v>
      </c>
      <c r="Q15850" s="244">
        <v>584.28</v>
      </c>
      <c r="R15850" s="104"/>
      <c r="S15850" s="104"/>
      <c r="T15850" s="104"/>
    </row>
    <row r="15851" spans="13:20" ht="14.5" x14ac:dyDescent="0.35">
      <c r="M15851" s="261" t="s">
        <v>52553</v>
      </c>
      <c r="N15851" s="262">
        <v>484.61</v>
      </c>
      <c r="P15851" s="243" t="s">
        <v>31556</v>
      </c>
      <c r="Q15851" s="244">
        <v>1015.67</v>
      </c>
      <c r="R15851" s="104"/>
      <c r="S15851" s="104"/>
      <c r="T15851" s="104"/>
    </row>
    <row r="15852" spans="13:20" ht="14.5" x14ac:dyDescent="0.35">
      <c r="M15852" s="261" t="s">
        <v>52554</v>
      </c>
      <c r="N15852" s="262">
        <v>4255.7</v>
      </c>
      <c r="P15852" s="243" t="s">
        <v>31557</v>
      </c>
      <c r="Q15852" s="244">
        <v>4140.3500000000004</v>
      </c>
      <c r="R15852" s="104"/>
      <c r="S15852" s="104"/>
      <c r="T15852" s="104"/>
    </row>
    <row r="15853" spans="13:20" ht="14.5" x14ac:dyDescent="0.35">
      <c r="M15853" s="261" t="s">
        <v>52555</v>
      </c>
      <c r="N15853" s="262">
        <v>19640.04</v>
      </c>
      <c r="P15853" s="243" t="s">
        <v>31558</v>
      </c>
      <c r="Q15853" s="244">
        <v>688.36</v>
      </c>
      <c r="R15853" s="104"/>
      <c r="S15853" s="104"/>
      <c r="T15853" s="104"/>
    </row>
    <row r="15854" spans="13:20" ht="14.5" x14ac:dyDescent="0.35">
      <c r="M15854" s="261" t="s">
        <v>53858</v>
      </c>
      <c r="N15854" s="262">
        <v>2689.74</v>
      </c>
      <c r="P15854" s="243" t="s">
        <v>31559</v>
      </c>
      <c r="Q15854" s="244">
        <v>8800.11</v>
      </c>
      <c r="R15854" s="104"/>
      <c r="S15854" s="104"/>
      <c r="T15854" s="104"/>
    </row>
    <row r="15855" spans="13:20" ht="14.5" x14ac:dyDescent="0.35">
      <c r="M15855" s="261" t="s">
        <v>52556</v>
      </c>
      <c r="N15855" s="262">
        <v>2030.1</v>
      </c>
      <c r="P15855" s="243" t="s">
        <v>31560</v>
      </c>
      <c r="Q15855" s="244">
        <v>3718.22</v>
      </c>
      <c r="R15855" s="104"/>
      <c r="S15855" s="104"/>
      <c r="T15855" s="104"/>
    </row>
    <row r="15856" spans="13:20" ht="14.5" x14ac:dyDescent="0.35">
      <c r="M15856" s="261" t="s">
        <v>52557</v>
      </c>
      <c r="N15856" s="262">
        <v>15.9</v>
      </c>
      <c r="P15856" s="243" t="s">
        <v>31561</v>
      </c>
      <c r="Q15856" s="244">
        <v>3706.99</v>
      </c>
      <c r="R15856" s="104"/>
      <c r="S15856" s="104"/>
      <c r="T15856" s="104"/>
    </row>
    <row r="15857" spans="13:20" ht="14.5" x14ac:dyDescent="0.35">
      <c r="M15857" s="261" t="s">
        <v>52558</v>
      </c>
      <c r="N15857" s="262">
        <v>3547.75</v>
      </c>
      <c r="P15857" s="243" t="s">
        <v>31562</v>
      </c>
      <c r="Q15857" s="244">
        <v>7355</v>
      </c>
      <c r="R15857" s="104"/>
      <c r="S15857" s="104"/>
      <c r="T15857" s="104"/>
    </row>
    <row r="15858" spans="13:20" ht="14.5" x14ac:dyDescent="0.35">
      <c r="M15858" s="261" t="s">
        <v>52559</v>
      </c>
      <c r="N15858" s="262">
        <v>720</v>
      </c>
      <c r="P15858" s="243" t="s">
        <v>31563</v>
      </c>
      <c r="Q15858" s="244">
        <v>6201.9</v>
      </c>
      <c r="R15858" s="104"/>
      <c r="S15858" s="104"/>
      <c r="T15858" s="104"/>
    </row>
    <row r="15859" spans="13:20" ht="14.5" x14ac:dyDescent="0.35">
      <c r="M15859" s="261" t="s">
        <v>52560</v>
      </c>
      <c r="N15859" s="262">
        <v>681.51</v>
      </c>
      <c r="P15859" s="243" t="s">
        <v>31564</v>
      </c>
      <c r="Q15859" s="244">
        <v>16360.56</v>
      </c>
      <c r="R15859" s="104"/>
      <c r="S15859" s="104"/>
      <c r="T15859" s="104"/>
    </row>
    <row r="15860" spans="13:20" ht="14.5" x14ac:dyDescent="0.35">
      <c r="M15860" s="261" t="s">
        <v>58207</v>
      </c>
      <c r="N15860" s="262">
        <v>1289.98</v>
      </c>
      <c r="P15860" s="243" t="s">
        <v>16377</v>
      </c>
      <c r="Q15860" s="244">
        <v>5454.05</v>
      </c>
      <c r="R15860" s="104"/>
      <c r="S15860" s="104"/>
      <c r="T15860" s="104"/>
    </row>
    <row r="15861" spans="13:20" ht="14.5" x14ac:dyDescent="0.35">
      <c r="M15861" s="261" t="s">
        <v>52561</v>
      </c>
      <c r="N15861" s="262">
        <v>3378.92</v>
      </c>
      <c r="P15861" s="243" t="s">
        <v>31565</v>
      </c>
      <c r="Q15861" s="244">
        <v>993.37</v>
      </c>
      <c r="R15861" s="104"/>
      <c r="S15861" s="104"/>
      <c r="T15861" s="104"/>
    </row>
    <row r="15862" spans="13:20" ht="14.5" x14ac:dyDescent="0.35">
      <c r="M15862" s="261" t="s">
        <v>52562</v>
      </c>
      <c r="N15862" s="262">
        <v>1765</v>
      </c>
      <c r="P15862" s="243" t="s">
        <v>16378</v>
      </c>
      <c r="Q15862" s="244">
        <v>1014.5</v>
      </c>
      <c r="R15862" s="104"/>
      <c r="S15862" s="104"/>
      <c r="T15862" s="104"/>
    </row>
    <row r="15863" spans="13:20" ht="14.5" x14ac:dyDescent="0.35">
      <c r="M15863" s="261" t="s">
        <v>52563</v>
      </c>
      <c r="N15863" s="262">
        <v>34940.78</v>
      </c>
      <c r="P15863" s="243" t="s">
        <v>31566</v>
      </c>
      <c r="Q15863" s="244">
        <v>3250</v>
      </c>
      <c r="R15863" s="104"/>
      <c r="S15863" s="104"/>
      <c r="T15863" s="104"/>
    </row>
    <row r="15864" spans="13:20" ht="14.5" x14ac:dyDescent="0.35">
      <c r="M15864" s="261" t="s">
        <v>52564</v>
      </c>
      <c r="N15864" s="262">
        <v>22749.200000000001</v>
      </c>
      <c r="P15864" s="243" t="s">
        <v>31567</v>
      </c>
      <c r="Q15864" s="244">
        <v>3.65</v>
      </c>
      <c r="R15864" s="104"/>
      <c r="S15864" s="104"/>
      <c r="T15864" s="104"/>
    </row>
    <row r="15865" spans="13:20" ht="14.5" x14ac:dyDescent="0.35">
      <c r="M15865" s="261" t="s">
        <v>52565</v>
      </c>
      <c r="N15865" s="262">
        <v>4806.79</v>
      </c>
      <c r="P15865" s="243" t="s">
        <v>16379</v>
      </c>
      <c r="Q15865" s="244">
        <v>4354.8999999999996</v>
      </c>
      <c r="R15865" s="104"/>
      <c r="S15865" s="104"/>
      <c r="T15865" s="104"/>
    </row>
    <row r="15866" spans="13:20" ht="14.5" x14ac:dyDescent="0.35">
      <c r="M15866" s="261" t="s">
        <v>52566</v>
      </c>
      <c r="N15866" s="262">
        <v>7673.03</v>
      </c>
      <c r="P15866" s="243" t="s">
        <v>16380</v>
      </c>
      <c r="Q15866" s="244">
        <v>3184.81</v>
      </c>
      <c r="R15866" s="104"/>
      <c r="S15866" s="104"/>
      <c r="T15866" s="104"/>
    </row>
    <row r="15867" spans="13:20" ht="14.5" x14ac:dyDescent="0.35">
      <c r="M15867" s="261" t="s">
        <v>58208</v>
      </c>
      <c r="N15867" s="262">
        <v>136.82</v>
      </c>
      <c r="P15867" s="243" t="s">
        <v>16381</v>
      </c>
      <c r="Q15867" s="244">
        <v>685.51</v>
      </c>
      <c r="R15867" s="104"/>
      <c r="S15867" s="104"/>
      <c r="T15867" s="104"/>
    </row>
    <row r="15868" spans="13:20" ht="14.5" x14ac:dyDescent="0.35">
      <c r="M15868" s="261" t="s">
        <v>58209</v>
      </c>
      <c r="N15868" s="262">
        <v>206.19</v>
      </c>
      <c r="P15868" s="243" t="s">
        <v>31568</v>
      </c>
      <c r="Q15868" s="244">
        <v>50577.37</v>
      </c>
      <c r="R15868" s="104"/>
      <c r="S15868" s="104"/>
      <c r="T15868" s="104"/>
    </row>
    <row r="15869" spans="13:20" ht="14.5" x14ac:dyDescent="0.35">
      <c r="M15869" s="261" t="s">
        <v>49002</v>
      </c>
      <c r="N15869" s="262">
        <v>343561.85</v>
      </c>
      <c r="P15869" s="243" t="s">
        <v>16382</v>
      </c>
      <c r="Q15869" s="244">
        <v>34570</v>
      </c>
      <c r="R15869" s="104"/>
      <c r="S15869" s="104"/>
      <c r="T15869" s="104"/>
    </row>
    <row r="15870" spans="13:20" ht="14.5" x14ac:dyDescent="0.35">
      <c r="M15870" s="261" t="s">
        <v>49003</v>
      </c>
      <c r="N15870" s="262">
        <v>46299.61</v>
      </c>
      <c r="P15870" s="243" t="s">
        <v>31569</v>
      </c>
      <c r="Q15870" s="244">
        <v>3642.12</v>
      </c>
      <c r="R15870" s="104"/>
      <c r="S15870" s="104"/>
      <c r="T15870" s="104"/>
    </row>
    <row r="15871" spans="13:20" ht="14.5" x14ac:dyDescent="0.35">
      <c r="M15871" s="261" t="s">
        <v>53859</v>
      </c>
      <c r="N15871" s="262">
        <v>2496.63</v>
      </c>
      <c r="P15871" s="243" t="s">
        <v>31570</v>
      </c>
      <c r="Q15871" s="244">
        <v>33478.5</v>
      </c>
      <c r="R15871" s="104"/>
      <c r="S15871" s="104"/>
      <c r="T15871" s="104"/>
    </row>
    <row r="15872" spans="13:20" ht="14.5" x14ac:dyDescent="0.35">
      <c r="M15872" s="261" t="s">
        <v>50668</v>
      </c>
      <c r="N15872" s="262">
        <v>16708</v>
      </c>
      <c r="P15872" s="243" t="s">
        <v>31571</v>
      </c>
      <c r="Q15872" s="244">
        <v>5599.06</v>
      </c>
      <c r="R15872" s="104"/>
      <c r="S15872" s="104"/>
      <c r="T15872" s="104"/>
    </row>
    <row r="15873" spans="13:20" ht="14.5" x14ac:dyDescent="0.35">
      <c r="M15873" s="261" t="s">
        <v>50669</v>
      </c>
      <c r="N15873" s="262">
        <v>1682.41</v>
      </c>
      <c r="P15873" s="243" t="s">
        <v>31572</v>
      </c>
      <c r="Q15873" s="244">
        <v>14378.47</v>
      </c>
      <c r="R15873" s="104"/>
      <c r="S15873" s="104"/>
      <c r="T15873" s="104"/>
    </row>
    <row r="15874" spans="13:20" ht="14.5" x14ac:dyDescent="0.35">
      <c r="M15874" s="261" t="s">
        <v>50670</v>
      </c>
      <c r="N15874" s="262">
        <v>2378.3000000000002</v>
      </c>
      <c r="P15874" s="243" t="s">
        <v>31573</v>
      </c>
      <c r="Q15874" s="244">
        <v>2873</v>
      </c>
      <c r="R15874" s="104"/>
      <c r="S15874" s="104"/>
      <c r="T15874" s="104"/>
    </row>
    <row r="15875" spans="13:20" ht="14.5" x14ac:dyDescent="0.35">
      <c r="M15875" s="261" t="s">
        <v>51661</v>
      </c>
      <c r="N15875" s="262">
        <v>30974.71</v>
      </c>
      <c r="P15875" s="243" t="s">
        <v>31574</v>
      </c>
      <c r="Q15875" s="244">
        <v>5372.99</v>
      </c>
      <c r="R15875" s="104"/>
      <c r="S15875" s="104"/>
      <c r="T15875" s="104"/>
    </row>
    <row r="15876" spans="13:20" ht="14.5" x14ac:dyDescent="0.35">
      <c r="M15876" s="261" t="s">
        <v>51662</v>
      </c>
      <c r="N15876" s="262">
        <v>40106.25</v>
      </c>
      <c r="P15876" s="243" t="s">
        <v>16383</v>
      </c>
      <c r="Q15876" s="244">
        <v>17534.41</v>
      </c>
      <c r="R15876" s="104"/>
      <c r="S15876" s="104"/>
      <c r="T15876" s="104"/>
    </row>
    <row r="15877" spans="13:20" ht="14.5" x14ac:dyDescent="0.35">
      <c r="M15877" s="261" t="s">
        <v>51663</v>
      </c>
      <c r="N15877" s="262">
        <v>19112.79</v>
      </c>
      <c r="P15877" s="243" t="s">
        <v>16384</v>
      </c>
      <c r="Q15877" s="244">
        <v>34984.639999999999</v>
      </c>
      <c r="R15877" s="104"/>
      <c r="S15877" s="104"/>
      <c r="T15877" s="104"/>
    </row>
    <row r="15878" spans="13:20" ht="14.5" x14ac:dyDescent="0.35">
      <c r="M15878" s="261" t="s">
        <v>51664</v>
      </c>
      <c r="N15878" s="262">
        <v>6873.87</v>
      </c>
      <c r="P15878" s="243" t="s">
        <v>31575</v>
      </c>
      <c r="Q15878" s="244">
        <v>1921.29</v>
      </c>
      <c r="R15878" s="104"/>
      <c r="S15878" s="104"/>
      <c r="T15878" s="104"/>
    </row>
    <row r="15879" spans="13:20" ht="14.5" x14ac:dyDescent="0.35">
      <c r="M15879" s="261" t="s">
        <v>51665</v>
      </c>
      <c r="N15879" s="262">
        <v>705.37</v>
      </c>
      <c r="P15879" s="243" t="s">
        <v>31576</v>
      </c>
      <c r="Q15879" s="244">
        <v>62346</v>
      </c>
      <c r="R15879" s="104"/>
      <c r="S15879" s="104"/>
      <c r="T15879" s="104"/>
    </row>
    <row r="15880" spans="13:20" ht="14.5" x14ac:dyDescent="0.35">
      <c r="M15880" s="261" t="s">
        <v>51666</v>
      </c>
      <c r="N15880" s="262">
        <v>3681.64</v>
      </c>
      <c r="P15880" s="243" t="s">
        <v>31577</v>
      </c>
      <c r="Q15880" s="244">
        <v>167463.44</v>
      </c>
      <c r="R15880" s="104"/>
      <c r="S15880" s="104"/>
      <c r="T15880" s="104"/>
    </row>
    <row r="15881" spans="13:20" ht="14.5" x14ac:dyDescent="0.35">
      <c r="M15881" s="261" t="s">
        <v>51667</v>
      </c>
      <c r="N15881" s="262">
        <v>91485.04</v>
      </c>
      <c r="P15881" s="243" t="s">
        <v>31578</v>
      </c>
      <c r="Q15881" s="244">
        <v>5226.0200000000004</v>
      </c>
      <c r="R15881" s="104"/>
      <c r="S15881" s="104"/>
      <c r="T15881" s="104"/>
    </row>
    <row r="15882" spans="13:20" ht="14.5" x14ac:dyDescent="0.35">
      <c r="M15882" s="261" t="s">
        <v>52567</v>
      </c>
      <c r="N15882" s="262">
        <v>2900</v>
      </c>
      <c r="P15882" s="243" t="s">
        <v>31579</v>
      </c>
      <c r="Q15882" s="244">
        <v>5166.3599999999997</v>
      </c>
      <c r="R15882" s="104"/>
      <c r="S15882" s="104"/>
      <c r="T15882" s="104"/>
    </row>
    <row r="15883" spans="13:20" ht="14.5" x14ac:dyDescent="0.35">
      <c r="M15883" s="261" t="s">
        <v>51668</v>
      </c>
      <c r="N15883" s="262">
        <v>7359.98</v>
      </c>
      <c r="P15883" s="243" t="s">
        <v>31580</v>
      </c>
      <c r="Q15883" s="244">
        <v>145.62</v>
      </c>
      <c r="R15883" s="104"/>
      <c r="S15883" s="104"/>
      <c r="T15883" s="104"/>
    </row>
    <row r="15884" spans="13:20" ht="14.5" x14ac:dyDescent="0.35">
      <c r="M15884" s="261" t="s">
        <v>51669</v>
      </c>
      <c r="N15884" s="262">
        <v>1100</v>
      </c>
      <c r="P15884" s="243" t="s">
        <v>31581</v>
      </c>
      <c r="Q15884" s="244">
        <v>1395.26</v>
      </c>
      <c r="R15884" s="104"/>
      <c r="S15884" s="104"/>
      <c r="T15884" s="104"/>
    </row>
    <row r="15885" spans="13:20" ht="14.5" x14ac:dyDescent="0.35">
      <c r="M15885" s="261" t="s">
        <v>51670</v>
      </c>
      <c r="N15885" s="262">
        <v>2239.4499999999998</v>
      </c>
      <c r="P15885" s="243" t="s">
        <v>31582</v>
      </c>
      <c r="Q15885" s="244">
        <v>83.19</v>
      </c>
      <c r="R15885" s="104"/>
      <c r="S15885" s="104"/>
      <c r="T15885" s="104"/>
    </row>
    <row r="15886" spans="13:20" ht="14.5" x14ac:dyDescent="0.35">
      <c r="M15886" s="261" t="s">
        <v>50671</v>
      </c>
      <c r="N15886" s="262">
        <v>42615.8</v>
      </c>
      <c r="P15886" s="243" t="s">
        <v>31583</v>
      </c>
      <c r="Q15886" s="244">
        <v>8811.5</v>
      </c>
      <c r="R15886" s="104"/>
      <c r="S15886" s="104"/>
      <c r="T15886" s="104"/>
    </row>
    <row r="15887" spans="13:20" ht="14.5" x14ac:dyDescent="0.35">
      <c r="M15887" s="261" t="s">
        <v>50672</v>
      </c>
      <c r="N15887" s="262">
        <v>3675</v>
      </c>
      <c r="P15887" s="243" t="s">
        <v>31584</v>
      </c>
      <c r="Q15887" s="244">
        <v>125551.25</v>
      </c>
      <c r="R15887" s="104"/>
      <c r="S15887" s="104"/>
      <c r="T15887" s="104"/>
    </row>
    <row r="15888" spans="13:20" ht="14.5" x14ac:dyDescent="0.35">
      <c r="M15888" s="261" t="s">
        <v>50673</v>
      </c>
      <c r="N15888" s="262">
        <v>25123.7</v>
      </c>
      <c r="P15888" s="243" t="s">
        <v>31585</v>
      </c>
      <c r="Q15888" s="244">
        <v>243505.1</v>
      </c>
      <c r="R15888" s="104"/>
      <c r="S15888" s="104"/>
      <c r="T15888" s="104"/>
    </row>
    <row r="15889" spans="13:20" ht="14.5" x14ac:dyDescent="0.35">
      <c r="M15889" s="261" t="s">
        <v>50674</v>
      </c>
      <c r="N15889" s="262">
        <v>9666.86</v>
      </c>
      <c r="P15889" s="243" t="s">
        <v>31586</v>
      </c>
      <c r="Q15889" s="244">
        <v>-2641.9</v>
      </c>
      <c r="R15889" s="104"/>
      <c r="S15889" s="104"/>
      <c r="T15889" s="104"/>
    </row>
    <row r="15890" spans="13:20" ht="14.5" x14ac:dyDescent="0.35">
      <c r="M15890" s="261" t="s">
        <v>50675</v>
      </c>
      <c r="N15890" s="262">
        <v>13138.56</v>
      </c>
      <c r="P15890" s="243" t="s">
        <v>31587</v>
      </c>
      <c r="Q15890" s="244">
        <v>219.9</v>
      </c>
      <c r="R15890" s="104"/>
      <c r="S15890" s="104"/>
      <c r="T15890" s="104"/>
    </row>
    <row r="15891" spans="13:20" ht="14.5" x14ac:dyDescent="0.35">
      <c r="M15891" s="261" t="s">
        <v>50676</v>
      </c>
      <c r="N15891" s="262">
        <v>5787.18</v>
      </c>
      <c r="P15891" s="243" t="s">
        <v>31588</v>
      </c>
      <c r="Q15891" s="244">
        <v>7683.34</v>
      </c>
      <c r="R15891" s="104"/>
      <c r="S15891" s="104"/>
      <c r="T15891" s="104"/>
    </row>
    <row r="15892" spans="13:20" ht="14.5" x14ac:dyDescent="0.35">
      <c r="M15892" s="261" t="s">
        <v>50677</v>
      </c>
      <c r="N15892" s="262">
        <v>7650.57</v>
      </c>
      <c r="P15892" s="243" t="s">
        <v>31589</v>
      </c>
      <c r="Q15892" s="244">
        <v>209.93</v>
      </c>
      <c r="R15892" s="104"/>
      <c r="S15892" s="104"/>
      <c r="T15892" s="104"/>
    </row>
    <row r="15893" spans="13:20" ht="14.5" x14ac:dyDescent="0.35">
      <c r="M15893" s="261" t="s">
        <v>53860</v>
      </c>
      <c r="N15893" s="262">
        <v>2083</v>
      </c>
      <c r="P15893" s="243" t="s">
        <v>31590</v>
      </c>
      <c r="Q15893" s="244">
        <v>7790</v>
      </c>
      <c r="R15893" s="104"/>
      <c r="S15893" s="104"/>
      <c r="T15893" s="104"/>
    </row>
    <row r="15894" spans="13:20" ht="14.5" x14ac:dyDescent="0.35">
      <c r="M15894" s="261" t="s">
        <v>50678</v>
      </c>
      <c r="N15894" s="262">
        <v>1490.62</v>
      </c>
      <c r="P15894" s="243" t="s">
        <v>31591</v>
      </c>
      <c r="Q15894" s="244">
        <v>5276</v>
      </c>
      <c r="R15894" s="104"/>
      <c r="S15894" s="104"/>
      <c r="T15894" s="104"/>
    </row>
    <row r="15895" spans="13:20" ht="14.5" x14ac:dyDescent="0.35">
      <c r="M15895" s="261" t="s">
        <v>50679</v>
      </c>
      <c r="N15895" s="262">
        <v>14517.25</v>
      </c>
      <c r="P15895" s="243" t="s">
        <v>31592</v>
      </c>
      <c r="Q15895" s="244">
        <v>7209</v>
      </c>
      <c r="R15895" s="104"/>
      <c r="S15895" s="104"/>
      <c r="T15895" s="104"/>
    </row>
    <row r="15896" spans="13:20" ht="14.5" x14ac:dyDescent="0.35">
      <c r="M15896" s="261" t="s">
        <v>53861</v>
      </c>
      <c r="N15896" s="262">
        <v>675</v>
      </c>
      <c r="P15896" s="243" t="s">
        <v>31593</v>
      </c>
      <c r="Q15896" s="244">
        <v>1483.25</v>
      </c>
      <c r="R15896" s="104"/>
      <c r="S15896" s="104"/>
      <c r="T15896" s="104"/>
    </row>
    <row r="15897" spans="13:20" ht="14.5" x14ac:dyDescent="0.35">
      <c r="M15897" s="261" t="s">
        <v>50680</v>
      </c>
      <c r="N15897" s="262">
        <v>12000</v>
      </c>
      <c r="P15897" s="243" t="s">
        <v>31594</v>
      </c>
      <c r="Q15897" s="244">
        <v>2295</v>
      </c>
      <c r="R15897" s="104"/>
      <c r="S15897" s="104"/>
      <c r="T15897" s="104"/>
    </row>
    <row r="15898" spans="13:20" ht="14.5" x14ac:dyDescent="0.35">
      <c r="M15898" s="261" t="s">
        <v>50681</v>
      </c>
      <c r="N15898" s="262">
        <v>7931.2</v>
      </c>
      <c r="P15898" s="243" t="s">
        <v>31595</v>
      </c>
      <c r="Q15898" s="244">
        <v>1671.56</v>
      </c>
      <c r="R15898" s="104"/>
      <c r="S15898" s="104"/>
      <c r="T15898" s="104"/>
    </row>
    <row r="15899" spans="13:20" ht="14.5" x14ac:dyDescent="0.35">
      <c r="M15899" s="261" t="s">
        <v>50682</v>
      </c>
      <c r="N15899" s="262">
        <v>58.43</v>
      </c>
      <c r="P15899" s="243" t="s">
        <v>31596</v>
      </c>
      <c r="Q15899" s="244">
        <v>16823</v>
      </c>
      <c r="R15899" s="104"/>
      <c r="S15899" s="104"/>
      <c r="T15899" s="104"/>
    </row>
    <row r="15900" spans="13:20" ht="14.5" x14ac:dyDescent="0.35">
      <c r="M15900" s="261" t="s">
        <v>50683</v>
      </c>
      <c r="N15900" s="262">
        <v>1500.19</v>
      </c>
      <c r="P15900" s="243" t="s">
        <v>31597</v>
      </c>
      <c r="Q15900" s="244">
        <v>991</v>
      </c>
      <c r="R15900" s="104"/>
      <c r="S15900" s="104"/>
      <c r="T15900" s="104"/>
    </row>
    <row r="15901" spans="13:20" ht="14.5" x14ac:dyDescent="0.35">
      <c r="M15901" s="261" t="s">
        <v>53862</v>
      </c>
      <c r="N15901" s="262">
        <v>1112.07</v>
      </c>
      <c r="P15901" s="243" t="s">
        <v>31598</v>
      </c>
      <c r="Q15901" s="244">
        <v>741</v>
      </c>
      <c r="R15901" s="104"/>
      <c r="S15901" s="104"/>
      <c r="T15901" s="104"/>
    </row>
    <row r="15902" spans="13:20" ht="14.5" x14ac:dyDescent="0.35">
      <c r="M15902" s="261" t="s">
        <v>50684</v>
      </c>
      <c r="N15902" s="262">
        <v>1780.8</v>
      </c>
      <c r="P15902" s="243" t="s">
        <v>31599</v>
      </c>
      <c r="Q15902" s="244">
        <v>9504</v>
      </c>
      <c r="R15902" s="104"/>
      <c r="S15902" s="104"/>
      <c r="T15902" s="104"/>
    </row>
    <row r="15903" spans="13:20" ht="14.5" x14ac:dyDescent="0.35">
      <c r="M15903" s="261" t="s">
        <v>58210</v>
      </c>
      <c r="N15903" s="262">
        <v>1965.4</v>
      </c>
      <c r="P15903" s="243" t="s">
        <v>31600</v>
      </c>
      <c r="Q15903" s="244">
        <v>2882.46</v>
      </c>
      <c r="R15903" s="104"/>
      <c r="S15903" s="104"/>
      <c r="T15903" s="104"/>
    </row>
    <row r="15904" spans="13:20" ht="14.5" x14ac:dyDescent="0.35">
      <c r="M15904" s="261" t="s">
        <v>58211</v>
      </c>
      <c r="N15904" s="262">
        <v>1637.52</v>
      </c>
      <c r="P15904" s="243" t="s">
        <v>31601</v>
      </c>
      <c r="Q15904" s="244">
        <v>1483.25</v>
      </c>
      <c r="R15904" s="104"/>
      <c r="S15904" s="104"/>
      <c r="T15904" s="104"/>
    </row>
    <row r="15905" spans="13:20" ht="14.5" x14ac:dyDescent="0.35">
      <c r="M15905" s="261" t="s">
        <v>58212</v>
      </c>
      <c r="N15905" s="262">
        <v>9285</v>
      </c>
      <c r="P15905" s="243" t="s">
        <v>31602</v>
      </c>
      <c r="Q15905" s="244">
        <v>13169.27</v>
      </c>
      <c r="R15905" s="104"/>
      <c r="S15905" s="104"/>
      <c r="T15905" s="104"/>
    </row>
    <row r="15906" spans="13:20" ht="14.5" x14ac:dyDescent="0.35">
      <c r="M15906" s="261" t="s">
        <v>58213</v>
      </c>
      <c r="N15906" s="262">
        <v>985.93</v>
      </c>
      <c r="P15906" s="243" t="s">
        <v>31603</v>
      </c>
      <c r="Q15906" s="244">
        <v>17564</v>
      </c>
      <c r="R15906" s="104"/>
      <c r="S15906" s="104"/>
      <c r="T15906" s="104"/>
    </row>
    <row r="15907" spans="13:20" ht="14.5" x14ac:dyDescent="0.35">
      <c r="M15907" s="261" t="s">
        <v>58214</v>
      </c>
      <c r="N15907" s="262">
        <v>2494.62</v>
      </c>
      <c r="P15907" s="243" t="s">
        <v>31604</v>
      </c>
      <c r="Q15907" s="244">
        <v>7790</v>
      </c>
      <c r="R15907" s="104"/>
      <c r="S15907" s="104"/>
      <c r="T15907" s="104"/>
    </row>
    <row r="15908" spans="13:20" ht="14.5" x14ac:dyDescent="0.35">
      <c r="M15908" s="261" t="s">
        <v>52568</v>
      </c>
      <c r="N15908" s="262">
        <v>9320.7999999999993</v>
      </c>
      <c r="P15908" s="243" t="s">
        <v>31605</v>
      </c>
      <c r="Q15908" s="244">
        <v>1238</v>
      </c>
      <c r="R15908" s="104"/>
      <c r="S15908" s="104"/>
      <c r="T15908" s="104"/>
    </row>
    <row r="15909" spans="13:20" ht="14.5" x14ac:dyDescent="0.35">
      <c r="M15909" s="261" t="s">
        <v>52569</v>
      </c>
      <c r="N15909" s="262">
        <v>39025.160000000003</v>
      </c>
      <c r="P15909" s="243" t="s">
        <v>31606</v>
      </c>
      <c r="Q15909" s="244">
        <v>4732</v>
      </c>
      <c r="R15909" s="104"/>
      <c r="S15909" s="104"/>
      <c r="T15909" s="104"/>
    </row>
    <row r="15910" spans="13:20" ht="14.5" x14ac:dyDescent="0.35">
      <c r="M15910" s="261" t="s">
        <v>52570</v>
      </c>
      <c r="N15910" s="262">
        <v>3345.92</v>
      </c>
      <c r="P15910" s="243" t="s">
        <v>31607</v>
      </c>
      <c r="Q15910" s="244">
        <v>2759</v>
      </c>
      <c r="R15910" s="104"/>
      <c r="S15910" s="104"/>
      <c r="T15910" s="104"/>
    </row>
    <row r="15911" spans="13:20" ht="14.5" x14ac:dyDescent="0.35">
      <c r="M15911" s="261" t="s">
        <v>52571</v>
      </c>
      <c r="N15911" s="262">
        <v>1556.9</v>
      </c>
      <c r="P15911" s="243" t="s">
        <v>31608</v>
      </c>
      <c r="Q15911" s="244">
        <v>2000</v>
      </c>
      <c r="R15911" s="104"/>
      <c r="S15911" s="104"/>
      <c r="T15911" s="104"/>
    </row>
    <row r="15912" spans="13:20" ht="14.5" x14ac:dyDescent="0.35">
      <c r="M15912" s="261" t="s">
        <v>52572</v>
      </c>
      <c r="N15912" s="262">
        <v>10313.09</v>
      </c>
      <c r="P15912" s="243" t="s">
        <v>31609</v>
      </c>
      <c r="Q15912" s="244">
        <v>1951</v>
      </c>
      <c r="R15912" s="104"/>
      <c r="S15912" s="104"/>
      <c r="T15912" s="104"/>
    </row>
    <row r="15913" spans="13:20" ht="14.5" x14ac:dyDescent="0.35">
      <c r="M15913" s="261" t="s">
        <v>52573</v>
      </c>
      <c r="N15913" s="262">
        <v>435.18</v>
      </c>
      <c r="P15913" s="243" t="s">
        <v>31610</v>
      </c>
      <c r="Q15913" s="244">
        <v>2852.9</v>
      </c>
      <c r="R15913" s="104"/>
      <c r="S15913" s="104"/>
      <c r="T15913" s="104"/>
    </row>
    <row r="15914" spans="13:20" ht="14.5" x14ac:dyDescent="0.35">
      <c r="M15914" s="261" t="s">
        <v>53863</v>
      </c>
      <c r="N15914" s="262">
        <v>617.55999999999995</v>
      </c>
      <c r="P15914" s="243" t="s">
        <v>31611</v>
      </c>
      <c r="Q15914" s="244">
        <v>450</v>
      </c>
      <c r="R15914" s="104"/>
      <c r="S15914" s="104"/>
      <c r="T15914" s="104"/>
    </row>
    <row r="15915" spans="13:20" ht="14.5" x14ac:dyDescent="0.35">
      <c r="M15915" s="261" t="s">
        <v>52574</v>
      </c>
      <c r="N15915" s="262">
        <v>505.3</v>
      </c>
      <c r="P15915" s="243" t="s">
        <v>31612</v>
      </c>
      <c r="Q15915" s="244">
        <v>34.43</v>
      </c>
      <c r="R15915" s="104"/>
      <c r="S15915" s="104"/>
      <c r="T15915" s="104"/>
    </row>
    <row r="15916" spans="13:20" ht="14.5" x14ac:dyDescent="0.35">
      <c r="M15916" s="261" t="s">
        <v>52575</v>
      </c>
      <c r="N15916" s="262">
        <v>2443.0100000000002</v>
      </c>
      <c r="P15916" s="243" t="s">
        <v>31613</v>
      </c>
      <c r="Q15916" s="244">
        <v>3120</v>
      </c>
      <c r="R15916" s="104"/>
      <c r="S15916" s="104"/>
      <c r="T15916" s="104"/>
    </row>
    <row r="15917" spans="13:20" ht="14.5" x14ac:dyDescent="0.35">
      <c r="M15917" s="261" t="s">
        <v>52576</v>
      </c>
      <c r="N15917" s="262">
        <v>4170.03</v>
      </c>
      <c r="P15917" s="243" t="s">
        <v>31614</v>
      </c>
      <c r="Q15917" s="244">
        <v>238.68</v>
      </c>
      <c r="R15917" s="104"/>
      <c r="S15917" s="104"/>
      <c r="T15917" s="104"/>
    </row>
    <row r="15918" spans="13:20" ht="14.5" x14ac:dyDescent="0.35">
      <c r="M15918" s="261" t="s">
        <v>58215</v>
      </c>
      <c r="N15918" s="262">
        <v>712.65</v>
      </c>
      <c r="P15918" s="243" t="s">
        <v>31615</v>
      </c>
      <c r="Q15918" s="244">
        <v>3120</v>
      </c>
      <c r="R15918" s="104"/>
      <c r="S15918" s="104"/>
      <c r="T15918" s="104"/>
    </row>
    <row r="15919" spans="13:20" ht="14.5" x14ac:dyDescent="0.35">
      <c r="M15919" s="261" t="s">
        <v>52577</v>
      </c>
      <c r="N15919" s="262">
        <v>4800</v>
      </c>
      <c r="P15919" s="243" t="s">
        <v>31616</v>
      </c>
      <c r="Q15919" s="244">
        <v>450</v>
      </c>
      <c r="R15919" s="104"/>
      <c r="S15919" s="104"/>
      <c r="T15919" s="104"/>
    </row>
    <row r="15920" spans="13:20" ht="14.5" x14ac:dyDescent="0.35">
      <c r="M15920" s="261" t="s">
        <v>53864</v>
      </c>
      <c r="N15920" s="262">
        <v>1008.25</v>
      </c>
      <c r="P15920" s="243" t="s">
        <v>31617</v>
      </c>
      <c r="Q15920" s="244">
        <v>273.11</v>
      </c>
      <c r="R15920" s="104"/>
      <c r="S15920" s="104"/>
      <c r="T15920" s="104"/>
    </row>
    <row r="15921" spans="13:20" ht="14.5" x14ac:dyDescent="0.35">
      <c r="M15921" s="261" t="s">
        <v>52578</v>
      </c>
      <c r="N15921" s="262">
        <v>26617</v>
      </c>
      <c r="P15921" s="243" t="s">
        <v>31618</v>
      </c>
      <c r="Q15921" s="244">
        <v>3238</v>
      </c>
      <c r="R15921" s="104"/>
      <c r="S15921" s="104"/>
      <c r="T15921" s="104"/>
    </row>
    <row r="15922" spans="13:20" ht="14.5" x14ac:dyDescent="0.35">
      <c r="M15922" s="261" t="s">
        <v>52579</v>
      </c>
      <c r="N15922" s="262">
        <v>4484.78</v>
      </c>
      <c r="P15922" s="243" t="s">
        <v>31619</v>
      </c>
      <c r="Q15922" s="244">
        <v>1951</v>
      </c>
      <c r="R15922" s="104"/>
      <c r="S15922" s="104"/>
      <c r="T15922" s="104"/>
    </row>
    <row r="15923" spans="13:20" ht="14.5" x14ac:dyDescent="0.35">
      <c r="M15923" s="261" t="s">
        <v>53865</v>
      </c>
      <c r="N15923" s="262">
        <v>122246.75</v>
      </c>
      <c r="P15923" s="243" t="s">
        <v>31620</v>
      </c>
      <c r="Q15923" s="244">
        <v>2852.9</v>
      </c>
      <c r="R15923" s="104"/>
      <c r="S15923" s="104"/>
      <c r="T15923" s="104"/>
    </row>
    <row r="15924" spans="13:20" ht="14.5" x14ac:dyDescent="0.35">
      <c r="M15924" s="261" t="s">
        <v>53866</v>
      </c>
      <c r="N15924" s="262">
        <v>900</v>
      </c>
      <c r="P15924" s="243" t="s">
        <v>31621</v>
      </c>
      <c r="Q15924" s="244">
        <v>7491</v>
      </c>
      <c r="R15924" s="104"/>
      <c r="S15924" s="104"/>
      <c r="T15924" s="104"/>
    </row>
    <row r="15925" spans="13:20" ht="14.5" x14ac:dyDescent="0.35">
      <c r="M15925" s="261" t="s">
        <v>58216</v>
      </c>
      <c r="N15925" s="262">
        <v>16342.58</v>
      </c>
      <c r="P15925" s="243" t="s">
        <v>31622</v>
      </c>
      <c r="Q15925" s="244">
        <v>3960</v>
      </c>
      <c r="R15925" s="104"/>
      <c r="S15925" s="104"/>
      <c r="T15925" s="104"/>
    </row>
    <row r="15926" spans="13:20" ht="14.5" x14ac:dyDescent="0.35">
      <c r="M15926" s="261" t="s">
        <v>58217</v>
      </c>
      <c r="N15926" s="262">
        <v>26923.57</v>
      </c>
      <c r="P15926" s="243" t="s">
        <v>31623</v>
      </c>
      <c r="Q15926" s="244">
        <v>50932.3</v>
      </c>
      <c r="R15926" s="104"/>
      <c r="S15926" s="104"/>
      <c r="T15926" s="104"/>
    </row>
    <row r="15927" spans="13:20" ht="14.5" x14ac:dyDescent="0.35">
      <c r="M15927" s="261" t="s">
        <v>58218</v>
      </c>
      <c r="N15927" s="262">
        <v>2657.84</v>
      </c>
      <c r="P15927" s="243" t="s">
        <v>31624</v>
      </c>
      <c r="Q15927" s="244">
        <v>4199.1499999999996</v>
      </c>
      <c r="R15927" s="104"/>
      <c r="S15927" s="104"/>
      <c r="T15927" s="104"/>
    </row>
    <row r="15928" spans="13:20" ht="14.5" x14ac:dyDescent="0.35">
      <c r="M15928" s="261" t="s">
        <v>58219</v>
      </c>
      <c r="N15928" s="262">
        <v>3513.23</v>
      </c>
      <c r="P15928" s="243" t="s">
        <v>31625</v>
      </c>
      <c r="Q15928" s="244">
        <v>11900.6</v>
      </c>
      <c r="R15928" s="104"/>
      <c r="S15928" s="104"/>
      <c r="T15928" s="104"/>
    </row>
    <row r="15929" spans="13:20" ht="14.5" x14ac:dyDescent="0.35">
      <c r="M15929" s="261" t="s">
        <v>58220</v>
      </c>
      <c r="N15929" s="262">
        <v>1584.33</v>
      </c>
      <c r="P15929" s="243" t="s">
        <v>31626</v>
      </c>
      <c r="Q15929" s="244">
        <v>20725.47</v>
      </c>
      <c r="R15929" s="104"/>
      <c r="S15929" s="104"/>
      <c r="T15929" s="104"/>
    </row>
    <row r="15930" spans="13:20" ht="14.5" x14ac:dyDescent="0.35">
      <c r="M15930" s="261" t="s">
        <v>58221</v>
      </c>
      <c r="N15930" s="262">
        <v>26.93</v>
      </c>
      <c r="P15930" s="243" t="s">
        <v>31627</v>
      </c>
      <c r="Q15930" s="244">
        <v>5521</v>
      </c>
      <c r="R15930" s="104"/>
      <c r="S15930" s="104"/>
      <c r="T15930" s="104"/>
    </row>
    <row r="15931" spans="13:20" ht="14.5" x14ac:dyDescent="0.35">
      <c r="M15931" s="261" t="s">
        <v>58222</v>
      </c>
      <c r="N15931" s="262">
        <v>145.21</v>
      </c>
      <c r="P15931" s="243" t="s">
        <v>31628</v>
      </c>
      <c r="Q15931" s="244">
        <v>63322.97</v>
      </c>
      <c r="R15931" s="104"/>
      <c r="S15931" s="104"/>
      <c r="T15931" s="104"/>
    </row>
    <row r="15932" spans="13:20" ht="14.5" x14ac:dyDescent="0.35">
      <c r="M15932" s="261" t="s">
        <v>58223</v>
      </c>
      <c r="N15932" s="262">
        <v>108.59</v>
      </c>
      <c r="P15932" s="243" t="s">
        <v>31629</v>
      </c>
      <c r="Q15932" s="244">
        <v>2799.75</v>
      </c>
      <c r="R15932" s="104"/>
      <c r="S15932" s="104"/>
      <c r="T15932" s="104"/>
    </row>
    <row r="15933" spans="13:20" ht="14.5" x14ac:dyDescent="0.35">
      <c r="M15933" s="261" t="s">
        <v>50685</v>
      </c>
      <c r="N15933" s="262">
        <v>14583.32</v>
      </c>
      <c r="P15933" s="243" t="s">
        <v>31630</v>
      </c>
      <c r="Q15933" s="244">
        <v>162827.25</v>
      </c>
      <c r="R15933" s="104"/>
      <c r="S15933" s="104"/>
      <c r="T15933" s="104"/>
    </row>
    <row r="15934" spans="13:20" ht="14.5" x14ac:dyDescent="0.35">
      <c r="M15934" s="261" t="s">
        <v>50686</v>
      </c>
      <c r="N15934" s="262">
        <v>5833.32</v>
      </c>
      <c r="P15934" s="243" t="s">
        <v>31631</v>
      </c>
      <c r="Q15934" s="244">
        <v>12040.26</v>
      </c>
      <c r="R15934" s="104"/>
      <c r="S15934" s="104"/>
      <c r="T15934" s="104"/>
    </row>
    <row r="15935" spans="13:20" ht="14.5" x14ac:dyDescent="0.35">
      <c r="M15935" s="261" t="s">
        <v>50687</v>
      </c>
      <c r="N15935" s="262">
        <v>12935</v>
      </c>
      <c r="P15935" s="243" t="s">
        <v>31632</v>
      </c>
      <c r="Q15935" s="244">
        <v>22.35</v>
      </c>
      <c r="R15935" s="104"/>
      <c r="S15935" s="104"/>
      <c r="T15935" s="104"/>
    </row>
    <row r="15936" spans="13:20" ht="14.5" x14ac:dyDescent="0.35">
      <c r="M15936" s="261" t="s">
        <v>50688</v>
      </c>
      <c r="N15936" s="262">
        <v>18362.5</v>
      </c>
      <c r="P15936" s="243" t="s">
        <v>31633</v>
      </c>
      <c r="Q15936" s="244">
        <v>9472.34</v>
      </c>
      <c r="R15936" s="104"/>
      <c r="S15936" s="104"/>
      <c r="T15936" s="104"/>
    </row>
    <row r="15937" spans="13:20" ht="14.5" x14ac:dyDescent="0.35">
      <c r="M15937" s="261" t="s">
        <v>50689</v>
      </c>
      <c r="N15937" s="262">
        <v>47000</v>
      </c>
      <c r="P15937" s="243" t="s">
        <v>31634</v>
      </c>
      <c r="Q15937" s="244">
        <v>1340.31</v>
      </c>
      <c r="R15937" s="104"/>
      <c r="S15937" s="104"/>
      <c r="T15937" s="104"/>
    </row>
    <row r="15938" spans="13:20" ht="14.5" x14ac:dyDescent="0.35">
      <c r="M15938" s="261" t="s">
        <v>52580</v>
      </c>
      <c r="N15938" s="262">
        <v>2010</v>
      </c>
      <c r="P15938" s="243" t="s">
        <v>31635</v>
      </c>
      <c r="Q15938" s="244">
        <v>28337.74</v>
      </c>
      <c r="R15938" s="104"/>
      <c r="S15938" s="104"/>
      <c r="T15938" s="104"/>
    </row>
    <row r="15939" spans="13:20" ht="14.5" x14ac:dyDescent="0.35">
      <c r="M15939" s="261" t="s">
        <v>50690</v>
      </c>
      <c r="N15939" s="262">
        <v>13904</v>
      </c>
      <c r="P15939" s="243" t="s">
        <v>31636</v>
      </c>
      <c r="Q15939" s="244">
        <v>23310.560000000001</v>
      </c>
      <c r="R15939" s="104"/>
      <c r="S15939" s="104"/>
      <c r="T15939" s="104"/>
    </row>
    <row r="15940" spans="13:20" ht="14.5" x14ac:dyDescent="0.35">
      <c r="M15940" s="261" t="s">
        <v>53867</v>
      </c>
      <c r="N15940" s="262">
        <v>514.75</v>
      </c>
      <c r="P15940" s="243" t="s">
        <v>31637</v>
      </c>
      <c r="Q15940" s="244">
        <v>705.32</v>
      </c>
      <c r="R15940" s="104"/>
      <c r="S15940" s="104"/>
      <c r="T15940" s="104"/>
    </row>
    <row r="15941" spans="13:20" ht="14.5" x14ac:dyDescent="0.35">
      <c r="M15941" s="261" t="s">
        <v>52581</v>
      </c>
      <c r="N15941" s="262">
        <v>272.49</v>
      </c>
      <c r="P15941" s="243" t="s">
        <v>31638</v>
      </c>
      <c r="Q15941" s="244">
        <v>4892.45</v>
      </c>
      <c r="R15941" s="104"/>
      <c r="S15941" s="104"/>
      <c r="T15941" s="104"/>
    </row>
    <row r="15942" spans="13:20" ht="14.5" x14ac:dyDescent="0.35">
      <c r="M15942" s="261" t="s">
        <v>52582</v>
      </c>
      <c r="N15942" s="262">
        <v>9698.75</v>
      </c>
      <c r="P15942" s="243" t="s">
        <v>31639</v>
      </c>
      <c r="Q15942" s="244">
        <v>20840.189999999999</v>
      </c>
      <c r="R15942" s="104"/>
      <c r="S15942" s="104"/>
      <c r="T15942" s="104"/>
    </row>
    <row r="15943" spans="13:20" ht="14.5" x14ac:dyDescent="0.35">
      <c r="M15943" s="261" t="s">
        <v>52583</v>
      </c>
      <c r="N15943" s="262">
        <v>212.76</v>
      </c>
      <c r="P15943" s="243" t="s">
        <v>31640</v>
      </c>
      <c r="Q15943" s="244">
        <v>7490</v>
      </c>
      <c r="R15943" s="104"/>
      <c r="S15943" s="104"/>
      <c r="T15943" s="104"/>
    </row>
    <row r="15944" spans="13:20" ht="14.5" x14ac:dyDescent="0.35">
      <c r="M15944" s="261" t="s">
        <v>52584</v>
      </c>
      <c r="N15944" s="262">
        <v>2000</v>
      </c>
      <c r="P15944" s="243" t="s">
        <v>31641</v>
      </c>
      <c r="Q15944" s="244">
        <v>4312.07</v>
      </c>
      <c r="R15944" s="104"/>
      <c r="S15944" s="104"/>
      <c r="T15944" s="104"/>
    </row>
    <row r="15945" spans="13:20" ht="14.5" x14ac:dyDescent="0.35">
      <c r="M15945" s="261" t="s">
        <v>51671</v>
      </c>
      <c r="N15945" s="262">
        <v>53700</v>
      </c>
      <c r="P15945" s="243" t="s">
        <v>31642</v>
      </c>
      <c r="Q15945" s="244">
        <v>3323.68</v>
      </c>
      <c r="R15945" s="104"/>
      <c r="S15945" s="104"/>
      <c r="T15945" s="104"/>
    </row>
    <row r="15946" spans="13:20" ht="14.5" x14ac:dyDescent="0.35">
      <c r="M15946" s="261" t="s">
        <v>51672</v>
      </c>
      <c r="N15946" s="262">
        <v>11700</v>
      </c>
      <c r="P15946" s="243" t="s">
        <v>31643</v>
      </c>
      <c r="Q15946" s="244">
        <v>2191.8000000000002</v>
      </c>
      <c r="R15946" s="104"/>
      <c r="S15946" s="104"/>
      <c r="T15946" s="104"/>
    </row>
    <row r="15947" spans="13:20" ht="14.5" x14ac:dyDescent="0.35">
      <c r="M15947" s="261" t="s">
        <v>51673</v>
      </c>
      <c r="N15947" s="262">
        <v>4827.1000000000004</v>
      </c>
      <c r="P15947" s="243" t="s">
        <v>31644</v>
      </c>
      <c r="Q15947" s="244">
        <v>6127.88</v>
      </c>
      <c r="R15947" s="104"/>
      <c r="S15947" s="104"/>
      <c r="T15947" s="104"/>
    </row>
    <row r="15948" spans="13:20" ht="14.5" x14ac:dyDescent="0.35">
      <c r="M15948" s="261" t="s">
        <v>51674</v>
      </c>
      <c r="N15948" s="262">
        <v>6826.5</v>
      </c>
      <c r="P15948" s="243" t="s">
        <v>31645</v>
      </c>
      <c r="Q15948" s="244">
        <v>2404.0100000000002</v>
      </c>
      <c r="R15948" s="104"/>
      <c r="S15948" s="104"/>
      <c r="T15948" s="104"/>
    </row>
    <row r="15949" spans="13:20" ht="14.5" x14ac:dyDescent="0.35">
      <c r="M15949" s="261" t="s">
        <v>51675</v>
      </c>
      <c r="N15949" s="262">
        <v>1008</v>
      </c>
      <c r="P15949" s="243" t="s">
        <v>31646</v>
      </c>
      <c r="Q15949" s="244">
        <v>-638.39</v>
      </c>
      <c r="R15949" s="104"/>
      <c r="S15949" s="104"/>
      <c r="T15949" s="104"/>
    </row>
    <row r="15950" spans="13:20" ht="14.5" x14ac:dyDescent="0.35">
      <c r="M15950" s="261" t="s">
        <v>51676</v>
      </c>
      <c r="N15950" s="262">
        <v>38325.300000000003</v>
      </c>
      <c r="P15950" s="243" t="s">
        <v>31647</v>
      </c>
      <c r="Q15950" s="244">
        <v>1726.46</v>
      </c>
      <c r="R15950" s="104"/>
      <c r="S15950" s="104"/>
      <c r="T15950" s="104"/>
    </row>
    <row r="15951" spans="13:20" ht="14.5" x14ac:dyDescent="0.35">
      <c r="M15951" s="261" t="s">
        <v>51677</v>
      </c>
      <c r="N15951" s="262">
        <v>6270.32</v>
      </c>
      <c r="P15951" s="243" t="s">
        <v>31648</v>
      </c>
      <c r="Q15951" s="244">
        <v>285.32</v>
      </c>
      <c r="R15951" s="104"/>
      <c r="S15951" s="104"/>
      <c r="T15951" s="104"/>
    </row>
    <row r="15952" spans="13:20" ht="14.5" x14ac:dyDescent="0.35">
      <c r="M15952" s="261" t="s">
        <v>58224</v>
      </c>
      <c r="N15952" s="262">
        <v>344.24</v>
      </c>
      <c r="P15952" s="243" t="s">
        <v>31649</v>
      </c>
      <c r="Q15952" s="244">
        <v>40812.5</v>
      </c>
      <c r="R15952" s="104"/>
      <c r="S15952" s="104"/>
      <c r="T15952" s="104"/>
    </row>
    <row r="15953" spans="13:20" ht="14.5" x14ac:dyDescent="0.35">
      <c r="M15953" s="261" t="s">
        <v>58225</v>
      </c>
      <c r="N15953" s="262">
        <v>771.74</v>
      </c>
      <c r="P15953" s="243" t="s">
        <v>31650</v>
      </c>
      <c r="Q15953" s="244">
        <v>978.07</v>
      </c>
      <c r="R15953" s="104"/>
      <c r="S15953" s="104"/>
      <c r="T15953" s="104"/>
    </row>
    <row r="15954" spans="13:20" ht="14.5" x14ac:dyDescent="0.35">
      <c r="M15954" s="261" t="s">
        <v>51678</v>
      </c>
      <c r="N15954" s="262">
        <v>7079.65</v>
      </c>
      <c r="P15954" s="243" t="s">
        <v>31651</v>
      </c>
      <c r="Q15954" s="244">
        <v>127259.47</v>
      </c>
      <c r="R15954" s="104"/>
      <c r="S15954" s="104"/>
      <c r="T15954" s="104"/>
    </row>
    <row r="15955" spans="13:20" ht="14.5" x14ac:dyDescent="0.35">
      <c r="M15955" s="261" t="s">
        <v>51679</v>
      </c>
      <c r="N15955" s="262">
        <v>2496.92</v>
      </c>
      <c r="P15955" s="243" t="s">
        <v>31652</v>
      </c>
      <c r="Q15955" s="244">
        <v>9734</v>
      </c>
      <c r="R15955" s="104"/>
      <c r="S15955" s="104"/>
      <c r="T15955" s="104"/>
    </row>
    <row r="15956" spans="13:20" ht="14.5" x14ac:dyDescent="0.35">
      <c r="M15956" s="261" t="s">
        <v>51680</v>
      </c>
      <c r="N15956" s="262">
        <v>11556</v>
      </c>
      <c r="P15956" s="243" t="s">
        <v>31653</v>
      </c>
      <c r="Q15956" s="244">
        <v>106965</v>
      </c>
      <c r="R15956" s="104"/>
      <c r="S15956" s="104"/>
      <c r="T15956" s="104"/>
    </row>
    <row r="15957" spans="13:20" ht="14.5" x14ac:dyDescent="0.35">
      <c r="M15957" s="261" t="s">
        <v>51681</v>
      </c>
      <c r="N15957" s="262">
        <v>42272.11</v>
      </c>
      <c r="P15957" s="243" t="s">
        <v>31654</v>
      </c>
      <c r="Q15957" s="244">
        <v>116627.92</v>
      </c>
      <c r="R15957" s="104"/>
      <c r="S15957" s="104"/>
      <c r="T15957" s="104"/>
    </row>
    <row r="15958" spans="13:20" ht="14.5" x14ac:dyDescent="0.35">
      <c r="M15958" s="261" t="s">
        <v>51682</v>
      </c>
      <c r="N15958" s="262">
        <v>5347.24</v>
      </c>
      <c r="P15958" s="243" t="s">
        <v>31655</v>
      </c>
      <c r="Q15958" s="244">
        <v>87955.93</v>
      </c>
      <c r="R15958" s="104"/>
      <c r="S15958" s="104"/>
      <c r="T15958" s="104"/>
    </row>
    <row r="15959" spans="13:20" ht="14.5" x14ac:dyDescent="0.35">
      <c r="M15959" s="261" t="s">
        <v>51683</v>
      </c>
      <c r="N15959" s="262">
        <v>1976.17</v>
      </c>
      <c r="P15959" s="243" t="s">
        <v>31656</v>
      </c>
      <c r="Q15959" s="244">
        <v>53320.38</v>
      </c>
      <c r="R15959" s="104"/>
      <c r="S15959" s="104"/>
      <c r="T15959" s="104"/>
    </row>
    <row r="15960" spans="13:20" ht="14.5" x14ac:dyDescent="0.35">
      <c r="M15960" s="261" t="s">
        <v>58226</v>
      </c>
      <c r="N15960" s="262">
        <v>3718.4</v>
      </c>
      <c r="P15960" s="243" t="s">
        <v>31657</v>
      </c>
      <c r="Q15960" s="244">
        <v>19611.84</v>
      </c>
      <c r="R15960" s="104"/>
      <c r="S15960" s="104"/>
      <c r="T15960" s="104"/>
    </row>
    <row r="15961" spans="13:20" ht="14.5" x14ac:dyDescent="0.35">
      <c r="M15961" s="261" t="s">
        <v>58227</v>
      </c>
      <c r="N15961" s="262">
        <v>18697.14</v>
      </c>
      <c r="P15961" s="243" t="s">
        <v>31658</v>
      </c>
      <c r="Q15961" s="244">
        <v>44988.98</v>
      </c>
      <c r="R15961" s="104"/>
      <c r="S15961" s="104"/>
      <c r="T15961" s="104"/>
    </row>
    <row r="15962" spans="13:20" ht="14.5" x14ac:dyDescent="0.35">
      <c r="M15962" s="261" t="s">
        <v>58228</v>
      </c>
      <c r="N15962" s="262">
        <v>590</v>
      </c>
      <c r="P15962" s="243" t="s">
        <v>31659</v>
      </c>
      <c r="Q15962" s="244">
        <v>11566.32</v>
      </c>
      <c r="R15962" s="104"/>
      <c r="S15962" s="104"/>
      <c r="T15962" s="104"/>
    </row>
    <row r="15963" spans="13:20" ht="14.5" x14ac:dyDescent="0.35">
      <c r="M15963" s="261" t="s">
        <v>58229</v>
      </c>
      <c r="N15963" s="262">
        <v>615</v>
      </c>
      <c r="P15963" s="243" t="s">
        <v>31660</v>
      </c>
      <c r="Q15963" s="244">
        <v>24762.94</v>
      </c>
      <c r="R15963" s="104"/>
      <c r="S15963" s="104"/>
      <c r="T15963" s="104"/>
    </row>
    <row r="15964" spans="13:20" ht="14.5" x14ac:dyDescent="0.35">
      <c r="M15964" s="261" t="s">
        <v>58230</v>
      </c>
      <c r="N15964" s="262">
        <v>1689.48</v>
      </c>
      <c r="P15964" s="243" t="s">
        <v>31661</v>
      </c>
      <c r="Q15964" s="244">
        <v>10600.7</v>
      </c>
      <c r="R15964" s="104"/>
      <c r="S15964" s="104"/>
      <c r="T15964" s="104"/>
    </row>
    <row r="15965" spans="13:20" ht="14.5" x14ac:dyDescent="0.35">
      <c r="M15965" s="261" t="s">
        <v>58231</v>
      </c>
      <c r="N15965" s="262">
        <v>6.6</v>
      </c>
      <c r="P15965" s="243" t="s">
        <v>31662</v>
      </c>
      <c r="Q15965" s="244">
        <v>33463</v>
      </c>
      <c r="R15965" s="104"/>
      <c r="S15965" s="104"/>
      <c r="T15965" s="104"/>
    </row>
    <row r="15966" spans="13:20" ht="14.5" x14ac:dyDescent="0.35">
      <c r="M15966" s="261" t="s">
        <v>58232</v>
      </c>
      <c r="N15966" s="262">
        <v>47.02</v>
      </c>
      <c r="P15966" s="243" t="s">
        <v>31663</v>
      </c>
      <c r="Q15966" s="244">
        <v>14327.94</v>
      </c>
      <c r="R15966" s="104"/>
      <c r="S15966" s="104"/>
      <c r="T15966" s="104"/>
    </row>
    <row r="15967" spans="13:20" ht="14.5" x14ac:dyDescent="0.35">
      <c r="M15967" s="261" t="s">
        <v>58233</v>
      </c>
      <c r="N15967" s="262">
        <v>124.29</v>
      </c>
      <c r="P15967" s="243" t="s">
        <v>31664</v>
      </c>
      <c r="Q15967" s="244">
        <v>4432.68</v>
      </c>
      <c r="R15967" s="104"/>
      <c r="S15967" s="104"/>
      <c r="T15967" s="104"/>
    </row>
    <row r="15968" spans="13:20" ht="14.5" x14ac:dyDescent="0.35">
      <c r="M15968" s="261" t="s">
        <v>58234</v>
      </c>
      <c r="N15968" s="262">
        <v>299</v>
      </c>
      <c r="P15968" s="243" t="s">
        <v>31665</v>
      </c>
      <c r="Q15968" s="244">
        <v>5625.19</v>
      </c>
      <c r="R15968" s="104"/>
      <c r="S15968" s="104"/>
      <c r="T15968" s="104"/>
    </row>
    <row r="15969" spans="13:20" ht="14.5" x14ac:dyDescent="0.35">
      <c r="M15969" s="261" t="s">
        <v>58235</v>
      </c>
      <c r="N15969" s="262">
        <v>264.70999999999998</v>
      </c>
      <c r="P15969" s="243" t="s">
        <v>31666</v>
      </c>
      <c r="Q15969" s="244">
        <v>810.33</v>
      </c>
      <c r="R15969" s="104"/>
      <c r="S15969" s="104"/>
      <c r="T15969" s="104"/>
    </row>
    <row r="15970" spans="13:20" ht="14.5" x14ac:dyDescent="0.35">
      <c r="M15970" s="261" t="s">
        <v>58236</v>
      </c>
      <c r="N15970" s="262">
        <v>198.32</v>
      </c>
      <c r="P15970" s="243" t="s">
        <v>31667</v>
      </c>
      <c r="Q15970" s="244">
        <v>2296.4299999999998</v>
      </c>
      <c r="R15970" s="104"/>
      <c r="S15970" s="104"/>
      <c r="T15970" s="104"/>
    </row>
    <row r="15971" spans="13:20" ht="14.5" x14ac:dyDescent="0.35">
      <c r="M15971" s="261" t="s">
        <v>58237</v>
      </c>
      <c r="N15971" s="262">
        <v>341.33</v>
      </c>
      <c r="P15971" s="243" t="s">
        <v>31668</v>
      </c>
      <c r="Q15971" s="244">
        <v>20421.86</v>
      </c>
      <c r="R15971" s="104"/>
      <c r="S15971" s="104"/>
      <c r="T15971" s="104"/>
    </row>
    <row r="15972" spans="13:20" ht="14.5" x14ac:dyDescent="0.35">
      <c r="M15972" s="261" t="s">
        <v>49004</v>
      </c>
      <c r="N15972" s="262">
        <v>45108.43</v>
      </c>
      <c r="P15972" s="243" t="s">
        <v>31669</v>
      </c>
      <c r="Q15972" s="244">
        <v>725.42</v>
      </c>
      <c r="R15972" s="104"/>
      <c r="S15972" s="104"/>
      <c r="T15972" s="104"/>
    </row>
    <row r="15973" spans="13:20" ht="14.5" x14ac:dyDescent="0.35">
      <c r="M15973" s="261" t="s">
        <v>50691</v>
      </c>
      <c r="N15973" s="262">
        <v>11595.79</v>
      </c>
      <c r="P15973" s="243" t="s">
        <v>31670</v>
      </c>
      <c r="Q15973" s="244">
        <v>1691.78</v>
      </c>
      <c r="R15973" s="104"/>
      <c r="S15973" s="104"/>
      <c r="T15973" s="104"/>
    </row>
    <row r="15974" spans="13:20" ht="14.5" x14ac:dyDescent="0.35">
      <c r="M15974" s="261" t="s">
        <v>50692</v>
      </c>
      <c r="N15974" s="262">
        <v>1518.44</v>
      </c>
      <c r="P15974" s="243" t="s">
        <v>31671</v>
      </c>
      <c r="Q15974" s="244">
        <v>25813.96</v>
      </c>
      <c r="R15974" s="104"/>
      <c r="S15974" s="104"/>
      <c r="T15974" s="104"/>
    </row>
    <row r="15975" spans="13:20" ht="14.5" x14ac:dyDescent="0.35">
      <c r="M15975" s="261" t="s">
        <v>50693</v>
      </c>
      <c r="N15975" s="262">
        <v>1698.4</v>
      </c>
      <c r="P15975" s="243" t="s">
        <v>31672</v>
      </c>
      <c r="Q15975" s="244">
        <v>1933.14</v>
      </c>
      <c r="R15975" s="104"/>
      <c r="S15975" s="104"/>
      <c r="T15975" s="104"/>
    </row>
    <row r="15976" spans="13:20" ht="14.5" x14ac:dyDescent="0.35">
      <c r="M15976" s="261" t="s">
        <v>50694</v>
      </c>
      <c r="N15976" s="262">
        <v>20679.18</v>
      </c>
      <c r="P15976" s="243" t="s">
        <v>31673</v>
      </c>
      <c r="Q15976" s="244">
        <v>5596.46</v>
      </c>
      <c r="R15976" s="104"/>
      <c r="S15976" s="104"/>
      <c r="T15976" s="104"/>
    </row>
    <row r="15977" spans="13:20" ht="14.5" x14ac:dyDescent="0.35">
      <c r="M15977" s="261" t="s">
        <v>49005</v>
      </c>
      <c r="N15977" s="262">
        <v>5124.8599999999997</v>
      </c>
      <c r="P15977" s="243" t="s">
        <v>31674</v>
      </c>
      <c r="Q15977" s="244">
        <v>3653.72</v>
      </c>
      <c r="R15977" s="104"/>
      <c r="S15977" s="104"/>
      <c r="T15977" s="104"/>
    </row>
    <row r="15978" spans="13:20" ht="14.5" x14ac:dyDescent="0.35">
      <c r="M15978" s="261" t="s">
        <v>50695</v>
      </c>
      <c r="N15978" s="262">
        <v>1350</v>
      </c>
      <c r="P15978" s="243" t="s">
        <v>31675</v>
      </c>
      <c r="Q15978" s="244">
        <v>13987.75</v>
      </c>
      <c r="R15978" s="104"/>
      <c r="S15978" s="104"/>
      <c r="T15978" s="104"/>
    </row>
    <row r="15979" spans="13:20" ht="14.5" x14ac:dyDescent="0.35">
      <c r="M15979" s="261" t="s">
        <v>49006</v>
      </c>
      <c r="N15979" s="262">
        <v>887.1</v>
      </c>
      <c r="P15979" s="243" t="s">
        <v>31676</v>
      </c>
      <c r="Q15979" s="244">
        <v>4078.8</v>
      </c>
      <c r="R15979" s="104"/>
      <c r="S15979" s="104"/>
      <c r="T15979" s="104"/>
    </row>
    <row r="15980" spans="13:20" ht="14.5" x14ac:dyDescent="0.35">
      <c r="M15980" s="261" t="s">
        <v>49007</v>
      </c>
      <c r="N15980" s="262">
        <v>44960.160000000003</v>
      </c>
      <c r="P15980" s="243" t="s">
        <v>31677</v>
      </c>
      <c r="Q15980" s="244">
        <v>214399.06</v>
      </c>
      <c r="R15980" s="104"/>
      <c r="S15980" s="104"/>
      <c r="T15980" s="104"/>
    </row>
    <row r="15981" spans="13:20" ht="14.5" x14ac:dyDescent="0.35">
      <c r="M15981" s="261" t="s">
        <v>53868</v>
      </c>
      <c r="N15981" s="262">
        <v>150</v>
      </c>
      <c r="P15981" s="243" t="s">
        <v>31678</v>
      </c>
      <c r="Q15981" s="244">
        <v>7172.97</v>
      </c>
      <c r="R15981" s="104"/>
      <c r="S15981" s="104"/>
      <c r="T15981" s="104"/>
    </row>
    <row r="15982" spans="13:20" ht="14.5" x14ac:dyDescent="0.35">
      <c r="M15982" s="261" t="s">
        <v>50696</v>
      </c>
      <c r="N15982" s="262">
        <v>161.25</v>
      </c>
      <c r="P15982" s="243" t="s">
        <v>31679</v>
      </c>
      <c r="Q15982" s="244">
        <v>5983.33</v>
      </c>
      <c r="R15982" s="104"/>
      <c r="S15982" s="104"/>
      <c r="T15982" s="104"/>
    </row>
    <row r="15983" spans="13:20" ht="14.5" x14ac:dyDescent="0.35">
      <c r="M15983" s="261" t="s">
        <v>49008</v>
      </c>
      <c r="N15983" s="262">
        <v>522.63</v>
      </c>
      <c r="P15983" s="243" t="s">
        <v>31680</v>
      </c>
      <c r="Q15983" s="244">
        <v>9998.07</v>
      </c>
      <c r="R15983" s="104"/>
      <c r="S15983" s="104"/>
      <c r="T15983" s="104"/>
    </row>
    <row r="15984" spans="13:20" ht="14.5" x14ac:dyDescent="0.35">
      <c r="M15984" s="261" t="s">
        <v>49009</v>
      </c>
      <c r="N15984" s="262">
        <v>4499.45</v>
      </c>
      <c r="P15984" s="243" t="s">
        <v>31681</v>
      </c>
      <c r="Q15984" s="244">
        <v>14862</v>
      </c>
      <c r="R15984" s="104"/>
      <c r="S15984" s="104"/>
      <c r="T15984" s="104"/>
    </row>
    <row r="15985" spans="13:20" ht="14.5" x14ac:dyDescent="0.35">
      <c r="M15985" s="261" t="s">
        <v>49010</v>
      </c>
      <c r="N15985" s="262">
        <v>5470.02</v>
      </c>
      <c r="P15985" s="243" t="s">
        <v>31682</v>
      </c>
      <c r="Q15985" s="244">
        <v>21694.02</v>
      </c>
      <c r="R15985" s="104"/>
      <c r="S15985" s="104"/>
      <c r="T15985" s="104"/>
    </row>
    <row r="15986" spans="13:20" ht="14.5" x14ac:dyDescent="0.35">
      <c r="M15986" s="261" t="s">
        <v>49011</v>
      </c>
      <c r="N15986" s="262">
        <v>3426.76</v>
      </c>
      <c r="P15986" s="243" t="s">
        <v>31683</v>
      </c>
      <c r="Q15986" s="244">
        <v>650385</v>
      </c>
      <c r="R15986" s="104"/>
      <c r="S15986" s="104"/>
      <c r="T15986" s="104"/>
    </row>
    <row r="15987" spans="13:20" ht="14.5" x14ac:dyDescent="0.35">
      <c r="M15987" s="261" t="s">
        <v>49012</v>
      </c>
      <c r="N15987" s="262">
        <v>10829.95</v>
      </c>
      <c r="P15987" s="243" t="s">
        <v>31684</v>
      </c>
      <c r="Q15987" s="244">
        <v>70644.77</v>
      </c>
      <c r="R15987" s="104"/>
      <c r="S15987" s="104"/>
      <c r="T15987" s="104"/>
    </row>
    <row r="15988" spans="13:20" ht="14.5" x14ac:dyDescent="0.35">
      <c r="M15988" s="261" t="s">
        <v>53869</v>
      </c>
      <c r="N15988" s="262">
        <v>9500</v>
      </c>
      <c r="P15988" s="243" t="s">
        <v>31685</v>
      </c>
      <c r="Q15988" s="244">
        <v>134865.85999999999</v>
      </c>
      <c r="R15988" s="104"/>
      <c r="S15988" s="104"/>
      <c r="T15988" s="104"/>
    </row>
    <row r="15989" spans="13:20" ht="14.5" x14ac:dyDescent="0.35">
      <c r="M15989" s="261" t="s">
        <v>53870</v>
      </c>
      <c r="N15989" s="262">
        <v>594.17999999999995</v>
      </c>
      <c r="P15989" s="243" t="s">
        <v>31686</v>
      </c>
      <c r="Q15989" s="244">
        <v>347.76</v>
      </c>
      <c r="R15989" s="104"/>
      <c r="S15989" s="104"/>
      <c r="T15989" s="104"/>
    </row>
    <row r="15990" spans="13:20" ht="14.5" x14ac:dyDescent="0.35">
      <c r="M15990" s="261" t="s">
        <v>58238</v>
      </c>
      <c r="N15990" s="262">
        <v>20297</v>
      </c>
      <c r="P15990" s="243" t="s">
        <v>31687</v>
      </c>
      <c r="Q15990" s="244">
        <v>95915.66</v>
      </c>
      <c r="R15990" s="104"/>
      <c r="S15990" s="104"/>
      <c r="T15990" s="104"/>
    </row>
    <row r="15991" spans="13:20" ht="14.5" x14ac:dyDescent="0.35">
      <c r="M15991" s="261" t="s">
        <v>58239</v>
      </c>
      <c r="N15991" s="262">
        <v>5267.61</v>
      </c>
      <c r="P15991" s="243" t="s">
        <v>31688</v>
      </c>
      <c r="Q15991" s="244">
        <v>363978.75</v>
      </c>
      <c r="R15991" s="104"/>
      <c r="S15991" s="104"/>
      <c r="T15991" s="104"/>
    </row>
    <row r="15992" spans="13:20" ht="14.5" x14ac:dyDescent="0.35">
      <c r="M15992" s="261" t="s">
        <v>53871</v>
      </c>
      <c r="N15992" s="262">
        <v>27369.69</v>
      </c>
      <c r="P15992" s="243" t="s">
        <v>31689</v>
      </c>
      <c r="Q15992" s="244">
        <v>124384.28</v>
      </c>
      <c r="R15992" s="104"/>
      <c r="S15992" s="104"/>
      <c r="T15992" s="104"/>
    </row>
    <row r="15993" spans="13:20" ht="14.5" x14ac:dyDescent="0.35">
      <c r="M15993" s="261" t="s">
        <v>53872</v>
      </c>
      <c r="N15993" s="262">
        <v>113340.88</v>
      </c>
      <c r="P15993" s="243" t="s">
        <v>31690</v>
      </c>
      <c r="Q15993" s="244">
        <v>214399.06</v>
      </c>
      <c r="R15993" s="104"/>
      <c r="S15993" s="104"/>
      <c r="T15993" s="104"/>
    </row>
    <row r="15994" spans="13:20" ht="14.5" x14ac:dyDescent="0.35">
      <c r="M15994" s="263" t="s">
        <v>58240</v>
      </c>
      <c r="N15994" s="264">
        <v>121082.67</v>
      </c>
      <c r="P15994" s="243" t="s">
        <v>31691</v>
      </c>
      <c r="Q15994" s="244">
        <v>32986.93</v>
      </c>
      <c r="R15994" s="104"/>
      <c r="S15994" s="104"/>
      <c r="T15994" s="104"/>
    </row>
    <row r="15995" spans="13:20" ht="14.5" x14ac:dyDescent="0.35">
      <c r="M15995" s="263" t="s">
        <v>16621</v>
      </c>
      <c r="N15995" s="264">
        <v>116384.14</v>
      </c>
      <c r="P15995" s="243" t="s">
        <v>31692</v>
      </c>
      <c r="Q15995" s="244">
        <v>2191.8000000000002</v>
      </c>
      <c r="R15995" s="104"/>
      <c r="S15995" s="104"/>
      <c r="T15995" s="104"/>
    </row>
    <row r="15996" spans="13:20" ht="14.5" x14ac:dyDescent="0.35">
      <c r="M15996" s="263" t="s">
        <v>49013</v>
      </c>
      <c r="N15996" s="264">
        <v>111967.4</v>
      </c>
      <c r="P15996" s="243" t="s">
        <v>31693</v>
      </c>
      <c r="Q15996" s="244">
        <v>5983.33</v>
      </c>
      <c r="R15996" s="104"/>
      <c r="S15996" s="104"/>
      <c r="T15996" s="104"/>
    </row>
    <row r="15997" spans="13:20" ht="14.5" x14ac:dyDescent="0.35">
      <c r="M15997" s="263" t="s">
        <v>43526</v>
      </c>
      <c r="N15997" s="264">
        <v>51175.72</v>
      </c>
      <c r="P15997" s="243" t="s">
        <v>31694</v>
      </c>
      <c r="Q15997" s="244">
        <v>16125.95</v>
      </c>
      <c r="R15997" s="104"/>
      <c r="S15997" s="104"/>
      <c r="T15997" s="104"/>
    </row>
    <row r="15998" spans="13:20" ht="14.5" x14ac:dyDescent="0.35">
      <c r="M15998" s="263" t="s">
        <v>49014</v>
      </c>
      <c r="N15998" s="264">
        <v>12832.63</v>
      </c>
      <c r="P15998" s="243" t="s">
        <v>31695</v>
      </c>
      <c r="Q15998" s="244">
        <v>87955.93</v>
      </c>
      <c r="R15998" s="104"/>
      <c r="S15998" s="104"/>
      <c r="T15998" s="104"/>
    </row>
    <row r="15999" spans="13:20" ht="14.5" x14ac:dyDescent="0.35">
      <c r="M15999" s="263" t="s">
        <v>49015</v>
      </c>
      <c r="N15999" s="264">
        <v>284000</v>
      </c>
      <c r="P15999" s="243" t="s">
        <v>31696</v>
      </c>
      <c r="Q15999" s="244">
        <v>8029.2</v>
      </c>
      <c r="R15999" s="104"/>
      <c r="S15999" s="104"/>
      <c r="T15999" s="104"/>
    </row>
    <row r="16000" spans="13:20" ht="14.5" x14ac:dyDescent="0.35">
      <c r="M16000" s="263" t="s">
        <v>43527</v>
      </c>
      <c r="N16000" s="264">
        <v>20773.150000000001</v>
      </c>
      <c r="P16000" s="243" t="s">
        <v>31697</v>
      </c>
      <c r="Q16000" s="244">
        <v>14862</v>
      </c>
      <c r="R16000" s="104"/>
      <c r="S16000" s="104"/>
      <c r="T16000" s="104"/>
    </row>
    <row r="16001" spans="13:20" ht="14.5" x14ac:dyDescent="0.35">
      <c r="M16001" s="263" t="s">
        <v>16622</v>
      </c>
      <c r="N16001" s="264">
        <v>55094.65</v>
      </c>
      <c r="P16001" s="243" t="s">
        <v>31698</v>
      </c>
      <c r="Q16001" s="244">
        <v>53320.38</v>
      </c>
      <c r="R16001" s="104"/>
      <c r="S16001" s="104"/>
      <c r="T16001" s="104"/>
    </row>
    <row r="16002" spans="13:20" ht="14.5" x14ac:dyDescent="0.35">
      <c r="M16002" s="263" t="s">
        <v>16623</v>
      </c>
      <c r="N16002" s="264">
        <v>172368.4</v>
      </c>
      <c r="P16002" s="243" t="s">
        <v>31699</v>
      </c>
      <c r="Q16002" s="244">
        <v>21694.02</v>
      </c>
      <c r="R16002" s="104"/>
      <c r="S16002" s="104"/>
      <c r="T16002" s="104"/>
    </row>
    <row r="16003" spans="13:20" ht="14.5" x14ac:dyDescent="0.35">
      <c r="M16003" s="263" t="s">
        <v>37883</v>
      </c>
      <c r="N16003" s="264">
        <v>83125.279999999999</v>
      </c>
      <c r="P16003" s="243" t="s">
        <v>31700</v>
      </c>
      <c r="Q16003" s="244">
        <v>650385</v>
      </c>
      <c r="R16003" s="104"/>
      <c r="S16003" s="104"/>
      <c r="T16003" s="104"/>
    </row>
    <row r="16004" spans="13:20" ht="14.5" x14ac:dyDescent="0.35">
      <c r="M16004" s="263" t="s">
        <v>14893</v>
      </c>
      <c r="N16004" s="264">
        <v>430260.95</v>
      </c>
      <c r="P16004" s="243" t="s">
        <v>31701</v>
      </c>
      <c r="Q16004" s="244">
        <v>3960</v>
      </c>
      <c r="R16004" s="104"/>
      <c r="S16004" s="104"/>
      <c r="T16004" s="104"/>
    </row>
    <row r="16005" spans="13:20" ht="14.5" x14ac:dyDescent="0.35">
      <c r="M16005" s="263" t="s">
        <v>16640</v>
      </c>
      <c r="N16005" s="264">
        <v>341709.55</v>
      </c>
      <c r="P16005" s="243" t="s">
        <v>31702</v>
      </c>
      <c r="Q16005" s="244">
        <v>50932.3</v>
      </c>
      <c r="R16005" s="104"/>
      <c r="S16005" s="104"/>
      <c r="T16005" s="104"/>
    </row>
    <row r="16006" spans="13:20" ht="14.5" x14ac:dyDescent="0.35">
      <c r="M16006" s="263" t="s">
        <v>36365</v>
      </c>
      <c r="N16006" s="264">
        <v>246853.03</v>
      </c>
      <c r="P16006" s="243" t="s">
        <v>16389</v>
      </c>
      <c r="Q16006" s="244">
        <v>96560.84</v>
      </c>
      <c r="R16006" s="104"/>
      <c r="S16006" s="104"/>
      <c r="T16006" s="104"/>
    </row>
    <row r="16007" spans="13:20" ht="14.5" x14ac:dyDescent="0.35">
      <c r="M16007" s="263" t="s">
        <v>36366</v>
      </c>
      <c r="N16007" s="264">
        <v>136588.21</v>
      </c>
      <c r="P16007" s="243" t="s">
        <v>16390</v>
      </c>
      <c r="Q16007" s="244">
        <v>201374.79</v>
      </c>
      <c r="R16007" s="104"/>
      <c r="S16007" s="104"/>
      <c r="T16007" s="104"/>
    </row>
    <row r="16008" spans="13:20" ht="14.5" x14ac:dyDescent="0.35">
      <c r="M16008" s="263" t="s">
        <v>58241</v>
      </c>
      <c r="N16008" s="264">
        <v>16194.57</v>
      </c>
      <c r="P16008" s="243" t="s">
        <v>31703</v>
      </c>
      <c r="Q16008" s="244">
        <v>15505.36</v>
      </c>
      <c r="R16008" s="104"/>
      <c r="S16008" s="104"/>
      <c r="T16008" s="104"/>
    </row>
    <row r="16009" spans="13:20" ht="14.5" x14ac:dyDescent="0.35">
      <c r="M16009" s="263" t="s">
        <v>49016</v>
      </c>
      <c r="N16009" s="264">
        <v>354323.99</v>
      </c>
      <c r="P16009" s="243" t="s">
        <v>31704</v>
      </c>
      <c r="Q16009" s="244">
        <v>80743.11</v>
      </c>
      <c r="R16009" s="104"/>
      <c r="S16009" s="104"/>
      <c r="T16009" s="104"/>
    </row>
    <row r="16010" spans="13:20" ht="14.5" x14ac:dyDescent="0.35">
      <c r="M16010" s="263" t="s">
        <v>16641</v>
      </c>
      <c r="N16010" s="264">
        <v>76070.080000000002</v>
      </c>
      <c r="P16010" s="243" t="s">
        <v>31705</v>
      </c>
      <c r="Q16010" s="244">
        <v>2051.25</v>
      </c>
      <c r="R16010" s="104"/>
      <c r="S16010" s="104"/>
      <c r="T16010" s="104"/>
    </row>
    <row r="16011" spans="13:20" ht="14.5" x14ac:dyDescent="0.35">
      <c r="M16011" s="263" t="s">
        <v>16642</v>
      </c>
      <c r="N16011" s="264">
        <v>11450.99</v>
      </c>
      <c r="P16011" s="243" t="s">
        <v>31706</v>
      </c>
      <c r="Q16011" s="244">
        <v>126449.18</v>
      </c>
      <c r="R16011" s="104"/>
      <c r="S16011" s="104"/>
      <c r="T16011" s="104"/>
    </row>
    <row r="16012" spans="13:20" ht="14.5" x14ac:dyDescent="0.35">
      <c r="M16012" s="263" t="s">
        <v>16643</v>
      </c>
      <c r="N16012" s="264">
        <v>73569.600000000006</v>
      </c>
      <c r="P16012" s="243" t="s">
        <v>31707</v>
      </c>
      <c r="Q16012" s="244">
        <v>330313.17</v>
      </c>
      <c r="R16012" s="104"/>
      <c r="S16012" s="104"/>
      <c r="T16012" s="104"/>
    </row>
    <row r="16013" spans="13:20" ht="14.5" x14ac:dyDescent="0.35">
      <c r="M16013" s="263" t="s">
        <v>16644</v>
      </c>
      <c r="N16013" s="264">
        <v>413849.35</v>
      </c>
      <c r="P16013" s="243" t="s">
        <v>31708</v>
      </c>
      <c r="Q16013" s="244">
        <v>363978.75</v>
      </c>
      <c r="R16013" s="104"/>
      <c r="S16013" s="104"/>
      <c r="T16013" s="104"/>
    </row>
    <row r="16014" spans="13:20" ht="14.5" x14ac:dyDescent="0.35">
      <c r="M16014" s="263" t="s">
        <v>37888</v>
      </c>
      <c r="N16014" s="264">
        <v>31160</v>
      </c>
      <c r="P16014" s="243" t="s">
        <v>31709</v>
      </c>
      <c r="Q16014" s="244">
        <v>83307.839999999997</v>
      </c>
      <c r="R16014" s="104"/>
      <c r="S16014" s="104"/>
      <c r="T16014" s="104"/>
    </row>
    <row r="16015" spans="13:20" ht="14.5" x14ac:dyDescent="0.35">
      <c r="M16015" s="263" t="s">
        <v>16645</v>
      </c>
      <c r="N16015" s="264">
        <v>12538.56</v>
      </c>
      <c r="P16015" s="243" t="s">
        <v>31710</v>
      </c>
      <c r="Q16015" s="244">
        <v>22.35</v>
      </c>
      <c r="R16015" s="104"/>
      <c r="S16015" s="104"/>
      <c r="T16015" s="104"/>
    </row>
    <row r="16016" spans="13:20" ht="14.5" x14ac:dyDescent="0.35">
      <c r="M16016" s="263" t="s">
        <v>16646</v>
      </c>
      <c r="N16016" s="264">
        <v>87500</v>
      </c>
      <c r="P16016" s="243" t="s">
        <v>31711</v>
      </c>
      <c r="Q16016" s="244">
        <v>9472.34</v>
      </c>
      <c r="R16016" s="104"/>
      <c r="S16016" s="104"/>
      <c r="T16016" s="104"/>
    </row>
    <row r="16017" spans="13:20" ht="14.5" x14ac:dyDescent="0.35">
      <c r="M16017" s="263" t="s">
        <v>36380</v>
      </c>
      <c r="N16017" s="264">
        <v>1318802.1299999999</v>
      </c>
      <c r="P16017" s="243" t="s">
        <v>31712</v>
      </c>
      <c r="Q16017" s="244">
        <v>1340.31</v>
      </c>
      <c r="R16017" s="104"/>
      <c r="S16017" s="104"/>
      <c r="T16017" s="104"/>
    </row>
    <row r="16018" spans="13:20" ht="14.5" x14ac:dyDescent="0.35">
      <c r="M16018" s="263" t="s">
        <v>16711</v>
      </c>
      <c r="N16018" s="264">
        <v>2702640.52</v>
      </c>
      <c r="P16018" s="243" t="s">
        <v>31713</v>
      </c>
      <c r="Q16018" s="244">
        <v>28337.74</v>
      </c>
      <c r="R16018" s="104"/>
      <c r="S16018" s="104"/>
      <c r="T16018" s="104"/>
    </row>
    <row r="16019" spans="13:20" ht="14.5" x14ac:dyDescent="0.35">
      <c r="M16019" s="263" t="s">
        <v>50697</v>
      </c>
      <c r="N16019" s="264">
        <v>49382.79</v>
      </c>
      <c r="P16019" s="243" t="s">
        <v>31714</v>
      </c>
      <c r="Q16019" s="244">
        <v>187979.51</v>
      </c>
      <c r="R16019" s="104"/>
      <c r="S16019" s="104"/>
      <c r="T16019" s="104"/>
    </row>
    <row r="16020" spans="13:20" ht="14.5" x14ac:dyDescent="0.35">
      <c r="M16020" s="263" t="s">
        <v>16712</v>
      </c>
      <c r="N16020" s="264">
        <v>366280.04</v>
      </c>
      <c r="P16020" s="243" t="s">
        <v>31715</v>
      </c>
      <c r="Q16020" s="244">
        <v>23310.560000000001</v>
      </c>
      <c r="R16020" s="104"/>
      <c r="S16020" s="104"/>
      <c r="T16020" s="104"/>
    </row>
    <row r="16021" spans="13:20" ht="14.5" x14ac:dyDescent="0.35">
      <c r="M16021" s="263" t="s">
        <v>49017</v>
      </c>
      <c r="N16021" s="264">
        <v>46759.26</v>
      </c>
      <c r="P16021" s="243" t="s">
        <v>31716</v>
      </c>
      <c r="Q16021" s="244">
        <v>705.32</v>
      </c>
      <c r="R16021" s="104"/>
      <c r="S16021" s="104"/>
      <c r="T16021" s="104"/>
    </row>
    <row r="16022" spans="13:20" ht="14.5" x14ac:dyDescent="0.35">
      <c r="M16022" s="263" t="s">
        <v>16713</v>
      </c>
      <c r="N16022" s="264">
        <v>2346213.54</v>
      </c>
      <c r="P16022" s="243" t="s">
        <v>31717</v>
      </c>
      <c r="Q16022" s="244">
        <v>4510</v>
      </c>
      <c r="R16022" s="104"/>
      <c r="S16022" s="104"/>
      <c r="T16022" s="104"/>
    </row>
    <row r="16023" spans="13:20" ht="14.5" x14ac:dyDescent="0.35">
      <c r="M16023" s="263" t="s">
        <v>34987</v>
      </c>
      <c r="N16023" s="264">
        <v>117453.32</v>
      </c>
      <c r="P16023" s="243" t="s">
        <v>31718</v>
      </c>
      <c r="Q16023" s="244">
        <v>2000</v>
      </c>
      <c r="R16023" s="104"/>
      <c r="S16023" s="104"/>
      <c r="T16023" s="104"/>
    </row>
    <row r="16024" spans="13:20" ht="14.5" x14ac:dyDescent="0.35">
      <c r="M16024" s="263" t="s">
        <v>16714</v>
      </c>
      <c r="N16024" s="264">
        <v>169628.04</v>
      </c>
      <c r="P16024" s="243" t="s">
        <v>31719</v>
      </c>
      <c r="Q16024" s="244">
        <v>1125</v>
      </c>
      <c r="R16024" s="104"/>
      <c r="S16024" s="104"/>
      <c r="T16024" s="104"/>
    </row>
    <row r="16025" spans="13:20" ht="14.5" x14ac:dyDescent="0.35">
      <c r="M16025" s="263" t="s">
        <v>53873</v>
      </c>
      <c r="N16025" s="264">
        <v>1500</v>
      </c>
      <c r="P16025" s="243" t="s">
        <v>31720</v>
      </c>
      <c r="Q16025" s="244">
        <v>584.08000000000004</v>
      </c>
      <c r="R16025" s="104"/>
      <c r="S16025" s="104"/>
      <c r="T16025" s="104"/>
    </row>
    <row r="16026" spans="13:20" ht="14.5" x14ac:dyDescent="0.35">
      <c r="M16026" s="263" t="s">
        <v>16715</v>
      </c>
      <c r="N16026" s="264">
        <v>14471.82</v>
      </c>
      <c r="P16026" s="243" t="s">
        <v>31721</v>
      </c>
      <c r="Q16026" s="244">
        <v>977.78</v>
      </c>
      <c r="R16026" s="104"/>
      <c r="S16026" s="104"/>
      <c r="T16026" s="104"/>
    </row>
    <row r="16027" spans="13:20" ht="14.5" x14ac:dyDescent="0.35">
      <c r="M16027" s="263" t="s">
        <v>50698</v>
      </c>
      <c r="N16027" s="264">
        <v>1000000</v>
      </c>
      <c r="P16027" s="243" t="s">
        <v>31722</v>
      </c>
      <c r="Q16027" s="244">
        <v>1476.83</v>
      </c>
      <c r="R16027" s="104"/>
      <c r="S16027" s="104"/>
      <c r="T16027" s="104"/>
    </row>
    <row r="16028" spans="13:20" ht="14.5" x14ac:dyDescent="0.35">
      <c r="M16028" s="263" t="s">
        <v>16717</v>
      </c>
      <c r="N16028" s="264">
        <v>2025.01</v>
      </c>
      <c r="P16028" s="243" t="s">
        <v>31723</v>
      </c>
      <c r="Q16028" s="244">
        <v>1455.94</v>
      </c>
      <c r="R16028" s="104"/>
      <c r="S16028" s="104"/>
      <c r="T16028" s="104"/>
    </row>
    <row r="16029" spans="13:20" ht="14.5" x14ac:dyDescent="0.35">
      <c r="M16029" s="263" t="s">
        <v>36381</v>
      </c>
      <c r="N16029" s="264">
        <v>16169060.439999999</v>
      </c>
      <c r="P16029" s="243" t="s">
        <v>31724</v>
      </c>
      <c r="Q16029" s="244">
        <v>671.21</v>
      </c>
      <c r="R16029" s="104"/>
      <c r="S16029" s="104"/>
      <c r="T16029" s="104"/>
    </row>
    <row r="16030" spans="13:20" ht="14.5" x14ac:dyDescent="0.35">
      <c r="M16030" s="263" t="s">
        <v>16718</v>
      </c>
      <c r="N16030" s="264">
        <v>613904.66</v>
      </c>
      <c r="P16030" s="243" t="s">
        <v>31725</v>
      </c>
      <c r="Q16030" s="244">
        <v>1500</v>
      </c>
      <c r="R16030" s="104"/>
      <c r="S16030" s="104"/>
      <c r="T16030" s="104"/>
    </row>
    <row r="16031" spans="13:20" ht="14.5" x14ac:dyDescent="0.35">
      <c r="M16031" s="263" t="s">
        <v>16719</v>
      </c>
      <c r="N16031" s="264">
        <v>716.67</v>
      </c>
      <c r="P16031" s="243" t="s">
        <v>31726</v>
      </c>
      <c r="Q16031" s="244">
        <v>3069</v>
      </c>
      <c r="R16031" s="104"/>
      <c r="S16031" s="104"/>
      <c r="T16031" s="104"/>
    </row>
    <row r="16032" spans="13:20" ht="14.5" x14ac:dyDescent="0.35">
      <c r="M16032" s="263" t="s">
        <v>14901</v>
      </c>
      <c r="N16032" s="264">
        <v>8518.5400000000009</v>
      </c>
      <c r="P16032" s="243" t="s">
        <v>31727</v>
      </c>
      <c r="Q16032" s="244">
        <v>4058.22</v>
      </c>
      <c r="R16032" s="104"/>
      <c r="S16032" s="104"/>
      <c r="T16032" s="104"/>
    </row>
    <row r="16033" spans="13:20" ht="14.5" x14ac:dyDescent="0.35">
      <c r="M16033" s="263" t="s">
        <v>52585</v>
      </c>
      <c r="N16033" s="264">
        <v>4569.82</v>
      </c>
      <c r="P16033" s="243" t="s">
        <v>31728</v>
      </c>
      <c r="Q16033" s="244">
        <v>3672.25</v>
      </c>
      <c r="R16033" s="104"/>
      <c r="S16033" s="104"/>
      <c r="T16033" s="104"/>
    </row>
    <row r="16034" spans="13:20" ht="14.5" x14ac:dyDescent="0.35">
      <c r="M16034" s="263" t="s">
        <v>37893</v>
      </c>
      <c r="N16034" s="264">
        <v>128927.5</v>
      </c>
      <c r="P16034" s="243" t="s">
        <v>31729</v>
      </c>
      <c r="Q16034" s="244">
        <v>280.92</v>
      </c>
      <c r="R16034" s="104"/>
      <c r="S16034" s="104"/>
      <c r="T16034" s="104"/>
    </row>
    <row r="16035" spans="13:20" ht="14.5" x14ac:dyDescent="0.35">
      <c r="M16035" s="263" t="s">
        <v>16720</v>
      </c>
      <c r="N16035" s="264">
        <v>26928.67</v>
      </c>
      <c r="P16035" s="243" t="s">
        <v>31730</v>
      </c>
      <c r="Q16035" s="244">
        <v>3325</v>
      </c>
      <c r="R16035" s="104"/>
      <c r="S16035" s="104"/>
      <c r="T16035" s="104"/>
    </row>
    <row r="16036" spans="13:20" ht="14.5" x14ac:dyDescent="0.35">
      <c r="M16036" s="263" t="s">
        <v>16721</v>
      </c>
      <c r="N16036" s="264">
        <v>68400.53</v>
      </c>
      <c r="P16036" s="243" t="s">
        <v>31731</v>
      </c>
      <c r="Q16036" s="244">
        <v>164.84</v>
      </c>
      <c r="R16036" s="104"/>
      <c r="S16036" s="104"/>
      <c r="T16036" s="104"/>
    </row>
    <row r="16037" spans="13:20" ht="14.5" x14ac:dyDescent="0.35">
      <c r="M16037" s="263" t="s">
        <v>16722</v>
      </c>
      <c r="N16037" s="264">
        <v>1566.02</v>
      </c>
      <c r="P16037" s="243" t="s">
        <v>31732</v>
      </c>
      <c r="Q16037" s="244">
        <v>1755.48</v>
      </c>
      <c r="R16037" s="104"/>
      <c r="S16037" s="104"/>
      <c r="T16037" s="104"/>
    </row>
    <row r="16038" spans="13:20" ht="14.5" x14ac:dyDescent="0.35">
      <c r="M16038" s="263" t="s">
        <v>14902</v>
      </c>
      <c r="N16038" s="264">
        <v>1819948.54</v>
      </c>
      <c r="P16038" s="243" t="s">
        <v>31733</v>
      </c>
      <c r="Q16038" s="244">
        <v>837.72</v>
      </c>
      <c r="R16038" s="104"/>
      <c r="S16038" s="104"/>
      <c r="T16038" s="104"/>
    </row>
    <row r="16039" spans="13:20" ht="14.5" x14ac:dyDescent="0.35">
      <c r="M16039" s="263" t="s">
        <v>14903</v>
      </c>
      <c r="N16039" s="264">
        <v>1170980.22</v>
      </c>
      <c r="P16039" s="243" t="s">
        <v>31734</v>
      </c>
      <c r="Q16039" s="244">
        <v>121.28</v>
      </c>
      <c r="R16039" s="104"/>
      <c r="S16039" s="104"/>
      <c r="T16039" s="104"/>
    </row>
    <row r="16040" spans="13:20" ht="14.5" x14ac:dyDescent="0.35">
      <c r="M16040" s="263" t="s">
        <v>14904</v>
      </c>
      <c r="N16040" s="264">
        <v>475177.97</v>
      </c>
      <c r="P16040" s="243" t="s">
        <v>31735</v>
      </c>
      <c r="Q16040" s="244">
        <v>91</v>
      </c>
      <c r="R16040" s="104"/>
      <c r="S16040" s="104"/>
      <c r="T16040" s="104"/>
    </row>
    <row r="16041" spans="13:20" ht="14.5" x14ac:dyDescent="0.35">
      <c r="M16041" s="263" t="s">
        <v>16723</v>
      </c>
      <c r="N16041" s="264">
        <v>1886700</v>
      </c>
      <c r="P16041" s="243" t="s">
        <v>31736</v>
      </c>
      <c r="Q16041" s="244">
        <v>18521</v>
      </c>
      <c r="R16041" s="104"/>
      <c r="S16041" s="104"/>
      <c r="T16041" s="104"/>
    </row>
    <row r="16042" spans="13:20" ht="14.5" x14ac:dyDescent="0.35">
      <c r="M16042" s="263" t="s">
        <v>36382</v>
      </c>
      <c r="N16042" s="264">
        <v>47888.75</v>
      </c>
      <c r="P16042" s="243" t="s">
        <v>31737</v>
      </c>
      <c r="Q16042" s="244">
        <v>1133</v>
      </c>
      <c r="R16042" s="104"/>
      <c r="S16042" s="104"/>
      <c r="T16042" s="104"/>
    </row>
    <row r="16043" spans="13:20" ht="14.5" x14ac:dyDescent="0.35">
      <c r="M16043" s="263" t="s">
        <v>49018</v>
      </c>
      <c r="N16043" s="264">
        <v>54890.2</v>
      </c>
      <c r="P16043" s="243" t="s">
        <v>31738</v>
      </c>
      <c r="Q16043" s="244">
        <v>1177</v>
      </c>
      <c r="R16043" s="104"/>
      <c r="S16043" s="104"/>
      <c r="T16043" s="104"/>
    </row>
    <row r="16044" spans="13:20" ht="14.5" x14ac:dyDescent="0.35">
      <c r="M16044" s="263" t="s">
        <v>16725</v>
      </c>
      <c r="N16044" s="264">
        <v>726</v>
      </c>
      <c r="P16044" s="243" t="s">
        <v>31739</v>
      </c>
      <c r="Q16044" s="244">
        <v>1899.68</v>
      </c>
      <c r="R16044" s="104"/>
      <c r="S16044" s="104"/>
      <c r="T16044" s="104"/>
    </row>
    <row r="16045" spans="13:20" ht="14.5" x14ac:dyDescent="0.35">
      <c r="M16045" s="263" t="s">
        <v>16726</v>
      </c>
      <c r="N16045" s="264">
        <v>68927.759999999995</v>
      </c>
      <c r="P16045" s="243" t="s">
        <v>31740</v>
      </c>
      <c r="Q16045" s="244">
        <v>145.32</v>
      </c>
      <c r="R16045" s="104"/>
      <c r="S16045" s="104"/>
      <c r="T16045" s="104"/>
    </row>
    <row r="16046" spans="13:20" ht="14.5" x14ac:dyDescent="0.35">
      <c r="M16046" s="263" t="s">
        <v>16727</v>
      </c>
      <c r="N16046" s="264">
        <v>467854.78</v>
      </c>
      <c r="P16046" s="243" t="s">
        <v>31741</v>
      </c>
      <c r="Q16046" s="244">
        <v>4510</v>
      </c>
      <c r="R16046" s="104"/>
      <c r="S16046" s="104"/>
      <c r="T16046" s="104"/>
    </row>
    <row r="16047" spans="13:20" ht="14.5" x14ac:dyDescent="0.35">
      <c r="M16047" s="263" t="s">
        <v>16728</v>
      </c>
      <c r="N16047" s="264">
        <v>2394358.25</v>
      </c>
      <c r="P16047" s="243" t="s">
        <v>31742</v>
      </c>
      <c r="Q16047" s="244">
        <v>2000</v>
      </c>
      <c r="R16047" s="104"/>
      <c r="S16047" s="104"/>
      <c r="T16047" s="104"/>
    </row>
    <row r="16048" spans="13:20" ht="14.5" x14ac:dyDescent="0.35">
      <c r="M16048" s="263" t="s">
        <v>58242</v>
      </c>
      <c r="N16048" s="264">
        <v>3136.51</v>
      </c>
      <c r="P16048" s="243" t="s">
        <v>31743</v>
      </c>
      <c r="Q16048" s="244">
        <v>4849.25</v>
      </c>
      <c r="R16048" s="104"/>
      <c r="S16048" s="104"/>
      <c r="T16048" s="104"/>
    </row>
    <row r="16049" spans="13:20" ht="14.5" x14ac:dyDescent="0.35">
      <c r="M16049" s="263" t="s">
        <v>14905</v>
      </c>
      <c r="N16049" s="264">
        <v>789188.72</v>
      </c>
      <c r="P16049" s="243" t="s">
        <v>31744</v>
      </c>
      <c r="Q16049" s="244">
        <v>3024.68</v>
      </c>
      <c r="R16049" s="104"/>
      <c r="S16049" s="104"/>
      <c r="T16049" s="104"/>
    </row>
    <row r="16050" spans="13:20" ht="14.5" x14ac:dyDescent="0.35">
      <c r="M16050" s="263" t="s">
        <v>16729</v>
      </c>
      <c r="N16050" s="264">
        <v>26355</v>
      </c>
      <c r="P16050" s="243" t="s">
        <v>31745</v>
      </c>
      <c r="Q16050" s="244">
        <v>1010.32</v>
      </c>
      <c r="R16050" s="104"/>
      <c r="S16050" s="104"/>
      <c r="T16050" s="104"/>
    </row>
    <row r="16051" spans="13:20" ht="14.5" x14ac:dyDescent="0.35">
      <c r="M16051" s="263" t="s">
        <v>50699</v>
      </c>
      <c r="N16051" s="264">
        <v>-48525.42</v>
      </c>
      <c r="P16051" s="243" t="s">
        <v>31746</v>
      </c>
      <c r="Q16051" s="244">
        <v>977.78</v>
      </c>
      <c r="R16051" s="104"/>
      <c r="S16051" s="104"/>
      <c r="T16051" s="104"/>
    </row>
    <row r="16052" spans="13:20" ht="14.5" x14ac:dyDescent="0.35">
      <c r="M16052" s="263" t="s">
        <v>49019</v>
      </c>
      <c r="N16052" s="264">
        <v>154250</v>
      </c>
      <c r="P16052" s="243" t="s">
        <v>31747</v>
      </c>
      <c r="Q16052" s="244">
        <v>5080.4799999999996</v>
      </c>
      <c r="R16052" s="104"/>
      <c r="S16052" s="104"/>
      <c r="T16052" s="104"/>
    </row>
    <row r="16053" spans="13:20" ht="14.5" x14ac:dyDescent="0.35">
      <c r="M16053" s="263" t="s">
        <v>49020</v>
      </c>
      <c r="N16053" s="264">
        <v>11559.63</v>
      </c>
      <c r="P16053" s="243" t="s">
        <v>31748</v>
      </c>
      <c r="Q16053" s="244">
        <v>1500</v>
      </c>
      <c r="R16053" s="104"/>
      <c r="S16053" s="104"/>
      <c r="T16053" s="104"/>
    </row>
    <row r="16054" spans="13:20" ht="14.5" x14ac:dyDescent="0.35">
      <c r="M16054" s="263" t="s">
        <v>16744</v>
      </c>
      <c r="N16054" s="264">
        <v>322439.76</v>
      </c>
      <c r="P16054" s="243" t="s">
        <v>31749</v>
      </c>
      <c r="Q16054" s="244">
        <v>3150.6</v>
      </c>
      <c r="R16054" s="104"/>
      <c r="S16054" s="104"/>
      <c r="T16054" s="104"/>
    </row>
    <row r="16055" spans="13:20" ht="14.5" x14ac:dyDescent="0.35">
      <c r="M16055" s="263" t="s">
        <v>16761</v>
      </c>
      <c r="N16055" s="264">
        <v>29504.16</v>
      </c>
      <c r="P16055" s="243" t="s">
        <v>31750</v>
      </c>
      <c r="Q16055" s="244">
        <v>2679.94</v>
      </c>
      <c r="R16055" s="104"/>
      <c r="S16055" s="104"/>
      <c r="T16055" s="104"/>
    </row>
    <row r="16056" spans="13:20" ht="14.5" x14ac:dyDescent="0.35">
      <c r="M16056" s="263" t="s">
        <v>58243</v>
      </c>
      <c r="N16056" s="264">
        <v>21599</v>
      </c>
      <c r="P16056" s="243" t="s">
        <v>31751</v>
      </c>
      <c r="Q16056" s="244">
        <v>121.28</v>
      </c>
      <c r="R16056" s="104"/>
      <c r="S16056" s="104"/>
      <c r="T16056" s="104"/>
    </row>
    <row r="16057" spans="13:20" ht="14.5" x14ac:dyDescent="0.35">
      <c r="M16057" s="263" t="s">
        <v>50700</v>
      </c>
      <c r="N16057" s="264">
        <v>13819.18</v>
      </c>
      <c r="P16057" s="243" t="s">
        <v>31752</v>
      </c>
      <c r="Q16057" s="244">
        <v>25648.22</v>
      </c>
      <c r="R16057" s="104"/>
      <c r="S16057" s="104"/>
      <c r="T16057" s="104"/>
    </row>
    <row r="16058" spans="13:20" ht="14.5" x14ac:dyDescent="0.35">
      <c r="M16058" s="263" t="s">
        <v>45960</v>
      </c>
      <c r="N16058" s="264">
        <v>94512.5</v>
      </c>
      <c r="P16058" s="243" t="s">
        <v>31753</v>
      </c>
      <c r="Q16058" s="244">
        <v>205760.62</v>
      </c>
      <c r="R16058" s="104"/>
      <c r="S16058" s="104"/>
      <c r="T16058" s="104"/>
    </row>
    <row r="16059" spans="13:20" ht="14.5" x14ac:dyDescent="0.35">
      <c r="M16059" s="263" t="s">
        <v>50701</v>
      </c>
      <c r="N16059" s="264">
        <v>8479.0400000000009</v>
      </c>
      <c r="P16059" s="243" t="s">
        <v>31754</v>
      </c>
      <c r="Q16059" s="244">
        <v>15339.78</v>
      </c>
      <c r="R16059" s="104"/>
      <c r="S16059" s="104"/>
      <c r="T16059" s="104"/>
    </row>
    <row r="16060" spans="13:20" ht="14.5" x14ac:dyDescent="0.35">
      <c r="M16060" s="263" t="s">
        <v>16762</v>
      </c>
      <c r="N16060" s="264">
        <v>12845.18</v>
      </c>
      <c r="P16060" s="243" t="s">
        <v>31755</v>
      </c>
      <c r="Q16060" s="244">
        <v>41296.11</v>
      </c>
      <c r="R16060" s="104"/>
      <c r="S16060" s="104"/>
      <c r="T16060" s="104"/>
    </row>
    <row r="16061" spans="13:20" ht="14.5" x14ac:dyDescent="0.35">
      <c r="M16061" s="263" t="s">
        <v>16763</v>
      </c>
      <c r="N16061" s="264">
        <v>73420.740000000005</v>
      </c>
      <c r="P16061" s="243" t="s">
        <v>31756</v>
      </c>
      <c r="Q16061" s="244">
        <v>702883.49</v>
      </c>
      <c r="R16061" s="104"/>
      <c r="S16061" s="104"/>
      <c r="T16061" s="104"/>
    </row>
    <row r="16062" spans="13:20" ht="14.5" x14ac:dyDescent="0.35">
      <c r="M16062" s="263" t="s">
        <v>41575</v>
      </c>
      <c r="N16062" s="264">
        <v>16948.86</v>
      </c>
      <c r="P16062" s="243" t="s">
        <v>31757</v>
      </c>
      <c r="Q16062" s="244">
        <v>118823</v>
      </c>
      <c r="R16062" s="104"/>
      <c r="S16062" s="104"/>
      <c r="T16062" s="104"/>
    </row>
    <row r="16063" spans="13:20" ht="14.5" x14ac:dyDescent="0.35">
      <c r="M16063" s="263" t="s">
        <v>52586</v>
      </c>
      <c r="N16063" s="264">
        <v>45138.49</v>
      </c>
      <c r="P16063" s="243" t="s">
        <v>31758</v>
      </c>
      <c r="Q16063" s="244">
        <v>35866</v>
      </c>
      <c r="R16063" s="104"/>
      <c r="S16063" s="104"/>
      <c r="T16063" s="104"/>
    </row>
    <row r="16064" spans="13:20" ht="14.5" x14ac:dyDescent="0.35">
      <c r="M16064" s="263" t="s">
        <v>14908</v>
      </c>
      <c r="N16064" s="264">
        <v>10995.08</v>
      </c>
      <c r="P16064" s="243" t="s">
        <v>16397</v>
      </c>
      <c r="Q16064" s="244">
        <v>2508</v>
      </c>
      <c r="R16064" s="104"/>
      <c r="S16064" s="104"/>
      <c r="T16064" s="104"/>
    </row>
    <row r="16065" spans="13:20" ht="14.5" x14ac:dyDescent="0.35">
      <c r="M16065" s="263" t="s">
        <v>16766</v>
      </c>
      <c r="N16065" s="264">
        <v>6921</v>
      </c>
      <c r="P16065" s="243" t="s">
        <v>31759</v>
      </c>
      <c r="Q16065" s="244">
        <v>141893</v>
      </c>
      <c r="R16065" s="104"/>
      <c r="S16065" s="104"/>
      <c r="T16065" s="104"/>
    </row>
    <row r="16066" spans="13:20" ht="14.5" x14ac:dyDescent="0.35">
      <c r="M16066" s="263" t="s">
        <v>41576</v>
      </c>
      <c r="N16066" s="264">
        <v>70790</v>
      </c>
      <c r="P16066" s="243" t="s">
        <v>31760</v>
      </c>
      <c r="Q16066" s="244">
        <v>51300</v>
      </c>
      <c r="R16066" s="104"/>
      <c r="S16066" s="104"/>
      <c r="T16066" s="104"/>
    </row>
    <row r="16067" spans="13:20" ht="14.5" x14ac:dyDescent="0.35">
      <c r="M16067" s="263" t="s">
        <v>14909</v>
      </c>
      <c r="N16067" s="264">
        <v>4664.3</v>
      </c>
      <c r="P16067" s="243" t="s">
        <v>31761</v>
      </c>
      <c r="Q16067" s="244">
        <v>4106.6000000000004</v>
      </c>
      <c r="R16067" s="104"/>
      <c r="S16067" s="104"/>
      <c r="T16067" s="104"/>
    </row>
    <row r="16068" spans="13:20" ht="14.5" x14ac:dyDescent="0.35">
      <c r="M16068" s="263" t="s">
        <v>53874</v>
      </c>
      <c r="N16068" s="264">
        <v>59900</v>
      </c>
      <c r="P16068" s="243" t="s">
        <v>31762</v>
      </c>
      <c r="Q16068" s="244">
        <v>314.14999999999998</v>
      </c>
      <c r="R16068" s="104"/>
      <c r="S16068" s="104"/>
      <c r="T16068" s="104"/>
    </row>
    <row r="16069" spans="13:20" ht="14.5" x14ac:dyDescent="0.35">
      <c r="M16069" s="263" t="s">
        <v>16783</v>
      </c>
      <c r="N16069" s="264">
        <v>22160</v>
      </c>
      <c r="P16069" s="243" t="s">
        <v>31763</v>
      </c>
      <c r="Q16069" s="244">
        <v>891.2</v>
      </c>
      <c r="R16069" s="104"/>
      <c r="S16069" s="104"/>
      <c r="T16069" s="104"/>
    </row>
    <row r="16070" spans="13:20" ht="14.5" x14ac:dyDescent="0.35">
      <c r="M16070" s="263" t="s">
        <v>49021</v>
      </c>
      <c r="N16070" s="264">
        <v>122500</v>
      </c>
      <c r="P16070" s="243" t="s">
        <v>31764</v>
      </c>
      <c r="Q16070" s="244">
        <v>97370.47</v>
      </c>
      <c r="R16070" s="104"/>
      <c r="S16070" s="104"/>
      <c r="T16070" s="104"/>
    </row>
    <row r="16071" spans="13:20" ht="14.5" x14ac:dyDescent="0.35">
      <c r="M16071" s="263" t="s">
        <v>16784</v>
      </c>
      <c r="N16071" s="264">
        <v>9371.25</v>
      </c>
      <c r="P16071" s="243" t="s">
        <v>31765</v>
      </c>
      <c r="Q16071" s="244">
        <v>12850.55</v>
      </c>
      <c r="R16071" s="104"/>
      <c r="S16071" s="104"/>
      <c r="T16071" s="104"/>
    </row>
    <row r="16072" spans="13:20" ht="14.5" x14ac:dyDescent="0.35">
      <c r="M16072" s="263" t="s">
        <v>51684</v>
      </c>
      <c r="N16072" s="264">
        <v>1850</v>
      </c>
      <c r="P16072" s="243" t="s">
        <v>31766</v>
      </c>
      <c r="Q16072" s="244">
        <v>4362.03</v>
      </c>
      <c r="R16072" s="104"/>
      <c r="S16072" s="104"/>
      <c r="T16072" s="104"/>
    </row>
    <row r="16073" spans="13:20" ht="14.5" x14ac:dyDescent="0.35">
      <c r="M16073" s="263" t="s">
        <v>45961</v>
      </c>
      <c r="N16073" s="264">
        <v>19410.98</v>
      </c>
      <c r="P16073" s="243" t="s">
        <v>31767</v>
      </c>
      <c r="Q16073" s="244">
        <v>2342893</v>
      </c>
      <c r="R16073" s="104"/>
      <c r="S16073" s="104"/>
      <c r="T16073" s="104"/>
    </row>
    <row r="16074" spans="13:20" ht="14.5" x14ac:dyDescent="0.35">
      <c r="M16074" s="263" t="s">
        <v>16786</v>
      </c>
      <c r="N16074" s="264">
        <v>49.99</v>
      </c>
      <c r="P16074" s="243" t="s">
        <v>31768</v>
      </c>
      <c r="Q16074" s="244">
        <v>45757.07</v>
      </c>
      <c r="R16074" s="104"/>
      <c r="S16074" s="104"/>
      <c r="T16074" s="104"/>
    </row>
    <row r="16075" spans="13:20" ht="14.5" x14ac:dyDescent="0.35">
      <c r="M16075" s="263" t="s">
        <v>16787</v>
      </c>
      <c r="N16075" s="264">
        <v>1306.95</v>
      </c>
      <c r="P16075" s="243" t="s">
        <v>31769</v>
      </c>
      <c r="Q16075" s="244">
        <v>2348.02</v>
      </c>
      <c r="R16075" s="104"/>
      <c r="S16075" s="104"/>
      <c r="T16075" s="104"/>
    </row>
    <row r="16076" spans="13:20" ht="14.5" x14ac:dyDescent="0.35">
      <c r="M16076" s="263" t="s">
        <v>16789</v>
      </c>
      <c r="N16076" s="264">
        <v>853.99</v>
      </c>
      <c r="P16076" s="243" t="s">
        <v>31770</v>
      </c>
      <c r="Q16076" s="244">
        <v>63030</v>
      </c>
      <c r="R16076" s="104"/>
      <c r="S16076" s="104"/>
      <c r="T16076" s="104"/>
    </row>
    <row r="16077" spans="13:20" ht="14.5" x14ac:dyDescent="0.35">
      <c r="M16077" s="263" t="s">
        <v>36388</v>
      </c>
      <c r="N16077" s="264">
        <v>66082.899999999994</v>
      </c>
      <c r="P16077" s="243" t="s">
        <v>31771</v>
      </c>
      <c r="Q16077" s="244">
        <v>17618.5</v>
      </c>
      <c r="R16077" s="104"/>
      <c r="S16077" s="104"/>
      <c r="T16077" s="104"/>
    </row>
    <row r="16078" spans="13:20" ht="14.5" x14ac:dyDescent="0.35">
      <c r="M16078" s="263" t="s">
        <v>16809</v>
      </c>
      <c r="N16078" s="264">
        <v>443909.74</v>
      </c>
      <c r="P16078" s="243" t="s">
        <v>31772</v>
      </c>
      <c r="Q16078" s="244">
        <v>12253.74</v>
      </c>
      <c r="R16078" s="104"/>
      <c r="S16078" s="104"/>
      <c r="T16078" s="104"/>
    </row>
    <row r="16079" spans="13:20" ht="14.5" x14ac:dyDescent="0.35">
      <c r="M16079" s="263" t="s">
        <v>16810</v>
      </c>
      <c r="N16079" s="264">
        <v>24826.25</v>
      </c>
      <c r="P16079" s="243" t="s">
        <v>31773</v>
      </c>
      <c r="Q16079" s="244">
        <v>5963.73</v>
      </c>
      <c r="R16079" s="104"/>
      <c r="S16079" s="104"/>
      <c r="T16079" s="104"/>
    </row>
    <row r="16080" spans="13:20" ht="14.5" x14ac:dyDescent="0.35">
      <c r="M16080" s="263" t="s">
        <v>16811</v>
      </c>
      <c r="N16080" s="264">
        <v>120524.57</v>
      </c>
      <c r="P16080" s="243" t="s">
        <v>31774</v>
      </c>
      <c r="Q16080" s="244">
        <v>42404.06</v>
      </c>
      <c r="R16080" s="104"/>
      <c r="S16080" s="104"/>
      <c r="T16080" s="104"/>
    </row>
    <row r="16081" spans="13:20" ht="14.5" x14ac:dyDescent="0.35">
      <c r="M16081" s="263" t="s">
        <v>49022</v>
      </c>
      <c r="N16081" s="264">
        <v>18906.080000000002</v>
      </c>
      <c r="P16081" s="243" t="s">
        <v>31775</v>
      </c>
      <c r="Q16081" s="244">
        <v>16824.43</v>
      </c>
      <c r="R16081" s="104"/>
      <c r="S16081" s="104"/>
      <c r="T16081" s="104"/>
    </row>
    <row r="16082" spans="13:20" ht="14.5" x14ac:dyDescent="0.35">
      <c r="M16082" s="263" t="s">
        <v>49023</v>
      </c>
      <c r="N16082" s="264">
        <v>90350</v>
      </c>
      <c r="P16082" s="243" t="s">
        <v>31776</v>
      </c>
      <c r="Q16082" s="244">
        <v>8750</v>
      </c>
      <c r="R16082" s="104"/>
      <c r="S16082" s="104"/>
      <c r="T16082" s="104"/>
    </row>
    <row r="16083" spans="13:20" ht="14.5" x14ac:dyDescent="0.35">
      <c r="M16083" s="263" t="s">
        <v>16813</v>
      </c>
      <c r="N16083" s="264">
        <v>18252.060000000001</v>
      </c>
      <c r="P16083" s="243" t="s">
        <v>31777</v>
      </c>
      <c r="Q16083" s="244">
        <v>4202.2700000000004</v>
      </c>
      <c r="R16083" s="104"/>
      <c r="S16083" s="104"/>
      <c r="T16083" s="104"/>
    </row>
    <row r="16084" spans="13:20" ht="14.5" x14ac:dyDescent="0.35">
      <c r="M16084" s="263" t="s">
        <v>36389</v>
      </c>
      <c r="N16084" s="264">
        <v>16853.88</v>
      </c>
      <c r="P16084" s="243" t="s">
        <v>31778</v>
      </c>
      <c r="Q16084" s="244">
        <v>453.37</v>
      </c>
      <c r="R16084" s="104"/>
      <c r="S16084" s="104"/>
      <c r="T16084" s="104"/>
    </row>
    <row r="16085" spans="13:20" ht="14.5" x14ac:dyDescent="0.35">
      <c r="M16085" s="263" t="s">
        <v>36390</v>
      </c>
      <c r="N16085" s="264">
        <v>10546.65</v>
      </c>
      <c r="P16085" s="243" t="s">
        <v>31779</v>
      </c>
      <c r="Q16085" s="244">
        <v>8302.1200000000008</v>
      </c>
      <c r="R16085" s="104"/>
      <c r="S16085" s="104"/>
      <c r="T16085" s="104"/>
    </row>
    <row r="16086" spans="13:20" ht="14.5" x14ac:dyDescent="0.35">
      <c r="M16086" s="263" t="s">
        <v>16814</v>
      </c>
      <c r="N16086" s="264">
        <v>781.57</v>
      </c>
      <c r="P16086" s="243" t="s">
        <v>31780</v>
      </c>
      <c r="Q16086" s="244">
        <v>19375.52</v>
      </c>
      <c r="R16086" s="104"/>
      <c r="S16086" s="104"/>
      <c r="T16086" s="104"/>
    </row>
    <row r="16087" spans="13:20" ht="14.5" x14ac:dyDescent="0.35">
      <c r="M16087" s="263" t="s">
        <v>16815</v>
      </c>
      <c r="N16087" s="264">
        <v>4779</v>
      </c>
      <c r="P16087" s="243" t="s">
        <v>31781</v>
      </c>
      <c r="Q16087" s="244">
        <v>14914.6</v>
      </c>
      <c r="R16087" s="104"/>
      <c r="S16087" s="104"/>
      <c r="T16087" s="104"/>
    </row>
    <row r="16088" spans="13:20" ht="14.5" x14ac:dyDescent="0.35">
      <c r="M16088" s="263" t="s">
        <v>16816</v>
      </c>
      <c r="N16088" s="264">
        <v>2159</v>
      </c>
      <c r="P16088" s="243" t="s">
        <v>31782</v>
      </c>
      <c r="Q16088" s="244">
        <v>698128.54</v>
      </c>
      <c r="R16088" s="104"/>
      <c r="S16088" s="104"/>
      <c r="T16088" s="104"/>
    </row>
    <row r="16089" spans="13:20" ht="14.5" x14ac:dyDescent="0.35">
      <c r="M16089" s="263" t="s">
        <v>34989</v>
      </c>
      <c r="N16089" s="264">
        <v>8564.5400000000009</v>
      </c>
      <c r="P16089" s="243" t="s">
        <v>31783</v>
      </c>
      <c r="Q16089" s="244">
        <v>1953.47</v>
      </c>
      <c r="R16089" s="104"/>
      <c r="S16089" s="104"/>
      <c r="T16089" s="104"/>
    </row>
    <row r="16090" spans="13:20" ht="14.5" x14ac:dyDescent="0.35">
      <c r="M16090" s="263" t="s">
        <v>16893</v>
      </c>
      <c r="N16090" s="264">
        <v>171455.21</v>
      </c>
      <c r="P16090" s="243" t="s">
        <v>31784</v>
      </c>
      <c r="Q16090" s="244">
        <v>123617.05</v>
      </c>
      <c r="R16090" s="104"/>
      <c r="S16090" s="104"/>
      <c r="T16090" s="104"/>
    </row>
    <row r="16091" spans="13:20" ht="14.5" x14ac:dyDescent="0.35">
      <c r="M16091" s="263" t="s">
        <v>16894</v>
      </c>
      <c r="N16091" s="264">
        <v>147569.76</v>
      </c>
      <c r="P16091" s="243" t="s">
        <v>16398</v>
      </c>
      <c r="Q16091" s="244">
        <v>1043765.07</v>
      </c>
      <c r="R16091" s="104"/>
      <c r="S16091" s="104"/>
      <c r="T16091" s="104"/>
    </row>
    <row r="16092" spans="13:20" ht="14.5" x14ac:dyDescent="0.35">
      <c r="M16092" s="263" t="s">
        <v>16895</v>
      </c>
      <c r="N16092" s="264">
        <v>96.77</v>
      </c>
      <c r="P16092" s="243" t="s">
        <v>31785</v>
      </c>
      <c r="Q16092" s="244">
        <v>367091.82</v>
      </c>
      <c r="R16092" s="104"/>
      <c r="S16092" s="104"/>
      <c r="T16092" s="104"/>
    </row>
    <row r="16093" spans="13:20" ht="14.5" x14ac:dyDescent="0.35">
      <c r="M16093" s="263" t="s">
        <v>50702</v>
      </c>
      <c r="N16093" s="264">
        <v>6785.14</v>
      </c>
      <c r="P16093" s="243" t="s">
        <v>31786</v>
      </c>
      <c r="Q16093" s="244">
        <v>50512.43</v>
      </c>
      <c r="R16093" s="104"/>
      <c r="S16093" s="104"/>
      <c r="T16093" s="104"/>
    </row>
    <row r="16094" spans="13:20" ht="14.5" x14ac:dyDescent="0.35">
      <c r="M16094" s="263" t="s">
        <v>16896</v>
      </c>
      <c r="N16094" s="264">
        <v>208845.49</v>
      </c>
      <c r="P16094" s="243" t="s">
        <v>31787</v>
      </c>
      <c r="Q16094" s="244">
        <v>84081.99</v>
      </c>
      <c r="R16094" s="104"/>
      <c r="S16094" s="104"/>
      <c r="T16094" s="104"/>
    </row>
    <row r="16095" spans="13:20" ht="14.5" x14ac:dyDescent="0.35">
      <c r="M16095" s="263" t="s">
        <v>16897</v>
      </c>
      <c r="N16095" s="264">
        <v>41928.75</v>
      </c>
      <c r="P16095" s="243" t="s">
        <v>16399</v>
      </c>
      <c r="Q16095" s="244">
        <v>2451071.89</v>
      </c>
      <c r="R16095" s="104"/>
      <c r="S16095" s="104"/>
      <c r="T16095" s="104"/>
    </row>
    <row r="16096" spans="13:20" ht="14.5" x14ac:dyDescent="0.35">
      <c r="M16096" s="263" t="s">
        <v>16898</v>
      </c>
      <c r="N16096" s="264">
        <v>63370</v>
      </c>
      <c r="P16096" s="243" t="s">
        <v>31788</v>
      </c>
      <c r="Q16096" s="244">
        <v>-4097.88</v>
      </c>
      <c r="R16096" s="104"/>
      <c r="S16096" s="104"/>
      <c r="T16096" s="104"/>
    </row>
    <row r="16097" spans="13:20" ht="14.5" x14ac:dyDescent="0.35">
      <c r="M16097" s="263" t="s">
        <v>16899</v>
      </c>
      <c r="N16097" s="264">
        <v>124139.08</v>
      </c>
      <c r="P16097" s="243" t="s">
        <v>31789</v>
      </c>
      <c r="Q16097" s="244">
        <v>1565.6</v>
      </c>
      <c r="R16097" s="104"/>
      <c r="S16097" s="104"/>
      <c r="T16097" s="104"/>
    </row>
    <row r="16098" spans="13:20" ht="14.5" x14ac:dyDescent="0.35">
      <c r="M16098" s="263" t="s">
        <v>16900</v>
      </c>
      <c r="N16098" s="264">
        <v>306666.33</v>
      </c>
      <c r="P16098" s="243" t="s">
        <v>31790</v>
      </c>
      <c r="Q16098" s="244">
        <v>118961.87</v>
      </c>
      <c r="R16098" s="104"/>
      <c r="S16098" s="104"/>
      <c r="T16098" s="104"/>
    </row>
    <row r="16099" spans="13:20" ht="14.5" x14ac:dyDescent="0.35">
      <c r="M16099" s="263" t="s">
        <v>41591</v>
      </c>
      <c r="N16099" s="264">
        <v>17323.84</v>
      </c>
      <c r="P16099" s="243" t="s">
        <v>31791</v>
      </c>
      <c r="Q16099" s="244">
        <v>26681.41</v>
      </c>
      <c r="R16099" s="104"/>
      <c r="S16099" s="104"/>
      <c r="T16099" s="104"/>
    </row>
    <row r="16100" spans="13:20" ht="14.5" x14ac:dyDescent="0.35">
      <c r="M16100" s="263" t="s">
        <v>16901</v>
      </c>
      <c r="N16100" s="264">
        <v>36540</v>
      </c>
      <c r="P16100" s="243" t="s">
        <v>31792</v>
      </c>
      <c r="Q16100" s="244">
        <v>50142.34</v>
      </c>
      <c r="R16100" s="104"/>
      <c r="S16100" s="104"/>
      <c r="T16100" s="104"/>
    </row>
    <row r="16101" spans="13:20" ht="14.5" x14ac:dyDescent="0.35">
      <c r="M16101" s="263" t="s">
        <v>16902</v>
      </c>
      <c r="N16101" s="264">
        <v>239.25</v>
      </c>
      <c r="P16101" s="243" t="s">
        <v>31793</v>
      </c>
      <c r="Q16101" s="244">
        <v>4753.54</v>
      </c>
      <c r="R16101" s="104"/>
      <c r="S16101" s="104"/>
      <c r="T16101" s="104"/>
    </row>
    <row r="16102" spans="13:20" ht="14.5" x14ac:dyDescent="0.35">
      <c r="M16102" s="263" t="s">
        <v>43528</v>
      </c>
      <c r="N16102" s="264">
        <v>2440.5</v>
      </c>
      <c r="P16102" s="243" t="s">
        <v>31794</v>
      </c>
      <c r="Q16102" s="244">
        <v>5662.52</v>
      </c>
      <c r="R16102" s="104"/>
      <c r="S16102" s="104"/>
      <c r="T16102" s="104"/>
    </row>
    <row r="16103" spans="13:20" ht="14.5" x14ac:dyDescent="0.35">
      <c r="M16103" s="263" t="s">
        <v>16903</v>
      </c>
      <c r="N16103" s="264">
        <v>8246.5</v>
      </c>
      <c r="P16103" s="243" t="s">
        <v>31795</v>
      </c>
      <c r="Q16103" s="244">
        <v>16941.47</v>
      </c>
      <c r="R16103" s="104"/>
      <c r="S16103" s="104"/>
      <c r="T16103" s="104"/>
    </row>
    <row r="16104" spans="13:20" ht="14.5" x14ac:dyDescent="0.35">
      <c r="M16104" s="263" t="s">
        <v>16904</v>
      </c>
      <c r="N16104" s="264">
        <v>19977.62</v>
      </c>
      <c r="P16104" s="243" t="s">
        <v>31796</v>
      </c>
      <c r="Q16104" s="244">
        <v>7328.24</v>
      </c>
      <c r="R16104" s="104"/>
      <c r="S16104" s="104"/>
      <c r="T16104" s="104"/>
    </row>
    <row r="16105" spans="13:20" ht="14.5" x14ac:dyDescent="0.35">
      <c r="M16105" s="263" t="s">
        <v>36396</v>
      </c>
      <c r="N16105" s="264">
        <v>1423684.07</v>
      </c>
      <c r="P16105" s="243" t="s">
        <v>31797</v>
      </c>
      <c r="Q16105" s="244">
        <v>268600</v>
      </c>
      <c r="R16105" s="104"/>
      <c r="S16105" s="104"/>
      <c r="T16105" s="104"/>
    </row>
    <row r="16106" spans="13:20" ht="14.5" x14ac:dyDescent="0.35">
      <c r="M16106" s="263" t="s">
        <v>45962</v>
      </c>
      <c r="N16106" s="264">
        <v>21250</v>
      </c>
      <c r="P16106" s="243" t="s">
        <v>31798</v>
      </c>
      <c r="Q16106" s="244">
        <v>2878.79</v>
      </c>
      <c r="R16106" s="104"/>
      <c r="S16106" s="104"/>
      <c r="T16106" s="104"/>
    </row>
    <row r="16107" spans="13:20" ht="14.5" x14ac:dyDescent="0.35">
      <c r="M16107" s="263" t="s">
        <v>45963</v>
      </c>
      <c r="N16107" s="264">
        <v>1451110.48</v>
      </c>
      <c r="P16107" s="243" t="s">
        <v>31799</v>
      </c>
      <c r="Q16107" s="244">
        <v>5927.04</v>
      </c>
      <c r="R16107" s="104"/>
      <c r="S16107" s="104"/>
      <c r="T16107" s="104"/>
    </row>
    <row r="16108" spans="13:20" ht="14.5" x14ac:dyDescent="0.35">
      <c r="M16108" s="263" t="s">
        <v>50703</v>
      </c>
      <c r="N16108" s="264">
        <v>54.93</v>
      </c>
      <c r="P16108" s="243" t="s">
        <v>31800</v>
      </c>
      <c r="Q16108" s="244">
        <v>6103.94</v>
      </c>
      <c r="R16108" s="104"/>
      <c r="S16108" s="104"/>
      <c r="T16108" s="104"/>
    </row>
    <row r="16109" spans="13:20" ht="14.5" x14ac:dyDescent="0.35">
      <c r="M16109" s="263" t="s">
        <v>16905</v>
      </c>
      <c r="N16109" s="264">
        <v>6944</v>
      </c>
      <c r="P16109" s="243" t="s">
        <v>31801</v>
      </c>
      <c r="Q16109" s="244">
        <v>49825.25</v>
      </c>
      <c r="R16109" s="104"/>
      <c r="S16109" s="104"/>
      <c r="T16109" s="104"/>
    </row>
    <row r="16110" spans="13:20" ht="14.5" x14ac:dyDescent="0.35">
      <c r="M16110" s="263" t="s">
        <v>16908</v>
      </c>
      <c r="N16110" s="264">
        <v>104044.36</v>
      </c>
      <c r="P16110" s="243" t="s">
        <v>31802</v>
      </c>
      <c r="Q16110" s="244">
        <v>101.26</v>
      </c>
      <c r="R16110" s="104"/>
      <c r="S16110" s="104"/>
      <c r="T16110" s="104"/>
    </row>
    <row r="16111" spans="13:20" ht="14.5" x14ac:dyDescent="0.35">
      <c r="M16111" s="263" t="s">
        <v>16909</v>
      </c>
      <c r="N16111" s="264">
        <v>2638.85</v>
      </c>
      <c r="P16111" s="243" t="s">
        <v>31803</v>
      </c>
      <c r="Q16111" s="244">
        <v>4738.3999999999996</v>
      </c>
      <c r="R16111" s="104"/>
      <c r="S16111" s="104"/>
      <c r="T16111" s="104"/>
    </row>
    <row r="16112" spans="13:20" ht="14.5" x14ac:dyDescent="0.35">
      <c r="M16112" s="263" t="s">
        <v>14919</v>
      </c>
      <c r="N16112" s="264">
        <v>314222.94</v>
      </c>
      <c r="P16112" s="243" t="s">
        <v>31804</v>
      </c>
      <c r="Q16112" s="244">
        <v>10419.09</v>
      </c>
      <c r="R16112" s="104"/>
      <c r="S16112" s="104"/>
      <c r="T16112" s="104"/>
    </row>
    <row r="16113" spans="13:20" ht="14.5" x14ac:dyDescent="0.35">
      <c r="M16113" s="263" t="s">
        <v>14920</v>
      </c>
      <c r="N16113" s="264">
        <v>554082.71</v>
      </c>
      <c r="P16113" s="243" t="s">
        <v>31805</v>
      </c>
      <c r="Q16113" s="244">
        <v>44.28</v>
      </c>
      <c r="R16113" s="104"/>
      <c r="S16113" s="104"/>
      <c r="T16113" s="104"/>
    </row>
    <row r="16114" spans="13:20" ht="14.5" x14ac:dyDescent="0.35">
      <c r="M16114" s="263" t="s">
        <v>14921</v>
      </c>
      <c r="N16114" s="264">
        <v>138784.79</v>
      </c>
      <c r="P16114" s="243" t="s">
        <v>31806</v>
      </c>
      <c r="Q16114" s="244">
        <v>77500</v>
      </c>
      <c r="R16114" s="104"/>
      <c r="S16114" s="104"/>
      <c r="T16114" s="104"/>
    </row>
    <row r="16115" spans="13:20" ht="14.5" x14ac:dyDescent="0.35">
      <c r="M16115" s="263" t="s">
        <v>58244</v>
      </c>
      <c r="N16115" s="264">
        <v>30013.91</v>
      </c>
      <c r="P16115" s="243" t="s">
        <v>31807</v>
      </c>
      <c r="Q16115" s="244">
        <v>2348.36</v>
      </c>
      <c r="R16115" s="104"/>
      <c r="S16115" s="104"/>
      <c r="T16115" s="104"/>
    </row>
    <row r="16116" spans="13:20" ht="14.5" x14ac:dyDescent="0.35">
      <c r="M16116" s="263" t="s">
        <v>16910</v>
      </c>
      <c r="N16116" s="264">
        <v>121470.08</v>
      </c>
      <c r="P16116" s="243" t="s">
        <v>31808</v>
      </c>
      <c r="Q16116" s="244">
        <v>9009.56</v>
      </c>
      <c r="R16116" s="104"/>
      <c r="S16116" s="104"/>
      <c r="T16116" s="104"/>
    </row>
    <row r="16117" spans="13:20" ht="14.5" x14ac:dyDescent="0.35">
      <c r="M16117" s="263" t="s">
        <v>16911</v>
      </c>
      <c r="N16117" s="264">
        <v>4088.65</v>
      </c>
      <c r="P16117" s="243" t="s">
        <v>31809</v>
      </c>
      <c r="Q16117" s="244">
        <v>985806.6</v>
      </c>
      <c r="R16117" s="104"/>
      <c r="S16117" s="104"/>
      <c r="T16117" s="104"/>
    </row>
    <row r="16118" spans="13:20" ht="14.5" x14ac:dyDescent="0.35">
      <c r="M16118" s="263" t="s">
        <v>16913</v>
      </c>
      <c r="N16118" s="264">
        <v>3647.13</v>
      </c>
      <c r="P16118" s="243" t="s">
        <v>31810</v>
      </c>
      <c r="Q16118" s="244">
        <v>305201.25</v>
      </c>
      <c r="R16118" s="104"/>
      <c r="S16118" s="104"/>
      <c r="T16118" s="104"/>
    </row>
    <row r="16119" spans="13:20" ht="14.5" x14ac:dyDescent="0.35">
      <c r="M16119" s="263" t="s">
        <v>41592</v>
      </c>
      <c r="N16119" s="264">
        <v>1481.24</v>
      </c>
      <c r="P16119" s="243" t="s">
        <v>31811</v>
      </c>
      <c r="Q16119" s="244">
        <v>107945.5</v>
      </c>
      <c r="R16119" s="104"/>
      <c r="S16119" s="104"/>
      <c r="T16119" s="104"/>
    </row>
    <row r="16120" spans="13:20" ht="14.5" x14ac:dyDescent="0.35">
      <c r="M16120" s="263" t="s">
        <v>16914</v>
      </c>
      <c r="N16120" s="264">
        <v>158107.15</v>
      </c>
      <c r="P16120" s="243" t="s">
        <v>31812</v>
      </c>
      <c r="Q16120" s="244">
        <v>74975</v>
      </c>
      <c r="R16120" s="104"/>
      <c r="S16120" s="104"/>
      <c r="T16120" s="104"/>
    </row>
    <row r="16121" spans="13:20" ht="14.5" x14ac:dyDescent="0.35">
      <c r="M16121" s="263" t="s">
        <v>16915</v>
      </c>
      <c r="N16121" s="264">
        <v>111746.37</v>
      </c>
      <c r="P16121" s="243" t="s">
        <v>31813</v>
      </c>
      <c r="Q16121" s="244">
        <v>112756.25</v>
      </c>
      <c r="R16121" s="104"/>
      <c r="S16121" s="104"/>
      <c r="T16121" s="104"/>
    </row>
    <row r="16122" spans="13:20" ht="14.5" x14ac:dyDescent="0.35">
      <c r="M16122" s="263" t="s">
        <v>16916</v>
      </c>
      <c r="N16122" s="264">
        <v>123706.25</v>
      </c>
      <c r="P16122" s="243" t="s">
        <v>31814</v>
      </c>
      <c r="Q16122" s="244">
        <v>48316.37</v>
      </c>
      <c r="R16122" s="104"/>
      <c r="S16122" s="104"/>
      <c r="T16122" s="104"/>
    </row>
    <row r="16123" spans="13:20" ht="14.5" x14ac:dyDescent="0.35">
      <c r="M16123" s="263" t="s">
        <v>14925</v>
      </c>
      <c r="N16123" s="264">
        <v>14063.38</v>
      </c>
      <c r="P16123" s="243" t="s">
        <v>31815</v>
      </c>
      <c r="Q16123" s="244">
        <v>53679.49</v>
      </c>
      <c r="R16123" s="104"/>
      <c r="S16123" s="104"/>
      <c r="T16123" s="104"/>
    </row>
    <row r="16124" spans="13:20" ht="14.5" x14ac:dyDescent="0.35">
      <c r="M16124" s="263" t="s">
        <v>16961</v>
      </c>
      <c r="N16124" s="264">
        <v>37726.22</v>
      </c>
      <c r="P16124" s="243" t="s">
        <v>31816</v>
      </c>
      <c r="Q16124" s="244">
        <v>96442.31</v>
      </c>
      <c r="R16124" s="104"/>
      <c r="S16124" s="104"/>
      <c r="T16124" s="104"/>
    </row>
    <row r="16125" spans="13:20" ht="14.5" x14ac:dyDescent="0.35">
      <c r="M16125" s="263" t="s">
        <v>16962</v>
      </c>
      <c r="N16125" s="264">
        <v>40268.39</v>
      </c>
      <c r="P16125" s="243" t="s">
        <v>31817</v>
      </c>
      <c r="Q16125" s="244">
        <v>985806.6</v>
      </c>
      <c r="R16125" s="104"/>
      <c r="S16125" s="104"/>
      <c r="T16125" s="104"/>
    </row>
    <row r="16126" spans="13:20" ht="14.5" x14ac:dyDescent="0.35">
      <c r="M16126" s="263" t="s">
        <v>50704</v>
      </c>
      <c r="N16126" s="264">
        <v>570.74</v>
      </c>
      <c r="P16126" s="243" t="s">
        <v>31818</v>
      </c>
      <c r="Q16126" s="244">
        <v>26681.41</v>
      </c>
      <c r="R16126" s="104"/>
      <c r="S16126" s="104"/>
      <c r="T16126" s="104"/>
    </row>
    <row r="16127" spans="13:20" ht="14.5" x14ac:dyDescent="0.35">
      <c r="M16127" s="263" t="s">
        <v>36405</v>
      </c>
      <c r="N16127" s="264">
        <v>50325</v>
      </c>
      <c r="P16127" s="243" t="s">
        <v>31819</v>
      </c>
      <c r="Q16127" s="244">
        <v>50142.34</v>
      </c>
      <c r="R16127" s="104"/>
      <c r="S16127" s="104"/>
      <c r="T16127" s="104"/>
    </row>
    <row r="16128" spans="13:20" ht="14.5" x14ac:dyDescent="0.35">
      <c r="M16128" s="263" t="s">
        <v>36406</v>
      </c>
      <c r="N16128" s="264">
        <v>51188.59</v>
      </c>
      <c r="P16128" s="243" t="s">
        <v>31820</v>
      </c>
      <c r="Q16128" s="244">
        <v>305201.25</v>
      </c>
      <c r="R16128" s="104"/>
      <c r="S16128" s="104"/>
      <c r="T16128" s="104"/>
    </row>
    <row r="16129" spans="13:20" ht="14.5" x14ac:dyDescent="0.35">
      <c r="M16129" s="263" t="s">
        <v>58245</v>
      </c>
      <c r="N16129" s="264">
        <v>1387.2</v>
      </c>
      <c r="P16129" s="243" t="s">
        <v>31821</v>
      </c>
      <c r="Q16129" s="244">
        <v>23545.54</v>
      </c>
      <c r="R16129" s="104"/>
      <c r="S16129" s="104"/>
      <c r="T16129" s="104"/>
    </row>
    <row r="16130" spans="13:20" ht="14.5" x14ac:dyDescent="0.35">
      <c r="M16130" s="263" t="s">
        <v>16966</v>
      </c>
      <c r="N16130" s="264">
        <v>656.64</v>
      </c>
      <c r="P16130" s="243" t="s">
        <v>31822</v>
      </c>
      <c r="Q16130" s="244">
        <v>126303.18</v>
      </c>
      <c r="R16130" s="104"/>
      <c r="S16130" s="104"/>
      <c r="T16130" s="104"/>
    </row>
    <row r="16131" spans="13:20" ht="14.5" x14ac:dyDescent="0.35">
      <c r="M16131" s="263" t="s">
        <v>34994</v>
      </c>
      <c r="N16131" s="264">
        <v>472084.17</v>
      </c>
      <c r="P16131" s="243" t="s">
        <v>31823</v>
      </c>
      <c r="Q16131" s="244">
        <v>5963.73</v>
      </c>
      <c r="R16131" s="104"/>
      <c r="S16131" s="104"/>
      <c r="T16131" s="104"/>
    </row>
    <row r="16132" spans="13:20" ht="14.5" x14ac:dyDescent="0.35">
      <c r="M16132" s="263" t="s">
        <v>36407</v>
      </c>
      <c r="N16132" s="264">
        <v>11000</v>
      </c>
      <c r="P16132" s="243" t="s">
        <v>16401</v>
      </c>
      <c r="Q16132" s="244">
        <v>117379.06</v>
      </c>
      <c r="R16132" s="104"/>
      <c r="S16132" s="104"/>
      <c r="T16132" s="104"/>
    </row>
    <row r="16133" spans="13:20" ht="14.5" x14ac:dyDescent="0.35">
      <c r="M16133" s="263" t="s">
        <v>45964</v>
      </c>
      <c r="N16133" s="264">
        <v>484988.8</v>
      </c>
      <c r="P16133" s="243" t="s">
        <v>16402</v>
      </c>
      <c r="Q16133" s="244">
        <v>16824.43</v>
      </c>
      <c r="R16133" s="104"/>
      <c r="S16133" s="104"/>
      <c r="T16133" s="104"/>
    </row>
    <row r="16134" spans="13:20" ht="14.5" x14ac:dyDescent="0.35">
      <c r="M16134" s="263" t="s">
        <v>45965</v>
      </c>
      <c r="N16134" s="264">
        <v>540</v>
      </c>
      <c r="P16134" s="243" t="s">
        <v>31824</v>
      </c>
      <c r="Q16134" s="244">
        <v>4753.54</v>
      </c>
      <c r="R16134" s="104"/>
      <c r="S16134" s="104"/>
      <c r="T16134" s="104"/>
    </row>
    <row r="16135" spans="13:20" ht="14.5" x14ac:dyDescent="0.35">
      <c r="M16135" s="263" t="s">
        <v>16968</v>
      </c>
      <c r="N16135" s="264">
        <v>4556.04</v>
      </c>
      <c r="P16135" s="243" t="s">
        <v>31825</v>
      </c>
      <c r="Q16135" s="244">
        <v>8750</v>
      </c>
      <c r="R16135" s="104"/>
      <c r="S16135" s="104"/>
      <c r="T16135" s="104"/>
    </row>
    <row r="16136" spans="13:20" ht="14.5" x14ac:dyDescent="0.35">
      <c r="M16136" s="263" t="s">
        <v>53875</v>
      </c>
      <c r="N16136" s="264">
        <v>13569.25</v>
      </c>
      <c r="P16136" s="243" t="s">
        <v>31826</v>
      </c>
      <c r="Q16136" s="244">
        <v>49825.25</v>
      </c>
      <c r="R16136" s="104"/>
      <c r="S16136" s="104"/>
      <c r="T16136" s="104"/>
    </row>
    <row r="16137" spans="13:20" ht="14.5" x14ac:dyDescent="0.35">
      <c r="M16137" s="263" t="s">
        <v>16970</v>
      </c>
      <c r="N16137" s="264">
        <v>89141.68</v>
      </c>
      <c r="P16137" s="243" t="s">
        <v>31827</v>
      </c>
      <c r="Q16137" s="244">
        <v>214069.49</v>
      </c>
      <c r="R16137" s="104"/>
      <c r="S16137" s="104"/>
      <c r="T16137" s="104"/>
    </row>
    <row r="16138" spans="13:20" ht="14.5" x14ac:dyDescent="0.35">
      <c r="M16138" s="263" t="s">
        <v>16971</v>
      </c>
      <c r="N16138" s="264">
        <v>129070.05</v>
      </c>
      <c r="P16138" s="243" t="s">
        <v>31828</v>
      </c>
      <c r="Q16138" s="244">
        <v>554.63</v>
      </c>
      <c r="R16138" s="104"/>
      <c r="S16138" s="104"/>
      <c r="T16138" s="104"/>
    </row>
    <row r="16139" spans="13:20" ht="14.5" x14ac:dyDescent="0.35">
      <c r="M16139" s="263" t="s">
        <v>36408</v>
      </c>
      <c r="N16139" s="264">
        <v>12471.96</v>
      </c>
      <c r="P16139" s="243" t="s">
        <v>16403</v>
      </c>
      <c r="Q16139" s="244">
        <v>147113.22</v>
      </c>
      <c r="R16139" s="104"/>
      <c r="S16139" s="104"/>
      <c r="T16139" s="104"/>
    </row>
    <row r="16140" spans="13:20" ht="14.5" x14ac:dyDescent="0.35">
      <c r="M16140" s="263" t="s">
        <v>41598</v>
      </c>
      <c r="N16140" s="264">
        <v>251117.4</v>
      </c>
      <c r="P16140" s="243" t="s">
        <v>16404</v>
      </c>
      <c r="Q16140" s="244">
        <v>88923.39</v>
      </c>
      <c r="R16140" s="104"/>
      <c r="S16140" s="104"/>
      <c r="T16140" s="104"/>
    </row>
    <row r="16141" spans="13:20" ht="14.5" x14ac:dyDescent="0.35">
      <c r="M16141" s="263" t="s">
        <v>36409</v>
      </c>
      <c r="N16141" s="264">
        <v>37937.5</v>
      </c>
      <c r="P16141" s="243" t="s">
        <v>16405</v>
      </c>
      <c r="Q16141" s="244">
        <v>22287.119999999999</v>
      </c>
      <c r="R16141" s="104"/>
      <c r="S16141" s="104"/>
      <c r="T16141" s="104"/>
    </row>
    <row r="16142" spans="13:20" ht="14.5" x14ac:dyDescent="0.35">
      <c r="M16142" s="263" t="s">
        <v>14927</v>
      </c>
      <c r="N16142" s="264">
        <v>210358.85</v>
      </c>
      <c r="P16142" s="243" t="s">
        <v>31829</v>
      </c>
      <c r="Q16142" s="244">
        <v>1379383.88</v>
      </c>
      <c r="R16142" s="104"/>
      <c r="S16142" s="104"/>
      <c r="T16142" s="104"/>
    </row>
    <row r="16143" spans="13:20" ht="14.5" x14ac:dyDescent="0.35">
      <c r="M16143" s="263" t="s">
        <v>16976</v>
      </c>
      <c r="N16143" s="264">
        <v>7276</v>
      </c>
      <c r="P16143" s="243" t="s">
        <v>31830</v>
      </c>
      <c r="Q16143" s="244">
        <v>14804.02</v>
      </c>
      <c r="R16143" s="104"/>
      <c r="S16143" s="104"/>
      <c r="T16143" s="104"/>
    </row>
    <row r="16144" spans="13:20" ht="14.5" x14ac:dyDescent="0.35">
      <c r="M16144" s="263" t="s">
        <v>16977</v>
      </c>
      <c r="N16144" s="264">
        <v>51553.03</v>
      </c>
      <c r="P16144" s="243" t="s">
        <v>31831</v>
      </c>
      <c r="Q16144" s="244">
        <v>177160.57</v>
      </c>
      <c r="R16144" s="104"/>
      <c r="S16144" s="104"/>
      <c r="T16144" s="104"/>
    </row>
    <row r="16145" spans="13:20" ht="14.5" x14ac:dyDescent="0.35">
      <c r="M16145" s="263" t="s">
        <v>16978</v>
      </c>
      <c r="N16145" s="264">
        <v>1053947.93</v>
      </c>
      <c r="P16145" s="243" t="s">
        <v>16406</v>
      </c>
      <c r="Q16145" s="244">
        <v>4143635.17</v>
      </c>
      <c r="R16145" s="104"/>
      <c r="S16145" s="104"/>
      <c r="T16145" s="104"/>
    </row>
    <row r="16146" spans="13:20" ht="14.5" x14ac:dyDescent="0.35">
      <c r="M16146" s="263" t="s">
        <v>16979</v>
      </c>
      <c r="N16146" s="264">
        <v>-552.35</v>
      </c>
      <c r="P16146" s="243" t="s">
        <v>31832</v>
      </c>
      <c r="Q16146" s="244">
        <v>625186.80000000005</v>
      </c>
      <c r="R16146" s="104"/>
      <c r="S16146" s="104"/>
      <c r="T16146" s="104"/>
    </row>
    <row r="16147" spans="13:20" ht="14.5" x14ac:dyDescent="0.35">
      <c r="M16147" s="263" t="s">
        <v>51685</v>
      </c>
      <c r="N16147" s="264">
        <v>764021</v>
      </c>
      <c r="P16147" s="243" t="s">
        <v>31833</v>
      </c>
      <c r="Q16147" s="244">
        <v>53679.49</v>
      </c>
      <c r="R16147" s="104"/>
      <c r="S16147" s="104"/>
      <c r="T16147" s="104"/>
    </row>
    <row r="16148" spans="13:20" ht="14.5" x14ac:dyDescent="0.35">
      <c r="M16148" s="263" t="s">
        <v>52587</v>
      </c>
      <c r="N16148" s="264">
        <v>113074.48</v>
      </c>
      <c r="P16148" s="243" t="s">
        <v>31834</v>
      </c>
      <c r="Q16148" s="244">
        <v>50512.43</v>
      </c>
      <c r="R16148" s="104"/>
      <c r="S16148" s="104"/>
      <c r="T16148" s="104"/>
    </row>
    <row r="16149" spans="13:20" ht="14.5" x14ac:dyDescent="0.35">
      <c r="M16149" s="263" t="s">
        <v>17031</v>
      </c>
      <c r="N16149" s="264">
        <v>99867.38</v>
      </c>
      <c r="P16149" s="243" t="s">
        <v>31835</v>
      </c>
      <c r="Q16149" s="244">
        <v>84081.99</v>
      </c>
      <c r="R16149" s="104"/>
      <c r="S16149" s="104"/>
      <c r="T16149" s="104"/>
    </row>
    <row r="16150" spans="13:20" ht="14.5" x14ac:dyDescent="0.35">
      <c r="M16150" s="263" t="s">
        <v>17032</v>
      </c>
      <c r="N16150" s="264">
        <v>308638.52</v>
      </c>
      <c r="P16150" s="243" t="s">
        <v>16407</v>
      </c>
      <c r="Q16150" s="244">
        <v>2592964.89</v>
      </c>
      <c r="R16150" s="104"/>
      <c r="S16150" s="104"/>
      <c r="T16150" s="104"/>
    </row>
    <row r="16151" spans="13:20" ht="14.5" x14ac:dyDescent="0.35">
      <c r="M16151" s="263" t="s">
        <v>51686</v>
      </c>
      <c r="N16151" s="264">
        <v>26533.19</v>
      </c>
      <c r="P16151" s="243" t="s">
        <v>31836</v>
      </c>
      <c r="Q16151" s="244">
        <v>-4097.88</v>
      </c>
      <c r="R16151" s="104"/>
      <c r="S16151" s="104"/>
      <c r="T16151" s="104"/>
    </row>
    <row r="16152" spans="13:20" ht="14.5" x14ac:dyDescent="0.35">
      <c r="M16152" s="263" t="s">
        <v>17033</v>
      </c>
      <c r="N16152" s="264">
        <v>363594.98</v>
      </c>
      <c r="P16152" s="243" t="s">
        <v>31837</v>
      </c>
      <c r="Q16152" s="244">
        <v>18000</v>
      </c>
      <c r="R16152" s="104"/>
      <c r="S16152" s="104"/>
      <c r="T16152" s="104"/>
    </row>
    <row r="16153" spans="13:20" ht="14.5" x14ac:dyDescent="0.35">
      <c r="M16153" s="263" t="s">
        <v>50705</v>
      </c>
      <c r="N16153" s="264">
        <v>462</v>
      </c>
      <c r="P16153" s="243" t="s">
        <v>31838</v>
      </c>
      <c r="Q16153" s="244">
        <v>7540</v>
      </c>
      <c r="R16153" s="104"/>
      <c r="S16153" s="104"/>
      <c r="T16153" s="104"/>
    </row>
    <row r="16154" spans="13:20" ht="14.5" x14ac:dyDescent="0.35">
      <c r="M16154" s="263" t="s">
        <v>50706</v>
      </c>
      <c r="N16154" s="264">
        <v>2365.7800000000002</v>
      </c>
      <c r="P16154" s="243" t="s">
        <v>31839</v>
      </c>
      <c r="Q16154" s="244">
        <v>333.33</v>
      </c>
      <c r="R16154" s="104"/>
      <c r="S16154" s="104"/>
      <c r="T16154" s="104"/>
    </row>
    <row r="16155" spans="13:20" ht="14.5" x14ac:dyDescent="0.35">
      <c r="M16155" s="263" t="s">
        <v>17034</v>
      </c>
      <c r="N16155" s="264">
        <v>161764.49</v>
      </c>
      <c r="P16155" s="243" t="s">
        <v>31840</v>
      </c>
      <c r="Q16155" s="244">
        <v>2480</v>
      </c>
      <c r="R16155" s="104"/>
      <c r="S16155" s="104"/>
      <c r="T16155" s="104"/>
    </row>
    <row r="16156" spans="13:20" ht="14.5" x14ac:dyDescent="0.35">
      <c r="M16156" s="263" t="s">
        <v>17035</v>
      </c>
      <c r="N16156" s="264">
        <v>41603.22</v>
      </c>
      <c r="P16156" s="243" t="s">
        <v>31841</v>
      </c>
      <c r="Q16156" s="244">
        <v>705</v>
      </c>
      <c r="R16156" s="104"/>
      <c r="S16156" s="104"/>
      <c r="T16156" s="104"/>
    </row>
    <row r="16157" spans="13:20" ht="14.5" x14ac:dyDescent="0.35">
      <c r="M16157" s="263" t="s">
        <v>17036</v>
      </c>
      <c r="N16157" s="264">
        <v>80304.53</v>
      </c>
      <c r="P16157" s="243" t="s">
        <v>31842</v>
      </c>
      <c r="Q16157" s="244">
        <v>3025</v>
      </c>
      <c r="R16157" s="104"/>
      <c r="S16157" s="104"/>
      <c r="T16157" s="104"/>
    </row>
    <row r="16158" spans="13:20" ht="14.5" x14ac:dyDescent="0.35">
      <c r="M16158" s="263" t="s">
        <v>17037</v>
      </c>
      <c r="N16158" s="264">
        <v>44372.01</v>
      </c>
      <c r="P16158" s="243" t="s">
        <v>31843</v>
      </c>
      <c r="Q16158" s="244">
        <v>850</v>
      </c>
      <c r="R16158" s="104"/>
      <c r="S16158" s="104"/>
      <c r="T16158" s="104"/>
    </row>
    <row r="16159" spans="13:20" ht="14.5" x14ac:dyDescent="0.35">
      <c r="M16159" s="263" t="s">
        <v>37910</v>
      </c>
      <c r="N16159" s="264">
        <v>11257</v>
      </c>
      <c r="P16159" s="243" t="s">
        <v>31844</v>
      </c>
      <c r="Q16159" s="244">
        <v>990.33</v>
      </c>
      <c r="R16159" s="104"/>
      <c r="S16159" s="104"/>
      <c r="T16159" s="104"/>
    </row>
    <row r="16160" spans="13:20" ht="14.5" x14ac:dyDescent="0.35">
      <c r="M16160" s="263" t="s">
        <v>52588</v>
      </c>
      <c r="N16160" s="264">
        <v>294</v>
      </c>
      <c r="P16160" s="243" t="s">
        <v>31845</v>
      </c>
      <c r="Q16160" s="244">
        <v>1138.3399999999999</v>
      </c>
      <c r="R16160" s="104"/>
      <c r="S16160" s="104"/>
      <c r="T16160" s="104"/>
    </row>
    <row r="16161" spans="13:20" ht="14.5" x14ac:dyDescent="0.35">
      <c r="M16161" s="263" t="s">
        <v>50707</v>
      </c>
      <c r="N16161" s="264">
        <v>247.4</v>
      </c>
      <c r="P16161" s="243" t="s">
        <v>31846</v>
      </c>
      <c r="Q16161" s="244">
        <v>741</v>
      </c>
      <c r="R16161" s="104"/>
      <c r="S16161" s="104"/>
      <c r="T16161" s="104"/>
    </row>
    <row r="16162" spans="13:20" ht="14.5" x14ac:dyDescent="0.35">
      <c r="M16162" s="263" t="s">
        <v>36415</v>
      </c>
      <c r="N16162" s="264">
        <v>86315.37</v>
      </c>
      <c r="P16162" s="243" t="s">
        <v>31847</v>
      </c>
      <c r="Q16162" s="244">
        <v>572</v>
      </c>
      <c r="R16162" s="104"/>
      <c r="S16162" s="104"/>
      <c r="T16162" s="104"/>
    </row>
    <row r="16163" spans="13:20" ht="14.5" x14ac:dyDescent="0.35">
      <c r="M16163" s="263" t="s">
        <v>34998</v>
      </c>
      <c r="N16163" s="264">
        <v>1961308.95</v>
      </c>
      <c r="P16163" s="243" t="s">
        <v>31848</v>
      </c>
      <c r="Q16163" s="244">
        <v>35098.43</v>
      </c>
      <c r="R16163" s="104"/>
      <c r="S16163" s="104"/>
      <c r="T16163" s="104"/>
    </row>
    <row r="16164" spans="13:20" ht="14.5" x14ac:dyDescent="0.35">
      <c r="M16164" s="263" t="s">
        <v>17039</v>
      </c>
      <c r="N16164" s="264">
        <v>9815.67</v>
      </c>
      <c r="P16164" s="243" t="s">
        <v>31849</v>
      </c>
      <c r="Q16164" s="244">
        <v>601.71</v>
      </c>
      <c r="R16164" s="104"/>
      <c r="S16164" s="104"/>
      <c r="T16164" s="104"/>
    </row>
    <row r="16165" spans="13:20" ht="14.5" x14ac:dyDescent="0.35">
      <c r="M16165" s="263" t="s">
        <v>17040</v>
      </c>
      <c r="N16165" s="264">
        <v>1000</v>
      </c>
      <c r="P16165" s="243" t="s">
        <v>31850</v>
      </c>
      <c r="Q16165" s="244">
        <v>953</v>
      </c>
      <c r="R16165" s="104"/>
      <c r="S16165" s="104"/>
      <c r="T16165" s="104"/>
    </row>
    <row r="16166" spans="13:20" ht="14.5" x14ac:dyDescent="0.35">
      <c r="M16166" s="263" t="s">
        <v>34999</v>
      </c>
      <c r="N16166" s="264">
        <v>197200</v>
      </c>
      <c r="P16166" s="243" t="s">
        <v>31851</v>
      </c>
      <c r="Q16166" s="244">
        <v>804</v>
      </c>
      <c r="R16166" s="104"/>
      <c r="S16166" s="104"/>
      <c r="T16166" s="104"/>
    </row>
    <row r="16167" spans="13:20" ht="14.5" x14ac:dyDescent="0.35">
      <c r="M16167" s="263" t="s">
        <v>58246</v>
      </c>
      <c r="N16167" s="264">
        <v>81280.52</v>
      </c>
      <c r="P16167" s="243" t="s">
        <v>31852</v>
      </c>
      <c r="Q16167" s="244">
        <v>495</v>
      </c>
      <c r="R16167" s="104"/>
      <c r="S16167" s="104"/>
      <c r="T16167" s="104"/>
    </row>
    <row r="16168" spans="13:20" ht="14.5" x14ac:dyDescent="0.35">
      <c r="M16168" s="263" t="s">
        <v>17041</v>
      </c>
      <c r="N16168" s="264">
        <v>261001.95</v>
      </c>
      <c r="P16168" s="243" t="s">
        <v>31853</v>
      </c>
      <c r="Q16168" s="244">
        <v>13375.15</v>
      </c>
      <c r="R16168" s="104"/>
      <c r="S16168" s="104"/>
      <c r="T16168" s="104"/>
    </row>
    <row r="16169" spans="13:20" ht="14.5" x14ac:dyDescent="0.35">
      <c r="M16169" s="263" t="s">
        <v>17042</v>
      </c>
      <c r="N16169" s="264">
        <v>149473.13</v>
      </c>
      <c r="P16169" s="243" t="s">
        <v>31854</v>
      </c>
      <c r="Q16169" s="244">
        <v>4621.6099999999997</v>
      </c>
      <c r="R16169" s="104"/>
      <c r="S16169" s="104"/>
      <c r="T16169" s="104"/>
    </row>
    <row r="16170" spans="13:20" ht="14.5" x14ac:dyDescent="0.35">
      <c r="M16170" s="263" t="s">
        <v>17043</v>
      </c>
      <c r="N16170" s="264">
        <v>43851.32</v>
      </c>
      <c r="P16170" s="243" t="s">
        <v>31855</v>
      </c>
      <c r="Q16170" s="244">
        <v>2000</v>
      </c>
      <c r="R16170" s="104"/>
      <c r="S16170" s="104"/>
      <c r="T16170" s="104"/>
    </row>
    <row r="16171" spans="13:20" ht="14.5" x14ac:dyDescent="0.35">
      <c r="M16171" s="263" t="s">
        <v>17045</v>
      </c>
      <c r="N16171" s="264">
        <v>44572.25</v>
      </c>
      <c r="P16171" s="243" t="s">
        <v>31856</v>
      </c>
      <c r="Q16171" s="244">
        <v>4117</v>
      </c>
      <c r="R16171" s="104"/>
      <c r="S16171" s="104"/>
      <c r="T16171" s="104"/>
    </row>
    <row r="16172" spans="13:20" ht="14.5" x14ac:dyDescent="0.35">
      <c r="M16172" s="263" t="s">
        <v>17046</v>
      </c>
      <c r="N16172" s="264">
        <v>380</v>
      </c>
      <c r="P16172" s="243" t="s">
        <v>31857</v>
      </c>
      <c r="Q16172" s="244">
        <v>600</v>
      </c>
      <c r="R16172" s="104"/>
      <c r="S16172" s="104"/>
      <c r="T16172" s="104"/>
    </row>
    <row r="16173" spans="13:20" ht="14.5" x14ac:dyDescent="0.35">
      <c r="M16173" s="263" t="s">
        <v>58247</v>
      </c>
      <c r="N16173" s="264">
        <v>7140</v>
      </c>
      <c r="P16173" s="243" t="s">
        <v>31858</v>
      </c>
      <c r="Q16173" s="244">
        <v>4400.3599999999997</v>
      </c>
      <c r="R16173" s="104"/>
      <c r="S16173" s="104"/>
      <c r="T16173" s="104"/>
    </row>
    <row r="16174" spans="13:20" ht="14.5" x14ac:dyDescent="0.35">
      <c r="M16174" s="263" t="s">
        <v>17048</v>
      </c>
      <c r="N16174" s="264">
        <v>185141.81</v>
      </c>
      <c r="P16174" s="243" t="s">
        <v>31859</v>
      </c>
      <c r="Q16174" s="244">
        <v>267.94</v>
      </c>
      <c r="R16174" s="104"/>
      <c r="S16174" s="104"/>
      <c r="T16174" s="104"/>
    </row>
    <row r="16175" spans="13:20" ht="14.5" x14ac:dyDescent="0.35">
      <c r="M16175" s="263" t="s">
        <v>17049</v>
      </c>
      <c r="N16175" s="264">
        <v>148062.92000000001</v>
      </c>
      <c r="P16175" s="243" t="s">
        <v>31860</v>
      </c>
      <c r="Q16175" s="244">
        <v>18000</v>
      </c>
      <c r="R16175" s="104"/>
      <c r="S16175" s="104"/>
      <c r="T16175" s="104"/>
    </row>
    <row r="16176" spans="13:20" ht="14.5" x14ac:dyDescent="0.35">
      <c r="M16176" s="263" t="s">
        <v>17050</v>
      </c>
      <c r="N16176" s="264">
        <v>26276</v>
      </c>
      <c r="P16176" s="243" t="s">
        <v>31861</v>
      </c>
      <c r="Q16176" s="244">
        <v>11940.36</v>
      </c>
      <c r="R16176" s="104"/>
      <c r="S16176" s="104"/>
      <c r="T16176" s="104"/>
    </row>
    <row r="16177" spans="13:20" ht="14.5" x14ac:dyDescent="0.35">
      <c r="M16177" s="263" t="s">
        <v>17051</v>
      </c>
      <c r="N16177" s="264">
        <v>14753.26</v>
      </c>
      <c r="P16177" s="243" t="s">
        <v>31862</v>
      </c>
      <c r="Q16177" s="244">
        <v>333.33</v>
      </c>
      <c r="R16177" s="104"/>
      <c r="S16177" s="104"/>
      <c r="T16177" s="104"/>
    </row>
    <row r="16178" spans="13:20" ht="14.5" x14ac:dyDescent="0.35">
      <c r="M16178" s="263" t="s">
        <v>17052</v>
      </c>
      <c r="N16178" s="264">
        <v>79661.09</v>
      </c>
      <c r="P16178" s="243" t="s">
        <v>31863</v>
      </c>
      <c r="Q16178" s="244">
        <v>2480</v>
      </c>
      <c r="R16178" s="104"/>
      <c r="S16178" s="104"/>
      <c r="T16178" s="104"/>
    </row>
    <row r="16179" spans="13:20" ht="14.5" x14ac:dyDescent="0.35">
      <c r="M16179" s="263" t="s">
        <v>17053</v>
      </c>
      <c r="N16179" s="264">
        <v>243.17</v>
      </c>
      <c r="P16179" s="243" t="s">
        <v>31864</v>
      </c>
      <c r="Q16179" s="244">
        <v>705</v>
      </c>
      <c r="R16179" s="104"/>
      <c r="S16179" s="104"/>
      <c r="T16179" s="104"/>
    </row>
    <row r="16180" spans="13:20" ht="14.5" x14ac:dyDescent="0.35">
      <c r="M16180" s="263" t="s">
        <v>37911</v>
      </c>
      <c r="N16180" s="264">
        <v>1188.22</v>
      </c>
      <c r="P16180" s="243" t="s">
        <v>31865</v>
      </c>
      <c r="Q16180" s="244">
        <v>3025</v>
      </c>
      <c r="R16180" s="104"/>
      <c r="S16180" s="104"/>
      <c r="T16180" s="104"/>
    </row>
    <row r="16181" spans="13:20" ht="14.5" x14ac:dyDescent="0.35">
      <c r="M16181" s="263" t="s">
        <v>17055</v>
      </c>
      <c r="N16181" s="264">
        <v>253705.62</v>
      </c>
      <c r="P16181" s="243" t="s">
        <v>31866</v>
      </c>
      <c r="Q16181" s="244">
        <v>850</v>
      </c>
      <c r="R16181" s="104"/>
      <c r="S16181" s="104"/>
      <c r="T16181" s="104"/>
    </row>
    <row r="16182" spans="13:20" ht="14.5" x14ac:dyDescent="0.35">
      <c r="M16182" s="263" t="s">
        <v>37912</v>
      </c>
      <c r="N16182" s="264">
        <v>-11124.21</v>
      </c>
      <c r="P16182" s="243" t="s">
        <v>31867</v>
      </c>
      <c r="Q16182" s="244">
        <v>1258.27</v>
      </c>
      <c r="R16182" s="104"/>
      <c r="S16182" s="104"/>
      <c r="T16182" s="104"/>
    </row>
    <row r="16183" spans="13:20" ht="14.5" x14ac:dyDescent="0.35">
      <c r="M16183" s="263" t="s">
        <v>17099</v>
      </c>
      <c r="N16183" s="264">
        <v>334776.28000000003</v>
      </c>
      <c r="P16183" s="243" t="s">
        <v>31868</v>
      </c>
      <c r="Q16183" s="244">
        <v>495</v>
      </c>
      <c r="R16183" s="104"/>
      <c r="S16183" s="104"/>
      <c r="T16183" s="104"/>
    </row>
    <row r="16184" spans="13:20" ht="14.5" x14ac:dyDescent="0.35">
      <c r="M16184" s="263" t="s">
        <v>17100</v>
      </c>
      <c r="N16184" s="264">
        <v>17246.97</v>
      </c>
      <c r="P16184" s="243" t="s">
        <v>31869</v>
      </c>
      <c r="Q16184" s="244">
        <v>600</v>
      </c>
      <c r="R16184" s="104"/>
      <c r="S16184" s="104"/>
      <c r="T16184" s="104"/>
    </row>
    <row r="16185" spans="13:20" ht="14.5" x14ac:dyDescent="0.35">
      <c r="M16185" s="263" t="s">
        <v>49024</v>
      </c>
      <c r="N16185" s="264">
        <v>2217.56</v>
      </c>
      <c r="P16185" s="243" t="s">
        <v>31870</v>
      </c>
      <c r="Q16185" s="244">
        <v>741</v>
      </c>
      <c r="R16185" s="104"/>
      <c r="S16185" s="104"/>
      <c r="T16185" s="104"/>
    </row>
    <row r="16186" spans="13:20" ht="14.5" x14ac:dyDescent="0.35">
      <c r="M16186" s="263" t="s">
        <v>36425</v>
      </c>
      <c r="N16186" s="264">
        <v>90645.07</v>
      </c>
      <c r="P16186" s="243" t="s">
        <v>31871</v>
      </c>
      <c r="Q16186" s="244">
        <v>19202.490000000002</v>
      </c>
      <c r="R16186" s="104"/>
      <c r="S16186" s="104"/>
      <c r="T16186" s="104"/>
    </row>
    <row r="16187" spans="13:20" ht="14.5" x14ac:dyDescent="0.35">
      <c r="M16187" s="263" t="s">
        <v>36426</v>
      </c>
      <c r="N16187" s="264">
        <v>75308.3</v>
      </c>
      <c r="P16187" s="243" t="s">
        <v>31872</v>
      </c>
      <c r="Q16187" s="244">
        <v>6621.61</v>
      </c>
      <c r="R16187" s="104"/>
      <c r="S16187" s="104"/>
      <c r="T16187" s="104"/>
    </row>
    <row r="16188" spans="13:20" ht="14.5" x14ac:dyDescent="0.35">
      <c r="M16188" s="263" t="s">
        <v>17101</v>
      </c>
      <c r="N16188" s="264">
        <v>96200.45</v>
      </c>
      <c r="P16188" s="243" t="s">
        <v>31873</v>
      </c>
      <c r="Q16188" s="244">
        <v>601.71</v>
      </c>
      <c r="R16188" s="104"/>
      <c r="S16188" s="104"/>
      <c r="T16188" s="104"/>
    </row>
    <row r="16189" spans="13:20" ht="14.5" x14ac:dyDescent="0.35">
      <c r="M16189" s="263" t="s">
        <v>17102</v>
      </c>
      <c r="N16189" s="264">
        <v>38314.42</v>
      </c>
      <c r="P16189" s="243" t="s">
        <v>31874</v>
      </c>
      <c r="Q16189" s="244">
        <v>36855.43</v>
      </c>
      <c r="R16189" s="104"/>
      <c r="S16189" s="104"/>
      <c r="T16189" s="104"/>
    </row>
    <row r="16190" spans="13:20" ht="14.5" x14ac:dyDescent="0.35">
      <c r="M16190" s="263" t="s">
        <v>58248</v>
      </c>
      <c r="N16190" s="264">
        <v>5184</v>
      </c>
      <c r="P16190" s="243" t="s">
        <v>31875</v>
      </c>
      <c r="Q16190" s="244">
        <v>3762.16</v>
      </c>
      <c r="R16190" s="104"/>
      <c r="S16190" s="104"/>
      <c r="T16190" s="104"/>
    </row>
    <row r="16191" spans="13:20" ht="14.5" x14ac:dyDescent="0.35">
      <c r="M16191" s="263" t="s">
        <v>35003</v>
      </c>
      <c r="N16191" s="264">
        <v>3837.15</v>
      </c>
      <c r="P16191" s="243" t="s">
        <v>31876</v>
      </c>
      <c r="Q16191" s="244">
        <v>22060.799999999999</v>
      </c>
      <c r="R16191" s="104"/>
      <c r="S16191" s="104"/>
      <c r="T16191" s="104"/>
    </row>
    <row r="16192" spans="13:20" ht="14.5" x14ac:dyDescent="0.35">
      <c r="M16192" s="263" t="s">
        <v>41605</v>
      </c>
      <c r="N16192" s="264">
        <v>6921.58</v>
      </c>
      <c r="P16192" s="243" t="s">
        <v>31877</v>
      </c>
      <c r="Q16192" s="244">
        <v>1124.32</v>
      </c>
      <c r="R16192" s="104"/>
      <c r="S16192" s="104"/>
      <c r="T16192" s="104"/>
    </row>
    <row r="16193" spans="13:20" ht="14.5" x14ac:dyDescent="0.35">
      <c r="M16193" s="263" t="s">
        <v>14936</v>
      </c>
      <c r="N16193" s="264">
        <v>3010.8</v>
      </c>
      <c r="P16193" s="243" t="s">
        <v>31878</v>
      </c>
      <c r="Q16193" s="244">
        <v>1686.48</v>
      </c>
      <c r="R16193" s="104"/>
      <c r="S16193" s="104"/>
      <c r="T16193" s="104"/>
    </row>
    <row r="16194" spans="13:20" ht="14.5" x14ac:dyDescent="0.35">
      <c r="M16194" s="263" t="s">
        <v>36427</v>
      </c>
      <c r="N16194" s="264">
        <v>1121136.6100000001</v>
      </c>
      <c r="P16194" s="243" t="s">
        <v>31879</v>
      </c>
      <c r="Q16194" s="244">
        <v>1300</v>
      </c>
      <c r="R16194" s="104"/>
      <c r="S16194" s="104"/>
      <c r="T16194" s="104"/>
    </row>
    <row r="16195" spans="13:20" ht="14.5" x14ac:dyDescent="0.35">
      <c r="M16195" s="263" t="s">
        <v>53876</v>
      </c>
      <c r="N16195" s="264">
        <v>15900</v>
      </c>
      <c r="P16195" s="243" t="s">
        <v>31880</v>
      </c>
      <c r="Q16195" s="244">
        <v>2289.9299999999998</v>
      </c>
      <c r="R16195" s="104"/>
      <c r="S16195" s="104"/>
      <c r="T16195" s="104"/>
    </row>
    <row r="16196" spans="13:20" ht="14.5" x14ac:dyDescent="0.35">
      <c r="M16196" s="263" t="s">
        <v>43529</v>
      </c>
      <c r="N16196" s="264">
        <v>26338.48</v>
      </c>
      <c r="P16196" s="243" t="s">
        <v>31881</v>
      </c>
      <c r="Q16196" s="244">
        <v>14899.81</v>
      </c>
      <c r="R16196" s="104"/>
      <c r="S16196" s="104"/>
      <c r="T16196" s="104"/>
    </row>
    <row r="16197" spans="13:20" ht="14.5" x14ac:dyDescent="0.35">
      <c r="M16197" s="263" t="s">
        <v>17104</v>
      </c>
      <c r="N16197" s="264">
        <v>23108.25</v>
      </c>
      <c r="P16197" s="243" t="s">
        <v>31882</v>
      </c>
      <c r="Q16197" s="244">
        <v>8490.56</v>
      </c>
      <c r="R16197" s="104"/>
      <c r="S16197" s="104"/>
      <c r="T16197" s="104"/>
    </row>
    <row r="16198" spans="13:20" ht="14.5" x14ac:dyDescent="0.35">
      <c r="M16198" s="263" t="s">
        <v>14940</v>
      </c>
      <c r="N16198" s="264">
        <v>140597.94</v>
      </c>
      <c r="P16198" s="243" t="s">
        <v>31883</v>
      </c>
      <c r="Q16198" s="244">
        <v>7820.4</v>
      </c>
      <c r="R16198" s="104"/>
      <c r="S16198" s="104"/>
      <c r="T16198" s="104"/>
    </row>
    <row r="16199" spans="13:20" ht="14.5" x14ac:dyDescent="0.35">
      <c r="M16199" s="263" t="s">
        <v>14941</v>
      </c>
      <c r="N16199" s="264">
        <v>129264.34</v>
      </c>
      <c r="P16199" s="243" t="s">
        <v>31884</v>
      </c>
      <c r="Q16199" s="244">
        <v>391.48</v>
      </c>
      <c r="R16199" s="104"/>
      <c r="S16199" s="104"/>
      <c r="T16199" s="104"/>
    </row>
    <row r="16200" spans="13:20" ht="14.5" x14ac:dyDescent="0.35">
      <c r="M16200" s="263" t="s">
        <v>14942</v>
      </c>
      <c r="N16200" s="264">
        <v>32679.08</v>
      </c>
      <c r="P16200" s="243" t="s">
        <v>31885</v>
      </c>
      <c r="Q16200" s="244">
        <v>1492.58</v>
      </c>
      <c r="R16200" s="104"/>
      <c r="S16200" s="104"/>
      <c r="T16200" s="104"/>
    </row>
    <row r="16201" spans="13:20" ht="14.5" x14ac:dyDescent="0.35">
      <c r="M16201" s="263" t="s">
        <v>17105</v>
      </c>
      <c r="N16201" s="264">
        <v>183701.11</v>
      </c>
      <c r="P16201" s="243" t="s">
        <v>31886</v>
      </c>
      <c r="Q16201" s="244">
        <v>16714</v>
      </c>
      <c r="R16201" s="104"/>
      <c r="S16201" s="104"/>
      <c r="T16201" s="104"/>
    </row>
    <row r="16202" spans="13:20" ht="14.5" x14ac:dyDescent="0.35">
      <c r="M16202" s="263" t="s">
        <v>36428</v>
      </c>
      <c r="N16202" s="264">
        <v>94906.37</v>
      </c>
      <c r="P16202" s="243" t="s">
        <v>31887</v>
      </c>
      <c r="Q16202" s="244">
        <v>108868.96</v>
      </c>
      <c r="R16202" s="104"/>
      <c r="S16202" s="104"/>
      <c r="T16202" s="104"/>
    </row>
    <row r="16203" spans="13:20" ht="14.5" x14ac:dyDescent="0.35">
      <c r="M16203" s="263" t="s">
        <v>51687</v>
      </c>
      <c r="N16203" s="264">
        <v>1500</v>
      </c>
      <c r="P16203" s="243" t="s">
        <v>31888</v>
      </c>
      <c r="Q16203" s="244">
        <v>3065</v>
      </c>
      <c r="R16203" s="104"/>
      <c r="S16203" s="104"/>
      <c r="T16203" s="104"/>
    </row>
    <row r="16204" spans="13:20" ht="14.5" x14ac:dyDescent="0.35">
      <c r="M16204" s="263" t="s">
        <v>17108</v>
      </c>
      <c r="N16204" s="264">
        <v>51921.05</v>
      </c>
      <c r="P16204" s="243" t="s">
        <v>31889</v>
      </c>
      <c r="Q16204" s="244">
        <v>18639.560000000001</v>
      </c>
      <c r="R16204" s="104"/>
      <c r="S16204" s="104"/>
      <c r="T16204" s="104"/>
    </row>
    <row r="16205" spans="13:20" ht="14.5" x14ac:dyDescent="0.35">
      <c r="M16205" s="263" t="s">
        <v>14943</v>
      </c>
      <c r="N16205" s="264">
        <v>60471.12</v>
      </c>
      <c r="P16205" s="243" t="s">
        <v>31890</v>
      </c>
      <c r="Q16205" s="244">
        <v>700.44</v>
      </c>
      <c r="R16205" s="104"/>
      <c r="S16205" s="104"/>
      <c r="T16205" s="104"/>
    </row>
    <row r="16206" spans="13:20" ht="14.5" x14ac:dyDescent="0.35">
      <c r="M16206" s="263" t="s">
        <v>17109</v>
      </c>
      <c r="N16206" s="264">
        <v>212601.15</v>
      </c>
      <c r="P16206" s="243" t="s">
        <v>31891</v>
      </c>
      <c r="Q16206" s="244">
        <v>23446</v>
      </c>
      <c r="R16206" s="104"/>
      <c r="S16206" s="104"/>
      <c r="T16206" s="104"/>
    </row>
    <row r="16207" spans="13:20" ht="14.5" x14ac:dyDescent="0.35">
      <c r="M16207" s="263" t="s">
        <v>49025</v>
      </c>
      <c r="N16207" s="264">
        <v>16292.48</v>
      </c>
      <c r="P16207" s="243" t="s">
        <v>31892</v>
      </c>
      <c r="Q16207" s="244">
        <v>2608.33</v>
      </c>
      <c r="R16207" s="104"/>
      <c r="S16207" s="104"/>
      <c r="T16207" s="104"/>
    </row>
    <row r="16208" spans="13:20" ht="14.5" x14ac:dyDescent="0.35">
      <c r="M16208" s="263" t="s">
        <v>17111</v>
      </c>
      <c r="N16208" s="264">
        <v>274901.18</v>
      </c>
      <c r="P16208" s="243" t="s">
        <v>31893</v>
      </c>
      <c r="Q16208" s="244">
        <v>550</v>
      </c>
      <c r="R16208" s="104"/>
      <c r="S16208" s="104"/>
      <c r="T16208" s="104"/>
    </row>
    <row r="16209" spans="13:20" ht="14.5" x14ac:dyDescent="0.35">
      <c r="M16209" s="263" t="s">
        <v>50708</v>
      </c>
      <c r="N16209" s="264">
        <v>-12952.91</v>
      </c>
      <c r="P16209" s="243" t="s">
        <v>31894</v>
      </c>
      <c r="Q16209" s="244">
        <v>99.2</v>
      </c>
      <c r="R16209" s="104"/>
      <c r="S16209" s="104"/>
      <c r="T16209" s="104"/>
    </row>
    <row r="16210" spans="13:20" ht="14.5" x14ac:dyDescent="0.35">
      <c r="M16210" s="263" t="s">
        <v>52589</v>
      </c>
      <c r="N16210" s="264">
        <v>157050</v>
      </c>
      <c r="P16210" s="243" t="s">
        <v>31895</v>
      </c>
      <c r="Q16210" s="244">
        <v>317.10000000000002</v>
      </c>
      <c r="R16210" s="104"/>
      <c r="S16210" s="104"/>
      <c r="T16210" s="104"/>
    </row>
    <row r="16211" spans="13:20" ht="14.5" x14ac:dyDescent="0.35">
      <c r="M16211" s="263" t="s">
        <v>17168</v>
      </c>
      <c r="N16211" s="264">
        <v>71448.800000000003</v>
      </c>
      <c r="P16211" s="243" t="s">
        <v>31896</v>
      </c>
      <c r="Q16211" s="244">
        <v>3762.16</v>
      </c>
      <c r="R16211" s="104"/>
      <c r="S16211" s="104"/>
      <c r="T16211" s="104"/>
    </row>
    <row r="16212" spans="13:20" ht="14.5" x14ac:dyDescent="0.35">
      <c r="M16212" s="263" t="s">
        <v>17169</v>
      </c>
      <c r="N16212" s="264">
        <v>565304.96</v>
      </c>
      <c r="P16212" s="243" t="s">
        <v>31897</v>
      </c>
      <c r="Q16212" s="244">
        <v>22060.799999999999</v>
      </c>
      <c r="R16212" s="104"/>
      <c r="S16212" s="104"/>
      <c r="T16212" s="104"/>
    </row>
    <row r="16213" spans="13:20" ht="14.5" x14ac:dyDescent="0.35">
      <c r="M16213" s="263" t="s">
        <v>17170</v>
      </c>
      <c r="N16213" s="264">
        <v>150548.72</v>
      </c>
      <c r="P16213" s="243" t="s">
        <v>31898</v>
      </c>
      <c r="Q16213" s="244">
        <v>1124.32</v>
      </c>
      <c r="R16213" s="104"/>
      <c r="S16213" s="104"/>
      <c r="T16213" s="104"/>
    </row>
    <row r="16214" spans="13:20" ht="14.5" x14ac:dyDescent="0.35">
      <c r="M16214" s="263" t="s">
        <v>50709</v>
      </c>
      <c r="N16214" s="264">
        <v>12471.55</v>
      </c>
      <c r="P16214" s="243" t="s">
        <v>31899</v>
      </c>
      <c r="Q16214" s="244">
        <v>1686.48</v>
      </c>
      <c r="R16214" s="104"/>
      <c r="S16214" s="104"/>
      <c r="T16214" s="104"/>
    </row>
    <row r="16215" spans="13:20" ht="14.5" x14ac:dyDescent="0.35">
      <c r="M16215" s="263" t="s">
        <v>17171</v>
      </c>
      <c r="N16215" s="264">
        <v>56225.02</v>
      </c>
      <c r="P16215" s="243" t="s">
        <v>31900</v>
      </c>
      <c r="Q16215" s="244">
        <v>1850</v>
      </c>
      <c r="R16215" s="104"/>
      <c r="S16215" s="104"/>
      <c r="T16215" s="104"/>
    </row>
    <row r="16216" spans="13:20" ht="14.5" x14ac:dyDescent="0.35">
      <c r="M16216" s="263" t="s">
        <v>17172</v>
      </c>
      <c r="N16216" s="264">
        <v>34818.82</v>
      </c>
      <c r="P16216" s="243" t="s">
        <v>31901</v>
      </c>
      <c r="Q16216" s="244">
        <v>2389.13</v>
      </c>
      <c r="R16216" s="104"/>
      <c r="S16216" s="104"/>
      <c r="T16216" s="104"/>
    </row>
    <row r="16217" spans="13:20" ht="14.5" x14ac:dyDescent="0.35">
      <c r="M16217" s="263" t="s">
        <v>17173</v>
      </c>
      <c r="N16217" s="264">
        <v>55352.36</v>
      </c>
      <c r="P16217" s="243" t="s">
        <v>31902</v>
      </c>
      <c r="Q16217" s="244">
        <v>2608.33</v>
      </c>
      <c r="R16217" s="104"/>
      <c r="S16217" s="104"/>
      <c r="T16217" s="104"/>
    </row>
    <row r="16218" spans="13:20" ht="14.5" x14ac:dyDescent="0.35">
      <c r="M16218" s="263" t="s">
        <v>17176</v>
      </c>
      <c r="N16218" s="264">
        <v>1671.18</v>
      </c>
      <c r="P16218" s="243" t="s">
        <v>31903</v>
      </c>
      <c r="Q16218" s="244">
        <v>61542.95</v>
      </c>
      <c r="R16218" s="104"/>
      <c r="S16218" s="104"/>
      <c r="T16218" s="104"/>
    </row>
    <row r="16219" spans="13:20" ht="14.5" x14ac:dyDescent="0.35">
      <c r="M16219" s="263" t="s">
        <v>17177</v>
      </c>
      <c r="N16219" s="264">
        <v>2113.4299999999998</v>
      </c>
      <c r="P16219" s="243" t="s">
        <v>31904</v>
      </c>
      <c r="Q16219" s="244">
        <v>8490.56</v>
      </c>
      <c r="R16219" s="104"/>
      <c r="S16219" s="104"/>
      <c r="T16219" s="104"/>
    </row>
    <row r="16220" spans="13:20" ht="14.5" x14ac:dyDescent="0.35">
      <c r="M16220" s="263" t="s">
        <v>17178</v>
      </c>
      <c r="N16220" s="264">
        <v>10342.719999999999</v>
      </c>
      <c r="P16220" s="243" t="s">
        <v>31905</v>
      </c>
      <c r="Q16220" s="244">
        <v>8137.5</v>
      </c>
      <c r="R16220" s="104"/>
      <c r="S16220" s="104"/>
      <c r="T16220" s="104"/>
    </row>
    <row r="16221" spans="13:20" ht="14.5" x14ac:dyDescent="0.35">
      <c r="M16221" s="263" t="s">
        <v>52590</v>
      </c>
      <c r="N16221" s="264">
        <v>2350</v>
      </c>
      <c r="P16221" s="243" t="s">
        <v>31906</v>
      </c>
      <c r="Q16221" s="244">
        <v>391.48</v>
      </c>
      <c r="R16221" s="104"/>
      <c r="S16221" s="104"/>
      <c r="T16221" s="104"/>
    </row>
    <row r="16222" spans="13:20" ht="14.5" x14ac:dyDescent="0.35">
      <c r="M16222" s="263" t="s">
        <v>17179</v>
      </c>
      <c r="N16222" s="264">
        <v>17863.47</v>
      </c>
      <c r="P16222" s="243" t="s">
        <v>31907</v>
      </c>
      <c r="Q16222" s="244">
        <v>700.44</v>
      </c>
      <c r="R16222" s="104"/>
      <c r="S16222" s="104"/>
      <c r="T16222" s="104"/>
    </row>
    <row r="16223" spans="13:20" ht="14.5" x14ac:dyDescent="0.35">
      <c r="M16223" s="263" t="s">
        <v>17181</v>
      </c>
      <c r="N16223" s="264">
        <v>7903.09</v>
      </c>
      <c r="P16223" s="243" t="s">
        <v>31908</v>
      </c>
      <c r="Q16223" s="244">
        <v>125582.96</v>
      </c>
      <c r="R16223" s="104"/>
      <c r="S16223" s="104"/>
      <c r="T16223" s="104"/>
    </row>
    <row r="16224" spans="13:20" ht="14.5" x14ac:dyDescent="0.35">
      <c r="M16224" s="263" t="s">
        <v>17182</v>
      </c>
      <c r="N16224" s="264">
        <v>4609.58</v>
      </c>
      <c r="P16224" s="243" t="s">
        <v>31909</v>
      </c>
      <c r="Q16224" s="244">
        <v>94110.11</v>
      </c>
      <c r="R16224" s="104"/>
      <c r="S16224" s="104"/>
      <c r="T16224" s="104"/>
    </row>
    <row r="16225" spans="13:20" ht="14.5" x14ac:dyDescent="0.35">
      <c r="M16225" s="263" t="s">
        <v>58249</v>
      </c>
      <c r="N16225" s="264">
        <v>2728.5</v>
      </c>
      <c r="P16225" s="243" t="s">
        <v>31910</v>
      </c>
      <c r="Q16225" s="244">
        <v>16558.57</v>
      </c>
      <c r="R16225" s="104"/>
      <c r="S16225" s="104"/>
      <c r="T16225" s="104"/>
    </row>
    <row r="16226" spans="13:20" ht="14.5" x14ac:dyDescent="0.35">
      <c r="M16226" s="263" t="s">
        <v>35008</v>
      </c>
      <c r="N16226" s="264">
        <v>831129.44</v>
      </c>
      <c r="P16226" s="243" t="s">
        <v>31911</v>
      </c>
      <c r="Q16226" s="244">
        <v>2128.6</v>
      </c>
      <c r="R16226" s="104"/>
      <c r="S16226" s="104"/>
      <c r="T16226" s="104"/>
    </row>
    <row r="16227" spans="13:20" ht="14.5" x14ac:dyDescent="0.35">
      <c r="M16227" s="263" t="s">
        <v>45966</v>
      </c>
      <c r="N16227" s="264">
        <v>10217</v>
      </c>
      <c r="P16227" s="243" t="s">
        <v>31912</v>
      </c>
      <c r="Q16227" s="244">
        <v>4925.33</v>
      </c>
      <c r="R16227" s="104"/>
      <c r="S16227" s="104"/>
      <c r="T16227" s="104"/>
    </row>
    <row r="16228" spans="13:20" ht="14.5" x14ac:dyDescent="0.35">
      <c r="M16228" s="263" t="s">
        <v>17183</v>
      </c>
      <c r="N16228" s="264">
        <v>3472.83</v>
      </c>
      <c r="P16228" s="243" t="s">
        <v>31913</v>
      </c>
      <c r="Q16228" s="244">
        <v>11450</v>
      </c>
      <c r="R16228" s="104"/>
      <c r="S16228" s="104"/>
      <c r="T16228" s="104"/>
    </row>
    <row r="16229" spans="13:20" ht="14.5" x14ac:dyDescent="0.35">
      <c r="M16229" s="263" t="s">
        <v>17184</v>
      </c>
      <c r="N16229" s="264">
        <v>50190.47</v>
      </c>
      <c r="P16229" s="243" t="s">
        <v>31914</v>
      </c>
      <c r="Q16229" s="244">
        <v>9680</v>
      </c>
      <c r="R16229" s="104"/>
      <c r="S16229" s="104"/>
      <c r="T16229" s="104"/>
    </row>
    <row r="16230" spans="13:20" ht="14.5" x14ac:dyDescent="0.35">
      <c r="M16230" s="263" t="s">
        <v>17185</v>
      </c>
      <c r="N16230" s="264">
        <v>8666.7000000000007</v>
      </c>
      <c r="P16230" s="243" t="s">
        <v>31915</v>
      </c>
      <c r="Q16230" s="244">
        <v>10622.22</v>
      </c>
      <c r="R16230" s="104"/>
      <c r="S16230" s="104"/>
      <c r="T16230" s="104"/>
    </row>
    <row r="16231" spans="13:20" ht="14.5" x14ac:dyDescent="0.35">
      <c r="M16231" s="263" t="s">
        <v>17186</v>
      </c>
      <c r="N16231" s="264">
        <v>33.99</v>
      </c>
      <c r="P16231" s="243" t="s">
        <v>31916</v>
      </c>
      <c r="Q16231" s="244">
        <v>29447</v>
      </c>
      <c r="R16231" s="104"/>
      <c r="S16231" s="104"/>
      <c r="T16231" s="104"/>
    </row>
    <row r="16232" spans="13:20" ht="14.5" x14ac:dyDescent="0.35">
      <c r="M16232" s="263" t="s">
        <v>17187</v>
      </c>
      <c r="N16232" s="264">
        <v>142293.38</v>
      </c>
      <c r="P16232" s="243" t="s">
        <v>31917</v>
      </c>
      <c r="Q16232" s="244">
        <v>9971.2000000000007</v>
      </c>
      <c r="R16232" s="104"/>
      <c r="S16232" s="104"/>
      <c r="T16232" s="104"/>
    </row>
    <row r="16233" spans="13:20" ht="14.5" x14ac:dyDescent="0.35">
      <c r="M16233" s="263" t="s">
        <v>17188</v>
      </c>
      <c r="N16233" s="264">
        <v>212525.43</v>
      </c>
      <c r="P16233" s="243" t="s">
        <v>31918</v>
      </c>
      <c r="Q16233" s="244">
        <v>1950.66</v>
      </c>
      <c r="R16233" s="104"/>
      <c r="S16233" s="104"/>
      <c r="T16233" s="104"/>
    </row>
    <row r="16234" spans="13:20" ht="14.5" x14ac:dyDescent="0.35">
      <c r="M16234" s="263" t="s">
        <v>17189</v>
      </c>
      <c r="N16234" s="264">
        <v>116298.43</v>
      </c>
      <c r="P16234" s="243" t="s">
        <v>31919</v>
      </c>
      <c r="Q16234" s="244">
        <v>59624.97</v>
      </c>
      <c r="R16234" s="104"/>
      <c r="S16234" s="104"/>
      <c r="T16234" s="104"/>
    </row>
    <row r="16235" spans="13:20" ht="14.5" x14ac:dyDescent="0.35">
      <c r="M16235" s="263" t="s">
        <v>17190</v>
      </c>
      <c r="N16235" s="264">
        <v>9127.24</v>
      </c>
      <c r="P16235" s="243" t="s">
        <v>31920</v>
      </c>
      <c r="Q16235" s="244">
        <v>7023.55</v>
      </c>
      <c r="R16235" s="104"/>
      <c r="S16235" s="104"/>
      <c r="T16235" s="104"/>
    </row>
    <row r="16236" spans="13:20" ht="14.5" x14ac:dyDescent="0.35">
      <c r="M16236" s="263" t="s">
        <v>17191</v>
      </c>
      <c r="N16236" s="264">
        <v>40552</v>
      </c>
      <c r="P16236" s="243" t="s">
        <v>31921</v>
      </c>
      <c r="Q16236" s="244">
        <v>1266.03</v>
      </c>
      <c r="R16236" s="104"/>
      <c r="S16236" s="104"/>
      <c r="T16236" s="104"/>
    </row>
    <row r="16237" spans="13:20" ht="14.5" x14ac:dyDescent="0.35">
      <c r="M16237" s="263" t="s">
        <v>17192</v>
      </c>
      <c r="N16237" s="264">
        <v>19176.61</v>
      </c>
      <c r="P16237" s="243" t="s">
        <v>31922</v>
      </c>
      <c r="Q16237" s="244">
        <v>190835.85</v>
      </c>
      <c r="R16237" s="104"/>
      <c r="S16237" s="104"/>
      <c r="T16237" s="104"/>
    </row>
    <row r="16238" spans="13:20" ht="14.5" x14ac:dyDescent="0.35">
      <c r="M16238" s="263" t="s">
        <v>35009</v>
      </c>
      <c r="N16238" s="264">
        <v>4426.3100000000004</v>
      </c>
      <c r="P16238" s="243" t="s">
        <v>31923</v>
      </c>
      <c r="Q16238" s="244">
        <v>13652.52</v>
      </c>
      <c r="R16238" s="104"/>
      <c r="S16238" s="104"/>
      <c r="T16238" s="104"/>
    </row>
    <row r="16239" spans="13:20" ht="14.5" x14ac:dyDescent="0.35">
      <c r="M16239" s="263" t="s">
        <v>17193</v>
      </c>
      <c r="N16239" s="264">
        <v>4532.3999999999996</v>
      </c>
      <c r="P16239" s="243" t="s">
        <v>31924</v>
      </c>
      <c r="Q16239" s="244">
        <v>498.09</v>
      </c>
      <c r="R16239" s="104"/>
      <c r="S16239" s="104"/>
      <c r="T16239" s="104"/>
    </row>
    <row r="16240" spans="13:20" ht="14.5" x14ac:dyDescent="0.35">
      <c r="M16240" s="263" t="s">
        <v>58250</v>
      </c>
      <c r="N16240" s="264">
        <v>268663.46000000002</v>
      </c>
      <c r="P16240" s="243" t="s">
        <v>16409</v>
      </c>
      <c r="Q16240" s="244">
        <v>1145.77</v>
      </c>
      <c r="R16240" s="104"/>
      <c r="S16240" s="104"/>
      <c r="T16240" s="104"/>
    </row>
    <row r="16241" spans="13:20" ht="14.5" x14ac:dyDescent="0.35">
      <c r="M16241" s="263" t="s">
        <v>17194</v>
      </c>
      <c r="N16241" s="264">
        <v>154113.5</v>
      </c>
      <c r="P16241" s="243" t="s">
        <v>16410</v>
      </c>
      <c r="Q16241" s="244">
        <v>1476.18</v>
      </c>
      <c r="R16241" s="104"/>
      <c r="S16241" s="104"/>
      <c r="T16241" s="104"/>
    </row>
    <row r="16242" spans="13:20" ht="14.5" x14ac:dyDescent="0.35">
      <c r="M16242" s="263" t="s">
        <v>58251</v>
      </c>
      <c r="N16242" s="264">
        <v>564.44000000000005</v>
      </c>
      <c r="P16242" s="243" t="s">
        <v>31925</v>
      </c>
      <c r="Q16242" s="244">
        <v>150.94999999999999</v>
      </c>
      <c r="R16242" s="104"/>
      <c r="S16242" s="104"/>
      <c r="T16242" s="104"/>
    </row>
    <row r="16243" spans="13:20" ht="14.5" x14ac:dyDescent="0.35">
      <c r="M16243" s="263" t="s">
        <v>17197</v>
      </c>
      <c r="N16243" s="264">
        <v>198.99</v>
      </c>
      <c r="P16243" s="243" t="s">
        <v>31926</v>
      </c>
      <c r="Q16243" s="244">
        <v>371.82</v>
      </c>
      <c r="R16243" s="104"/>
      <c r="S16243" s="104"/>
      <c r="T16243" s="104"/>
    </row>
    <row r="16244" spans="13:20" ht="14.5" x14ac:dyDescent="0.35">
      <c r="M16244" s="263" t="s">
        <v>58252</v>
      </c>
      <c r="N16244" s="264">
        <v>-2.95</v>
      </c>
      <c r="P16244" s="243" t="s">
        <v>31927</v>
      </c>
      <c r="Q16244" s="244">
        <v>1422.66</v>
      </c>
      <c r="R16244" s="104"/>
      <c r="S16244" s="104"/>
      <c r="T16244" s="104"/>
    </row>
    <row r="16245" spans="13:20" ht="14.5" x14ac:dyDescent="0.35">
      <c r="M16245" s="263" t="s">
        <v>35010</v>
      </c>
      <c r="N16245" s="264">
        <v>1118482.5</v>
      </c>
      <c r="P16245" s="243" t="s">
        <v>31928</v>
      </c>
      <c r="Q16245" s="244">
        <v>6516.91</v>
      </c>
      <c r="R16245" s="104"/>
      <c r="S16245" s="104"/>
      <c r="T16245" s="104"/>
    </row>
    <row r="16246" spans="13:20" ht="14.5" x14ac:dyDescent="0.35">
      <c r="M16246" s="263" t="s">
        <v>14950</v>
      </c>
      <c r="N16246" s="264">
        <v>112631.65</v>
      </c>
      <c r="P16246" s="243" t="s">
        <v>31929</v>
      </c>
      <c r="Q16246" s="244">
        <v>308.02999999999997</v>
      </c>
      <c r="R16246" s="104"/>
      <c r="S16246" s="104"/>
      <c r="T16246" s="104"/>
    </row>
    <row r="16247" spans="13:20" ht="14.5" x14ac:dyDescent="0.35">
      <c r="M16247" s="263" t="s">
        <v>53877</v>
      </c>
      <c r="N16247" s="264">
        <v>84375</v>
      </c>
      <c r="P16247" s="243" t="s">
        <v>31930</v>
      </c>
      <c r="Q16247" s="244">
        <v>7.73</v>
      </c>
      <c r="R16247" s="104"/>
      <c r="S16247" s="104"/>
      <c r="T16247" s="104"/>
    </row>
    <row r="16248" spans="13:20" ht="14.5" x14ac:dyDescent="0.35">
      <c r="M16248" s="263" t="s">
        <v>41610</v>
      </c>
      <c r="N16248" s="264">
        <v>900</v>
      </c>
      <c r="P16248" s="243" t="s">
        <v>31931</v>
      </c>
      <c r="Q16248" s="244">
        <v>56.16</v>
      </c>
      <c r="R16248" s="104"/>
      <c r="S16248" s="104"/>
      <c r="T16248" s="104"/>
    </row>
    <row r="16249" spans="13:20" ht="14.5" x14ac:dyDescent="0.35">
      <c r="M16249" s="263" t="s">
        <v>35023</v>
      </c>
      <c r="N16249" s="264">
        <v>3166.67</v>
      </c>
      <c r="P16249" s="243" t="s">
        <v>31932</v>
      </c>
      <c r="Q16249" s="244">
        <v>525645.86</v>
      </c>
      <c r="R16249" s="104"/>
      <c r="S16249" s="104"/>
      <c r="T16249" s="104"/>
    </row>
    <row r="16250" spans="13:20" ht="14.5" x14ac:dyDescent="0.35">
      <c r="M16250" s="263" t="s">
        <v>35024</v>
      </c>
      <c r="N16250" s="264">
        <v>3166.67</v>
      </c>
      <c r="P16250" s="243" t="s">
        <v>16411</v>
      </c>
      <c r="Q16250" s="244">
        <v>13949.25</v>
      </c>
      <c r="R16250" s="104"/>
      <c r="S16250" s="104"/>
      <c r="T16250" s="104"/>
    </row>
    <row r="16251" spans="13:20" ht="14.5" x14ac:dyDescent="0.35">
      <c r="M16251" s="263" t="s">
        <v>36443</v>
      </c>
      <c r="N16251" s="264">
        <v>67611.600000000006</v>
      </c>
      <c r="P16251" s="243" t="s">
        <v>31933</v>
      </c>
      <c r="Q16251" s="244">
        <v>25430.48</v>
      </c>
      <c r="R16251" s="104"/>
      <c r="S16251" s="104"/>
      <c r="T16251" s="104"/>
    </row>
    <row r="16252" spans="13:20" ht="14.5" x14ac:dyDescent="0.35">
      <c r="M16252" s="263" t="s">
        <v>17219</v>
      </c>
      <c r="N16252" s="264">
        <v>26283.7</v>
      </c>
      <c r="P16252" s="243" t="s">
        <v>31934</v>
      </c>
      <c r="Q16252" s="244">
        <v>3740.59</v>
      </c>
      <c r="R16252" s="104"/>
      <c r="S16252" s="104"/>
      <c r="T16252" s="104"/>
    </row>
    <row r="16253" spans="13:20" ht="14.5" x14ac:dyDescent="0.35">
      <c r="M16253" s="263" t="s">
        <v>36444</v>
      </c>
      <c r="N16253" s="264">
        <v>31458.1</v>
      </c>
      <c r="P16253" s="243" t="s">
        <v>31935</v>
      </c>
      <c r="Q16253" s="244">
        <v>34487.9</v>
      </c>
      <c r="R16253" s="104"/>
      <c r="S16253" s="104"/>
      <c r="T16253" s="104"/>
    </row>
    <row r="16254" spans="13:20" ht="14.5" x14ac:dyDescent="0.35">
      <c r="M16254" s="263" t="s">
        <v>36445</v>
      </c>
      <c r="N16254" s="264">
        <v>58322.05</v>
      </c>
      <c r="P16254" s="243" t="s">
        <v>31936</v>
      </c>
      <c r="Q16254" s="244">
        <v>7350</v>
      </c>
      <c r="R16254" s="104"/>
      <c r="S16254" s="104"/>
      <c r="T16254" s="104"/>
    </row>
    <row r="16255" spans="13:20" ht="14.5" x14ac:dyDescent="0.35">
      <c r="M16255" s="263" t="s">
        <v>14951</v>
      </c>
      <c r="N16255" s="264">
        <v>4195.8999999999996</v>
      </c>
      <c r="P16255" s="243" t="s">
        <v>31937</v>
      </c>
      <c r="Q16255" s="244">
        <v>31093.45</v>
      </c>
      <c r="R16255" s="104"/>
      <c r="S16255" s="104"/>
      <c r="T16255" s="104"/>
    </row>
    <row r="16256" spans="13:20" ht="14.5" x14ac:dyDescent="0.35">
      <c r="M16256" s="263" t="s">
        <v>49026</v>
      </c>
      <c r="N16256" s="264">
        <v>440</v>
      </c>
      <c r="P16256" s="243" t="s">
        <v>31938</v>
      </c>
      <c r="Q16256" s="244">
        <v>2921.35</v>
      </c>
      <c r="R16256" s="104"/>
      <c r="S16256" s="104"/>
      <c r="T16256" s="104"/>
    </row>
    <row r="16257" spans="13:20" ht="14.5" x14ac:dyDescent="0.35">
      <c r="M16257" s="263" t="s">
        <v>49027</v>
      </c>
      <c r="N16257" s="264">
        <v>39437.5</v>
      </c>
      <c r="P16257" s="243" t="s">
        <v>31939</v>
      </c>
      <c r="Q16257" s="244">
        <v>7921.22</v>
      </c>
      <c r="R16257" s="104"/>
      <c r="S16257" s="104"/>
      <c r="T16257" s="104"/>
    </row>
    <row r="16258" spans="13:20" ht="14.5" x14ac:dyDescent="0.35">
      <c r="M16258" s="263" t="s">
        <v>17220</v>
      </c>
      <c r="N16258" s="264">
        <v>36300</v>
      </c>
      <c r="P16258" s="243" t="s">
        <v>31940</v>
      </c>
      <c r="Q16258" s="244">
        <v>795.43</v>
      </c>
      <c r="R16258" s="104"/>
      <c r="S16258" s="104"/>
      <c r="T16258" s="104"/>
    </row>
    <row r="16259" spans="13:20" ht="14.5" x14ac:dyDescent="0.35">
      <c r="M16259" s="263" t="s">
        <v>36446</v>
      </c>
      <c r="N16259" s="264">
        <v>187450</v>
      </c>
      <c r="P16259" s="243" t="s">
        <v>31941</v>
      </c>
      <c r="Q16259" s="244">
        <v>47.07</v>
      </c>
      <c r="R16259" s="104"/>
      <c r="S16259" s="104"/>
      <c r="T16259" s="104"/>
    </row>
    <row r="16260" spans="13:20" ht="14.5" x14ac:dyDescent="0.35">
      <c r="M16260" s="263" t="s">
        <v>41611</v>
      </c>
      <c r="N16260" s="264">
        <v>1250.01</v>
      </c>
      <c r="P16260" s="243" t="s">
        <v>31942</v>
      </c>
      <c r="Q16260" s="244">
        <v>33910.11</v>
      </c>
      <c r="R16260" s="104"/>
      <c r="S16260" s="104"/>
      <c r="T16260" s="104"/>
    </row>
    <row r="16261" spans="13:20" ht="14.5" x14ac:dyDescent="0.35">
      <c r="M16261" s="263" t="s">
        <v>14952</v>
      </c>
      <c r="N16261" s="264">
        <v>47193.65</v>
      </c>
      <c r="P16261" s="243" t="s">
        <v>31943</v>
      </c>
      <c r="Q16261" s="244">
        <v>7500</v>
      </c>
      <c r="R16261" s="104"/>
      <c r="S16261" s="104"/>
      <c r="T16261" s="104"/>
    </row>
    <row r="16262" spans="13:20" ht="14.5" x14ac:dyDescent="0.35">
      <c r="M16262" s="263" t="s">
        <v>17222</v>
      </c>
      <c r="N16262" s="264">
        <v>11150.43</v>
      </c>
      <c r="P16262" s="243" t="s">
        <v>31944</v>
      </c>
      <c r="Q16262" s="244">
        <v>11145.9</v>
      </c>
      <c r="R16262" s="104"/>
      <c r="S16262" s="104"/>
      <c r="T16262" s="104"/>
    </row>
    <row r="16263" spans="13:20" ht="14.5" x14ac:dyDescent="0.35">
      <c r="M16263" s="263" t="s">
        <v>35025</v>
      </c>
      <c r="N16263" s="264">
        <v>4474</v>
      </c>
      <c r="P16263" s="243" t="s">
        <v>31945</v>
      </c>
      <c r="Q16263" s="244">
        <v>4965.8599999999997</v>
      </c>
      <c r="R16263" s="104"/>
      <c r="S16263" s="104"/>
      <c r="T16263" s="104"/>
    </row>
    <row r="16264" spans="13:20" ht="14.5" x14ac:dyDescent="0.35">
      <c r="M16264" s="263" t="s">
        <v>17223</v>
      </c>
      <c r="N16264" s="264">
        <v>37010.29</v>
      </c>
      <c r="P16264" s="243" t="s">
        <v>31946</v>
      </c>
      <c r="Q16264" s="244">
        <v>4399.96</v>
      </c>
      <c r="R16264" s="104"/>
      <c r="S16264" s="104"/>
      <c r="T16264" s="104"/>
    </row>
    <row r="16265" spans="13:20" ht="14.5" x14ac:dyDescent="0.35">
      <c r="M16265" s="263" t="s">
        <v>37926</v>
      </c>
      <c r="N16265" s="264">
        <v>10973.83</v>
      </c>
      <c r="P16265" s="243" t="s">
        <v>31947</v>
      </c>
      <c r="Q16265" s="244">
        <v>4351.84</v>
      </c>
      <c r="R16265" s="104"/>
      <c r="S16265" s="104"/>
      <c r="T16265" s="104"/>
    </row>
    <row r="16266" spans="13:20" ht="14.5" x14ac:dyDescent="0.35">
      <c r="M16266" s="263" t="s">
        <v>37927</v>
      </c>
      <c r="N16266" s="264">
        <v>7981</v>
      </c>
      <c r="P16266" s="243" t="s">
        <v>31948</v>
      </c>
      <c r="Q16266" s="244">
        <v>114.08</v>
      </c>
      <c r="R16266" s="104"/>
      <c r="S16266" s="104"/>
      <c r="T16266" s="104"/>
    </row>
    <row r="16267" spans="13:20" ht="14.5" x14ac:dyDescent="0.35">
      <c r="M16267" s="263" t="s">
        <v>17224</v>
      </c>
      <c r="N16267" s="264">
        <v>13882.62</v>
      </c>
      <c r="P16267" s="243" t="s">
        <v>31949</v>
      </c>
      <c r="Q16267" s="244">
        <v>28325.9</v>
      </c>
      <c r="R16267" s="104"/>
      <c r="S16267" s="104"/>
      <c r="T16267" s="104"/>
    </row>
    <row r="16268" spans="13:20" ht="14.5" x14ac:dyDescent="0.35">
      <c r="M16268" s="263" t="s">
        <v>41612</v>
      </c>
      <c r="N16268" s="264">
        <v>1974.13</v>
      </c>
      <c r="P16268" s="243" t="s">
        <v>31950</v>
      </c>
      <c r="Q16268" s="244">
        <v>3225.05</v>
      </c>
      <c r="R16268" s="104"/>
      <c r="S16268" s="104"/>
      <c r="T16268" s="104"/>
    </row>
    <row r="16269" spans="13:20" ht="14.5" x14ac:dyDescent="0.35">
      <c r="M16269" s="263" t="s">
        <v>17227</v>
      </c>
      <c r="N16269" s="264">
        <v>186274.77</v>
      </c>
      <c r="P16269" s="243" t="s">
        <v>31951</v>
      </c>
      <c r="Q16269" s="244">
        <v>563.6</v>
      </c>
      <c r="R16269" s="104"/>
      <c r="S16269" s="104"/>
      <c r="T16269" s="104"/>
    </row>
    <row r="16270" spans="13:20" ht="14.5" x14ac:dyDescent="0.35">
      <c r="M16270" s="263" t="s">
        <v>35026</v>
      </c>
      <c r="N16270" s="264">
        <v>75000</v>
      </c>
      <c r="P16270" s="243" t="s">
        <v>31952</v>
      </c>
      <c r="Q16270" s="244">
        <v>74857.210000000006</v>
      </c>
      <c r="R16270" s="104"/>
      <c r="S16270" s="104"/>
      <c r="T16270" s="104"/>
    </row>
    <row r="16271" spans="13:20" ht="14.5" x14ac:dyDescent="0.35">
      <c r="M16271" s="263" t="s">
        <v>41613</v>
      </c>
      <c r="N16271" s="264">
        <v>795.27</v>
      </c>
      <c r="P16271" s="243" t="s">
        <v>31953</v>
      </c>
      <c r="Q16271" s="244">
        <v>264892.84999999998</v>
      </c>
      <c r="R16271" s="104"/>
      <c r="S16271" s="104"/>
      <c r="T16271" s="104"/>
    </row>
    <row r="16272" spans="13:20" ht="14.5" x14ac:dyDescent="0.35">
      <c r="M16272" s="263" t="s">
        <v>35027</v>
      </c>
      <c r="N16272" s="264">
        <v>969.29</v>
      </c>
      <c r="P16272" s="243" t="s">
        <v>31954</v>
      </c>
      <c r="Q16272" s="244">
        <v>4100.1499999999996</v>
      </c>
      <c r="R16272" s="104"/>
      <c r="S16272" s="104"/>
      <c r="T16272" s="104"/>
    </row>
    <row r="16273" spans="13:20" ht="14.5" x14ac:dyDescent="0.35">
      <c r="M16273" s="263" t="s">
        <v>35028</v>
      </c>
      <c r="N16273" s="264">
        <v>15349.73</v>
      </c>
      <c r="P16273" s="243" t="s">
        <v>31955</v>
      </c>
      <c r="Q16273" s="244">
        <v>17034.55</v>
      </c>
      <c r="R16273" s="104"/>
      <c r="S16273" s="104"/>
      <c r="T16273" s="104"/>
    </row>
    <row r="16274" spans="13:20" ht="14.5" x14ac:dyDescent="0.35">
      <c r="M16274" s="263" t="s">
        <v>14953</v>
      </c>
      <c r="N16274" s="264">
        <v>49079.519999999997</v>
      </c>
      <c r="P16274" s="243" t="s">
        <v>31956</v>
      </c>
      <c r="Q16274" s="244">
        <v>436208.36</v>
      </c>
      <c r="R16274" s="104"/>
      <c r="S16274" s="104"/>
      <c r="T16274" s="104"/>
    </row>
    <row r="16275" spans="13:20" ht="14.5" x14ac:dyDescent="0.35">
      <c r="M16275" s="263" t="s">
        <v>49028</v>
      </c>
      <c r="N16275" s="264">
        <v>10416.19</v>
      </c>
      <c r="P16275" s="243" t="s">
        <v>31957</v>
      </c>
      <c r="Q16275" s="244">
        <v>11222.09</v>
      </c>
      <c r="R16275" s="104"/>
      <c r="S16275" s="104"/>
      <c r="T16275" s="104"/>
    </row>
    <row r="16276" spans="13:20" ht="14.5" x14ac:dyDescent="0.35">
      <c r="M16276" s="263" t="s">
        <v>14954</v>
      </c>
      <c r="N16276" s="264">
        <v>66591.19</v>
      </c>
      <c r="P16276" s="243" t="s">
        <v>31958</v>
      </c>
      <c r="Q16276" s="244">
        <v>11672.97</v>
      </c>
      <c r="R16276" s="104"/>
      <c r="S16276" s="104"/>
      <c r="T16276" s="104"/>
    </row>
    <row r="16277" spans="13:20" ht="14.5" x14ac:dyDescent="0.35">
      <c r="M16277" s="263" t="s">
        <v>36447</v>
      </c>
      <c r="N16277" s="264">
        <v>23985.439999999999</v>
      </c>
      <c r="P16277" s="243" t="s">
        <v>31959</v>
      </c>
      <c r="Q16277" s="244">
        <v>40116.46</v>
      </c>
      <c r="R16277" s="104"/>
      <c r="S16277" s="104"/>
      <c r="T16277" s="104"/>
    </row>
    <row r="16278" spans="13:20" ht="14.5" x14ac:dyDescent="0.35">
      <c r="M16278" s="263" t="s">
        <v>17276</v>
      </c>
      <c r="N16278" s="264">
        <v>123138.32</v>
      </c>
      <c r="P16278" s="243" t="s">
        <v>31960</v>
      </c>
      <c r="Q16278" s="244">
        <v>66930.45</v>
      </c>
      <c r="R16278" s="104"/>
      <c r="S16278" s="104"/>
      <c r="T16278" s="104"/>
    </row>
    <row r="16279" spans="13:20" ht="14.5" x14ac:dyDescent="0.35">
      <c r="M16279" s="263" t="s">
        <v>17277</v>
      </c>
      <c r="N16279" s="264">
        <v>106343</v>
      </c>
      <c r="P16279" s="243" t="s">
        <v>31961</v>
      </c>
      <c r="Q16279" s="244">
        <v>343.58</v>
      </c>
      <c r="R16279" s="104"/>
      <c r="S16279" s="104"/>
      <c r="T16279" s="104"/>
    </row>
    <row r="16280" spans="13:20" ht="14.5" x14ac:dyDescent="0.35">
      <c r="M16280" s="263" t="s">
        <v>17278</v>
      </c>
      <c r="N16280" s="264">
        <v>1271436.75</v>
      </c>
      <c r="P16280" s="243" t="s">
        <v>31962</v>
      </c>
      <c r="Q16280" s="244">
        <v>1437.57</v>
      </c>
      <c r="R16280" s="104"/>
      <c r="S16280" s="104"/>
      <c r="T16280" s="104"/>
    </row>
    <row r="16281" spans="13:20" ht="14.5" x14ac:dyDescent="0.35">
      <c r="M16281" s="263" t="s">
        <v>17279</v>
      </c>
      <c r="N16281" s="264">
        <v>468145.59</v>
      </c>
      <c r="P16281" s="243" t="s">
        <v>31963</v>
      </c>
      <c r="Q16281" s="244">
        <v>114372.63</v>
      </c>
      <c r="R16281" s="104"/>
      <c r="S16281" s="104"/>
      <c r="T16281" s="104"/>
    </row>
    <row r="16282" spans="13:20" ht="14.5" x14ac:dyDescent="0.35">
      <c r="M16282" s="263" t="s">
        <v>36457</v>
      </c>
      <c r="N16282" s="264">
        <v>61120.78</v>
      </c>
      <c r="P16282" s="243" t="s">
        <v>31964</v>
      </c>
      <c r="Q16282" s="244">
        <v>17941.53</v>
      </c>
      <c r="R16282" s="104"/>
      <c r="S16282" s="104"/>
      <c r="T16282" s="104"/>
    </row>
    <row r="16283" spans="13:20" ht="14.5" x14ac:dyDescent="0.35">
      <c r="M16283" s="263" t="s">
        <v>36337</v>
      </c>
      <c r="N16283" s="264">
        <v>1905</v>
      </c>
      <c r="P16283" s="243" t="s">
        <v>31965</v>
      </c>
      <c r="Q16283" s="244">
        <v>4520.47</v>
      </c>
      <c r="R16283" s="104"/>
      <c r="S16283" s="104"/>
      <c r="T16283" s="104"/>
    </row>
    <row r="16284" spans="13:20" ht="14.5" x14ac:dyDescent="0.35">
      <c r="M16284" s="263" t="s">
        <v>41618</v>
      </c>
      <c r="N16284" s="264">
        <v>24391.17</v>
      </c>
      <c r="P16284" s="243" t="s">
        <v>31966</v>
      </c>
      <c r="Q16284" s="244">
        <v>2236</v>
      </c>
      <c r="R16284" s="104"/>
      <c r="S16284" s="104"/>
      <c r="T16284" s="104"/>
    </row>
    <row r="16285" spans="13:20" ht="14.5" x14ac:dyDescent="0.35">
      <c r="M16285" s="263" t="s">
        <v>17280</v>
      </c>
      <c r="N16285" s="264">
        <v>539779.31000000006</v>
      </c>
      <c r="P16285" s="243" t="s">
        <v>31967</v>
      </c>
      <c r="Q16285" s="244">
        <v>2820.77</v>
      </c>
      <c r="R16285" s="104"/>
      <c r="S16285" s="104"/>
      <c r="T16285" s="104"/>
    </row>
    <row r="16286" spans="13:20" ht="14.5" x14ac:dyDescent="0.35">
      <c r="M16286" s="263" t="s">
        <v>14969</v>
      </c>
      <c r="N16286" s="264">
        <v>69090</v>
      </c>
      <c r="P16286" s="243" t="s">
        <v>31968</v>
      </c>
      <c r="Q16286" s="244">
        <v>4434.5</v>
      </c>
      <c r="R16286" s="104"/>
      <c r="S16286" s="104"/>
      <c r="T16286" s="104"/>
    </row>
    <row r="16287" spans="13:20" ht="14.5" x14ac:dyDescent="0.35">
      <c r="M16287" s="263" t="s">
        <v>17281</v>
      </c>
      <c r="N16287" s="264">
        <v>471296.71</v>
      </c>
      <c r="P16287" s="243" t="s">
        <v>31969</v>
      </c>
      <c r="Q16287" s="244">
        <v>18368.79</v>
      </c>
      <c r="R16287" s="104"/>
      <c r="S16287" s="104"/>
      <c r="T16287" s="104"/>
    </row>
    <row r="16288" spans="13:20" ht="14.5" x14ac:dyDescent="0.35">
      <c r="M16288" s="263" t="s">
        <v>35039</v>
      </c>
      <c r="N16288" s="264">
        <v>6687.09</v>
      </c>
      <c r="P16288" s="243" t="s">
        <v>16412</v>
      </c>
      <c r="Q16288" s="244">
        <v>267549.18</v>
      </c>
      <c r="R16288" s="104"/>
      <c r="S16288" s="104"/>
      <c r="T16288" s="104"/>
    </row>
    <row r="16289" spans="13:20" ht="14.5" x14ac:dyDescent="0.35">
      <c r="M16289" s="263" t="s">
        <v>37937</v>
      </c>
      <c r="N16289" s="264">
        <v>18751.32</v>
      </c>
      <c r="P16289" s="243" t="s">
        <v>31970</v>
      </c>
      <c r="Q16289" s="244">
        <v>190628.71</v>
      </c>
      <c r="R16289" s="104"/>
      <c r="S16289" s="104"/>
      <c r="T16289" s="104"/>
    </row>
    <row r="16290" spans="13:20" ht="14.5" x14ac:dyDescent="0.35">
      <c r="M16290" s="263" t="s">
        <v>41619</v>
      </c>
      <c r="N16290" s="264">
        <v>22201.55</v>
      </c>
      <c r="P16290" s="243" t="s">
        <v>16413</v>
      </c>
      <c r="Q16290" s="244">
        <v>8956.48</v>
      </c>
      <c r="R16290" s="104"/>
      <c r="S16290" s="104"/>
      <c r="T16290" s="104"/>
    </row>
    <row r="16291" spans="13:20" ht="14.5" x14ac:dyDescent="0.35">
      <c r="M16291" s="263" t="s">
        <v>45967</v>
      </c>
      <c r="N16291" s="264">
        <v>19903.53</v>
      </c>
      <c r="P16291" s="243" t="s">
        <v>31971</v>
      </c>
      <c r="Q16291" s="244">
        <v>-505.17</v>
      </c>
      <c r="R16291" s="104"/>
      <c r="S16291" s="104"/>
      <c r="T16291" s="104"/>
    </row>
    <row r="16292" spans="13:20" ht="14.5" x14ac:dyDescent="0.35">
      <c r="M16292" s="263" t="s">
        <v>43530</v>
      </c>
      <c r="N16292" s="264">
        <v>37059.089999999997</v>
      </c>
      <c r="P16292" s="243" t="s">
        <v>31972</v>
      </c>
      <c r="Q16292" s="244">
        <v>30125</v>
      </c>
      <c r="R16292" s="104"/>
      <c r="S16292" s="104"/>
      <c r="T16292" s="104"/>
    </row>
    <row r="16293" spans="13:20" ht="14.5" x14ac:dyDescent="0.35">
      <c r="M16293" s="263" t="s">
        <v>35040</v>
      </c>
      <c r="N16293" s="264">
        <v>333926.03999999998</v>
      </c>
      <c r="P16293" s="243" t="s">
        <v>31973</v>
      </c>
      <c r="Q16293" s="244">
        <v>1369.35</v>
      </c>
      <c r="R16293" s="104"/>
      <c r="S16293" s="104"/>
      <c r="T16293" s="104"/>
    </row>
    <row r="16294" spans="13:20" ht="14.5" x14ac:dyDescent="0.35">
      <c r="M16294" s="263" t="s">
        <v>45968</v>
      </c>
      <c r="N16294" s="264">
        <v>42080</v>
      </c>
      <c r="P16294" s="243" t="s">
        <v>31974</v>
      </c>
      <c r="Q16294" s="244">
        <v>104.74</v>
      </c>
      <c r="R16294" s="104"/>
      <c r="S16294" s="104"/>
      <c r="T16294" s="104"/>
    </row>
    <row r="16295" spans="13:20" ht="14.5" x14ac:dyDescent="0.35">
      <c r="M16295" s="263" t="s">
        <v>51688</v>
      </c>
      <c r="N16295" s="264">
        <v>967.91</v>
      </c>
      <c r="P16295" s="243" t="s">
        <v>31975</v>
      </c>
      <c r="Q16295" s="244">
        <v>261.76</v>
      </c>
      <c r="R16295" s="104"/>
      <c r="S16295" s="104"/>
      <c r="T16295" s="104"/>
    </row>
    <row r="16296" spans="13:20" ht="14.5" x14ac:dyDescent="0.35">
      <c r="M16296" s="263" t="s">
        <v>35041</v>
      </c>
      <c r="N16296" s="264">
        <v>215628.32</v>
      </c>
      <c r="P16296" s="243" t="s">
        <v>31976</v>
      </c>
      <c r="Q16296" s="244">
        <v>25497.06</v>
      </c>
      <c r="R16296" s="104"/>
      <c r="S16296" s="104"/>
      <c r="T16296" s="104"/>
    </row>
    <row r="16297" spans="13:20" ht="14.5" x14ac:dyDescent="0.35">
      <c r="M16297" s="263" t="s">
        <v>35042</v>
      </c>
      <c r="N16297" s="264">
        <v>3369.46</v>
      </c>
      <c r="P16297" s="243" t="s">
        <v>31977</v>
      </c>
      <c r="Q16297" s="244">
        <v>1923.14</v>
      </c>
      <c r="R16297" s="104"/>
      <c r="S16297" s="104"/>
      <c r="T16297" s="104"/>
    </row>
    <row r="16298" spans="13:20" ht="14.5" x14ac:dyDescent="0.35">
      <c r="M16298" s="263" t="s">
        <v>36458</v>
      </c>
      <c r="N16298" s="264">
        <v>2211555.5099999998</v>
      </c>
      <c r="P16298" s="243" t="s">
        <v>31978</v>
      </c>
      <c r="Q16298" s="244">
        <v>5527.75</v>
      </c>
      <c r="R16298" s="104"/>
      <c r="S16298" s="104"/>
      <c r="T16298" s="104"/>
    </row>
    <row r="16299" spans="13:20" ht="14.5" x14ac:dyDescent="0.35">
      <c r="M16299" s="263" t="s">
        <v>17282</v>
      </c>
      <c r="N16299" s="264">
        <v>216</v>
      </c>
      <c r="P16299" s="243" t="s">
        <v>31979</v>
      </c>
      <c r="Q16299" s="244">
        <v>521.96</v>
      </c>
      <c r="R16299" s="104"/>
      <c r="S16299" s="104"/>
      <c r="T16299" s="104"/>
    </row>
    <row r="16300" spans="13:20" ht="14.5" x14ac:dyDescent="0.35">
      <c r="M16300" s="263" t="s">
        <v>58253</v>
      </c>
      <c r="N16300" s="264">
        <v>13750</v>
      </c>
      <c r="P16300" s="243" t="s">
        <v>31980</v>
      </c>
      <c r="Q16300" s="244">
        <v>2333.5</v>
      </c>
      <c r="R16300" s="104"/>
      <c r="S16300" s="104"/>
      <c r="T16300" s="104"/>
    </row>
    <row r="16301" spans="13:20" ht="14.5" x14ac:dyDescent="0.35">
      <c r="M16301" s="263" t="s">
        <v>45969</v>
      </c>
      <c r="N16301" s="264">
        <v>1154.8800000000001</v>
      </c>
      <c r="P16301" s="243" t="s">
        <v>31981</v>
      </c>
      <c r="Q16301" s="244">
        <v>178.51</v>
      </c>
      <c r="R16301" s="104"/>
      <c r="S16301" s="104"/>
      <c r="T16301" s="104"/>
    </row>
    <row r="16302" spans="13:20" ht="14.5" x14ac:dyDescent="0.35">
      <c r="M16302" s="263" t="s">
        <v>49029</v>
      </c>
      <c r="N16302" s="264">
        <v>836.27</v>
      </c>
      <c r="P16302" s="243" t="s">
        <v>31982</v>
      </c>
      <c r="Q16302" s="244">
        <v>5305.18</v>
      </c>
      <c r="R16302" s="104"/>
      <c r="S16302" s="104"/>
      <c r="T16302" s="104"/>
    </row>
    <row r="16303" spans="13:20" ht="14.5" x14ac:dyDescent="0.35">
      <c r="M16303" s="263" t="s">
        <v>36459</v>
      </c>
      <c r="N16303" s="264">
        <v>292487.3</v>
      </c>
      <c r="P16303" s="243" t="s">
        <v>31983</v>
      </c>
      <c r="Q16303" s="244">
        <v>175029.41</v>
      </c>
      <c r="R16303" s="104"/>
      <c r="S16303" s="104"/>
      <c r="T16303" s="104"/>
    </row>
    <row r="16304" spans="13:20" ht="14.5" x14ac:dyDescent="0.35">
      <c r="M16304" s="263" t="s">
        <v>17283</v>
      </c>
      <c r="N16304" s="264">
        <v>74914.27</v>
      </c>
      <c r="P16304" s="243" t="s">
        <v>31984</v>
      </c>
      <c r="Q16304" s="244">
        <v>13795.7</v>
      </c>
      <c r="R16304" s="104"/>
      <c r="S16304" s="104"/>
      <c r="T16304" s="104"/>
    </row>
    <row r="16305" spans="13:20" ht="14.5" x14ac:dyDescent="0.35">
      <c r="M16305" s="263" t="s">
        <v>35043</v>
      </c>
      <c r="N16305" s="264">
        <v>38786.480000000003</v>
      </c>
      <c r="P16305" s="243" t="s">
        <v>31985</v>
      </c>
      <c r="Q16305" s="244">
        <v>10350</v>
      </c>
      <c r="R16305" s="104"/>
      <c r="S16305" s="104"/>
      <c r="T16305" s="104"/>
    </row>
    <row r="16306" spans="13:20" ht="14.5" x14ac:dyDescent="0.35">
      <c r="M16306" s="263" t="s">
        <v>14972</v>
      </c>
      <c r="N16306" s="264">
        <v>483280.82</v>
      </c>
      <c r="P16306" s="243" t="s">
        <v>31986</v>
      </c>
      <c r="Q16306" s="244">
        <v>50000.03</v>
      </c>
      <c r="R16306" s="104"/>
      <c r="S16306" s="104"/>
      <c r="T16306" s="104"/>
    </row>
    <row r="16307" spans="13:20" ht="14.5" x14ac:dyDescent="0.35">
      <c r="M16307" s="263" t="s">
        <v>14973</v>
      </c>
      <c r="N16307" s="264">
        <v>685930.68</v>
      </c>
      <c r="P16307" s="243" t="s">
        <v>31987</v>
      </c>
      <c r="Q16307" s="244">
        <v>115560</v>
      </c>
      <c r="R16307" s="104"/>
      <c r="S16307" s="104"/>
      <c r="T16307" s="104"/>
    </row>
    <row r="16308" spans="13:20" ht="14.5" x14ac:dyDescent="0.35">
      <c r="M16308" s="263" t="s">
        <v>14974</v>
      </c>
      <c r="N16308" s="264">
        <v>311962.98</v>
      </c>
      <c r="P16308" s="243" t="s">
        <v>31988</v>
      </c>
      <c r="Q16308" s="244">
        <v>118098.94</v>
      </c>
      <c r="R16308" s="104"/>
      <c r="S16308" s="104"/>
      <c r="T16308" s="104"/>
    </row>
    <row r="16309" spans="13:20" ht="14.5" x14ac:dyDescent="0.35">
      <c r="M16309" s="263" t="s">
        <v>50710</v>
      </c>
      <c r="N16309" s="264">
        <v>10144.81</v>
      </c>
      <c r="P16309" s="243" t="s">
        <v>31989</v>
      </c>
      <c r="Q16309" s="244">
        <v>42055.63</v>
      </c>
      <c r="R16309" s="104"/>
      <c r="S16309" s="104"/>
      <c r="T16309" s="104"/>
    </row>
    <row r="16310" spans="13:20" ht="14.5" x14ac:dyDescent="0.35">
      <c r="M16310" s="263" t="s">
        <v>17284</v>
      </c>
      <c r="N16310" s="264">
        <v>121213.33</v>
      </c>
      <c r="P16310" s="243" t="s">
        <v>31990</v>
      </c>
      <c r="Q16310" s="244">
        <v>44516.42</v>
      </c>
      <c r="R16310" s="104"/>
      <c r="S16310" s="104"/>
      <c r="T16310" s="104"/>
    </row>
    <row r="16311" spans="13:20" ht="14.5" x14ac:dyDescent="0.35">
      <c r="M16311" s="263" t="s">
        <v>17285</v>
      </c>
      <c r="N16311" s="264">
        <v>6590.84</v>
      </c>
      <c r="P16311" s="243" t="s">
        <v>31991</v>
      </c>
      <c r="Q16311" s="244">
        <v>73615.789999999994</v>
      </c>
      <c r="R16311" s="104"/>
      <c r="S16311" s="104"/>
      <c r="T16311" s="104"/>
    </row>
    <row r="16312" spans="13:20" ht="14.5" x14ac:dyDescent="0.35">
      <c r="M16312" s="263" t="s">
        <v>51689</v>
      </c>
      <c r="N16312" s="264">
        <v>18956.16</v>
      </c>
      <c r="P16312" s="243" t="s">
        <v>31992</v>
      </c>
      <c r="Q16312" s="244">
        <v>2586.2600000000002</v>
      </c>
      <c r="R16312" s="104"/>
      <c r="S16312" s="104"/>
      <c r="T16312" s="104"/>
    </row>
    <row r="16313" spans="13:20" ht="14.5" x14ac:dyDescent="0.35">
      <c r="M16313" s="263" t="s">
        <v>53878</v>
      </c>
      <c r="N16313" s="264">
        <v>4000</v>
      </c>
      <c r="P16313" s="243" t="s">
        <v>31993</v>
      </c>
      <c r="Q16313" s="244">
        <v>1437.57</v>
      </c>
      <c r="R16313" s="104"/>
      <c r="S16313" s="104"/>
      <c r="T16313" s="104"/>
    </row>
    <row r="16314" spans="13:20" ht="14.5" x14ac:dyDescent="0.35">
      <c r="M16314" s="263" t="s">
        <v>36460</v>
      </c>
      <c r="N16314" s="264">
        <v>27336.46</v>
      </c>
      <c r="P16314" s="243" t="s">
        <v>31994</v>
      </c>
      <c r="Q16314" s="244">
        <v>142698.53</v>
      </c>
      <c r="R16314" s="104"/>
      <c r="S16314" s="104"/>
      <c r="T16314" s="104"/>
    </row>
    <row r="16315" spans="13:20" ht="14.5" x14ac:dyDescent="0.35">
      <c r="M16315" s="263" t="s">
        <v>17288</v>
      </c>
      <c r="N16315" s="264">
        <v>2825.93</v>
      </c>
      <c r="P16315" s="243" t="s">
        <v>31995</v>
      </c>
      <c r="Q16315" s="244">
        <v>18577.849999999999</v>
      </c>
      <c r="R16315" s="104"/>
      <c r="S16315" s="104"/>
      <c r="T16315" s="104"/>
    </row>
    <row r="16316" spans="13:20" ht="14.5" x14ac:dyDescent="0.35">
      <c r="M16316" s="263" t="s">
        <v>14975</v>
      </c>
      <c r="N16316" s="264">
        <v>565.33000000000004</v>
      </c>
      <c r="P16316" s="243" t="s">
        <v>31996</v>
      </c>
      <c r="Q16316" s="244">
        <v>5305.18</v>
      </c>
      <c r="R16316" s="104"/>
      <c r="S16316" s="104"/>
      <c r="T16316" s="104"/>
    </row>
    <row r="16317" spans="13:20" ht="14.5" x14ac:dyDescent="0.35">
      <c r="M16317" s="263" t="s">
        <v>58254</v>
      </c>
      <c r="N16317" s="264">
        <v>1378756.33</v>
      </c>
      <c r="P16317" s="243" t="s">
        <v>31997</v>
      </c>
      <c r="Q16317" s="244">
        <v>498.09</v>
      </c>
      <c r="R16317" s="104"/>
      <c r="S16317" s="104"/>
      <c r="T16317" s="104"/>
    </row>
    <row r="16318" spans="13:20" ht="14.5" x14ac:dyDescent="0.35">
      <c r="M16318" s="263" t="s">
        <v>17289</v>
      </c>
      <c r="N16318" s="264">
        <v>704952.5</v>
      </c>
      <c r="P16318" s="243" t="s">
        <v>31998</v>
      </c>
      <c r="Q16318" s="244">
        <v>175029.41</v>
      </c>
      <c r="R16318" s="104"/>
      <c r="S16318" s="104"/>
      <c r="T16318" s="104"/>
    </row>
    <row r="16319" spans="13:20" ht="14.5" x14ac:dyDescent="0.35">
      <c r="M16319" s="263" t="s">
        <v>17290</v>
      </c>
      <c r="N16319" s="264">
        <v>232961.09</v>
      </c>
      <c r="P16319" s="243" t="s">
        <v>31999</v>
      </c>
      <c r="Q16319" s="244">
        <v>32462.799999999999</v>
      </c>
      <c r="R16319" s="104"/>
      <c r="S16319" s="104"/>
      <c r="T16319" s="104"/>
    </row>
    <row r="16320" spans="13:20" ht="14.5" x14ac:dyDescent="0.35">
      <c r="M16320" s="263" t="s">
        <v>53879</v>
      </c>
      <c r="N16320" s="264">
        <v>135780.15</v>
      </c>
      <c r="P16320" s="243" t="s">
        <v>32000</v>
      </c>
      <c r="Q16320" s="244">
        <v>11450</v>
      </c>
      <c r="R16320" s="104"/>
      <c r="S16320" s="104"/>
      <c r="T16320" s="104"/>
    </row>
    <row r="16321" spans="13:20" ht="14.5" x14ac:dyDescent="0.35">
      <c r="M16321" s="263" t="s">
        <v>53880</v>
      </c>
      <c r="N16321" s="264">
        <v>187733.24</v>
      </c>
      <c r="P16321" s="243" t="s">
        <v>32001</v>
      </c>
      <c r="Q16321" s="244">
        <v>9680</v>
      </c>
      <c r="R16321" s="104"/>
      <c r="S16321" s="104"/>
      <c r="T16321" s="104"/>
    </row>
    <row r="16322" spans="13:20" ht="14.5" x14ac:dyDescent="0.35">
      <c r="M16322" s="263" t="s">
        <v>53881</v>
      </c>
      <c r="N16322" s="264">
        <v>7208.98</v>
      </c>
      <c r="P16322" s="243" t="s">
        <v>16415</v>
      </c>
      <c r="Q16322" s="244">
        <v>51858.01</v>
      </c>
      <c r="R16322" s="104"/>
      <c r="S16322" s="104"/>
      <c r="T16322" s="104"/>
    </row>
    <row r="16323" spans="13:20" ht="14.5" x14ac:dyDescent="0.35">
      <c r="M16323" s="263" t="s">
        <v>53882</v>
      </c>
      <c r="N16323" s="264">
        <v>14318.03</v>
      </c>
      <c r="P16323" s="243" t="s">
        <v>16416</v>
      </c>
      <c r="Q16323" s="244">
        <v>49717.98</v>
      </c>
      <c r="R16323" s="104"/>
      <c r="S16323" s="104"/>
      <c r="T16323" s="104"/>
    </row>
    <row r="16324" spans="13:20" ht="14.5" x14ac:dyDescent="0.35">
      <c r="M16324" s="263" t="s">
        <v>35044</v>
      </c>
      <c r="N16324" s="264">
        <v>491301.59</v>
      </c>
      <c r="P16324" s="243" t="s">
        <v>32002</v>
      </c>
      <c r="Q16324" s="244">
        <v>1468.34</v>
      </c>
      <c r="R16324" s="104"/>
      <c r="S16324" s="104"/>
      <c r="T16324" s="104"/>
    </row>
    <row r="16325" spans="13:20" ht="14.5" x14ac:dyDescent="0.35">
      <c r="M16325" s="263" t="s">
        <v>14977</v>
      </c>
      <c r="N16325" s="264">
        <v>863219.63</v>
      </c>
      <c r="P16325" s="243" t="s">
        <v>32003</v>
      </c>
      <c r="Q16325" s="244">
        <v>16686.150000000001</v>
      </c>
      <c r="R16325" s="104"/>
      <c r="S16325" s="104"/>
      <c r="T16325" s="104"/>
    </row>
    <row r="16326" spans="13:20" ht="14.5" x14ac:dyDescent="0.35">
      <c r="M16326" s="263" t="s">
        <v>17292</v>
      </c>
      <c r="N16326" s="264">
        <v>-3267.36</v>
      </c>
      <c r="P16326" s="243" t="s">
        <v>32004</v>
      </c>
      <c r="Q16326" s="244">
        <v>3192.59</v>
      </c>
      <c r="R16326" s="104"/>
      <c r="S16326" s="104"/>
      <c r="T16326" s="104"/>
    </row>
    <row r="16327" spans="13:20" ht="14.5" x14ac:dyDescent="0.35">
      <c r="M16327" s="263" t="s">
        <v>58255</v>
      </c>
      <c r="N16327" s="264">
        <v>95</v>
      </c>
      <c r="P16327" s="243" t="s">
        <v>32005</v>
      </c>
      <c r="Q16327" s="244">
        <v>9971.2000000000007</v>
      </c>
      <c r="R16327" s="104"/>
      <c r="S16327" s="104"/>
      <c r="T16327" s="104"/>
    </row>
    <row r="16328" spans="13:20" ht="14.5" x14ac:dyDescent="0.35">
      <c r="M16328" s="263" t="s">
        <v>17308</v>
      </c>
      <c r="N16328" s="264">
        <v>15765</v>
      </c>
      <c r="P16328" s="243" t="s">
        <v>32006</v>
      </c>
      <c r="Q16328" s="244">
        <v>47.07</v>
      </c>
      <c r="R16328" s="104"/>
      <c r="S16328" s="104"/>
      <c r="T16328" s="104"/>
    </row>
    <row r="16329" spans="13:20" ht="14.5" x14ac:dyDescent="0.35">
      <c r="M16329" s="263" t="s">
        <v>17309</v>
      </c>
      <c r="N16329" s="264">
        <v>42477.99</v>
      </c>
      <c r="P16329" s="243" t="s">
        <v>32007</v>
      </c>
      <c r="Q16329" s="244">
        <v>11458.05</v>
      </c>
      <c r="R16329" s="104"/>
      <c r="S16329" s="104"/>
      <c r="T16329" s="104"/>
    </row>
    <row r="16330" spans="13:20" ht="14.5" x14ac:dyDescent="0.35">
      <c r="M16330" s="263" t="s">
        <v>45970</v>
      </c>
      <c r="N16330" s="264">
        <v>114766.11</v>
      </c>
      <c r="P16330" s="243" t="s">
        <v>32008</v>
      </c>
      <c r="Q16330" s="244">
        <v>18368.79</v>
      </c>
      <c r="R16330" s="104"/>
      <c r="S16330" s="104"/>
      <c r="T16330" s="104"/>
    </row>
    <row r="16331" spans="13:20" ht="14.5" x14ac:dyDescent="0.35">
      <c r="M16331" s="263" t="s">
        <v>17312</v>
      </c>
      <c r="N16331" s="264">
        <v>8581.3799999999992</v>
      </c>
      <c r="P16331" s="243" t="s">
        <v>16417</v>
      </c>
      <c r="Q16331" s="244">
        <v>867164.24</v>
      </c>
      <c r="R16331" s="104"/>
      <c r="S16331" s="104"/>
      <c r="T16331" s="104"/>
    </row>
    <row r="16332" spans="13:20" ht="14.5" x14ac:dyDescent="0.35">
      <c r="M16332" s="263" t="s">
        <v>17313</v>
      </c>
      <c r="N16332" s="264">
        <v>720</v>
      </c>
      <c r="P16332" s="243" t="s">
        <v>32009</v>
      </c>
      <c r="Q16332" s="244">
        <v>115560</v>
      </c>
      <c r="R16332" s="104"/>
      <c r="S16332" s="104"/>
      <c r="T16332" s="104"/>
    </row>
    <row r="16333" spans="13:20" ht="14.5" x14ac:dyDescent="0.35">
      <c r="M16333" s="263" t="s">
        <v>17314</v>
      </c>
      <c r="N16333" s="264">
        <v>1445.02</v>
      </c>
      <c r="P16333" s="243" t="s">
        <v>32010</v>
      </c>
      <c r="Q16333" s="244">
        <v>319552.40000000002</v>
      </c>
      <c r="R16333" s="104"/>
      <c r="S16333" s="104"/>
      <c r="T16333" s="104"/>
    </row>
    <row r="16334" spans="13:20" ht="14.5" x14ac:dyDescent="0.35">
      <c r="M16334" s="263" t="s">
        <v>45971</v>
      </c>
      <c r="N16334" s="264">
        <v>8136.6</v>
      </c>
      <c r="P16334" s="243" t="s">
        <v>32011</v>
      </c>
      <c r="Q16334" s="244">
        <v>6516.91</v>
      </c>
      <c r="R16334" s="104"/>
      <c r="S16334" s="104"/>
      <c r="T16334" s="104"/>
    </row>
    <row r="16335" spans="13:20" ht="14.5" x14ac:dyDescent="0.35">
      <c r="M16335" s="263" t="s">
        <v>49030</v>
      </c>
      <c r="N16335" s="264">
        <v>3209</v>
      </c>
      <c r="P16335" s="243" t="s">
        <v>32012</v>
      </c>
      <c r="Q16335" s="244">
        <v>308.02999999999997</v>
      </c>
      <c r="R16335" s="104"/>
      <c r="S16335" s="104"/>
      <c r="T16335" s="104"/>
    </row>
    <row r="16336" spans="13:20" ht="14.5" x14ac:dyDescent="0.35">
      <c r="M16336" s="263" t="s">
        <v>36467</v>
      </c>
      <c r="N16336" s="264">
        <v>52340</v>
      </c>
      <c r="P16336" s="243" t="s">
        <v>32013</v>
      </c>
      <c r="Q16336" s="244">
        <v>7.73</v>
      </c>
      <c r="R16336" s="104"/>
      <c r="S16336" s="104"/>
      <c r="T16336" s="104"/>
    </row>
    <row r="16337" spans="13:20" ht="14.5" x14ac:dyDescent="0.35">
      <c r="M16337" s="263" t="s">
        <v>36468</v>
      </c>
      <c r="N16337" s="264">
        <v>321677.96000000002</v>
      </c>
      <c r="P16337" s="243" t="s">
        <v>32014</v>
      </c>
      <c r="Q16337" s="244">
        <v>56.16</v>
      </c>
      <c r="R16337" s="104"/>
      <c r="S16337" s="104"/>
      <c r="T16337" s="104"/>
    </row>
    <row r="16338" spans="13:20" ht="14.5" x14ac:dyDescent="0.35">
      <c r="M16338" s="263" t="s">
        <v>37939</v>
      </c>
      <c r="N16338" s="264">
        <v>39259</v>
      </c>
      <c r="P16338" s="243" t="s">
        <v>32015</v>
      </c>
      <c r="Q16338" s="244">
        <v>525645.86</v>
      </c>
      <c r="R16338" s="104"/>
      <c r="S16338" s="104"/>
      <c r="T16338" s="104"/>
    </row>
    <row r="16339" spans="13:20" ht="14.5" x14ac:dyDescent="0.35">
      <c r="M16339" s="263" t="s">
        <v>17353</v>
      </c>
      <c r="N16339" s="264">
        <v>12637.37</v>
      </c>
      <c r="P16339" s="243" t="s">
        <v>16418</v>
      </c>
      <c r="Q16339" s="244">
        <v>215800.05</v>
      </c>
      <c r="R16339" s="104"/>
      <c r="S16339" s="104"/>
      <c r="T16339" s="104"/>
    </row>
    <row r="16340" spans="13:20" ht="14.5" x14ac:dyDescent="0.35">
      <c r="M16340" s="263" t="s">
        <v>49031</v>
      </c>
      <c r="N16340" s="264">
        <v>612764.43000000005</v>
      </c>
      <c r="P16340" s="243" t="s">
        <v>16419</v>
      </c>
      <c r="Q16340" s="244">
        <v>334222.17</v>
      </c>
      <c r="R16340" s="104"/>
      <c r="S16340" s="104"/>
      <c r="T16340" s="104"/>
    </row>
    <row r="16341" spans="13:20" ht="14.5" x14ac:dyDescent="0.35">
      <c r="M16341" s="263" t="s">
        <v>17354</v>
      </c>
      <c r="N16341" s="264">
        <v>44312.5</v>
      </c>
      <c r="P16341" s="243" t="s">
        <v>32016</v>
      </c>
      <c r="Q16341" s="244">
        <v>-505.17</v>
      </c>
      <c r="R16341" s="104"/>
      <c r="S16341" s="104"/>
      <c r="T16341" s="104"/>
    </row>
    <row r="16342" spans="13:20" ht="14.5" x14ac:dyDescent="0.35">
      <c r="M16342" s="263" t="s">
        <v>43531</v>
      </c>
      <c r="N16342" s="264">
        <v>10571.27</v>
      </c>
      <c r="P16342" s="243" t="s">
        <v>32017</v>
      </c>
      <c r="Q16342" s="244">
        <v>20622</v>
      </c>
      <c r="R16342" s="104"/>
      <c r="S16342" s="104"/>
      <c r="T16342" s="104"/>
    </row>
    <row r="16343" spans="13:20" ht="14.5" x14ac:dyDescent="0.35">
      <c r="M16343" s="263" t="s">
        <v>41622</v>
      </c>
      <c r="N16343" s="264">
        <v>922.06</v>
      </c>
      <c r="P16343" s="243" t="s">
        <v>32018</v>
      </c>
      <c r="Q16343" s="244">
        <v>1103</v>
      </c>
      <c r="R16343" s="104"/>
      <c r="S16343" s="104"/>
      <c r="T16343" s="104"/>
    </row>
    <row r="16344" spans="13:20" ht="14.5" x14ac:dyDescent="0.35">
      <c r="M16344" s="263" t="s">
        <v>17356</v>
      </c>
      <c r="N16344" s="264">
        <v>144735.87</v>
      </c>
      <c r="P16344" s="243" t="s">
        <v>32019</v>
      </c>
      <c r="Q16344" s="244">
        <v>332</v>
      </c>
      <c r="R16344" s="104"/>
      <c r="S16344" s="104"/>
      <c r="T16344" s="104"/>
    </row>
    <row r="16345" spans="13:20" ht="14.5" x14ac:dyDescent="0.35">
      <c r="M16345" s="263" t="s">
        <v>58256</v>
      </c>
      <c r="N16345" s="264">
        <v>11606.97</v>
      </c>
      <c r="P16345" s="243" t="s">
        <v>16423</v>
      </c>
      <c r="Q16345" s="244">
        <v>633</v>
      </c>
      <c r="R16345" s="104"/>
      <c r="S16345" s="104"/>
      <c r="T16345" s="104"/>
    </row>
    <row r="16346" spans="13:20" ht="14.5" x14ac:dyDescent="0.35">
      <c r="M16346" s="263" t="s">
        <v>17357</v>
      </c>
      <c r="N16346" s="264">
        <v>92574.17</v>
      </c>
      <c r="P16346" s="243" t="s">
        <v>32020</v>
      </c>
      <c r="Q16346" s="244">
        <v>11458</v>
      </c>
      <c r="R16346" s="104"/>
      <c r="S16346" s="104"/>
      <c r="T16346" s="104"/>
    </row>
    <row r="16347" spans="13:20" ht="14.5" x14ac:dyDescent="0.35">
      <c r="M16347" s="263" t="s">
        <v>17358</v>
      </c>
      <c r="N16347" s="264">
        <v>131000.18</v>
      </c>
      <c r="P16347" s="243" t="s">
        <v>32021</v>
      </c>
      <c r="Q16347" s="244">
        <v>5441</v>
      </c>
      <c r="R16347" s="104"/>
      <c r="S16347" s="104"/>
      <c r="T16347" s="104"/>
    </row>
    <row r="16348" spans="13:20" ht="14.5" x14ac:dyDescent="0.35">
      <c r="M16348" s="263" t="s">
        <v>36469</v>
      </c>
      <c r="N16348" s="264">
        <v>44698.42</v>
      </c>
      <c r="P16348" s="243" t="s">
        <v>32022</v>
      </c>
      <c r="Q16348" s="244">
        <v>2000</v>
      </c>
      <c r="R16348" s="104"/>
      <c r="S16348" s="104"/>
      <c r="T16348" s="104"/>
    </row>
    <row r="16349" spans="13:20" ht="14.5" x14ac:dyDescent="0.35">
      <c r="M16349" s="263" t="s">
        <v>14982</v>
      </c>
      <c r="N16349" s="264">
        <v>115782</v>
      </c>
      <c r="P16349" s="243" t="s">
        <v>32023</v>
      </c>
      <c r="Q16349" s="244">
        <v>1568</v>
      </c>
      <c r="R16349" s="104"/>
      <c r="S16349" s="104"/>
      <c r="T16349" s="104"/>
    </row>
    <row r="16350" spans="13:20" ht="14.5" x14ac:dyDescent="0.35">
      <c r="M16350" s="263" t="s">
        <v>17359</v>
      </c>
      <c r="N16350" s="264">
        <v>1755.72</v>
      </c>
      <c r="P16350" s="243" t="s">
        <v>32024</v>
      </c>
      <c r="Q16350" s="244">
        <v>453</v>
      </c>
      <c r="R16350" s="104"/>
      <c r="S16350" s="104"/>
      <c r="T16350" s="104"/>
    </row>
    <row r="16351" spans="13:20" ht="14.5" x14ac:dyDescent="0.35">
      <c r="M16351" s="263" t="s">
        <v>17360</v>
      </c>
      <c r="N16351" s="264">
        <v>165.88</v>
      </c>
      <c r="P16351" s="243" t="s">
        <v>32025</v>
      </c>
      <c r="Q16351" s="244">
        <v>3103</v>
      </c>
      <c r="R16351" s="104"/>
      <c r="S16351" s="104"/>
      <c r="T16351" s="104"/>
    </row>
    <row r="16352" spans="13:20" ht="14.5" x14ac:dyDescent="0.35">
      <c r="M16352" s="263" t="s">
        <v>58257</v>
      </c>
      <c r="N16352" s="264">
        <v>115872.83</v>
      </c>
      <c r="P16352" s="243" t="s">
        <v>16432</v>
      </c>
      <c r="Q16352" s="244">
        <v>39421</v>
      </c>
      <c r="R16352" s="104"/>
      <c r="S16352" s="104"/>
      <c r="T16352" s="104"/>
    </row>
    <row r="16353" spans="13:20" ht="14.5" x14ac:dyDescent="0.35">
      <c r="M16353" s="263" t="s">
        <v>14983</v>
      </c>
      <c r="N16353" s="264">
        <v>130932.32</v>
      </c>
      <c r="P16353" s="243" t="s">
        <v>16433</v>
      </c>
      <c r="Q16353" s="244">
        <v>1086</v>
      </c>
      <c r="R16353" s="104"/>
      <c r="S16353" s="104"/>
      <c r="T16353" s="104"/>
    </row>
    <row r="16354" spans="13:20" ht="14.5" x14ac:dyDescent="0.35">
      <c r="M16354" s="263" t="s">
        <v>17362</v>
      </c>
      <c r="N16354" s="264">
        <v>84428.63</v>
      </c>
      <c r="P16354" s="243" t="s">
        <v>32026</v>
      </c>
      <c r="Q16354" s="244">
        <v>76860.5</v>
      </c>
      <c r="R16354" s="104"/>
      <c r="S16354" s="104"/>
      <c r="T16354" s="104"/>
    </row>
    <row r="16355" spans="13:20" ht="14.5" x14ac:dyDescent="0.35">
      <c r="M16355" s="263" t="s">
        <v>17363</v>
      </c>
      <c r="N16355" s="264">
        <v>3281.88</v>
      </c>
      <c r="P16355" s="243" t="s">
        <v>32027</v>
      </c>
      <c r="Q16355" s="244">
        <v>5879.81</v>
      </c>
      <c r="R16355" s="104"/>
      <c r="S16355" s="104"/>
      <c r="T16355" s="104"/>
    </row>
    <row r="16356" spans="13:20" ht="14.5" x14ac:dyDescent="0.35">
      <c r="M16356" s="263" t="s">
        <v>14984</v>
      </c>
      <c r="N16356" s="264">
        <v>153151.79</v>
      </c>
      <c r="P16356" s="243" t="s">
        <v>32028</v>
      </c>
      <c r="Q16356" s="244">
        <v>16663.37</v>
      </c>
      <c r="R16356" s="104"/>
      <c r="S16356" s="104"/>
      <c r="T16356" s="104"/>
    </row>
    <row r="16357" spans="13:20" ht="14.5" x14ac:dyDescent="0.35">
      <c r="M16357" s="263" t="s">
        <v>51690</v>
      </c>
      <c r="N16357" s="264">
        <v>549674.38</v>
      </c>
      <c r="P16357" s="243" t="s">
        <v>32029</v>
      </c>
      <c r="Q16357" s="244">
        <v>182013.95</v>
      </c>
      <c r="R16357" s="104"/>
      <c r="S16357" s="104"/>
      <c r="T16357" s="104"/>
    </row>
    <row r="16358" spans="13:20" ht="14.5" x14ac:dyDescent="0.35">
      <c r="M16358" s="263" t="s">
        <v>49032</v>
      </c>
      <c r="N16358" s="264">
        <v>10138.450000000001</v>
      </c>
      <c r="P16358" s="243" t="s">
        <v>32030</v>
      </c>
      <c r="Q16358" s="244">
        <v>109565.99</v>
      </c>
      <c r="R16358" s="104"/>
      <c r="S16358" s="104"/>
      <c r="T16358" s="104"/>
    </row>
    <row r="16359" spans="13:20" ht="14.5" x14ac:dyDescent="0.35">
      <c r="M16359" s="263" t="s">
        <v>49033</v>
      </c>
      <c r="N16359" s="264">
        <v>626.54999999999995</v>
      </c>
      <c r="P16359" s="243" t="s">
        <v>32031</v>
      </c>
      <c r="Q16359" s="244">
        <v>17878.79</v>
      </c>
      <c r="R16359" s="104"/>
      <c r="S16359" s="104"/>
      <c r="T16359" s="104"/>
    </row>
    <row r="16360" spans="13:20" ht="14.5" x14ac:dyDescent="0.35">
      <c r="M16360" s="263" t="s">
        <v>17389</v>
      </c>
      <c r="N16360" s="264">
        <v>71667.16</v>
      </c>
      <c r="P16360" s="243" t="s">
        <v>32032</v>
      </c>
      <c r="Q16360" s="244">
        <v>264452</v>
      </c>
      <c r="R16360" s="104"/>
      <c r="S16360" s="104"/>
      <c r="T16360" s="104"/>
    </row>
    <row r="16361" spans="13:20" ht="14.5" x14ac:dyDescent="0.35">
      <c r="M16361" s="263" t="s">
        <v>17457</v>
      </c>
      <c r="N16361" s="264">
        <v>113447.6</v>
      </c>
      <c r="P16361" s="243" t="s">
        <v>32033</v>
      </c>
      <c r="Q16361" s="244">
        <v>783558.82</v>
      </c>
      <c r="R16361" s="104"/>
      <c r="S16361" s="104"/>
      <c r="T16361" s="104"/>
    </row>
    <row r="16362" spans="13:20" ht="14.5" x14ac:dyDescent="0.35">
      <c r="M16362" s="263" t="s">
        <v>17458</v>
      </c>
      <c r="N16362" s="264">
        <v>765490.06</v>
      </c>
      <c r="P16362" s="243" t="s">
        <v>32034</v>
      </c>
      <c r="Q16362" s="244">
        <v>11458.79</v>
      </c>
      <c r="R16362" s="104"/>
      <c r="S16362" s="104"/>
      <c r="T16362" s="104"/>
    </row>
    <row r="16363" spans="13:20" ht="14.5" x14ac:dyDescent="0.35">
      <c r="M16363" s="263" t="s">
        <v>49034</v>
      </c>
      <c r="N16363" s="264">
        <v>1429.86</v>
      </c>
      <c r="P16363" s="243" t="s">
        <v>32035</v>
      </c>
      <c r="Q16363" s="244">
        <v>28961.31</v>
      </c>
      <c r="R16363" s="104"/>
      <c r="S16363" s="104"/>
      <c r="T16363" s="104"/>
    </row>
    <row r="16364" spans="13:20" ht="14.5" x14ac:dyDescent="0.35">
      <c r="M16364" s="263" t="s">
        <v>17459</v>
      </c>
      <c r="N16364" s="264">
        <v>22800</v>
      </c>
      <c r="P16364" s="243" t="s">
        <v>32036</v>
      </c>
      <c r="Q16364" s="244">
        <v>37797.56</v>
      </c>
      <c r="R16364" s="104"/>
      <c r="S16364" s="104"/>
      <c r="T16364" s="104"/>
    </row>
    <row r="16365" spans="13:20" ht="14.5" x14ac:dyDescent="0.35">
      <c r="M16365" s="263" t="s">
        <v>17460</v>
      </c>
      <c r="N16365" s="264">
        <v>5029</v>
      </c>
      <c r="P16365" s="243" t="s">
        <v>32037</v>
      </c>
      <c r="Q16365" s="244">
        <v>327.42</v>
      </c>
      <c r="R16365" s="104"/>
      <c r="S16365" s="104"/>
      <c r="T16365" s="104"/>
    </row>
    <row r="16366" spans="13:20" ht="14.5" x14ac:dyDescent="0.35">
      <c r="M16366" s="263" t="s">
        <v>17461</v>
      </c>
      <c r="N16366" s="264">
        <v>181068.97</v>
      </c>
      <c r="P16366" s="243" t="s">
        <v>16434</v>
      </c>
      <c r="Q16366" s="244">
        <v>85400</v>
      </c>
      <c r="R16366" s="104"/>
      <c r="S16366" s="104"/>
      <c r="T16366" s="104"/>
    </row>
    <row r="16367" spans="13:20" ht="14.5" x14ac:dyDescent="0.35">
      <c r="M16367" s="263" t="s">
        <v>17462</v>
      </c>
      <c r="N16367" s="264">
        <v>218068.44</v>
      </c>
      <c r="P16367" s="243" t="s">
        <v>32038</v>
      </c>
      <c r="Q16367" s="244">
        <v>39550.26</v>
      </c>
      <c r="R16367" s="104"/>
      <c r="S16367" s="104"/>
      <c r="T16367" s="104"/>
    </row>
    <row r="16368" spans="13:20" ht="14.5" x14ac:dyDescent="0.35">
      <c r="M16368" s="263" t="s">
        <v>58258</v>
      </c>
      <c r="N16368" s="264">
        <v>17200</v>
      </c>
      <c r="P16368" s="243" t="s">
        <v>32039</v>
      </c>
      <c r="Q16368" s="244">
        <v>1772.67</v>
      </c>
      <c r="R16368" s="104"/>
      <c r="S16368" s="104"/>
      <c r="T16368" s="104"/>
    </row>
    <row r="16369" spans="13:20" ht="14.5" x14ac:dyDescent="0.35">
      <c r="M16369" s="263" t="s">
        <v>17463</v>
      </c>
      <c r="N16369" s="264">
        <v>12938.79</v>
      </c>
      <c r="P16369" s="243" t="s">
        <v>16435</v>
      </c>
      <c r="Q16369" s="244">
        <v>-85400</v>
      </c>
      <c r="R16369" s="104"/>
      <c r="S16369" s="104"/>
      <c r="T16369" s="104"/>
    </row>
    <row r="16370" spans="13:20" ht="14.5" x14ac:dyDescent="0.35">
      <c r="M16370" s="263" t="s">
        <v>17464</v>
      </c>
      <c r="N16370" s="264">
        <v>547919.88</v>
      </c>
      <c r="P16370" s="243" t="s">
        <v>32040</v>
      </c>
      <c r="Q16370" s="244">
        <v>35656.639999999999</v>
      </c>
      <c r="R16370" s="104"/>
      <c r="S16370" s="104"/>
      <c r="T16370" s="104"/>
    </row>
    <row r="16371" spans="13:20" ht="14.5" x14ac:dyDescent="0.35">
      <c r="M16371" s="263" t="s">
        <v>45972</v>
      </c>
      <c r="N16371" s="264">
        <v>397.5</v>
      </c>
      <c r="P16371" s="243" t="s">
        <v>32041</v>
      </c>
      <c r="Q16371" s="244">
        <v>150901.88</v>
      </c>
      <c r="R16371" s="104"/>
      <c r="S16371" s="104"/>
      <c r="T16371" s="104"/>
    </row>
    <row r="16372" spans="13:20" ht="14.5" x14ac:dyDescent="0.35">
      <c r="M16372" s="263" t="s">
        <v>45973</v>
      </c>
      <c r="N16372" s="264">
        <v>3344.5</v>
      </c>
      <c r="P16372" s="243" t="s">
        <v>32042</v>
      </c>
      <c r="Q16372" s="244">
        <v>2608.92</v>
      </c>
      <c r="R16372" s="104"/>
      <c r="S16372" s="104"/>
      <c r="T16372" s="104"/>
    </row>
    <row r="16373" spans="13:20" ht="14.5" x14ac:dyDescent="0.35">
      <c r="M16373" s="263" t="s">
        <v>17465</v>
      </c>
      <c r="N16373" s="264">
        <v>241095.47</v>
      </c>
      <c r="P16373" s="243" t="s">
        <v>32043</v>
      </c>
      <c r="Q16373" s="244">
        <v>199.59</v>
      </c>
      <c r="R16373" s="104"/>
      <c r="S16373" s="104"/>
      <c r="T16373" s="104"/>
    </row>
    <row r="16374" spans="13:20" ht="14.5" x14ac:dyDescent="0.35">
      <c r="M16374" s="263" t="s">
        <v>17466</v>
      </c>
      <c r="N16374" s="264">
        <v>101697.72</v>
      </c>
      <c r="P16374" s="243" t="s">
        <v>32044</v>
      </c>
      <c r="Q16374" s="244">
        <v>565.6</v>
      </c>
      <c r="R16374" s="104"/>
      <c r="S16374" s="104"/>
      <c r="T16374" s="104"/>
    </row>
    <row r="16375" spans="13:20" ht="14.5" x14ac:dyDescent="0.35">
      <c r="M16375" s="263" t="s">
        <v>17467</v>
      </c>
      <c r="N16375" s="264">
        <v>32906.82</v>
      </c>
      <c r="P16375" s="243" t="s">
        <v>32045</v>
      </c>
      <c r="Q16375" s="244">
        <v>6161.26</v>
      </c>
      <c r="R16375" s="104"/>
      <c r="S16375" s="104"/>
      <c r="T16375" s="104"/>
    </row>
    <row r="16376" spans="13:20" ht="14.5" x14ac:dyDescent="0.35">
      <c r="M16376" s="263" t="s">
        <v>17468</v>
      </c>
      <c r="N16376" s="264">
        <v>1391.14</v>
      </c>
      <c r="P16376" s="243" t="s">
        <v>32046</v>
      </c>
      <c r="Q16376" s="244">
        <v>184816.63</v>
      </c>
      <c r="R16376" s="104"/>
      <c r="S16376" s="104"/>
      <c r="T16376" s="104"/>
    </row>
    <row r="16377" spans="13:20" ht="14.5" x14ac:dyDescent="0.35">
      <c r="M16377" s="263" t="s">
        <v>35050</v>
      </c>
      <c r="N16377" s="264">
        <v>2327053.56</v>
      </c>
      <c r="P16377" s="243" t="s">
        <v>32047</v>
      </c>
      <c r="Q16377" s="244">
        <v>108088.04</v>
      </c>
      <c r="R16377" s="104"/>
      <c r="S16377" s="104"/>
      <c r="T16377" s="104"/>
    </row>
    <row r="16378" spans="13:20" ht="14.5" x14ac:dyDescent="0.35">
      <c r="M16378" s="263" t="s">
        <v>17469</v>
      </c>
      <c r="N16378" s="264">
        <v>20479.16</v>
      </c>
      <c r="P16378" s="243" t="s">
        <v>32048</v>
      </c>
      <c r="Q16378" s="244">
        <v>104640.5</v>
      </c>
      <c r="R16378" s="104"/>
      <c r="S16378" s="104"/>
      <c r="T16378" s="104"/>
    </row>
    <row r="16379" spans="13:20" ht="14.5" x14ac:dyDescent="0.35">
      <c r="M16379" s="263" t="s">
        <v>17470</v>
      </c>
      <c r="N16379" s="264">
        <v>80919.460000000006</v>
      </c>
      <c r="P16379" s="243" t="s">
        <v>32049</v>
      </c>
      <c r="Q16379" s="244">
        <v>28795.81</v>
      </c>
      <c r="R16379" s="104"/>
      <c r="S16379" s="104"/>
      <c r="T16379" s="104"/>
    </row>
    <row r="16380" spans="13:20" ht="14.5" x14ac:dyDescent="0.35">
      <c r="M16380" s="263" t="s">
        <v>17471</v>
      </c>
      <c r="N16380" s="264">
        <v>40459.300000000003</v>
      </c>
      <c r="P16380" s="243" t="s">
        <v>32050</v>
      </c>
      <c r="Q16380" s="244">
        <v>28813</v>
      </c>
      <c r="R16380" s="104"/>
      <c r="S16380" s="104"/>
      <c r="T16380" s="104"/>
    </row>
    <row r="16381" spans="13:20" ht="14.5" x14ac:dyDescent="0.35">
      <c r="M16381" s="263" t="s">
        <v>17472</v>
      </c>
      <c r="N16381" s="264">
        <v>25136.560000000001</v>
      </c>
      <c r="P16381" s="243" t="s">
        <v>32051</v>
      </c>
      <c r="Q16381" s="244">
        <v>114559.43</v>
      </c>
      <c r="R16381" s="104"/>
      <c r="S16381" s="104"/>
      <c r="T16381" s="104"/>
    </row>
    <row r="16382" spans="13:20" ht="14.5" x14ac:dyDescent="0.35">
      <c r="M16382" s="263" t="s">
        <v>17473</v>
      </c>
      <c r="N16382" s="264">
        <v>5879.73</v>
      </c>
      <c r="P16382" s="243" t="s">
        <v>32052</v>
      </c>
      <c r="Q16382" s="244">
        <v>65563.72</v>
      </c>
      <c r="R16382" s="104"/>
      <c r="S16382" s="104"/>
      <c r="T16382" s="104"/>
    </row>
    <row r="16383" spans="13:20" ht="14.5" x14ac:dyDescent="0.35">
      <c r="M16383" s="263" t="s">
        <v>15000</v>
      </c>
      <c r="N16383" s="264">
        <v>312344.52</v>
      </c>
      <c r="P16383" s="243" t="s">
        <v>32053</v>
      </c>
      <c r="Q16383" s="244">
        <v>41814.089999999997</v>
      </c>
      <c r="R16383" s="104"/>
      <c r="S16383" s="104"/>
      <c r="T16383" s="104"/>
    </row>
    <row r="16384" spans="13:20" ht="14.5" x14ac:dyDescent="0.35">
      <c r="M16384" s="263" t="s">
        <v>15001</v>
      </c>
      <c r="N16384" s="264">
        <v>342105.74</v>
      </c>
      <c r="P16384" s="243" t="s">
        <v>32054</v>
      </c>
      <c r="Q16384" s="244">
        <v>23160.69</v>
      </c>
      <c r="R16384" s="104"/>
      <c r="S16384" s="104"/>
      <c r="T16384" s="104"/>
    </row>
    <row r="16385" spans="13:20" ht="14.5" x14ac:dyDescent="0.35">
      <c r="M16385" s="263" t="s">
        <v>17474</v>
      </c>
      <c r="N16385" s="264">
        <v>64540.88</v>
      </c>
      <c r="P16385" s="243" t="s">
        <v>32055</v>
      </c>
      <c r="Q16385" s="244">
        <v>153805.29999999999</v>
      </c>
      <c r="R16385" s="104"/>
      <c r="S16385" s="104"/>
      <c r="T16385" s="104"/>
    </row>
    <row r="16386" spans="13:20" ht="14.5" x14ac:dyDescent="0.35">
      <c r="M16386" s="263" t="s">
        <v>17475</v>
      </c>
      <c r="N16386" s="264">
        <v>155861.6</v>
      </c>
      <c r="P16386" s="243" t="s">
        <v>32056</v>
      </c>
      <c r="Q16386" s="244">
        <v>32283.200000000001</v>
      </c>
      <c r="R16386" s="104"/>
      <c r="S16386" s="104"/>
      <c r="T16386" s="104"/>
    </row>
    <row r="16387" spans="13:20" ht="14.5" x14ac:dyDescent="0.35">
      <c r="M16387" s="263" t="s">
        <v>17476</v>
      </c>
      <c r="N16387" s="264">
        <v>62511.54</v>
      </c>
      <c r="P16387" s="243" t="s">
        <v>32057</v>
      </c>
      <c r="Q16387" s="244">
        <v>13159.74</v>
      </c>
      <c r="R16387" s="104"/>
      <c r="S16387" s="104"/>
      <c r="T16387" s="104"/>
    </row>
    <row r="16388" spans="13:20" ht="14.5" x14ac:dyDescent="0.35">
      <c r="M16388" s="263" t="s">
        <v>58259</v>
      </c>
      <c r="N16388" s="264">
        <v>1784.01</v>
      </c>
      <c r="P16388" s="243" t="s">
        <v>32058</v>
      </c>
      <c r="Q16388" s="244">
        <v>296323.23</v>
      </c>
      <c r="R16388" s="104"/>
      <c r="S16388" s="104"/>
      <c r="T16388" s="104"/>
    </row>
    <row r="16389" spans="13:20" ht="14.5" x14ac:dyDescent="0.35">
      <c r="M16389" s="263" t="s">
        <v>17478</v>
      </c>
      <c r="N16389" s="264">
        <v>6420</v>
      </c>
      <c r="P16389" s="243" t="s">
        <v>32059</v>
      </c>
      <c r="Q16389" s="244">
        <v>2636.27</v>
      </c>
      <c r="R16389" s="104"/>
      <c r="S16389" s="104"/>
      <c r="T16389" s="104"/>
    </row>
    <row r="16390" spans="13:20" ht="14.5" x14ac:dyDescent="0.35">
      <c r="M16390" s="263" t="s">
        <v>41629</v>
      </c>
      <c r="N16390" s="264">
        <v>25024.52</v>
      </c>
      <c r="P16390" s="243" t="s">
        <v>32060</v>
      </c>
      <c r="Q16390" s="244">
        <v>41301.19</v>
      </c>
      <c r="R16390" s="104"/>
      <c r="S16390" s="104"/>
      <c r="T16390" s="104"/>
    </row>
    <row r="16391" spans="13:20" ht="14.5" x14ac:dyDescent="0.35">
      <c r="M16391" s="263" t="s">
        <v>52591</v>
      </c>
      <c r="N16391" s="264">
        <v>1573.87</v>
      </c>
      <c r="P16391" s="243" t="s">
        <v>32061</v>
      </c>
      <c r="Q16391" s="244">
        <v>763.91</v>
      </c>
      <c r="R16391" s="104"/>
      <c r="S16391" s="104"/>
      <c r="T16391" s="104"/>
    </row>
    <row r="16392" spans="13:20" ht="14.5" x14ac:dyDescent="0.35">
      <c r="M16392" s="263" t="s">
        <v>17479</v>
      </c>
      <c r="N16392" s="264">
        <v>345.42</v>
      </c>
      <c r="P16392" s="243" t="s">
        <v>32062</v>
      </c>
      <c r="Q16392" s="244">
        <v>23547.43</v>
      </c>
      <c r="R16392" s="104"/>
      <c r="S16392" s="104"/>
      <c r="T16392" s="104"/>
    </row>
    <row r="16393" spans="13:20" ht="14.5" x14ac:dyDescent="0.35">
      <c r="M16393" s="263" t="s">
        <v>45974</v>
      </c>
      <c r="N16393" s="264">
        <v>5510.5</v>
      </c>
      <c r="P16393" s="243" t="s">
        <v>32063</v>
      </c>
      <c r="Q16393" s="244">
        <v>14356.54</v>
      </c>
      <c r="R16393" s="104"/>
      <c r="S16393" s="104"/>
      <c r="T16393" s="104"/>
    </row>
    <row r="16394" spans="13:20" ht="14.5" x14ac:dyDescent="0.35">
      <c r="M16394" s="263" t="s">
        <v>43532</v>
      </c>
      <c r="N16394" s="264">
        <v>8962.0499999999993</v>
      </c>
      <c r="P16394" s="243" t="s">
        <v>32064</v>
      </c>
      <c r="Q16394" s="244">
        <v>2087.84</v>
      </c>
      <c r="R16394" s="104"/>
      <c r="S16394" s="104"/>
      <c r="T16394" s="104"/>
    </row>
    <row r="16395" spans="13:20" ht="14.5" x14ac:dyDescent="0.35">
      <c r="M16395" s="263" t="s">
        <v>15004</v>
      </c>
      <c r="N16395" s="264">
        <v>680609.21</v>
      </c>
      <c r="P16395" s="243" t="s">
        <v>32065</v>
      </c>
      <c r="Q16395" s="244">
        <v>142176.59</v>
      </c>
      <c r="R16395" s="104"/>
      <c r="S16395" s="104"/>
      <c r="T16395" s="104"/>
    </row>
    <row r="16396" spans="13:20" ht="14.5" x14ac:dyDescent="0.35">
      <c r="M16396" s="263" t="s">
        <v>15005</v>
      </c>
      <c r="N16396" s="264">
        <v>682700.43</v>
      </c>
      <c r="P16396" s="243" t="s">
        <v>16436</v>
      </c>
      <c r="Q16396" s="244">
        <v>34150.980000000003</v>
      </c>
      <c r="R16396" s="104"/>
      <c r="S16396" s="104"/>
      <c r="T16396" s="104"/>
    </row>
    <row r="16397" spans="13:20" ht="14.5" x14ac:dyDescent="0.35">
      <c r="M16397" s="263" t="s">
        <v>52592</v>
      </c>
      <c r="N16397" s="264">
        <v>23985.56</v>
      </c>
      <c r="P16397" s="243" t="s">
        <v>32066</v>
      </c>
      <c r="Q16397" s="244">
        <v>2046.1</v>
      </c>
      <c r="R16397" s="104"/>
      <c r="S16397" s="104"/>
      <c r="T16397" s="104"/>
    </row>
    <row r="16398" spans="13:20" ht="14.5" x14ac:dyDescent="0.35">
      <c r="M16398" s="263" t="s">
        <v>15006</v>
      </c>
      <c r="N16398" s="264">
        <v>80229.22</v>
      </c>
      <c r="P16398" s="243" t="s">
        <v>32067</v>
      </c>
      <c r="Q16398" s="244">
        <v>68596.23</v>
      </c>
      <c r="R16398" s="104"/>
      <c r="S16398" s="104"/>
      <c r="T16398" s="104"/>
    </row>
    <row r="16399" spans="13:20" ht="14.5" x14ac:dyDescent="0.35">
      <c r="M16399" s="263" t="s">
        <v>35051</v>
      </c>
      <c r="N16399" s="264">
        <v>10354.85</v>
      </c>
      <c r="P16399" s="243" t="s">
        <v>16437</v>
      </c>
      <c r="Q16399" s="244">
        <v>129276.94</v>
      </c>
      <c r="R16399" s="104"/>
      <c r="S16399" s="104"/>
      <c r="T16399" s="104"/>
    </row>
    <row r="16400" spans="13:20" ht="14.5" x14ac:dyDescent="0.35">
      <c r="M16400" s="263" t="s">
        <v>51691</v>
      </c>
      <c r="N16400" s="264">
        <v>90141.93</v>
      </c>
      <c r="P16400" s="243" t="s">
        <v>32068</v>
      </c>
      <c r="Q16400" s="244">
        <v>61660</v>
      </c>
      <c r="R16400" s="104"/>
      <c r="S16400" s="104"/>
      <c r="T16400" s="104"/>
    </row>
    <row r="16401" spans="13:20" ht="14.5" x14ac:dyDescent="0.35">
      <c r="M16401" s="263" t="s">
        <v>35052</v>
      </c>
      <c r="N16401" s="264">
        <v>6405.8</v>
      </c>
      <c r="P16401" s="243" t="s">
        <v>32069</v>
      </c>
      <c r="Q16401" s="244">
        <v>1474455.06</v>
      </c>
      <c r="R16401" s="104"/>
      <c r="S16401" s="104"/>
      <c r="T16401" s="104"/>
    </row>
    <row r="16402" spans="13:20" ht="14.5" x14ac:dyDescent="0.35">
      <c r="M16402" s="263" t="s">
        <v>17482</v>
      </c>
      <c r="N16402" s="264">
        <v>13855.61</v>
      </c>
      <c r="P16402" s="243" t="s">
        <v>32070</v>
      </c>
      <c r="Q16402" s="244">
        <v>-53.76</v>
      </c>
      <c r="R16402" s="104"/>
      <c r="S16402" s="104"/>
      <c r="T16402" s="104"/>
    </row>
    <row r="16403" spans="13:20" ht="14.5" x14ac:dyDescent="0.35">
      <c r="M16403" s="263" t="s">
        <v>15007</v>
      </c>
      <c r="N16403" s="264">
        <v>81664.81</v>
      </c>
      <c r="P16403" s="243" t="s">
        <v>32071</v>
      </c>
      <c r="Q16403" s="244">
        <v>22319.14</v>
      </c>
      <c r="R16403" s="104"/>
      <c r="S16403" s="104"/>
      <c r="T16403" s="104"/>
    </row>
    <row r="16404" spans="13:20" ht="14.5" x14ac:dyDescent="0.35">
      <c r="M16404" s="263" t="s">
        <v>37945</v>
      </c>
      <c r="N16404" s="264">
        <v>424053.1</v>
      </c>
      <c r="P16404" s="243" t="s">
        <v>32072</v>
      </c>
      <c r="Q16404" s="244">
        <v>1707.39</v>
      </c>
      <c r="R16404" s="104"/>
      <c r="S16404" s="104"/>
      <c r="T16404" s="104"/>
    </row>
    <row r="16405" spans="13:20" ht="14.5" x14ac:dyDescent="0.35">
      <c r="M16405" s="263" t="s">
        <v>37946</v>
      </c>
      <c r="N16405" s="264">
        <v>297748.78999999998</v>
      </c>
      <c r="P16405" s="243" t="s">
        <v>32073</v>
      </c>
      <c r="Q16405" s="244">
        <v>9655.84</v>
      </c>
      <c r="R16405" s="104"/>
      <c r="S16405" s="104"/>
      <c r="T16405" s="104"/>
    </row>
    <row r="16406" spans="13:20" ht="14.5" x14ac:dyDescent="0.35">
      <c r="M16406" s="263" t="s">
        <v>36482</v>
      </c>
      <c r="N16406" s="264">
        <v>98866.68</v>
      </c>
      <c r="P16406" s="243" t="s">
        <v>32074</v>
      </c>
      <c r="Q16406" s="244">
        <v>59973.88</v>
      </c>
      <c r="R16406" s="104"/>
      <c r="S16406" s="104"/>
      <c r="T16406" s="104"/>
    </row>
    <row r="16407" spans="13:20" ht="14.5" x14ac:dyDescent="0.35">
      <c r="M16407" s="263" t="s">
        <v>17487</v>
      </c>
      <c r="N16407" s="264">
        <v>25211.13</v>
      </c>
      <c r="P16407" s="243" t="s">
        <v>32075</v>
      </c>
      <c r="Q16407" s="244">
        <v>4587.96</v>
      </c>
      <c r="R16407" s="104"/>
      <c r="S16407" s="104"/>
      <c r="T16407" s="104"/>
    </row>
    <row r="16408" spans="13:20" ht="14.5" x14ac:dyDescent="0.35">
      <c r="M16408" s="263" t="s">
        <v>36483</v>
      </c>
      <c r="N16408" s="264">
        <v>6600</v>
      </c>
      <c r="P16408" s="243" t="s">
        <v>32076</v>
      </c>
      <c r="Q16408" s="244">
        <v>15866.56</v>
      </c>
      <c r="R16408" s="104"/>
      <c r="S16408" s="104"/>
      <c r="T16408" s="104"/>
    </row>
    <row r="16409" spans="13:20" ht="14.5" x14ac:dyDescent="0.35">
      <c r="M16409" s="263" t="s">
        <v>36484</v>
      </c>
      <c r="N16409" s="264">
        <v>10020</v>
      </c>
      <c r="P16409" s="243" t="s">
        <v>32077</v>
      </c>
      <c r="Q16409" s="244">
        <v>2928</v>
      </c>
      <c r="R16409" s="104"/>
      <c r="S16409" s="104"/>
      <c r="T16409" s="104"/>
    </row>
    <row r="16410" spans="13:20" ht="14.5" x14ac:dyDescent="0.35">
      <c r="M16410" s="263" t="s">
        <v>51692</v>
      </c>
      <c r="N16410" s="264">
        <v>30633.57</v>
      </c>
      <c r="P16410" s="243" t="s">
        <v>32078</v>
      </c>
      <c r="Q16410" s="244">
        <v>347687.22</v>
      </c>
      <c r="R16410" s="104"/>
      <c r="S16410" s="104"/>
      <c r="T16410" s="104"/>
    </row>
    <row r="16411" spans="13:20" ht="14.5" x14ac:dyDescent="0.35">
      <c r="M16411" s="263" t="s">
        <v>45975</v>
      </c>
      <c r="N16411" s="264">
        <v>46795.95</v>
      </c>
      <c r="P16411" s="243" t="s">
        <v>32079</v>
      </c>
      <c r="Q16411" s="244">
        <v>38075.519999999997</v>
      </c>
      <c r="R16411" s="104"/>
      <c r="S16411" s="104"/>
      <c r="T16411" s="104"/>
    </row>
    <row r="16412" spans="13:20" ht="14.5" x14ac:dyDescent="0.35">
      <c r="M16412" s="263" t="s">
        <v>17488</v>
      </c>
      <c r="N16412" s="264">
        <v>16933.78</v>
      </c>
      <c r="P16412" s="243" t="s">
        <v>32080</v>
      </c>
      <c r="Q16412" s="244">
        <v>68095.259999999995</v>
      </c>
      <c r="R16412" s="104"/>
      <c r="S16412" s="104"/>
      <c r="T16412" s="104"/>
    </row>
    <row r="16413" spans="13:20" ht="14.5" x14ac:dyDescent="0.35">
      <c r="M16413" s="263" t="s">
        <v>45976</v>
      </c>
      <c r="N16413" s="264">
        <v>1600</v>
      </c>
      <c r="P16413" s="243" t="s">
        <v>32081</v>
      </c>
      <c r="Q16413" s="244">
        <v>10838.19</v>
      </c>
      <c r="R16413" s="104"/>
      <c r="S16413" s="104"/>
      <c r="T16413" s="104"/>
    </row>
    <row r="16414" spans="13:20" ht="14.5" x14ac:dyDescent="0.35">
      <c r="M16414" s="263" t="s">
        <v>37951</v>
      </c>
      <c r="N16414" s="264">
        <v>836.91</v>
      </c>
      <c r="P16414" s="243" t="s">
        <v>32082</v>
      </c>
      <c r="Q16414" s="244">
        <v>19522.61</v>
      </c>
      <c r="R16414" s="104"/>
      <c r="S16414" s="104"/>
      <c r="T16414" s="104"/>
    </row>
    <row r="16415" spans="13:20" ht="14.5" x14ac:dyDescent="0.35">
      <c r="M16415" s="263" t="s">
        <v>45977</v>
      </c>
      <c r="N16415" s="264">
        <v>790</v>
      </c>
      <c r="P16415" s="243" t="s">
        <v>32083</v>
      </c>
      <c r="Q16415" s="244">
        <v>37266.620000000003</v>
      </c>
      <c r="R16415" s="104"/>
      <c r="S16415" s="104"/>
      <c r="T16415" s="104"/>
    </row>
    <row r="16416" spans="13:20" ht="14.5" x14ac:dyDescent="0.35">
      <c r="M16416" s="263" t="s">
        <v>41631</v>
      </c>
      <c r="N16416" s="264">
        <v>24966.400000000001</v>
      </c>
      <c r="P16416" s="243" t="s">
        <v>32084</v>
      </c>
      <c r="Q16416" s="244">
        <v>125255.35</v>
      </c>
      <c r="R16416" s="104"/>
      <c r="S16416" s="104"/>
      <c r="T16416" s="104"/>
    </row>
    <row r="16417" spans="13:20" ht="14.5" x14ac:dyDescent="0.35">
      <c r="M16417" s="263" t="s">
        <v>17489</v>
      </c>
      <c r="N16417" s="264">
        <v>10831.13</v>
      </c>
      <c r="P16417" s="243" t="s">
        <v>32085</v>
      </c>
      <c r="Q16417" s="244">
        <v>11617.69</v>
      </c>
      <c r="R16417" s="104"/>
      <c r="S16417" s="104"/>
      <c r="T16417" s="104"/>
    </row>
    <row r="16418" spans="13:20" ht="14.5" x14ac:dyDescent="0.35">
      <c r="M16418" s="263" t="s">
        <v>58260</v>
      </c>
      <c r="N16418" s="264">
        <v>325.94</v>
      </c>
      <c r="P16418" s="243" t="s">
        <v>32086</v>
      </c>
      <c r="Q16418" s="244">
        <v>966607.37</v>
      </c>
      <c r="R16418" s="104"/>
      <c r="S16418" s="104"/>
      <c r="T16418" s="104"/>
    </row>
    <row r="16419" spans="13:20" ht="14.5" x14ac:dyDescent="0.35">
      <c r="M16419" s="263" t="s">
        <v>37952</v>
      </c>
      <c r="N16419" s="264">
        <v>5610.87</v>
      </c>
      <c r="P16419" s="243" t="s">
        <v>32087</v>
      </c>
      <c r="Q16419" s="244">
        <v>5670</v>
      </c>
      <c r="R16419" s="104"/>
      <c r="S16419" s="104"/>
      <c r="T16419" s="104"/>
    </row>
    <row r="16420" spans="13:20" ht="14.5" x14ac:dyDescent="0.35">
      <c r="M16420" s="263" t="s">
        <v>37953</v>
      </c>
      <c r="N16420" s="264">
        <v>5407.51</v>
      </c>
      <c r="P16420" s="243" t="s">
        <v>32088</v>
      </c>
      <c r="Q16420" s="244">
        <v>41814.089999999997</v>
      </c>
      <c r="R16420" s="104"/>
      <c r="S16420" s="104"/>
      <c r="T16420" s="104"/>
    </row>
    <row r="16421" spans="13:20" ht="14.5" x14ac:dyDescent="0.35">
      <c r="M16421" s="263" t="s">
        <v>53883</v>
      </c>
      <c r="N16421" s="264">
        <v>2672.46</v>
      </c>
      <c r="P16421" s="243" t="s">
        <v>32089</v>
      </c>
      <c r="Q16421" s="244">
        <v>2928</v>
      </c>
      <c r="R16421" s="104"/>
      <c r="S16421" s="104"/>
      <c r="T16421" s="104"/>
    </row>
    <row r="16422" spans="13:20" ht="14.5" x14ac:dyDescent="0.35">
      <c r="M16422" s="263" t="s">
        <v>17490</v>
      </c>
      <c r="N16422" s="264">
        <v>24317.200000000001</v>
      </c>
      <c r="P16422" s="243" t="s">
        <v>32090</v>
      </c>
      <c r="Q16422" s="244">
        <v>407661.1</v>
      </c>
      <c r="R16422" s="104"/>
      <c r="S16422" s="104"/>
      <c r="T16422" s="104"/>
    </row>
    <row r="16423" spans="13:20" ht="14.5" x14ac:dyDescent="0.35">
      <c r="M16423" s="263" t="s">
        <v>50711</v>
      </c>
      <c r="N16423" s="264">
        <v>15810</v>
      </c>
      <c r="P16423" s="243" t="s">
        <v>32091</v>
      </c>
      <c r="Q16423" s="244">
        <v>61236.21</v>
      </c>
      <c r="R16423" s="104"/>
      <c r="S16423" s="104"/>
      <c r="T16423" s="104"/>
    </row>
    <row r="16424" spans="13:20" ht="14.5" x14ac:dyDescent="0.35">
      <c r="M16424" s="263" t="s">
        <v>49035</v>
      </c>
      <c r="N16424" s="264">
        <v>53996.97</v>
      </c>
      <c r="P16424" s="243" t="s">
        <v>32092</v>
      </c>
      <c r="Q16424" s="244">
        <v>68095.259999999995</v>
      </c>
      <c r="R16424" s="104"/>
      <c r="S16424" s="104"/>
      <c r="T16424" s="104"/>
    </row>
    <row r="16425" spans="13:20" ht="14.5" x14ac:dyDescent="0.35">
      <c r="M16425" s="263" t="s">
        <v>17503</v>
      </c>
      <c r="N16425" s="264">
        <v>30714.25</v>
      </c>
      <c r="P16425" s="243" t="s">
        <v>32093</v>
      </c>
      <c r="Q16425" s="244">
        <v>153805.29999999999</v>
      </c>
      <c r="R16425" s="104"/>
      <c r="S16425" s="104"/>
      <c r="T16425" s="104"/>
    </row>
    <row r="16426" spans="13:20" ht="14.5" x14ac:dyDescent="0.35">
      <c r="M16426" s="263" t="s">
        <v>45978</v>
      </c>
      <c r="N16426" s="264">
        <v>3496</v>
      </c>
      <c r="P16426" s="243" t="s">
        <v>32094</v>
      </c>
      <c r="Q16426" s="244">
        <v>10838.19</v>
      </c>
      <c r="R16426" s="104"/>
      <c r="S16426" s="104"/>
      <c r="T16426" s="104"/>
    </row>
    <row r="16427" spans="13:20" ht="14.5" x14ac:dyDescent="0.35">
      <c r="M16427" s="263" t="s">
        <v>52593</v>
      </c>
      <c r="N16427" s="264">
        <v>11779.4</v>
      </c>
      <c r="P16427" s="243" t="s">
        <v>32095</v>
      </c>
      <c r="Q16427" s="244">
        <v>32283.200000000001</v>
      </c>
      <c r="R16427" s="104"/>
      <c r="S16427" s="104"/>
      <c r="T16427" s="104"/>
    </row>
    <row r="16428" spans="13:20" ht="14.5" x14ac:dyDescent="0.35">
      <c r="M16428" s="263" t="s">
        <v>45979</v>
      </c>
      <c r="N16428" s="264">
        <v>157833</v>
      </c>
      <c r="P16428" s="243" t="s">
        <v>32096</v>
      </c>
      <c r="Q16428" s="244">
        <v>13159.74</v>
      </c>
      <c r="R16428" s="104"/>
      <c r="S16428" s="104"/>
      <c r="T16428" s="104"/>
    </row>
    <row r="16429" spans="13:20" ht="14.5" x14ac:dyDescent="0.35">
      <c r="M16429" s="263" t="s">
        <v>58261</v>
      </c>
      <c r="N16429" s="264">
        <v>53568</v>
      </c>
      <c r="P16429" s="243" t="s">
        <v>32097</v>
      </c>
      <c r="Q16429" s="244">
        <v>19522.61</v>
      </c>
      <c r="R16429" s="104"/>
      <c r="S16429" s="104"/>
      <c r="T16429" s="104"/>
    </row>
    <row r="16430" spans="13:20" ht="14.5" x14ac:dyDescent="0.35">
      <c r="M16430" s="263" t="s">
        <v>49036</v>
      </c>
      <c r="N16430" s="264">
        <v>9162.73</v>
      </c>
      <c r="P16430" s="243" t="s">
        <v>32098</v>
      </c>
      <c r="Q16430" s="244">
        <v>1079882.05</v>
      </c>
      <c r="R16430" s="104"/>
      <c r="S16430" s="104"/>
      <c r="T16430" s="104"/>
    </row>
    <row r="16431" spans="13:20" ht="14.5" x14ac:dyDescent="0.35">
      <c r="M16431" s="263" t="s">
        <v>51693</v>
      </c>
      <c r="N16431" s="264">
        <v>314.25</v>
      </c>
      <c r="P16431" s="243" t="s">
        <v>32099</v>
      </c>
      <c r="Q16431" s="244">
        <v>2636.27</v>
      </c>
      <c r="R16431" s="104"/>
      <c r="S16431" s="104"/>
      <c r="T16431" s="104"/>
    </row>
    <row r="16432" spans="13:20" ht="14.5" x14ac:dyDescent="0.35">
      <c r="M16432" s="263" t="s">
        <v>17505</v>
      </c>
      <c r="N16432" s="264">
        <v>6196.22</v>
      </c>
      <c r="P16432" s="243" t="s">
        <v>32100</v>
      </c>
      <c r="Q16432" s="244">
        <v>43910.11</v>
      </c>
      <c r="R16432" s="104"/>
      <c r="S16432" s="104"/>
      <c r="T16432" s="104"/>
    </row>
    <row r="16433" spans="13:20" ht="14.5" x14ac:dyDescent="0.35">
      <c r="M16433" s="263" t="s">
        <v>17506</v>
      </c>
      <c r="N16433" s="264">
        <v>38213</v>
      </c>
      <c r="P16433" s="243" t="s">
        <v>32101</v>
      </c>
      <c r="Q16433" s="244">
        <v>99179.64</v>
      </c>
      <c r="R16433" s="104"/>
      <c r="S16433" s="104"/>
      <c r="T16433" s="104"/>
    </row>
    <row r="16434" spans="13:20" ht="14.5" x14ac:dyDescent="0.35">
      <c r="M16434" s="263" t="s">
        <v>37957</v>
      </c>
      <c r="N16434" s="264">
        <v>233345.37</v>
      </c>
      <c r="P16434" s="243" t="s">
        <v>32102</v>
      </c>
      <c r="Q16434" s="244">
        <v>763.91</v>
      </c>
      <c r="R16434" s="104"/>
      <c r="S16434" s="104"/>
      <c r="T16434" s="104"/>
    </row>
    <row r="16435" spans="13:20" ht="14.5" x14ac:dyDescent="0.35">
      <c r="M16435" s="263" t="s">
        <v>36498</v>
      </c>
      <c r="N16435" s="264">
        <v>83223.67</v>
      </c>
      <c r="P16435" s="243" t="s">
        <v>32103</v>
      </c>
      <c r="Q16435" s="244">
        <v>84647.59</v>
      </c>
      <c r="R16435" s="104"/>
      <c r="S16435" s="104"/>
      <c r="T16435" s="104"/>
    </row>
    <row r="16436" spans="13:20" ht="14.5" x14ac:dyDescent="0.35">
      <c r="M16436" s="263" t="s">
        <v>17587</v>
      </c>
      <c r="N16436" s="264">
        <v>40137.71</v>
      </c>
      <c r="P16436" s="243" t="s">
        <v>32104</v>
      </c>
      <c r="Q16436" s="244">
        <v>60546.82</v>
      </c>
      <c r="R16436" s="104"/>
      <c r="S16436" s="104"/>
      <c r="T16436" s="104"/>
    </row>
    <row r="16437" spans="13:20" ht="14.5" x14ac:dyDescent="0.35">
      <c r="M16437" s="263" t="s">
        <v>17588</v>
      </c>
      <c r="N16437" s="264">
        <v>1315946.53</v>
      </c>
      <c r="P16437" s="243" t="s">
        <v>32105</v>
      </c>
      <c r="Q16437" s="244">
        <v>39885.4</v>
      </c>
      <c r="R16437" s="104"/>
      <c r="S16437" s="104"/>
      <c r="T16437" s="104"/>
    </row>
    <row r="16438" spans="13:20" ht="14.5" x14ac:dyDescent="0.35">
      <c r="M16438" s="263" t="s">
        <v>17589</v>
      </c>
      <c r="N16438" s="264">
        <v>543812.47</v>
      </c>
      <c r="P16438" s="243" t="s">
        <v>32106</v>
      </c>
      <c r="Q16438" s="244">
        <v>180645.43</v>
      </c>
      <c r="R16438" s="104"/>
      <c r="S16438" s="104"/>
      <c r="T16438" s="104"/>
    </row>
    <row r="16439" spans="13:20" ht="14.5" x14ac:dyDescent="0.35">
      <c r="M16439" s="263" t="s">
        <v>50712</v>
      </c>
      <c r="N16439" s="264">
        <v>22820.15</v>
      </c>
      <c r="P16439" s="243" t="s">
        <v>16438</v>
      </c>
      <c r="Q16439" s="244">
        <v>34150.980000000003</v>
      </c>
      <c r="R16439" s="104"/>
      <c r="S16439" s="104"/>
      <c r="T16439" s="104"/>
    </row>
    <row r="16440" spans="13:20" ht="14.5" x14ac:dyDescent="0.35">
      <c r="M16440" s="263" t="s">
        <v>17590</v>
      </c>
      <c r="N16440" s="264">
        <v>292322.74</v>
      </c>
      <c r="P16440" s="243" t="s">
        <v>32107</v>
      </c>
      <c r="Q16440" s="244">
        <v>6161.26</v>
      </c>
      <c r="R16440" s="104"/>
      <c r="S16440" s="104"/>
      <c r="T16440" s="104"/>
    </row>
    <row r="16441" spans="13:20" ht="14.5" x14ac:dyDescent="0.35">
      <c r="M16441" s="263" t="s">
        <v>17591</v>
      </c>
      <c r="N16441" s="264">
        <v>11621.32</v>
      </c>
      <c r="P16441" s="243" t="s">
        <v>32108</v>
      </c>
      <c r="Q16441" s="244">
        <v>2373.52</v>
      </c>
      <c r="R16441" s="104"/>
      <c r="S16441" s="104"/>
      <c r="T16441" s="104"/>
    </row>
    <row r="16442" spans="13:20" ht="14.5" x14ac:dyDescent="0.35">
      <c r="M16442" s="263" t="s">
        <v>17592</v>
      </c>
      <c r="N16442" s="264">
        <v>103251.64</v>
      </c>
      <c r="P16442" s="243" t="s">
        <v>32109</v>
      </c>
      <c r="Q16442" s="244">
        <v>68596.23</v>
      </c>
      <c r="R16442" s="104"/>
      <c r="S16442" s="104"/>
      <c r="T16442" s="104"/>
    </row>
    <row r="16443" spans="13:20" ht="14.5" x14ac:dyDescent="0.35">
      <c r="M16443" s="263" t="s">
        <v>17593</v>
      </c>
      <c r="N16443" s="264">
        <v>16543.259999999998</v>
      </c>
      <c r="P16443" s="243" t="s">
        <v>16439</v>
      </c>
      <c r="Q16443" s="244">
        <v>963155.69</v>
      </c>
      <c r="R16443" s="104"/>
      <c r="S16443" s="104"/>
      <c r="T16443" s="104"/>
    </row>
    <row r="16444" spans="13:20" ht="14.5" x14ac:dyDescent="0.35">
      <c r="M16444" s="263" t="s">
        <v>17594</v>
      </c>
      <c r="N16444" s="264">
        <v>134761.13</v>
      </c>
      <c r="P16444" s="243" t="s">
        <v>32110</v>
      </c>
      <c r="Q16444" s="244">
        <v>281536.49</v>
      </c>
      <c r="R16444" s="104"/>
      <c r="S16444" s="104"/>
      <c r="T16444" s="104"/>
    </row>
    <row r="16445" spans="13:20" ht="14.5" x14ac:dyDescent="0.35">
      <c r="M16445" s="263" t="s">
        <v>17595</v>
      </c>
      <c r="N16445" s="264">
        <v>8068.45</v>
      </c>
      <c r="P16445" s="243" t="s">
        <v>32111</v>
      </c>
      <c r="Q16445" s="244">
        <v>11617.69</v>
      </c>
      <c r="R16445" s="104"/>
      <c r="S16445" s="104"/>
      <c r="T16445" s="104"/>
    </row>
    <row r="16446" spans="13:20" ht="14.5" x14ac:dyDescent="0.35">
      <c r="M16446" s="263" t="s">
        <v>17596</v>
      </c>
      <c r="N16446" s="264">
        <v>344674.45</v>
      </c>
      <c r="P16446" s="243" t="s">
        <v>32112</v>
      </c>
      <c r="Q16446" s="244">
        <v>39550.26</v>
      </c>
      <c r="R16446" s="104"/>
      <c r="S16446" s="104"/>
      <c r="T16446" s="104"/>
    </row>
    <row r="16447" spans="13:20" ht="14.5" x14ac:dyDescent="0.35">
      <c r="M16447" s="263" t="s">
        <v>17597</v>
      </c>
      <c r="N16447" s="264">
        <v>10637.19</v>
      </c>
      <c r="P16447" s="243" t="s">
        <v>32113</v>
      </c>
      <c r="Q16447" s="244">
        <v>1772.67</v>
      </c>
      <c r="R16447" s="104"/>
      <c r="S16447" s="104"/>
      <c r="T16447" s="104"/>
    </row>
    <row r="16448" spans="13:20" ht="14.5" x14ac:dyDescent="0.35">
      <c r="M16448" s="263" t="s">
        <v>35062</v>
      </c>
      <c r="N16448" s="264">
        <v>32819.72</v>
      </c>
      <c r="P16448" s="243" t="s">
        <v>16440</v>
      </c>
      <c r="Q16448" s="244">
        <v>8959.5300000000007</v>
      </c>
      <c r="R16448" s="104"/>
      <c r="S16448" s="104"/>
      <c r="T16448" s="104"/>
    </row>
    <row r="16449" spans="13:20" ht="14.5" x14ac:dyDescent="0.35">
      <c r="M16449" s="263" t="s">
        <v>17598</v>
      </c>
      <c r="N16449" s="264">
        <v>324276.34000000003</v>
      </c>
      <c r="P16449" s="243" t="s">
        <v>32114</v>
      </c>
      <c r="Q16449" s="244">
        <v>2892072.95</v>
      </c>
      <c r="R16449" s="104"/>
      <c r="S16449" s="104"/>
      <c r="T16449" s="104"/>
    </row>
    <row r="16450" spans="13:20" ht="14.5" x14ac:dyDescent="0.35">
      <c r="M16450" s="263" t="s">
        <v>15015</v>
      </c>
      <c r="N16450" s="264">
        <v>149816.37</v>
      </c>
      <c r="P16450" s="243" t="s">
        <v>32115</v>
      </c>
      <c r="Q16450" s="244">
        <v>-53.76</v>
      </c>
      <c r="R16450" s="104"/>
      <c r="S16450" s="104"/>
      <c r="T16450" s="104"/>
    </row>
    <row r="16451" spans="13:20" ht="14.5" x14ac:dyDescent="0.35">
      <c r="M16451" s="263" t="s">
        <v>17599</v>
      </c>
      <c r="N16451" s="264">
        <v>776546.15</v>
      </c>
      <c r="P16451" s="243" t="s">
        <v>32116</v>
      </c>
      <c r="Q16451" s="244">
        <v>4500</v>
      </c>
      <c r="R16451" s="104"/>
      <c r="S16451" s="104"/>
      <c r="T16451" s="104"/>
    </row>
    <row r="16452" spans="13:20" ht="14.5" x14ac:dyDescent="0.35">
      <c r="M16452" s="263" t="s">
        <v>35063</v>
      </c>
      <c r="N16452" s="264">
        <v>6529284.0599999996</v>
      </c>
      <c r="P16452" s="243" t="s">
        <v>32117</v>
      </c>
      <c r="Q16452" s="244">
        <v>21704.37</v>
      </c>
      <c r="R16452" s="104"/>
      <c r="S16452" s="104"/>
      <c r="T16452" s="104"/>
    </row>
    <row r="16453" spans="13:20" ht="14.5" x14ac:dyDescent="0.35">
      <c r="M16453" s="263" t="s">
        <v>17601</v>
      </c>
      <c r="N16453" s="264">
        <v>154421.51</v>
      </c>
      <c r="P16453" s="243" t="s">
        <v>32118</v>
      </c>
      <c r="Q16453" s="244">
        <v>52963.63</v>
      </c>
      <c r="R16453" s="104"/>
      <c r="S16453" s="104"/>
      <c r="T16453" s="104"/>
    </row>
    <row r="16454" spans="13:20" ht="14.5" x14ac:dyDescent="0.35">
      <c r="M16454" s="263" t="s">
        <v>35064</v>
      </c>
      <c r="N16454" s="264">
        <v>17296.93</v>
      </c>
      <c r="P16454" s="243" t="s">
        <v>32119</v>
      </c>
      <c r="Q16454" s="244">
        <v>3966</v>
      </c>
      <c r="R16454" s="104"/>
      <c r="S16454" s="104"/>
      <c r="T16454" s="104"/>
    </row>
    <row r="16455" spans="13:20" ht="14.5" x14ac:dyDescent="0.35">
      <c r="M16455" s="263" t="s">
        <v>33588</v>
      </c>
      <c r="N16455" s="264">
        <v>15624.12</v>
      </c>
      <c r="P16455" s="243" t="s">
        <v>32120</v>
      </c>
      <c r="Q16455" s="244">
        <v>2072.98</v>
      </c>
      <c r="R16455" s="104"/>
      <c r="S16455" s="104"/>
      <c r="T16455" s="104"/>
    </row>
    <row r="16456" spans="13:20" ht="14.5" x14ac:dyDescent="0.35">
      <c r="M16456" s="263" t="s">
        <v>17602</v>
      </c>
      <c r="N16456" s="264">
        <v>9042.65</v>
      </c>
      <c r="P16456" s="243" t="s">
        <v>32121</v>
      </c>
      <c r="Q16456" s="244">
        <v>20270</v>
      </c>
      <c r="R16456" s="104"/>
      <c r="S16456" s="104"/>
      <c r="T16456" s="104"/>
    </row>
    <row r="16457" spans="13:20" ht="14.5" x14ac:dyDescent="0.35">
      <c r="M16457" s="263" t="s">
        <v>35065</v>
      </c>
      <c r="N16457" s="264">
        <v>4006.34</v>
      </c>
      <c r="P16457" s="243" t="s">
        <v>32122</v>
      </c>
      <c r="Q16457" s="244">
        <v>51809.3</v>
      </c>
      <c r="R16457" s="104"/>
      <c r="S16457" s="104"/>
      <c r="T16457" s="104"/>
    </row>
    <row r="16458" spans="13:20" ht="14.5" x14ac:dyDescent="0.35">
      <c r="M16458" s="263" t="s">
        <v>15016</v>
      </c>
      <c r="N16458" s="264">
        <v>825469.99</v>
      </c>
      <c r="P16458" s="243" t="s">
        <v>32123</v>
      </c>
      <c r="Q16458" s="244">
        <v>800</v>
      </c>
      <c r="R16458" s="104"/>
      <c r="S16458" s="104"/>
      <c r="T16458" s="104"/>
    </row>
    <row r="16459" spans="13:20" ht="14.5" x14ac:dyDescent="0.35">
      <c r="M16459" s="263" t="s">
        <v>15017</v>
      </c>
      <c r="N16459" s="264">
        <v>693574.59</v>
      </c>
      <c r="P16459" s="243" t="s">
        <v>32124</v>
      </c>
      <c r="Q16459" s="244">
        <v>14987.22</v>
      </c>
      <c r="R16459" s="104"/>
      <c r="S16459" s="104"/>
      <c r="T16459" s="104"/>
    </row>
    <row r="16460" spans="13:20" ht="14.5" x14ac:dyDescent="0.35">
      <c r="M16460" s="263" t="s">
        <v>15018</v>
      </c>
      <c r="N16460" s="264">
        <v>384903.99</v>
      </c>
      <c r="P16460" s="243" t="s">
        <v>32125</v>
      </c>
      <c r="Q16460" s="244">
        <v>4909.17</v>
      </c>
      <c r="R16460" s="104"/>
      <c r="S16460" s="104"/>
      <c r="T16460" s="104"/>
    </row>
    <row r="16461" spans="13:20" ht="14.5" x14ac:dyDescent="0.35">
      <c r="M16461" s="263" t="s">
        <v>58262</v>
      </c>
      <c r="N16461" s="264">
        <v>63066.1</v>
      </c>
      <c r="P16461" s="243" t="s">
        <v>32126</v>
      </c>
      <c r="Q16461" s="244">
        <v>17600.86</v>
      </c>
      <c r="R16461" s="104"/>
      <c r="S16461" s="104"/>
      <c r="T16461" s="104"/>
    </row>
    <row r="16462" spans="13:20" ht="14.5" x14ac:dyDescent="0.35">
      <c r="M16462" s="263" t="s">
        <v>15019</v>
      </c>
      <c r="N16462" s="264">
        <v>20427.240000000002</v>
      </c>
      <c r="P16462" s="243" t="s">
        <v>32127</v>
      </c>
      <c r="Q16462" s="244">
        <v>6095</v>
      </c>
      <c r="R16462" s="104"/>
      <c r="S16462" s="104"/>
      <c r="T16462" s="104"/>
    </row>
    <row r="16463" spans="13:20" ht="14.5" x14ac:dyDescent="0.35">
      <c r="M16463" s="263" t="s">
        <v>15020</v>
      </c>
      <c r="N16463" s="264">
        <v>243.89</v>
      </c>
      <c r="P16463" s="243" t="s">
        <v>32128</v>
      </c>
      <c r="Q16463" s="244">
        <v>12239</v>
      </c>
      <c r="R16463" s="104"/>
      <c r="S16463" s="104"/>
      <c r="T16463" s="104"/>
    </row>
    <row r="16464" spans="13:20" ht="14.5" x14ac:dyDescent="0.35">
      <c r="M16464" s="263" t="s">
        <v>17603</v>
      </c>
      <c r="N16464" s="264">
        <v>354028</v>
      </c>
      <c r="P16464" s="243" t="s">
        <v>32129</v>
      </c>
      <c r="Q16464" s="244">
        <v>11830</v>
      </c>
      <c r="R16464" s="104"/>
      <c r="S16464" s="104"/>
      <c r="T16464" s="104"/>
    </row>
    <row r="16465" spans="13:20" ht="14.5" x14ac:dyDescent="0.35">
      <c r="M16465" s="263" t="s">
        <v>51694</v>
      </c>
      <c r="N16465" s="264">
        <v>384.19</v>
      </c>
      <c r="P16465" s="243" t="s">
        <v>32130</v>
      </c>
      <c r="Q16465" s="244">
        <v>42269</v>
      </c>
      <c r="R16465" s="104"/>
      <c r="S16465" s="104"/>
      <c r="T16465" s="104"/>
    </row>
    <row r="16466" spans="13:20" ht="14.5" x14ac:dyDescent="0.35">
      <c r="M16466" s="263" t="s">
        <v>49037</v>
      </c>
      <c r="N16466" s="264">
        <v>1634253.3</v>
      </c>
      <c r="P16466" s="243" t="s">
        <v>32131</v>
      </c>
      <c r="Q16466" s="244">
        <v>17619.5</v>
      </c>
      <c r="R16466" s="104"/>
      <c r="S16466" s="104"/>
      <c r="T16466" s="104"/>
    </row>
    <row r="16467" spans="13:20" ht="14.5" x14ac:dyDescent="0.35">
      <c r="M16467" s="263" t="s">
        <v>17606</v>
      </c>
      <c r="N16467" s="264">
        <v>6328.18</v>
      </c>
      <c r="P16467" s="243" t="s">
        <v>32132</v>
      </c>
      <c r="Q16467" s="244">
        <v>3737.31</v>
      </c>
      <c r="R16467" s="104"/>
      <c r="S16467" s="104"/>
      <c r="T16467" s="104"/>
    </row>
    <row r="16468" spans="13:20" ht="14.5" x14ac:dyDescent="0.35">
      <c r="M16468" s="263" t="s">
        <v>36499</v>
      </c>
      <c r="N16468" s="264">
        <v>2504.84</v>
      </c>
      <c r="P16468" s="243" t="s">
        <v>32133</v>
      </c>
      <c r="Q16468" s="244">
        <v>5730</v>
      </c>
      <c r="R16468" s="104"/>
      <c r="S16468" s="104"/>
      <c r="T16468" s="104"/>
    </row>
    <row r="16469" spans="13:20" ht="14.5" x14ac:dyDescent="0.35">
      <c r="M16469" s="263" t="s">
        <v>17607</v>
      </c>
      <c r="N16469" s="264">
        <v>1980.74</v>
      </c>
      <c r="P16469" s="243" t="s">
        <v>32134</v>
      </c>
      <c r="Q16469" s="244">
        <v>5849</v>
      </c>
      <c r="R16469" s="104"/>
      <c r="S16469" s="104"/>
      <c r="T16469" s="104"/>
    </row>
    <row r="16470" spans="13:20" ht="14.5" x14ac:dyDescent="0.35">
      <c r="M16470" s="263" t="s">
        <v>17609</v>
      </c>
      <c r="N16470" s="264">
        <v>36747.67</v>
      </c>
      <c r="P16470" s="243" t="s">
        <v>32135</v>
      </c>
      <c r="Q16470" s="244">
        <v>38000</v>
      </c>
      <c r="R16470" s="104"/>
      <c r="S16470" s="104"/>
      <c r="T16470" s="104"/>
    </row>
    <row r="16471" spans="13:20" ht="14.5" x14ac:dyDescent="0.35">
      <c r="M16471" s="263" t="s">
        <v>58263</v>
      </c>
      <c r="N16471" s="264">
        <v>1794963.6</v>
      </c>
      <c r="P16471" s="243" t="s">
        <v>32136</v>
      </c>
      <c r="Q16471" s="244">
        <v>49303.5</v>
      </c>
      <c r="R16471" s="104"/>
      <c r="S16471" s="104"/>
      <c r="T16471" s="104"/>
    </row>
    <row r="16472" spans="13:20" ht="14.5" x14ac:dyDescent="0.35">
      <c r="M16472" s="263" t="s">
        <v>17610</v>
      </c>
      <c r="N16472" s="264">
        <v>290356.07</v>
      </c>
      <c r="P16472" s="243" t="s">
        <v>32137</v>
      </c>
      <c r="Q16472" s="244">
        <v>51350.76</v>
      </c>
      <c r="R16472" s="104"/>
      <c r="S16472" s="104"/>
      <c r="T16472" s="104"/>
    </row>
    <row r="16473" spans="13:20" ht="14.5" x14ac:dyDescent="0.35">
      <c r="M16473" s="263" t="s">
        <v>17611</v>
      </c>
      <c r="N16473" s="264">
        <v>1704361.76</v>
      </c>
      <c r="P16473" s="243" t="s">
        <v>32138</v>
      </c>
      <c r="Q16473" s="244">
        <v>257845.74</v>
      </c>
      <c r="R16473" s="104"/>
      <c r="S16473" s="104"/>
      <c r="T16473" s="104"/>
    </row>
    <row r="16474" spans="13:20" ht="14.5" x14ac:dyDescent="0.35">
      <c r="M16474" s="263" t="s">
        <v>17615</v>
      </c>
      <c r="N16474" s="264">
        <v>2243793.79</v>
      </c>
      <c r="P16474" s="243" t="s">
        <v>32139</v>
      </c>
      <c r="Q16474" s="244">
        <v>51809.3</v>
      </c>
      <c r="R16474" s="104"/>
      <c r="S16474" s="104"/>
      <c r="T16474" s="104"/>
    </row>
    <row r="16475" spans="13:20" ht="14.5" x14ac:dyDescent="0.35">
      <c r="M16475" s="263" t="s">
        <v>50713</v>
      </c>
      <c r="N16475" s="264">
        <v>78420.990000000005</v>
      </c>
      <c r="P16475" s="243" t="s">
        <v>32140</v>
      </c>
      <c r="Q16475" s="244">
        <v>800</v>
      </c>
      <c r="R16475" s="104"/>
      <c r="S16475" s="104"/>
      <c r="T16475" s="104"/>
    </row>
    <row r="16476" spans="13:20" ht="14.5" x14ac:dyDescent="0.35">
      <c r="M16476" s="263" t="s">
        <v>17638</v>
      </c>
      <c r="N16476" s="264">
        <v>319382.68</v>
      </c>
      <c r="P16476" s="243" t="s">
        <v>32141</v>
      </c>
      <c r="Q16476" s="244">
        <v>14987.22</v>
      </c>
      <c r="R16476" s="104"/>
      <c r="S16476" s="104"/>
      <c r="T16476" s="104"/>
    </row>
    <row r="16477" spans="13:20" ht="14.5" x14ac:dyDescent="0.35">
      <c r="M16477" s="263" t="s">
        <v>49038</v>
      </c>
      <c r="N16477" s="264">
        <v>177662.5</v>
      </c>
      <c r="P16477" s="243" t="s">
        <v>32142</v>
      </c>
      <c r="Q16477" s="244">
        <v>4909.17</v>
      </c>
      <c r="R16477" s="104"/>
      <c r="S16477" s="104"/>
      <c r="T16477" s="104"/>
    </row>
    <row r="16478" spans="13:20" ht="14.5" x14ac:dyDescent="0.35">
      <c r="M16478" s="263" t="s">
        <v>17639</v>
      </c>
      <c r="N16478" s="264">
        <v>8400</v>
      </c>
      <c r="P16478" s="243" t="s">
        <v>32143</v>
      </c>
      <c r="Q16478" s="244">
        <v>59585.5</v>
      </c>
      <c r="R16478" s="104"/>
      <c r="S16478" s="104"/>
      <c r="T16478" s="104"/>
    </row>
    <row r="16479" spans="13:20" ht="14.5" x14ac:dyDescent="0.35">
      <c r="M16479" s="263" t="s">
        <v>17640</v>
      </c>
      <c r="N16479" s="264">
        <v>12534.59</v>
      </c>
      <c r="P16479" s="243" t="s">
        <v>32144</v>
      </c>
      <c r="Q16479" s="244">
        <v>4500</v>
      </c>
      <c r="R16479" s="104"/>
      <c r="S16479" s="104"/>
      <c r="T16479" s="104"/>
    </row>
    <row r="16480" spans="13:20" ht="14.5" x14ac:dyDescent="0.35">
      <c r="M16480" s="263" t="s">
        <v>17641</v>
      </c>
      <c r="N16480" s="264">
        <v>130.05000000000001</v>
      </c>
      <c r="P16480" s="243" t="s">
        <v>32145</v>
      </c>
      <c r="Q16480" s="244">
        <v>2072.98</v>
      </c>
      <c r="R16480" s="104"/>
      <c r="S16480" s="104"/>
      <c r="T16480" s="104"/>
    </row>
    <row r="16481" spans="13:20" ht="14.5" x14ac:dyDescent="0.35">
      <c r="M16481" s="263" t="s">
        <v>17643</v>
      </c>
      <c r="N16481" s="264">
        <v>4875</v>
      </c>
      <c r="P16481" s="243" t="s">
        <v>32146</v>
      </c>
      <c r="Q16481" s="244">
        <v>3737.31</v>
      </c>
      <c r="R16481" s="104"/>
      <c r="S16481" s="104"/>
      <c r="T16481" s="104"/>
    </row>
    <row r="16482" spans="13:20" ht="14.5" x14ac:dyDescent="0.35">
      <c r="M16482" s="263" t="s">
        <v>17644</v>
      </c>
      <c r="N16482" s="264">
        <v>26808.97</v>
      </c>
      <c r="P16482" s="243" t="s">
        <v>32147</v>
      </c>
      <c r="Q16482" s="244">
        <v>94338.73</v>
      </c>
      <c r="R16482" s="104"/>
      <c r="S16482" s="104"/>
      <c r="T16482" s="104"/>
    </row>
    <row r="16483" spans="13:20" ht="14.5" x14ac:dyDescent="0.35">
      <c r="M16483" s="263" t="s">
        <v>37962</v>
      </c>
      <c r="N16483" s="264">
        <v>76183.240000000005</v>
      </c>
      <c r="P16483" s="243" t="s">
        <v>32148</v>
      </c>
      <c r="Q16483" s="244">
        <v>121993.39</v>
      </c>
      <c r="R16483" s="104"/>
      <c r="S16483" s="104"/>
      <c r="T16483" s="104"/>
    </row>
    <row r="16484" spans="13:20" ht="14.5" x14ac:dyDescent="0.35">
      <c r="M16484" s="263" t="s">
        <v>17647</v>
      </c>
      <c r="N16484" s="264">
        <v>86467.5</v>
      </c>
      <c r="P16484" s="243" t="s">
        <v>32149</v>
      </c>
      <c r="Q16484" s="244">
        <v>338718.74</v>
      </c>
      <c r="R16484" s="104"/>
      <c r="S16484" s="104"/>
      <c r="T16484" s="104"/>
    </row>
    <row r="16485" spans="13:20" ht="14.5" x14ac:dyDescent="0.35">
      <c r="M16485" s="263" t="s">
        <v>41635</v>
      </c>
      <c r="N16485" s="264">
        <v>17729</v>
      </c>
      <c r="P16485" s="243" t="s">
        <v>32150</v>
      </c>
      <c r="Q16485" s="244">
        <v>4000</v>
      </c>
      <c r="R16485" s="104"/>
      <c r="S16485" s="104"/>
      <c r="T16485" s="104"/>
    </row>
    <row r="16486" spans="13:20" ht="14.5" x14ac:dyDescent="0.35">
      <c r="M16486" s="263" t="s">
        <v>17666</v>
      </c>
      <c r="N16486" s="264">
        <v>12889.65</v>
      </c>
      <c r="P16486" s="243" t="s">
        <v>32151</v>
      </c>
      <c r="Q16486" s="244">
        <v>6537</v>
      </c>
      <c r="R16486" s="104"/>
      <c r="S16486" s="104"/>
      <c r="T16486" s="104"/>
    </row>
    <row r="16487" spans="13:20" ht="14.5" x14ac:dyDescent="0.35">
      <c r="M16487" s="263" t="s">
        <v>58264</v>
      </c>
      <c r="N16487" s="264">
        <v>7800</v>
      </c>
      <c r="P16487" s="243" t="s">
        <v>32152</v>
      </c>
      <c r="Q16487" s="244">
        <v>375.71</v>
      </c>
      <c r="R16487" s="104"/>
      <c r="S16487" s="104"/>
      <c r="T16487" s="104"/>
    </row>
    <row r="16488" spans="13:20" ht="14.5" x14ac:dyDescent="0.35">
      <c r="M16488" s="263" t="s">
        <v>36501</v>
      </c>
      <c r="N16488" s="264">
        <v>61523.17</v>
      </c>
      <c r="P16488" s="243" t="s">
        <v>32153</v>
      </c>
      <c r="Q16488" s="244">
        <v>1367.29</v>
      </c>
      <c r="R16488" s="104"/>
      <c r="S16488" s="104"/>
      <c r="T16488" s="104"/>
    </row>
    <row r="16489" spans="13:20" ht="14.5" x14ac:dyDescent="0.35">
      <c r="M16489" s="263" t="s">
        <v>49039</v>
      </c>
      <c r="N16489" s="264">
        <v>95345</v>
      </c>
      <c r="P16489" s="243" t="s">
        <v>32154</v>
      </c>
      <c r="Q16489" s="244">
        <v>52280.91</v>
      </c>
      <c r="R16489" s="104"/>
      <c r="S16489" s="104"/>
      <c r="T16489" s="104"/>
    </row>
    <row r="16490" spans="13:20" ht="14.5" x14ac:dyDescent="0.35">
      <c r="M16490" s="263" t="s">
        <v>17667</v>
      </c>
      <c r="N16490" s="264">
        <v>1124</v>
      </c>
      <c r="P16490" s="243" t="s">
        <v>32155</v>
      </c>
      <c r="Q16490" s="244">
        <v>2904</v>
      </c>
      <c r="R16490" s="104"/>
      <c r="S16490" s="104"/>
      <c r="T16490" s="104"/>
    </row>
    <row r="16491" spans="13:20" ht="14.5" x14ac:dyDescent="0.35">
      <c r="M16491" s="263" t="s">
        <v>17668</v>
      </c>
      <c r="N16491" s="264">
        <v>6433.24</v>
      </c>
      <c r="P16491" s="243" t="s">
        <v>32156</v>
      </c>
      <c r="Q16491" s="244">
        <v>1824</v>
      </c>
      <c r="R16491" s="104"/>
      <c r="S16491" s="104"/>
      <c r="T16491" s="104"/>
    </row>
    <row r="16492" spans="13:20" ht="14.5" x14ac:dyDescent="0.35">
      <c r="M16492" s="263" t="s">
        <v>17671</v>
      </c>
      <c r="N16492" s="264">
        <v>637.5</v>
      </c>
      <c r="P16492" s="243" t="s">
        <v>32157</v>
      </c>
      <c r="Q16492" s="244">
        <v>3318</v>
      </c>
      <c r="R16492" s="104"/>
      <c r="S16492" s="104"/>
      <c r="T16492" s="104"/>
    </row>
    <row r="16493" spans="13:20" ht="14.5" x14ac:dyDescent="0.35">
      <c r="M16493" s="263" t="s">
        <v>17672</v>
      </c>
      <c r="N16493" s="264">
        <v>18488.87</v>
      </c>
      <c r="P16493" s="243" t="s">
        <v>32158</v>
      </c>
      <c r="Q16493" s="244">
        <v>10004</v>
      </c>
      <c r="R16493" s="104"/>
      <c r="S16493" s="104"/>
      <c r="T16493" s="104"/>
    </row>
    <row r="16494" spans="13:20" ht="14.5" x14ac:dyDescent="0.35">
      <c r="M16494" s="263" t="s">
        <v>17675</v>
      </c>
      <c r="N16494" s="264">
        <v>17495.099999999999</v>
      </c>
      <c r="P16494" s="243" t="s">
        <v>32159</v>
      </c>
      <c r="Q16494" s="244">
        <v>28654</v>
      </c>
      <c r="R16494" s="104"/>
      <c r="S16494" s="104"/>
      <c r="T16494" s="104"/>
    </row>
    <row r="16495" spans="13:20" ht="14.5" x14ac:dyDescent="0.35">
      <c r="M16495" s="263" t="s">
        <v>37974</v>
      </c>
      <c r="N16495" s="264">
        <v>60114.47</v>
      </c>
      <c r="P16495" s="243" t="s">
        <v>32160</v>
      </c>
      <c r="Q16495" s="244">
        <v>6164.8</v>
      </c>
      <c r="R16495" s="104"/>
      <c r="S16495" s="104"/>
      <c r="T16495" s="104"/>
    </row>
    <row r="16496" spans="13:20" ht="14.5" x14ac:dyDescent="0.35">
      <c r="M16496" s="263" t="s">
        <v>17784</v>
      </c>
      <c r="N16496" s="264">
        <v>20739.849999999999</v>
      </c>
      <c r="P16496" s="243" t="s">
        <v>32161</v>
      </c>
      <c r="Q16496" s="244">
        <v>9661.67</v>
      </c>
      <c r="R16496" s="104"/>
      <c r="S16496" s="104"/>
      <c r="T16496" s="104"/>
    </row>
    <row r="16497" spans="13:20" ht="14.5" x14ac:dyDescent="0.35">
      <c r="M16497" s="263" t="s">
        <v>58265</v>
      </c>
      <c r="N16497" s="264">
        <v>2735.1</v>
      </c>
      <c r="P16497" s="243" t="s">
        <v>32162</v>
      </c>
      <c r="Q16497" s="244">
        <v>10289</v>
      </c>
      <c r="R16497" s="104"/>
      <c r="S16497" s="104"/>
      <c r="T16497" s="104"/>
    </row>
    <row r="16498" spans="13:20" ht="14.5" x14ac:dyDescent="0.35">
      <c r="M16498" s="263" t="s">
        <v>17785</v>
      </c>
      <c r="N16498" s="264">
        <v>3508769.12</v>
      </c>
      <c r="P16498" s="243" t="s">
        <v>32163</v>
      </c>
      <c r="Q16498" s="244">
        <v>8654.7800000000007</v>
      </c>
      <c r="R16498" s="104"/>
      <c r="S16498" s="104"/>
      <c r="T16498" s="104"/>
    </row>
    <row r="16499" spans="13:20" ht="14.5" x14ac:dyDescent="0.35">
      <c r="M16499" s="263" t="s">
        <v>37975</v>
      </c>
      <c r="N16499" s="264">
        <v>756.99</v>
      </c>
      <c r="P16499" s="243" t="s">
        <v>32164</v>
      </c>
      <c r="Q16499" s="244">
        <v>85130</v>
      </c>
      <c r="R16499" s="104"/>
      <c r="S16499" s="104"/>
      <c r="T16499" s="104"/>
    </row>
    <row r="16500" spans="13:20" ht="14.5" x14ac:dyDescent="0.35">
      <c r="M16500" s="263" t="s">
        <v>17786</v>
      </c>
      <c r="N16500" s="264">
        <v>1539743.34</v>
      </c>
      <c r="P16500" s="243" t="s">
        <v>32165</v>
      </c>
      <c r="Q16500" s="244">
        <v>6471.2</v>
      </c>
      <c r="R16500" s="104"/>
      <c r="S16500" s="104"/>
      <c r="T16500" s="104"/>
    </row>
    <row r="16501" spans="13:20" ht="14.5" x14ac:dyDescent="0.35">
      <c r="M16501" s="263" t="s">
        <v>50714</v>
      </c>
      <c r="N16501" s="264">
        <v>59199.8</v>
      </c>
      <c r="P16501" s="243" t="s">
        <v>32166</v>
      </c>
      <c r="Q16501" s="244">
        <v>85130</v>
      </c>
      <c r="R16501" s="104"/>
      <c r="S16501" s="104"/>
      <c r="T16501" s="104"/>
    </row>
    <row r="16502" spans="13:20" ht="14.5" x14ac:dyDescent="0.35">
      <c r="M16502" s="263" t="s">
        <v>17787</v>
      </c>
      <c r="N16502" s="264">
        <v>401415.47</v>
      </c>
      <c r="P16502" s="243" t="s">
        <v>32167</v>
      </c>
      <c r="Q16502" s="244">
        <v>6471.2</v>
      </c>
      <c r="R16502" s="104"/>
      <c r="S16502" s="104"/>
      <c r="T16502" s="104"/>
    </row>
    <row r="16503" spans="13:20" ht="14.5" x14ac:dyDescent="0.35">
      <c r="M16503" s="263" t="s">
        <v>17788</v>
      </c>
      <c r="N16503" s="264">
        <v>87050.46</v>
      </c>
      <c r="P16503" s="243" t="s">
        <v>32168</v>
      </c>
      <c r="Q16503" s="244">
        <v>4000</v>
      </c>
      <c r="R16503" s="104"/>
      <c r="S16503" s="104"/>
      <c r="T16503" s="104"/>
    </row>
    <row r="16504" spans="13:20" ht="14.5" x14ac:dyDescent="0.35">
      <c r="M16504" s="263" t="s">
        <v>17789</v>
      </c>
      <c r="N16504" s="264">
        <v>13837.41</v>
      </c>
      <c r="P16504" s="243" t="s">
        <v>32169</v>
      </c>
      <c r="Q16504" s="244">
        <v>375.71</v>
      </c>
      <c r="R16504" s="104"/>
      <c r="S16504" s="104"/>
      <c r="T16504" s="104"/>
    </row>
    <row r="16505" spans="13:20" ht="14.5" x14ac:dyDescent="0.35">
      <c r="M16505" s="263" t="s">
        <v>17790</v>
      </c>
      <c r="N16505" s="264">
        <v>626559.53</v>
      </c>
      <c r="P16505" s="243" t="s">
        <v>32170</v>
      </c>
      <c r="Q16505" s="244">
        <v>19504.87</v>
      </c>
      <c r="R16505" s="104"/>
      <c r="S16505" s="104"/>
      <c r="T16505" s="104"/>
    </row>
    <row r="16506" spans="13:20" ht="14.5" x14ac:dyDescent="0.35">
      <c r="M16506" s="263" t="s">
        <v>17792</v>
      </c>
      <c r="N16506" s="264">
        <v>430841.99</v>
      </c>
      <c r="P16506" s="243" t="s">
        <v>32171</v>
      </c>
      <c r="Q16506" s="244">
        <v>26202.67</v>
      </c>
      <c r="R16506" s="104"/>
      <c r="S16506" s="104"/>
      <c r="T16506" s="104"/>
    </row>
    <row r="16507" spans="13:20" ht="14.5" x14ac:dyDescent="0.35">
      <c r="M16507" s="263" t="s">
        <v>41640</v>
      </c>
      <c r="N16507" s="264">
        <v>120636.41</v>
      </c>
      <c r="P16507" s="243" t="s">
        <v>32172</v>
      </c>
      <c r="Q16507" s="244">
        <v>28654</v>
      </c>
      <c r="R16507" s="104"/>
      <c r="S16507" s="104"/>
      <c r="T16507" s="104"/>
    </row>
    <row r="16508" spans="13:20" ht="14.5" x14ac:dyDescent="0.35">
      <c r="M16508" s="263" t="s">
        <v>17793</v>
      </c>
      <c r="N16508" s="264">
        <v>22376.19</v>
      </c>
      <c r="P16508" s="243" t="s">
        <v>32173</v>
      </c>
      <c r="Q16508" s="244">
        <v>67297.91</v>
      </c>
      <c r="R16508" s="104"/>
      <c r="S16508" s="104"/>
      <c r="T16508" s="104"/>
    </row>
    <row r="16509" spans="13:20" ht="14.5" x14ac:dyDescent="0.35">
      <c r="M16509" s="263" t="s">
        <v>17794</v>
      </c>
      <c r="N16509" s="264">
        <v>207972.21</v>
      </c>
      <c r="P16509" s="243" t="s">
        <v>32174</v>
      </c>
      <c r="Q16509" s="244">
        <v>3108.63</v>
      </c>
      <c r="R16509" s="104"/>
      <c r="S16509" s="104"/>
      <c r="T16509" s="104"/>
    </row>
    <row r="16510" spans="13:20" ht="14.5" x14ac:dyDescent="0.35">
      <c r="M16510" s="263" t="s">
        <v>17795</v>
      </c>
      <c r="N16510" s="264">
        <v>15209.08</v>
      </c>
      <c r="P16510" s="243" t="s">
        <v>32175</v>
      </c>
      <c r="Q16510" s="244">
        <v>20491.34</v>
      </c>
      <c r="R16510" s="104"/>
      <c r="S16510" s="104"/>
      <c r="T16510" s="104"/>
    </row>
    <row r="16511" spans="13:20" ht="14.5" x14ac:dyDescent="0.35">
      <c r="M16511" s="263" t="s">
        <v>17796</v>
      </c>
      <c r="N16511" s="264">
        <v>12835.04</v>
      </c>
      <c r="P16511" s="243" t="s">
        <v>32176</v>
      </c>
      <c r="Q16511" s="244">
        <v>3167.74</v>
      </c>
      <c r="R16511" s="104"/>
      <c r="S16511" s="104"/>
      <c r="T16511" s="104"/>
    </row>
    <row r="16512" spans="13:20" ht="14.5" x14ac:dyDescent="0.35">
      <c r="M16512" s="263" t="s">
        <v>17797</v>
      </c>
      <c r="N16512" s="264">
        <v>56149.21</v>
      </c>
      <c r="P16512" s="243" t="s">
        <v>32177</v>
      </c>
      <c r="Q16512" s="244">
        <v>19610.28</v>
      </c>
      <c r="R16512" s="104"/>
      <c r="S16512" s="104"/>
      <c r="T16512" s="104"/>
    </row>
    <row r="16513" spans="13:20" ht="14.5" x14ac:dyDescent="0.35">
      <c r="M16513" s="263" t="s">
        <v>17798</v>
      </c>
      <c r="N16513" s="264">
        <v>776418.23</v>
      </c>
      <c r="P16513" s="243" t="s">
        <v>32178</v>
      </c>
      <c r="Q16513" s="244">
        <v>350</v>
      </c>
      <c r="R16513" s="104"/>
      <c r="S16513" s="104"/>
      <c r="T16513" s="104"/>
    </row>
    <row r="16514" spans="13:20" ht="14.5" x14ac:dyDescent="0.35">
      <c r="M16514" s="263" t="s">
        <v>35073</v>
      </c>
      <c r="N16514" s="264">
        <v>91825.4</v>
      </c>
      <c r="P16514" s="243" t="s">
        <v>32179</v>
      </c>
      <c r="Q16514" s="244">
        <v>985.93</v>
      </c>
      <c r="R16514" s="104"/>
      <c r="S16514" s="104"/>
      <c r="T16514" s="104"/>
    </row>
    <row r="16515" spans="13:20" ht="14.5" x14ac:dyDescent="0.35">
      <c r="M16515" s="263" t="s">
        <v>17799</v>
      </c>
      <c r="N16515" s="264">
        <v>466649.05</v>
      </c>
      <c r="P16515" s="243" t="s">
        <v>32180</v>
      </c>
      <c r="Q16515" s="244">
        <v>2400</v>
      </c>
      <c r="R16515" s="104"/>
      <c r="S16515" s="104"/>
      <c r="T16515" s="104"/>
    </row>
    <row r="16516" spans="13:20" ht="14.5" x14ac:dyDescent="0.35">
      <c r="M16516" s="263" t="s">
        <v>37976</v>
      </c>
      <c r="N16516" s="264">
        <v>47000.82</v>
      </c>
      <c r="P16516" s="243" t="s">
        <v>32181</v>
      </c>
      <c r="Q16516" s="244">
        <v>2016</v>
      </c>
      <c r="R16516" s="104"/>
      <c r="S16516" s="104"/>
      <c r="T16516" s="104"/>
    </row>
    <row r="16517" spans="13:20" ht="14.5" x14ac:dyDescent="0.35">
      <c r="M16517" s="263" t="s">
        <v>37977</v>
      </c>
      <c r="N16517" s="264">
        <v>5550.17</v>
      </c>
      <c r="P16517" s="243" t="s">
        <v>32182</v>
      </c>
      <c r="Q16517" s="244">
        <v>3987.9</v>
      </c>
      <c r="R16517" s="104"/>
      <c r="S16517" s="104"/>
      <c r="T16517" s="104"/>
    </row>
    <row r="16518" spans="13:20" ht="14.5" x14ac:dyDescent="0.35">
      <c r="M16518" s="263" t="s">
        <v>52594</v>
      </c>
      <c r="N16518" s="264">
        <v>8906.32</v>
      </c>
      <c r="P16518" s="243" t="s">
        <v>32183</v>
      </c>
      <c r="Q16518" s="244">
        <v>11205.3</v>
      </c>
      <c r="R16518" s="104"/>
      <c r="S16518" s="104"/>
      <c r="T16518" s="104"/>
    </row>
    <row r="16519" spans="13:20" ht="14.5" x14ac:dyDescent="0.35">
      <c r="M16519" s="263" t="s">
        <v>17800</v>
      </c>
      <c r="N16519" s="264">
        <v>74715.89</v>
      </c>
      <c r="P16519" s="243" t="s">
        <v>32184</v>
      </c>
      <c r="Q16519" s="244">
        <v>2850</v>
      </c>
      <c r="R16519" s="104"/>
      <c r="S16519" s="104"/>
      <c r="T16519" s="104"/>
    </row>
    <row r="16520" spans="13:20" ht="14.5" x14ac:dyDescent="0.35">
      <c r="M16520" s="263" t="s">
        <v>17801</v>
      </c>
      <c r="N16520" s="264">
        <v>126.72</v>
      </c>
      <c r="P16520" s="243" t="s">
        <v>32185</v>
      </c>
      <c r="Q16520" s="244">
        <v>120.4</v>
      </c>
      <c r="R16520" s="104"/>
      <c r="S16520" s="104"/>
      <c r="T16520" s="104"/>
    </row>
    <row r="16521" spans="13:20" ht="14.5" x14ac:dyDescent="0.35">
      <c r="M16521" s="263" t="s">
        <v>17802</v>
      </c>
      <c r="N16521" s="264">
        <v>105708.11</v>
      </c>
      <c r="P16521" s="243" t="s">
        <v>32186</v>
      </c>
      <c r="Q16521" s="244">
        <v>38671.57</v>
      </c>
      <c r="R16521" s="104"/>
      <c r="S16521" s="104"/>
      <c r="T16521" s="104"/>
    </row>
    <row r="16522" spans="13:20" ht="14.5" x14ac:dyDescent="0.35">
      <c r="M16522" s="263" t="s">
        <v>17804</v>
      </c>
      <c r="N16522" s="264">
        <v>215418.29</v>
      </c>
      <c r="P16522" s="243" t="s">
        <v>32187</v>
      </c>
      <c r="Q16522" s="244">
        <v>64.94</v>
      </c>
      <c r="R16522" s="104"/>
      <c r="S16522" s="104"/>
      <c r="T16522" s="104"/>
    </row>
    <row r="16523" spans="13:20" ht="14.5" x14ac:dyDescent="0.35">
      <c r="M16523" s="263" t="s">
        <v>36519</v>
      </c>
      <c r="N16523" s="264">
        <v>7178261.9900000002</v>
      </c>
      <c r="P16523" s="243" t="s">
        <v>32188</v>
      </c>
      <c r="Q16523" s="244">
        <v>320.69</v>
      </c>
      <c r="R16523" s="104"/>
      <c r="S16523" s="104"/>
      <c r="T16523" s="104"/>
    </row>
    <row r="16524" spans="13:20" ht="14.5" x14ac:dyDescent="0.35">
      <c r="M16524" s="263" t="s">
        <v>17805</v>
      </c>
      <c r="N16524" s="264">
        <v>564769.49</v>
      </c>
      <c r="P16524" s="243" t="s">
        <v>32189</v>
      </c>
      <c r="Q16524" s="244">
        <v>15.21</v>
      </c>
      <c r="R16524" s="104"/>
      <c r="S16524" s="104"/>
      <c r="T16524" s="104"/>
    </row>
    <row r="16525" spans="13:20" ht="14.5" x14ac:dyDescent="0.35">
      <c r="M16525" s="263" t="s">
        <v>43533</v>
      </c>
      <c r="N16525" s="264">
        <v>4549300</v>
      </c>
      <c r="P16525" s="243" t="s">
        <v>32190</v>
      </c>
      <c r="Q16525" s="244">
        <v>43.26</v>
      </c>
      <c r="R16525" s="104"/>
      <c r="S16525" s="104"/>
      <c r="T16525" s="104"/>
    </row>
    <row r="16526" spans="13:20" ht="14.5" x14ac:dyDescent="0.35">
      <c r="M16526" s="263" t="s">
        <v>17806</v>
      </c>
      <c r="N16526" s="264">
        <v>11681.69</v>
      </c>
      <c r="P16526" s="243" t="s">
        <v>32191</v>
      </c>
      <c r="Q16526" s="244">
        <v>17.5</v>
      </c>
      <c r="R16526" s="104"/>
      <c r="S16526" s="104"/>
      <c r="T16526" s="104"/>
    </row>
    <row r="16527" spans="13:20" ht="14.5" x14ac:dyDescent="0.35">
      <c r="M16527" s="263" t="s">
        <v>17808</v>
      </c>
      <c r="N16527" s="264">
        <v>275484.82</v>
      </c>
      <c r="P16527" s="243" t="s">
        <v>32192</v>
      </c>
      <c r="Q16527" s="244">
        <v>955.41</v>
      </c>
      <c r="R16527" s="104"/>
      <c r="S16527" s="104"/>
      <c r="T16527" s="104"/>
    </row>
    <row r="16528" spans="13:20" ht="14.5" x14ac:dyDescent="0.35">
      <c r="M16528" s="263" t="s">
        <v>17809</v>
      </c>
      <c r="N16528" s="264">
        <v>47383.03</v>
      </c>
      <c r="P16528" s="243" t="s">
        <v>32193</v>
      </c>
      <c r="Q16528" s="244">
        <v>9095</v>
      </c>
      <c r="R16528" s="104"/>
      <c r="S16528" s="104"/>
      <c r="T16528" s="104"/>
    </row>
    <row r="16529" spans="13:20" ht="14.5" x14ac:dyDescent="0.35">
      <c r="M16529" s="263" t="s">
        <v>17810</v>
      </c>
      <c r="N16529" s="264">
        <v>153335.13</v>
      </c>
      <c r="P16529" s="243" t="s">
        <v>32194</v>
      </c>
      <c r="Q16529" s="244">
        <v>936.73</v>
      </c>
      <c r="R16529" s="104"/>
      <c r="S16529" s="104"/>
      <c r="T16529" s="104"/>
    </row>
    <row r="16530" spans="13:20" ht="14.5" x14ac:dyDescent="0.35">
      <c r="M16530" s="263" t="s">
        <v>17811</v>
      </c>
      <c r="N16530" s="264">
        <v>10282.01</v>
      </c>
      <c r="P16530" s="243" t="s">
        <v>32195</v>
      </c>
      <c r="Q16530" s="244">
        <v>1610.22</v>
      </c>
      <c r="R16530" s="104"/>
      <c r="S16530" s="104"/>
      <c r="T16530" s="104"/>
    </row>
    <row r="16531" spans="13:20" ht="14.5" x14ac:dyDescent="0.35">
      <c r="M16531" s="263" t="s">
        <v>17812</v>
      </c>
      <c r="N16531" s="264">
        <v>1644418.16</v>
      </c>
      <c r="P16531" s="243" t="s">
        <v>32196</v>
      </c>
      <c r="Q16531" s="244">
        <v>100188</v>
      </c>
      <c r="R16531" s="104"/>
      <c r="S16531" s="104"/>
      <c r="T16531" s="104"/>
    </row>
    <row r="16532" spans="13:20" ht="14.5" x14ac:dyDescent="0.35">
      <c r="M16532" s="263" t="s">
        <v>17813</v>
      </c>
      <c r="N16532" s="264">
        <v>2589080.1</v>
      </c>
      <c r="P16532" s="243" t="s">
        <v>16441</v>
      </c>
      <c r="Q16532" s="244">
        <v>18030.22</v>
      </c>
      <c r="R16532" s="104"/>
      <c r="S16532" s="104"/>
      <c r="T16532" s="104"/>
    </row>
    <row r="16533" spans="13:20" ht="14.5" x14ac:dyDescent="0.35">
      <c r="M16533" s="263" t="s">
        <v>17814</v>
      </c>
      <c r="N16533" s="264">
        <v>870725.91</v>
      </c>
      <c r="P16533" s="243" t="s">
        <v>32197</v>
      </c>
      <c r="Q16533" s="244">
        <v>22442.03</v>
      </c>
      <c r="R16533" s="104"/>
      <c r="S16533" s="104"/>
      <c r="T16533" s="104"/>
    </row>
    <row r="16534" spans="13:20" ht="14.5" x14ac:dyDescent="0.35">
      <c r="M16534" s="263" t="s">
        <v>17815</v>
      </c>
      <c r="N16534" s="264">
        <v>144301.89000000001</v>
      </c>
      <c r="P16534" s="243" t="s">
        <v>16442</v>
      </c>
      <c r="Q16534" s="244">
        <v>100</v>
      </c>
      <c r="R16534" s="104"/>
      <c r="S16534" s="104"/>
      <c r="T16534" s="104"/>
    </row>
    <row r="16535" spans="13:20" ht="14.5" x14ac:dyDescent="0.35">
      <c r="M16535" s="263" t="s">
        <v>17816</v>
      </c>
      <c r="N16535" s="264">
        <v>456330.95</v>
      </c>
      <c r="P16535" s="243" t="s">
        <v>32198</v>
      </c>
      <c r="Q16535" s="244">
        <v>4.01</v>
      </c>
      <c r="R16535" s="104"/>
      <c r="S16535" s="104"/>
      <c r="T16535" s="104"/>
    </row>
    <row r="16536" spans="13:20" ht="14.5" x14ac:dyDescent="0.35">
      <c r="M16536" s="263" t="s">
        <v>17817</v>
      </c>
      <c r="N16536" s="264">
        <v>285085.84999999998</v>
      </c>
      <c r="P16536" s="243" t="s">
        <v>16443</v>
      </c>
      <c r="Q16536" s="244">
        <v>3097.73</v>
      </c>
      <c r="R16536" s="104"/>
      <c r="S16536" s="104"/>
      <c r="T16536" s="104"/>
    </row>
    <row r="16537" spans="13:20" ht="14.5" x14ac:dyDescent="0.35">
      <c r="M16537" s="263" t="s">
        <v>49040</v>
      </c>
      <c r="N16537" s="264">
        <v>199.99</v>
      </c>
      <c r="P16537" s="243" t="s">
        <v>16444</v>
      </c>
      <c r="Q16537" s="244">
        <v>5172.0600000000004</v>
      </c>
      <c r="R16537" s="104"/>
      <c r="S16537" s="104"/>
      <c r="T16537" s="104"/>
    </row>
    <row r="16538" spans="13:20" ht="14.5" x14ac:dyDescent="0.35">
      <c r="M16538" s="263" t="s">
        <v>52595</v>
      </c>
      <c r="N16538" s="264">
        <v>20570.79</v>
      </c>
      <c r="P16538" s="243" t="s">
        <v>32199</v>
      </c>
      <c r="Q16538" s="244">
        <v>523.77</v>
      </c>
      <c r="R16538" s="104"/>
      <c r="S16538" s="104"/>
      <c r="T16538" s="104"/>
    </row>
    <row r="16539" spans="13:20" ht="14.5" x14ac:dyDescent="0.35">
      <c r="M16539" s="263" t="s">
        <v>17820</v>
      </c>
      <c r="N16539" s="264">
        <v>128343.28</v>
      </c>
      <c r="P16539" s="243" t="s">
        <v>32200</v>
      </c>
      <c r="Q16539" s="244">
        <v>6741.49</v>
      </c>
      <c r="R16539" s="104"/>
      <c r="S16539" s="104"/>
      <c r="T16539" s="104"/>
    </row>
    <row r="16540" spans="13:20" ht="14.5" x14ac:dyDescent="0.35">
      <c r="M16540" s="263" t="s">
        <v>17821</v>
      </c>
      <c r="N16540" s="264">
        <v>2702.99</v>
      </c>
      <c r="P16540" s="243" t="s">
        <v>32201</v>
      </c>
      <c r="Q16540" s="244">
        <v>2699.91</v>
      </c>
      <c r="R16540" s="104"/>
      <c r="S16540" s="104"/>
      <c r="T16540" s="104"/>
    </row>
    <row r="16541" spans="13:20" ht="14.5" x14ac:dyDescent="0.35">
      <c r="M16541" s="263" t="s">
        <v>58266</v>
      </c>
      <c r="N16541" s="264">
        <v>13934.96</v>
      </c>
      <c r="P16541" s="243" t="s">
        <v>32202</v>
      </c>
      <c r="Q16541" s="244">
        <v>4144.1899999999996</v>
      </c>
      <c r="R16541" s="104"/>
      <c r="S16541" s="104"/>
      <c r="T16541" s="104"/>
    </row>
    <row r="16542" spans="13:20" ht="14.5" x14ac:dyDescent="0.35">
      <c r="M16542" s="263" t="s">
        <v>17823</v>
      </c>
      <c r="N16542" s="264">
        <v>107212.63</v>
      </c>
      <c r="P16542" s="243" t="s">
        <v>32203</v>
      </c>
      <c r="Q16542" s="244">
        <v>181.47</v>
      </c>
      <c r="R16542" s="104"/>
      <c r="S16542" s="104"/>
      <c r="T16542" s="104"/>
    </row>
    <row r="16543" spans="13:20" ht="14.5" x14ac:dyDescent="0.35">
      <c r="M16543" s="263" t="s">
        <v>17824</v>
      </c>
      <c r="N16543" s="264">
        <v>49715.37</v>
      </c>
      <c r="P16543" s="243" t="s">
        <v>32204</v>
      </c>
      <c r="Q16543" s="244">
        <v>54997.95</v>
      </c>
      <c r="R16543" s="104"/>
      <c r="S16543" s="104"/>
      <c r="T16543" s="104"/>
    </row>
    <row r="16544" spans="13:20" ht="14.5" x14ac:dyDescent="0.35">
      <c r="M16544" s="263" t="s">
        <v>58267</v>
      </c>
      <c r="N16544" s="264">
        <v>2697736.46</v>
      </c>
      <c r="P16544" s="243" t="s">
        <v>32205</v>
      </c>
      <c r="Q16544" s="244">
        <v>5082.74</v>
      </c>
      <c r="R16544" s="104"/>
      <c r="S16544" s="104"/>
      <c r="T16544" s="104"/>
    </row>
    <row r="16545" spans="13:20" ht="14.5" x14ac:dyDescent="0.35">
      <c r="M16545" s="263" t="s">
        <v>17825</v>
      </c>
      <c r="N16545" s="264">
        <v>3461272.37</v>
      </c>
      <c r="P16545" s="243" t="s">
        <v>32206</v>
      </c>
      <c r="Q16545" s="244">
        <v>6662.27</v>
      </c>
      <c r="R16545" s="104"/>
      <c r="S16545" s="104"/>
      <c r="T16545" s="104"/>
    </row>
    <row r="16546" spans="13:20" ht="14.5" x14ac:dyDescent="0.35">
      <c r="M16546" s="263" t="s">
        <v>43534</v>
      </c>
      <c r="N16546" s="264">
        <v>83206.7</v>
      </c>
      <c r="P16546" s="243" t="s">
        <v>32207</v>
      </c>
      <c r="Q16546" s="244">
        <v>4098.13</v>
      </c>
      <c r="R16546" s="104"/>
      <c r="S16546" s="104"/>
      <c r="T16546" s="104"/>
    </row>
    <row r="16547" spans="13:20" ht="14.5" x14ac:dyDescent="0.35">
      <c r="M16547" s="263" t="s">
        <v>17826</v>
      </c>
      <c r="N16547" s="264">
        <v>807847.55</v>
      </c>
      <c r="P16547" s="243" t="s">
        <v>32208</v>
      </c>
      <c r="Q16547" s="244">
        <v>16685</v>
      </c>
      <c r="R16547" s="104"/>
      <c r="S16547" s="104"/>
      <c r="T16547" s="104"/>
    </row>
    <row r="16548" spans="13:20" ht="14.5" x14ac:dyDescent="0.35">
      <c r="M16548" s="263" t="s">
        <v>37978</v>
      </c>
      <c r="N16548" s="264">
        <v>35071</v>
      </c>
      <c r="P16548" s="243" t="s">
        <v>16445</v>
      </c>
      <c r="Q16548" s="244">
        <v>504.31</v>
      </c>
      <c r="R16548" s="104"/>
      <c r="S16548" s="104"/>
      <c r="T16548" s="104"/>
    </row>
    <row r="16549" spans="13:20" ht="14.5" x14ac:dyDescent="0.35">
      <c r="M16549" s="263" t="s">
        <v>17828</v>
      </c>
      <c r="N16549" s="264">
        <v>6883.75</v>
      </c>
      <c r="P16549" s="243" t="s">
        <v>32209</v>
      </c>
      <c r="Q16549" s="244">
        <v>939.51</v>
      </c>
      <c r="R16549" s="104"/>
      <c r="S16549" s="104"/>
      <c r="T16549" s="104"/>
    </row>
    <row r="16550" spans="13:20" ht="14.5" x14ac:dyDescent="0.35">
      <c r="M16550" s="263" t="s">
        <v>17829</v>
      </c>
      <c r="N16550" s="264">
        <v>1530655.25</v>
      </c>
      <c r="P16550" s="243" t="s">
        <v>32210</v>
      </c>
      <c r="Q16550" s="244">
        <v>71.86</v>
      </c>
      <c r="R16550" s="104"/>
      <c r="S16550" s="104"/>
      <c r="T16550" s="104"/>
    </row>
    <row r="16551" spans="13:20" ht="14.5" x14ac:dyDescent="0.35">
      <c r="M16551" s="263" t="s">
        <v>51695</v>
      </c>
      <c r="N16551" s="264">
        <v>-16097.05</v>
      </c>
      <c r="P16551" s="243" t="s">
        <v>32211</v>
      </c>
      <c r="Q16551" s="244">
        <v>203.69</v>
      </c>
      <c r="R16551" s="104"/>
      <c r="S16551" s="104"/>
      <c r="T16551" s="104"/>
    </row>
    <row r="16552" spans="13:20" ht="14.5" x14ac:dyDescent="0.35">
      <c r="M16552" s="263" t="s">
        <v>37979</v>
      </c>
      <c r="N16552" s="264">
        <v>3653181.12</v>
      </c>
      <c r="P16552" s="243" t="s">
        <v>32212</v>
      </c>
      <c r="Q16552" s="244">
        <v>76173</v>
      </c>
      <c r="R16552" s="104"/>
      <c r="S16552" s="104"/>
      <c r="T16552" s="104"/>
    </row>
    <row r="16553" spans="13:20" ht="14.5" x14ac:dyDescent="0.35">
      <c r="M16553" s="263" t="s">
        <v>17830</v>
      </c>
      <c r="N16553" s="264">
        <v>6000</v>
      </c>
      <c r="P16553" s="243" t="s">
        <v>32213</v>
      </c>
      <c r="Q16553" s="244">
        <v>49325</v>
      </c>
      <c r="R16553" s="104"/>
      <c r="S16553" s="104"/>
      <c r="T16553" s="104"/>
    </row>
    <row r="16554" spans="13:20" ht="14.5" x14ac:dyDescent="0.35">
      <c r="M16554" s="263" t="s">
        <v>36534</v>
      </c>
      <c r="N16554" s="264">
        <v>58583.199999999997</v>
      </c>
      <c r="P16554" s="243" t="s">
        <v>32214</v>
      </c>
      <c r="Q16554" s="244">
        <v>101.78</v>
      </c>
      <c r="R16554" s="104"/>
      <c r="S16554" s="104"/>
      <c r="T16554" s="104"/>
    </row>
    <row r="16555" spans="13:20" ht="14.5" x14ac:dyDescent="0.35">
      <c r="M16555" s="263" t="s">
        <v>51696</v>
      </c>
      <c r="N16555" s="264">
        <v>92004.21</v>
      </c>
      <c r="P16555" s="243" t="s">
        <v>32215</v>
      </c>
      <c r="Q16555" s="244">
        <v>1934.33</v>
      </c>
      <c r="R16555" s="104"/>
      <c r="S16555" s="104"/>
      <c r="T16555" s="104"/>
    </row>
    <row r="16556" spans="13:20" ht="14.5" x14ac:dyDescent="0.35">
      <c r="M16556" s="263" t="s">
        <v>17874</v>
      </c>
      <c r="N16556" s="264">
        <v>341481.06</v>
      </c>
      <c r="P16556" s="243" t="s">
        <v>32216</v>
      </c>
      <c r="Q16556" s="244">
        <v>6240</v>
      </c>
      <c r="R16556" s="104"/>
      <c r="S16556" s="104"/>
      <c r="T16556" s="104"/>
    </row>
    <row r="16557" spans="13:20" ht="14.5" x14ac:dyDescent="0.35">
      <c r="M16557" s="263" t="s">
        <v>49041</v>
      </c>
      <c r="N16557" s="264">
        <v>4933.54</v>
      </c>
      <c r="P16557" s="243" t="s">
        <v>32217</v>
      </c>
      <c r="Q16557" s="244">
        <v>12479.15</v>
      </c>
      <c r="R16557" s="104"/>
      <c r="S16557" s="104"/>
      <c r="T16557" s="104"/>
    </row>
    <row r="16558" spans="13:20" ht="14.5" x14ac:dyDescent="0.35">
      <c r="M16558" s="263" t="s">
        <v>36535</v>
      </c>
      <c r="N16558" s="264">
        <v>113315.23</v>
      </c>
      <c r="P16558" s="243" t="s">
        <v>32218</v>
      </c>
      <c r="Q16558" s="244">
        <v>25333.81</v>
      </c>
      <c r="R16558" s="104"/>
      <c r="S16558" s="104"/>
      <c r="T16558" s="104"/>
    </row>
    <row r="16559" spans="13:20" ht="14.5" x14ac:dyDescent="0.35">
      <c r="M16559" s="263" t="s">
        <v>51697</v>
      </c>
      <c r="N16559" s="264">
        <v>4784.92</v>
      </c>
      <c r="P16559" s="243" t="s">
        <v>32219</v>
      </c>
      <c r="Q16559" s="244">
        <v>95.63</v>
      </c>
      <c r="R16559" s="104"/>
      <c r="S16559" s="104"/>
      <c r="T16559" s="104"/>
    </row>
    <row r="16560" spans="13:20" ht="14.5" x14ac:dyDescent="0.35">
      <c r="M16560" s="263" t="s">
        <v>17875</v>
      </c>
      <c r="N16560" s="264">
        <v>111480.85</v>
      </c>
      <c r="P16560" s="243" t="s">
        <v>32220</v>
      </c>
      <c r="Q16560" s="244">
        <v>3333.17</v>
      </c>
      <c r="R16560" s="104"/>
      <c r="S16560" s="104"/>
      <c r="T16560" s="104"/>
    </row>
    <row r="16561" spans="13:20" ht="14.5" x14ac:dyDescent="0.35">
      <c r="M16561" s="263" t="s">
        <v>17876</v>
      </c>
      <c r="N16561" s="264">
        <v>39407.019999999997</v>
      </c>
      <c r="P16561" s="243" t="s">
        <v>32221</v>
      </c>
      <c r="Q16561" s="244">
        <v>6015.51</v>
      </c>
      <c r="R16561" s="104"/>
      <c r="S16561" s="104"/>
      <c r="T16561" s="104"/>
    </row>
    <row r="16562" spans="13:20" ht="14.5" x14ac:dyDescent="0.35">
      <c r="M16562" s="263" t="s">
        <v>17877</v>
      </c>
      <c r="N16562" s="264">
        <v>8081.25</v>
      </c>
      <c r="P16562" s="243" t="s">
        <v>32222</v>
      </c>
      <c r="Q16562" s="244">
        <v>2518.39</v>
      </c>
      <c r="R16562" s="104"/>
      <c r="S16562" s="104"/>
      <c r="T16562" s="104"/>
    </row>
    <row r="16563" spans="13:20" ht="14.5" x14ac:dyDescent="0.35">
      <c r="M16563" s="263" t="s">
        <v>36536</v>
      </c>
      <c r="N16563" s="264">
        <v>359029.07</v>
      </c>
      <c r="P16563" s="243" t="s">
        <v>32223</v>
      </c>
      <c r="Q16563" s="244">
        <v>12421.67</v>
      </c>
      <c r="R16563" s="104"/>
      <c r="S16563" s="104"/>
      <c r="T16563" s="104"/>
    </row>
    <row r="16564" spans="13:20" ht="14.5" x14ac:dyDescent="0.35">
      <c r="M16564" s="263" t="s">
        <v>17879</v>
      </c>
      <c r="N16564" s="264">
        <v>11527.75</v>
      </c>
      <c r="P16564" s="243" t="s">
        <v>32224</v>
      </c>
      <c r="Q16564" s="244">
        <v>4000</v>
      </c>
      <c r="R16564" s="104"/>
      <c r="S16564" s="104"/>
      <c r="T16564" s="104"/>
    </row>
    <row r="16565" spans="13:20" ht="14.5" x14ac:dyDescent="0.35">
      <c r="M16565" s="263" t="s">
        <v>15038</v>
      </c>
      <c r="N16565" s="264">
        <v>18504.66</v>
      </c>
      <c r="P16565" s="243" t="s">
        <v>32225</v>
      </c>
      <c r="Q16565" s="244">
        <v>14620.85</v>
      </c>
      <c r="R16565" s="104"/>
      <c r="S16565" s="104"/>
      <c r="T16565" s="104"/>
    </row>
    <row r="16566" spans="13:20" ht="14.5" x14ac:dyDescent="0.35">
      <c r="M16566" s="263" t="s">
        <v>15039</v>
      </c>
      <c r="N16566" s="264">
        <v>27800</v>
      </c>
      <c r="P16566" s="243" t="s">
        <v>32226</v>
      </c>
      <c r="Q16566" s="244">
        <v>27419.16</v>
      </c>
      <c r="R16566" s="104"/>
      <c r="S16566" s="104"/>
      <c r="T16566" s="104"/>
    </row>
    <row r="16567" spans="13:20" ht="14.5" x14ac:dyDescent="0.35">
      <c r="M16567" s="263" t="s">
        <v>17881</v>
      </c>
      <c r="N16567" s="264">
        <v>144.5</v>
      </c>
      <c r="P16567" s="243" t="s">
        <v>32227</v>
      </c>
      <c r="Q16567" s="244">
        <v>333475.65999999997</v>
      </c>
      <c r="R16567" s="104"/>
      <c r="S16567" s="104"/>
      <c r="T16567" s="104"/>
    </row>
    <row r="16568" spans="13:20" ht="14.5" x14ac:dyDescent="0.35">
      <c r="M16568" s="263" t="s">
        <v>15040</v>
      </c>
      <c r="N16568" s="264">
        <v>35270</v>
      </c>
      <c r="P16568" s="243" t="s">
        <v>32228</v>
      </c>
      <c r="Q16568" s="244">
        <v>7757.41</v>
      </c>
      <c r="R16568" s="104"/>
      <c r="S16568" s="104"/>
      <c r="T16568" s="104"/>
    </row>
    <row r="16569" spans="13:20" ht="14.5" x14ac:dyDescent="0.35">
      <c r="M16569" s="263" t="s">
        <v>15041</v>
      </c>
      <c r="N16569" s="264">
        <v>39337.5</v>
      </c>
      <c r="P16569" s="243" t="s">
        <v>32229</v>
      </c>
      <c r="Q16569" s="244">
        <v>24924.68</v>
      </c>
      <c r="R16569" s="104"/>
      <c r="S16569" s="104"/>
      <c r="T16569" s="104"/>
    </row>
    <row r="16570" spans="13:20" ht="14.5" x14ac:dyDescent="0.35">
      <c r="M16570" s="263" t="s">
        <v>36537</v>
      </c>
      <c r="N16570" s="264">
        <v>1414753.65</v>
      </c>
      <c r="P16570" s="243" t="s">
        <v>32230</v>
      </c>
      <c r="Q16570" s="244">
        <v>824.32</v>
      </c>
      <c r="R16570" s="104"/>
      <c r="S16570" s="104"/>
      <c r="T16570" s="104"/>
    </row>
    <row r="16571" spans="13:20" ht="14.5" x14ac:dyDescent="0.35">
      <c r="M16571" s="263" t="s">
        <v>51698</v>
      </c>
      <c r="N16571" s="264">
        <v>41393.769999999997</v>
      </c>
      <c r="P16571" s="243" t="s">
        <v>32231</v>
      </c>
      <c r="Q16571" s="244">
        <v>73090.429999999993</v>
      </c>
      <c r="R16571" s="104"/>
      <c r="S16571" s="104"/>
      <c r="T16571" s="104"/>
    </row>
    <row r="16572" spans="13:20" ht="14.5" x14ac:dyDescent="0.35">
      <c r="M16572" s="263" t="s">
        <v>45980</v>
      </c>
      <c r="N16572" s="264">
        <v>2061028.04</v>
      </c>
      <c r="P16572" s="243" t="s">
        <v>32232</v>
      </c>
      <c r="Q16572" s="244">
        <v>201155.8</v>
      </c>
      <c r="R16572" s="104"/>
      <c r="S16572" s="104"/>
      <c r="T16572" s="104"/>
    </row>
    <row r="16573" spans="13:20" ht="14.5" x14ac:dyDescent="0.35">
      <c r="M16573" s="263" t="s">
        <v>15042</v>
      </c>
      <c r="N16573" s="264">
        <v>20887.5</v>
      </c>
      <c r="P16573" s="243" t="s">
        <v>32233</v>
      </c>
      <c r="Q16573" s="244">
        <v>39480</v>
      </c>
      <c r="R16573" s="104"/>
      <c r="S16573" s="104"/>
      <c r="T16573" s="104"/>
    </row>
    <row r="16574" spans="13:20" ht="14.5" x14ac:dyDescent="0.35">
      <c r="M16574" s="263" t="s">
        <v>15043</v>
      </c>
      <c r="N16574" s="264">
        <v>8562.5</v>
      </c>
      <c r="P16574" s="243" t="s">
        <v>16446</v>
      </c>
      <c r="Q16574" s="244">
        <v>6336.04</v>
      </c>
      <c r="R16574" s="104"/>
      <c r="S16574" s="104"/>
      <c r="T16574" s="104"/>
    </row>
    <row r="16575" spans="13:20" ht="14.5" x14ac:dyDescent="0.35">
      <c r="M16575" s="263" t="s">
        <v>36538</v>
      </c>
      <c r="N16575" s="264">
        <v>9150</v>
      </c>
      <c r="P16575" s="243" t="s">
        <v>32234</v>
      </c>
      <c r="Q16575" s="244">
        <v>23562.46</v>
      </c>
      <c r="R16575" s="104"/>
      <c r="S16575" s="104"/>
      <c r="T16575" s="104"/>
    </row>
    <row r="16576" spans="13:20" ht="14.5" x14ac:dyDescent="0.35">
      <c r="M16576" s="263" t="s">
        <v>36539</v>
      </c>
      <c r="N16576" s="264">
        <v>150</v>
      </c>
      <c r="P16576" s="243" t="s">
        <v>32235</v>
      </c>
      <c r="Q16576" s="244">
        <v>12317.49</v>
      </c>
      <c r="R16576" s="104"/>
      <c r="S16576" s="104"/>
      <c r="T16576" s="104"/>
    </row>
    <row r="16577" spans="13:20" ht="14.5" x14ac:dyDescent="0.35">
      <c r="M16577" s="263" t="s">
        <v>17882</v>
      </c>
      <c r="N16577" s="264">
        <v>3500</v>
      </c>
      <c r="P16577" s="243" t="s">
        <v>32236</v>
      </c>
      <c r="Q16577" s="244">
        <v>6980.06</v>
      </c>
      <c r="R16577" s="104"/>
      <c r="S16577" s="104"/>
      <c r="T16577" s="104"/>
    </row>
    <row r="16578" spans="13:20" ht="14.5" x14ac:dyDescent="0.35">
      <c r="M16578" s="263" t="s">
        <v>15044</v>
      </c>
      <c r="N16578" s="264">
        <v>2828.08</v>
      </c>
      <c r="P16578" s="243" t="s">
        <v>32237</v>
      </c>
      <c r="Q16578" s="244">
        <v>4525.3100000000004</v>
      </c>
      <c r="R16578" s="104"/>
      <c r="S16578" s="104"/>
      <c r="T16578" s="104"/>
    </row>
    <row r="16579" spans="13:20" ht="14.5" x14ac:dyDescent="0.35">
      <c r="M16579" s="263" t="s">
        <v>15045</v>
      </c>
      <c r="N16579" s="264">
        <v>365974.82</v>
      </c>
      <c r="P16579" s="243" t="s">
        <v>32238</v>
      </c>
      <c r="Q16579" s="244">
        <v>21022.57</v>
      </c>
      <c r="R16579" s="104"/>
      <c r="S16579" s="104"/>
      <c r="T16579" s="104"/>
    </row>
    <row r="16580" spans="13:20" ht="14.5" x14ac:dyDescent="0.35">
      <c r="M16580" s="263" t="s">
        <v>15046</v>
      </c>
      <c r="N16580" s="264">
        <v>646547.75</v>
      </c>
      <c r="P16580" s="243" t="s">
        <v>32239</v>
      </c>
      <c r="Q16580" s="244">
        <v>452.67</v>
      </c>
      <c r="R16580" s="104"/>
      <c r="S16580" s="104"/>
      <c r="T16580" s="104"/>
    </row>
    <row r="16581" spans="13:20" ht="14.5" x14ac:dyDescent="0.35">
      <c r="M16581" s="263" t="s">
        <v>15047</v>
      </c>
      <c r="N16581" s="264">
        <v>107975.87</v>
      </c>
      <c r="P16581" s="243" t="s">
        <v>32240</v>
      </c>
      <c r="Q16581" s="244">
        <v>3663</v>
      </c>
      <c r="R16581" s="104"/>
      <c r="S16581" s="104"/>
      <c r="T16581" s="104"/>
    </row>
    <row r="16582" spans="13:20" ht="14.5" x14ac:dyDescent="0.35">
      <c r="M16582" s="263" t="s">
        <v>17883</v>
      </c>
      <c r="N16582" s="264">
        <v>79185.990000000005</v>
      </c>
      <c r="P16582" s="243" t="s">
        <v>32241</v>
      </c>
      <c r="Q16582" s="244">
        <v>0.27</v>
      </c>
      <c r="R16582" s="104"/>
      <c r="S16582" s="104"/>
      <c r="T16582" s="104"/>
    </row>
    <row r="16583" spans="13:20" ht="14.5" x14ac:dyDescent="0.35">
      <c r="M16583" s="263" t="s">
        <v>17884</v>
      </c>
      <c r="N16583" s="264">
        <v>1926.32</v>
      </c>
      <c r="P16583" s="243" t="s">
        <v>16447</v>
      </c>
      <c r="Q16583" s="244">
        <v>28885.77</v>
      </c>
      <c r="R16583" s="104"/>
      <c r="S16583" s="104"/>
      <c r="T16583" s="104"/>
    </row>
    <row r="16584" spans="13:20" ht="14.5" x14ac:dyDescent="0.35">
      <c r="M16584" s="263" t="s">
        <v>52596</v>
      </c>
      <c r="N16584" s="264">
        <v>15471</v>
      </c>
      <c r="P16584" s="243" t="s">
        <v>16448</v>
      </c>
      <c r="Q16584" s="244">
        <v>82322.850000000006</v>
      </c>
      <c r="R16584" s="104"/>
      <c r="S16584" s="104"/>
      <c r="T16584" s="104"/>
    </row>
    <row r="16585" spans="13:20" ht="14.5" x14ac:dyDescent="0.35">
      <c r="M16585" s="263" t="s">
        <v>17885</v>
      </c>
      <c r="N16585" s="264">
        <v>12012.84</v>
      </c>
      <c r="P16585" s="243" t="s">
        <v>32242</v>
      </c>
      <c r="Q16585" s="244">
        <v>45341.26</v>
      </c>
      <c r="R16585" s="104"/>
      <c r="S16585" s="104"/>
      <c r="T16585" s="104"/>
    </row>
    <row r="16586" spans="13:20" ht="14.5" x14ac:dyDescent="0.35">
      <c r="M16586" s="263" t="s">
        <v>17886</v>
      </c>
      <c r="N16586" s="264">
        <v>111.85</v>
      </c>
      <c r="P16586" s="243" t="s">
        <v>32243</v>
      </c>
      <c r="Q16586" s="244">
        <v>33888.949999999997</v>
      </c>
      <c r="R16586" s="104"/>
      <c r="S16586" s="104"/>
      <c r="T16586" s="104"/>
    </row>
    <row r="16587" spans="13:20" ht="14.5" x14ac:dyDescent="0.35">
      <c r="M16587" s="263" t="s">
        <v>36540</v>
      </c>
      <c r="N16587" s="264">
        <v>29532.91</v>
      </c>
      <c r="P16587" s="243" t="s">
        <v>32244</v>
      </c>
      <c r="Q16587" s="244">
        <v>8800</v>
      </c>
      <c r="R16587" s="104"/>
      <c r="S16587" s="104"/>
      <c r="T16587" s="104"/>
    </row>
    <row r="16588" spans="13:20" ht="14.5" x14ac:dyDescent="0.35">
      <c r="M16588" s="263" t="s">
        <v>15048</v>
      </c>
      <c r="N16588" s="264">
        <v>13388.19</v>
      </c>
      <c r="P16588" s="243" t="s">
        <v>32245</v>
      </c>
      <c r="Q16588" s="244">
        <v>212.5</v>
      </c>
      <c r="R16588" s="104"/>
      <c r="S16588" s="104"/>
      <c r="T16588" s="104"/>
    </row>
    <row r="16589" spans="13:20" ht="14.5" x14ac:dyDescent="0.35">
      <c r="M16589" s="263" t="s">
        <v>58268</v>
      </c>
      <c r="N16589" s="264">
        <v>679433.07</v>
      </c>
      <c r="P16589" s="243" t="s">
        <v>16449</v>
      </c>
      <c r="Q16589" s="244">
        <v>23597.279999999999</v>
      </c>
      <c r="R16589" s="104"/>
      <c r="S16589" s="104"/>
      <c r="T16589" s="104"/>
    </row>
    <row r="16590" spans="13:20" ht="14.5" x14ac:dyDescent="0.35">
      <c r="M16590" s="263" t="s">
        <v>15049</v>
      </c>
      <c r="N16590" s="264">
        <v>384704.86</v>
      </c>
      <c r="P16590" s="243" t="s">
        <v>16450</v>
      </c>
      <c r="Q16590" s="244">
        <v>56099.23</v>
      </c>
      <c r="R16590" s="104"/>
      <c r="S16590" s="104"/>
      <c r="T16590" s="104"/>
    </row>
    <row r="16591" spans="13:20" ht="14.5" x14ac:dyDescent="0.35">
      <c r="M16591" s="263" t="s">
        <v>37986</v>
      </c>
      <c r="N16591" s="264">
        <v>48744.11</v>
      </c>
      <c r="P16591" s="243" t="s">
        <v>32246</v>
      </c>
      <c r="Q16591" s="244">
        <v>123350.5</v>
      </c>
      <c r="R16591" s="104"/>
      <c r="S16591" s="104"/>
      <c r="T16591" s="104"/>
    </row>
    <row r="16592" spans="13:20" ht="14.5" x14ac:dyDescent="0.35">
      <c r="M16592" s="263" t="s">
        <v>53884</v>
      </c>
      <c r="N16592" s="264">
        <v>13037</v>
      </c>
      <c r="P16592" s="243" t="s">
        <v>32247</v>
      </c>
      <c r="Q16592" s="244">
        <v>94395.16</v>
      </c>
      <c r="R16592" s="104"/>
      <c r="S16592" s="104"/>
      <c r="T16592" s="104"/>
    </row>
    <row r="16593" spans="13:20" ht="14.5" x14ac:dyDescent="0.35">
      <c r="M16593" s="263" t="s">
        <v>35075</v>
      </c>
      <c r="N16593" s="264">
        <v>8075</v>
      </c>
      <c r="P16593" s="243" t="s">
        <v>32248</v>
      </c>
      <c r="Q16593" s="244">
        <v>18453.53</v>
      </c>
      <c r="R16593" s="104"/>
      <c r="S16593" s="104"/>
      <c r="T16593" s="104"/>
    </row>
    <row r="16594" spans="13:20" ht="14.5" x14ac:dyDescent="0.35">
      <c r="M16594" s="263" t="s">
        <v>33615</v>
      </c>
      <c r="N16594" s="264">
        <v>74955.520000000004</v>
      </c>
      <c r="P16594" s="243" t="s">
        <v>32249</v>
      </c>
      <c r="Q16594" s="244">
        <v>7938.96</v>
      </c>
      <c r="R16594" s="104"/>
      <c r="S16594" s="104"/>
      <c r="T16594" s="104"/>
    </row>
    <row r="16595" spans="13:20" ht="14.5" x14ac:dyDescent="0.35">
      <c r="M16595" s="263" t="s">
        <v>49042</v>
      </c>
      <c r="N16595" s="264">
        <v>-11622.77</v>
      </c>
      <c r="P16595" s="243" t="s">
        <v>32250</v>
      </c>
      <c r="Q16595" s="244">
        <v>-1722.94</v>
      </c>
      <c r="R16595" s="104"/>
      <c r="S16595" s="104"/>
      <c r="T16595" s="104"/>
    </row>
    <row r="16596" spans="13:20" ht="14.5" x14ac:dyDescent="0.35">
      <c r="M16596" s="263" t="s">
        <v>17920</v>
      </c>
      <c r="N16596" s="264">
        <v>19613</v>
      </c>
      <c r="P16596" s="243" t="s">
        <v>32251</v>
      </c>
      <c r="Q16596" s="244">
        <v>7425</v>
      </c>
      <c r="R16596" s="104"/>
      <c r="S16596" s="104"/>
      <c r="T16596" s="104"/>
    </row>
    <row r="16597" spans="13:20" ht="14.5" x14ac:dyDescent="0.35">
      <c r="M16597" s="263" t="s">
        <v>35085</v>
      </c>
      <c r="N16597" s="264">
        <v>13791.25</v>
      </c>
      <c r="P16597" s="243" t="s">
        <v>32252</v>
      </c>
      <c r="Q16597" s="244">
        <v>568.01</v>
      </c>
      <c r="R16597" s="104"/>
      <c r="S16597" s="104"/>
      <c r="T16597" s="104"/>
    </row>
    <row r="16598" spans="13:20" ht="14.5" x14ac:dyDescent="0.35">
      <c r="M16598" s="263" t="s">
        <v>17921</v>
      </c>
      <c r="N16598" s="264">
        <v>27617.18</v>
      </c>
      <c r="P16598" s="243" t="s">
        <v>32253</v>
      </c>
      <c r="Q16598" s="244">
        <v>8224.93</v>
      </c>
      <c r="R16598" s="104"/>
      <c r="S16598" s="104"/>
      <c r="T16598" s="104"/>
    </row>
    <row r="16599" spans="13:20" ht="14.5" x14ac:dyDescent="0.35">
      <c r="M16599" s="263" t="s">
        <v>17922</v>
      </c>
      <c r="N16599" s="264">
        <v>13823.19</v>
      </c>
      <c r="P16599" s="243" t="s">
        <v>32254</v>
      </c>
      <c r="Q16599" s="244">
        <v>219.81</v>
      </c>
      <c r="R16599" s="104"/>
      <c r="S16599" s="104"/>
      <c r="T16599" s="104"/>
    </row>
    <row r="16600" spans="13:20" ht="14.5" x14ac:dyDescent="0.35">
      <c r="M16600" s="263" t="s">
        <v>37990</v>
      </c>
      <c r="N16600" s="264">
        <v>12580</v>
      </c>
      <c r="P16600" s="243" t="s">
        <v>32255</v>
      </c>
      <c r="Q16600" s="244">
        <v>24250</v>
      </c>
      <c r="R16600" s="104"/>
      <c r="S16600" s="104"/>
      <c r="T16600" s="104"/>
    </row>
    <row r="16601" spans="13:20" ht="14.5" x14ac:dyDescent="0.35">
      <c r="M16601" s="263" t="s">
        <v>35086</v>
      </c>
      <c r="N16601" s="264">
        <v>30735.61</v>
      </c>
      <c r="P16601" s="243" t="s">
        <v>32256</v>
      </c>
      <c r="Q16601" s="244">
        <v>15540</v>
      </c>
      <c r="R16601" s="104"/>
      <c r="S16601" s="104"/>
      <c r="T16601" s="104"/>
    </row>
    <row r="16602" spans="13:20" ht="14.5" x14ac:dyDescent="0.35">
      <c r="M16602" s="263" t="s">
        <v>49043</v>
      </c>
      <c r="N16602" s="264">
        <v>126362</v>
      </c>
      <c r="P16602" s="243" t="s">
        <v>32257</v>
      </c>
      <c r="Q16602" s="244">
        <v>3043.92</v>
      </c>
      <c r="R16602" s="104"/>
      <c r="S16602" s="104"/>
      <c r="T16602" s="104"/>
    </row>
    <row r="16603" spans="13:20" ht="14.5" x14ac:dyDescent="0.35">
      <c r="M16603" s="263" t="s">
        <v>17925</v>
      </c>
      <c r="N16603" s="264">
        <v>10330.1</v>
      </c>
      <c r="P16603" s="243" t="s">
        <v>32258</v>
      </c>
      <c r="Q16603" s="244">
        <v>1177.93</v>
      </c>
      <c r="R16603" s="104"/>
      <c r="S16603" s="104"/>
      <c r="T16603" s="104"/>
    </row>
    <row r="16604" spans="13:20" ht="14.5" x14ac:dyDescent="0.35">
      <c r="M16604" s="263" t="s">
        <v>35087</v>
      </c>
      <c r="N16604" s="264">
        <v>16352.71</v>
      </c>
      <c r="P16604" s="243" t="s">
        <v>32259</v>
      </c>
      <c r="Q16604" s="244">
        <v>214477.5</v>
      </c>
      <c r="R16604" s="104"/>
      <c r="S16604" s="104"/>
      <c r="T16604" s="104"/>
    </row>
    <row r="16605" spans="13:20" ht="14.5" x14ac:dyDescent="0.35">
      <c r="M16605" s="263" t="s">
        <v>35088</v>
      </c>
      <c r="N16605" s="264">
        <v>13358.2</v>
      </c>
      <c r="P16605" s="243" t="s">
        <v>32260</v>
      </c>
      <c r="Q16605" s="244">
        <v>22050</v>
      </c>
      <c r="R16605" s="104"/>
      <c r="S16605" s="104"/>
      <c r="T16605" s="104"/>
    </row>
    <row r="16606" spans="13:20" ht="14.5" x14ac:dyDescent="0.35">
      <c r="M16606" s="263" t="s">
        <v>17926</v>
      </c>
      <c r="N16606" s="264">
        <v>21.5</v>
      </c>
      <c r="P16606" s="243" t="s">
        <v>32261</v>
      </c>
      <c r="Q16606" s="244">
        <v>68310</v>
      </c>
      <c r="R16606" s="104"/>
      <c r="S16606" s="104"/>
      <c r="T16606" s="104"/>
    </row>
    <row r="16607" spans="13:20" ht="14.5" x14ac:dyDescent="0.35">
      <c r="M16607" s="263" t="s">
        <v>17927</v>
      </c>
      <c r="N16607" s="264">
        <v>9276</v>
      </c>
      <c r="P16607" s="243" t="s">
        <v>32262</v>
      </c>
      <c r="Q16607" s="244">
        <v>23320.15</v>
      </c>
      <c r="R16607" s="104"/>
      <c r="S16607" s="104"/>
      <c r="T16607" s="104"/>
    </row>
    <row r="16608" spans="13:20" ht="14.5" x14ac:dyDescent="0.35">
      <c r="M16608" s="263" t="s">
        <v>17928</v>
      </c>
      <c r="N16608" s="264">
        <v>2894</v>
      </c>
      <c r="P16608" s="243" t="s">
        <v>32263</v>
      </c>
      <c r="Q16608" s="244">
        <v>18244.93</v>
      </c>
      <c r="R16608" s="104"/>
      <c r="S16608" s="104"/>
      <c r="T16608" s="104"/>
    </row>
    <row r="16609" spans="13:20" ht="14.5" x14ac:dyDescent="0.35">
      <c r="M16609" s="263" t="s">
        <v>17930</v>
      </c>
      <c r="N16609" s="264">
        <v>1431.18</v>
      </c>
      <c r="P16609" s="243" t="s">
        <v>32264</v>
      </c>
      <c r="Q16609" s="244">
        <v>262486.59999999998</v>
      </c>
      <c r="R16609" s="104"/>
      <c r="S16609" s="104"/>
      <c r="T16609" s="104"/>
    </row>
    <row r="16610" spans="13:20" ht="14.5" x14ac:dyDescent="0.35">
      <c r="M16610" s="263" t="s">
        <v>17931</v>
      </c>
      <c r="N16610" s="264">
        <v>3582.9</v>
      </c>
      <c r="P16610" s="243" t="s">
        <v>32265</v>
      </c>
      <c r="Q16610" s="244">
        <v>72807.62</v>
      </c>
      <c r="R16610" s="104"/>
      <c r="S16610" s="104"/>
      <c r="T16610" s="104"/>
    </row>
    <row r="16611" spans="13:20" ht="14.5" x14ac:dyDescent="0.35">
      <c r="M16611" s="263" t="s">
        <v>17932</v>
      </c>
      <c r="N16611" s="264">
        <v>261.83999999999997</v>
      </c>
      <c r="P16611" s="243" t="s">
        <v>32266</v>
      </c>
      <c r="Q16611" s="244">
        <v>76199.06</v>
      </c>
      <c r="R16611" s="104"/>
      <c r="S16611" s="104"/>
      <c r="T16611" s="104"/>
    </row>
    <row r="16612" spans="13:20" ht="14.5" x14ac:dyDescent="0.35">
      <c r="M16612" s="263" t="s">
        <v>17934</v>
      </c>
      <c r="N16612" s="264">
        <v>15902.72</v>
      </c>
      <c r="P16612" s="243" t="s">
        <v>32267</v>
      </c>
      <c r="Q16612" s="244">
        <v>228826.65</v>
      </c>
      <c r="R16612" s="104"/>
      <c r="S16612" s="104"/>
      <c r="T16612" s="104"/>
    </row>
    <row r="16613" spans="13:20" ht="14.5" x14ac:dyDescent="0.35">
      <c r="M16613" s="263" t="s">
        <v>17968</v>
      </c>
      <c r="N16613" s="264">
        <v>45912.61</v>
      </c>
      <c r="P16613" s="243" t="s">
        <v>32268</v>
      </c>
      <c r="Q16613" s="244">
        <v>246152.5</v>
      </c>
      <c r="R16613" s="104"/>
      <c r="S16613" s="104"/>
      <c r="T16613" s="104"/>
    </row>
    <row r="16614" spans="13:20" ht="14.5" x14ac:dyDescent="0.35">
      <c r="M16614" s="263" t="s">
        <v>53885</v>
      </c>
      <c r="N16614" s="264">
        <v>38628.449999999997</v>
      </c>
      <c r="P16614" s="243" t="s">
        <v>32269</v>
      </c>
      <c r="Q16614" s="244">
        <v>42647.74</v>
      </c>
      <c r="R16614" s="104"/>
      <c r="S16614" s="104"/>
      <c r="T16614" s="104"/>
    </row>
    <row r="16615" spans="13:20" ht="14.5" x14ac:dyDescent="0.35">
      <c r="M16615" s="263" t="s">
        <v>53886</v>
      </c>
      <c r="N16615" s="264">
        <v>4758.01</v>
      </c>
      <c r="P16615" s="243" t="s">
        <v>16451</v>
      </c>
      <c r="Q16615" s="244">
        <v>25946.32</v>
      </c>
      <c r="R16615" s="104"/>
      <c r="S16615" s="104"/>
      <c r="T16615" s="104"/>
    </row>
    <row r="16616" spans="13:20" ht="14.5" x14ac:dyDescent="0.35">
      <c r="M16616" s="263" t="s">
        <v>17970</v>
      </c>
      <c r="N16616" s="264">
        <v>119781.89</v>
      </c>
      <c r="P16616" s="243" t="s">
        <v>32270</v>
      </c>
      <c r="Q16616" s="244">
        <v>73631.61</v>
      </c>
      <c r="R16616" s="104"/>
      <c r="S16616" s="104"/>
      <c r="T16616" s="104"/>
    </row>
    <row r="16617" spans="13:20" ht="14.5" x14ac:dyDescent="0.35">
      <c r="M16617" s="263" t="s">
        <v>35094</v>
      </c>
      <c r="N16617" s="264">
        <v>12325</v>
      </c>
      <c r="P16617" s="243" t="s">
        <v>32271</v>
      </c>
      <c r="Q16617" s="244">
        <v>25333.81</v>
      </c>
      <c r="R16617" s="104"/>
      <c r="S16617" s="104"/>
      <c r="T16617" s="104"/>
    </row>
    <row r="16618" spans="13:20" ht="14.5" x14ac:dyDescent="0.35">
      <c r="M16618" s="263" t="s">
        <v>17971</v>
      </c>
      <c r="N16618" s="264">
        <v>16785.099999999999</v>
      </c>
      <c r="P16618" s="243" t="s">
        <v>32272</v>
      </c>
      <c r="Q16618" s="244">
        <v>12667.49</v>
      </c>
      <c r="R16618" s="104"/>
      <c r="S16618" s="104"/>
      <c r="T16618" s="104"/>
    </row>
    <row r="16619" spans="13:20" ht="14.5" x14ac:dyDescent="0.35">
      <c r="M16619" s="263" t="s">
        <v>17972</v>
      </c>
      <c r="N16619" s="264">
        <v>972.18</v>
      </c>
      <c r="P16619" s="243" t="s">
        <v>16452</v>
      </c>
      <c r="Q16619" s="244">
        <v>19016.150000000001</v>
      </c>
      <c r="R16619" s="104"/>
      <c r="S16619" s="104"/>
      <c r="T16619" s="104"/>
    </row>
    <row r="16620" spans="13:20" ht="14.5" x14ac:dyDescent="0.35">
      <c r="M16620" s="263" t="s">
        <v>17973</v>
      </c>
      <c r="N16620" s="264">
        <v>15519.22</v>
      </c>
      <c r="P16620" s="243" t="s">
        <v>32273</v>
      </c>
      <c r="Q16620" s="244">
        <v>29422.09</v>
      </c>
      <c r="R16620" s="104"/>
      <c r="S16620" s="104"/>
      <c r="T16620" s="104"/>
    </row>
    <row r="16621" spans="13:20" ht="14.5" x14ac:dyDescent="0.35">
      <c r="M16621" s="263" t="s">
        <v>17974</v>
      </c>
      <c r="N16621" s="264">
        <v>47.68</v>
      </c>
      <c r="P16621" s="243" t="s">
        <v>32274</v>
      </c>
      <c r="Q16621" s="244">
        <v>4525.3100000000004</v>
      </c>
      <c r="R16621" s="104"/>
      <c r="S16621" s="104"/>
      <c r="T16621" s="104"/>
    </row>
    <row r="16622" spans="13:20" ht="14.5" x14ac:dyDescent="0.35">
      <c r="M16622" s="263" t="s">
        <v>41647</v>
      </c>
      <c r="N16622" s="264">
        <v>22416.66</v>
      </c>
      <c r="P16622" s="243" t="s">
        <v>32275</v>
      </c>
      <c r="Q16622" s="244">
        <v>68310</v>
      </c>
      <c r="R16622" s="104"/>
      <c r="S16622" s="104"/>
      <c r="T16622" s="104"/>
    </row>
    <row r="16623" spans="13:20" ht="14.5" x14ac:dyDescent="0.35">
      <c r="M16623" s="263" t="s">
        <v>43535</v>
      </c>
      <c r="N16623" s="264">
        <v>7600</v>
      </c>
      <c r="P16623" s="243" t="s">
        <v>32276</v>
      </c>
      <c r="Q16623" s="244">
        <v>21022.57</v>
      </c>
      <c r="R16623" s="104"/>
      <c r="S16623" s="104"/>
      <c r="T16623" s="104"/>
    </row>
    <row r="16624" spans="13:20" ht="14.5" x14ac:dyDescent="0.35">
      <c r="M16624" s="263" t="s">
        <v>17975</v>
      </c>
      <c r="N16624" s="264">
        <v>2651</v>
      </c>
      <c r="P16624" s="243" t="s">
        <v>32277</v>
      </c>
      <c r="Q16624" s="244">
        <v>452.67</v>
      </c>
      <c r="R16624" s="104"/>
      <c r="S16624" s="104"/>
      <c r="T16624" s="104"/>
    </row>
    <row r="16625" spans="13:20" ht="14.5" x14ac:dyDescent="0.35">
      <c r="M16625" s="263" t="s">
        <v>35095</v>
      </c>
      <c r="N16625" s="264">
        <v>4670.6099999999997</v>
      </c>
      <c r="P16625" s="243" t="s">
        <v>16453</v>
      </c>
      <c r="Q16625" s="244">
        <v>100</v>
      </c>
      <c r="R16625" s="104"/>
      <c r="S16625" s="104"/>
      <c r="T16625" s="104"/>
    </row>
    <row r="16626" spans="13:20" ht="14.5" x14ac:dyDescent="0.35">
      <c r="M16626" s="263" t="s">
        <v>17976</v>
      </c>
      <c r="N16626" s="264">
        <v>17459.79</v>
      </c>
      <c r="P16626" s="243" t="s">
        <v>32278</v>
      </c>
      <c r="Q16626" s="244">
        <v>2400</v>
      </c>
      <c r="R16626" s="104"/>
      <c r="S16626" s="104"/>
      <c r="T16626" s="104"/>
    </row>
    <row r="16627" spans="13:20" ht="14.5" x14ac:dyDescent="0.35">
      <c r="M16627" s="263" t="s">
        <v>17977</v>
      </c>
      <c r="N16627" s="264">
        <v>9987.2999999999993</v>
      </c>
      <c r="P16627" s="243" t="s">
        <v>32279</v>
      </c>
      <c r="Q16627" s="244">
        <v>3663</v>
      </c>
      <c r="R16627" s="104"/>
      <c r="S16627" s="104"/>
      <c r="T16627" s="104"/>
    </row>
    <row r="16628" spans="13:20" ht="14.5" x14ac:dyDescent="0.35">
      <c r="M16628" s="263" t="s">
        <v>17979</v>
      </c>
      <c r="N16628" s="264">
        <v>299</v>
      </c>
      <c r="P16628" s="243" t="s">
        <v>32280</v>
      </c>
      <c r="Q16628" s="244">
        <v>2016</v>
      </c>
      <c r="R16628" s="104"/>
      <c r="S16628" s="104"/>
      <c r="T16628" s="104"/>
    </row>
    <row r="16629" spans="13:20" ht="14.5" x14ac:dyDescent="0.35">
      <c r="M16629" s="263" t="s">
        <v>35096</v>
      </c>
      <c r="N16629" s="264">
        <v>4322.0600000000004</v>
      </c>
      <c r="P16629" s="243" t="s">
        <v>32281</v>
      </c>
      <c r="Q16629" s="244">
        <v>99.91</v>
      </c>
      <c r="R16629" s="104"/>
      <c r="S16629" s="104"/>
      <c r="T16629" s="104"/>
    </row>
    <row r="16630" spans="13:20" ht="14.5" x14ac:dyDescent="0.35">
      <c r="M16630" s="263" t="s">
        <v>17981</v>
      </c>
      <c r="N16630" s="264">
        <v>11274.5</v>
      </c>
      <c r="P16630" s="243" t="s">
        <v>16454</v>
      </c>
      <c r="Q16630" s="244">
        <v>66308.509999999995</v>
      </c>
      <c r="R16630" s="104"/>
      <c r="S16630" s="104"/>
      <c r="T16630" s="104"/>
    </row>
    <row r="16631" spans="13:20" ht="14.5" x14ac:dyDescent="0.35">
      <c r="M16631" s="263" t="s">
        <v>18000</v>
      </c>
      <c r="N16631" s="264">
        <v>209415.6</v>
      </c>
      <c r="P16631" s="243" t="s">
        <v>16455</v>
      </c>
      <c r="Q16631" s="244">
        <v>104919.41</v>
      </c>
      <c r="R16631" s="104"/>
      <c r="S16631" s="104"/>
      <c r="T16631" s="104"/>
    </row>
    <row r="16632" spans="13:20" ht="14.5" x14ac:dyDescent="0.35">
      <c r="M16632" s="263" t="s">
        <v>18001</v>
      </c>
      <c r="N16632" s="264">
        <v>15451</v>
      </c>
      <c r="P16632" s="243" t="s">
        <v>32282</v>
      </c>
      <c r="Q16632" s="244">
        <v>48383.42</v>
      </c>
      <c r="R16632" s="104"/>
      <c r="S16632" s="104"/>
      <c r="T16632" s="104"/>
    </row>
    <row r="16633" spans="13:20" ht="14.5" x14ac:dyDescent="0.35">
      <c r="M16633" s="263" t="s">
        <v>51699</v>
      </c>
      <c r="N16633" s="264">
        <v>4957.88</v>
      </c>
      <c r="P16633" s="243" t="s">
        <v>32283</v>
      </c>
      <c r="Q16633" s="244">
        <v>147560.95999999999</v>
      </c>
      <c r="R16633" s="104"/>
      <c r="S16633" s="104"/>
      <c r="T16633" s="104"/>
    </row>
    <row r="16634" spans="13:20" ht="14.5" x14ac:dyDescent="0.35">
      <c r="M16634" s="263" t="s">
        <v>49044</v>
      </c>
      <c r="N16634" s="264">
        <v>301000</v>
      </c>
      <c r="P16634" s="243" t="s">
        <v>32284</v>
      </c>
      <c r="Q16634" s="244">
        <v>15650</v>
      </c>
      <c r="R16634" s="104"/>
      <c r="S16634" s="104"/>
      <c r="T16634" s="104"/>
    </row>
    <row r="16635" spans="13:20" ht="14.5" x14ac:dyDescent="0.35">
      <c r="M16635" s="263" t="s">
        <v>33625</v>
      </c>
      <c r="N16635" s="264">
        <v>81921.039999999994</v>
      </c>
      <c r="P16635" s="243" t="s">
        <v>32285</v>
      </c>
      <c r="Q16635" s="244">
        <v>936.73</v>
      </c>
      <c r="R16635" s="104"/>
      <c r="S16635" s="104"/>
      <c r="T16635" s="104"/>
    </row>
    <row r="16636" spans="13:20" ht="14.5" x14ac:dyDescent="0.35">
      <c r="M16636" s="263" t="s">
        <v>18004</v>
      </c>
      <c r="N16636" s="264">
        <v>45142.879999999997</v>
      </c>
      <c r="P16636" s="243" t="s">
        <v>32286</v>
      </c>
      <c r="Q16636" s="244">
        <v>49325</v>
      </c>
      <c r="R16636" s="104"/>
      <c r="S16636" s="104"/>
      <c r="T16636" s="104"/>
    </row>
    <row r="16637" spans="13:20" ht="14.5" x14ac:dyDescent="0.35">
      <c r="M16637" s="263" t="s">
        <v>18005</v>
      </c>
      <c r="N16637" s="264">
        <v>8239.3799999999992</v>
      </c>
      <c r="P16637" s="243" t="s">
        <v>32287</v>
      </c>
      <c r="Q16637" s="244">
        <v>101.78</v>
      </c>
      <c r="R16637" s="104"/>
      <c r="S16637" s="104"/>
      <c r="T16637" s="104"/>
    </row>
    <row r="16638" spans="13:20" ht="14.5" x14ac:dyDescent="0.35">
      <c r="M16638" s="263" t="s">
        <v>43536</v>
      </c>
      <c r="N16638" s="264">
        <v>45200</v>
      </c>
      <c r="P16638" s="243" t="s">
        <v>32288</v>
      </c>
      <c r="Q16638" s="244">
        <v>332.9</v>
      </c>
      <c r="R16638" s="104"/>
      <c r="S16638" s="104"/>
      <c r="T16638" s="104"/>
    </row>
    <row r="16639" spans="13:20" ht="14.5" x14ac:dyDescent="0.35">
      <c r="M16639" s="263" t="s">
        <v>51700</v>
      </c>
      <c r="N16639" s="264">
        <v>6300</v>
      </c>
      <c r="P16639" s="243" t="s">
        <v>16456</v>
      </c>
      <c r="Q16639" s="244">
        <v>43239.95</v>
      </c>
      <c r="R16639" s="104"/>
      <c r="S16639" s="104"/>
      <c r="T16639" s="104"/>
    </row>
    <row r="16640" spans="13:20" ht="14.5" x14ac:dyDescent="0.35">
      <c r="M16640" s="263" t="s">
        <v>18006</v>
      </c>
      <c r="N16640" s="264">
        <v>111244.99</v>
      </c>
      <c r="P16640" s="243" t="s">
        <v>16457</v>
      </c>
      <c r="Q16640" s="244">
        <v>407088.97</v>
      </c>
      <c r="R16640" s="104"/>
      <c r="S16640" s="104"/>
      <c r="T16640" s="104"/>
    </row>
    <row r="16641" spans="13:20" ht="14.5" x14ac:dyDescent="0.35">
      <c r="M16641" s="263" t="s">
        <v>53887</v>
      </c>
      <c r="N16641" s="264">
        <v>10008.74</v>
      </c>
      <c r="P16641" s="243" t="s">
        <v>32289</v>
      </c>
      <c r="Q16641" s="244">
        <v>27419.16</v>
      </c>
      <c r="R16641" s="104"/>
      <c r="S16641" s="104"/>
      <c r="T16641" s="104"/>
    </row>
    <row r="16642" spans="13:20" ht="14.5" x14ac:dyDescent="0.35">
      <c r="M16642" s="263" t="s">
        <v>18008</v>
      </c>
      <c r="N16642" s="264">
        <v>4</v>
      </c>
      <c r="P16642" s="243" t="s">
        <v>32290</v>
      </c>
      <c r="Q16642" s="244">
        <v>196158.12</v>
      </c>
      <c r="R16642" s="104"/>
      <c r="S16642" s="104"/>
      <c r="T16642" s="104"/>
    </row>
    <row r="16643" spans="13:20" ht="14.5" x14ac:dyDescent="0.35">
      <c r="M16643" s="263" t="s">
        <v>18009</v>
      </c>
      <c r="N16643" s="264">
        <v>110686.41</v>
      </c>
      <c r="P16643" s="243" t="s">
        <v>32291</v>
      </c>
      <c r="Q16643" s="244">
        <v>97160.01</v>
      </c>
      <c r="R16643" s="104"/>
      <c r="S16643" s="104"/>
      <c r="T16643" s="104"/>
    </row>
    <row r="16644" spans="13:20" ht="14.5" x14ac:dyDescent="0.35">
      <c r="M16644" s="263" t="s">
        <v>18039</v>
      </c>
      <c r="N16644" s="264">
        <v>12610</v>
      </c>
      <c r="P16644" s="243" t="s">
        <v>32292</v>
      </c>
      <c r="Q16644" s="244">
        <v>4464.88</v>
      </c>
      <c r="R16644" s="104"/>
      <c r="S16644" s="104"/>
      <c r="T16644" s="104"/>
    </row>
    <row r="16645" spans="13:20" ht="14.5" x14ac:dyDescent="0.35">
      <c r="M16645" s="263" t="s">
        <v>18040</v>
      </c>
      <c r="N16645" s="264">
        <v>7770.48</v>
      </c>
      <c r="P16645" s="243" t="s">
        <v>32293</v>
      </c>
      <c r="Q16645" s="244">
        <v>196.68</v>
      </c>
      <c r="R16645" s="104"/>
      <c r="S16645" s="104"/>
      <c r="T16645" s="104"/>
    </row>
    <row r="16646" spans="13:20" ht="14.5" x14ac:dyDescent="0.35">
      <c r="M16646" s="263" t="s">
        <v>18041</v>
      </c>
      <c r="N16646" s="264">
        <v>46129.26</v>
      </c>
      <c r="P16646" s="243" t="s">
        <v>32294</v>
      </c>
      <c r="Q16646" s="244">
        <v>43.26</v>
      </c>
      <c r="R16646" s="104"/>
      <c r="S16646" s="104"/>
      <c r="T16646" s="104"/>
    </row>
    <row r="16647" spans="13:20" ht="14.5" x14ac:dyDescent="0.35">
      <c r="M16647" s="263" t="s">
        <v>35105</v>
      </c>
      <c r="N16647" s="264">
        <v>1971.5</v>
      </c>
      <c r="P16647" s="243" t="s">
        <v>32295</v>
      </c>
      <c r="Q16647" s="244">
        <v>54997.95</v>
      </c>
      <c r="R16647" s="104"/>
      <c r="S16647" s="104"/>
      <c r="T16647" s="104"/>
    </row>
    <row r="16648" spans="13:20" ht="14.5" x14ac:dyDescent="0.35">
      <c r="M16648" s="263" t="s">
        <v>49045</v>
      </c>
      <c r="N16648" s="264">
        <v>190856.76</v>
      </c>
      <c r="P16648" s="243" t="s">
        <v>32296</v>
      </c>
      <c r="Q16648" s="244">
        <v>5082.74</v>
      </c>
      <c r="R16648" s="104"/>
      <c r="S16648" s="104"/>
      <c r="T16648" s="104"/>
    </row>
    <row r="16649" spans="13:20" ht="14.5" x14ac:dyDescent="0.35">
      <c r="M16649" s="263" t="s">
        <v>18042</v>
      </c>
      <c r="N16649" s="264">
        <v>19713.28</v>
      </c>
      <c r="P16649" s="243" t="s">
        <v>32297</v>
      </c>
      <c r="Q16649" s="244">
        <v>17.5</v>
      </c>
      <c r="R16649" s="104"/>
      <c r="S16649" s="104"/>
      <c r="T16649" s="104"/>
    </row>
    <row r="16650" spans="13:20" ht="14.5" x14ac:dyDescent="0.35">
      <c r="M16650" s="263" t="s">
        <v>18043</v>
      </c>
      <c r="N16650" s="264">
        <v>980</v>
      </c>
      <c r="P16650" s="243" t="s">
        <v>32298</v>
      </c>
      <c r="Q16650" s="244">
        <v>25940.12</v>
      </c>
      <c r="R16650" s="104"/>
      <c r="S16650" s="104"/>
      <c r="T16650" s="104"/>
    </row>
    <row r="16651" spans="13:20" ht="14.5" x14ac:dyDescent="0.35">
      <c r="M16651" s="263" t="s">
        <v>18044</v>
      </c>
      <c r="N16651" s="264">
        <v>7594.48</v>
      </c>
      <c r="P16651" s="243" t="s">
        <v>16458</v>
      </c>
      <c r="Q16651" s="244">
        <v>463845.47</v>
      </c>
      <c r="R16651" s="104"/>
      <c r="S16651" s="104"/>
      <c r="T16651" s="104"/>
    </row>
    <row r="16652" spans="13:20" ht="14.5" x14ac:dyDescent="0.35">
      <c r="M16652" s="263" t="s">
        <v>18048</v>
      </c>
      <c r="N16652" s="264">
        <v>4735.8999999999996</v>
      </c>
      <c r="P16652" s="243" t="s">
        <v>32299</v>
      </c>
      <c r="Q16652" s="244">
        <v>-1722.94</v>
      </c>
      <c r="R16652" s="104"/>
      <c r="S16652" s="104"/>
      <c r="T16652" s="104"/>
    </row>
    <row r="16653" spans="13:20" ht="14.5" x14ac:dyDescent="0.35">
      <c r="M16653" s="263" t="s">
        <v>58269</v>
      </c>
      <c r="N16653" s="264">
        <v>12</v>
      </c>
      <c r="P16653" s="243" t="s">
        <v>32300</v>
      </c>
      <c r="Q16653" s="244">
        <v>6281.75</v>
      </c>
      <c r="R16653" s="104"/>
      <c r="S16653" s="104"/>
      <c r="T16653" s="104"/>
    </row>
    <row r="16654" spans="13:20" ht="14.5" x14ac:dyDescent="0.35">
      <c r="M16654" s="263" t="s">
        <v>51701</v>
      </c>
      <c r="N16654" s="264">
        <v>26282.27</v>
      </c>
      <c r="P16654" s="243" t="s">
        <v>32301</v>
      </c>
      <c r="Q16654" s="244">
        <v>480.59</v>
      </c>
      <c r="R16654" s="104"/>
      <c r="S16654" s="104"/>
      <c r="T16654" s="104"/>
    </row>
    <row r="16655" spans="13:20" ht="14.5" x14ac:dyDescent="0.35">
      <c r="M16655" s="263" t="s">
        <v>49046</v>
      </c>
      <c r="N16655" s="264">
        <v>27875</v>
      </c>
      <c r="P16655" s="243" t="s">
        <v>32302</v>
      </c>
      <c r="Q16655" s="244">
        <v>1361.89</v>
      </c>
      <c r="R16655" s="104"/>
      <c r="S16655" s="104"/>
      <c r="T16655" s="104"/>
    </row>
    <row r="16656" spans="13:20" ht="14.5" x14ac:dyDescent="0.35">
      <c r="M16656" s="263" t="s">
        <v>49047</v>
      </c>
      <c r="N16656" s="264">
        <v>4202.28</v>
      </c>
      <c r="P16656" s="243" t="s">
        <v>32303</v>
      </c>
      <c r="Q16656" s="244">
        <v>150</v>
      </c>
      <c r="R16656" s="104"/>
      <c r="S16656" s="104"/>
      <c r="T16656" s="104"/>
    </row>
    <row r="16657" spans="13:20" ht="14.5" x14ac:dyDescent="0.35">
      <c r="M16657" s="263" t="s">
        <v>18067</v>
      </c>
      <c r="N16657" s="264">
        <v>85026.59</v>
      </c>
      <c r="P16657" s="243" t="s">
        <v>32304</v>
      </c>
      <c r="Q16657" s="244">
        <v>80802.77</v>
      </c>
      <c r="R16657" s="104"/>
      <c r="S16657" s="104"/>
      <c r="T16657" s="104"/>
    </row>
    <row r="16658" spans="13:20" ht="14.5" x14ac:dyDescent="0.35">
      <c r="M16658" s="263" t="s">
        <v>18068</v>
      </c>
      <c r="N16658" s="264">
        <v>45937.59</v>
      </c>
      <c r="P16658" s="243" t="s">
        <v>32305</v>
      </c>
      <c r="Q16658" s="244">
        <v>13503</v>
      </c>
      <c r="R16658" s="104"/>
      <c r="S16658" s="104"/>
      <c r="T16658" s="104"/>
    </row>
    <row r="16659" spans="13:20" ht="14.5" x14ac:dyDescent="0.35">
      <c r="M16659" s="263" t="s">
        <v>50715</v>
      </c>
      <c r="N16659" s="264">
        <v>18853.23</v>
      </c>
      <c r="P16659" s="243" t="s">
        <v>32306</v>
      </c>
      <c r="Q16659" s="244">
        <v>4106</v>
      </c>
      <c r="R16659" s="104"/>
      <c r="S16659" s="104"/>
      <c r="T16659" s="104"/>
    </row>
    <row r="16660" spans="13:20" ht="14.5" x14ac:dyDescent="0.35">
      <c r="M16660" s="263" t="s">
        <v>49048</v>
      </c>
      <c r="N16660" s="264">
        <v>55442.63</v>
      </c>
      <c r="P16660" s="243" t="s">
        <v>32307</v>
      </c>
      <c r="Q16660" s="244">
        <v>45294</v>
      </c>
      <c r="R16660" s="104"/>
      <c r="S16660" s="104"/>
      <c r="T16660" s="104"/>
    </row>
    <row r="16661" spans="13:20" ht="14.5" x14ac:dyDescent="0.35">
      <c r="M16661" s="263" t="s">
        <v>18070</v>
      </c>
      <c r="N16661" s="264">
        <v>15683.5</v>
      </c>
      <c r="P16661" s="243" t="s">
        <v>32308</v>
      </c>
      <c r="Q16661" s="244">
        <v>18862</v>
      </c>
      <c r="R16661" s="104"/>
      <c r="S16661" s="104"/>
      <c r="T16661" s="104"/>
    </row>
    <row r="16662" spans="13:20" ht="14.5" x14ac:dyDescent="0.35">
      <c r="M16662" s="263" t="s">
        <v>18071</v>
      </c>
      <c r="N16662" s="264">
        <v>3565</v>
      </c>
      <c r="P16662" s="243" t="s">
        <v>16459</v>
      </c>
      <c r="Q16662" s="244">
        <v>8420.9699999999993</v>
      </c>
      <c r="R16662" s="104"/>
      <c r="S16662" s="104"/>
      <c r="T16662" s="104"/>
    </row>
    <row r="16663" spans="13:20" ht="14.5" x14ac:dyDescent="0.35">
      <c r="M16663" s="263" t="s">
        <v>41655</v>
      </c>
      <c r="N16663" s="264">
        <v>1283</v>
      </c>
      <c r="P16663" s="243" t="s">
        <v>16460</v>
      </c>
      <c r="Q16663" s="244">
        <v>98.55</v>
      </c>
      <c r="R16663" s="104"/>
      <c r="S16663" s="104"/>
      <c r="T16663" s="104"/>
    </row>
    <row r="16664" spans="13:20" ht="14.5" x14ac:dyDescent="0.35">
      <c r="M16664" s="263" t="s">
        <v>52597</v>
      </c>
      <c r="N16664" s="264">
        <v>10127</v>
      </c>
      <c r="P16664" s="243" t="s">
        <v>16462</v>
      </c>
      <c r="Q16664" s="244">
        <v>2018.78</v>
      </c>
      <c r="R16664" s="104"/>
      <c r="S16664" s="104"/>
      <c r="T16664" s="104"/>
    </row>
    <row r="16665" spans="13:20" ht="14.5" x14ac:dyDescent="0.35">
      <c r="M16665" s="263" t="s">
        <v>18149</v>
      </c>
      <c r="N16665" s="264">
        <v>19063.34</v>
      </c>
      <c r="P16665" s="243" t="s">
        <v>16463</v>
      </c>
      <c r="Q16665" s="244">
        <v>1969.36</v>
      </c>
      <c r="R16665" s="104"/>
      <c r="S16665" s="104"/>
      <c r="T16665" s="104"/>
    </row>
    <row r="16666" spans="13:20" ht="14.5" x14ac:dyDescent="0.35">
      <c r="M16666" s="263" t="s">
        <v>18150</v>
      </c>
      <c r="N16666" s="264">
        <v>298725</v>
      </c>
      <c r="P16666" s="243" t="s">
        <v>32309</v>
      </c>
      <c r="Q16666" s="244">
        <v>1782.34</v>
      </c>
      <c r="R16666" s="104"/>
      <c r="S16666" s="104"/>
      <c r="T16666" s="104"/>
    </row>
    <row r="16667" spans="13:20" ht="14.5" x14ac:dyDescent="0.35">
      <c r="M16667" s="263" t="s">
        <v>51702</v>
      </c>
      <c r="N16667" s="264">
        <v>5193.51</v>
      </c>
      <c r="P16667" s="243" t="s">
        <v>32310</v>
      </c>
      <c r="Q16667" s="244">
        <v>20424</v>
      </c>
      <c r="R16667" s="104"/>
      <c r="S16667" s="104"/>
      <c r="T16667" s="104"/>
    </row>
    <row r="16668" spans="13:20" ht="14.5" x14ac:dyDescent="0.35">
      <c r="M16668" s="263" t="s">
        <v>18151</v>
      </c>
      <c r="N16668" s="264">
        <v>470378.86</v>
      </c>
      <c r="P16668" s="243" t="s">
        <v>32311</v>
      </c>
      <c r="Q16668" s="244">
        <v>24400</v>
      </c>
      <c r="R16668" s="104"/>
      <c r="S16668" s="104"/>
      <c r="T16668" s="104"/>
    </row>
    <row r="16669" spans="13:20" ht="14.5" x14ac:dyDescent="0.35">
      <c r="M16669" s="263" t="s">
        <v>58270</v>
      </c>
      <c r="N16669" s="264">
        <v>17500</v>
      </c>
      <c r="P16669" s="243" t="s">
        <v>32312</v>
      </c>
      <c r="Q16669" s="244">
        <v>1848.24</v>
      </c>
      <c r="R16669" s="104"/>
      <c r="S16669" s="104"/>
      <c r="T16669" s="104"/>
    </row>
    <row r="16670" spans="13:20" ht="14.5" x14ac:dyDescent="0.35">
      <c r="M16670" s="263" t="s">
        <v>18152</v>
      </c>
      <c r="N16670" s="264">
        <v>17402.25</v>
      </c>
      <c r="P16670" s="243" t="s">
        <v>32313</v>
      </c>
      <c r="Q16670" s="244">
        <v>4305.41</v>
      </c>
      <c r="R16670" s="104"/>
      <c r="S16670" s="104"/>
      <c r="T16670" s="104"/>
    </row>
    <row r="16671" spans="13:20" ht="14.5" x14ac:dyDescent="0.35">
      <c r="M16671" s="263" t="s">
        <v>18153</v>
      </c>
      <c r="N16671" s="264">
        <v>34620.25</v>
      </c>
      <c r="P16671" s="243" t="s">
        <v>32314</v>
      </c>
      <c r="Q16671" s="244">
        <v>1597.08</v>
      </c>
      <c r="R16671" s="104"/>
      <c r="S16671" s="104"/>
      <c r="T16671" s="104"/>
    </row>
    <row r="16672" spans="13:20" ht="14.5" x14ac:dyDescent="0.35">
      <c r="M16672" s="263" t="s">
        <v>51703</v>
      </c>
      <c r="N16672" s="264">
        <v>116688.75</v>
      </c>
      <c r="P16672" s="243" t="s">
        <v>32315</v>
      </c>
      <c r="Q16672" s="244">
        <v>29987.27</v>
      </c>
      <c r="R16672" s="104"/>
      <c r="S16672" s="104"/>
      <c r="T16672" s="104"/>
    </row>
    <row r="16673" spans="13:20" ht="14.5" x14ac:dyDescent="0.35">
      <c r="M16673" s="263" t="s">
        <v>18155</v>
      </c>
      <c r="N16673" s="264">
        <v>4372.67</v>
      </c>
      <c r="P16673" s="243" t="s">
        <v>32316</v>
      </c>
      <c r="Q16673" s="244">
        <v>5036</v>
      </c>
      <c r="R16673" s="104"/>
      <c r="S16673" s="104"/>
      <c r="T16673" s="104"/>
    </row>
    <row r="16674" spans="13:20" ht="14.5" x14ac:dyDescent="0.35">
      <c r="M16674" s="263" t="s">
        <v>58271</v>
      </c>
      <c r="N16674" s="264">
        <v>2732</v>
      </c>
      <c r="P16674" s="243" t="s">
        <v>32317</v>
      </c>
      <c r="Q16674" s="244">
        <v>64032</v>
      </c>
      <c r="R16674" s="104"/>
      <c r="S16674" s="104"/>
      <c r="T16674" s="104"/>
    </row>
    <row r="16675" spans="13:20" ht="14.5" x14ac:dyDescent="0.35">
      <c r="M16675" s="263" t="s">
        <v>53888</v>
      </c>
      <c r="N16675" s="264">
        <v>2051.67</v>
      </c>
      <c r="P16675" s="243" t="s">
        <v>32318</v>
      </c>
      <c r="Q16675" s="244">
        <v>57400</v>
      </c>
      <c r="R16675" s="104"/>
      <c r="S16675" s="104"/>
      <c r="T16675" s="104"/>
    </row>
    <row r="16676" spans="13:20" ht="14.5" x14ac:dyDescent="0.35">
      <c r="M16676" s="263" t="s">
        <v>35115</v>
      </c>
      <c r="N16676" s="264">
        <v>57370.29</v>
      </c>
      <c r="P16676" s="243" t="s">
        <v>32319</v>
      </c>
      <c r="Q16676" s="244">
        <v>49689.120000000003</v>
      </c>
      <c r="R16676" s="104"/>
      <c r="S16676" s="104"/>
      <c r="T16676" s="104"/>
    </row>
    <row r="16677" spans="13:20" ht="14.5" x14ac:dyDescent="0.35">
      <c r="M16677" s="263" t="s">
        <v>18156</v>
      </c>
      <c r="N16677" s="264">
        <v>42920.53</v>
      </c>
      <c r="P16677" s="243" t="s">
        <v>32320</v>
      </c>
      <c r="Q16677" s="244">
        <v>8192.32</v>
      </c>
      <c r="R16677" s="104"/>
      <c r="S16677" s="104"/>
      <c r="T16677" s="104"/>
    </row>
    <row r="16678" spans="13:20" ht="14.5" x14ac:dyDescent="0.35">
      <c r="M16678" s="263" t="s">
        <v>35116</v>
      </c>
      <c r="N16678" s="264">
        <v>4446372.5</v>
      </c>
      <c r="P16678" s="243" t="s">
        <v>32321</v>
      </c>
      <c r="Q16678" s="244">
        <v>10772.6</v>
      </c>
      <c r="R16678" s="104"/>
      <c r="S16678" s="104"/>
      <c r="T16678" s="104"/>
    </row>
    <row r="16679" spans="13:20" ht="14.5" x14ac:dyDescent="0.35">
      <c r="M16679" s="263" t="s">
        <v>37993</v>
      </c>
      <c r="N16679" s="264">
        <v>3158347</v>
      </c>
      <c r="P16679" s="243" t="s">
        <v>32322</v>
      </c>
      <c r="Q16679" s="244">
        <v>6326.19</v>
      </c>
      <c r="R16679" s="104"/>
      <c r="S16679" s="104"/>
      <c r="T16679" s="104"/>
    </row>
    <row r="16680" spans="13:20" ht="14.5" x14ac:dyDescent="0.35">
      <c r="M16680" s="263" t="s">
        <v>18159</v>
      </c>
      <c r="N16680" s="264">
        <v>120</v>
      </c>
      <c r="P16680" s="243" t="s">
        <v>32323</v>
      </c>
      <c r="Q16680" s="244">
        <v>502.22</v>
      </c>
      <c r="R16680" s="104"/>
      <c r="S16680" s="104"/>
      <c r="T16680" s="104"/>
    </row>
    <row r="16681" spans="13:20" ht="14.5" x14ac:dyDescent="0.35">
      <c r="M16681" s="263" t="s">
        <v>18160</v>
      </c>
      <c r="N16681" s="264">
        <v>158130.31</v>
      </c>
      <c r="P16681" s="243" t="s">
        <v>32324</v>
      </c>
      <c r="Q16681" s="244">
        <v>1820.76</v>
      </c>
      <c r="R16681" s="104"/>
      <c r="S16681" s="104"/>
      <c r="T16681" s="104"/>
    </row>
    <row r="16682" spans="13:20" ht="14.5" x14ac:dyDescent="0.35">
      <c r="M16682" s="263" t="s">
        <v>18162</v>
      </c>
      <c r="N16682" s="264">
        <v>674394.14</v>
      </c>
      <c r="P16682" s="243" t="s">
        <v>32325</v>
      </c>
      <c r="Q16682" s="244">
        <v>99711.83</v>
      </c>
      <c r="R16682" s="104"/>
      <c r="S16682" s="104"/>
      <c r="T16682" s="104"/>
    </row>
    <row r="16683" spans="13:20" ht="14.5" x14ac:dyDescent="0.35">
      <c r="M16683" s="263" t="s">
        <v>18163</v>
      </c>
      <c r="N16683" s="264">
        <v>787457.87</v>
      </c>
      <c r="P16683" s="243" t="s">
        <v>32326</v>
      </c>
      <c r="Q16683" s="244">
        <v>5555.24</v>
      </c>
      <c r="R16683" s="104"/>
      <c r="S16683" s="104"/>
      <c r="T16683" s="104"/>
    </row>
    <row r="16684" spans="13:20" ht="14.5" x14ac:dyDescent="0.35">
      <c r="M16684" s="263" t="s">
        <v>18164</v>
      </c>
      <c r="N16684" s="264">
        <v>89492.46</v>
      </c>
      <c r="P16684" s="243" t="s">
        <v>32327</v>
      </c>
      <c r="Q16684" s="244">
        <v>311477.71999999997</v>
      </c>
      <c r="R16684" s="104"/>
      <c r="S16684" s="104"/>
      <c r="T16684" s="104"/>
    </row>
    <row r="16685" spans="13:20" ht="14.5" x14ac:dyDescent="0.35">
      <c r="M16685" s="263" t="s">
        <v>18165</v>
      </c>
      <c r="N16685" s="264">
        <v>30523.15</v>
      </c>
      <c r="P16685" s="243" t="s">
        <v>32328</v>
      </c>
      <c r="Q16685" s="244">
        <v>418.45</v>
      </c>
      <c r="R16685" s="104"/>
      <c r="S16685" s="104"/>
      <c r="T16685" s="104"/>
    </row>
    <row r="16686" spans="13:20" ht="14.5" x14ac:dyDescent="0.35">
      <c r="M16686" s="263" t="s">
        <v>15054</v>
      </c>
      <c r="N16686" s="264">
        <v>397292.54</v>
      </c>
      <c r="P16686" s="243" t="s">
        <v>32329</v>
      </c>
      <c r="Q16686" s="244">
        <v>14744.55</v>
      </c>
      <c r="R16686" s="104"/>
      <c r="S16686" s="104"/>
      <c r="T16686" s="104"/>
    </row>
    <row r="16687" spans="13:20" ht="14.5" x14ac:dyDescent="0.35">
      <c r="M16687" s="263" t="s">
        <v>41660</v>
      </c>
      <c r="N16687" s="264">
        <v>120883.55</v>
      </c>
      <c r="P16687" s="243" t="s">
        <v>32330</v>
      </c>
      <c r="Q16687" s="244">
        <v>15375</v>
      </c>
      <c r="R16687" s="104"/>
      <c r="S16687" s="104"/>
      <c r="T16687" s="104"/>
    </row>
    <row r="16688" spans="13:20" ht="14.5" x14ac:dyDescent="0.35">
      <c r="M16688" s="263" t="s">
        <v>51704</v>
      </c>
      <c r="N16688" s="264">
        <v>11905</v>
      </c>
      <c r="P16688" s="243" t="s">
        <v>32331</v>
      </c>
      <c r="Q16688" s="244">
        <v>22570</v>
      </c>
      <c r="R16688" s="104"/>
      <c r="S16688" s="104"/>
      <c r="T16688" s="104"/>
    </row>
    <row r="16689" spans="13:20" ht="14.5" x14ac:dyDescent="0.35">
      <c r="M16689" s="263" t="s">
        <v>58272</v>
      </c>
      <c r="N16689" s="264">
        <v>1398.78</v>
      </c>
      <c r="P16689" s="243" t="s">
        <v>32332</v>
      </c>
      <c r="Q16689" s="244">
        <v>1726.65</v>
      </c>
      <c r="R16689" s="104"/>
      <c r="S16689" s="104"/>
      <c r="T16689" s="104"/>
    </row>
    <row r="16690" spans="13:20" ht="14.5" x14ac:dyDescent="0.35">
      <c r="M16690" s="263" t="s">
        <v>18166</v>
      </c>
      <c r="N16690" s="264">
        <v>863.61</v>
      </c>
      <c r="P16690" s="243" t="s">
        <v>32333</v>
      </c>
      <c r="Q16690" s="244">
        <v>91.31</v>
      </c>
      <c r="R16690" s="104"/>
      <c r="S16690" s="104"/>
      <c r="T16690" s="104"/>
    </row>
    <row r="16691" spans="13:20" ht="14.5" x14ac:dyDescent="0.35">
      <c r="M16691" s="263" t="s">
        <v>58273</v>
      </c>
      <c r="N16691" s="264">
        <v>1739054.24</v>
      </c>
      <c r="P16691" s="243" t="s">
        <v>32334</v>
      </c>
      <c r="Q16691" s="244">
        <v>778.02</v>
      </c>
      <c r="R16691" s="104"/>
      <c r="S16691" s="104"/>
      <c r="T16691" s="104"/>
    </row>
    <row r="16692" spans="13:20" ht="14.5" x14ac:dyDescent="0.35">
      <c r="M16692" s="263" t="s">
        <v>15055</v>
      </c>
      <c r="N16692" s="264">
        <v>288804.98</v>
      </c>
      <c r="P16692" s="243" t="s">
        <v>32335</v>
      </c>
      <c r="Q16692" s="244">
        <v>3026.5</v>
      </c>
      <c r="R16692" s="104"/>
      <c r="S16692" s="104"/>
      <c r="T16692" s="104"/>
    </row>
    <row r="16693" spans="13:20" ht="14.5" x14ac:dyDescent="0.35">
      <c r="M16693" s="263" t="s">
        <v>41661</v>
      </c>
      <c r="N16693" s="264">
        <v>15367.08</v>
      </c>
      <c r="P16693" s="243" t="s">
        <v>32336</v>
      </c>
      <c r="Q16693" s="244">
        <v>8100</v>
      </c>
      <c r="R16693" s="104"/>
      <c r="S16693" s="104"/>
      <c r="T16693" s="104"/>
    </row>
    <row r="16694" spans="13:20" ht="14.5" x14ac:dyDescent="0.35">
      <c r="M16694" s="263" t="s">
        <v>18167</v>
      </c>
      <c r="N16694" s="264">
        <v>945790.21</v>
      </c>
      <c r="P16694" s="243" t="s">
        <v>32337</v>
      </c>
      <c r="Q16694" s="244">
        <v>619.65</v>
      </c>
      <c r="R16694" s="104"/>
      <c r="S16694" s="104"/>
      <c r="T16694" s="104"/>
    </row>
    <row r="16695" spans="13:20" ht="14.5" x14ac:dyDescent="0.35">
      <c r="M16695" s="263" t="s">
        <v>35117</v>
      </c>
      <c r="N16695" s="264">
        <v>20549.62</v>
      </c>
      <c r="P16695" s="243" t="s">
        <v>32338</v>
      </c>
      <c r="Q16695" s="244">
        <v>45.66</v>
      </c>
      <c r="R16695" s="104"/>
      <c r="S16695" s="104"/>
      <c r="T16695" s="104"/>
    </row>
    <row r="16696" spans="13:20" ht="14.5" x14ac:dyDescent="0.35">
      <c r="M16696" s="263" t="s">
        <v>18170</v>
      </c>
      <c r="N16696" s="264">
        <v>3027305.24</v>
      </c>
      <c r="P16696" s="243" t="s">
        <v>32339</v>
      </c>
      <c r="Q16696" s="244">
        <v>1055</v>
      </c>
      <c r="R16696" s="104"/>
      <c r="S16696" s="104"/>
      <c r="T16696" s="104"/>
    </row>
    <row r="16697" spans="13:20" ht="14.5" x14ac:dyDescent="0.35">
      <c r="M16697" s="263" t="s">
        <v>18171</v>
      </c>
      <c r="N16697" s="264">
        <v>987909.69</v>
      </c>
      <c r="P16697" s="243" t="s">
        <v>32340</v>
      </c>
      <c r="Q16697" s="244">
        <v>6436.59</v>
      </c>
      <c r="R16697" s="104"/>
      <c r="S16697" s="104"/>
      <c r="T16697" s="104"/>
    </row>
    <row r="16698" spans="13:20" ht="14.5" x14ac:dyDescent="0.35">
      <c r="M16698" s="263" t="s">
        <v>58274</v>
      </c>
      <c r="N16698" s="264">
        <v>-16.73</v>
      </c>
      <c r="P16698" s="243" t="s">
        <v>32341</v>
      </c>
      <c r="Q16698" s="244">
        <v>12872.97</v>
      </c>
      <c r="R16698" s="104"/>
      <c r="S16698" s="104"/>
      <c r="T16698" s="104"/>
    </row>
    <row r="16699" spans="13:20" ht="14.5" x14ac:dyDescent="0.35">
      <c r="M16699" s="263" t="s">
        <v>52598</v>
      </c>
      <c r="N16699" s="264">
        <v>10059.75</v>
      </c>
      <c r="P16699" s="243" t="s">
        <v>32342</v>
      </c>
      <c r="Q16699" s="244">
        <v>204106.73</v>
      </c>
      <c r="R16699" s="104"/>
      <c r="S16699" s="104"/>
      <c r="T16699" s="104"/>
    </row>
    <row r="16700" spans="13:20" ht="14.5" x14ac:dyDescent="0.35">
      <c r="M16700" s="263" t="s">
        <v>18190</v>
      </c>
      <c r="N16700" s="264">
        <v>81750.070000000007</v>
      </c>
      <c r="P16700" s="243" t="s">
        <v>32343</v>
      </c>
      <c r="Q16700" s="244">
        <v>24400</v>
      </c>
      <c r="R16700" s="104"/>
      <c r="S16700" s="104"/>
      <c r="T16700" s="104"/>
    </row>
    <row r="16701" spans="13:20" ht="14.5" x14ac:dyDescent="0.35">
      <c r="M16701" s="263" t="s">
        <v>38002</v>
      </c>
      <c r="N16701" s="264">
        <v>95008.37</v>
      </c>
      <c r="P16701" s="243" t="s">
        <v>32344</v>
      </c>
      <c r="Q16701" s="244">
        <v>8100</v>
      </c>
      <c r="R16701" s="104"/>
      <c r="S16701" s="104"/>
      <c r="T16701" s="104"/>
    </row>
    <row r="16702" spans="13:20" ht="14.5" x14ac:dyDescent="0.35">
      <c r="M16702" s="263" t="s">
        <v>18191</v>
      </c>
      <c r="N16702" s="264">
        <v>80423.070000000007</v>
      </c>
      <c r="P16702" s="243" t="s">
        <v>32345</v>
      </c>
      <c r="Q16702" s="244">
        <v>22570</v>
      </c>
      <c r="R16702" s="104"/>
      <c r="S16702" s="104"/>
      <c r="T16702" s="104"/>
    </row>
    <row r="16703" spans="13:20" ht="14.5" x14ac:dyDescent="0.35">
      <c r="M16703" s="263" t="s">
        <v>49049</v>
      </c>
      <c r="N16703" s="264">
        <v>124012.54</v>
      </c>
      <c r="P16703" s="243" t="s">
        <v>32346</v>
      </c>
      <c r="Q16703" s="244">
        <v>18862</v>
      </c>
      <c r="R16703" s="104"/>
      <c r="S16703" s="104"/>
      <c r="T16703" s="104"/>
    </row>
    <row r="16704" spans="13:20" ht="14.5" x14ac:dyDescent="0.35">
      <c r="M16704" s="263" t="s">
        <v>18192</v>
      </c>
      <c r="N16704" s="264">
        <v>29031.97</v>
      </c>
      <c r="P16704" s="243" t="s">
        <v>16466</v>
      </c>
      <c r="Q16704" s="244">
        <v>65820.97</v>
      </c>
      <c r="R16704" s="104"/>
      <c r="S16704" s="104"/>
      <c r="T16704" s="104"/>
    </row>
    <row r="16705" spans="13:20" ht="14.5" x14ac:dyDescent="0.35">
      <c r="M16705" s="263" t="s">
        <v>18193</v>
      </c>
      <c r="N16705" s="264">
        <v>2453</v>
      </c>
      <c r="P16705" s="243" t="s">
        <v>16467</v>
      </c>
      <c r="Q16705" s="244">
        <v>49787.67</v>
      </c>
      <c r="R16705" s="104"/>
      <c r="S16705" s="104"/>
      <c r="T16705" s="104"/>
    </row>
    <row r="16706" spans="13:20" ht="14.5" x14ac:dyDescent="0.35">
      <c r="M16706" s="263" t="s">
        <v>50716</v>
      </c>
      <c r="N16706" s="264">
        <v>15783.02</v>
      </c>
      <c r="P16706" s="243" t="s">
        <v>32347</v>
      </c>
      <c r="Q16706" s="244">
        <v>6281.75</v>
      </c>
      <c r="R16706" s="104"/>
      <c r="S16706" s="104"/>
      <c r="T16706" s="104"/>
    </row>
    <row r="16707" spans="13:20" ht="14.5" x14ac:dyDescent="0.35">
      <c r="M16707" s="263" t="s">
        <v>18280</v>
      </c>
      <c r="N16707" s="264">
        <v>6967424.3700000001</v>
      </c>
      <c r="P16707" s="243" t="s">
        <v>16469</v>
      </c>
      <c r="Q16707" s="244">
        <v>14886.23</v>
      </c>
      <c r="R16707" s="104"/>
      <c r="S16707" s="104"/>
      <c r="T16707" s="104"/>
    </row>
    <row r="16708" spans="13:20" ht="14.5" x14ac:dyDescent="0.35">
      <c r="M16708" s="263" t="s">
        <v>18281</v>
      </c>
      <c r="N16708" s="264">
        <v>1567248.47</v>
      </c>
      <c r="P16708" s="243" t="s">
        <v>16470</v>
      </c>
      <c r="Q16708" s="244">
        <v>18409.259999999998</v>
      </c>
      <c r="R16708" s="104"/>
      <c r="S16708" s="104"/>
      <c r="T16708" s="104"/>
    </row>
    <row r="16709" spans="13:20" ht="14.5" x14ac:dyDescent="0.35">
      <c r="M16709" s="263" t="s">
        <v>49050</v>
      </c>
      <c r="N16709" s="264">
        <v>117268.22</v>
      </c>
      <c r="P16709" s="243" t="s">
        <v>32348</v>
      </c>
      <c r="Q16709" s="244">
        <v>9705.61</v>
      </c>
      <c r="R16709" s="104"/>
      <c r="S16709" s="104"/>
      <c r="T16709" s="104"/>
    </row>
    <row r="16710" spans="13:20" ht="14.5" x14ac:dyDescent="0.35">
      <c r="M16710" s="263" t="s">
        <v>18282</v>
      </c>
      <c r="N16710" s="264">
        <v>551310.78</v>
      </c>
      <c r="P16710" s="243" t="s">
        <v>32349</v>
      </c>
      <c r="Q16710" s="244">
        <v>639.19000000000005</v>
      </c>
      <c r="R16710" s="104"/>
      <c r="S16710" s="104"/>
      <c r="T16710" s="104"/>
    </row>
    <row r="16711" spans="13:20" ht="14.5" x14ac:dyDescent="0.35">
      <c r="M16711" s="263" t="s">
        <v>18284</v>
      </c>
      <c r="N16711" s="264">
        <v>92373.98</v>
      </c>
      <c r="P16711" s="243" t="s">
        <v>32350</v>
      </c>
      <c r="Q16711" s="244">
        <v>29933</v>
      </c>
      <c r="R16711" s="104"/>
      <c r="S16711" s="104"/>
      <c r="T16711" s="104"/>
    </row>
    <row r="16712" spans="13:20" ht="14.5" x14ac:dyDescent="0.35">
      <c r="M16712" s="263" t="s">
        <v>18285</v>
      </c>
      <c r="N16712" s="264">
        <v>63596.65</v>
      </c>
      <c r="P16712" s="243" t="s">
        <v>32351</v>
      </c>
      <c r="Q16712" s="244">
        <v>150</v>
      </c>
      <c r="R16712" s="104"/>
      <c r="S16712" s="104"/>
      <c r="T16712" s="104"/>
    </row>
    <row r="16713" spans="13:20" ht="14.5" x14ac:dyDescent="0.35">
      <c r="M16713" s="263" t="s">
        <v>18286</v>
      </c>
      <c r="N16713" s="264">
        <v>133872.54999999999</v>
      </c>
      <c r="P16713" s="243" t="s">
        <v>32352</v>
      </c>
      <c r="Q16713" s="244">
        <v>9453.82</v>
      </c>
      <c r="R16713" s="104"/>
      <c r="S16713" s="104"/>
      <c r="T16713" s="104"/>
    </row>
    <row r="16714" spans="13:20" ht="14.5" x14ac:dyDescent="0.35">
      <c r="M16714" s="263" t="s">
        <v>18287</v>
      </c>
      <c r="N16714" s="264">
        <v>181648.69</v>
      </c>
      <c r="P16714" s="243" t="s">
        <v>32353</v>
      </c>
      <c r="Q16714" s="244">
        <v>291512.84000000003</v>
      </c>
      <c r="R16714" s="104"/>
      <c r="S16714" s="104"/>
      <c r="T16714" s="104"/>
    </row>
    <row r="16715" spans="13:20" ht="14.5" x14ac:dyDescent="0.35">
      <c r="M16715" s="263" t="s">
        <v>18288</v>
      </c>
      <c r="N16715" s="264">
        <v>18324.8</v>
      </c>
      <c r="P16715" s="243" t="s">
        <v>32354</v>
      </c>
      <c r="Q16715" s="244">
        <v>22807.05</v>
      </c>
      <c r="R16715" s="104"/>
      <c r="S16715" s="104"/>
      <c r="T16715" s="104"/>
    </row>
    <row r="16716" spans="13:20" ht="14.5" x14ac:dyDescent="0.35">
      <c r="M16716" s="263" t="s">
        <v>18289</v>
      </c>
      <c r="N16716" s="264">
        <v>22777.62</v>
      </c>
      <c r="P16716" s="243" t="s">
        <v>16471</v>
      </c>
      <c r="Q16716" s="244">
        <v>5555.24</v>
      </c>
      <c r="R16716" s="104"/>
      <c r="S16716" s="104"/>
      <c r="T16716" s="104"/>
    </row>
    <row r="16717" spans="13:20" ht="14.5" x14ac:dyDescent="0.35">
      <c r="M16717" s="263" t="s">
        <v>52599</v>
      </c>
      <c r="N16717" s="264">
        <v>8360.43</v>
      </c>
      <c r="P16717" s="243" t="s">
        <v>16472</v>
      </c>
      <c r="Q16717" s="244">
        <v>581302.44999999995</v>
      </c>
      <c r="R16717" s="104"/>
      <c r="S16717" s="104"/>
      <c r="T16717" s="104"/>
    </row>
    <row r="16718" spans="13:20" ht="14.5" x14ac:dyDescent="0.35">
      <c r="M16718" s="263" t="s">
        <v>18290</v>
      </c>
      <c r="N16718" s="264">
        <v>74651.81</v>
      </c>
      <c r="P16718" s="243" t="s">
        <v>32355</v>
      </c>
      <c r="Q16718" s="244">
        <v>7959</v>
      </c>
      <c r="R16718" s="104"/>
      <c r="S16718" s="104"/>
      <c r="T16718" s="104"/>
    </row>
    <row r="16719" spans="13:20" ht="14.5" x14ac:dyDescent="0.35">
      <c r="M16719" s="263" t="s">
        <v>18292</v>
      </c>
      <c r="N16719" s="264">
        <v>85725.29</v>
      </c>
      <c r="P16719" s="243" t="s">
        <v>32356</v>
      </c>
      <c r="Q16719" s="244">
        <v>2488.44</v>
      </c>
      <c r="R16719" s="104"/>
      <c r="S16719" s="104"/>
      <c r="T16719" s="104"/>
    </row>
    <row r="16720" spans="13:20" ht="14.5" x14ac:dyDescent="0.35">
      <c r="M16720" s="263" t="s">
        <v>38006</v>
      </c>
      <c r="N16720" s="264">
        <v>813.95</v>
      </c>
      <c r="P16720" s="243" t="s">
        <v>32357</v>
      </c>
      <c r="Q16720" s="244">
        <v>61374.06</v>
      </c>
      <c r="R16720" s="104"/>
      <c r="S16720" s="104"/>
      <c r="T16720" s="104"/>
    </row>
    <row r="16721" spans="13:20" ht="14.5" x14ac:dyDescent="0.35">
      <c r="M16721" s="263" t="s">
        <v>18293</v>
      </c>
      <c r="N16721" s="264">
        <v>215862.71</v>
      </c>
      <c r="P16721" s="243" t="s">
        <v>32358</v>
      </c>
      <c r="Q16721" s="244">
        <v>5177.17</v>
      </c>
      <c r="R16721" s="104"/>
      <c r="S16721" s="104"/>
      <c r="T16721" s="104"/>
    </row>
    <row r="16722" spans="13:20" ht="14.5" x14ac:dyDescent="0.35">
      <c r="M16722" s="263" t="s">
        <v>18295</v>
      </c>
      <c r="N16722" s="264">
        <v>11020245.34</v>
      </c>
      <c r="P16722" s="243" t="s">
        <v>32359</v>
      </c>
      <c r="Q16722" s="244">
        <v>1778.31</v>
      </c>
      <c r="R16722" s="104"/>
      <c r="S16722" s="104"/>
      <c r="T16722" s="104"/>
    </row>
    <row r="16723" spans="13:20" ht="14.5" x14ac:dyDescent="0.35">
      <c r="M16723" s="263" t="s">
        <v>18296</v>
      </c>
      <c r="N16723" s="264">
        <v>770117.78</v>
      </c>
      <c r="P16723" s="243" t="s">
        <v>32360</v>
      </c>
      <c r="Q16723" s="244">
        <v>5385.87</v>
      </c>
      <c r="R16723" s="104"/>
      <c r="S16723" s="104"/>
      <c r="T16723" s="104"/>
    </row>
    <row r="16724" spans="13:20" ht="14.5" x14ac:dyDescent="0.35">
      <c r="M16724" s="263" t="s">
        <v>43537</v>
      </c>
      <c r="N16724" s="264">
        <v>793.73</v>
      </c>
      <c r="P16724" s="243" t="s">
        <v>32361</v>
      </c>
      <c r="Q16724" s="244">
        <v>756</v>
      </c>
      <c r="R16724" s="104"/>
      <c r="S16724" s="104"/>
      <c r="T16724" s="104"/>
    </row>
    <row r="16725" spans="13:20" ht="14.5" x14ac:dyDescent="0.35">
      <c r="M16725" s="263" t="s">
        <v>36557</v>
      </c>
      <c r="N16725" s="264">
        <v>7905.36</v>
      </c>
      <c r="P16725" s="243" t="s">
        <v>32362</v>
      </c>
      <c r="Q16725" s="244">
        <v>20.77</v>
      </c>
      <c r="R16725" s="104"/>
      <c r="S16725" s="104"/>
      <c r="T16725" s="104"/>
    </row>
    <row r="16726" spans="13:20" ht="14.5" x14ac:dyDescent="0.35">
      <c r="M16726" s="263" t="s">
        <v>18299</v>
      </c>
      <c r="N16726" s="264">
        <v>32037.51</v>
      </c>
      <c r="P16726" s="243" t="s">
        <v>32363</v>
      </c>
      <c r="Q16726" s="244">
        <v>135.94</v>
      </c>
      <c r="R16726" s="104"/>
      <c r="S16726" s="104"/>
      <c r="T16726" s="104"/>
    </row>
    <row r="16727" spans="13:20" ht="14.5" x14ac:dyDescent="0.35">
      <c r="M16727" s="263" t="s">
        <v>18300</v>
      </c>
      <c r="N16727" s="264">
        <v>33197.96</v>
      </c>
      <c r="P16727" s="243" t="s">
        <v>32364</v>
      </c>
      <c r="Q16727" s="244">
        <v>15310.97</v>
      </c>
      <c r="R16727" s="104"/>
      <c r="S16727" s="104"/>
      <c r="T16727" s="104"/>
    </row>
    <row r="16728" spans="13:20" ht="14.5" x14ac:dyDescent="0.35">
      <c r="M16728" s="263" t="s">
        <v>15075</v>
      </c>
      <c r="N16728" s="264">
        <v>1604721.64</v>
      </c>
      <c r="P16728" s="243" t="s">
        <v>32365</v>
      </c>
      <c r="Q16728" s="244">
        <v>1110</v>
      </c>
      <c r="R16728" s="104"/>
      <c r="S16728" s="104"/>
      <c r="T16728" s="104"/>
    </row>
    <row r="16729" spans="13:20" ht="14.5" x14ac:dyDescent="0.35">
      <c r="M16729" s="263" t="s">
        <v>15076</v>
      </c>
      <c r="N16729" s="264">
        <v>2065225.55</v>
      </c>
      <c r="P16729" s="243" t="s">
        <v>32366</v>
      </c>
      <c r="Q16729" s="244">
        <v>6844</v>
      </c>
      <c r="R16729" s="104"/>
      <c r="S16729" s="104"/>
      <c r="T16729" s="104"/>
    </row>
    <row r="16730" spans="13:20" ht="14.5" x14ac:dyDescent="0.35">
      <c r="M16730" s="263" t="s">
        <v>15077</v>
      </c>
      <c r="N16730" s="264">
        <v>1041439.78</v>
      </c>
      <c r="P16730" s="243" t="s">
        <v>32367</v>
      </c>
      <c r="Q16730" s="244">
        <v>7959</v>
      </c>
      <c r="R16730" s="104"/>
      <c r="S16730" s="104"/>
      <c r="T16730" s="104"/>
    </row>
    <row r="16731" spans="13:20" ht="14.5" x14ac:dyDescent="0.35">
      <c r="M16731" s="263" t="s">
        <v>18301</v>
      </c>
      <c r="N16731" s="264">
        <v>1121151.96</v>
      </c>
      <c r="P16731" s="243" t="s">
        <v>32368</v>
      </c>
      <c r="Q16731" s="244">
        <v>2488.44</v>
      </c>
      <c r="R16731" s="104"/>
      <c r="S16731" s="104"/>
      <c r="T16731" s="104"/>
    </row>
    <row r="16732" spans="13:20" ht="14.5" x14ac:dyDescent="0.35">
      <c r="M16732" s="263" t="s">
        <v>18304</v>
      </c>
      <c r="N16732" s="264">
        <v>375157.55</v>
      </c>
      <c r="P16732" s="243" t="s">
        <v>32369</v>
      </c>
      <c r="Q16732" s="244">
        <v>61374.06</v>
      </c>
      <c r="R16732" s="104"/>
      <c r="S16732" s="104"/>
      <c r="T16732" s="104"/>
    </row>
    <row r="16733" spans="13:20" ht="14.5" x14ac:dyDescent="0.35">
      <c r="M16733" s="263" t="s">
        <v>35126</v>
      </c>
      <c r="N16733" s="264">
        <v>612.58000000000004</v>
      </c>
      <c r="P16733" s="243" t="s">
        <v>32370</v>
      </c>
      <c r="Q16733" s="244">
        <v>5177.17</v>
      </c>
      <c r="R16733" s="104"/>
      <c r="S16733" s="104"/>
      <c r="T16733" s="104"/>
    </row>
    <row r="16734" spans="13:20" ht="14.5" x14ac:dyDescent="0.35">
      <c r="M16734" s="263" t="s">
        <v>15078</v>
      </c>
      <c r="N16734" s="264">
        <v>881071.59</v>
      </c>
      <c r="P16734" s="243" t="s">
        <v>32371</v>
      </c>
      <c r="Q16734" s="244">
        <v>1778.31</v>
      </c>
      <c r="R16734" s="104"/>
      <c r="S16734" s="104"/>
      <c r="T16734" s="104"/>
    </row>
    <row r="16735" spans="13:20" ht="14.5" x14ac:dyDescent="0.35">
      <c r="M16735" s="263" t="s">
        <v>15079</v>
      </c>
      <c r="N16735" s="264">
        <v>109072.86</v>
      </c>
      <c r="P16735" s="243" t="s">
        <v>32372</v>
      </c>
      <c r="Q16735" s="244">
        <v>5385.87</v>
      </c>
      <c r="R16735" s="104"/>
      <c r="S16735" s="104"/>
      <c r="T16735" s="104"/>
    </row>
    <row r="16736" spans="13:20" ht="14.5" x14ac:dyDescent="0.35">
      <c r="M16736" s="263" t="s">
        <v>18306</v>
      </c>
      <c r="N16736" s="264">
        <v>626019.88</v>
      </c>
      <c r="P16736" s="243" t="s">
        <v>32373</v>
      </c>
      <c r="Q16736" s="244">
        <v>756</v>
      </c>
      <c r="R16736" s="104"/>
      <c r="S16736" s="104"/>
      <c r="T16736" s="104"/>
    </row>
    <row r="16737" spans="13:20" ht="14.5" x14ac:dyDescent="0.35">
      <c r="M16737" s="263" t="s">
        <v>15083</v>
      </c>
      <c r="N16737" s="264">
        <v>11008.35</v>
      </c>
      <c r="P16737" s="243" t="s">
        <v>32374</v>
      </c>
      <c r="Q16737" s="244">
        <v>20.77</v>
      </c>
      <c r="R16737" s="104"/>
      <c r="S16737" s="104"/>
      <c r="T16737" s="104"/>
    </row>
    <row r="16738" spans="13:20" ht="14.5" x14ac:dyDescent="0.35">
      <c r="M16738" s="263" t="s">
        <v>53889</v>
      </c>
      <c r="N16738" s="264">
        <v>-6171.08</v>
      </c>
      <c r="P16738" s="243" t="s">
        <v>32375</v>
      </c>
      <c r="Q16738" s="244">
        <v>135.94</v>
      </c>
      <c r="R16738" s="104"/>
      <c r="S16738" s="104"/>
      <c r="T16738" s="104"/>
    </row>
    <row r="16739" spans="13:20" ht="14.5" x14ac:dyDescent="0.35">
      <c r="M16739" s="263" t="s">
        <v>18381</v>
      </c>
      <c r="N16739" s="264">
        <v>293822.51</v>
      </c>
      <c r="P16739" s="243" t="s">
        <v>32376</v>
      </c>
      <c r="Q16739" s="244">
        <v>15310.97</v>
      </c>
      <c r="R16739" s="104"/>
      <c r="S16739" s="104"/>
      <c r="T16739" s="104"/>
    </row>
    <row r="16740" spans="13:20" ht="14.5" x14ac:dyDescent="0.35">
      <c r="M16740" s="263" t="s">
        <v>18382</v>
      </c>
      <c r="N16740" s="264">
        <v>404433.85</v>
      </c>
      <c r="P16740" s="243" t="s">
        <v>32377</v>
      </c>
      <c r="Q16740" s="244">
        <v>1110</v>
      </c>
      <c r="R16740" s="104"/>
      <c r="S16740" s="104"/>
      <c r="T16740" s="104"/>
    </row>
    <row r="16741" spans="13:20" ht="14.5" x14ac:dyDescent="0.35">
      <c r="M16741" s="263" t="s">
        <v>49051</v>
      </c>
      <c r="N16741" s="264">
        <v>8949.98</v>
      </c>
      <c r="P16741" s="243" t="s">
        <v>32378</v>
      </c>
      <c r="Q16741" s="244">
        <v>6844</v>
      </c>
      <c r="R16741" s="104"/>
      <c r="S16741" s="104"/>
      <c r="T16741" s="104"/>
    </row>
    <row r="16742" spans="13:20" ht="14.5" x14ac:dyDescent="0.35">
      <c r="M16742" s="263" t="s">
        <v>36561</v>
      </c>
      <c r="N16742" s="264">
        <v>124279.93</v>
      </c>
      <c r="P16742" s="243" t="s">
        <v>32379</v>
      </c>
      <c r="Q16742" s="244">
        <v>62734.98</v>
      </c>
      <c r="R16742" s="104"/>
      <c r="S16742" s="104"/>
      <c r="T16742" s="104"/>
    </row>
    <row r="16743" spans="13:20" ht="14.5" x14ac:dyDescent="0.35">
      <c r="M16743" s="263" t="s">
        <v>18384</v>
      </c>
      <c r="N16743" s="264">
        <v>74461.350000000006</v>
      </c>
      <c r="P16743" s="243" t="s">
        <v>32380</v>
      </c>
      <c r="Q16743" s="244">
        <v>11624.04</v>
      </c>
      <c r="R16743" s="104"/>
      <c r="S16743" s="104"/>
      <c r="T16743" s="104"/>
    </row>
    <row r="16744" spans="13:20" ht="14.5" x14ac:dyDescent="0.35">
      <c r="M16744" s="263" t="s">
        <v>18385</v>
      </c>
      <c r="N16744" s="264">
        <v>35694.78</v>
      </c>
      <c r="P16744" s="243" t="s">
        <v>32381</v>
      </c>
      <c r="Q16744" s="244">
        <v>91058.53</v>
      </c>
      <c r="R16744" s="104"/>
      <c r="S16744" s="104"/>
      <c r="T16744" s="104"/>
    </row>
    <row r="16745" spans="13:20" ht="14.5" x14ac:dyDescent="0.35">
      <c r="M16745" s="263" t="s">
        <v>18386</v>
      </c>
      <c r="N16745" s="264">
        <v>123423.2</v>
      </c>
      <c r="P16745" s="243" t="s">
        <v>32382</v>
      </c>
      <c r="Q16745" s="244">
        <v>12654.44</v>
      </c>
      <c r="R16745" s="104"/>
      <c r="S16745" s="104"/>
      <c r="T16745" s="104"/>
    </row>
    <row r="16746" spans="13:20" ht="14.5" x14ac:dyDescent="0.35">
      <c r="M16746" s="263" t="s">
        <v>18387</v>
      </c>
      <c r="N16746" s="264">
        <v>23016</v>
      </c>
      <c r="P16746" s="243" t="s">
        <v>32383</v>
      </c>
      <c r="Q16746" s="244">
        <v>17450.669999999998</v>
      </c>
      <c r="R16746" s="104"/>
      <c r="S16746" s="104"/>
      <c r="T16746" s="104"/>
    </row>
    <row r="16747" spans="13:20" ht="14.5" x14ac:dyDescent="0.35">
      <c r="M16747" s="263" t="s">
        <v>18388</v>
      </c>
      <c r="N16747" s="264">
        <v>2063.4</v>
      </c>
      <c r="P16747" s="243" t="s">
        <v>32384</v>
      </c>
      <c r="Q16747" s="244">
        <v>6977.34</v>
      </c>
      <c r="R16747" s="104"/>
      <c r="S16747" s="104"/>
      <c r="T16747" s="104"/>
    </row>
    <row r="16748" spans="13:20" ht="14.5" x14ac:dyDescent="0.35">
      <c r="M16748" s="263" t="s">
        <v>18389</v>
      </c>
      <c r="N16748" s="264">
        <v>53.91</v>
      </c>
      <c r="P16748" s="243" t="s">
        <v>32385</v>
      </c>
      <c r="Q16748" s="244">
        <v>62734.98</v>
      </c>
      <c r="R16748" s="104"/>
      <c r="S16748" s="104"/>
      <c r="T16748" s="104"/>
    </row>
    <row r="16749" spans="13:20" ht="14.5" x14ac:dyDescent="0.35">
      <c r="M16749" s="263" t="s">
        <v>18390</v>
      </c>
      <c r="N16749" s="264">
        <v>30.94</v>
      </c>
      <c r="P16749" s="243" t="s">
        <v>32386</v>
      </c>
      <c r="Q16749" s="244">
        <v>11624.04</v>
      </c>
      <c r="R16749" s="104"/>
      <c r="S16749" s="104"/>
      <c r="T16749" s="104"/>
    </row>
    <row r="16750" spans="13:20" ht="14.5" x14ac:dyDescent="0.35">
      <c r="M16750" s="263" t="s">
        <v>18391</v>
      </c>
      <c r="N16750" s="264">
        <v>24314.400000000001</v>
      </c>
      <c r="P16750" s="243" t="s">
        <v>32387</v>
      </c>
      <c r="Q16750" s="244">
        <v>91058.53</v>
      </c>
      <c r="R16750" s="104"/>
      <c r="S16750" s="104"/>
      <c r="T16750" s="104"/>
    </row>
    <row r="16751" spans="13:20" ht="14.5" x14ac:dyDescent="0.35">
      <c r="M16751" s="263" t="s">
        <v>18392</v>
      </c>
      <c r="N16751" s="264">
        <v>2672.5</v>
      </c>
      <c r="P16751" s="243" t="s">
        <v>32388</v>
      </c>
      <c r="Q16751" s="244">
        <v>12654.44</v>
      </c>
      <c r="R16751" s="104"/>
      <c r="S16751" s="104"/>
      <c r="T16751" s="104"/>
    </row>
    <row r="16752" spans="13:20" ht="14.5" x14ac:dyDescent="0.35">
      <c r="M16752" s="263" t="s">
        <v>18393</v>
      </c>
      <c r="N16752" s="264">
        <v>1208.73</v>
      </c>
      <c r="P16752" s="243" t="s">
        <v>32389</v>
      </c>
      <c r="Q16752" s="244">
        <v>17450.669999999998</v>
      </c>
      <c r="R16752" s="104"/>
      <c r="S16752" s="104"/>
      <c r="T16752" s="104"/>
    </row>
    <row r="16753" spans="13:20" ht="14.5" x14ac:dyDescent="0.35">
      <c r="M16753" s="263" t="s">
        <v>18394</v>
      </c>
      <c r="N16753" s="264">
        <v>25067.13</v>
      </c>
      <c r="P16753" s="243" t="s">
        <v>32390</v>
      </c>
      <c r="Q16753" s="244">
        <v>6977.34</v>
      </c>
      <c r="R16753" s="104"/>
      <c r="S16753" s="104"/>
      <c r="T16753" s="104"/>
    </row>
    <row r="16754" spans="13:20" ht="14.5" x14ac:dyDescent="0.35">
      <c r="M16754" s="263" t="s">
        <v>33656</v>
      </c>
      <c r="N16754" s="264">
        <v>20897.11</v>
      </c>
      <c r="P16754" s="243" t="s">
        <v>32391</v>
      </c>
      <c r="Q16754" s="244">
        <v>34239.519999999997</v>
      </c>
      <c r="R16754" s="104"/>
      <c r="S16754" s="104"/>
      <c r="T16754" s="104"/>
    </row>
    <row r="16755" spans="13:20" ht="14.5" x14ac:dyDescent="0.35">
      <c r="M16755" s="263" t="s">
        <v>18395</v>
      </c>
      <c r="N16755" s="264">
        <v>92548.26</v>
      </c>
      <c r="P16755" s="243" t="s">
        <v>32392</v>
      </c>
      <c r="Q16755" s="244">
        <v>65096.56</v>
      </c>
      <c r="R16755" s="104"/>
      <c r="S16755" s="104"/>
      <c r="T16755" s="104"/>
    </row>
    <row r="16756" spans="13:20" ht="14.5" x14ac:dyDescent="0.35">
      <c r="M16756" s="263" t="s">
        <v>18396</v>
      </c>
      <c r="N16756" s="264">
        <v>32098.19</v>
      </c>
      <c r="P16756" s="243" t="s">
        <v>32393</v>
      </c>
      <c r="Q16756" s="244">
        <v>32943</v>
      </c>
      <c r="R16756" s="104"/>
      <c r="S16756" s="104"/>
      <c r="T16756" s="104"/>
    </row>
    <row r="16757" spans="13:20" ht="14.5" x14ac:dyDescent="0.35">
      <c r="M16757" s="263" t="s">
        <v>18397</v>
      </c>
      <c r="N16757" s="264">
        <v>2453802.61</v>
      </c>
      <c r="P16757" s="243" t="s">
        <v>32394</v>
      </c>
      <c r="Q16757" s="244">
        <v>10119.35</v>
      </c>
      <c r="R16757" s="104"/>
      <c r="S16757" s="104"/>
      <c r="T16757" s="104"/>
    </row>
    <row r="16758" spans="13:20" ht="14.5" x14ac:dyDescent="0.35">
      <c r="M16758" s="263" t="s">
        <v>18398</v>
      </c>
      <c r="N16758" s="264">
        <v>1491845.54</v>
      </c>
      <c r="P16758" s="243" t="s">
        <v>32395</v>
      </c>
      <c r="Q16758" s="244">
        <v>1543.02</v>
      </c>
      <c r="R16758" s="104"/>
      <c r="S16758" s="104"/>
      <c r="T16758" s="104"/>
    </row>
    <row r="16759" spans="13:20" ht="14.5" x14ac:dyDescent="0.35">
      <c r="M16759" s="263" t="s">
        <v>58275</v>
      </c>
      <c r="N16759" s="264">
        <v>29232</v>
      </c>
      <c r="P16759" s="243" t="s">
        <v>32396</v>
      </c>
      <c r="Q16759" s="244">
        <v>476.21</v>
      </c>
      <c r="R16759" s="104"/>
      <c r="S16759" s="104"/>
      <c r="T16759" s="104"/>
    </row>
    <row r="16760" spans="13:20" ht="14.5" x14ac:dyDescent="0.35">
      <c r="M16760" s="263" t="s">
        <v>18399</v>
      </c>
      <c r="N16760" s="264">
        <v>1344.96</v>
      </c>
      <c r="P16760" s="243" t="s">
        <v>32397</v>
      </c>
      <c r="Q16760" s="244">
        <v>357.15</v>
      </c>
      <c r="R16760" s="104"/>
      <c r="S16760" s="104"/>
      <c r="T16760" s="104"/>
    </row>
    <row r="16761" spans="13:20" ht="14.5" x14ac:dyDescent="0.35">
      <c r="M16761" s="263" t="s">
        <v>18400</v>
      </c>
      <c r="N16761" s="264">
        <v>2612.39</v>
      </c>
      <c r="P16761" s="243" t="s">
        <v>32398</v>
      </c>
      <c r="Q16761" s="244">
        <v>12879.73</v>
      </c>
      <c r="R16761" s="104"/>
      <c r="S16761" s="104"/>
      <c r="T16761" s="104"/>
    </row>
    <row r="16762" spans="13:20" ht="14.5" x14ac:dyDescent="0.35">
      <c r="M16762" s="263" t="s">
        <v>18401</v>
      </c>
      <c r="N16762" s="264">
        <v>5809.24</v>
      </c>
      <c r="P16762" s="243" t="s">
        <v>32399</v>
      </c>
      <c r="Q16762" s="244">
        <v>2332.2199999999998</v>
      </c>
      <c r="R16762" s="104"/>
      <c r="S16762" s="104"/>
      <c r="T16762" s="104"/>
    </row>
    <row r="16763" spans="13:20" ht="14.5" x14ac:dyDescent="0.35">
      <c r="M16763" s="263" t="s">
        <v>18403</v>
      </c>
      <c r="N16763" s="264">
        <v>839.58</v>
      </c>
      <c r="P16763" s="243" t="s">
        <v>32400</v>
      </c>
      <c r="Q16763" s="244">
        <v>184.34</v>
      </c>
      <c r="R16763" s="104"/>
      <c r="S16763" s="104"/>
      <c r="T16763" s="104"/>
    </row>
    <row r="16764" spans="13:20" ht="14.5" x14ac:dyDescent="0.35">
      <c r="M16764" s="263" t="s">
        <v>18404</v>
      </c>
      <c r="N16764" s="264">
        <v>60.7</v>
      </c>
      <c r="P16764" s="243" t="s">
        <v>32401</v>
      </c>
      <c r="Q16764" s="244">
        <v>1328.86</v>
      </c>
      <c r="R16764" s="104"/>
      <c r="S16764" s="104"/>
      <c r="T16764" s="104"/>
    </row>
    <row r="16765" spans="13:20" ht="14.5" x14ac:dyDescent="0.35">
      <c r="M16765" s="263" t="s">
        <v>18405</v>
      </c>
      <c r="N16765" s="264">
        <v>400097.41</v>
      </c>
      <c r="P16765" s="243" t="s">
        <v>32402</v>
      </c>
      <c r="Q16765" s="244">
        <v>11366.02</v>
      </c>
      <c r="R16765" s="104"/>
      <c r="S16765" s="104"/>
      <c r="T16765" s="104"/>
    </row>
    <row r="16766" spans="13:20" ht="14.5" x14ac:dyDescent="0.35">
      <c r="M16766" s="263" t="s">
        <v>18406</v>
      </c>
      <c r="N16766" s="264">
        <v>510921.28</v>
      </c>
      <c r="P16766" s="243" t="s">
        <v>32403</v>
      </c>
      <c r="Q16766" s="244">
        <v>34239.519999999997</v>
      </c>
      <c r="R16766" s="104"/>
      <c r="S16766" s="104"/>
      <c r="T16766" s="104"/>
    </row>
    <row r="16767" spans="13:20" ht="14.5" x14ac:dyDescent="0.35">
      <c r="M16767" s="263" t="s">
        <v>18407</v>
      </c>
      <c r="N16767" s="264">
        <v>129159.16</v>
      </c>
      <c r="P16767" s="243" t="s">
        <v>32404</v>
      </c>
      <c r="Q16767" s="244">
        <v>65096.56</v>
      </c>
      <c r="R16767" s="104"/>
      <c r="S16767" s="104"/>
      <c r="T16767" s="104"/>
    </row>
    <row r="16768" spans="13:20" ht="14.5" x14ac:dyDescent="0.35">
      <c r="M16768" s="263" t="s">
        <v>18408</v>
      </c>
      <c r="N16768" s="264">
        <v>80524.100000000006</v>
      </c>
      <c r="P16768" s="243" t="s">
        <v>32405</v>
      </c>
      <c r="Q16768" s="244">
        <v>32943</v>
      </c>
      <c r="R16768" s="104"/>
      <c r="S16768" s="104"/>
      <c r="T16768" s="104"/>
    </row>
    <row r="16769" spans="13:20" ht="14.5" x14ac:dyDescent="0.35">
      <c r="M16769" s="263" t="s">
        <v>18409</v>
      </c>
      <c r="N16769" s="264">
        <v>18364.3</v>
      </c>
      <c r="P16769" s="243" t="s">
        <v>32406</v>
      </c>
      <c r="Q16769" s="244">
        <v>10119.35</v>
      </c>
      <c r="R16769" s="104"/>
      <c r="S16769" s="104"/>
      <c r="T16769" s="104"/>
    </row>
    <row r="16770" spans="13:20" ht="14.5" x14ac:dyDescent="0.35">
      <c r="M16770" s="263" t="s">
        <v>53890</v>
      </c>
      <c r="N16770" s="264">
        <v>23014.33</v>
      </c>
      <c r="P16770" s="243" t="s">
        <v>32407</v>
      </c>
      <c r="Q16770" s="244">
        <v>1543.02</v>
      </c>
      <c r="R16770" s="104"/>
      <c r="S16770" s="104"/>
      <c r="T16770" s="104"/>
    </row>
    <row r="16771" spans="13:20" ht="14.5" x14ac:dyDescent="0.35">
      <c r="M16771" s="263" t="s">
        <v>51705</v>
      </c>
      <c r="N16771" s="264">
        <v>756.42</v>
      </c>
      <c r="P16771" s="243" t="s">
        <v>32408</v>
      </c>
      <c r="Q16771" s="244">
        <v>476.21</v>
      </c>
      <c r="R16771" s="104"/>
      <c r="S16771" s="104"/>
      <c r="T16771" s="104"/>
    </row>
    <row r="16772" spans="13:20" ht="14.5" x14ac:dyDescent="0.35">
      <c r="M16772" s="263" t="s">
        <v>38016</v>
      </c>
      <c r="N16772" s="264">
        <v>900</v>
      </c>
      <c r="P16772" s="243" t="s">
        <v>32409</v>
      </c>
      <c r="Q16772" s="244">
        <v>357.15</v>
      </c>
      <c r="R16772" s="104"/>
      <c r="S16772" s="104"/>
      <c r="T16772" s="104"/>
    </row>
    <row r="16773" spans="13:20" ht="14.5" x14ac:dyDescent="0.35">
      <c r="M16773" s="263" t="s">
        <v>18410</v>
      </c>
      <c r="N16773" s="264">
        <v>40497.53</v>
      </c>
      <c r="P16773" s="243" t="s">
        <v>32410</v>
      </c>
      <c r="Q16773" s="244">
        <v>12879.73</v>
      </c>
      <c r="R16773" s="104"/>
      <c r="S16773" s="104"/>
      <c r="T16773" s="104"/>
    </row>
    <row r="16774" spans="13:20" ht="14.5" x14ac:dyDescent="0.35">
      <c r="M16774" s="263" t="s">
        <v>18411</v>
      </c>
      <c r="N16774" s="264">
        <v>159973.57</v>
      </c>
      <c r="P16774" s="243" t="s">
        <v>32411</v>
      </c>
      <c r="Q16774" s="244">
        <v>2332.2199999999998</v>
      </c>
      <c r="R16774" s="104"/>
      <c r="S16774" s="104"/>
      <c r="T16774" s="104"/>
    </row>
    <row r="16775" spans="13:20" ht="14.5" x14ac:dyDescent="0.35">
      <c r="M16775" s="263" t="s">
        <v>33657</v>
      </c>
      <c r="N16775" s="264">
        <v>40.619999999999997</v>
      </c>
      <c r="P16775" s="243" t="s">
        <v>32412</v>
      </c>
      <c r="Q16775" s="244">
        <v>184.34</v>
      </c>
      <c r="R16775" s="104"/>
      <c r="S16775" s="104"/>
      <c r="T16775" s="104"/>
    </row>
    <row r="16776" spans="13:20" ht="14.5" x14ac:dyDescent="0.35">
      <c r="M16776" s="263" t="s">
        <v>38017</v>
      </c>
      <c r="N16776" s="264">
        <v>21.86</v>
      </c>
      <c r="P16776" s="243" t="s">
        <v>32413</v>
      </c>
      <c r="Q16776" s="244">
        <v>1328.86</v>
      </c>
      <c r="R16776" s="104"/>
      <c r="S16776" s="104"/>
      <c r="T16776" s="104"/>
    </row>
    <row r="16777" spans="13:20" ht="14.5" x14ac:dyDescent="0.35">
      <c r="M16777" s="263" t="s">
        <v>18412</v>
      </c>
      <c r="N16777" s="264">
        <v>1280.7</v>
      </c>
      <c r="P16777" s="243" t="s">
        <v>32414</v>
      </c>
      <c r="Q16777" s="244">
        <v>11366.02</v>
      </c>
      <c r="R16777" s="104"/>
      <c r="S16777" s="104"/>
      <c r="T16777" s="104"/>
    </row>
    <row r="16778" spans="13:20" ht="14.5" x14ac:dyDescent="0.35">
      <c r="M16778" s="263" t="s">
        <v>18413</v>
      </c>
      <c r="N16778" s="264">
        <v>174722.16</v>
      </c>
      <c r="P16778" s="243" t="s">
        <v>32415</v>
      </c>
      <c r="Q16778" s="244">
        <v>24950</v>
      </c>
      <c r="R16778" s="104"/>
      <c r="S16778" s="104"/>
      <c r="T16778" s="104"/>
    </row>
    <row r="16779" spans="13:20" ht="14.5" x14ac:dyDescent="0.35">
      <c r="M16779" s="263" t="s">
        <v>53891</v>
      </c>
      <c r="N16779" s="264">
        <v>-3382.96</v>
      </c>
      <c r="P16779" s="243" t="s">
        <v>32416</v>
      </c>
      <c r="Q16779" s="244">
        <v>6000</v>
      </c>
      <c r="R16779" s="104"/>
      <c r="S16779" s="104"/>
      <c r="T16779" s="104"/>
    </row>
    <row r="16780" spans="13:20" ht="14.5" x14ac:dyDescent="0.35">
      <c r="M16780" s="263" t="s">
        <v>35133</v>
      </c>
      <c r="N16780" s="264">
        <v>601500</v>
      </c>
      <c r="P16780" s="243" t="s">
        <v>32417</v>
      </c>
      <c r="Q16780" s="244">
        <v>17400</v>
      </c>
      <c r="R16780" s="104"/>
      <c r="S16780" s="104"/>
      <c r="T16780" s="104"/>
    </row>
    <row r="16781" spans="13:20" ht="14.5" x14ac:dyDescent="0.35">
      <c r="M16781" s="263" t="s">
        <v>18435</v>
      </c>
      <c r="N16781" s="264">
        <v>34918.75</v>
      </c>
      <c r="P16781" s="243" t="s">
        <v>32418</v>
      </c>
      <c r="Q16781" s="244">
        <v>23633</v>
      </c>
      <c r="R16781" s="104"/>
      <c r="S16781" s="104"/>
      <c r="T16781" s="104"/>
    </row>
    <row r="16782" spans="13:20" ht="14.5" x14ac:dyDescent="0.35">
      <c r="M16782" s="263" t="s">
        <v>53892</v>
      </c>
      <c r="N16782" s="264">
        <v>11286</v>
      </c>
      <c r="P16782" s="243" t="s">
        <v>32419</v>
      </c>
      <c r="Q16782" s="244">
        <v>115800</v>
      </c>
      <c r="R16782" s="104"/>
      <c r="S16782" s="104"/>
      <c r="T16782" s="104"/>
    </row>
    <row r="16783" spans="13:20" ht="14.5" x14ac:dyDescent="0.35">
      <c r="M16783" s="263" t="s">
        <v>58276</v>
      </c>
      <c r="N16783" s="264">
        <v>2520</v>
      </c>
      <c r="P16783" s="243" t="s">
        <v>32420</v>
      </c>
      <c r="Q16783" s="244">
        <v>1243</v>
      </c>
      <c r="R16783" s="104"/>
      <c r="S16783" s="104"/>
      <c r="T16783" s="104"/>
    </row>
    <row r="16784" spans="13:20" ht="14.5" x14ac:dyDescent="0.35">
      <c r="M16784" s="263" t="s">
        <v>53893</v>
      </c>
      <c r="N16784" s="264">
        <v>22552</v>
      </c>
      <c r="P16784" s="243" t="s">
        <v>32421</v>
      </c>
      <c r="Q16784" s="244">
        <v>6000</v>
      </c>
      <c r="R16784" s="104"/>
      <c r="S16784" s="104"/>
      <c r="T16784" s="104"/>
    </row>
    <row r="16785" spans="13:20" ht="14.5" x14ac:dyDescent="0.35">
      <c r="M16785" s="263" t="s">
        <v>58277</v>
      </c>
      <c r="N16785" s="264">
        <v>34715</v>
      </c>
      <c r="P16785" s="243" t="s">
        <v>32422</v>
      </c>
      <c r="Q16785" s="244">
        <v>35391.68</v>
      </c>
      <c r="R16785" s="104"/>
      <c r="S16785" s="104"/>
      <c r="T16785" s="104"/>
    </row>
    <row r="16786" spans="13:20" ht="14.5" x14ac:dyDescent="0.35">
      <c r="M16786" s="263" t="s">
        <v>49052</v>
      </c>
      <c r="N16786" s="264">
        <v>201110</v>
      </c>
      <c r="P16786" s="243" t="s">
        <v>32423</v>
      </c>
      <c r="Q16786" s="244">
        <v>35148.230000000003</v>
      </c>
      <c r="R16786" s="104"/>
      <c r="S16786" s="104"/>
      <c r="T16786" s="104"/>
    </row>
    <row r="16787" spans="13:20" ht="14.5" x14ac:dyDescent="0.35">
      <c r="M16787" s="263" t="s">
        <v>45981</v>
      </c>
      <c r="N16787" s="264">
        <v>3000</v>
      </c>
      <c r="P16787" s="243" t="s">
        <v>32424</v>
      </c>
      <c r="Q16787" s="244">
        <v>24950</v>
      </c>
      <c r="R16787" s="104"/>
      <c r="S16787" s="104"/>
      <c r="T16787" s="104"/>
    </row>
    <row r="16788" spans="13:20" ht="14.5" x14ac:dyDescent="0.35">
      <c r="M16788" s="263" t="s">
        <v>41667</v>
      </c>
      <c r="N16788" s="264">
        <v>8660</v>
      </c>
      <c r="P16788" s="243" t="s">
        <v>32425</v>
      </c>
      <c r="Q16788" s="244">
        <v>6000</v>
      </c>
      <c r="R16788" s="104"/>
      <c r="S16788" s="104"/>
      <c r="T16788" s="104"/>
    </row>
    <row r="16789" spans="13:20" ht="14.5" x14ac:dyDescent="0.35">
      <c r="M16789" s="263" t="s">
        <v>18436</v>
      </c>
      <c r="N16789" s="264">
        <v>14518.52</v>
      </c>
      <c r="P16789" s="243" t="s">
        <v>32426</v>
      </c>
      <c r="Q16789" s="244">
        <v>17400</v>
      </c>
      <c r="R16789" s="104"/>
      <c r="S16789" s="104"/>
      <c r="T16789" s="104"/>
    </row>
    <row r="16790" spans="13:20" ht="14.5" x14ac:dyDescent="0.35">
      <c r="M16790" s="263" t="s">
        <v>18437</v>
      </c>
      <c r="N16790" s="264">
        <v>9658.7099999999991</v>
      </c>
      <c r="P16790" s="243" t="s">
        <v>32427</v>
      </c>
      <c r="Q16790" s="244">
        <v>23633</v>
      </c>
      <c r="R16790" s="104"/>
      <c r="S16790" s="104"/>
      <c r="T16790" s="104"/>
    </row>
    <row r="16791" spans="13:20" ht="14.5" x14ac:dyDescent="0.35">
      <c r="M16791" s="263" t="s">
        <v>18438</v>
      </c>
      <c r="N16791" s="264">
        <v>2482.2199999999998</v>
      </c>
      <c r="P16791" s="243" t="s">
        <v>32428</v>
      </c>
      <c r="Q16791" s="244">
        <v>115800</v>
      </c>
      <c r="R16791" s="104"/>
      <c r="S16791" s="104"/>
      <c r="T16791" s="104"/>
    </row>
    <row r="16792" spans="13:20" ht="14.5" x14ac:dyDescent="0.35">
      <c r="M16792" s="263" t="s">
        <v>18439</v>
      </c>
      <c r="N16792" s="264">
        <v>46.32</v>
      </c>
      <c r="P16792" s="243" t="s">
        <v>32429</v>
      </c>
      <c r="Q16792" s="244">
        <v>1243</v>
      </c>
      <c r="R16792" s="104"/>
      <c r="S16792" s="104"/>
      <c r="T16792" s="104"/>
    </row>
    <row r="16793" spans="13:20" ht="14.5" x14ac:dyDescent="0.35">
      <c r="M16793" s="263" t="s">
        <v>18440</v>
      </c>
      <c r="N16793" s="264">
        <v>53528.5</v>
      </c>
      <c r="P16793" s="243" t="s">
        <v>32430</v>
      </c>
      <c r="Q16793" s="244">
        <v>6000</v>
      </c>
      <c r="R16793" s="104"/>
      <c r="S16793" s="104"/>
      <c r="T16793" s="104"/>
    </row>
    <row r="16794" spans="13:20" ht="14.5" x14ac:dyDescent="0.35">
      <c r="M16794" s="263" t="s">
        <v>53894</v>
      </c>
      <c r="N16794" s="264">
        <v>4832.3599999999997</v>
      </c>
      <c r="P16794" s="243" t="s">
        <v>32431</v>
      </c>
      <c r="Q16794" s="244">
        <v>35391.68</v>
      </c>
      <c r="R16794" s="104"/>
      <c r="S16794" s="104"/>
      <c r="T16794" s="104"/>
    </row>
    <row r="16795" spans="13:20" ht="14.5" x14ac:dyDescent="0.35">
      <c r="M16795" s="263" t="s">
        <v>51706</v>
      </c>
      <c r="N16795" s="264">
        <v>326.56</v>
      </c>
      <c r="P16795" s="243" t="s">
        <v>32432</v>
      </c>
      <c r="Q16795" s="244">
        <v>35148.230000000003</v>
      </c>
      <c r="R16795" s="104"/>
      <c r="S16795" s="104"/>
      <c r="T16795" s="104"/>
    </row>
    <row r="16796" spans="13:20" ht="14.5" x14ac:dyDescent="0.35">
      <c r="M16796" s="263" t="s">
        <v>15087</v>
      </c>
      <c r="N16796" s="264">
        <v>14478.73</v>
      </c>
      <c r="P16796" s="243" t="s">
        <v>32433</v>
      </c>
      <c r="Q16796" s="244">
        <v>448039.17</v>
      </c>
      <c r="R16796" s="104"/>
      <c r="S16796" s="104"/>
      <c r="T16796" s="104"/>
    </row>
    <row r="16797" spans="13:20" ht="14.5" x14ac:dyDescent="0.35">
      <c r="M16797" s="263" t="s">
        <v>18443</v>
      </c>
      <c r="N16797" s="264">
        <v>92962.99</v>
      </c>
      <c r="P16797" s="243" t="s">
        <v>32434</v>
      </c>
      <c r="Q16797" s="244">
        <v>13979.07</v>
      </c>
      <c r="R16797" s="104"/>
      <c r="S16797" s="104"/>
      <c r="T16797" s="104"/>
    </row>
    <row r="16798" spans="13:20" ht="14.5" x14ac:dyDescent="0.35">
      <c r="M16798" s="263" t="s">
        <v>18444</v>
      </c>
      <c r="N16798" s="264">
        <v>1499.75</v>
      </c>
      <c r="P16798" s="243" t="s">
        <v>32435</v>
      </c>
      <c r="Q16798" s="244">
        <v>7514991.3099999996</v>
      </c>
      <c r="R16798" s="104"/>
      <c r="S16798" s="104"/>
      <c r="T16798" s="104"/>
    </row>
    <row r="16799" spans="13:20" ht="14.5" x14ac:dyDescent="0.35">
      <c r="M16799" s="263" t="s">
        <v>15088</v>
      </c>
      <c r="N16799" s="264">
        <v>3306.22</v>
      </c>
      <c r="P16799" s="243" t="s">
        <v>32436</v>
      </c>
      <c r="Q16799" s="244">
        <v>206653.52</v>
      </c>
      <c r="R16799" s="104"/>
      <c r="S16799" s="104"/>
      <c r="T16799" s="104"/>
    </row>
    <row r="16800" spans="13:20" ht="14.5" x14ac:dyDescent="0.35">
      <c r="M16800" s="263" t="s">
        <v>45982</v>
      </c>
      <c r="N16800" s="264">
        <v>17779.46</v>
      </c>
      <c r="P16800" s="243" t="s">
        <v>36350</v>
      </c>
      <c r="Q16800" s="244">
        <v>193.05</v>
      </c>
      <c r="R16800" s="104"/>
      <c r="S16800" s="104"/>
      <c r="T16800" s="104"/>
    </row>
    <row r="16801" spans="13:20" ht="14.5" x14ac:dyDescent="0.35">
      <c r="M16801" s="263" t="s">
        <v>18462</v>
      </c>
      <c r="N16801" s="264">
        <v>59804.92</v>
      </c>
      <c r="P16801" s="243" t="s">
        <v>36351</v>
      </c>
      <c r="Q16801" s="244">
        <v>934.28</v>
      </c>
      <c r="R16801" s="104"/>
      <c r="S16801" s="104"/>
      <c r="T16801" s="104"/>
    </row>
    <row r="16802" spans="13:20" ht="14.5" x14ac:dyDescent="0.35">
      <c r="M16802" s="263" t="s">
        <v>52600</v>
      </c>
      <c r="N16802" s="264">
        <v>76000</v>
      </c>
      <c r="P16802" s="243" t="s">
        <v>32437</v>
      </c>
      <c r="Q16802" s="244">
        <v>324804.27</v>
      </c>
      <c r="R16802" s="104"/>
      <c r="S16802" s="104"/>
      <c r="T16802" s="104"/>
    </row>
    <row r="16803" spans="13:20" ht="14.5" x14ac:dyDescent="0.35">
      <c r="M16803" s="263" t="s">
        <v>49053</v>
      </c>
      <c r="N16803" s="264">
        <v>21557.25</v>
      </c>
      <c r="P16803" s="243" t="s">
        <v>32438</v>
      </c>
      <c r="Q16803" s="244">
        <v>559258.81000000006</v>
      </c>
      <c r="R16803" s="104"/>
      <c r="S16803" s="104"/>
      <c r="T16803" s="104"/>
    </row>
    <row r="16804" spans="13:20" ht="14.5" x14ac:dyDescent="0.35">
      <c r="M16804" s="263" t="s">
        <v>49054</v>
      </c>
      <c r="N16804" s="264">
        <v>167078.12</v>
      </c>
      <c r="P16804" s="243" t="s">
        <v>32439</v>
      </c>
      <c r="Q16804" s="244">
        <v>20460.810000000001</v>
      </c>
      <c r="R16804" s="104"/>
      <c r="S16804" s="104"/>
      <c r="T16804" s="104"/>
    </row>
    <row r="16805" spans="13:20" ht="14.5" x14ac:dyDescent="0.35">
      <c r="M16805" s="263" t="s">
        <v>52601</v>
      </c>
      <c r="N16805" s="264">
        <v>291.85000000000002</v>
      </c>
      <c r="P16805" s="243" t="s">
        <v>32440</v>
      </c>
      <c r="Q16805" s="244">
        <v>126132.35</v>
      </c>
      <c r="R16805" s="104"/>
      <c r="S16805" s="104"/>
      <c r="T16805" s="104"/>
    </row>
    <row r="16806" spans="13:20" ht="14.5" x14ac:dyDescent="0.35">
      <c r="M16806" s="263" t="s">
        <v>18463</v>
      </c>
      <c r="N16806" s="264">
        <v>20037.36</v>
      </c>
      <c r="P16806" s="243" t="s">
        <v>32441</v>
      </c>
      <c r="Q16806" s="244">
        <v>43381.89</v>
      </c>
      <c r="R16806" s="104"/>
      <c r="S16806" s="104"/>
      <c r="T16806" s="104"/>
    </row>
    <row r="16807" spans="13:20" ht="14.5" x14ac:dyDescent="0.35">
      <c r="M16807" s="263" t="s">
        <v>18464</v>
      </c>
      <c r="N16807" s="264">
        <v>19987.5</v>
      </c>
      <c r="P16807" s="243" t="s">
        <v>32442</v>
      </c>
      <c r="Q16807" s="244">
        <v>86836.19</v>
      </c>
      <c r="R16807" s="104"/>
      <c r="S16807" s="104"/>
      <c r="T16807" s="104"/>
    </row>
    <row r="16808" spans="13:20" ht="14.5" x14ac:dyDescent="0.35">
      <c r="M16808" s="263" t="s">
        <v>53895</v>
      </c>
      <c r="N16808" s="264">
        <v>9770.32</v>
      </c>
      <c r="P16808" s="243" t="s">
        <v>32443</v>
      </c>
      <c r="Q16808" s="244">
        <v>623</v>
      </c>
      <c r="R16808" s="104"/>
      <c r="S16808" s="104"/>
      <c r="T16808" s="104"/>
    </row>
    <row r="16809" spans="13:20" ht="14.5" x14ac:dyDescent="0.35">
      <c r="M16809" s="263" t="s">
        <v>18465</v>
      </c>
      <c r="N16809" s="264">
        <v>39145.96</v>
      </c>
      <c r="P16809" s="243" t="s">
        <v>32444</v>
      </c>
      <c r="Q16809" s="244">
        <v>104585.60000000001</v>
      </c>
      <c r="R16809" s="104"/>
      <c r="S16809" s="104"/>
      <c r="T16809" s="104"/>
    </row>
    <row r="16810" spans="13:20" ht="14.5" x14ac:dyDescent="0.35">
      <c r="M16810" s="263" t="s">
        <v>18466</v>
      </c>
      <c r="N16810" s="264">
        <v>18241.150000000001</v>
      </c>
      <c r="P16810" s="243" t="s">
        <v>32445</v>
      </c>
      <c r="Q16810" s="244">
        <v>258.08999999999997</v>
      </c>
      <c r="R16810" s="104"/>
      <c r="S16810" s="104"/>
      <c r="T16810" s="104"/>
    </row>
    <row r="16811" spans="13:20" ht="14.5" x14ac:dyDescent="0.35">
      <c r="M16811" s="263" t="s">
        <v>18467</v>
      </c>
      <c r="N16811" s="264">
        <v>78383.02</v>
      </c>
      <c r="P16811" s="243" t="s">
        <v>32446</v>
      </c>
      <c r="Q16811" s="244">
        <v>19483.43</v>
      </c>
      <c r="R16811" s="104"/>
      <c r="S16811" s="104"/>
      <c r="T16811" s="104"/>
    </row>
    <row r="16812" spans="13:20" ht="14.5" x14ac:dyDescent="0.35">
      <c r="M16812" s="263" t="s">
        <v>18501</v>
      </c>
      <c r="N16812" s="264">
        <v>30000</v>
      </c>
      <c r="P16812" s="243" t="s">
        <v>32447</v>
      </c>
      <c r="Q16812" s="244">
        <v>3318.78</v>
      </c>
      <c r="R16812" s="104"/>
      <c r="S16812" s="104"/>
      <c r="T16812" s="104"/>
    </row>
    <row r="16813" spans="13:20" ht="14.5" x14ac:dyDescent="0.35">
      <c r="M16813" s="263" t="s">
        <v>58278</v>
      </c>
      <c r="N16813" s="264">
        <v>32184.799999999999</v>
      </c>
      <c r="P16813" s="243" t="s">
        <v>32448</v>
      </c>
      <c r="Q16813" s="244">
        <v>6425</v>
      </c>
      <c r="R16813" s="104"/>
      <c r="S16813" s="104"/>
      <c r="T16813" s="104"/>
    </row>
    <row r="16814" spans="13:20" ht="14.5" x14ac:dyDescent="0.35">
      <c r="M16814" s="263" t="s">
        <v>18502</v>
      </c>
      <c r="N16814" s="264">
        <v>5328</v>
      </c>
      <c r="P16814" s="243" t="s">
        <v>32449</v>
      </c>
      <c r="Q16814" s="244">
        <v>3168.21</v>
      </c>
      <c r="R16814" s="104"/>
      <c r="S16814" s="104"/>
      <c r="T16814" s="104"/>
    </row>
    <row r="16815" spans="13:20" ht="14.5" x14ac:dyDescent="0.35">
      <c r="M16815" s="263" t="s">
        <v>52602</v>
      </c>
      <c r="N16815" s="264">
        <v>18049.25</v>
      </c>
      <c r="P16815" s="243" t="s">
        <v>32450</v>
      </c>
      <c r="Q16815" s="244">
        <v>746718.86</v>
      </c>
      <c r="R16815" s="104"/>
      <c r="S16815" s="104"/>
      <c r="T16815" s="104"/>
    </row>
    <row r="16816" spans="13:20" ht="14.5" x14ac:dyDescent="0.35">
      <c r="M16816" s="263" t="s">
        <v>18503</v>
      </c>
      <c r="N16816" s="264">
        <v>103258.92</v>
      </c>
      <c r="P16816" s="243" t="s">
        <v>32451</v>
      </c>
      <c r="Q16816" s="244">
        <v>558585.79</v>
      </c>
      <c r="R16816" s="104"/>
      <c r="S16816" s="104"/>
      <c r="T16816" s="104"/>
    </row>
    <row r="16817" spans="13:20" ht="14.5" x14ac:dyDescent="0.35">
      <c r="M16817" s="263" t="s">
        <v>58279</v>
      </c>
      <c r="N16817" s="264">
        <v>10266.32</v>
      </c>
      <c r="P16817" s="243" t="s">
        <v>32452</v>
      </c>
      <c r="Q16817" s="244">
        <v>39898.75</v>
      </c>
      <c r="R16817" s="104"/>
      <c r="S16817" s="104"/>
      <c r="T16817" s="104"/>
    </row>
    <row r="16818" spans="13:20" ht="14.5" x14ac:dyDescent="0.35">
      <c r="M16818" s="263" t="s">
        <v>41671</v>
      </c>
      <c r="N16818" s="264">
        <v>17821.78</v>
      </c>
      <c r="P16818" s="243" t="s">
        <v>32453</v>
      </c>
      <c r="Q16818" s="244">
        <v>5457172.8799999999</v>
      </c>
      <c r="R16818" s="104"/>
      <c r="S16818" s="104"/>
      <c r="T16818" s="104"/>
    </row>
    <row r="16819" spans="13:20" ht="14.5" x14ac:dyDescent="0.35">
      <c r="M16819" s="263" t="s">
        <v>45983</v>
      </c>
      <c r="N16819" s="264">
        <v>108747.33</v>
      </c>
      <c r="P16819" s="243" t="s">
        <v>32454</v>
      </c>
      <c r="Q16819" s="244">
        <v>2.65</v>
      </c>
      <c r="R16819" s="104"/>
      <c r="S16819" s="104"/>
      <c r="T16819" s="104"/>
    </row>
    <row r="16820" spans="13:20" ht="14.5" x14ac:dyDescent="0.35">
      <c r="M16820" s="263" t="s">
        <v>18505</v>
      </c>
      <c r="N16820" s="264">
        <v>21887.57</v>
      </c>
      <c r="P16820" s="243" t="s">
        <v>32455</v>
      </c>
      <c r="Q16820" s="244">
        <v>1219534.97</v>
      </c>
      <c r="R16820" s="104"/>
      <c r="S16820" s="104"/>
      <c r="T16820" s="104"/>
    </row>
    <row r="16821" spans="13:20" ht="14.5" x14ac:dyDescent="0.35">
      <c r="M16821" s="263" t="s">
        <v>18507</v>
      </c>
      <c r="N16821" s="264">
        <v>13418.78</v>
      </c>
      <c r="P16821" s="243" t="s">
        <v>32456</v>
      </c>
      <c r="Q16821" s="244">
        <v>2942426.05</v>
      </c>
      <c r="R16821" s="104"/>
      <c r="S16821" s="104"/>
      <c r="T16821" s="104"/>
    </row>
    <row r="16822" spans="13:20" ht="14.5" x14ac:dyDescent="0.35">
      <c r="M16822" s="263" t="s">
        <v>18508</v>
      </c>
      <c r="N16822" s="264">
        <v>2500</v>
      </c>
      <c r="P16822" s="243" t="s">
        <v>32457</v>
      </c>
      <c r="Q16822" s="244">
        <v>8222.18</v>
      </c>
      <c r="R16822" s="104"/>
      <c r="S16822" s="104"/>
      <c r="T16822" s="104"/>
    </row>
    <row r="16823" spans="13:20" ht="14.5" x14ac:dyDescent="0.35">
      <c r="M16823" s="263" t="s">
        <v>58280</v>
      </c>
      <c r="N16823" s="264">
        <v>6513.96</v>
      </c>
      <c r="P16823" s="243" t="s">
        <v>32458</v>
      </c>
      <c r="Q16823" s="244">
        <v>26577.47</v>
      </c>
      <c r="R16823" s="104"/>
      <c r="S16823" s="104"/>
      <c r="T16823" s="104"/>
    </row>
    <row r="16824" spans="13:20" ht="14.5" x14ac:dyDescent="0.35">
      <c r="M16824" s="263" t="s">
        <v>18509</v>
      </c>
      <c r="N16824" s="264">
        <v>62874.93</v>
      </c>
      <c r="P16824" s="243" t="s">
        <v>32459</v>
      </c>
      <c r="Q16824" s="244">
        <v>1835456.35</v>
      </c>
      <c r="R16824" s="104"/>
      <c r="S16824" s="104"/>
      <c r="T16824" s="104"/>
    </row>
    <row r="16825" spans="13:20" ht="14.5" x14ac:dyDescent="0.35">
      <c r="M16825" s="263" t="s">
        <v>18510</v>
      </c>
      <c r="N16825" s="264">
        <v>20</v>
      </c>
      <c r="P16825" s="243" t="s">
        <v>32460</v>
      </c>
      <c r="Q16825" s="244">
        <v>2145186.06</v>
      </c>
      <c r="R16825" s="104"/>
      <c r="S16825" s="104"/>
      <c r="T16825" s="104"/>
    </row>
    <row r="16826" spans="13:20" ht="14.5" x14ac:dyDescent="0.35">
      <c r="M16826" s="263" t="s">
        <v>58281</v>
      </c>
      <c r="N16826" s="264">
        <v>4000</v>
      </c>
      <c r="P16826" s="243" t="s">
        <v>32461</v>
      </c>
      <c r="Q16826" s="244">
        <v>62421.29</v>
      </c>
      <c r="R16826" s="104"/>
      <c r="S16826" s="104"/>
      <c r="T16826" s="104"/>
    </row>
    <row r="16827" spans="13:20" ht="14.5" x14ac:dyDescent="0.35">
      <c r="M16827" s="263" t="s">
        <v>58282</v>
      </c>
      <c r="N16827" s="264">
        <v>1400</v>
      </c>
      <c r="P16827" s="243" t="s">
        <v>32462</v>
      </c>
      <c r="Q16827" s="244">
        <v>143345.43</v>
      </c>
      <c r="R16827" s="104"/>
      <c r="S16827" s="104"/>
      <c r="T16827" s="104"/>
    </row>
    <row r="16828" spans="13:20" ht="14.5" x14ac:dyDescent="0.35">
      <c r="M16828" s="263" t="s">
        <v>18512</v>
      </c>
      <c r="N16828" s="264">
        <v>45536.37</v>
      </c>
      <c r="P16828" s="243" t="s">
        <v>32463</v>
      </c>
      <c r="Q16828" s="244">
        <v>1238.03</v>
      </c>
      <c r="R16828" s="104"/>
      <c r="S16828" s="104"/>
      <c r="T16828" s="104"/>
    </row>
    <row r="16829" spans="13:20" ht="14.5" x14ac:dyDescent="0.35">
      <c r="M16829" s="263" t="s">
        <v>58283</v>
      </c>
      <c r="N16829" s="264">
        <v>27873.200000000001</v>
      </c>
      <c r="P16829" s="243" t="s">
        <v>32464</v>
      </c>
      <c r="Q16829" s="244">
        <v>14535.81</v>
      </c>
      <c r="R16829" s="104"/>
      <c r="S16829" s="104"/>
      <c r="T16829" s="104"/>
    </row>
    <row r="16830" spans="13:20" ht="14.5" x14ac:dyDescent="0.35">
      <c r="M16830" s="263" t="s">
        <v>58284</v>
      </c>
      <c r="N16830" s="264">
        <v>7020</v>
      </c>
      <c r="P16830" s="243" t="s">
        <v>32465</v>
      </c>
      <c r="Q16830" s="244">
        <v>21699697.34</v>
      </c>
      <c r="R16830" s="104"/>
      <c r="S16830" s="104"/>
      <c r="T16830" s="104"/>
    </row>
    <row r="16831" spans="13:20" ht="14.5" x14ac:dyDescent="0.35">
      <c r="M16831" s="263" t="s">
        <v>58285</v>
      </c>
      <c r="N16831" s="264">
        <v>3184.25</v>
      </c>
      <c r="P16831" s="243" t="s">
        <v>32466</v>
      </c>
      <c r="Q16831" s="244">
        <v>1405809.95</v>
      </c>
      <c r="R16831" s="104"/>
      <c r="S16831" s="104"/>
      <c r="T16831" s="104"/>
    </row>
    <row r="16832" spans="13:20" ht="14.5" x14ac:dyDescent="0.35">
      <c r="M16832" s="263" t="s">
        <v>58286</v>
      </c>
      <c r="N16832" s="264">
        <v>8085.5</v>
      </c>
      <c r="P16832" s="243" t="s">
        <v>32467</v>
      </c>
      <c r="Q16832" s="244">
        <v>5232029.53</v>
      </c>
      <c r="R16832" s="104"/>
      <c r="S16832" s="104"/>
      <c r="T16832" s="104"/>
    </row>
    <row r="16833" spans="13:20" ht="14.5" x14ac:dyDescent="0.35">
      <c r="M16833" s="263" t="s">
        <v>58287</v>
      </c>
      <c r="N16833" s="264">
        <v>3401.31</v>
      </c>
      <c r="P16833" s="243" t="s">
        <v>32468</v>
      </c>
      <c r="Q16833" s="244">
        <v>9238.66</v>
      </c>
      <c r="R16833" s="104"/>
      <c r="S16833" s="104"/>
      <c r="T16833" s="104"/>
    </row>
    <row r="16834" spans="13:20" ht="14.5" x14ac:dyDescent="0.35">
      <c r="M16834" s="263" t="s">
        <v>49055</v>
      </c>
      <c r="N16834" s="264">
        <v>118829</v>
      </c>
      <c r="P16834" s="243" t="s">
        <v>32469</v>
      </c>
      <c r="Q16834" s="244">
        <v>19189.509999999998</v>
      </c>
      <c r="R16834" s="104"/>
      <c r="S16834" s="104"/>
      <c r="T16834" s="104"/>
    </row>
    <row r="16835" spans="13:20" ht="14.5" x14ac:dyDescent="0.35">
      <c r="M16835" s="263" t="s">
        <v>18529</v>
      </c>
      <c r="N16835" s="264">
        <v>18772.43</v>
      </c>
      <c r="P16835" s="243" t="s">
        <v>32470</v>
      </c>
      <c r="Q16835" s="244">
        <v>15.21</v>
      </c>
      <c r="R16835" s="104"/>
      <c r="S16835" s="104"/>
      <c r="T16835" s="104"/>
    </row>
    <row r="16836" spans="13:20" ht="14.5" x14ac:dyDescent="0.35">
      <c r="M16836" s="263" t="s">
        <v>18530</v>
      </c>
      <c r="N16836" s="264">
        <v>1622.48</v>
      </c>
      <c r="P16836" s="243" t="s">
        <v>32471</v>
      </c>
      <c r="Q16836" s="244">
        <v>43.26</v>
      </c>
      <c r="R16836" s="104"/>
      <c r="S16836" s="104"/>
      <c r="T16836" s="104"/>
    </row>
    <row r="16837" spans="13:20" ht="14.5" x14ac:dyDescent="0.35">
      <c r="M16837" s="263" t="s">
        <v>18531</v>
      </c>
      <c r="N16837" s="264">
        <v>62644.62</v>
      </c>
      <c r="P16837" s="243" t="s">
        <v>32472</v>
      </c>
      <c r="Q16837" s="244">
        <v>17756.72</v>
      </c>
      <c r="R16837" s="104"/>
      <c r="S16837" s="104"/>
      <c r="T16837" s="104"/>
    </row>
    <row r="16838" spans="13:20" ht="14.5" x14ac:dyDescent="0.35">
      <c r="M16838" s="263" t="s">
        <v>18532</v>
      </c>
      <c r="N16838" s="264">
        <v>2278.4499999999998</v>
      </c>
      <c r="P16838" s="243" t="s">
        <v>32473</v>
      </c>
      <c r="Q16838" s="244">
        <v>5532454.3300000001</v>
      </c>
      <c r="R16838" s="104"/>
      <c r="S16838" s="104"/>
      <c r="T16838" s="104"/>
    </row>
    <row r="16839" spans="13:20" ht="14.5" x14ac:dyDescent="0.35">
      <c r="M16839" s="263" t="s">
        <v>18534</v>
      </c>
      <c r="N16839" s="264">
        <v>15887.04</v>
      </c>
      <c r="P16839" s="243" t="s">
        <v>32474</v>
      </c>
      <c r="Q16839" s="244">
        <v>20.86</v>
      </c>
      <c r="R16839" s="104"/>
      <c r="S16839" s="104"/>
      <c r="T16839" s="104"/>
    </row>
    <row r="16840" spans="13:20" ht="14.5" x14ac:dyDescent="0.35">
      <c r="M16840" s="263" t="s">
        <v>18597</v>
      </c>
      <c r="N16840" s="264">
        <v>8304.4599999999991</v>
      </c>
      <c r="P16840" s="243" t="s">
        <v>32475</v>
      </c>
      <c r="Q16840" s="244">
        <v>47241.59</v>
      </c>
      <c r="R16840" s="104"/>
      <c r="S16840" s="104"/>
      <c r="T16840" s="104"/>
    </row>
    <row r="16841" spans="13:20" ht="14.5" x14ac:dyDescent="0.35">
      <c r="M16841" s="263" t="s">
        <v>18598</v>
      </c>
      <c r="N16841" s="264">
        <v>360102.87</v>
      </c>
      <c r="P16841" s="243" t="s">
        <v>32476</v>
      </c>
      <c r="Q16841" s="244">
        <v>6835.71</v>
      </c>
      <c r="R16841" s="104"/>
      <c r="S16841" s="104"/>
      <c r="T16841" s="104"/>
    </row>
    <row r="16842" spans="13:20" ht="14.5" x14ac:dyDescent="0.35">
      <c r="M16842" s="263" t="s">
        <v>18599</v>
      </c>
      <c r="N16842" s="264">
        <v>125870.39</v>
      </c>
      <c r="P16842" s="243" t="s">
        <v>32477</v>
      </c>
      <c r="Q16842" s="244">
        <v>47580.83</v>
      </c>
      <c r="R16842" s="104"/>
      <c r="S16842" s="104"/>
      <c r="T16842" s="104"/>
    </row>
    <row r="16843" spans="13:20" ht="14.5" x14ac:dyDescent="0.35">
      <c r="M16843" s="263" t="s">
        <v>49056</v>
      </c>
      <c r="N16843" s="264">
        <v>6131.56</v>
      </c>
      <c r="P16843" s="243" t="s">
        <v>32478</v>
      </c>
      <c r="Q16843" s="244">
        <v>7629.98</v>
      </c>
      <c r="R16843" s="104"/>
      <c r="S16843" s="104"/>
      <c r="T16843" s="104"/>
    </row>
    <row r="16844" spans="13:20" ht="14.5" x14ac:dyDescent="0.35">
      <c r="M16844" s="263" t="s">
        <v>36573</v>
      </c>
      <c r="N16844" s="264">
        <v>47980.61</v>
      </c>
      <c r="P16844" s="243" t="s">
        <v>32479</v>
      </c>
      <c r="Q16844" s="244">
        <v>20414.55</v>
      </c>
      <c r="R16844" s="104"/>
      <c r="S16844" s="104"/>
      <c r="T16844" s="104"/>
    </row>
    <row r="16845" spans="13:20" ht="14.5" x14ac:dyDescent="0.35">
      <c r="M16845" s="263" t="s">
        <v>36574</v>
      </c>
      <c r="N16845" s="264">
        <v>8957.77</v>
      </c>
      <c r="P16845" s="243" t="s">
        <v>32480</v>
      </c>
      <c r="Q16845" s="244">
        <v>6303.92</v>
      </c>
      <c r="R16845" s="104"/>
      <c r="S16845" s="104"/>
      <c r="T16845" s="104"/>
    </row>
    <row r="16846" spans="13:20" ht="14.5" x14ac:dyDescent="0.35">
      <c r="M16846" s="263" t="s">
        <v>18601</v>
      </c>
      <c r="N16846" s="264">
        <v>67630.75</v>
      </c>
      <c r="P16846" s="243" t="s">
        <v>32481</v>
      </c>
      <c r="Q16846" s="244">
        <v>4179346.29</v>
      </c>
      <c r="R16846" s="104"/>
      <c r="S16846" s="104"/>
      <c r="T16846" s="104"/>
    </row>
    <row r="16847" spans="13:20" ht="14.5" x14ac:dyDescent="0.35">
      <c r="M16847" s="263" t="s">
        <v>18602</v>
      </c>
      <c r="N16847" s="264">
        <v>324470.23</v>
      </c>
      <c r="P16847" s="243" t="s">
        <v>32482</v>
      </c>
      <c r="Q16847" s="244">
        <v>573135.69999999995</v>
      </c>
      <c r="R16847" s="104"/>
      <c r="S16847" s="104"/>
      <c r="T16847" s="104"/>
    </row>
    <row r="16848" spans="13:20" ht="14.5" x14ac:dyDescent="0.35">
      <c r="M16848" s="263" t="s">
        <v>18603</v>
      </c>
      <c r="N16848" s="264">
        <v>254753.32</v>
      </c>
      <c r="P16848" s="243" t="s">
        <v>32483</v>
      </c>
      <c r="Q16848" s="244">
        <v>128171</v>
      </c>
      <c r="R16848" s="104"/>
      <c r="S16848" s="104"/>
      <c r="T16848" s="104"/>
    </row>
    <row r="16849" spans="13:20" ht="14.5" x14ac:dyDescent="0.35">
      <c r="M16849" s="263" t="s">
        <v>18604</v>
      </c>
      <c r="N16849" s="264">
        <v>202.8</v>
      </c>
      <c r="P16849" s="243" t="s">
        <v>32484</v>
      </c>
      <c r="Q16849" s="244">
        <v>268114.63</v>
      </c>
      <c r="R16849" s="104"/>
      <c r="S16849" s="104"/>
      <c r="T16849" s="104"/>
    </row>
    <row r="16850" spans="13:20" ht="14.5" x14ac:dyDescent="0.35">
      <c r="M16850" s="263" t="s">
        <v>15096</v>
      </c>
      <c r="N16850" s="264">
        <v>19513.59</v>
      </c>
      <c r="P16850" s="243" t="s">
        <v>32485</v>
      </c>
      <c r="Q16850" s="244">
        <v>222850.57</v>
      </c>
      <c r="R16850" s="104"/>
      <c r="S16850" s="104"/>
      <c r="T16850" s="104"/>
    </row>
    <row r="16851" spans="13:20" ht="14.5" x14ac:dyDescent="0.35">
      <c r="M16851" s="263" t="s">
        <v>18605</v>
      </c>
      <c r="N16851" s="264">
        <v>982.98</v>
      </c>
      <c r="P16851" s="243" t="s">
        <v>32486</v>
      </c>
      <c r="Q16851" s="244">
        <v>2523554.31</v>
      </c>
      <c r="R16851" s="104"/>
      <c r="S16851" s="104"/>
      <c r="T16851" s="104"/>
    </row>
    <row r="16852" spans="13:20" ht="14.5" x14ac:dyDescent="0.35">
      <c r="M16852" s="263" t="s">
        <v>35148</v>
      </c>
      <c r="N16852" s="264">
        <v>3775489.44</v>
      </c>
      <c r="P16852" s="243" t="s">
        <v>32487</v>
      </c>
      <c r="Q16852" s="244">
        <v>127894.85</v>
      </c>
      <c r="R16852" s="104"/>
      <c r="S16852" s="104"/>
      <c r="T16852" s="104"/>
    </row>
    <row r="16853" spans="13:20" ht="14.5" x14ac:dyDescent="0.35">
      <c r="M16853" s="263" t="s">
        <v>38023</v>
      </c>
      <c r="N16853" s="264">
        <v>17130.150000000001</v>
      </c>
      <c r="P16853" s="243" t="s">
        <v>16473</v>
      </c>
      <c r="Q16853" s="244">
        <v>1869746.24</v>
      </c>
      <c r="R16853" s="104"/>
      <c r="S16853" s="104"/>
      <c r="T16853" s="104"/>
    </row>
    <row r="16854" spans="13:20" ht="14.5" x14ac:dyDescent="0.35">
      <c r="M16854" s="263" t="s">
        <v>45984</v>
      </c>
      <c r="N16854" s="264">
        <v>2815140.13</v>
      </c>
      <c r="P16854" s="243" t="s">
        <v>32488</v>
      </c>
      <c r="Q16854" s="244">
        <v>113109.52</v>
      </c>
      <c r="R16854" s="104"/>
      <c r="S16854" s="104"/>
      <c r="T16854" s="104"/>
    </row>
    <row r="16855" spans="13:20" ht="14.5" x14ac:dyDescent="0.35">
      <c r="M16855" s="263" t="s">
        <v>18607</v>
      </c>
      <c r="N16855" s="264">
        <v>3582.81</v>
      </c>
      <c r="P16855" s="243" t="s">
        <v>16474</v>
      </c>
      <c r="Q16855" s="244">
        <v>40586322.729999997</v>
      </c>
      <c r="R16855" s="104"/>
      <c r="S16855" s="104"/>
      <c r="T16855" s="104"/>
    </row>
    <row r="16856" spans="13:20" ht="14.5" x14ac:dyDescent="0.35">
      <c r="M16856" s="263" t="s">
        <v>18609</v>
      </c>
      <c r="N16856" s="264">
        <v>34090.74</v>
      </c>
      <c r="P16856" s="243" t="s">
        <v>32489</v>
      </c>
      <c r="Q16856" s="244">
        <v>6766.16</v>
      </c>
      <c r="R16856" s="104"/>
      <c r="S16856" s="104"/>
      <c r="T16856" s="104"/>
    </row>
    <row r="16857" spans="13:20" ht="14.5" x14ac:dyDescent="0.35">
      <c r="M16857" s="263" t="s">
        <v>52603</v>
      </c>
      <c r="N16857" s="264">
        <v>195</v>
      </c>
      <c r="P16857" s="243" t="s">
        <v>32490</v>
      </c>
      <c r="Q16857" s="244">
        <v>248945.25</v>
      </c>
      <c r="R16857" s="104"/>
      <c r="S16857" s="104"/>
      <c r="T16857" s="104"/>
    </row>
    <row r="16858" spans="13:20" ht="14.5" x14ac:dyDescent="0.35">
      <c r="M16858" s="263" t="s">
        <v>18610</v>
      </c>
      <c r="N16858" s="264">
        <v>41350</v>
      </c>
      <c r="P16858" s="243" t="s">
        <v>16475</v>
      </c>
      <c r="Q16858" s="244">
        <v>66767.7</v>
      </c>
      <c r="R16858" s="104"/>
      <c r="S16858" s="104"/>
      <c r="T16858" s="104"/>
    </row>
    <row r="16859" spans="13:20" ht="14.5" x14ac:dyDescent="0.35">
      <c r="M16859" s="263" t="s">
        <v>15097</v>
      </c>
      <c r="N16859" s="264">
        <v>602039.02</v>
      </c>
      <c r="P16859" s="243" t="s">
        <v>16476</v>
      </c>
      <c r="Q16859" s="244">
        <v>32327.11</v>
      </c>
      <c r="R16859" s="104"/>
      <c r="S16859" s="104"/>
      <c r="T16859" s="104"/>
    </row>
    <row r="16860" spans="13:20" ht="14.5" x14ac:dyDescent="0.35">
      <c r="M16860" s="263" t="s">
        <v>15098</v>
      </c>
      <c r="N16860" s="264">
        <v>830414.83</v>
      </c>
      <c r="P16860" s="243" t="s">
        <v>16477</v>
      </c>
      <c r="Q16860" s="244">
        <v>149294.67000000001</v>
      </c>
      <c r="R16860" s="104"/>
      <c r="S16860" s="104"/>
      <c r="T16860" s="104"/>
    </row>
    <row r="16861" spans="13:20" ht="14.5" x14ac:dyDescent="0.35">
      <c r="M16861" s="263" t="s">
        <v>18611</v>
      </c>
      <c r="N16861" s="264">
        <v>130764.28</v>
      </c>
      <c r="P16861" s="243" t="s">
        <v>16478</v>
      </c>
      <c r="Q16861" s="244">
        <v>2933.7</v>
      </c>
      <c r="R16861" s="104"/>
      <c r="S16861" s="104"/>
      <c r="T16861" s="104"/>
    </row>
    <row r="16862" spans="13:20" ht="14.5" x14ac:dyDescent="0.35">
      <c r="M16862" s="263" t="s">
        <v>18612</v>
      </c>
      <c r="N16862" s="264">
        <v>27152.46</v>
      </c>
      <c r="P16862" s="243" t="s">
        <v>16479</v>
      </c>
      <c r="Q16862" s="244">
        <v>6167.45</v>
      </c>
      <c r="R16862" s="104"/>
      <c r="S16862" s="104"/>
      <c r="T16862" s="104"/>
    </row>
    <row r="16863" spans="13:20" ht="14.5" x14ac:dyDescent="0.35">
      <c r="M16863" s="263" t="s">
        <v>18613</v>
      </c>
      <c r="N16863" s="264">
        <v>254822.53</v>
      </c>
      <c r="P16863" s="243" t="s">
        <v>16480</v>
      </c>
      <c r="Q16863" s="244">
        <v>10045.450000000001</v>
      </c>
      <c r="R16863" s="104"/>
      <c r="S16863" s="104"/>
      <c r="T16863" s="104"/>
    </row>
    <row r="16864" spans="13:20" ht="14.5" x14ac:dyDescent="0.35">
      <c r="M16864" s="263" t="s">
        <v>36575</v>
      </c>
      <c r="N16864" s="264">
        <v>230676.16</v>
      </c>
      <c r="P16864" s="243" t="s">
        <v>16481</v>
      </c>
      <c r="Q16864" s="244">
        <v>1514337.59</v>
      </c>
      <c r="R16864" s="104"/>
      <c r="S16864" s="104"/>
      <c r="T16864" s="104"/>
    </row>
    <row r="16865" spans="13:20" ht="14.5" x14ac:dyDescent="0.35">
      <c r="M16865" s="263" t="s">
        <v>58288</v>
      </c>
      <c r="N16865" s="264">
        <v>6743</v>
      </c>
      <c r="P16865" s="243" t="s">
        <v>16482</v>
      </c>
      <c r="Q16865" s="244">
        <v>3412.17</v>
      </c>
      <c r="R16865" s="104"/>
      <c r="S16865" s="104"/>
      <c r="T16865" s="104"/>
    </row>
    <row r="16866" spans="13:20" ht="14.5" x14ac:dyDescent="0.35">
      <c r="M16866" s="263" t="s">
        <v>33673</v>
      </c>
      <c r="N16866" s="264">
        <v>52088.5</v>
      </c>
      <c r="P16866" s="243" t="s">
        <v>16483</v>
      </c>
      <c r="Q16866" s="244">
        <v>116258.47</v>
      </c>
      <c r="R16866" s="104"/>
      <c r="S16866" s="104"/>
      <c r="T16866" s="104"/>
    </row>
    <row r="16867" spans="13:20" ht="14.5" x14ac:dyDescent="0.35">
      <c r="M16867" s="263" t="s">
        <v>15099</v>
      </c>
      <c r="N16867" s="264">
        <v>272.01</v>
      </c>
      <c r="P16867" s="243" t="s">
        <v>16484</v>
      </c>
      <c r="Q16867" s="244">
        <v>8028248.8399999999</v>
      </c>
      <c r="R16867" s="104"/>
      <c r="S16867" s="104"/>
      <c r="T16867" s="104"/>
    </row>
    <row r="16868" spans="13:20" ht="14.5" x14ac:dyDescent="0.35">
      <c r="M16868" s="263" t="s">
        <v>58289</v>
      </c>
      <c r="N16868" s="264">
        <v>947822.75</v>
      </c>
      <c r="P16868" s="243" t="s">
        <v>16485</v>
      </c>
      <c r="Q16868" s="244">
        <v>133740.79</v>
      </c>
      <c r="R16868" s="104"/>
      <c r="S16868" s="104"/>
      <c r="T16868" s="104"/>
    </row>
    <row r="16869" spans="13:20" ht="14.5" x14ac:dyDescent="0.35">
      <c r="M16869" s="263" t="s">
        <v>15100</v>
      </c>
      <c r="N16869" s="264">
        <v>2017341.7</v>
      </c>
      <c r="P16869" s="243" t="s">
        <v>16486</v>
      </c>
      <c r="Q16869" s="244">
        <v>3929096.34</v>
      </c>
      <c r="R16869" s="104"/>
      <c r="S16869" s="104"/>
      <c r="T16869" s="104"/>
    </row>
    <row r="16870" spans="13:20" ht="14.5" x14ac:dyDescent="0.35">
      <c r="M16870" s="263" t="s">
        <v>18615</v>
      </c>
      <c r="N16870" s="264">
        <v>101860</v>
      </c>
      <c r="P16870" s="243" t="s">
        <v>16487</v>
      </c>
      <c r="Q16870" s="244">
        <v>67072.429999999993</v>
      </c>
      <c r="R16870" s="104"/>
      <c r="S16870" s="104"/>
      <c r="T16870" s="104"/>
    </row>
    <row r="16871" spans="13:20" ht="14.5" x14ac:dyDescent="0.35">
      <c r="M16871" s="263" t="s">
        <v>18616</v>
      </c>
      <c r="N16871" s="264">
        <v>96002.87</v>
      </c>
      <c r="P16871" s="243" t="s">
        <v>16488</v>
      </c>
      <c r="Q16871" s="244">
        <v>1433286.44</v>
      </c>
      <c r="R16871" s="104"/>
      <c r="S16871" s="104"/>
      <c r="T16871" s="104"/>
    </row>
    <row r="16872" spans="13:20" ht="14.5" x14ac:dyDescent="0.35">
      <c r="M16872" s="263" t="s">
        <v>18617</v>
      </c>
      <c r="N16872" s="264">
        <v>556519.27</v>
      </c>
      <c r="P16872" s="243" t="s">
        <v>16489</v>
      </c>
      <c r="Q16872" s="244">
        <v>36689.65</v>
      </c>
      <c r="R16872" s="104"/>
      <c r="S16872" s="104"/>
      <c r="T16872" s="104"/>
    </row>
    <row r="16873" spans="13:20" ht="14.5" x14ac:dyDescent="0.35">
      <c r="M16873" s="263" t="s">
        <v>18618</v>
      </c>
      <c r="N16873" s="264">
        <v>-6454.46</v>
      </c>
      <c r="P16873" s="243" t="s">
        <v>16490</v>
      </c>
      <c r="Q16873" s="244">
        <v>1003890.43</v>
      </c>
      <c r="R16873" s="104"/>
      <c r="S16873" s="104"/>
      <c r="T16873" s="104"/>
    </row>
    <row r="16874" spans="13:20" ht="14.5" x14ac:dyDescent="0.35">
      <c r="M16874" s="263" t="s">
        <v>41675</v>
      </c>
      <c r="N16874" s="264">
        <v>66927.600000000006</v>
      </c>
      <c r="P16874" s="243" t="s">
        <v>16491</v>
      </c>
      <c r="Q16874" s="244">
        <v>2213128.4900000002</v>
      </c>
      <c r="R16874" s="104"/>
      <c r="S16874" s="104"/>
      <c r="T16874" s="104"/>
    </row>
    <row r="16875" spans="13:20" ht="14.5" x14ac:dyDescent="0.35">
      <c r="M16875" s="263" t="s">
        <v>58290</v>
      </c>
      <c r="N16875" s="264">
        <v>62093.760000000002</v>
      </c>
      <c r="P16875" s="243" t="s">
        <v>16492</v>
      </c>
      <c r="Q16875" s="244">
        <v>1924669.6</v>
      </c>
      <c r="R16875" s="104"/>
      <c r="S16875" s="104"/>
      <c r="T16875" s="104"/>
    </row>
    <row r="16876" spans="13:20" ht="14.5" x14ac:dyDescent="0.35">
      <c r="M16876" s="263" t="s">
        <v>18655</v>
      </c>
      <c r="N16876" s="264">
        <v>7998.66</v>
      </c>
      <c r="P16876" s="243" t="s">
        <v>32491</v>
      </c>
      <c r="Q16876" s="244">
        <v>180896.8</v>
      </c>
      <c r="R16876" s="104"/>
      <c r="S16876" s="104"/>
      <c r="T16876" s="104"/>
    </row>
    <row r="16877" spans="13:20" ht="14.5" x14ac:dyDescent="0.35">
      <c r="M16877" s="263" t="s">
        <v>36589</v>
      </c>
      <c r="N16877" s="264">
        <v>109907.42</v>
      </c>
      <c r="P16877" s="243" t="s">
        <v>32492</v>
      </c>
      <c r="Q16877" s="244">
        <v>28.11</v>
      </c>
      <c r="R16877" s="104"/>
      <c r="S16877" s="104"/>
      <c r="T16877" s="104"/>
    </row>
    <row r="16878" spans="13:20" ht="14.5" x14ac:dyDescent="0.35">
      <c r="M16878" s="263" t="s">
        <v>36590</v>
      </c>
      <c r="N16878" s="264">
        <v>6366.84</v>
      </c>
      <c r="P16878" s="243" t="s">
        <v>16494</v>
      </c>
      <c r="Q16878" s="244">
        <v>558.59</v>
      </c>
      <c r="R16878" s="104"/>
      <c r="S16878" s="104"/>
      <c r="T16878" s="104"/>
    </row>
    <row r="16879" spans="13:20" ht="14.5" x14ac:dyDescent="0.35">
      <c r="M16879" s="263" t="s">
        <v>36591</v>
      </c>
      <c r="N16879" s="264">
        <v>13151.78</v>
      </c>
      <c r="P16879" s="243" t="s">
        <v>16495</v>
      </c>
      <c r="Q16879" s="244">
        <v>501642.81</v>
      </c>
      <c r="R16879" s="104"/>
      <c r="S16879" s="104"/>
      <c r="T16879" s="104"/>
    </row>
    <row r="16880" spans="13:20" ht="14.5" x14ac:dyDescent="0.35">
      <c r="M16880" s="263" t="s">
        <v>36592</v>
      </c>
      <c r="N16880" s="264">
        <v>11539.57</v>
      </c>
      <c r="P16880" s="243" t="s">
        <v>32493</v>
      </c>
      <c r="Q16880" s="244">
        <v>37.26</v>
      </c>
      <c r="R16880" s="104"/>
      <c r="S16880" s="104"/>
      <c r="T16880" s="104"/>
    </row>
    <row r="16881" spans="13:20" ht="14.5" x14ac:dyDescent="0.35">
      <c r="M16881" s="263" t="s">
        <v>36593</v>
      </c>
      <c r="N16881" s="264">
        <v>1546.64</v>
      </c>
      <c r="P16881" s="243" t="s">
        <v>16496</v>
      </c>
      <c r="Q16881" s="244">
        <v>4535.46</v>
      </c>
      <c r="R16881" s="104"/>
      <c r="S16881" s="104"/>
      <c r="T16881" s="104"/>
    </row>
    <row r="16882" spans="13:20" ht="14.5" x14ac:dyDescent="0.35">
      <c r="M16882" s="263" t="s">
        <v>36594</v>
      </c>
      <c r="N16882" s="264">
        <v>660</v>
      </c>
      <c r="P16882" s="243" t="s">
        <v>32494</v>
      </c>
      <c r="Q16882" s="244">
        <v>0.02</v>
      </c>
      <c r="R16882" s="104"/>
      <c r="S16882" s="104"/>
      <c r="T16882" s="104"/>
    </row>
    <row r="16883" spans="13:20" ht="14.5" x14ac:dyDescent="0.35">
      <c r="M16883" s="263" t="s">
        <v>36595</v>
      </c>
      <c r="N16883" s="264">
        <v>4632.38</v>
      </c>
      <c r="P16883" s="243" t="s">
        <v>16497</v>
      </c>
      <c r="Q16883" s="244">
        <v>10195.200000000001</v>
      </c>
      <c r="R16883" s="104"/>
      <c r="S16883" s="104"/>
      <c r="T16883" s="104"/>
    </row>
    <row r="16884" spans="13:20" ht="14.5" x14ac:dyDescent="0.35">
      <c r="M16884" s="263" t="s">
        <v>18658</v>
      </c>
      <c r="N16884" s="264">
        <v>4381.84</v>
      </c>
      <c r="P16884" s="243" t="s">
        <v>32495</v>
      </c>
      <c r="Q16884" s="244">
        <v>3558.08</v>
      </c>
      <c r="R16884" s="104"/>
      <c r="S16884" s="104"/>
      <c r="T16884" s="104"/>
    </row>
    <row r="16885" spans="13:20" ht="14.5" x14ac:dyDescent="0.35">
      <c r="M16885" s="263" t="s">
        <v>18659</v>
      </c>
      <c r="N16885" s="264">
        <v>4969.1499999999996</v>
      </c>
      <c r="P16885" s="243" t="s">
        <v>16498</v>
      </c>
      <c r="Q16885" s="244">
        <v>19967.73</v>
      </c>
      <c r="R16885" s="104"/>
      <c r="S16885" s="104"/>
      <c r="T16885" s="104"/>
    </row>
    <row r="16886" spans="13:20" ht="14.5" x14ac:dyDescent="0.35">
      <c r="M16886" s="263" t="s">
        <v>36596</v>
      </c>
      <c r="N16886" s="264">
        <v>567533.97</v>
      </c>
      <c r="P16886" s="243" t="s">
        <v>32496</v>
      </c>
      <c r="Q16886" s="244">
        <v>8412.01</v>
      </c>
      <c r="R16886" s="104"/>
      <c r="S16886" s="104"/>
      <c r="T16886" s="104"/>
    </row>
    <row r="16887" spans="13:20" ht="14.5" x14ac:dyDescent="0.35">
      <c r="M16887" s="263" t="s">
        <v>45985</v>
      </c>
      <c r="N16887" s="264">
        <v>120200</v>
      </c>
      <c r="P16887" s="243" t="s">
        <v>16499</v>
      </c>
      <c r="Q16887" s="244">
        <v>25000.880000000001</v>
      </c>
      <c r="R16887" s="104"/>
      <c r="S16887" s="104"/>
      <c r="T16887" s="104"/>
    </row>
    <row r="16888" spans="13:20" ht="14.5" x14ac:dyDescent="0.35">
      <c r="M16888" s="263" t="s">
        <v>45986</v>
      </c>
      <c r="N16888" s="264">
        <v>10000</v>
      </c>
      <c r="P16888" s="243" t="s">
        <v>32497</v>
      </c>
      <c r="Q16888" s="244">
        <v>213.03</v>
      </c>
      <c r="R16888" s="104"/>
      <c r="S16888" s="104"/>
      <c r="T16888" s="104"/>
    </row>
    <row r="16889" spans="13:20" ht="14.5" x14ac:dyDescent="0.35">
      <c r="M16889" s="263" t="s">
        <v>18661</v>
      </c>
      <c r="N16889" s="264">
        <v>70734.48</v>
      </c>
      <c r="P16889" s="243" t="s">
        <v>32498</v>
      </c>
      <c r="Q16889" s="244">
        <v>1350.41</v>
      </c>
      <c r="R16889" s="104"/>
      <c r="S16889" s="104"/>
      <c r="T16889" s="104"/>
    </row>
    <row r="16890" spans="13:20" ht="14.5" x14ac:dyDescent="0.35">
      <c r="M16890" s="263" t="s">
        <v>18662</v>
      </c>
      <c r="N16890" s="264">
        <v>40090.949999999997</v>
      </c>
      <c r="P16890" s="243" t="s">
        <v>32499</v>
      </c>
      <c r="Q16890" s="244">
        <v>15392.78</v>
      </c>
      <c r="R16890" s="104"/>
      <c r="S16890" s="104"/>
      <c r="T16890" s="104"/>
    </row>
    <row r="16891" spans="13:20" ht="14.5" x14ac:dyDescent="0.35">
      <c r="M16891" s="263" t="s">
        <v>18663</v>
      </c>
      <c r="N16891" s="264">
        <v>4751.79</v>
      </c>
      <c r="P16891" s="243" t="s">
        <v>32500</v>
      </c>
      <c r="Q16891" s="244">
        <v>266</v>
      </c>
      <c r="R16891" s="104"/>
      <c r="S16891" s="104"/>
      <c r="T16891" s="104"/>
    </row>
    <row r="16892" spans="13:20" ht="14.5" x14ac:dyDescent="0.35">
      <c r="M16892" s="263" t="s">
        <v>18664</v>
      </c>
      <c r="N16892" s="264">
        <v>347266.13</v>
      </c>
      <c r="P16892" s="243" t="s">
        <v>32501</v>
      </c>
      <c r="Q16892" s="244">
        <v>5372.99</v>
      </c>
      <c r="R16892" s="104"/>
      <c r="S16892" s="104"/>
      <c r="T16892" s="104"/>
    </row>
    <row r="16893" spans="13:20" ht="14.5" x14ac:dyDescent="0.35">
      <c r="M16893" s="263" t="s">
        <v>51707</v>
      </c>
      <c r="N16893" s="264">
        <v>1400</v>
      </c>
      <c r="P16893" s="243" t="s">
        <v>16500</v>
      </c>
      <c r="Q16893" s="244">
        <v>66426.87</v>
      </c>
      <c r="R16893" s="104"/>
      <c r="S16893" s="104"/>
      <c r="T16893" s="104"/>
    </row>
    <row r="16894" spans="13:20" ht="14.5" x14ac:dyDescent="0.35">
      <c r="M16894" s="263" t="s">
        <v>58291</v>
      </c>
      <c r="N16894" s="264">
        <v>81.260000000000005</v>
      </c>
      <c r="P16894" s="243" t="s">
        <v>16501</v>
      </c>
      <c r="Q16894" s="244">
        <v>2880862.6</v>
      </c>
      <c r="R16894" s="104"/>
      <c r="S16894" s="104"/>
      <c r="T16894" s="104"/>
    </row>
    <row r="16895" spans="13:20" ht="14.5" x14ac:dyDescent="0.35">
      <c r="M16895" s="263" t="s">
        <v>18665</v>
      </c>
      <c r="N16895" s="264">
        <v>13985.39</v>
      </c>
      <c r="P16895" s="243" t="s">
        <v>16502</v>
      </c>
      <c r="Q16895" s="244">
        <v>-25839.73</v>
      </c>
      <c r="R16895" s="104"/>
      <c r="S16895" s="104"/>
      <c r="T16895" s="104"/>
    </row>
    <row r="16896" spans="13:20" ht="14.5" x14ac:dyDescent="0.35">
      <c r="M16896" s="263" t="s">
        <v>18666</v>
      </c>
      <c r="N16896" s="264">
        <v>112136.07</v>
      </c>
      <c r="P16896" s="243" t="s">
        <v>32502</v>
      </c>
      <c r="Q16896" s="244">
        <v>335.27</v>
      </c>
      <c r="R16896" s="104"/>
      <c r="S16896" s="104"/>
      <c r="T16896" s="104"/>
    </row>
    <row r="16897" spans="13:20" ht="14.5" x14ac:dyDescent="0.35">
      <c r="M16897" s="263" t="s">
        <v>18667</v>
      </c>
      <c r="N16897" s="264">
        <v>138959.46</v>
      </c>
      <c r="P16897" s="243" t="s">
        <v>16503</v>
      </c>
      <c r="Q16897" s="244">
        <v>190816.63</v>
      </c>
      <c r="R16897" s="104"/>
      <c r="S16897" s="104"/>
      <c r="T16897" s="104"/>
    </row>
    <row r="16898" spans="13:20" ht="14.5" x14ac:dyDescent="0.35">
      <c r="M16898" s="263" t="s">
        <v>58292</v>
      </c>
      <c r="N16898" s="264">
        <v>77</v>
      </c>
      <c r="P16898" s="243" t="s">
        <v>16504</v>
      </c>
      <c r="Q16898" s="244">
        <v>285524.27</v>
      </c>
      <c r="R16898" s="104"/>
      <c r="S16898" s="104"/>
      <c r="T16898" s="104"/>
    </row>
    <row r="16899" spans="13:20" ht="14.5" x14ac:dyDescent="0.35">
      <c r="M16899" s="263" t="s">
        <v>50717</v>
      </c>
      <c r="N16899" s="264">
        <v>21034.02</v>
      </c>
      <c r="P16899" s="243" t="s">
        <v>16505</v>
      </c>
      <c r="Q16899" s="244">
        <v>1207.58</v>
      </c>
      <c r="R16899" s="104"/>
      <c r="S16899" s="104"/>
      <c r="T16899" s="104"/>
    </row>
    <row r="16900" spans="13:20" ht="14.5" x14ac:dyDescent="0.35">
      <c r="M16900" s="263" t="s">
        <v>41679</v>
      </c>
      <c r="N16900" s="264">
        <v>-576.80999999999995</v>
      </c>
      <c r="P16900" s="243" t="s">
        <v>32503</v>
      </c>
      <c r="Q16900" s="244">
        <v>2308.39</v>
      </c>
      <c r="R16900" s="104"/>
      <c r="S16900" s="104"/>
      <c r="T16900" s="104"/>
    </row>
    <row r="16901" spans="13:20" ht="14.5" x14ac:dyDescent="0.35">
      <c r="M16901" s="263" t="s">
        <v>18722</v>
      </c>
      <c r="N16901" s="264">
        <v>-1187.52</v>
      </c>
      <c r="P16901" s="243" t="s">
        <v>16506</v>
      </c>
      <c r="Q16901" s="244">
        <v>3721890.99</v>
      </c>
      <c r="R16901" s="104"/>
      <c r="S16901" s="104"/>
      <c r="T16901" s="104"/>
    </row>
    <row r="16902" spans="13:20" ht="14.5" x14ac:dyDescent="0.35">
      <c r="M16902" s="263" t="s">
        <v>18723</v>
      </c>
      <c r="N16902" s="264">
        <v>38923.06</v>
      </c>
      <c r="P16902" s="243" t="s">
        <v>32504</v>
      </c>
      <c r="Q16902" s="244">
        <v>5419.06</v>
      </c>
      <c r="R16902" s="104"/>
      <c r="S16902" s="104"/>
      <c r="T16902" s="104"/>
    </row>
    <row r="16903" spans="13:20" ht="14.5" x14ac:dyDescent="0.35">
      <c r="M16903" s="263" t="s">
        <v>18724</v>
      </c>
      <c r="N16903" s="264">
        <v>218603.75</v>
      </c>
      <c r="P16903" s="243" t="s">
        <v>16507</v>
      </c>
      <c r="Q16903" s="244">
        <v>654140.96</v>
      </c>
      <c r="R16903" s="104"/>
      <c r="S16903" s="104"/>
      <c r="T16903" s="104"/>
    </row>
    <row r="16904" spans="13:20" ht="14.5" x14ac:dyDescent="0.35">
      <c r="M16904" s="263" t="s">
        <v>18725</v>
      </c>
      <c r="N16904" s="264">
        <v>318776.49</v>
      </c>
      <c r="P16904" s="243" t="s">
        <v>32505</v>
      </c>
      <c r="Q16904" s="244">
        <v>2640.17</v>
      </c>
      <c r="R16904" s="104"/>
      <c r="S16904" s="104"/>
      <c r="T16904" s="104"/>
    </row>
    <row r="16905" spans="13:20" ht="14.5" x14ac:dyDescent="0.35">
      <c r="M16905" s="263" t="s">
        <v>50718</v>
      </c>
      <c r="N16905" s="264">
        <v>3169.59</v>
      </c>
      <c r="P16905" s="243" t="s">
        <v>16508</v>
      </c>
      <c r="Q16905" s="244">
        <v>1374886.45</v>
      </c>
      <c r="R16905" s="104"/>
      <c r="S16905" s="104"/>
      <c r="T16905" s="104"/>
    </row>
    <row r="16906" spans="13:20" ht="14.5" x14ac:dyDescent="0.35">
      <c r="M16906" s="263" t="s">
        <v>18726</v>
      </c>
      <c r="N16906" s="264">
        <v>67555.97</v>
      </c>
      <c r="P16906" s="243" t="s">
        <v>16509</v>
      </c>
      <c r="Q16906" s="244">
        <v>424067.84000000003</v>
      </c>
      <c r="R16906" s="104"/>
      <c r="S16906" s="104"/>
      <c r="T16906" s="104"/>
    </row>
    <row r="16907" spans="13:20" ht="14.5" x14ac:dyDescent="0.35">
      <c r="M16907" s="263" t="s">
        <v>18727</v>
      </c>
      <c r="N16907" s="264">
        <v>15457.58</v>
      </c>
      <c r="P16907" s="243" t="s">
        <v>16510</v>
      </c>
      <c r="Q16907" s="244">
        <v>1598672.28</v>
      </c>
      <c r="R16907" s="104"/>
      <c r="S16907" s="104"/>
      <c r="T16907" s="104"/>
    </row>
    <row r="16908" spans="13:20" ht="14.5" x14ac:dyDescent="0.35">
      <c r="M16908" s="263" t="s">
        <v>18728</v>
      </c>
      <c r="N16908" s="264">
        <v>650075.71</v>
      </c>
      <c r="P16908" s="243" t="s">
        <v>32506</v>
      </c>
      <c r="Q16908" s="244">
        <v>486142.31</v>
      </c>
      <c r="R16908" s="104"/>
      <c r="S16908" s="104"/>
      <c r="T16908" s="104"/>
    </row>
    <row r="16909" spans="13:20" ht="14.5" x14ac:dyDescent="0.35">
      <c r="M16909" s="263" t="s">
        <v>41682</v>
      </c>
      <c r="N16909" s="264">
        <v>61282.82</v>
      </c>
      <c r="P16909" s="243" t="s">
        <v>32507</v>
      </c>
      <c r="Q16909" s="244">
        <v>10116.94</v>
      </c>
      <c r="R16909" s="104"/>
      <c r="S16909" s="104"/>
      <c r="T16909" s="104"/>
    </row>
    <row r="16910" spans="13:20" ht="14.5" x14ac:dyDescent="0.35">
      <c r="M16910" s="263" t="s">
        <v>43538</v>
      </c>
      <c r="N16910" s="264">
        <v>25132.7</v>
      </c>
      <c r="P16910" s="243" t="s">
        <v>16511</v>
      </c>
      <c r="Q16910" s="244">
        <v>538552.46</v>
      </c>
      <c r="R16910" s="104"/>
      <c r="S16910" s="104"/>
      <c r="T16910" s="104"/>
    </row>
    <row r="16911" spans="13:20" ht="14.5" x14ac:dyDescent="0.35">
      <c r="M16911" s="263" t="s">
        <v>35154</v>
      </c>
      <c r="N16911" s="264">
        <v>3057.6</v>
      </c>
      <c r="P16911" s="243" t="s">
        <v>16512</v>
      </c>
      <c r="Q16911" s="244">
        <v>8355757.8899999997</v>
      </c>
      <c r="R16911" s="104"/>
      <c r="S16911" s="104"/>
      <c r="T16911" s="104"/>
    </row>
    <row r="16912" spans="13:20" ht="14.5" x14ac:dyDescent="0.35">
      <c r="M16912" s="263" t="s">
        <v>58293</v>
      </c>
      <c r="N16912" s="264">
        <v>1839.59</v>
      </c>
      <c r="P16912" s="243" t="s">
        <v>32508</v>
      </c>
      <c r="Q16912" s="244">
        <v>12016.67</v>
      </c>
      <c r="R16912" s="104"/>
      <c r="S16912" s="104"/>
      <c r="T16912" s="104"/>
    </row>
    <row r="16913" spans="13:20" ht="14.5" x14ac:dyDescent="0.35">
      <c r="M16913" s="263" t="s">
        <v>18729</v>
      </c>
      <c r="N16913" s="264">
        <v>1262.5</v>
      </c>
      <c r="P16913" s="243" t="s">
        <v>32509</v>
      </c>
      <c r="Q16913" s="244">
        <v>84684.51</v>
      </c>
      <c r="R16913" s="104"/>
      <c r="S16913" s="104"/>
      <c r="T16913" s="104"/>
    </row>
    <row r="16914" spans="13:20" ht="14.5" x14ac:dyDescent="0.35">
      <c r="M16914" s="263" t="s">
        <v>18730</v>
      </c>
      <c r="N16914" s="264">
        <v>22326.35</v>
      </c>
      <c r="P16914" s="243" t="s">
        <v>32510</v>
      </c>
      <c r="Q16914" s="244">
        <v>431559.19</v>
      </c>
      <c r="R16914" s="104"/>
      <c r="S16914" s="104"/>
      <c r="T16914" s="104"/>
    </row>
    <row r="16915" spans="13:20" ht="14.5" x14ac:dyDescent="0.35">
      <c r="M16915" s="263" t="s">
        <v>15112</v>
      </c>
      <c r="N16915" s="264">
        <v>99.08</v>
      </c>
      <c r="P16915" s="243" t="s">
        <v>32511</v>
      </c>
      <c r="Q16915" s="244">
        <v>761</v>
      </c>
      <c r="R16915" s="104"/>
      <c r="S16915" s="104"/>
      <c r="T16915" s="104"/>
    </row>
    <row r="16916" spans="13:20" ht="14.5" x14ac:dyDescent="0.35">
      <c r="M16916" s="263" t="s">
        <v>49057</v>
      </c>
      <c r="N16916" s="264">
        <v>2221742.0800000001</v>
      </c>
      <c r="P16916" s="243" t="s">
        <v>32512</v>
      </c>
      <c r="Q16916" s="244">
        <v>889.49</v>
      </c>
      <c r="R16916" s="104"/>
      <c r="S16916" s="104"/>
      <c r="T16916" s="104"/>
    </row>
    <row r="16917" spans="13:20" ht="14.5" x14ac:dyDescent="0.35">
      <c r="M16917" s="263" t="s">
        <v>18731</v>
      </c>
      <c r="N16917" s="264">
        <v>718663.68000000005</v>
      </c>
      <c r="P16917" s="243" t="s">
        <v>16513</v>
      </c>
      <c r="Q16917" s="244">
        <v>1197727.73</v>
      </c>
      <c r="R16917" s="104"/>
      <c r="S16917" s="104"/>
      <c r="T16917" s="104"/>
    </row>
    <row r="16918" spans="13:20" ht="14.5" x14ac:dyDescent="0.35">
      <c r="M16918" s="263" t="s">
        <v>45987</v>
      </c>
      <c r="N16918" s="264">
        <v>108262.1</v>
      </c>
      <c r="P16918" s="243" t="s">
        <v>16514</v>
      </c>
      <c r="Q16918" s="244">
        <v>7846899.6200000001</v>
      </c>
      <c r="R16918" s="104"/>
      <c r="S16918" s="104"/>
      <c r="T16918" s="104"/>
    </row>
    <row r="16919" spans="13:20" ht="14.5" x14ac:dyDescent="0.35">
      <c r="M16919" s="263" t="s">
        <v>49058</v>
      </c>
      <c r="N16919" s="264">
        <v>1781.53</v>
      </c>
      <c r="P16919" s="243" t="s">
        <v>32513</v>
      </c>
      <c r="Q16919" s="244">
        <v>568.03</v>
      </c>
      <c r="R16919" s="104"/>
      <c r="S16919" s="104"/>
      <c r="T16919" s="104"/>
    </row>
    <row r="16920" spans="13:20" ht="14.5" x14ac:dyDescent="0.35">
      <c r="M16920" s="263" t="s">
        <v>15114</v>
      </c>
      <c r="N16920" s="264">
        <v>1116831.55</v>
      </c>
      <c r="P16920" s="243" t="s">
        <v>32514</v>
      </c>
      <c r="Q16920" s="244">
        <v>1271122.5900000001</v>
      </c>
      <c r="R16920" s="104"/>
      <c r="S16920" s="104"/>
      <c r="T16920" s="104"/>
    </row>
    <row r="16921" spans="13:20" ht="14.5" x14ac:dyDescent="0.35">
      <c r="M16921" s="263" t="s">
        <v>38034</v>
      </c>
      <c r="N16921" s="264">
        <v>32789.54</v>
      </c>
      <c r="P16921" s="243" t="s">
        <v>32515</v>
      </c>
      <c r="Q16921" s="244">
        <v>1255195.99</v>
      </c>
      <c r="R16921" s="104"/>
      <c r="S16921" s="104"/>
      <c r="T16921" s="104"/>
    </row>
    <row r="16922" spans="13:20" ht="14.5" x14ac:dyDescent="0.35">
      <c r="M16922" s="263" t="s">
        <v>18732</v>
      </c>
      <c r="N16922" s="264">
        <v>12238.63</v>
      </c>
      <c r="P16922" s="243" t="s">
        <v>32516</v>
      </c>
      <c r="Q16922" s="244">
        <v>121038.26</v>
      </c>
      <c r="R16922" s="104"/>
      <c r="S16922" s="104"/>
      <c r="T16922" s="104"/>
    </row>
    <row r="16923" spans="13:20" ht="14.5" x14ac:dyDescent="0.35">
      <c r="M16923" s="263" t="s">
        <v>15115</v>
      </c>
      <c r="N16923" s="264">
        <v>377262.49</v>
      </c>
      <c r="P16923" s="243" t="s">
        <v>32517</v>
      </c>
      <c r="Q16923" s="244">
        <v>141781.06</v>
      </c>
      <c r="R16923" s="104"/>
      <c r="S16923" s="104"/>
      <c r="T16923" s="104"/>
    </row>
    <row r="16924" spans="13:20" ht="14.5" x14ac:dyDescent="0.35">
      <c r="M16924" s="263" t="s">
        <v>15116</v>
      </c>
      <c r="N16924" s="264">
        <v>418153.68</v>
      </c>
      <c r="P16924" s="243" t="s">
        <v>32518</v>
      </c>
      <c r="Q16924" s="244">
        <v>272099.68</v>
      </c>
      <c r="R16924" s="104"/>
      <c r="S16924" s="104"/>
      <c r="T16924" s="104"/>
    </row>
    <row r="16925" spans="13:20" ht="14.5" x14ac:dyDescent="0.35">
      <c r="M16925" s="263" t="s">
        <v>18733</v>
      </c>
      <c r="N16925" s="264">
        <v>113140.79</v>
      </c>
      <c r="P16925" s="243" t="s">
        <v>32519</v>
      </c>
      <c r="Q16925" s="244">
        <v>352763.24</v>
      </c>
      <c r="R16925" s="104"/>
      <c r="S16925" s="104"/>
      <c r="T16925" s="104"/>
    </row>
    <row r="16926" spans="13:20" ht="14.5" x14ac:dyDescent="0.35">
      <c r="M16926" s="263" t="s">
        <v>18734</v>
      </c>
      <c r="N16926" s="264">
        <v>639965.22</v>
      </c>
      <c r="P16926" s="243" t="s">
        <v>32520</v>
      </c>
      <c r="Q16926" s="244">
        <v>41616</v>
      </c>
      <c r="R16926" s="104"/>
      <c r="S16926" s="104"/>
      <c r="T16926" s="104"/>
    </row>
    <row r="16927" spans="13:20" ht="14.5" x14ac:dyDescent="0.35">
      <c r="M16927" s="263" t="s">
        <v>18735</v>
      </c>
      <c r="N16927" s="264">
        <v>112571.98</v>
      </c>
      <c r="P16927" s="243" t="s">
        <v>32521</v>
      </c>
      <c r="Q16927" s="244">
        <v>5802.16</v>
      </c>
      <c r="R16927" s="104"/>
      <c r="S16927" s="104"/>
      <c r="T16927" s="104"/>
    </row>
    <row r="16928" spans="13:20" ht="14.5" x14ac:dyDescent="0.35">
      <c r="M16928" s="263" t="s">
        <v>18736</v>
      </c>
      <c r="N16928" s="264">
        <v>17550.25</v>
      </c>
      <c r="P16928" s="243" t="s">
        <v>32522</v>
      </c>
      <c r="Q16928" s="244">
        <v>561541.74</v>
      </c>
      <c r="R16928" s="104"/>
      <c r="S16928" s="104"/>
      <c r="T16928" s="104"/>
    </row>
    <row r="16929" spans="13:20" ht="14.5" x14ac:dyDescent="0.35">
      <c r="M16929" s="263" t="s">
        <v>33686</v>
      </c>
      <c r="N16929" s="264">
        <v>70.28</v>
      </c>
      <c r="P16929" s="243" t="s">
        <v>32523</v>
      </c>
      <c r="Q16929" s="244">
        <v>109783.12</v>
      </c>
      <c r="R16929" s="104"/>
      <c r="S16929" s="104"/>
      <c r="T16929" s="104"/>
    </row>
    <row r="16930" spans="13:20" ht="14.5" x14ac:dyDescent="0.35">
      <c r="M16930" s="263" t="s">
        <v>18737</v>
      </c>
      <c r="N16930" s="264">
        <v>2046.49</v>
      </c>
      <c r="P16930" s="243" t="s">
        <v>32524</v>
      </c>
      <c r="Q16930" s="244">
        <v>4046.5</v>
      </c>
      <c r="R16930" s="104"/>
      <c r="S16930" s="104"/>
      <c r="T16930" s="104"/>
    </row>
    <row r="16931" spans="13:20" ht="14.5" x14ac:dyDescent="0.35">
      <c r="M16931" s="263" t="s">
        <v>58294</v>
      </c>
      <c r="N16931" s="264">
        <v>3490</v>
      </c>
      <c r="P16931" s="243" t="s">
        <v>32525</v>
      </c>
      <c r="Q16931" s="244">
        <v>147505.70000000001</v>
      </c>
      <c r="R16931" s="104"/>
      <c r="S16931" s="104"/>
      <c r="T16931" s="104"/>
    </row>
    <row r="16932" spans="13:20" ht="14.5" x14ac:dyDescent="0.35">
      <c r="M16932" s="263" t="s">
        <v>15117</v>
      </c>
      <c r="N16932" s="264">
        <v>95412.09</v>
      </c>
      <c r="P16932" s="243" t="s">
        <v>32526</v>
      </c>
      <c r="Q16932" s="244">
        <v>14979.47</v>
      </c>
      <c r="R16932" s="104"/>
      <c r="S16932" s="104"/>
      <c r="T16932" s="104"/>
    </row>
    <row r="16933" spans="13:20" ht="14.5" x14ac:dyDescent="0.35">
      <c r="M16933" s="263" t="s">
        <v>18738</v>
      </c>
      <c r="N16933" s="264">
        <v>208452.92</v>
      </c>
      <c r="P16933" s="243" t="s">
        <v>32527</v>
      </c>
      <c r="Q16933" s="244">
        <v>21986.22</v>
      </c>
      <c r="R16933" s="104"/>
      <c r="S16933" s="104"/>
      <c r="T16933" s="104"/>
    </row>
    <row r="16934" spans="13:20" ht="14.5" x14ac:dyDescent="0.35">
      <c r="M16934" s="263" t="s">
        <v>18739</v>
      </c>
      <c r="N16934" s="264">
        <v>598706.16</v>
      </c>
      <c r="P16934" s="243" t="s">
        <v>32528</v>
      </c>
      <c r="Q16934" s="244">
        <v>8281.5300000000007</v>
      </c>
      <c r="R16934" s="104"/>
      <c r="S16934" s="104"/>
      <c r="T16934" s="104"/>
    </row>
    <row r="16935" spans="13:20" ht="14.5" x14ac:dyDescent="0.35">
      <c r="M16935" s="263" t="s">
        <v>18740</v>
      </c>
      <c r="N16935" s="264">
        <v>4513.28</v>
      </c>
      <c r="P16935" s="243" t="s">
        <v>32529</v>
      </c>
      <c r="Q16935" s="244">
        <v>5519.37</v>
      </c>
      <c r="R16935" s="104"/>
      <c r="S16935" s="104"/>
      <c r="T16935" s="104"/>
    </row>
    <row r="16936" spans="13:20" ht="14.5" x14ac:dyDescent="0.35">
      <c r="M16936" s="263" t="s">
        <v>18741</v>
      </c>
      <c r="N16936" s="264">
        <v>3007466.37</v>
      </c>
      <c r="P16936" s="243" t="s">
        <v>32530</v>
      </c>
      <c r="Q16936" s="244">
        <v>2562.3200000000002</v>
      </c>
      <c r="R16936" s="104"/>
      <c r="S16936" s="104"/>
      <c r="T16936" s="104"/>
    </row>
    <row r="16937" spans="13:20" ht="14.5" x14ac:dyDescent="0.35">
      <c r="M16937" s="263" t="s">
        <v>51708</v>
      </c>
      <c r="N16937" s="264">
        <v>-16666.66</v>
      </c>
      <c r="P16937" s="243" t="s">
        <v>32531</v>
      </c>
      <c r="Q16937" s="244">
        <v>2265157.2799999998</v>
      </c>
      <c r="R16937" s="104"/>
      <c r="S16937" s="104"/>
      <c r="T16937" s="104"/>
    </row>
    <row r="16938" spans="13:20" ht="14.5" x14ac:dyDescent="0.35">
      <c r="M16938" s="263" t="s">
        <v>18757</v>
      </c>
      <c r="N16938" s="264">
        <v>66536.33</v>
      </c>
      <c r="P16938" s="243" t="s">
        <v>32532</v>
      </c>
      <c r="Q16938" s="244">
        <v>126687.8</v>
      </c>
      <c r="R16938" s="104"/>
      <c r="S16938" s="104"/>
      <c r="T16938" s="104"/>
    </row>
    <row r="16939" spans="13:20" ht="14.5" x14ac:dyDescent="0.35">
      <c r="M16939" s="263" t="s">
        <v>50719</v>
      </c>
      <c r="N16939" s="264">
        <v>8979.1200000000008</v>
      </c>
      <c r="P16939" s="243" t="s">
        <v>32533</v>
      </c>
      <c r="Q16939" s="244">
        <v>968.96</v>
      </c>
      <c r="R16939" s="104"/>
      <c r="S16939" s="104"/>
      <c r="T16939" s="104"/>
    </row>
    <row r="16940" spans="13:20" ht="14.5" x14ac:dyDescent="0.35">
      <c r="M16940" s="263" t="s">
        <v>38041</v>
      </c>
      <c r="N16940" s="264">
        <v>20424.36</v>
      </c>
      <c r="P16940" s="243" t="s">
        <v>32534</v>
      </c>
      <c r="Q16940" s="244">
        <v>406016.29</v>
      </c>
      <c r="R16940" s="104"/>
      <c r="S16940" s="104"/>
      <c r="T16940" s="104"/>
    </row>
    <row r="16941" spans="13:20" ht="14.5" x14ac:dyDescent="0.35">
      <c r="M16941" s="263" t="s">
        <v>52604</v>
      </c>
      <c r="N16941" s="264">
        <v>14722.68</v>
      </c>
      <c r="P16941" s="243" t="s">
        <v>32535</v>
      </c>
      <c r="Q16941" s="244">
        <v>1063583.74</v>
      </c>
      <c r="R16941" s="104"/>
      <c r="S16941" s="104"/>
      <c r="T16941" s="104"/>
    </row>
    <row r="16942" spans="13:20" ht="14.5" x14ac:dyDescent="0.35">
      <c r="M16942" s="263" t="s">
        <v>49059</v>
      </c>
      <c r="N16942" s="264">
        <v>61944.54</v>
      </c>
      <c r="P16942" s="243" t="s">
        <v>32536</v>
      </c>
      <c r="Q16942" s="244">
        <v>1085.48</v>
      </c>
      <c r="R16942" s="104"/>
      <c r="S16942" s="104"/>
      <c r="T16942" s="104"/>
    </row>
    <row r="16943" spans="13:20" ht="14.5" x14ac:dyDescent="0.35">
      <c r="M16943" s="263" t="s">
        <v>18758</v>
      </c>
      <c r="N16943" s="264">
        <v>12974.59</v>
      </c>
      <c r="P16943" s="243" t="s">
        <v>32537</v>
      </c>
      <c r="Q16943" s="244">
        <v>198311.23</v>
      </c>
      <c r="R16943" s="104"/>
      <c r="S16943" s="104"/>
      <c r="T16943" s="104"/>
    </row>
    <row r="16944" spans="13:20" ht="14.5" x14ac:dyDescent="0.35">
      <c r="M16944" s="263" t="s">
        <v>38042</v>
      </c>
      <c r="N16944" s="264">
        <v>7774.32</v>
      </c>
      <c r="P16944" s="243" t="s">
        <v>32538</v>
      </c>
      <c r="Q16944" s="244">
        <v>1.8</v>
      </c>
      <c r="R16944" s="104"/>
      <c r="S16944" s="104"/>
      <c r="T16944" s="104"/>
    </row>
    <row r="16945" spans="13:20" ht="14.5" x14ac:dyDescent="0.35">
      <c r="M16945" s="263" t="s">
        <v>18759</v>
      </c>
      <c r="N16945" s="264">
        <v>51188.34</v>
      </c>
      <c r="P16945" s="243" t="s">
        <v>32539</v>
      </c>
      <c r="Q16945" s="244">
        <v>4864567.33</v>
      </c>
      <c r="R16945" s="104"/>
      <c r="S16945" s="104"/>
      <c r="T16945" s="104"/>
    </row>
    <row r="16946" spans="13:20" ht="14.5" x14ac:dyDescent="0.35">
      <c r="M16946" s="263" t="s">
        <v>51709</v>
      </c>
      <c r="N16946" s="264">
        <v>1533</v>
      </c>
      <c r="P16946" s="243" t="s">
        <v>32540</v>
      </c>
      <c r="Q16946" s="244">
        <v>42.65</v>
      </c>
      <c r="R16946" s="104"/>
      <c r="S16946" s="104"/>
      <c r="T16946" s="104"/>
    </row>
    <row r="16947" spans="13:20" ht="14.5" x14ac:dyDescent="0.35">
      <c r="M16947" s="263" t="s">
        <v>38043</v>
      </c>
      <c r="N16947" s="264">
        <v>30000</v>
      </c>
      <c r="P16947" s="243" t="s">
        <v>32541</v>
      </c>
      <c r="Q16947" s="244">
        <v>409623.02</v>
      </c>
      <c r="R16947" s="104"/>
      <c r="S16947" s="104"/>
      <c r="T16947" s="104"/>
    </row>
    <row r="16948" spans="13:20" ht="14.5" x14ac:dyDescent="0.35">
      <c r="M16948" s="263" t="s">
        <v>18761</v>
      </c>
      <c r="N16948" s="264">
        <v>16104.3</v>
      </c>
      <c r="P16948" s="243" t="s">
        <v>32542</v>
      </c>
      <c r="Q16948" s="244">
        <v>404161.86</v>
      </c>
      <c r="R16948" s="104"/>
      <c r="S16948" s="104"/>
      <c r="T16948" s="104"/>
    </row>
    <row r="16949" spans="13:20" ht="14.5" x14ac:dyDescent="0.35">
      <c r="M16949" s="263" t="s">
        <v>18762</v>
      </c>
      <c r="N16949" s="264">
        <v>11469</v>
      </c>
      <c r="P16949" s="243" t="s">
        <v>32543</v>
      </c>
      <c r="Q16949" s="244">
        <v>303736.46999999997</v>
      </c>
      <c r="R16949" s="104"/>
      <c r="S16949" s="104"/>
      <c r="T16949" s="104"/>
    </row>
    <row r="16950" spans="13:20" ht="14.5" x14ac:dyDescent="0.35">
      <c r="M16950" s="263" t="s">
        <v>18764</v>
      </c>
      <c r="N16950" s="264">
        <v>919.98</v>
      </c>
      <c r="P16950" s="243" t="s">
        <v>32544</v>
      </c>
      <c r="Q16950" s="244">
        <v>59668.3</v>
      </c>
      <c r="R16950" s="104"/>
      <c r="S16950" s="104"/>
      <c r="T16950" s="104"/>
    </row>
    <row r="16951" spans="13:20" ht="14.5" x14ac:dyDescent="0.35">
      <c r="M16951" s="263" t="s">
        <v>36605</v>
      </c>
      <c r="N16951" s="264">
        <v>9310.84</v>
      </c>
      <c r="P16951" s="243" t="s">
        <v>32545</v>
      </c>
      <c r="Q16951" s="244">
        <v>1483.48</v>
      </c>
      <c r="R16951" s="104"/>
      <c r="S16951" s="104"/>
      <c r="T16951" s="104"/>
    </row>
    <row r="16952" spans="13:20" ht="14.5" x14ac:dyDescent="0.35">
      <c r="M16952" s="263" t="s">
        <v>18819</v>
      </c>
      <c r="N16952" s="264">
        <v>247431.98</v>
      </c>
      <c r="P16952" s="243" t="s">
        <v>32546</v>
      </c>
      <c r="Q16952" s="244">
        <v>2003.26</v>
      </c>
      <c r="R16952" s="104"/>
      <c r="S16952" s="104"/>
      <c r="T16952" s="104"/>
    </row>
    <row r="16953" spans="13:20" ht="14.5" x14ac:dyDescent="0.35">
      <c r="M16953" s="263" t="s">
        <v>18820</v>
      </c>
      <c r="N16953" s="264">
        <v>27850.82</v>
      </c>
      <c r="P16953" s="243" t="s">
        <v>32547</v>
      </c>
      <c r="Q16953" s="244">
        <v>14105504.25</v>
      </c>
      <c r="R16953" s="104"/>
      <c r="S16953" s="104"/>
      <c r="T16953" s="104"/>
    </row>
    <row r="16954" spans="13:20" ht="14.5" x14ac:dyDescent="0.35">
      <c r="M16954" s="263" t="s">
        <v>51710</v>
      </c>
      <c r="N16954" s="264">
        <v>2700</v>
      </c>
      <c r="P16954" s="243" t="s">
        <v>32548</v>
      </c>
      <c r="Q16954" s="244">
        <v>237303.9</v>
      </c>
      <c r="R16954" s="104"/>
      <c r="S16954" s="104"/>
      <c r="T16954" s="104"/>
    </row>
    <row r="16955" spans="13:20" ht="14.5" x14ac:dyDescent="0.35">
      <c r="M16955" s="263" t="s">
        <v>18821</v>
      </c>
      <c r="N16955" s="264">
        <v>16395.099999999999</v>
      </c>
      <c r="P16955" s="243" t="s">
        <v>32549</v>
      </c>
      <c r="Q16955" s="244">
        <v>969727.87</v>
      </c>
      <c r="R16955" s="104"/>
      <c r="S16955" s="104"/>
      <c r="T16955" s="104"/>
    </row>
    <row r="16956" spans="13:20" ht="14.5" x14ac:dyDescent="0.35">
      <c r="M16956" s="263" t="s">
        <v>38046</v>
      </c>
      <c r="N16956" s="264">
        <v>22807.56</v>
      </c>
      <c r="P16956" s="243" t="s">
        <v>32550</v>
      </c>
      <c r="Q16956" s="244">
        <v>211879.09</v>
      </c>
      <c r="R16956" s="104"/>
      <c r="S16956" s="104"/>
      <c r="T16956" s="104"/>
    </row>
    <row r="16957" spans="13:20" ht="14.5" x14ac:dyDescent="0.35">
      <c r="M16957" s="263" t="s">
        <v>18822</v>
      </c>
      <c r="N16957" s="264">
        <v>32508.34</v>
      </c>
      <c r="P16957" s="243" t="s">
        <v>32551</v>
      </c>
      <c r="Q16957" s="244">
        <v>532033.38</v>
      </c>
      <c r="R16957" s="104"/>
      <c r="S16957" s="104"/>
      <c r="T16957" s="104"/>
    </row>
    <row r="16958" spans="13:20" ht="14.5" x14ac:dyDescent="0.35">
      <c r="M16958" s="263" t="s">
        <v>18823</v>
      </c>
      <c r="N16958" s="264">
        <v>102665</v>
      </c>
      <c r="P16958" s="243" t="s">
        <v>32552</v>
      </c>
      <c r="Q16958" s="244">
        <v>32601.23</v>
      </c>
      <c r="R16958" s="104"/>
      <c r="S16958" s="104"/>
      <c r="T16958" s="104"/>
    </row>
    <row r="16959" spans="13:20" ht="14.5" x14ac:dyDescent="0.35">
      <c r="M16959" s="263" t="s">
        <v>18824</v>
      </c>
      <c r="N16959" s="264">
        <v>2824.52</v>
      </c>
      <c r="P16959" s="243" t="s">
        <v>32553</v>
      </c>
      <c r="Q16959" s="244">
        <v>312224.90000000002</v>
      </c>
      <c r="R16959" s="104"/>
      <c r="S16959" s="104"/>
      <c r="T16959" s="104"/>
    </row>
    <row r="16960" spans="13:20" ht="14.5" x14ac:dyDescent="0.35">
      <c r="M16960" s="263" t="s">
        <v>18825</v>
      </c>
      <c r="N16960" s="264">
        <v>5854.38</v>
      </c>
      <c r="P16960" s="243" t="s">
        <v>32554</v>
      </c>
      <c r="Q16960" s="244">
        <v>284570.59000000003</v>
      </c>
      <c r="R16960" s="104"/>
      <c r="S16960" s="104"/>
      <c r="T16960" s="104"/>
    </row>
    <row r="16961" spans="13:20" ht="14.5" x14ac:dyDescent="0.35">
      <c r="M16961" s="263" t="s">
        <v>18826</v>
      </c>
      <c r="N16961" s="264">
        <v>17440.580000000002</v>
      </c>
      <c r="P16961" s="243" t="s">
        <v>32555</v>
      </c>
      <c r="Q16961" s="244">
        <v>122833.42</v>
      </c>
      <c r="R16961" s="104"/>
      <c r="S16961" s="104"/>
      <c r="T16961" s="104"/>
    </row>
    <row r="16962" spans="13:20" ht="14.5" x14ac:dyDescent="0.35">
      <c r="M16962" s="263" t="s">
        <v>18827</v>
      </c>
      <c r="N16962" s="264">
        <v>31489.439999999999</v>
      </c>
      <c r="P16962" s="243" t="s">
        <v>32556</v>
      </c>
      <c r="Q16962" s="244">
        <v>195682.17</v>
      </c>
      <c r="R16962" s="104"/>
      <c r="S16962" s="104"/>
      <c r="T16962" s="104"/>
    </row>
    <row r="16963" spans="13:20" ht="14.5" x14ac:dyDescent="0.35">
      <c r="M16963" s="263" t="s">
        <v>18828</v>
      </c>
      <c r="N16963" s="264">
        <v>2890.47</v>
      </c>
      <c r="P16963" s="243" t="s">
        <v>32557</v>
      </c>
      <c r="Q16963" s="244">
        <v>40141.449999999997</v>
      </c>
      <c r="R16963" s="104"/>
      <c r="S16963" s="104"/>
      <c r="T16963" s="104"/>
    </row>
    <row r="16964" spans="13:20" ht="14.5" x14ac:dyDescent="0.35">
      <c r="M16964" s="263" t="s">
        <v>18831</v>
      </c>
      <c r="N16964" s="264">
        <v>1397841.44</v>
      </c>
      <c r="P16964" s="243" t="s">
        <v>32558</v>
      </c>
      <c r="Q16964" s="244">
        <v>138229.97</v>
      </c>
      <c r="R16964" s="104"/>
      <c r="S16964" s="104"/>
      <c r="T16964" s="104"/>
    </row>
    <row r="16965" spans="13:20" ht="14.5" x14ac:dyDescent="0.35">
      <c r="M16965" s="263" t="s">
        <v>45988</v>
      </c>
      <c r="N16965" s="264">
        <v>873854.4</v>
      </c>
      <c r="P16965" s="243" t="s">
        <v>32559</v>
      </c>
      <c r="Q16965" s="244">
        <v>84102.11</v>
      </c>
      <c r="R16965" s="104"/>
      <c r="S16965" s="104"/>
      <c r="T16965" s="104"/>
    </row>
    <row r="16966" spans="13:20" ht="14.5" x14ac:dyDescent="0.35">
      <c r="M16966" s="263" t="s">
        <v>18833</v>
      </c>
      <c r="N16966" s="264">
        <v>892.92</v>
      </c>
      <c r="P16966" s="243" t="s">
        <v>32560</v>
      </c>
      <c r="Q16966" s="244">
        <v>4850</v>
      </c>
      <c r="R16966" s="104"/>
      <c r="S16966" s="104"/>
      <c r="T16966" s="104"/>
    </row>
    <row r="16967" spans="13:20" ht="14.5" x14ac:dyDescent="0.35">
      <c r="M16967" s="263" t="s">
        <v>18834</v>
      </c>
      <c r="N16967" s="264">
        <v>571.29</v>
      </c>
      <c r="P16967" s="243" t="s">
        <v>32561</v>
      </c>
      <c r="Q16967" s="244">
        <v>1260</v>
      </c>
      <c r="R16967" s="104"/>
      <c r="S16967" s="104"/>
      <c r="T16967" s="104"/>
    </row>
    <row r="16968" spans="13:20" ht="14.5" x14ac:dyDescent="0.35">
      <c r="M16968" s="263" t="s">
        <v>15124</v>
      </c>
      <c r="N16968" s="264">
        <v>212812.52</v>
      </c>
      <c r="P16968" s="243" t="s">
        <v>32562</v>
      </c>
      <c r="Q16968" s="244">
        <v>26887.1</v>
      </c>
      <c r="R16968" s="104"/>
      <c r="S16968" s="104"/>
      <c r="T16968" s="104"/>
    </row>
    <row r="16969" spans="13:20" ht="14.5" x14ac:dyDescent="0.35">
      <c r="M16969" s="263" t="s">
        <v>15125</v>
      </c>
      <c r="N16969" s="264">
        <v>229418.49</v>
      </c>
      <c r="P16969" s="243" t="s">
        <v>32563</v>
      </c>
      <c r="Q16969" s="244">
        <v>24142.41</v>
      </c>
      <c r="R16969" s="104"/>
      <c r="S16969" s="104"/>
      <c r="T16969" s="104"/>
    </row>
    <row r="16970" spans="13:20" ht="14.5" x14ac:dyDescent="0.35">
      <c r="M16970" s="263" t="s">
        <v>18835</v>
      </c>
      <c r="N16970" s="264">
        <v>16251.58</v>
      </c>
      <c r="P16970" s="243" t="s">
        <v>32564</v>
      </c>
      <c r="Q16970" s="244">
        <v>7673.11</v>
      </c>
      <c r="R16970" s="104"/>
      <c r="S16970" s="104"/>
      <c r="T16970" s="104"/>
    </row>
    <row r="16971" spans="13:20" ht="14.5" x14ac:dyDescent="0.35">
      <c r="M16971" s="263" t="s">
        <v>18836</v>
      </c>
      <c r="N16971" s="264">
        <v>190582.62</v>
      </c>
      <c r="P16971" s="243" t="s">
        <v>32565</v>
      </c>
      <c r="Q16971" s="244">
        <v>10441.52</v>
      </c>
      <c r="R16971" s="104"/>
      <c r="S16971" s="104"/>
      <c r="T16971" s="104"/>
    </row>
    <row r="16972" spans="13:20" ht="14.5" x14ac:dyDescent="0.35">
      <c r="M16972" s="263" t="s">
        <v>58295</v>
      </c>
      <c r="N16972" s="264">
        <v>35</v>
      </c>
      <c r="P16972" s="243" t="s">
        <v>32566</v>
      </c>
      <c r="Q16972" s="244">
        <v>234823.27</v>
      </c>
      <c r="R16972" s="104"/>
      <c r="S16972" s="104"/>
      <c r="T16972" s="104"/>
    </row>
    <row r="16973" spans="13:20" ht="14.5" x14ac:dyDescent="0.35">
      <c r="M16973" s="263" t="s">
        <v>18837</v>
      </c>
      <c r="N16973" s="264">
        <v>21462.28</v>
      </c>
      <c r="P16973" s="243" t="s">
        <v>32567</v>
      </c>
      <c r="Q16973" s="244">
        <v>94807.77</v>
      </c>
      <c r="R16973" s="104"/>
      <c r="S16973" s="104"/>
      <c r="T16973" s="104"/>
    </row>
    <row r="16974" spans="13:20" ht="14.5" x14ac:dyDescent="0.35">
      <c r="M16974" s="263" t="s">
        <v>18838</v>
      </c>
      <c r="N16974" s="264">
        <v>180516.8</v>
      </c>
      <c r="P16974" s="243" t="s">
        <v>32568</v>
      </c>
      <c r="Q16974" s="244">
        <v>22228.23</v>
      </c>
      <c r="R16974" s="104"/>
      <c r="S16974" s="104"/>
      <c r="T16974" s="104"/>
    </row>
    <row r="16975" spans="13:20" ht="14.5" x14ac:dyDescent="0.35">
      <c r="M16975" s="263" t="s">
        <v>15126</v>
      </c>
      <c r="N16975" s="264">
        <v>70060.44</v>
      </c>
      <c r="P16975" s="243" t="s">
        <v>32569</v>
      </c>
      <c r="Q16975" s="244">
        <v>576.69000000000005</v>
      </c>
      <c r="R16975" s="104"/>
      <c r="S16975" s="104"/>
      <c r="T16975" s="104"/>
    </row>
    <row r="16976" spans="13:20" ht="14.5" x14ac:dyDescent="0.35">
      <c r="M16976" s="263" t="s">
        <v>18839</v>
      </c>
      <c r="N16976" s="264">
        <v>28656.59</v>
      </c>
      <c r="P16976" s="243" t="s">
        <v>32570</v>
      </c>
      <c r="Q16976" s="244">
        <v>89624.5</v>
      </c>
      <c r="R16976" s="104"/>
      <c r="S16976" s="104"/>
      <c r="T16976" s="104"/>
    </row>
    <row r="16977" spans="13:20" ht="14.5" x14ac:dyDescent="0.35">
      <c r="M16977" s="263" t="s">
        <v>18841</v>
      </c>
      <c r="N16977" s="264">
        <v>630917.80000000005</v>
      </c>
      <c r="P16977" s="243" t="s">
        <v>32571</v>
      </c>
      <c r="Q16977" s="244">
        <v>7202.64</v>
      </c>
      <c r="R16977" s="104"/>
      <c r="S16977" s="104"/>
      <c r="T16977" s="104"/>
    </row>
    <row r="16978" spans="13:20" ht="14.5" x14ac:dyDescent="0.35">
      <c r="M16978" s="263" t="s">
        <v>45989</v>
      </c>
      <c r="N16978" s="264">
        <v>315750</v>
      </c>
      <c r="P16978" s="243" t="s">
        <v>32572</v>
      </c>
      <c r="Q16978" s="244">
        <v>5947.72</v>
      </c>
      <c r="R16978" s="104"/>
      <c r="S16978" s="104"/>
      <c r="T16978" s="104"/>
    </row>
    <row r="16979" spans="13:20" ht="14.5" x14ac:dyDescent="0.35">
      <c r="M16979" s="263" t="s">
        <v>41693</v>
      </c>
      <c r="N16979" s="264">
        <v>76116</v>
      </c>
      <c r="P16979" s="243" t="s">
        <v>32573</v>
      </c>
      <c r="Q16979" s="244">
        <v>1142.5899999999999</v>
      </c>
      <c r="R16979" s="104"/>
      <c r="S16979" s="104"/>
      <c r="T16979" s="104"/>
    </row>
    <row r="16980" spans="13:20" ht="14.5" x14ac:dyDescent="0.35">
      <c r="M16980" s="263" t="s">
        <v>18915</v>
      </c>
      <c r="N16980" s="264">
        <v>17223.439999999999</v>
      </c>
      <c r="P16980" s="243" t="s">
        <v>32574</v>
      </c>
      <c r="Q16980" s="244">
        <v>456.29</v>
      </c>
      <c r="R16980" s="104"/>
      <c r="S16980" s="104"/>
      <c r="T16980" s="104"/>
    </row>
    <row r="16981" spans="13:20" ht="14.5" x14ac:dyDescent="0.35">
      <c r="M16981" s="263" t="s">
        <v>18917</v>
      </c>
      <c r="N16981" s="264">
        <v>1132820.3799999999</v>
      </c>
      <c r="P16981" s="243" t="s">
        <v>32575</v>
      </c>
      <c r="Q16981" s="244">
        <v>839.71</v>
      </c>
      <c r="R16981" s="104"/>
      <c r="S16981" s="104"/>
      <c r="T16981" s="104"/>
    </row>
    <row r="16982" spans="13:20" ht="14.5" x14ac:dyDescent="0.35">
      <c r="M16982" s="263" t="s">
        <v>18918</v>
      </c>
      <c r="N16982" s="264">
        <v>1802561.81</v>
      </c>
      <c r="P16982" s="243" t="s">
        <v>32576</v>
      </c>
      <c r="Q16982" s="244">
        <v>551919.86</v>
      </c>
      <c r="R16982" s="104"/>
      <c r="S16982" s="104"/>
      <c r="T16982" s="104"/>
    </row>
    <row r="16983" spans="13:20" ht="14.5" x14ac:dyDescent="0.35">
      <c r="M16983" s="263" t="s">
        <v>18919</v>
      </c>
      <c r="N16983" s="264">
        <v>102072</v>
      </c>
      <c r="P16983" s="243" t="s">
        <v>32577</v>
      </c>
      <c r="Q16983" s="244">
        <v>23833.8</v>
      </c>
      <c r="R16983" s="104"/>
      <c r="S16983" s="104"/>
      <c r="T16983" s="104"/>
    </row>
    <row r="16984" spans="13:20" ht="14.5" x14ac:dyDescent="0.35">
      <c r="M16984" s="263" t="s">
        <v>35168</v>
      </c>
      <c r="N16984" s="264">
        <v>29691.65</v>
      </c>
      <c r="P16984" s="243" t="s">
        <v>32578</v>
      </c>
      <c r="Q16984" s="244">
        <v>131.84</v>
      </c>
      <c r="R16984" s="104"/>
      <c r="S16984" s="104"/>
      <c r="T16984" s="104"/>
    </row>
    <row r="16985" spans="13:20" ht="14.5" x14ac:dyDescent="0.35">
      <c r="M16985" s="263" t="s">
        <v>36341</v>
      </c>
      <c r="N16985" s="264">
        <v>18535.439999999999</v>
      </c>
      <c r="P16985" s="243" t="s">
        <v>32579</v>
      </c>
      <c r="Q16985" s="244">
        <v>20950.71</v>
      </c>
      <c r="R16985" s="104"/>
      <c r="S16985" s="104"/>
      <c r="T16985" s="104"/>
    </row>
    <row r="16986" spans="13:20" ht="14.5" x14ac:dyDescent="0.35">
      <c r="M16986" s="263" t="s">
        <v>18920</v>
      </c>
      <c r="N16986" s="264">
        <v>296303.78000000003</v>
      </c>
      <c r="P16986" s="243" t="s">
        <v>32580</v>
      </c>
      <c r="Q16986" s="244">
        <v>7516.34</v>
      </c>
      <c r="R16986" s="104"/>
      <c r="S16986" s="104"/>
      <c r="T16986" s="104"/>
    </row>
    <row r="16987" spans="13:20" ht="14.5" x14ac:dyDescent="0.35">
      <c r="M16987" s="263" t="s">
        <v>58296</v>
      </c>
      <c r="N16987" s="264">
        <v>727.6</v>
      </c>
      <c r="P16987" s="243" t="s">
        <v>32581</v>
      </c>
      <c r="Q16987" s="244">
        <v>58758.16</v>
      </c>
      <c r="R16987" s="104"/>
      <c r="S16987" s="104"/>
      <c r="T16987" s="104"/>
    </row>
    <row r="16988" spans="13:20" ht="14.5" x14ac:dyDescent="0.35">
      <c r="M16988" s="263" t="s">
        <v>18921</v>
      </c>
      <c r="N16988" s="264">
        <v>85412</v>
      </c>
      <c r="P16988" s="243" t="s">
        <v>32582</v>
      </c>
      <c r="Q16988" s="244">
        <v>8937.23</v>
      </c>
      <c r="R16988" s="104"/>
      <c r="S16988" s="104"/>
      <c r="T16988" s="104"/>
    </row>
    <row r="16989" spans="13:20" ht="14.5" x14ac:dyDescent="0.35">
      <c r="M16989" s="263" t="s">
        <v>18922</v>
      </c>
      <c r="N16989" s="264">
        <v>172538.89</v>
      </c>
      <c r="P16989" s="243" t="s">
        <v>32583</v>
      </c>
      <c r="Q16989" s="244">
        <v>102.21</v>
      </c>
      <c r="R16989" s="104"/>
      <c r="S16989" s="104"/>
      <c r="T16989" s="104"/>
    </row>
    <row r="16990" spans="13:20" ht="14.5" x14ac:dyDescent="0.35">
      <c r="M16990" s="263" t="s">
        <v>35169</v>
      </c>
      <c r="N16990" s="264">
        <v>692848.87</v>
      </c>
      <c r="P16990" s="243" t="s">
        <v>32584</v>
      </c>
      <c r="Q16990" s="244">
        <v>296.89999999999998</v>
      </c>
      <c r="R16990" s="104"/>
      <c r="S16990" s="104"/>
      <c r="T16990" s="104"/>
    </row>
    <row r="16991" spans="13:20" ht="14.5" x14ac:dyDescent="0.35">
      <c r="M16991" s="263" t="s">
        <v>36615</v>
      </c>
      <c r="N16991" s="264">
        <v>888.06</v>
      </c>
      <c r="P16991" s="243" t="s">
        <v>32585</v>
      </c>
      <c r="Q16991" s="244">
        <v>21055.74</v>
      </c>
      <c r="R16991" s="104"/>
      <c r="S16991" s="104"/>
      <c r="T16991" s="104"/>
    </row>
    <row r="16992" spans="13:20" ht="14.5" x14ac:dyDescent="0.35">
      <c r="M16992" s="263" t="s">
        <v>41694</v>
      </c>
      <c r="N16992" s="264">
        <v>77657.11</v>
      </c>
      <c r="P16992" s="243" t="s">
        <v>32586</v>
      </c>
      <c r="Q16992" s="244">
        <v>1200</v>
      </c>
      <c r="R16992" s="104"/>
      <c r="S16992" s="104"/>
      <c r="T16992" s="104"/>
    </row>
    <row r="16993" spans="13:20" ht="14.5" x14ac:dyDescent="0.35">
      <c r="M16993" s="263" t="s">
        <v>18924</v>
      </c>
      <c r="N16993" s="264">
        <v>664109.88</v>
      </c>
      <c r="P16993" s="243" t="s">
        <v>32587</v>
      </c>
      <c r="Q16993" s="244">
        <v>605958.09</v>
      </c>
      <c r="R16993" s="104"/>
      <c r="S16993" s="104"/>
      <c r="T16993" s="104"/>
    </row>
    <row r="16994" spans="13:20" ht="14.5" x14ac:dyDescent="0.35">
      <c r="M16994" s="263" t="s">
        <v>45990</v>
      </c>
      <c r="N16994" s="264">
        <v>1020</v>
      </c>
      <c r="P16994" s="243" t="s">
        <v>32588</v>
      </c>
      <c r="Q16994" s="244">
        <v>17424.080000000002</v>
      </c>
      <c r="R16994" s="104"/>
      <c r="S16994" s="104"/>
      <c r="T16994" s="104"/>
    </row>
    <row r="16995" spans="13:20" ht="14.5" x14ac:dyDescent="0.35">
      <c r="M16995" s="263" t="s">
        <v>43539</v>
      </c>
      <c r="N16995" s="264">
        <v>49206.38</v>
      </c>
      <c r="P16995" s="243" t="s">
        <v>32589</v>
      </c>
      <c r="Q16995" s="244">
        <v>107572.25</v>
      </c>
      <c r="R16995" s="104"/>
      <c r="S16995" s="104"/>
      <c r="T16995" s="104"/>
    </row>
    <row r="16996" spans="13:20" ht="14.5" x14ac:dyDescent="0.35">
      <c r="M16996" s="263" t="s">
        <v>43540</v>
      </c>
      <c r="N16996" s="264">
        <v>1036.8599999999999</v>
      </c>
      <c r="P16996" s="243" t="s">
        <v>32590</v>
      </c>
      <c r="Q16996" s="244">
        <v>1286.42</v>
      </c>
      <c r="R16996" s="104"/>
      <c r="S16996" s="104"/>
      <c r="T16996" s="104"/>
    </row>
    <row r="16997" spans="13:20" ht="14.5" x14ac:dyDescent="0.35">
      <c r="M16997" s="263" t="s">
        <v>15133</v>
      </c>
      <c r="N16997" s="264">
        <v>61519.3</v>
      </c>
      <c r="P16997" s="243" t="s">
        <v>32591</v>
      </c>
      <c r="Q16997" s="244">
        <v>90467.98</v>
      </c>
      <c r="R16997" s="104"/>
      <c r="S16997" s="104"/>
      <c r="T16997" s="104"/>
    </row>
    <row r="16998" spans="13:20" ht="14.5" x14ac:dyDescent="0.35">
      <c r="M16998" s="263" t="s">
        <v>35170</v>
      </c>
      <c r="N16998" s="264">
        <v>413146.21</v>
      </c>
      <c r="P16998" s="243" t="s">
        <v>32592</v>
      </c>
      <c r="Q16998" s="244">
        <v>207510.95</v>
      </c>
      <c r="R16998" s="104"/>
      <c r="S16998" s="104"/>
      <c r="T16998" s="104"/>
    </row>
    <row r="16999" spans="13:20" ht="14.5" x14ac:dyDescent="0.35">
      <c r="M16999" s="263" t="s">
        <v>18926</v>
      </c>
      <c r="N16999" s="264">
        <v>714.67</v>
      </c>
      <c r="P16999" s="243" t="s">
        <v>32593</v>
      </c>
      <c r="Q16999" s="244">
        <v>512208.32</v>
      </c>
      <c r="R16999" s="104"/>
      <c r="S16999" s="104"/>
      <c r="T16999" s="104"/>
    </row>
    <row r="17000" spans="13:20" ht="14.5" x14ac:dyDescent="0.35">
      <c r="M17000" s="263" t="s">
        <v>45991</v>
      </c>
      <c r="N17000" s="264">
        <v>28449</v>
      </c>
      <c r="P17000" s="243" t="s">
        <v>32594</v>
      </c>
      <c r="Q17000" s="244">
        <v>203836.97</v>
      </c>
      <c r="R17000" s="104"/>
      <c r="S17000" s="104"/>
      <c r="T17000" s="104"/>
    </row>
    <row r="17001" spans="13:20" ht="14.5" x14ac:dyDescent="0.35">
      <c r="M17001" s="263" t="s">
        <v>18928</v>
      </c>
      <c r="N17001" s="264">
        <v>4912707.2699999996</v>
      </c>
      <c r="P17001" s="243" t="s">
        <v>32595</v>
      </c>
      <c r="Q17001" s="244">
        <v>2063.2800000000002</v>
      </c>
      <c r="R17001" s="104"/>
      <c r="S17001" s="104"/>
      <c r="T17001" s="104"/>
    </row>
    <row r="17002" spans="13:20" ht="14.5" x14ac:dyDescent="0.35">
      <c r="M17002" s="263" t="s">
        <v>18929</v>
      </c>
      <c r="N17002" s="264">
        <v>196922.42</v>
      </c>
      <c r="P17002" s="243" t="s">
        <v>32596</v>
      </c>
      <c r="Q17002" s="244">
        <v>1125317.48</v>
      </c>
      <c r="R17002" s="104"/>
      <c r="S17002" s="104"/>
      <c r="T17002" s="104"/>
    </row>
    <row r="17003" spans="13:20" ht="14.5" x14ac:dyDescent="0.35">
      <c r="M17003" s="263" t="s">
        <v>43541</v>
      </c>
      <c r="N17003" s="264">
        <v>4047329.25</v>
      </c>
      <c r="P17003" s="243" t="s">
        <v>32597</v>
      </c>
      <c r="Q17003" s="244">
        <v>82016.179999999993</v>
      </c>
      <c r="R17003" s="104"/>
      <c r="S17003" s="104"/>
      <c r="T17003" s="104"/>
    </row>
    <row r="17004" spans="13:20" ht="14.5" x14ac:dyDescent="0.35">
      <c r="M17004" s="263" t="s">
        <v>18930</v>
      </c>
      <c r="N17004" s="264">
        <v>22333.74</v>
      </c>
      <c r="P17004" s="243" t="s">
        <v>32598</v>
      </c>
      <c r="Q17004" s="244">
        <v>16672.64</v>
      </c>
      <c r="R17004" s="104"/>
      <c r="S17004" s="104"/>
      <c r="T17004" s="104"/>
    </row>
    <row r="17005" spans="13:20" ht="14.5" x14ac:dyDescent="0.35">
      <c r="M17005" s="263" t="s">
        <v>18933</v>
      </c>
      <c r="N17005" s="264">
        <v>34098.83</v>
      </c>
      <c r="P17005" s="243" t="s">
        <v>32599</v>
      </c>
      <c r="Q17005" s="244">
        <v>696256.14</v>
      </c>
      <c r="R17005" s="104"/>
      <c r="S17005" s="104"/>
      <c r="T17005" s="104"/>
    </row>
    <row r="17006" spans="13:20" ht="14.5" x14ac:dyDescent="0.35">
      <c r="M17006" s="263" t="s">
        <v>18934</v>
      </c>
      <c r="N17006" s="264">
        <v>18852.91</v>
      </c>
      <c r="P17006" s="243" t="s">
        <v>32600</v>
      </c>
      <c r="Q17006" s="244">
        <v>304497.86</v>
      </c>
      <c r="R17006" s="104"/>
      <c r="S17006" s="104"/>
      <c r="T17006" s="104"/>
    </row>
    <row r="17007" spans="13:20" ht="14.5" x14ac:dyDescent="0.35">
      <c r="M17007" s="263" t="s">
        <v>15135</v>
      </c>
      <c r="N17007" s="264">
        <v>1127218.2</v>
      </c>
      <c r="P17007" s="243" t="s">
        <v>32601</v>
      </c>
      <c r="Q17007" s="244">
        <v>229567.07</v>
      </c>
      <c r="R17007" s="104"/>
      <c r="S17007" s="104"/>
      <c r="T17007" s="104"/>
    </row>
    <row r="17008" spans="13:20" ht="14.5" x14ac:dyDescent="0.35">
      <c r="M17008" s="263" t="s">
        <v>18935</v>
      </c>
      <c r="N17008" s="264">
        <v>1536950.24</v>
      </c>
      <c r="P17008" s="243" t="s">
        <v>32602</v>
      </c>
      <c r="Q17008" s="244">
        <v>11212.35</v>
      </c>
      <c r="R17008" s="104"/>
      <c r="S17008" s="104"/>
      <c r="T17008" s="104"/>
    </row>
    <row r="17009" spans="13:20" ht="14.5" x14ac:dyDescent="0.35">
      <c r="M17009" s="263" t="s">
        <v>18936</v>
      </c>
      <c r="N17009" s="264">
        <v>316962.82</v>
      </c>
      <c r="P17009" s="243" t="s">
        <v>32603</v>
      </c>
      <c r="Q17009" s="244">
        <v>485578.74</v>
      </c>
      <c r="R17009" s="104"/>
      <c r="S17009" s="104"/>
      <c r="T17009" s="104"/>
    </row>
    <row r="17010" spans="13:20" ht="14.5" x14ac:dyDescent="0.35">
      <c r="M17010" s="263" t="s">
        <v>15136</v>
      </c>
      <c r="N17010" s="264">
        <v>172706.67</v>
      </c>
      <c r="P17010" s="243" t="s">
        <v>32604</v>
      </c>
      <c r="Q17010" s="244">
        <v>51.5</v>
      </c>
      <c r="R17010" s="104"/>
      <c r="S17010" s="104"/>
      <c r="T17010" s="104"/>
    </row>
    <row r="17011" spans="13:20" ht="14.5" x14ac:dyDescent="0.35">
      <c r="M17011" s="263" t="s">
        <v>18937</v>
      </c>
      <c r="N17011" s="264">
        <v>61294.41</v>
      </c>
      <c r="P17011" s="243" t="s">
        <v>32605</v>
      </c>
      <c r="Q17011" s="244">
        <v>15624.91</v>
      </c>
      <c r="R17011" s="104"/>
      <c r="S17011" s="104"/>
      <c r="T17011" s="104"/>
    </row>
    <row r="17012" spans="13:20" ht="14.5" x14ac:dyDescent="0.35">
      <c r="M17012" s="263" t="s">
        <v>36616</v>
      </c>
      <c r="N17012" s="264">
        <v>161581.37</v>
      </c>
      <c r="P17012" s="243" t="s">
        <v>32606</v>
      </c>
      <c r="Q17012" s="244">
        <v>1776.29</v>
      </c>
      <c r="R17012" s="104"/>
      <c r="S17012" s="104"/>
      <c r="T17012" s="104"/>
    </row>
    <row r="17013" spans="13:20" ht="14.5" x14ac:dyDescent="0.35">
      <c r="M17013" s="263" t="s">
        <v>35171</v>
      </c>
      <c r="N17013" s="264">
        <v>227.23</v>
      </c>
      <c r="P17013" s="243" t="s">
        <v>32607</v>
      </c>
      <c r="Q17013" s="244">
        <v>8493.8799999999992</v>
      </c>
      <c r="R17013" s="104"/>
      <c r="S17013" s="104"/>
      <c r="T17013" s="104"/>
    </row>
    <row r="17014" spans="13:20" ht="14.5" x14ac:dyDescent="0.35">
      <c r="M17014" s="263" t="s">
        <v>18940</v>
      </c>
      <c r="N17014" s="264">
        <v>456034.5</v>
      </c>
      <c r="P17014" s="243" t="s">
        <v>32608</v>
      </c>
      <c r="Q17014" s="244">
        <v>648.91</v>
      </c>
      <c r="R17014" s="104"/>
      <c r="S17014" s="104"/>
      <c r="T17014" s="104"/>
    </row>
    <row r="17015" spans="13:20" ht="14.5" x14ac:dyDescent="0.35">
      <c r="M17015" s="263" t="s">
        <v>15137</v>
      </c>
      <c r="N17015" s="264">
        <v>100380.11</v>
      </c>
      <c r="P17015" s="243" t="s">
        <v>32609</v>
      </c>
      <c r="Q17015" s="244">
        <v>70.180000000000007</v>
      </c>
      <c r="R17015" s="104"/>
      <c r="S17015" s="104"/>
      <c r="T17015" s="104"/>
    </row>
    <row r="17016" spans="13:20" ht="14.5" x14ac:dyDescent="0.35">
      <c r="M17016" s="263" t="s">
        <v>51711</v>
      </c>
      <c r="N17016" s="264">
        <v>4998.2</v>
      </c>
      <c r="P17016" s="243" t="s">
        <v>32610</v>
      </c>
      <c r="Q17016" s="244">
        <v>40070.85</v>
      </c>
      <c r="R17016" s="104"/>
      <c r="S17016" s="104"/>
      <c r="T17016" s="104"/>
    </row>
    <row r="17017" spans="13:20" ht="14.5" x14ac:dyDescent="0.35">
      <c r="M17017" s="263" t="s">
        <v>18941</v>
      </c>
      <c r="N17017" s="264">
        <v>1771527.77</v>
      </c>
      <c r="P17017" s="243" t="s">
        <v>32611</v>
      </c>
      <c r="Q17017" s="244">
        <v>161191.71</v>
      </c>
      <c r="R17017" s="104"/>
      <c r="S17017" s="104"/>
      <c r="T17017" s="104"/>
    </row>
    <row r="17018" spans="13:20" ht="14.5" x14ac:dyDescent="0.35">
      <c r="M17018" s="263" t="s">
        <v>18945</v>
      </c>
      <c r="N17018" s="264">
        <v>2620593.27</v>
      </c>
      <c r="P17018" s="243" t="s">
        <v>32612</v>
      </c>
      <c r="Q17018" s="244">
        <v>1696879.08</v>
      </c>
      <c r="R17018" s="104"/>
      <c r="S17018" s="104"/>
      <c r="T17018" s="104"/>
    </row>
    <row r="17019" spans="13:20" ht="14.5" x14ac:dyDescent="0.35">
      <c r="M17019" s="263" t="s">
        <v>58297</v>
      </c>
      <c r="N17019" s="264">
        <v>-2735.02</v>
      </c>
      <c r="P17019" s="243" t="s">
        <v>32613</v>
      </c>
      <c r="Q17019" s="244">
        <v>48445.16</v>
      </c>
      <c r="R17019" s="104"/>
      <c r="S17019" s="104"/>
      <c r="T17019" s="104"/>
    </row>
    <row r="17020" spans="13:20" ht="14.5" x14ac:dyDescent="0.35">
      <c r="M17020" s="263" t="s">
        <v>19003</v>
      </c>
      <c r="N17020" s="264">
        <v>29656.29</v>
      </c>
      <c r="P17020" s="243" t="s">
        <v>32614</v>
      </c>
      <c r="Q17020" s="244">
        <v>1000</v>
      </c>
      <c r="R17020" s="104"/>
      <c r="S17020" s="104"/>
      <c r="T17020" s="104"/>
    </row>
    <row r="17021" spans="13:20" ht="14.5" x14ac:dyDescent="0.35">
      <c r="M17021" s="263" t="s">
        <v>19004</v>
      </c>
      <c r="N17021" s="264">
        <v>336908.54</v>
      </c>
      <c r="P17021" s="243" t="s">
        <v>32615</v>
      </c>
      <c r="Q17021" s="244">
        <v>253811.16</v>
      </c>
      <c r="R17021" s="104"/>
      <c r="S17021" s="104"/>
      <c r="T17021" s="104"/>
    </row>
    <row r="17022" spans="13:20" ht="14.5" x14ac:dyDescent="0.35">
      <c r="M17022" s="263" t="s">
        <v>19005</v>
      </c>
      <c r="N17022" s="264">
        <v>255958.01</v>
      </c>
      <c r="P17022" s="243" t="s">
        <v>32616</v>
      </c>
      <c r="Q17022" s="244">
        <v>32703.35</v>
      </c>
      <c r="R17022" s="104"/>
      <c r="S17022" s="104"/>
      <c r="T17022" s="104"/>
    </row>
    <row r="17023" spans="13:20" ht="14.5" x14ac:dyDescent="0.35">
      <c r="M17023" s="263" t="s">
        <v>50720</v>
      </c>
      <c r="N17023" s="264">
        <v>5039.9799999999996</v>
      </c>
      <c r="P17023" s="243" t="s">
        <v>32617</v>
      </c>
      <c r="Q17023" s="244">
        <v>426943.53</v>
      </c>
      <c r="R17023" s="104"/>
      <c r="S17023" s="104"/>
      <c r="T17023" s="104"/>
    </row>
    <row r="17024" spans="13:20" ht="14.5" x14ac:dyDescent="0.35">
      <c r="M17024" s="263" t="s">
        <v>19006</v>
      </c>
      <c r="N17024" s="264">
        <v>102649.8</v>
      </c>
      <c r="P17024" s="243" t="s">
        <v>32618</v>
      </c>
      <c r="Q17024" s="244">
        <v>1039625.79</v>
      </c>
      <c r="R17024" s="104"/>
      <c r="S17024" s="104"/>
      <c r="T17024" s="104"/>
    </row>
    <row r="17025" spans="13:20" ht="14.5" x14ac:dyDescent="0.35">
      <c r="M17025" s="263" t="s">
        <v>19008</v>
      </c>
      <c r="N17025" s="264">
        <v>52222.65</v>
      </c>
      <c r="P17025" s="243" t="s">
        <v>32619</v>
      </c>
      <c r="Q17025" s="244">
        <v>251198.75</v>
      </c>
      <c r="R17025" s="104"/>
      <c r="S17025" s="104"/>
      <c r="T17025" s="104"/>
    </row>
    <row r="17026" spans="13:20" ht="14.5" x14ac:dyDescent="0.35">
      <c r="M17026" s="263" t="s">
        <v>41699</v>
      </c>
      <c r="N17026" s="264">
        <v>60159.51</v>
      </c>
      <c r="P17026" s="243" t="s">
        <v>32620</v>
      </c>
      <c r="Q17026" s="244">
        <v>2635478.0499999998</v>
      </c>
      <c r="R17026" s="104"/>
      <c r="S17026" s="104"/>
      <c r="T17026" s="104"/>
    </row>
    <row r="17027" spans="13:20" ht="14.5" x14ac:dyDescent="0.35">
      <c r="M17027" s="263" t="s">
        <v>19009</v>
      </c>
      <c r="N17027" s="264">
        <v>60462.89</v>
      </c>
      <c r="P17027" s="243" t="s">
        <v>32621</v>
      </c>
      <c r="Q17027" s="244">
        <v>49394.65</v>
      </c>
      <c r="R17027" s="104"/>
      <c r="S17027" s="104"/>
      <c r="T17027" s="104"/>
    </row>
    <row r="17028" spans="13:20" ht="14.5" x14ac:dyDescent="0.35">
      <c r="M17028" s="263" t="s">
        <v>49060</v>
      </c>
      <c r="N17028" s="264">
        <v>33879.49</v>
      </c>
      <c r="P17028" s="243" t="s">
        <v>32622</v>
      </c>
      <c r="Q17028" s="244">
        <v>28017.89</v>
      </c>
      <c r="R17028" s="104"/>
      <c r="S17028" s="104"/>
      <c r="T17028" s="104"/>
    </row>
    <row r="17029" spans="13:20" ht="14.5" x14ac:dyDescent="0.35">
      <c r="M17029" s="263" t="s">
        <v>19010</v>
      </c>
      <c r="N17029" s="264">
        <v>18325.919999999998</v>
      </c>
      <c r="P17029" s="243" t="s">
        <v>32623</v>
      </c>
      <c r="Q17029" s="244">
        <v>2912.23</v>
      </c>
      <c r="R17029" s="104"/>
      <c r="S17029" s="104"/>
      <c r="T17029" s="104"/>
    </row>
    <row r="17030" spans="13:20" ht="14.5" x14ac:dyDescent="0.35">
      <c r="M17030" s="263" t="s">
        <v>19011</v>
      </c>
      <c r="N17030" s="264">
        <v>74569</v>
      </c>
      <c r="P17030" s="243" t="s">
        <v>32624</v>
      </c>
      <c r="Q17030" s="244">
        <v>7773460.3099999996</v>
      </c>
      <c r="R17030" s="104"/>
      <c r="S17030" s="104"/>
      <c r="T17030" s="104"/>
    </row>
    <row r="17031" spans="13:20" ht="14.5" x14ac:dyDescent="0.35">
      <c r="M17031" s="263" t="s">
        <v>49061</v>
      </c>
      <c r="N17031" s="264">
        <v>824.65</v>
      </c>
      <c r="P17031" s="243" t="s">
        <v>32625</v>
      </c>
      <c r="Q17031" s="244">
        <v>1690816.44</v>
      </c>
      <c r="R17031" s="104"/>
      <c r="S17031" s="104"/>
      <c r="T17031" s="104"/>
    </row>
    <row r="17032" spans="13:20" ht="14.5" x14ac:dyDescent="0.35">
      <c r="M17032" s="263" t="s">
        <v>15145</v>
      </c>
      <c r="N17032" s="264">
        <v>21081.57</v>
      </c>
      <c r="P17032" s="243" t="s">
        <v>32626</v>
      </c>
      <c r="Q17032" s="244">
        <v>218919.5</v>
      </c>
      <c r="R17032" s="104"/>
      <c r="S17032" s="104"/>
      <c r="T17032" s="104"/>
    </row>
    <row r="17033" spans="13:20" ht="14.5" x14ac:dyDescent="0.35">
      <c r="M17033" s="263" t="s">
        <v>19012</v>
      </c>
      <c r="N17033" s="264">
        <v>790.26</v>
      </c>
      <c r="P17033" s="243" t="s">
        <v>32627</v>
      </c>
      <c r="Q17033" s="244">
        <v>6571446.79</v>
      </c>
      <c r="R17033" s="104"/>
      <c r="S17033" s="104"/>
      <c r="T17033" s="104"/>
    </row>
    <row r="17034" spans="13:20" ht="14.5" x14ac:dyDescent="0.35">
      <c r="M17034" s="263" t="s">
        <v>19013</v>
      </c>
      <c r="N17034" s="264">
        <v>9674.84</v>
      </c>
      <c r="P17034" s="243" t="s">
        <v>32628</v>
      </c>
      <c r="Q17034" s="244">
        <v>771620.66</v>
      </c>
      <c r="R17034" s="104"/>
      <c r="S17034" s="104"/>
      <c r="T17034" s="104"/>
    </row>
    <row r="17035" spans="13:20" ht="14.5" x14ac:dyDescent="0.35">
      <c r="M17035" s="263" t="s">
        <v>36624</v>
      </c>
      <c r="N17035" s="264">
        <v>1108020.4099999999</v>
      </c>
      <c r="P17035" s="243" t="s">
        <v>32629</v>
      </c>
      <c r="Q17035" s="244">
        <v>8055062.5999999996</v>
      </c>
      <c r="R17035" s="104"/>
      <c r="S17035" s="104"/>
      <c r="T17035" s="104"/>
    </row>
    <row r="17036" spans="13:20" ht="14.5" x14ac:dyDescent="0.35">
      <c r="M17036" s="263" t="s">
        <v>43542</v>
      </c>
      <c r="N17036" s="264">
        <v>24773.59</v>
      </c>
      <c r="P17036" s="243" t="s">
        <v>32630</v>
      </c>
      <c r="Q17036" s="244">
        <v>629.91999999999996</v>
      </c>
      <c r="R17036" s="104"/>
      <c r="S17036" s="104"/>
      <c r="T17036" s="104"/>
    </row>
    <row r="17037" spans="13:20" ht="14.5" x14ac:dyDescent="0.35">
      <c r="M17037" s="263" t="s">
        <v>41700</v>
      </c>
      <c r="N17037" s="264">
        <v>1009369.25</v>
      </c>
      <c r="P17037" s="243" t="s">
        <v>32631</v>
      </c>
      <c r="Q17037" s="244">
        <v>23785.34</v>
      </c>
      <c r="R17037" s="104"/>
      <c r="S17037" s="104"/>
      <c r="T17037" s="104"/>
    </row>
    <row r="17038" spans="13:20" ht="14.5" x14ac:dyDescent="0.35">
      <c r="M17038" s="263" t="s">
        <v>15146</v>
      </c>
      <c r="N17038" s="264">
        <v>1793.2</v>
      </c>
      <c r="P17038" s="243" t="s">
        <v>32632</v>
      </c>
      <c r="Q17038" s="244">
        <v>841557.01</v>
      </c>
      <c r="R17038" s="104"/>
      <c r="S17038" s="104"/>
      <c r="T17038" s="104"/>
    </row>
    <row r="17039" spans="13:20" ht="14.5" x14ac:dyDescent="0.35">
      <c r="M17039" s="263" t="s">
        <v>19015</v>
      </c>
      <c r="N17039" s="264">
        <v>87751.15</v>
      </c>
      <c r="P17039" s="243" t="s">
        <v>32633</v>
      </c>
      <c r="Q17039" s="244">
        <v>864845.47</v>
      </c>
      <c r="R17039" s="104"/>
      <c r="S17039" s="104"/>
      <c r="T17039" s="104"/>
    </row>
    <row r="17040" spans="13:20" ht="14.5" x14ac:dyDescent="0.35">
      <c r="M17040" s="263" t="s">
        <v>15147</v>
      </c>
      <c r="N17040" s="264">
        <v>242387.77</v>
      </c>
      <c r="P17040" s="243" t="s">
        <v>32634</v>
      </c>
      <c r="Q17040" s="244">
        <v>3917.29</v>
      </c>
      <c r="R17040" s="104"/>
      <c r="S17040" s="104"/>
      <c r="T17040" s="104"/>
    </row>
    <row r="17041" spans="13:20" ht="14.5" x14ac:dyDescent="0.35">
      <c r="M17041" s="263" t="s">
        <v>15148</v>
      </c>
      <c r="N17041" s="264">
        <v>369527.79</v>
      </c>
      <c r="P17041" s="243" t="s">
        <v>32635</v>
      </c>
      <c r="Q17041" s="244">
        <v>2008544.8</v>
      </c>
      <c r="R17041" s="104"/>
      <c r="S17041" s="104"/>
      <c r="T17041" s="104"/>
    </row>
    <row r="17042" spans="13:20" ht="14.5" x14ac:dyDescent="0.35">
      <c r="M17042" s="263" t="s">
        <v>15149</v>
      </c>
      <c r="N17042" s="264">
        <v>61769.43</v>
      </c>
      <c r="P17042" s="243" t="s">
        <v>32636</v>
      </c>
      <c r="Q17042" s="244">
        <v>48188.04</v>
      </c>
      <c r="R17042" s="104"/>
      <c r="S17042" s="104"/>
      <c r="T17042" s="104"/>
    </row>
    <row r="17043" spans="13:20" ht="14.5" x14ac:dyDescent="0.35">
      <c r="M17043" s="263" t="s">
        <v>19016</v>
      </c>
      <c r="N17043" s="264">
        <v>138161.75</v>
      </c>
      <c r="P17043" s="243" t="s">
        <v>32637</v>
      </c>
      <c r="Q17043" s="244">
        <v>221071.15</v>
      </c>
      <c r="R17043" s="104"/>
      <c r="S17043" s="104"/>
      <c r="T17043" s="104"/>
    </row>
    <row r="17044" spans="13:20" ht="14.5" x14ac:dyDescent="0.35">
      <c r="M17044" s="263" t="s">
        <v>50721</v>
      </c>
      <c r="N17044" s="264">
        <v>1093.19</v>
      </c>
      <c r="P17044" s="243" t="s">
        <v>32638</v>
      </c>
      <c r="Q17044" s="244">
        <v>570969.96</v>
      </c>
      <c r="R17044" s="104"/>
      <c r="S17044" s="104"/>
      <c r="T17044" s="104"/>
    </row>
    <row r="17045" spans="13:20" ht="14.5" x14ac:dyDescent="0.35">
      <c r="M17045" s="263" t="s">
        <v>41701</v>
      </c>
      <c r="N17045" s="264">
        <v>125.78</v>
      </c>
      <c r="P17045" s="243" t="s">
        <v>32639</v>
      </c>
      <c r="Q17045" s="244">
        <v>738595.18</v>
      </c>
      <c r="R17045" s="104"/>
      <c r="S17045" s="104"/>
      <c r="T17045" s="104"/>
    </row>
    <row r="17046" spans="13:20" ht="14.5" x14ac:dyDescent="0.35">
      <c r="M17046" s="263" t="s">
        <v>19018</v>
      </c>
      <c r="N17046" s="264">
        <v>111782.88</v>
      </c>
      <c r="P17046" s="243" t="s">
        <v>32640</v>
      </c>
      <c r="Q17046" s="244">
        <v>1027.19</v>
      </c>
      <c r="R17046" s="104"/>
      <c r="S17046" s="104"/>
      <c r="T17046" s="104"/>
    </row>
    <row r="17047" spans="13:20" ht="14.5" x14ac:dyDescent="0.35">
      <c r="M17047" s="263" t="s">
        <v>15150</v>
      </c>
      <c r="N17047" s="264">
        <v>75260.149999999994</v>
      </c>
      <c r="P17047" s="243" t="s">
        <v>32641</v>
      </c>
      <c r="Q17047" s="244">
        <v>15699.62</v>
      </c>
      <c r="R17047" s="104"/>
      <c r="S17047" s="104"/>
      <c r="T17047" s="104"/>
    </row>
    <row r="17048" spans="13:20" ht="14.5" x14ac:dyDescent="0.35">
      <c r="M17048" s="263" t="s">
        <v>19019</v>
      </c>
      <c r="N17048" s="264">
        <v>208378.3</v>
      </c>
      <c r="P17048" s="243" t="s">
        <v>32642</v>
      </c>
      <c r="Q17048" s="244">
        <v>-35062.5</v>
      </c>
      <c r="R17048" s="104"/>
      <c r="S17048" s="104"/>
      <c r="T17048" s="104"/>
    </row>
    <row r="17049" spans="13:20" ht="14.5" x14ac:dyDescent="0.35">
      <c r="M17049" s="263" t="s">
        <v>41702</v>
      </c>
      <c r="N17049" s="264">
        <v>11874.6</v>
      </c>
      <c r="P17049" s="243" t="s">
        <v>32643</v>
      </c>
      <c r="Q17049" s="244">
        <v>63885.04</v>
      </c>
      <c r="R17049" s="104"/>
      <c r="S17049" s="104"/>
      <c r="T17049" s="104"/>
    </row>
    <row r="17050" spans="13:20" ht="14.5" x14ac:dyDescent="0.35">
      <c r="M17050" s="263" t="s">
        <v>19021</v>
      </c>
      <c r="N17050" s="264">
        <v>3473.88</v>
      </c>
      <c r="P17050" s="243" t="s">
        <v>32644</v>
      </c>
      <c r="Q17050" s="244">
        <v>-27197.81</v>
      </c>
      <c r="R17050" s="104"/>
      <c r="S17050" s="104"/>
      <c r="T17050" s="104"/>
    </row>
    <row r="17051" spans="13:20" ht="14.5" x14ac:dyDescent="0.35">
      <c r="M17051" s="263" t="s">
        <v>19022</v>
      </c>
      <c r="N17051" s="264">
        <v>141561</v>
      </c>
      <c r="P17051" s="243" t="s">
        <v>32645</v>
      </c>
      <c r="Q17051" s="244">
        <v>13320.61</v>
      </c>
      <c r="R17051" s="104"/>
      <c r="S17051" s="104"/>
      <c r="T17051" s="104"/>
    </row>
    <row r="17052" spans="13:20" ht="14.5" x14ac:dyDescent="0.35">
      <c r="M17052" s="263" t="s">
        <v>51712</v>
      </c>
      <c r="N17052" s="264">
        <v>-4068.19</v>
      </c>
      <c r="P17052" s="243" t="s">
        <v>32646</v>
      </c>
      <c r="Q17052" s="244">
        <v>93654.42</v>
      </c>
      <c r="R17052" s="104"/>
      <c r="S17052" s="104"/>
      <c r="T17052" s="104"/>
    </row>
    <row r="17053" spans="13:20" ht="14.5" x14ac:dyDescent="0.35">
      <c r="M17053" s="263" t="s">
        <v>19090</v>
      </c>
      <c r="N17053" s="264">
        <v>165947.85999999999</v>
      </c>
      <c r="P17053" s="243" t="s">
        <v>32647</v>
      </c>
      <c r="Q17053" s="244">
        <v>254553.69</v>
      </c>
      <c r="R17053" s="104"/>
      <c r="S17053" s="104"/>
      <c r="T17053" s="104"/>
    </row>
    <row r="17054" spans="13:20" ht="14.5" x14ac:dyDescent="0.35">
      <c r="M17054" s="263" t="s">
        <v>19092</v>
      </c>
      <c r="N17054" s="264">
        <v>488.37</v>
      </c>
      <c r="P17054" s="243" t="s">
        <v>32648</v>
      </c>
      <c r="Q17054" s="244">
        <v>96976.29</v>
      </c>
      <c r="R17054" s="104"/>
      <c r="S17054" s="104"/>
      <c r="T17054" s="104"/>
    </row>
    <row r="17055" spans="13:20" ht="14.5" x14ac:dyDescent="0.35">
      <c r="M17055" s="263" t="s">
        <v>19093</v>
      </c>
      <c r="N17055" s="264">
        <v>90171.03</v>
      </c>
      <c r="P17055" s="243" t="s">
        <v>32649</v>
      </c>
      <c r="Q17055" s="244">
        <v>2961</v>
      </c>
      <c r="R17055" s="104"/>
      <c r="S17055" s="104"/>
      <c r="T17055" s="104"/>
    </row>
    <row r="17056" spans="13:20" ht="14.5" x14ac:dyDescent="0.35">
      <c r="M17056" s="263" t="s">
        <v>50722</v>
      </c>
      <c r="N17056" s="264">
        <v>4891.37</v>
      </c>
      <c r="P17056" s="243" t="s">
        <v>32650</v>
      </c>
      <c r="Q17056" s="244">
        <v>2119.5500000000002</v>
      </c>
      <c r="R17056" s="104"/>
      <c r="S17056" s="104"/>
      <c r="T17056" s="104"/>
    </row>
    <row r="17057" spans="13:20" ht="14.5" x14ac:dyDescent="0.35">
      <c r="M17057" s="263" t="s">
        <v>19094</v>
      </c>
      <c r="N17057" s="264">
        <v>115232.16</v>
      </c>
      <c r="P17057" s="243" t="s">
        <v>32651</v>
      </c>
      <c r="Q17057" s="244">
        <v>2000</v>
      </c>
      <c r="R17057" s="104"/>
      <c r="S17057" s="104"/>
      <c r="T17057" s="104"/>
    </row>
    <row r="17058" spans="13:20" ht="14.5" x14ac:dyDescent="0.35">
      <c r="M17058" s="263" t="s">
        <v>19096</v>
      </c>
      <c r="N17058" s="264">
        <v>144151.59</v>
      </c>
      <c r="P17058" s="243" t="s">
        <v>32652</v>
      </c>
      <c r="Q17058" s="244">
        <v>51174.44</v>
      </c>
      <c r="R17058" s="104"/>
      <c r="S17058" s="104"/>
      <c r="T17058" s="104"/>
    </row>
    <row r="17059" spans="13:20" ht="14.5" x14ac:dyDescent="0.35">
      <c r="M17059" s="263" t="s">
        <v>19097</v>
      </c>
      <c r="N17059" s="264">
        <v>39989.870000000003</v>
      </c>
      <c r="P17059" s="243" t="s">
        <v>32653</v>
      </c>
      <c r="Q17059" s="244">
        <v>763351.13</v>
      </c>
      <c r="R17059" s="104"/>
      <c r="S17059" s="104"/>
      <c r="T17059" s="104"/>
    </row>
    <row r="17060" spans="13:20" ht="14.5" x14ac:dyDescent="0.35">
      <c r="M17060" s="263" t="s">
        <v>19098</v>
      </c>
      <c r="N17060" s="264">
        <v>43543.97</v>
      </c>
      <c r="P17060" s="243" t="s">
        <v>32654</v>
      </c>
      <c r="Q17060" s="244">
        <v>262295.03000000003</v>
      </c>
      <c r="R17060" s="104"/>
      <c r="S17060" s="104"/>
      <c r="T17060" s="104"/>
    </row>
    <row r="17061" spans="13:20" ht="14.5" x14ac:dyDescent="0.35">
      <c r="M17061" s="263" t="s">
        <v>58298</v>
      </c>
      <c r="N17061" s="264">
        <v>561.5</v>
      </c>
      <c r="P17061" s="243" t="s">
        <v>32655</v>
      </c>
      <c r="Q17061" s="244">
        <v>10106.36</v>
      </c>
      <c r="R17061" s="104"/>
      <c r="S17061" s="104"/>
      <c r="T17061" s="104"/>
    </row>
    <row r="17062" spans="13:20" ht="14.5" x14ac:dyDescent="0.35">
      <c r="M17062" s="263" t="s">
        <v>35184</v>
      </c>
      <c r="N17062" s="264">
        <v>85262.38</v>
      </c>
      <c r="P17062" s="243" t="s">
        <v>32656</v>
      </c>
      <c r="Q17062" s="244">
        <v>398481.76</v>
      </c>
      <c r="R17062" s="104"/>
      <c r="S17062" s="104"/>
      <c r="T17062" s="104"/>
    </row>
    <row r="17063" spans="13:20" ht="14.5" x14ac:dyDescent="0.35">
      <c r="M17063" s="263" t="s">
        <v>43543</v>
      </c>
      <c r="N17063" s="264">
        <v>162.79</v>
      </c>
      <c r="P17063" s="243" t="s">
        <v>32657</v>
      </c>
      <c r="Q17063" s="244">
        <v>529959.38</v>
      </c>
      <c r="R17063" s="104"/>
      <c r="S17063" s="104"/>
      <c r="T17063" s="104"/>
    </row>
    <row r="17064" spans="13:20" ht="14.5" x14ac:dyDescent="0.35">
      <c r="M17064" s="263" t="s">
        <v>19101</v>
      </c>
      <c r="N17064" s="264">
        <v>7260</v>
      </c>
      <c r="P17064" s="243" t="s">
        <v>32658</v>
      </c>
      <c r="Q17064" s="244">
        <v>26210739.670000002</v>
      </c>
      <c r="R17064" s="104"/>
      <c r="S17064" s="104"/>
      <c r="T17064" s="104"/>
    </row>
    <row r="17065" spans="13:20" ht="14.5" x14ac:dyDescent="0.35">
      <c r="M17065" s="263" t="s">
        <v>19102</v>
      </c>
      <c r="N17065" s="264">
        <v>29702.25</v>
      </c>
      <c r="P17065" s="243" t="s">
        <v>32659</v>
      </c>
      <c r="Q17065" s="244">
        <v>2601914.44</v>
      </c>
      <c r="R17065" s="104"/>
      <c r="S17065" s="104"/>
      <c r="T17065" s="104"/>
    </row>
    <row r="17066" spans="13:20" ht="14.5" x14ac:dyDescent="0.35">
      <c r="M17066" s="263" t="s">
        <v>50723</v>
      </c>
      <c r="N17066" s="264">
        <v>14998.93</v>
      </c>
      <c r="P17066" s="243" t="s">
        <v>32660</v>
      </c>
      <c r="Q17066" s="244">
        <v>609447.56999999995</v>
      </c>
      <c r="R17066" s="104"/>
      <c r="S17066" s="104"/>
      <c r="T17066" s="104"/>
    </row>
    <row r="17067" spans="13:20" ht="14.5" x14ac:dyDescent="0.35">
      <c r="M17067" s="263" t="s">
        <v>35185</v>
      </c>
      <c r="N17067" s="264">
        <v>1381339.65</v>
      </c>
      <c r="P17067" s="243" t="s">
        <v>32661</v>
      </c>
      <c r="Q17067" s="244">
        <v>246747</v>
      </c>
      <c r="R17067" s="104"/>
      <c r="S17067" s="104"/>
      <c r="T17067" s="104"/>
    </row>
    <row r="17068" spans="13:20" ht="14.5" x14ac:dyDescent="0.35">
      <c r="M17068" s="263" t="s">
        <v>19103</v>
      </c>
      <c r="N17068" s="264">
        <v>42860.54</v>
      </c>
      <c r="P17068" s="243" t="s">
        <v>32662</v>
      </c>
      <c r="Q17068" s="244">
        <v>635889.28</v>
      </c>
      <c r="R17068" s="104"/>
      <c r="S17068" s="104"/>
      <c r="T17068" s="104"/>
    </row>
    <row r="17069" spans="13:20" ht="14.5" x14ac:dyDescent="0.35">
      <c r="M17069" s="263" t="s">
        <v>53896</v>
      </c>
      <c r="N17069" s="264">
        <v>216.54</v>
      </c>
      <c r="P17069" s="243" t="s">
        <v>32663</v>
      </c>
      <c r="Q17069" s="244">
        <v>321214.81</v>
      </c>
      <c r="R17069" s="104"/>
      <c r="S17069" s="104"/>
      <c r="T17069" s="104"/>
    </row>
    <row r="17070" spans="13:20" ht="14.5" x14ac:dyDescent="0.35">
      <c r="M17070" s="263" t="s">
        <v>50724</v>
      </c>
      <c r="N17070" s="264">
        <v>7322.12</v>
      </c>
      <c r="P17070" s="243" t="s">
        <v>16515</v>
      </c>
      <c r="Q17070" s="244">
        <v>118600.82</v>
      </c>
      <c r="R17070" s="104"/>
      <c r="S17070" s="104"/>
      <c r="T17070" s="104"/>
    </row>
    <row r="17071" spans="13:20" ht="14.5" x14ac:dyDescent="0.35">
      <c r="M17071" s="263" t="s">
        <v>19104</v>
      </c>
      <c r="N17071" s="264">
        <v>15400</v>
      </c>
      <c r="P17071" s="243" t="s">
        <v>32664</v>
      </c>
      <c r="Q17071" s="244">
        <v>686339.16</v>
      </c>
      <c r="R17071" s="104"/>
      <c r="S17071" s="104"/>
      <c r="T17071" s="104"/>
    </row>
    <row r="17072" spans="13:20" ht="14.5" x14ac:dyDescent="0.35">
      <c r="M17072" s="263" t="s">
        <v>19105</v>
      </c>
      <c r="N17072" s="264">
        <v>57508.39</v>
      </c>
      <c r="P17072" s="243" t="s">
        <v>32665</v>
      </c>
      <c r="Q17072" s="244">
        <v>10234</v>
      </c>
      <c r="R17072" s="104"/>
      <c r="S17072" s="104"/>
      <c r="T17072" s="104"/>
    </row>
    <row r="17073" spans="13:20" ht="14.5" x14ac:dyDescent="0.35">
      <c r="M17073" s="263" t="s">
        <v>38056</v>
      </c>
      <c r="N17073" s="264">
        <v>2810.49</v>
      </c>
      <c r="P17073" s="243" t="s">
        <v>16516</v>
      </c>
      <c r="Q17073" s="244">
        <v>8052204.0800000001</v>
      </c>
      <c r="R17073" s="104"/>
      <c r="S17073" s="104"/>
      <c r="T17073" s="104"/>
    </row>
    <row r="17074" spans="13:20" ht="14.5" x14ac:dyDescent="0.35">
      <c r="M17074" s="263" t="s">
        <v>15157</v>
      </c>
      <c r="N17074" s="264">
        <v>169111.15</v>
      </c>
      <c r="P17074" s="243" t="s">
        <v>32666</v>
      </c>
      <c r="Q17074" s="244">
        <v>9235.7900000000009</v>
      </c>
      <c r="R17074" s="104"/>
      <c r="S17074" s="104"/>
      <c r="T17074" s="104"/>
    </row>
    <row r="17075" spans="13:20" ht="14.5" x14ac:dyDescent="0.35">
      <c r="M17075" s="263" t="s">
        <v>19106</v>
      </c>
      <c r="N17075" s="264">
        <v>164804.75</v>
      </c>
      <c r="P17075" s="243" t="s">
        <v>32667</v>
      </c>
      <c r="Q17075" s="244">
        <v>976.18</v>
      </c>
      <c r="R17075" s="104"/>
      <c r="S17075" s="104"/>
      <c r="T17075" s="104"/>
    </row>
    <row r="17076" spans="13:20" ht="14.5" x14ac:dyDescent="0.35">
      <c r="M17076" s="263" t="s">
        <v>19107</v>
      </c>
      <c r="N17076" s="264">
        <v>76538.81</v>
      </c>
      <c r="P17076" s="243" t="s">
        <v>32668</v>
      </c>
      <c r="Q17076" s="244">
        <v>6565537.46</v>
      </c>
      <c r="R17076" s="104"/>
      <c r="S17076" s="104"/>
      <c r="T17076" s="104"/>
    </row>
    <row r="17077" spans="13:20" ht="14.5" x14ac:dyDescent="0.35">
      <c r="M17077" s="263" t="s">
        <v>19108</v>
      </c>
      <c r="N17077" s="264">
        <v>35028</v>
      </c>
      <c r="P17077" s="243" t="s">
        <v>32669</v>
      </c>
      <c r="Q17077" s="244">
        <v>146114.07999999999</v>
      </c>
      <c r="R17077" s="104"/>
      <c r="S17077" s="104"/>
      <c r="T17077" s="104"/>
    </row>
    <row r="17078" spans="13:20" ht="14.5" x14ac:dyDescent="0.35">
      <c r="M17078" s="263" t="s">
        <v>19109</v>
      </c>
      <c r="N17078" s="264">
        <v>61625.02</v>
      </c>
      <c r="P17078" s="243" t="s">
        <v>36338</v>
      </c>
      <c r="Q17078" s="244">
        <v>3148.98</v>
      </c>
      <c r="R17078" s="104"/>
      <c r="S17078" s="104"/>
      <c r="T17078" s="104"/>
    </row>
    <row r="17079" spans="13:20" ht="14.5" x14ac:dyDescent="0.35">
      <c r="M17079" s="263" t="s">
        <v>19111</v>
      </c>
      <c r="N17079" s="264">
        <v>39600</v>
      </c>
      <c r="P17079" s="243" t="s">
        <v>16517</v>
      </c>
      <c r="Q17079" s="244">
        <v>1739916.87</v>
      </c>
      <c r="R17079" s="104"/>
      <c r="S17079" s="104"/>
      <c r="T17079" s="104"/>
    </row>
    <row r="17080" spans="13:20" ht="14.5" x14ac:dyDescent="0.35">
      <c r="M17080" s="263" t="s">
        <v>41705</v>
      </c>
      <c r="N17080" s="264">
        <v>15332.74</v>
      </c>
      <c r="P17080" s="243" t="s">
        <v>32670</v>
      </c>
      <c r="Q17080" s="244">
        <v>4488.2</v>
      </c>
      <c r="R17080" s="104"/>
      <c r="S17080" s="104"/>
      <c r="T17080" s="104"/>
    </row>
    <row r="17081" spans="13:20" ht="14.5" x14ac:dyDescent="0.35">
      <c r="M17081" s="263" t="s">
        <v>35186</v>
      </c>
      <c r="N17081" s="264">
        <v>380</v>
      </c>
      <c r="P17081" s="243" t="s">
        <v>32671</v>
      </c>
      <c r="Q17081" s="244">
        <v>64748.78</v>
      </c>
      <c r="R17081" s="104"/>
      <c r="S17081" s="104"/>
      <c r="T17081" s="104"/>
    </row>
    <row r="17082" spans="13:20" ht="14.5" x14ac:dyDescent="0.35">
      <c r="M17082" s="263" t="s">
        <v>19112</v>
      </c>
      <c r="N17082" s="264">
        <v>20000</v>
      </c>
      <c r="P17082" s="243" t="s">
        <v>32672</v>
      </c>
      <c r="Q17082" s="244">
        <v>110</v>
      </c>
      <c r="R17082" s="104"/>
      <c r="S17082" s="104"/>
      <c r="T17082" s="104"/>
    </row>
    <row r="17083" spans="13:20" ht="14.5" x14ac:dyDescent="0.35">
      <c r="M17083" s="263" t="s">
        <v>19113</v>
      </c>
      <c r="N17083" s="264">
        <v>87321.37</v>
      </c>
      <c r="P17083" s="243" t="s">
        <v>16518</v>
      </c>
      <c r="Q17083" s="244">
        <v>1229867.25</v>
      </c>
      <c r="R17083" s="104"/>
      <c r="S17083" s="104"/>
      <c r="T17083" s="104"/>
    </row>
    <row r="17084" spans="13:20" ht="14.5" x14ac:dyDescent="0.35">
      <c r="M17084" s="263" t="s">
        <v>58299</v>
      </c>
      <c r="N17084" s="264">
        <v>9531.09</v>
      </c>
      <c r="P17084" s="243" t="s">
        <v>16519</v>
      </c>
      <c r="Q17084" s="244">
        <v>793570.15</v>
      </c>
      <c r="R17084" s="104"/>
      <c r="S17084" s="104"/>
      <c r="T17084" s="104"/>
    </row>
    <row r="17085" spans="13:20" ht="14.5" x14ac:dyDescent="0.35">
      <c r="M17085" s="263" t="s">
        <v>15158</v>
      </c>
      <c r="N17085" s="264">
        <v>416144.94</v>
      </c>
      <c r="P17085" s="243" t="s">
        <v>16520</v>
      </c>
      <c r="Q17085" s="244">
        <v>1623089.96</v>
      </c>
      <c r="R17085" s="104"/>
      <c r="S17085" s="104"/>
      <c r="T17085" s="104"/>
    </row>
    <row r="17086" spans="13:20" ht="14.5" x14ac:dyDescent="0.35">
      <c r="M17086" s="263" t="s">
        <v>19114</v>
      </c>
      <c r="N17086" s="264">
        <v>207382.56</v>
      </c>
      <c r="P17086" s="243" t="s">
        <v>16521</v>
      </c>
      <c r="Q17086" s="244">
        <v>1503195.93</v>
      </c>
      <c r="R17086" s="104"/>
      <c r="S17086" s="104"/>
      <c r="T17086" s="104"/>
    </row>
    <row r="17087" spans="13:20" ht="14.5" x14ac:dyDescent="0.35">
      <c r="M17087" s="263" t="s">
        <v>35187</v>
      </c>
      <c r="N17087" s="264">
        <v>7718.85</v>
      </c>
      <c r="P17087" s="243" t="s">
        <v>32673</v>
      </c>
      <c r="Q17087" s="244">
        <v>131458.22</v>
      </c>
      <c r="R17087" s="104"/>
      <c r="S17087" s="104"/>
      <c r="T17087" s="104"/>
    </row>
    <row r="17088" spans="13:20" ht="14.5" x14ac:dyDescent="0.35">
      <c r="M17088" s="263" t="s">
        <v>19117</v>
      </c>
      <c r="N17088" s="264">
        <v>68501</v>
      </c>
      <c r="P17088" s="243" t="s">
        <v>32674</v>
      </c>
      <c r="Q17088" s="244">
        <v>155128.32999999999</v>
      </c>
      <c r="R17088" s="104"/>
      <c r="S17088" s="104"/>
      <c r="T17088" s="104"/>
    </row>
    <row r="17089" spans="13:20" ht="14.5" x14ac:dyDescent="0.35">
      <c r="M17089" s="263" t="s">
        <v>49062</v>
      </c>
      <c r="N17089" s="264">
        <v>-3930.88</v>
      </c>
      <c r="P17089" s="243" t="s">
        <v>16522</v>
      </c>
      <c r="Q17089" s="244">
        <v>2043684.14</v>
      </c>
      <c r="R17089" s="104"/>
      <c r="S17089" s="104"/>
      <c r="T17089" s="104"/>
    </row>
    <row r="17090" spans="13:20" ht="14.5" x14ac:dyDescent="0.35">
      <c r="M17090" s="263" t="s">
        <v>19167</v>
      </c>
      <c r="N17090" s="264">
        <v>102551.58</v>
      </c>
      <c r="P17090" s="243" t="s">
        <v>32675</v>
      </c>
      <c r="Q17090" s="244">
        <v>783907.77</v>
      </c>
      <c r="R17090" s="104"/>
      <c r="S17090" s="104"/>
      <c r="T17090" s="104"/>
    </row>
    <row r="17091" spans="13:20" ht="14.5" x14ac:dyDescent="0.35">
      <c r="M17091" s="263" t="s">
        <v>19168</v>
      </c>
      <c r="N17091" s="264">
        <v>577464.72</v>
      </c>
      <c r="P17091" s="243" t="s">
        <v>32676</v>
      </c>
      <c r="Q17091" s="244">
        <v>164735.47</v>
      </c>
      <c r="R17091" s="104"/>
      <c r="S17091" s="104"/>
      <c r="T17091" s="104"/>
    </row>
    <row r="17092" spans="13:20" ht="14.5" x14ac:dyDescent="0.35">
      <c r="M17092" s="263" t="s">
        <v>19169</v>
      </c>
      <c r="N17092" s="264">
        <v>3617.77</v>
      </c>
      <c r="P17092" s="243" t="s">
        <v>32677</v>
      </c>
      <c r="Q17092" s="244">
        <v>7485.55</v>
      </c>
      <c r="R17092" s="104"/>
      <c r="S17092" s="104"/>
      <c r="T17092" s="104"/>
    </row>
    <row r="17093" spans="13:20" ht="14.5" x14ac:dyDescent="0.35">
      <c r="M17093" s="263" t="s">
        <v>19170</v>
      </c>
      <c r="N17093" s="264">
        <v>654061.35</v>
      </c>
      <c r="P17093" s="243" t="s">
        <v>32678</v>
      </c>
      <c r="Q17093" s="244">
        <v>462582.04</v>
      </c>
      <c r="R17093" s="104"/>
      <c r="S17093" s="104"/>
      <c r="T17093" s="104"/>
    </row>
    <row r="17094" spans="13:20" ht="14.5" x14ac:dyDescent="0.35">
      <c r="M17094" s="263" t="s">
        <v>50725</v>
      </c>
      <c r="N17094" s="264">
        <v>20380.54</v>
      </c>
      <c r="P17094" s="243" t="s">
        <v>32679</v>
      </c>
      <c r="Q17094" s="244">
        <v>1850359.47</v>
      </c>
      <c r="R17094" s="104"/>
      <c r="S17094" s="104"/>
      <c r="T17094" s="104"/>
    </row>
    <row r="17095" spans="13:20" ht="14.5" x14ac:dyDescent="0.35">
      <c r="M17095" s="263" t="s">
        <v>19171</v>
      </c>
      <c r="N17095" s="264">
        <v>248585.16</v>
      </c>
      <c r="P17095" s="243" t="s">
        <v>32680</v>
      </c>
      <c r="Q17095" s="244">
        <v>287808.57</v>
      </c>
      <c r="R17095" s="104"/>
      <c r="S17095" s="104"/>
      <c r="T17095" s="104"/>
    </row>
    <row r="17096" spans="13:20" ht="14.5" x14ac:dyDescent="0.35">
      <c r="M17096" s="263" t="s">
        <v>35201</v>
      </c>
      <c r="N17096" s="264">
        <v>1308.04</v>
      </c>
      <c r="P17096" s="243" t="s">
        <v>32681</v>
      </c>
      <c r="Q17096" s="244">
        <v>1525669.16</v>
      </c>
      <c r="R17096" s="104"/>
      <c r="S17096" s="104"/>
      <c r="T17096" s="104"/>
    </row>
    <row r="17097" spans="13:20" ht="14.5" x14ac:dyDescent="0.35">
      <c r="M17097" s="263" t="s">
        <v>19172</v>
      </c>
      <c r="N17097" s="264">
        <v>841007.18</v>
      </c>
      <c r="P17097" s="243" t="s">
        <v>32682</v>
      </c>
      <c r="Q17097" s="244">
        <v>3931.7</v>
      </c>
      <c r="R17097" s="104"/>
      <c r="S17097" s="104"/>
      <c r="T17097" s="104"/>
    </row>
    <row r="17098" spans="13:20" ht="14.5" x14ac:dyDescent="0.35">
      <c r="M17098" s="263" t="s">
        <v>35202</v>
      </c>
      <c r="N17098" s="264">
        <v>303330.3</v>
      </c>
      <c r="P17098" s="243" t="s">
        <v>32683</v>
      </c>
      <c r="Q17098" s="244">
        <v>72014</v>
      </c>
      <c r="R17098" s="104"/>
      <c r="S17098" s="104"/>
      <c r="T17098" s="104"/>
    </row>
    <row r="17099" spans="13:20" ht="14.5" x14ac:dyDescent="0.35">
      <c r="M17099" s="263" t="s">
        <v>36642</v>
      </c>
      <c r="N17099" s="264">
        <v>572.33000000000004</v>
      </c>
      <c r="P17099" s="243" t="s">
        <v>32684</v>
      </c>
      <c r="Q17099" s="244">
        <v>11379.99</v>
      </c>
      <c r="R17099" s="104"/>
      <c r="S17099" s="104"/>
      <c r="T17099" s="104"/>
    </row>
    <row r="17100" spans="13:20" ht="14.5" x14ac:dyDescent="0.35">
      <c r="M17100" s="263" t="s">
        <v>19173</v>
      </c>
      <c r="N17100" s="264">
        <v>93274.19</v>
      </c>
      <c r="P17100" s="243" t="s">
        <v>32685</v>
      </c>
      <c r="Q17100" s="244">
        <v>122061.51</v>
      </c>
      <c r="R17100" s="104"/>
      <c r="S17100" s="104"/>
      <c r="T17100" s="104"/>
    </row>
    <row r="17101" spans="13:20" ht="14.5" x14ac:dyDescent="0.35">
      <c r="M17101" s="263" t="s">
        <v>35203</v>
      </c>
      <c r="N17101" s="264">
        <v>7029.7</v>
      </c>
      <c r="P17101" s="243" t="s">
        <v>16523</v>
      </c>
      <c r="Q17101" s="244">
        <v>3575281.49</v>
      </c>
      <c r="R17101" s="104"/>
      <c r="S17101" s="104"/>
      <c r="T17101" s="104"/>
    </row>
    <row r="17102" spans="13:20" ht="14.5" x14ac:dyDescent="0.35">
      <c r="M17102" s="263" t="s">
        <v>58300</v>
      </c>
      <c r="N17102" s="264">
        <v>25000</v>
      </c>
      <c r="P17102" s="243" t="s">
        <v>32686</v>
      </c>
      <c r="Q17102" s="244">
        <v>48404.06</v>
      </c>
      <c r="R17102" s="104"/>
      <c r="S17102" s="104"/>
      <c r="T17102" s="104"/>
    </row>
    <row r="17103" spans="13:20" ht="14.5" x14ac:dyDescent="0.35">
      <c r="M17103" s="263" t="s">
        <v>33725</v>
      </c>
      <c r="N17103" s="264">
        <v>29974.07</v>
      </c>
      <c r="P17103" s="243" t="s">
        <v>16524</v>
      </c>
      <c r="Q17103" s="244">
        <v>2943313.02</v>
      </c>
      <c r="R17103" s="104"/>
      <c r="S17103" s="104"/>
      <c r="T17103" s="104"/>
    </row>
    <row r="17104" spans="13:20" ht="14.5" x14ac:dyDescent="0.35">
      <c r="M17104" s="263" t="s">
        <v>35204</v>
      </c>
      <c r="N17104" s="264">
        <v>22231.38</v>
      </c>
      <c r="P17104" s="243" t="s">
        <v>32687</v>
      </c>
      <c r="Q17104" s="244">
        <v>1903223.27</v>
      </c>
      <c r="R17104" s="104"/>
      <c r="S17104" s="104"/>
      <c r="T17104" s="104"/>
    </row>
    <row r="17105" spans="13:20" ht="14.5" x14ac:dyDescent="0.35">
      <c r="M17105" s="263" t="s">
        <v>19175</v>
      </c>
      <c r="N17105" s="264">
        <v>15</v>
      </c>
      <c r="P17105" s="243" t="s">
        <v>32688</v>
      </c>
      <c r="Q17105" s="244">
        <v>976755.27</v>
      </c>
      <c r="R17105" s="104"/>
      <c r="S17105" s="104"/>
      <c r="T17105" s="104"/>
    </row>
    <row r="17106" spans="13:20" ht="14.5" x14ac:dyDescent="0.35">
      <c r="M17106" s="263" t="s">
        <v>35205</v>
      </c>
      <c r="N17106" s="264">
        <v>4933521.82</v>
      </c>
      <c r="P17106" s="243" t="s">
        <v>32689</v>
      </c>
      <c r="Q17106" s="244">
        <v>618997.15</v>
      </c>
      <c r="R17106" s="104"/>
      <c r="S17106" s="104"/>
      <c r="T17106" s="104"/>
    </row>
    <row r="17107" spans="13:20" ht="14.5" x14ac:dyDescent="0.35">
      <c r="M17107" s="263" t="s">
        <v>43544</v>
      </c>
      <c r="N17107" s="264">
        <v>5041.1400000000003</v>
      </c>
      <c r="P17107" s="243" t="s">
        <v>32690</v>
      </c>
      <c r="Q17107" s="244">
        <v>744228.74</v>
      </c>
      <c r="R17107" s="104"/>
      <c r="S17107" s="104"/>
      <c r="T17107" s="104"/>
    </row>
    <row r="17108" spans="13:20" ht="14.5" x14ac:dyDescent="0.35">
      <c r="M17108" s="263" t="s">
        <v>19177</v>
      </c>
      <c r="N17108" s="264">
        <v>64294.5</v>
      </c>
      <c r="P17108" s="243" t="s">
        <v>32691</v>
      </c>
      <c r="Q17108" s="244">
        <v>2400</v>
      </c>
      <c r="R17108" s="104"/>
      <c r="S17108" s="104"/>
      <c r="T17108" s="104"/>
    </row>
    <row r="17109" spans="13:20" ht="14.5" x14ac:dyDescent="0.35">
      <c r="M17109" s="263" t="s">
        <v>15162</v>
      </c>
      <c r="N17109" s="264">
        <v>596168.82999999996</v>
      </c>
      <c r="P17109" s="243" t="s">
        <v>16525</v>
      </c>
      <c r="Q17109" s="244">
        <v>1459428.83</v>
      </c>
      <c r="R17109" s="104"/>
      <c r="S17109" s="104"/>
      <c r="T17109" s="104"/>
    </row>
    <row r="17110" spans="13:20" ht="14.5" x14ac:dyDescent="0.35">
      <c r="M17110" s="263" t="s">
        <v>19179</v>
      </c>
      <c r="N17110" s="264">
        <v>457949.49</v>
      </c>
      <c r="P17110" s="243" t="s">
        <v>32692</v>
      </c>
      <c r="Q17110" s="244">
        <v>834300</v>
      </c>
      <c r="R17110" s="104"/>
      <c r="S17110" s="104"/>
      <c r="T17110" s="104"/>
    </row>
    <row r="17111" spans="13:20" ht="14.5" x14ac:dyDescent="0.35">
      <c r="M17111" s="263" t="s">
        <v>19180</v>
      </c>
      <c r="N17111" s="264">
        <v>207420.97</v>
      </c>
      <c r="P17111" s="243" t="s">
        <v>32693</v>
      </c>
      <c r="Q17111" s="244">
        <v>42230.8</v>
      </c>
      <c r="R17111" s="104"/>
      <c r="S17111" s="104"/>
      <c r="T17111" s="104"/>
    </row>
    <row r="17112" spans="13:20" ht="14.5" x14ac:dyDescent="0.35">
      <c r="M17112" s="263" t="s">
        <v>19181</v>
      </c>
      <c r="N17112" s="264">
        <v>31652.67</v>
      </c>
      <c r="P17112" s="243" t="s">
        <v>32694</v>
      </c>
      <c r="Q17112" s="244">
        <v>30379.88</v>
      </c>
      <c r="R17112" s="104"/>
      <c r="S17112" s="104"/>
      <c r="T17112" s="104"/>
    </row>
    <row r="17113" spans="13:20" ht="14.5" x14ac:dyDescent="0.35">
      <c r="M17113" s="263" t="s">
        <v>19182</v>
      </c>
      <c r="N17113" s="264">
        <v>691283.1</v>
      </c>
      <c r="P17113" s="243" t="s">
        <v>32695</v>
      </c>
      <c r="Q17113" s="244">
        <v>5021.0200000000004</v>
      </c>
      <c r="R17113" s="104"/>
      <c r="S17113" s="104"/>
      <c r="T17113" s="104"/>
    </row>
    <row r="17114" spans="13:20" ht="14.5" x14ac:dyDescent="0.35">
      <c r="M17114" s="263" t="s">
        <v>19183</v>
      </c>
      <c r="N17114" s="264">
        <v>30658.45</v>
      </c>
      <c r="P17114" s="243" t="s">
        <v>16526</v>
      </c>
      <c r="Q17114" s="244">
        <v>1068614.23</v>
      </c>
      <c r="R17114" s="104"/>
      <c r="S17114" s="104"/>
      <c r="T17114" s="104"/>
    </row>
    <row r="17115" spans="13:20" ht="14.5" x14ac:dyDescent="0.35">
      <c r="M17115" s="263" t="s">
        <v>52605</v>
      </c>
      <c r="N17115" s="264">
        <v>4428.72</v>
      </c>
      <c r="P17115" s="243" t="s">
        <v>16527</v>
      </c>
      <c r="Q17115" s="244">
        <v>7293556.0700000003</v>
      </c>
      <c r="R17115" s="104"/>
      <c r="S17115" s="104"/>
      <c r="T17115" s="104"/>
    </row>
    <row r="17116" spans="13:20" ht="14.5" x14ac:dyDescent="0.35">
      <c r="M17116" s="263" t="s">
        <v>58301</v>
      </c>
      <c r="N17116" s="264">
        <v>49047.71</v>
      </c>
      <c r="P17116" s="243" t="s">
        <v>32696</v>
      </c>
      <c r="Q17116" s="244">
        <v>189300</v>
      </c>
      <c r="R17116" s="104"/>
      <c r="S17116" s="104"/>
      <c r="T17116" s="104"/>
    </row>
    <row r="17117" spans="13:20" ht="14.5" x14ac:dyDescent="0.35">
      <c r="M17117" s="263" t="s">
        <v>19184</v>
      </c>
      <c r="N17117" s="264">
        <v>1058.7</v>
      </c>
      <c r="P17117" s="243" t="s">
        <v>32697</v>
      </c>
      <c r="Q17117" s="244">
        <v>7617.48</v>
      </c>
      <c r="R17117" s="104"/>
      <c r="S17117" s="104"/>
      <c r="T17117" s="104"/>
    </row>
    <row r="17118" spans="13:20" ht="14.5" x14ac:dyDescent="0.35">
      <c r="M17118" s="263" t="s">
        <v>43545</v>
      </c>
      <c r="N17118" s="264">
        <v>27512.09</v>
      </c>
      <c r="P17118" s="243" t="s">
        <v>16528</v>
      </c>
      <c r="Q17118" s="244">
        <v>1243824.6000000001</v>
      </c>
      <c r="R17118" s="104"/>
      <c r="S17118" s="104"/>
      <c r="T17118" s="104"/>
    </row>
    <row r="17119" spans="13:20" ht="14.5" x14ac:dyDescent="0.35">
      <c r="M17119" s="263" t="s">
        <v>19185</v>
      </c>
      <c r="N17119" s="264">
        <v>798148.05</v>
      </c>
      <c r="P17119" s="243" t="s">
        <v>32698</v>
      </c>
      <c r="Q17119" s="244">
        <v>125953.87</v>
      </c>
      <c r="R17119" s="104"/>
      <c r="S17119" s="104"/>
      <c r="T17119" s="104"/>
    </row>
    <row r="17120" spans="13:20" ht="14.5" x14ac:dyDescent="0.35">
      <c r="M17120" s="263" t="s">
        <v>15163</v>
      </c>
      <c r="N17120" s="264">
        <v>380387.01</v>
      </c>
      <c r="P17120" s="243" t="s">
        <v>16529</v>
      </c>
      <c r="Q17120" s="244">
        <v>3932553.36</v>
      </c>
      <c r="R17120" s="104"/>
      <c r="S17120" s="104"/>
      <c r="T17120" s="104"/>
    </row>
    <row r="17121" spans="13:20" ht="14.5" x14ac:dyDescent="0.35">
      <c r="M17121" s="263" t="s">
        <v>53897</v>
      </c>
      <c r="N17121" s="264">
        <v>4259.4399999999996</v>
      </c>
      <c r="P17121" s="243" t="s">
        <v>16530</v>
      </c>
      <c r="Q17121" s="244">
        <v>7619443.1699999999</v>
      </c>
      <c r="R17121" s="104"/>
      <c r="S17121" s="104"/>
      <c r="T17121" s="104"/>
    </row>
    <row r="17122" spans="13:20" ht="14.5" x14ac:dyDescent="0.35">
      <c r="M17122" s="263" t="s">
        <v>19186</v>
      </c>
      <c r="N17122" s="264">
        <v>656988.66</v>
      </c>
      <c r="P17122" s="243" t="s">
        <v>32699</v>
      </c>
      <c r="Q17122" s="244">
        <v>3221.86</v>
      </c>
      <c r="R17122" s="104"/>
      <c r="S17122" s="104"/>
      <c r="T17122" s="104"/>
    </row>
    <row r="17123" spans="13:20" ht="14.5" x14ac:dyDescent="0.35">
      <c r="M17123" s="263" t="s">
        <v>19187</v>
      </c>
      <c r="N17123" s="264">
        <v>37920.32</v>
      </c>
      <c r="P17123" s="243" t="s">
        <v>16531</v>
      </c>
      <c r="Q17123" s="244">
        <v>3091586.41</v>
      </c>
      <c r="R17123" s="104"/>
      <c r="S17123" s="104"/>
      <c r="T17123" s="104"/>
    </row>
    <row r="17124" spans="13:20" ht="14.5" x14ac:dyDescent="0.35">
      <c r="M17124" s="263" t="s">
        <v>15164</v>
      </c>
      <c r="N17124" s="264">
        <v>43895.4</v>
      </c>
      <c r="P17124" s="243" t="s">
        <v>32700</v>
      </c>
      <c r="Q17124" s="244">
        <v>126982.72</v>
      </c>
      <c r="R17124" s="104"/>
      <c r="S17124" s="104"/>
      <c r="T17124" s="104"/>
    </row>
    <row r="17125" spans="13:20" ht="14.5" x14ac:dyDescent="0.35">
      <c r="M17125" s="263" t="s">
        <v>50726</v>
      </c>
      <c r="N17125" s="264">
        <v>13354.94</v>
      </c>
      <c r="P17125" s="243" t="s">
        <v>32701</v>
      </c>
      <c r="Q17125" s="244">
        <v>77.010000000000005</v>
      </c>
      <c r="R17125" s="104"/>
      <c r="S17125" s="104"/>
      <c r="T17125" s="104"/>
    </row>
    <row r="17126" spans="13:20" ht="14.5" x14ac:dyDescent="0.35">
      <c r="M17126" s="263" t="s">
        <v>19198</v>
      </c>
      <c r="N17126" s="264">
        <v>56939.82</v>
      </c>
      <c r="P17126" s="243" t="s">
        <v>32702</v>
      </c>
      <c r="Q17126" s="244">
        <v>28.28</v>
      </c>
      <c r="R17126" s="104"/>
      <c r="S17126" s="104"/>
      <c r="T17126" s="104"/>
    </row>
    <row r="17127" spans="13:20" ht="14.5" x14ac:dyDescent="0.35">
      <c r="M17127" s="263" t="s">
        <v>50727</v>
      </c>
      <c r="N17127" s="264">
        <v>13680</v>
      </c>
      <c r="P17127" s="243" t="s">
        <v>16532</v>
      </c>
      <c r="Q17127" s="244">
        <v>16810764.34</v>
      </c>
      <c r="R17127" s="104"/>
      <c r="S17127" s="104"/>
      <c r="T17127" s="104"/>
    </row>
    <row r="17128" spans="13:20" ht="14.5" x14ac:dyDescent="0.35">
      <c r="M17128" s="263" t="s">
        <v>43546</v>
      </c>
      <c r="N17128" s="264">
        <v>11111.1</v>
      </c>
      <c r="P17128" s="243" t="s">
        <v>16533</v>
      </c>
      <c r="Q17128" s="244">
        <v>604136.54</v>
      </c>
      <c r="R17128" s="104"/>
      <c r="S17128" s="104"/>
      <c r="T17128" s="104"/>
    </row>
    <row r="17129" spans="13:20" ht="14.5" x14ac:dyDescent="0.35">
      <c r="M17129" s="263" t="s">
        <v>45992</v>
      </c>
      <c r="N17129" s="264">
        <v>151563.35999999999</v>
      </c>
      <c r="P17129" s="243" t="s">
        <v>32703</v>
      </c>
      <c r="Q17129" s="244">
        <v>59015.45</v>
      </c>
      <c r="R17129" s="104"/>
      <c r="S17129" s="104"/>
      <c r="T17129" s="104"/>
    </row>
    <row r="17130" spans="13:20" ht="14.5" x14ac:dyDescent="0.35">
      <c r="M17130" s="263" t="s">
        <v>19199</v>
      </c>
      <c r="N17130" s="264">
        <v>17600.79</v>
      </c>
      <c r="P17130" s="243" t="s">
        <v>32704</v>
      </c>
      <c r="Q17130" s="244">
        <v>615930.57999999996</v>
      </c>
      <c r="R17130" s="104"/>
      <c r="S17130" s="104"/>
      <c r="T17130" s="104"/>
    </row>
    <row r="17131" spans="13:20" ht="14.5" x14ac:dyDescent="0.35">
      <c r="M17131" s="263" t="s">
        <v>33733</v>
      </c>
      <c r="N17131" s="264">
        <v>1000</v>
      </c>
      <c r="P17131" s="243" t="s">
        <v>16534</v>
      </c>
      <c r="Q17131" s="244">
        <v>399289.63</v>
      </c>
      <c r="R17131" s="104"/>
      <c r="S17131" s="104"/>
      <c r="T17131" s="104"/>
    </row>
    <row r="17132" spans="13:20" ht="14.5" x14ac:dyDescent="0.35">
      <c r="M17132" s="263" t="s">
        <v>19201</v>
      </c>
      <c r="N17132" s="264">
        <v>9934.5499999999993</v>
      </c>
      <c r="P17132" s="243" t="s">
        <v>32705</v>
      </c>
      <c r="Q17132" s="244">
        <v>140758.75</v>
      </c>
      <c r="R17132" s="104"/>
      <c r="S17132" s="104"/>
      <c r="T17132" s="104"/>
    </row>
    <row r="17133" spans="13:20" ht="14.5" x14ac:dyDescent="0.35">
      <c r="M17133" s="263" t="s">
        <v>19223</v>
      </c>
      <c r="N17133" s="264">
        <v>36817</v>
      </c>
      <c r="P17133" s="243" t="s">
        <v>16535</v>
      </c>
      <c r="Q17133" s="244">
        <v>18986.25</v>
      </c>
      <c r="R17133" s="104"/>
      <c r="S17133" s="104"/>
      <c r="T17133" s="104"/>
    </row>
    <row r="17134" spans="13:20" ht="14.5" x14ac:dyDescent="0.35">
      <c r="M17134" s="263" t="s">
        <v>50728</v>
      </c>
      <c r="N17134" s="264">
        <v>47951.96</v>
      </c>
      <c r="P17134" s="243" t="s">
        <v>32706</v>
      </c>
      <c r="Q17134" s="244">
        <v>1473545.67</v>
      </c>
      <c r="R17134" s="104"/>
      <c r="S17134" s="104"/>
      <c r="T17134" s="104"/>
    </row>
    <row r="17135" spans="13:20" ht="14.5" x14ac:dyDescent="0.35">
      <c r="M17135" s="263" t="s">
        <v>53898</v>
      </c>
      <c r="N17135" s="264">
        <v>6125.04</v>
      </c>
      <c r="P17135" s="243" t="s">
        <v>16536</v>
      </c>
      <c r="Q17135" s="244">
        <v>343882.84</v>
      </c>
      <c r="R17135" s="104"/>
      <c r="S17135" s="104"/>
      <c r="T17135" s="104"/>
    </row>
    <row r="17136" spans="13:20" ht="14.5" x14ac:dyDescent="0.35">
      <c r="M17136" s="263" t="s">
        <v>49063</v>
      </c>
      <c r="N17136" s="264">
        <v>143671.85999999999</v>
      </c>
      <c r="P17136" s="243" t="s">
        <v>32707</v>
      </c>
      <c r="Q17136" s="244">
        <v>957282.71</v>
      </c>
      <c r="R17136" s="104"/>
      <c r="S17136" s="104"/>
      <c r="T17136" s="104"/>
    </row>
    <row r="17137" spans="13:20" ht="14.5" x14ac:dyDescent="0.35">
      <c r="M17137" s="263" t="s">
        <v>19224</v>
      </c>
      <c r="N17137" s="264">
        <v>17926.900000000001</v>
      </c>
      <c r="P17137" s="243" t="s">
        <v>32708</v>
      </c>
      <c r="Q17137" s="244">
        <v>431897.04</v>
      </c>
      <c r="R17137" s="104"/>
      <c r="S17137" s="104"/>
      <c r="T17137" s="104"/>
    </row>
    <row r="17138" spans="13:20" ht="14.5" x14ac:dyDescent="0.35">
      <c r="M17138" s="263" t="s">
        <v>19225</v>
      </c>
      <c r="N17138" s="264">
        <v>807</v>
      </c>
      <c r="P17138" s="243" t="s">
        <v>32709</v>
      </c>
      <c r="Q17138" s="244">
        <v>90760.69</v>
      </c>
      <c r="R17138" s="104"/>
      <c r="S17138" s="104"/>
      <c r="T17138" s="104"/>
    </row>
    <row r="17139" spans="13:20" ht="14.5" x14ac:dyDescent="0.35">
      <c r="M17139" s="263" t="s">
        <v>53899</v>
      </c>
      <c r="N17139" s="264">
        <v>20940.009999999998</v>
      </c>
      <c r="P17139" s="243" t="s">
        <v>32710</v>
      </c>
      <c r="Q17139" s="244">
        <v>109519.69</v>
      </c>
      <c r="R17139" s="104"/>
      <c r="S17139" s="104"/>
      <c r="T17139" s="104"/>
    </row>
    <row r="17140" spans="13:20" ht="14.5" x14ac:dyDescent="0.35">
      <c r="M17140" s="263" t="s">
        <v>53900</v>
      </c>
      <c r="N17140" s="264">
        <v>3284</v>
      </c>
      <c r="P17140" s="243" t="s">
        <v>32711</v>
      </c>
      <c r="Q17140" s="244">
        <v>50968.03</v>
      </c>
      <c r="R17140" s="104"/>
      <c r="S17140" s="104"/>
      <c r="T17140" s="104"/>
    </row>
    <row r="17141" spans="13:20" ht="14.5" x14ac:dyDescent="0.35">
      <c r="M17141" s="263" t="s">
        <v>19229</v>
      </c>
      <c r="N17141" s="264">
        <v>803.94</v>
      </c>
      <c r="P17141" s="243" t="s">
        <v>32712</v>
      </c>
      <c r="Q17141" s="244">
        <v>1619073.54</v>
      </c>
      <c r="R17141" s="104"/>
      <c r="S17141" s="104"/>
      <c r="T17141" s="104"/>
    </row>
    <row r="17142" spans="13:20" ht="14.5" x14ac:dyDescent="0.35">
      <c r="M17142" s="263" t="s">
        <v>45993</v>
      </c>
      <c r="N17142" s="264">
        <v>69054.789999999994</v>
      </c>
      <c r="P17142" s="243" t="s">
        <v>16537</v>
      </c>
      <c r="Q17142" s="244">
        <v>190388.13</v>
      </c>
      <c r="R17142" s="104"/>
      <c r="S17142" s="104"/>
      <c r="T17142" s="104"/>
    </row>
    <row r="17143" spans="13:20" ht="14.5" x14ac:dyDescent="0.35">
      <c r="M17143" s="263" t="s">
        <v>19245</v>
      </c>
      <c r="N17143" s="264">
        <v>5614.21</v>
      </c>
      <c r="P17143" s="243" t="s">
        <v>16538</v>
      </c>
      <c r="Q17143" s="244">
        <v>2111429.48</v>
      </c>
      <c r="R17143" s="104"/>
      <c r="S17143" s="104"/>
      <c r="T17143" s="104"/>
    </row>
    <row r="17144" spans="13:20" ht="14.5" x14ac:dyDescent="0.35">
      <c r="M17144" s="263" t="s">
        <v>19246</v>
      </c>
      <c r="N17144" s="264">
        <v>1768</v>
      </c>
      <c r="P17144" s="243" t="s">
        <v>16539</v>
      </c>
      <c r="Q17144" s="244">
        <v>2653107.81</v>
      </c>
      <c r="R17144" s="104"/>
      <c r="S17144" s="104"/>
      <c r="T17144" s="104"/>
    </row>
    <row r="17145" spans="13:20" ht="14.5" x14ac:dyDescent="0.35">
      <c r="M17145" s="263" t="s">
        <v>58302</v>
      </c>
      <c r="N17145" s="264">
        <v>6411</v>
      </c>
      <c r="P17145" s="243" t="s">
        <v>32713</v>
      </c>
      <c r="Q17145" s="244">
        <v>1688.11</v>
      </c>
      <c r="R17145" s="104"/>
      <c r="S17145" s="104"/>
      <c r="T17145" s="104"/>
    </row>
    <row r="17146" spans="13:20" ht="14.5" x14ac:dyDescent="0.35">
      <c r="M17146" s="263" t="s">
        <v>19250</v>
      </c>
      <c r="N17146" s="264">
        <v>9684</v>
      </c>
      <c r="P17146" s="243" t="s">
        <v>32714</v>
      </c>
      <c r="Q17146" s="244">
        <v>101075.44</v>
      </c>
      <c r="R17146" s="104"/>
      <c r="S17146" s="104"/>
      <c r="T17146" s="104"/>
    </row>
    <row r="17147" spans="13:20" ht="14.5" x14ac:dyDescent="0.35">
      <c r="M17147" s="263" t="s">
        <v>50729</v>
      </c>
      <c r="N17147" s="264">
        <v>7944.24</v>
      </c>
      <c r="P17147" s="243" t="s">
        <v>32715</v>
      </c>
      <c r="Q17147" s="244">
        <v>2873</v>
      </c>
      <c r="R17147" s="104"/>
      <c r="S17147" s="104"/>
      <c r="T17147" s="104"/>
    </row>
    <row r="17148" spans="13:20" ht="14.5" x14ac:dyDescent="0.35">
      <c r="M17148" s="263" t="s">
        <v>58303</v>
      </c>
      <c r="N17148" s="264">
        <v>899.2</v>
      </c>
      <c r="P17148" s="243" t="s">
        <v>16541</v>
      </c>
      <c r="Q17148" s="244">
        <v>4487393.3499999996</v>
      </c>
      <c r="R17148" s="104"/>
      <c r="S17148" s="104"/>
      <c r="T17148" s="104"/>
    </row>
    <row r="17149" spans="13:20" ht="14.5" x14ac:dyDescent="0.35">
      <c r="M17149" s="263" t="s">
        <v>51713</v>
      </c>
      <c r="N17149" s="264">
        <v>101147.14</v>
      </c>
      <c r="P17149" s="243" t="s">
        <v>16542</v>
      </c>
      <c r="Q17149" s="244">
        <v>34404282.789999999</v>
      </c>
      <c r="R17149" s="104"/>
      <c r="S17149" s="104"/>
      <c r="T17149" s="104"/>
    </row>
    <row r="17150" spans="13:20" ht="14.5" x14ac:dyDescent="0.35">
      <c r="M17150" s="263" t="s">
        <v>19318</v>
      </c>
      <c r="N17150" s="264">
        <v>864322.91</v>
      </c>
      <c r="P17150" s="243" t="s">
        <v>16543</v>
      </c>
      <c r="Q17150" s="244">
        <v>3039503.3</v>
      </c>
      <c r="R17150" s="104"/>
      <c r="S17150" s="104"/>
      <c r="T17150" s="104"/>
    </row>
    <row r="17151" spans="13:20" ht="14.5" x14ac:dyDescent="0.35">
      <c r="M17151" s="263" t="s">
        <v>38065</v>
      </c>
      <c r="N17151" s="264">
        <v>50325</v>
      </c>
      <c r="P17151" s="243" t="s">
        <v>32716</v>
      </c>
      <c r="Q17151" s="244">
        <v>73906.570000000007</v>
      </c>
      <c r="R17151" s="104"/>
      <c r="S17151" s="104"/>
      <c r="T17151" s="104"/>
    </row>
    <row r="17152" spans="13:20" ht="14.5" x14ac:dyDescent="0.35">
      <c r="M17152" s="263" t="s">
        <v>36343</v>
      </c>
      <c r="N17152" s="264">
        <v>6297.96</v>
      </c>
      <c r="P17152" s="243" t="s">
        <v>16544</v>
      </c>
      <c r="Q17152" s="244">
        <v>11512686.380000001</v>
      </c>
      <c r="R17152" s="104"/>
      <c r="S17152" s="104"/>
      <c r="T17152" s="104"/>
    </row>
    <row r="17153" spans="13:20" ht="14.5" x14ac:dyDescent="0.35">
      <c r="M17153" s="263" t="s">
        <v>50730</v>
      </c>
      <c r="N17153" s="264">
        <v>1625</v>
      </c>
      <c r="P17153" s="243" t="s">
        <v>16545</v>
      </c>
      <c r="Q17153" s="244">
        <v>895033.78</v>
      </c>
      <c r="R17153" s="104"/>
      <c r="S17153" s="104"/>
      <c r="T17153" s="104"/>
    </row>
    <row r="17154" spans="13:20" ht="14.5" x14ac:dyDescent="0.35">
      <c r="M17154" s="263" t="s">
        <v>19319</v>
      </c>
      <c r="N17154" s="264">
        <v>59760.02</v>
      </c>
      <c r="P17154" s="243" t="s">
        <v>16546</v>
      </c>
      <c r="Q17154" s="244">
        <v>8920.3700000000008</v>
      </c>
      <c r="R17154" s="104"/>
      <c r="S17154" s="104"/>
      <c r="T17154" s="104"/>
    </row>
    <row r="17155" spans="13:20" ht="14.5" x14ac:dyDescent="0.35">
      <c r="M17155" s="263" t="s">
        <v>19320</v>
      </c>
      <c r="N17155" s="264">
        <v>69090</v>
      </c>
      <c r="P17155" s="243" t="s">
        <v>32717</v>
      </c>
      <c r="Q17155" s="244">
        <v>50747.72</v>
      </c>
      <c r="R17155" s="104"/>
      <c r="S17155" s="104"/>
      <c r="T17155" s="104"/>
    </row>
    <row r="17156" spans="13:20" ht="14.5" x14ac:dyDescent="0.35">
      <c r="M17156" s="263" t="s">
        <v>19322</v>
      </c>
      <c r="N17156" s="264">
        <v>73279.12</v>
      </c>
      <c r="P17156" s="243" t="s">
        <v>32718</v>
      </c>
      <c r="Q17156" s="244">
        <v>63140.17</v>
      </c>
      <c r="R17156" s="104"/>
      <c r="S17156" s="104"/>
      <c r="T17156" s="104"/>
    </row>
    <row r="17157" spans="13:20" ht="14.5" x14ac:dyDescent="0.35">
      <c r="M17157" s="263" t="s">
        <v>19323</v>
      </c>
      <c r="N17157" s="264">
        <v>145719.79999999999</v>
      </c>
      <c r="P17157" s="243" t="s">
        <v>16547</v>
      </c>
      <c r="Q17157" s="244">
        <v>9754773.4800000004</v>
      </c>
      <c r="R17157" s="104"/>
      <c r="S17157" s="104"/>
      <c r="T17157" s="104"/>
    </row>
    <row r="17158" spans="13:20" ht="14.5" x14ac:dyDescent="0.35">
      <c r="M17158" s="263" t="s">
        <v>19327</v>
      </c>
      <c r="N17158" s="264">
        <v>47811.72</v>
      </c>
      <c r="P17158" s="243" t="s">
        <v>16548</v>
      </c>
      <c r="Q17158" s="244">
        <v>68102024.420000002</v>
      </c>
      <c r="R17158" s="104"/>
      <c r="S17158" s="104"/>
      <c r="T17158" s="104"/>
    </row>
    <row r="17159" spans="13:20" ht="14.5" x14ac:dyDescent="0.35">
      <c r="M17159" s="263" t="s">
        <v>15169</v>
      </c>
      <c r="N17159" s="264">
        <v>36907.11</v>
      </c>
      <c r="P17159" s="243" t="s">
        <v>32719</v>
      </c>
      <c r="Q17159" s="244">
        <v>-11879.73</v>
      </c>
      <c r="R17159" s="104"/>
      <c r="S17159" s="104"/>
      <c r="T17159" s="104"/>
    </row>
    <row r="17160" spans="13:20" ht="14.5" x14ac:dyDescent="0.35">
      <c r="M17160" s="263" t="s">
        <v>19328</v>
      </c>
      <c r="N17160" s="264">
        <v>81439.13</v>
      </c>
      <c r="P17160" s="243" t="s">
        <v>32720</v>
      </c>
      <c r="Q17160" s="244">
        <v>38736.25</v>
      </c>
      <c r="R17160" s="104"/>
      <c r="S17160" s="104"/>
      <c r="T17160" s="104"/>
    </row>
    <row r="17161" spans="13:20" ht="14.5" x14ac:dyDescent="0.35">
      <c r="M17161" s="263" t="s">
        <v>36647</v>
      </c>
      <c r="N17161" s="264">
        <v>2840923.46</v>
      </c>
      <c r="P17161" s="243" t="s">
        <v>32721</v>
      </c>
      <c r="Q17161" s="244">
        <v>1268908.56</v>
      </c>
      <c r="R17161" s="104"/>
      <c r="S17161" s="104"/>
      <c r="T17161" s="104"/>
    </row>
    <row r="17162" spans="13:20" ht="14.5" x14ac:dyDescent="0.35">
      <c r="M17162" s="263" t="s">
        <v>19332</v>
      </c>
      <c r="N17162" s="264">
        <v>162228.71</v>
      </c>
      <c r="P17162" s="243" t="s">
        <v>16549</v>
      </c>
      <c r="Q17162" s="244">
        <v>2596880.64</v>
      </c>
      <c r="R17162" s="104"/>
      <c r="S17162" s="104"/>
      <c r="T17162" s="104"/>
    </row>
    <row r="17163" spans="13:20" ht="14.5" x14ac:dyDescent="0.35">
      <c r="M17163" s="263" t="s">
        <v>19333</v>
      </c>
      <c r="N17163" s="264">
        <v>36708.050000000003</v>
      </c>
      <c r="P17163" s="243" t="s">
        <v>32722</v>
      </c>
      <c r="Q17163" s="244">
        <v>77303</v>
      </c>
      <c r="R17163" s="104"/>
      <c r="S17163" s="104"/>
      <c r="T17163" s="104"/>
    </row>
    <row r="17164" spans="13:20" ht="14.5" x14ac:dyDescent="0.35">
      <c r="M17164" s="263" t="s">
        <v>15170</v>
      </c>
      <c r="N17164" s="264">
        <v>348065.34</v>
      </c>
      <c r="P17164" s="243" t="s">
        <v>32723</v>
      </c>
      <c r="Q17164" s="244">
        <v>42500.77</v>
      </c>
      <c r="R17164" s="104"/>
      <c r="S17164" s="104"/>
      <c r="T17164" s="104"/>
    </row>
    <row r="17165" spans="13:20" ht="14.5" x14ac:dyDescent="0.35">
      <c r="M17165" s="263" t="s">
        <v>15171</v>
      </c>
      <c r="N17165" s="264">
        <v>135846.65</v>
      </c>
      <c r="P17165" s="243" t="s">
        <v>32724</v>
      </c>
      <c r="Q17165" s="244">
        <v>8815.5</v>
      </c>
      <c r="R17165" s="104"/>
      <c r="S17165" s="104"/>
      <c r="T17165" s="104"/>
    </row>
    <row r="17166" spans="13:20" ht="14.5" x14ac:dyDescent="0.35">
      <c r="M17166" s="263" t="s">
        <v>19334</v>
      </c>
      <c r="N17166" s="264">
        <v>57849.36</v>
      </c>
      <c r="P17166" s="243" t="s">
        <v>32725</v>
      </c>
      <c r="Q17166" s="244">
        <v>3500</v>
      </c>
      <c r="R17166" s="104"/>
      <c r="S17166" s="104"/>
      <c r="T17166" s="104"/>
    </row>
    <row r="17167" spans="13:20" ht="14.5" x14ac:dyDescent="0.35">
      <c r="M17167" s="263" t="s">
        <v>19335</v>
      </c>
      <c r="N17167" s="264">
        <v>44779.49</v>
      </c>
      <c r="P17167" s="243" t="s">
        <v>32726</v>
      </c>
      <c r="Q17167" s="244">
        <v>17903</v>
      </c>
      <c r="R17167" s="104"/>
      <c r="S17167" s="104"/>
      <c r="T17167" s="104"/>
    </row>
    <row r="17168" spans="13:20" ht="14.5" x14ac:dyDescent="0.35">
      <c r="M17168" s="263" t="s">
        <v>19336</v>
      </c>
      <c r="N17168" s="264">
        <v>68321</v>
      </c>
      <c r="P17168" s="243" t="s">
        <v>32727</v>
      </c>
      <c r="Q17168" s="244">
        <v>22703.279999999999</v>
      </c>
      <c r="R17168" s="104"/>
      <c r="S17168" s="104"/>
      <c r="T17168" s="104"/>
    </row>
    <row r="17169" spans="13:20" ht="14.5" x14ac:dyDescent="0.35">
      <c r="M17169" s="263" t="s">
        <v>35213</v>
      </c>
      <c r="N17169" s="264">
        <v>135213.03</v>
      </c>
      <c r="P17169" s="243" t="s">
        <v>32728</v>
      </c>
      <c r="Q17169" s="244">
        <v>38828.769999999997</v>
      </c>
      <c r="R17169" s="104"/>
      <c r="S17169" s="104"/>
      <c r="T17169" s="104"/>
    </row>
    <row r="17170" spans="13:20" ht="14.5" x14ac:dyDescent="0.35">
      <c r="M17170" s="263" t="s">
        <v>19338</v>
      </c>
      <c r="N17170" s="264">
        <v>11171.95</v>
      </c>
      <c r="P17170" s="243" t="s">
        <v>32729</v>
      </c>
      <c r="Q17170" s="244">
        <v>49212.4</v>
      </c>
      <c r="R17170" s="104"/>
      <c r="S17170" s="104"/>
      <c r="T17170" s="104"/>
    </row>
    <row r="17171" spans="13:20" ht="14.5" x14ac:dyDescent="0.35">
      <c r="M17171" s="263" t="s">
        <v>19339</v>
      </c>
      <c r="N17171" s="264">
        <v>12840.94</v>
      </c>
      <c r="P17171" s="243" t="s">
        <v>32730</v>
      </c>
      <c r="Q17171" s="244">
        <v>10385.969999999999</v>
      </c>
      <c r="R17171" s="104"/>
      <c r="S17171" s="104"/>
      <c r="T17171" s="104"/>
    </row>
    <row r="17172" spans="13:20" ht="14.5" x14ac:dyDescent="0.35">
      <c r="M17172" s="263" t="s">
        <v>58304</v>
      </c>
      <c r="N17172" s="264">
        <v>874657.53</v>
      </c>
      <c r="P17172" s="243" t="s">
        <v>32731</v>
      </c>
      <c r="Q17172" s="244">
        <v>10644.89</v>
      </c>
      <c r="R17172" s="104"/>
      <c r="S17172" s="104"/>
      <c r="T17172" s="104"/>
    </row>
    <row r="17173" spans="13:20" ht="14.5" x14ac:dyDescent="0.35">
      <c r="M17173" s="263" t="s">
        <v>19340</v>
      </c>
      <c r="N17173" s="264">
        <v>97090.4</v>
      </c>
      <c r="P17173" s="243" t="s">
        <v>32732</v>
      </c>
      <c r="Q17173" s="244">
        <v>47.49</v>
      </c>
      <c r="R17173" s="104"/>
      <c r="S17173" s="104"/>
      <c r="T17173" s="104"/>
    </row>
    <row r="17174" spans="13:20" ht="14.5" x14ac:dyDescent="0.35">
      <c r="M17174" s="263" t="s">
        <v>36648</v>
      </c>
      <c r="N17174" s="264">
        <v>110310.54</v>
      </c>
      <c r="P17174" s="243" t="s">
        <v>32733</v>
      </c>
      <c r="Q17174" s="244">
        <v>1096.3800000000001</v>
      </c>
      <c r="R17174" s="104"/>
      <c r="S17174" s="104"/>
      <c r="T17174" s="104"/>
    </row>
    <row r="17175" spans="13:20" ht="14.5" x14ac:dyDescent="0.35">
      <c r="M17175" s="263" t="s">
        <v>19341</v>
      </c>
      <c r="N17175" s="264">
        <v>249936.63</v>
      </c>
      <c r="P17175" s="243" t="s">
        <v>32734</v>
      </c>
      <c r="Q17175" s="244">
        <v>8.19</v>
      </c>
      <c r="R17175" s="104"/>
      <c r="S17175" s="104"/>
      <c r="T17175" s="104"/>
    </row>
    <row r="17176" spans="13:20" ht="14.5" x14ac:dyDescent="0.35">
      <c r="M17176" s="263" t="s">
        <v>19342</v>
      </c>
      <c r="N17176" s="264">
        <v>9467.01</v>
      </c>
      <c r="P17176" s="243" t="s">
        <v>32735</v>
      </c>
      <c r="Q17176" s="244">
        <v>5.43</v>
      </c>
      <c r="R17176" s="104"/>
      <c r="S17176" s="104"/>
      <c r="T17176" s="104"/>
    </row>
    <row r="17177" spans="13:20" ht="14.5" x14ac:dyDescent="0.35">
      <c r="M17177" s="263" t="s">
        <v>43547</v>
      </c>
      <c r="N17177" s="264">
        <v>2966.47</v>
      </c>
      <c r="P17177" s="243" t="s">
        <v>32736</v>
      </c>
      <c r="Q17177" s="244">
        <v>0.24</v>
      </c>
      <c r="R17177" s="104"/>
      <c r="S17177" s="104"/>
      <c r="T17177" s="104"/>
    </row>
    <row r="17178" spans="13:20" ht="14.5" x14ac:dyDescent="0.35">
      <c r="M17178" s="263" t="s">
        <v>19343</v>
      </c>
      <c r="N17178" s="264">
        <v>741656.93</v>
      </c>
      <c r="P17178" s="243" t="s">
        <v>32737</v>
      </c>
      <c r="Q17178" s="244">
        <v>229089.18</v>
      </c>
      <c r="R17178" s="104"/>
      <c r="S17178" s="104"/>
      <c r="T17178" s="104"/>
    </row>
    <row r="17179" spans="13:20" ht="14.5" x14ac:dyDescent="0.35">
      <c r="M17179" s="263" t="s">
        <v>50731</v>
      </c>
      <c r="N17179" s="264">
        <v>-9593.2999999999993</v>
      </c>
      <c r="P17179" s="243" t="s">
        <v>32738</v>
      </c>
      <c r="Q17179" s="244">
        <v>6225.29</v>
      </c>
      <c r="R17179" s="104"/>
      <c r="S17179" s="104"/>
      <c r="T17179" s="104"/>
    </row>
    <row r="17180" spans="13:20" ht="14.5" x14ac:dyDescent="0.35">
      <c r="M17180" s="263" t="s">
        <v>43548</v>
      </c>
      <c r="N17180" s="264">
        <v>249747.07</v>
      </c>
      <c r="P17180" s="243" t="s">
        <v>32739</v>
      </c>
      <c r="Q17180" s="244">
        <v>6381.53</v>
      </c>
      <c r="R17180" s="104"/>
      <c r="S17180" s="104"/>
      <c r="T17180" s="104"/>
    </row>
    <row r="17181" spans="13:20" ht="14.5" x14ac:dyDescent="0.35">
      <c r="M17181" s="263" t="s">
        <v>19370</v>
      </c>
      <c r="N17181" s="264">
        <v>122312.54</v>
      </c>
      <c r="P17181" s="243" t="s">
        <v>32740</v>
      </c>
      <c r="Q17181" s="244">
        <v>694</v>
      </c>
      <c r="R17181" s="104"/>
      <c r="S17181" s="104"/>
      <c r="T17181" s="104"/>
    </row>
    <row r="17182" spans="13:20" ht="14.5" x14ac:dyDescent="0.35">
      <c r="M17182" s="263" t="s">
        <v>19371</v>
      </c>
      <c r="N17182" s="264">
        <v>5059.87</v>
      </c>
      <c r="P17182" s="243" t="s">
        <v>32741</v>
      </c>
      <c r="Q17182" s="244">
        <v>142747.12</v>
      </c>
      <c r="R17182" s="104"/>
      <c r="S17182" s="104"/>
      <c r="T17182" s="104"/>
    </row>
    <row r="17183" spans="13:20" ht="14.5" x14ac:dyDescent="0.35">
      <c r="M17183" s="263" t="s">
        <v>38067</v>
      </c>
      <c r="N17183" s="264">
        <v>69000.06</v>
      </c>
      <c r="P17183" s="243" t="s">
        <v>32742</v>
      </c>
      <c r="Q17183" s="244">
        <v>10901</v>
      </c>
      <c r="R17183" s="104"/>
      <c r="S17183" s="104"/>
      <c r="T17183" s="104"/>
    </row>
    <row r="17184" spans="13:20" ht="14.5" x14ac:dyDescent="0.35">
      <c r="M17184" s="263" t="s">
        <v>58305</v>
      </c>
      <c r="N17184" s="264">
        <v>55000</v>
      </c>
      <c r="P17184" s="243" t="s">
        <v>32743</v>
      </c>
      <c r="Q17184" s="244">
        <v>120885.15</v>
      </c>
      <c r="R17184" s="104"/>
      <c r="S17184" s="104"/>
      <c r="T17184" s="104"/>
    </row>
    <row r="17185" spans="13:20" ht="14.5" x14ac:dyDescent="0.35">
      <c r="M17185" s="263" t="s">
        <v>49064</v>
      </c>
      <c r="N17185" s="264">
        <v>71850</v>
      </c>
      <c r="P17185" s="243" t="s">
        <v>32744</v>
      </c>
      <c r="Q17185" s="244">
        <v>11078.39</v>
      </c>
      <c r="R17185" s="104"/>
      <c r="S17185" s="104"/>
      <c r="T17185" s="104"/>
    </row>
    <row r="17186" spans="13:20" ht="14.5" x14ac:dyDescent="0.35">
      <c r="M17186" s="263" t="s">
        <v>35216</v>
      </c>
      <c r="N17186" s="264">
        <v>10000</v>
      </c>
      <c r="P17186" s="243" t="s">
        <v>32745</v>
      </c>
      <c r="Q17186" s="244">
        <v>702.82</v>
      </c>
      <c r="R17186" s="104"/>
      <c r="S17186" s="104"/>
      <c r="T17186" s="104"/>
    </row>
    <row r="17187" spans="13:20" ht="14.5" x14ac:dyDescent="0.35">
      <c r="M17187" s="263" t="s">
        <v>19374</v>
      </c>
      <c r="N17187" s="264">
        <v>22167.95</v>
      </c>
      <c r="P17187" s="243" t="s">
        <v>32746</v>
      </c>
      <c r="Q17187" s="244">
        <v>57618.3</v>
      </c>
      <c r="R17187" s="104"/>
      <c r="S17187" s="104"/>
      <c r="T17187" s="104"/>
    </row>
    <row r="17188" spans="13:20" ht="14.5" x14ac:dyDescent="0.35">
      <c r="M17188" s="263" t="s">
        <v>41717</v>
      </c>
      <c r="N17188" s="264">
        <v>20666.63</v>
      </c>
      <c r="P17188" s="243" t="s">
        <v>32747</v>
      </c>
      <c r="Q17188" s="244">
        <v>428708.95</v>
      </c>
      <c r="R17188" s="104"/>
      <c r="S17188" s="104"/>
      <c r="T17188" s="104"/>
    </row>
    <row r="17189" spans="13:20" ht="14.5" x14ac:dyDescent="0.35">
      <c r="M17189" s="263" t="s">
        <v>19375</v>
      </c>
      <c r="N17189" s="264">
        <v>15414.44</v>
      </c>
      <c r="P17189" s="243" t="s">
        <v>32748</v>
      </c>
      <c r="Q17189" s="244">
        <v>1621.2</v>
      </c>
      <c r="R17189" s="104"/>
      <c r="S17189" s="104"/>
      <c r="T17189" s="104"/>
    </row>
    <row r="17190" spans="13:20" ht="14.5" x14ac:dyDescent="0.35">
      <c r="M17190" s="263" t="s">
        <v>19376</v>
      </c>
      <c r="N17190" s="264">
        <v>9666</v>
      </c>
      <c r="P17190" s="243" t="s">
        <v>32749</v>
      </c>
      <c r="Q17190" s="244">
        <v>57549.2</v>
      </c>
      <c r="R17190" s="104"/>
      <c r="S17190" s="104"/>
      <c r="T17190" s="104"/>
    </row>
    <row r="17191" spans="13:20" ht="14.5" x14ac:dyDescent="0.35">
      <c r="M17191" s="263" t="s">
        <v>19377</v>
      </c>
      <c r="N17191" s="264">
        <v>6050.35</v>
      </c>
      <c r="P17191" s="243" t="s">
        <v>32750</v>
      </c>
      <c r="Q17191" s="244">
        <v>76221.5</v>
      </c>
      <c r="R17191" s="104"/>
      <c r="S17191" s="104"/>
      <c r="T17191" s="104"/>
    </row>
    <row r="17192" spans="13:20" ht="14.5" x14ac:dyDescent="0.35">
      <c r="M17192" s="263" t="s">
        <v>19378</v>
      </c>
      <c r="N17192" s="264">
        <v>354</v>
      </c>
      <c r="P17192" s="243" t="s">
        <v>32751</v>
      </c>
      <c r="Q17192" s="244">
        <v>60952.79</v>
      </c>
      <c r="R17192" s="104"/>
      <c r="S17192" s="104"/>
      <c r="T17192" s="104"/>
    </row>
    <row r="17193" spans="13:20" ht="14.5" x14ac:dyDescent="0.35">
      <c r="M17193" s="263" t="s">
        <v>19379</v>
      </c>
      <c r="N17193" s="264">
        <v>32109.71</v>
      </c>
      <c r="P17193" s="243" t="s">
        <v>32752</v>
      </c>
      <c r="Q17193" s="244">
        <v>1617283.61</v>
      </c>
      <c r="R17193" s="104"/>
      <c r="S17193" s="104"/>
      <c r="T17193" s="104"/>
    </row>
    <row r="17194" spans="13:20" ht="14.5" x14ac:dyDescent="0.35">
      <c r="M17194" s="263" t="s">
        <v>52606</v>
      </c>
      <c r="N17194" s="264">
        <v>140551.29</v>
      </c>
      <c r="P17194" s="243" t="s">
        <v>32753</v>
      </c>
      <c r="Q17194" s="244">
        <v>1653794.09</v>
      </c>
      <c r="R17194" s="104"/>
      <c r="S17194" s="104"/>
      <c r="T17194" s="104"/>
    </row>
    <row r="17195" spans="13:20" ht="14.5" x14ac:dyDescent="0.35">
      <c r="M17195" s="263" t="s">
        <v>36652</v>
      </c>
      <c r="N17195" s="264">
        <v>25713.08</v>
      </c>
      <c r="P17195" s="243" t="s">
        <v>32754</v>
      </c>
      <c r="Q17195" s="244">
        <v>1976.98</v>
      </c>
      <c r="R17195" s="104"/>
      <c r="S17195" s="104"/>
      <c r="T17195" s="104"/>
    </row>
    <row r="17196" spans="13:20" ht="14.5" x14ac:dyDescent="0.35">
      <c r="M17196" s="263" t="s">
        <v>19445</v>
      </c>
      <c r="N17196" s="264">
        <v>4204.1899999999996</v>
      </c>
      <c r="P17196" s="243" t="s">
        <v>32755</v>
      </c>
      <c r="Q17196" s="244">
        <v>658203.12</v>
      </c>
      <c r="R17196" s="104"/>
      <c r="S17196" s="104"/>
      <c r="T17196" s="104"/>
    </row>
    <row r="17197" spans="13:20" ht="14.5" x14ac:dyDescent="0.35">
      <c r="M17197" s="263" t="s">
        <v>19446</v>
      </c>
      <c r="N17197" s="264">
        <v>316428.84000000003</v>
      </c>
      <c r="P17197" s="243" t="s">
        <v>32756</v>
      </c>
      <c r="Q17197" s="244">
        <v>86652.85</v>
      </c>
      <c r="R17197" s="104"/>
      <c r="S17197" s="104"/>
      <c r="T17197" s="104"/>
    </row>
    <row r="17198" spans="13:20" ht="14.5" x14ac:dyDescent="0.35">
      <c r="M17198" s="263" t="s">
        <v>19447</v>
      </c>
      <c r="N17198" s="264">
        <v>150134.21</v>
      </c>
      <c r="P17198" s="243" t="s">
        <v>32757</v>
      </c>
      <c r="Q17198" s="244">
        <v>235059.62</v>
      </c>
      <c r="R17198" s="104"/>
      <c r="S17198" s="104"/>
      <c r="T17198" s="104"/>
    </row>
    <row r="17199" spans="13:20" ht="14.5" x14ac:dyDescent="0.35">
      <c r="M17199" s="263" t="s">
        <v>49065</v>
      </c>
      <c r="N17199" s="264">
        <v>7641.47</v>
      </c>
      <c r="P17199" s="243" t="s">
        <v>32758</v>
      </c>
      <c r="Q17199" s="244">
        <v>94799.51</v>
      </c>
      <c r="R17199" s="104"/>
      <c r="S17199" s="104"/>
      <c r="T17199" s="104"/>
    </row>
    <row r="17200" spans="13:20" ht="14.5" x14ac:dyDescent="0.35">
      <c r="M17200" s="263" t="s">
        <v>19448</v>
      </c>
      <c r="N17200" s="264">
        <v>119461.25</v>
      </c>
      <c r="P17200" s="243" t="s">
        <v>32759</v>
      </c>
      <c r="Q17200" s="244">
        <v>44479.22</v>
      </c>
      <c r="R17200" s="104"/>
      <c r="S17200" s="104"/>
      <c r="T17200" s="104"/>
    </row>
    <row r="17201" spans="13:20" ht="14.5" x14ac:dyDescent="0.35">
      <c r="M17201" s="263" t="s">
        <v>36664</v>
      </c>
      <c r="N17201" s="264">
        <v>108112.36</v>
      </c>
      <c r="P17201" s="243" t="s">
        <v>32760</v>
      </c>
      <c r="Q17201" s="244">
        <v>36892.239999999998</v>
      </c>
      <c r="R17201" s="104"/>
      <c r="S17201" s="104"/>
      <c r="T17201" s="104"/>
    </row>
    <row r="17202" spans="13:20" ht="14.5" x14ac:dyDescent="0.35">
      <c r="M17202" s="263" t="s">
        <v>19450</v>
      </c>
      <c r="N17202" s="264">
        <v>23168.91</v>
      </c>
      <c r="P17202" s="243" t="s">
        <v>32761</v>
      </c>
      <c r="Q17202" s="244">
        <v>1362.5</v>
      </c>
      <c r="R17202" s="104"/>
      <c r="S17202" s="104"/>
      <c r="T17202" s="104"/>
    </row>
    <row r="17203" spans="13:20" ht="14.5" x14ac:dyDescent="0.35">
      <c r="M17203" s="263" t="s">
        <v>19451</v>
      </c>
      <c r="N17203" s="264">
        <v>12079.21</v>
      </c>
      <c r="P17203" s="243" t="s">
        <v>32762</v>
      </c>
      <c r="Q17203" s="244">
        <v>43992.5</v>
      </c>
      <c r="R17203" s="104"/>
      <c r="S17203" s="104"/>
      <c r="T17203" s="104"/>
    </row>
    <row r="17204" spans="13:20" ht="14.5" x14ac:dyDescent="0.35">
      <c r="M17204" s="263" t="s">
        <v>53901</v>
      </c>
      <c r="N17204" s="264">
        <v>25021.48</v>
      </c>
      <c r="P17204" s="243" t="s">
        <v>32763</v>
      </c>
      <c r="Q17204" s="244">
        <v>15583.1</v>
      </c>
      <c r="R17204" s="104"/>
      <c r="S17204" s="104"/>
      <c r="T17204" s="104"/>
    </row>
    <row r="17205" spans="13:20" ht="14.5" x14ac:dyDescent="0.35">
      <c r="M17205" s="263" t="s">
        <v>19453</v>
      </c>
      <c r="N17205" s="264">
        <v>12395.89</v>
      </c>
      <c r="P17205" s="243" t="s">
        <v>32764</v>
      </c>
      <c r="Q17205" s="244">
        <v>7526.68</v>
      </c>
      <c r="R17205" s="104"/>
      <c r="S17205" s="104"/>
      <c r="T17205" s="104"/>
    </row>
    <row r="17206" spans="13:20" ht="14.5" x14ac:dyDescent="0.35">
      <c r="M17206" s="263" t="s">
        <v>19454</v>
      </c>
      <c r="N17206" s="264">
        <v>1478.75</v>
      </c>
      <c r="P17206" s="243" t="s">
        <v>32765</v>
      </c>
      <c r="Q17206" s="244">
        <v>29303.79</v>
      </c>
      <c r="R17206" s="104"/>
      <c r="S17206" s="104"/>
      <c r="T17206" s="104"/>
    </row>
    <row r="17207" spans="13:20" ht="14.5" x14ac:dyDescent="0.35">
      <c r="M17207" s="263" t="s">
        <v>52607</v>
      </c>
      <c r="N17207" s="264">
        <v>914.86</v>
      </c>
      <c r="P17207" s="243" t="s">
        <v>32766</v>
      </c>
      <c r="Q17207" s="244">
        <v>1780.64</v>
      </c>
      <c r="R17207" s="104"/>
      <c r="S17207" s="104"/>
      <c r="T17207" s="104"/>
    </row>
    <row r="17208" spans="13:20" ht="14.5" x14ac:dyDescent="0.35">
      <c r="M17208" s="263" t="s">
        <v>19456</v>
      </c>
      <c r="N17208" s="264">
        <v>577.27</v>
      </c>
      <c r="P17208" s="243" t="s">
        <v>32767</v>
      </c>
      <c r="Q17208" s="244">
        <v>9870</v>
      </c>
      <c r="R17208" s="104"/>
      <c r="S17208" s="104"/>
      <c r="T17208" s="104"/>
    </row>
    <row r="17209" spans="13:20" ht="14.5" x14ac:dyDescent="0.35">
      <c r="M17209" s="263" t="s">
        <v>19457</v>
      </c>
      <c r="N17209" s="264">
        <v>1350</v>
      </c>
      <c r="P17209" s="243" t="s">
        <v>32768</v>
      </c>
      <c r="Q17209" s="244">
        <v>7507.41</v>
      </c>
      <c r="R17209" s="104"/>
      <c r="S17209" s="104"/>
      <c r="T17209" s="104"/>
    </row>
    <row r="17210" spans="13:20" ht="14.5" x14ac:dyDescent="0.35">
      <c r="M17210" s="263" t="s">
        <v>19458</v>
      </c>
      <c r="N17210" s="264">
        <v>1675</v>
      </c>
      <c r="P17210" s="243" t="s">
        <v>32769</v>
      </c>
      <c r="Q17210" s="244">
        <v>187700.87</v>
      </c>
      <c r="R17210" s="104"/>
      <c r="S17210" s="104"/>
      <c r="T17210" s="104"/>
    </row>
    <row r="17211" spans="13:20" ht="14.5" x14ac:dyDescent="0.35">
      <c r="M17211" s="263" t="s">
        <v>19459</v>
      </c>
      <c r="N17211" s="264">
        <v>1600</v>
      </c>
      <c r="P17211" s="243" t="s">
        <v>32770</v>
      </c>
      <c r="Q17211" s="244">
        <v>2400</v>
      </c>
      <c r="R17211" s="104"/>
      <c r="S17211" s="104"/>
      <c r="T17211" s="104"/>
    </row>
    <row r="17212" spans="13:20" ht="14.5" x14ac:dyDescent="0.35">
      <c r="M17212" s="263" t="s">
        <v>35221</v>
      </c>
      <c r="N17212" s="264">
        <v>577275.24</v>
      </c>
      <c r="P17212" s="243" t="s">
        <v>32771</v>
      </c>
      <c r="Q17212" s="244">
        <v>49008.04</v>
      </c>
      <c r="R17212" s="104"/>
      <c r="S17212" s="104"/>
      <c r="T17212" s="104"/>
    </row>
    <row r="17213" spans="13:20" ht="14.5" x14ac:dyDescent="0.35">
      <c r="M17213" s="263" t="s">
        <v>19460</v>
      </c>
      <c r="N17213" s="264">
        <v>283173.46999999997</v>
      </c>
      <c r="P17213" s="243" t="s">
        <v>32772</v>
      </c>
      <c r="Q17213" s="244">
        <v>77.03</v>
      </c>
      <c r="R17213" s="104"/>
      <c r="S17213" s="104"/>
      <c r="T17213" s="104"/>
    </row>
    <row r="17214" spans="13:20" ht="14.5" x14ac:dyDescent="0.35">
      <c r="M17214" s="263" t="s">
        <v>53902</v>
      </c>
      <c r="N17214" s="264">
        <v>10025</v>
      </c>
      <c r="P17214" s="243" t="s">
        <v>32773</v>
      </c>
      <c r="Q17214" s="244">
        <v>63686.67</v>
      </c>
      <c r="R17214" s="104"/>
      <c r="S17214" s="104"/>
      <c r="T17214" s="104"/>
    </row>
    <row r="17215" spans="13:20" ht="14.5" x14ac:dyDescent="0.35">
      <c r="M17215" s="263" t="s">
        <v>36665</v>
      </c>
      <c r="N17215" s="264">
        <v>2200</v>
      </c>
      <c r="P17215" s="243" t="s">
        <v>32774</v>
      </c>
      <c r="Q17215" s="244">
        <v>83238.63</v>
      </c>
      <c r="R17215" s="104"/>
      <c r="S17215" s="104"/>
      <c r="T17215" s="104"/>
    </row>
    <row r="17216" spans="13:20" ht="14.5" x14ac:dyDescent="0.35">
      <c r="M17216" s="263" t="s">
        <v>58306</v>
      </c>
      <c r="N17216" s="264">
        <v>386.73</v>
      </c>
      <c r="P17216" s="243" t="s">
        <v>32775</v>
      </c>
      <c r="Q17216" s="244">
        <v>1398.06</v>
      </c>
      <c r="R17216" s="104"/>
      <c r="S17216" s="104"/>
      <c r="T17216" s="104"/>
    </row>
    <row r="17217" spans="13:20" ht="14.5" x14ac:dyDescent="0.35">
      <c r="M17217" s="263" t="s">
        <v>19461</v>
      </c>
      <c r="N17217" s="264">
        <v>10625</v>
      </c>
      <c r="P17217" s="243" t="s">
        <v>32776</v>
      </c>
      <c r="Q17217" s="244">
        <v>621.32000000000005</v>
      </c>
      <c r="R17217" s="104"/>
      <c r="S17217" s="104"/>
      <c r="T17217" s="104"/>
    </row>
    <row r="17218" spans="13:20" ht="14.5" x14ac:dyDescent="0.35">
      <c r="M17218" s="263" t="s">
        <v>58307</v>
      </c>
      <c r="N17218" s="264">
        <v>659.72</v>
      </c>
      <c r="P17218" s="243" t="s">
        <v>32777</v>
      </c>
      <c r="Q17218" s="244">
        <v>243328.3</v>
      </c>
      <c r="R17218" s="104"/>
      <c r="S17218" s="104"/>
      <c r="T17218" s="104"/>
    </row>
    <row r="17219" spans="13:20" ht="14.5" x14ac:dyDescent="0.35">
      <c r="M17219" s="263" t="s">
        <v>19462</v>
      </c>
      <c r="N17219" s="264">
        <v>23621.16</v>
      </c>
      <c r="P17219" s="243" t="s">
        <v>32778</v>
      </c>
      <c r="Q17219" s="244">
        <v>4012</v>
      </c>
      <c r="R17219" s="104"/>
      <c r="S17219" s="104"/>
      <c r="T17219" s="104"/>
    </row>
    <row r="17220" spans="13:20" ht="14.5" x14ac:dyDescent="0.35">
      <c r="M17220" s="263" t="s">
        <v>19463</v>
      </c>
      <c r="N17220" s="264">
        <v>125768.6</v>
      </c>
      <c r="P17220" s="243" t="s">
        <v>32779</v>
      </c>
      <c r="Q17220" s="244">
        <v>550.37</v>
      </c>
      <c r="R17220" s="104"/>
      <c r="S17220" s="104"/>
      <c r="T17220" s="104"/>
    </row>
    <row r="17221" spans="13:20" ht="14.5" x14ac:dyDescent="0.35">
      <c r="M17221" s="263" t="s">
        <v>19464</v>
      </c>
      <c r="N17221" s="264">
        <v>205565.43</v>
      </c>
      <c r="P17221" s="243" t="s">
        <v>32780</v>
      </c>
      <c r="Q17221" s="244">
        <v>725.42</v>
      </c>
      <c r="R17221" s="104"/>
      <c r="S17221" s="104"/>
      <c r="T17221" s="104"/>
    </row>
    <row r="17222" spans="13:20" ht="14.5" x14ac:dyDescent="0.35">
      <c r="M17222" s="263" t="s">
        <v>36666</v>
      </c>
      <c r="N17222" s="264">
        <v>65841.97</v>
      </c>
      <c r="P17222" s="243" t="s">
        <v>32781</v>
      </c>
      <c r="Q17222" s="244">
        <v>600</v>
      </c>
      <c r="R17222" s="104"/>
      <c r="S17222" s="104"/>
      <c r="T17222" s="104"/>
    </row>
    <row r="17223" spans="13:20" ht="14.5" x14ac:dyDescent="0.35">
      <c r="M17223" s="263" t="s">
        <v>19465</v>
      </c>
      <c r="N17223" s="264">
        <v>172331.5</v>
      </c>
      <c r="P17223" s="243" t="s">
        <v>32782</v>
      </c>
      <c r="Q17223" s="244">
        <v>15315.58</v>
      </c>
      <c r="R17223" s="104"/>
      <c r="S17223" s="104"/>
      <c r="T17223" s="104"/>
    </row>
    <row r="17224" spans="13:20" ht="14.5" x14ac:dyDescent="0.35">
      <c r="M17224" s="263" t="s">
        <v>19466</v>
      </c>
      <c r="N17224" s="264">
        <v>29568.86</v>
      </c>
      <c r="P17224" s="243" t="s">
        <v>32783</v>
      </c>
      <c r="Q17224" s="244">
        <v>128127.81</v>
      </c>
      <c r="R17224" s="104"/>
      <c r="S17224" s="104"/>
      <c r="T17224" s="104"/>
    </row>
    <row r="17225" spans="13:20" ht="14.5" x14ac:dyDescent="0.35">
      <c r="M17225" s="263" t="s">
        <v>45994</v>
      </c>
      <c r="N17225" s="264">
        <v>16134.96</v>
      </c>
      <c r="P17225" s="243" t="s">
        <v>32784</v>
      </c>
      <c r="Q17225" s="244">
        <v>11637.2</v>
      </c>
      <c r="R17225" s="104"/>
      <c r="S17225" s="104"/>
      <c r="T17225" s="104"/>
    </row>
    <row r="17226" spans="13:20" ht="14.5" x14ac:dyDescent="0.35">
      <c r="M17226" s="263" t="s">
        <v>35222</v>
      </c>
      <c r="N17226" s="264">
        <v>3344</v>
      </c>
      <c r="P17226" s="243" t="s">
        <v>32785</v>
      </c>
      <c r="Q17226" s="244">
        <v>25226.61</v>
      </c>
      <c r="R17226" s="104"/>
      <c r="S17226" s="104"/>
      <c r="T17226" s="104"/>
    </row>
    <row r="17227" spans="13:20" ht="14.5" x14ac:dyDescent="0.35">
      <c r="M17227" s="263" t="s">
        <v>19468</v>
      </c>
      <c r="N17227" s="264">
        <v>26936.49</v>
      </c>
      <c r="P17227" s="243" t="s">
        <v>32786</v>
      </c>
      <c r="Q17227" s="244">
        <v>9750.9</v>
      </c>
      <c r="R17227" s="104"/>
      <c r="S17227" s="104"/>
      <c r="T17227" s="104"/>
    </row>
    <row r="17228" spans="13:20" ht="14.5" x14ac:dyDescent="0.35">
      <c r="M17228" s="263" t="s">
        <v>19469</v>
      </c>
      <c r="N17228" s="264">
        <v>128398.41</v>
      </c>
      <c r="P17228" s="243" t="s">
        <v>32787</v>
      </c>
      <c r="Q17228" s="244">
        <v>6216</v>
      </c>
      <c r="R17228" s="104"/>
      <c r="S17228" s="104"/>
      <c r="T17228" s="104"/>
    </row>
    <row r="17229" spans="13:20" ht="14.5" x14ac:dyDescent="0.35">
      <c r="M17229" s="263" t="s">
        <v>49066</v>
      </c>
      <c r="N17229" s="264">
        <v>29935.49</v>
      </c>
      <c r="P17229" s="243" t="s">
        <v>32788</v>
      </c>
      <c r="Q17229" s="244">
        <v>125219.15</v>
      </c>
      <c r="R17229" s="104"/>
      <c r="S17229" s="104"/>
      <c r="T17229" s="104"/>
    </row>
    <row r="17230" spans="13:20" ht="14.5" x14ac:dyDescent="0.35">
      <c r="M17230" s="263" t="s">
        <v>19470</v>
      </c>
      <c r="N17230" s="264">
        <v>47346.38</v>
      </c>
      <c r="P17230" s="243" t="s">
        <v>32789</v>
      </c>
      <c r="Q17230" s="244">
        <v>24500.45</v>
      </c>
      <c r="R17230" s="104"/>
      <c r="S17230" s="104"/>
      <c r="T17230" s="104"/>
    </row>
    <row r="17231" spans="13:20" ht="14.5" x14ac:dyDescent="0.35">
      <c r="M17231" s="263" t="s">
        <v>58308</v>
      </c>
      <c r="N17231" s="264">
        <v>9216</v>
      </c>
      <c r="P17231" s="243" t="s">
        <v>32790</v>
      </c>
      <c r="Q17231" s="244">
        <v>102204.3</v>
      </c>
      <c r="R17231" s="104"/>
      <c r="S17231" s="104"/>
      <c r="T17231" s="104"/>
    </row>
    <row r="17232" spans="13:20" ht="14.5" x14ac:dyDescent="0.35">
      <c r="M17232" s="263" t="s">
        <v>19475</v>
      </c>
      <c r="N17232" s="264">
        <v>92335.77</v>
      </c>
      <c r="P17232" s="243" t="s">
        <v>32791</v>
      </c>
      <c r="Q17232" s="244">
        <v>74369.039999999994</v>
      </c>
      <c r="R17232" s="104"/>
      <c r="S17232" s="104"/>
      <c r="T17232" s="104"/>
    </row>
    <row r="17233" spans="13:20" ht="14.5" x14ac:dyDescent="0.35">
      <c r="M17233" s="263" t="s">
        <v>53903</v>
      </c>
      <c r="N17233" s="264">
        <v>-12188.51</v>
      </c>
      <c r="P17233" s="243" t="s">
        <v>32792</v>
      </c>
      <c r="Q17233" s="244">
        <v>7000</v>
      </c>
      <c r="R17233" s="104"/>
      <c r="S17233" s="104"/>
      <c r="T17233" s="104"/>
    </row>
    <row r="17234" spans="13:20" ht="14.5" x14ac:dyDescent="0.35">
      <c r="M17234" s="263" t="s">
        <v>36667</v>
      </c>
      <c r="N17234" s="264">
        <v>167710.22</v>
      </c>
      <c r="P17234" s="243" t="s">
        <v>32793</v>
      </c>
      <c r="Q17234" s="244">
        <v>24325.42</v>
      </c>
      <c r="R17234" s="104"/>
      <c r="S17234" s="104"/>
      <c r="T17234" s="104"/>
    </row>
    <row r="17235" spans="13:20" ht="14.5" x14ac:dyDescent="0.35">
      <c r="M17235" s="263" t="s">
        <v>53904</v>
      </c>
      <c r="N17235" s="264">
        <v>12054</v>
      </c>
      <c r="P17235" s="243" t="s">
        <v>32794</v>
      </c>
      <c r="Q17235" s="244">
        <v>23945.98</v>
      </c>
      <c r="R17235" s="104"/>
      <c r="S17235" s="104"/>
      <c r="T17235" s="104"/>
    </row>
    <row r="17236" spans="13:20" ht="14.5" x14ac:dyDescent="0.35">
      <c r="M17236" s="263" t="s">
        <v>19519</v>
      </c>
      <c r="N17236" s="264">
        <v>128436</v>
      </c>
      <c r="P17236" s="243" t="s">
        <v>32795</v>
      </c>
      <c r="Q17236" s="244">
        <v>153958.14000000001</v>
      </c>
      <c r="R17236" s="104"/>
      <c r="S17236" s="104"/>
      <c r="T17236" s="104"/>
    </row>
    <row r="17237" spans="13:20" ht="14.5" x14ac:dyDescent="0.35">
      <c r="M17237" s="263" t="s">
        <v>50732</v>
      </c>
      <c r="N17237" s="264">
        <v>6187</v>
      </c>
      <c r="P17237" s="243" t="s">
        <v>32796</v>
      </c>
      <c r="Q17237" s="244">
        <v>6441.82</v>
      </c>
      <c r="R17237" s="104"/>
      <c r="S17237" s="104"/>
      <c r="T17237" s="104"/>
    </row>
    <row r="17238" spans="13:20" ht="14.5" x14ac:dyDescent="0.35">
      <c r="M17238" s="263" t="s">
        <v>19520</v>
      </c>
      <c r="N17238" s="264">
        <v>112233.78</v>
      </c>
      <c r="P17238" s="243" t="s">
        <v>32797</v>
      </c>
      <c r="Q17238" s="244">
        <v>33526.949999999997</v>
      </c>
      <c r="R17238" s="104"/>
      <c r="S17238" s="104"/>
      <c r="T17238" s="104"/>
    </row>
    <row r="17239" spans="13:20" ht="14.5" x14ac:dyDescent="0.35">
      <c r="M17239" s="263" t="s">
        <v>36676</v>
      </c>
      <c r="N17239" s="264">
        <v>132393.99</v>
      </c>
      <c r="P17239" s="243" t="s">
        <v>32798</v>
      </c>
      <c r="Q17239" s="244">
        <v>47770.16</v>
      </c>
      <c r="R17239" s="104"/>
      <c r="S17239" s="104"/>
      <c r="T17239" s="104"/>
    </row>
    <row r="17240" spans="13:20" ht="14.5" x14ac:dyDescent="0.35">
      <c r="M17240" s="263" t="s">
        <v>19521</v>
      </c>
      <c r="N17240" s="264">
        <v>49208.19</v>
      </c>
      <c r="P17240" s="243" t="s">
        <v>32799</v>
      </c>
      <c r="Q17240" s="244">
        <v>9609.4699999999993</v>
      </c>
      <c r="R17240" s="104"/>
      <c r="S17240" s="104"/>
      <c r="T17240" s="104"/>
    </row>
    <row r="17241" spans="13:20" ht="14.5" x14ac:dyDescent="0.35">
      <c r="M17241" s="263" t="s">
        <v>35229</v>
      </c>
      <c r="N17241" s="264">
        <v>34791.72</v>
      </c>
      <c r="P17241" s="243" t="s">
        <v>32800</v>
      </c>
      <c r="Q17241" s="244">
        <v>748627.01</v>
      </c>
      <c r="R17241" s="104"/>
      <c r="S17241" s="104"/>
      <c r="T17241" s="104"/>
    </row>
    <row r="17242" spans="13:20" ht="14.5" x14ac:dyDescent="0.35">
      <c r="M17242" s="263" t="s">
        <v>15187</v>
      </c>
      <c r="N17242" s="264">
        <v>2718.8</v>
      </c>
      <c r="P17242" s="243" t="s">
        <v>32801</v>
      </c>
      <c r="Q17242" s="244">
        <v>8696.6200000000008</v>
      </c>
      <c r="R17242" s="104"/>
      <c r="S17242" s="104"/>
      <c r="T17242" s="104"/>
    </row>
    <row r="17243" spans="13:20" ht="14.5" x14ac:dyDescent="0.35">
      <c r="M17243" s="263" t="s">
        <v>15188</v>
      </c>
      <c r="N17243" s="264">
        <v>17215</v>
      </c>
      <c r="P17243" s="243" t="s">
        <v>32802</v>
      </c>
      <c r="Q17243" s="244">
        <v>8364.19</v>
      </c>
      <c r="R17243" s="104"/>
      <c r="S17243" s="104"/>
      <c r="T17243" s="104"/>
    </row>
    <row r="17244" spans="13:20" ht="14.5" x14ac:dyDescent="0.35">
      <c r="M17244" s="263" t="s">
        <v>36677</v>
      </c>
      <c r="N17244" s="264">
        <v>605018.18000000005</v>
      </c>
      <c r="P17244" s="243" t="s">
        <v>32803</v>
      </c>
      <c r="Q17244" s="244">
        <v>113723.92</v>
      </c>
      <c r="R17244" s="104"/>
      <c r="S17244" s="104"/>
      <c r="T17244" s="104"/>
    </row>
    <row r="17245" spans="13:20" ht="14.5" x14ac:dyDescent="0.35">
      <c r="M17245" s="263" t="s">
        <v>45995</v>
      </c>
      <c r="N17245" s="264">
        <v>5023.29</v>
      </c>
      <c r="P17245" s="243" t="s">
        <v>32804</v>
      </c>
      <c r="Q17245" s="244">
        <v>6767.53</v>
      </c>
      <c r="R17245" s="104"/>
      <c r="S17245" s="104"/>
      <c r="T17245" s="104"/>
    </row>
    <row r="17246" spans="13:20" ht="14.5" x14ac:dyDescent="0.35">
      <c r="M17246" s="263" t="s">
        <v>19523</v>
      </c>
      <c r="N17246" s="264">
        <v>35290</v>
      </c>
      <c r="P17246" s="243" t="s">
        <v>32805</v>
      </c>
      <c r="Q17246" s="244">
        <v>14671.87</v>
      </c>
      <c r="R17246" s="104"/>
      <c r="S17246" s="104"/>
      <c r="T17246" s="104"/>
    </row>
    <row r="17247" spans="13:20" ht="14.5" x14ac:dyDescent="0.35">
      <c r="M17247" s="263" t="s">
        <v>15189</v>
      </c>
      <c r="N17247" s="264">
        <v>2013.52</v>
      </c>
      <c r="P17247" s="243" t="s">
        <v>32806</v>
      </c>
      <c r="Q17247" s="244">
        <v>1185</v>
      </c>
      <c r="R17247" s="104"/>
      <c r="S17247" s="104"/>
      <c r="T17247" s="104"/>
    </row>
    <row r="17248" spans="13:20" ht="14.5" x14ac:dyDescent="0.35">
      <c r="M17248" s="263" t="s">
        <v>15190</v>
      </c>
      <c r="N17248" s="264">
        <v>88692.88</v>
      </c>
      <c r="P17248" s="243" t="s">
        <v>32807</v>
      </c>
      <c r="Q17248" s="244">
        <v>3479637.77</v>
      </c>
      <c r="R17248" s="104"/>
      <c r="S17248" s="104"/>
      <c r="T17248" s="104"/>
    </row>
    <row r="17249" spans="13:20" ht="14.5" x14ac:dyDescent="0.35">
      <c r="M17249" s="263" t="s">
        <v>15191</v>
      </c>
      <c r="N17249" s="264">
        <v>84063.23</v>
      </c>
      <c r="P17249" s="243" t="s">
        <v>32808</v>
      </c>
      <c r="Q17249" s="244">
        <v>205194.49</v>
      </c>
      <c r="R17249" s="104"/>
      <c r="S17249" s="104"/>
      <c r="T17249" s="104"/>
    </row>
    <row r="17250" spans="13:20" ht="14.5" x14ac:dyDescent="0.35">
      <c r="M17250" s="263" t="s">
        <v>19525</v>
      </c>
      <c r="N17250" s="264">
        <v>40498.519999999997</v>
      </c>
      <c r="P17250" s="243" t="s">
        <v>32809</v>
      </c>
      <c r="Q17250" s="244">
        <v>349332.17</v>
      </c>
      <c r="R17250" s="104"/>
      <c r="S17250" s="104"/>
      <c r="T17250" s="104"/>
    </row>
    <row r="17251" spans="13:20" ht="14.5" x14ac:dyDescent="0.35">
      <c r="M17251" s="263" t="s">
        <v>43549</v>
      </c>
      <c r="N17251" s="264">
        <v>4095.58</v>
      </c>
      <c r="P17251" s="243" t="s">
        <v>32810</v>
      </c>
      <c r="Q17251" s="244">
        <v>370426.67</v>
      </c>
      <c r="R17251" s="104"/>
      <c r="S17251" s="104"/>
      <c r="T17251" s="104"/>
    </row>
    <row r="17252" spans="13:20" ht="14.5" x14ac:dyDescent="0.35">
      <c r="M17252" s="263" t="s">
        <v>58309</v>
      </c>
      <c r="N17252" s="264">
        <v>994.14</v>
      </c>
      <c r="P17252" s="243" t="s">
        <v>32811</v>
      </c>
      <c r="Q17252" s="244">
        <v>135721.17000000001</v>
      </c>
      <c r="R17252" s="104"/>
      <c r="S17252" s="104"/>
      <c r="T17252" s="104"/>
    </row>
    <row r="17253" spans="13:20" ht="14.5" x14ac:dyDescent="0.35">
      <c r="M17253" s="263" t="s">
        <v>36678</v>
      </c>
      <c r="N17253" s="264">
        <v>25477</v>
      </c>
      <c r="P17253" s="243" t="s">
        <v>32812</v>
      </c>
      <c r="Q17253" s="244">
        <v>321569.02</v>
      </c>
      <c r="R17253" s="104"/>
      <c r="S17253" s="104"/>
      <c r="T17253" s="104"/>
    </row>
    <row r="17254" spans="13:20" ht="14.5" x14ac:dyDescent="0.35">
      <c r="M17254" s="263" t="s">
        <v>15192</v>
      </c>
      <c r="N17254" s="264">
        <v>161.24</v>
      </c>
      <c r="P17254" s="243" t="s">
        <v>32813</v>
      </c>
      <c r="Q17254" s="244">
        <v>821514.03</v>
      </c>
      <c r="R17254" s="104"/>
      <c r="S17254" s="104"/>
      <c r="T17254" s="104"/>
    </row>
    <row r="17255" spans="13:20" ht="14.5" x14ac:dyDescent="0.35">
      <c r="M17255" s="263" t="s">
        <v>58310</v>
      </c>
      <c r="N17255" s="264">
        <v>187474.12</v>
      </c>
      <c r="P17255" s="243" t="s">
        <v>32814</v>
      </c>
      <c r="Q17255" s="244">
        <v>333536.5</v>
      </c>
      <c r="R17255" s="104"/>
      <c r="S17255" s="104"/>
      <c r="T17255" s="104"/>
    </row>
    <row r="17256" spans="13:20" ht="14.5" x14ac:dyDescent="0.35">
      <c r="M17256" s="263" t="s">
        <v>15193</v>
      </c>
      <c r="N17256" s="264">
        <v>280788.31</v>
      </c>
      <c r="P17256" s="243" t="s">
        <v>32815</v>
      </c>
      <c r="Q17256" s="244">
        <v>7938.46</v>
      </c>
      <c r="R17256" s="104"/>
      <c r="S17256" s="104"/>
      <c r="T17256" s="104"/>
    </row>
    <row r="17257" spans="13:20" ht="14.5" x14ac:dyDescent="0.35">
      <c r="M17257" s="263" t="s">
        <v>19528</v>
      </c>
      <c r="N17257" s="264">
        <v>108126.76</v>
      </c>
      <c r="P17257" s="243" t="s">
        <v>32816</v>
      </c>
      <c r="Q17257" s="244">
        <v>5951.69</v>
      </c>
      <c r="R17257" s="104"/>
      <c r="S17257" s="104"/>
      <c r="T17257" s="104"/>
    </row>
    <row r="17258" spans="13:20" ht="14.5" x14ac:dyDescent="0.35">
      <c r="M17258" s="263" t="s">
        <v>15195</v>
      </c>
      <c r="N17258" s="264">
        <v>1714.86</v>
      </c>
      <c r="P17258" s="243" t="s">
        <v>32817</v>
      </c>
      <c r="Q17258" s="244">
        <v>34.799999999999997</v>
      </c>
      <c r="R17258" s="104"/>
      <c r="S17258" s="104"/>
      <c r="T17258" s="104"/>
    </row>
    <row r="17259" spans="13:20" ht="14.5" x14ac:dyDescent="0.35">
      <c r="M17259" s="263" t="s">
        <v>19530</v>
      </c>
      <c r="N17259" s="264">
        <v>122975.87</v>
      </c>
      <c r="P17259" s="243" t="s">
        <v>32818</v>
      </c>
      <c r="Q17259" s="244">
        <v>2379006.48</v>
      </c>
      <c r="R17259" s="104"/>
      <c r="S17259" s="104"/>
      <c r="T17259" s="104"/>
    </row>
    <row r="17260" spans="13:20" ht="14.5" x14ac:dyDescent="0.35">
      <c r="M17260" s="263" t="s">
        <v>43550</v>
      </c>
      <c r="N17260" s="264">
        <v>36248</v>
      </c>
      <c r="P17260" s="243" t="s">
        <v>32819</v>
      </c>
      <c r="Q17260" s="244">
        <v>119760.65</v>
      </c>
      <c r="R17260" s="104"/>
      <c r="S17260" s="104"/>
      <c r="T17260" s="104"/>
    </row>
    <row r="17261" spans="13:20" ht="14.5" x14ac:dyDescent="0.35">
      <c r="M17261" s="263" t="s">
        <v>38070</v>
      </c>
      <c r="N17261" s="264">
        <v>175923.41</v>
      </c>
      <c r="P17261" s="243" t="s">
        <v>32820</v>
      </c>
      <c r="Q17261" s="244">
        <v>131370.49</v>
      </c>
      <c r="R17261" s="104"/>
      <c r="S17261" s="104"/>
      <c r="T17261" s="104"/>
    </row>
    <row r="17262" spans="13:20" ht="14.5" x14ac:dyDescent="0.35">
      <c r="M17262" s="263" t="s">
        <v>51714</v>
      </c>
      <c r="N17262" s="264">
        <v>66464.58</v>
      </c>
      <c r="P17262" s="243" t="s">
        <v>32821</v>
      </c>
      <c r="Q17262" s="244">
        <v>387418.76</v>
      </c>
      <c r="R17262" s="104"/>
      <c r="S17262" s="104"/>
      <c r="T17262" s="104"/>
    </row>
    <row r="17263" spans="13:20" ht="14.5" x14ac:dyDescent="0.35">
      <c r="M17263" s="263" t="s">
        <v>58311</v>
      </c>
      <c r="N17263" s="264">
        <v>60615.86</v>
      </c>
      <c r="P17263" s="243" t="s">
        <v>32822</v>
      </c>
      <c r="Q17263" s="244">
        <v>300213.34999999998</v>
      </c>
      <c r="R17263" s="104"/>
      <c r="S17263" s="104"/>
      <c r="T17263" s="104"/>
    </row>
    <row r="17264" spans="13:20" ht="14.5" x14ac:dyDescent="0.35">
      <c r="M17264" s="263" t="s">
        <v>19613</v>
      </c>
      <c r="N17264" s="264">
        <v>191043.64</v>
      </c>
      <c r="P17264" s="243" t="s">
        <v>32823</v>
      </c>
      <c r="Q17264" s="244">
        <v>152345.15</v>
      </c>
      <c r="R17264" s="104"/>
      <c r="S17264" s="104"/>
      <c r="T17264" s="104"/>
    </row>
    <row r="17265" spans="13:20" ht="14.5" x14ac:dyDescent="0.35">
      <c r="M17265" s="263" t="s">
        <v>19614</v>
      </c>
      <c r="N17265" s="264">
        <v>317739.27</v>
      </c>
      <c r="P17265" s="243" t="s">
        <v>32824</v>
      </c>
      <c r="Q17265" s="244">
        <v>500573.94</v>
      </c>
      <c r="R17265" s="104"/>
      <c r="S17265" s="104"/>
      <c r="T17265" s="104"/>
    </row>
    <row r="17266" spans="13:20" ht="14.5" x14ac:dyDescent="0.35">
      <c r="M17266" s="263" t="s">
        <v>58312</v>
      </c>
      <c r="N17266" s="264">
        <v>258.16000000000003</v>
      </c>
      <c r="P17266" s="243" t="s">
        <v>32825</v>
      </c>
      <c r="Q17266" s="244">
        <v>152124.66</v>
      </c>
      <c r="R17266" s="104"/>
      <c r="S17266" s="104"/>
      <c r="T17266" s="104"/>
    </row>
    <row r="17267" spans="13:20" ht="14.5" x14ac:dyDescent="0.35">
      <c r="M17267" s="263" t="s">
        <v>50733</v>
      </c>
      <c r="N17267" s="264">
        <v>4368.59</v>
      </c>
      <c r="P17267" s="243" t="s">
        <v>32826</v>
      </c>
      <c r="Q17267" s="244">
        <v>31890.62</v>
      </c>
      <c r="R17267" s="104"/>
      <c r="S17267" s="104"/>
      <c r="T17267" s="104"/>
    </row>
    <row r="17268" spans="13:20" ht="14.5" x14ac:dyDescent="0.35">
      <c r="M17268" s="263" t="s">
        <v>19615</v>
      </c>
      <c r="N17268" s="264">
        <v>284491.7</v>
      </c>
      <c r="P17268" s="243" t="s">
        <v>32827</v>
      </c>
      <c r="Q17268" s="244">
        <v>36844.22</v>
      </c>
      <c r="R17268" s="104"/>
      <c r="S17268" s="104"/>
      <c r="T17268" s="104"/>
    </row>
    <row r="17269" spans="13:20" ht="14.5" x14ac:dyDescent="0.35">
      <c r="M17269" s="263" t="s">
        <v>19616</v>
      </c>
      <c r="N17269" s="264">
        <v>3833.48</v>
      </c>
      <c r="P17269" s="243" t="s">
        <v>32828</v>
      </c>
      <c r="Q17269" s="244">
        <v>673</v>
      </c>
      <c r="R17269" s="104"/>
      <c r="S17269" s="104"/>
      <c r="T17269" s="104"/>
    </row>
    <row r="17270" spans="13:20" ht="14.5" x14ac:dyDescent="0.35">
      <c r="M17270" s="263" t="s">
        <v>19617</v>
      </c>
      <c r="N17270" s="264">
        <v>35560.57</v>
      </c>
      <c r="P17270" s="243" t="s">
        <v>32829</v>
      </c>
      <c r="Q17270" s="244">
        <v>14535.41</v>
      </c>
      <c r="R17270" s="104"/>
      <c r="S17270" s="104"/>
      <c r="T17270" s="104"/>
    </row>
    <row r="17271" spans="13:20" ht="14.5" x14ac:dyDescent="0.35">
      <c r="M17271" s="263" t="s">
        <v>19619</v>
      </c>
      <c r="N17271" s="264">
        <v>99335.69</v>
      </c>
      <c r="P17271" s="243" t="s">
        <v>32830</v>
      </c>
      <c r="Q17271" s="244">
        <v>230.24</v>
      </c>
      <c r="R17271" s="104"/>
      <c r="S17271" s="104"/>
      <c r="T17271" s="104"/>
    </row>
    <row r="17272" spans="13:20" ht="14.5" x14ac:dyDescent="0.35">
      <c r="M17272" s="263" t="s">
        <v>19620</v>
      </c>
      <c r="N17272" s="264">
        <v>82896.740000000005</v>
      </c>
      <c r="P17272" s="243" t="s">
        <v>32831</v>
      </c>
      <c r="Q17272" s="244">
        <v>119400</v>
      </c>
      <c r="R17272" s="104"/>
      <c r="S17272" s="104"/>
      <c r="T17272" s="104"/>
    </row>
    <row r="17273" spans="13:20" ht="14.5" x14ac:dyDescent="0.35">
      <c r="M17273" s="263" t="s">
        <v>19621</v>
      </c>
      <c r="N17273" s="264">
        <v>494.12</v>
      </c>
      <c r="P17273" s="243" t="s">
        <v>32832</v>
      </c>
      <c r="Q17273" s="244">
        <v>135905.46</v>
      </c>
      <c r="R17273" s="104"/>
      <c r="S17273" s="104"/>
      <c r="T17273" s="104"/>
    </row>
    <row r="17274" spans="13:20" ht="14.5" x14ac:dyDescent="0.35">
      <c r="M17274" s="263" t="s">
        <v>19622</v>
      </c>
      <c r="N17274" s="264">
        <v>3138.54</v>
      </c>
      <c r="P17274" s="243" t="s">
        <v>32833</v>
      </c>
      <c r="Q17274" s="244">
        <v>548237.57999999996</v>
      </c>
      <c r="R17274" s="104"/>
      <c r="S17274" s="104"/>
      <c r="T17274" s="104"/>
    </row>
    <row r="17275" spans="13:20" ht="14.5" x14ac:dyDescent="0.35">
      <c r="M17275" s="263" t="s">
        <v>19623</v>
      </c>
      <c r="N17275" s="264">
        <v>818809.47</v>
      </c>
      <c r="P17275" s="243" t="s">
        <v>32834</v>
      </c>
      <c r="Q17275" s="244">
        <v>107.54</v>
      </c>
      <c r="R17275" s="104"/>
      <c r="S17275" s="104"/>
      <c r="T17275" s="104"/>
    </row>
    <row r="17276" spans="13:20" ht="14.5" x14ac:dyDescent="0.35">
      <c r="M17276" s="263" t="s">
        <v>58313</v>
      </c>
      <c r="N17276" s="264">
        <v>300</v>
      </c>
      <c r="P17276" s="243" t="s">
        <v>32835</v>
      </c>
      <c r="Q17276" s="244">
        <v>177810.1</v>
      </c>
      <c r="R17276" s="104"/>
      <c r="S17276" s="104"/>
      <c r="T17276" s="104"/>
    </row>
    <row r="17277" spans="13:20" ht="14.5" x14ac:dyDescent="0.35">
      <c r="M17277" s="263" t="s">
        <v>19625</v>
      </c>
      <c r="N17277" s="264">
        <v>32254.94</v>
      </c>
      <c r="P17277" s="243" t="s">
        <v>32836</v>
      </c>
      <c r="Q17277" s="244">
        <v>233189.62</v>
      </c>
      <c r="R17277" s="104"/>
      <c r="S17277" s="104"/>
      <c r="T17277" s="104"/>
    </row>
    <row r="17278" spans="13:20" ht="14.5" x14ac:dyDescent="0.35">
      <c r="M17278" s="263" t="s">
        <v>19626</v>
      </c>
      <c r="N17278" s="264">
        <v>176.94</v>
      </c>
      <c r="P17278" s="243" t="s">
        <v>32837</v>
      </c>
      <c r="Q17278" s="244">
        <v>40066.699999999997</v>
      </c>
      <c r="R17278" s="104"/>
      <c r="S17278" s="104"/>
      <c r="T17278" s="104"/>
    </row>
    <row r="17279" spans="13:20" ht="14.5" x14ac:dyDescent="0.35">
      <c r="M17279" s="263" t="s">
        <v>35235</v>
      </c>
      <c r="N17279" s="264">
        <v>58700.57</v>
      </c>
      <c r="P17279" s="243" t="s">
        <v>32838</v>
      </c>
      <c r="Q17279" s="244">
        <v>2068.58</v>
      </c>
      <c r="R17279" s="104"/>
      <c r="S17279" s="104"/>
      <c r="T17279" s="104"/>
    </row>
    <row r="17280" spans="13:20" ht="14.5" x14ac:dyDescent="0.35">
      <c r="M17280" s="263" t="s">
        <v>35236</v>
      </c>
      <c r="N17280" s="264">
        <v>5338121.33</v>
      </c>
      <c r="P17280" s="243" t="s">
        <v>32839</v>
      </c>
      <c r="Q17280" s="244">
        <v>11.31</v>
      </c>
      <c r="R17280" s="104"/>
      <c r="S17280" s="104"/>
      <c r="T17280" s="104"/>
    </row>
    <row r="17281" spans="13:20" ht="14.5" x14ac:dyDescent="0.35">
      <c r="M17281" s="263" t="s">
        <v>19627</v>
      </c>
      <c r="N17281" s="264">
        <v>36590.660000000003</v>
      </c>
      <c r="P17281" s="243" t="s">
        <v>32840</v>
      </c>
      <c r="Q17281" s="244">
        <v>57.66</v>
      </c>
      <c r="R17281" s="104"/>
      <c r="S17281" s="104"/>
      <c r="T17281" s="104"/>
    </row>
    <row r="17282" spans="13:20" ht="14.5" x14ac:dyDescent="0.35">
      <c r="M17282" s="263" t="s">
        <v>49067</v>
      </c>
      <c r="N17282" s="264">
        <v>74400</v>
      </c>
      <c r="P17282" s="243" t="s">
        <v>32841</v>
      </c>
      <c r="Q17282" s="244">
        <v>1.2</v>
      </c>
      <c r="R17282" s="104"/>
      <c r="S17282" s="104"/>
      <c r="T17282" s="104"/>
    </row>
    <row r="17283" spans="13:20" ht="14.5" x14ac:dyDescent="0.35">
      <c r="M17283" s="263" t="s">
        <v>15209</v>
      </c>
      <c r="N17283" s="264">
        <v>232.2</v>
      </c>
      <c r="P17283" s="243" t="s">
        <v>32842</v>
      </c>
      <c r="Q17283" s="244">
        <v>625593.56999999995</v>
      </c>
      <c r="R17283" s="104"/>
      <c r="S17283" s="104"/>
      <c r="T17283" s="104"/>
    </row>
    <row r="17284" spans="13:20" ht="14.5" x14ac:dyDescent="0.35">
      <c r="M17284" s="263" t="s">
        <v>19628</v>
      </c>
      <c r="N17284" s="264">
        <v>1500</v>
      </c>
      <c r="P17284" s="243" t="s">
        <v>32843</v>
      </c>
      <c r="Q17284" s="244">
        <v>1938.51</v>
      </c>
      <c r="R17284" s="104"/>
      <c r="S17284" s="104"/>
      <c r="T17284" s="104"/>
    </row>
    <row r="17285" spans="13:20" ht="14.5" x14ac:dyDescent="0.35">
      <c r="M17285" s="263" t="s">
        <v>19629</v>
      </c>
      <c r="N17285" s="264">
        <v>22600</v>
      </c>
      <c r="P17285" s="243" t="s">
        <v>32844</v>
      </c>
      <c r="Q17285" s="244">
        <v>66589.820000000007</v>
      </c>
      <c r="R17285" s="104"/>
      <c r="S17285" s="104"/>
      <c r="T17285" s="104"/>
    </row>
    <row r="17286" spans="13:20" ht="14.5" x14ac:dyDescent="0.35">
      <c r="M17286" s="263" t="s">
        <v>19630</v>
      </c>
      <c r="N17286" s="264">
        <v>10172.65</v>
      </c>
      <c r="P17286" s="243" t="s">
        <v>32845</v>
      </c>
      <c r="Q17286" s="244">
        <v>113311.84</v>
      </c>
      <c r="R17286" s="104"/>
      <c r="S17286" s="104"/>
      <c r="T17286" s="104"/>
    </row>
    <row r="17287" spans="13:20" ht="14.5" x14ac:dyDescent="0.35">
      <c r="M17287" s="263" t="s">
        <v>19631</v>
      </c>
      <c r="N17287" s="264">
        <v>819.74</v>
      </c>
      <c r="P17287" s="243" t="s">
        <v>32846</v>
      </c>
      <c r="Q17287" s="244">
        <v>35539.629999999997</v>
      </c>
      <c r="R17287" s="104"/>
      <c r="S17287" s="104"/>
      <c r="T17287" s="104"/>
    </row>
    <row r="17288" spans="13:20" ht="14.5" x14ac:dyDescent="0.35">
      <c r="M17288" s="263" t="s">
        <v>15211</v>
      </c>
      <c r="N17288" s="264">
        <v>566203.31999999995</v>
      </c>
      <c r="P17288" s="243" t="s">
        <v>32847</v>
      </c>
      <c r="Q17288" s="244">
        <v>16145.03</v>
      </c>
      <c r="R17288" s="104"/>
      <c r="S17288" s="104"/>
      <c r="T17288" s="104"/>
    </row>
    <row r="17289" spans="13:20" ht="14.5" x14ac:dyDescent="0.35">
      <c r="M17289" s="263" t="s">
        <v>15212</v>
      </c>
      <c r="N17289" s="264">
        <v>385001.55</v>
      </c>
      <c r="P17289" s="243" t="s">
        <v>32848</v>
      </c>
      <c r="Q17289" s="244">
        <v>367496.75</v>
      </c>
      <c r="R17289" s="104"/>
      <c r="S17289" s="104"/>
      <c r="T17289" s="104"/>
    </row>
    <row r="17290" spans="13:20" ht="14.5" x14ac:dyDescent="0.35">
      <c r="M17290" s="263" t="s">
        <v>19632</v>
      </c>
      <c r="N17290" s="264">
        <v>189831.7</v>
      </c>
      <c r="P17290" s="243" t="s">
        <v>32849</v>
      </c>
      <c r="Q17290" s="244">
        <v>5729.28</v>
      </c>
      <c r="R17290" s="104"/>
      <c r="S17290" s="104"/>
      <c r="T17290" s="104"/>
    </row>
    <row r="17291" spans="13:20" ht="14.5" x14ac:dyDescent="0.35">
      <c r="M17291" s="263" t="s">
        <v>19633</v>
      </c>
      <c r="N17291" s="264">
        <v>23165.01</v>
      </c>
      <c r="P17291" s="243" t="s">
        <v>32850</v>
      </c>
      <c r="Q17291" s="244">
        <v>665521.59</v>
      </c>
      <c r="R17291" s="104"/>
      <c r="S17291" s="104"/>
      <c r="T17291" s="104"/>
    </row>
    <row r="17292" spans="13:20" ht="14.5" x14ac:dyDescent="0.35">
      <c r="M17292" s="263" t="s">
        <v>19634</v>
      </c>
      <c r="N17292" s="264">
        <v>270816.52</v>
      </c>
      <c r="P17292" s="243" t="s">
        <v>32851</v>
      </c>
      <c r="Q17292" s="244">
        <v>760717.68</v>
      </c>
      <c r="R17292" s="104"/>
      <c r="S17292" s="104"/>
      <c r="T17292" s="104"/>
    </row>
    <row r="17293" spans="13:20" ht="14.5" x14ac:dyDescent="0.35">
      <c r="M17293" s="263" t="s">
        <v>43551</v>
      </c>
      <c r="N17293" s="264">
        <v>30811.73</v>
      </c>
      <c r="P17293" s="243" t="s">
        <v>32852</v>
      </c>
      <c r="Q17293" s="244">
        <v>839904.4</v>
      </c>
      <c r="R17293" s="104"/>
      <c r="S17293" s="104"/>
      <c r="T17293" s="104"/>
    </row>
    <row r="17294" spans="13:20" ht="14.5" x14ac:dyDescent="0.35">
      <c r="M17294" s="263" t="s">
        <v>19638</v>
      </c>
      <c r="N17294" s="264">
        <v>145473.73000000001</v>
      </c>
      <c r="P17294" s="243" t="s">
        <v>32853</v>
      </c>
      <c r="Q17294" s="244">
        <v>8800.11</v>
      </c>
      <c r="R17294" s="104"/>
      <c r="S17294" s="104"/>
      <c r="T17294" s="104"/>
    </row>
    <row r="17295" spans="13:20" ht="14.5" x14ac:dyDescent="0.35">
      <c r="M17295" s="263" t="s">
        <v>58314</v>
      </c>
      <c r="N17295" s="264">
        <v>140.91</v>
      </c>
      <c r="P17295" s="243" t="s">
        <v>32854</v>
      </c>
      <c r="Q17295" s="244">
        <v>30817352.23</v>
      </c>
      <c r="R17295" s="104"/>
      <c r="S17295" s="104"/>
      <c r="T17295" s="104"/>
    </row>
    <row r="17296" spans="13:20" ht="14.5" x14ac:dyDescent="0.35">
      <c r="M17296" s="263" t="s">
        <v>19639</v>
      </c>
      <c r="N17296" s="264">
        <v>406426.12</v>
      </c>
      <c r="P17296" s="243" t="s">
        <v>32855</v>
      </c>
      <c r="Q17296" s="244">
        <v>424139.83</v>
      </c>
      <c r="R17296" s="104"/>
      <c r="S17296" s="104"/>
      <c r="T17296" s="104"/>
    </row>
    <row r="17297" spans="13:20" ht="14.5" x14ac:dyDescent="0.35">
      <c r="M17297" s="263" t="s">
        <v>15213</v>
      </c>
      <c r="N17297" s="264">
        <v>678833.47</v>
      </c>
      <c r="P17297" s="243" t="s">
        <v>32856</v>
      </c>
      <c r="Q17297" s="244">
        <v>15295.96</v>
      </c>
      <c r="R17297" s="104"/>
      <c r="S17297" s="104"/>
      <c r="T17297" s="104"/>
    </row>
    <row r="17298" spans="13:20" ht="14.5" x14ac:dyDescent="0.35">
      <c r="M17298" s="263" t="s">
        <v>43552</v>
      </c>
      <c r="N17298" s="264">
        <v>232223.8</v>
      </c>
      <c r="P17298" s="243" t="s">
        <v>32857</v>
      </c>
      <c r="Q17298" s="244">
        <v>1680450.67</v>
      </c>
      <c r="R17298" s="104"/>
      <c r="S17298" s="104"/>
      <c r="T17298" s="104"/>
    </row>
    <row r="17299" spans="13:20" ht="14.5" x14ac:dyDescent="0.35">
      <c r="M17299" s="263" t="s">
        <v>19640</v>
      </c>
      <c r="N17299" s="264">
        <v>70939.25</v>
      </c>
      <c r="P17299" s="243" t="s">
        <v>32858</v>
      </c>
      <c r="Q17299" s="244">
        <v>90114.96</v>
      </c>
      <c r="R17299" s="104"/>
      <c r="S17299" s="104"/>
      <c r="T17299" s="104"/>
    </row>
    <row r="17300" spans="13:20" ht="14.5" x14ac:dyDescent="0.35">
      <c r="M17300" s="263" t="s">
        <v>58315</v>
      </c>
      <c r="N17300" s="264">
        <v>165.68</v>
      </c>
      <c r="P17300" s="243" t="s">
        <v>32859</v>
      </c>
      <c r="Q17300" s="244">
        <v>115035.73</v>
      </c>
      <c r="R17300" s="104"/>
      <c r="S17300" s="104"/>
      <c r="T17300" s="104"/>
    </row>
    <row r="17301" spans="13:20" ht="14.5" x14ac:dyDescent="0.35">
      <c r="M17301" s="263" t="s">
        <v>15214</v>
      </c>
      <c r="N17301" s="264">
        <v>38680.76</v>
      </c>
      <c r="P17301" s="243" t="s">
        <v>32860</v>
      </c>
      <c r="Q17301" s="244">
        <v>697057.74</v>
      </c>
      <c r="R17301" s="104"/>
      <c r="S17301" s="104"/>
      <c r="T17301" s="104"/>
    </row>
    <row r="17302" spans="13:20" ht="14.5" x14ac:dyDescent="0.35">
      <c r="M17302" s="263" t="s">
        <v>15215</v>
      </c>
      <c r="N17302" s="264">
        <v>1259921.7</v>
      </c>
      <c r="P17302" s="243" t="s">
        <v>32861</v>
      </c>
      <c r="Q17302" s="244">
        <v>13794.82</v>
      </c>
      <c r="R17302" s="104"/>
      <c r="S17302" s="104"/>
      <c r="T17302" s="104"/>
    </row>
    <row r="17303" spans="13:20" ht="14.5" x14ac:dyDescent="0.35">
      <c r="M17303" s="263" t="s">
        <v>51715</v>
      </c>
      <c r="N17303" s="264">
        <v>-24023.67</v>
      </c>
      <c r="P17303" s="243" t="s">
        <v>32862</v>
      </c>
      <c r="Q17303" s="244">
        <v>4010382.81</v>
      </c>
      <c r="R17303" s="104"/>
      <c r="S17303" s="104"/>
      <c r="T17303" s="104"/>
    </row>
    <row r="17304" spans="13:20" ht="14.5" x14ac:dyDescent="0.35">
      <c r="M17304" s="263" t="s">
        <v>19641</v>
      </c>
      <c r="N17304" s="264">
        <v>1319975.82</v>
      </c>
      <c r="P17304" s="243" t="s">
        <v>32863</v>
      </c>
      <c r="Q17304" s="244">
        <v>96500.19</v>
      </c>
      <c r="R17304" s="104"/>
      <c r="S17304" s="104"/>
      <c r="T17304" s="104"/>
    </row>
    <row r="17305" spans="13:20" ht="14.5" x14ac:dyDescent="0.35">
      <c r="M17305" s="263" t="s">
        <v>36694</v>
      </c>
      <c r="N17305" s="264">
        <v>365868.7</v>
      </c>
      <c r="P17305" s="243" t="s">
        <v>32864</v>
      </c>
      <c r="Q17305" s="244">
        <v>9653.31</v>
      </c>
      <c r="R17305" s="104"/>
      <c r="S17305" s="104"/>
      <c r="T17305" s="104"/>
    </row>
    <row r="17306" spans="13:20" ht="14.5" x14ac:dyDescent="0.35">
      <c r="M17306" s="263" t="s">
        <v>36707</v>
      </c>
      <c r="N17306" s="264">
        <v>14624.11</v>
      </c>
      <c r="P17306" s="243" t="s">
        <v>32865</v>
      </c>
      <c r="Q17306" s="244">
        <v>33660</v>
      </c>
      <c r="R17306" s="104"/>
      <c r="S17306" s="104"/>
      <c r="T17306" s="104"/>
    </row>
    <row r="17307" spans="13:20" ht="14.5" x14ac:dyDescent="0.35">
      <c r="M17307" s="263" t="s">
        <v>19678</v>
      </c>
      <c r="N17307" s="264">
        <v>45625.3</v>
      </c>
      <c r="P17307" s="243" t="s">
        <v>32866</v>
      </c>
      <c r="Q17307" s="244">
        <v>410547.94</v>
      </c>
      <c r="R17307" s="104"/>
      <c r="S17307" s="104"/>
      <c r="T17307" s="104"/>
    </row>
    <row r="17308" spans="13:20" ht="14.5" x14ac:dyDescent="0.35">
      <c r="M17308" s="263" t="s">
        <v>19679</v>
      </c>
      <c r="N17308" s="264">
        <v>5470</v>
      </c>
      <c r="P17308" s="243" t="s">
        <v>32867</v>
      </c>
      <c r="Q17308" s="244">
        <v>49254.45</v>
      </c>
      <c r="R17308" s="104"/>
      <c r="S17308" s="104"/>
      <c r="T17308" s="104"/>
    </row>
    <row r="17309" spans="13:20" ht="14.5" x14ac:dyDescent="0.35">
      <c r="M17309" s="263" t="s">
        <v>50734</v>
      </c>
      <c r="N17309" s="264">
        <v>400</v>
      </c>
      <c r="P17309" s="243" t="s">
        <v>32868</v>
      </c>
      <c r="Q17309" s="244">
        <v>46261.24</v>
      </c>
      <c r="R17309" s="104"/>
      <c r="S17309" s="104"/>
      <c r="T17309" s="104"/>
    </row>
    <row r="17310" spans="13:20" ht="14.5" x14ac:dyDescent="0.35">
      <c r="M17310" s="263" t="s">
        <v>36708</v>
      </c>
      <c r="N17310" s="264">
        <v>21462.5</v>
      </c>
      <c r="P17310" s="243" t="s">
        <v>32869</v>
      </c>
      <c r="Q17310" s="244">
        <v>42154.5</v>
      </c>
      <c r="R17310" s="104"/>
      <c r="S17310" s="104"/>
      <c r="T17310" s="104"/>
    </row>
    <row r="17311" spans="13:20" ht="14.5" x14ac:dyDescent="0.35">
      <c r="M17311" s="263" t="s">
        <v>49068</v>
      </c>
      <c r="N17311" s="264">
        <v>192578.14</v>
      </c>
      <c r="P17311" s="243" t="s">
        <v>32870</v>
      </c>
      <c r="Q17311" s="244">
        <v>335919.94</v>
      </c>
      <c r="R17311" s="104"/>
      <c r="S17311" s="104"/>
      <c r="T17311" s="104"/>
    </row>
    <row r="17312" spans="13:20" ht="14.5" x14ac:dyDescent="0.35">
      <c r="M17312" s="263" t="s">
        <v>43553</v>
      </c>
      <c r="N17312" s="264">
        <v>3000</v>
      </c>
      <c r="P17312" s="243" t="s">
        <v>32871</v>
      </c>
      <c r="Q17312" s="244">
        <v>5289.58</v>
      </c>
      <c r="R17312" s="104"/>
      <c r="S17312" s="104"/>
      <c r="T17312" s="104"/>
    </row>
    <row r="17313" spans="13:20" ht="14.5" x14ac:dyDescent="0.35">
      <c r="M17313" s="263" t="s">
        <v>19680</v>
      </c>
      <c r="N17313" s="264">
        <v>31700</v>
      </c>
      <c r="P17313" s="243" t="s">
        <v>32872</v>
      </c>
      <c r="Q17313" s="244">
        <v>173336.88</v>
      </c>
      <c r="R17313" s="104"/>
      <c r="S17313" s="104"/>
      <c r="T17313" s="104"/>
    </row>
    <row r="17314" spans="13:20" ht="14.5" x14ac:dyDescent="0.35">
      <c r="M17314" s="263" t="s">
        <v>43554</v>
      </c>
      <c r="N17314" s="264">
        <v>1000</v>
      </c>
      <c r="P17314" s="243" t="s">
        <v>32873</v>
      </c>
      <c r="Q17314" s="244">
        <v>30334.41</v>
      </c>
      <c r="R17314" s="104"/>
      <c r="S17314" s="104"/>
      <c r="T17314" s="104"/>
    </row>
    <row r="17315" spans="13:20" ht="14.5" x14ac:dyDescent="0.35">
      <c r="M17315" s="263" t="s">
        <v>19681</v>
      </c>
      <c r="N17315" s="264">
        <v>23939.03</v>
      </c>
      <c r="P17315" s="243" t="s">
        <v>32874</v>
      </c>
      <c r="Q17315" s="244">
        <v>1426737.62</v>
      </c>
      <c r="R17315" s="104"/>
      <c r="S17315" s="104"/>
      <c r="T17315" s="104"/>
    </row>
    <row r="17316" spans="13:20" ht="14.5" x14ac:dyDescent="0.35">
      <c r="M17316" s="263" t="s">
        <v>19682</v>
      </c>
      <c r="N17316" s="264">
        <v>18441.22</v>
      </c>
      <c r="P17316" s="243" t="s">
        <v>32875</v>
      </c>
      <c r="Q17316" s="244">
        <v>2831.65</v>
      </c>
      <c r="R17316" s="104"/>
      <c r="S17316" s="104"/>
      <c r="T17316" s="104"/>
    </row>
    <row r="17317" spans="13:20" ht="14.5" x14ac:dyDescent="0.35">
      <c r="M17317" s="263" t="s">
        <v>36709</v>
      </c>
      <c r="N17317" s="264">
        <v>9811.25</v>
      </c>
      <c r="P17317" s="243" t="s">
        <v>32876</v>
      </c>
      <c r="Q17317" s="244">
        <v>107335.37</v>
      </c>
      <c r="R17317" s="104"/>
      <c r="S17317" s="104"/>
      <c r="T17317" s="104"/>
    </row>
    <row r="17318" spans="13:20" ht="14.5" x14ac:dyDescent="0.35">
      <c r="M17318" s="263" t="s">
        <v>19683</v>
      </c>
      <c r="N17318" s="264">
        <v>51842.64</v>
      </c>
      <c r="P17318" s="243" t="s">
        <v>32877</v>
      </c>
      <c r="Q17318" s="244">
        <v>1172650.96</v>
      </c>
      <c r="R17318" s="104"/>
      <c r="S17318" s="104"/>
      <c r="T17318" s="104"/>
    </row>
    <row r="17319" spans="13:20" ht="14.5" x14ac:dyDescent="0.35">
      <c r="M17319" s="263" t="s">
        <v>41728</v>
      </c>
      <c r="N17319" s="264">
        <v>29800</v>
      </c>
      <c r="P17319" s="243" t="s">
        <v>32878</v>
      </c>
      <c r="Q17319" s="244">
        <v>18472.09</v>
      </c>
      <c r="R17319" s="104"/>
      <c r="S17319" s="104"/>
      <c r="T17319" s="104"/>
    </row>
    <row r="17320" spans="13:20" ht="14.5" x14ac:dyDescent="0.35">
      <c r="M17320" s="263" t="s">
        <v>49069</v>
      </c>
      <c r="N17320" s="264">
        <v>1300</v>
      </c>
      <c r="P17320" s="243" t="s">
        <v>32879</v>
      </c>
      <c r="Q17320" s="244">
        <v>229429.39</v>
      </c>
      <c r="R17320" s="104"/>
      <c r="S17320" s="104"/>
      <c r="T17320" s="104"/>
    </row>
    <row r="17321" spans="13:20" ht="14.5" x14ac:dyDescent="0.35">
      <c r="M17321" s="263" t="s">
        <v>19686</v>
      </c>
      <c r="N17321" s="264">
        <v>9436.4</v>
      </c>
      <c r="P17321" s="243" t="s">
        <v>32880</v>
      </c>
      <c r="Q17321" s="244">
        <v>1246899.1000000001</v>
      </c>
      <c r="R17321" s="104"/>
      <c r="S17321" s="104"/>
      <c r="T17321" s="104"/>
    </row>
    <row r="17322" spans="13:20" ht="14.5" x14ac:dyDescent="0.35">
      <c r="M17322" s="263" t="s">
        <v>19687</v>
      </c>
      <c r="N17322" s="264">
        <v>7790</v>
      </c>
      <c r="P17322" s="243" t="s">
        <v>32881</v>
      </c>
      <c r="Q17322" s="244">
        <v>9938285.9000000004</v>
      </c>
      <c r="R17322" s="104"/>
      <c r="S17322" s="104"/>
      <c r="T17322" s="104"/>
    </row>
    <row r="17323" spans="13:20" ht="14.5" x14ac:dyDescent="0.35">
      <c r="M17323" s="263" t="s">
        <v>45996</v>
      </c>
      <c r="N17323" s="264">
        <v>12480</v>
      </c>
      <c r="P17323" s="243" t="s">
        <v>32882</v>
      </c>
      <c r="Q17323" s="244">
        <v>5815987.1100000003</v>
      </c>
      <c r="R17323" s="104"/>
      <c r="S17323" s="104"/>
      <c r="T17323" s="104"/>
    </row>
    <row r="17324" spans="13:20" ht="14.5" x14ac:dyDescent="0.35">
      <c r="M17324" s="263" t="s">
        <v>19688</v>
      </c>
      <c r="N17324" s="264">
        <v>125926.15</v>
      </c>
      <c r="P17324" s="243" t="s">
        <v>32883</v>
      </c>
      <c r="Q17324" s="244">
        <v>164937.5</v>
      </c>
      <c r="R17324" s="104"/>
      <c r="S17324" s="104"/>
      <c r="T17324" s="104"/>
    </row>
    <row r="17325" spans="13:20" ht="14.5" x14ac:dyDescent="0.35">
      <c r="M17325" s="263" t="s">
        <v>19740</v>
      </c>
      <c r="N17325" s="264">
        <v>164411.89000000001</v>
      </c>
      <c r="P17325" s="243" t="s">
        <v>32884</v>
      </c>
      <c r="Q17325" s="244">
        <v>2163.16</v>
      </c>
      <c r="R17325" s="104"/>
      <c r="S17325" s="104"/>
      <c r="T17325" s="104"/>
    </row>
    <row r="17326" spans="13:20" ht="14.5" x14ac:dyDescent="0.35">
      <c r="M17326" s="263" t="s">
        <v>19741</v>
      </c>
      <c r="N17326" s="264">
        <v>862063.93</v>
      </c>
      <c r="P17326" s="243" t="s">
        <v>32885</v>
      </c>
      <c r="Q17326" s="244">
        <v>46191.97</v>
      </c>
      <c r="R17326" s="104"/>
      <c r="S17326" s="104"/>
      <c r="T17326" s="104"/>
    </row>
    <row r="17327" spans="13:20" ht="14.5" x14ac:dyDescent="0.35">
      <c r="M17327" s="263" t="s">
        <v>49070</v>
      </c>
      <c r="N17327" s="264">
        <v>3878.66</v>
      </c>
      <c r="P17327" s="243" t="s">
        <v>32886</v>
      </c>
      <c r="Q17327" s="244">
        <v>8231447.6900000004</v>
      </c>
      <c r="R17327" s="104"/>
      <c r="S17327" s="104"/>
      <c r="T17327" s="104"/>
    </row>
    <row r="17328" spans="13:20" ht="14.5" x14ac:dyDescent="0.35">
      <c r="M17328" s="263" t="s">
        <v>19742</v>
      </c>
      <c r="N17328" s="264">
        <v>270361.75</v>
      </c>
      <c r="P17328" s="243" t="s">
        <v>32887</v>
      </c>
      <c r="Q17328" s="244">
        <v>2757662.02</v>
      </c>
      <c r="R17328" s="104"/>
      <c r="S17328" s="104"/>
      <c r="T17328" s="104"/>
    </row>
    <row r="17329" spans="13:20" ht="14.5" x14ac:dyDescent="0.35">
      <c r="M17329" s="263" t="s">
        <v>45997</v>
      </c>
      <c r="N17329" s="264">
        <v>40965.25</v>
      </c>
      <c r="P17329" s="243" t="s">
        <v>32888</v>
      </c>
      <c r="Q17329" s="244">
        <v>44835.76</v>
      </c>
      <c r="R17329" s="104"/>
      <c r="S17329" s="104"/>
      <c r="T17329" s="104"/>
    </row>
    <row r="17330" spans="13:20" ht="14.5" x14ac:dyDescent="0.35">
      <c r="M17330" s="263" t="s">
        <v>19744</v>
      </c>
      <c r="N17330" s="264">
        <v>58032.73</v>
      </c>
      <c r="P17330" s="243" t="s">
        <v>32889</v>
      </c>
      <c r="Q17330" s="244">
        <v>10232.49</v>
      </c>
      <c r="R17330" s="104"/>
      <c r="S17330" s="104"/>
      <c r="T17330" s="104"/>
    </row>
    <row r="17331" spans="13:20" ht="14.5" x14ac:dyDescent="0.35">
      <c r="M17331" s="263" t="s">
        <v>38081</v>
      </c>
      <c r="N17331" s="264">
        <v>27442.57</v>
      </c>
      <c r="P17331" s="243" t="s">
        <v>32890</v>
      </c>
      <c r="Q17331" s="244">
        <v>5600948.4199999999</v>
      </c>
      <c r="R17331" s="104"/>
      <c r="S17331" s="104"/>
      <c r="T17331" s="104"/>
    </row>
    <row r="17332" spans="13:20" ht="14.5" x14ac:dyDescent="0.35">
      <c r="M17332" s="263" t="s">
        <v>38082</v>
      </c>
      <c r="N17332" s="264">
        <v>38122.29</v>
      </c>
      <c r="P17332" s="243" t="s">
        <v>32891</v>
      </c>
      <c r="Q17332" s="244">
        <v>3927498.89</v>
      </c>
      <c r="R17332" s="104"/>
      <c r="S17332" s="104"/>
      <c r="T17332" s="104"/>
    </row>
    <row r="17333" spans="13:20" ht="14.5" x14ac:dyDescent="0.35">
      <c r="M17333" s="263" t="s">
        <v>58316</v>
      </c>
      <c r="N17333" s="264">
        <v>825.54</v>
      </c>
      <c r="P17333" s="243" t="s">
        <v>32892</v>
      </c>
      <c r="Q17333" s="244">
        <v>332002.36</v>
      </c>
      <c r="R17333" s="104"/>
      <c r="S17333" s="104"/>
      <c r="T17333" s="104"/>
    </row>
    <row r="17334" spans="13:20" ht="14.5" x14ac:dyDescent="0.35">
      <c r="M17334" s="263" t="s">
        <v>19745</v>
      </c>
      <c r="N17334" s="264">
        <v>37.25</v>
      </c>
      <c r="P17334" s="243" t="s">
        <v>32893</v>
      </c>
      <c r="Q17334" s="244">
        <v>91119.35</v>
      </c>
      <c r="R17334" s="104"/>
      <c r="S17334" s="104"/>
      <c r="T17334" s="104"/>
    </row>
    <row r="17335" spans="13:20" ht="14.5" x14ac:dyDescent="0.35">
      <c r="M17335" s="263" t="s">
        <v>49071</v>
      </c>
      <c r="N17335" s="264">
        <v>417.28</v>
      </c>
      <c r="P17335" s="243" t="s">
        <v>32894</v>
      </c>
      <c r="Q17335" s="244">
        <v>122.89</v>
      </c>
      <c r="R17335" s="104"/>
      <c r="S17335" s="104"/>
      <c r="T17335" s="104"/>
    </row>
    <row r="17336" spans="13:20" ht="14.5" x14ac:dyDescent="0.35">
      <c r="M17336" s="263" t="s">
        <v>49072</v>
      </c>
      <c r="N17336" s="264">
        <v>1125</v>
      </c>
      <c r="P17336" s="243" t="s">
        <v>32895</v>
      </c>
      <c r="Q17336" s="244">
        <v>764349.21</v>
      </c>
      <c r="R17336" s="104"/>
      <c r="S17336" s="104"/>
      <c r="T17336" s="104"/>
    </row>
    <row r="17337" spans="13:20" ht="14.5" x14ac:dyDescent="0.35">
      <c r="M17337" s="263" t="s">
        <v>19746</v>
      </c>
      <c r="N17337" s="264">
        <v>76474.86</v>
      </c>
      <c r="P17337" s="243" t="s">
        <v>32896</v>
      </c>
      <c r="Q17337" s="244">
        <v>191958.71</v>
      </c>
      <c r="R17337" s="104"/>
      <c r="S17337" s="104"/>
      <c r="T17337" s="104"/>
    </row>
    <row r="17338" spans="13:20" ht="14.5" x14ac:dyDescent="0.35">
      <c r="M17338" s="263" t="s">
        <v>33783</v>
      </c>
      <c r="N17338" s="264">
        <v>11036.26</v>
      </c>
      <c r="P17338" s="243" t="s">
        <v>32897</v>
      </c>
      <c r="Q17338" s="244">
        <v>10579.91</v>
      </c>
      <c r="R17338" s="104"/>
      <c r="S17338" s="104"/>
      <c r="T17338" s="104"/>
    </row>
    <row r="17339" spans="13:20" ht="14.5" x14ac:dyDescent="0.35">
      <c r="M17339" s="263" t="s">
        <v>15227</v>
      </c>
      <c r="N17339" s="264">
        <v>21958.7</v>
      </c>
      <c r="P17339" s="243" t="s">
        <v>32898</v>
      </c>
      <c r="Q17339" s="244">
        <v>50424.39</v>
      </c>
      <c r="R17339" s="104"/>
      <c r="S17339" s="104"/>
      <c r="T17339" s="104"/>
    </row>
    <row r="17340" spans="13:20" ht="14.5" x14ac:dyDescent="0.35">
      <c r="M17340" s="263" t="s">
        <v>35238</v>
      </c>
      <c r="N17340" s="264">
        <v>1784423.24</v>
      </c>
      <c r="P17340" s="243" t="s">
        <v>32899</v>
      </c>
      <c r="Q17340" s="244">
        <v>51.16</v>
      </c>
      <c r="R17340" s="104"/>
      <c r="S17340" s="104"/>
      <c r="T17340" s="104"/>
    </row>
    <row r="17341" spans="13:20" ht="14.5" x14ac:dyDescent="0.35">
      <c r="M17341" s="263" t="s">
        <v>19747</v>
      </c>
      <c r="N17341" s="264">
        <v>838759.4</v>
      </c>
      <c r="P17341" s="243" t="s">
        <v>32900</v>
      </c>
      <c r="Q17341" s="244">
        <v>12833</v>
      </c>
      <c r="R17341" s="104"/>
      <c r="S17341" s="104"/>
      <c r="T17341" s="104"/>
    </row>
    <row r="17342" spans="13:20" ht="14.5" x14ac:dyDescent="0.35">
      <c r="M17342" s="263" t="s">
        <v>45998</v>
      </c>
      <c r="N17342" s="264">
        <v>29920</v>
      </c>
      <c r="P17342" s="243" t="s">
        <v>32901</v>
      </c>
      <c r="Q17342" s="244">
        <v>47000</v>
      </c>
      <c r="R17342" s="104"/>
      <c r="S17342" s="104"/>
      <c r="T17342" s="104"/>
    </row>
    <row r="17343" spans="13:20" ht="14.5" x14ac:dyDescent="0.35">
      <c r="M17343" s="263" t="s">
        <v>19749</v>
      </c>
      <c r="N17343" s="264">
        <v>314000</v>
      </c>
      <c r="P17343" s="243" t="s">
        <v>32902</v>
      </c>
      <c r="Q17343" s="244">
        <v>129276.66</v>
      </c>
      <c r="R17343" s="104"/>
      <c r="S17343" s="104"/>
      <c r="T17343" s="104"/>
    </row>
    <row r="17344" spans="13:20" ht="14.5" x14ac:dyDescent="0.35">
      <c r="M17344" s="263" t="s">
        <v>49073</v>
      </c>
      <c r="N17344" s="264">
        <v>20.38</v>
      </c>
      <c r="P17344" s="243" t="s">
        <v>32903</v>
      </c>
      <c r="Q17344" s="244">
        <v>31320.48</v>
      </c>
      <c r="R17344" s="104"/>
      <c r="S17344" s="104"/>
      <c r="T17344" s="104"/>
    </row>
    <row r="17345" spans="13:20" ht="14.5" x14ac:dyDescent="0.35">
      <c r="M17345" s="263" t="s">
        <v>15230</v>
      </c>
      <c r="N17345" s="264">
        <v>345726.03</v>
      </c>
      <c r="P17345" s="243" t="s">
        <v>32904</v>
      </c>
      <c r="Q17345" s="244">
        <v>8325.2000000000007</v>
      </c>
      <c r="R17345" s="104"/>
      <c r="S17345" s="104"/>
      <c r="T17345" s="104"/>
    </row>
    <row r="17346" spans="13:20" ht="14.5" x14ac:dyDescent="0.35">
      <c r="M17346" s="263" t="s">
        <v>15231</v>
      </c>
      <c r="N17346" s="264">
        <v>393091.08</v>
      </c>
      <c r="P17346" s="243" t="s">
        <v>32905</v>
      </c>
      <c r="Q17346" s="244">
        <v>90331.89</v>
      </c>
      <c r="R17346" s="104"/>
      <c r="S17346" s="104"/>
      <c r="T17346" s="104"/>
    </row>
    <row r="17347" spans="13:20" ht="14.5" x14ac:dyDescent="0.35">
      <c r="M17347" s="263" t="s">
        <v>15232</v>
      </c>
      <c r="N17347" s="264">
        <v>66999.64</v>
      </c>
      <c r="P17347" s="243" t="s">
        <v>32906</v>
      </c>
      <c r="Q17347" s="244">
        <v>439.71</v>
      </c>
      <c r="R17347" s="104"/>
      <c r="S17347" s="104"/>
      <c r="T17347" s="104"/>
    </row>
    <row r="17348" spans="13:20" ht="14.5" x14ac:dyDescent="0.35">
      <c r="M17348" s="263" t="s">
        <v>19750</v>
      </c>
      <c r="N17348" s="264">
        <v>363718.3</v>
      </c>
      <c r="P17348" s="243" t="s">
        <v>32907</v>
      </c>
      <c r="Q17348" s="244">
        <v>54611.82</v>
      </c>
      <c r="R17348" s="104"/>
      <c r="S17348" s="104"/>
      <c r="T17348" s="104"/>
    </row>
    <row r="17349" spans="13:20" ht="14.5" x14ac:dyDescent="0.35">
      <c r="M17349" s="263" t="s">
        <v>19751</v>
      </c>
      <c r="N17349" s="264">
        <v>37912.54</v>
      </c>
      <c r="P17349" s="243" t="s">
        <v>32908</v>
      </c>
      <c r="Q17349" s="244">
        <v>160950.64000000001</v>
      </c>
      <c r="R17349" s="104"/>
      <c r="S17349" s="104"/>
      <c r="T17349" s="104"/>
    </row>
    <row r="17350" spans="13:20" ht="14.5" x14ac:dyDescent="0.35">
      <c r="M17350" s="263" t="s">
        <v>50735</v>
      </c>
      <c r="N17350" s="264">
        <v>82894.429999999993</v>
      </c>
      <c r="P17350" s="243" t="s">
        <v>32909</v>
      </c>
      <c r="Q17350" s="244">
        <v>6193.64</v>
      </c>
      <c r="R17350" s="104"/>
      <c r="S17350" s="104"/>
      <c r="T17350" s="104"/>
    </row>
    <row r="17351" spans="13:20" ht="14.5" x14ac:dyDescent="0.35">
      <c r="M17351" s="263" t="s">
        <v>58317</v>
      </c>
      <c r="N17351" s="264">
        <v>-239.96</v>
      </c>
      <c r="P17351" s="243" t="s">
        <v>32910</v>
      </c>
      <c r="Q17351" s="244">
        <v>48315.199999999997</v>
      </c>
      <c r="R17351" s="104"/>
      <c r="S17351" s="104"/>
      <c r="T17351" s="104"/>
    </row>
    <row r="17352" spans="13:20" ht="14.5" x14ac:dyDescent="0.35">
      <c r="M17352" s="263" t="s">
        <v>19753</v>
      </c>
      <c r="N17352" s="264">
        <v>42384.36</v>
      </c>
      <c r="P17352" s="243" t="s">
        <v>32911</v>
      </c>
      <c r="Q17352" s="244">
        <v>2397374.9500000002</v>
      </c>
      <c r="R17352" s="104"/>
      <c r="S17352" s="104"/>
      <c r="T17352" s="104"/>
    </row>
    <row r="17353" spans="13:20" ht="14.5" x14ac:dyDescent="0.35">
      <c r="M17353" s="263" t="s">
        <v>15233</v>
      </c>
      <c r="N17353" s="264">
        <v>818196.71</v>
      </c>
      <c r="P17353" s="243" t="s">
        <v>32912</v>
      </c>
      <c r="Q17353" s="244">
        <v>4182565.23</v>
      </c>
      <c r="R17353" s="104"/>
      <c r="S17353" s="104"/>
      <c r="T17353" s="104"/>
    </row>
    <row r="17354" spans="13:20" ht="14.5" x14ac:dyDescent="0.35">
      <c r="M17354" s="263" t="s">
        <v>19754</v>
      </c>
      <c r="N17354" s="264">
        <v>892133.81</v>
      </c>
      <c r="P17354" s="243" t="s">
        <v>32913</v>
      </c>
      <c r="Q17354" s="244">
        <v>499904.58</v>
      </c>
      <c r="R17354" s="104"/>
      <c r="S17354" s="104"/>
      <c r="T17354" s="104"/>
    </row>
    <row r="17355" spans="13:20" ht="14.5" x14ac:dyDescent="0.35">
      <c r="M17355" s="263" t="s">
        <v>19755</v>
      </c>
      <c r="N17355" s="264">
        <v>292492.34999999998</v>
      </c>
      <c r="P17355" s="243" t="s">
        <v>32914</v>
      </c>
      <c r="Q17355" s="244">
        <v>6745.82</v>
      </c>
      <c r="R17355" s="104"/>
      <c r="S17355" s="104"/>
      <c r="T17355" s="104"/>
    </row>
    <row r="17356" spans="13:20" ht="14.5" x14ac:dyDescent="0.35">
      <c r="M17356" s="263" t="s">
        <v>58318</v>
      </c>
      <c r="N17356" s="264">
        <v>128806.63</v>
      </c>
      <c r="P17356" s="243" t="s">
        <v>32915</v>
      </c>
      <c r="Q17356" s="244">
        <v>2438452.65</v>
      </c>
      <c r="R17356" s="104"/>
      <c r="S17356" s="104"/>
      <c r="T17356" s="104"/>
    </row>
    <row r="17357" spans="13:20" ht="14.5" x14ac:dyDescent="0.35">
      <c r="M17357" s="263" t="s">
        <v>43555</v>
      </c>
      <c r="N17357" s="264">
        <v>168214.63</v>
      </c>
      <c r="P17357" s="243" t="s">
        <v>32916</v>
      </c>
      <c r="Q17357" s="244">
        <v>215793.03</v>
      </c>
      <c r="R17357" s="104"/>
      <c r="S17357" s="104"/>
      <c r="T17357" s="104"/>
    </row>
    <row r="17358" spans="13:20" ht="14.5" x14ac:dyDescent="0.35">
      <c r="M17358" s="263" t="s">
        <v>19756</v>
      </c>
      <c r="N17358" s="264">
        <v>11313.82</v>
      </c>
      <c r="P17358" s="243" t="s">
        <v>32917</v>
      </c>
      <c r="Q17358" s="244">
        <v>136970.4</v>
      </c>
      <c r="R17358" s="104"/>
      <c r="S17358" s="104"/>
      <c r="T17358" s="104"/>
    </row>
    <row r="17359" spans="13:20" ht="14.5" x14ac:dyDescent="0.35">
      <c r="M17359" s="263" t="s">
        <v>43556</v>
      </c>
      <c r="N17359" s="264">
        <v>95806</v>
      </c>
      <c r="P17359" s="243" t="s">
        <v>32918</v>
      </c>
      <c r="Q17359" s="244">
        <v>2614.2600000000002</v>
      </c>
      <c r="R17359" s="104"/>
      <c r="S17359" s="104"/>
      <c r="T17359" s="104"/>
    </row>
    <row r="17360" spans="13:20" ht="14.5" x14ac:dyDescent="0.35">
      <c r="M17360" s="263" t="s">
        <v>19844</v>
      </c>
      <c r="N17360" s="264">
        <v>5145</v>
      </c>
      <c r="P17360" s="243" t="s">
        <v>32919</v>
      </c>
      <c r="Q17360" s="244">
        <v>5524.77</v>
      </c>
      <c r="R17360" s="104"/>
      <c r="S17360" s="104"/>
      <c r="T17360" s="104"/>
    </row>
    <row r="17361" spans="13:20" ht="14.5" x14ac:dyDescent="0.35">
      <c r="M17361" s="263" t="s">
        <v>19845</v>
      </c>
      <c r="N17361" s="264">
        <v>9000</v>
      </c>
      <c r="P17361" s="243" t="s">
        <v>32920</v>
      </c>
      <c r="Q17361" s="244">
        <v>9435.93</v>
      </c>
      <c r="R17361" s="104"/>
      <c r="S17361" s="104"/>
      <c r="T17361" s="104"/>
    </row>
    <row r="17362" spans="13:20" ht="14.5" x14ac:dyDescent="0.35">
      <c r="M17362" s="263" t="s">
        <v>19846</v>
      </c>
      <c r="N17362" s="264">
        <v>447167.85</v>
      </c>
      <c r="P17362" s="243" t="s">
        <v>32921</v>
      </c>
      <c r="Q17362" s="244">
        <v>4389.8100000000004</v>
      </c>
      <c r="R17362" s="104"/>
      <c r="S17362" s="104"/>
      <c r="T17362" s="104"/>
    </row>
    <row r="17363" spans="13:20" ht="14.5" x14ac:dyDescent="0.35">
      <c r="M17363" s="263" t="s">
        <v>19847</v>
      </c>
      <c r="N17363" s="264">
        <v>236674.26</v>
      </c>
      <c r="P17363" s="243" t="s">
        <v>32922</v>
      </c>
      <c r="Q17363" s="244">
        <v>627551.55000000005</v>
      </c>
      <c r="R17363" s="104"/>
      <c r="S17363" s="104"/>
      <c r="T17363" s="104"/>
    </row>
    <row r="17364" spans="13:20" ht="14.5" x14ac:dyDescent="0.35">
      <c r="M17364" s="263" t="s">
        <v>50736</v>
      </c>
      <c r="N17364" s="264">
        <v>8611.5300000000007</v>
      </c>
      <c r="P17364" s="243" t="s">
        <v>32923</v>
      </c>
      <c r="Q17364" s="244">
        <v>16624008.99</v>
      </c>
      <c r="R17364" s="104"/>
      <c r="S17364" s="104"/>
      <c r="T17364" s="104"/>
    </row>
    <row r="17365" spans="13:20" ht="14.5" x14ac:dyDescent="0.35">
      <c r="M17365" s="263" t="s">
        <v>19848</v>
      </c>
      <c r="N17365" s="264">
        <v>131153.72</v>
      </c>
      <c r="P17365" s="243" t="s">
        <v>32924</v>
      </c>
      <c r="Q17365" s="244">
        <v>-243.44</v>
      </c>
      <c r="R17365" s="104"/>
      <c r="S17365" s="104"/>
      <c r="T17365" s="104"/>
    </row>
    <row r="17366" spans="13:20" ht="14.5" x14ac:dyDescent="0.35">
      <c r="M17366" s="263" t="s">
        <v>19849</v>
      </c>
      <c r="N17366" s="264">
        <v>113525</v>
      </c>
      <c r="P17366" s="243" t="s">
        <v>32925</v>
      </c>
      <c r="Q17366" s="244">
        <v>1535088.1</v>
      </c>
      <c r="R17366" s="104"/>
      <c r="S17366" s="104"/>
      <c r="T17366" s="104"/>
    </row>
    <row r="17367" spans="13:20" ht="14.5" x14ac:dyDescent="0.35">
      <c r="M17367" s="263" t="s">
        <v>19850</v>
      </c>
      <c r="N17367" s="264">
        <v>19365.349999999999</v>
      </c>
      <c r="P17367" s="243" t="s">
        <v>32926</v>
      </c>
      <c r="Q17367" s="244">
        <v>516827.8</v>
      </c>
      <c r="R17367" s="104"/>
      <c r="S17367" s="104"/>
      <c r="T17367" s="104"/>
    </row>
    <row r="17368" spans="13:20" ht="14.5" x14ac:dyDescent="0.35">
      <c r="M17368" s="263" t="s">
        <v>19851</v>
      </c>
      <c r="N17368" s="264">
        <v>149638.15</v>
      </c>
      <c r="P17368" s="243" t="s">
        <v>32927</v>
      </c>
      <c r="Q17368" s="244">
        <v>124049.59</v>
      </c>
      <c r="R17368" s="104"/>
      <c r="S17368" s="104"/>
      <c r="T17368" s="104"/>
    </row>
    <row r="17369" spans="13:20" ht="14.5" x14ac:dyDescent="0.35">
      <c r="M17369" s="263" t="s">
        <v>19852</v>
      </c>
      <c r="N17369" s="264">
        <v>5116.95</v>
      </c>
      <c r="P17369" s="243" t="s">
        <v>32928</v>
      </c>
      <c r="Q17369" s="244">
        <v>885</v>
      </c>
      <c r="R17369" s="104"/>
      <c r="S17369" s="104"/>
      <c r="T17369" s="104"/>
    </row>
    <row r="17370" spans="13:20" ht="14.5" x14ac:dyDescent="0.35">
      <c r="M17370" s="263" t="s">
        <v>19853</v>
      </c>
      <c r="N17370" s="264">
        <v>3571</v>
      </c>
      <c r="P17370" s="243" t="s">
        <v>32929</v>
      </c>
      <c r="Q17370" s="244">
        <v>280</v>
      </c>
      <c r="R17370" s="104"/>
      <c r="S17370" s="104"/>
      <c r="T17370" s="104"/>
    </row>
    <row r="17371" spans="13:20" ht="14.5" x14ac:dyDescent="0.35">
      <c r="M17371" s="263" t="s">
        <v>36731</v>
      </c>
      <c r="N17371" s="264">
        <v>80088.31</v>
      </c>
      <c r="P17371" s="243" t="s">
        <v>32930</v>
      </c>
      <c r="Q17371" s="244">
        <v>4594.43</v>
      </c>
      <c r="R17371" s="104"/>
      <c r="S17371" s="104"/>
      <c r="T17371" s="104"/>
    </row>
    <row r="17372" spans="13:20" ht="14.5" x14ac:dyDescent="0.35">
      <c r="M17372" s="263" t="s">
        <v>19854</v>
      </c>
      <c r="N17372" s="264">
        <v>1000</v>
      </c>
      <c r="P17372" s="243" t="s">
        <v>32931</v>
      </c>
      <c r="Q17372" s="244">
        <v>2700</v>
      </c>
      <c r="R17372" s="104"/>
      <c r="S17372" s="104"/>
      <c r="T17372" s="104"/>
    </row>
    <row r="17373" spans="13:20" ht="14.5" x14ac:dyDescent="0.35">
      <c r="M17373" s="263" t="s">
        <v>35243</v>
      </c>
      <c r="N17373" s="264">
        <v>48995.88</v>
      </c>
      <c r="P17373" s="243" t="s">
        <v>32932</v>
      </c>
      <c r="Q17373" s="244">
        <v>500</v>
      </c>
      <c r="R17373" s="104"/>
      <c r="S17373" s="104"/>
      <c r="T17373" s="104"/>
    </row>
    <row r="17374" spans="13:20" ht="14.5" x14ac:dyDescent="0.35">
      <c r="M17374" s="263" t="s">
        <v>19855</v>
      </c>
      <c r="N17374" s="264">
        <v>12728.54</v>
      </c>
      <c r="P17374" s="243" t="s">
        <v>32933</v>
      </c>
      <c r="Q17374" s="244">
        <v>10871.98</v>
      </c>
      <c r="R17374" s="104"/>
      <c r="S17374" s="104"/>
      <c r="T17374" s="104"/>
    </row>
    <row r="17375" spans="13:20" ht="14.5" x14ac:dyDescent="0.35">
      <c r="M17375" s="263" t="s">
        <v>19857</v>
      </c>
      <c r="N17375" s="264">
        <v>410.19</v>
      </c>
      <c r="P17375" s="243" t="s">
        <v>32934</v>
      </c>
      <c r="Q17375" s="244">
        <v>4680</v>
      </c>
      <c r="R17375" s="104"/>
      <c r="S17375" s="104"/>
      <c r="T17375" s="104"/>
    </row>
    <row r="17376" spans="13:20" ht="14.5" x14ac:dyDescent="0.35">
      <c r="M17376" s="263" t="s">
        <v>19858</v>
      </c>
      <c r="N17376" s="264">
        <v>23799.15</v>
      </c>
      <c r="P17376" s="243" t="s">
        <v>32935</v>
      </c>
      <c r="Q17376" s="244">
        <v>6396.59</v>
      </c>
      <c r="R17376" s="104"/>
      <c r="S17376" s="104"/>
      <c r="T17376" s="104"/>
    </row>
    <row r="17377" spans="13:20" ht="14.5" x14ac:dyDescent="0.35">
      <c r="M17377" s="263" t="s">
        <v>19859</v>
      </c>
      <c r="N17377" s="264">
        <v>12137.31</v>
      </c>
      <c r="P17377" s="243" t="s">
        <v>32936</v>
      </c>
      <c r="Q17377" s="244">
        <v>4876.1000000000004</v>
      </c>
      <c r="R17377" s="104"/>
      <c r="S17377" s="104"/>
      <c r="T17377" s="104"/>
    </row>
    <row r="17378" spans="13:20" ht="14.5" x14ac:dyDescent="0.35">
      <c r="M17378" s="263" t="s">
        <v>19860</v>
      </c>
      <c r="N17378" s="264">
        <v>2199.75</v>
      </c>
      <c r="P17378" s="243" t="s">
        <v>32937</v>
      </c>
      <c r="Q17378" s="244">
        <v>442.33</v>
      </c>
      <c r="R17378" s="104"/>
      <c r="S17378" s="104"/>
      <c r="T17378" s="104"/>
    </row>
    <row r="17379" spans="13:20" ht="14.5" x14ac:dyDescent="0.35">
      <c r="M17379" s="263" t="s">
        <v>19861</v>
      </c>
      <c r="N17379" s="264">
        <v>4301.5200000000004</v>
      </c>
      <c r="P17379" s="243" t="s">
        <v>32938</v>
      </c>
      <c r="Q17379" s="244">
        <v>40496</v>
      </c>
      <c r="R17379" s="104"/>
      <c r="S17379" s="104"/>
      <c r="T17379" s="104"/>
    </row>
    <row r="17380" spans="13:20" ht="14.5" x14ac:dyDescent="0.35">
      <c r="M17380" s="263" t="s">
        <v>19862</v>
      </c>
      <c r="N17380" s="264">
        <v>758701.2</v>
      </c>
      <c r="P17380" s="243" t="s">
        <v>32939</v>
      </c>
      <c r="Q17380" s="244">
        <v>5700</v>
      </c>
      <c r="R17380" s="104"/>
      <c r="S17380" s="104"/>
      <c r="T17380" s="104"/>
    </row>
    <row r="17381" spans="13:20" ht="14.5" x14ac:dyDescent="0.35">
      <c r="M17381" s="263" t="s">
        <v>43557</v>
      </c>
      <c r="N17381" s="264">
        <v>680008.5</v>
      </c>
      <c r="P17381" s="243" t="s">
        <v>32940</v>
      </c>
      <c r="Q17381" s="244">
        <v>63917.49</v>
      </c>
      <c r="R17381" s="104"/>
      <c r="S17381" s="104"/>
      <c r="T17381" s="104"/>
    </row>
    <row r="17382" spans="13:20" ht="14.5" x14ac:dyDescent="0.35">
      <c r="M17382" s="263" t="s">
        <v>43558</v>
      </c>
      <c r="N17382" s="264">
        <v>472.89</v>
      </c>
      <c r="P17382" s="243" t="s">
        <v>32941</v>
      </c>
      <c r="Q17382" s="244">
        <v>65830.25</v>
      </c>
      <c r="R17382" s="104"/>
      <c r="S17382" s="104"/>
      <c r="T17382" s="104"/>
    </row>
    <row r="17383" spans="13:20" ht="14.5" x14ac:dyDescent="0.35">
      <c r="M17383" s="263" t="s">
        <v>19863</v>
      </c>
      <c r="N17383" s="264">
        <v>293175</v>
      </c>
      <c r="P17383" s="243" t="s">
        <v>32942</v>
      </c>
      <c r="Q17383" s="244">
        <v>123131.95</v>
      </c>
      <c r="R17383" s="104"/>
      <c r="S17383" s="104"/>
      <c r="T17383" s="104"/>
    </row>
    <row r="17384" spans="13:20" ht="14.5" x14ac:dyDescent="0.35">
      <c r="M17384" s="263" t="s">
        <v>19864</v>
      </c>
      <c r="N17384" s="264">
        <v>129500</v>
      </c>
      <c r="P17384" s="243" t="s">
        <v>32943</v>
      </c>
      <c r="Q17384" s="244">
        <v>166610.72</v>
      </c>
      <c r="R17384" s="104"/>
      <c r="S17384" s="104"/>
      <c r="T17384" s="104"/>
    </row>
    <row r="17385" spans="13:20" ht="14.5" x14ac:dyDescent="0.35">
      <c r="M17385" s="263" t="s">
        <v>19866</v>
      </c>
      <c r="N17385" s="264">
        <v>55305</v>
      </c>
      <c r="P17385" s="243" t="s">
        <v>32944</v>
      </c>
      <c r="Q17385" s="244">
        <v>765889.34</v>
      </c>
      <c r="R17385" s="104"/>
      <c r="S17385" s="104"/>
      <c r="T17385" s="104"/>
    </row>
    <row r="17386" spans="13:20" ht="14.5" x14ac:dyDescent="0.35">
      <c r="M17386" s="263" t="s">
        <v>19868</v>
      </c>
      <c r="N17386" s="264">
        <v>241312.09</v>
      </c>
      <c r="P17386" s="243" t="s">
        <v>32945</v>
      </c>
      <c r="Q17386" s="244">
        <v>98371.53</v>
      </c>
      <c r="R17386" s="104"/>
      <c r="S17386" s="104"/>
      <c r="T17386" s="104"/>
    </row>
    <row r="17387" spans="13:20" ht="14.5" x14ac:dyDescent="0.35">
      <c r="M17387" s="263" t="s">
        <v>19869</v>
      </c>
      <c r="N17387" s="264">
        <v>482913.58</v>
      </c>
      <c r="P17387" s="243" t="s">
        <v>32946</v>
      </c>
      <c r="Q17387" s="244">
        <v>124619.52</v>
      </c>
      <c r="R17387" s="104"/>
      <c r="S17387" s="104"/>
      <c r="T17387" s="104"/>
    </row>
    <row r="17388" spans="13:20" ht="14.5" x14ac:dyDescent="0.35">
      <c r="M17388" s="263" t="s">
        <v>19870</v>
      </c>
      <c r="N17388" s="264">
        <v>128362.81</v>
      </c>
      <c r="P17388" s="243" t="s">
        <v>32947</v>
      </c>
      <c r="Q17388" s="244">
        <v>4903414.03</v>
      </c>
      <c r="R17388" s="104"/>
      <c r="S17388" s="104"/>
      <c r="T17388" s="104"/>
    </row>
    <row r="17389" spans="13:20" ht="14.5" x14ac:dyDescent="0.35">
      <c r="M17389" s="263" t="s">
        <v>58319</v>
      </c>
      <c r="N17389" s="264">
        <v>4998.6899999999996</v>
      </c>
      <c r="P17389" s="243" t="s">
        <v>32948</v>
      </c>
      <c r="Q17389" s="244">
        <v>178461.09</v>
      </c>
      <c r="R17389" s="104"/>
      <c r="S17389" s="104"/>
      <c r="T17389" s="104"/>
    </row>
    <row r="17390" spans="13:20" ht="14.5" x14ac:dyDescent="0.35">
      <c r="M17390" s="263" t="s">
        <v>19871</v>
      </c>
      <c r="N17390" s="264">
        <v>13440</v>
      </c>
      <c r="P17390" s="243" t="s">
        <v>32949</v>
      </c>
      <c r="Q17390" s="244">
        <v>66448.11</v>
      </c>
      <c r="R17390" s="104"/>
      <c r="S17390" s="104"/>
      <c r="T17390" s="104"/>
    </row>
    <row r="17391" spans="13:20" ht="14.5" x14ac:dyDescent="0.35">
      <c r="M17391" s="263" t="s">
        <v>19872</v>
      </c>
      <c r="N17391" s="264">
        <v>3360</v>
      </c>
      <c r="P17391" s="243" t="s">
        <v>32950</v>
      </c>
      <c r="Q17391" s="244">
        <v>1494.12</v>
      </c>
      <c r="R17391" s="104"/>
      <c r="S17391" s="104"/>
      <c r="T17391" s="104"/>
    </row>
    <row r="17392" spans="13:20" ht="14.5" x14ac:dyDescent="0.35">
      <c r="M17392" s="263" t="s">
        <v>19874</v>
      </c>
      <c r="N17392" s="264">
        <v>3857.46</v>
      </c>
      <c r="P17392" s="243" t="s">
        <v>32951</v>
      </c>
      <c r="Q17392" s="244">
        <v>537062.77</v>
      </c>
      <c r="R17392" s="104"/>
      <c r="S17392" s="104"/>
      <c r="T17392" s="104"/>
    </row>
    <row r="17393" spans="13:20" ht="14.5" x14ac:dyDescent="0.35">
      <c r="M17393" s="263" t="s">
        <v>19876</v>
      </c>
      <c r="N17393" s="264">
        <v>32070.99</v>
      </c>
      <c r="P17393" s="243" t="s">
        <v>32952</v>
      </c>
      <c r="Q17393" s="244">
        <v>38684.04</v>
      </c>
      <c r="R17393" s="104"/>
      <c r="S17393" s="104"/>
      <c r="T17393" s="104"/>
    </row>
    <row r="17394" spans="13:20" ht="14.5" x14ac:dyDescent="0.35">
      <c r="M17394" s="263" t="s">
        <v>19879</v>
      </c>
      <c r="N17394" s="264">
        <v>112942.23</v>
      </c>
      <c r="P17394" s="243" t="s">
        <v>32953</v>
      </c>
      <c r="Q17394" s="244">
        <v>6191.13</v>
      </c>
      <c r="R17394" s="104"/>
      <c r="S17394" s="104"/>
      <c r="T17394" s="104"/>
    </row>
    <row r="17395" spans="13:20" ht="14.5" x14ac:dyDescent="0.35">
      <c r="M17395" s="263" t="s">
        <v>19880</v>
      </c>
      <c r="N17395" s="264">
        <v>61826.3</v>
      </c>
      <c r="P17395" s="243" t="s">
        <v>32954</v>
      </c>
      <c r="Q17395" s="244">
        <v>70928.070000000007</v>
      </c>
      <c r="R17395" s="104"/>
      <c r="S17395" s="104"/>
      <c r="T17395" s="104"/>
    </row>
    <row r="17396" spans="13:20" ht="14.5" x14ac:dyDescent="0.35">
      <c r="M17396" s="263" t="s">
        <v>19881</v>
      </c>
      <c r="N17396" s="264">
        <v>21792.76</v>
      </c>
      <c r="P17396" s="243" t="s">
        <v>32955</v>
      </c>
      <c r="Q17396" s="244">
        <v>1319.81</v>
      </c>
      <c r="R17396" s="104"/>
      <c r="S17396" s="104"/>
      <c r="T17396" s="104"/>
    </row>
    <row r="17397" spans="13:20" ht="14.5" x14ac:dyDescent="0.35">
      <c r="M17397" s="263" t="s">
        <v>41747</v>
      </c>
      <c r="N17397" s="264">
        <v>8939.4500000000007</v>
      </c>
      <c r="P17397" s="243" t="s">
        <v>32956</v>
      </c>
      <c r="Q17397" s="244">
        <v>15847.38</v>
      </c>
      <c r="R17397" s="104"/>
      <c r="S17397" s="104"/>
      <c r="T17397" s="104"/>
    </row>
    <row r="17398" spans="13:20" ht="14.5" x14ac:dyDescent="0.35">
      <c r="M17398" s="263" t="s">
        <v>19887</v>
      </c>
      <c r="N17398" s="264">
        <v>55155.9</v>
      </c>
      <c r="P17398" s="243" t="s">
        <v>32957</v>
      </c>
      <c r="Q17398" s="244">
        <v>873.6</v>
      </c>
      <c r="R17398" s="104"/>
      <c r="S17398" s="104"/>
      <c r="T17398" s="104"/>
    </row>
    <row r="17399" spans="13:20" ht="14.5" x14ac:dyDescent="0.35">
      <c r="M17399" s="263" t="s">
        <v>19888</v>
      </c>
      <c r="N17399" s="264">
        <v>241981.94</v>
      </c>
      <c r="P17399" s="243" t="s">
        <v>32958</v>
      </c>
      <c r="Q17399" s="244">
        <v>1406.16</v>
      </c>
      <c r="R17399" s="104"/>
      <c r="S17399" s="104"/>
      <c r="T17399" s="104"/>
    </row>
    <row r="17400" spans="13:20" ht="14.5" x14ac:dyDescent="0.35">
      <c r="M17400" s="263" t="s">
        <v>53905</v>
      </c>
      <c r="N17400" s="264">
        <v>-7394.24</v>
      </c>
      <c r="P17400" s="243" t="s">
        <v>32959</v>
      </c>
      <c r="Q17400" s="244">
        <v>117082.42</v>
      </c>
      <c r="R17400" s="104"/>
      <c r="S17400" s="104"/>
      <c r="T17400" s="104"/>
    </row>
    <row r="17401" spans="13:20" ht="14.5" x14ac:dyDescent="0.35">
      <c r="M17401" s="263" t="s">
        <v>49074</v>
      </c>
      <c r="N17401" s="264">
        <v>202798</v>
      </c>
      <c r="P17401" s="243" t="s">
        <v>32960</v>
      </c>
      <c r="Q17401" s="244">
        <v>42457.98</v>
      </c>
      <c r="R17401" s="104"/>
      <c r="S17401" s="104"/>
      <c r="T17401" s="104"/>
    </row>
    <row r="17402" spans="13:20" ht="14.5" x14ac:dyDescent="0.35">
      <c r="M17402" s="263" t="s">
        <v>19889</v>
      </c>
      <c r="N17402" s="264">
        <v>93050</v>
      </c>
      <c r="P17402" s="243" t="s">
        <v>32961</v>
      </c>
      <c r="Q17402" s="244">
        <v>85216.51</v>
      </c>
      <c r="R17402" s="104"/>
      <c r="S17402" s="104"/>
      <c r="T17402" s="104"/>
    </row>
    <row r="17403" spans="13:20" ht="14.5" x14ac:dyDescent="0.35">
      <c r="M17403" s="263" t="s">
        <v>52608</v>
      </c>
      <c r="N17403" s="264">
        <v>60000</v>
      </c>
      <c r="P17403" s="243" t="s">
        <v>32962</v>
      </c>
      <c r="Q17403" s="244">
        <v>36115.440000000002</v>
      </c>
      <c r="R17403" s="104"/>
      <c r="S17403" s="104"/>
      <c r="T17403" s="104"/>
    </row>
    <row r="17404" spans="13:20" ht="14.5" x14ac:dyDescent="0.35">
      <c r="M17404" s="263" t="s">
        <v>53906</v>
      </c>
      <c r="N17404" s="264">
        <v>28663.22</v>
      </c>
      <c r="P17404" s="243" t="s">
        <v>32963</v>
      </c>
      <c r="Q17404" s="244">
        <v>848850</v>
      </c>
      <c r="R17404" s="104"/>
      <c r="S17404" s="104"/>
      <c r="T17404" s="104"/>
    </row>
    <row r="17405" spans="13:20" ht="14.5" x14ac:dyDescent="0.35">
      <c r="M17405" s="263" t="s">
        <v>58320</v>
      </c>
      <c r="N17405" s="264">
        <v>36500.04</v>
      </c>
      <c r="P17405" s="243" t="s">
        <v>32964</v>
      </c>
      <c r="Q17405" s="244">
        <v>3389865.33</v>
      </c>
      <c r="R17405" s="104"/>
      <c r="S17405" s="104"/>
      <c r="T17405" s="104"/>
    </row>
    <row r="17406" spans="13:20" ht="14.5" x14ac:dyDescent="0.35">
      <c r="M17406" s="263" t="s">
        <v>19911</v>
      </c>
      <c r="N17406" s="264">
        <v>24733.360000000001</v>
      </c>
      <c r="P17406" s="243" t="s">
        <v>32965</v>
      </c>
      <c r="Q17406" s="244">
        <v>26000</v>
      </c>
      <c r="R17406" s="104"/>
      <c r="S17406" s="104"/>
      <c r="T17406" s="104"/>
    </row>
    <row r="17407" spans="13:20" ht="14.5" x14ac:dyDescent="0.35">
      <c r="M17407" s="263" t="s">
        <v>58321</v>
      </c>
      <c r="N17407" s="264">
        <v>21810</v>
      </c>
      <c r="P17407" s="243" t="s">
        <v>32966</v>
      </c>
      <c r="Q17407" s="244">
        <v>77068.66</v>
      </c>
      <c r="R17407" s="104"/>
      <c r="S17407" s="104"/>
      <c r="T17407" s="104"/>
    </row>
    <row r="17408" spans="13:20" ht="14.5" x14ac:dyDescent="0.35">
      <c r="M17408" s="263" t="s">
        <v>52609</v>
      </c>
      <c r="N17408" s="264">
        <v>6704.33</v>
      </c>
      <c r="P17408" s="243" t="s">
        <v>32967</v>
      </c>
      <c r="Q17408" s="244">
        <v>142950</v>
      </c>
      <c r="R17408" s="104"/>
      <c r="S17408" s="104"/>
      <c r="T17408" s="104"/>
    </row>
    <row r="17409" spans="13:20" ht="14.5" x14ac:dyDescent="0.35">
      <c r="M17409" s="263" t="s">
        <v>58322</v>
      </c>
      <c r="N17409" s="264">
        <v>21050.880000000001</v>
      </c>
      <c r="P17409" s="243" t="s">
        <v>32968</v>
      </c>
      <c r="Q17409" s="244">
        <v>25.06</v>
      </c>
      <c r="R17409" s="104"/>
      <c r="S17409" s="104"/>
      <c r="T17409" s="104"/>
    </row>
    <row r="17410" spans="13:20" ht="14.5" x14ac:dyDescent="0.35">
      <c r="M17410" s="263" t="s">
        <v>19913</v>
      </c>
      <c r="N17410" s="264">
        <v>4716.96</v>
      </c>
      <c r="P17410" s="243" t="s">
        <v>32969</v>
      </c>
      <c r="Q17410" s="244">
        <v>825023.44</v>
      </c>
      <c r="R17410" s="104"/>
      <c r="S17410" s="104"/>
      <c r="T17410" s="104"/>
    </row>
    <row r="17411" spans="13:20" ht="14.5" x14ac:dyDescent="0.35">
      <c r="M17411" s="263" t="s">
        <v>58323</v>
      </c>
      <c r="N17411" s="264">
        <v>2584.1999999999998</v>
      </c>
      <c r="P17411" s="243" t="s">
        <v>32970</v>
      </c>
      <c r="Q17411" s="244">
        <v>742292.2</v>
      </c>
      <c r="R17411" s="104"/>
      <c r="S17411" s="104"/>
      <c r="T17411" s="104"/>
    </row>
    <row r="17412" spans="13:20" ht="14.5" x14ac:dyDescent="0.35">
      <c r="M17412" s="263" t="s">
        <v>49075</v>
      </c>
      <c r="N17412" s="264">
        <v>34750</v>
      </c>
      <c r="P17412" s="243" t="s">
        <v>32971</v>
      </c>
      <c r="Q17412" s="244">
        <v>2087.84</v>
      </c>
      <c r="R17412" s="104"/>
      <c r="S17412" s="104"/>
      <c r="T17412" s="104"/>
    </row>
    <row r="17413" spans="13:20" ht="14.5" x14ac:dyDescent="0.35">
      <c r="M17413" s="263" t="s">
        <v>19914</v>
      </c>
      <c r="N17413" s="264">
        <v>12591.9</v>
      </c>
      <c r="P17413" s="243" t="s">
        <v>32972</v>
      </c>
      <c r="Q17413" s="244">
        <v>9917.98</v>
      </c>
      <c r="R17413" s="104"/>
      <c r="S17413" s="104"/>
      <c r="T17413" s="104"/>
    </row>
    <row r="17414" spans="13:20" ht="14.5" x14ac:dyDescent="0.35">
      <c r="M17414" s="263" t="s">
        <v>19915</v>
      </c>
      <c r="N17414" s="264">
        <v>5500</v>
      </c>
      <c r="P17414" s="243" t="s">
        <v>32973</v>
      </c>
      <c r="Q17414" s="244">
        <v>445.37</v>
      </c>
      <c r="R17414" s="104"/>
      <c r="S17414" s="104"/>
      <c r="T17414" s="104"/>
    </row>
    <row r="17415" spans="13:20" ht="14.5" x14ac:dyDescent="0.35">
      <c r="M17415" s="263" t="s">
        <v>50737</v>
      </c>
      <c r="N17415" s="264">
        <v>9325.5</v>
      </c>
      <c r="P17415" s="243" t="s">
        <v>32974</v>
      </c>
      <c r="Q17415" s="244">
        <v>319179.3</v>
      </c>
      <c r="R17415" s="104"/>
      <c r="S17415" s="104"/>
      <c r="T17415" s="104"/>
    </row>
    <row r="17416" spans="13:20" ht="14.5" x14ac:dyDescent="0.35">
      <c r="M17416" s="263" t="s">
        <v>52610</v>
      </c>
      <c r="N17416" s="264">
        <v>791.21</v>
      </c>
      <c r="P17416" s="243" t="s">
        <v>32975</v>
      </c>
      <c r="Q17416" s="244">
        <v>150950.51</v>
      </c>
      <c r="R17416" s="104"/>
      <c r="S17416" s="104"/>
      <c r="T17416" s="104"/>
    </row>
    <row r="17417" spans="13:20" ht="14.5" x14ac:dyDescent="0.35">
      <c r="M17417" s="263" t="s">
        <v>19916</v>
      </c>
      <c r="N17417" s="264">
        <v>25</v>
      </c>
      <c r="P17417" s="243" t="s">
        <v>32976</v>
      </c>
      <c r="Q17417" s="244">
        <v>360287.28</v>
      </c>
      <c r="R17417" s="104"/>
      <c r="S17417" s="104"/>
      <c r="T17417" s="104"/>
    </row>
    <row r="17418" spans="13:20" ht="14.5" x14ac:dyDescent="0.35">
      <c r="M17418" s="263" t="s">
        <v>19917</v>
      </c>
      <c r="N17418" s="264">
        <v>4653.96</v>
      </c>
      <c r="P17418" s="243" t="s">
        <v>32977</v>
      </c>
      <c r="Q17418" s="244">
        <v>746272.23</v>
      </c>
      <c r="R17418" s="104"/>
      <c r="S17418" s="104"/>
      <c r="T17418" s="104"/>
    </row>
    <row r="17419" spans="13:20" ht="14.5" x14ac:dyDescent="0.35">
      <c r="M17419" s="263" t="s">
        <v>19918</v>
      </c>
      <c r="N17419" s="264">
        <v>1643.7</v>
      </c>
      <c r="P17419" s="243" t="s">
        <v>32978</v>
      </c>
      <c r="Q17419" s="244">
        <v>583976.28</v>
      </c>
      <c r="R17419" s="104"/>
      <c r="S17419" s="104"/>
      <c r="T17419" s="104"/>
    </row>
    <row r="17420" spans="13:20" ht="14.5" x14ac:dyDescent="0.35">
      <c r="M17420" s="263" t="s">
        <v>52611</v>
      </c>
      <c r="N17420" s="264">
        <v>1588.01</v>
      </c>
      <c r="P17420" s="243" t="s">
        <v>32979</v>
      </c>
      <c r="Q17420" s="244">
        <v>2095744.92</v>
      </c>
      <c r="R17420" s="104"/>
      <c r="S17420" s="104"/>
      <c r="T17420" s="104"/>
    </row>
    <row r="17421" spans="13:20" ht="14.5" x14ac:dyDescent="0.35">
      <c r="M17421" s="263" t="s">
        <v>19919</v>
      </c>
      <c r="N17421" s="264">
        <v>2035.76</v>
      </c>
      <c r="P17421" s="243" t="s">
        <v>32980</v>
      </c>
      <c r="Q17421" s="244">
        <v>49121.61</v>
      </c>
      <c r="R17421" s="104"/>
      <c r="S17421" s="104"/>
      <c r="T17421" s="104"/>
    </row>
    <row r="17422" spans="13:20" ht="14.5" x14ac:dyDescent="0.35">
      <c r="M17422" s="263" t="s">
        <v>38088</v>
      </c>
      <c r="N17422" s="264">
        <v>27616.22</v>
      </c>
      <c r="P17422" s="243" t="s">
        <v>32981</v>
      </c>
      <c r="Q17422" s="244">
        <v>5151470.9000000004</v>
      </c>
      <c r="R17422" s="104"/>
      <c r="S17422" s="104"/>
      <c r="T17422" s="104"/>
    </row>
    <row r="17423" spans="13:20" ht="14.5" x14ac:dyDescent="0.35">
      <c r="M17423" s="263" t="s">
        <v>19943</v>
      </c>
      <c r="N17423" s="264">
        <v>392263.88</v>
      </c>
      <c r="P17423" s="243" t="s">
        <v>32982</v>
      </c>
      <c r="Q17423" s="244">
        <v>10000</v>
      </c>
      <c r="R17423" s="104"/>
      <c r="S17423" s="104"/>
      <c r="T17423" s="104"/>
    </row>
    <row r="17424" spans="13:20" ht="14.5" x14ac:dyDescent="0.35">
      <c r="M17424" s="263" t="s">
        <v>49076</v>
      </c>
      <c r="N17424" s="264">
        <v>166978.5</v>
      </c>
      <c r="P17424" s="243" t="s">
        <v>32983</v>
      </c>
      <c r="Q17424" s="244">
        <v>29059.47</v>
      </c>
      <c r="R17424" s="104"/>
      <c r="S17424" s="104"/>
      <c r="T17424" s="104"/>
    </row>
    <row r="17425" spans="13:20" ht="14.5" x14ac:dyDescent="0.35">
      <c r="M17425" s="263" t="s">
        <v>19945</v>
      </c>
      <c r="N17425" s="264">
        <v>7875</v>
      </c>
      <c r="P17425" s="243" t="s">
        <v>32984</v>
      </c>
      <c r="Q17425" s="244">
        <v>66501.3</v>
      </c>
      <c r="R17425" s="104"/>
      <c r="S17425" s="104"/>
      <c r="T17425" s="104"/>
    </row>
    <row r="17426" spans="13:20" ht="14.5" x14ac:dyDescent="0.35">
      <c r="M17426" s="263" t="s">
        <v>19946</v>
      </c>
      <c r="N17426" s="264">
        <v>11930.79</v>
      </c>
      <c r="P17426" s="243" t="s">
        <v>32985</v>
      </c>
      <c r="Q17426" s="244">
        <v>674468.73</v>
      </c>
      <c r="R17426" s="104"/>
      <c r="S17426" s="104"/>
      <c r="T17426" s="104"/>
    </row>
    <row r="17427" spans="13:20" ht="14.5" x14ac:dyDescent="0.35">
      <c r="M17427" s="263" t="s">
        <v>19947</v>
      </c>
      <c r="N17427" s="264">
        <v>285.13</v>
      </c>
      <c r="P17427" s="243" t="s">
        <v>32986</v>
      </c>
      <c r="Q17427" s="244">
        <v>10520.24</v>
      </c>
      <c r="R17427" s="104"/>
      <c r="S17427" s="104"/>
      <c r="T17427" s="104"/>
    </row>
    <row r="17428" spans="13:20" ht="14.5" x14ac:dyDescent="0.35">
      <c r="M17428" s="263" t="s">
        <v>19948</v>
      </c>
      <c r="N17428" s="264">
        <v>2164.02</v>
      </c>
      <c r="P17428" s="243" t="s">
        <v>32987</v>
      </c>
      <c r="Q17428" s="244">
        <v>100181.51</v>
      </c>
      <c r="R17428" s="104"/>
      <c r="S17428" s="104"/>
      <c r="T17428" s="104"/>
    </row>
    <row r="17429" spans="13:20" ht="14.5" x14ac:dyDescent="0.35">
      <c r="M17429" s="263" t="s">
        <v>19949</v>
      </c>
      <c r="N17429" s="264">
        <v>1500</v>
      </c>
      <c r="P17429" s="243" t="s">
        <v>32988</v>
      </c>
      <c r="Q17429" s="244">
        <v>81599.7</v>
      </c>
      <c r="R17429" s="104"/>
      <c r="S17429" s="104"/>
      <c r="T17429" s="104"/>
    </row>
    <row r="17430" spans="13:20" ht="14.5" x14ac:dyDescent="0.35">
      <c r="M17430" s="263" t="s">
        <v>19950</v>
      </c>
      <c r="N17430" s="264">
        <v>29453.27</v>
      </c>
      <c r="P17430" s="243" t="s">
        <v>16550</v>
      </c>
      <c r="Q17430" s="244">
        <v>1297263.54</v>
      </c>
      <c r="R17430" s="104"/>
      <c r="S17430" s="104"/>
      <c r="T17430" s="104"/>
    </row>
    <row r="17431" spans="13:20" ht="14.5" x14ac:dyDescent="0.35">
      <c r="M17431" s="263" t="s">
        <v>36733</v>
      </c>
      <c r="N17431" s="264">
        <v>326727.13</v>
      </c>
      <c r="P17431" s="243" t="s">
        <v>16551</v>
      </c>
      <c r="Q17431" s="244">
        <v>124330.1</v>
      </c>
      <c r="R17431" s="104"/>
      <c r="S17431" s="104"/>
      <c r="T17431" s="104"/>
    </row>
    <row r="17432" spans="13:20" ht="14.5" x14ac:dyDescent="0.35">
      <c r="M17432" s="263" t="s">
        <v>19954</v>
      </c>
      <c r="N17432" s="264">
        <v>86467.5</v>
      </c>
      <c r="P17432" s="243" t="s">
        <v>32989</v>
      </c>
      <c r="Q17432" s="244">
        <v>38817.230000000003</v>
      </c>
      <c r="R17432" s="104"/>
      <c r="S17432" s="104"/>
      <c r="T17432" s="104"/>
    </row>
    <row r="17433" spans="13:20" ht="14.5" x14ac:dyDescent="0.35">
      <c r="M17433" s="263" t="s">
        <v>15247</v>
      </c>
      <c r="N17433" s="264">
        <v>533876.56999999995</v>
      </c>
      <c r="P17433" s="243" t="s">
        <v>32990</v>
      </c>
      <c r="Q17433" s="244">
        <v>1898271.45</v>
      </c>
      <c r="R17433" s="104"/>
      <c r="S17433" s="104"/>
      <c r="T17433" s="104"/>
    </row>
    <row r="17434" spans="13:20" ht="14.5" x14ac:dyDescent="0.35">
      <c r="M17434" s="263" t="s">
        <v>20057</v>
      </c>
      <c r="N17434" s="264">
        <v>34062.5</v>
      </c>
      <c r="P17434" s="243" t="s">
        <v>32991</v>
      </c>
      <c r="Q17434" s="244">
        <v>24213.07</v>
      </c>
      <c r="R17434" s="104"/>
      <c r="S17434" s="104"/>
      <c r="T17434" s="104"/>
    </row>
    <row r="17435" spans="13:20" ht="14.5" x14ac:dyDescent="0.35">
      <c r="M17435" s="263" t="s">
        <v>20059</v>
      </c>
      <c r="N17435" s="264">
        <v>546800.62</v>
      </c>
      <c r="P17435" s="243" t="s">
        <v>16552</v>
      </c>
      <c r="Q17435" s="244">
        <v>19332805.149999999</v>
      </c>
      <c r="R17435" s="104"/>
      <c r="S17435" s="104"/>
      <c r="T17435" s="104"/>
    </row>
    <row r="17436" spans="13:20" ht="14.5" x14ac:dyDescent="0.35">
      <c r="M17436" s="263" t="s">
        <v>20060</v>
      </c>
      <c r="N17436" s="264">
        <v>1015917.5</v>
      </c>
      <c r="P17436" s="243" t="s">
        <v>32992</v>
      </c>
      <c r="Q17436" s="244">
        <v>839904.4</v>
      </c>
      <c r="R17436" s="104"/>
      <c r="S17436" s="104"/>
      <c r="T17436" s="104"/>
    </row>
    <row r="17437" spans="13:20" ht="14.5" x14ac:dyDescent="0.35">
      <c r="M17437" s="263" t="s">
        <v>50738</v>
      </c>
      <c r="N17437" s="264">
        <v>13920.44</v>
      </c>
      <c r="P17437" s="243" t="s">
        <v>32993</v>
      </c>
      <c r="Q17437" s="244">
        <v>224689.42</v>
      </c>
      <c r="R17437" s="104"/>
      <c r="S17437" s="104"/>
      <c r="T17437" s="104"/>
    </row>
    <row r="17438" spans="13:20" ht="14.5" x14ac:dyDescent="0.35">
      <c r="M17438" s="263" t="s">
        <v>20061</v>
      </c>
      <c r="N17438" s="264">
        <v>128612.42</v>
      </c>
      <c r="P17438" s="243" t="s">
        <v>32994</v>
      </c>
      <c r="Q17438" s="244">
        <v>976.18</v>
      </c>
      <c r="R17438" s="104"/>
      <c r="S17438" s="104"/>
      <c r="T17438" s="104"/>
    </row>
    <row r="17439" spans="13:20" ht="14.5" x14ac:dyDescent="0.35">
      <c r="M17439" s="263" t="s">
        <v>20063</v>
      </c>
      <c r="N17439" s="264">
        <v>172340</v>
      </c>
      <c r="P17439" s="243" t="s">
        <v>32995</v>
      </c>
      <c r="Q17439" s="244">
        <v>42943499.950000003</v>
      </c>
      <c r="R17439" s="104"/>
      <c r="S17439" s="104"/>
      <c r="T17439" s="104"/>
    </row>
    <row r="17440" spans="13:20" ht="14.5" x14ac:dyDescent="0.35">
      <c r="M17440" s="263" t="s">
        <v>45999</v>
      </c>
      <c r="N17440" s="264">
        <v>97514.38</v>
      </c>
      <c r="P17440" s="243" t="s">
        <v>32996</v>
      </c>
      <c r="Q17440" s="244">
        <v>570253.91</v>
      </c>
      <c r="R17440" s="104"/>
      <c r="S17440" s="104"/>
      <c r="T17440" s="104"/>
    </row>
    <row r="17441" spans="13:20" ht="14.5" x14ac:dyDescent="0.35">
      <c r="M17441" s="263" t="s">
        <v>20064</v>
      </c>
      <c r="N17441" s="264">
        <v>397386.16</v>
      </c>
      <c r="P17441" s="243" t="s">
        <v>32997</v>
      </c>
      <c r="Q17441" s="244">
        <v>15295.96</v>
      </c>
      <c r="R17441" s="104"/>
      <c r="S17441" s="104"/>
      <c r="T17441" s="104"/>
    </row>
    <row r="17442" spans="13:20" ht="14.5" x14ac:dyDescent="0.35">
      <c r="M17442" s="263" t="s">
        <v>20065</v>
      </c>
      <c r="N17442" s="264">
        <v>4706</v>
      </c>
      <c r="P17442" s="243" t="s">
        <v>36339</v>
      </c>
      <c r="Q17442" s="244">
        <v>3342.03</v>
      </c>
      <c r="R17442" s="104"/>
      <c r="S17442" s="104"/>
      <c r="T17442" s="104"/>
    </row>
    <row r="17443" spans="13:20" ht="14.5" x14ac:dyDescent="0.35">
      <c r="M17443" s="263" t="s">
        <v>20066</v>
      </c>
      <c r="N17443" s="264">
        <v>3072.88</v>
      </c>
      <c r="P17443" s="243" t="s">
        <v>36352</v>
      </c>
      <c r="Q17443" s="244">
        <v>934.28</v>
      </c>
      <c r="R17443" s="104"/>
      <c r="S17443" s="104"/>
      <c r="T17443" s="104"/>
    </row>
    <row r="17444" spans="13:20" ht="14.5" x14ac:dyDescent="0.35">
      <c r="M17444" s="263" t="s">
        <v>20067</v>
      </c>
      <c r="N17444" s="264">
        <v>22611.45</v>
      </c>
      <c r="P17444" s="243" t="s">
        <v>16553</v>
      </c>
      <c r="Q17444" s="244">
        <v>8981096.7899999991</v>
      </c>
      <c r="R17444" s="104"/>
      <c r="S17444" s="104"/>
      <c r="T17444" s="104"/>
    </row>
    <row r="17445" spans="13:20" ht="14.5" x14ac:dyDescent="0.35">
      <c r="M17445" s="263" t="s">
        <v>20068</v>
      </c>
      <c r="N17445" s="264">
        <v>3850</v>
      </c>
      <c r="P17445" s="243" t="s">
        <v>32998</v>
      </c>
      <c r="Q17445" s="244">
        <v>411182.06</v>
      </c>
      <c r="R17445" s="104"/>
      <c r="S17445" s="104"/>
      <c r="T17445" s="104"/>
    </row>
    <row r="17446" spans="13:20" ht="14.5" x14ac:dyDescent="0.35">
      <c r="M17446" s="263" t="s">
        <v>15248</v>
      </c>
      <c r="N17446" s="264">
        <v>50446.7</v>
      </c>
      <c r="P17446" s="243" t="s">
        <v>32999</v>
      </c>
      <c r="Q17446" s="244">
        <v>781470.19</v>
      </c>
      <c r="R17446" s="104"/>
      <c r="S17446" s="104"/>
      <c r="T17446" s="104"/>
    </row>
    <row r="17447" spans="13:20" ht="14.5" x14ac:dyDescent="0.35">
      <c r="M17447" s="263" t="s">
        <v>20070</v>
      </c>
      <c r="N17447" s="264">
        <v>23069.29</v>
      </c>
      <c r="P17447" s="243" t="s">
        <v>33000</v>
      </c>
      <c r="Q17447" s="244">
        <v>110</v>
      </c>
      <c r="R17447" s="104"/>
      <c r="S17447" s="104"/>
      <c r="T17447" s="104"/>
    </row>
    <row r="17448" spans="13:20" ht="14.5" x14ac:dyDescent="0.35">
      <c r="M17448" s="263" t="s">
        <v>46000</v>
      </c>
      <c r="N17448" s="264">
        <v>827.8</v>
      </c>
      <c r="P17448" s="243" t="s">
        <v>16554</v>
      </c>
      <c r="Q17448" s="244">
        <v>2719144.61</v>
      </c>
      <c r="R17448" s="104"/>
      <c r="S17448" s="104"/>
      <c r="T17448" s="104"/>
    </row>
    <row r="17449" spans="13:20" ht="14.5" x14ac:dyDescent="0.35">
      <c r="M17449" s="263" t="s">
        <v>49077</v>
      </c>
      <c r="N17449" s="264">
        <v>165635</v>
      </c>
      <c r="P17449" s="243" t="s">
        <v>16555</v>
      </c>
      <c r="Q17449" s="244">
        <v>1123005.72</v>
      </c>
      <c r="R17449" s="104"/>
      <c r="S17449" s="104"/>
      <c r="T17449" s="104"/>
    </row>
    <row r="17450" spans="13:20" ht="14.5" x14ac:dyDescent="0.35">
      <c r="M17450" s="263" t="s">
        <v>41761</v>
      </c>
      <c r="N17450" s="264">
        <v>3760</v>
      </c>
      <c r="P17450" s="243" t="s">
        <v>16556</v>
      </c>
      <c r="Q17450" s="244">
        <v>8058326.8399999999</v>
      </c>
      <c r="R17450" s="104"/>
      <c r="S17450" s="104"/>
      <c r="T17450" s="104"/>
    </row>
    <row r="17451" spans="13:20" ht="14.5" x14ac:dyDescent="0.35">
      <c r="M17451" s="263" t="s">
        <v>52612</v>
      </c>
      <c r="N17451" s="264">
        <v>302.29000000000002</v>
      </c>
      <c r="P17451" s="243" t="s">
        <v>16557</v>
      </c>
      <c r="Q17451" s="244">
        <v>2464346.9900000002</v>
      </c>
      <c r="R17451" s="104"/>
      <c r="S17451" s="104"/>
      <c r="T17451" s="104"/>
    </row>
    <row r="17452" spans="13:20" ht="14.5" x14ac:dyDescent="0.35">
      <c r="M17452" s="263" t="s">
        <v>20071</v>
      </c>
      <c r="N17452" s="264">
        <v>90348</v>
      </c>
      <c r="P17452" s="243" t="s">
        <v>33001</v>
      </c>
      <c r="Q17452" s="244">
        <v>196009.29</v>
      </c>
      <c r="R17452" s="104"/>
      <c r="S17452" s="104"/>
      <c r="T17452" s="104"/>
    </row>
    <row r="17453" spans="13:20" ht="14.5" x14ac:dyDescent="0.35">
      <c r="M17453" s="263" t="s">
        <v>20072</v>
      </c>
      <c r="N17453" s="264">
        <v>3952</v>
      </c>
      <c r="P17453" s="243" t="s">
        <v>33002</v>
      </c>
      <c r="Q17453" s="244">
        <v>365597.82</v>
      </c>
      <c r="R17453" s="104"/>
      <c r="S17453" s="104"/>
      <c r="T17453" s="104"/>
    </row>
    <row r="17454" spans="13:20" ht="14.5" x14ac:dyDescent="0.35">
      <c r="M17454" s="263" t="s">
        <v>15249</v>
      </c>
      <c r="N17454" s="264">
        <v>81660</v>
      </c>
      <c r="P17454" s="243" t="s">
        <v>16558</v>
      </c>
      <c r="Q17454" s="244">
        <v>4069479.38</v>
      </c>
      <c r="R17454" s="104"/>
      <c r="S17454" s="104"/>
      <c r="T17454" s="104"/>
    </row>
    <row r="17455" spans="13:20" ht="14.5" x14ac:dyDescent="0.35">
      <c r="M17455" s="263" t="s">
        <v>15251</v>
      </c>
      <c r="N17455" s="264">
        <v>34150</v>
      </c>
      <c r="P17455" s="243" t="s">
        <v>33003</v>
      </c>
      <c r="Q17455" s="244">
        <v>877863.92</v>
      </c>
      <c r="R17455" s="104"/>
      <c r="S17455" s="104"/>
      <c r="T17455" s="104"/>
    </row>
    <row r="17456" spans="13:20" ht="14.5" x14ac:dyDescent="0.35">
      <c r="M17456" s="263" t="s">
        <v>20073</v>
      </c>
      <c r="N17456" s="264">
        <v>4675072.83</v>
      </c>
      <c r="P17456" s="243" t="s">
        <v>33004</v>
      </c>
      <c r="Q17456" s="244">
        <v>235682.93</v>
      </c>
      <c r="R17456" s="104"/>
      <c r="S17456" s="104"/>
      <c r="T17456" s="104"/>
    </row>
    <row r="17457" spans="13:20" ht="14.5" x14ac:dyDescent="0.35">
      <c r="M17457" s="263" t="s">
        <v>20074</v>
      </c>
      <c r="N17457" s="264">
        <v>138993.70000000001</v>
      </c>
      <c r="P17457" s="243" t="s">
        <v>16559</v>
      </c>
      <c r="Q17457" s="244">
        <v>81967.16</v>
      </c>
      <c r="R17457" s="104"/>
      <c r="S17457" s="104"/>
      <c r="T17457" s="104"/>
    </row>
    <row r="17458" spans="13:20" ht="14.5" x14ac:dyDescent="0.35">
      <c r="M17458" s="263" t="s">
        <v>38096</v>
      </c>
      <c r="N17458" s="264">
        <v>3381.2</v>
      </c>
      <c r="P17458" s="243" t="s">
        <v>16560</v>
      </c>
      <c r="Q17458" s="244">
        <v>1477970.81</v>
      </c>
      <c r="R17458" s="104"/>
      <c r="S17458" s="104"/>
      <c r="T17458" s="104"/>
    </row>
    <row r="17459" spans="13:20" ht="14.5" x14ac:dyDescent="0.35">
      <c r="M17459" s="263" t="s">
        <v>20075</v>
      </c>
      <c r="N17459" s="264">
        <v>23600</v>
      </c>
      <c r="P17459" s="243" t="s">
        <v>16561</v>
      </c>
      <c r="Q17459" s="244">
        <v>2125867.64</v>
      </c>
      <c r="R17459" s="104"/>
      <c r="S17459" s="104"/>
      <c r="T17459" s="104"/>
    </row>
    <row r="17460" spans="13:20" ht="14.5" x14ac:dyDescent="0.35">
      <c r="M17460" s="263" t="s">
        <v>20077</v>
      </c>
      <c r="N17460" s="264">
        <v>21897.02</v>
      </c>
      <c r="P17460" s="243" t="s">
        <v>16562</v>
      </c>
      <c r="Q17460" s="244">
        <v>310038.37</v>
      </c>
      <c r="R17460" s="104"/>
      <c r="S17460" s="104"/>
      <c r="T17460" s="104"/>
    </row>
    <row r="17461" spans="13:20" ht="14.5" x14ac:dyDescent="0.35">
      <c r="M17461" s="263" t="s">
        <v>15252</v>
      </c>
      <c r="N17461" s="264">
        <v>627063.31000000006</v>
      </c>
      <c r="P17461" s="243" t="s">
        <v>33005</v>
      </c>
      <c r="Q17461" s="244">
        <v>2218908.75</v>
      </c>
      <c r="R17461" s="104"/>
      <c r="S17461" s="104"/>
      <c r="T17461" s="104"/>
    </row>
    <row r="17462" spans="13:20" ht="14.5" x14ac:dyDescent="0.35">
      <c r="M17462" s="263" t="s">
        <v>15253</v>
      </c>
      <c r="N17462" s="264">
        <v>599809.27</v>
      </c>
      <c r="P17462" s="243" t="s">
        <v>33006</v>
      </c>
      <c r="Q17462" s="244">
        <v>4606.2</v>
      </c>
      <c r="R17462" s="104"/>
      <c r="S17462" s="104"/>
      <c r="T17462" s="104"/>
    </row>
    <row r="17463" spans="13:20" ht="14.5" x14ac:dyDescent="0.35">
      <c r="M17463" s="263" t="s">
        <v>15254</v>
      </c>
      <c r="N17463" s="264">
        <v>154711.59</v>
      </c>
      <c r="P17463" s="243" t="s">
        <v>33007</v>
      </c>
      <c r="Q17463" s="244">
        <v>93158.28</v>
      </c>
      <c r="R17463" s="104"/>
      <c r="S17463" s="104"/>
      <c r="T17463" s="104"/>
    </row>
    <row r="17464" spans="13:20" ht="14.5" x14ac:dyDescent="0.35">
      <c r="M17464" s="263" t="s">
        <v>20078</v>
      </c>
      <c r="N17464" s="264">
        <v>37500.629999999997</v>
      </c>
      <c r="P17464" s="243" t="s">
        <v>16563</v>
      </c>
      <c r="Q17464" s="244">
        <v>54563.33</v>
      </c>
      <c r="R17464" s="104"/>
      <c r="S17464" s="104"/>
      <c r="T17464" s="104"/>
    </row>
    <row r="17465" spans="13:20" ht="14.5" x14ac:dyDescent="0.35">
      <c r="M17465" s="263" t="s">
        <v>15255</v>
      </c>
      <c r="N17465" s="264">
        <v>625136.86</v>
      </c>
      <c r="P17465" s="243" t="s">
        <v>33008</v>
      </c>
      <c r="Q17465" s="244">
        <v>133117.71</v>
      </c>
      <c r="R17465" s="104"/>
      <c r="S17465" s="104"/>
      <c r="T17465" s="104"/>
    </row>
    <row r="17466" spans="13:20" ht="14.5" x14ac:dyDescent="0.35">
      <c r="M17466" s="263" t="s">
        <v>41762</v>
      </c>
      <c r="N17466" s="264">
        <v>68433.78</v>
      </c>
      <c r="P17466" s="243" t="s">
        <v>16564</v>
      </c>
      <c r="Q17466" s="244">
        <v>6820621.1799999997</v>
      </c>
      <c r="R17466" s="104"/>
      <c r="S17466" s="104"/>
      <c r="T17466" s="104"/>
    </row>
    <row r="17467" spans="13:20" ht="14.5" x14ac:dyDescent="0.35">
      <c r="M17467" s="263" t="s">
        <v>58324</v>
      </c>
      <c r="N17467" s="264">
        <v>7719</v>
      </c>
      <c r="P17467" s="243" t="s">
        <v>16565</v>
      </c>
      <c r="Q17467" s="244">
        <v>55206.39</v>
      </c>
      <c r="R17467" s="104"/>
      <c r="S17467" s="104"/>
      <c r="T17467" s="104"/>
    </row>
    <row r="17468" spans="13:20" ht="14.5" x14ac:dyDescent="0.35">
      <c r="M17468" s="263" t="s">
        <v>41763</v>
      </c>
      <c r="N17468" s="264">
        <v>4338.3500000000004</v>
      </c>
      <c r="P17468" s="243" t="s">
        <v>16566</v>
      </c>
      <c r="Q17468" s="244">
        <v>3355836.28</v>
      </c>
      <c r="R17468" s="104"/>
      <c r="S17468" s="104"/>
      <c r="T17468" s="104"/>
    </row>
    <row r="17469" spans="13:20" ht="14.5" x14ac:dyDescent="0.35">
      <c r="M17469" s="263" t="s">
        <v>50739</v>
      </c>
      <c r="N17469" s="264">
        <v>741.57</v>
      </c>
      <c r="P17469" s="243" t="s">
        <v>16567</v>
      </c>
      <c r="Q17469" s="244">
        <v>11192658.359999999</v>
      </c>
      <c r="R17469" s="104"/>
      <c r="S17469" s="104"/>
      <c r="T17469" s="104"/>
    </row>
    <row r="17470" spans="13:20" ht="14.5" x14ac:dyDescent="0.35">
      <c r="M17470" s="263" t="s">
        <v>46001</v>
      </c>
      <c r="N17470" s="264">
        <v>765</v>
      </c>
      <c r="P17470" s="243" t="s">
        <v>16568</v>
      </c>
      <c r="Q17470" s="244">
        <v>1135393.1499999999</v>
      </c>
      <c r="R17470" s="104"/>
      <c r="S17470" s="104"/>
      <c r="T17470" s="104"/>
    </row>
    <row r="17471" spans="13:20" ht="14.5" x14ac:dyDescent="0.35">
      <c r="M17471" s="263" t="s">
        <v>43559</v>
      </c>
      <c r="N17471" s="264">
        <v>75830.320000000007</v>
      </c>
      <c r="P17471" s="243" t="s">
        <v>16569</v>
      </c>
      <c r="Q17471" s="244">
        <v>4824479.6399999997</v>
      </c>
      <c r="R17471" s="104"/>
      <c r="S17471" s="104"/>
      <c r="T17471" s="104"/>
    </row>
    <row r="17472" spans="13:20" ht="14.5" x14ac:dyDescent="0.35">
      <c r="M17472" s="263" t="s">
        <v>15256</v>
      </c>
      <c r="N17472" s="264">
        <v>4529.01</v>
      </c>
      <c r="P17472" s="243" t="s">
        <v>33009</v>
      </c>
      <c r="Q17472" s="244">
        <v>1956065.34</v>
      </c>
      <c r="R17472" s="104"/>
      <c r="S17472" s="104"/>
      <c r="T17472" s="104"/>
    </row>
    <row r="17473" spans="13:20" ht="14.5" x14ac:dyDescent="0.35">
      <c r="M17473" s="263" t="s">
        <v>58325</v>
      </c>
      <c r="N17473" s="264">
        <v>2615</v>
      </c>
      <c r="P17473" s="243" t="s">
        <v>33010</v>
      </c>
      <c r="Q17473" s="244">
        <v>10799405.9</v>
      </c>
      <c r="R17473" s="104"/>
      <c r="S17473" s="104"/>
      <c r="T17473" s="104"/>
    </row>
    <row r="17474" spans="13:20" ht="14.5" x14ac:dyDescent="0.35">
      <c r="M17474" s="263" t="s">
        <v>41764</v>
      </c>
      <c r="N17474" s="264">
        <v>145.26</v>
      </c>
      <c r="P17474" s="243" t="s">
        <v>16570</v>
      </c>
      <c r="Q17474" s="244">
        <v>11207771.630000001</v>
      </c>
      <c r="R17474" s="104"/>
      <c r="S17474" s="104"/>
      <c r="T17474" s="104"/>
    </row>
    <row r="17475" spans="13:20" ht="14.5" x14ac:dyDescent="0.35">
      <c r="M17475" s="263" t="s">
        <v>41765</v>
      </c>
      <c r="N17475" s="264">
        <v>1961.81</v>
      </c>
      <c r="P17475" s="243" t="s">
        <v>33011</v>
      </c>
      <c r="Q17475" s="244">
        <v>999237.5</v>
      </c>
      <c r="R17475" s="104"/>
      <c r="S17475" s="104"/>
      <c r="T17475" s="104"/>
    </row>
    <row r="17476" spans="13:20" ht="14.5" x14ac:dyDescent="0.35">
      <c r="M17476" s="263" t="s">
        <v>58326</v>
      </c>
      <c r="N17476" s="264">
        <v>7020</v>
      </c>
      <c r="P17476" s="243" t="s">
        <v>16571</v>
      </c>
      <c r="Q17476" s="244">
        <v>109303.23</v>
      </c>
      <c r="R17476" s="104"/>
      <c r="S17476" s="104"/>
      <c r="T17476" s="104"/>
    </row>
    <row r="17477" spans="13:20" ht="14.5" x14ac:dyDescent="0.35">
      <c r="M17477" s="263" t="s">
        <v>20081</v>
      </c>
      <c r="N17477" s="264">
        <v>307024.7</v>
      </c>
      <c r="P17477" s="243" t="s">
        <v>16572</v>
      </c>
      <c r="Q17477" s="244">
        <v>1465829.48</v>
      </c>
      <c r="R17477" s="104"/>
      <c r="S17477" s="104"/>
      <c r="T17477" s="104"/>
    </row>
    <row r="17478" spans="13:20" ht="14.5" x14ac:dyDescent="0.35">
      <c r="M17478" s="263" t="s">
        <v>20082</v>
      </c>
      <c r="N17478" s="264">
        <v>3737544.92</v>
      </c>
      <c r="P17478" s="243" t="s">
        <v>33012</v>
      </c>
      <c r="Q17478" s="244">
        <v>12528.43</v>
      </c>
      <c r="R17478" s="104"/>
      <c r="S17478" s="104"/>
      <c r="T17478" s="104"/>
    </row>
    <row r="17479" spans="13:20" ht="14.5" x14ac:dyDescent="0.35">
      <c r="M17479" s="263" t="s">
        <v>50740</v>
      </c>
      <c r="N17479" s="264">
        <v>462450.91</v>
      </c>
      <c r="P17479" s="243" t="s">
        <v>16573</v>
      </c>
      <c r="Q17479" s="244">
        <v>3703804.14</v>
      </c>
      <c r="R17479" s="104"/>
      <c r="S17479" s="104"/>
      <c r="T17479" s="104"/>
    </row>
    <row r="17480" spans="13:20" ht="14.5" x14ac:dyDescent="0.35">
      <c r="M17480" s="263" t="s">
        <v>15257</v>
      </c>
      <c r="N17480" s="264">
        <v>487699.36</v>
      </c>
      <c r="P17480" s="243" t="s">
        <v>16574</v>
      </c>
      <c r="Q17480" s="244">
        <v>18239864.140000001</v>
      </c>
      <c r="R17480" s="104"/>
      <c r="S17480" s="104"/>
      <c r="T17480" s="104"/>
    </row>
    <row r="17481" spans="13:20" ht="14.5" x14ac:dyDescent="0.35">
      <c r="M17481" s="263" t="s">
        <v>20083</v>
      </c>
      <c r="N17481" s="264">
        <v>318597.73</v>
      </c>
      <c r="P17481" s="243" t="s">
        <v>33013</v>
      </c>
      <c r="Q17481" s="244">
        <v>135905.46</v>
      </c>
      <c r="R17481" s="104"/>
      <c r="S17481" s="104"/>
      <c r="T17481" s="104"/>
    </row>
    <row r="17482" spans="13:20" ht="14.5" x14ac:dyDescent="0.35">
      <c r="M17482" s="263" t="s">
        <v>20084</v>
      </c>
      <c r="N17482" s="264">
        <v>6595.35</v>
      </c>
      <c r="P17482" s="243" t="s">
        <v>33014</v>
      </c>
      <c r="Q17482" s="244">
        <v>3699342.97</v>
      </c>
      <c r="R17482" s="104"/>
      <c r="S17482" s="104"/>
      <c r="T17482" s="104"/>
    </row>
    <row r="17483" spans="13:20" ht="14.5" x14ac:dyDescent="0.35">
      <c r="M17483" s="263" t="s">
        <v>20087</v>
      </c>
      <c r="N17483" s="264">
        <v>181697.32</v>
      </c>
      <c r="P17483" s="243" t="s">
        <v>33015</v>
      </c>
      <c r="Q17483" s="244">
        <v>58957.75</v>
      </c>
      <c r="R17483" s="104"/>
      <c r="S17483" s="104"/>
      <c r="T17483" s="104"/>
    </row>
    <row r="17484" spans="13:20" ht="14.5" x14ac:dyDescent="0.35">
      <c r="M17484" s="263" t="s">
        <v>46002</v>
      </c>
      <c r="N17484" s="264">
        <v>-16808.03</v>
      </c>
      <c r="P17484" s="243" t="s">
        <v>16575</v>
      </c>
      <c r="Q17484" s="244">
        <v>8117039.2300000004</v>
      </c>
      <c r="R17484" s="104"/>
      <c r="S17484" s="104"/>
      <c r="T17484" s="104"/>
    </row>
    <row r="17485" spans="13:20" ht="14.5" x14ac:dyDescent="0.35">
      <c r="M17485" s="263" t="s">
        <v>38097</v>
      </c>
      <c r="N17485" s="264">
        <v>948069.68</v>
      </c>
      <c r="P17485" s="243" t="s">
        <v>16576</v>
      </c>
      <c r="Q17485" s="244">
        <v>213202.42</v>
      </c>
      <c r="R17485" s="104"/>
      <c r="S17485" s="104"/>
      <c r="T17485" s="104"/>
    </row>
    <row r="17486" spans="13:20" ht="14.5" x14ac:dyDescent="0.35">
      <c r="M17486" s="263" t="s">
        <v>15259</v>
      </c>
      <c r="N17486" s="264">
        <v>44508.88</v>
      </c>
      <c r="P17486" s="243" t="s">
        <v>16577</v>
      </c>
      <c r="Q17486" s="244">
        <v>14194608.529999999</v>
      </c>
      <c r="R17486" s="104"/>
      <c r="S17486" s="104"/>
      <c r="T17486" s="104"/>
    </row>
    <row r="17487" spans="13:20" ht="14.5" x14ac:dyDescent="0.35">
      <c r="M17487" s="263" t="s">
        <v>20169</v>
      </c>
      <c r="N17487" s="264">
        <v>372471.75</v>
      </c>
      <c r="P17487" s="243" t="s">
        <v>16578</v>
      </c>
      <c r="Q17487" s="244">
        <v>20764676.73</v>
      </c>
      <c r="R17487" s="104"/>
      <c r="S17487" s="104"/>
      <c r="T17487" s="104"/>
    </row>
    <row r="17488" spans="13:20" ht="14.5" x14ac:dyDescent="0.35">
      <c r="M17488" s="263" t="s">
        <v>20170</v>
      </c>
      <c r="N17488" s="264">
        <v>1564444.1</v>
      </c>
      <c r="P17488" s="243" t="s">
        <v>33016</v>
      </c>
      <c r="Q17488" s="244">
        <v>26916.639999999999</v>
      </c>
      <c r="R17488" s="104"/>
      <c r="S17488" s="104"/>
      <c r="T17488" s="104"/>
    </row>
    <row r="17489" spans="13:20" ht="14.5" x14ac:dyDescent="0.35">
      <c r="M17489" s="263" t="s">
        <v>38107</v>
      </c>
      <c r="N17489" s="264">
        <v>11821</v>
      </c>
      <c r="P17489" s="243" t="s">
        <v>16579</v>
      </c>
      <c r="Q17489" s="244">
        <v>6401723.6100000003</v>
      </c>
      <c r="R17489" s="104"/>
      <c r="S17489" s="104"/>
      <c r="T17489" s="104"/>
    </row>
    <row r="17490" spans="13:20" ht="14.5" x14ac:dyDescent="0.35">
      <c r="M17490" s="263" t="s">
        <v>20171</v>
      </c>
      <c r="N17490" s="264">
        <v>298749.78000000003</v>
      </c>
      <c r="P17490" s="243" t="s">
        <v>33017</v>
      </c>
      <c r="Q17490" s="244">
        <v>426757.84</v>
      </c>
      <c r="R17490" s="104"/>
      <c r="S17490" s="104"/>
      <c r="T17490" s="104"/>
    </row>
    <row r="17491" spans="13:20" ht="14.5" x14ac:dyDescent="0.35">
      <c r="M17491" s="263" t="s">
        <v>20172</v>
      </c>
      <c r="N17491" s="264">
        <v>3379035.86</v>
      </c>
      <c r="P17491" s="243" t="s">
        <v>33018</v>
      </c>
      <c r="Q17491" s="244">
        <v>6555.4</v>
      </c>
      <c r="R17491" s="104"/>
      <c r="S17491" s="104"/>
      <c r="T17491" s="104"/>
    </row>
    <row r="17492" spans="13:20" ht="14.5" x14ac:dyDescent="0.35">
      <c r="M17492" s="263" t="s">
        <v>50741</v>
      </c>
      <c r="N17492" s="264">
        <v>46052.18</v>
      </c>
      <c r="P17492" s="243" t="s">
        <v>16580</v>
      </c>
      <c r="Q17492" s="244">
        <v>7234.38</v>
      </c>
      <c r="R17492" s="104"/>
      <c r="S17492" s="104"/>
      <c r="T17492" s="104"/>
    </row>
    <row r="17493" spans="13:20" ht="14.5" x14ac:dyDescent="0.35">
      <c r="M17493" s="263" t="s">
        <v>20173</v>
      </c>
      <c r="N17493" s="264">
        <v>1740902.71</v>
      </c>
      <c r="P17493" s="243" t="s">
        <v>16581</v>
      </c>
      <c r="Q17493" s="244">
        <v>1079.4000000000001</v>
      </c>
      <c r="R17493" s="104"/>
      <c r="S17493" s="104"/>
      <c r="T17493" s="104"/>
    </row>
    <row r="17494" spans="13:20" ht="14.5" x14ac:dyDescent="0.35">
      <c r="M17494" s="263" t="s">
        <v>36770</v>
      </c>
      <c r="N17494" s="264">
        <v>40592.410000000003</v>
      </c>
      <c r="P17494" s="243" t="s">
        <v>33019</v>
      </c>
      <c r="Q17494" s="244">
        <v>839.71</v>
      </c>
      <c r="R17494" s="104"/>
      <c r="S17494" s="104"/>
      <c r="T17494" s="104"/>
    </row>
    <row r="17495" spans="13:20" ht="14.5" x14ac:dyDescent="0.35">
      <c r="M17495" s="263" t="s">
        <v>20174</v>
      </c>
      <c r="N17495" s="264">
        <v>663497.54</v>
      </c>
      <c r="P17495" s="243" t="s">
        <v>16582</v>
      </c>
      <c r="Q17495" s="244">
        <v>38624949.619999997</v>
      </c>
      <c r="R17495" s="104"/>
      <c r="S17495" s="104"/>
      <c r="T17495" s="104"/>
    </row>
    <row r="17496" spans="13:20" ht="14.5" x14ac:dyDescent="0.35">
      <c r="M17496" s="263" t="s">
        <v>41783</v>
      </c>
      <c r="N17496" s="264">
        <v>412630.11</v>
      </c>
      <c r="P17496" s="243" t="s">
        <v>16583</v>
      </c>
      <c r="Q17496" s="244">
        <v>3177422.82</v>
      </c>
      <c r="R17496" s="104"/>
      <c r="S17496" s="104"/>
      <c r="T17496" s="104"/>
    </row>
    <row r="17497" spans="13:20" ht="14.5" x14ac:dyDescent="0.35">
      <c r="M17497" s="263" t="s">
        <v>35269</v>
      </c>
      <c r="N17497" s="264">
        <v>553353.1</v>
      </c>
      <c r="P17497" s="243" t="s">
        <v>33020</v>
      </c>
      <c r="Q17497" s="244">
        <v>69595.360000000001</v>
      </c>
      <c r="R17497" s="104"/>
      <c r="S17497" s="104"/>
      <c r="T17497" s="104"/>
    </row>
    <row r="17498" spans="13:20" ht="14.5" x14ac:dyDescent="0.35">
      <c r="M17498" s="263" t="s">
        <v>20175</v>
      </c>
      <c r="N17498" s="264">
        <v>286013.19</v>
      </c>
      <c r="P17498" s="243" t="s">
        <v>16584</v>
      </c>
      <c r="Q17498" s="244">
        <v>958633.5</v>
      </c>
      <c r="R17498" s="104"/>
      <c r="S17498" s="104"/>
      <c r="T17498" s="104"/>
    </row>
    <row r="17499" spans="13:20" ht="14.5" x14ac:dyDescent="0.35">
      <c r="M17499" s="263" t="s">
        <v>20176</v>
      </c>
      <c r="N17499" s="264">
        <v>639463.54</v>
      </c>
      <c r="P17499" s="243" t="s">
        <v>16585</v>
      </c>
      <c r="Q17499" s="244">
        <v>704815.86</v>
      </c>
      <c r="R17499" s="104"/>
      <c r="S17499" s="104"/>
      <c r="T17499" s="104"/>
    </row>
    <row r="17500" spans="13:20" ht="14.5" x14ac:dyDescent="0.35">
      <c r="M17500" s="263" t="s">
        <v>20177</v>
      </c>
      <c r="N17500" s="264">
        <v>106506.9</v>
      </c>
      <c r="P17500" s="243" t="s">
        <v>33021</v>
      </c>
      <c r="Q17500" s="244">
        <v>1260123.1200000001</v>
      </c>
      <c r="R17500" s="104"/>
      <c r="S17500" s="104"/>
      <c r="T17500" s="104"/>
    </row>
    <row r="17501" spans="13:20" ht="14.5" x14ac:dyDescent="0.35">
      <c r="M17501" s="263" t="s">
        <v>52613</v>
      </c>
      <c r="N17501" s="264">
        <v>1174</v>
      </c>
      <c r="P17501" s="243" t="s">
        <v>16586</v>
      </c>
      <c r="Q17501" s="244">
        <v>423148.11</v>
      </c>
      <c r="R17501" s="104"/>
      <c r="S17501" s="104"/>
      <c r="T17501" s="104"/>
    </row>
    <row r="17502" spans="13:20" ht="14.5" x14ac:dyDescent="0.35">
      <c r="M17502" s="263" t="s">
        <v>36771</v>
      </c>
      <c r="N17502" s="264">
        <v>882123.13</v>
      </c>
      <c r="P17502" s="243" t="s">
        <v>16587</v>
      </c>
      <c r="Q17502" s="244">
        <v>1530740.87</v>
      </c>
      <c r="R17502" s="104"/>
      <c r="S17502" s="104"/>
      <c r="T17502" s="104"/>
    </row>
    <row r="17503" spans="13:20" ht="14.5" x14ac:dyDescent="0.35">
      <c r="M17503" s="263" t="s">
        <v>41784</v>
      </c>
      <c r="N17503" s="264">
        <v>55207.3</v>
      </c>
      <c r="P17503" s="243" t="s">
        <v>33022</v>
      </c>
      <c r="Q17503" s="244">
        <v>20950.71</v>
      </c>
      <c r="R17503" s="104"/>
      <c r="S17503" s="104"/>
      <c r="T17503" s="104"/>
    </row>
    <row r="17504" spans="13:20" ht="14.5" x14ac:dyDescent="0.35">
      <c r="M17504" s="263" t="s">
        <v>15267</v>
      </c>
      <c r="N17504" s="264">
        <v>524483.05000000005</v>
      </c>
      <c r="P17504" s="243" t="s">
        <v>33023</v>
      </c>
      <c r="Q17504" s="244">
        <v>7516.34</v>
      </c>
      <c r="R17504" s="104"/>
      <c r="S17504" s="104"/>
      <c r="T17504" s="104"/>
    </row>
    <row r="17505" spans="13:20" ht="14.5" x14ac:dyDescent="0.35">
      <c r="M17505" s="263" t="s">
        <v>15268</v>
      </c>
      <c r="N17505" s="264">
        <v>166108.26</v>
      </c>
      <c r="P17505" s="243" t="s">
        <v>16588</v>
      </c>
      <c r="Q17505" s="244">
        <v>473159.5</v>
      </c>
      <c r="R17505" s="104"/>
      <c r="S17505" s="104"/>
      <c r="T17505" s="104"/>
    </row>
    <row r="17506" spans="13:20" ht="14.5" x14ac:dyDescent="0.35">
      <c r="M17506" s="263" t="s">
        <v>20179</v>
      </c>
      <c r="N17506" s="264">
        <v>606.24</v>
      </c>
      <c r="P17506" s="243" t="s">
        <v>33024</v>
      </c>
      <c r="Q17506" s="244">
        <v>1123973.4099999999</v>
      </c>
      <c r="R17506" s="104"/>
      <c r="S17506" s="104"/>
      <c r="T17506" s="104"/>
    </row>
    <row r="17507" spans="13:20" ht="14.5" x14ac:dyDescent="0.35">
      <c r="M17507" s="263" t="s">
        <v>46003</v>
      </c>
      <c r="N17507" s="264">
        <v>62115.47</v>
      </c>
      <c r="P17507" s="243" t="s">
        <v>16589</v>
      </c>
      <c r="Q17507" s="244">
        <v>518948.13</v>
      </c>
      <c r="R17507" s="104"/>
      <c r="S17507" s="104"/>
      <c r="T17507" s="104"/>
    </row>
    <row r="17508" spans="13:20" ht="14.5" x14ac:dyDescent="0.35">
      <c r="M17508" s="263" t="s">
        <v>41785</v>
      </c>
      <c r="N17508" s="264">
        <v>14106228.199999999</v>
      </c>
      <c r="P17508" s="243" t="s">
        <v>33025</v>
      </c>
      <c r="Q17508" s="244">
        <v>8412.01</v>
      </c>
      <c r="R17508" s="104"/>
      <c r="S17508" s="104"/>
      <c r="T17508" s="104"/>
    </row>
    <row r="17509" spans="13:20" ht="14.5" x14ac:dyDescent="0.35">
      <c r="M17509" s="263" t="s">
        <v>20180</v>
      </c>
      <c r="N17509" s="264">
        <v>213568.14</v>
      </c>
      <c r="P17509" s="243" t="s">
        <v>33026</v>
      </c>
      <c r="Q17509" s="244">
        <v>1006645.98</v>
      </c>
      <c r="R17509" s="104"/>
      <c r="S17509" s="104"/>
      <c r="T17509" s="104"/>
    </row>
    <row r="17510" spans="13:20" ht="14.5" x14ac:dyDescent="0.35">
      <c r="M17510" s="263" t="s">
        <v>41786</v>
      </c>
      <c r="N17510" s="264">
        <v>21337975</v>
      </c>
      <c r="P17510" s="243" t="s">
        <v>16590</v>
      </c>
      <c r="Q17510" s="244">
        <v>201544.98</v>
      </c>
      <c r="R17510" s="104"/>
      <c r="S17510" s="104"/>
      <c r="T17510" s="104"/>
    </row>
    <row r="17511" spans="13:20" ht="14.5" x14ac:dyDescent="0.35">
      <c r="M17511" s="263" t="s">
        <v>58327</v>
      </c>
      <c r="N17511" s="264">
        <v>1818.7</v>
      </c>
      <c r="P17511" s="243" t="s">
        <v>33027</v>
      </c>
      <c r="Q17511" s="244">
        <v>106179.85</v>
      </c>
      <c r="R17511" s="104"/>
      <c r="S17511" s="104"/>
      <c r="T17511" s="104"/>
    </row>
    <row r="17512" spans="13:20" ht="14.5" x14ac:dyDescent="0.35">
      <c r="M17512" s="263" t="s">
        <v>51716</v>
      </c>
      <c r="N17512" s="264">
        <v>11312.84</v>
      </c>
      <c r="P17512" s="243" t="s">
        <v>33028</v>
      </c>
      <c r="Q17512" s="244">
        <v>1780237.21</v>
      </c>
      <c r="R17512" s="104"/>
      <c r="S17512" s="104"/>
      <c r="T17512" s="104"/>
    </row>
    <row r="17513" spans="13:20" ht="14.5" x14ac:dyDescent="0.35">
      <c r="M17513" s="263" t="s">
        <v>20181</v>
      </c>
      <c r="N17513" s="264">
        <v>30181.53</v>
      </c>
      <c r="P17513" s="243" t="s">
        <v>16591</v>
      </c>
      <c r="Q17513" s="244">
        <v>431541.37</v>
      </c>
      <c r="R17513" s="104"/>
      <c r="S17513" s="104"/>
      <c r="T17513" s="104"/>
    </row>
    <row r="17514" spans="13:20" ht="14.5" x14ac:dyDescent="0.35">
      <c r="M17514" s="263" t="s">
        <v>20182</v>
      </c>
      <c r="N17514" s="264">
        <v>723795.1</v>
      </c>
      <c r="P17514" s="243" t="s">
        <v>16592</v>
      </c>
      <c r="Q17514" s="244">
        <v>2889324.06</v>
      </c>
      <c r="R17514" s="104"/>
      <c r="S17514" s="104"/>
      <c r="T17514" s="104"/>
    </row>
    <row r="17515" spans="13:20" ht="14.5" x14ac:dyDescent="0.35">
      <c r="M17515" s="263" t="s">
        <v>38108</v>
      </c>
      <c r="N17515" s="264">
        <v>73600</v>
      </c>
      <c r="P17515" s="243" t="s">
        <v>16593</v>
      </c>
      <c r="Q17515" s="244">
        <v>2771193.49</v>
      </c>
      <c r="R17515" s="104"/>
      <c r="S17515" s="104"/>
      <c r="T17515" s="104"/>
    </row>
    <row r="17516" spans="13:20" ht="14.5" x14ac:dyDescent="0.35">
      <c r="M17516" s="263" t="s">
        <v>20183</v>
      </c>
      <c r="N17516" s="264">
        <v>281058.09999999998</v>
      </c>
      <c r="P17516" s="243" t="s">
        <v>33029</v>
      </c>
      <c r="Q17516" s="244">
        <v>1688.11</v>
      </c>
      <c r="R17516" s="104"/>
      <c r="S17516" s="104"/>
      <c r="T17516" s="104"/>
    </row>
    <row r="17517" spans="13:20" ht="14.5" x14ac:dyDescent="0.35">
      <c r="M17517" s="263" t="s">
        <v>20184</v>
      </c>
      <c r="N17517" s="264">
        <v>10300.02</v>
      </c>
      <c r="P17517" s="243" t="s">
        <v>33030</v>
      </c>
      <c r="Q17517" s="244">
        <v>694</v>
      </c>
      <c r="R17517" s="104"/>
      <c r="S17517" s="104"/>
      <c r="T17517" s="104"/>
    </row>
    <row r="17518" spans="13:20" ht="14.5" x14ac:dyDescent="0.35">
      <c r="M17518" s="263" t="s">
        <v>15269</v>
      </c>
      <c r="N17518" s="264">
        <v>3631765.76</v>
      </c>
      <c r="P17518" s="243" t="s">
        <v>33031</v>
      </c>
      <c r="Q17518" s="244">
        <v>101341.44</v>
      </c>
      <c r="R17518" s="104"/>
      <c r="S17518" s="104"/>
      <c r="T17518" s="104"/>
    </row>
    <row r="17519" spans="13:20" ht="14.5" x14ac:dyDescent="0.35">
      <c r="M17519" s="263" t="s">
        <v>15270</v>
      </c>
      <c r="N17519" s="264">
        <v>5233937.42</v>
      </c>
      <c r="P17519" s="243" t="s">
        <v>33032</v>
      </c>
      <c r="Q17519" s="244">
        <v>2873</v>
      </c>
      <c r="R17519" s="104"/>
      <c r="S17519" s="104"/>
      <c r="T17519" s="104"/>
    </row>
    <row r="17520" spans="13:20" ht="14.5" x14ac:dyDescent="0.35">
      <c r="M17520" s="263" t="s">
        <v>20185</v>
      </c>
      <c r="N17520" s="264">
        <v>455783.73</v>
      </c>
      <c r="P17520" s="243" t="s">
        <v>16594</v>
      </c>
      <c r="Q17520" s="244">
        <v>5372.99</v>
      </c>
      <c r="R17520" s="104"/>
      <c r="S17520" s="104"/>
      <c r="T17520" s="104"/>
    </row>
    <row r="17521" spans="13:20" ht="14.5" x14ac:dyDescent="0.35">
      <c r="M17521" s="263" t="s">
        <v>20186</v>
      </c>
      <c r="N17521" s="264">
        <v>721502.49</v>
      </c>
      <c r="P17521" s="243" t="s">
        <v>16595</v>
      </c>
      <c r="Q17521" s="244">
        <v>7819741.2999999998</v>
      </c>
      <c r="R17521" s="104"/>
      <c r="S17521" s="104"/>
      <c r="T17521" s="104"/>
    </row>
    <row r="17522" spans="13:20" ht="14.5" x14ac:dyDescent="0.35">
      <c r="M17522" s="263" t="s">
        <v>15271</v>
      </c>
      <c r="N17522" s="264">
        <v>250963.25</v>
      </c>
      <c r="P17522" s="243" t="s">
        <v>16596</v>
      </c>
      <c r="Q17522" s="244">
        <v>119424832.43000001</v>
      </c>
      <c r="R17522" s="104"/>
      <c r="S17522" s="104"/>
      <c r="T17522" s="104"/>
    </row>
    <row r="17523" spans="13:20" ht="14.5" x14ac:dyDescent="0.35">
      <c r="M17523" s="263" t="s">
        <v>36772</v>
      </c>
      <c r="N17523" s="264">
        <v>80300</v>
      </c>
      <c r="P17523" s="243" t="s">
        <v>16597</v>
      </c>
      <c r="Q17523" s="244">
        <v>6696056.8799999999</v>
      </c>
      <c r="R17523" s="104"/>
      <c r="S17523" s="104"/>
      <c r="T17523" s="104"/>
    </row>
    <row r="17524" spans="13:20" ht="14.5" x14ac:dyDescent="0.35">
      <c r="M17524" s="263" t="s">
        <v>36773</v>
      </c>
      <c r="N17524" s="264">
        <v>3295002.94</v>
      </c>
      <c r="P17524" s="243" t="s">
        <v>33033</v>
      </c>
      <c r="Q17524" s="244">
        <v>316995.96999999997</v>
      </c>
      <c r="R17524" s="104"/>
      <c r="S17524" s="104"/>
      <c r="T17524" s="104"/>
    </row>
    <row r="17525" spans="13:20" ht="14.5" x14ac:dyDescent="0.35">
      <c r="M17525" s="263" t="s">
        <v>20188</v>
      </c>
      <c r="N17525" s="264">
        <v>3007580.39</v>
      </c>
      <c r="P17525" s="243" t="s">
        <v>16598</v>
      </c>
      <c r="Q17525" s="244">
        <v>42327547.109999999</v>
      </c>
      <c r="R17525" s="104"/>
      <c r="S17525" s="104"/>
      <c r="T17525" s="104"/>
    </row>
    <row r="17526" spans="13:20" ht="14.5" x14ac:dyDescent="0.35">
      <c r="M17526" s="263" t="s">
        <v>20189</v>
      </c>
      <c r="N17526" s="264">
        <v>129255.31</v>
      </c>
      <c r="P17526" s="243" t="s">
        <v>33034</v>
      </c>
      <c r="Q17526" s="244">
        <v>335.27</v>
      </c>
      <c r="R17526" s="104"/>
      <c r="S17526" s="104"/>
      <c r="T17526" s="104"/>
    </row>
    <row r="17527" spans="13:20" ht="14.5" x14ac:dyDescent="0.35">
      <c r="M17527" s="263" t="s">
        <v>35270</v>
      </c>
      <c r="N17527" s="264">
        <v>12672.5</v>
      </c>
      <c r="P17527" s="243" t="s">
        <v>16599</v>
      </c>
      <c r="Q17527" s="244">
        <v>1493258.05</v>
      </c>
      <c r="R17527" s="104"/>
      <c r="S17527" s="104"/>
      <c r="T17527" s="104"/>
    </row>
    <row r="17528" spans="13:20" ht="14.5" x14ac:dyDescent="0.35">
      <c r="M17528" s="263" t="s">
        <v>20190</v>
      </c>
      <c r="N17528" s="264">
        <v>3493.05</v>
      </c>
      <c r="P17528" s="243" t="s">
        <v>16600</v>
      </c>
      <c r="Q17528" s="244">
        <v>479664.02</v>
      </c>
      <c r="R17528" s="104"/>
      <c r="S17528" s="104"/>
      <c r="T17528" s="104"/>
    </row>
    <row r="17529" spans="13:20" ht="14.5" x14ac:dyDescent="0.35">
      <c r="M17529" s="263" t="s">
        <v>20191</v>
      </c>
      <c r="N17529" s="264">
        <v>93329.55</v>
      </c>
      <c r="P17529" s="243" t="s">
        <v>16601</v>
      </c>
      <c r="Q17529" s="244">
        <v>3837.05</v>
      </c>
      <c r="R17529" s="104"/>
      <c r="S17529" s="104"/>
      <c r="T17529" s="104"/>
    </row>
    <row r="17530" spans="13:20" ht="14.5" x14ac:dyDescent="0.35">
      <c r="M17530" s="263" t="s">
        <v>20193</v>
      </c>
      <c r="N17530" s="264">
        <v>505.76</v>
      </c>
      <c r="P17530" s="243" t="s">
        <v>33035</v>
      </c>
      <c r="Q17530" s="244">
        <v>7876.42</v>
      </c>
      <c r="R17530" s="104"/>
      <c r="S17530" s="104"/>
      <c r="T17530" s="104"/>
    </row>
    <row r="17531" spans="13:20" ht="14.5" x14ac:dyDescent="0.35">
      <c r="M17531" s="263" t="s">
        <v>53907</v>
      </c>
      <c r="N17531" s="264">
        <v>10700</v>
      </c>
      <c r="P17531" s="243" t="s">
        <v>16602</v>
      </c>
      <c r="Q17531" s="244">
        <v>3747285.21</v>
      </c>
      <c r="R17531" s="104"/>
      <c r="S17531" s="104"/>
      <c r="T17531" s="104"/>
    </row>
    <row r="17532" spans="13:20" ht="14.5" x14ac:dyDescent="0.35">
      <c r="M17532" s="263" t="s">
        <v>20194</v>
      </c>
      <c r="N17532" s="264">
        <v>8000</v>
      </c>
      <c r="P17532" s="243" t="s">
        <v>33036</v>
      </c>
      <c r="Q17532" s="244">
        <v>5419.06</v>
      </c>
      <c r="R17532" s="104"/>
      <c r="S17532" s="104"/>
      <c r="T17532" s="104"/>
    </row>
    <row r="17533" spans="13:20" ht="14.5" x14ac:dyDescent="0.35">
      <c r="M17533" s="263" t="s">
        <v>15272</v>
      </c>
      <c r="N17533" s="264">
        <v>1356625.12</v>
      </c>
      <c r="P17533" s="243" t="s">
        <v>16603</v>
      </c>
      <c r="Q17533" s="244">
        <v>704888.68</v>
      </c>
      <c r="R17533" s="104"/>
      <c r="S17533" s="104"/>
      <c r="T17533" s="104"/>
    </row>
    <row r="17534" spans="13:20" ht="14.5" x14ac:dyDescent="0.35">
      <c r="M17534" s="263" t="s">
        <v>20195</v>
      </c>
      <c r="N17534" s="264">
        <v>2809418.84</v>
      </c>
      <c r="P17534" s="243" t="s">
        <v>33037</v>
      </c>
      <c r="Q17534" s="244">
        <v>98736.05</v>
      </c>
      <c r="R17534" s="104"/>
      <c r="S17534" s="104"/>
      <c r="T17534" s="104"/>
    </row>
    <row r="17535" spans="13:20" ht="14.5" x14ac:dyDescent="0.35">
      <c r="M17535" s="263" t="s">
        <v>20197</v>
      </c>
      <c r="N17535" s="264">
        <v>2328142.8199999998</v>
      </c>
      <c r="P17535" s="243" t="s">
        <v>16604</v>
      </c>
      <c r="Q17535" s="244">
        <v>15345334.16</v>
      </c>
      <c r="R17535" s="104"/>
      <c r="S17535" s="104"/>
      <c r="T17535" s="104"/>
    </row>
    <row r="17536" spans="13:20" ht="14.5" x14ac:dyDescent="0.35">
      <c r="M17536" s="263" t="s">
        <v>20198</v>
      </c>
      <c r="N17536" s="264">
        <v>183205.35</v>
      </c>
      <c r="P17536" s="243" t="s">
        <v>16605</v>
      </c>
      <c r="Q17536" s="244">
        <v>159023815.61000001</v>
      </c>
      <c r="R17536" s="104"/>
      <c r="S17536" s="104"/>
      <c r="T17536" s="104"/>
    </row>
    <row r="17537" spans="13:20" ht="14.5" x14ac:dyDescent="0.35">
      <c r="M17537" s="263" t="s">
        <v>41787</v>
      </c>
      <c r="N17537" s="264">
        <v>23648.38</v>
      </c>
      <c r="P17537" s="243" t="s">
        <v>33038</v>
      </c>
      <c r="Q17537" s="244">
        <v>22383.84</v>
      </c>
      <c r="R17537" s="104"/>
      <c r="S17537" s="104"/>
      <c r="T17537" s="104"/>
    </row>
    <row r="17538" spans="13:20" ht="14.5" x14ac:dyDescent="0.35">
      <c r="M17538" s="263" t="s">
        <v>20199</v>
      </c>
      <c r="N17538" s="264">
        <v>554372.47</v>
      </c>
      <c r="P17538" s="243" t="s">
        <v>33039</v>
      </c>
      <c r="Q17538" s="244">
        <v>-12123.17</v>
      </c>
      <c r="R17538" s="104"/>
      <c r="S17538" s="104"/>
      <c r="T17538" s="104"/>
    </row>
    <row r="17539" spans="13:20" ht="14.5" x14ac:dyDescent="0.35">
      <c r="M17539" s="263" t="s">
        <v>20200</v>
      </c>
      <c r="N17539" s="264">
        <v>1185006.02</v>
      </c>
      <c r="P17539" s="243" t="s">
        <v>33040</v>
      </c>
      <c r="Q17539" s="244">
        <v>1584344.59</v>
      </c>
      <c r="R17539" s="104"/>
      <c r="S17539" s="104"/>
      <c r="T17539" s="104"/>
    </row>
    <row r="17540" spans="13:20" ht="14.5" x14ac:dyDescent="0.35">
      <c r="M17540" s="263" t="s">
        <v>41788</v>
      </c>
      <c r="N17540" s="264">
        <v>670036.92000000004</v>
      </c>
      <c r="P17540" s="243" t="s">
        <v>16606</v>
      </c>
      <c r="Q17540" s="244">
        <v>4553862.07</v>
      </c>
      <c r="R17540" s="104"/>
      <c r="S17540" s="104"/>
      <c r="T17540" s="104"/>
    </row>
    <row r="17541" spans="13:20" ht="14.5" x14ac:dyDescent="0.35">
      <c r="M17541" s="263" t="s">
        <v>20201</v>
      </c>
      <c r="N17541" s="264">
        <v>1353954.09</v>
      </c>
      <c r="P17541" s="243" t="s">
        <v>16607</v>
      </c>
      <c r="Q17541" s="244">
        <v>4500858.57</v>
      </c>
      <c r="R17541" s="104"/>
      <c r="S17541" s="104"/>
      <c r="T17541" s="104"/>
    </row>
    <row r="17542" spans="13:20" ht="14.5" x14ac:dyDescent="0.35">
      <c r="M17542" s="263" t="s">
        <v>20202</v>
      </c>
      <c r="N17542" s="264">
        <v>652911.68999999994</v>
      </c>
      <c r="P17542" s="243" t="s">
        <v>33041</v>
      </c>
      <c r="Q17542" s="244">
        <v>486142.31</v>
      </c>
      <c r="R17542" s="104"/>
      <c r="S17542" s="104"/>
      <c r="T17542" s="104"/>
    </row>
    <row r="17543" spans="13:20" ht="14.5" x14ac:dyDescent="0.35">
      <c r="M17543" s="263" t="s">
        <v>51717</v>
      </c>
      <c r="N17543" s="264">
        <v>148856.64000000001</v>
      </c>
      <c r="P17543" s="243" t="s">
        <v>33042</v>
      </c>
      <c r="Q17543" s="244">
        <v>10116.94</v>
      </c>
      <c r="R17543" s="104"/>
      <c r="S17543" s="104"/>
      <c r="T17543" s="104"/>
    </row>
    <row r="17544" spans="13:20" ht="14.5" x14ac:dyDescent="0.35">
      <c r="M17544" s="263" t="s">
        <v>49078</v>
      </c>
      <c r="N17544" s="264">
        <v>207050</v>
      </c>
      <c r="P17544" s="243" t="s">
        <v>33043</v>
      </c>
      <c r="Q17544" s="244">
        <v>6250</v>
      </c>
      <c r="R17544" s="104"/>
      <c r="S17544" s="104"/>
      <c r="T17544" s="104"/>
    </row>
    <row r="17545" spans="13:20" ht="14.5" x14ac:dyDescent="0.35">
      <c r="M17545" s="263" t="s">
        <v>20220</v>
      </c>
      <c r="N17545" s="264">
        <v>27226.94</v>
      </c>
      <c r="P17545" s="243" t="s">
        <v>33044</v>
      </c>
      <c r="Q17545" s="244">
        <v>12200</v>
      </c>
      <c r="R17545" s="104"/>
      <c r="S17545" s="104"/>
      <c r="T17545" s="104"/>
    </row>
    <row r="17546" spans="13:20" ht="14.5" x14ac:dyDescent="0.35">
      <c r="M17546" s="263" t="s">
        <v>46004</v>
      </c>
      <c r="N17546" s="264">
        <v>5844</v>
      </c>
      <c r="P17546" s="243" t="s">
        <v>33045</v>
      </c>
      <c r="Q17546" s="244">
        <v>33979.5</v>
      </c>
      <c r="R17546" s="104"/>
      <c r="S17546" s="104"/>
      <c r="T17546" s="104"/>
    </row>
    <row r="17547" spans="13:20" ht="14.5" x14ac:dyDescent="0.35">
      <c r="M17547" s="263" t="s">
        <v>20221</v>
      </c>
      <c r="N17547" s="264">
        <v>11350.87</v>
      </c>
      <c r="P17547" s="243" t="s">
        <v>33046</v>
      </c>
      <c r="Q17547" s="244">
        <v>13850</v>
      </c>
      <c r="R17547" s="104"/>
      <c r="S17547" s="104"/>
      <c r="T17547" s="104"/>
    </row>
    <row r="17548" spans="13:20" ht="14.5" x14ac:dyDescent="0.35">
      <c r="M17548" s="263" t="s">
        <v>20222</v>
      </c>
      <c r="N17548" s="264">
        <v>9527</v>
      </c>
      <c r="P17548" s="243" t="s">
        <v>33047</v>
      </c>
      <c r="Q17548" s="244">
        <v>4850</v>
      </c>
      <c r="R17548" s="104"/>
      <c r="S17548" s="104"/>
      <c r="T17548" s="104"/>
    </row>
    <row r="17549" spans="13:20" ht="14.5" x14ac:dyDescent="0.35">
      <c r="M17549" s="263" t="s">
        <v>20242</v>
      </c>
      <c r="N17549" s="264">
        <v>172168.76</v>
      </c>
      <c r="P17549" s="243" t="s">
        <v>33048</v>
      </c>
      <c r="Q17549" s="244">
        <v>300</v>
      </c>
      <c r="R17549" s="104"/>
      <c r="S17549" s="104"/>
      <c r="T17549" s="104"/>
    </row>
    <row r="17550" spans="13:20" ht="14.5" x14ac:dyDescent="0.35">
      <c r="M17550" s="263" t="s">
        <v>58328</v>
      </c>
      <c r="N17550" s="264">
        <v>10304</v>
      </c>
      <c r="P17550" s="243" t="s">
        <v>33049</v>
      </c>
      <c r="Q17550" s="244">
        <v>2370</v>
      </c>
      <c r="R17550" s="104"/>
      <c r="S17550" s="104"/>
      <c r="T17550" s="104"/>
    </row>
    <row r="17551" spans="13:20" ht="14.5" x14ac:dyDescent="0.35">
      <c r="M17551" s="263" t="s">
        <v>20243</v>
      </c>
      <c r="N17551" s="264">
        <v>56171.81</v>
      </c>
      <c r="P17551" s="243" t="s">
        <v>33050</v>
      </c>
      <c r="Q17551" s="244">
        <v>3487.5</v>
      </c>
      <c r="R17551" s="104"/>
      <c r="S17551" s="104"/>
      <c r="T17551" s="104"/>
    </row>
    <row r="17552" spans="13:20" ht="14.5" x14ac:dyDescent="0.35">
      <c r="M17552" s="263" t="s">
        <v>49079</v>
      </c>
      <c r="N17552" s="264">
        <v>116183</v>
      </c>
      <c r="P17552" s="243" t="s">
        <v>33051</v>
      </c>
      <c r="Q17552" s="244">
        <v>900</v>
      </c>
      <c r="R17552" s="104"/>
      <c r="S17552" s="104"/>
      <c r="T17552" s="104"/>
    </row>
    <row r="17553" spans="13:20" ht="14.5" x14ac:dyDescent="0.35">
      <c r="M17553" s="263" t="s">
        <v>38111</v>
      </c>
      <c r="N17553" s="264">
        <v>3600</v>
      </c>
      <c r="P17553" s="243" t="s">
        <v>33052</v>
      </c>
      <c r="Q17553" s="244">
        <v>8563</v>
      </c>
      <c r="R17553" s="104"/>
      <c r="S17553" s="104"/>
      <c r="T17553" s="104"/>
    </row>
    <row r="17554" spans="13:20" ht="14.5" x14ac:dyDescent="0.35">
      <c r="M17554" s="263" t="s">
        <v>15279</v>
      </c>
      <c r="N17554" s="264">
        <v>23996.79</v>
      </c>
      <c r="P17554" s="243" t="s">
        <v>33053</v>
      </c>
      <c r="Q17554" s="244">
        <v>25250</v>
      </c>
      <c r="R17554" s="104"/>
      <c r="S17554" s="104"/>
      <c r="T17554" s="104"/>
    </row>
    <row r="17555" spans="13:20" ht="14.5" x14ac:dyDescent="0.35">
      <c r="M17555" s="263" t="s">
        <v>20245</v>
      </c>
      <c r="N17555" s="264">
        <v>7926.12</v>
      </c>
      <c r="P17555" s="243" t="s">
        <v>33054</v>
      </c>
      <c r="Q17555" s="244">
        <v>6250</v>
      </c>
      <c r="R17555" s="104"/>
      <c r="S17555" s="104"/>
      <c r="T17555" s="104"/>
    </row>
    <row r="17556" spans="13:20" ht="14.5" x14ac:dyDescent="0.35">
      <c r="M17556" s="263" t="s">
        <v>36777</v>
      </c>
      <c r="N17556" s="264">
        <v>626.54</v>
      </c>
      <c r="P17556" s="243" t="s">
        <v>33055</v>
      </c>
      <c r="Q17556" s="244">
        <v>12200</v>
      </c>
      <c r="R17556" s="104"/>
      <c r="S17556" s="104"/>
      <c r="T17556" s="104"/>
    </row>
    <row r="17557" spans="13:20" ht="14.5" x14ac:dyDescent="0.35">
      <c r="M17557" s="263" t="s">
        <v>20246</v>
      </c>
      <c r="N17557" s="264">
        <v>25000</v>
      </c>
      <c r="P17557" s="243" t="s">
        <v>33056</v>
      </c>
      <c r="Q17557" s="244">
        <v>33979.5</v>
      </c>
      <c r="R17557" s="104"/>
      <c r="S17557" s="104"/>
      <c r="T17557" s="104"/>
    </row>
    <row r="17558" spans="13:20" ht="14.5" x14ac:dyDescent="0.35">
      <c r="M17558" s="263" t="s">
        <v>20247</v>
      </c>
      <c r="N17558" s="264">
        <v>3265</v>
      </c>
      <c r="P17558" s="243" t="s">
        <v>33057</v>
      </c>
      <c r="Q17558" s="244">
        <v>13850</v>
      </c>
      <c r="R17558" s="104"/>
      <c r="S17558" s="104"/>
      <c r="T17558" s="104"/>
    </row>
    <row r="17559" spans="13:20" ht="14.5" x14ac:dyDescent="0.35">
      <c r="M17559" s="263" t="s">
        <v>20248</v>
      </c>
      <c r="N17559" s="264">
        <v>7720.42</v>
      </c>
      <c r="P17559" s="243" t="s">
        <v>33058</v>
      </c>
      <c r="Q17559" s="244">
        <v>4850</v>
      </c>
      <c r="R17559" s="104"/>
      <c r="S17559" s="104"/>
      <c r="T17559" s="104"/>
    </row>
    <row r="17560" spans="13:20" ht="14.5" x14ac:dyDescent="0.35">
      <c r="M17560" s="263" t="s">
        <v>20250</v>
      </c>
      <c r="N17560" s="264">
        <v>100069.84</v>
      </c>
      <c r="P17560" s="243" t="s">
        <v>33059</v>
      </c>
      <c r="Q17560" s="244">
        <v>300</v>
      </c>
      <c r="R17560" s="104"/>
      <c r="S17560" s="104"/>
      <c r="T17560" s="104"/>
    </row>
    <row r="17561" spans="13:20" ht="14.5" x14ac:dyDescent="0.35">
      <c r="M17561" s="263" t="s">
        <v>20251</v>
      </c>
      <c r="N17561" s="264">
        <v>51229.11</v>
      </c>
      <c r="P17561" s="243" t="s">
        <v>33060</v>
      </c>
      <c r="Q17561" s="244">
        <v>2370</v>
      </c>
      <c r="R17561" s="104"/>
      <c r="S17561" s="104"/>
      <c r="T17561" s="104"/>
    </row>
    <row r="17562" spans="13:20" ht="14.5" x14ac:dyDescent="0.35">
      <c r="M17562" s="263" t="s">
        <v>20252</v>
      </c>
      <c r="N17562" s="264">
        <v>151532.04999999999</v>
      </c>
      <c r="P17562" s="243" t="s">
        <v>33061</v>
      </c>
      <c r="Q17562" s="244">
        <v>3487.5</v>
      </c>
      <c r="R17562" s="104"/>
      <c r="S17562" s="104"/>
      <c r="T17562" s="104"/>
    </row>
    <row r="17563" spans="13:20" ht="14.5" x14ac:dyDescent="0.35">
      <c r="M17563" s="263" t="s">
        <v>35290</v>
      </c>
      <c r="N17563" s="264">
        <v>50847.33</v>
      </c>
      <c r="P17563" s="243" t="s">
        <v>33062</v>
      </c>
      <c r="Q17563" s="244">
        <v>900</v>
      </c>
      <c r="R17563" s="104"/>
      <c r="S17563" s="104"/>
      <c r="T17563" s="104"/>
    </row>
    <row r="17564" spans="13:20" ht="14.5" x14ac:dyDescent="0.35">
      <c r="M17564" s="263" t="s">
        <v>20283</v>
      </c>
      <c r="N17564" s="264">
        <v>144110</v>
      </c>
      <c r="P17564" s="243" t="s">
        <v>33063</v>
      </c>
      <c r="Q17564" s="244">
        <v>8563</v>
      </c>
      <c r="R17564" s="104"/>
      <c r="S17564" s="104"/>
      <c r="T17564" s="104"/>
    </row>
    <row r="17565" spans="13:20" ht="14.5" x14ac:dyDescent="0.35">
      <c r="M17565" s="263" t="s">
        <v>35291</v>
      </c>
      <c r="N17565" s="264">
        <v>240035.45</v>
      </c>
      <c r="P17565" s="243" t="s">
        <v>33064</v>
      </c>
      <c r="Q17565" s="244">
        <v>25250</v>
      </c>
      <c r="R17565" s="104"/>
      <c r="S17565" s="104"/>
      <c r="T17565" s="104"/>
    </row>
    <row r="17566" spans="13:20" ht="14.5" x14ac:dyDescent="0.35">
      <c r="M17566" s="263" t="s">
        <v>35292</v>
      </c>
      <c r="N17566" s="264">
        <v>62647.67</v>
      </c>
      <c r="P17566" s="243" t="s">
        <v>33065</v>
      </c>
      <c r="Q17566" s="244">
        <v>15420</v>
      </c>
      <c r="R17566" s="104"/>
      <c r="S17566" s="104"/>
      <c r="T17566" s="104"/>
    </row>
    <row r="17567" spans="13:20" ht="14.5" x14ac:dyDescent="0.35">
      <c r="M17567" s="263" t="s">
        <v>49080</v>
      </c>
      <c r="N17567" s="264">
        <v>5075.63</v>
      </c>
      <c r="P17567" s="243" t="s">
        <v>33066</v>
      </c>
      <c r="Q17567" s="244">
        <v>3632.67</v>
      </c>
      <c r="R17567" s="104"/>
      <c r="S17567" s="104"/>
      <c r="T17567" s="104"/>
    </row>
    <row r="17568" spans="13:20" ht="14.5" x14ac:dyDescent="0.35">
      <c r="M17568" s="263" t="s">
        <v>35293</v>
      </c>
      <c r="N17568" s="264">
        <v>73860</v>
      </c>
      <c r="P17568" s="243" t="s">
        <v>33067</v>
      </c>
      <c r="Q17568" s="244">
        <v>23068.52</v>
      </c>
      <c r="R17568" s="104"/>
      <c r="S17568" s="104"/>
      <c r="T17568" s="104"/>
    </row>
    <row r="17569" spans="13:20" ht="14.5" x14ac:dyDescent="0.35">
      <c r="M17569" s="263" t="s">
        <v>41793</v>
      </c>
      <c r="N17569" s="264">
        <v>211516.04</v>
      </c>
      <c r="P17569" s="243" t="s">
        <v>33068</v>
      </c>
      <c r="Q17569" s="244">
        <v>12045.5</v>
      </c>
      <c r="R17569" s="104"/>
      <c r="S17569" s="104"/>
      <c r="T17569" s="104"/>
    </row>
    <row r="17570" spans="13:20" ht="14.5" x14ac:dyDescent="0.35">
      <c r="M17570" s="263" t="s">
        <v>35294</v>
      </c>
      <c r="N17570" s="264">
        <v>25023.439999999999</v>
      </c>
      <c r="P17570" s="243" t="s">
        <v>33069</v>
      </c>
      <c r="Q17570" s="244">
        <v>2056.1999999999998</v>
      </c>
      <c r="R17570" s="104"/>
      <c r="S17570" s="104"/>
      <c r="T17570" s="104"/>
    </row>
    <row r="17571" spans="13:20" ht="14.5" x14ac:dyDescent="0.35">
      <c r="M17571" s="263" t="s">
        <v>58329</v>
      </c>
      <c r="N17571" s="264">
        <v>1320</v>
      </c>
      <c r="P17571" s="243" t="s">
        <v>33070</v>
      </c>
      <c r="Q17571" s="244">
        <v>4293.84</v>
      </c>
      <c r="R17571" s="104"/>
      <c r="S17571" s="104"/>
      <c r="T17571" s="104"/>
    </row>
    <row r="17572" spans="13:20" ht="14.5" x14ac:dyDescent="0.35">
      <c r="M17572" s="263" t="s">
        <v>20285</v>
      </c>
      <c r="N17572" s="264">
        <v>314.93</v>
      </c>
      <c r="P17572" s="243" t="s">
        <v>33071</v>
      </c>
      <c r="Q17572" s="244">
        <v>1776.04</v>
      </c>
      <c r="R17572" s="104"/>
      <c r="S17572" s="104"/>
      <c r="T17572" s="104"/>
    </row>
    <row r="17573" spans="13:20" ht="14.5" x14ac:dyDescent="0.35">
      <c r="M17573" s="263" t="s">
        <v>20287</v>
      </c>
      <c r="N17573" s="264">
        <v>56917.4</v>
      </c>
      <c r="P17573" s="243" t="s">
        <v>33072</v>
      </c>
      <c r="Q17573" s="244">
        <v>1928</v>
      </c>
      <c r="R17573" s="104"/>
      <c r="S17573" s="104"/>
      <c r="T17573" s="104"/>
    </row>
    <row r="17574" spans="13:20" ht="14.5" x14ac:dyDescent="0.35">
      <c r="M17574" s="263" t="s">
        <v>20288</v>
      </c>
      <c r="N17574" s="264">
        <v>31453.8</v>
      </c>
      <c r="P17574" s="243" t="s">
        <v>33073</v>
      </c>
      <c r="Q17574" s="244">
        <v>1026.68</v>
      </c>
      <c r="R17574" s="104"/>
      <c r="S17574" s="104"/>
      <c r="T17574" s="104"/>
    </row>
    <row r="17575" spans="13:20" ht="14.5" x14ac:dyDescent="0.35">
      <c r="M17575" s="263" t="s">
        <v>35295</v>
      </c>
      <c r="N17575" s="264">
        <v>1247779.45</v>
      </c>
      <c r="P17575" s="243" t="s">
        <v>33074</v>
      </c>
      <c r="Q17575" s="244">
        <v>2668.98</v>
      </c>
      <c r="R17575" s="104"/>
      <c r="S17575" s="104"/>
      <c r="T17575" s="104"/>
    </row>
    <row r="17576" spans="13:20" ht="14.5" x14ac:dyDescent="0.35">
      <c r="M17576" s="263" t="s">
        <v>46005</v>
      </c>
      <c r="N17576" s="264">
        <v>25508.49</v>
      </c>
      <c r="P17576" s="243" t="s">
        <v>33075</v>
      </c>
      <c r="Q17576" s="244">
        <v>4621.8</v>
      </c>
      <c r="R17576" s="104"/>
      <c r="S17576" s="104"/>
      <c r="T17576" s="104"/>
    </row>
    <row r="17577" spans="13:20" ht="14.5" x14ac:dyDescent="0.35">
      <c r="M17577" s="263" t="s">
        <v>38118</v>
      </c>
      <c r="N17577" s="264">
        <v>1039.24</v>
      </c>
      <c r="P17577" s="243" t="s">
        <v>33076</v>
      </c>
      <c r="Q17577" s="244">
        <v>10000</v>
      </c>
      <c r="R17577" s="104"/>
      <c r="S17577" s="104"/>
      <c r="T17577" s="104"/>
    </row>
    <row r="17578" spans="13:20" ht="14.5" x14ac:dyDescent="0.35">
      <c r="M17578" s="263" t="s">
        <v>35296</v>
      </c>
      <c r="N17578" s="264">
        <v>4950</v>
      </c>
      <c r="P17578" s="243" t="s">
        <v>33077</v>
      </c>
      <c r="Q17578" s="244">
        <v>20435.82</v>
      </c>
      <c r="R17578" s="104"/>
      <c r="S17578" s="104"/>
      <c r="T17578" s="104"/>
    </row>
    <row r="17579" spans="13:20" ht="14.5" x14ac:dyDescent="0.35">
      <c r="M17579" s="263" t="s">
        <v>20291</v>
      </c>
      <c r="N17579" s="264">
        <v>33012.5</v>
      </c>
      <c r="P17579" s="243" t="s">
        <v>33078</v>
      </c>
      <c r="Q17579" s="244">
        <v>823.74</v>
      </c>
      <c r="R17579" s="104"/>
      <c r="S17579" s="104"/>
      <c r="T17579" s="104"/>
    </row>
    <row r="17580" spans="13:20" ht="14.5" x14ac:dyDescent="0.35">
      <c r="M17580" s="263" t="s">
        <v>15291</v>
      </c>
      <c r="N17580" s="264">
        <v>166261.15</v>
      </c>
      <c r="P17580" s="243" t="s">
        <v>33079</v>
      </c>
      <c r="Q17580" s="244">
        <v>6600.64</v>
      </c>
      <c r="R17580" s="104"/>
      <c r="S17580" s="104"/>
      <c r="T17580" s="104"/>
    </row>
    <row r="17581" spans="13:20" ht="14.5" x14ac:dyDescent="0.35">
      <c r="M17581" s="263" t="s">
        <v>20292</v>
      </c>
      <c r="N17581" s="264">
        <v>137270.9</v>
      </c>
      <c r="P17581" s="243" t="s">
        <v>33080</v>
      </c>
      <c r="Q17581" s="244">
        <v>15420</v>
      </c>
      <c r="R17581" s="104"/>
      <c r="S17581" s="104"/>
      <c r="T17581" s="104"/>
    </row>
    <row r="17582" spans="13:20" ht="14.5" x14ac:dyDescent="0.35">
      <c r="M17582" s="263" t="s">
        <v>20293</v>
      </c>
      <c r="N17582" s="264">
        <v>52797.54</v>
      </c>
      <c r="P17582" s="243" t="s">
        <v>33081</v>
      </c>
      <c r="Q17582" s="244">
        <v>3632.67</v>
      </c>
      <c r="R17582" s="104"/>
      <c r="S17582" s="104"/>
      <c r="T17582" s="104"/>
    </row>
    <row r="17583" spans="13:20" ht="14.5" x14ac:dyDescent="0.35">
      <c r="M17583" s="263" t="s">
        <v>20294</v>
      </c>
      <c r="N17583" s="264">
        <v>101827.44</v>
      </c>
      <c r="P17583" s="243" t="s">
        <v>33082</v>
      </c>
      <c r="Q17583" s="244">
        <v>23068.52</v>
      </c>
      <c r="R17583" s="104"/>
      <c r="S17583" s="104"/>
      <c r="T17583" s="104"/>
    </row>
    <row r="17584" spans="13:20" ht="14.5" x14ac:dyDescent="0.35">
      <c r="M17584" s="263" t="s">
        <v>20296</v>
      </c>
      <c r="N17584" s="264">
        <v>41938.769999999997</v>
      </c>
      <c r="P17584" s="243" t="s">
        <v>33083</v>
      </c>
      <c r="Q17584" s="244">
        <v>12045.5</v>
      </c>
      <c r="R17584" s="104"/>
      <c r="S17584" s="104"/>
      <c r="T17584" s="104"/>
    </row>
    <row r="17585" spans="13:20" ht="14.5" x14ac:dyDescent="0.35">
      <c r="M17585" s="263" t="s">
        <v>41794</v>
      </c>
      <c r="N17585" s="264">
        <v>16913.14</v>
      </c>
      <c r="P17585" s="243" t="s">
        <v>33084</v>
      </c>
      <c r="Q17585" s="244">
        <v>2056.1999999999998</v>
      </c>
      <c r="R17585" s="104"/>
      <c r="S17585" s="104"/>
      <c r="T17585" s="104"/>
    </row>
    <row r="17586" spans="13:20" ht="14.5" x14ac:dyDescent="0.35">
      <c r="M17586" s="263" t="s">
        <v>20298</v>
      </c>
      <c r="N17586" s="264">
        <v>238.48</v>
      </c>
      <c r="P17586" s="243" t="s">
        <v>33085</v>
      </c>
      <c r="Q17586" s="244">
        <v>4293.84</v>
      </c>
      <c r="R17586" s="104"/>
      <c r="S17586" s="104"/>
      <c r="T17586" s="104"/>
    </row>
    <row r="17587" spans="13:20" ht="14.5" x14ac:dyDescent="0.35">
      <c r="M17587" s="263" t="s">
        <v>58330</v>
      </c>
      <c r="N17587" s="264">
        <v>114</v>
      </c>
      <c r="P17587" s="243" t="s">
        <v>33086</v>
      </c>
      <c r="Q17587" s="244">
        <v>1776.04</v>
      </c>
      <c r="R17587" s="104"/>
      <c r="S17587" s="104"/>
      <c r="T17587" s="104"/>
    </row>
    <row r="17588" spans="13:20" ht="14.5" x14ac:dyDescent="0.35">
      <c r="M17588" s="263" t="s">
        <v>15292</v>
      </c>
      <c r="N17588" s="264">
        <v>110543.33</v>
      </c>
      <c r="P17588" s="243" t="s">
        <v>33087</v>
      </c>
      <c r="Q17588" s="244">
        <v>1928</v>
      </c>
      <c r="R17588" s="104"/>
      <c r="S17588" s="104"/>
      <c r="T17588" s="104"/>
    </row>
    <row r="17589" spans="13:20" ht="14.5" x14ac:dyDescent="0.35">
      <c r="M17589" s="263" t="s">
        <v>15293</v>
      </c>
      <c r="N17589" s="264">
        <v>125391.33</v>
      </c>
      <c r="P17589" s="243" t="s">
        <v>33088</v>
      </c>
      <c r="Q17589" s="244">
        <v>1026.68</v>
      </c>
      <c r="R17589" s="104"/>
      <c r="S17589" s="104"/>
      <c r="T17589" s="104"/>
    </row>
    <row r="17590" spans="13:20" ht="14.5" x14ac:dyDescent="0.35">
      <c r="M17590" s="263" t="s">
        <v>20299</v>
      </c>
      <c r="N17590" s="264">
        <v>656268.47</v>
      </c>
      <c r="P17590" s="243" t="s">
        <v>33089</v>
      </c>
      <c r="Q17590" s="244">
        <v>2668.98</v>
      </c>
      <c r="R17590" s="104"/>
      <c r="S17590" s="104"/>
      <c r="T17590" s="104"/>
    </row>
    <row r="17591" spans="13:20" ht="14.5" x14ac:dyDescent="0.35">
      <c r="M17591" s="263" t="s">
        <v>15295</v>
      </c>
      <c r="N17591" s="264">
        <v>35941.230000000003</v>
      </c>
      <c r="P17591" s="243" t="s">
        <v>33090</v>
      </c>
      <c r="Q17591" s="244">
        <v>4621.8</v>
      </c>
      <c r="R17591" s="104"/>
      <c r="S17591" s="104"/>
      <c r="T17591" s="104"/>
    </row>
    <row r="17592" spans="13:20" ht="14.5" x14ac:dyDescent="0.35">
      <c r="M17592" s="263" t="s">
        <v>15296</v>
      </c>
      <c r="N17592" s="264">
        <v>824391.34</v>
      </c>
      <c r="P17592" s="243" t="s">
        <v>33091</v>
      </c>
      <c r="Q17592" s="244">
        <v>10000</v>
      </c>
      <c r="R17592" s="104"/>
      <c r="S17592" s="104"/>
      <c r="T17592" s="104"/>
    </row>
    <row r="17593" spans="13:20" ht="14.5" x14ac:dyDescent="0.35">
      <c r="M17593" s="263" t="s">
        <v>49081</v>
      </c>
      <c r="N17593" s="264">
        <v>-8522.93</v>
      </c>
      <c r="P17593" s="243" t="s">
        <v>33092</v>
      </c>
      <c r="Q17593" s="244">
        <v>20435.82</v>
      </c>
      <c r="R17593" s="104"/>
      <c r="S17593" s="104"/>
      <c r="T17593" s="104"/>
    </row>
    <row r="17594" spans="13:20" ht="14.5" x14ac:dyDescent="0.35">
      <c r="M17594" s="263" t="s">
        <v>20311</v>
      </c>
      <c r="N17594" s="264">
        <v>1590</v>
      </c>
      <c r="P17594" s="243" t="s">
        <v>33093</v>
      </c>
      <c r="Q17594" s="244">
        <v>823.74</v>
      </c>
      <c r="R17594" s="104"/>
      <c r="S17594" s="104"/>
      <c r="T17594" s="104"/>
    </row>
    <row r="17595" spans="13:20" ht="14.5" x14ac:dyDescent="0.35">
      <c r="M17595" s="263" t="s">
        <v>49082</v>
      </c>
      <c r="N17595" s="264">
        <v>15500</v>
      </c>
      <c r="P17595" s="243" t="s">
        <v>33094</v>
      </c>
      <c r="Q17595" s="244">
        <v>6600.64</v>
      </c>
      <c r="R17595" s="104"/>
      <c r="S17595" s="104"/>
      <c r="T17595" s="104"/>
    </row>
    <row r="17596" spans="13:20" ht="14.5" x14ac:dyDescent="0.35">
      <c r="M17596" s="263" t="s">
        <v>20313</v>
      </c>
      <c r="N17596" s="264">
        <v>1185.75</v>
      </c>
      <c r="P17596" s="243" t="s">
        <v>33095</v>
      </c>
      <c r="Q17596" s="244">
        <v>15493.33</v>
      </c>
      <c r="R17596" s="104"/>
      <c r="S17596" s="104"/>
      <c r="T17596" s="104"/>
    </row>
    <row r="17597" spans="13:20" ht="14.5" x14ac:dyDescent="0.35">
      <c r="M17597" s="263" t="s">
        <v>43560</v>
      </c>
      <c r="N17597" s="264">
        <v>10883.75</v>
      </c>
      <c r="P17597" s="243" t="s">
        <v>33096</v>
      </c>
      <c r="Q17597" s="244">
        <v>16348.58</v>
      </c>
      <c r="R17597" s="104"/>
      <c r="S17597" s="104"/>
      <c r="T17597" s="104"/>
    </row>
    <row r="17598" spans="13:20" ht="14.5" x14ac:dyDescent="0.35">
      <c r="M17598" s="263" t="s">
        <v>20314</v>
      </c>
      <c r="N17598" s="264">
        <v>1023</v>
      </c>
      <c r="P17598" s="243" t="s">
        <v>33097</v>
      </c>
      <c r="Q17598" s="244">
        <v>6918.66</v>
      </c>
      <c r="R17598" s="104"/>
      <c r="S17598" s="104"/>
      <c r="T17598" s="104"/>
    </row>
    <row r="17599" spans="13:20" ht="14.5" x14ac:dyDescent="0.35">
      <c r="M17599" s="263" t="s">
        <v>20315</v>
      </c>
      <c r="N17599" s="264">
        <v>3494.43</v>
      </c>
      <c r="P17599" s="243" t="s">
        <v>33098</v>
      </c>
      <c r="Q17599" s="244">
        <v>2858.75</v>
      </c>
      <c r="R17599" s="104"/>
      <c r="S17599" s="104"/>
      <c r="T17599" s="104"/>
    </row>
    <row r="17600" spans="13:20" ht="14.5" x14ac:dyDescent="0.35">
      <c r="M17600" s="263" t="s">
        <v>20316</v>
      </c>
      <c r="N17600" s="264">
        <v>3977.87</v>
      </c>
      <c r="P17600" s="243" t="s">
        <v>33099</v>
      </c>
      <c r="Q17600" s="244">
        <v>4138.75</v>
      </c>
      <c r="R17600" s="104"/>
      <c r="S17600" s="104"/>
      <c r="T17600" s="104"/>
    </row>
    <row r="17601" spans="13:20" ht="14.5" x14ac:dyDescent="0.35">
      <c r="M17601" s="263" t="s">
        <v>41804</v>
      </c>
      <c r="N17601" s="264">
        <v>50275</v>
      </c>
      <c r="P17601" s="243" t="s">
        <v>33100</v>
      </c>
      <c r="Q17601" s="244">
        <v>21390</v>
      </c>
      <c r="R17601" s="104"/>
      <c r="S17601" s="104"/>
      <c r="T17601" s="104"/>
    </row>
    <row r="17602" spans="13:20" ht="14.5" x14ac:dyDescent="0.35">
      <c r="M17602" s="263" t="s">
        <v>20358</v>
      </c>
      <c r="N17602" s="264">
        <v>283175</v>
      </c>
      <c r="P17602" s="243" t="s">
        <v>33101</v>
      </c>
      <c r="Q17602" s="244">
        <v>2475</v>
      </c>
      <c r="R17602" s="104"/>
      <c r="S17602" s="104"/>
      <c r="T17602" s="104"/>
    </row>
    <row r="17603" spans="13:20" ht="14.5" x14ac:dyDescent="0.35">
      <c r="M17603" s="263" t="s">
        <v>36801</v>
      </c>
      <c r="N17603" s="264">
        <v>645928.31999999995</v>
      </c>
      <c r="P17603" s="243" t="s">
        <v>33102</v>
      </c>
      <c r="Q17603" s="244">
        <v>5326.19</v>
      </c>
      <c r="R17603" s="104"/>
      <c r="S17603" s="104"/>
      <c r="T17603" s="104"/>
    </row>
    <row r="17604" spans="13:20" ht="14.5" x14ac:dyDescent="0.35">
      <c r="M17604" s="263" t="s">
        <v>49083</v>
      </c>
      <c r="N17604" s="264">
        <v>12429.5</v>
      </c>
      <c r="P17604" s="243" t="s">
        <v>33103</v>
      </c>
      <c r="Q17604" s="244">
        <v>2818.74</v>
      </c>
      <c r="R17604" s="104"/>
      <c r="S17604" s="104"/>
      <c r="T17604" s="104"/>
    </row>
    <row r="17605" spans="13:20" ht="14.5" x14ac:dyDescent="0.35">
      <c r="M17605" s="263" t="s">
        <v>35302</v>
      </c>
      <c r="N17605" s="264">
        <v>148121.82</v>
      </c>
      <c r="P17605" s="243" t="s">
        <v>33104</v>
      </c>
      <c r="Q17605" s="244">
        <v>5968.43</v>
      </c>
      <c r="R17605" s="104"/>
      <c r="S17605" s="104"/>
      <c r="T17605" s="104"/>
    </row>
    <row r="17606" spans="13:20" ht="14.5" x14ac:dyDescent="0.35">
      <c r="M17606" s="263" t="s">
        <v>58331</v>
      </c>
      <c r="N17606" s="264">
        <v>2711.05</v>
      </c>
      <c r="P17606" s="243" t="s">
        <v>33105</v>
      </c>
      <c r="Q17606" s="244">
        <v>843.41</v>
      </c>
      <c r="R17606" s="104"/>
      <c r="S17606" s="104"/>
      <c r="T17606" s="104"/>
    </row>
    <row r="17607" spans="13:20" ht="14.5" x14ac:dyDescent="0.35">
      <c r="M17607" s="263" t="s">
        <v>36802</v>
      </c>
      <c r="N17607" s="264">
        <v>219416.47</v>
      </c>
      <c r="P17607" s="243" t="s">
        <v>33106</v>
      </c>
      <c r="Q17607" s="244">
        <v>174.77</v>
      </c>
      <c r="R17607" s="104"/>
      <c r="S17607" s="104"/>
      <c r="T17607" s="104"/>
    </row>
    <row r="17608" spans="13:20" ht="14.5" x14ac:dyDescent="0.35">
      <c r="M17608" s="263" t="s">
        <v>51718</v>
      </c>
      <c r="N17608" s="264">
        <v>56400.29</v>
      </c>
      <c r="P17608" s="243" t="s">
        <v>33107</v>
      </c>
      <c r="Q17608" s="244">
        <v>1178.05</v>
      </c>
      <c r="R17608" s="104"/>
      <c r="S17608" s="104"/>
      <c r="T17608" s="104"/>
    </row>
    <row r="17609" spans="13:20" ht="14.5" x14ac:dyDescent="0.35">
      <c r="M17609" s="263" t="s">
        <v>20359</v>
      </c>
      <c r="N17609" s="264">
        <v>70584.59</v>
      </c>
      <c r="P17609" s="243" t="s">
        <v>33108</v>
      </c>
      <c r="Q17609" s="244">
        <v>131.84</v>
      </c>
      <c r="R17609" s="104"/>
      <c r="S17609" s="104"/>
      <c r="T17609" s="104"/>
    </row>
    <row r="17610" spans="13:20" ht="14.5" x14ac:dyDescent="0.35">
      <c r="M17610" s="263" t="s">
        <v>35303</v>
      </c>
      <c r="N17610" s="264">
        <v>15525</v>
      </c>
      <c r="P17610" s="243" t="s">
        <v>33109</v>
      </c>
      <c r="Q17610" s="244">
        <v>46.9</v>
      </c>
      <c r="R17610" s="104"/>
      <c r="S17610" s="104"/>
      <c r="T17610" s="104"/>
    </row>
    <row r="17611" spans="13:20" ht="14.5" x14ac:dyDescent="0.35">
      <c r="M17611" s="263" t="s">
        <v>35304</v>
      </c>
      <c r="N17611" s="264">
        <v>52724.13</v>
      </c>
      <c r="P17611" s="243" t="s">
        <v>33110</v>
      </c>
      <c r="Q17611" s="244">
        <v>2035.28</v>
      </c>
      <c r="R17611" s="104"/>
      <c r="S17611" s="104"/>
      <c r="T17611" s="104"/>
    </row>
    <row r="17612" spans="13:20" ht="14.5" x14ac:dyDescent="0.35">
      <c r="M17612" s="263" t="s">
        <v>36803</v>
      </c>
      <c r="N17612" s="264">
        <v>767.61</v>
      </c>
      <c r="P17612" s="243" t="s">
        <v>33111</v>
      </c>
      <c r="Q17612" s="244">
        <v>17467.62</v>
      </c>
      <c r="R17612" s="104"/>
      <c r="S17612" s="104"/>
      <c r="T17612" s="104"/>
    </row>
    <row r="17613" spans="13:20" ht="14.5" x14ac:dyDescent="0.35">
      <c r="M17613" s="263" t="s">
        <v>36804</v>
      </c>
      <c r="N17613" s="264">
        <v>840</v>
      </c>
      <c r="P17613" s="243" t="s">
        <v>33112</v>
      </c>
      <c r="Q17613" s="244">
        <v>2541.1999999999998</v>
      </c>
      <c r="R17613" s="104"/>
      <c r="S17613" s="104"/>
      <c r="T17613" s="104"/>
    </row>
    <row r="17614" spans="13:20" ht="14.5" x14ac:dyDescent="0.35">
      <c r="M17614" s="263" t="s">
        <v>36805</v>
      </c>
      <c r="N17614" s="264">
        <v>2559.5</v>
      </c>
      <c r="P17614" s="243" t="s">
        <v>33113</v>
      </c>
      <c r="Q17614" s="244">
        <v>5298.44</v>
      </c>
      <c r="R17614" s="104"/>
      <c r="S17614" s="104"/>
      <c r="T17614" s="104"/>
    </row>
    <row r="17615" spans="13:20" ht="14.5" x14ac:dyDescent="0.35">
      <c r="M17615" s="263" t="s">
        <v>46006</v>
      </c>
      <c r="N17615" s="264">
        <v>1248</v>
      </c>
      <c r="P17615" s="243" t="s">
        <v>33114</v>
      </c>
      <c r="Q17615" s="244">
        <v>71364.08</v>
      </c>
      <c r="R17615" s="104"/>
      <c r="S17615" s="104"/>
      <c r="T17615" s="104"/>
    </row>
    <row r="17616" spans="13:20" ht="14.5" x14ac:dyDescent="0.35">
      <c r="M17616" s="263" t="s">
        <v>46007</v>
      </c>
      <c r="N17616" s="264">
        <v>2892.64</v>
      </c>
      <c r="P17616" s="243" t="s">
        <v>33115</v>
      </c>
      <c r="Q17616" s="244">
        <v>15493.33</v>
      </c>
      <c r="R17616" s="104"/>
      <c r="S17616" s="104"/>
      <c r="T17616" s="104"/>
    </row>
    <row r="17617" spans="13:20" ht="14.5" x14ac:dyDescent="0.35">
      <c r="M17617" s="263" t="s">
        <v>15304</v>
      </c>
      <c r="N17617" s="264">
        <v>32625.86</v>
      </c>
      <c r="P17617" s="243" t="s">
        <v>33116</v>
      </c>
      <c r="Q17617" s="244">
        <v>16348.58</v>
      </c>
      <c r="R17617" s="104"/>
      <c r="S17617" s="104"/>
      <c r="T17617" s="104"/>
    </row>
    <row r="17618" spans="13:20" ht="14.5" x14ac:dyDescent="0.35">
      <c r="M17618" s="263" t="s">
        <v>36806</v>
      </c>
      <c r="N17618" s="264">
        <v>231.96</v>
      </c>
      <c r="P17618" s="243" t="s">
        <v>33117</v>
      </c>
      <c r="Q17618" s="244">
        <v>6918.66</v>
      </c>
      <c r="R17618" s="104"/>
      <c r="S17618" s="104"/>
      <c r="T17618" s="104"/>
    </row>
    <row r="17619" spans="13:20" ht="14.5" x14ac:dyDescent="0.35">
      <c r="M17619" s="263" t="s">
        <v>35305</v>
      </c>
      <c r="N17619" s="264">
        <v>1650295.74</v>
      </c>
      <c r="P17619" s="243" t="s">
        <v>33118</v>
      </c>
      <c r="Q17619" s="244">
        <v>2858.75</v>
      </c>
      <c r="R17619" s="104"/>
      <c r="S17619" s="104"/>
      <c r="T17619" s="104"/>
    </row>
    <row r="17620" spans="13:20" ht="14.5" x14ac:dyDescent="0.35">
      <c r="M17620" s="263" t="s">
        <v>43561</v>
      </c>
      <c r="N17620" s="264">
        <v>1875</v>
      </c>
      <c r="P17620" s="243" t="s">
        <v>33119</v>
      </c>
      <c r="Q17620" s="244">
        <v>4138.75</v>
      </c>
      <c r="R17620" s="104"/>
      <c r="S17620" s="104"/>
      <c r="T17620" s="104"/>
    </row>
    <row r="17621" spans="13:20" ht="14.5" x14ac:dyDescent="0.35">
      <c r="M17621" s="263" t="s">
        <v>46008</v>
      </c>
      <c r="N17621" s="264">
        <v>28119</v>
      </c>
      <c r="P17621" s="243" t="s">
        <v>33120</v>
      </c>
      <c r="Q17621" s="244">
        <v>21390</v>
      </c>
      <c r="R17621" s="104"/>
      <c r="S17621" s="104"/>
      <c r="T17621" s="104"/>
    </row>
    <row r="17622" spans="13:20" ht="14.5" x14ac:dyDescent="0.35">
      <c r="M17622" s="263" t="s">
        <v>20361</v>
      </c>
      <c r="N17622" s="264">
        <v>141938.78</v>
      </c>
      <c r="P17622" s="243" t="s">
        <v>33121</v>
      </c>
      <c r="Q17622" s="244">
        <v>2475</v>
      </c>
      <c r="R17622" s="104"/>
      <c r="S17622" s="104"/>
      <c r="T17622" s="104"/>
    </row>
    <row r="17623" spans="13:20" ht="14.5" x14ac:dyDescent="0.35">
      <c r="M17623" s="263" t="s">
        <v>41805</v>
      </c>
      <c r="N17623" s="264">
        <v>4136.1000000000004</v>
      </c>
      <c r="P17623" s="243" t="s">
        <v>33122</v>
      </c>
      <c r="Q17623" s="244">
        <v>5326.19</v>
      </c>
      <c r="R17623" s="104"/>
      <c r="S17623" s="104"/>
      <c r="T17623" s="104"/>
    </row>
    <row r="17624" spans="13:20" ht="14.5" x14ac:dyDescent="0.35">
      <c r="M17624" s="263" t="s">
        <v>20362</v>
      </c>
      <c r="N17624" s="264">
        <v>91300</v>
      </c>
      <c r="P17624" s="243" t="s">
        <v>33123</v>
      </c>
      <c r="Q17624" s="244">
        <v>2818.74</v>
      </c>
      <c r="R17624" s="104"/>
      <c r="S17624" s="104"/>
      <c r="T17624" s="104"/>
    </row>
    <row r="17625" spans="13:20" ht="14.5" x14ac:dyDescent="0.35">
      <c r="M17625" s="263" t="s">
        <v>20363</v>
      </c>
      <c r="N17625" s="264">
        <v>113.13</v>
      </c>
      <c r="P17625" s="243" t="s">
        <v>33124</v>
      </c>
      <c r="Q17625" s="244">
        <v>5968.43</v>
      </c>
      <c r="R17625" s="104"/>
      <c r="S17625" s="104"/>
      <c r="T17625" s="104"/>
    </row>
    <row r="17626" spans="13:20" ht="14.5" x14ac:dyDescent="0.35">
      <c r="M17626" s="263" t="s">
        <v>15306</v>
      </c>
      <c r="N17626" s="264">
        <v>261703.57</v>
      </c>
      <c r="P17626" s="243" t="s">
        <v>33125</v>
      </c>
      <c r="Q17626" s="244">
        <v>843.41</v>
      </c>
      <c r="R17626" s="104"/>
      <c r="S17626" s="104"/>
      <c r="T17626" s="104"/>
    </row>
    <row r="17627" spans="13:20" ht="14.5" x14ac:dyDescent="0.35">
      <c r="M17627" s="263" t="s">
        <v>15307</v>
      </c>
      <c r="N17627" s="264">
        <v>336856.08</v>
      </c>
      <c r="P17627" s="243" t="s">
        <v>33126</v>
      </c>
      <c r="Q17627" s="244">
        <v>174.77</v>
      </c>
      <c r="R17627" s="104"/>
      <c r="S17627" s="104"/>
      <c r="T17627" s="104"/>
    </row>
    <row r="17628" spans="13:20" ht="14.5" x14ac:dyDescent="0.35">
      <c r="M17628" s="263" t="s">
        <v>35306</v>
      </c>
      <c r="N17628" s="264">
        <v>112773.75999999999</v>
      </c>
      <c r="P17628" s="243" t="s">
        <v>33127</v>
      </c>
      <c r="Q17628" s="244">
        <v>1178.05</v>
      </c>
      <c r="R17628" s="104"/>
      <c r="S17628" s="104"/>
      <c r="T17628" s="104"/>
    </row>
    <row r="17629" spans="13:20" ht="14.5" x14ac:dyDescent="0.35">
      <c r="M17629" s="263" t="s">
        <v>20364</v>
      </c>
      <c r="N17629" s="264">
        <v>33659.53</v>
      </c>
      <c r="P17629" s="243" t="s">
        <v>33128</v>
      </c>
      <c r="Q17629" s="244">
        <v>131.84</v>
      </c>
      <c r="R17629" s="104"/>
      <c r="S17629" s="104"/>
      <c r="T17629" s="104"/>
    </row>
    <row r="17630" spans="13:20" ht="14.5" x14ac:dyDescent="0.35">
      <c r="M17630" s="263" t="s">
        <v>20365</v>
      </c>
      <c r="N17630" s="264">
        <v>18632.599999999999</v>
      </c>
      <c r="P17630" s="243" t="s">
        <v>33129</v>
      </c>
      <c r="Q17630" s="244">
        <v>46.9</v>
      </c>
      <c r="R17630" s="104"/>
      <c r="S17630" s="104"/>
      <c r="T17630" s="104"/>
    </row>
    <row r="17631" spans="13:20" ht="14.5" x14ac:dyDescent="0.35">
      <c r="M17631" s="263" t="s">
        <v>38123</v>
      </c>
      <c r="N17631" s="264">
        <v>5788.76</v>
      </c>
      <c r="P17631" s="243" t="s">
        <v>33130</v>
      </c>
      <c r="Q17631" s="244">
        <v>2035.28</v>
      </c>
      <c r="R17631" s="104"/>
      <c r="S17631" s="104"/>
      <c r="T17631" s="104"/>
    </row>
    <row r="17632" spans="13:20" ht="14.5" x14ac:dyDescent="0.35">
      <c r="M17632" s="263" t="s">
        <v>20367</v>
      </c>
      <c r="N17632" s="264">
        <v>75227.759999999995</v>
      </c>
      <c r="P17632" s="243" t="s">
        <v>33131</v>
      </c>
      <c r="Q17632" s="244">
        <v>17467.62</v>
      </c>
      <c r="R17632" s="104"/>
      <c r="S17632" s="104"/>
      <c r="T17632" s="104"/>
    </row>
    <row r="17633" spans="13:20" ht="14.5" x14ac:dyDescent="0.35">
      <c r="M17633" s="263" t="s">
        <v>15308</v>
      </c>
      <c r="N17633" s="264">
        <v>96182.18</v>
      </c>
      <c r="P17633" s="243" t="s">
        <v>33132</v>
      </c>
      <c r="Q17633" s="244">
        <v>2541.1999999999998</v>
      </c>
      <c r="R17633" s="104"/>
      <c r="S17633" s="104"/>
      <c r="T17633" s="104"/>
    </row>
    <row r="17634" spans="13:20" ht="14.5" x14ac:dyDescent="0.35">
      <c r="M17634" s="263" t="s">
        <v>20368</v>
      </c>
      <c r="N17634" s="264">
        <v>109194.81</v>
      </c>
      <c r="P17634" s="243" t="s">
        <v>33133</v>
      </c>
      <c r="Q17634" s="244">
        <v>5298.44</v>
      </c>
      <c r="R17634" s="104"/>
      <c r="S17634" s="104"/>
      <c r="T17634" s="104"/>
    </row>
    <row r="17635" spans="13:20" ht="14.5" x14ac:dyDescent="0.35">
      <c r="M17635" s="263" t="s">
        <v>20370</v>
      </c>
      <c r="N17635" s="264">
        <v>370190.22</v>
      </c>
      <c r="P17635" s="243" t="s">
        <v>33134</v>
      </c>
      <c r="Q17635" s="244">
        <v>71364.08</v>
      </c>
      <c r="R17635" s="104"/>
      <c r="S17635" s="104"/>
      <c r="T17635" s="104"/>
    </row>
    <row r="17636" spans="13:20" ht="14.5" x14ac:dyDescent="0.35">
      <c r="M17636" s="263" t="s">
        <v>20425</v>
      </c>
      <c r="N17636" s="264">
        <v>172829.66</v>
      </c>
      <c r="P17636" s="243" t="s">
        <v>33135</v>
      </c>
      <c r="Q17636" s="244">
        <v>113074.75</v>
      </c>
      <c r="R17636" s="104"/>
      <c r="S17636" s="104"/>
      <c r="T17636" s="104"/>
    </row>
    <row r="17637" spans="13:20" ht="14.5" x14ac:dyDescent="0.35">
      <c r="M17637" s="263" t="s">
        <v>20426</v>
      </c>
      <c r="N17637" s="264">
        <v>84779.47</v>
      </c>
      <c r="P17637" s="243" t="s">
        <v>33136</v>
      </c>
      <c r="Q17637" s="244">
        <v>25549</v>
      </c>
      <c r="R17637" s="104"/>
      <c r="S17637" s="104"/>
      <c r="T17637" s="104"/>
    </row>
    <row r="17638" spans="13:20" ht="14.5" x14ac:dyDescent="0.35">
      <c r="M17638" s="263" t="s">
        <v>35326</v>
      </c>
      <c r="N17638" s="264">
        <v>1091890.29</v>
      </c>
      <c r="P17638" s="243" t="s">
        <v>33137</v>
      </c>
      <c r="Q17638" s="244">
        <v>3920</v>
      </c>
      <c r="R17638" s="104"/>
      <c r="S17638" s="104"/>
      <c r="T17638" s="104"/>
    </row>
    <row r="17639" spans="13:20" ht="14.5" x14ac:dyDescent="0.35">
      <c r="M17639" s="263" t="s">
        <v>49084</v>
      </c>
      <c r="N17639" s="264">
        <v>5082.33</v>
      </c>
      <c r="P17639" s="243" t="s">
        <v>33138</v>
      </c>
      <c r="Q17639" s="244">
        <v>10215</v>
      </c>
      <c r="R17639" s="104"/>
      <c r="S17639" s="104"/>
      <c r="T17639" s="104"/>
    </row>
    <row r="17640" spans="13:20" ht="14.5" x14ac:dyDescent="0.35">
      <c r="M17640" s="263" t="s">
        <v>36820</v>
      </c>
      <c r="N17640" s="264">
        <v>330352.90999999997</v>
      </c>
      <c r="P17640" s="243" t="s">
        <v>33139</v>
      </c>
      <c r="Q17640" s="244">
        <v>11900</v>
      </c>
      <c r="R17640" s="104"/>
      <c r="S17640" s="104"/>
      <c r="T17640" s="104"/>
    </row>
    <row r="17641" spans="13:20" ht="14.5" x14ac:dyDescent="0.35">
      <c r="M17641" s="263" t="s">
        <v>35327</v>
      </c>
      <c r="N17641" s="264">
        <v>85010.76</v>
      </c>
      <c r="P17641" s="243" t="s">
        <v>33140</v>
      </c>
      <c r="Q17641" s="244">
        <v>5951.25</v>
      </c>
      <c r="R17641" s="104"/>
      <c r="S17641" s="104"/>
      <c r="T17641" s="104"/>
    </row>
    <row r="17642" spans="13:20" ht="14.5" x14ac:dyDescent="0.35">
      <c r="M17642" s="263" t="s">
        <v>20428</v>
      </c>
      <c r="N17642" s="264">
        <v>5928.51</v>
      </c>
      <c r="P17642" s="243" t="s">
        <v>33141</v>
      </c>
      <c r="Q17642" s="244">
        <v>18000</v>
      </c>
      <c r="R17642" s="104"/>
      <c r="S17642" s="104"/>
      <c r="T17642" s="104"/>
    </row>
    <row r="17643" spans="13:20" ht="14.5" x14ac:dyDescent="0.35">
      <c r="M17643" s="263" t="s">
        <v>58332</v>
      </c>
      <c r="N17643" s="264">
        <v>48577.9</v>
      </c>
      <c r="P17643" s="243" t="s">
        <v>33142</v>
      </c>
      <c r="Q17643" s="244">
        <v>7930</v>
      </c>
      <c r="R17643" s="104"/>
      <c r="S17643" s="104"/>
      <c r="T17643" s="104"/>
    </row>
    <row r="17644" spans="13:20" ht="14.5" x14ac:dyDescent="0.35">
      <c r="M17644" s="263" t="s">
        <v>20431</v>
      </c>
      <c r="N17644" s="264">
        <v>64361.18</v>
      </c>
      <c r="P17644" s="243" t="s">
        <v>33143</v>
      </c>
      <c r="Q17644" s="244">
        <v>7332</v>
      </c>
      <c r="R17644" s="104"/>
      <c r="S17644" s="104"/>
      <c r="T17644" s="104"/>
    </row>
    <row r="17645" spans="13:20" ht="14.5" x14ac:dyDescent="0.35">
      <c r="M17645" s="263" t="s">
        <v>15314</v>
      </c>
      <c r="N17645" s="264">
        <v>87344.74</v>
      </c>
      <c r="P17645" s="243" t="s">
        <v>33144</v>
      </c>
      <c r="Q17645" s="244">
        <v>14608</v>
      </c>
      <c r="R17645" s="104"/>
      <c r="S17645" s="104"/>
      <c r="T17645" s="104"/>
    </row>
    <row r="17646" spans="13:20" ht="14.5" x14ac:dyDescent="0.35">
      <c r="M17646" s="263" t="s">
        <v>15315</v>
      </c>
      <c r="N17646" s="264">
        <v>29008.35</v>
      </c>
      <c r="P17646" s="243" t="s">
        <v>33145</v>
      </c>
      <c r="Q17646" s="244">
        <v>250</v>
      </c>
      <c r="R17646" s="104"/>
      <c r="S17646" s="104"/>
      <c r="T17646" s="104"/>
    </row>
    <row r="17647" spans="13:20" ht="14.5" x14ac:dyDescent="0.35">
      <c r="M17647" s="263" t="s">
        <v>20434</v>
      </c>
      <c r="N17647" s="264">
        <v>44276.03</v>
      </c>
      <c r="P17647" s="243" t="s">
        <v>33146</v>
      </c>
      <c r="Q17647" s="244">
        <v>2050</v>
      </c>
      <c r="R17647" s="104"/>
      <c r="S17647" s="104"/>
      <c r="T17647" s="104"/>
    </row>
    <row r="17648" spans="13:20" ht="14.5" x14ac:dyDescent="0.35">
      <c r="M17648" s="263" t="s">
        <v>35328</v>
      </c>
      <c r="N17648" s="264">
        <v>15724264.390000001</v>
      </c>
      <c r="P17648" s="243" t="s">
        <v>33147</v>
      </c>
      <c r="Q17648" s="244">
        <v>3806</v>
      </c>
      <c r="R17648" s="104"/>
      <c r="S17648" s="104"/>
      <c r="T17648" s="104"/>
    </row>
    <row r="17649" spans="13:20" ht="14.5" x14ac:dyDescent="0.35">
      <c r="M17649" s="263" t="s">
        <v>43562</v>
      </c>
      <c r="N17649" s="264">
        <v>79926.559999999998</v>
      </c>
      <c r="P17649" s="243" t="s">
        <v>33148</v>
      </c>
      <c r="Q17649" s="244">
        <v>250</v>
      </c>
      <c r="R17649" s="104"/>
      <c r="S17649" s="104"/>
      <c r="T17649" s="104"/>
    </row>
    <row r="17650" spans="13:20" ht="14.5" x14ac:dyDescent="0.35">
      <c r="M17650" s="263" t="s">
        <v>46009</v>
      </c>
      <c r="N17650" s="264">
        <v>91700</v>
      </c>
      <c r="P17650" s="243" t="s">
        <v>33149</v>
      </c>
      <c r="Q17650" s="244">
        <v>113074.75</v>
      </c>
      <c r="R17650" s="104"/>
      <c r="S17650" s="104"/>
      <c r="T17650" s="104"/>
    </row>
    <row r="17651" spans="13:20" ht="14.5" x14ac:dyDescent="0.35">
      <c r="M17651" s="263" t="s">
        <v>58333</v>
      </c>
      <c r="N17651" s="264">
        <v>47287.95</v>
      </c>
      <c r="P17651" s="243" t="s">
        <v>33150</v>
      </c>
      <c r="Q17651" s="244">
        <v>25549</v>
      </c>
      <c r="R17651" s="104"/>
      <c r="S17651" s="104"/>
      <c r="T17651" s="104"/>
    </row>
    <row r="17652" spans="13:20" ht="14.5" x14ac:dyDescent="0.35">
      <c r="M17652" s="263" t="s">
        <v>36821</v>
      </c>
      <c r="N17652" s="264">
        <v>69.849999999999994</v>
      </c>
      <c r="P17652" s="243" t="s">
        <v>33151</v>
      </c>
      <c r="Q17652" s="244">
        <v>3920</v>
      </c>
      <c r="R17652" s="104"/>
      <c r="S17652" s="104"/>
      <c r="T17652" s="104"/>
    </row>
    <row r="17653" spans="13:20" ht="14.5" x14ac:dyDescent="0.35">
      <c r="M17653" s="263" t="s">
        <v>15316</v>
      </c>
      <c r="N17653" s="264">
        <v>1369563.58</v>
      </c>
      <c r="P17653" s="243" t="s">
        <v>33152</v>
      </c>
      <c r="Q17653" s="244">
        <v>10215</v>
      </c>
      <c r="R17653" s="104"/>
      <c r="S17653" s="104"/>
      <c r="T17653" s="104"/>
    </row>
    <row r="17654" spans="13:20" ht="14.5" x14ac:dyDescent="0.35">
      <c r="M17654" s="263" t="s">
        <v>20436</v>
      </c>
      <c r="N17654" s="264">
        <v>176888.99</v>
      </c>
      <c r="P17654" s="243" t="s">
        <v>33153</v>
      </c>
      <c r="Q17654" s="244">
        <v>11900</v>
      </c>
      <c r="R17654" s="104"/>
      <c r="S17654" s="104"/>
      <c r="T17654" s="104"/>
    </row>
    <row r="17655" spans="13:20" ht="14.5" x14ac:dyDescent="0.35">
      <c r="M17655" s="263" t="s">
        <v>20437</v>
      </c>
      <c r="N17655" s="264">
        <v>66894.820000000007</v>
      </c>
      <c r="P17655" s="243" t="s">
        <v>33154</v>
      </c>
      <c r="Q17655" s="244">
        <v>5951.25</v>
      </c>
      <c r="R17655" s="104"/>
      <c r="S17655" s="104"/>
      <c r="T17655" s="104"/>
    </row>
    <row r="17656" spans="13:20" ht="14.5" x14ac:dyDescent="0.35">
      <c r="M17656" s="263" t="s">
        <v>20438</v>
      </c>
      <c r="N17656" s="264">
        <v>564494.57999999996</v>
      </c>
      <c r="P17656" s="243" t="s">
        <v>33155</v>
      </c>
      <c r="Q17656" s="244">
        <v>18000</v>
      </c>
      <c r="R17656" s="104"/>
      <c r="S17656" s="104"/>
      <c r="T17656" s="104"/>
    </row>
    <row r="17657" spans="13:20" ht="14.5" x14ac:dyDescent="0.35">
      <c r="M17657" s="263" t="s">
        <v>58334</v>
      </c>
      <c r="N17657" s="264">
        <v>12624.47</v>
      </c>
      <c r="P17657" s="243" t="s">
        <v>33156</v>
      </c>
      <c r="Q17657" s="244">
        <v>7930</v>
      </c>
      <c r="R17657" s="104"/>
      <c r="S17657" s="104"/>
      <c r="T17657" s="104"/>
    </row>
    <row r="17658" spans="13:20" ht="14.5" x14ac:dyDescent="0.35">
      <c r="M17658" s="263" t="s">
        <v>52614</v>
      </c>
      <c r="N17658" s="264">
        <v>72262.5</v>
      </c>
      <c r="P17658" s="243" t="s">
        <v>33157</v>
      </c>
      <c r="Q17658" s="244">
        <v>7332</v>
      </c>
      <c r="R17658" s="104"/>
      <c r="S17658" s="104"/>
      <c r="T17658" s="104"/>
    </row>
    <row r="17659" spans="13:20" ht="14.5" x14ac:dyDescent="0.35">
      <c r="M17659" s="263" t="s">
        <v>20439</v>
      </c>
      <c r="N17659" s="264">
        <v>69313.25</v>
      </c>
      <c r="P17659" s="243" t="s">
        <v>33158</v>
      </c>
      <c r="Q17659" s="244">
        <v>14608</v>
      </c>
      <c r="R17659" s="104"/>
      <c r="S17659" s="104"/>
      <c r="T17659" s="104"/>
    </row>
    <row r="17660" spans="13:20" ht="14.5" x14ac:dyDescent="0.35">
      <c r="M17660" s="263" t="s">
        <v>58335</v>
      </c>
      <c r="N17660" s="264">
        <v>541.41</v>
      </c>
      <c r="P17660" s="243" t="s">
        <v>33159</v>
      </c>
      <c r="Q17660" s="244">
        <v>250</v>
      </c>
      <c r="R17660" s="104"/>
      <c r="S17660" s="104"/>
      <c r="T17660" s="104"/>
    </row>
    <row r="17661" spans="13:20" ht="14.5" x14ac:dyDescent="0.35">
      <c r="M17661" s="263" t="s">
        <v>20440</v>
      </c>
      <c r="N17661" s="264">
        <v>257168.24</v>
      </c>
      <c r="P17661" s="243" t="s">
        <v>33160</v>
      </c>
      <c r="Q17661" s="244">
        <v>2050</v>
      </c>
      <c r="R17661" s="104"/>
      <c r="S17661" s="104"/>
      <c r="T17661" s="104"/>
    </row>
    <row r="17662" spans="13:20" ht="14.5" x14ac:dyDescent="0.35">
      <c r="M17662" s="263" t="s">
        <v>20441</v>
      </c>
      <c r="N17662" s="264">
        <v>39184.54</v>
      </c>
      <c r="P17662" s="243" t="s">
        <v>33161</v>
      </c>
      <c r="Q17662" s="244">
        <v>3806</v>
      </c>
      <c r="R17662" s="104"/>
      <c r="S17662" s="104"/>
      <c r="T17662" s="104"/>
    </row>
    <row r="17663" spans="13:20" ht="14.5" x14ac:dyDescent="0.35">
      <c r="M17663" s="263" t="s">
        <v>58336</v>
      </c>
      <c r="N17663" s="264">
        <v>200</v>
      </c>
      <c r="P17663" s="243" t="s">
        <v>33162</v>
      </c>
      <c r="Q17663" s="244">
        <v>250</v>
      </c>
      <c r="R17663" s="104"/>
      <c r="S17663" s="104"/>
      <c r="T17663" s="104"/>
    </row>
    <row r="17664" spans="13:20" ht="14.5" x14ac:dyDescent="0.35">
      <c r="M17664" s="263" t="s">
        <v>20443</v>
      </c>
      <c r="N17664" s="264">
        <v>854266.23</v>
      </c>
      <c r="P17664" s="243" t="s">
        <v>33163</v>
      </c>
      <c r="Q17664" s="244">
        <v>10800</v>
      </c>
      <c r="R17664" s="104"/>
      <c r="S17664" s="104"/>
      <c r="T17664" s="104"/>
    </row>
    <row r="17665" spans="13:20" ht="14.5" x14ac:dyDescent="0.35">
      <c r="M17665" s="263" t="s">
        <v>58337</v>
      </c>
      <c r="N17665" s="264">
        <v>763004.98</v>
      </c>
      <c r="P17665" s="243" t="s">
        <v>33164</v>
      </c>
      <c r="Q17665" s="244">
        <v>83737.22</v>
      </c>
      <c r="R17665" s="104"/>
      <c r="S17665" s="104"/>
      <c r="T17665" s="104"/>
    </row>
    <row r="17666" spans="13:20" ht="14.5" x14ac:dyDescent="0.35">
      <c r="M17666" s="263" t="s">
        <v>20444</v>
      </c>
      <c r="N17666" s="264">
        <v>939347.14</v>
      </c>
      <c r="P17666" s="243" t="s">
        <v>33165</v>
      </c>
      <c r="Q17666" s="244">
        <v>4610</v>
      </c>
      <c r="R17666" s="104"/>
      <c r="S17666" s="104"/>
      <c r="T17666" s="104"/>
    </row>
    <row r="17667" spans="13:20" ht="14.5" x14ac:dyDescent="0.35">
      <c r="M17667" s="263" t="s">
        <v>20446</v>
      </c>
      <c r="N17667" s="264">
        <v>544430.66</v>
      </c>
      <c r="P17667" s="243" t="s">
        <v>33166</v>
      </c>
      <c r="Q17667" s="244">
        <v>2992.5</v>
      </c>
      <c r="R17667" s="104"/>
      <c r="S17667" s="104"/>
      <c r="T17667" s="104"/>
    </row>
    <row r="17668" spans="13:20" ht="14.5" x14ac:dyDescent="0.35">
      <c r="M17668" s="263" t="s">
        <v>20447</v>
      </c>
      <c r="N17668" s="264">
        <v>16240.23</v>
      </c>
      <c r="P17668" s="243" t="s">
        <v>33167</v>
      </c>
      <c r="Q17668" s="244">
        <v>1260</v>
      </c>
      <c r="R17668" s="104"/>
      <c r="S17668" s="104"/>
      <c r="T17668" s="104"/>
    </row>
    <row r="17669" spans="13:20" ht="14.5" x14ac:dyDescent="0.35">
      <c r="M17669" s="263" t="s">
        <v>20448</v>
      </c>
      <c r="N17669" s="264">
        <v>24379.599999999999</v>
      </c>
      <c r="P17669" s="243" t="s">
        <v>33168</v>
      </c>
      <c r="Q17669" s="244">
        <v>2703.75</v>
      </c>
      <c r="R17669" s="104"/>
      <c r="S17669" s="104"/>
      <c r="T17669" s="104"/>
    </row>
    <row r="17670" spans="13:20" ht="14.5" x14ac:dyDescent="0.35">
      <c r="M17670" s="263" t="s">
        <v>20449</v>
      </c>
      <c r="N17670" s="264">
        <v>760.96</v>
      </c>
      <c r="P17670" s="243" t="s">
        <v>33169</v>
      </c>
      <c r="Q17670" s="244">
        <v>6687</v>
      </c>
      <c r="R17670" s="104"/>
      <c r="S17670" s="104"/>
      <c r="T17670" s="104"/>
    </row>
    <row r="17671" spans="13:20" ht="14.5" x14ac:dyDescent="0.35">
      <c r="M17671" s="263" t="s">
        <v>36822</v>
      </c>
      <c r="N17671" s="264">
        <v>4787.3</v>
      </c>
      <c r="P17671" s="243" t="s">
        <v>33170</v>
      </c>
      <c r="Q17671" s="244">
        <v>10149.73</v>
      </c>
      <c r="R17671" s="104"/>
      <c r="S17671" s="104"/>
      <c r="T17671" s="104"/>
    </row>
    <row r="17672" spans="13:20" ht="14.5" x14ac:dyDescent="0.35">
      <c r="M17672" s="263" t="s">
        <v>20451</v>
      </c>
      <c r="N17672" s="264">
        <v>1492.65</v>
      </c>
      <c r="P17672" s="243" t="s">
        <v>33171</v>
      </c>
      <c r="Q17672" s="244">
        <v>250</v>
      </c>
      <c r="R17672" s="104"/>
      <c r="S17672" s="104"/>
      <c r="T17672" s="104"/>
    </row>
    <row r="17673" spans="13:20" ht="14.5" x14ac:dyDescent="0.35">
      <c r="M17673" s="263" t="s">
        <v>20452</v>
      </c>
      <c r="N17673" s="264">
        <v>1468632.36</v>
      </c>
      <c r="P17673" s="243" t="s">
        <v>33172</v>
      </c>
      <c r="Q17673" s="244">
        <v>10688.49</v>
      </c>
      <c r="R17673" s="104"/>
      <c r="S17673" s="104"/>
      <c r="T17673" s="104"/>
    </row>
    <row r="17674" spans="13:20" ht="14.5" x14ac:dyDescent="0.35">
      <c r="M17674" s="263" t="s">
        <v>20453</v>
      </c>
      <c r="N17674" s="264">
        <v>-83660.03</v>
      </c>
      <c r="P17674" s="243" t="s">
        <v>33173</v>
      </c>
      <c r="Q17674" s="244">
        <v>5899.98</v>
      </c>
      <c r="R17674" s="104"/>
      <c r="S17674" s="104"/>
      <c r="T17674" s="104"/>
    </row>
    <row r="17675" spans="13:20" ht="14.5" x14ac:dyDescent="0.35">
      <c r="M17675" s="263" t="s">
        <v>46010</v>
      </c>
      <c r="N17675" s="264">
        <v>520505.77</v>
      </c>
      <c r="P17675" s="243" t="s">
        <v>33174</v>
      </c>
      <c r="Q17675" s="244">
        <v>8686.86</v>
      </c>
      <c r="R17675" s="104"/>
      <c r="S17675" s="104"/>
      <c r="T17675" s="104"/>
    </row>
    <row r="17676" spans="13:20" ht="14.5" x14ac:dyDescent="0.35">
      <c r="M17676" s="263" t="s">
        <v>36826</v>
      </c>
      <c r="N17676" s="264">
        <v>5795</v>
      </c>
      <c r="P17676" s="243" t="s">
        <v>33175</v>
      </c>
      <c r="Q17676" s="244">
        <v>5141.33</v>
      </c>
      <c r="R17676" s="104"/>
      <c r="S17676" s="104"/>
      <c r="T17676" s="104"/>
    </row>
    <row r="17677" spans="13:20" ht="14.5" x14ac:dyDescent="0.35">
      <c r="M17677" s="263" t="s">
        <v>49085</v>
      </c>
      <c r="N17677" s="264">
        <v>15858.72</v>
      </c>
      <c r="P17677" s="243" t="s">
        <v>33176</v>
      </c>
      <c r="Q17677" s="244">
        <v>10800</v>
      </c>
      <c r="R17677" s="104"/>
      <c r="S17677" s="104"/>
      <c r="T17677" s="104"/>
    </row>
    <row r="17678" spans="13:20" ht="14.5" x14ac:dyDescent="0.35">
      <c r="M17678" s="263" t="s">
        <v>20519</v>
      </c>
      <c r="N17678" s="264">
        <v>46402.37</v>
      </c>
      <c r="P17678" s="243" t="s">
        <v>33177</v>
      </c>
      <c r="Q17678" s="244">
        <v>83737.22</v>
      </c>
      <c r="R17678" s="104"/>
      <c r="S17678" s="104"/>
      <c r="T17678" s="104"/>
    </row>
    <row r="17679" spans="13:20" ht="14.5" x14ac:dyDescent="0.35">
      <c r="M17679" s="263" t="s">
        <v>36827</v>
      </c>
      <c r="N17679" s="264">
        <v>432670.84</v>
      </c>
      <c r="P17679" s="243" t="s">
        <v>33178</v>
      </c>
      <c r="Q17679" s="244">
        <v>4610</v>
      </c>
      <c r="R17679" s="104"/>
      <c r="S17679" s="104"/>
      <c r="T17679" s="104"/>
    </row>
    <row r="17680" spans="13:20" ht="14.5" x14ac:dyDescent="0.35">
      <c r="M17680" s="263" t="s">
        <v>36828</v>
      </c>
      <c r="N17680" s="264">
        <v>25844.720000000001</v>
      </c>
      <c r="P17680" s="243" t="s">
        <v>33179</v>
      </c>
      <c r="Q17680" s="244">
        <v>2992.5</v>
      </c>
      <c r="R17680" s="104"/>
      <c r="S17680" s="104"/>
      <c r="T17680" s="104"/>
    </row>
    <row r="17681" spans="13:20" ht="14.5" x14ac:dyDescent="0.35">
      <c r="M17681" s="263" t="s">
        <v>20520</v>
      </c>
      <c r="N17681" s="264">
        <v>191413.75</v>
      </c>
      <c r="P17681" s="243" t="s">
        <v>33180</v>
      </c>
      <c r="Q17681" s="244">
        <v>1260</v>
      </c>
      <c r="R17681" s="104"/>
      <c r="S17681" s="104"/>
      <c r="T17681" s="104"/>
    </row>
    <row r="17682" spans="13:20" ht="14.5" x14ac:dyDescent="0.35">
      <c r="M17682" s="263" t="s">
        <v>46011</v>
      </c>
      <c r="N17682" s="264">
        <v>3384.22</v>
      </c>
      <c r="P17682" s="243" t="s">
        <v>33181</v>
      </c>
      <c r="Q17682" s="244">
        <v>2703.75</v>
      </c>
      <c r="R17682" s="104"/>
      <c r="S17682" s="104"/>
      <c r="T17682" s="104"/>
    </row>
    <row r="17683" spans="13:20" ht="14.5" x14ac:dyDescent="0.35">
      <c r="M17683" s="263" t="s">
        <v>49086</v>
      </c>
      <c r="N17683" s="264">
        <v>26330.48</v>
      </c>
      <c r="P17683" s="243" t="s">
        <v>33182</v>
      </c>
      <c r="Q17683" s="244">
        <v>6687</v>
      </c>
      <c r="R17683" s="104"/>
      <c r="S17683" s="104"/>
      <c r="T17683" s="104"/>
    </row>
    <row r="17684" spans="13:20" ht="14.5" x14ac:dyDescent="0.35">
      <c r="M17684" s="263" t="s">
        <v>15321</v>
      </c>
      <c r="N17684" s="264">
        <v>27051.63</v>
      </c>
      <c r="P17684" s="243" t="s">
        <v>33183</v>
      </c>
      <c r="Q17684" s="244">
        <v>10149.73</v>
      </c>
      <c r="R17684" s="104"/>
      <c r="S17684" s="104"/>
      <c r="T17684" s="104"/>
    </row>
    <row r="17685" spans="13:20" ht="14.5" x14ac:dyDescent="0.35">
      <c r="M17685" s="263" t="s">
        <v>46012</v>
      </c>
      <c r="N17685" s="264">
        <v>826191.2</v>
      </c>
      <c r="P17685" s="243" t="s">
        <v>33184</v>
      </c>
      <c r="Q17685" s="244">
        <v>250</v>
      </c>
      <c r="R17685" s="104"/>
      <c r="S17685" s="104"/>
      <c r="T17685" s="104"/>
    </row>
    <row r="17686" spans="13:20" ht="14.5" x14ac:dyDescent="0.35">
      <c r="M17686" s="263" t="s">
        <v>43563</v>
      </c>
      <c r="N17686" s="264">
        <v>12371.33</v>
      </c>
      <c r="P17686" s="243" t="s">
        <v>33185</v>
      </c>
      <c r="Q17686" s="244">
        <v>10688.49</v>
      </c>
      <c r="R17686" s="104"/>
      <c r="S17686" s="104"/>
      <c r="T17686" s="104"/>
    </row>
    <row r="17687" spans="13:20" ht="14.5" x14ac:dyDescent="0.35">
      <c r="M17687" s="263" t="s">
        <v>38128</v>
      </c>
      <c r="N17687" s="264">
        <v>384700</v>
      </c>
      <c r="P17687" s="243" t="s">
        <v>33186</v>
      </c>
      <c r="Q17687" s="244">
        <v>5899.98</v>
      </c>
      <c r="R17687" s="104"/>
      <c r="S17687" s="104"/>
      <c r="T17687" s="104"/>
    </row>
    <row r="17688" spans="13:20" ht="14.5" x14ac:dyDescent="0.35">
      <c r="M17688" s="263" t="s">
        <v>36829</v>
      </c>
      <c r="N17688" s="264">
        <v>8250</v>
      </c>
      <c r="P17688" s="243" t="s">
        <v>33187</v>
      </c>
      <c r="Q17688" s="244">
        <v>8686.86</v>
      </c>
      <c r="R17688" s="104"/>
      <c r="S17688" s="104"/>
      <c r="T17688" s="104"/>
    </row>
    <row r="17689" spans="13:20" ht="14.5" x14ac:dyDescent="0.35">
      <c r="M17689" s="263" t="s">
        <v>20521</v>
      </c>
      <c r="N17689" s="264">
        <v>7350</v>
      </c>
      <c r="P17689" s="243" t="s">
        <v>33188</v>
      </c>
      <c r="Q17689" s="244">
        <v>5141.33</v>
      </c>
      <c r="R17689" s="104"/>
      <c r="S17689" s="104"/>
      <c r="T17689" s="104"/>
    </row>
    <row r="17690" spans="13:20" ht="14.5" x14ac:dyDescent="0.35">
      <c r="M17690" s="263" t="s">
        <v>20522</v>
      </c>
      <c r="N17690" s="264">
        <v>282357.8</v>
      </c>
      <c r="P17690" s="243" t="s">
        <v>33189</v>
      </c>
      <c r="Q17690" s="244">
        <v>31266.5</v>
      </c>
      <c r="R17690" s="104"/>
      <c r="S17690" s="104"/>
      <c r="T17690" s="104"/>
    </row>
    <row r="17691" spans="13:20" ht="14.5" x14ac:dyDescent="0.35">
      <c r="M17691" s="263" t="s">
        <v>38129</v>
      </c>
      <c r="N17691" s="264">
        <v>2425</v>
      </c>
      <c r="P17691" s="243" t="s">
        <v>33190</v>
      </c>
      <c r="Q17691" s="244">
        <v>107465.34</v>
      </c>
      <c r="R17691" s="104"/>
      <c r="S17691" s="104"/>
      <c r="T17691" s="104"/>
    </row>
    <row r="17692" spans="13:20" ht="14.5" x14ac:dyDescent="0.35">
      <c r="M17692" s="263" t="s">
        <v>20524</v>
      </c>
      <c r="N17692" s="264">
        <v>27155</v>
      </c>
      <c r="P17692" s="243" t="s">
        <v>33191</v>
      </c>
      <c r="Q17692" s="244">
        <v>45</v>
      </c>
      <c r="R17692" s="104"/>
      <c r="S17692" s="104"/>
      <c r="T17692" s="104"/>
    </row>
    <row r="17693" spans="13:20" ht="14.5" x14ac:dyDescent="0.35">
      <c r="M17693" s="263" t="s">
        <v>15324</v>
      </c>
      <c r="N17693" s="264">
        <v>175390.67</v>
      </c>
      <c r="P17693" s="243" t="s">
        <v>33192</v>
      </c>
      <c r="Q17693" s="244">
        <v>810</v>
      </c>
      <c r="R17693" s="104"/>
      <c r="S17693" s="104"/>
      <c r="T17693" s="104"/>
    </row>
    <row r="17694" spans="13:20" ht="14.5" x14ac:dyDescent="0.35">
      <c r="M17694" s="263" t="s">
        <v>20525</v>
      </c>
      <c r="N17694" s="264">
        <v>214151.51</v>
      </c>
      <c r="P17694" s="243" t="s">
        <v>33193</v>
      </c>
      <c r="Q17694" s="244">
        <v>49576</v>
      </c>
      <c r="R17694" s="104"/>
      <c r="S17694" s="104"/>
      <c r="T17694" s="104"/>
    </row>
    <row r="17695" spans="13:20" ht="14.5" x14ac:dyDescent="0.35">
      <c r="M17695" s="263" t="s">
        <v>20526</v>
      </c>
      <c r="N17695" s="264">
        <v>72494.36</v>
      </c>
      <c r="P17695" s="243" t="s">
        <v>33194</v>
      </c>
      <c r="Q17695" s="244">
        <v>12627.92</v>
      </c>
      <c r="R17695" s="104"/>
      <c r="S17695" s="104"/>
      <c r="T17695" s="104"/>
    </row>
    <row r="17696" spans="13:20" ht="14.5" x14ac:dyDescent="0.35">
      <c r="M17696" s="263" t="s">
        <v>20527</v>
      </c>
      <c r="N17696" s="264">
        <v>1241037.43</v>
      </c>
      <c r="P17696" s="243" t="s">
        <v>33195</v>
      </c>
      <c r="Q17696" s="244">
        <v>39813.910000000003</v>
      </c>
      <c r="R17696" s="104"/>
      <c r="S17696" s="104"/>
      <c r="T17696" s="104"/>
    </row>
    <row r="17697" spans="13:20" ht="14.5" x14ac:dyDescent="0.35">
      <c r="M17697" s="263" t="s">
        <v>20528</v>
      </c>
      <c r="N17697" s="264">
        <v>156794.5</v>
      </c>
      <c r="P17697" s="243" t="s">
        <v>33196</v>
      </c>
      <c r="Q17697" s="244">
        <v>13955.44</v>
      </c>
      <c r="R17697" s="104"/>
      <c r="S17697" s="104"/>
      <c r="T17697" s="104"/>
    </row>
    <row r="17698" spans="13:20" ht="14.5" x14ac:dyDescent="0.35">
      <c r="M17698" s="263" t="s">
        <v>50742</v>
      </c>
      <c r="N17698" s="264">
        <v>1130</v>
      </c>
      <c r="P17698" s="243" t="s">
        <v>33197</v>
      </c>
      <c r="Q17698" s="244">
        <v>14184.68</v>
      </c>
      <c r="R17698" s="104"/>
      <c r="S17698" s="104"/>
      <c r="T17698" s="104"/>
    </row>
    <row r="17699" spans="13:20" ht="14.5" x14ac:dyDescent="0.35">
      <c r="M17699" s="263" t="s">
        <v>53908</v>
      </c>
      <c r="N17699" s="264">
        <v>2217.54</v>
      </c>
      <c r="P17699" s="243" t="s">
        <v>33198</v>
      </c>
      <c r="Q17699" s="244">
        <v>25255.21</v>
      </c>
      <c r="R17699" s="104"/>
      <c r="S17699" s="104"/>
      <c r="T17699" s="104"/>
    </row>
    <row r="17700" spans="13:20" ht="14.5" x14ac:dyDescent="0.35">
      <c r="M17700" s="263" t="s">
        <v>58338</v>
      </c>
      <c r="N17700" s="264">
        <v>900.73</v>
      </c>
      <c r="P17700" s="243" t="s">
        <v>33199</v>
      </c>
      <c r="Q17700" s="244">
        <v>31266.5</v>
      </c>
      <c r="R17700" s="104"/>
      <c r="S17700" s="104"/>
      <c r="T17700" s="104"/>
    </row>
    <row r="17701" spans="13:20" ht="14.5" x14ac:dyDescent="0.35">
      <c r="M17701" s="263" t="s">
        <v>20529</v>
      </c>
      <c r="N17701" s="264">
        <v>28459.95</v>
      </c>
      <c r="P17701" s="243" t="s">
        <v>33200</v>
      </c>
      <c r="Q17701" s="244">
        <v>107465.34</v>
      </c>
      <c r="R17701" s="104"/>
      <c r="S17701" s="104"/>
      <c r="T17701" s="104"/>
    </row>
    <row r="17702" spans="13:20" ht="14.5" x14ac:dyDescent="0.35">
      <c r="M17702" s="263" t="s">
        <v>20530</v>
      </c>
      <c r="N17702" s="264">
        <v>166819.82</v>
      </c>
      <c r="P17702" s="243" t="s">
        <v>33201</v>
      </c>
      <c r="Q17702" s="244">
        <v>45</v>
      </c>
      <c r="R17702" s="104"/>
      <c r="S17702" s="104"/>
      <c r="T17702" s="104"/>
    </row>
    <row r="17703" spans="13:20" ht="14.5" x14ac:dyDescent="0.35">
      <c r="M17703" s="263" t="s">
        <v>20531</v>
      </c>
      <c r="N17703" s="264">
        <v>501333.75</v>
      </c>
      <c r="P17703" s="243" t="s">
        <v>33202</v>
      </c>
      <c r="Q17703" s="244">
        <v>810</v>
      </c>
      <c r="R17703" s="104"/>
      <c r="S17703" s="104"/>
      <c r="T17703" s="104"/>
    </row>
    <row r="17704" spans="13:20" ht="14.5" x14ac:dyDescent="0.35">
      <c r="M17704" s="263" t="s">
        <v>41820</v>
      </c>
      <c r="N17704" s="264">
        <v>3703.22</v>
      </c>
      <c r="P17704" s="243" t="s">
        <v>33203</v>
      </c>
      <c r="Q17704" s="244">
        <v>49576</v>
      </c>
      <c r="R17704" s="104"/>
      <c r="S17704" s="104"/>
      <c r="T17704" s="104"/>
    </row>
    <row r="17705" spans="13:20" ht="14.5" x14ac:dyDescent="0.35">
      <c r="M17705" s="263" t="s">
        <v>20532</v>
      </c>
      <c r="N17705" s="264">
        <v>41940.85</v>
      </c>
      <c r="P17705" s="243" t="s">
        <v>33204</v>
      </c>
      <c r="Q17705" s="244">
        <v>12627.92</v>
      </c>
      <c r="R17705" s="104"/>
      <c r="S17705" s="104"/>
      <c r="T17705" s="104"/>
    </row>
    <row r="17706" spans="13:20" ht="14.5" x14ac:dyDescent="0.35">
      <c r="M17706" s="263" t="s">
        <v>20533</v>
      </c>
      <c r="N17706" s="264">
        <v>134903</v>
      </c>
      <c r="P17706" s="243" t="s">
        <v>33205</v>
      </c>
      <c r="Q17706" s="244">
        <v>39813.910000000003</v>
      </c>
      <c r="R17706" s="104"/>
      <c r="S17706" s="104"/>
      <c r="T17706" s="104"/>
    </row>
    <row r="17707" spans="13:20" ht="14.5" x14ac:dyDescent="0.35">
      <c r="M17707" s="263" t="s">
        <v>50743</v>
      </c>
      <c r="N17707" s="264">
        <v>21478.01</v>
      </c>
      <c r="P17707" s="243" t="s">
        <v>33206</v>
      </c>
      <c r="Q17707" s="244">
        <v>13955.44</v>
      </c>
      <c r="R17707" s="104"/>
      <c r="S17707" s="104"/>
      <c r="T17707" s="104"/>
    </row>
    <row r="17708" spans="13:20" ht="14.5" x14ac:dyDescent="0.35">
      <c r="M17708" s="263" t="s">
        <v>20534</v>
      </c>
      <c r="N17708" s="264">
        <v>1861790.74</v>
      </c>
      <c r="P17708" s="243" t="s">
        <v>33207</v>
      </c>
      <c r="Q17708" s="244">
        <v>14184.68</v>
      </c>
      <c r="R17708" s="104"/>
      <c r="S17708" s="104"/>
      <c r="T17708" s="104"/>
    </row>
    <row r="17709" spans="13:20" ht="14.5" x14ac:dyDescent="0.35">
      <c r="M17709" s="263" t="s">
        <v>50744</v>
      </c>
      <c r="N17709" s="264">
        <v>-11092.59</v>
      </c>
      <c r="P17709" s="243" t="s">
        <v>33208</v>
      </c>
      <c r="Q17709" s="244">
        <v>25255.21</v>
      </c>
      <c r="R17709" s="104"/>
      <c r="S17709" s="104"/>
      <c r="T17709" s="104"/>
    </row>
    <row r="17710" spans="13:20" ht="14.5" x14ac:dyDescent="0.35">
      <c r="M17710" s="263" t="s">
        <v>35335</v>
      </c>
      <c r="N17710" s="264">
        <v>381423.21</v>
      </c>
      <c r="P17710" s="243" t="s">
        <v>33209</v>
      </c>
      <c r="Q17710" s="244">
        <v>34457.18</v>
      </c>
      <c r="R17710" s="104"/>
      <c r="S17710" s="104"/>
      <c r="T17710" s="104"/>
    </row>
    <row r="17711" spans="13:20" ht="14.5" x14ac:dyDescent="0.35">
      <c r="M17711" s="263" t="s">
        <v>15343</v>
      </c>
      <c r="N17711" s="264">
        <v>42198.400000000001</v>
      </c>
      <c r="P17711" s="243" t="s">
        <v>33210</v>
      </c>
      <c r="Q17711" s="244">
        <v>7750.02</v>
      </c>
      <c r="R17711" s="104"/>
      <c r="S17711" s="104"/>
      <c r="T17711" s="104"/>
    </row>
    <row r="17712" spans="13:20" ht="14.5" x14ac:dyDescent="0.35">
      <c r="M17712" s="263" t="s">
        <v>51719</v>
      </c>
      <c r="N17712" s="264">
        <v>9454.42</v>
      </c>
      <c r="P17712" s="243" t="s">
        <v>33211</v>
      </c>
      <c r="Q17712" s="244">
        <v>40061.160000000003</v>
      </c>
      <c r="R17712" s="104"/>
      <c r="S17712" s="104"/>
      <c r="T17712" s="104"/>
    </row>
    <row r="17713" spans="13:20" ht="14.5" x14ac:dyDescent="0.35">
      <c r="M17713" s="263" t="s">
        <v>20591</v>
      </c>
      <c r="N17713" s="264">
        <v>170000</v>
      </c>
      <c r="P17713" s="243" t="s">
        <v>33212</v>
      </c>
      <c r="Q17713" s="244">
        <v>19107.45</v>
      </c>
      <c r="R17713" s="104"/>
      <c r="S17713" s="104"/>
      <c r="T17713" s="104"/>
    </row>
    <row r="17714" spans="13:20" ht="14.5" x14ac:dyDescent="0.35">
      <c r="M17714" s="263" t="s">
        <v>35336</v>
      </c>
      <c r="N17714" s="264">
        <v>9062.42</v>
      </c>
      <c r="P17714" s="243" t="s">
        <v>33213</v>
      </c>
      <c r="Q17714" s="244">
        <v>9447.9599999999991</v>
      </c>
      <c r="R17714" s="104"/>
      <c r="S17714" s="104"/>
      <c r="T17714" s="104"/>
    </row>
    <row r="17715" spans="13:20" ht="14.5" x14ac:dyDescent="0.35">
      <c r="M17715" s="263" t="s">
        <v>46013</v>
      </c>
      <c r="N17715" s="264">
        <v>553804.75</v>
      </c>
      <c r="P17715" s="243" t="s">
        <v>33214</v>
      </c>
      <c r="Q17715" s="244">
        <v>7673.11</v>
      </c>
      <c r="R17715" s="104"/>
      <c r="S17715" s="104"/>
      <c r="T17715" s="104"/>
    </row>
    <row r="17716" spans="13:20" ht="14.5" x14ac:dyDescent="0.35">
      <c r="M17716" s="263" t="s">
        <v>41826</v>
      </c>
      <c r="N17716" s="264">
        <v>1111853.72</v>
      </c>
      <c r="P17716" s="243" t="s">
        <v>33215</v>
      </c>
      <c r="Q17716" s="244">
        <v>9160.5400000000009</v>
      </c>
      <c r="R17716" s="104"/>
      <c r="S17716" s="104"/>
      <c r="T17716" s="104"/>
    </row>
    <row r="17717" spans="13:20" ht="14.5" x14ac:dyDescent="0.35">
      <c r="M17717" s="263" t="s">
        <v>20595</v>
      </c>
      <c r="N17717" s="264">
        <v>60348.74</v>
      </c>
      <c r="P17717" s="243" t="s">
        <v>33216</v>
      </c>
      <c r="Q17717" s="244">
        <v>1432.31</v>
      </c>
      <c r="R17717" s="104"/>
      <c r="S17717" s="104"/>
      <c r="T17717" s="104"/>
    </row>
    <row r="17718" spans="13:20" ht="14.5" x14ac:dyDescent="0.35">
      <c r="M17718" s="263" t="s">
        <v>15345</v>
      </c>
      <c r="N17718" s="264">
        <v>180991.31</v>
      </c>
      <c r="P17718" s="243" t="s">
        <v>33217</v>
      </c>
      <c r="Q17718" s="244">
        <v>12714.05</v>
      </c>
      <c r="R17718" s="104"/>
      <c r="S17718" s="104"/>
      <c r="T17718" s="104"/>
    </row>
    <row r="17719" spans="13:20" ht="14.5" x14ac:dyDescent="0.35">
      <c r="M17719" s="263" t="s">
        <v>15346</v>
      </c>
      <c r="N17719" s="264">
        <v>214821.09</v>
      </c>
      <c r="P17719" s="243" t="s">
        <v>33218</v>
      </c>
      <c r="Q17719" s="244">
        <v>1516.75</v>
      </c>
      <c r="R17719" s="104"/>
      <c r="S17719" s="104"/>
      <c r="T17719" s="104"/>
    </row>
    <row r="17720" spans="13:20" ht="14.5" x14ac:dyDescent="0.35">
      <c r="M17720" s="263" t="s">
        <v>20596</v>
      </c>
      <c r="N17720" s="264">
        <v>165743.5</v>
      </c>
      <c r="P17720" s="243" t="s">
        <v>33219</v>
      </c>
      <c r="Q17720" s="244">
        <v>701.25</v>
      </c>
      <c r="R17720" s="104"/>
      <c r="S17720" s="104"/>
      <c r="T17720" s="104"/>
    </row>
    <row r="17721" spans="13:20" ht="14.5" x14ac:dyDescent="0.35">
      <c r="M17721" s="263" t="s">
        <v>15348</v>
      </c>
      <c r="N17721" s="264">
        <v>7800</v>
      </c>
      <c r="P17721" s="243" t="s">
        <v>33220</v>
      </c>
      <c r="Q17721" s="244">
        <v>114.46</v>
      </c>
      <c r="R17721" s="104"/>
      <c r="S17721" s="104"/>
      <c r="T17721" s="104"/>
    </row>
    <row r="17722" spans="13:20" ht="14.5" x14ac:dyDescent="0.35">
      <c r="M17722" s="263" t="s">
        <v>20597</v>
      </c>
      <c r="N17722" s="264">
        <v>1500</v>
      </c>
      <c r="P17722" s="243" t="s">
        <v>33221</v>
      </c>
      <c r="Q17722" s="244">
        <v>542.83000000000004</v>
      </c>
      <c r="R17722" s="104"/>
      <c r="S17722" s="104"/>
      <c r="T17722" s="104"/>
    </row>
    <row r="17723" spans="13:20" ht="14.5" x14ac:dyDescent="0.35">
      <c r="M17723" s="263" t="s">
        <v>20598</v>
      </c>
      <c r="N17723" s="264">
        <v>3980</v>
      </c>
      <c r="P17723" s="243" t="s">
        <v>33222</v>
      </c>
      <c r="Q17723" s="244">
        <v>59303.89</v>
      </c>
      <c r="R17723" s="104"/>
      <c r="S17723" s="104"/>
      <c r="T17723" s="104"/>
    </row>
    <row r="17724" spans="13:20" ht="14.5" x14ac:dyDescent="0.35">
      <c r="M17724" s="263" t="s">
        <v>41827</v>
      </c>
      <c r="N17724" s="264">
        <v>25518.79</v>
      </c>
      <c r="P17724" s="243" t="s">
        <v>33223</v>
      </c>
      <c r="Q17724" s="244">
        <v>1752.25</v>
      </c>
      <c r="R17724" s="104"/>
      <c r="S17724" s="104"/>
      <c r="T17724" s="104"/>
    </row>
    <row r="17725" spans="13:20" ht="14.5" x14ac:dyDescent="0.35">
      <c r="M17725" s="263" t="s">
        <v>15352</v>
      </c>
      <c r="N17725" s="264">
        <v>266132.14</v>
      </c>
      <c r="P17725" s="243" t="s">
        <v>33224</v>
      </c>
      <c r="Q17725" s="244">
        <v>20244.09</v>
      </c>
      <c r="R17725" s="104"/>
      <c r="S17725" s="104"/>
      <c r="T17725" s="104"/>
    </row>
    <row r="17726" spans="13:20" ht="14.5" x14ac:dyDescent="0.35">
      <c r="M17726" s="263" t="s">
        <v>15353</v>
      </c>
      <c r="N17726" s="264">
        <v>85919.73</v>
      </c>
      <c r="P17726" s="243" t="s">
        <v>33225</v>
      </c>
      <c r="Q17726" s="244">
        <v>350</v>
      </c>
      <c r="R17726" s="104"/>
      <c r="S17726" s="104"/>
      <c r="T17726" s="104"/>
    </row>
    <row r="17727" spans="13:20" ht="14.5" x14ac:dyDescent="0.35">
      <c r="M17727" s="263" t="s">
        <v>20599</v>
      </c>
      <c r="N17727" s="264">
        <v>53031</v>
      </c>
      <c r="P17727" s="243" t="s">
        <v>33226</v>
      </c>
      <c r="Q17727" s="244">
        <v>2747</v>
      </c>
      <c r="R17727" s="104"/>
      <c r="S17727" s="104"/>
      <c r="T17727" s="104"/>
    </row>
    <row r="17728" spans="13:20" ht="14.5" x14ac:dyDescent="0.35">
      <c r="M17728" s="263" t="s">
        <v>36833</v>
      </c>
      <c r="N17728" s="264">
        <v>2080.2399999999998</v>
      </c>
      <c r="P17728" s="243" t="s">
        <v>33227</v>
      </c>
      <c r="Q17728" s="244">
        <v>34457.18</v>
      </c>
      <c r="R17728" s="104"/>
      <c r="S17728" s="104"/>
      <c r="T17728" s="104"/>
    </row>
    <row r="17729" spans="13:20" ht="14.5" x14ac:dyDescent="0.35">
      <c r="M17729" s="263" t="s">
        <v>20601</v>
      </c>
      <c r="N17729" s="264">
        <v>686269.17</v>
      </c>
      <c r="P17729" s="243" t="s">
        <v>33228</v>
      </c>
      <c r="Q17729" s="244">
        <v>7750.02</v>
      </c>
      <c r="R17729" s="104"/>
      <c r="S17729" s="104"/>
      <c r="T17729" s="104"/>
    </row>
    <row r="17730" spans="13:20" ht="14.5" x14ac:dyDescent="0.35">
      <c r="M17730" s="263" t="s">
        <v>36834</v>
      </c>
      <c r="N17730" s="264">
        <v>349295.82</v>
      </c>
      <c r="P17730" s="243" t="s">
        <v>33229</v>
      </c>
      <c r="Q17730" s="244">
        <v>40061.160000000003</v>
      </c>
      <c r="R17730" s="104"/>
      <c r="S17730" s="104"/>
      <c r="T17730" s="104"/>
    </row>
    <row r="17731" spans="13:20" ht="14.5" x14ac:dyDescent="0.35">
      <c r="M17731" s="263" t="s">
        <v>38135</v>
      </c>
      <c r="N17731" s="264">
        <v>351148.94</v>
      </c>
      <c r="P17731" s="243" t="s">
        <v>33230</v>
      </c>
      <c r="Q17731" s="244">
        <v>19107.45</v>
      </c>
      <c r="R17731" s="104"/>
      <c r="S17731" s="104"/>
      <c r="T17731" s="104"/>
    </row>
    <row r="17732" spans="13:20" ht="14.5" x14ac:dyDescent="0.35">
      <c r="M17732" s="263" t="s">
        <v>58339</v>
      </c>
      <c r="N17732" s="264">
        <v>215799.75</v>
      </c>
      <c r="P17732" s="243" t="s">
        <v>33231</v>
      </c>
      <c r="Q17732" s="244">
        <v>9447.9599999999991</v>
      </c>
      <c r="R17732" s="104"/>
      <c r="S17732" s="104"/>
      <c r="T17732" s="104"/>
    </row>
    <row r="17733" spans="13:20" ht="14.5" x14ac:dyDescent="0.35">
      <c r="M17733" s="263" t="s">
        <v>20621</v>
      </c>
      <c r="N17733" s="264">
        <v>53434.48</v>
      </c>
      <c r="P17733" s="243" t="s">
        <v>33232</v>
      </c>
      <c r="Q17733" s="244">
        <v>7673.11</v>
      </c>
      <c r="R17733" s="104"/>
      <c r="S17733" s="104"/>
      <c r="T17733" s="104"/>
    </row>
    <row r="17734" spans="13:20" ht="14.5" x14ac:dyDescent="0.35">
      <c r="M17734" s="263" t="s">
        <v>49087</v>
      </c>
      <c r="N17734" s="264">
        <v>485.89</v>
      </c>
      <c r="P17734" s="243" t="s">
        <v>33233</v>
      </c>
      <c r="Q17734" s="244">
        <v>9160.5400000000009</v>
      </c>
      <c r="R17734" s="104"/>
      <c r="S17734" s="104"/>
      <c r="T17734" s="104"/>
    </row>
    <row r="17735" spans="13:20" ht="14.5" x14ac:dyDescent="0.35">
      <c r="M17735" s="263" t="s">
        <v>41835</v>
      </c>
      <c r="N17735" s="264">
        <v>48291.64</v>
      </c>
      <c r="P17735" s="243" t="s">
        <v>33234</v>
      </c>
      <c r="Q17735" s="244">
        <v>1432.31</v>
      </c>
      <c r="R17735" s="104"/>
      <c r="S17735" s="104"/>
      <c r="T17735" s="104"/>
    </row>
    <row r="17736" spans="13:20" ht="14.5" x14ac:dyDescent="0.35">
      <c r="M17736" s="263" t="s">
        <v>58340</v>
      </c>
      <c r="N17736" s="264">
        <v>12240</v>
      </c>
      <c r="P17736" s="243" t="s">
        <v>33235</v>
      </c>
      <c r="Q17736" s="244">
        <v>12714.05</v>
      </c>
      <c r="R17736" s="104"/>
      <c r="S17736" s="104"/>
      <c r="T17736" s="104"/>
    </row>
    <row r="17737" spans="13:20" ht="14.5" x14ac:dyDescent="0.35">
      <c r="M17737" s="263" t="s">
        <v>41836</v>
      </c>
      <c r="N17737" s="264">
        <v>10702.05</v>
      </c>
      <c r="P17737" s="243" t="s">
        <v>33236</v>
      </c>
      <c r="Q17737" s="244">
        <v>1516.75</v>
      </c>
      <c r="R17737" s="104"/>
      <c r="S17737" s="104"/>
      <c r="T17737" s="104"/>
    </row>
    <row r="17738" spans="13:20" ht="14.5" x14ac:dyDescent="0.35">
      <c r="M17738" s="263" t="s">
        <v>41837</v>
      </c>
      <c r="N17738" s="264">
        <v>4338.1099999999997</v>
      </c>
      <c r="P17738" s="243" t="s">
        <v>33237</v>
      </c>
      <c r="Q17738" s="244">
        <v>701.25</v>
      </c>
      <c r="R17738" s="104"/>
      <c r="S17738" s="104"/>
      <c r="T17738" s="104"/>
    </row>
    <row r="17739" spans="13:20" ht="14.5" x14ac:dyDescent="0.35">
      <c r="M17739" s="263" t="s">
        <v>38139</v>
      </c>
      <c r="N17739" s="264">
        <v>101900</v>
      </c>
      <c r="P17739" s="243" t="s">
        <v>33238</v>
      </c>
      <c r="Q17739" s="244">
        <v>114.46</v>
      </c>
      <c r="R17739" s="104"/>
      <c r="S17739" s="104"/>
      <c r="T17739" s="104"/>
    </row>
    <row r="17740" spans="13:20" ht="14.5" x14ac:dyDescent="0.35">
      <c r="M17740" s="263" t="s">
        <v>20622</v>
      </c>
      <c r="N17740" s="264">
        <v>17316.259999999998</v>
      </c>
      <c r="P17740" s="243" t="s">
        <v>33239</v>
      </c>
      <c r="Q17740" s="244">
        <v>542.83000000000004</v>
      </c>
      <c r="R17740" s="104"/>
      <c r="S17740" s="104"/>
      <c r="T17740" s="104"/>
    </row>
    <row r="17741" spans="13:20" ht="14.5" x14ac:dyDescent="0.35">
      <c r="M17741" s="263" t="s">
        <v>41838</v>
      </c>
      <c r="N17741" s="264">
        <v>35521.410000000003</v>
      </c>
      <c r="P17741" s="243" t="s">
        <v>33240</v>
      </c>
      <c r="Q17741" s="244">
        <v>59303.89</v>
      </c>
      <c r="R17741" s="104"/>
      <c r="S17741" s="104"/>
      <c r="T17741" s="104"/>
    </row>
    <row r="17742" spans="13:20" ht="14.5" x14ac:dyDescent="0.35">
      <c r="M17742" s="263" t="s">
        <v>46014</v>
      </c>
      <c r="N17742" s="264">
        <v>10134.76</v>
      </c>
      <c r="P17742" s="243" t="s">
        <v>33241</v>
      </c>
      <c r="Q17742" s="244">
        <v>1752.25</v>
      </c>
      <c r="R17742" s="104"/>
      <c r="S17742" s="104"/>
      <c r="T17742" s="104"/>
    </row>
    <row r="17743" spans="13:20" ht="14.5" x14ac:dyDescent="0.35">
      <c r="M17743" s="263" t="s">
        <v>20623</v>
      </c>
      <c r="N17743" s="264">
        <v>104593.95</v>
      </c>
      <c r="P17743" s="243" t="s">
        <v>33242</v>
      </c>
      <c r="Q17743" s="244">
        <v>20244.09</v>
      </c>
      <c r="R17743" s="104"/>
      <c r="S17743" s="104"/>
      <c r="T17743" s="104"/>
    </row>
    <row r="17744" spans="13:20" ht="14.5" x14ac:dyDescent="0.35">
      <c r="M17744" s="263" t="s">
        <v>20624</v>
      </c>
      <c r="N17744" s="264">
        <v>10000</v>
      </c>
      <c r="P17744" s="243" t="s">
        <v>33243</v>
      </c>
      <c r="Q17744" s="244">
        <v>350</v>
      </c>
      <c r="R17744" s="104"/>
      <c r="S17744" s="104"/>
      <c r="T17744" s="104"/>
    </row>
    <row r="17745" spans="13:20" ht="14.5" x14ac:dyDescent="0.35">
      <c r="M17745" s="263" t="s">
        <v>50745</v>
      </c>
      <c r="N17745" s="264">
        <v>6449.41</v>
      </c>
      <c r="P17745" s="243" t="s">
        <v>33244</v>
      </c>
      <c r="Q17745" s="244">
        <v>2747</v>
      </c>
      <c r="R17745" s="104"/>
      <c r="S17745" s="104"/>
      <c r="T17745" s="104"/>
    </row>
    <row r="17746" spans="13:20" ht="14.5" x14ac:dyDescent="0.35">
      <c r="M17746" s="263" t="s">
        <v>58341</v>
      </c>
      <c r="N17746" s="264">
        <v>60141.87</v>
      </c>
      <c r="P17746" s="243" t="s">
        <v>33245</v>
      </c>
      <c r="Q17746" s="244">
        <v>6000</v>
      </c>
      <c r="R17746" s="104"/>
      <c r="S17746" s="104"/>
      <c r="T17746" s="104"/>
    </row>
    <row r="17747" spans="13:20" ht="14.5" x14ac:dyDescent="0.35">
      <c r="M17747" s="263" t="s">
        <v>20625</v>
      </c>
      <c r="N17747" s="264">
        <v>101566.27</v>
      </c>
      <c r="P17747" s="243" t="s">
        <v>33246</v>
      </c>
      <c r="Q17747" s="244">
        <v>6678</v>
      </c>
      <c r="R17747" s="104"/>
      <c r="S17747" s="104"/>
      <c r="T17747" s="104"/>
    </row>
    <row r="17748" spans="13:20" ht="14.5" x14ac:dyDescent="0.35">
      <c r="M17748" s="263" t="s">
        <v>58342</v>
      </c>
      <c r="N17748" s="264">
        <v>12816.71</v>
      </c>
      <c r="P17748" s="243" t="s">
        <v>33247</v>
      </c>
      <c r="Q17748" s="244">
        <v>55311</v>
      </c>
      <c r="R17748" s="104"/>
      <c r="S17748" s="104"/>
      <c r="T17748" s="104"/>
    </row>
    <row r="17749" spans="13:20" ht="14.5" x14ac:dyDescent="0.35">
      <c r="M17749" s="263" t="s">
        <v>20627</v>
      </c>
      <c r="N17749" s="264">
        <v>70752.84</v>
      </c>
      <c r="P17749" s="243" t="s">
        <v>33248</v>
      </c>
      <c r="Q17749" s="244">
        <v>4231.47</v>
      </c>
      <c r="R17749" s="104"/>
      <c r="S17749" s="104"/>
      <c r="T17749" s="104"/>
    </row>
    <row r="17750" spans="13:20" ht="14.5" x14ac:dyDescent="0.35">
      <c r="M17750" s="263" t="s">
        <v>20628</v>
      </c>
      <c r="N17750" s="264">
        <v>195237.87</v>
      </c>
      <c r="P17750" s="243" t="s">
        <v>33249</v>
      </c>
      <c r="Q17750" s="244">
        <v>11991.45</v>
      </c>
      <c r="R17750" s="104"/>
      <c r="S17750" s="104"/>
      <c r="T17750" s="104"/>
    </row>
    <row r="17751" spans="13:20" ht="14.5" x14ac:dyDescent="0.35">
      <c r="M17751" s="263" t="s">
        <v>58343</v>
      </c>
      <c r="N17751" s="264">
        <v>183928.85</v>
      </c>
      <c r="P17751" s="243" t="s">
        <v>33250</v>
      </c>
      <c r="Q17751" s="244">
        <v>34980</v>
      </c>
      <c r="R17751" s="104"/>
      <c r="S17751" s="104"/>
      <c r="T17751" s="104"/>
    </row>
    <row r="17752" spans="13:20" ht="14.5" x14ac:dyDescent="0.35">
      <c r="M17752" s="263" t="s">
        <v>58344</v>
      </c>
      <c r="N17752" s="264">
        <v>121787.01</v>
      </c>
      <c r="P17752" s="243" t="s">
        <v>33251</v>
      </c>
      <c r="Q17752" s="244">
        <v>59289.7</v>
      </c>
      <c r="R17752" s="104"/>
      <c r="S17752" s="104"/>
      <c r="T17752" s="104"/>
    </row>
    <row r="17753" spans="13:20" ht="14.5" x14ac:dyDescent="0.35">
      <c r="M17753" s="263" t="s">
        <v>58345</v>
      </c>
      <c r="N17753" s="264">
        <v>125829.55</v>
      </c>
      <c r="P17753" s="243" t="s">
        <v>33252</v>
      </c>
      <c r="Q17753" s="244">
        <v>14031.09</v>
      </c>
      <c r="R17753" s="104"/>
      <c r="S17753" s="104"/>
      <c r="T17753" s="104"/>
    </row>
    <row r="17754" spans="13:20" ht="14.5" x14ac:dyDescent="0.35">
      <c r="M17754" s="263" t="s">
        <v>20652</v>
      </c>
      <c r="N17754" s="264">
        <v>67072.52</v>
      </c>
      <c r="P17754" s="243" t="s">
        <v>33253</v>
      </c>
      <c r="Q17754" s="244">
        <v>6000</v>
      </c>
      <c r="R17754" s="104"/>
      <c r="S17754" s="104"/>
      <c r="T17754" s="104"/>
    </row>
    <row r="17755" spans="13:20" ht="14.5" x14ac:dyDescent="0.35">
      <c r="M17755" s="263" t="s">
        <v>49088</v>
      </c>
      <c r="N17755" s="264">
        <v>100687.5</v>
      </c>
      <c r="P17755" s="243" t="s">
        <v>33254</v>
      </c>
      <c r="Q17755" s="244">
        <v>6678</v>
      </c>
      <c r="R17755" s="104"/>
      <c r="S17755" s="104"/>
      <c r="T17755" s="104"/>
    </row>
    <row r="17756" spans="13:20" ht="14.5" x14ac:dyDescent="0.35">
      <c r="M17756" s="263" t="s">
        <v>20653</v>
      </c>
      <c r="N17756" s="264">
        <v>21889.23</v>
      </c>
      <c r="P17756" s="243" t="s">
        <v>33255</v>
      </c>
      <c r="Q17756" s="244">
        <v>55311</v>
      </c>
      <c r="R17756" s="104"/>
      <c r="S17756" s="104"/>
      <c r="T17756" s="104"/>
    </row>
    <row r="17757" spans="13:20" ht="14.5" x14ac:dyDescent="0.35">
      <c r="M17757" s="263" t="s">
        <v>20654</v>
      </c>
      <c r="N17757" s="264">
        <v>3585.93</v>
      </c>
      <c r="P17757" s="243" t="s">
        <v>33256</v>
      </c>
      <c r="Q17757" s="244">
        <v>4231.47</v>
      </c>
      <c r="R17757" s="104"/>
      <c r="S17757" s="104"/>
      <c r="T17757" s="104"/>
    </row>
    <row r="17758" spans="13:20" ht="14.5" x14ac:dyDescent="0.35">
      <c r="M17758" s="263" t="s">
        <v>20655</v>
      </c>
      <c r="N17758" s="264">
        <v>25335.9</v>
      </c>
      <c r="P17758" s="243" t="s">
        <v>33257</v>
      </c>
      <c r="Q17758" s="244">
        <v>11991.45</v>
      </c>
      <c r="R17758" s="104"/>
      <c r="S17758" s="104"/>
      <c r="T17758" s="104"/>
    </row>
    <row r="17759" spans="13:20" ht="14.5" x14ac:dyDescent="0.35">
      <c r="M17759" s="263" t="s">
        <v>20656</v>
      </c>
      <c r="N17759" s="264">
        <v>129.66</v>
      </c>
      <c r="P17759" s="243" t="s">
        <v>33258</v>
      </c>
      <c r="Q17759" s="244">
        <v>34980</v>
      </c>
      <c r="R17759" s="104"/>
      <c r="S17759" s="104"/>
      <c r="T17759" s="104"/>
    </row>
    <row r="17760" spans="13:20" ht="14.5" x14ac:dyDescent="0.35">
      <c r="M17760" s="263" t="s">
        <v>58346</v>
      </c>
      <c r="N17760" s="264">
        <v>550.04</v>
      </c>
      <c r="P17760" s="243" t="s">
        <v>33259</v>
      </c>
      <c r="Q17760" s="244">
        <v>59289.7</v>
      </c>
      <c r="R17760" s="104"/>
      <c r="S17760" s="104"/>
      <c r="T17760" s="104"/>
    </row>
    <row r="17761" spans="13:20" ht="14.5" x14ac:dyDescent="0.35">
      <c r="M17761" s="263" t="s">
        <v>20657</v>
      </c>
      <c r="N17761" s="264">
        <v>24129</v>
      </c>
      <c r="P17761" s="243" t="s">
        <v>33260</v>
      </c>
      <c r="Q17761" s="244">
        <v>14031.09</v>
      </c>
      <c r="R17761" s="104"/>
      <c r="S17761" s="104"/>
      <c r="T17761" s="104"/>
    </row>
    <row r="17762" spans="13:20" ht="14.5" x14ac:dyDescent="0.35">
      <c r="M17762" s="263" t="s">
        <v>52615</v>
      </c>
      <c r="N17762" s="264">
        <v>3399</v>
      </c>
      <c r="P17762" s="243" t="s">
        <v>33261</v>
      </c>
      <c r="Q17762" s="244">
        <v>16512.62</v>
      </c>
      <c r="R17762" s="104"/>
      <c r="S17762" s="104"/>
      <c r="T17762" s="104"/>
    </row>
    <row r="17763" spans="13:20" ht="14.5" x14ac:dyDescent="0.35">
      <c r="M17763" s="263" t="s">
        <v>49089</v>
      </c>
      <c r="N17763" s="264">
        <v>85845.06</v>
      </c>
      <c r="P17763" s="243" t="s">
        <v>33262</v>
      </c>
      <c r="Q17763" s="244">
        <v>85001.87</v>
      </c>
      <c r="R17763" s="104"/>
      <c r="S17763" s="104"/>
      <c r="T17763" s="104"/>
    </row>
    <row r="17764" spans="13:20" ht="14.5" x14ac:dyDescent="0.35">
      <c r="M17764" s="263" t="s">
        <v>20659</v>
      </c>
      <c r="N17764" s="264">
        <v>7800</v>
      </c>
      <c r="P17764" s="243" t="s">
        <v>33263</v>
      </c>
      <c r="Q17764" s="244">
        <v>8940.52</v>
      </c>
      <c r="R17764" s="104"/>
      <c r="S17764" s="104"/>
      <c r="T17764" s="104"/>
    </row>
    <row r="17765" spans="13:20" ht="14.5" x14ac:dyDescent="0.35">
      <c r="M17765" s="263" t="s">
        <v>20725</v>
      </c>
      <c r="N17765" s="264">
        <v>46634.16</v>
      </c>
      <c r="P17765" s="243" t="s">
        <v>33264</v>
      </c>
      <c r="Q17765" s="244">
        <v>8449.82</v>
      </c>
      <c r="R17765" s="104"/>
      <c r="S17765" s="104"/>
      <c r="T17765" s="104"/>
    </row>
    <row r="17766" spans="13:20" ht="14.5" x14ac:dyDescent="0.35">
      <c r="M17766" s="263" t="s">
        <v>36851</v>
      </c>
      <c r="N17766" s="264">
        <v>45800</v>
      </c>
      <c r="P17766" s="243" t="s">
        <v>33265</v>
      </c>
      <c r="Q17766" s="244">
        <v>191</v>
      </c>
      <c r="R17766" s="104"/>
      <c r="S17766" s="104"/>
      <c r="T17766" s="104"/>
    </row>
    <row r="17767" spans="13:20" ht="14.5" x14ac:dyDescent="0.35">
      <c r="M17767" s="263" t="s">
        <v>20727</v>
      </c>
      <c r="N17767" s="264">
        <v>197696.33</v>
      </c>
      <c r="P17767" s="243" t="s">
        <v>33266</v>
      </c>
      <c r="Q17767" s="244">
        <v>296.88</v>
      </c>
      <c r="R17767" s="104"/>
      <c r="S17767" s="104"/>
      <c r="T17767" s="104"/>
    </row>
    <row r="17768" spans="13:20" ht="14.5" x14ac:dyDescent="0.35">
      <c r="M17768" s="263" t="s">
        <v>50746</v>
      </c>
      <c r="N17768" s="264">
        <v>6199.12</v>
      </c>
      <c r="P17768" s="243" t="s">
        <v>33267</v>
      </c>
      <c r="Q17768" s="244">
        <v>3240.99</v>
      </c>
      <c r="R17768" s="104"/>
      <c r="S17768" s="104"/>
      <c r="T17768" s="104"/>
    </row>
    <row r="17769" spans="13:20" ht="14.5" x14ac:dyDescent="0.35">
      <c r="M17769" s="263" t="s">
        <v>20728</v>
      </c>
      <c r="N17769" s="264">
        <v>77037.72</v>
      </c>
      <c r="P17769" s="243" t="s">
        <v>33268</v>
      </c>
      <c r="Q17769" s="244">
        <v>1361.25</v>
      </c>
      <c r="R17769" s="104"/>
      <c r="S17769" s="104"/>
      <c r="T17769" s="104"/>
    </row>
    <row r="17770" spans="13:20" ht="14.5" x14ac:dyDescent="0.35">
      <c r="M17770" s="263" t="s">
        <v>36852</v>
      </c>
      <c r="N17770" s="264">
        <v>57488.56</v>
      </c>
      <c r="P17770" s="243" t="s">
        <v>33269</v>
      </c>
      <c r="Q17770" s="244">
        <v>24922.09</v>
      </c>
      <c r="R17770" s="104"/>
      <c r="S17770" s="104"/>
      <c r="T17770" s="104"/>
    </row>
    <row r="17771" spans="13:20" ht="14.5" x14ac:dyDescent="0.35">
      <c r="M17771" s="263" t="s">
        <v>20729</v>
      </c>
      <c r="N17771" s="264">
        <v>257039.64</v>
      </c>
      <c r="P17771" s="243" t="s">
        <v>33270</v>
      </c>
      <c r="Q17771" s="244">
        <v>1560.4</v>
      </c>
      <c r="R17771" s="104"/>
      <c r="S17771" s="104"/>
      <c r="T17771" s="104"/>
    </row>
    <row r="17772" spans="13:20" ht="14.5" x14ac:dyDescent="0.35">
      <c r="M17772" s="263" t="s">
        <v>20730</v>
      </c>
      <c r="N17772" s="264">
        <v>58090.74</v>
      </c>
      <c r="P17772" s="243" t="s">
        <v>33271</v>
      </c>
      <c r="Q17772" s="244">
        <v>1034.42</v>
      </c>
      <c r="R17772" s="104"/>
      <c r="S17772" s="104"/>
      <c r="T17772" s="104"/>
    </row>
    <row r="17773" spans="13:20" ht="14.5" x14ac:dyDescent="0.35">
      <c r="M17773" s="263" t="s">
        <v>43564</v>
      </c>
      <c r="N17773" s="264">
        <v>26219.25</v>
      </c>
      <c r="P17773" s="243" t="s">
        <v>33272</v>
      </c>
      <c r="Q17773" s="244">
        <v>16512.62</v>
      </c>
      <c r="R17773" s="104"/>
      <c r="S17773" s="104"/>
      <c r="T17773" s="104"/>
    </row>
    <row r="17774" spans="13:20" ht="14.5" x14ac:dyDescent="0.35">
      <c r="M17774" s="263" t="s">
        <v>20731</v>
      </c>
      <c r="N17774" s="264">
        <v>20440.96</v>
      </c>
      <c r="P17774" s="243" t="s">
        <v>33273</v>
      </c>
      <c r="Q17774" s="244">
        <v>85001.87</v>
      </c>
      <c r="R17774" s="104"/>
      <c r="S17774" s="104"/>
      <c r="T17774" s="104"/>
    </row>
    <row r="17775" spans="13:20" ht="14.5" x14ac:dyDescent="0.35">
      <c r="M17775" s="263" t="s">
        <v>20732</v>
      </c>
      <c r="N17775" s="264">
        <v>3746.06</v>
      </c>
      <c r="P17775" s="243" t="s">
        <v>33274</v>
      </c>
      <c r="Q17775" s="244">
        <v>8940.52</v>
      </c>
      <c r="R17775" s="104"/>
      <c r="S17775" s="104"/>
      <c r="T17775" s="104"/>
    </row>
    <row r="17776" spans="13:20" ht="14.5" x14ac:dyDescent="0.35">
      <c r="M17776" s="263" t="s">
        <v>49090</v>
      </c>
      <c r="N17776" s="264">
        <v>6613.83</v>
      </c>
      <c r="P17776" s="243" t="s">
        <v>33275</v>
      </c>
      <c r="Q17776" s="244">
        <v>8449.82</v>
      </c>
      <c r="R17776" s="104"/>
      <c r="S17776" s="104"/>
      <c r="T17776" s="104"/>
    </row>
    <row r="17777" spans="13:20" ht="14.5" x14ac:dyDescent="0.35">
      <c r="M17777" s="263" t="s">
        <v>43565</v>
      </c>
      <c r="N17777" s="264">
        <v>2263.17</v>
      </c>
      <c r="P17777" s="243" t="s">
        <v>33276</v>
      </c>
      <c r="Q17777" s="244">
        <v>191</v>
      </c>
      <c r="R17777" s="104"/>
      <c r="S17777" s="104"/>
      <c r="T17777" s="104"/>
    </row>
    <row r="17778" spans="13:20" ht="14.5" x14ac:dyDescent="0.35">
      <c r="M17778" s="263" t="s">
        <v>20733</v>
      </c>
      <c r="N17778" s="264">
        <v>8631.77</v>
      </c>
      <c r="P17778" s="243" t="s">
        <v>33277</v>
      </c>
      <c r="Q17778" s="244">
        <v>296.88</v>
      </c>
      <c r="R17778" s="104"/>
      <c r="S17778" s="104"/>
      <c r="T17778" s="104"/>
    </row>
    <row r="17779" spans="13:20" ht="14.5" x14ac:dyDescent="0.35">
      <c r="M17779" s="263" t="s">
        <v>20734</v>
      </c>
      <c r="N17779" s="264">
        <v>4252.5</v>
      </c>
      <c r="P17779" s="243" t="s">
        <v>33278</v>
      </c>
      <c r="Q17779" s="244">
        <v>3240.99</v>
      </c>
      <c r="R17779" s="104"/>
      <c r="S17779" s="104"/>
      <c r="T17779" s="104"/>
    </row>
    <row r="17780" spans="13:20" ht="14.5" x14ac:dyDescent="0.35">
      <c r="M17780" s="263" t="s">
        <v>20737</v>
      </c>
      <c r="N17780" s="264">
        <v>2706059.26</v>
      </c>
      <c r="P17780" s="243" t="s">
        <v>33279</v>
      </c>
      <c r="Q17780" s="244">
        <v>1361.25</v>
      </c>
      <c r="R17780" s="104"/>
      <c r="S17780" s="104"/>
      <c r="T17780" s="104"/>
    </row>
    <row r="17781" spans="13:20" ht="14.5" x14ac:dyDescent="0.35">
      <c r="M17781" s="263" t="s">
        <v>43566</v>
      </c>
      <c r="N17781" s="264">
        <v>25594.2</v>
      </c>
      <c r="P17781" s="243" t="s">
        <v>33280</v>
      </c>
      <c r="Q17781" s="244">
        <v>24922.09</v>
      </c>
      <c r="R17781" s="104"/>
      <c r="S17781" s="104"/>
      <c r="T17781" s="104"/>
    </row>
    <row r="17782" spans="13:20" ht="14.5" x14ac:dyDescent="0.35">
      <c r="M17782" s="263" t="s">
        <v>20738</v>
      </c>
      <c r="N17782" s="264">
        <v>6000</v>
      </c>
      <c r="P17782" s="243" t="s">
        <v>33281</v>
      </c>
      <c r="Q17782" s="244">
        <v>1560.4</v>
      </c>
      <c r="R17782" s="104"/>
      <c r="S17782" s="104"/>
      <c r="T17782" s="104"/>
    </row>
    <row r="17783" spans="13:20" ht="14.5" x14ac:dyDescent="0.35">
      <c r="M17783" s="263" t="s">
        <v>20739</v>
      </c>
      <c r="N17783" s="264">
        <v>52214.879999999997</v>
      </c>
      <c r="P17783" s="243" t="s">
        <v>33282</v>
      </c>
      <c r="Q17783" s="244">
        <v>1034.42</v>
      </c>
      <c r="R17783" s="104"/>
      <c r="S17783" s="104"/>
      <c r="T17783" s="104"/>
    </row>
    <row r="17784" spans="13:20" ht="14.5" x14ac:dyDescent="0.35">
      <c r="M17784" s="263" t="s">
        <v>53909</v>
      </c>
      <c r="N17784" s="264">
        <v>11.21</v>
      </c>
      <c r="P17784" s="243" t="s">
        <v>33283</v>
      </c>
      <c r="Q17784" s="244">
        <v>738595.18</v>
      </c>
      <c r="R17784" s="104"/>
      <c r="S17784" s="104"/>
      <c r="T17784" s="104"/>
    </row>
    <row r="17785" spans="13:20" ht="14.5" x14ac:dyDescent="0.35">
      <c r="M17785" s="263" t="s">
        <v>20741</v>
      </c>
      <c r="N17785" s="264">
        <v>274262.32</v>
      </c>
      <c r="P17785" s="243" t="s">
        <v>33284</v>
      </c>
      <c r="Q17785" s="244">
        <v>-35062.5</v>
      </c>
      <c r="R17785" s="104"/>
      <c r="S17785" s="104"/>
      <c r="T17785" s="104"/>
    </row>
    <row r="17786" spans="13:20" ht="14.5" x14ac:dyDescent="0.35">
      <c r="M17786" s="263" t="s">
        <v>20742</v>
      </c>
      <c r="N17786" s="264">
        <v>131969.76</v>
      </c>
      <c r="P17786" s="243" t="s">
        <v>33285</v>
      </c>
      <c r="Q17786" s="244">
        <v>62603.040000000001</v>
      </c>
      <c r="R17786" s="104"/>
      <c r="S17786" s="104"/>
      <c r="T17786" s="104"/>
    </row>
    <row r="17787" spans="13:20" ht="14.5" x14ac:dyDescent="0.35">
      <c r="M17787" s="263" t="s">
        <v>20743</v>
      </c>
      <c r="N17787" s="264">
        <v>40526.97</v>
      </c>
      <c r="P17787" s="243" t="s">
        <v>33286</v>
      </c>
      <c r="Q17787" s="244">
        <v>-29104.17</v>
      </c>
      <c r="R17787" s="104"/>
      <c r="S17787" s="104"/>
      <c r="T17787" s="104"/>
    </row>
    <row r="17788" spans="13:20" ht="14.5" x14ac:dyDescent="0.35">
      <c r="M17788" s="263" t="s">
        <v>20744</v>
      </c>
      <c r="N17788" s="264">
        <v>372105.24</v>
      </c>
      <c r="P17788" s="243" t="s">
        <v>33287</v>
      </c>
      <c r="Q17788" s="244">
        <v>13320.61</v>
      </c>
      <c r="R17788" s="104"/>
      <c r="S17788" s="104"/>
      <c r="T17788" s="104"/>
    </row>
    <row r="17789" spans="13:20" ht="14.5" x14ac:dyDescent="0.35">
      <c r="M17789" s="263" t="s">
        <v>20745</v>
      </c>
      <c r="N17789" s="264">
        <v>93581.72</v>
      </c>
      <c r="P17789" s="243" t="s">
        <v>33288</v>
      </c>
      <c r="Q17789" s="244">
        <v>93654.42</v>
      </c>
      <c r="R17789" s="104"/>
      <c r="S17789" s="104"/>
      <c r="T17789" s="104"/>
    </row>
    <row r="17790" spans="13:20" ht="14.5" x14ac:dyDescent="0.35">
      <c r="M17790" s="263" t="s">
        <v>50747</v>
      </c>
      <c r="N17790" s="264">
        <v>519.38</v>
      </c>
      <c r="P17790" s="243" t="s">
        <v>33289</v>
      </c>
      <c r="Q17790" s="244">
        <v>245887.06</v>
      </c>
      <c r="R17790" s="104"/>
      <c r="S17790" s="104"/>
      <c r="T17790" s="104"/>
    </row>
    <row r="17791" spans="13:20" ht="14.5" x14ac:dyDescent="0.35">
      <c r="M17791" s="263" t="s">
        <v>20746</v>
      </c>
      <c r="N17791" s="264">
        <v>44625</v>
      </c>
      <c r="P17791" s="243" t="s">
        <v>33290</v>
      </c>
      <c r="Q17791" s="244">
        <v>10106.36</v>
      </c>
      <c r="R17791" s="104"/>
      <c r="S17791" s="104"/>
      <c r="T17791" s="104"/>
    </row>
    <row r="17792" spans="13:20" ht="14.5" x14ac:dyDescent="0.35">
      <c r="M17792" s="263" t="s">
        <v>36853</v>
      </c>
      <c r="N17792" s="264">
        <v>12060.52</v>
      </c>
      <c r="P17792" s="243" t="s">
        <v>33291</v>
      </c>
      <c r="Q17792" s="244">
        <v>738595.18</v>
      </c>
      <c r="R17792" s="104"/>
      <c r="S17792" s="104"/>
      <c r="T17792" s="104"/>
    </row>
    <row r="17793" spans="13:20" ht="14.5" x14ac:dyDescent="0.35">
      <c r="M17793" s="263" t="s">
        <v>15360</v>
      </c>
      <c r="N17793" s="264">
        <v>188.33</v>
      </c>
      <c r="P17793" s="243" t="s">
        <v>33292</v>
      </c>
      <c r="Q17793" s="244">
        <v>-35062.5</v>
      </c>
      <c r="R17793" s="104"/>
      <c r="S17793" s="104"/>
      <c r="T17793" s="104"/>
    </row>
    <row r="17794" spans="13:20" ht="14.5" x14ac:dyDescent="0.35">
      <c r="M17794" s="263" t="s">
        <v>58347</v>
      </c>
      <c r="N17794" s="264">
        <v>50</v>
      </c>
      <c r="P17794" s="243" t="s">
        <v>33293</v>
      </c>
      <c r="Q17794" s="244">
        <v>62603.040000000001</v>
      </c>
      <c r="R17794" s="104"/>
      <c r="S17794" s="104"/>
      <c r="T17794" s="104"/>
    </row>
    <row r="17795" spans="13:20" ht="14.5" x14ac:dyDescent="0.35">
      <c r="M17795" s="263" t="s">
        <v>58348</v>
      </c>
      <c r="N17795" s="264">
        <v>264.57</v>
      </c>
      <c r="P17795" s="243" t="s">
        <v>33294</v>
      </c>
      <c r="Q17795" s="244">
        <v>-29104.17</v>
      </c>
      <c r="R17795" s="104"/>
      <c r="S17795" s="104"/>
      <c r="T17795" s="104"/>
    </row>
    <row r="17796" spans="13:20" ht="14.5" x14ac:dyDescent="0.35">
      <c r="M17796" s="263" t="s">
        <v>20747</v>
      </c>
      <c r="N17796" s="264">
        <v>117884.59</v>
      </c>
      <c r="P17796" s="243" t="s">
        <v>33295</v>
      </c>
      <c r="Q17796" s="244">
        <v>13320.61</v>
      </c>
      <c r="R17796" s="104"/>
      <c r="S17796" s="104"/>
      <c r="T17796" s="104"/>
    </row>
    <row r="17797" spans="13:20" ht="14.5" x14ac:dyDescent="0.35">
      <c r="M17797" s="263" t="s">
        <v>20748</v>
      </c>
      <c r="N17797" s="264">
        <v>526425.38</v>
      </c>
      <c r="P17797" s="243" t="s">
        <v>33296</v>
      </c>
      <c r="Q17797" s="244">
        <v>93654.42</v>
      </c>
      <c r="R17797" s="104"/>
      <c r="S17797" s="104"/>
      <c r="T17797" s="104"/>
    </row>
    <row r="17798" spans="13:20" ht="14.5" x14ac:dyDescent="0.35">
      <c r="M17798" s="263" t="s">
        <v>20749</v>
      </c>
      <c r="N17798" s="264">
        <v>1706.63</v>
      </c>
      <c r="P17798" s="243" t="s">
        <v>33297</v>
      </c>
      <c r="Q17798" s="244">
        <v>245887.06</v>
      </c>
      <c r="R17798" s="104"/>
      <c r="S17798" s="104"/>
      <c r="T17798" s="104"/>
    </row>
    <row r="17799" spans="13:20" ht="14.5" x14ac:dyDescent="0.35">
      <c r="M17799" s="263" t="s">
        <v>36854</v>
      </c>
      <c r="N17799" s="264">
        <v>9309.7199999999993</v>
      </c>
      <c r="P17799" s="243" t="s">
        <v>33298</v>
      </c>
      <c r="Q17799" s="244">
        <v>10106.36</v>
      </c>
      <c r="R17799" s="104"/>
      <c r="S17799" s="104"/>
      <c r="T17799" s="104"/>
    </row>
    <row r="17800" spans="13:20" ht="14.5" x14ac:dyDescent="0.35">
      <c r="M17800" s="263" t="s">
        <v>36855</v>
      </c>
      <c r="N17800" s="264">
        <v>127.57</v>
      </c>
      <c r="P17800" s="243" t="s">
        <v>33299</v>
      </c>
      <c r="Q17800" s="244">
        <v>8864.44</v>
      </c>
      <c r="R17800" s="104"/>
      <c r="S17800" s="104"/>
      <c r="T17800" s="104"/>
    </row>
    <row r="17801" spans="13:20" ht="14.5" x14ac:dyDescent="0.35">
      <c r="M17801" s="263" t="s">
        <v>36856</v>
      </c>
      <c r="N17801" s="264">
        <v>874.58</v>
      </c>
      <c r="P17801" s="243" t="s">
        <v>33300</v>
      </c>
      <c r="Q17801" s="244">
        <v>2052.6</v>
      </c>
      <c r="R17801" s="104"/>
      <c r="S17801" s="104"/>
      <c r="T17801" s="104"/>
    </row>
    <row r="17802" spans="13:20" ht="14.5" x14ac:dyDescent="0.35">
      <c r="M17802" s="263" t="s">
        <v>43567</v>
      </c>
      <c r="N17802" s="264">
        <v>436.71</v>
      </c>
      <c r="P17802" s="243" t="s">
        <v>33301</v>
      </c>
      <c r="Q17802" s="244">
        <v>3190.2</v>
      </c>
      <c r="R17802" s="104"/>
      <c r="S17802" s="104"/>
      <c r="T17802" s="104"/>
    </row>
    <row r="17803" spans="13:20" ht="14.5" x14ac:dyDescent="0.35">
      <c r="M17803" s="263" t="s">
        <v>20751</v>
      </c>
      <c r="N17803" s="264">
        <v>296770.14</v>
      </c>
      <c r="P17803" s="243" t="s">
        <v>33302</v>
      </c>
      <c r="Q17803" s="244">
        <v>17546.099999999999</v>
      </c>
      <c r="R17803" s="104"/>
      <c r="S17803" s="104"/>
      <c r="T17803" s="104"/>
    </row>
    <row r="17804" spans="13:20" ht="14.5" x14ac:dyDescent="0.35">
      <c r="M17804" s="263" t="s">
        <v>15361</v>
      </c>
      <c r="N17804" s="264">
        <v>50657.15</v>
      </c>
      <c r="P17804" s="243" t="s">
        <v>33303</v>
      </c>
      <c r="Q17804" s="244">
        <v>9406.66</v>
      </c>
      <c r="R17804" s="104"/>
      <c r="S17804" s="104"/>
      <c r="T17804" s="104"/>
    </row>
    <row r="17805" spans="13:20" ht="14.5" x14ac:dyDescent="0.35">
      <c r="M17805" s="263" t="s">
        <v>20752</v>
      </c>
      <c r="N17805" s="264">
        <v>197178</v>
      </c>
      <c r="P17805" s="243" t="s">
        <v>33304</v>
      </c>
      <c r="Q17805" s="244">
        <v>1201</v>
      </c>
      <c r="R17805" s="104"/>
      <c r="S17805" s="104"/>
      <c r="T17805" s="104"/>
    </row>
    <row r="17806" spans="13:20" ht="14.5" x14ac:dyDescent="0.35">
      <c r="M17806" s="263" t="s">
        <v>58349</v>
      </c>
      <c r="N17806" s="264">
        <v>22381.65</v>
      </c>
      <c r="P17806" s="243" t="s">
        <v>33305</v>
      </c>
      <c r="Q17806" s="244">
        <v>3144.59</v>
      </c>
      <c r="R17806" s="104"/>
      <c r="S17806" s="104"/>
      <c r="T17806" s="104"/>
    </row>
    <row r="17807" spans="13:20" ht="14.5" x14ac:dyDescent="0.35">
      <c r="M17807" s="263" t="s">
        <v>20837</v>
      </c>
      <c r="N17807" s="264">
        <v>22842.12</v>
      </c>
      <c r="P17807" s="243" t="s">
        <v>33306</v>
      </c>
      <c r="Q17807" s="244">
        <v>1192.3800000000001</v>
      </c>
      <c r="R17807" s="104"/>
      <c r="S17807" s="104"/>
      <c r="T17807" s="104"/>
    </row>
    <row r="17808" spans="13:20" ht="14.5" x14ac:dyDescent="0.35">
      <c r="M17808" s="263" t="s">
        <v>20838</v>
      </c>
      <c r="N17808" s="264">
        <v>367344.18</v>
      </c>
      <c r="P17808" s="243" t="s">
        <v>33307</v>
      </c>
      <c r="Q17808" s="244">
        <v>54841</v>
      </c>
      <c r="R17808" s="104"/>
      <c r="S17808" s="104"/>
      <c r="T17808" s="104"/>
    </row>
    <row r="17809" spans="13:20" ht="14.5" x14ac:dyDescent="0.35">
      <c r="M17809" s="263" t="s">
        <v>20839</v>
      </c>
      <c r="N17809" s="264">
        <v>219290.02</v>
      </c>
      <c r="P17809" s="243" t="s">
        <v>33308</v>
      </c>
      <c r="Q17809" s="244">
        <v>5603.26</v>
      </c>
      <c r="R17809" s="104"/>
      <c r="S17809" s="104"/>
      <c r="T17809" s="104"/>
    </row>
    <row r="17810" spans="13:20" ht="14.5" x14ac:dyDescent="0.35">
      <c r="M17810" s="263" t="s">
        <v>51720</v>
      </c>
      <c r="N17810" s="264">
        <v>13046.09</v>
      </c>
      <c r="P17810" s="243" t="s">
        <v>33309</v>
      </c>
      <c r="Q17810" s="244">
        <v>4128.6099999999997</v>
      </c>
      <c r="R17810" s="104"/>
      <c r="S17810" s="104"/>
      <c r="T17810" s="104"/>
    </row>
    <row r="17811" spans="13:20" ht="14.5" x14ac:dyDescent="0.35">
      <c r="M17811" s="263" t="s">
        <v>20840</v>
      </c>
      <c r="N17811" s="264">
        <v>392776.32</v>
      </c>
      <c r="P17811" s="243" t="s">
        <v>33310</v>
      </c>
      <c r="Q17811" s="244">
        <v>102.21</v>
      </c>
      <c r="R17811" s="104"/>
      <c r="S17811" s="104"/>
      <c r="T17811" s="104"/>
    </row>
    <row r="17812" spans="13:20" ht="14.5" x14ac:dyDescent="0.35">
      <c r="M17812" s="263" t="s">
        <v>20841</v>
      </c>
      <c r="N17812" s="264">
        <v>121683</v>
      </c>
      <c r="P17812" s="243" t="s">
        <v>33311</v>
      </c>
      <c r="Q17812" s="244">
        <v>493.92</v>
      </c>
      <c r="R17812" s="104"/>
      <c r="S17812" s="104"/>
      <c r="T17812" s="104"/>
    </row>
    <row r="17813" spans="13:20" ht="14.5" x14ac:dyDescent="0.35">
      <c r="M17813" s="263" t="s">
        <v>20842</v>
      </c>
      <c r="N17813" s="264">
        <v>69705.53</v>
      </c>
      <c r="P17813" s="243" t="s">
        <v>33312</v>
      </c>
      <c r="Q17813" s="244">
        <v>67169.03</v>
      </c>
      <c r="R17813" s="104"/>
      <c r="S17813" s="104"/>
      <c r="T17813" s="104"/>
    </row>
    <row r="17814" spans="13:20" ht="14.5" x14ac:dyDescent="0.35">
      <c r="M17814" s="263" t="s">
        <v>20843</v>
      </c>
      <c r="N17814" s="264">
        <v>75657.42</v>
      </c>
      <c r="P17814" s="243" t="s">
        <v>33313</v>
      </c>
      <c r="Q17814" s="244">
        <v>105</v>
      </c>
      <c r="R17814" s="104"/>
      <c r="S17814" s="104"/>
      <c r="T17814" s="104"/>
    </row>
    <row r="17815" spans="13:20" ht="14.5" x14ac:dyDescent="0.35">
      <c r="M17815" s="263" t="s">
        <v>20845</v>
      </c>
      <c r="N17815" s="264">
        <v>92828.32</v>
      </c>
      <c r="P17815" s="243" t="s">
        <v>33314</v>
      </c>
      <c r="Q17815" s="244">
        <v>8864.44</v>
      </c>
      <c r="R17815" s="104"/>
      <c r="S17815" s="104"/>
      <c r="T17815" s="104"/>
    </row>
    <row r="17816" spans="13:20" ht="14.5" x14ac:dyDescent="0.35">
      <c r="M17816" s="263" t="s">
        <v>58350</v>
      </c>
      <c r="N17816" s="264">
        <v>455</v>
      </c>
      <c r="P17816" s="243" t="s">
        <v>33315</v>
      </c>
      <c r="Q17816" s="244">
        <v>2052.6</v>
      </c>
      <c r="R17816" s="104"/>
      <c r="S17816" s="104"/>
      <c r="T17816" s="104"/>
    </row>
    <row r="17817" spans="13:20" ht="14.5" x14ac:dyDescent="0.35">
      <c r="M17817" s="263" t="s">
        <v>20846</v>
      </c>
      <c r="N17817" s="264">
        <v>79998.39</v>
      </c>
      <c r="P17817" s="243" t="s">
        <v>33316</v>
      </c>
      <c r="Q17817" s="244">
        <v>3190.2</v>
      </c>
      <c r="R17817" s="104"/>
      <c r="S17817" s="104"/>
      <c r="T17817" s="104"/>
    </row>
    <row r="17818" spans="13:20" ht="14.5" x14ac:dyDescent="0.35">
      <c r="M17818" s="263" t="s">
        <v>20847</v>
      </c>
      <c r="N17818" s="264">
        <v>66381.45</v>
      </c>
      <c r="P17818" s="243" t="s">
        <v>33317</v>
      </c>
      <c r="Q17818" s="244">
        <v>17546.099999999999</v>
      </c>
      <c r="R17818" s="104"/>
      <c r="S17818" s="104"/>
      <c r="T17818" s="104"/>
    </row>
    <row r="17819" spans="13:20" ht="14.5" x14ac:dyDescent="0.35">
      <c r="M17819" s="263" t="s">
        <v>20848</v>
      </c>
      <c r="N17819" s="264">
        <v>71445.759999999995</v>
      </c>
      <c r="P17819" s="243" t="s">
        <v>33318</v>
      </c>
      <c r="Q17819" s="244">
        <v>9406.66</v>
      </c>
      <c r="R17819" s="104"/>
      <c r="S17819" s="104"/>
      <c r="T17819" s="104"/>
    </row>
    <row r="17820" spans="13:20" ht="14.5" x14ac:dyDescent="0.35">
      <c r="M17820" s="263" t="s">
        <v>38150</v>
      </c>
      <c r="N17820" s="264">
        <v>240314.82</v>
      </c>
      <c r="P17820" s="243" t="s">
        <v>33319</v>
      </c>
      <c r="Q17820" s="244">
        <v>1201</v>
      </c>
      <c r="R17820" s="104"/>
      <c r="S17820" s="104"/>
      <c r="T17820" s="104"/>
    </row>
    <row r="17821" spans="13:20" ht="14.5" x14ac:dyDescent="0.35">
      <c r="M17821" s="263" t="s">
        <v>51721</v>
      </c>
      <c r="N17821" s="264">
        <v>195</v>
      </c>
      <c r="P17821" s="243" t="s">
        <v>33320</v>
      </c>
      <c r="Q17821" s="244">
        <v>3144.59</v>
      </c>
      <c r="R17821" s="104"/>
      <c r="S17821" s="104"/>
      <c r="T17821" s="104"/>
    </row>
    <row r="17822" spans="13:20" ht="14.5" x14ac:dyDescent="0.35">
      <c r="M17822" s="263" t="s">
        <v>58351</v>
      </c>
      <c r="N17822" s="264">
        <v>21.14</v>
      </c>
      <c r="P17822" s="243" t="s">
        <v>33321</v>
      </c>
      <c r="Q17822" s="244">
        <v>1192.3800000000001</v>
      </c>
      <c r="R17822" s="104"/>
      <c r="S17822" s="104"/>
      <c r="T17822" s="104"/>
    </row>
    <row r="17823" spans="13:20" ht="14.5" x14ac:dyDescent="0.35">
      <c r="M17823" s="263" t="s">
        <v>35347</v>
      </c>
      <c r="N17823" s="264">
        <v>52852.67</v>
      </c>
      <c r="P17823" s="243" t="s">
        <v>33322</v>
      </c>
      <c r="Q17823" s="244">
        <v>54841</v>
      </c>
      <c r="R17823" s="104"/>
      <c r="S17823" s="104"/>
      <c r="T17823" s="104"/>
    </row>
    <row r="17824" spans="13:20" ht="14.5" x14ac:dyDescent="0.35">
      <c r="M17824" s="263" t="s">
        <v>20849</v>
      </c>
      <c r="N17824" s="264">
        <v>252682</v>
      </c>
      <c r="P17824" s="243" t="s">
        <v>33323</v>
      </c>
      <c r="Q17824" s="244">
        <v>5603.26</v>
      </c>
      <c r="R17824" s="104"/>
      <c r="S17824" s="104"/>
      <c r="T17824" s="104"/>
    </row>
    <row r="17825" spans="13:20" ht="14.5" x14ac:dyDescent="0.35">
      <c r="M17825" s="263" t="s">
        <v>20850</v>
      </c>
      <c r="N17825" s="264">
        <v>26940.45</v>
      </c>
      <c r="P17825" s="243" t="s">
        <v>33324</v>
      </c>
      <c r="Q17825" s="244">
        <v>4128.6099999999997</v>
      </c>
      <c r="R17825" s="104"/>
      <c r="S17825" s="104"/>
      <c r="T17825" s="104"/>
    </row>
    <row r="17826" spans="13:20" ht="14.5" x14ac:dyDescent="0.35">
      <c r="M17826" s="263" t="s">
        <v>35348</v>
      </c>
      <c r="N17826" s="264">
        <v>2655</v>
      </c>
      <c r="P17826" s="243" t="s">
        <v>33325</v>
      </c>
      <c r="Q17826" s="244">
        <v>102.21</v>
      </c>
      <c r="R17826" s="104"/>
      <c r="S17826" s="104"/>
      <c r="T17826" s="104"/>
    </row>
    <row r="17827" spans="13:20" ht="14.5" x14ac:dyDescent="0.35">
      <c r="M17827" s="263" t="s">
        <v>20851</v>
      </c>
      <c r="N17827" s="264">
        <v>8090.55</v>
      </c>
      <c r="P17827" s="243" t="s">
        <v>33326</v>
      </c>
      <c r="Q17827" s="244">
        <v>493.92</v>
      </c>
      <c r="R17827" s="104"/>
      <c r="S17827" s="104"/>
      <c r="T17827" s="104"/>
    </row>
    <row r="17828" spans="13:20" ht="14.5" x14ac:dyDescent="0.35">
      <c r="M17828" s="263" t="s">
        <v>20852</v>
      </c>
      <c r="N17828" s="264">
        <v>2504169.7000000002</v>
      </c>
      <c r="P17828" s="243" t="s">
        <v>33327</v>
      </c>
      <c r="Q17828" s="244">
        <v>67169.03</v>
      </c>
      <c r="R17828" s="104"/>
      <c r="S17828" s="104"/>
      <c r="T17828" s="104"/>
    </row>
    <row r="17829" spans="13:20" ht="14.5" x14ac:dyDescent="0.35">
      <c r="M17829" s="263" t="s">
        <v>20853</v>
      </c>
      <c r="N17829" s="264">
        <v>291892.94</v>
      </c>
      <c r="P17829" s="243" t="s">
        <v>33328</v>
      </c>
      <c r="Q17829" s="244">
        <v>105</v>
      </c>
      <c r="R17829" s="104"/>
      <c r="S17829" s="104"/>
      <c r="T17829" s="104"/>
    </row>
    <row r="17830" spans="13:20" ht="14.5" x14ac:dyDescent="0.35">
      <c r="M17830" s="263" t="s">
        <v>51722</v>
      </c>
      <c r="N17830" s="264">
        <v>45900</v>
      </c>
      <c r="P17830" s="243" t="s">
        <v>33329</v>
      </c>
      <c r="Q17830" s="244">
        <v>19505.5</v>
      </c>
      <c r="R17830" s="104"/>
      <c r="S17830" s="104"/>
      <c r="T17830" s="104"/>
    </row>
    <row r="17831" spans="13:20" ht="14.5" x14ac:dyDescent="0.35">
      <c r="M17831" s="263" t="s">
        <v>38151</v>
      </c>
      <c r="N17831" s="264">
        <v>742.68</v>
      </c>
      <c r="P17831" s="243" t="s">
        <v>33330</v>
      </c>
      <c r="Q17831" s="244">
        <v>1574.23</v>
      </c>
      <c r="R17831" s="104"/>
      <c r="S17831" s="104"/>
      <c r="T17831" s="104"/>
    </row>
    <row r="17832" spans="13:20" ht="14.5" x14ac:dyDescent="0.35">
      <c r="M17832" s="263" t="s">
        <v>43568</v>
      </c>
      <c r="N17832" s="264">
        <v>42104.53</v>
      </c>
      <c r="P17832" s="243" t="s">
        <v>33331</v>
      </c>
      <c r="Q17832" s="244">
        <v>21926.44</v>
      </c>
      <c r="R17832" s="104"/>
      <c r="S17832" s="104"/>
      <c r="T17832" s="104"/>
    </row>
    <row r="17833" spans="13:20" ht="14.5" x14ac:dyDescent="0.35">
      <c r="M17833" s="263" t="s">
        <v>41849</v>
      </c>
      <c r="N17833" s="264">
        <v>4000</v>
      </c>
      <c r="P17833" s="243" t="s">
        <v>33332</v>
      </c>
      <c r="Q17833" s="244">
        <v>30837.27</v>
      </c>
      <c r="R17833" s="104"/>
      <c r="S17833" s="104"/>
      <c r="T17833" s="104"/>
    </row>
    <row r="17834" spans="13:20" ht="14.5" x14ac:dyDescent="0.35">
      <c r="M17834" s="263" t="s">
        <v>52616</v>
      </c>
      <c r="N17834" s="264">
        <v>229.22</v>
      </c>
      <c r="P17834" s="243" t="s">
        <v>33333</v>
      </c>
      <c r="Q17834" s="244">
        <v>20712</v>
      </c>
      <c r="R17834" s="104"/>
      <c r="S17834" s="104"/>
      <c r="T17834" s="104"/>
    </row>
    <row r="17835" spans="13:20" ht="14.5" x14ac:dyDescent="0.35">
      <c r="M17835" s="263" t="s">
        <v>20854</v>
      </c>
      <c r="N17835" s="264">
        <v>383412.21</v>
      </c>
      <c r="P17835" s="243" t="s">
        <v>33334</v>
      </c>
      <c r="Q17835" s="244">
        <v>69170.16</v>
      </c>
      <c r="R17835" s="104"/>
      <c r="S17835" s="104"/>
      <c r="T17835" s="104"/>
    </row>
    <row r="17836" spans="13:20" ht="14.5" x14ac:dyDescent="0.35">
      <c r="M17836" s="263" t="s">
        <v>20855</v>
      </c>
      <c r="N17836" s="264">
        <v>322983.69</v>
      </c>
      <c r="P17836" s="243" t="s">
        <v>33335</v>
      </c>
      <c r="Q17836" s="244">
        <v>1494.5</v>
      </c>
      <c r="R17836" s="104"/>
      <c r="S17836" s="104"/>
      <c r="T17836" s="104"/>
    </row>
    <row r="17837" spans="13:20" ht="14.5" x14ac:dyDescent="0.35">
      <c r="M17837" s="263" t="s">
        <v>20856</v>
      </c>
      <c r="N17837" s="264">
        <v>129639.41</v>
      </c>
      <c r="P17837" s="243" t="s">
        <v>33336</v>
      </c>
      <c r="Q17837" s="244">
        <v>5738.33</v>
      </c>
      <c r="R17837" s="104"/>
      <c r="S17837" s="104"/>
      <c r="T17837" s="104"/>
    </row>
    <row r="17838" spans="13:20" ht="14.5" x14ac:dyDescent="0.35">
      <c r="M17838" s="263" t="s">
        <v>35349</v>
      </c>
      <c r="N17838" s="264">
        <v>350596.69</v>
      </c>
      <c r="P17838" s="243" t="s">
        <v>33337</v>
      </c>
      <c r="Q17838" s="244">
        <v>57739.57</v>
      </c>
      <c r="R17838" s="104"/>
      <c r="S17838" s="104"/>
      <c r="T17838" s="104"/>
    </row>
    <row r="17839" spans="13:20" ht="14.5" x14ac:dyDescent="0.35">
      <c r="M17839" s="263" t="s">
        <v>20857</v>
      </c>
      <c r="N17839" s="264">
        <v>22992.93</v>
      </c>
      <c r="P17839" s="243" t="s">
        <v>33338</v>
      </c>
      <c r="Q17839" s="244">
        <v>19505.5</v>
      </c>
      <c r="R17839" s="104"/>
      <c r="S17839" s="104"/>
      <c r="T17839" s="104"/>
    </row>
    <row r="17840" spans="13:20" ht="14.5" x14ac:dyDescent="0.35">
      <c r="M17840" s="263" t="s">
        <v>38152</v>
      </c>
      <c r="N17840" s="264">
        <v>1617.51</v>
      </c>
      <c r="P17840" s="243" t="s">
        <v>33339</v>
      </c>
      <c r="Q17840" s="244">
        <v>1574.23</v>
      </c>
      <c r="R17840" s="104"/>
      <c r="S17840" s="104"/>
      <c r="T17840" s="104"/>
    </row>
    <row r="17841" spans="13:20" ht="14.5" x14ac:dyDescent="0.35">
      <c r="M17841" s="263" t="s">
        <v>20858</v>
      </c>
      <c r="N17841" s="264">
        <v>73953.22</v>
      </c>
      <c r="P17841" s="243" t="s">
        <v>33340</v>
      </c>
      <c r="Q17841" s="244">
        <v>21926.44</v>
      </c>
      <c r="R17841" s="104"/>
      <c r="S17841" s="104"/>
      <c r="T17841" s="104"/>
    </row>
    <row r="17842" spans="13:20" ht="14.5" x14ac:dyDescent="0.35">
      <c r="M17842" s="263" t="s">
        <v>53910</v>
      </c>
      <c r="N17842" s="264">
        <v>495000</v>
      </c>
      <c r="P17842" s="243" t="s">
        <v>33341</v>
      </c>
      <c r="Q17842" s="244">
        <v>30837.27</v>
      </c>
      <c r="R17842" s="104"/>
      <c r="S17842" s="104"/>
      <c r="T17842" s="104"/>
    </row>
    <row r="17843" spans="13:20" ht="14.5" x14ac:dyDescent="0.35">
      <c r="M17843" s="263" t="s">
        <v>53911</v>
      </c>
      <c r="N17843" s="264">
        <v>15000</v>
      </c>
      <c r="P17843" s="243" t="s">
        <v>33342</v>
      </c>
      <c r="Q17843" s="244">
        <v>20712</v>
      </c>
      <c r="R17843" s="104"/>
      <c r="S17843" s="104"/>
      <c r="T17843" s="104"/>
    </row>
    <row r="17844" spans="13:20" ht="14.5" x14ac:dyDescent="0.35">
      <c r="M17844" s="263" t="s">
        <v>20859</v>
      </c>
      <c r="N17844" s="264">
        <v>994.13</v>
      </c>
      <c r="P17844" s="243" t="s">
        <v>33343</v>
      </c>
      <c r="Q17844" s="244">
        <v>69170.16</v>
      </c>
      <c r="R17844" s="104"/>
      <c r="S17844" s="104"/>
      <c r="T17844" s="104"/>
    </row>
    <row r="17845" spans="13:20" ht="14.5" x14ac:dyDescent="0.35">
      <c r="M17845" s="263" t="s">
        <v>58352</v>
      </c>
      <c r="N17845" s="264">
        <v>390.55</v>
      </c>
      <c r="P17845" s="243" t="s">
        <v>33344</v>
      </c>
      <c r="Q17845" s="244">
        <v>1494.5</v>
      </c>
      <c r="R17845" s="104"/>
      <c r="S17845" s="104"/>
      <c r="T17845" s="104"/>
    </row>
    <row r="17846" spans="13:20" ht="14.5" x14ac:dyDescent="0.35">
      <c r="M17846" s="263" t="s">
        <v>53912</v>
      </c>
      <c r="N17846" s="264">
        <v>60000</v>
      </c>
      <c r="P17846" s="243" t="s">
        <v>33345</v>
      </c>
      <c r="Q17846" s="244">
        <v>5738.33</v>
      </c>
      <c r="R17846" s="104"/>
      <c r="S17846" s="104"/>
      <c r="T17846" s="104"/>
    </row>
    <row r="17847" spans="13:20" ht="14.5" x14ac:dyDescent="0.35">
      <c r="M17847" s="263" t="s">
        <v>53913</v>
      </c>
      <c r="N17847" s="264">
        <v>30000</v>
      </c>
      <c r="P17847" s="243" t="s">
        <v>33346</v>
      </c>
      <c r="Q17847" s="244">
        <v>57739.57</v>
      </c>
      <c r="R17847" s="104"/>
      <c r="S17847" s="104"/>
      <c r="T17847" s="104"/>
    </row>
    <row r="17848" spans="13:20" ht="14.5" x14ac:dyDescent="0.35">
      <c r="M17848" s="263" t="s">
        <v>52617</v>
      </c>
      <c r="N17848" s="264">
        <v>4971.92</v>
      </c>
      <c r="P17848" s="243" t="s">
        <v>33347</v>
      </c>
      <c r="Q17848" s="244">
        <v>8912.5</v>
      </c>
      <c r="R17848" s="104"/>
      <c r="S17848" s="104"/>
      <c r="T17848" s="104"/>
    </row>
    <row r="17849" spans="13:20" ht="14.5" x14ac:dyDescent="0.35">
      <c r="M17849" s="263" t="s">
        <v>51723</v>
      </c>
      <c r="N17849" s="264">
        <v>4063.86</v>
      </c>
      <c r="P17849" s="243" t="s">
        <v>33348</v>
      </c>
      <c r="Q17849" s="244">
        <v>9460.7999999999993</v>
      </c>
      <c r="R17849" s="104"/>
      <c r="S17849" s="104"/>
      <c r="T17849" s="104"/>
    </row>
    <row r="17850" spans="13:20" ht="14.5" x14ac:dyDescent="0.35">
      <c r="M17850" s="263" t="s">
        <v>20860</v>
      </c>
      <c r="N17850" s="264">
        <v>295185.09000000003</v>
      </c>
      <c r="P17850" s="243" t="s">
        <v>33349</v>
      </c>
      <c r="Q17850" s="244">
        <v>8430.75</v>
      </c>
      <c r="R17850" s="104"/>
      <c r="S17850" s="104"/>
      <c r="T17850" s="104"/>
    </row>
    <row r="17851" spans="13:20" ht="14.5" x14ac:dyDescent="0.35">
      <c r="M17851" s="263" t="s">
        <v>20861</v>
      </c>
      <c r="N17851" s="264">
        <v>689671.17</v>
      </c>
      <c r="P17851" s="243" t="s">
        <v>33350</v>
      </c>
      <c r="Q17851" s="244">
        <v>4502</v>
      </c>
      <c r="R17851" s="104"/>
      <c r="S17851" s="104"/>
      <c r="T17851" s="104"/>
    </row>
    <row r="17852" spans="13:20" ht="14.5" x14ac:dyDescent="0.35">
      <c r="M17852" s="263" t="s">
        <v>43569</v>
      </c>
      <c r="N17852" s="264">
        <v>12929.93</v>
      </c>
      <c r="P17852" s="243" t="s">
        <v>33351</v>
      </c>
      <c r="Q17852" s="244">
        <v>577</v>
      </c>
      <c r="R17852" s="104"/>
      <c r="S17852" s="104"/>
      <c r="T17852" s="104"/>
    </row>
    <row r="17853" spans="13:20" ht="14.5" x14ac:dyDescent="0.35">
      <c r="M17853" s="263" t="s">
        <v>20862</v>
      </c>
      <c r="N17853" s="264">
        <v>425728.11</v>
      </c>
      <c r="P17853" s="243" t="s">
        <v>33352</v>
      </c>
      <c r="Q17853" s="244">
        <v>953.84</v>
      </c>
      <c r="R17853" s="104"/>
      <c r="S17853" s="104"/>
      <c r="T17853" s="104"/>
    </row>
    <row r="17854" spans="13:20" ht="14.5" x14ac:dyDescent="0.35">
      <c r="M17854" s="263" t="s">
        <v>20863</v>
      </c>
      <c r="N17854" s="264">
        <v>52034.04</v>
      </c>
      <c r="P17854" s="243" t="s">
        <v>33353</v>
      </c>
      <c r="Q17854" s="244">
        <v>4000</v>
      </c>
      <c r="R17854" s="104"/>
      <c r="S17854" s="104"/>
      <c r="T17854" s="104"/>
    </row>
    <row r="17855" spans="13:20" ht="14.5" x14ac:dyDescent="0.35">
      <c r="M17855" s="263" t="s">
        <v>36867</v>
      </c>
      <c r="N17855" s="264">
        <v>170628.54</v>
      </c>
      <c r="P17855" s="243" t="s">
        <v>33354</v>
      </c>
      <c r="Q17855" s="244">
        <v>4000</v>
      </c>
      <c r="R17855" s="104"/>
      <c r="S17855" s="104"/>
      <c r="T17855" s="104"/>
    </row>
    <row r="17856" spans="13:20" ht="14.5" x14ac:dyDescent="0.35">
      <c r="M17856" s="263" t="s">
        <v>20864</v>
      </c>
      <c r="N17856" s="264">
        <v>2453.16</v>
      </c>
      <c r="P17856" s="243" t="s">
        <v>33355</v>
      </c>
      <c r="Q17856" s="244">
        <v>1285</v>
      </c>
      <c r="R17856" s="104"/>
      <c r="S17856" s="104"/>
      <c r="T17856" s="104"/>
    </row>
    <row r="17857" spans="13:20" ht="14.5" x14ac:dyDescent="0.35">
      <c r="M17857" s="263" t="s">
        <v>20866</v>
      </c>
      <c r="N17857" s="264">
        <v>270894.69</v>
      </c>
      <c r="P17857" s="243" t="s">
        <v>33356</v>
      </c>
      <c r="Q17857" s="244">
        <v>3127.81</v>
      </c>
      <c r="R17857" s="104"/>
      <c r="S17857" s="104"/>
      <c r="T17857" s="104"/>
    </row>
    <row r="17858" spans="13:20" ht="14.5" x14ac:dyDescent="0.35">
      <c r="M17858" s="263" t="s">
        <v>20867</v>
      </c>
      <c r="N17858" s="264">
        <v>474690.49</v>
      </c>
      <c r="P17858" s="243" t="s">
        <v>33357</v>
      </c>
      <c r="Q17858" s="244">
        <v>187.83</v>
      </c>
      <c r="R17858" s="104"/>
      <c r="S17858" s="104"/>
      <c r="T17858" s="104"/>
    </row>
    <row r="17859" spans="13:20" ht="14.5" x14ac:dyDescent="0.35">
      <c r="M17859" s="263" t="s">
        <v>43570</v>
      </c>
      <c r="N17859" s="264">
        <v>250067.04</v>
      </c>
      <c r="P17859" s="243" t="s">
        <v>33358</v>
      </c>
      <c r="Q17859" s="244">
        <v>5625.02</v>
      </c>
      <c r="R17859" s="104"/>
      <c r="S17859" s="104"/>
      <c r="T17859" s="104"/>
    </row>
    <row r="17860" spans="13:20" ht="14.5" x14ac:dyDescent="0.35">
      <c r="M17860" s="263" t="s">
        <v>20868</v>
      </c>
      <c r="N17860" s="264">
        <v>851569.96</v>
      </c>
      <c r="P17860" s="243" t="s">
        <v>33359</v>
      </c>
      <c r="Q17860" s="244">
        <v>8912.5</v>
      </c>
      <c r="R17860" s="104"/>
      <c r="S17860" s="104"/>
      <c r="T17860" s="104"/>
    </row>
    <row r="17861" spans="13:20" ht="14.5" x14ac:dyDescent="0.35">
      <c r="M17861" s="263" t="s">
        <v>36868</v>
      </c>
      <c r="N17861" s="264">
        <v>35884.449999999997</v>
      </c>
      <c r="P17861" s="243" t="s">
        <v>33360</v>
      </c>
      <c r="Q17861" s="244">
        <v>9460.7999999999993</v>
      </c>
      <c r="R17861" s="104"/>
      <c r="S17861" s="104"/>
      <c r="T17861" s="104"/>
    </row>
    <row r="17862" spans="13:20" ht="14.5" x14ac:dyDescent="0.35">
      <c r="M17862" s="263" t="s">
        <v>38153</v>
      </c>
      <c r="N17862" s="264">
        <v>612347.5</v>
      </c>
      <c r="P17862" s="243" t="s">
        <v>33361</v>
      </c>
      <c r="Q17862" s="244">
        <v>8430.75</v>
      </c>
      <c r="R17862" s="104"/>
      <c r="S17862" s="104"/>
      <c r="T17862" s="104"/>
    </row>
    <row r="17863" spans="13:20" ht="14.5" x14ac:dyDescent="0.35">
      <c r="M17863" s="263" t="s">
        <v>20919</v>
      </c>
      <c r="N17863" s="264">
        <v>1635830.34</v>
      </c>
      <c r="P17863" s="243" t="s">
        <v>33362</v>
      </c>
      <c r="Q17863" s="244">
        <v>4502</v>
      </c>
      <c r="R17863" s="104"/>
      <c r="S17863" s="104"/>
      <c r="T17863" s="104"/>
    </row>
    <row r="17864" spans="13:20" ht="14.5" x14ac:dyDescent="0.35">
      <c r="M17864" s="263" t="s">
        <v>20920</v>
      </c>
      <c r="N17864" s="264">
        <v>115669.6</v>
      </c>
      <c r="P17864" s="243" t="s">
        <v>33363</v>
      </c>
      <c r="Q17864" s="244">
        <v>577</v>
      </c>
      <c r="R17864" s="104"/>
      <c r="S17864" s="104"/>
      <c r="T17864" s="104"/>
    </row>
    <row r="17865" spans="13:20" ht="14.5" x14ac:dyDescent="0.35">
      <c r="M17865" s="263" t="s">
        <v>20921</v>
      </c>
      <c r="N17865" s="264">
        <v>3637922.62</v>
      </c>
      <c r="P17865" s="243" t="s">
        <v>33364</v>
      </c>
      <c r="Q17865" s="244">
        <v>953.84</v>
      </c>
      <c r="R17865" s="104"/>
      <c r="S17865" s="104"/>
      <c r="T17865" s="104"/>
    </row>
    <row r="17866" spans="13:20" ht="14.5" x14ac:dyDescent="0.35">
      <c r="M17866" s="263" t="s">
        <v>36873</v>
      </c>
      <c r="N17866" s="264">
        <v>264186.43</v>
      </c>
      <c r="P17866" s="243" t="s">
        <v>33365</v>
      </c>
      <c r="Q17866" s="244">
        <v>4000</v>
      </c>
      <c r="R17866" s="104"/>
      <c r="S17866" s="104"/>
      <c r="T17866" s="104"/>
    </row>
    <row r="17867" spans="13:20" ht="14.5" x14ac:dyDescent="0.35">
      <c r="M17867" s="263" t="s">
        <v>49091</v>
      </c>
      <c r="N17867" s="264">
        <v>45944.94</v>
      </c>
      <c r="P17867" s="243" t="s">
        <v>33366</v>
      </c>
      <c r="Q17867" s="244">
        <v>4000</v>
      </c>
      <c r="R17867" s="104"/>
      <c r="S17867" s="104"/>
      <c r="T17867" s="104"/>
    </row>
    <row r="17868" spans="13:20" ht="14.5" x14ac:dyDescent="0.35">
      <c r="M17868" s="263" t="s">
        <v>35357</v>
      </c>
      <c r="N17868" s="264">
        <v>935299.88</v>
      </c>
      <c r="P17868" s="243" t="s">
        <v>33367</v>
      </c>
      <c r="Q17868" s="244">
        <v>1285</v>
      </c>
      <c r="R17868" s="104"/>
      <c r="S17868" s="104"/>
      <c r="T17868" s="104"/>
    </row>
    <row r="17869" spans="13:20" ht="14.5" x14ac:dyDescent="0.35">
      <c r="M17869" s="263" t="s">
        <v>35358</v>
      </c>
      <c r="N17869" s="264">
        <v>249756</v>
      </c>
      <c r="P17869" s="243" t="s">
        <v>33368</v>
      </c>
      <c r="Q17869" s="244">
        <v>3127.81</v>
      </c>
      <c r="R17869" s="104"/>
      <c r="S17869" s="104"/>
      <c r="T17869" s="104"/>
    </row>
    <row r="17870" spans="13:20" ht="14.5" x14ac:dyDescent="0.35">
      <c r="M17870" s="263" t="s">
        <v>41859</v>
      </c>
      <c r="N17870" s="264">
        <v>51750.43</v>
      </c>
      <c r="P17870" s="243" t="s">
        <v>33369</v>
      </c>
      <c r="Q17870" s="244">
        <v>187.83</v>
      </c>
      <c r="R17870" s="104"/>
      <c r="S17870" s="104"/>
      <c r="T17870" s="104"/>
    </row>
    <row r="17871" spans="13:20" ht="14.5" x14ac:dyDescent="0.35">
      <c r="M17871" s="263" t="s">
        <v>20922</v>
      </c>
      <c r="N17871" s="264">
        <v>773905.08</v>
      </c>
      <c r="P17871" s="243" t="s">
        <v>33370</v>
      </c>
      <c r="Q17871" s="244">
        <v>5625.02</v>
      </c>
      <c r="R17871" s="104"/>
      <c r="S17871" s="104"/>
      <c r="T17871" s="104"/>
    </row>
    <row r="17872" spans="13:20" ht="14.5" x14ac:dyDescent="0.35">
      <c r="M17872" s="263" t="s">
        <v>41860</v>
      </c>
      <c r="N17872" s="264">
        <v>145020.51</v>
      </c>
      <c r="P17872" s="243" t="s">
        <v>33371</v>
      </c>
      <c r="Q17872" s="244">
        <v>19001.25</v>
      </c>
      <c r="R17872" s="104"/>
      <c r="S17872" s="104"/>
      <c r="T17872" s="104"/>
    </row>
    <row r="17873" spans="13:20" ht="14.5" x14ac:dyDescent="0.35">
      <c r="M17873" s="263" t="s">
        <v>20923</v>
      </c>
      <c r="N17873" s="264">
        <v>703576.85</v>
      </c>
      <c r="P17873" s="243" t="s">
        <v>33372</v>
      </c>
      <c r="Q17873" s="244">
        <v>5694.5</v>
      </c>
      <c r="R17873" s="104"/>
      <c r="S17873" s="104"/>
      <c r="T17873" s="104"/>
    </row>
    <row r="17874" spans="13:20" ht="14.5" x14ac:dyDescent="0.35">
      <c r="M17874" s="263" t="s">
        <v>20924</v>
      </c>
      <c r="N17874" s="264">
        <v>36228.6</v>
      </c>
      <c r="P17874" s="243" t="s">
        <v>33373</v>
      </c>
      <c r="Q17874" s="244">
        <v>5180</v>
      </c>
      <c r="R17874" s="104"/>
      <c r="S17874" s="104"/>
      <c r="T17874" s="104"/>
    </row>
    <row r="17875" spans="13:20" ht="14.5" x14ac:dyDescent="0.35">
      <c r="M17875" s="263" t="s">
        <v>49092</v>
      </c>
      <c r="N17875" s="264">
        <v>59708.32</v>
      </c>
      <c r="P17875" s="243" t="s">
        <v>33374</v>
      </c>
      <c r="Q17875" s="244">
        <v>2023.2</v>
      </c>
      <c r="R17875" s="104"/>
      <c r="S17875" s="104"/>
      <c r="T17875" s="104"/>
    </row>
    <row r="17876" spans="13:20" ht="14.5" x14ac:dyDescent="0.35">
      <c r="M17876" s="263" t="s">
        <v>53914</v>
      </c>
      <c r="N17876" s="264">
        <v>21096.18</v>
      </c>
      <c r="P17876" s="243" t="s">
        <v>33375</v>
      </c>
      <c r="Q17876" s="244">
        <v>550.35</v>
      </c>
      <c r="R17876" s="104"/>
      <c r="S17876" s="104"/>
      <c r="T17876" s="104"/>
    </row>
    <row r="17877" spans="13:20" ht="14.5" x14ac:dyDescent="0.35">
      <c r="M17877" s="263" t="s">
        <v>53915</v>
      </c>
      <c r="N17877" s="264">
        <v>1450</v>
      </c>
      <c r="P17877" s="243" t="s">
        <v>33376</v>
      </c>
      <c r="Q17877" s="244">
        <v>2505.4699999999998</v>
      </c>
      <c r="R17877" s="104"/>
      <c r="S17877" s="104"/>
      <c r="T17877" s="104"/>
    </row>
    <row r="17878" spans="13:20" ht="14.5" x14ac:dyDescent="0.35">
      <c r="M17878" s="263" t="s">
        <v>53916</v>
      </c>
      <c r="N17878" s="264">
        <v>2176.73</v>
      </c>
      <c r="P17878" s="243" t="s">
        <v>33377</v>
      </c>
      <c r="Q17878" s="244">
        <v>3487.5</v>
      </c>
      <c r="R17878" s="104"/>
      <c r="S17878" s="104"/>
      <c r="T17878" s="104"/>
    </row>
    <row r="17879" spans="13:20" ht="14.5" x14ac:dyDescent="0.35">
      <c r="M17879" s="263" t="s">
        <v>15368</v>
      </c>
      <c r="N17879" s="264">
        <v>87390.7</v>
      </c>
      <c r="P17879" s="243" t="s">
        <v>33378</v>
      </c>
      <c r="Q17879" s="244">
        <v>25035</v>
      </c>
      <c r="R17879" s="104"/>
      <c r="S17879" s="104"/>
      <c r="T17879" s="104"/>
    </row>
    <row r="17880" spans="13:20" ht="14.5" x14ac:dyDescent="0.35">
      <c r="M17880" s="263" t="s">
        <v>51724</v>
      </c>
      <c r="N17880" s="264">
        <v>1074130.51</v>
      </c>
      <c r="P17880" s="243" t="s">
        <v>33379</v>
      </c>
      <c r="Q17880" s="244">
        <v>20158.169999999998</v>
      </c>
      <c r="R17880" s="104"/>
      <c r="S17880" s="104"/>
      <c r="T17880" s="104"/>
    </row>
    <row r="17881" spans="13:20" ht="14.5" x14ac:dyDescent="0.35">
      <c r="M17881" s="263" t="s">
        <v>36874</v>
      </c>
      <c r="N17881" s="264">
        <v>26494457.899999999</v>
      </c>
      <c r="P17881" s="243" t="s">
        <v>33380</v>
      </c>
      <c r="Q17881" s="244">
        <v>3468.64</v>
      </c>
      <c r="R17881" s="104"/>
      <c r="S17881" s="104"/>
      <c r="T17881" s="104"/>
    </row>
    <row r="17882" spans="13:20" ht="14.5" x14ac:dyDescent="0.35">
      <c r="M17882" s="263" t="s">
        <v>35359</v>
      </c>
      <c r="N17882" s="264">
        <v>518939.1</v>
      </c>
      <c r="P17882" s="243" t="s">
        <v>33381</v>
      </c>
      <c r="Q17882" s="244">
        <v>4933.03</v>
      </c>
      <c r="R17882" s="104"/>
      <c r="S17882" s="104"/>
      <c r="T17882" s="104"/>
    </row>
    <row r="17883" spans="13:20" ht="14.5" x14ac:dyDescent="0.35">
      <c r="M17883" s="263" t="s">
        <v>50748</v>
      </c>
      <c r="N17883" s="264">
        <v>1400.16</v>
      </c>
      <c r="P17883" s="243" t="s">
        <v>33382</v>
      </c>
      <c r="Q17883" s="244">
        <v>19001.25</v>
      </c>
      <c r="R17883" s="104"/>
      <c r="S17883" s="104"/>
      <c r="T17883" s="104"/>
    </row>
    <row r="17884" spans="13:20" ht="14.5" x14ac:dyDescent="0.35">
      <c r="M17884" s="263" t="s">
        <v>35360</v>
      </c>
      <c r="N17884" s="264">
        <v>21267.29</v>
      </c>
      <c r="P17884" s="243" t="s">
        <v>33383</v>
      </c>
      <c r="Q17884" s="244">
        <v>5694.5</v>
      </c>
      <c r="R17884" s="104"/>
      <c r="S17884" s="104"/>
      <c r="T17884" s="104"/>
    </row>
    <row r="17885" spans="13:20" ht="14.5" x14ac:dyDescent="0.35">
      <c r="M17885" s="263" t="s">
        <v>50749</v>
      </c>
      <c r="N17885" s="264">
        <v>1368.67</v>
      </c>
      <c r="P17885" s="243" t="s">
        <v>33384</v>
      </c>
      <c r="Q17885" s="244">
        <v>5180</v>
      </c>
      <c r="R17885" s="104"/>
      <c r="S17885" s="104"/>
      <c r="T17885" s="104"/>
    </row>
    <row r="17886" spans="13:20" ht="14.5" x14ac:dyDescent="0.35">
      <c r="M17886" s="263" t="s">
        <v>50750</v>
      </c>
      <c r="N17886" s="264">
        <v>11063.85</v>
      </c>
      <c r="P17886" s="243" t="s">
        <v>33385</v>
      </c>
      <c r="Q17886" s="244">
        <v>2023.2</v>
      </c>
      <c r="R17886" s="104"/>
      <c r="S17886" s="104"/>
      <c r="T17886" s="104"/>
    </row>
    <row r="17887" spans="13:20" ht="14.5" x14ac:dyDescent="0.35">
      <c r="M17887" s="263" t="s">
        <v>20925</v>
      </c>
      <c r="N17887" s="264">
        <v>157972.32</v>
      </c>
      <c r="P17887" s="243" t="s">
        <v>33386</v>
      </c>
      <c r="Q17887" s="244">
        <v>550.35</v>
      </c>
      <c r="R17887" s="104"/>
      <c r="S17887" s="104"/>
      <c r="T17887" s="104"/>
    </row>
    <row r="17888" spans="13:20" ht="14.5" x14ac:dyDescent="0.35">
      <c r="M17888" s="263" t="s">
        <v>20926</v>
      </c>
      <c r="N17888" s="264">
        <v>264954.56</v>
      </c>
      <c r="P17888" s="243" t="s">
        <v>33387</v>
      </c>
      <c r="Q17888" s="244">
        <v>2505.4699999999998</v>
      </c>
      <c r="R17888" s="104"/>
      <c r="S17888" s="104"/>
      <c r="T17888" s="104"/>
    </row>
    <row r="17889" spans="13:20" ht="14.5" x14ac:dyDescent="0.35">
      <c r="M17889" s="263" t="s">
        <v>41861</v>
      </c>
      <c r="N17889" s="264">
        <v>20354.400000000001</v>
      </c>
      <c r="P17889" s="243" t="s">
        <v>33388</v>
      </c>
      <c r="Q17889" s="244">
        <v>3487.5</v>
      </c>
      <c r="R17889" s="104"/>
      <c r="S17889" s="104"/>
      <c r="T17889" s="104"/>
    </row>
    <row r="17890" spans="13:20" ht="14.5" x14ac:dyDescent="0.35">
      <c r="M17890" s="263" t="s">
        <v>15371</v>
      </c>
      <c r="N17890" s="264">
        <v>2806015.65</v>
      </c>
      <c r="P17890" s="243" t="s">
        <v>33389</v>
      </c>
      <c r="Q17890" s="244">
        <v>25035</v>
      </c>
      <c r="R17890" s="104"/>
      <c r="S17890" s="104"/>
      <c r="T17890" s="104"/>
    </row>
    <row r="17891" spans="13:20" ht="14.5" x14ac:dyDescent="0.35">
      <c r="M17891" s="263" t="s">
        <v>15372</v>
      </c>
      <c r="N17891" s="264">
        <v>1420758.44</v>
      </c>
      <c r="P17891" s="243" t="s">
        <v>33390</v>
      </c>
      <c r="Q17891" s="244">
        <v>20158.169999999998</v>
      </c>
      <c r="R17891" s="104"/>
      <c r="S17891" s="104"/>
      <c r="T17891" s="104"/>
    </row>
    <row r="17892" spans="13:20" ht="14.5" x14ac:dyDescent="0.35">
      <c r="M17892" s="263" t="s">
        <v>15373</v>
      </c>
      <c r="N17892" s="264">
        <v>524902.84</v>
      </c>
      <c r="P17892" s="243" t="s">
        <v>33391</v>
      </c>
      <c r="Q17892" s="244">
        <v>3468.64</v>
      </c>
      <c r="R17892" s="104"/>
      <c r="S17892" s="104"/>
      <c r="T17892" s="104"/>
    </row>
    <row r="17893" spans="13:20" ht="14.5" x14ac:dyDescent="0.35">
      <c r="M17893" s="263" t="s">
        <v>20927</v>
      </c>
      <c r="N17893" s="264">
        <v>1495575.45</v>
      </c>
      <c r="P17893" s="243" t="s">
        <v>33392</v>
      </c>
      <c r="Q17893" s="244">
        <v>4933.03</v>
      </c>
      <c r="R17893" s="104"/>
      <c r="S17893" s="104"/>
      <c r="T17893" s="104"/>
    </row>
    <row r="17894" spans="13:20" ht="14.5" x14ac:dyDescent="0.35">
      <c r="M17894" s="263" t="s">
        <v>20928</v>
      </c>
      <c r="N17894" s="264">
        <v>1271.6099999999999</v>
      </c>
      <c r="P17894" s="243" t="s">
        <v>33393</v>
      </c>
      <c r="Q17894" s="244">
        <v>24817.759999999998</v>
      </c>
      <c r="R17894" s="104"/>
      <c r="S17894" s="104"/>
      <c r="T17894" s="104"/>
    </row>
    <row r="17895" spans="13:20" ht="14.5" x14ac:dyDescent="0.35">
      <c r="M17895" s="263" t="s">
        <v>41862</v>
      </c>
      <c r="N17895" s="264">
        <v>92988.72</v>
      </c>
      <c r="P17895" s="243" t="s">
        <v>33394</v>
      </c>
      <c r="Q17895" s="244">
        <v>41327.980000000003</v>
      </c>
      <c r="R17895" s="104"/>
      <c r="S17895" s="104"/>
      <c r="T17895" s="104"/>
    </row>
    <row r="17896" spans="13:20" ht="14.5" x14ac:dyDescent="0.35">
      <c r="M17896" s="263" t="s">
        <v>58353</v>
      </c>
      <c r="N17896" s="264">
        <v>9600</v>
      </c>
      <c r="P17896" s="243" t="s">
        <v>33395</v>
      </c>
      <c r="Q17896" s="244">
        <v>5060.16</v>
      </c>
      <c r="R17896" s="104"/>
      <c r="S17896" s="104"/>
      <c r="T17896" s="104"/>
    </row>
    <row r="17897" spans="13:20" ht="14.5" x14ac:dyDescent="0.35">
      <c r="M17897" s="263" t="s">
        <v>46015</v>
      </c>
      <c r="N17897" s="264">
        <v>3909.09</v>
      </c>
      <c r="P17897" s="243" t="s">
        <v>33396</v>
      </c>
      <c r="Q17897" s="244">
        <v>4712.12</v>
      </c>
      <c r="R17897" s="104"/>
      <c r="S17897" s="104"/>
      <c r="T17897" s="104"/>
    </row>
    <row r="17898" spans="13:20" ht="14.5" x14ac:dyDescent="0.35">
      <c r="M17898" s="263" t="s">
        <v>20929</v>
      </c>
      <c r="N17898" s="264">
        <v>650876.79</v>
      </c>
      <c r="P17898" s="243" t="s">
        <v>33397</v>
      </c>
      <c r="Q17898" s="244">
        <v>846.67</v>
      </c>
      <c r="R17898" s="104"/>
      <c r="S17898" s="104"/>
      <c r="T17898" s="104"/>
    </row>
    <row r="17899" spans="13:20" ht="14.5" x14ac:dyDescent="0.35">
      <c r="M17899" s="263" t="s">
        <v>49093</v>
      </c>
      <c r="N17899" s="264">
        <v>147269.29</v>
      </c>
      <c r="P17899" s="243" t="s">
        <v>33398</v>
      </c>
      <c r="Q17899" s="244">
        <v>80.430000000000007</v>
      </c>
      <c r="R17899" s="104"/>
      <c r="S17899" s="104"/>
      <c r="T17899" s="104"/>
    </row>
    <row r="17900" spans="13:20" ht="14.5" x14ac:dyDescent="0.35">
      <c r="M17900" s="263" t="s">
        <v>51725</v>
      </c>
      <c r="N17900" s="264">
        <v>271.95</v>
      </c>
      <c r="P17900" s="243" t="s">
        <v>33399</v>
      </c>
      <c r="Q17900" s="244">
        <v>441.34</v>
      </c>
      <c r="R17900" s="104"/>
      <c r="S17900" s="104"/>
      <c r="T17900" s="104"/>
    </row>
    <row r="17901" spans="13:20" ht="14.5" x14ac:dyDescent="0.35">
      <c r="M17901" s="263" t="s">
        <v>20930</v>
      </c>
      <c r="N17901" s="264">
        <v>959799.52</v>
      </c>
      <c r="P17901" s="243" t="s">
        <v>33400</v>
      </c>
      <c r="Q17901" s="244">
        <v>205.89</v>
      </c>
      <c r="R17901" s="104"/>
      <c r="S17901" s="104"/>
      <c r="T17901" s="104"/>
    </row>
    <row r="17902" spans="13:20" ht="14.5" x14ac:dyDescent="0.35">
      <c r="M17902" s="263" t="s">
        <v>20931</v>
      </c>
      <c r="N17902" s="264">
        <v>1553967.02</v>
      </c>
      <c r="P17902" s="243" t="s">
        <v>33401</v>
      </c>
      <c r="Q17902" s="244">
        <v>1655.53</v>
      </c>
      <c r="R17902" s="104"/>
      <c r="S17902" s="104"/>
      <c r="T17902" s="104"/>
    </row>
    <row r="17903" spans="13:20" ht="14.5" x14ac:dyDescent="0.35">
      <c r="M17903" s="263" t="s">
        <v>20932</v>
      </c>
      <c r="N17903" s="264">
        <v>569963.24</v>
      </c>
      <c r="P17903" s="243" t="s">
        <v>33402</v>
      </c>
      <c r="Q17903" s="244">
        <v>878</v>
      </c>
      <c r="R17903" s="104"/>
      <c r="S17903" s="104"/>
      <c r="T17903" s="104"/>
    </row>
    <row r="17904" spans="13:20" ht="14.5" x14ac:dyDescent="0.35">
      <c r="M17904" s="263" t="s">
        <v>20933</v>
      </c>
      <c r="N17904" s="264">
        <v>1830715.13</v>
      </c>
      <c r="P17904" s="243" t="s">
        <v>33403</v>
      </c>
      <c r="Q17904" s="244">
        <v>24817.759999999998</v>
      </c>
      <c r="R17904" s="104"/>
      <c r="S17904" s="104"/>
      <c r="T17904" s="104"/>
    </row>
    <row r="17905" spans="13:20" ht="14.5" x14ac:dyDescent="0.35">
      <c r="M17905" s="263" t="s">
        <v>52618</v>
      </c>
      <c r="N17905" s="264">
        <v>1379.58</v>
      </c>
      <c r="P17905" s="243" t="s">
        <v>33404</v>
      </c>
      <c r="Q17905" s="244">
        <v>41327.980000000003</v>
      </c>
      <c r="R17905" s="104"/>
      <c r="S17905" s="104"/>
      <c r="T17905" s="104"/>
    </row>
    <row r="17906" spans="13:20" ht="14.5" x14ac:dyDescent="0.35">
      <c r="M17906" s="263" t="s">
        <v>20934</v>
      </c>
      <c r="N17906" s="264">
        <v>393066.92</v>
      </c>
      <c r="P17906" s="243" t="s">
        <v>33405</v>
      </c>
      <c r="Q17906" s="244">
        <v>5060.16</v>
      </c>
      <c r="R17906" s="104"/>
      <c r="S17906" s="104"/>
      <c r="T17906" s="104"/>
    </row>
    <row r="17907" spans="13:20" ht="14.5" x14ac:dyDescent="0.35">
      <c r="M17907" s="263" t="s">
        <v>20935</v>
      </c>
      <c r="N17907" s="264">
        <v>1961095.27</v>
      </c>
      <c r="P17907" s="243" t="s">
        <v>33406</v>
      </c>
      <c r="Q17907" s="244">
        <v>4712.12</v>
      </c>
      <c r="R17907" s="104"/>
      <c r="S17907" s="104"/>
      <c r="T17907" s="104"/>
    </row>
    <row r="17908" spans="13:20" ht="14.5" x14ac:dyDescent="0.35">
      <c r="M17908" s="263" t="s">
        <v>51726</v>
      </c>
      <c r="N17908" s="264">
        <v>-220155.59</v>
      </c>
      <c r="P17908" s="243" t="s">
        <v>33407</v>
      </c>
      <c r="Q17908" s="244">
        <v>846.67</v>
      </c>
      <c r="R17908" s="104"/>
      <c r="S17908" s="104"/>
      <c r="T17908" s="104"/>
    </row>
    <row r="17909" spans="13:20" ht="14.5" x14ac:dyDescent="0.35">
      <c r="M17909" s="263" t="s">
        <v>38160</v>
      </c>
      <c r="N17909" s="264">
        <v>3436099.89</v>
      </c>
      <c r="P17909" s="243" t="s">
        <v>33408</v>
      </c>
      <c r="Q17909" s="244">
        <v>80.430000000000007</v>
      </c>
      <c r="R17909" s="104"/>
      <c r="S17909" s="104"/>
      <c r="T17909" s="104"/>
    </row>
    <row r="17910" spans="13:20" ht="14.5" x14ac:dyDescent="0.35">
      <c r="M17910" s="263" t="s">
        <v>53917</v>
      </c>
      <c r="N17910" s="264">
        <v>175125.66</v>
      </c>
      <c r="P17910" s="243" t="s">
        <v>33409</v>
      </c>
      <c r="Q17910" s="244">
        <v>441.34</v>
      </c>
      <c r="R17910" s="104"/>
      <c r="S17910" s="104"/>
      <c r="T17910" s="104"/>
    </row>
    <row r="17911" spans="13:20" ht="14.5" x14ac:dyDescent="0.35">
      <c r="M17911" s="263" t="s">
        <v>58354</v>
      </c>
      <c r="N17911" s="264">
        <v>23932.97</v>
      </c>
      <c r="P17911" s="243" t="s">
        <v>33410</v>
      </c>
      <c r="Q17911" s="244">
        <v>205.89</v>
      </c>
      <c r="R17911" s="104"/>
      <c r="S17911" s="104"/>
      <c r="T17911" s="104"/>
    </row>
    <row r="17912" spans="13:20" ht="14.5" x14ac:dyDescent="0.35">
      <c r="M17912" s="263" t="s">
        <v>41863</v>
      </c>
      <c r="N17912" s="264">
        <v>428464.99</v>
      </c>
      <c r="P17912" s="243" t="s">
        <v>33411</v>
      </c>
      <c r="Q17912" s="244">
        <v>1655.53</v>
      </c>
      <c r="R17912" s="104"/>
      <c r="S17912" s="104"/>
      <c r="T17912" s="104"/>
    </row>
    <row r="17913" spans="13:20" ht="14.5" x14ac:dyDescent="0.35">
      <c r="M17913" s="263" t="s">
        <v>20936</v>
      </c>
      <c r="N17913" s="264">
        <v>18733.78</v>
      </c>
      <c r="P17913" s="243" t="s">
        <v>33412</v>
      </c>
      <c r="Q17913" s="244">
        <v>878</v>
      </c>
      <c r="R17913" s="104"/>
      <c r="S17913" s="104"/>
      <c r="T17913" s="104"/>
    </row>
    <row r="17914" spans="13:20" ht="14.5" x14ac:dyDescent="0.35">
      <c r="M17914" s="263" t="s">
        <v>58355</v>
      </c>
      <c r="N17914" s="264">
        <v>177180.08</v>
      </c>
      <c r="P17914" s="243" t="s">
        <v>33413</v>
      </c>
      <c r="Q17914" s="244">
        <v>38939.339999999997</v>
      </c>
      <c r="R17914" s="104"/>
      <c r="S17914" s="104"/>
      <c r="T17914" s="104"/>
    </row>
    <row r="17915" spans="13:20" ht="14.5" x14ac:dyDescent="0.35">
      <c r="M17915" s="263" t="s">
        <v>20956</v>
      </c>
      <c r="N17915" s="264">
        <v>99967.33</v>
      </c>
      <c r="P17915" s="243" t="s">
        <v>33414</v>
      </c>
      <c r="Q17915" s="244">
        <v>646.36</v>
      </c>
      <c r="R17915" s="104"/>
      <c r="S17915" s="104"/>
      <c r="T17915" s="104"/>
    </row>
    <row r="17916" spans="13:20" ht="14.5" x14ac:dyDescent="0.35">
      <c r="M17916" s="263" t="s">
        <v>20958</v>
      </c>
      <c r="N17916" s="264">
        <v>104060.73</v>
      </c>
      <c r="P17916" s="243" t="s">
        <v>33415</v>
      </c>
      <c r="Q17916" s="244">
        <v>7000</v>
      </c>
      <c r="R17916" s="104"/>
      <c r="S17916" s="104"/>
      <c r="T17916" s="104"/>
    </row>
    <row r="17917" spans="13:20" ht="14.5" x14ac:dyDescent="0.35">
      <c r="M17917" s="263" t="s">
        <v>20959</v>
      </c>
      <c r="N17917" s="264">
        <v>515749.91</v>
      </c>
      <c r="P17917" s="243" t="s">
        <v>33416</v>
      </c>
      <c r="Q17917" s="244">
        <v>2246.89</v>
      </c>
      <c r="R17917" s="104"/>
      <c r="S17917" s="104"/>
      <c r="T17917" s="104"/>
    </row>
    <row r="17918" spans="13:20" ht="14.5" x14ac:dyDescent="0.35">
      <c r="M17918" s="263" t="s">
        <v>50751</v>
      </c>
      <c r="N17918" s="264">
        <v>60918.51</v>
      </c>
      <c r="P17918" s="243" t="s">
        <v>33417</v>
      </c>
      <c r="Q17918" s="244">
        <v>38939.339999999997</v>
      </c>
      <c r="R17918" s="104"/>
      <c r="S17918" s="104"/>
      <c r="T17918" s="104"/>
    </row>
    <row r="17919" spans="13:20" ht="14.5" x14ac:dyDescent="0.35">
      <c r="M17919" s="263" t="s">
        <v>50752</v>
      </c>
      <c r="N17919" s="264">
        <v>23776.94</v>
      </c>
      <c r="P17919" s="243" t="s">
        <v>33418</v>
      </c>
      <c r="Q17919" s="244">
        <v>646.36</v>
      </c>
      <c r="R17919" s="104"/>
      <c r="S17919" s="104"/>
      <c r="T17919" s="104"/>
    </row>
    <row r="17920" spans="13:20" ht="14.5" x14ac:dyDescent="0.35">
      <c r="M17920" s="263" t="s">
        <v>46016</v>
      </c>
      <c r="N17920" s="264">
        <v>213638.02</v>
      </c>
      <c r="P17920" s="243" t="s">
        <v>33419</v>
      </c>
      <c r="Q17920" s="244">
        <v>7000</v>
      </c>
      <c r="R17920" s="104"/>
      <c r="S17920" s="104"/>
      <c r="T17920" s="104"/>
    </row>
    <row r="17921" spans="13:20" ht="14.5" x14ac:dyDescent="0.35">
      <c r="M17921" s="263" t="s">
        <v>46017</v>
      </c>
      <c r="N17921" s="264">
        <v>3750</v>
      </c>
      <c r="P17921" s="243" t="s">
        <v>33420</v>
      </c>
      <c r="Q17921" s="244">
        <v>2246.89</v>
      </c>
      <c r="R17921" s="104"/>
      <c r="S17921" s="104"/>
      <c r="T17921" s="104"/>
    </row>
    <row r="17922" spans="13:20" ht="14.5" x14ac:dyDescent="0.35">
      <c r="M17922" s="263" t="s">
        <v>20960</v>
      </c>
      <c r="N17922" s="264">
        <v>78171.360000000001</v>
      </c>
      <c r="P17922" s="243" t="s">
        <v>33421</v>
      </c>
      <c r="Q17922" s="244">
        <v>17962.099999999999</v>
      </c>
      <c r="R17922" s="104"/>
      <c r="S17922" s="104"/>
      <c r="T17922" s="104"/>
    </row>
    <row r="17923" spans="13:20" ht="14.5" x14ac:dyDescent="0.35">
      <c r="M17923" s="263" t="s">
        <v>20961</v>
      </c>
      <c r="N17923" s="264">
        <v>4127</v>
      </c>
      <c r="P17923" s="243" t="s">
        <v>33422</v>
      </c>
      <c r="Q17923" s="244">
        <v>7041.44</v>
      </c>
      <c r="R17923" s="104"/>
      <c r="S17923" s="104"/>
      <c r="T17923" s="104"/>
    </row>
    <row r="17924" spans="13:20" ht="14.5" x14ac:dyDescent="0.35">
      <c r="M17924" s="263" t="s">
        <v>41866</v>
      </c>
      <c r="N17924" s="264">
        <v>3314</v>
      </c>
      <c r="P17924" s="243" t="s">
        <v>33423</v>
      </c>
      <c r="Q17924" s="244">
        <v>46550.1</v>
      </c>
      <c r="R17924" s="104"/>
      <c r="S17924" s="104"/>
      <c r="T17924" s="104"/>
    </row>
    <row r="17925" spans="13:20" ht="14.5" x14ac:dyDescent="0.35">
      <c r="M17925" s="263" t="s">
        <v>46018</v>
      </c>
      <c r="N17925" s="264">
        <v>19611.740000000002</v>
      </c>
      <c r="P17925" s="243" t="s">
        <v>33424</v>
      </c>
      <c r="Q17925" s="244">
        <v>4979.28</v>
      </c>
      <c r="R17925" s="104"/>
      <c r="S17925" s="104"/>
      <c r="T17925" s="104"/>
    </row>
    <row r="17926" spans="13:20" ht="14.5" x14ac:dyDescent="0.35">
      <c r="M17926" s="263" t="s">
        <v>20963</v>
      </c>
      <c r="N17926" s="264">
        <v>130184.9</v>
      </c>
      <c r="P17926" s="243" t="s">
        <v>33425</v>
      </c>
      <c r="Q17926" s="244">
        <v>1239</v>
      </c>
      <c r="R17926" s="104"/>
      <c r="S17926" s="104"/>
      <c r="T17926" s="104"/>
    </row>
    <row r="17927" spans="13:20" ht="14.5" x14ac:dyDescent="0.35">
      <c r="M17927" s="263" t="s">
        <v>20983</v>
      </c>
      <c r="N17927" s="264">
        <v>742157.7</v>
      </c>
      <c r="P17927" s="243" t="s">
        <v>33426</v>
      </c>
      <c r="Q17927" s="244">
        <v>5140</v>
      </c>
      <c r="R17927" s="104"/>
      <c r="S17927" s="104"/>
      <c r="T17927" s="104"/>
    </row>
    <row r="17928" spans="13:20" ht="14.5" x14ac:dyDescent="0.35">
      <c r="M17928" s="263" t="s">
        <v>50753</v>
      </c>
      <c r="N17928" s="264">
        <v>78978.210000000006</v>
      </c>
      <c r="P17928" s="243" t="s">
        <v>33427</v>
      </c>
      <c r="Q17928" s="244">
        <v>716</v>
      </c>
      <c r="R17928" s="104"/>
      <c r="S17928" s="104"/>
      <c r="T17928" s="104"/>
    </row>
    <row r="17929" spans="13:20" ht="14.5" x14ac:dyDescent="0.35">
      <c r="M17929" s="263" t="s">
        <v>50754</v>
      </c>
      <c r="N17929" s="264">
        <v>44328</v>
      </c>
      <c r="P17929" s="243" t="s">
        <v>33428</v>
      </c>
      <c r="Q17929" s="244">
        <v>940</v>
      </c>
      <c r="R17929" s="104"/>
      <c r="S17929" s="104"/>
      <c r="T17929" s="104"/>
    </row>
    <row r="17930" spans="13:20" ht="14.5" x14ac:dyDescent="0.35">
      <c r="M17930" s="263" t="s">
        <v>50755</v>
      </c>
      <c r="N17930" s="264">
        <v>65818.37</v>
      </c>
      <c r="P17930" s="243" t="s">
        <v>33429</v>
      </c>
      <c r="Q17930" s="244">
        <v>3902.73</v>
      </c>
      <c r="R17930" s="104"/>
      <c r="S17930" s="104"/>
      <c r="T17930" s="104"/>
    </row>
    <row r="17931" spans="13:20" ht="14.5" x14ac:dyDescent="0.35">
      <c r="M17931" s="263" t="s">
        <v>46019</v>
      </c>
      <c r="N17931" s="264">
        <v>120448.83</v>
      </c>
      <c r="P17931" s="243" t="s">
        <v>33430</v>
      </c>
      <c r="Q17931" s="244">
        <v>17980.54</v>
      </c>
      <c r="R17931" s="104"/>
      <c r="S17931" s="104"/>
      <c r="T17931" s="104"/>
    </row>
    <row r="17932" spans="13:20" ht="14.5" x14ac:dyDescent="0.35">
      <c r="M17932" s="263" t="s">
        <v>58356</v>
      </c>
      <c r="N17932" s="264">
        <v>112650</v>
      </c>
      <c r="P17932" s="243" t="s">
        <v>33431</v>
      </c>
      <c r="Q17932" s="244">
        <v>4500</v>
      </c>
      <c r="R17932" s="104"/>
      <c r="S17932" s="104"/>
      <c r="T17932" s="104"/>
    </row>
    <row r="17933" spans="13:20" ht="14.5" x14ac:dyDescent="0.35">
      <c r="M17933" s="263" t="s">
        <v>20984</v>
      </c>
      <c r="N17933" s="264">
        <v>86785.05</v>
      </c>
      <c r="P17933" s="243" t="s">
        <v>33432</v>
      </c>
      <c r="Q17933" s="244">
        <v>1619.76</v>
      </c>
      <c r="R17933" s="104"/>
      <c r="S17933" s="104"/>
      <c r="T17933" s="104"/>
    </row>
    <row r="17934" spans="13:20" ht="14.5" x14ac:dyDescent="0.35">
      <c r="M17934" s="263" t="s">
        <v>20986</v>
      </c>
      <c r="N17934" s="264">
        <v>53318.05</v>
      </c>
      <c r="P17934" s="243" t="s">
        <v>33433</v>
      </c>
      <c r="Q17934" s="244">
        <v>1200</v>
      </c>
      <c r="R17934" s="104"/>
      <c r="S17934" s="104"/>
      <c r="T17934" s="104"/>
    </row>
    <row r="17935" spans="13:20" ht="14.5" x14ac:dyDescent="0.35">
      <c r="M17935" s="263" t="s">
        <v>20988</v>
      </c>
      <c r="N17935" s="264">
        <v>3329</v>
      </c>
      <c r="P17935" s="243" t="s">
        <v>33434</v>
      </c>
      <c r="Q17935" s="244">
        <v>19951.97</v>
      </c>
      <c r="R17935" s="104"/>
      <c r="S17935" s="104"/>
      <c r="T17935" s="104"/>
    </row>
    <row r="17936" spans="13:20" ht="14.5" x14ac:dyDescent="0.35">
      <c r="M17936" s="263" t="s">
        <v>20991</v>
      </c>
      <c r="N17936" s="264">
        <v>83506.3</v>
      </c>
      <c r="P17936" s="243" t="s">
        <v>33435</v>
      </c>
      <c r="Q17936" s="244">
        <v>57231.21</v>
      </c>
      <c r="R17936" s="104"/>
      <c r="S17936" s="104"/>
      <c r="T17936" s="104"/>
    </row>
    <row r="17937" spans="13:20" ht="14.5" x14ac:dyDescent="0.35">
      <c r="M17937" s="263" t="s">
        <v>50756</v>
      </c>
      <c r="N17937" s="264">
        <v>32900</v>
      </c>
      <c r="P17937" s="243" t="s">
        <v>33436</v>
      </c>
      <c r="Q17937" s="244">
        <v>9090</v>
      </c>
      <c r="R17937" s="104"/>
      <c r="S17937" s="104"/>
      <c r="T17937" s="104"/>
    </row>
    <row r="17938" spans="13:20" ht="14.5" x14ac:dyDescent="0.35">
      <c r="M17938" s="263" t="s">
        <v>21019</v>
      </c>
      <c r="N17938" s="264">
        <v>206120.08</v>
      </c>
      <c r="P17938" s="243" t="s">
        <v>33437</v>
      </c>
      <c r="Q17938" s="244">
        <v>17962.099999999999</v>
      </c>
      <c r="R17938" s="104"/>
      <c r="S17938" s="104"/>
      <c r="T17938" s="104"/>
    </row>
    <row r="17939" spans="13:20" ht="14.5" x14ac:dyDescent="0.35">
      <c r="M17939" s="263" t="s">
        <v>58357</v>
      </c>
      <c r="N17939" s="264">
        <v>99129.86</v>
      </c>
      <c r="P17939" s="243" t="s">
        <v>33438</v>
      </c>
      <c r="Q17939" s="244">
        <v>7041.44</v>
      </c>
      <c r="R17939" s="104"/>
      <c r="S17939" s="104"/>
      <c r="T17939" s="104"/>
    </row>
    <row r="17940" spans="13:20" ht="14.5" x14ac:dyDescent="0.35">
      <c r="M17940" s="263" t="s">
        <v>38169</v>
      </c>
      <c r="N17940" s="264">
        <v>41750.080000000002</v>
      </c>
      <c r="P17940" s="243" t="s">
        <v>33439</v>
      </c>
      <c r="Q17940" s="244">
        <v>46550.1</v>
      </c>
      <c r="R17940" s="104"/>
      <c r="S17940" s="104"/>
      <c r="T17940" s="104"/>
    </row>
    <row r="17941" spans="13:20" ht="14.5" x14ac:dyDescent="0.35">
      <c r="M17941" s="263" t="s">
        <v>46020</v>
      </c>
      <c r="N17941" s="264">
        <v>61623.46</v>
      </c>
      <c r="P17941" s="243" t="s">
        <v>33440</v>
      </c>
      <c r="Q17941" s="244">
        <v>4979.28</v>
      </c>
      <c r="R17941" s="104"/>
      <c r="S17941" s="104"/>
      <c r="T17941" s="104"/>
    </row>
    <row r="17942" spans="13:20" ht="14.5" x14ac:dyDescent="0.35">
      <c r="M17942" s="263" t="s">
        <v>21023</v>
      </c>
      <c r="N17942" s="264">
        <v>31030.23</v>
      </c>
      <c r="P17942" s="243" t="s">
        <v>33441</v>
      </c>
      <c r="Q17942" s="244">
        <v>1239</v>
      </c>
      <c r="R17942" s="104"/>
      <c r="S17942" s="104"/>
      <c r="T17942" s="104"/>
    </row>
    <row r="17943" spans="13:20" ht="14.5" x14ac:dyDescent="0.35">
      <c r="M17943" s="263" t="s">
        <v>21024</v>
      </c>
      <c r="N17943" s="264">
        <v>61929.1</v>
      </c>
      <c r="P17943" s="243" t="s">
        <v>33442</v>
      </c>
      <c r="Q17943" s="244">
        <v>5140</v>
      </c>
      <c r="R17943" s="104"/>
      <c r="S17943" s="104"/>
      <c r="T17943" s="104"/>
    </row>
    <row r="17944" spans="13:20" ht="14.5" x14ac:dyDescent="0.35">
      <c r="M17944" s="263" t="s">
        <v>36877</v>
      </c>
      <c r="N17944" s="264">
        <v>43261.57</v>
      </c>
      <c r="P17944" s="243" t="s">
        <v>33443</v>
      </c>
      <c r="Q17944" s="244">
        <v>716</v>
      </c>
      <c r="R17944" s="104"/>
      <c r="S17944" s="104"/>
      <c r="T17944" s="104"/>
    </row>
    <row r="17945" spans="13:20" ht="14.5" x14ac:dyDescent="0.35">
      <c r="M17945" s="263" t="s">
        <v>36878</v>
      </c>
      <c r="N17945" s="264">
        <v>15000</v>
      </c>
      <c r="P17945" s="243" t="s">
        <v>33444</v>
      </c>
      <c r="Q17945" s="244">
        <v>940</v>
      </c>
      <c r="R17945" s="104"/>
      <c r="S17945" s="104"/>
      <c r="T17945" s="104"/>
    </row>
    <row r="17946" spans="13:20" ht="14.5" x14ac:dyDescent="0.35">
      <c r="M17946" s="263" t="s">
        <v>21028</v>
      </c>
      <c r="N17946" s="264">
        <v>17969.939999999999</v>
      </c>
      <c r="P17946" s="243" t="s">
        <v>33445</v>
      </c>
      <c r="Q17946" s="244">
        <v>3902.73</v>
      </c>
      <c r="R17946" s="104"/>
      <c r="S17946" s="104"/>
      <c r="T17946" s="104"/>
    </row>
    <row r="17947" spans="13:20" ht="14.5" x14ac:dyDescent="0.35">
      <c r="M17947" s="263" t="s">
        <v>21030</v>
      </c>
      <c r="N17947" s="264">
        <v>103173.7</v>
      </c>
      <c r="P17947" s="243" t="s">
        <v>33446</v>
      </c>
      <c r="Q17947" s="244">
        <v>17980.54</v>
      </c>
      <c r="R17947" s="104"/>
      <c r="S17947" s="104"/>
      <c r="T17947" s="104"/>
    </row>
    <row r="17948" spans="13:20" ht="14.5" x14ac:dyDescent="0.35">
      <c r="M17948" s="263" t="s">
        <v>38170</v>
      </c>
      <c r="N17948" s="264">
        <v>91752</v>
      </c>
      <c r="P17948" s="243" t="s">
        <v>33447</v>
      </c>
      <c r="Q17948" s="244">
        <v>4500</v>
      </c>
      <c r="R17948" s="104"/>
      <c r="S17948" s="104"/>
      <c r="T17948" s="104"/>
    </row>
    <row r="17949" spans="13:20" ht="14.5" x14ac:dyDescent="0.35">
      <c r="M17949" s="263" t="s">
        <v>38171</v>
      </c>
      <c r="N17949" s="264">
        <v>63000</v>
      </c>
      <c r="P17949" s="243" t="s">
        <v>33448</v>
      </c>
      <c r="Q17949" s="244">
        <v>1619.76</v>
      </c>
      <c r="R17949" s="104"/>
      <c r="S17949" s="104"/>
      <c r="T17949" s="104"/>
    </row>
    <row r="17950" spans="13:20" ht="14.5" x14ac:dyDescent="0.35">
      <c r="M17950" s="263" t="s">
        <v>21047</v>
      </c>
      <c r="N17950" s="264">
        <v>119504.98</v>
      </c>
      <c r="P17950" s="243" t="s">
        <v>33449</v>
      </c>
      <c r="Q17950" s="244">
        <v>1200</v>
      </c>
      <c r="R17950" s="104"/>
      <c r="S17950" s="104"/>
      <c r="T17950" s="104"/>
    </row>
    <row r="17951" spans="13:20" ht="14.5" x14ac:dyDescent="0.35">
      <c r="M17951" s="263" t="s">
        <v>36887</v>
      </c>
      <c r="N17951" s="264">
        <v>59162.720000000001</v>
      </c>
      <c r="P17951" s="243" t="s">
        <v>33450</v>
      </c>
      <c r="Q17951" s="244">
        <v>19951.97</v>
      </c>
      <c r="R17951" s="104"/>
      <c r="S17951" s="104"/>
      <c r="T17951" s="104"/>
    </row>
    <row r="17952" spans="13:20" ht="14.5" x14ac:dyDescent="0.35">
      <c r="M17952" s="263" t="s">
        <v>53918</v>
      </c>
      <c r="N17952" s="264">
        <v>6000</v>
      </c>
      <c r="P17952" s="243" t="s">
        <v>33451</v>
      </c>
      <c r="Q17952" s="244">
        <v>57231.21</v>
      </c>
      <c r="R17952" s="104"/>
      <c r="S17952" s="104"/>
      <c r="T17952" s="104"/>
    </row>
    <row r="17953" spans="13:20" ht="14.5" x14ac:dyDescent="0.35">
      <c r="M17953" s="263" t="s">
        <v>43571</v>
      </c>
      <c r="N17953" s="264">
        <v>21978.16</v>
      </c>
      <c r="P17953" s="243" t="s">
        <v>33452</v>
      </c>
      <c r="Q17953" s="244">
        <v>9090</v>
      </c>
      <c r="R17953" s="104"/>
      <c r="S17953" s="104"/>
      <c r="T17953" s="104"/>
    </row>
    <row r="17954" spans="13:20" ht="14.5" x14ac:dyDescent="0.35">
      <c r="M17954" s="263" t="s">
        <v>52619</v>
      </c>
      <c r="N17954" s="264">
        <v>50000</v>
      </c>
      <c r="P17954" s="243" t="s">
        <v>33453</v>
      </c>
      <c r="Q17954" s="244">
        <v>15749.94</v>
      </c>
      <c r="R17954" s="104"/>
      <c r="S17954" s="104"/>
      <c r="T17954" s="104"/>
    </row>
    <row r="17955" spans="13:20" ht="14.5" x14ac:dyDescent="0.35">
      <c r="M17955" s="263" t="s">
        <v>49094</v>
      </c>
      <c r="N17955" s="264">
        <v>102400</v>
      </c>
      <c r="P17955" s="243" t="s">
        <v>33454</v>
      </c>
      <c r="Q17955" s="244">
        <v>119024.4</v>
      </c>
      <c r="R17955" s="104"/>
      <c r="S17955" s="104"/>
      <c r="T17955" s="104"/>
    </row>
    <row r="17956" spans="13:20" ht="14.5" x14ac:dyDescent="0.35">
      <c r="M17956" s="263" t="s">
        <v>35368</v>
      </c>
      <c r="N17956" s="264">
        <v>20400</v>
      </c>
      <c r="P17956" s="243" t="s">
        <v>33455</v>
      </c>
      <c r="Q17956" s="244">
        <v>47671.9</v>
      </c>
      <c r="R17956" s="104"/>
      <c r="S17956" s="104"/>
      <c r="T17956" s="104"/>
    </row>
    <row r="17957" spans="13:20" ht="14.5" x14ac:dyDescent="0.35">
      <c r="M17957" s="263" t="s">
        <v>21048</v>
      </c>
      <c r="N17957" s="264">
        <v>24161.45</v>
      </c>
      <c r="P17957" s="243" t="s">
        <v>33456</v>
      </c>
      <c r="Q17957" s="244">
        <v>4543.26</v>
      </c>
      <c r="R17957" s="104"/>
      <c r="S17957" s="104"/>
      <c r="T17957" s="104"/>
    </row>
    <row r="17958" spans="13:20" ht="14.5" x14ac:dyDescent="0.35">
      <c r="M17958" s="263" t="s">
        <v>21049</v>
      </c>
      <c r="N17958" s="264">
        <v>995.54</v>
      </c>
      <c r="P17958" s="243" t="s">
        <v>33457</v>
      </c>
      <c r="Q17958" s="244">
        <v>15749.94</v>
      </c>
      <c r="R17958" s="104"/>
      <c r="S17958" s="104"/>
      <c r="T17958" s="104"/>
    </row>
    <row r="17959" spans="13:20" ht="14.5" x14ac:dyDescent="0.35">
      <c r="M17959" s="263" t="s">
        <v>21050</v>
      </c>
      <c r="N17959" s="264">
        <v>24299.599999999999</v>
      </c>
      <c r="P17959" s="243" t="s">
        <v>33458</v>
      </c>
      <c r="Q17959" s="244">
        <v>119024.4</v>
      </c>
      <c r="R17959" s="104"/>
      <c r="S17959" s="104"/>
      <c r="T17959" s="104"/>
    </row>
    <row r="17960" spans="13:20" ht="14.5" x14ac:dyDescent="0.35">
      <c r="M17960" s="263" t="s">
        <v>35369</v>
      </c>
      <c r="N17960" s="264">
        <v>15875</v>
      </c>
      <c r="P17960" s="243" t="s">
        <v>33459</v>
      </c>
      <c r="Q17960" s="244">
        <v>47671.9</v>
      </c>
      <c r="R17960" s="104"/>
      <c r="S17960" s="104"/>
      <c r="T17960" s="104"/>
    </row>
    <row r="17961" spans="13:20" ht="14.5" x14ac:dyDescent="0.35">
      <c r="M17961" s="263" t="s">
        <v>58358</v>
      </c>
      <c r="N17961" s="264">
        <v>778.12</v>
      </c>
      <c r="P17961" s="243" t="s">
        <v>33460</v>
      </c>
      <c r="Q17961" s="244">
        <v>4543.26</v>
      </c>
      <c r="R17961" s="104"/>
      <c r="S17961" s="104"/>
      <c r="T17961" s="104"/>
    </row>
    <row r="17962" spans="13:20" ht="14.5" x14ac:dyDescent="0.35">
      <c r="M17962" s="263" t="s">
        <v>52620</v>
      </c>
      <c r="N17962" s="264">
        <v>2440</v>
      </c>
      <c r="P17962" s="243" t="s">
        <v>33461</v>
      </c>
      <c r="Q17962" s="244">
        <v>15116.17</v>
      </c>
      <c r="R17962" s="104"/>
      <c r="S17962" s="104"/>
      <c r="T17962" s="104"/>
    </row>
    <row r="17963" spans="13:20" ht="14.5" x14ac:dyDescent="0.35">
      <c r="M17963" s="263" t="s">
        <v>36888</v>
      </c>
      <c r="N17963" s="264">
        <v>4735</v>
      </c>
      <c r="P17963" s="243" t="s">
        <v>33462</v>
      </c>
      <c r="Q17963" s="244">
        <v>10458.98</v>
      </c>
      <c r="R17963" s="104"/>
      <c r="S17963" s="104"/>
      <c r="T17963" s="104"/>
    </row>
    <row r="17964" spans="13:20" ht="14.5" x14ac:dyDescent="0.35">
      <c r="M17964" s="263" t="s">
        <v>21052</v>
      </c>
      <c r="N17964" s="264">
        <v>39572.17</v>
      </c>
      <c r="P17964" s="243" t="s">
        <v>33463</v>
      </c>
      <c r="Q17964" s="244">
        <v>12400</v>
      </c>
      <c r="R17964" s="104"/>
      <c r="S17964" s="104"/>
      <c r="T17964" s="104"/>
    </row>
    <row r="17965" spans="13:20" ht="14.5" x14ac:dyDescent="0.35">
      <c r="M17965" s="263" t="s">
        <v>21054</v>
      </c>
      <c r="N17965" s="264">
        <v>739.57</v>
      </c>
      <c r="P17965" s="243" t="s">
        <v>33464</v>
      </c>
      <c r="Q17965" s="244">
        <v>2905.11</v>
      </c>
      <c r="R17965" s="104"/>
      <c r="S17965" s="104"/>
      <c r="T17965" s="104"/>
    </row>
    <row r="17966" spans="13:20" ht="14.5" x14ac:dyDescent="0.35">
      <c r="M17966" s="263" t="s">
        <v>21072</v>
      </c>
      <c r="N17966" s="264">
        <v>13920.35</v>
      </c>
      <c r="P17966" s="243" t="s">
        <v>33465</v>
      </c>
      <c r="Q17966" s="244">
        <v>252.92</v>
      </c>
      <c r="R17966" s="104"/>
      <c r="S17966" s="104"/>
      <c r="T17966" s="104"/>
    </row>
    <row r="17967" spans="13:20" ht="14.5" x14ac:dyDescent="0.35">
      <c r="M17967" s="263" t="s">
        <v>53919</v>
      </c>
      <c r="N17967" s="264">
        <v>21440</v>
      </c>
      <c r="P17967" s="243" t="s">
        <v>33466</v>
      </c>
      <c r="Q17967" s="244">
        <v>733.54</v>
      </c>
      <c r="R17967" s="104"/>
      <c r="S17967" s="104"/>
      <c r="T17967" s="104"/>
    </row>
    <row r="17968" spans="13:20" ht="14.5" x14ac:dyDescent="0.35">
      <c r="M17968" s="263" t="s">
        <v>53920</v>
      </c>
      <c r="N17968" s="264">
        <v>68767.240000000005</v>
      </c>
      <c r="P17968" s="243" t="s">
        <v>33467</v>
      </c>
      <c r="Q17968" s="244">
        <v>4059.26</v>
      </c>
      <c r="R17968" s="104"/>
      <c r="S17968" s="104"/>
      <c r="T17968" s="104"/>
    </row>
    <row r="17969" spans="13:20" ht="14.5" x14ac:dyDescent="0.35">
      <c r="M17969" s="263" t="s">
        <v>53921</v>
      </c>
      <c r="N17969" s="264">
        <v>7500</v>
      </c>
      <c r="P17969" s="243" t="s">
        <v>33468</v>
      </c>
      <c r="Q17969" s="244">
        <v>10672.8</v>
      </c>
      <c r="R17969" s="104"/>
      <c r="S17969" s="104"/>
      <c r="T17969" s="104"/>
    </row>
    <row r="17970" spans="13:20" ht="14.5" x14ac:dyDescent="0.35">
      <c r="M17970" s="263" t="s">
        <v>49095</v>
      </c>
      <c r="N17970" s="264">
        <v>84250</v>
      </c>
      <c r="P17970" s="243" t="s">
        <v>33469</v>
      </c>
      <c r="Q17970" s="244">
        <v>18081.22</v>
      </c>
      <c r="R17970" s="104"/>
      <c r="S17970" s="104"/>
      <c r="T17970" s="104"/>
    </row>
    <row r="17971" spans="13:20" ht="14.5" x14ac:dyDescent="0.35">
      <c r="M17971" s="263" t="s">
        <v>53922</v>
      </c>
      <c r="N17971" s="264">
        <v>204312.58</v>
      </c>
      <c r="P17971" s="243" t="s">
        <v>33470</v>
      </c>
      <c r="Q17971" s="244">
        <v>4820</v>
      </c>
      <c r="R17971" s="104"/>
      <c r="S17971" s="104"/>
      <c r="T17971" s="104"/>
    </row>
    <row r="17972" spans="13:20" ht="14.5" x14ac:dyDescent="0.35">
      <c r="M17972" s="263" t="s">
        <v>21073</v>
      </c>
      <c r="N17972" s="264">
        <v>23158.43</v>
      </c>
      <c r="P17972" s="243" t="s">
        <v>33471</v>
      </c>
      <c r="Q17972" s="244">
        <v>15116.17</v>
      </c>
      <c r="R17972" s="104"/>
      <c r="S17972" s="104"/>
      <c r="T17972" s="104"/>
    </row>
    <row r="17973" spans="13:20" ht="14.5" x14ac:dyDescent="0.35">
      <c r="M17973" s="263" t="s">
        <v>53923</v>
      </c>
      <c r="N17973" s="264">
        <v>3894.5</v>
      </c>
      <c r="P17973" s="243" t="s">
        <v>33472</v>
      </c>
      <c r="Q17973" s="244">
        <v>10458.98</v>
      </c>
      <c r="R17973" s="104"/>
      <c r="S17973" s="104"/>
      <c r="T17973" s="104"/>
    </row>
    <row r="17974" spans="13:20" ht="14.5" x14ac:dyDescent="0.35">
      <c r="M17974" s="263" t="s">
        <v>21074</v>
      </c>
      <c r="N17974" s="264">
        <v>54.6</v>
      </c>
      <c r="P17974" s="243" t="s">
        <v>33473</v>
      </c>
      <c r="Q17974" s="244">
        <v>12400</v>
      </c>
      <c r="R17974" s="104"/>
      <c r="S17974" s="104"/>
      <c r="T17974" s="104"/>
    </row>
    <row r="17975" spans="13:20" ht="14.5" x14ac:dyDescent="0.35">
      <c r="M17975" s="263" t="s">
        <v>46021</v>
      </c>
      <c r="N17975" s="264">
        <v>769.13</v>
      </c>
      <c r="P17975" s="243" t="s">
        <v>33474</v>
      </c>
      <c r="Q17975" s="244">
        <v>2905.11</v>
      </c>
      <c r="R17975" s="104"/>
      <c r="S17975" s="104"/>
      <c r="T17975" s="104"/>
    </row>
    <row r="17976" spans="13:20" ht="14.5" x14ac:dyDescent="0.35">
      <c r="M17976" s="263" t="s">
        <v>46022</v>
      </c>
      <c r="N17976" s="264">
        <v>7.26</v>
      </c>
      <c r="P17976" s="243" t="s">
        <v>33475</v>
      </c>
      <c r="Q17976" s="244">
        <v>252.92</v>
      </c>
      <c r="R17976" s="104"/>
      <c r="S17976" s="104"/>
      <c r="T17976" s="104"/>
    </row>
    <row r="17977" spans="13:20" ht="14.5" x14ac:dyDescent="0.35">
      <c r="M17977" s="263" t="s">
        <v>33901</v>
      </c>
      <c r="N17977" s="264">
        <v>19393.310000000001</v>
      </c>
      <c r="P17977" s="243" t="s">
        <v>33476</v>
      </c>
      <c r="Q17977" s="244">
        <v>733.54</v>
      </c>
      <c r="R17977" s="104"/>
      <c r="S17977" s="104"/>
      <c r="T17977" s="104"/>
    </row>
    <row r="17978" spans="13:20" ht="14.5" x14ac:dyDescent="0.35">
      <c r="M17978" s="263" t="s">
        <v>58359</v>
      </c>
      <c r="N17978" s="264">
        <v>1743.48</v>
      </c>
      <c r="P17978" s="243" t="s">
        <v>33477</v>
      </c>
      <c r="Q17978" s="244">
        <v>4059.26</v>
      </c>
      <c r="R17978" s="104"/>
      <c r="S17978" s="104"/>
      <c r="T17978" s="104"/>
    </row>
    <row r="17979" spans="13:20" ht="14.5" x14ac:dyDescent="0.35">
      <c r="M17979" s="263" t="s">
        <v>46023</v>
      </c>
      <c r="N17979" s="264">
        <v>3888.21</v>
      </c>
      <c r="P17979" s="243" t="s">
        <v>33478</v>
      </c>
      <c r="Q17979" s="244">
        <v>10672.8</v>
      </c>
      <c r="R17979" s="104"/>
      <c r="S17979" s="104"/>
      <c r="T17979" s="104"/>
    </row>
    <row r="17980" spans="13:20" ht="14.5" x14ac:dyDescent="0.35">
      <c r="M17980" s="263" t="s">
        <v>21076</v>
      </c>
      <c r="N17980" s="264">
        <v>22099.54</v>
      </c>
      <c r="P17980" s="243" t="s">
        <v>33479</v>
      </c>
      <c r="Q17980" s="244">
        <v>18081.22</v>
      </c>
      <c r="R17980" s="104"/>
      <c r="S17980" s="104"/>
      <c r="T17980" s="104"/>
    </row>
    <row r="17981" spans="13:20" ht="14.5" x14ac:dyDescent="0.35">
      <c r="M17981" s="263" t="s">
        <v>21077</v>
      </c>
      <c r="N17981" s="264">
        <v>117473.72</v>
      </c>
      <c r="P17981" s="243" t="s">
        <v>33480</v>
      </c>
      <c r="Q17981" s="244">
        <v>4820</v>
      </c>
      <c r="R17981" s="104"/>
      <c r="S17981" s="104"/>
      <c r="T17981" s="104"/>
    </row>
    <row r="17982" spans="13:20" ht="14.5" x14ac:dyDescent="0.35">
      <c r="M17982" s="263" t="s">
        <v>53924</v>
      </c>
      <c r="N17982" s="264">
        <v>6699.4</v>
      </c>
      <c r="P17982" s="243" t="s">
        <v>33481</v>
      </c>
      <c r="Q17982" s="244">
        <v>4500</v>
      </c>
      <c r="R17982" s="104"/>
      <c r="S17982" s="104"/>
      <c r="T17982" s="104"/>
    </row>
    <row r="17983" spans="13:20" ht="14.5" x14ac:dyDescent="0.35">
      <c r="M17983" s="263" t="s">
        <v>21078</v>
      </c>
      <c r="N17983" s="264">
        <v>38480.46</v>
      </c>
      <c r="P17983" s="243" t="s">
        <v>33482</v>
      </c>
      <c r="Q17983" s="244">
        <v>160500</v>
      </c>
      <c r="R17983" s="104"/>
      <c r="S17983" s="104"/>
      <c r="T17983" s="104"/>
    </row>
    <row r="17984" spans="13:20" ht="14.5" x14ac:dyDescent="0.35">
      <c r="M17984" s="263" t="s">
        <v>46024</v>
      </c>
      <c r="N17984" s="264">
        <v>48592.36</v>
      </c>
      <c r="P17984" s="243" t="s">
        <v>33483</v>
      </c>
      <c r="Q17984" s="244">
        <v>105000</v>
      </c>
      <c r="R17984" s="104"/>
      <c r="S17984" s="104"/>
      <c r="T17984" s="104"/>
    </row>
    <row r="17985" spans="13:20" ht="14.5" x14ac:dyDescent="0.35">
      <c r="M17985" s="263" t="s">
        <v>21102</v>
      </c>
      <c r="N17985" s="264">
        <v>124819.98</v>
      </c>
      <c r="P17985" s="243" t="s">
        <v>33484</v>
      </c>
      <c r="Q17985" s="244">
        <v>4500</v>
      </c>
      <c r="R17985" s="104"/>
      <c r="S17985" s="104"/>
      <c r="T17985" s="104"/>
    </row>
    <row r="17986" spans="13:20" ht="14.5" x14ac:dyDescent="0.35">
      <c r="M17986" s="263" t="s">
        <v>21103</v>
      </c>
      <c r="N17986" s="264">
        <v>27106.75</v>
      </c>
      <c r="P17986" s="243" t="s">
        <v>33485</v>
      </c>
      <c r="Q17986" s="244">
        <v>160500</v>
      </c>
      <c r="R17986" s="104"/>
      <c r="S17986" s="104"/>
      <c r="T17986" s="104"/>
    </row>
    <row r="17987" spans="13:20" ht="14.5" x14ac:dyDescent="0.35">
      <c r="M17987" s="263" t="s">
        <v>58360</v>
      </c>
      <c r="N17987" s="264">
        <v>1050</v>
      </c>
      <c r="P17987" s="243" t="s">
        <v>33486</v>
      </c>
      <c r="Q17987" s="244">
        <v>105000</v>
      </c>
      <c r="R17987" s="104"/>
      <c r="S17987" s="104"/>
      <c r="T17987" s="104"/>
    </row>
    <row r="17988" spans="13:20" ht="14.5" x14ac:dyDescent="0.35">
      <c r="M17988" s="263" t="s">
        <v>21104</v>
      </c>
      <c r="N17988" s="264">
        <v>10631.24</v>
      </c>
      <c r="P17988" s="243" t="s">
        <v>33487</v>
      </c>
      <c r="Q17988" s="244">
        <v>20551.84</v>
      </c>
      <c r="R17988" s="104"/>
      <c r="S17988" s="104"/>
      <c r="T17988" s="104"/>
    </row>
    <row r="17989" spans="13:20" ht="14.5" x14ac:dyDescent="0.35">
      <c r="M17989" s="263" t="s">
        <v>46025</v>
      </c>
      <c r="N17989" s="264">
        <v>180902.12</v>
      </c>
      <c r="P17989" s="243" t="s">
        <v>33488</v>
      </c>
      <c r="Q17989" s="244">
        <v>905.61</v>
      </c>
      <c r="R17989" s="104"/>
      <c r="S17989" s="104"/>
      <c r="T17989" s="104"/>
    </row>
    <row r="17990" spans="13:20" ht="14.5" x14ac:dyDescent="0.35">
      <c r="M17990" s="263" t="s">
        <v>46026</v>
      </c>
      <c r="N17990" s="264">
        <v>17760.72</v>
      </c>
      <c r="P17990" s="243" t="s">
        <v>33489</v>
      </c>
      <c r="Q17990" s="244">
        <v>576.69000000000005</v>
      </c>
      <c r="R17990" s="104"/>
      <c r="S17990" s="104"/>
      <c r="T17990" s="104"/>
    </row>
    <row r="17991" spans="13:20" ht="14.5" x14ac:dyDescent="0.35">
      <c r="M17991" s="263" t="s">
        <v>21108</v>
      </c>
      <c r="N17991" s="264">
        <v>21402</v>
      </c>
      <c r="P17991" s="243" t="s">
        <v>33490</v>
      </c>
      <c r="Q17991" s="244">
        <v>1073.6099999999999</v>
      </c>
      <c r="R17991" s="104"/>
      <c r="S17991" s="104"/>
      <c r="T17991" s="104"/>
    </row>
    <row r="17992" spans="13:20" ht="14.5" x14ac:dyDescent="0.35">
      <c r="M17992" s="263" t="s">
        <v>21109</v>
      </c>
      <c r="N17992" s="264">
        <v>26444.639999999999</v>
      </c>
      <c r="P17992" s="243" t="s">
        <v>33491</v>
      </c>
      <c r="Q17992" s="244">
        <v>18.239999999999998</v>
      </c>
      <c r="R17992" s="104"/>
      <c r="S17992" s="104"/>
      <c r="T17992" s="104"/>
    </row>
    <row r="17993" spans="13:20" ht="14.5" x14ac:dyDescent="0.35">
      <c r="M17993" s="263" t="s">
        <v>58361</v>
      </c>
      <c r="N17993" s="264">
        <v>13392.31</v>
      </c>
      <c r="P17993" s="243" t="s">
        <v>33492</v>
      </c>
      <c r="Q17993" s="244">
        <v>70801.149999999994</v>
      </c>
      <c r="R17993" s="104"/>
      <c r="S17993" s="104"/>
      <c r="T17993" s="104"/>
    </row>
    <row r="17994" spans="13:20" ht="14.5" x14ac:dyDescent="0.35">
      <c r="M17994" s="263" t="s">
        <v>21113</v>
      </c>
      <c r="N17994" s="264">
        <v>8493.65</v>
      </c>
      <c r="P17994" s="243" t="s">
        <v>33493</v>
      </c>
      <c r="Q17994" s="244">
        <v>1036.42</v>
      </c>
      <c r="R17994" s="104"/>
      <c r="S17994" s="104"/>
      <c r="T17994" s="104"/>
    </row>
    <row r="17995" spans="13:20" ht="14.5" x14ac:dyDescent="0.35">
      <c r="M17995" s="263" t="s">
        <v>21114</v>
      </c>
      <c r="N17995" s="264">
        <v>14546.5</v>
      </c>
      <c r="P17995" s="243" t="s">
        <v>33494</v>
      </c>
      <c r="Q17995" s="244">
        <v>20551.84</v>
      </c>
      <c r="R17995" s="104"/>
      <c r="S17995" s="104"/>
      <c r="T17995" s="104"/>
    </row>
    <row r="17996" spans="13:20" ht="14.5" x14ac:dyDescent="0.35">
      <c r="M17996" s="263" t="s">
        <v>21148</v>
      </c>
      <c r="N17996" s="264">
        <v>53920.08</v>
      </c>
      <c r="P17996" s="243" t="s">
        <v>33495</v>
      </c>
      <c r="Q17996" s="244">
        <v>905.61</v>
      </c>
      <c r="R17996" s="104"/>
      <c r="S17996" s="104"/>
      <c r="T17996" s="104"/>
    </row>
    <row r="17997" spans="13:20" ht="14.5" x14ac:dyDescent="0.35">
      <c r="M17997" s="263" t="s">
        <v>21150</v>
      </c>
      <c r="N17997" s="264">
        <v>16640.64</v>
      </c>
      <c r="P17997" s="243" t="s">
        <v>33496</v>
      </c>
      <c r="Q17997" s="244">
        <v>576.69000000000005</v>
      </c>
      <c r="R17997" s="104"/>
      <c r="S17997" s="104"/>
      <c r="T17997" s="104"/>
    </row>
    <row r="17998" spans="13:20" ht="14.5" x14ac:dyDescent="0.35">
      <c r="M17998" s="263" t="s">
        <v>35376</v>
      </c>
      <c r="N17998" s="264">
        <v>5880</v>
      </c>
      <c r="P17998" s="243" t="s">
        <v>33497</v>
      </c>
      <c r="Q17998" s="244">
        <v>1073.6099999999999</v>
      </c>
      <c r="R17998" s="104"/>
      <c r="S17998" s="104"/>
      <c r="T17998" s="104"/>
    </row>
    <row r="17999" spans="13:20" ht="14.5" x14ac:dyDescent="0.35">
      <c r="M17999" s="263" t="s">
        <v>36890</v>
      </c>
      <c r="N17999" s="264">
        <v>6260.1</v>
      </c>
      <c r="P17999" s="243" t="s">
        <v>33498</v>
      </c>
      <c r="Q17999" s="244">
        <v>18.239999999999998</v>
      </c>
      <c r="R17999" s="104"/>
      <c r="S17999" s="104"/>
      <c r="T17999" s="104"/>
    </row>
    <row r="18000" spans="13:20" ht="14.5" x14ac:dyDescent="0.35">
      <c r="M18000" s="263" t="s">
        <v>53925</v>
      </c>
      <c r="N18000" s="264">
        <v>4400</v>
      </c>
      <c r="P18000" s="243" t="s">
        <v>33499</v>
      </c>
      <c r="Q18000" s="244">
        <v>70801.149999999994</v>
      </c>
      <c r="R18000" s="104"/>
      <c r="S18000" s="104"/>
      <c r="T18000" s="104"/>
    </row>
    <row r="18001" spans="13:20" ht="14.5" x14ac:dyDescent="0.35">
      <c r="M18001" s="263" t="s">
        <v>49096</v>
      </c>
      <c r="N18001" s="264">
        <v>320043.75</v>
      </c>
      <c r="P18001" s="243" t="s">
        <v>33500</v>
      </c>
      <c r="Q18001" s="244">
        <v>1036.42</v>
      </c>
      <c r="R18001" s="104"/>
      <c r="S18001" s="104"/>
      <c r="T18001" s="104"/>
    </row>
    <row r="18002" spans="13:20" ht="14.5" x14ac:dyDescent="0.35">
      <c r="M18002" s="263" t="s">
        <v>52621</v>
      </c>
      <c r="N18002" s="264">
        <v>11700</v>
      </c>
      <c r="P18002" s="243" t="s">
        <v>33501</v>
      </c>
      <c r="Q18002" s="244">
        <v>2394</v>
      </c>
      <c r="R18002" s="104"/>
      <c r="S18002" s="104"/>
      <c r="T18002" s="104"/>
    </row>
    <row r="18003" spans="13:20" ht="14.5" x14ac:dyDescent="0.35">
      <c r="M18003" s="263" t="s">
        <v>21151</v>
      </c>
      <c r="N18003" s="264">
        <v>16292.53</v>
      </c>
      <c r="P18003" s="243" t="s">
        <v>33502</v>
      </c>
      <c r="Q18003" s="244">
        <v>7800</v>
      </c>
      <c r="R18003" s="104"/>
      <c r="S18003" s="104"/>
      <c r="T18003" s="104"/>
    </row>
    <row r="18004" spans="13:20" ht="14.5" x14ac:dyDescent="0.35">
      <c r="M18004" s="263" t="s">
        <v>21152</v>
      </c>
      <c r="N18004" s="264">
        <v>1213.3800000000001</v>
      </c>
      <c r="P18004" s="243" t="s">
        <v>33503</v>
      </c>
      <c r="Q18004" s="244">
        <v>6000</v>
      </c>
      <c r="R18004" s="104"/>
      <c r="S18004" s="104"/>
      <c r="T18004" s="104"/>
    </row>
    <row r="18005" spans="13:20" ht="14.5" x14ac:dyDescent="0.35">
      <c r="M18005" s="263" t="s">
        <v>21153</v>
      </c>
      <c r="N18005" s="264">
        <v>963.39</v>
      </c>
      <c r="P18005" s="243" t="s">
        <v>33504</v>
      </c>
      <c r="Q18005" s="244">
        <v>4249.41</v>
      </c>
      <c r="R18005" s="104"/>
      <c r="S18005" s="104"/>
      <c r="T18005" s="104"/>
    </row>
    <row r="18006" spans="13:20" ht="14.5" x14ac:dyDescent="0.35">
      <c r="M18006" s="263" t="s">
        <v>21154</v>
      </c>
      <c r="N18006" s="264">
        <v>7567.9</v>
      </c>
      <c r="P18006" s="243" t="s">
        <v>33505</v>
      </c>
      <c r="Q18006" s="244">
        <v>2394</v>
      </c>
      <c r="R18006" s="104"/>
      <c r="S18006" s="104"/>
      <c r="T18006" s="104"/>
    </row>
    <row r="18007" spans="13:20" ht="14.5" x14ac:dyDescent="0.35">
      <c r="M18007" s="263" t="s">
        <v>43572</v>
      </c>
      <c r="N18007" s="264">
        <v>2273.08</v>
      </c>
      <c r="P18007" s="243" t="s">
        <v>33506</v>
      </c>
      <c r="Q18007" s="244">
        <v>7800</v>
      </c>
      <c r="R18007" s="104"/>
      <c r="S18007" s="104"/>
      <c r="T18007" s="104"/>
    </row>
    <row r="18008" spans="13:20" ht="14.5" x14ac:dyDescent="0.35">
      <c r="M18008" s="263" t="s">
        <v>21155</v>
      </c>
      <c r="N18008" s="264">
        <v>31206</v>
      </c>
      <c r="P18008" s="243" t="s">
        <v>33507</v>
      </c>
      <c r="Q18008" s="244">
        <v>6000</v>
      </c>
      <c r="R18008" s="104"/>
      <c r="S18008" s="104"/>
      <c r="T18008" s="104"/>
    </row>
    <row r="18009" spans="13:20" ht="14.5" x14ac:dyDescent="0.35">
      <c r="M18009" s="263" t="s">
        <v>21156</v>
      </c>
      <c r="N18009" s="264">
        <v>33305.96</v>
      </c>
      <c r="P18009" s="243" t="s">
        <v>33508</v>
      </c>
      <c r="Q18009" s="244">
        <v>4249.41</v>
      </c>
      <c r="R18009" s="104"/>
      <c r="S18009" s="104"/>
      <c r="T18009" s="104"/>
    </row>
    <row r="18010" spans="13:20" ht="14.5" x14ac:dyDescent="0.35">
      <c r="M18010" s="263" t="s">
        <v>21157</v>
      </c>
      <c r="N18010" s="264">
        <v>12153.84</v>
      </c>
      <c r="P18010" s="243" t="s">
        <v>33509</v>
      </c>
      <c r="Q18010" s="244">
        <v>29375</v>
      </c>
      <c r="R18010" s="104"/>
      <c r="S18010" s="104"/>
      <c r="T18010" s="104"/>
    </row>
    <row r="18011" spans="13:20" ht="14.5" x14ac:dyDescent="0.35">
      <c r="M18011" s="263" t="s">
        <v>21158</v>
      </c>
      <c r="N18011" s="264">
        <v>37890.36</v>
      </c>
      <c r="P18011" s="243" t="s">
        <v>33510</v>
      </c>
      <c r="Q18011" s="244">
        <v>14000</v>
      </c>
      <c r="R18011" s="104"/>
      <c r="S18011" s="104"/>
      <c r="T18011" s="104"/>
    </row>
    <row r="18012" spans="13:20" ht="14.5" x14ac:dyDescent="0.35">
      <c r="M18012" s="263" t="s">
        <v>21191</v>
      </c>
      <c r="N18012" s="264">
        <v>16250.01</v>
      </c>
      <c r="P18012" s="243" t="s">
        <v>33511</v>
      </c>
      <c r="Q18012" s="244">
        <v>22200</v>
      </c>
      <c r="R18012" s="104"/>
      <c r="S18012" s="104"/>
      <c r="T18012" s="104"/>
    </row>
    <row r="18013" spans="13:20" ht="14.5" x14ac:dyDescent="0.35">
      <c r="M18013" s="263" t="s">
        <v>21192</v>
      </c>
      <c r="N18013" s="264">
        <v>104496.12</v>
      </c>
      <c r="P18013" s="243" t="s">
        <v>33512</v>
      </c>
      <c r="Q18013" s="244">
        <v>29375</v>
      </c>
      <c r="R18013" s="104"/>
      <c r="S18013" s="104"/>
      <c r="T18013" s="104"/>
    </row>
    <row r="18014" spans="13:20" ht="14.5" x14ac:dyDescent="0.35">
      <c r="M18014" s="263" t="s">
        <v>36894</v>
      </c>
      <c r="N18014" s="264">
        <v>22394.46</v>
      </c>
      <c r="P18014" s="243" t="s">
        <v>33513</v>
      </c>
      <c r="Q18014" s="244">
        <v>14000</v>
      </c>
      <c r="R18014" s="104"/>
      <c r="S18014" s="104"/>
      <c r="T18014" s="104"/>
    </row>
    <row r="18015" spans="13:20" ht="14.5" x14ac:dyDescent="0.35">
      <c r="M18015" s="263" t="s">
        <v>21193</v>
      </c>
      <c r="N18015" s="264">
        <v>17.64</v>
      </c>
      <c r="P18015" s="243" t="s">
        <v>33514</v>
      </c>
      <c r="Q18015" s="244">
        <v>22200</v>
      </c>
      <c r="R18015" s="104"/>
      <c r="S18015" s="104"/>
      <c r="T18015" s="104"/>
    </row>
    <row r="18016" spans="13:20" ht="14.5" x14ac:dyDescent="0.35">
      <c r="M18016" s="263" t="s">
        <v>46027</v>
      </c>
      <c r="N18016" s="264">
        <v>87054.19</v>
      </c>
      <c r="P18016" s="241"/>
      <c r="Q18016" s="242"/>
      <c r="R18016" s="104"/>
      <c r="S18016" s="104"/>
      <c r="T18016" s="104"/>
    </row>
    <row r="18017" spans="13:20" ht="14.5" x14ac:dyDescent="0.35">
      <c r="M18017" s="263" t="s">
        <v>21196</v>
      </c>
      <c r="N18017" s="264">
        <v>17434.45</v>
      </c>
      <c r="P18017" s="241"/>
      <c r="Q18017" s="242"/>
      <c r="R18017" s="104"/>
      <c r="S18017" s="104"/>
      <c r="T18017" s="104"/>
    </row>
    <row r="18018" spans="13:20" ht="14.5" x14ac:dyDescent="0.35">
      <c r="M18018" s="263" t="s">
        <v>21197</v>
      </c>
      <c r="N18018" s="264">
        <v>2245.02</v>
      </c>
      <c r="P18018" s="241"/>
      <c r="Q18018" s="242"/>
      <c r="R18018" s="104"/>
      <c r="S18018" s="104"/>
      <c r="T18018" s="104"/>
    </row>
    <row r="18019" spans="13:20" ht="14.5" x14ac:dyDescent="0.35">
      <c r="M18019" s="263" t="s">
        <v>21198</v>
      </c>
      <c r="N18019" s="264">
        <v>6356</v>
      </c>
      <c r="P18019" s="241"/>
      <c r="Q18019" s="242"/>
      <c r="R18019" s="104"/>
      <c r="S18019" s="104"/>
      <c r="T18019" s="104"/>
    </row>
    <row r="18020" spans="13:20" ht="14.5" x14ac:dyDescent="0.35">
      <c r="M18020" s="263" t="s">
        <v>41872</v>
      </c>
      <c r="N18020" s="264">
        <v>263.77</v>
      </c>
      <c r="P18020" s="241"/>
      <c r="Q18020" s="242"/>
      <c r="R18020" s="104"/>
      <c r="S18020" s="104"/>
      <c r="T18020" s="104"/>
    </row>
    <row r="18021" spans="13:20" ht="14.5" x14ac:dyDescent="0.35">
      <c r="M18021" s="263" t="s">
        <v>21200</v>
      </c>
      <c r="N18021" s="264">
        <v>156449.01</v>
      </c>
      <c r="P18021" s="241"/>
      <c r="Q18021" s="242"/>
      <c r="R18021" s="104"/>
      <c r="S18021" s="104"/>
      <c r="T18021" s="104"/>
    </row>
    <row r="18022" spans="13:20" ht="14.5" x14ac:dyDescent="0.35">
      <c r="M18022" s="263" t="s">
        <v>21201</v>
      </c>
      <c r="N18022" s="264">
        <v>41925</v>
      </c>
      <c r="P18022" s="241"/>
      <c r="Q18022" s="242"/>
      <c r="R18022" s="104"/>
      <c r="S18022" s="104"/>
      <c r="T18022" s="104"/>
    </row>
    <row r="18023" spans="13:20" ht="14.5" x14ac:dyDescent="0.35">
      <c r="M18023" s="263" t="s">
        <v>21203</v>
      </c>
      <c r="N18023" s="264">
        <v>56355.59</v>
      </c>
      <c r="P18023" s="241"/>
      <c r="Q18023" s="242"/>
      <c r="R18023" s="104"/>
      <c r="S18023" s="104"/>
      <c r="T18023" s="104"/>
    </row>
    <row r="18024" spans="13:20" ht="14.5" x14ac:dyDescent="0.35">
      <c r="M18024" s="263" t="s">
        <v>21204</v>
      </c>
      <c r="N18024" s="264">
        <v>9567.92</v>
      </c>
      <c r="P18024" s="241"/>
      <c r="Q18024" s="242"/>
      <c r="R18024" s="104"/>
      <c r="S18024" s="104"/>
      <c r="T18024" s="104"/>
    </row>
    <row r="18025" spans="13:20" ht="14.5" x14ac:dyDescent="0.35">
      <c r="M18025" s="263" t="s">
        <v>15377</v>
      </c>
      <c r="N18025" s="264">
        <v>27233.69</v>
      </c>
      <c r="P18025" s="241"/>
      <c r="Q18025" s="242"/>
      <c r="R18025" s="104"/>
      <c r="S18025" s="104"/>
      <c r="T18025" s="104"/>
    </row>
    <row r="18026" spans="13:20" ht="14.5" x14ac:dyDescent="0.35">
      <c r="M18026" s="263" t="s">
        <v>52622</v>
      </c>
      <c r="N18026" s="264">
        <v>31874.99</v>
      </c>
      <c r="P18026" s="241"/>
      <c r="Q18026" s="242"/>
      <c r="R18026" s="104"/>
      <c r="S18026" s="104"/>
      <c r="T18026" s="104"/>
    </row>
    <row r="18027" spans="13:20" ht="14.5" x14ac:dyDescent="0.35">
      <c r="M18027" s="263" t="s">
        <v>21215</v>
      </c>
      <c r="N18027" s="264">
        <v>75050.59</v>
      </c>
      <c r="P18027" s="241"/>
      <c r="Q18027" s="242"/>
      <c r="R18027" s="104"/>
      <c r="S18027" s="104"/>
      <c r="T18027" s="104"/>
    </row>
    <row r="18028" spans="13:20" ht="14.5" x14ac:dyDescent="0.35">
      <c r="M18028" s="263" t="s">
        <v>50757</v>
      </c>
      <c r="N18028" s="264">
        <v>59399.4</v>
      </c>
      <c r="P18028" s="241"/>
      <c r="Q18028" s="242"/>
      <c r="R18028" s="104"/>
      <c r="S18028" s="104"/>
      <c r="T18028" s="104"/>
    </row>
    <row r="18029" spans="13:20" ht="14.5" x14ac:dyDescent="0.35">
      <c r="M18029" s="263" t="s">
        <v>50758</v>
      </c>
      <c r="N18029" s="264">
        <v>85532.7</v>
      </c>
      <c r="P18029" s="241"/>
      <c r="Q18029" s="242"/>
      <c r="R18029" s="104"/>
      <c r="S18029" s="104"/>
      <c r="T18029" s="104"/>
    </row>
    <row r="18030" spans="13:20" ht="14.5" x14ac:dyDescent="0.35">
      <c r="M18030" s="263" t="s">
        <v>46028</v>
      </c>
      <c r="N18030" s="264">
        <v>135250</v>
      </c>
      <c r="P18030" s="241"/>
      <c r="Q18030" s="242"/>
      <c r="R18030" s="104"/>
      <c r="S18030" s="104"/>
      <c r="T18030" s="104"/>
    </row>
    <row r="18031" spans="13:20" ht="14.5" x14ac:dyDescent="0.35">
      <c r="M18031" s="263" t="s">
        <v>46029</v>
      </c>
      <c r="N18031" s="264">
        <v>16659.52</v>
      </c>
      <c r="P18031" s="241"/>
      <c r="Q18031" s="242"/>
      <c r="R18031" s="104"/>
      <c r="S18031" s="104"/>
      <c r="T18031" s="104"/>
    </row>
    <row r="18032" spans="13:20" ht="14.5" x14ac:dyDescent="0.35">
      <c r="M18032" s="263" t="s">
        <v>52623</v>
      </c>
      <c r="N18032" s="264">
        <v>11508.6</v>
      </c>
      <c r="P18032" s="241"/>
      <c r="Q18032" s="242"/>
      <c r="R18032" s="104"/>
      <c r="S18032" s="104"/>
      <c r="T18032" s="104"/>
    </row>
    <row r="18033" spans="13:17" ht="14.5" x14ac:dyDescent="0.35">
      <c r="M18033" s="263" t="s">
        <v>15383</v>
      </c>
      <c r="N18033" s="264">
        <v>708.23</v>
      </c>
      <c r="P18033" s="241"/>
      <c r="Q18033" s="242"/>
    </row>
    <row r="18034" spans="13:17" ht="14.5" x14ac:dyDescent="0.35">
      <c r="M18034" s="263" t="s">
        <v>21231</v>
      </c>
      <c r="N18034" s="264">
        <v>35208.339999999997</v>
      </c>
      <c r="P18034" s="241"/>
      <c r="Q18034" s="242"/>
    </row>
    <row r="18035" spans="13:17" ht="14.5" x14ac:dyDescent="0.35">
      <c r="M18035" s="263" t="s">
        <v>38175</v>
      </c>
      <c r="N18035" s="264">
        <v>30677.08</v>
      </c>
      <c r="P18035" s="241"/>
      <c r="Q18035" s="242"/>
    </row>
    <row r="18036" spans="13:17" ht="14.5" x14ac:dyDescent="0.35">
      <c r="M18036" s="263" t="s">
        <v>49097</v>
      </c>
      <c r="N18036" s="264">
        <v>63764.26</v>
      </c>
      <c r="P18036" s="241"/>
      <c r="Q18036" s="242"/>
    </row>
    <row r="18037" spans="13:17" ht="14.5" x14ac:dyDescent="0.35">
      <c r="M18037" s="263" t="s">
        <v>46030</v>
      </c>
      <c r="N18037" s="264">
        <v>30000</v>
      </c>
      <c r="P18037" s="241"/>
      <c r="Q18037" s="242"/>
    </row>
    <row r="18038" spans="13:17" ht="14.5" x14ac:dyDescent="0.35">
      <c r="M18038" s="263" t="s">
        <v>21232</v>
      </c>
      <c r="N18038" s="264">
        <v>11155</v>
      </c>
      <c r="P18038" s="241"/>
      <c r="Q18038" s="242"/>
    </row>
    <row r="18039" spans="13:17" ht="14.5" x14ac:dyDescent="0.35">
      <c r="M18039" s="263" t="s">
        <v>43573</v>
      </c>
      <c r="N18039" s="264">
        <v>3847.5</v>
      </c>
      <c r="P18039" s="241"/>
      <c r="Q18039" s="242"/>
    </row>
    <row r="18040" spans="13:17" ht="14.5" x14ac:dyDescent="0.35">
      <c r="M18040" s="263" t="s">
        <v>21235</v>
      </c>
      <c r="N18040" s="264">
        <v>2800.07</v>
      </c>
      <c r="P18040" s="241"/>
      <c r="Q18040" s="242"/>
    </row>
    <row r="18041" spans="13:17" ht="14.5" x14ac:dyDescent="0.35">
      <c r="M18041" s="263" t="s">
        <v>21236</v>
      </c>
      <c r="N18041" s="264">
        <v>13388.9</v>
      </c>
      <c r="P18041" s="241"/>
      <c r="Q18041" s="242"/>
    </row>
    <row r="18042" spans="13:17" ht="14.5" x14ac:dyDescent="0.35">
      <c r="M18042" s="263" t="s">
        <v>49098</v>
      </c>
      <c r="N18042" s="264">
        <v>91436</v>
      </c>
      <c r="P18042" s="241"/>
      <c r="Q18042" s="242"/>
    </row>
    <row r="18043" spans="13:17" ht="14.5" x14ac:dyDescent="0.35">
      <c r="M18043" s="263" t="s">
        <v>21258</v>
      </c>
      <c r="N18043" s="264">
        <v>7077</v>
      </c>
      <c r="P18043" s="241"/>
      <c r="Q18043" s="242"/>
    </row>
    <row r="18044" spans="13:17" ht="14.5" x14ac:dyDescent="0.35">
      <c r="M18044" s="263" t="s">
        <v>21259</v>
      </c>
      <c r="N18044" s="264">
        <v>15380</v>
      </c>
      <c r="P18044" s="241"/>
      <c r="Q18044" s="242"/>
    </row>
    <row r="18045" spans="13:17" ht="14.5" x14ac:dyDescent="0.35">
      <c r="M18045" s="263" t="s">
        <v>21260</v>
      </c>
      <c r="N18045" s="264">
        <v>1750</v>
      </c>
      <c r="P18045" s="241"/>
      <c r="Q18045" s="242"/>
    </row>
    <row r="18046" spans="13:17" ht="14.5" x14ac:dyDescent="0.35">
      <c r="M18046" s="263" t="s">
        <v>21287</v>
      </c>
      <c r="N18046" s="264">
        <v>17649.72</v>
      </c>
      <c r="P18046" s="241"/>
      <c r="Q18046" s="242"/>
    </row>
    <row r="18047" spans="13:17" ht="14.5" x14ac:dyDescent="0.35">
      <c r="M18047" s="263" t="s">
        <v>53926</v>
      </c>
      <c r="N18047" s="264">
        <v>950</v>
      </c>
      <c r="P18047" s="241"/>
      <c r="Q18047" s="242"/>
    </row>
    <row r="18048" spans="13:17" ht="14.5" x14ac:dyDescent="0.35">
      <c r="M18048" s="263" t="s">
        <v>53927</v>
      </c>
      <c r="N18048" s="264">
        <v>16788.66</v>
      </c>
      <c r="P18048" s="241"/>
      <c r="Q18048" s="242"/>
    </row>
    <row r="18049" spans="13:17" ht="14.5" x14ac:dyDescent="0.35">
      <c r="M18049" s="263" t="s">
        <v>49099</v>
      </c>
      <c r="N18049" s="264">
        <v>202861.27</v>
      </c>
      <c r="P18049" s="241"/>
      <c r="Q18049" s="242"/>
    </row>
    <row r="18050" spans="13:17" ht="14.5" x14ac:dyDescent="0.35">
      <c r="M18050" s="263" t="s">
        <v>21289</v>
      </c>
      <c r="N18050" s="264">
        <v>7278.03</v>
      </c>
      <c r="P18050" s="241"/>
      <c r="Q18050" s="242"/>
    </row>
    <row r="18051" spans="13:17" ht="14.5" x14ac:dyDescent="0.35">
      <c r="M18051" s="263" t="s">
        <v>21290</v>
      </c>
      <c r="N18051" s="264">
        <v>18911.52</v>
      </c>
      <c r="P18051" s="241"/>
      <c r="Q18051" s="242"/>
    </row>
    <row r="18052" spans="13:17" ht="14.5" x14ac:dyDescent="0.35">
      <c r="M18052" s="263" t="s">
        <v>33923</v>
      </c>
      <c r="N18052" s="264">
        <v>3846</v>
      </c>
      <c r="P18052" s="241"/>
      <c r="Q18052" s="242"/>
    </row>
    <row r="18053" spans="13:17" ht="14.5" x14ac:dyDescent="0.35">
      <c r="M18053" s="263" t="s">
        <v>53928</v>
      </c>
      <c r="N18053" s="264">
        <v>1795</v>
      </c>
      <c r="P18053" s="241"/>
      <c r="Q18053" s="242"/>
    </row>
    <row r="18054" spans="13:17" ht="14.5" x14ac:dyDescent="0.35">
      <c r="M18054" s="263" t="s">
        <v>21296</v>
      </c>
      <c r="N18054" s="264">
        <v>7788.1</v>
      </c>
      <c r="P18054" s="241"/>
      <c r="Q18054" s="242"/>
    </row>
    <row r="18055" spans="13:17" ht="14.5" x14ac:dyDescent="0.35">
      <c r="M18055" s="263" t="s">
        <v>21298</v>
      </c>
      <c r="N18055" s="264">
        <v>20595.810000000001</v>
      </c>
      <c r="P18055" s="241"/>
      <c r="Q18055" s="242"/>
    </row>
    <row r="18056" spans="13:17" ht="14.5" x14ac:dyDescent="0.35">
      <c r="M18056" s="263" t="s">
        <v>58362</v>
      </c>
      <c r="N18056" s="264">
        <v>187316.22</v>
      </c>
      <c r="P18056" s="241"/>
      <c r="Q18056" s="242"/>
    </row>
    <row r="18057" spans="13:17" ht="14.5" x14ac:dyDescent="0.35">
      <c r="M18057" s="263" t="s">
        <v>58363</v>
      </c>
      <c r="N18057" s="264">
        <v>95855.93</v>
      </c>
      <c r="P18057" s="241"/>
      <c r="Q18057" s="242"/>
    </row>
    <row r="18058" spans="13:17" ht="14.5" x14ac:dyDescent="0.35">
      <c r="M18058" s="263" t="s">
        <v>58364</v>
      </c>
      <c r="N18058" s="264">
        <v>3598.48</v>
      </c>
      <c r="P18058" s="241"/>
      <c r="Q18058" s="242"/>
    </row>
    <row r="18059" spans="13:17" ht="14.5" x14ac:dyDescent="0.35">
      <c r="M18059" s="263" t="s">
        <v>49100</v>
      </c>
      <c r="N18059" s="264">
        <v>82230.12</v>
      </c>
      <c r="P18059" s="241"/>
      <c r="Q18059" s="242"/>
    </row>
    <row r="18060" spans="13:17" ht="14.5" x14ac:dyDescent="0.35">
      <c r="M18060" s="263" t="s">
        <v>49101</v>
      </c>
      <c r="N18060" s="264">
        <v>28517.46</v>
      </c>
      <c r="P18060" s="241"/>
      <c r="Q18060" s="242"/>
    </row>
    <row r="18061" spans="13:17" ht="14.5" x14ac:dyDescent="0.35">
      <c r="M18061" s="263" t="s">
        <v>58365</v>
      </c>
      <c r="N18061" s="264">
        <v>1136.1099999999999</v>
      </c>
      <c r="P18061" s="241"/>
      <c r="Q18061" s="242"/>
    </row>
    <row r="18062" spans="13:17" ht="14.5" x14ac:dyDescent="0.35">
      <c r="M18062" s="263" t="s">
        <v>58366</v>
      </c>
      <c r="N18062" s="264">
        <v>28009.39</v>
      </c>
      <c r="P18062" s="241"/>
      <c r="Q18062" s="242"/>
    </row>
    <row r="18063" spans="13:17" ht="14.5" x14ac:dyDescent="0.35">
      <c r="M18063" s="263" t="s">
        <v>21311</v>
      </c>
      <c r="N18063" s="264">
        <v>86323.18</v>
      </c>
      <c r="P18063" s="241"/>
      <c r="Q18063" s="242"/>
    </row>
    <row r="18064" spans="13:17" ht="14.5" x14ac:dyDescent="0.35">
      <c r="M18064" s="263" t="s">
        <v>58367</v>
      </c>
      <c r="N18064" s="264">
        <v>600</v>
      </c>
      <c r="P18064" s="241"/>
      <c r="Q18064" s="242"/>
    </row>
    <row r="18065" spans="13:17" ht="14.5" x14ac:dyDescent="0.35">
      <c r="M18065" s="263" t="s">
        <v>21312</v>
      </c>
      <c r="N18065" s="264">
        <v>10392.11</v>
      </c>
      <c r="P18065" s="241"/>
      <c r="Q18065" s="242"/>
    </row>
    <row r="18066" spans="13:17" ht="14.5" x14ac:dyDescent="0.35">
      <c r="M18066" s="263" t="s">
        <v>21313</v>
      </c>
      <c r="N18066" s="264">
        <v>3800.22</v>
      </c>
      <c r="P18066" s="241"/>
      <c r="Q18066" s="242"/>
    </row>
    <row r="18067" spans="13:17" ht="14.5" x14ac:dyDescent="0.35">
      <c r="M18067" s="263" t="s">
        <v>21315</v>
      </c>
      <c r="N18067" s="264">
        <v>2214.4</v>
      </c>
      <c r="P18067" s="241"/>
      <c r="Q18067" s="242"/>
    </row>
    <row r="18068" spans="13:17" ht="14.5" x14ac:dyDescent="0.35">
      <c r="M18068" s="263" t="s">
        <v>21318</v>
      </c>
      <c r="N18068" s="264">
        <v>15343.1</v>
      </c>
      <c r="P18068" s="241"/>
      <c r="Q18068" s="242"/>
    </row>
    <row r="18069" spans="13:17" ht="14.5" x14ac:dyDescent="0.35">
      <c r="M18069" s="263" t="s">
        <v>36904</v>
      </c>
      <c r="N18069" s="264">
        <v>80465.75</v>
      </c>
      <c r="P18069" s="241"/>
      <c r="Q18069" s="242"/>
    </row>
    <row r="18070" spans="13:17" ht="14.5" x14ac:dyDescent="0.35">
      <c r="M18070" s="263" t="s">
        <v>51727</v>
      </c>
      <c r="N18070" s="264">
        <v>46893</v>
      </c>
      <c r="P18070" s="241"/>
      <c r="Q18070" s="242"/>
    </row>
    <row r="18071" spans="13:17" ht="14.5" x14ac:dyDescent="0.35">
      <c r="M18071" s="263" t="s">
        <v>49102</v>
      </c>
      <c r="N18071" s="264">
        <v>57375</v>
      </c>
      <c r="P18071" s="241"/>
      <c r="Q18071" s="242"/>
    </row>
    <row r="18072" spans="13:17" ht="14.5" x14ac:dyDescent="0.35">
      <c r="M18072" s="263" t="s">
        <v>21337</v>
      </c>
      <c r="N18072" s="264">
        <v>11325.44</v>
      </c>
      <c r="P18072" s="241"/>
      <c r="Q18072" s="242"/>
    </row>
    <row r="18073" spans="13:17" ht="14.5" x14ac:dyDescent="0.35">
      <c r="M18073" s="263" t="s">
        <v>21338</v>
      </c>
      <c r="N18073" s="264">
        <v>22358.97</v>
      </c>
      <c r="P18073" s="241"/>
      <c r="Q18073" s="242"/>
    </row>
    <row r="18074" spans="13:17" ht="14.5" x14ac:dyDescent="0.35">
      <c r="M18074" s="263" t="s">
        <v>21339</v>
      </c>
      <c r="N18074" s="264">
        <v>7774.32</v>
      </c>
      <c r="P18074" s="241"/>
      <c r="Q18074" s="242"/>
    </row>
    <row r="18075" spans="13:17" ht="14.5" x14ac:dyDescent="0.35">
      <c r="M18075" s="263" t="s">
        <v>21340</v>
      </c>
      <c r="N18075" s="264">
        <v>961.36</v>
      </c>
      <c r="P18075" s="241"/>
      <c r="Q18075" s="242"/>
    </row>
    <row r="18076" spans="13:17" ht="14.5" x14ac:dyDescent="0.35">
      <c r="M18076" s="263" t="s">
        <v>21342</v>
      </c>
      <c r="N18076" s="264">
        <v>5686.95</v>
      </c>
      <c r="P18076" s="241"/>
      <c r="Q18076" s="242"/>
    </row>
    <row r="18077" spans="13:17" ht="14.5" x14ac:dyDescent="0.35">
      <c r="M18077" s="263" t="s">
        <v>33928</v>
      </c>
      <c r="N18077" s="264">
        <v>8969.68</v>
      </c>
      <c r="P18077" s="241"/>
      <c r="Q18077" s="242"/>
    </row>
    <row r="18078" spans="13:17" ht="14.5" x14ac:dyDescent="0.35">
      <c r="M18078" s="263" t="s">
        <v>15385</v>
      </c>
      <c r="N18078" s="264">
        <v>18113.5</v>
      </c>
      <c r="P18078" s="241"/>
      <c r="Q18078" s="242"/>
    </row>
    <row r="18079" spans="13:17" ht="14.5" x14ac:dyDescent="0.35">
      <c r="M18079" s="263" t="s">
        <v>21407</v>
      </c>
      <c r="N18079" s="264">
        <v>28227.85</v>
      </c>
      <c r="P18079" s="241"/>
      <c r="Q18079" s="242"/>
    </row>
    <row r="18080" spans="13:17" ht="14.5" x14ac:dyDescent="0.35">
      <c r="M18080" s="263" t="s">
        <v>21408</v>
      </c>
      <c r="N18080" s="264">
        <v>532838.26</v>
      </c>
      <c r="P18080" s="241"/>
      <c r="Q18080" s="242"/>
    </row>
    <row r="18081" spans="13:17" ht="14.5" x14ac:dyDescent="0.35">
      <c r="M18081" s="263" t="s">
        <v>21409</v>
      </c>
      <c r="N18081" s="264">
        <v>32559.67</v>
      </c>
      <c r="P18081" s="241"/>
      <c r="Q18081" s="242"/>
    </row>
    <row r="18082" spans="13:17" ht="14.5" x14ac:dyDescent="0.35">
      <c r="M18082" s="263" t="s">
        <v>36910</v>
      </c>
      <c r="N18082" s="264">
        <v>152745</v>
      </c>
      <c r="P18082" s="241"/>
      <c r="Q18082" s="242"/>
    </row>
    <row r="18083" spans="13:17" ht="14.5" x14ac:dyDescent="0.35">
      <c r="M18083" s="263" t="s">
        <v>49103</v>
      </c>
      <c r="N18083" s="264">
        <v>10109.450000000001</v>
      </c>
      <c r="P18083" s="241"/>
      <c r="Q18083" s="242"/>
    </row>
    <row r="18084" spans="13:17" ht="14.5" x14ac:dyDescent="0.35">
      <c r="M18084" s="263" t="s">
        <v>21410</v>
      </c>
      <c r="N18084" s="264">
        <v>153391.19</v>
      </c>
      <c r="P18084" s="241"/>
      <c r="Q18084" s="242"/>
    </row>
    <row r="18085" spans="13:17" ht="14.5" x14ac:dyDescent="0.35">
      <c r="M18085" s="263" t="s">
        <v>21411</v>
      </c>
      <c r="N18085" s="264">
        <v>3581.76</v>
      </c>
      <c r="P18085" s="241"/>
      <c r="Q18085" s="242"/>
    </row>
    <row r="18086" spans="13:17" ht="14.5" x14ac:dyDescent="0.35">
      <c r="M18086" s="263" t="s">
        <v>58368</v>
      </c>
      <c r="N18086" s="264">
        <v>5990</v>
      </c>
      <c r="P18086" s="241"/>
      <c r="Q18086" s="242"/>
    </row>
    <row r="18087" spans="13:17" ht="14.5" x14ac:dyDescent="0.35">
      <c r="M18087" s="263" t="s">
        <v>21413</v>
      </c>
      <c r="N18087" s="264">
        <v>71006.850000000006</v>
      </c>
      <c r="P18087" s="241"/>
      <c r="Q18087" s="242"/>
    </row>
    <row r="18088" spans="13:17" ht="14.5" x14ac:dyDescent="0.35">
      <c r="M18088" s="263" t="s">
        <v>38186</v>
      </c>
      <c r="N18088" s="264">
        <v>124432.11</v>
      </c>
      <c r="P18088" s="241"/>
      <c r="Q18088" s="242"/>
    </row>
    <row r="18089" spans="13:17" ht="14.5" x14ac:dyDescent="0.35">
      <c r="M18089" s="263" t="s">
        <v>21414</v>
      </c>
      <c r="N18089" s="264">
        <v>1143</v>
      </c>
      <c r="P18089" s="241"/>
      <c r="Q18089" s="242"/>
    </row>
    <row r="18090" spans="13:17" ht="14.5" x14ac:dyDescent="0.35">
      <c r="M18090" s="263" t="s">
        <v>43574</v>
      </c>
      <c r="N18090" s="264">
        <v>20743.2</v>
      </c>
      <c r="P18090" s="241"/>
      <c r="Q18090" s="242"/>
    </row>
    <row r="18091" spans="13:17" ht="14.5" x14ac:dyDescent="0.35">
      <c r="M18091" s="263" t="s">
        <v>21415</v>
      </c>
      <c r="N18091" s="264">
        <v>4506.6899999999996</v>
      </c>
      <c r="P18091" s="241"/>
      <c r="Q18091" s="242"/>
    </row>
    <row r="18092" spans="13:17" ht="14.5" x14ac:dyDescent="0.35">
      <c r="M18092" s="263" t="s">
        <v>41878</v>
      </c>
      <c r="N18092" s="264">
        <v>63000</v>
      </c>
      <c r="P18092" s="241"/>
      <c r="Q18092" s="242"/>
    </row>
    <row r="18093" spans="13:17" ht="14.5" x14ac:dyDescent="0.35">
      <c r="M18093" s="263" t="s">
        <v>21416</v>
      </c>
      <c r="N18093" s="264">
        <v>23781.22</v>
      </c>
      <c r="P18093" s="241"/>
      <c r="Q18093" s="242"/>
    </row>
    <row r="18094" spans="13:17" ht="14.5" x14ac:dyDescent="0.35">
      <c r="M18094" s="263" t="s">
        <v>21418</v>
      </c>
      <c r="N18094" s="264">
        <v>7529.03</v>
      </c>
      <c r="P18094" s="241"/>
      <c r="Q18094" s="242"/>
    </row>
    <row r="18095" spans="13:17" ht="14.5" x14ac:dyDescent="0.35">
      <c r="M18095" s="263" t="s">
        <v>15397</v>
      </c>
      <c r="N18095" s="264">
        <v>38929.15</v>
      </c>
      <c r="P18095" s="241"/>
      <c r="Q18095" s="242"/>
    </row>
    <row r="18096" spans="13:17" ht="14.5" x14ac:dyDescent="0.35">
      <c r="M18096" s="263" t="s">
        <v>21419</v>
      </c>
      <c r="N18096" s="264">
        <v>67.14</v>
      </c>
      <c r="P18096" s="241"/>
      <c r="Q18096" s="242"/>
    </row>
    <row r="18097" spans="13:17" ht="14.5" x14ac:dyDescent="0.35">
      <c r="M18097" s="263" t="s">
        <v>38187</v>
      </c>
      <c r="N18097" s="264">
        <v>15950.56</v>
      </c>
      <c r="P18097" s="241"/>
      <c r="Q18097" s="242"/>
    </row>
    <row r="18098" spans="13:17" ht="14.5" x14ac:dyDescent="0.35">
      <c r="M18098" s="263" t="s">
        <v>21420</v>
      </c>
      <c r="N18098" s="264">
        <v>10890.2</v>
      </c>
      <c r="P18098" s="241"/>
      <c r="Q18098" s="242"/>
    </row>
    <row r="18099" spans="13:17" ht="14.5" x14ac:dyDescent="0.35">
      <c r="M18099" s="263" t="s">
        <v>58369</v>
      </c>
      <c r="N18099" s="264">
        <v>3590.72</v>
      </c>
      <c r="P18099" s="241"/>
      <c r="Q18099" s="242"/>
    </row>
    <row r="18100" spans="13:17" ht="14.5" x14ac:dyDescent="0.35">
      <c r="M18100" s="263" t="s">
        <v>35388</v>
      </c>
      <c r="N18100" s="264">
        <v>1915249.79</v>
      </c>
      <c r="P18100" s="241"/>
      <c r="Q18100" s="242"/>
    </row>
    <row r="18101" spans="13:17" ht="14.5" x14ac:dyDescent="0.35">
      <c r="M18101" s="263" t="s">
        <v>41879</v>
      </c>
      <c r="N18101" s="264">
        <v>866934.26</v>
      </c>
      <c r="P18101" s="241"/>
      <c r="Q18101" s="242"/>
    </row>
    <row r="18102" spans="13:17" ht="14.5" x14ac:dyDescent="0.35">
      <c r="M18102" s="263" t="s">
        <v>49104</v>
      </c>
      <c r="N18102" s="264">
        <v>30030</v>
      </c>
      <c r="P18102" s="241"/>
      <c r="Q18102" s="242"/>
    </row>
    <row r="18103" spans="13:17" ht="14.5" x14ac:dyDescent="0.35">
      <c r="M18103" s="263" t="s">
        <v>15399</v>
      </c>
      <c r="N18103" s="264">
        <v>39000</v>
      </c>
      <c r="P18103" s="241"/>
      <c r="Q18103" s="242"/>
    </row>
    <row r="18104" spans="13:17" ht="14.5" x14ac:dyDescent="0.35">
      <c r="M18104" s="263" t="s">
        <v>38188</v>
      </c>
      <c r="N18104" s="264">
        <v>22181.06</v>
      </c>
      <c r="P18104" s="241"/>
      <c r="Q18104" s="242"/>
    </row>
    <row r="18105" spans="13:17" ht="14.5" x14ac:dyDescent="0.35">
      <c r="M18105" s="263" t="s">
        <v>21421</v>
      </c>
      <c r="N18105" s="264">
        <v>15213.14</v>
      </c>
      <c r="P18105" s="241"/>
      <c r="Q18105" s="242"/>
    </row>
    <row r="18106" spans="13:17" ht="14.5" x14ac:dyDescent="0.35">
      <c r="M18106" s="263" t="s">
        <v>41880</v>
      </c>
      <c r="N18106" s="264">
        <v>10500</v>
      </c>
      <c r="P18106" s="241"/>
      <c r="Q18106" s="242"/>
    </row>
    <row r="18107" spans="13:17" ht="14.5" x14ac:dyDescent="0.35">
      <c r="M18107" s="263" t="s">
        <v>21422</v>
      </c>
      <c r="N18107" s="264">
        <v>335642.83</v>
      </c>
      <c r="P18107" s="241"/>
      <c r="Q18107" s="242"/>
    </row>
    <row r="18108" spans="13:17" ht="14.5" x14ac:dyDescent="0.35">
      <c r="M18108" s="263" t="s">
        <v>21423</v>
      </c>
      <c r="N18108" s="264">
        <v>142.87</v>
      </c>
      <c r="P18108" s="241"/>
      <c r="Q18108" s="242"/>
    </row>
    <row r="18109" spans="13:17" ht="14.5" x14ac:dyDescent="0.35">
      <c r="M18109" s="263" t="s">
        <v>15400</v>
      </c>
      <c r="N18109" s="264">
        <v>343223.03</v>
      </c>
      <c r="P18109" s="241"/>
      <c r="Q18109" s="242"/>
    </row>
    <row r="18110" spans="13:17" ht="14.5" x14ac:dyDescent="0.35">
      <c r="M18110" s="263" t="s">
        <v>15401</v>
      </c>
      <c r="N18110" s="264">
        <v>526442.56000000006</v>
      </c>
      <c r="P18110" s="241"/>
      <c r="Q18110" s="242"/>
    </row>
    <row r="18111" spans="13:17" ht="14.5" x14ac:dyDescent="0.35">
      <c r="M18111" s="263" t="s">
        <v>33940</v>
      </c>
      <c r="N18111" s="264">
        <v>118832.19</v>
      </c>
      <c r="P18111" s="241"/>
      <c r="Q18111" s="242"/>
    </row>
    <row r="18112" spans="13:17" ht="14.5" x14ac:dyDescent="0.35">
      <c r="M18112" s="263" t="s">
        <v>21424</v>
      </c>
      <c r="N18112" s="264">
        <v>400361.9</v>
      </c>
      <c r="P18112" s="241"/>
      <c r="Q18112" s="242"/>
    </row>
    <row r="18113" spans="13:17" ht="14.5" x14ac:dyDescent="0.35">
      <c r="M18113" s="263" t="s">
        <v>21425</v>
      </c>
      <c r="N18113" s="264">
        <v>151100</v>
      </c>
      <c r="P18113" s="241"/>
      <c r="Q18113" s="242"/>
    </row>
    <row r="18114" spans="13:17" ht="14.5" x14ac:dyDescent="0.35">
      <c r="M18114" s="263" t="s">
        <v>46031</v>
      </c>
      <c r="N18114" s="264">
        <v>30467.83</v>
      </c>
      <c r="P18114" s="241"/>
      <c r="Q18114" s="242"/>
    </row>
    <row r="18115" spans="13:17" ht="14.5" x14ac:dyDescent="0.35">
      <c r="M18115" s="263" t="s">
        <v>43575</v>
      </c>
      <c r="N18115" s="264">
        <v>42111.76</v>
      </c>
      <c r="P18115" s="241"/>
      <c r="Q18115" s="242"/>
    </row>
    <row r="18116" spans="13:17" ht="14.5" x14ac:dyDescent="0.35">
      <c r="M18116" s="263" t="s">
        <v>15402</v>
      </c>
      <c r="N18116" s="264">
        <v>111132.76</v>
      </c>
      <c r="P18116" s="241"/>
      <c r="Q18116" s="242"/>
    </row>
    <row r="18117" spans="13:17" ht="14.5" x14ac:dyDescent="0.35">
      <c r="M18117" s="263" t="s">
        <v>58370</v>
      </c>
      <c r="N18117" s="264">
        <v>237186.8</v>
      </c>
      <c r="P18117" s="241"/>
      <c r="Q18117" s="242"/>
    </row>
    <row r="18118" spans="13:17" ht="14.5" x14ac:dyDescent="0.35">
      <c r="M18118" s="263" t="s">
        <v>15403</v>
      </c>
      <c r="N18118" s="264">
        <v>982338.96</v>
      </c>
      <c r="P18118" s="241"/>
      <c r="Q18118" s="242"/>
    </row>
    <row r="18119" spans="13:17" ht="14.5" x14ac:dyDescent="0.35">
      <c r="M18119" s="263" t="s">
        <v>21426</v>
      </c>
      <c r="N18119" s="264">
        <v>430147.9</v>
      </c>
      <c r="P18119" s="241"/>
      <c r="Q18119" s="242"/>
    </row>
    <row r="18120" spans="13:17" ht="14.5" x14ac:dyDescent="0.35">
      <c r="M18120" s="263" t="s">
        <v>15404</v>
      </c>
      <c r="N18120" s="264">
        <v>13212.23</v>
      </c>
      <c r="P18120" s="241"/>
      <c r="Q18120" s="242"/>
    </row>
    <row r="18121" spans="13:17" ht="14.5" x14ac:dyDescent="0.35">
      <c r="M18121" s="263" t="s">
        <v>41881</v>
      </c>
      <c r="N18121" s="264">
        <v>3014.4</v>
      </c>
      <c r="P18121" s="241"/>
      <c r="Q18121" s="242"/>
    </row>
    <row r="18122" spans="13:17" ht="14.5" x14ac:dyDescent="0.35">
      <c r="M18122" s="263" t="s">
        <v>21427</v>
      </c>
      <c r="N18122" s="264">
        <v>4000.57</v>
      </c>
      <c r="P18122" s="241"/>
      <c r="Q18122" s="242"/>
    </row>
    <row r="18123" spans="13:17" ht="14.5" x14ac:dyDescent="0.35">
      <c r="M18123" s="263" t="s">
        <v>21428</v>
      </c>
      <c r="N18123" s="264">
        <v>120727.13</v>
      </c>
      <c r="P18123" s="241"/>
      <c r="Q18123" s="242"/>
    </row>
    <row r="18124" spans="13:17" ht="14.5" x14ac:dyDescent="0.35">
      <c r="M18124" s="263" t="s">
        <v>21429</v>
      </c>
      <c r="N18124" s="264">
        <v>-26678.18</v>
      </c>
      <c r="P18124" s="241"/>
      <c r="Q18124" s="242"/>
    </row>
    <row r="18125" spans="13:17" ht="14.5" x14ac:dyDescent="0.35">
      <c r="M18125" s="263" t="s">
        <v>35389</v>
      </c>
      <c r="N18125" s="264">
        <v>618597.21</v>
      </c>
      <c r="P18125" s="241"/>
      <c r="Q18125" s="242"/>
    </row>
    <row r="18126" spans="13:17" ht="14.5" x14ac:dyDescent="0.35">
      <c r="M18126" s="263" t="s">
        <v>38189</v>
      </c>
      <c r="N18126" s="264">
        <v>1294017.03</v>
      </c>
      <c r="P18126" s="241"/>
      <c r="Q18126" s="242"/>
    </row>
    <row r="18127" spans="13:17" ht="14.5" x14ac:dyDescent="0.35">
      <c r="M18127" s="263" t="s">
        <v>21453</v>
      </c>
      <c r="N18127" s="264">
        <v>54294.080000000002</v>
      </c>
      <c r="P18127" s="241"/>
      <c r="Q18127" s="242"/>
    </row>
    <row r="18128" spans="13:17" ht="14.5" x14ac:dyDescent="0.35">
      <c r="M18128" s="263" t="s">
        <v>21454</v>
      </c>
      <c r="N18128" s="264">
        <v>117576.52</v>
      </c>
      <c r="P18128" s="241"/>
      <c r="Q18128" s="242"/>
    </row>
    <row r="18129" spans="13:17" ht="14.5" x14ac:dyDescent="0.35">
      <c r="M18129" s="263" t="s">
        <v>43576</v>
      </c>
      <c r="N18129" s="264">
        <v>45726.14</v>
      </c>
      <c r="P18129" s="241"/>
      <c r="Q18129" s="242"/>
    </row>
    <row r="18130" spans="13:17" ht="14.5" x14ac:dyDescent="0.35">
      <c r="M18130" s="263" t="s">
        <v>50759</v>
      </c>
      <c r="N18130" s="264">
        <v>11499.12</v>
      </c>
      <c r="P18130" s="241"/>
      <c r="Q18130" s="242"/>
    </row>
    <row r="18131" spans="13:17" ht="14.5" x14ac:dyDescent="0.35">
      <c r="M18131" s="263" t="s">
        <v>58371</v>
      </c>
      <c r="N18131" s="264">
        <v>2400</v>
      </c>
      <c r="P18131" s="241"/>
      <c r="Q18131" s="242"/>
    </row>
    <row r="18132" spans="13:17" ht="14.5" x14ac:dyDescent="0.35">
      <c r="M18132" s="263" t="s">
        <v>46032</v>
      </c>
      <c r="N18132" s="264">
        <v>249921.88</v>
      </c>
      <c r="P18132" s="241"/>
      <c r="Q18132" s="242"/>
    </row>
    <row r="18133" spans="13:17" ht="14.5" x14ac:dyDescent="0.35">
      <c r="M18133" s="263" t="s">
        <v>53929</v>
      </c>
      <c r="N18133" s="264">
        <v>90008.68</v>
      </c>
      <c r="P18133" s="241"/>
      <c r="Q18133" s="242"/>
    </row>
    <row r="18134" spans="13:17" ht="14.5" x14ac:dyDescent="0.35">
      <c r="M18134" s="263" t="s">
        <v>21455</v>
      </c>
      <c r="N18134" s="264">
        <v>43690.05</v>
      </c>
      <c r="P18134" s="241"/>
      <c r="Q18134" s="242"/>
    </row>
    <row r="18135" spans="13:17" ht="14.5" x14ac:dyDescent="0.35">
      <c r="M18135" s="263" t="s">
        <v>50760</v>
      </c>
      <c r="N18135" s="264">
        <v>5300</v>
      </c>
      <c r="P18135" s="241"/>
      <c r="Q18135" s="242"/>
    </row>
    <row r="18136" spans="13:17" ht="14.5" x14ac:dyDescent="0.35">
      <c r="M18136" s="263" t="s">
        <v>58372</v>
      </c>
      <c r="N18136" s="264">
        <v>3198.4</v>
      </c>
      <c r="P18136" s="241"/>
      <c r="Q18136" s="242"/>
    </row>
    <row r="18137" spans="13:17" ht="14.5" x14ac:dyDescent="0.35">
      <c r="M18137" s="263" t="s">
        <v>21457</v>
      </c>
      <c r="N18137" s="264">
        <v>1975.02</v>
      </c>
      <c r="P18137" s="241"/>
      <c r="Q18137" s="242"/>
    </row>
    <row r="18138" spans="13:17" ht="14.5" x14ac:dyDescent="0.35">
      <c r="M18138" s="263" t="s">
        <v>21458</v>
      </c>
      <c r="N18138" s="264">
        <v>34800</v>
      </c>
      <c r="P18138" s="241"/>
      <c r="Q18138" s="242"/>
    </row>
    <row r="18139" spans="13:17" ht="14.5" x14ac:dyDescent="0.35">
      <c r="M18139" s="263" t="s">
        <v>21460</v>
      </c>
      <c r="N18139" s="264">
        <v>16000</v>
      </c>
      <c r="P18139" s="241"/>
      <c r="Q18139" s="242"/>
    </row>
    <row r="18140" spans="13:17" ht="14.5" x14ac:dyDescent="0.35">
      <c r="M18140" s="263" t="s">
        <v>21461</v>
      </c>
      <c r="N18140" s="264">
        <v>20013.46</v>
      </c>
      <c r="P18140" s="241"/>
      <c r="Q18140" s="242"/>
    </row>
    <row r="18141" spans="13:17" ht="14.5" x14ac:dyDescent="0.35">
      <c r="M18141" s="263" t="s">
        <v>21463</v>
      </c>
      <c r="N18141" s="264">
        <v>71061.08</v>
      </c>
      <c r="P18141" s="241"/>
      <c r="Q18141" s="242"/>
    </row>
    <row r="18142" spans="13:17" ht="14.5" x14ac:dyDescent="0.35">
      <c r="M18142" s="263" t="s">
        <v>41883</v>
      </c>
      <c r="N18142" s="264">
        <v>1053902</v>
      </c>
      <c r="P18142" s="241"/>
      <c r="Q18142" s="242"/>
    </row>
    <row r="18143" spans="13:17" ht="14.5" x14ac:dyDescent="0.35">
      <c r="M18143" s="263" t="s">
        <v>21537</v>
      </c>
      <c r="N18143" s="264">
        <v>4074747.42</v>
      </c>
      <c r="P18143" s="241"/>
      <c r="Q18143" s="242"/>
    </row>
    <row r="18144" spans="13:17" ht="14.5" x14ac:dyDescent="0.35">
      <c r="M18144" s="263" t="s">
        <v>21538</v>
      </c>
      <c r="N18144" s="264">
        <v>2398515.34</v>
      </c>
      <c r="P18144" s="241"/>
      <c r="Q18144" s="242"/>
    </row>
    <row r="18145" spans="13:17" ht="14.5" x14ac:dyDescent="0.35">
      <c r="M18145" s="263" t="s">
        <v>51728</v>
      </c>
      <c r="N18145" s="264">
        <v>46470.89</v>
      </c>
      <c r="P18145" s="241"/>
      <c r="Q18145" s="242"/>
    </row>
    <row r="18146" spans="13:17" ht="14.5" x14ac:dyDescent="0.35">
      <c r="M18146" s="263" t="s">
        <v>36919</v>
      </c>
      <c r="N18146" s="264">
        <v>1224822.24</v>
      </c>
      <c r="P18146" s="241"/>
      <c r="Q18146" s="242"/>
    </row>
    <row r="18147" spans="13:17" ht="14.5" x14ac:dyDescent="0.35">
      <c r="M18147" s="263" t="s">
        <v>36920</v>
      </c>
      <c r="N18147" s="264">
        <v>915234.35</v>
      </c>
      <c r="P18147" s="241"/>
      <c r="Q18147" s="242"/>
    </row>
    <row r="18148" spans="13:17" ht="14.5" x14ac:dyDescent="0.35">
      <c r="M18148" s="263" t="s">
        <v>21539</v>
      </c>
      <c r="N18148" s="264">
        <v>527925.65</v>
      </c>
      <c r="P18148" s="241"/>
      <c r="Q18148" s="242"/>
    </row>
    <row r="18149" spans="13:17" ht="14.5" x14ac:dyDescent="0.35">
      <c r="M18149" s="263" t="s">
        <v>21540</v>
      </c>
      <c r="N18149" s="264">
        <v>526903.76</v>
      </c>
      <c r="P18149" s="241"/>
      <c r="Q18149" s="242"/>
    </row>
    <row r="18150" spans="13:17" ht="14.5" x14ac:dyDescent="0.35">
      <c r="M18150" s="263" t="s">
        <v>21541</v>
      </c>
      <c r="N18150" s="264">
        <v>601414.54</v>
      </c>
      <c r="P18150" s="241"/>
      <c r="Q18150" s="242"/>
    </row>
    <row r="18151" spans="13:17" ht="14.5" x14ac:dyDescent="0.35">
      <c r="M18151" s="263" t="s">
        <v>21543</v>
      </c>
      <c r="N18151" s="264">
        <v>227116.39</v>
      </c>
      <c r="P18151" s="241"/>
      <c r="Q18151" s="242"/>
    </row>
    <row r="18152" spans="13:17" ht="14.5" x14ac:dyDescent="0.35">
      <c r="M18152" s="263" t="s">
        <v>50761</v>
      </c>
      <c r="N18152" s="264">
        <v>165157.1</v>
      </c>
      <c r="P18152" s="241"/>
      <c r="Q18152" s="242"/>
    </row>
    <row r="18153" spans="13:17" ht="14.5" x14ac:dyDescent="0.35">
      <c r="M18153" s="263" t="s">
        <v>21544</v>
      </c>
      <c r="N18153" s="264">
        <v>25398.240000000002</v>
      </c>
      <c r="P18153" s="241"/>
      <c r="Q18153" s="242"/>
    </row>
    <row r="18154" spans="13:17" ht="14.5" x14ac:dyDescent="0.35">
      <c r="M18154" s="263" t="s">
        <v>38200</v>
      </c>
      <c r="N18154" s="264">
        <v>57.38</v>
      </c>
      <c r="P18154" s="241"/>
      <c r="Q18154" s="242"/>
    </row>
    <row r="18155" spans="13:17" ht="14.5" x14ac:dyDescent="0.35">
      <c r="M18155" s="263" t="s">
        <v>21548</v>
      </c>
      <c r="N18155" s="264">
        <v>251351.32</v>
      </c>
      <c r="P18155" s="241"/>
      <c r="Q18155" s="242"/>
    </row>
    <row r="18156" spans="13:17" ht="14.5" x14ac:dyDescent="0.35">
      <c r="M18156" s="263" t="s">
        <v>33947</v>
      </c>
      <c r="N18156" s="264">
        <v>3402.11</v>
      </c>
      <c r="P18156" s="241"/>
      <c r="Q18156" s="242"/>
    </row>
    <row r="18157" spans="13:17" ht="14.5" x14ac:dyDescent="0.35">
      <c r="M18157" s="263" t="s">
        <v>15412</v>
      </c>
      <c r="N18157" s="264">
        <v>64688.59</v>
      </c>
      <c r="P18157" s="241"/>
      <c r="Q18157" s="242"/>
    </row>
    <row r="18158" spans="13:17" ht="14.5" x14ac:dyDescent="0.35">
      <c r="M18158" s="263" t="s">
        <v>36921</v>
      </c>
      <c r="N18158" s="264">
        <v>42251469.109999999</v>
      </c>
      <c r="P18158" s="241"/>
      <c r="Q18158" s="242"/>
    </row>
    <row r="18159" spans="13:17" ht="14.5" x14ac:dyDescent="0.35">
      <c r="M18159" s="263" t="s">
        <v>21549</v>
      </c>
      <c r="N18159" s="264">
        <v>1029154.45</v>
      </c>
      <c r="P18159" s="241"/>
      <c r="Q18159" s="242"/>
    </row>
    <row r="18160" spans="13:17" ht="14.5" x14ac:dyDescent="0.35">
      <c r="M18160" s="263" t="s">
        <v>21550</v>
      </c>
      <c r="N18160" s="264">
        <v>98950</v>
      </c>
      <c r="P18160" s="241"/>
      <c r="Q18160" s="242"/>
    </row>
    <row r="18161" spans="13:17" ht="14.5" x14ac:dyDescent="0.35">
      <c r="M18161" s="263" t="s">
        <v>21551</v>
      </c>
      <c r="N18161" s="264">
        <v>2313794.73</v>
      </c>
      <c r="P18161" s="241"/>
      <c r="Q18161" s="242"/>
    </row>
    <row r="18162" spans="13:17" ht="14.5" x14ac:dyDescent="0.35">
      <c r="M18162" s="263" t="s">
        <v>38201</v>
      </c>
      <c r="N18162" s="264">
        <v>1334335.5</v>
      </c>
      <c r="P18162" s="241"/>
      <c r="Q18162" s="242"/>
    </row>
    <row r="18163" spans="13:17" ht="14.5" x14ac:dyDescent="0.35">
      <c r="M18163" s="263" t="s">
        <v>21552</v>
      </c>
      <c r="N18163" s="264">
        <v>380609.81</v>
      </c>
      <c r="P18163" s="241"/>
      <c r="Q18163" s="242"/>
    </row>
    <row r="18164" spans="13:17" ht="14.5" x14ac:dyDescent="0.35">
      <c r="M18164" s="263" t="s">
        <v>15414</v>
      </c>
      <c r="N18164" s="264">
        <v>4441162.83</v>
      </c>
      <c r="P18164" s="241"/>
      <c r="Q18164" s="242"/>
    </row>
    <row r="18165" spans="13:17" ht="14.5" x14ac:dyDescent="0.35">
      <c r="M18165" s="263" t="s">
        <v>15415</v>
      </c>
      <c r="N18165" s="264">
        <v>3017487.51</v>
      </c>
      <c r="P18165" s="241"/>
      <c r="Q18165" s="242"/>
    </row>
    <row r="18166" spans="13:17" ht="14.5" x14ac:dyDescent="0.35">
      <c r="M18166" s="263" t="s">
        <v>21553</v>
      </c>
      <c r="N18166" s="264">
        <v>924356.12</v>
      </c>
      <c r="P18166" s="241"/>
      <c r="Q18166" s="242"/>
    </row>
    <row r="18167" spans="13:17" ht="14.5" x14ac:dyDescent="0.35">
      <c r="M18167" s="263" t="s">
        <v>21554</v>
      </c>
      <c r="N18167" s="264">
        <v>108612.39</v>
      </c>
      <c r="P18167" s="241"/>
      <c r="Q18167" s="242"/>
    </row>
    <row r="18168" spans="13:17" ht="14.5" x14ac:dyDescent="0.35">
      <c r="M18168" s="263" t="s">
        <v>58373</v>
      </c>
      <c r="N18168" s="264">
        <v>91382.2</v>
      </c>
      <c r="P18168" s="241"/>
      <c r="Q18168" s="242"/>
    </row>
    <row r="18169" spans="13:17" ht="14.5" x14ac:dyDescent="0.35">
      <c r="M18169" s="263" t="s">
        <v>58374</v>
      </c>
      <c r="N18169" s="264">
        <v>6126.9</v>
      </c>
      <c r="P18169" s="241"/>
      <c r="Q18169" s="242"/>
    </row>
    <row r="18170" spans="13:17" ht="14.5" x14ac:dyDescent="0.35">
      <c r="M18170" s="263" t="s">
        <v>21555</v>
      </c>
      <c r="N18170" s="264">
        <v>4348409.09</v>
      </c>
      <c r="P18170" s="241"/>
      <c r="Q18170" s="242"/>
    </row>
    <row r="18171" spans="13:17" ht="14.5" x14ac:dyDescent="0.35">
      <c r="M18171" s="263" t="s">
        <v>35398</v>
      </c>
      <c r="N18171" s="264">
        <v>159702.29</v>
      </c>
      <c r="P18171" s="241"/>
      <c r="Q18171" s="242"/>
    </row>
    <row r="18172" spans="13:17" ht="14.5" x14ac:dyDescent="0.35">
      <c r="M18172" s="263" t="s">
        <v>21556</v>
      </c>
      <c r="N18172" s="264">
        <v>15624.48</v>
      </c>
      <c r="P18172" s="241"/>
      <c r="Q18172" s="242"/>
    </row>
    <row r="18173" spans="13:17" ht="14.5" x14ac:dyDescent="0.35">
      <c r="M18173" s="263" t="s">
        <v>21557</v>
      </c>
      <c r="N18173" s="264">
        <v>3453.19</v>
      </c>
      <c r="P18173" s="241"/>
      <c r="Q18173" s="242"/>
    </row>
    <row r="18174" spans="13:17" ht="14.5" x14ac:dyDescent="0.35">
      <c r="M18174" s="263" t="s">
        <v>50762</v>
      </c>
      <c r="N18174" s="264">
        <v>92225.93</v>
      </c>
      <c r="P18174" s="241"/>
      <c r="Q18174" s="242"/>
    </row>
    <row r="18175" spans="13:17" ht="14.5" x14ac:dyDescent="0.35">
      <c r="M18175" s="263" t="s">
        <v>58375</v>
      </c>
      <c r="N18175" s="264">
        <v>21230</v>
      </c>
      <c r="P18175" s="241"/>
      <c r="Q18175" s="242"/>
    </row>
    <row r="18176" spans="13:17" ht="14.5" x14ac:dyDescent="0.35">
      <c r="M18176" s="263" t="s">
        <v>21558</v>
      </c>
      <c r="N18176" s="264">
        <v>3585.47</v>
      </c>
      <c r="P18176" s="241"/>
      <c r="Q18176" s="242"/>
    </row>
    <row r="18177" spans="13:17" ht="14.5" x14ac:dyDescent="0.35">
      <c r="M18177" s="263" t="s">
        <v>58376</v>
      </c>
      <c r="N18177" s="264">
        <v>5181301.24</v>
      </c>
      <c r="P18177" s="241"/>
      <c r="Q18177" s="242"/>
    </row>
    <row r="18178" spans="13:17" ht="14.5" x14ac:dyDescent="0.35">
      <c r="M18178" s="263" t="s">
        <v>21559</v>
      </c>
      <c r="N18178" s="264">
        <v>13450804.33</v>
      </c>
      <c r="P18178" s="241"/>
      <c r="Q18178" s="242"/>
    </row>
    <row r="18179" spans="13:17" ht="14.5" x14ac:dyDescent="0.35">
      <c r="M18179" s="263" t="s">
        <v>21560</v>
      </c>
      <c r="N18179" s="264">
        <v>515097.89</v>
      </c>
      <c r="P18179" s="241"/>
      <c r="Q18179" s="242"/>
    </row>
    <row r="18180" spans="13:17" ht="14.5" x14ac:dyDescent="0.35">
      <c r="M18180" s="263" t="s">
        <v>53930</v>
      </c>
      <c r="N18180" s="264">
        <v>361650.1</v>
      </c>
      <c r="P18180" s="241"/>
      <c r="Q18180" s="242"/>
    </row>
    <row r="18181" spans="13:17" ht="14.5" x14ac:dyDescent="0.35">
      <c r="M18181" s="263" t="s">
        <v>21561</v>
      </c>
      <c r="N18181" s="264">
        <v>4610</v>
      </c>
      <c r="P18181" s="241"/>
      <c r="Q18181" s="242"/>
    </row>
    <row r="18182" spans="13:17" ht="14.5" x14ac:dyDescent="0.35">
      <c r="M18182" s="263" t="s">
        <v>21562</v>
      </c>
      <c r="N18182" s="264">
        <v>3043.2</v>
      </c>
      <c r="P18182" s="241"/>
      <c r="Q18182" s="242"/>
    </row>
    <row r="18183" spans="13:17" ht="14.5" x14ac:dyDescent="0.35">
      <c r="M18183" s="263" t="s">
        <v>21563</v>
      </c>
      <c r="N18183" s="264">
        <v>2122575.16</v>
      </c>
      <c r="P18183" s="241"/>
      <c r="Q18183" s="242"/>
    </row>
    <row r="18184" spans="13:17" ht="14.5" x14ac:dyDescent="0.35">
      <c r="M18184" s="263" t="s">
        <v>21564</v>
      </c>
      <c r="N18184" s="264">
        <v>6557554.8099999996</v>
      </c>
      <c r="P18184" s="241"/>
      <c r="Q18184" s="242"/>
    </row>
    <row r="18185" spans="13:17" ht="14.5" x14ac:dyDescent="0.35">
      <c r="M18185" s="263" t="s">
        <v>58377</v>
      </c>
      <c r="N18185" s="264">
        <v>-40270.47</v>
      </c>
      <c r="P18185" s="241"/>
      <c r="Q18185" s="242"/>
    </row>
    <row r="18186" spans="13:17" ht="14.5" x14ac:dyDescent="0.35">
      <c r="M18186" s="263" t="s">
        <v>35406</v>
      </c>
      <c r="N18186" s="264">
        <v>5500</v>
      </c>
      <c r="P18186" s="241"/>
      <c r="Q18186" s="242"/>
    </row>
    <row r="18187" spans="13:17" ht="14.5" x14ac:dyDescent="0.35">
      <c r="M18187" s="263" t="s">
        <v>35407</v>
      </c>
      <c r="N18187" s="264">
        <v>128475</v>
      </c>
      <c r="P18187" s="241"/>
      <c r="Q18187" s="242"/>
    </row>
    <row r="18188" spans="13:17" ht="14.5" x14ac:dyDescent="0.35">
      <c r="M18188" s="263" t="s">
        <v>21583</v>
      </c>
      <c r="N18188" s="264">
        <v>16000</v>
      </c>
      <c r="P18188" s="241"/>
      <c r="Q18188" s="242"/>
    </row>
    <row r="18189" spans="13:17" ht="14.5" x14ac:dyDescent="0.35">
      <c r="M18189" s="263" t="s">
        <v>43577</v>
      </c>
      <c r="N18189" s="264">
        <v>27749.97</v>
      </c>
      <c r="P18189" s="241"/>
      <c r="Q18189" s="242"/>
    </row>
    <row r="18190" spans="13:17" ht="14.5" x14ac:dyDescent="0.35">
      <c r="M18190" s="263" t="s">
        <v>35408</v>
      </c>
      <c r="N18190" s="264">
        <v>40000</v>
      </c>
      <c r="P18190" s="241"/>
      <c r="Q18190" s="242"/>
    </row>
    <row r="18191" spans="13:17" ht="14.5" x14ac:dyDescent="0.35">
      <c r="M18191" s="263" t="s">
        <v>35409</v>
      </c>
      <c r="N18191" s="264">
        <v>19500</v>
      </c>
      <c r="P18191" s="241"/>
      <c r="Q18191" s="242"/>
    </row>
    <row r="18192" spans="13:17" ht="14.5" x14ac:dyDescent="0.35">
      <c r="M18192" s="263" t="s">
        <v>33952</v>
      </c>
      <c r="N18192" s="264">
        <v>6100</v>
      </c>
      <c r="P18192" s="241"/>
      <c r="Q18192" s="242"/>
    </row>
    <row r="18193" spans="13:17" ht="14.5" x14ac:dyDescent="0.35">
      <c r="M18193" s="263" t="s">
        <v>43578</v>
      </c>
      <c r="N18193" s="264">
        <v>260000</v>
      </c>
      <c r="P18193" s="241"/>
      <c r="Q18193" s="242"/>
    </row>
    <row r="18194" spans="13:17" ht="14.5" x14ac:dyDescent="0.35">
      <c r="M18194" s="263" t="s">
        <v>43579</v>
      </c>
      <c r="N18194" s="264">
        <v>489492.5</v>
      </c>
      <c r="P18194" s="241"/>
      <c r="Q18194" s="242"/>
    </row>
    <row r="18195" spans="13:17" ht="14.5" x14ac:dyDescent="0.35">
      <c r="M18195" s="263" t="s">
        <v>21585</v>
      </c>
      <c r="N18195" s="264">
        <v>60504.79</v>
      </c>
      <c r="P18195" s="241"/>
      <c r="Q18195" s="242"/>
    </row>
    <row r="18196" spans="13:17" ht="14.5" x14ac:dyDescent="0.35">
      <c r="M18196" s="263" t="s">
        <v>15417</v>
      </c>
      <c r="N18196" s="264">
        <v>48231.32</v>
      </c>
      <c r="P18196" s="241"/>
      <c r="Q18196" s="242"/>
    </row>
    <row r="18197" spans="13:17" ht="14.5" x14ac:dyDescent="0.35">
      <c r="M18197" s="263" t="s">
        <v>21588</v>
      </c>
      <c r="N18197" s="264">
        <v>322154.73</v>
      </c>
      <c r="P18197" s="241"/>
      <c r="Q18197" s="242"/>
    </row>
    <row r="18198" spans="13:17" ht="14.5" x14ac:dyDescent="0.35">
      <c r="M18198" s="263" t="s">
        <v>21604</v>
      </c>
      <c r="N18198" s="264">
        <v>39829.18</v>
      </c>
      <c r="P18198" s="241"/>
      <c r="Q18198" s="242"/>
    </row>
    <row r="18199" spans="13:17" ht="14.5" x14ac:dyDescent="0.35">
      <c r="M18199" s="263" t="s">
        <v>52624</v>
      </c>
      <c r="N18199" s="264">
        <v>40592.03</v>
      </c>
      <c r="P18199" s="241"/>
      <c r="Q18199" s="242"/>
    </row>
    <row r="18200" spans="13:17" ht="14.5" x14ac:dyDescent="0.35">
      <c r="M18200" s="263" t="s">
        <v>15422</v>
      </c>
      <c r="N18200" s="264">
        <v>2025</v>
      </c>
      <c r="P18200" s="241"/>
      <c r="Q18200" s="242"/>
    </row>
    <row r="18201" spans="13:17" ht="14.5" x14ac:dyDescent="0.35">
      <c r="M18201" s="263" t="s">
        <v>35416</v>
      </c>
      <c r="N18201" s="264">
        <v>11500.32</v>
      </c>
      <c r="P18201" s="241"/>
      <c r="Q18201" s="242"/>
    </row>
    <row r="18202" spans="13:17" ht="14.5" x14ac:dyDescent="0.35">
      <c r="M18202" s="263" t="s">
        <v>35417</v>
      </c>
      <c r="N18202" s="264">
        <v>1500</v>
      </c>
      <c r="P18202" s="241"/>
      <c r="Q18202" s="242"/>
    </row>
    <row r="18203" spans="13:17" ht="14.5" x14ac:dyDescent="0.35">
      <c r="M18203" s="263" t="s">
        <v>49105</v>
      </c>
      <c r="N18203" s="264">
        <v>91460.800000000003</v>
      </c>
      <c r="P18203" s="241"/>
      <c r="Q18203" s="242"/>
    </row>
    <row r="18204" spans="13:17" ht="14.5" x14ac:dyDescent="0.35">
      <c r="M18204" s="263" t="s">
        <v>46033</v>
      </c>
      <c r="N18204" s="264">
        <v>11520</v>
      </c>
      <c r="P18204" s="241"/>
      <c r="Q18204" s="242"/>
    </row>
    <row r="18205" spans="13:17" ht="14.5" x14ac:dyDescent="0.35">
      <c r="M18205" s="263" t="s">
        <v>21606</v>
      </c>
      <c r="N18205" s="264">
        <v>13132</v>
      </c>
      <c r="P18205" s="241"/>
      <c r="Q18205" s="242"/>
    </row>
    <row r="18206" spans="13:17" ht="14.5" x14ac:dyDescent="0.35">
      <c r="M18206" s="263" t="s">
        <v>15424</v>
      </c>
      <c r="N18206" s="264">
        <v>15397.28</v>
      </c>
      <c r="P18206" s="241"/>
      <c r="Q18206" s="242"/>
    </row>
    <row r="18207" spans="13:17" ht="14.5" x14ac:dyDescent="0.35">
      <c r="M18207" s="263" t="s">
        <v>35418</v>
      </c>
      <c r="N18207" s="264">
        <v>5858.63</v>
      </c>
      <c r="P18207" s="241"/>
      <c r="Q18207" s="242"/>
    </row>
    <row r="18208" spans="13:17" ht="14.5" x14ac:dyDescent="0.35">
      <c r="M18208" s="263" t="s">
        <v>21607</v>
      </c>
      <c r="N18208" s="264">
        <v>144819</v>
      </c>
      <c r="P18208" s="241"/>
      <c r="Q18208" s="242"/>
    </row>
    <row r="18209" spans="13:17" ht="14.5" x14ac:dyDescent="0.35">
      <c r="M18209" s="263" t="s">
        <v>15425</v>
      </c>
      <c r="N18209" s="264">
        <v>16454</v>
      </c>
      <c r="P18209" s="241"/>
      <c r="Q18209" s="242"/>
    </row>
    <row r="18210" spans="13:17" ht="14.5" x14ac:dyDescent="0.35">
      <c r="M18210" s="263" t="s">
        <v>46034</v>
      </c>
      <c r="N18210" s="264">
        <v>36382.550000000003</v>
      </c>
      <c r="P18210" s="241"/>
      <c r="Q18210" s="242"/>
    </row>
    <row r="18211" spans="13:17" ht="14.5" x14ac:dyDescent="0.35">
      <c r="M18211" s="263" t="s">
        <v>21608</v>
      </c>
      <c r="N18211" s="264">
        <v>20939.48</v>
      </c>
      <c r="P18211" s="241"/>
      <c r="Q18211" s="242"/>
    </row>
    <row r="18212" spans="13:17" ht="14.5" x14ac:dyDescent="0.35">
      <c r="M18212" s="263" t="s">
        <v>21610</v>
      </c>
      <c r="N18212" s="264">
        <v>88862.21</v>
      </c>
      <c r="P18212" s="241"/>
      <c r="Q18212" s="242"/>
    </row>
    <row r="18213" spans="13:17" ht="14.5" x14ac:dyDescent="0.35">
      <c r="M18213" s="263" t="s">
        <v>38205</v>
      </c>
      <c r="N18213" s="264">
        <v>11066.66</v>
      </c>
      <c r="P18213" s="241"/>
      <c r="Q18213" s="242"/>
    </row>
    <row r="18214" spans="13:17" ht="14.5" x14ac:dyDescent="0.35">
      <c r="M18214" s="263" t="s">
        <v>52625</v>
      </c>
      <c r="N18214" s="264">
        <v>483069.44</v>
      </c>
      <c r="P18214" s="241"/>
      <c r="Q18214" s="242"/>
    </row>
    <row r="18215" spans="13:17" ht="14.5" x14ac:dyDescent="0.35">
      <c r="M18215" s="263" t="s">
        <v>46035</v>
      </c>
      <c r="N18215" s="264">
        <v>98566</v>
      </c>
      <c r="P18215" s="241"/>
      <c r="Q18215" s="242"/>
    </row>
    <row r="18216" spans="13:17" ht="14.5" x14ac:dyDescent="0.35">
      <c r="M18216" s="263" t="s">
        <v>21628</v>
      </c>
      <c r="N18216" s="264">
        <v>74150</v>
      </c>
      <c r="P18216" s="241"/>
      <c r="Q18216" s="242"/>
    </row>
    <row r="18217" spans="13:17" ht="14.5" x14ac:dyDescent="0.35">
      <c r="M18217" s="263" t="s">
        <v>52626</v>
      </c>
      <c r="N18217" s="264">
        <v>12240</v>
      </c>
      <c r="P18217" s="241"/>
      <c r="Q18217" s="242"/>
    </row>
    <row r="18218" spans="13:17" ht="14.5" x14ac:dyDescent="0.35">
      <c r="M18218" s="263" t="s">
        <v>52627</v>
      </c>
      <c r="N18218" s="264">
        <v>50620</v>
      </c>
      <c r="P18218" s="241"/>
      <c r="Q18218" s="242"/>
    </row>
    <row r="18219" spans="13:17" ht="14.5" x14ac:dyDescent="0.35">
      <c r="M18219" s="263" t="s">
        <v>53931</v>
      </c>
      <c r="N18219" s="264">
        <v>5010</v>
      </c>
      <c r="P18219" s="241"/>
      <c r="Q18219" s="242"/>
    </row>
    <row r="18220" spans="13:17" ht="14.5" x14ac:dyDescent="0.35">
      <c r="M18220" s="263" t="s">
        <v>49106</v>
      </c>
      <c r="N18220" s="264">
        <v>117500</v>
      </c>
      <c r="P18220" s="241"/>
      <c r="Q18220" s="242"/>
    </row>
    <row r="18221" spans="13:17" ht="14.5" x14ac:dyDescent="0.35">
      <c r="M18221" s="263" t="s">
        <v>53932</v>
      </c>
      <c r="N18221" s="264">
        <v>148750</v>
      </c>
      <c r="P18221" s="241"/>
      <c r="Q18221" s="242"/>
    </row>
    <row r="18222" spans="13:17" ht="14.5" x14ac:dyDescent="0.35">
      <c r="M18222" s="263" t="s">
        <v>52628</v>
      </c>
      <c r="N18222" s="264">
        <v>123071.96</v>
      </c>
      <c r="P18222" s="241"/>
      <c r="Q18222" s="242"/>
    </row>
    <row r="18223" spans="13:17" ht="14.5" x14ac:dyDescent="0.35">
      <c r="M18223" s="263" t="s">
        <v>21629</v>
      </c>
      <c r="N18223" s="264">
        <v>28871.69</v>
      </c>
      <c r="P18223" s="241"/>
      <c r="Q18223" s="242"/>
    </row>
    <row r="18224" spans="13:17" ht="14.5" x14ac:dyDescent="0.35">
      <c r="M18224" s="263" t="s">
        <v>52629</v>
      </c>
      <c r="N18224" s="264">
        <v>4920.46</v>
      </c>
      <c r="P18224" s="241"/>
      <c r="Q18224" s="242"/>
    </row>
    <row r="18225" spans="13:17" ht="14.5" x14ac:dyDescent="0.35">
      <c r="M18225" s="263" t="s">
        <v>21630</v>
      </c>
      <c r="N18225" s="264">
        <v>90.7</v>
      </c>
      <c r="P18225" s="241"/>
      <c r="Q18225" s="242"/>
    </row>
    <row r="18226" spans="13:17" ht="14.5" x14ac:dyDescent="0.35">
      <c r="M18226" s="263" t="s">
        <v>53933</v>
      </c>
      <c r="N18226" s="264">
        <v>577.66999999999996</v>
      </c>
      <c r="P18226" s="241"/>
      <c r="Q18226" s="242"/>
    </row>
    <row r="18227" spans="13:17" ht="14.5" x14ac:dyDescent="0.35">
      <c r="M18227" s="263" t="s">
        <v>46036</v>
      </c>
      <c r="N18227" s="264">
        <v>908.13</v>
      </c>
      <c r="P18227" s="241"/>
      <c r="Q18227" s="242"/>
    </row>
    <row r="18228" spans="13:17" ht="14.5" x14ac:dyDescent="0.35">
      <c r="M18228" s="263" t="s">
        <v>53934</v>
      </c>
      <c r="N18228" s="264">
        <v>36.44</v>
      </c>
      <c r="P18228" s="241"/>
      <c r="Q18228" s="242"/>
    </row>
    <row r="18229" spans="13:17" ht="14.5" x14ac:dyDescent="0.35">
      <c r="M18229" s="263" t="s">
        <v>53935</v>
      </c>
      <c r="N18229" s="264">
        <v>2.62</v>
      </c>
      <c r="P18229" s="241"/>
      <c r="Q18229" s="242"/>
    </row>
    <row r="18230" spans="13:17" ht="14.5" x14ac:dyDescent="0.35">
      <c r="M18230" s="263" t="s">
        <v>33956</v>
      </c>
      <c r="N18230" s="264">
        <v>10386.08</v>
      </c>
      <c r="P18230" s="241"/>
      <c r="Q18230" s="242"/>
    </row>
    <row r="18231" spans="13:17" ht="14.5" x14ac:dyDescent="0.35">
      <c r="M18231" s="263" t="s">
        <v>52630</v>
      </c>
      <c r="N18231" s="264">
        <v>8683.24</v>
      </c>
      <c r="P18231" s="241"/>
      <c r="Q18231" s="242"/>
    </row>
    <row r="18232" spans="13:17" ht="14.5" x14ac:dyDescent="0.35">
      <c r="M18232" s="263" t="s">
        <v>21631</v>
      </c>
      <c r="N18232" s="264">
        <v>276.55</v>
      </c>
      <c r="P18232" s="241"/>
      <c r="Q18232" s="242"/>
    </row>
    <row r="18233" spans="13:17" ht="14.5" x14ac:dyDescent="0.35">
      <c r="M18233" s="263" t="s">
        <v>21633</v>
      </c>
      <c r="N18233" s="264">
        <v>5464.21</v>
      </c>
      <c r="P18233" s="241"/>
      <c r="Q18233" s="242"/>
    </row>
    <row r="18234" spans="13:17" ht="14.5" x14ac:dyDescent="0.35">
      <c r="M18234" s="263" t="s">
        <v>21634</v>
      </c>
      <c r="N18234" s="264">
        <v>84699.63</v>
      </c>
      <c r="P18234" s="241"/>
      <c r="Q18234" s="242"/>
    </row>
    <row r="18235" spans="13:17" ht="14.5" x14ac:dyDescent="0.35">
      <c r="M18235" s="263" t="s">
        <v>21635</v>
      </c>
      <c r="N18235" s="264">
        <v>103767.9</v>
      </c>
      <c r="P18235" s="241"/>
      <c r="Q18235" s="242"/>
    </row>
    <row r="18236" spans="13:17" ht="14.5" x14ac:dyDescent="0.35">
      <c r="M18236" s="263" t="s">
        <v>46037</v>
      </c>
      <c r="N18236" s="264">
        <v>22800.68</v>
      </c>
      <c r="P18236" s="241"/>
      <c r="Q18236" s="242"/>
    </row>
    <row r="18237" spans="13:17" ht="14.5" x14ac:dyDescent="0.35">
      <c r="M18237" s="263" t="s">
        <v>21636</v>
      </c>
      <c r="N18237" s="264">
        <v>74741.23</v>
      </c>
      <c r="P18237" s="241"/>
      <c r="Q18237" s="242"/>
    </row>
    <row r="18238" spans="13:17" ht="14.5" x14ac:dyDescent="0.35">
      <c r="M18238" s="263" t="s">
        <v>21653</v>
      </c>
      <c r="N18238" s="264">
        <v>68010.42</v>
      </c>
      <c r="P18238" s="241"/>
      <c r="Q18238" s="242"/>
    </row>
    <row r="18239" spans="13:17" ht="14.5" x14ac:dyDescent="0.35">
      <c r="M18239" s="263" t="s">
        <v>49107</v>
      </c>
      <c r="N18239" s="264">
        <v>114662.28</v>
      </c>
      <c r="P18239" s="241"/>
      <c r="Q18239" s="242"/>
    </row>
    <row r="18240" spans="13:17" ht="14.5" x14ac:dyDescent="0.35">
      <c r="M18240" s="263" t="s">
        <v>50763</v>
      </c>
      <c r="N18240" s="264">
        <v>56000</v>
      </c>
      <c r="P18240" s="241"/>
      <c r="Q18240" s="242"/>
    </row>
    <row r="18241" spans="13:17" ht="14.5" x14ac:dyDescent="0.35">
      <c r="M18241" s="263" t="s">
        <v>21654</v>
      </c>
      <c r="N18241" s="264">
        <v>18256.509999999998</v>
      </c>
      <c r="P18241" s="241"/>
      <c r="Q18241" s="242"/>
    </row>
    <row r="18242" spans="13:17" ht="14.5" x14ac:dyDescent="0.35">
      <c r="M18242" s="263" t="s">
        <v>21655</v>
      </c>
      <c r="N18242" s="264">
        <v>11924</v>
      </c>
      <c r="P18242" s="241"/>
      <c r="Q18242" s="242"/>
    </row>
    <row r="18243" spans="13:17" ht="14.5" x14ac:dyDescent="0.35">
      <c r="M18243" s="263" t="s">
        <v>51729</v>
      </c>
      <c r="N18243" s="264">
        <v>6263.52</v>
      </c>
      <c r="P18243" s="241"/>
      <c r="Q18243" s="242"/>
    </row>
    <row r="18244" spans="13:17" ht="14.5" x14ac:dyDescent="0.35">
      <c r="M18244" s="263" t="s">
        <v>21656</v>
      </c>
      <c r="N18244" s="264">
        <v>16160.4</v>
      </c>
      <c r="P18244" s="241"/>
      <c r="Q18244" s="242"/>
    </row>
    <row r="18245" spans="13:17" ht="14.5" x14ac:dyDescent="0.35">
      <c r="M18245" s="263" t="s">
        <v>21658</v>
      </c>
      <c r="N18245" s="264">
        <v>84</v>
      </c>
      <c r="P18245" s="241"/>
      <c r="Q18245" s="242"/>
    </row>
    <row r="18246" spans="13:17" ht="14.5" x14ac:dyDescent="0.35">
      <c r="M18246" s="263" t="s">
        <v>21659</v>
      </c>
      <c r="N18246" s="264">
        <v>3714</v>
      </c>
      <c r="P18246" s="241"/>
      <c r="Q18246" s="242"/>
    </row>
    <row r="18247" spans="13:17" ht="14.5" x14ac:dyDescent="0.35">
      <c r="M18247" s="263" t="s">
        <v>21662</v>
      </c>
      <c r="N18247" s="264">
        <v>27442.85</v>
      </c>
      <c r="P18247" s="241"/>
      <c r="Q18247" s="242"/>
    </row>
    <row r="18248" spans="13:17" ht="14.5" x14ac:dyDescent="0.35">
      <c r="M18248" s="263" t="s">
        <v>21687</v>
      </c>
      <c r="N18248" s="264">
        <v>22050</v>
      </c>
      <c r="P18248" s="241"/>
      <c r="Q18248" s="242"/>
    </row>
    <row r="18249" spans="13:17" ht="14.5" x14ac:dyDescent="0.35">
      <c r="M18249" s="263" t="s">
        <v>49108</v>
      </c>
      <c r="N18249" s="264">
        <v>7500</v>
      </c>
      <c r="P18249" s="241"/>
      <c r="Q18249" s="242"/>
    </row>
    <row r="18250" spans="13:17" ht="14.5" x14ac:dyDescent="0.35">
      <c r="M18250" s="263" t="s">
        <v>52631</v>
      </c>
      <c r="N18250" s="264">
        <v>4000</v>
      </c>
      <c r="P18250" s="241"/>
      <c r="Q18250" s="242"/>
    </row>
    <row r="18251" spans="13:17" ht="14.5" x14ac:dyDescent="0.35">
      <c r="M18251" s="263" t="s">
        <v>49109</v>
      </c>
      <c r="N18251" s="264">
        <v>155493.51</v>
      </c>
      <c r="P18251" s="241"/>
      <c r="Q18251" s="242"/>
    </row>
    <row r="18252" spans="13:17" ht="14.5" x14ac:dyDescent="0.35">
      <c r="M18252" s="263" t="s">
        <v>43580</v>
      </c>
      <c r="N18252" s="264">
        <v>19900</v>
      </c>
      <c r="P18252" s="241"/>
      <c r="Q18252" s="242"/>
    </row>
    <row r="18253" spans="13:17" ht="14.5" x14ac:dyDescent="0.35">
      <c r="M18253" s="263" t="s">
        <v>52632</v>
      </c>
      <c r="N18253" s="264">
        <v>2750</v>
      </c>
      <c r="P18253" s="241"/>
      <c r="Q18253" s="242"/>
    </row>
    <row r="18254" spans="13:17" ht="14.5" x14ac:dyDescent="0.35">
      <c r="M18254" s="263" t="s">
        <v>21689</v>
      </c>
      <c r="N18254" s="264">
        <v>18715.11</v>
      </c>
      <c r="P18254" s="241"/>
      <c r="Q18254" s="242"/>
    </row>
    <row r="18255" spans="13:17" ht="14.5" x14ac:dyDescent="0.35">
      <c r="M18255" s="263" t="s">
        <v>21691</v>
      </c>
      <c r="N18255" s="264">
        <v>7204.4</v>
      </c>
      <c r="P18255" s="241"/>
      <c r="Q18255" s="242"/>
    </row>
    <row r="18256" spans="13:17" ht="14.5" x14ac:dyDescent="0.35">
      <c r="M18256" s="263" t="s">
        <v>21692</v>
      </c>
      <c r="N18256" s="264">
        <v>11501.54</v>
      </c>
      <c r="P18256" s="241"/>
      <c r="Q18256" s="242"/>
    </row>
    <row r="18257" spans="13:17" ht="14.5" x14ac:dyDescent="0.35">
      <c r="M18257" s="263" t="s">
        <v>21693</v>
      </c>
      <c r="N18257" s="264">
        <v>90724.21</v>
      </c>
      <c r="P18257" s="241"/>
      <c r="Q18257" s="242"/>
    </row>
    <row r="18258" spans="13:17" ht="14.5" x14ac:dyDescent="0.35">
      <c r="M18258" s="263" t="s">
        <v>21694</v>
      </c>
      <c r="N18258" s="264">
        <v>54675.19</v>
      </c>
      <c r="P18258" s="241"/>
      <c r="Q18258" s="242"/>
    </row>
    <row r="18259" spans="13:17" ht="14.5" x14ac:dyDescent="0.35">
      <c r="M18259" s="263" t="s">
        <v>52633</v>
      </c>
      <c r="N18259" s="264">
        <v>2085.94</v>
      </c>
      <c r="P18259" s="241"/>
      <c r="Q18259" s="242"/>
    </row>
    <row r="18260" spans="13:17" ht="14.5" x14ac:dyDescent="0.35">
      <c r="M18260" s="263" t="s">
        <v>21696</v>
      </c>
      <c r="N18260" s="264">
        <v>26796</v>
      </c>
      <c r="P18260" s="241"/>
      <c r="Q18260" s="242"/>
    </row>
    <row r="18261" spans="13:17" ht="14.5" x14ac:dyDescent="0.35">
      <c r="M18261" s="263" t="s">
        <v>21714</v>
      </c>
      <c r="N18261" s="264">
        <v>39890.54</v>
      </c>
      <c r="P18261" s="241"/>
      <c r="Q18261" s="242"/>
    </row>
    <row r="18262" spans="13:17" ht="14.5" x14ac:dyDescent="0.35">
      <c r="M18262" s="263" t="s">
        <v>35426</v>
      </c>
      <c r="N18262" s="264">
        <v>107681.13</v>
      </c>
      <c r="P18262" s="241"/>
      <c r="Q18262" s="242"/>
    </row>
    <row r="18263" spans="13:17" ht="14.5" x14ac:dyDescent="0.35">
      <c r="M18263" s="263" t="s">
        <v>58378</v>
      </c>
      <c r="N18263" s="264">
        <v>48914.400000000001</v>
      </c>
      <c r="P18263" s="241"/>
      <c r="Q18263" s="242"/>
    </row>
    <row r="18264" spans="13:17" ht="14.5" x14ac:dyDescent="0.35">
      <c r="M18264" s="263" t="s">
        <v>41893</v>
      </c>
      <c r="N18264" s="264">
        <v>590</v>
      </c>
      <c r="P18264" s="241"/>
      <c r="Q18264" s="242"/>
    </row>
    <row r="18265" spans="13:17" ht="14.5" x14ac:dyDescent="0.35">
      <c r="M18265" s="263" t="s">
        <v>46038</v>
      </c>
      <c r="N18265" s="264">
        <v>9191.2199999999993</v>
      </c>
      <c r="P18265" s="241"/>
      <c r="Q18265" s="242"/>
    </row>
    <row r="18266" spans="13:17" ht="14.5" x14ac:dyDescent="0.35">
      <c r="M18266" s="263" t="s">
        <v>43581</v>
      </c>
      <c r="N18266" s="264">
        <v>122800</v>
      </c>
      <c r="P18266" s="241"/>
      <c r="Q18266" s="242"/>
    </row>
    <row r="18267" spans="13:17" ht="14.5" x14ac:dyDescent="0.35">
      <c r="M18267" s="263" t="s">
        <v>21716</v>
      </c>
      <c r="N18267" s="264">
        <v>54031.9</v>
      </c>
      <c r="P18267" s="241"/>
      <c r="Q18267" s="242"/>
    </row>
    <row r="18268" spans="13:17" ht="14.5" x14ac:dyDescent="0.35">
      <c r="M18268" s="263" t="s">
        <v>52634</v>
      </c>
      <c r="N18268" s="264">
        <v>1500</v>
      </c>
      <c r="P18268" s="241"/>
      <c r="Q18268" s="242"/>
    </row>
    <row r="18269" spans="13:17" ht="14.5" x14ac:dyDescent="0.35">
      <c r="M18269" s="263" t="s">
        <v>43582</v>
      </c>
      <c r="N18269" s="264">
        <v>60</v>
      </c>
      <c r="P18269" s="241"/>
      <c r="Q18269" s="242"/>
    </row>
    <row r="18270" spans="13:17" ht="14.5" x14ac:dyDescent="0.35">
      <c r="M18270" s="263" t="s">
        <v>21717</v>
      </c>
      <c r="N18270" s="264">
        <v>28040.639999999999</v>
      </c>
      <c r="P18270" s="241"/>
      <c r="Q18270" s="242"/>
    </row>
    <row r="18271" spans="13:17" ht="14.5" x14ac:dyDescent="0.35">
      <c r="M18271" s="263" t="s">
        <v>21718</v>
      </c>
      <c r="N18271" s="264">
        <v>45556.52</v>
      </c>
      <c r="P18271" s="241"/>
      <c r="Q18271" s="242"/>
    </row>
    <row r="18272" spans="13:17" ht="14.5" x14ac:dyDescent="0.35">
      <c r="M18272" s="263" t="s">
        <v>21719</v>
      </c>
      <c r="N18272" s="264">
        <v>260.66000000000003</v>
      </c>
      <c r="P18272" s="241"/>
      <c r="Q18272" s="242"/>
    </row>
    <row r="18273" spans="13:17" ht="14.5" x14ac:dyDescent="0.35">
      <c r="M18273" s="263" t="s">
        <v>41894</v>
      </c>
      <c r="N18273" s="264">
        <v>8107.43</v>
      </c>
      <c r="P18273" s="241"/>
      <c r="Q18273" s="242"/>
    </row>
    <row r="18274" spans="13:17" ht="14.5" x14ac:dyDescent="0.35">
      <c r="M18274" s="263" t="s">
        <v>21720</v>
      </c>
      <c r="N18274" s="264">
        <v>38664.17</v>
      </c>
      <c r="P18274" s="241"/>
      <c r="Q18274" s="242"/>
    </row>
    <row r="18275" spans="13:17" ht="14.5" x14ac:dyDescent="0.35">
      <c r="M18275" s="263" t="s">
        <v>21721</v>
      </c>
      <c r="N18275" s="264">
        <v>11250</v>
      </c>
      <c r="P18275" s="241"/>
      <c r="Q18275" s="242"/>
    </row>
    <row r="18276" spans="13:17" ht="14.5" x14ac:dyDescent="0.35">
      <c r="M18276" s="263" t="s">
        <v>50764</v>
      </c>
      <c r="N18276" s="264">
        <v>50</v>
      </c>
      <c r="P18276" s="241"/>
      <c r="Q18276" s="242"/>
    </row>
    <row r="18277" spans="13:17" ht="14.5" x14ac:dyDescent="0.35">
      <c r="M18277" s="263" t="s">
        <v>58379</v>
      </c>
      <c r="N18277" s="264">
        <v>400</v>
      </c>
      <c r="P18277" s="241"/>
      <c r="Q18277" s="242"/>
    </row>
    <row r="18278" spans="13:17" ht="14.5" x14ac:dyDescent="0.35">
      <c r="M18278" s="263" t="s">
        <v>21722</v>
      </c>
      <c r="N18278" s="264">
        <v>615.95000000000005</v>
      </c>
      <c r="P18278" s="241"/>
      <c r="Q18278" s="242"/>
    </row>
    <row r="18279" spans="13:17" ht="14.5" x14ac:dyDescent="0.35">
      <c r="M18279" s="263" t="s">
        <v>21723</v>
      </c>
      <c r="N18279" s="264">
        <v>25</v>
      </c>
      <c r="P18279" s="241"/>
      <c r="Q18279" s="242"/>
    </row>
    <row r="18280" spans="13:17" ht="14.5" x14ac:dyDescent="0.35">
      <c r="M18280" s="263" t="s">
        <v>52635</v>
      </c>
      <c r="N18280" s="264">
        <v>763</v>
      </c>
      <c r="P18280" s="241"/>
      <c r="Q18280" s="242"/>
    </row>
    <row r="18281" spans="13:17" ht="14.5" x14ac:dyDescent="0.35">
      <c r="M18281" s="263" t="s">
        <v>21724</v>
      </c>
      <c r="N18281" s="264">
        <v>161.04</v>
      </c>
      <c r="P18281" s="241"/>
      <c r="Q18281" s="242"/>
    </row>
    <row r="18282" spans="13:17" ht="14.5" x14ac:dyDescent="0.35">
      <c r="M18282" s="263" t="s">
        <v>38209</v>
      </c>
      <c r="N18282" s="264">
        <v>570</v>
      </c>
      <c r="P18282" s="241"/>
      <c r="Q18282" s="242"/>
    </row>
    <row r="18283" spans="13:17" ht="14.5" x14ac:dyDescent="0.35">
      <c r="M18283" s="263" t="s">
        <v>41895</v>
      </c>
      <c r="N18283" s="264">
        <v>270</v>
      </c>
      <c r="P18283" s="241"/>
      <c r="Q18283" s="242"/>
    </row>
    <row r="18284" spans="13:17" ht="14.5" x14ac:dyDescent="0.35">
      <c r="M18284" s="263" t="s">
        <v>21726</v>
      </c>
      <c r="N18284" s="264">
        <v>32326.03</v>
      </c>
      <c r="P18284" s="241"/>
      <c r="Q18284" s="242"/>
    </row>
    <row r="18285" spans="13:17" ht="14.5" x14ac:dyDescent="0.35">
      <c r="M18285" s="263" t="s">
        <v>41896</v>
      </c>
      <c r="N18285" s="264">
        <v>7127.2</v>
      </c>
      <c r="P18285" s="241"/>
      <c r="Q18285" s="242"/>
    </row>
    <row r="18286" spans="13:17" ht="14.5" x14ac:dyDescent="0.35">
      <c r="M18286" s="263" t="s">
        <v>51730</v>
      </c>
      <c r="N18286" s="264">
        <v>367.12</v>
      </c>
      <c r="P18286" s="241"/>
      <c r="Q18286" s="242"/>
    </row>
    <row r="18287" spans="13:17" ht="14.5" x14ac:dyDescent="0.35">
      <c r="M18287" s="263" t="s">
        <v>43583</v>
      </c>
      <c r="N18287" s="264">
        <v>45886.77</v>
      </c>
      <c r="P18287" s="241"/>
      <c r="Q18287" s="242"/>
    </row>
    <row r="18288" spans="13:17" ht="14.5" x14ac:dyDescent="0.35">
      <c r="M18288" s="263" t="s">
        <v>21727</v>
      </c>
      <c r="N18288" s="264">
        <v>60615.519999999997</v>
      </c>
      <c r="P18288" s="241"/>
      <c r="Q18288" s="242"/>
    </row>
    <row r="18289" spans="13:17" ht="14.5" x14ac:dyDescent="0.35">
      <c r="M18289" s="263" t="s">
        <v>21797</v>
      </c>
      <c r="N18289" s="264">
        <v>60158.85</v>
      </c>
      <c r="P18289" s="241"/>
      <c r="Q18289" s="242"/>
    </row>
    <row r="18290" spans="13:17" ht="14.5" x14ac:dyDescent="0.35">
      <c r="M18290" s="263" t="s">
        <v>36942</v>
      </c>
      <c r="N18290" s="264">
        <v>187192.72</v>
      </c>
      <c r="P18290" s="241"/>
      <c r="Q18290" s="242"/>
    </row>
    <row r="18291" spans="13:17" ht="14.5" x14ac:dyDescent="0.35">
      <c r="M18291" s="263" t="s">
        <v>21798</v>
      </c>
      <c r="N18291" s="264">
        <v>441726.9</v>
      </c>
      <c r="P18291" s="241"/>
      <c r="Q18291" s="242"/>
    </row>
    <row r="18292" spans="13:17" ht="14.5" x14ac:dyDescent="0.35">
      <c r="M18292" s="263" t="s">
        <v>51731</v>
      </c>
      <c r="N18292" s="264">
        <v>5129.01</v>
      </c>
      <c r="P18292" s="241"/>
      <c r="Q18292" s="242"/>
    </row>
    <row r="18293" spans="13:17" ht="14.5" x14ac:dyDescent="0.35">
      <c r="M18293" s="263" t="s">
        <v>21799</v>
      </c>
      <c r="N18293" s="264">
        <v>136645.57999999999</v>
      </c>
      <c r="P18293" s="241"/>
      <c r="Q18293" s="242"/>
    </row>
    <row r="18294" spans="13:17" ht="14.5" x14ac:dyDescent="0.35">
      <c r="M18294" s="263" t="s">
        <v>21801</v>
      </c>
      <c r="N18294" s="264">
        <v>232212.59</v>
      </c>
      <c r="P18294" s="241"/>
      <c r="Q18294" s="242"/>
    </row>
    <row r="18295" spans="13:17" ht="14.5" x14ac:dyDescent="0.35">
      <c r="M18295" s="263" t="s">
        <v>43584</v>
      </c>
      <c r="N18295" s="264">
        <v>51318.16</v>
      </c>
      <c r="P18295" s="241"/>
      <c r="Q18295" s="242"/>
    </row>
    <row r="18296" spans="13:17" ht="14.5" x14ac:dyDescent="0.35">
      <c r="M18296" s="263" t="s">
        <v>21802</v>
      </c>
      <c r="N18296" s="264">
        <v>162773.5</v>
      </c>
      <c r="P18296" s="241"/>
      <c r="Q18296" s="242"/>
    </row>
    <row r="18297" spans="13:17" ht="14.5" x14ac:dyDescent="0.35">
      <c r="M18297" s="263" t="s">
        <v>38212</v>
      </c>
      <c r="N18297" s="264">
        <v>57663.41</v>
      </c>
      <c r="P18297" s="241"/>
      <c r="Q18297" s="242"/>
    </row>
    <row r="18298" spans="13:17" ht="14.5" x14ac:dyDescent="0.35">
      <c r="M18298" s="263" t="s">
        <v>15432</v>
      </c>
      <c r="N18298" s="264">
        <v>23379.43</v>
      </c>
      <c r="P18298" s="241"/>
      <c r="Q18298" s="242"/>
    </row>
    <row r="18299" spans="13:17" ht="14.5" x14ac:dyDescent="0.35">
      <c r="M18299" s="263" t="s">
        <v>21804</v>
      </c>
      <c r="N18299" s="264">
        <v>16375.75</v>
      </c>
      <c r="P18299" s="241"/>
      <c r="Q18299" s="242"/>
    </row>
    <row r="18300" spans="13:17" ht="14.5" x14ac:dyDescent="0.35">
      <c r="M18300" s="263" t="s">
        <v>41903</v>
      </c>
      <c r="N18300" s="264">
        <v>103</v>
      </c>
      <c r="P18300" s="241"/>
      <c r="Q18300" s="242"/>
    </row>
    <row r="18301" spans="13:17" ht="14.5" x14ac:dyDescent="0.35">
      <c r="M18301" s="263" t="s">
        <v>21806</v>
      </c>
      <c r="N18301" s="264">
        <v>54334.48</v>
      </c>
      <c r="P18301" s="241"/>
      <c r="Q18301" s="242"/>
    </row>
    <row r="18302" spans="13:17" ht="14.5" x14ac:dyDescent="0.35">
      <c r="M18302" s="263" t="s">
        <v>58380</v>
      </c>
      <c r="N18302" s="264">
        <v>5426.96</v>
      </c>
      <c r="P18302" s="241"/>
      <c r="Q18302" s="242"/>
    </row>
    <row r="18303" spans="13:17" ht="14.5" x14ac:dyDescent="0.35">
      <c r="M18303" s="263" t="s">
        <v>15433</v>
      </c>
      <c r="N18303" s="264">
        <v>51433.55</v>
      </c>
      <c r="P18303" s="241"/>
      <c r="Q18303" s="242"/>
    </row>
    <row r="18304" spans="13:17" ht="14.5" x14ac:dyDescent="0.35">
      <c r="M18304" s="263" t="s">
        <v>21807</v>
      </c>
      <c r="N18304" s="264">
        <v>4704845.54</v>
      </c>
      <c r="P18304" s="241"/>
      <c r="Q18304" s="242"/>
    </row>
    <row r="18305" spans="13:17" ht="14.5" x14ac:dyDescent="0.35">
      <c r="M18305" s="263" t="s">
        <v>21808</v>
      </c>
      <c r="N18305" s="264">
        <v>248695.23</v>
      </c>
      <c r="P18305" s="241"/>
      <c r="Q18305" s="242"/>
    </row>
    <row r="18306" spans="13:17" ht="14.5" x14ac:dyDescent="0.35">
      <c r="M18306" s="263" t="s">
        <v>41904</v>
      </c>
      <c r="N18306" s="264">
        <v>1571.54</v>
      </c>
      <c r="P18306" s="241"/>
      <c r="Q18306" s="242"/>
    </row>
    <row r="18307" spans="13:17" ht="14.5" x14ac:dyDescent="0.35">
      <c r="M18307" s="263" t="s">
        <v>50765</v>
      </c>
      <c r="N18307" s="264">
        <v>114.58</v>
      </c>
      <c r="P18307" s="241"/>
      <c r="Q18307" s="242"/>
    </row>
    <row r="18308" spans="13:17" ht="14.5" x14ac:dyDescent="0.35">
      <c r="M18308" s="263" t="s">
        <v>21809</v>
      </c>
      <c r="N18308" s="264">
        <v>200</v>
      </c>
      <c r="P18308" s="241"/>
      <c r="Q18308" s="242"/>
    </row>
    <row r="18309" spans="13:17" ht="14.5" x14ac:dyDescent="0.35">
      <c r="M18309" s="263" t="s">
        <v>21810</v>
      </c>
      <c r="N18309" s="264">
        <v>413719.92</v>
      </c>
      <c r="P18309" s="241"/>
      <c r="Q18309" s="242"/>
    </row>
    <row r="18310" spans="13:17" ht="14.5" x14ac:dyDescent="0.35">
      <c r="M18310" s="263" t="s">
        <v>21811</v>
      </c>
      <c r="N18310" s="264">
        <v>114465.63</v>
      </c>
      <c r="P18310" s="241"/>
      <c r="Q18310" s="242"/>
    </row>
    <row r="18311" spans="13:17" ht="14.5" x14ac:dyDescent="0.35">
      <c r="M18311" s="263" t="s">
        <v>41905</v>
      </c>
      <c r="N18311" s="264">
        <v>802.69</v>
      </c>
      <c r="P18311" s="241"/>
      <c r="Q18311" s="242"/>
    </row>
    <row r="18312" spans="13:17" ht="14.5" x14ac:dyDescent="0.35">
      <c r="M18312" s="263" t="s">
        <v>15435</v>
      </c>
      <c r="N18312" s="264">
        <v>526965.31000000006</v>
      </c>
      <c r="P18312" s="241"/>
      <c r="Q18312" s="242"/>
    </row>
    <row r="18313" spans="13:17" ht="14.5" x14ac:dyDescent="0.35">
      <c r="M18313" s="263" t="s">
        <v>15436</v>
      </c>
      <c r="N18313" s="264">
        <v>333804.78999999998</v>
      </c>
      <c r="P18313" s="241"/>
      <c r="Q18313" s="242"/>
    </row>
    <row r="18314" spans="13:17" ht="14.5" x14ac:dyDescent="0.35">
      <c r="M18314" s="263" t="s">
        <v>15437</v>
      </c>
      <c r="N18314" s="264">
        <v>72691.08</v>
      </c>
      <c r="P18314" s="241"/>
      <c r="Q18314" s="242"/>
    </row>
    <row r="18315" spans="13:17" ht="14.5" x14ac:dyDescent="0.35">
      <c r="M18315" s="263" t="s">
        <v>21812</v>
      </c>
      <c r="N18315" s="264">
        <v>554222.72</v>
      </c>
      <c r="P18315" s="241"/>
      <c r="Q18315" s="242"/>
    </row>
    <row r="18316" spans="13:17" ht="14.5" x14ac:dyDescent="0.35">
      <c r="M18316" s="263" t="s">
        <v>58381</v>
      </c>
      <c r="N18316" s="264">
        <v>929.9</v>
      </c>
      <c r="P18316" s="241"/>
      <c r="Q18316" s="242"/>
    </row>
    <row r="18317" spans="13:17" ht="14.5" x14ac:dyDescent="0.35">
      <c r="M18317" s="263" t="s">
        <v>21813</v>
      </c>
      <c r="N18317" s="264">
        <v>2895.1</v>
      </c>
      <c r="P18317" s="241"/>
      <c r="Q18317" s="242"/>
    </row>
    <row r="18318" spans="13:17" ht="14.5" x14ac:dyDescent="0.35">
      <c r="M18318" s="263" t="s">
        <v>21815</v>
      </c>
      <c r="N18318" s="264">
        <v>92692.65</v>
      </c>
      <c r="P18318" s="241"/>
      <c r="Q18318" s="242"/>
    </row>
    <row r="18319" spans="13:17" ht="14.5" x14ac:dyDescent="0.35">
      <c r="M18319" s="263" t="s">
        <v>21816</v>
      </c>
      <c r="N18319" s="264">
        <v>7180.59</v>
      </c>
      <c r="P18319" s="241"/>
      <c r="Q18319" s="242"/>
    </row>
    <row r="18320" spans="13:17" ht="14.5" x14ac:dyDescent="0.35">
      <c r="M18320" s="263" t="s">
        <v>52636</v>
      </c>
      <c r="N18320" s="264">
        <v>740.1</v>
      </c>
      <c r="P18320" s="241"/>
      <c r="Q18320" s="242"/>
    </row>
    <row r="18321" spans="13:17" ht="14.5" x14ac:dyDescent="0.35">
      <c r="M18321" s="263" t="s">
        <v>21817</v>
      </c>
      <c r="N18321" s="264">
        <v>11622.88</v>
      </c>
      <c r="P18321" s="241"/>
      <c r="Q18321" s="242"/>
    </row>
    <row r="18322" spans="13:17" ht="14.5" x14ac:dyDescent="0.35">
      <c r="M18322" s="263" t="s">
        <v>21818</v>
      </c>
      <c r="N18322" s="264">
        <v>822.11</v>
      </c>
      <c r="P18322" s="241"/>
      <c r="Q18322" s="242"/>
    </row>
    <row r="18323" spans="13:17" ht="14.5" x14ac:dyDescent="0.35">
      <c r="M18323" s="263" t="s">
        <v>58382</v>
      </c>
      <c r="N18323" s="264">
        <v>310807.92</v>
      </c>
      <c r="P18323" s="241"/>
      <c r="Q18323" s="242"/>
    </row>
    <row r="18324" spans="13:17" ht="14.5" x14ac:dyDescent="0.35">
      <c r="M18324" s="263" t="s">
        <v>21820</v>
      </c>
      <c r="N18324" s="264">
        <v>318495.05</v>
      </c>
      <c r="P18324" s="241"/>
      <c r="Q18324" s="242"/>
    </row>
    <row r="18325" spans="13:17" ht="14.5" x14ac:dyDescent="0.35">
      <c r="M18325" s="263" t="s">
        <v>52637</v>
      </c>
      <c r="N18325" s="264">
        <v>39521.699999999997</v>
      </c>
      <c r="P18325" s="241"/>
      <c r="Q18325" s="242"/>
    </row>
    <row r="18326" spans="13:17" ht="14.5" x14ac:dyDescent="0.35">
      <c r="M18326" s="263" t="s">
        <v>21822</v>
      </c>
      <c r="N18326" s="264">
        <v>762663.91</v>
      </c>
      <c r="P18326" s="241"/>
      <c r="Q18326" s="242"/>
    </row>
    <row r="18327" spans="13:17" ht="14.5" x14ac:dyDescent="0.35">
      <c r="M18327" s="263" t="s">
        <v>21823</v>
      </c>
      <c r="N18327" s="264">
        <v>38936.980000000003</v>
      </c>
      <c r="P18327" s="241"/>
      <c r="Q18327" s="242"/>
    </row>
    <row r="18328" spans="13:17" ht="14.5" x14ac:dyDescent="0.35">
      <c r="M18328" s="263" t="s">
        <v>35438</v>
      </c>
      <c r="N18328" s="264">
        <v>84.75</v>
      </c>
      <c r="P18328" s="241"/>
      <c r="Q18328" s="242"/>
    </row>
    <row r="18329" spans="13:17" ht="14.5" x14ac:dyDescent="0.35">
      <c r="M18329" s="263" t="s">
        <v>21824</v>
      </c>
      <c r="N18329" s="264">
        <v>175429.52</v>
      </c>
      <c r="P18329" s="241"/>
      <c r="Q18329" s="242"/>
    </row>
    <row r="18330" spans="13:17" ht="14.5" x14ac:dyDescent="0.35">
      <c r="M18330" s="263" t="s">
        <v>21825</v>
      </c>
      <c r="N18330" s="264">
        <v>1494546.46</v>
      </c>
      <c r="P18330" s="241"/>
      <c r="Q18330" s="242"/>
    </row>
    <row r="18331" spans="13:17" ht="14.5" x14ac:dyDescent="0.35">
      <c r="M18331" s="263" t="s">
        <v>35439</v>
      </c>
      <c r="N18331" s="264">
        <v>612160.41</v>
      </c>
      <c r="P18331" s="241"/>
      <c r="Q18331" s="242"/>
    </row>
    <row r="18332" spans="13:17" ht="14.5" x14ac:dyDescent="0.35">
      <c r="M18332" s="263" t="s">
        <v>50766</v>
      </c>
      <c r="N18332" s="264">
        <v>122010.15</v>
      </c>
      <c r="P18332" s="241"/>
      <c r="Q18332" s="242"/>
    </row>
    <row r="18333" spans="13:17" ht="14.5" x14ac:dyDescent="0.35">
      <c r="M18333" s="263" t="s">
        <v>41906</v>
      </c>
      <c r="N18333" s="264">
        <v>229469.8</v>
      </c>
      <c r="P18333" s="241"/>
      <c r="Q18333" s="242"/>
    </row>
    <row r="18334" spans="13:17" ht="14.5" x14ac:dyDescent="0.35">
      <c r="M18334" s="263" t="s">
        <v>50767</v>
      </c>
      <c r="N18334" s="264">
        <v>10000</v>
      </c>
      <c r="P18334" s="241"/>
      <c r="Q18334" s="242"/>
    </row>
    <row r="18335" spans="13:17" ht="14.5" x14ac:dyDescent="0.35">
      <c r="M18335" s="263" t="s">
        <v>21840</v>
      </c>
      <c r="N18335" s="264">
        <v>54000</v>
      </c>
      <c r="P18335" s="241"/>
      <c r="Q18335" s="242"/>
    </row>
    <row r="18336" spans="13:17" ht="14.5" x14ac:dyDescent="0.35">
      <c r="M18336" s="263" t="s">
        <v>50768</v>
      </c>
      <c r="N18336" s="264">
        <v>5160</v>
      </c>
      <c r="P18336" s="241"/>
      <c r="Q18336" s="242"/>
    </row>
    <row r="18337" spans="13:17" ht="14.5" x14ac:dyDescent="0.35">
      <c r="M18337" s="263" t="s">
        <v>21841</v>
      </c>
      <c r="N18337" s="264">
        <v>20458.28</v>
      </c>
      <c r="P18337" s="241"/>
      <c r="Q18337" s="242"/>
    </row>
    <row r="18338" spans="13:17" ht="14.5" x14ac:dyDescent="0.35">
      <c r="M18338" s="263" t="s">
        <v>50769</v>
      </c>
      <c r="N18338" s="264">
        <v>11340</v>
      </c>
      <c r="P18338" s="241"/>
      <c r="Q18338" s="242"/>
    </row>
    <row r="18339" spans="13:17" ht="14.5" x14ac:dyDescent="0.35">
      <c r="M18339" s="263" t="s">
        <v>49110</v>
      </c>
      <c r="N18339" s="264">
        <v>64187.5</v>
      </c>
      <c r="P18339" s="241"/>
      <c r="Q18339" s="242"/>
    </row>
    <row r="18340" spans="13:17" ht="14.5" x14ac:dyDescent="0.35">
      <c r="M18340" s="263" t="s">
        <v>21842</v>
      </c>
      <c r="N18340" s="264">
        <v>13421.05</v>
      </c>
      <c r="P18340" s="241"/>
      <c r="Q18340" s="242"/>
    </row>
    <row r="18341" spans="13:17" ht="14.5" x14ac:dyDescent="0.35">
      <c r="M18341" s="263" t="s">
        <v>21843</v>
      </c>
      <c r="N18341" s="264">
        <v>21171.279999999999</v>
      </c>
      <c r="P18341" s="241"/>
      <c r="Q18341" s="242"/>
    </row>
    <row r="18342" spans="13:17" ht="14.5" x14ac:dyDescent="0.35">
      <c r="M18342" s="263" t="s">
        <v>50770</v>
      </c>
      <c r="N18342" s="264">
        <v>4268.9799999999996</v>
      </c>
      <c r="P18342" s="241"/>
      <c r="Q18342" s="242"/>
    </row>
    <row r="18343" spans="13:17" ht="14.5" x14ac:dyDescent="0.35">
      <c r="M18343" s="263" t="s">
        <v>50771</v>
      </c>
      <c r="N18343" s="264">
        <v>15053.52</v>
      </c>
      <c r="P18343" s="241"/>
      <c r="Q18343" s="242"/>
    </row>
    <row r="18344" spans="13:17" ht="14.5" x14ac:dyDescent="0.35">
      <c r="M18344" s="263" t="s">
        <v>15439</v>
      </c>
      <c r="N18344" s="264">
        <v>5483.77</v>
      </c>
      <c r="P18344" s="241"/>
      <c r="Q18344" s="242"/>
    </row>
    <row r="18345" spans="13:17" ht="14.5" x14ac:dyDescent="0.35">
      <c r="M18345" s="263" t="s">
        <v>21844</v>
      </c>
      <c r="N18345" s="264">
        <v>46675</v>
      </c>
      <c r="P18345" s="241"/>
      <c r="Q18345" s="242"/>
    </row>
    <row r="18346" spans="13:17" ht="14.5" x14ac:dyDescent="0.35">
      <c r="M18346" s="263" t="s">
        <v>50772</v>
      </c>
      <c r="N18346" s="264">
        <v>673.9</v>
      </c>
      <c r="P18346" s="241"/>
      <c r="Q18346" s="242"/>
    </row>
    <row r="18347" spans="13:17" ht="14.5" x14ac:dyDescent="0.35">
      <c r="M18347" s="263" t="s">
        <v>21845</v>
      </c>
      <c r="N18347" s="264">
        <v>38043.410000000003</v>
      </c>
      <c r="P18347" s="241"/>
      <c r="Q18347" s="242"/>
    </row>
    <row r="18348" spans="13:17" ht="14.5" x14ac:dyDescent="0.35">
      <c r="M18348" s="263" t="s">
        <v>43585</v>
      </c>
      <c r="N18348" s="264">
        <v>23556.5</v>
      </c>
      <c r="P18348" s="241"/>
      <c r="Q18348" s="242"/>
    </row>
    <row r="18349" spans="13:17" ht="14.5" x14ac:dyDescent="0.35">
      <c r="M18349" s="263" t="s">
        <v>43586</v>
      </c>
      <c r="N18349" s="264">
        <v>51722.54</v>
      </c>
      <c r="P18349" s="241"/>
      <c r="Q18349" s="242"/>
    </row>
    <row r="18350" spans="13:17" ht="14.5" x14ac:dyDescent="0.35">
      <c r="M18350" s="263" t="s">
        <v>49111</v>
      </c>
      <c r="N18350" s="264">
        <v>90985</v>
      </c>
      <c r="P18350" s="241"/>
      <c r="Q18350" s="242"/>
    </row>
    <row r="18351" spans="13:17" ht="14.5" x14ac:dyDescent="0.35">
      <c r="M18351" s="263" t="s">
        <v>43587</v>
      </c>
      <c r="N18351" s="264">
        <v>12610.45</v>
      </c>
      <c r="P18351" s="241"/>
      <c r="Q18351" s="242"/>
    </row>
    <row r="18352" spans="13:17" ht="14.5" x14ac:dyDescent="0.35">
      <c r="M18352" s="263" t="s">
        <v>51732</v>
      </c>
      <c r="N18352" s="264">
        <v>8771.94</v>
      </c>
      <c r="P18352" s="241"/>
      <c r="Q18352" s="242"/>
    </row>
    <row r="18353" spans="13:17" ht="14.5" x14ac:dyDescent="0.35">
      <c r="M18353" s="263" t="s">
        <v>52638</v>
      </c>
      <c r="N18353" s="264">
        <v>23324.880000000001</v>
      </c>
      <c r="P18353" s="241"/>
      <c r="Q18353" s="242"/>
    </row>
    <row r="18354" spans="13:17" ht="14.5" x14ac:dyDescent="0.35">
      <c r="M18354" s="263" t="s">
        <v>21968</v>
      </c>
      <c r="N18354" s="264">
        <v>5950</v>
      </c>
      <c r="P18354" s="241"/>
      <c r="Q18354" s="242"/>
    </row>
    <row r="18355" spans="13:17" ht="14.5" x14ac:dyDescent="0.35">
      <c r="M18355" s="263" t="s">
        <v>21969</v>
      </c>
      <c r="N18355" s="264">
        <v>731338.1</v>
      </c>
      <c r="P18355" s="241"/>
      <c r="Q18355" s="242"/>
    </row>
    <row r="18356" spans="13:17" ht="14.5" x14ac:dyDescent="0.35">
      <c r="M18356" s="263" t="s">
        <v>21970</v>
      </c>
      <c r="N18356" s="264">
        <v>1406921.66</v>
      </c>
      <c r="P18356" s="241"/>
      <c r="Q18356" s="242"/>
    </row>
    <row r="18357" spans="13:17" ht="14.5" x14ac:dyDescent="0.35">
      <c r="M18357" s="263" t="s">
        <v>21971</v>
      </c>
      <c r="N18357" s="264">
        <v>8139.31</v>
      </c>
      <c r="P18357" s="241"/>
      <c r="Q18357" s="242"/>
    </row>
    <row r="18358" spans="13:17" ht="14.5" x14ac:dyDescent="0.35">
      <c r="M18358" s="263" t="s">
        <v>52639</v>
      </c>
      <c r="N18358" s="264">
        <v>-1369.66</v>
      </c>
      <c r="P18358" s="241"/>
      <c r="Q18358" s="242"/>
    </row>
    <row r="18359" spans="13:17" ht="14.5" x14ac:dyDescent="0.35">
      <c r="M18359" s="263" t="s">
        <v>21972</v>
      </c>
      <c r="N18359" s="264">
        <v>1067755.01</v>
      </c>
      <c r="P18359" s="241"/>
      <c r="Q18359" s="242"/>
    </row>
    <row r="18360" spans="13:17" ht="14.5" x14ac:dyDescent="0.35">
      <c r="M18360" s="263" t="s">
        <v>35448</v>
      </c>
      <c r="N18360" s="264">
        <v>78580.259999999995</v>
      </c>
      <c r="P18360" s="241"/>
      <c r="Q18360" s="242"/>
    </row>
    <row r="18361" spans="13:17" ht="14.5" x14ac:dyDescent="0.35">
      <c r="M18361" s="263" t="s">
        <v>21973</v>
      </c>
      <c r="N18361" s="264">
        <v>96694.23</v>
      </c>
      <c r="P18361" s="241"/>
      <c r="Q18361" s="242"/>
    </row>
    <row r="18362" spans="13:17" ht="14.5" x14ac:dyDescent="0.35">
      <c r="M18362" s="263" t="s">
        <v>35449</v>
      </c>
      <c r="N18362" s="264">
        <v>10378.89</v>
      </c>
      <c r="P18362" s="241"/>
      <c r="Q18362" s="242"/>
    </row>
    <row r="18363" spans="13:17" ht="14.5" x14ac:dyDescent="0.35">
      <c r="M18363" s="263" t="s">
        <v>21974</v>
      </c>
      <c r="N18363" s="264">
        <v>136333.21</v>
      </c>
      <c r="P18363" s="241"/>
      <c r="Q18363" s="242"/>
    </row>
    <row r="18364" spans="13:17" ht="14.5" x14ac:dyDescent="0.35">
      <c r="M18364" s="263" t="s">
        <v>21975</v>
      </c>
      <c r="N18364" s="264">
        <v>19040</v>
      </c>
      <c r="P18364" s="241"/>
      <c r="Q18364" s="242"/>
    </row>
    <row r="18365" spans="13:17" ht="14.5" x14ac:dyDescent="0.35">
      <c r="M18365" s="263" t="s">
        <v>21977</v>
      </c>
      <c r="N18365" s="264">
        <v>157006.54999999999</v>
      </c>
      <c r="P18365" s="241"/>
      <c r="Q18365" s="242"/>
    </row>
    <row r="18366" spans="13:17" ht="14.5" x14ac:dyDescent="0.35">
      <c r="M18366" s="263" t="s">
        <v>50773</v>
      </c>
      <c r="N18366" s="264">
        <v>3708.74</v>
      </c>
      <c r="P18366" s="241"/>
      <c r="Q18366" s="242"/>
    </row>
    <row r="18367" spans="13:17" ht="14.5" x14ac:dyDescent="0.35">
      <c r="M18367" s="263" t="s">
        <v>43588</v>
      </c>
      <c r="N18367" s="264">
        <v>569.77</v>
      </c>
      <c r="P18367" s="241"/>
      <c r="Q18367" s="242"/>
    </row>
    <row r="18368" spans="13:17" ht="14.5" x14ac:dyDescent="0.35">
      <c r="M18368" s="263" t="s">
        <v>21978</v>
      </c>
      <c r="N18368" s="264">
        <v>79242.899999999994</v>
      </c>
      <c r="P18368" s="241"/>
      <c r="Q18368" s="242"/>
    </row>
    <row r="18369" spans="13:17" ht="14.5" x14ac:dyDescent="0.35">
      <c r="M18369" s="263" t="s">
        <v>21979</v>
      </c>
      <c r="N18369" s="264">
        <v>3511544.9</v>
      </c>
      <c r="P18369" s="241"/>
      <c r="Q18369" s="242"/>
    </row>
    <row r="18370" spans="13:17" ht="14.5" x14ac:dyDescent="0.35">
      <c r="M18370" s="263" t="s">
        <v>21980</v>
      </c>
      <c r="N18370" s="264">
        <v>437.46</v>
      </c>
      <c r="P18370" s="241"/>
      <c r="Q18370" s="242"/>
    </row>
    <row r="18371" spans="13:17" ht="14.5" x14ac:dyDescent="0.35">
      <c r="M18371" s="263" t="s">
        <v>49112</v>
      </c>
      <c r="N18371" s="264">
        <v>11263424.6</v>
      </c>
      <c r="P18371" s="241"/>
      <c r="Q18371" s="242"/>
    </row>
    <row r="18372" spans="13:17" ht="14.5" x14ac:dyDescent="0.35">
      <c r="M18372" s="263" t="s">
        <v>21982</v>
      </c>
      <c r="N18372" s="264">
        <v>181572.19</v>
      </c>
      <c r="P18372" s="241"/>
      <c r="Q18372" s="242"/>
    </row>
    <row r="18373" spans="13:17" ht="14.5" x14ac:dyDescent="0.35">
      <c r="M18373" s="263" t="s">
        <v>21983</v>
      </c>
      <c r="N18373" s="264">
        <v>4429680.95</v>
      </c>
      <c r="P18373" s="241"/>
      <c r="Q18373" s="242"/>
    </row>
    <row r="18374" spans="13:17" ht="14.5" x14ac:dyDescent="0.35">
      <c r="M18374" s="263" t="s">
        <v>21984</v>
      </c>
      <c r="N18374" s="264">
        <v>19392.57</v>
      </c>
      <c r="P18374" s="241"/>
      <c r="Q18374" s="242"/>
    </row>
    <row r="18375" spans="13:17" ht="14.5" x14ac:dyDescent="0.35">
      <c r="M18375" s="263" t="s">
        <v>21986</v>
      </c>
      <c r="N18375" s="264">
        <v>262430.81</v>
      </c>
      <c r="P18375" s="241"/>
      <c r="Q18375" s="242"/>
    </row>
    <row r="18376" spans="13:17" ht="14.5" x14ac:dyDescent="0.35">
      <c r="M18376" s="263" t="s">
        <v>21987</v>
      </c>
      <c r="N18376" s="264">
        <v>333400</v>
      </c>
      <c r="P18376" s="241"/>
      <c r="Q18376" s="242"/>
    </row>
    <row r="18377" spans="13:17" ht="14.5" x14ac:dyDescent="0.35">
      <c r="M18377" s="263" t="s">
        <v>21988</v>
      </c>
      <c r="N18377" s="264">
        <v>36600</v>
      </c>
      <c r="P18377" s="241"/>
      <c r="Q18377" s="242"/>
    </row>
    <row r="18378" spans="13:17" ht="14.5" x14ac:dyDescent="0.35">
      <c r="M18378" s="263" t="s">
        <v>35450</v>
      </c>
      <c r="N18378" s="264">
        <v>10965.86</v>
      </c>
      <c r="P18378" s="241"/>
      <c r="Q18378" s="242"/>
    </row>
    <row r="18379" spans="13:17" ht="14.5" x14ac:dyDescent="0.35">
      <c r="M18379" s="263" t="s">
        <v>21989</v>
      </c>
      <c r="N18379" s="264">
        <v>1828618.4</v>
      </c>
      <c r="P18379" s="241"/>
      <c r="Q18379" s="242"/>
    </row>
    <row r="18380" spans="13:17" ht="14.5" x14ac:dyDescent="0.35">
      <c r="M18380" s="263" t="s">
        <v>21990</v>
      </c>
      <c r="N18380" s="264">
        <v>1963366.99</v>
      </c>
      <c r="P18380" s="241"/>
      <c r="Q18380" s="242"/>
    </row>
    <row r="18381" spans="13:17" ht="14.5" x14ac:dyDescent="0.35">
      <c r="M18381" s="263" t="s">
        <v>21991</v>
      </c>
      <c r="N18381" s="264">
        <v>1034668.12</v>
      </c>
      <c r="P18381" s="241"/>
      <c r="Q18381" s="242"/>
    </row>
    <row r="18382" spans="13:17" ht="14.5" x14ac:dyDescent="0.35">
      <c r="M18382" s="263" t="s">
        <v>21992</v>
      </c>
      <c r="N18382" s="264">
        <v>6967.96</v>
      </c>
      <c r="P18382" s="241"/>
      <c r="Q18382" s="242"/>
    </row>
    <row r="18383" spans="13:17" ht="14.5" x14ac:dyDescent="0.35">
      <c r="M18383" s="263" t="s">
        <v>21993</v>
      </c>
      <c r="N18383" s="264">
        <v>2533777.73</v>
      </c>
      <c r="P18383" s="241"/>
      <c r="Q18383" s="242"/>
    </row>
    <row r="18384" spans="13:17" ht="14.5" x14ac:dyDescent="0.35">
      <c r="M18384" s="263" t="s">
        <v>41910</v>
      </c>
      <c r="N18384" s="264">
        <v>152144.5</v>
      </c>
      <c r="P18384" s="241"/>
      <c r="Q18384" s="242"/>
    </row>
    <row r="18385" spans="13:17" ht="14.5" x14ac:dyDescent="0.35">
      <c r="M18385" s="263" t="s">
        <v>21995</v>
      </c>
      <c r="N18385" s="264">
        <v>43864.54</v>
      </c>
      <c r="P18385" s="241"/>
      <c r="Q18385" s="242"/>
    </row>
    <row r="18386" spans="13:17" ht="14.5" x14ac:dyDescent="0.35">
      <c r="M18386" s="263" t="s">
        <v>21996</v>
      </c>
      <c r="N18386" s="264">
        <v>94082.5</v>
      </c>
      <c r="P18386" s="241"/>
      <c r="Q18386" s="242"/>
    </row>
    <row r="18387" spans="13:17" ht="14.5" x14ac:dyDescent="0.35">
      <c r="M18387" s="263" t="s">
        <v>21997</v>
      </c>
      <c r="N18387" s="264">
        <v>61157.83</v>
      </c>
      <c r="P18387" s="241"/>
      <c r="Q18387" s="242"/>
    </row>
    <row r="18388" spans="13:17" ht="14.5" x14ac:dyDescent="0.35">
      <c r="M18388" s="263" t="s">
        <v>21998</v>
      </c>
      <c r="N18388" s="264">
        <v>495657.9</v>
      </c>
      <c r="P18388" s="241"/>
      <c r="Q18388" s="242"/>
    </row>
    <row r="18389" spans="13:17" ht="14.5" x14ac:dyDescent="0.35">
      <c r="M18389" s="263" t="s">
        <v>21999</v>
      </c>
      <c r="N18389" s="264">
        <v>2950</v>
      </c>
      <c r="P18389" s="241"/>
      <c r="Q18389" s="242"/>
    </row>
    <row r="18390" spans="13:17" ht="14.5" x14ac:dyDescent="0.35">
      <c r="M18390" s="263" t="s">
        <v>38217</v>
      </c>
      <c r="N18390" s="264">
        <v>17742.12</v>
      </c>
      <c r="P18390" s="241"/>
      <c r="Q18390" s="242"/>
    </row>
    <row r="18391" spans="13:17" ht="14.5" x14ac:dyDescent="0.35">
      <c r="M18391" s="263" t="s">
        <v>22006</v>
      </c>
      <c r="N18391" s="264">
        <v>1023150.18</v>
      </c>
      <c r="P18391" s="241"/>
      <c r="Q18391" s="242"/>
    </row>
    <row r="18392" spans="13:17" ht="14.5" x14ac:dyDescent="0.35">
      <c r="M18392" s="263" t="s">
        <v>22007</v>
      </c>
      <c r="N18392" s="264">
        <v>364249.41</v>
      </c>
      <c r="P18392" s="241"/>
      <c r="Q18392" s="242"/>
    </row>
    <row r="18393" spans="13:17" ht="14.5" x14ac:dyDescent="0.35">
      <c r="M18393" s="263" t="s">
        <v>22008</v>
      </c>
      <c r="N18393" s="264">
        <v>221753.49</v>
      </c>
      <c r="P18393" s="241"/>
      <c r="Q18393" s="242"/>
    </row>
    <row r="18394" spans="13:17" ht="14.5" x14ac:dyDescent="0.35">
      <c r="M18394" s="263" t="s">
        <v>22009</v>
      </c>
      <c r="N18394" s="264">
        <v>177330.02</v>
      </c>
      <c r="P18394" s="241"/>
      <c r="Q18394" s="242"/>
    </row>
    <row r="18395" spans="13:17" ht="14.5" x14ac:dyDescent="0.35">
      <c r="M18395" s="263" t="s">
        <v>46039</v>
      </c>
      <c r="N18395" s="264">
        <v>4319.5200000000004</v>
      </c>
      <c r="P18395" s="241"/>
      <c r="Q18395" s="242"/>
    </row>
    <row r="18396" spans="13:17" ht="14.5" x14ac:dyDescent="0.35">
      <c r="M18396" s="263" t="s">
        <v>22014</v>
      </c>
      <c r="N18396" s="264">
        <v>558817.26</v>
      </c>
      <c r="P18396" s="241"/>
      <c r="Q18396" s="242"/>
    </row>
    <row r="18397" spans="13:17" ht="14.5" x14ac:dyDescent="0.35">
      <c r="M18397" s="263" t="s">
        <v>22015</v>
      </c>
      <c r="N18397" s="264">
        <v>764328.5</v>
      </c>
      <c r="P18397" s="241"/>
      <c r="Q18397" s="242"/>
    </row>
    <row r="18398" spans="13:17" ht="14.5" x14ac:dyDescent="0.35">
      <c r="M18398" s="263" t="s">
        <v>58383</v>
      </c>
      <c r="N18398" s="264">
        <v>-82078.490000000005</v>
      </c>
      <c r="P18398" s="241"/>
      <c r="Q18398" s="242"/>
    </row>
    <row r="18399" spans="13:17" ht="14.5" x14ac:dyDescent="0.35">
      <c r="M18399" s="263" t="s">
        <v>22038</v>
      </c>
      <c r="N18399" s="264">
        <v>14810.33</v>
      </c>
      <c r="P18399" s="241"/>
      <c r="Q18399" s="242"/>
    </row>
    <row r="18400" spans="13:17" ht="14.5" x14ac:dyDescent="0.35">
      <c r="M18400" s="263" t="s">
        <v>35457</v>
      </c>
      <c r="N18400" s="264">
        <v>229131.43</v>
      </c>
      <c r="P18400" s="241"/>
      <c r="Q18400" s="242"/>
    </row>
    <row r="18401" spans="13:17" ht="14.5" x14ac:dyDescent="0.35">
      <c r="M18401" s="263" t="s">
        <v>49113</v>
      </c>
      <c r="N18401" s="264">
        <v>391976.25</v>
      </c>
      <c r="P18401" s="241"/>
      <c r="Q18401" s="242"/>
    </row>
    <row r="18402" spans="13:17" ht="14.5" x14ac:dyDescent="0.35">
      <c r="M18402" s="263" t="s">
        <v>22039</v>
      </c>
      <c r="N18402" s="264">
        <v>55720.89</v>
      </c>
      <c r="P18402" s="241"/>
      <c r="Q18402" s="242"/>
    </row>
    <row r="18403" spans="13:17" ht="14.5" x14ac:dyDescent="0.35">
      <c r="M18403" s="263" t="s">
        <v>22040</v>
      </c>
      <c r="N18403" s="264">
        <v>10349.36</v>
      </c>
      <c r="P18403" s="241"/>
      <c r="Q18403" s="242"/>
    </row>
    <row r="18404" spans="13:17" ht="14.5" x14ac:dyDescent="0.35">
      <c r="M18404" s="263" t="s">
        <v>35458</v>
      </c>
      <c r="N18404" s="264">
        <v>3.9</v>
      </c>
      <c r="P18404" s="241"/>
      <c r="Q18404" s="242"/>
    </row>
    <row r="18405" spans="13:17" ht="14.5" x14ac:dyDescent="0.35">
      <c r="M18405" s="263" t="s">
        <v>35459</v>
      </c>
      <c r="N18405" s="264">
        <v>35811.96</v>
      </c>
      <c r="P18405" s="241"/>
      <c r="Q18405" s="242"/>
    </row>
    <row r="18406" spans="13:17" ht="14.5" x14ac:dyDescent="0.35">
      <c r="M18406" s="263" t="s">
        <v>22043</v>
      </c>
      <c r="N18406" s="264">
        <v>28225</v>
      </c>
      <c r="P18406" s="241"/>
      <c r="Q18406" s="242"/>
    </row>
    <row r="18407" spans="13:17" ht="14.5" x14ac:dyDescent="0.35">
      <c r="M18407" s="263" t="s">
        <v>22045</v>
      </c>
      <c r="N18407" s="264">
        <v>121294.47</v>
      </c>
      <c r="P18407" s="241"/>
      <c r="Q18407" s="242"/>
    </row>
    <row r="18408" spans="13:17" ht="14.5" x14ac:dyDescent="0.35">
      <c r="M18408" s="263" t="s">
        <v>22047</v>
      </c>
      <c r="N18408" s="264">
        <v>44195</v>
      </c>
      <c r="P18408" s="241"/>
      <c r="Q18408" s="242"/>
    </row>
    <row r="18409" spans="13:17" ht="14.5" x14ac:dyDescent="0.35">
      <c r="M18409" s="263" t="s">
        <v>35460</v>
      </c>
      <c r="N18409" s="264">
        <v>3882</v>
      </c>
      <c r="P18409" s="241"/>
      <c r="Q18409" s="242"/>
    </row>
    <row r="18410" spans="13:17" ht="14.5" x14ac:dyDescent="0.35">
      <c r="M18410" s="263" t="s">
        <v>22048</v>
      </c>
      <c r="N18410" s="264">
        <v>39690.86</v>
      </c>
      <c r="P18410" s="241"/>
      <c r="Q18410" s="242"/>
    </row>
    <row r="18411" spans="13:17" ht="14.5" x14ac:dyDescent="0.35">
      <c r="M18411" s="263" t="s">
        <v>38223</v>
      </c>
      <c r="N18411" s="264">
        <v>71321.570000000007</v>
      </c>
      <c r="P18411" s="241"/>
      <c r="Q18411" s="242"/>
    </row>
    <row r="18412" spans="13:17" ht="14.5" x14ac:dyDescent="0.35">
      <c r="M18412" s="263" t="s">
        <v>58384</v>
      </c>
      <c r="N18412" s="264">
        <v>95928.19</v>
      </c>
      <c r="P18412" s="241"/>
      <c r="Q18412" s="242"/>
    </row>
    <row r="18413" spans="13:17" ht="14.5" x14ac:dyDescent="0.35">
      <c r="M18413" s="263" t="s">
        <v>22065</v>
      </c>
      <c r="N18413" s="264">
        <v>152928.81</v>
      </c>
      <c r="P18413" s="241"/>
      <c r="Q18413" s="242"/>
    </row>
    <row r="18414" spans="13:17" ht="14.5" x14ac:dyDescent="0.35">
      <c r="M18414" s="263" t="s">
        <v>22066</v>
      </c>
      <c r="N18414" s="264">
        <v>29331.9</v>
      </c>
      <c r="P18414" s="241"/>
      <c r="Q18414" s="242"/>
    </row>
    <row r="18415" spans="13:17" ht="14.5" x14ac:dyDescent="0.35">
      <c r="M18415" s="263" t="s">
        <v>49114</v>
      </c>
      <c r="N18415" s="264">
        <v>13404.94</v>
      </c>
      <c r="P18415" s="241"/>
      <c r="Q18415" s="242"/>
    </row>
    <row r="18416" spans="13:17" ht="14.5" x14ac:dyDescent="0.35">
      <c r="M18416" s="263" t="s">
        <v>41920</v>
      </c>
      <c r="N18416" s="264">
        <v>17711.669999999998</v>
      </c>
      <c r="P18416" s="241"/>
      <c r="Q18416" s="242"/>
    </row>
    <row r="18417" spans="13:17" ht="14.5" x14ac:dyDescent="0.35">
      <c r="M18417" s="263" t="s">
        <v>43589</v>
      </c>
      <c r="N18417" s="264">
        <v>3593.13</v>
      </c>
      <c r="P18417" s="241"/>
      <c r="Q18417" s="242"/>
    </row>
    <row r="18418" spans="13:17" ht="14.5" x14ac:dyDescent="0.35">
      <c r="M18418" s="263" t="s">
        <v>35471</v>
      </c>
      <c r="N18418" s="264">
        <v>2737.94</v>
      </c>
      <c r="P18418" s="241"/>
      <c r="Q18418" s="242"/>
    </row>
    <row r="18419" spans="13:17" ht="14.5" x14ac:dyDescent="0.35">
      <c r="M18419" s="263" t="s">
        <v>49115</v>
      </c>
      <c r="N18419" s="264">
        <v>340782.15</v>
      </c>
      <c r="P18419" s="241"/>
      <c r="Q18419" s="242"/>
    </row>
    <row r="18420" spans="13:17" ht="14.5" x14ac:dyDescent="0.35">
      <c r="M18420" s="263" t="s">
        <v>46040</v>
      </c>
      <c r="N18420" s="264">
        <v>4360</v>
      </c>
      <c r="P18420" s="241"/>
      <c r="Q18420" s="242"/>
    </row>
    <row r="18421" spans="13:17" ht="14.5" x14ac:dyDescent="0.35">
      <c r="M18421" s="263" t="s">
        <v>22067</v>
      </c>
      <c r="N18421" s="264">
        <v>42522.879999999997</v>
      </c>
      <c r="P18421" s="241"/>
      <c r="Q18421" s="242"/>
    </row>
    <row r="18422" spans="13:17" ht="14.5" x14ac:dyDescent="0.35">
      <c r="M18422" s="263" t="s">
        <v>22068</v>
      </c>
      <c r="N18422" s="264">
        <v>3323.76</v>
      </c>
      <c r="P18422" s="241"/>
      <c r="Q18422" s="242"/>
    </row>
    <row r="18423" spans="13:17" ht="14.5" x14ac:dyDescent="0.35">
      <c r="M18423" s="263" t="s">
        <v>22069</v>
      </c>
      <c r="N18423" s="264">
        <v>16216.35</v>
      </c>
      <c r="P18423" s="241"/>
      <c r="Q18423" s="242"/>
    </row>
    <row r="18424" spans="13:17" ht="14.5" x14ac:dyDescent="0.35">
      <c r="M18424" s="263" t="s">
        <v>35472</v>
      </c>
      <c r="N18424" s="264">
        <v>274.58</v>
      </c>
      <c r="P18424" s="241"/>
      <c r="Q18424" s="242"/>
    </row>
    <row r="18425" spans="13:17" ht="14.5" x14ac:dyDescent="0.35">
      <c r="M18425" s="263" t="s">
        <v>22070</v>
      </c>
      <c r="N18425" s="264">
        <v>103142.5</v>
      </c>
      <c r="P18425" s="241"/>
      <c r="Q18425" s="242"/>
    </row>
    <row r="18426" spans="13:17" ht="14.5" x14ac:dyDescent="0.35">
      <c r="M18426" s="263" t="s">
        <v>49116</v>
      </c>
      <c r="N18426" s="264">
        <v>186080.5</v>
      </c>
      <c r="P18426" s="241"/>
      <c r="Q18426" s="242"/>
    </row>
    <row r="18427" spans="13:17" ht="14.5" x14ac:dyDescent="0.35">
      <c r="M18427" s="263" t="s">
        <v>22087</v>
      </c>
      <c r="N18427" s="264">
        <v>5346.06</v>
      </c>
      <c r="P18427" s="241"/>
      <c r="Q18427" s="242"/>
    </row>
    <row r="18428" spans="13:17" ht="14.5" x14ac:dyDescent="0.35">
      <c r="M18428" s="263" t="s">
        <v>58385</v>
      </c>
      <c r="N18428" s="264">
        <v>1500</v>
      </c>
      <c r="P18428" s="241"/>
      <c r="Q18428" s="242"/>
    </row>
    <row r="18429" spans="13:17" ht="14.5" x14ac:dyDescent="0.35">
      <c r="M18429" s="263" t="s">
        <v>51733</v>
      </c>
      <c r="N18429" s="264">
        <v>10573.72</v>
      </c>
      <c r="P18429" s="241"/>
      <c r="Q18429" s="242"/>
    </row>
    <row r="18430" spans="13:17" ht="14.5" x14ac:dyDescent="0.35">
      <c r="M18430" s="263" t="s">
        <v>52640</v>
      </c>
      <c r="N18430" s="264">
        <v>2007.5</v>
      </c>
      <c r="P18430" s="241"/>
      <c r="Q18430" s="242"/>
    </row>
    <row r="18431" spans="13:17" ht="14.5" x14ac:dyDescent="0.35">
      <c r="M18431" s="263" t="s">
        <v>43590</v>
      </c>
      <c r="N18431" s="264">
        <v>25784.240000000002</v>
      </c>
      <c r="P18431" s="241"/>
      <c r="Q18431" s="242"/>
    </row>
    <row r="18432" spans="13:17" ht="14.5" x14ac:dyDescent="0.35">
      <c r="M18432" s="263" t="s">
        <v>35475</v>
      </c>
      <c r="N18432" s="264">
        <v>816</v>
      </c>
      <c r="P18432" s="241"/>
      <c r="Q18432" s="242"/>
    </row>
    <row r="18433" spans="13:17" ht="14.5" x14ac:dyDescent="0.35">
      <c r="M18433" s="263" t="s">
        <v>49117</v>
      </c>
      <c r="N18433" s="264">
        <v>34950</v>
      </c>
      <c r="P18433" s="241"/>
      <c r="Q18433" s="242"/>
    </row>
    <row r="18434" spans="13:17" ht="14.5" x14ac:dyDescent="0.35">
      <c r="M18434" s="263" t="s">
        <v>46041</v>
      </c>
      <c r="N18434" s="264">
        <v>1260.57</v>
      </c>
      <c r="P18434" s="241"/>
      <c r="Q18434" s="242"/>
    </row>
    <row r="18435" spans="13:17" ht="14.5" x14ac:dyDescent="0.35">
      <c r="M18435" s="263" t="s">
        <v>22088</v>
      </c>
      <c r="N18435" s="264">
        <v>6170.27</v>
      </c>
      <c r="P18435" s="241"/>
      <c r="Q18435" s="242"/>
    </row>
    <row r="18436" spans="13:17" ht="14.5" x14ac:dyDescent="0.35">
      <c r="M18436" s="263" t="s">
        <v>43591</v>
      </c>
      <c r="N18436" s="264">
        <v>773.56</v>
      </c>
      <c r="P18436" s="241"/>
      <c r="Q18436" s="242"/>
    </row>
    <row r="18437" spans="13:17" ht="14.5" x14ac:dyDescent="0.35">
      <c r="M18437" s="263" t="s">
        <v>43592</v>
      </c>
      <c r="N18437" s="264">
        <v>2391.71</v>
      </c>
      <c r="P18437" s="241"/>
      <c r="Q18437" s="242"/>
    </row>
    <row r="18438" spans="13:17" ht="14.5" x14ac:dyDescent="0.35">
      <c r="M18438" s="263" t="s">
        <v>22089</v>
      </c>
      <c r="N18438" s="264">
        <v>257918.02</v>
      </c>
      <c r="P18438" s="241"/>
      <c r="Q18438" s="242"/>
    </row>
    <row r="18439" spans="13:17" ht="14.5" x14ac:dyDescent="0.35">
      <c r="M18439" s="263" t="s">
        <v>43593</v>
      </c>
      <c r="N18439" s="264">
        <v>25885.91</v>
      </c>
      <c r="P18439" s="241"/>
      <c r="Q18439" s="242"/>
    </row>
    <row r="18440" spans="13:17" ht="14.5" x14ac:dyDescent="0.35">
      <c r="M18440" s="263" t="s">
        <v>43594</v>
      </c>
      <c r="N18440" s="264">
        <v>1964</v>
      </c>
      <c r="P18440" s="241"/>
      <c r="Q18440" s="242"/>
    </row>
    <row r="18441" spans="13:17" ht="14.5" x14ac:dyDescent="0.35">
      <c r="M18441" s="263" t="s">
        <v>58386</v>
      </c>
      <c r="N18441" s="264">
        <v>2436</v>
      </c>
      <c r="P18441" s="241"/>
      <c r="Q18441" s="242"/>
    </row>
    <row r="18442" spans="13:17" ht="14.5" x14ac:dyDescent="0.35">
      <c r="M18442" s="263" t="s">
        <v>22090</v>
      </c>
      <c r="N18442" s="264">
        <v>42253.65</v>
      </c>
      <c r="P18442" s="241"/>
      <c r="Q18442" s="242"/>
    </row>
    <row r="18443" spans="13:17" ht="14.5" x14ac:dyDescent="0.35">
      <c r="M18443" s="263" t="s">
        <v>43595</v>
      </c>
      <c r="N18443" s="264">
        <v>361</v>
      </c>
      <c r="P18443" s="241"/>
      <c r="Q18443" s="242"/>
    </row>
    <row r="18444" spans="13:17" ht="14.5" x14ac:dyDescent="0.35">
      <c r="M18444" s="263" t="s">
        <v>22092</v>
      </c>
      <c r="N18444" s="264">
        <v>8203.06</v>
      </c>
      <c r="P18444" s="241"/>
      <c r="Q18444" s="242"/>
    </row>
    <row r="18445" spans="13:17" ht="14.5" x14ac:dyDescent="0.35">
      <c r="M18445" s="263" t="s">
        <v>53936</v>
      </c>
      <c r="N18445" s="264">
        <v>5983.36</v>
      </c>
      <c r="P18445" s="241"/>
      <c r="Q18445" s="242"/>
    </row>
    <row r="18446" spans="13:17" ht="14.5" x14ac:dyDescent="0.35">
      <c r="M18446" s="263" t="s">
        <v>22108</v>
      </c>
      <c r="N18446" s="264">
        <v>10030.98</v>
      </c>
      <c r="P18446" s="241"/>
      <c r="Q18446" s="242"/>
    </row>
    <row r="18447" spans="13:17" ht="14.5" x14ac:dyDescent="0.35">
      <c r="M18447" s="263" t="s">
        <v>43596</v>
      </c>
      <c r="N18447" s="264">
        <v>33631.58</v>
      </c>
      <c r="P18447" s="241"/>
      <c r="Q18447" s="242"/>
    </row>
    <row r="18448" spans="13:17" ht="14.5" x14ac:dyDescent="0.35">
      <c r="M18448" s="263" t="s">
        <v>49118</v>
      </c>
      <c r="N18448" s="264">
        <v>30515.05</v>
      </c>
      <c r="P18448" s="241"/>
      <c r="Q18448" s="242"/>
    </row>
    <row r="18449" spans="13:17" ht="14.5" x14ac:dyDescent="0.35">
      <c r="M18449" s="263" t="s">
        <v>46042</v>
      </c>
      <c r="N18449" s="264">
        <v>117800</v>
      </c>
      <c r="P18449" s="241"/>
      <c r="Q18449" s="242"/>
    </row>
    <row r="18450" spans="13:17" ht="14.5" x14ac:dyDescent="0.35">
      <c r="M18450" s="263" t="s">
        <v>22110</v>
      </c>
      <c r="N18450" s="264">
        <v>5332</v>
      </c>
      <c r="P18450" s="241"/>
      <c r="Q18450" s="242"/>
    </row>
    <row r="18451" spans="13:17" ht="14.5" x14ac:dyDescent="0.35">
      <c r="M18451" s="263" t="s">
        <v>22112</v>
      </c>
      <c r="N18451" s="264">
        <v>9666</v>
      </c>
      <c r="P18451" s="241"/>
      <c r="Q18451" s="242"/>
    </row>
    <row r="18452" spans="13:17" ht="14.5" x14ac:dyDescent="0.35">
      <c r="M18452" s="263" t="s">
        <v>22114</v>
      </c>
      <c r="N18452" s="264">
        <v>14690</v>
      </c>
      <c r="P18452" s="241"/>
      <c r="Q18452" s="242"/>
    </row>
    <row r="18453" spans="13:17" ht="14.5" x14ac:dyDescent="0.35">
      <c r="M18453" s="263" t="s">
        <v>58387</v>
      </c>
      <c r="N18453" s="264">
        <v>300</v>
      </c>
      <c r="P18453" s="241"/>
      <c r="Q18453" s="242"/>
    </row>
    <row r="18454" spans="13:17" ht="14.5" x14ac:dyDescent="0.35">
      <c r="M18454" s="263" t="s">
        <v>22169</v>
      </c>
      <c r="N18454" s="264">
        <v>259014.59</v>
      </c>
      <c r="P18454" s="241"/>
      <c r="Q18454" s="242"/>
    </row>
    <row r="18455" spans="13:17" ht="14.5" x14ac:dyDescent="0.35">
      <c r="M18455" s="263" t="s">
        <v>35496</v>
      </c>
      <c r="N18455" s="264">
        <v>158454.67000000001</v>
      </c>
      <c r="P18455" s="241"/>
      <c r="Q18455" s="242"/>
    </row>
    <row r="18456" spans="13:17" ht="14.5" x14ac:dyDescent="0.35">
      <c r="M18456" s="263" t="s">
        <v>50774</v>
      </c>
      <c r="N18456" s="264">
        <v>4365</v>
      </c>
      <c r="P18456" s="241"/>
      <c r="Q18456" s="242"/>
    </row>
    <row r="18457" spans="13:17" ht="14.5" x14ac:dyDescent="0.35">
      <c r="M18457" s="263" t="s">
        <v>22170</v>
      </c>
      <c r="N18457" s="264">
        <v>54632.05</v>
      </c>
      <c r="P18457" s="241"/>
      <c r="Q18457" s="242"/>
    </row>
    <row r="18458" spans="13:17" ht="14.5" x14ac:dyDescent="0.35">
      <c r="M18458" s="263" t="s">
        <v>49119</v>
      </c>
      <c r="N18458" s="264">
        <v>5554.78</v>
      </c>
      <c r="P18458" s="241"/>
      <c r="Q18458" s="242"/>
    </row>
    <row r="18459" spans="13:17" ht="14.5" x14ac:dyDescent="0.35">
      <c r="M18459" s="263" t="s">
        <v>35497</v>
      </c>
      <c r="N18459" s="264">
        <v>69220.13</v>
      </c>
      <c r="P18459" s="241"/>
      <c r="Q18459" s="242"/>
    </row>
    <row r="18460" spans="13:17" ht="14.5" x14ac:dyDescent="0.35">
      <c r="M18460" s="263" t="s">
        <v>22171</v>
      </c>
      <c r="N18460" s="264">
        <v>5734.74</v>
      </c>
      <c r="P18460" s="241"/>
      <c r="Q18460" s="242"/>
    </row>
    <row r="18461" spans="13:17" ht="14.5" x14ac:dyDescent="0.35">
      <c r="M18461" s="263" t="s">
        <v>35498</v>
      </c>
      <c r="N18461" s="264">
        <v>1648.05</v>
      </c>
      <c r="P18461" s="241"/>
      <c r="Q18461" s="242"/>
    </row>
    <row r="18462" spans="13:17" ht="14.5" x14ac:dyDescent="0.35">
      <c r="M18462" s="263" t="s">
        <v>22172</v>
      </c>
      <c r="N18462" s="264">
        <v>8000.04</v>
      </c>
      <c r="P18462" s="241"/>
      <c r="Q18462" s="242"/>
    </row>
    <row r="18463" spans="13:17" ht="14.5" x14ac:dyDescent="0.35">
      <c r="M18463" s="263" t="s">
        <v>35499</v>
      </c>
      <c r="N18463" s="264">
        <v>2438.39</v>
      </c>
      <c r="P18463" s="241"/>
      <c r="Q18463" s="242"/>
    </row>
    <row r="18464" spans="13:17" ht="14.5" x14ac:dyDescent="0.35">
      <c r="M18464" s="263" t="s">
        <v>46043</v>
      </c>
      <c r="N18464" s="264">
        <v>154.5</v>
      </c>
      <c r="P18464" s="241"/>
      <c r="Q18464" s="242"/>
    </row>
    <row r="18465" spans="13:17" ht="14.5" x14ac:dyDescent="0.35">
      <c r="M18465" s="263" t="s">
        <v>35500</v>
      </c>
      <c r="N18465" s="264">
        <v>349.07</v>
      </c>
      <c r="P18465" s="241"/>
      <c r="Q18465" s="242"/>
    </row>
    <row r="18466" spans="13:17" ht="14.5" x14ac:dyDescent="0.35">
      <c r="M18466" s="263" t="s">
        <v>15445</v>
      </c>
      <c r="N18466" s="264">
        <v>38900.370000000003</v>
      </c>
      <c r="P18466" s="241"/>
      <c r="Q18466" s="242"/>
    </row>
    <row r="18467" spans="13:17" ht="14.5" x14ac:dyDescent="0.35">
      <c r="M18467" s="263" t="s">
        <v>34013</v>
      </c>
      <c r="N18467" s="264">
        <v>28216.51</v>
      </c>
      <c r="P18467" s="241"/>
      <c r="Q18467" s="242"/>
    </row>
    <row r="18468" spans="13:17" ht="14.5" x14ac:dyDescent="0.35">
      <c r="M18468" s="263" t="s">
        <v>34014</v>
      </c>
      <c r="N18468" s="264">
        <v>13423.1</v>
      </c>
      <c r="P18468" s="241"/>
      <c r="Q18468" s="242"/>
    </row>
    <row r="18469" spans="13:17" ht="14.5" x14ac:dyDescent="0.35">
      <c r="M18469" s="263" t="s">
        <v>35501</v>
      </c>
      <c r="N18469" s="264">
        <v>579972.93000000005</v>
      </c>
      <c r="P18469" s="241"/>
      <c r="Q18469" s="242"/>
    </row>
    <row r="18470" spans="13:17" ht="14.5" x14ac:dyDescent="0.35">
      <c r="M18470" s="263" t="s">
        <v>22174</v>
      </c>
      <c r="N18470" s="264">
        <v>27200</v>
      </c>
      <c r="P18470" s="241"/>
      <c r="Q18470" s="242"/>
    </row>
    <row r="18471" spans="13:17" ht="14.5" x14ac:dyDescent="0.35">
      <c r="M18471" s="263" t="s">
        <v>36960</v>
      </c>
      <c r="N18471" s="264">
        <v>10840</v>
      </c>
      <c r="P18471" s="241"/>
      <c r="Q18471" s="242"/>
    </row>
    <row r="18472" spans="13:17" ht="14.5" x14ac:dyDescent="0.35">
      <c r="M18472" s="263" t="s">
        <v>22175</v>
      </c>
      <c r="N18472" s="264">
        <v>40700</v>
      </c>
      <c r="P18472" s="241"/>
      <c r="Q18472" s="242"/>
    </row>
    <row r="18473" spans="13:17" ht="14.5" x14ac:dyDescent="0.35">
      <c r="M18473" s="263" t="s">
        <v>22178</v>
      </c>
      <c r="N18473" s="264">
        <v>1043.74</v>
      </c>
      <c r="P18473" s="241"/>
      <c r="Q18473" s="242"/>
    </row>
    <row r="18474" spans="13:17" ht="14.5" x14ac:dyDescent="0.35">
      <c r="M18474" s="263" t="s">
        <v>15446</v>
      </c>
      <c r="N18474" s="264">
        <v>97568.73</v>
      </c>
      <c r="P18474" s="241"/>
      <c r="Q18474" s="242"/>
    </row>
    <row r="18475" spans="13:17" ht="14.5" x14ac:dyDescent="0.35">
      <c r="M18475" s="263" t="s">
        <v>22179</v>
      </c>
      <c r="N18475" s="264">
        <v>106714.12</v>
      </c>
      <c r="P18475" s="241"/>
      <c r="Q18475" s="242"/>
    </row>
    <row r="18476" spans="13:17" ht="14.5" x14ac:dyDescent="0.35">
      <c r="M18476" s="263" t="s">
        <v>22180</v>
      </c>
      <c r="N18476" s="264">
        <v>55334.53</v>
      </c>
      <c r="P18476" s="241"/>
      <c r="Q18476" s="242"/>
    </row>
    <row r="18477" spans="13:17" ht="14.5" x14ac:dyDescent="0.35">
      <c r="M18477" s="263" t="s">
        <v>22181</v>
      </c>
      <c r="N18477" s="264">
        <v>118462.07</v>
      </c>
      <c r="P18477" s="241"/>
      <c r="Q18477" s="242"/>
    </row>
    <row r="18478" spans="13:17" ht="14.5" x14ac:dyDescent="0.35">
      <c r="M18478" s="263" t="s">
        <v>22182</v>
      </c>
      <c r="N18478" s="264">
        <v>9793.5499999999993</v>
      </c>
      <c r="P18478" s="241"/>
      <c r="Q18478" s="242"/>
    </row>
    <row r="18479" spans="13:17" ht="14.5" x14ac:dyDescent="0.35">
      <c r="M18479" s="263" t="s">
        <v>36961</v>
      </c>
      <c r="N18479" s="264">
        <v>384760</v>
      </c>
      <c r="P18479" s="241"/>
      <c r="Q18479" s="242"/>
    </row>
    <row r="18480" spans="13:17" ht="14.5" x14ac:dyDescent="0.35">
      <c r="M18480" s="263" t="s">
        <v>36962</v>
      </c>
      <c r="N18480" s="264">
        <v>170.4</v>
      </c>
      <c r="P18480" s="241"/>
      <c r="Q18480" s="242"/>
    </row>
    <row r="18481" spans="13:17" ht="14.5" x14ac:dyDescent="0.35">
      <c r="M18481" s="263" t="s">
        <v>36963</v>
      </c>
      <c r="N18481" s="264">
        <v>12902.72</v>
      </c>
      <c r="P18481" s="241"/>
      <c r="Q18481" s="242"/>
    </row>
    <row r="18482" spans="13:17" ht="14.5" x14ac:dyDescent="0.35">
      <c r="M18482" s="263" t="s">
        <v>22184</v>
      </c>
      <c r="N18482" s="264">
        <v>61879.59</v>
      </c>
      <c r="P18482" s="241"/>
      <c r="Q18482" s="242"/>
    </row>
    <row r="18483" spans="13:17" ht="14.5" x14ac:dyDescent="0.35">
      <c r="M18483" s="263" t="s">
        <v>22185</v>
      </c>
      <c r="N18483" s="264">
        <v>11184.98</v>
      </c>
      <c r="P18483" s="241"/>
      <c r="Q18483" s="242"/>
    </row>
    <row r="18484" spans="13:17" ht="14.5" x14ac:dyDescent="0.35">
      <c r="M18484" s="263" t="s">
        <v>22186</v>
      </c>
      <c r="N18484" s="264">
        <v>20058.54</v>
      </c>
      <c r="P18484" s="241"/>
      <c r="Q18484" s="242"/>
    </row>
    <row r="18485" spans="13:17" ht="14.5" x14ac:dyDescent="0.35">
      <c r="M18485" s="263" t="s">
        <v>36964</v>
      </c>
      <c r="N18485" s="264">
        <v>24637.8</v>
      </c>
      <c r="P18485" s="241"/>
      <c r="Q18485" s="242"/>
    </row>
    <row r="18486" spans="13:17" ht="14.5" x14ac:dyDescent="0.35">
      <c r="M18486" s="263" t="s">
        <v>22187</v>
      </c>
      <c r="N18486" s="264">
        <v>46435.21</v>
      </c>
      <c r="P18486" s="241"/>
      <c r="Q18486" s="242"/>
    </row>
    <row r="18487" spans="13:17" ht="14.5" x14ac:dyDescent="0.35">
      <c r="M18487" s="263" t="s">
        <v>41931</v>
      </c>
      <c r="N18487" s="264">
        <v>-3064.39</v>
      </c>
      <c r="P18487" s="241"/>
      <c r="Q18487" s="242"/>
    </row>
    <row r="18488" spans="13:17" ht="14.5" x14ac:dyDescent="0.35">
      <c r="M18488" s="263" t="s">
        <v>35509</v>
      </c>
      <c r="N18488" s="264">
        <v>66432</v>
      </c>
      <c r="P18488" s="241"/>
      <c r="Q18488" s="242"/>
    </row>
    <row r="18489" spans="13:17" ht="14.5" x14ac:dyDescent="0.35">
      <c r="M18489" s="263" t="s">
        <v>36981</v>
      </c>
      <c r="N18489" s="264">
        <v>112960</v>
      </c>
      <c r="P18489" s="241"/>
      <c r="Q18489" s="242"/>
    </row>
    <row r="18490" spans="13:17" ht="14.5" x14ac:dyDescent="0.35">
      <c r="M18490" s="263" t="s">
        <v>22233</v>
      </c>
      <c r="N18490" s="264">
        <v>59909</v>
      </c>
      <c r="P18490" s="241"/>
      <c r="Q18490" s="242"/>
    </row>
    <row r="18491" spans="13:17" ht="14.5" x14ac:dyDescent="0.35">
      <c r="M18491" s="263" t="s">
        <v>49120</v>
      </c>
      <c r="N18491" s="264">
        <v>4139</v>
      </c>
      <c r="P18491" s="241"/>
      <c r="Q18491" s="242"/>
    </row>
    <row r="18492" spans="13:17" ht="14.5" x14ac:dyDescent="0.35">
      <c r="M18492" s="263" t="s">
        <v>22234</v>
      </c>
      <c r="N18492" s="264">
        <v>3000.48</v>
      </c>
      <c r="P18492" s="241"/>
      <c r="Q18492" s="242"/>
    </row>
    <row r="18493" spans="13:17" ht="14.5" x14ac:dyDescent="0.35">
      <c r="M18493" s="263" t="s">
        <v>22235</v>
      </c>
      <c r="N18493" s="264">
        <v>99097</v>
      </c>
      <c r="P18493" s="241"/>
      <c r="Q18493" s="242"/>
    </row>
    <row r="18494" spans="13:17" ht="14.5" x14ac:dyDescent="0.35">
      <c r="M18494" s="263" t="s">
        <v>22236</v>
      </c>
      <c r="N18494" s="264">
        <v>55153.36</v>
      </c>
      <c r="P18494" s="241"/>
      <c r="Q18494" s="242"/>
    </row>
    <row r="18495" spans="13:17" ht="14.5" x14ac:dyDescent="0.35">
      <c r="M18495" s="263" t="s">
        <v>22237</v>
      </c>
      <c r="N18495" s="264">
        <v>57400.08</v>
      </c>
      <c r="P18495" s="241"/>
      <c r="Q18495" s="242"/>
    </row>
    <row r="18496" spans="13:17" ht="14.5" x14ac:dyDescent="0.35">
      <c r="M18496" s="263" t="s">
        <v>22238</v>
      </c>
      <c r="N18496" s="264">
        <v>1400</v>
      </c>
      <c r="P18496" s="241"/>
      <c r="Q18496" s="242"/>
    </row>
    <row r="18497" spans="13:17" ht="14.5" x14ac:dyDescent="0.35">
      <c r="M18497" s="263" t="s">
        <v>35510</v>
      </c>
      <c r="N18497" s="264">
        <v>33116.06</v>
      </c>
      <c r="P18497" s="241"/>
      <c r="Q18497" s="242"/>
    </row>
    <row r="18498" spans="13:17" ht="14.5" x14ac:dyDescent="0.35">
      <c r="M18498" s="263" t="s">
        <v>38228</v>
      </c>
      <c r="N18498" s="264">
        <v>13074</v>
      </c>
      <c r="P18498" s="241"/>
      <c r="Q18498" s="242"/>
    </row>
    <row r="18499" spans="13:17" ht="14.5" x14ac:dyDescent="0.35">
      <c r="M18499" s="263" t="s">
        <v>43597</v>
      </c>
      <c r="N18499" s="264">
        <v>823.75</v>
      </c>
      <c r="P18499" s="241"/>
      <c r="Q18499" s="242"/>
    </row>
    <row r="18500" spans="13:17" ht="14.5" x14ac:dyDescent="0.35">
      <c r="M18500" s="263" t="s">
        <v>15455</v>
      </c>
      <c r="N18500" s="264">
        <v>5464.19</v>
      </c>
      <c r="P18500" s="241"/>
      <c r="Q18500" s="242"/>
    </row>
    <row r="18501" spans="13:17" ht="14.5" x14ac:dyDescent="0.35">
      <c r="M18501" s="263" t="s">
        <v>22239</v>
      </c>
      <c r="N18501" s="264">
        <v>4474.3100000000004</v>
      </c>
      <c r="P18501" s="241"/>
      <c r="Q18501" s="242"/>
    </row>
    <row r="18502" spans="13:17" ht="14.5" x14ac:dyDescent="0.35">
      <c r="M18502" s="263" t="s">
        <v>15456</v>
      </c>
      <c r="N18502" s="264">
        <v>14450</v>
      </c>
      <c r="P18502" s="241"/>
      <c r="Q18502" s="242"/>
    </row>
    <row r="18503" spans="13:17" ht="14.5" x14ac:dyDescent="0.35">
      <c r="M18503" s="263" t="s">
        <v>36982</v>
      </c>
      <c r="N18503" s="264">
        <v>780131.68</v>
      </c>
      <c r="P18503" s="241"/>
      <c r="Q18503" s="242"/>
    </row>
    <row r="18504" spans="13:17" ht="14.5" x14ac:dyDescent="0.35">
      <c r="M18504" s="263" t="s">
        <v>50775</v>
      </c>
      <c r="N18504" s="264">
        <v>6131</v>
      </c>
      <c r="P18504" s="241"/>
      <c r="Q18504" s="242"/>
    </row>
    <row r="18505" spans="13:17" ht="14.5" x14ac:dyDescent="0.35">
      <c r="M18505" s="263" t="s">
        <v>22240</v>
      </c>
      <c r="N18505" s="264">
        <v>41102</v>
      </c>
      <c r="P18505" s="241"/>
      <c r="Q18505" s="242"/>
    </row>
    <row r="18506" spans="13:17" ht="14.5" x14ac:dyDescent="0.35">
      <c r="M18506" s="263" t="s">
        <v>22241</v>
      </c>
      <c r="N18506" s="264">
        <v>2650</v>
      </c>
      <c r="P18506" s="241"/>
      <c r="Q18506" s="242"/>
    </row>
    <row r="18507" spans="13:17" ht="14.5" x14ac:dyDescent="0.35">
      <c r="M18507" s="263" t="s">
        <v>15457</v>
      </c>
      <c r="N18507" s="264">
        <v>102435.58</v>
      </c>
      <c r="P18507" s="241"/>
      <c r="Q18507" s="242"/>
    </row>
    <row r="18508" spans="13:17" ht="14.5" x14ac:dyDescent="0.35">
      <c r="M18508" s="263" t="s">
        <v>15458</v>
      </c>
      <c r="N18508" s="264">
        <v>105893.41</v>
      </c>
      <c r="P18508" s="241"/>
      <c r="Q18508" s="242"/>
    </row>
    <row r="18509" spans="13:17" ht="14.5" x14ac:dyDescent="0.35">
      <c r="M18509" s="263" t="s">
        <v>15459</v>
      </c>
      <c r="N18509" s="264">
        <v>54882.32</v>
      </c>
      <c r="P18509" s="241"/>
      <c r="Q18509" s="242"/>
    </row>
    <row r="18510" spans="13:17" ht="14.5" x14ac:dyDescent="0.35">
      <c r="M18510" s="263" t="s">
        <v>36983</v>
      </c>
      <c r="N18510" s="264">
        <v>25163.11</v>
      </c>
      <c r="P18510" s="241"/>
      <c r="Q18510" s="242"/>
    </row>
    <row r="18511" spans="13:17" ht="14.5" x14ac:dyDescent="0.35">
      <c r="M18511" s="263" t="s">
        <v>22242</v>
      </c>
      <c r="N18511" s="264">
        <v>18201.02</v>
      </c>
      <c r="P18511" s="241"/>
      <c r="Q18511" s="242"/>
    </row>
    <row r="18512" spans="13:17" ht="14.5" x14ac:dyDescent="0.35">
      <c r="M18512" s="263" t="s">
        <v>53937</v>
      </c>
      <c r="N18512" s="264">
        <v>1680</v>
      </c>
      <c r="P18512" s="241"/>
      <c r="Q18512" s="242"/>
    </row>
    <row r="18513" spans="13:17" ht="14.5" x14ac:dyDescent="0.35">
      <c r="M18513" s="263" t="s">
        <v>22243</v>
      </c>
      <c r="N18513" s="264">
        <v>1588</v>
      </c>
      <c r="P18513" s="241"/>
      <c r="Q18513" s="242"/>
    </row>
    <row r="18514" spans="13:17" ht="14.5" x14ac:dyDescent="0.35">
      <c r="M18514" s="263" t="s">
        <v>51734</v>
      </c>
      <c r="N18514" s="264">
        <v>9115.3700000000008</v>
      </c>
      <c r="P18514" s="241"/>
      <c r="Q18514" s="242"/>
    </row>
    <row r="18515" spans="13:17" ht="14.5" x14ac:dyDescent="0.35">
      <c r="M18515" s="263" t="s">
        <v>58388</v>
      </c>
      <c r="N18515" s="264">
        <v>277557.74</v>
      </c>
      <c r="P18515" s="241"/>
      <c r="Q18515" s="242"/>
    </row>
    <row r="18516" spans="13:17" ht="14.5" x14ac:dyDescent="0.35">
      <c r="M18516" s="263" t="s">
        <v>15460</v>
      </c>
      <c r="N18516" s="264">
        <v>47283.41</v>
      </c>
      <c r="P18516" s="241"/>
      <c r="Q18516" s="242"/>
    </row>
    <row r="18517" spans="13:17" ht="14.5" x14ac:dyDescent="0.35">
      <c r="M18517" s="263" t="s">
        <v>22244</v>
      </c>
      <c r="N18517" s="264">
        <v>41969.68</v>
      </c>
      <c r="P18517" s="241"/>
      <c r="Q18517" s="242"/>
    </row>
    <row r="18518" spans="13:17" ht="14.5" x14ac:dyDescent="0.35">
      <c r="M18518" s="263" t="s">
        <v>15461</v>
      </c>
      <c r="N18518" s="264">
        <v>318486.23</v>
      </c>
      <c r="P18518" s="241"/>
      <c r="Q18518" s="242"/>
    </row>
    <row r="18519" spans="13:17" ht="14.5" x14ac:dyDescent="0.35">
      <c r="M18519" s="263" t="s">
        <v>22245</v>
      </c>
      <c r="N18519" s="264">
        <v>6008.07</v>
      </c>
      <c r="P18519" s="241"/>
      <c r="Q18519" s="242"/>
    </row>
    <row r="18520" spans="13:17" ht="14.5" x14ac:dyDescent="0.35">
      <c r="M18520" s="263" t="s">
        <v>36984</v>
      </c>
      <c r="N18520" s="264">
        <v>132795.07999999999</v>
      </c>
      <c r="P18520" s="241"/>
      <c r="Q18520" s="242"/>
    </row>
    <row r="18521" spans="13:17" ht="14.5" x14ac:dyDescent="0.35">
      <c r="M18521" s="263" t="s">
        <v>35519</v>
      </c>
      <c r="N18521" s="264">
        <v>134503.85</v>
      </c>
      <c r="P18521" s="241"/>
      <c r="Q18521" s="242"/>
    </row>
    <row r="18522" spans="13:17" ht="14.5" x14ac:dyDescent="0.35">
      <c r="M18522" s="263" t="s">
        <v>22340</v>
      </c>
      <c r="N18522" s="264">
        <v>173445.28</v>
      </c>
      <c r="P18522" s="241"/>
      <c r="Q18522" s="242"/>
    </row>
    <row r="18523" spans="13:17" ht="14.5" x14ac:dyDescent="0.35">
      <c r="M18523" s="263" t="s">
        <v>22341</v>
      </c>
      <c r="N18523" s="264">
        <v>463356.22</v>
      </c>
      <c r="P18523" s="241"/>
      <c r="Q18523" s="242"/>
    </row>
    <row r="18524" spans="13:17" ht="14.5" x14ac:dyDescent="0.35">
      <c r="M18524" s="263" t="s">
        <v>22342</v>
      </c>
      <c r="N18524" s="264">
        <v>560517.72</v>
      </c>
      <c r="P18524" s="241"/>
      <c r="Q18524" s="242"/>
    </row>
    <row r="18525" spans="13:17" ht="14.5" x14ac:dyDescent="0.35">
      <c r="M18525" s="263" t="s">
        <v>50776</v>
      </c>
      <c r="N18525" s="264">
        <v>1572</v>
      </c>
      <c r="P18525" s="241"/>
      <c r="Q18525" s="242"/>
    </row>
    <row r="18526" spans="13:17" ht="14.5" x14ac:dyDescent="0.35">
      <c r="M18526" s="263" t="s">
        <v>49121</v>
      </c>
      <c r="N18526" s="264">
        <v>6285.2</v>
      </c>
      <c r="P18526" s="241"/>
      <c r="Q18526" s="242"/>
    </row>
    <row r="18527" spans="13:17" ht="14.5" x14ac:dyDescent="0.35">
      <c r="M18527" s="263" t="s">
        <v>22343</v>
      </c>
      <c r="N18527" s="264">
        <v>112086.92</v>
      </c>
      <c r="P18527" s="241"/>
      <c r="Q18527" s="242"/>
    </row>
    <row r="18528" spans="13:17" ht="14.5" x14ac:dyDescent="0.35">
      <c r="M18528" s="263" t="s">
        <v>35520</v>
      </c>
      <c r="N18528" s="264">
        <v>15533.03</v>
      </c>
      <c r="P18528" s="241"/>
      <c r="Q18528" s="242"/>
    </row>
    <row r="18529" spans="13:17" ht="14.5" x14ac:dyDescent="0.35">
      <c r="M18529" s="263" t="s">
        <v>22344</v>
      </c>
      <c r="N18529" s="264">
        <v>44739.65</v>
      </c>
      <c r="P18529" s="241"/>
      <c r="Q18529" s="242"/>
    </row>
    <row r="18530" spans="13:17" ht="14.5" x14ac:dyDescent="0.35">
      <c r="M18530" s="263" t="s">
        <v>22345</v>
      </c>
      <c r="N18530" s="264">
        <v>65393.94</v>
      </c>
      <c r="P18530" s="241"/>
      <c r="Q18530" s="242"/>
    </row>
    <row r="18531" spans="13:17" ht="14.5" x14ac:dyDescent="0.35">
      <c r="M18531" s="263" t="s">
        <v>22347</v>
      </c>
      <c r="N18531" s="264">
        <v>53209.3</v>
      </c>
      <c r="P18531" s="241"/>
      <c r="Q18531" s="242"/>
    </row>
    <row r="18532" spans="13:17" ht="14.5" x14ac:dyDescent="0.35">
      <c r="M18532" s="263" t="s">
        <v>22348</v>
      </c>
      <c r="N18532" s="264">
        <v>68095.03</v>
      </c>
      <c r="P18532" s="241"/>
      <c r="Q18532" s="242"/>
    </row>
    <row r="18533" spans="13:17" ht="14.5" x14ac:dyDescent="0.35">
      <c r="M18533" s="263" t="s">
        <v>22349</v>
      </c>
      <c r="N18533" s="264">
        <v>15422.05</v>
      </c>
      <c r="P18533" s="241"/>
      <c r="Q18533" s="242"/>
    </row>
    <row r="18534" spans="13:17" ht="14.5" x14ac:dyDescent="0.35">
      <c r="M18534" s="263" t="s">
        <v>22350</v>
      </c>
      <c r="N18534" s="264">
        <v>53763.87</v>
      </c>
      <c r="P18534" s="241"/>
      <c r="Q18534" s="242"/>
    </row>
    <row r="18535" spans="13:17" ht="14.5" x14ac:dyDescent="0.35">
      <c r="M18535" s="263" t="s">
        <v>50777</v>
      </c>
      <c r="N18535" s="264">
        <v>210</v>
      </c>
      <c r="P18535" s="241"/>
      <c r="Q18535" s="242"/>
    </row>
    <row r="18536" spans="13:17" ht="14.5" x14ac:dyDescent="0.35">
      <c r="M18536" s="263" t="s">
        <v>50778</v>
      </c>
      <c r="N18536" s="264">
        <v>157.5</v>
      </c>
      <c r="P18536" s="241"/>
      <c r="Q18536" s="242"/>
    </row>
    <row r="18537" spans="13:17" ht="14.5" x14ac:dyDescent="0.35">
      <c r="M18537" s="263" t="s">
        <v>22351</v>
      </c>
      <c r="N18537" s="264">
        <v>3324.41</v>
      </c>
      <c r="P18537" s="241"/>
      <c r="Q18537" s="242"/>
    </row>
    <row r="18538" spans="13:17" ht="14.5" x14ac:dyDescent="0.35">
      <c r="M18538" s="263" t="s">
        <v>22352</v>
      </c>
      <c r="N18538" s="264">
        <v>12860.41</v>
      </c>
      <c r="P18538" s="241"/>
      <c r="Q18538" s="242"/>
    </row>
    <row r="18539" spans="13:17" ht="14.5" x14ac:dyDescent="0.35">
      <c r="M18539" s="263" t="s">
        <v>22353</v>
      </c>
      <c r="N18539" s="264">
        <v>147.22</v>
      </c>
      <c r="P18539" s="241"/>
      <c r="Q18539" s="242"/>
    </row>
    <row r="18540" spans="13:17" ht="14.5" x14ac:dyDescent="0.35">
      <c r="M18540" s="263" t="s">
        <v>41942</v>
      </c>
      <c r="N18540" s="264">
        <v>22444.89</v>
      </c>
      <c r="P18540" s="241"/>
      <c r="Q18540" s="242"/>
    </row>
    <row r="18541" spans="13:17" ht="14.5" x14ac:dyDescent="0.35">
      <c r="M18541" s="263" t="s">
        <v>35521</v>
      </c>
      <c r="N18541" s="264">
        <v>3499798.28</v>
      </c>
      <c r="P18541" s="241"/>
      <c r="Q18541" s="242"/>
    </row>
    <row r="18542" spans="13:17" ht="14.5" x14ac:dyDescent="0.35">
      <c r="M18542" s="263" t="s">
        <v>22355</v>
      </c>
      <c r="N18542" s="264">
        <v>76478.33</v>
      </c>
      <c r="P18542" s="241"/>
      <c r="Q18542" s="242"/>
    </row>
    <row r="18543" spans="13:17" ht="14.5" x14ac:dyDescent="0.35">
      <c r="M18543" s="263" t="s">
        <v>36990</v>
      </c>
      <c r="N18543" s="264">
        <v>29250</v>
      </c>
      <c r="P18543" s="241"/>
      <c r="Q18543" s="242"/>
    </row>
    <row r="18544" spans="13:17" ht="14.5" x14ac:dyDescent="0.35">
      <c r="M18544" s="263" t="s">
        <v>36991</v>
      </c>
      <c r="N18544" s="264">
        <v>3675.11</v>
      </c>
      <c r="P18544" s="241"/>
      <c r="Q18544" s="242"/>
    </row>
    <row r="18545" spans="13:17" ht="14.5" x14ac:dyDescent="0.35">
      <c r="M18545" s="263" t="s">
        <v>50779</v>
      </c>
      <c r="N18545" s="264">
        <v>979.8</v>
      </c>
      <c r="P18545" s="241"/>
      <c r="Q18545" s="242"/>
    </row>
    <row r="18546" spans="13:17" ht="14.5" x14ac:dyDescent="0.35">
      <c r="M18546" s="263" t="s">
        <v>22357</v>
      </c>
      <c r="N18546" s="264">
        <v>83457.14</v>
      </c>
      <c r="P18546" s="241"/>
      <c r="Q18546" s="242"/>
    </row>
    <row r="18547" spans="13:17" ht="14.5" x14ac:dyDescent="0.35">
      <c r="M18547" s="263" t="s">
        <v>22359</v>
      </c>
      <c r="N18547" s="264">
        <v>31959.5</v>
      </c>
      <c r="P18547" s="241"/>
      <c r="Q18547" s="242"/>
    </row>
    <row r="18548" spans="13:17" ht="14.5" x14ac:dyDescent="0.35">
      <c r="M18548" s="263" t="s">
        <v>22360</v>
      </c>
      <c r="N18548" s="264">
        <v>18643.099999999999</v>
      </c>
      <c r="P18548" s="241"/>
      <c r="Q18548" s="242"/>
    </row>
    <row r="18549" spans="13:17" ht="14.5" x14ac:dyDescent="0.35">
      <c r="M18549" s="263" t="s">
        <v>15466</v>
      </c>
      <c r="N18549" s="264">
        <v>419137.9</v>
      </c>
      <c r="P18549" s="241"/>
      <c r="Q18549" s="242"/>
    </row>
    <row r="18550" spans="13:17" ht="14.5" x14ac:dyDescent="0.35">
      <c r="M18550" s="263" t="s">
        <v>15467</v>
      </c>
      <c r="N18550" s="264">
        <v>279756.84999999998</v>
      </c>
      <c r="P18550" s="241"/>
      <c r="Q18550" s="242"/>
    </row>
    <row r="18551" spans="13:17" ht="14.5" x14ac:dyDescent="0.35">
      <c r="M18551" s="263" t="s">
        <v>22361</v>
      </c>
      <c r="N18551" s="264">
        <v>108213.71</v>
      </c>
      <c r="P18551" s="241"/>
      <c r="Q18551" s="242"/>
    </row>
    <row r="18552" spans="13:17" ht="14.5" x14ac:dyDescent="0.35">
      <c r="M18552" s="263" t="s">
        <v>22362</v>
      </c>
      <c r="N18552" s="264">
        <v>82267.02</v>
      </c>
      <c r="P18552" s="241"/>
      <c r="Q18552" s="242"/>
    </row>
    <row r="18553" spans="13:17" ht="14.5" x14ac:dyDescent="0.35">
      <c r="M18553" s="263" t="s">
        <v>22363</v>
      </c>
      <c r="N18553" s="264">
        <v>2002.1</v>
      </c>
      <c r="P18553" s="241"/>
      <c r="Q18553" s="242"/>
    </row>
    <row r="18554" spans="13:17" ht="14.5" x14ac:dyDescent="0.35">
      <c r="M18554" s="263" t="s">
        <v>36992</v>
      </c>
      <c r="N18554" s="264">
        <v>2435.54</v>
      </c>
      <c r="P18554" s="241"/>
      <c r="Q18554" s="242"/>
    </row>
    <row r="18555" spans="13:17" ht="14.5" x14ac:dyDescent="0.35">
      <c r="M18555" s="263" t="s">
        <v>52641</v>
      </c>
      <c r="N18555" s="264">
        <v>7956</v>
      </c>
      <c r="P18555" s="241"/>
      <c r="Q18555" s="242"/>
    </row>
    <row r="18556" spans="13:17" ht="14.5" x14ac:dyDescent="0.35">
      <c r="M18556" s="263" t="s">
        <v>43598</v>
      </c>
      <c r="N18556" s="264">
        <v>4662.7299999999996</v>
      </c>
      <c r="P18556" s="241"/>
      <c r="Q18556" s="242"/>
    </row>
    <row r="18557" spans="13:17" ht="14.5" x14ac:dyDescent="0.35">
      <c r="M18557" s="263" t="s">
        <v>58389</v>
      </c>
      <c r="N18557" s="264">
        <v>145.46</v>
      </c>
      <c r="P18557" s="241"/>
      <c r="Q18557" s="242"/>
    </row>
    <row r="18558" spans="13:17" ht="14.5" x14ac:dyDescent="0.35">
      <c r="M18558" s="263" t="s">
        <v>58390</v>
      </c>
      <c r="N18558" s="264">
        <v>120</v>
      </c>
      <c r="P18558" s="241"/>
      <c r="Q18558" s="242"/>
    </row>
    <row r="18559" spans="13:17" ht="14.5" x14ac:dyDescent="0.35">
      <c r="M18559" s="263" t="s">
        <v>22367</v>
      </c>
      <c r="N18559" s="264">
        <v>206768.62</v>
      </c>
      <c r="P18559" s="241"/>
      <c r="Q18559" s="242"/>
    </row>
    <row r="18560" spans="13:17" ht="14.5" x14ac:dyDescent="0.35">
      <c r="M18560" s="263" t="s">
        <v>22368</v>
      </c>
      <c r="N18560" s="264">
        <v>123332.86</v>
      </c>
      <c r="P18560" s="241"/>
      <c r="Q18560" s="242"/>
    </row>
    <row r="18561" spans="13:17" ht="14.5" x14ac:dyDescent="0.35">
      <c r="M18561" s="263" t="s">
        <v>51735</v>
      </c>
      <c r="N18561" s="264">
        <v>26428.79</v>
      </c>
      <c r="P18561" s="241"/>
      <c r="Q18561" s="242"/>
    </row>
    <row r="18562" spans="13:17" ht="14.5" x14ac:dyDescent="0.35">
      <c r="M18562" s="263" t="s">
        <v>22369</v>
      </c>
      <c r="N18562" s="264">
        <v>51817.04</v>
      </c>
      <c r="P18562" s="241"/>
      <c r="Q18562" s="242"/>
    </row>
    <row r="18563" spans="13:17" ht="14.5" x14ac:dyDescent="0.35">
      <c r="M18563" s="263" t="s">
        <v>22373</v>
      </c>
      <c r="N18563" s="264">
        <v>100301.31</v>
      </c>
      <c r="P18563" s="241"/>
      <c r="Q18563" s="242"/>
    </row>
    <row r="18564" spans="13:17" ht="14.5" x14ac:dyDescent="0.35">
      <c r="M18564" s="263" t="s">
        <v>58391</v>
      </c>
      <c r="N18564" s="264">
        <v>-16273.46</v>
      </c>
      <c r="P18564" s="241"/>
      <c r="Q18564" s="242"/>
    </row>
    <row r="18565" spans="13:17" ht="14.5" x14ac:dyDescent="0.35">
      <c r="M18565" s="263" t="s">
        <v>22400</v>
      </c>
      <c r="N18565" s="264">
        <v>196112.85</v>
      </c>
      <c r="P18565" s="241"/>
      <c r="Q18565" s="242"/>
    </row>
    <row r="18566" spans="13:17" ht="14.5" x14ac:dyDescent="0.35">
      <c r="M18566" s="263" t="s">
        <v>58392</v>
      </c>
      <c r="N18566" s="264">
        <v>4466.63</v>
      </c>
      <c r="P18566" s="241"/>
      <c r="Q18566" s="242"/>
    </row>
    <row r="18567" spans="13:17" ht="14.5" x14ac:dyDescent="0.35">
      <c r="M18567" s="263" t="s">
        <v>49122</v>
      </c>
      <c r="N18567" s="264">
        <v>270000</v>
      </c>
      <c r="P18567" s="241"/>
      <c r="Q18567" s="242"/>
    </row>
    <row r="18568" spans="13:17" ht="14.5" x14ac:dyDescent="0.35">
      <c r="M18568" s="263" t="s">
        <v>49123</v>
      </c>
      <c r="N18568" s="264">
        <v>127069</v>
      </c>
      <c r="P18568" s="241"/>
      <c r="Q18568" s="242"/>
    </row>
    <row r="18569" spans="13:17" ht="14.5" x14ac:dyDescent="0.35">
      <c r="M18569" s="263" t="s">
        <v>22401</v>
      </c>
      <c r="N18569" s="264">
        <v>30371.1</v>
      </c>
      <c r="P18569" s="241"/>
      <c r="Q18569" s="242"/>
    </row>
    <row r="18570" spans="13:17" ht="14.5" x14ac:dyDescent="0.35">
      <c r="M18570" s="263" t="s">
        <v>22403</v>
      </c>
      <c r="N18570" s="264">
        <v>7576.56</v>
      </c>
      <c r="P18570" s="241"/>
      <c r="Q18570" s="242"/>
    </row>
    <row r="18571" spans="13:17" ht="14.5" x14ac:dyDescent="0.35">
      <c r="M18571" s="263" t="s">
        <v>22404</v>
      </c>
      <c r="N18571" s="264">
        <v>6928.98</v>
      </c>
      <c r="P18571" s="241"/>
      <c r="Q18571" s="242"/>
    </row>
    <row r="18572" spans="13:17" ht="14.5" x14ac:dyDescent="0.35">
      <c r="M18572" s="263" t="s">
        <v>43599</v>
      </c>
      <c r="N18572" s="264">
        <v>669.97</v>
      </c>
      <c r="P18572" s="241"/>
      <c r="Q18572" s="242"/>
    </row>
    <row r="18573" spans="13:17" ht="14.5" x14ac:dyDescent="0.35">
      <c r="M18573" s="263" t="s">
        <v>43600</v>
      </c>
      <c r="N18573" s="264">
        <v>5361.25</v>
      </c>
      <c r="P18573" s="241"/>
      <c r="Q18573" s="242"/>
    </row>
    <row r="18574" spans="13:17" ht="14.5" x14ac:dyDescent="0.35">
      <c r="M18574" s="263" t="s">
        <v>22405</v>
      </c>
      <c r="N18574" s="264">
        <v>6970</v>
      </c>
      <c r="P18574" s="241"/>
      <c r="Q18574" s="242"/>
    </row>
    <row r="18575" spans="13:17" ht="14.5" x14ac:dyDescent="0.35">
      <c r="M18575" s="263" t="s">
        <v>22406</v>
      </c>
      <c r="N18575" s="264">
        <v>48661.47</v>
      </c>
      <c r="P18575" s="241"/>
      <c r="Q18575" s="242"/>
    </row>
    <row r="18576" spans="13:17" ht="14.5" x14ac:dyDescent="0.35">
      <c r="M18576" s="263" t="s">
        <v>22407</v>
      </c>
      <c r="N18576" s="264">
        <v>7778</v>
      </c>
      <c r="P18576" s="241"/>
      <c r="Q18576" s="242"/>
    </row>
    <row r="18577" spans="13:17" ht="14.5" x14ac:dyDescent="0.35">
      <c r="M18577" s="263" t="s">
        <v>22408</v>
      </c>
      <c r="N18577" s="264">
        <v>19361.580000000002</v>
      </c>
      <c r="P18577" s="241"/>
      <c r="Q18577" s="242"/>
    </row>
    <row r="18578" spans="13:17" ht="14.5" x14ac:dyDescent="0.35">
      <c r="M18578" s="263" t="s">
        <v>22425</v>
      </c>
      <c r="N18578" s="264">
        <v>91256.19</v>
      </c>
      <c r="P18578" s="241"/>
      <c r="Q18578" s="242"/>
    </row>
    <row r="18579" spans="13:17" ht="14.5" x14ac:dyDescent="0.35">
      <c r="M18579" s="263" t="s">
        <v>22426</v>
      </c>
      <c r="N18579" s="264">
        <v>11020</v>
      </c>
      <c r="P18579" s="241"/>
      <c r="Q18579" s="242"/>
    </row>
    <row r="18580" spans="13:17" ht="14.5" x14ac:dyDescent="0.35">
      <c r="M18580" s="263" t="s">
        <v>58393</v>
      </c>
      <c r="N18580" s="264">
        <v>5068</v>
      </c>
      <c r="P18580" s="241"/>
      <c r="Q18580" s="242"/>
    </row>
    <row r="18581" spans="13:17" ht="14.5" x14ac:dyDescent="0.35">
      <c r="M18581" s="263" t="s">
        <v>46044</v>
      </c>
      <c r="N18581" s="264">
        <v>226533.7</v>
      </c>
      <c r="P18581" s="241"/>
      <c r="Q18581" s="242"/>
    </row>
    <row r="18582" spans="13:17" ht="14.5" x14ac:dyDescent="0.35">
      <c r="M18582" s="263" t="s">
        <v>22428</v>
      </c>
      <c r="N18582" s="264">
        <v>25432.52</v>
      </c>
      <c r="P18582" s="241"/>
      <c r="Q18582" s="242"/>
    </row>
    <row r="18583" spans="13:17" ht="14.5" x14ac:dyDescent="0.35">
      <c r="M18583" s="263" t="s">
        <v>22430</v>
      </c>
      <c r="N18583" s="264">
        <v>9927</v>
      </c>
      <c r="P18583" s="241"/>
      <c r="Q18583" s="242"/>
    </row>
    <row r="18584" spans="13:17" ht="14.5" x14ac:dyDescent="0.35">
      <c r="M18584" s="263" t="s">
        <v>43601</v>
      </c>
      <c r="N18584" s="264">
        <v>20000</v>
      </c>
      <c r="P18584" s="241"/>
      <c r="Q18584" s="242"/>
    </row>
    <row r="18585" spans="13:17" ht="14.5" x14ac:dyDescent="0.35">
      <c r="M18585" s="263" t="s">
        <v>35525</v>
      </c>
      <c r="N18585" s="264">
        <v>79140.179999999993</v>
      </c>
      <c r="P18585" s="241"/>
      <c r="Q18585" s="242"/>
    </row>
    <row r="18586" spans="13:17" ht="14.5" x14ac:dyDescent="0.35">
      <c r="M18586" s="263" t="s">
        <v>22509</v>
      </c>
      <c r="N18586" s="264">
        <v>215346.51</v>
      </c>
      <c r="P18586" s="241"/>
      <c r="Q18586" s="242"/>
    </row>
    <row r="18587" spans="13:17" ht="14.5" x14ac:dyDescent="0.35">
      <c r="M18587" s="263" t="s">
        <v>22510</v>
      </c>
      <c r="N18587" s="264">
        <v>346069.36</v>
      </c>
      <c r="P18587" s="241"/>
      <c r="Q18587" s="242"/>
    </row>
    <row r="18588" spans="13:17" ht="14.5" x14ac:dyDescent="0.35">
      <c r="M18588" s="263" t="s">
        <v>50780</v>
      </c>
      <c r="N18588" s="264">
        <v>3360.79</v>
      </c>
      <c r="P18588" s="241"/>
      <c r="Q18588" s="242"/>
    </row>
    <row r="18589" spans="13:17" ht="14.5" x14ac:dyDescent="0.35">
      <c r="M18589" s="263" t="s">
        <v>22511</v>
      </c>
      <c r="N18589" s="264">
        <v>104883.44</v>
      </c>
      <c r="P18589" s="241"/>
      <c r="Q18589" s="242"/>
    </row>
    <row r="18590" spans="13:17" ht="14.5" x14ac:dyDescent="0.35">
      <c r="M18590" s="263" t="s">
        <v>35532</v>
      </c>
      <c r="N18590" s="264">
        <v>1148</v>
      </c>
      <c r="P18590" s="241"/>
      <c r="Q18590" s="242"/>
    </row>
    <row r="18591" spans="13:17" ht="14.5" x14ac:dyDescent="0.35">
      <c r="M18591" s="263" t="s">
        <v>22512</v>
      </c>
      <c r="N18591" s="264">
        <v>43591.01</v>
      </c>
      <c r="P18591" s="241"/>
      <c r="Q18591" s="242"/>
    </row>
    <row r="18592" spans="13:17" ht="14.5" x14ac:dyDescent="0.35">
      <c r="M18592" s="263" t="s">
        <v>38235</v>
      </c>
      <c r="N18592" s="264">
        <v>23375.1</v>
      </c>
      <c r="P18592" s="241"/>
      <c r="Q18592" s="242"/>
    </row>
    <row r="18593" spans="13:17" ht="14.5" x14ac:dyDescent="0.35">
      <c r="M18593" s="263" t="s">
        <v>22513</v>
      </c>
      <c r="N18593" s="264">
        <v>1114.75</v>
      </c>
      <c r="P18593" s="241"/>
      <c r="Q18593" s="242"/>
    </row>
    <row r="18594" spans="13:17" ht="14.5" x14ac:dyDescent="0.35">
      <c r="M18594" s="263" t="s">
        <v>22514</v>
      </c>
      <c r="N18594" s="264">
        <v>14528.16</v>
      </c>
      <c r="P18594" s="241"/>
      <c r="Q18594" s="242"/>
    </row>
    <row r="18595" spans="13:17" ht="14.5" x14ac:dyDescent="0.35">
      <c r="M18595" s="263" t="s">
        <v>22515</v>
      </c>
      <c r="N18595" s="264">
        <v>1993.72</v>
      </c>
      <c r="P18595" s="241"/>
      <c r="Q18595" s="242"/>
    </row>
    <row r="18596" spans="13:17" ht="14.5" x14ac:dyDescent="0.35">
      <c r="M18596" s="263" t="s">
        <v>22517</v>
      </c>
      <c r="N18596" s="264">
        <v>2250</v>
      </c>
      <c r="P18596" s="241"/>
      <c r="Q18596" s="242"/>
    </row>
    <row r="18597" spans="13:17" ht="14.5" x14ac:dyDescent="0.35">
      <c r="M18597" s="263" t="s">
        <v>15483</v>
      </c>
      <c r="N18597" s="264">
        <v>40586.01</v>
      </c>
      <c r="P18597" s="241"/>
      <c r="Q18597" s="242"/>
    </row>
    <row r="18598" spans="13:17" ht="14.5" x14ac:dyDescent="0.35">
      <c r="M18598" s="263" t="s">
        <v>35533</v>
      </c>
      <c r="N18598" s="264">
        <v>904714.4</v>
      </c>
      <c r="P18598" s="241"/>
      <c r="Q18598" s="242"/>
    </row>
    <row r="18599" spans="13:17" ht="14.5" x14ac:dyDescent="0.35">
      <c r="M18599" s="263" t="s">
        <v>22519</v>
      </c>
      <c r="N18599" s="264">
        <v>44969.25</v>
      </c>
      <c r="P18599" s="241"/>
      <c r="Q18599" s="242"/>
    </row>
    <row r="18600" spans="13:17" ht="14.5" x14ac:dyDescent="0.35">
      <c r="M18600" s="263" t="s">
        <v>43602</v>
      </c>
      <c r="N18600" s="264">
        <v>949424.67</v>
      </c>
      <c r="P18600" s="241"/>
      <c r="Q18600" s="242"/>
    </row>
    <row r="18601" spans="13:17" ht="14.5" x14ac:dyDescent="0.35">
      <c r="M18601" s="263" t="s">
        <v>52642</v>
      </c>
      <c r="N18601" s="264">
        <v>2071.81</v>
      </c>
      <c r="P18601" s="241"/>
      <c r="Q18601" s="242"/>
    </row>
    <row r="18602" spans="13:17" ht="14.5" x14ac:dyDescent="0.35">
      <c r="M18602" s="263" t="s">
        <v>58394</v>
      </c>
      <c r="N18602" s="264">
        <v>176.22</v>
      </c>
      <c r="P18602" s="241"/>
      <c r="Q18602" s="242"/>
    </row>
    <row r="18603" spans="13:17" ht="14.5" x14ac:dyDescent="0.35">
      <c r="M18603" s="263" t="s">
        <v>22521</v>
      </c>
      <c r="N18603" s="264">
        <v>3387.45</v>
      </c>
      <c r="P18603" s="241"/>
      <c r="Q18603" s="242"/>
    </row>
    <row r="18604" spans="13:17" ht="14.5" x14ac:dyDescent="0.35">
      <c r="M18604" s="263" t="s">
        <v>43603</v>
      </c>
      <c r="N18604" s="264">
        <v>70980.929999999993</v>
      </c>
      <c r="P18604" s="241"/>
      <c r="Q18604" s="242"/>
    </row>
    <row r="18605" spans="13:17" ht="14.5" x14ac:dyDescent="0.35">
      <c r="M18605" s="263" t="s">
        <v>22523</v>
      </c>
      <c r="N18605" s="264">
        <v>406.21</v>
      </c>
      <c r="P18605" s="241"/>
      <c r="Q18605" s="242"/>
    </row>
    <row r="18606" spans="13:17" ht="14.5" x14ac:dyDescent="0.35">
      <c r="M18606" s="263" t="s">
        <v>15486</v>
      </c>
      <c r="N18606" s="264">
        <v>210916.92</v>
      </c>
      <c r="P18606" s="241"/>
      <c r="Q18606" s="242"/>
    </row>
    <row r="18607" spans="13:17" ht="14.5" x14ac:dyDescent="0.35">
      <c r="M18607" s="263" t="s">
        <v>15487</v>
      </c>
      <c r="N18607" s="264">
        <v>286960.96000000002</v>
      </c>
      <c r="P18607" s="241"/>
      <c r="Q18607" s="242"/>
    </row>
    <row r="18608" spans="13:17" ht="14.5" x14ac:dyDescent="0.35">
      <c r="M18608" s="263" t="s">
        <v>15488</v>
      </c>
      <c r="N18608" s="264">
        <v>25365.48</v>
      </c>
      <c r="P18608" s="241"/>
      <c r="Q18608" s="242"/>
    </row>
    <row r="18609" spans="13:17" ht="14.5" x14ac:dyDescent="0.35">
      <c r="M18609" s="263" t="s">
        <v>15489</v>
      </c>
      <c r="N18609" s="264">
        <v>250244.75</v>
      </c>
      <c r="P18609" s="241"/>
      <c r="Q18609" s="242"/>
    </row>
    <row r="18610" spans="13:17" ht="14.5" x14ac:dyDescent="0.35">
      <c r="M18610" s="263" t="s">
        <v>53938</v>
      </c>
      <c r="N18610" s="264">
        <v>30070</v>
      </c>
      <c r="P18610" s="241"/>
      <c r="Q18610" s="242"/>
    </row>
    <row r="18611" spans="13:17" ht="14.5" x14ac:dyDescent="0.35">
      <c r="M18611" s="263" t="s">
        <v>22526</v>
      </c>
      <c r="N18611" s="264">
        <v>67966.460000000006</v>
      </c>
      <c r="P18611" s="241"/>
      <c r="Q18611" s="242"/>
    </row>
    <row r="18612" spans="13:17" ht="14.5" x14ac:dyDescent="0.35">
      <c r="M18612" s="263" t="s">
        <v>52643</v>
      </c>
      <c r="N18612" s="264">
        <v>40309.269999999997</v>
      </c>
      <c r="P18612" s="241"/>
      <c r="Q18612" s="242"/>
    </row>
    <row r="18613" spans="13:17" ht="14.5" x14ac:dyDescent="0.35">
      <c r="M18613" s="263" t="s">
        <v>22529</v>
      </c>
      <c r="N18613" s="264">
        <v>8856.56</v>
      </c>
      <c r="P18613" s="241"/>
      <c r="Q18613" s="242"/>
    </row>
    <row r="18614" spans="13:17" ht="14.5" x14ac:dyDescent="0.35">
      <c r="M18614" s="263" t="s">
        <v>58395</v>
      </c>
      <c r="N18614" s="264">
        <v>360246.46</v>
      </c>
      <c r="P18614" s="241"/>
      <c r="Q18614" s="242"/>
    </row>
    <row r="18615" spans="13:17" ht="14.5" x14ac:dyDescent="0.35">
      <c r="M18615" s="263" t="s">
        <v>15490</v>
      </c>
      <c r="N18615" s="264">
        <v>850765.41</v>
      </c>
      <c r="P18615" s="241"/>
      <c r="Q18615" s="242"/>
    </row>
    <row r="18616" spans="13:17" ht="14.5" x14ac:dyDescent="0.35">
      <c r="M18616" s="263" t="s">
        <v>51736</v>
      </c>
      <c r="N18616" s="264">
        <v>4514.99</v>
      </c>
      <c r="P18616" s="241"/>
      <c r="Q18616" s="242"/>
    </row>
    <row r="18617" spans="13:17" ht="14.5" x14ac:dyDescent="0.35">
      <c r="M18617" s="263" t="s">
        <v>22530</v>
      </c>
      <c r="N18617" s="264">
        <v>11202.77</v>
      </c>
      <c r="P18617" s="241"/>
      <c r="Q18617" s="242"/>
    </row>
    <row r="18618" spans="13:17" ht="14.5" x14ac:dyDescent="0.35">
      <c r="M18618" s="263" t="s">
        <v>22531</v>
      </c>
      <c r="N18618" s="264">
        <v>169568.34</v>
      </c>
      <c r="P18618" s="241"/>
      <c r="Q18618" s="242"/>
    </row>
    <row r="18619" spans="13:17" ht="14.5" x14ac:dyDescent="0.35">
      <c r="M18619" s="263" t="s">
        <v>22533</v>
      </c>
      <c r="N18619" s="264">
        <v>196512.99</v>
      </c>
      <c r="P18619" s="241"/>
      <c r="Q18619" s="242"/>
    </row>
    <row r="18620" spans="13:17" ht="14.5" x14ac:dyDescent="0.35">
      <c r="M18620" s="263" t="s">
        <v>35534</v>
      </c>
      <c r="N18620" s="264">
        <v>-285702.06</v>
      </c>
      <c r="P18620" s="241"/>
      <c r="Q18620" s="242"/>
    </row>
    <row r="18621" spans="13:17" ht="14.5" x14ac:dyDescent="0.35">
      <c r="M18621" s="263" t="s">
        <v>46045</v>
      </c>
      <c r="N18621" s="264">
        <v>578170.22</v>
      </c>
      <c r="P18621" s="241"/>
      <c r="Q18621" s="242"/>
    </row>
    <row r="18622" spans="13:17" ht="14.5" x14ac:dyDescent="0.35">
      <c r="M18622" s="263" t="s">
        <v>43604</v>
      </c>
      <c r="N18622" s="264">
        <v>65493</v>
      </c>
      <c r="P18622" s="241"/>
      <c r="Q18622" s="242"/>
    </row>
    <row r="18623" spans="13:17" ht="14.5" x14ac:dyDescent="0.35">
      <c r="M18623" s="263" t="s">
        <v>22602</v>
      </c>
      <c r="N18623" s="264">
        <v>253998.39</v>
      </c>
      <c r="P18623" s="241"/>
      <c r="Q18623" s="242"/>
    </row>
    <row r="18624" spans="13:17" ht="14.5" x14ac:dyDescent="0.35">
      <c r="M18624" s="263" t="s">
        <v>53939</v>
      </c>
      <c r="N18624" s="264">
        <v>73603.320000000007</v>
      </c>
      <c r="P18624" s="241"/>
      <c r="Q18624" s="242"/>
    </row>
    <row r="18625" spans="13:17" ht="14.5" x14ac:dyDescent="0.35">
      <c r="M18625" s="263" t="s">
        <v>53940</v>
      </c>
      <c r="N18625" s="264">
        <v>33056.800000000003</v>
      </c>
      <c r="P18625" s="241"/>
      <c r="Q18625" s="242"/>
    </row>
    <row r="18626" spans="13:17" ht="14.5" x14ac:dyDescent="0.35">
      <c r="M18626" s="263" t="s">
        <v>37010</v>
      </c>
      <c r="N18626" s="264">
        <v>3033132.07</v>
      </c>
      <c r="P18626" s="241"/>
      <c r="Q18626" s="242"/>
    </row>
    <row r="18627" spans="13:17" ht="14.5" x14ac:dyDescent="0.35">
      <c r="M18627" s="263" t="s">
        <v>53941</v>
      </c>
      <c r="N18627" s="264">
        <v>24141.98</v>
      </c>
      <c r="P18627" s="241"/>
      <c r="Q18627" s="242"/>
    </row>
    <row r="18628" spans="13:17" ht="14.5" x14ac:dyDescent="0.35">
      <c r="M18628" s="263" t="s">
        <v>38240</v>
      </c>
      <c r="N18628" s="264">
        <v>112642.47</v>
      </c>
      <c r="P18628" s="241"/>
      <c r="Q18628" s="242"/>
    </row>
    <row r="18629" spans="13:17" ht="14.5" x14ac:dyDescent="0.35">
      <c r="M18629" s="263" t="s">
        <v>37011</v>
      </c>
      <c r="N18629" s="264">
        <v>976.74</v>
      </c>
      <c r="P18629" s="241"/>
      <c r="Q18629" s="242"/>
    </row>
    <row r="18630" spans="13:17" ht="14.5" x14ac:dyDescent="0.35">
      <c r="M18630" s="263" t="s">
        <v>22603</v>
      </c>
      <c r="N18630" s="264">
        <v>8028207.9800000004</v>
      </c>
      <c r="P18630" s="241"/>
      <c r="Q18630" s="242"/>
    </row>
    <row r="18631" spans="13:17" ht="14.5" x14ac:dyDescent="0.35">
      <c r="M18631" s="263" t="s">
        <v>53942</v>
      </c>
      <c r="N18631" s="264">
        <v>73709.240000000005</v>
      </c>
      <c r="P18631" s="241"/>
      <c r="Q18631" s="242"/>
    </row>
    <row r="18632" spans="13:17" ht="14.5" x14ac:dyDescent="0.35">
      <c r="M18632" s="263" t="s">
        <v>58396</v>
      </c>
      <c r="N18632" s="264">
        <v>968.94</v>
      </c>
      <c r="P18632" s="241"/>
      <c r="Q18632" s="242"/>
    </row>
    <row r="18633" spans="13:17" ht="14.5" x14ac:dyDescent="0.35">
      <c r="M18633" s="263" t="s">
        <v>50781</v>
      </c>
      <c r="N18633" s="264">
        <v>40038.519999999997</v>
      </c>
      <c r="P18633" s="241"/>
      <c r="Q18633" s="242"/>
    </row>
    <row r="18634" spans="13:17" ht="14.5" x14ac:dyDescent="0.35">
      <c r="M18634" s="263" t="s">
        <v>35547</v>
      </c>
      <c r="N18634" s="264">
        <v>490854.16</v>
      </c>
      <c r="P18634" s="241"/>
      <c r="Q18634" s="242"/>
    </row>
    <row r="18635" spans="13:17" ht="14.5" x14ac:dyDescent="0.35">
      <c r="M18635" s="263" t="s">
        <v>22604</v>
      </c>
      <c r="N18635" s="264">
        <v>24973.95</v>
      </c>
      <c r="P18635" s="241"/>
      <c r="Q18635" s="242"/>
    </row>
    <row r="18636" spans="13:17" ht="14.5" x14ac:dyDescent="0.35">
      <c r="M18636" s="263" t="s">
        <v>22605</v>
      </c>
      <c r="N18636" s="264">
        <v>10512.48</v>
      </c>
      <c r="P18636" s="241"/>
      <c r="Q18636" s="242"/>
    </row>
    <row r="18637" spans="13:17" ht="14.5" x14ac:dyDescent="0.35">
      <c r="M18637" s="263" t="s">
        <v>22606</v>
      </c>
      <c r="N18637" s="264">
        <v>18890.349999999999</v>
      </c>
      <c r="P18637" s="241"/>
      <c r="Q18637" s="242"/>
    </row>
    <row r="18638" spans="13:17" ht="14.5" x14ac:dyDescent="0.35">
      <c r="M18638" s="263" t="s">
        <v>22607</v>
      </c>
      <c r="N18638" s="264">
        <v>2556943.09</v>
      </c>
      <c r="P18638" s="241"/>
      <c r="Q18638" s="242"/>
    </row>
    <row r="18639" spans="13:17" ht="14.5" x14ac:dyDescent="0.35">
      <c r="M18639" s="263" t="s">
        <v>22608</v>
      </c>
      <c r="N18639" s="264">
        <v>1285371.6200000001</v>
      </c>
      <c r="P18639" s="241"/>
      <c r="Q18639" s="242"/>
    </row>
    <row r="18640" spans="13:17" ht="14.5" x14ac:dyDescent="0.35">
      <c r="M18640" s="263" t="s">
        <v>35548</v>
      </c>
      <c r="N18640" s="264">
        <v>99219.78</v>
      </c>
      <c r="P18640" s="241"/>
      <c r="Q18640" s="242"/>
    </row>
    <row r="18641" spans="13:17" ht="14.5" x14ac:dyDescent="0.35">
      <c r="M18641" s="263" t="s">
        <v>22609</v>
      </c>
      <c r="N18641" s="264">
        <v>44100</v>
      </c>
      <c r="P18641" s="241"/>
      <c r="Q18641" s="242"/>
    </row>
    <row r="18642" spans="13:17" ht="14.5" x14ac:dyDescent="0.35">
      <c r="M18642" s="263" t="s">
        <v>22610</v>
      </c>
      <c r="N18642" s="264">
        <v>89897.58</v>
      </c>
      <c r="P18642" s="241"/>
      <c r="Q18642" s="242"/>
    </row>
    <row r="18643" spans="13:17" ht="14.5" x14ac:dyDescent="0.35">
      <c r="M18643" s="263" t="s">
        <v>35549</v>
      </c>
      <c r="N18643" s="264">
        <v>211749.88</v>
      </c>
      <c r="P18643" s="241"/>
      <c r="Q18643" s="242"/>
    </row>
    <row r="18644" spans="13:17" ht="14.5" x14ac:dyDescent="0.35">
      <c r="M18644" s="263" t="s">
        <v>43605</v>
      </c>
      <c r="N18644" s="264">
        <v>46774.14</v>
      </c>
      <c r="P18644" s="241"/>
      <c r="Q18644" s="242"/>
    </row>
    <row r="18645" spans="13:17" ht="14.5" x14ac:dyDescent="0.35">
      <c r="M18645" s="263" t="s">
        <v>35550</v>
      </c>
      <c r="N18645" s="264">
        <v>54127.839999999997</v>
      </c>
      <c r="P18645" s="241"/>
      <c r="Q18645" s="242"/>
    </row>
    <row r="18646" spans="13:17" ht="14.5" x14ac:dyDescent="0.35">
      <c r="M18646" s="263" t="s">
        <v>15505</v>
      </c>
      <c r="N18646" s="264">
        <v>887759.84</v>
      </c>
      <c r="P18646" s="241"/>
      <c r="Q18646" s="242"/>
    </row>
    <row r="18647" spans="13:17" ht="14.5" x14ac:dyDescent="0.35">
      <c r="M18647" s="263" t="s">
        <v>22611</v>
      </c>
      <c r="N18647" s="264">
        <v>154255.88</v>
      </c>
      <c r="P18647" s="241"/>
      <c r="Q18647" s="242"/>
    </row>
    <row r="18648" spans="13:17" ht="14.5" x14ac:dyDescent="0.35">
      <c r="M18648" s="263" t="s">
        <v>37012</v>
      </c>
      <c r="N18648" s="264">
        <v>38180134.950000003</v>
      </c>
      <c r="P18648" s="241"/>
      <c r="Q18648" s="242"/>
    </row>
    <row r="18649" spans="13:17" ht="14.5" x14ac:dyDescent="0.35">
      <c r="M18649" s="263" t="s">
        <v>22612</v>
      </c>
      <c r="N18649" s="264">
        <v>472549.86</v>
      </c>
      <c r="P18649" s="241"/>
      <c r="Q18649" s="242"/>
    </row>
    <row r="18650" spans="13:17" ht="14.5" x14ac:dyDescent="0.35">
      <c r="M18650" s="263" t="s">
        <v>22613</v>
      </c>
      <c r="N18650" s="264">
        <v>9133322.5099999998</v>
      </c>
      <c r="P18650" s="241"/>
      <c r="Q18650" s="242"/>
    </row>
    <row r="18651" spans="13:17" ht="14.5" x14ac:dyDescent="0.35">
      <c r="M18651" s="263" t="s">
        <v>38241</v>
      </c>
      <c r="N18651" s="264">
        <v>4662.84</v>
      </c>
      <c r="P18651" s="241"/>
      <c r="Q18651" s="242"/>
    </row>
    <row r="18652" spans="13:17" ht="14.5" x14ac:dyDescent="0.35">
      <c r="M18652" s="263" t="s">
        <v>15509</v>
      </c>
      <c r="N18652" s="264">
        <v>49286.27</v>
      </c>
      <c r="P18652" s="241"/>
      <c r="Q18652" s="242"/>
    </row>
    <row r="18653" spans="13:17" ht="14.5" x14ac:dyDescent="0.35">
      <c r="M18653" s="263" t="s">
        <v>22615</v>
      </c>
      <c r="N18653" s="264">
        <v>876486.98</v>
      </c>
      <c r="P18653" s="241"/>
      <c r="Q18653" s="242"/>
    </row>
    <row r="18654" spans="13:17" ht="14.5" x14ac:dyDescent="0.35">
      <c r="M18654" s="263" t="s">
        <v>37013</v>
      </c>
      <c r="N18654" s="264">
        <v>293002.74</v>
      </c>
      <c r="P18654" s="241"/>
      <c r="Q18654" s="242"/>
    </row>
    <row r="18655" spans="13:17" ht="14.5" x14ac:dyDescent="0.35">
      <c r="M18655" s="263" t="s">
        <v>43606</v>
      </c>
      <c r="N18655" s="264">
        <v>42800</v>
      </c>
      <c r="P18655" s="241"/>
      <c r="Q18655" s="242"/>
    </row>
    <row r="18656" spans="13:17" ht="14.5" x14ac:dyDescent="0.35">
      <c r="M18656" s="263" t="s">
        <v>22616</v>
      </c>
      <c r="N18656" s="264">
        <v>299669.25</v>
      </c>
      <c r="P18656" s="241"/>
      <c r="Q18656" s="242"/>
    </row>
    <row r="18657" spans="13:17" ht="14.5" x14ac:dyDescent="0.35">
      <c r="M18657" s="263" t="s">
        <v>15510</v>
      </c>
      <c r="N18657" s="264">
        <v>5058709.55</v>
      </c>
      <c r="P18657" s="241"/>
      <c r="Q18657" s="242"/>
    </row>
    <row r="18658" spans="13:17" ht="14.5" x14ac:dyDescent="0.35">
      <c r="M18658" s="263" t="s">
        <v>15511</v>
      </c>
      <c r="N18658" s="264">
        <v>3617902.94</v>
      </c>
      <c r="P18658" s="241"/>
      <c r="Q18658" s="242"/>
    </row>
    <row r="18659" spans="13:17" ht="14.5" x14ac:dyDescent="0.35">
      <c r="M18659" s="263" t="s">
        <v>15512</v>
      </c>
      <c r="N18659" s="264">
        <v>307512.53000000003</v>
      </c>
      <c r="P18659" s="241"/>
      <c r="Q18659" s="242"/>
    </row>
    <row r="18660" spans="13:17" ht="14.5" x14ac:dyDescent="0.35">
      <c r="M18660" s="263" t="s">
        <v>22618</v>
      </c>
      <c r="N18660" s="264">
        <v>4010561.1</v>
      </c>
      <c r="P18660" s="241"/>
      <c r="Q18660" s="242"/>
    </row>
    <row r="18661" spans="13:17" ht="14.5" x14ac:dyDescent="0.35">
      <c r="M18661" s="263" t="s">
        <v>35551</v>
      </c>
      <c r="N18661" s="264">
        <v>4941665.18</v>
      </c>
      <c r="P18661" s="241"/>
      <c r="Q18661" s="242"/>
    </row>
    <row r="18662" spans="13:17" ht="14.5" x14ac:dyDescent="0.35">
      <c r="M18662" s="263" t="s">
        <v>43607</v>
      </c>
      <c r="N18662" s="264">
        <v>6738.97</v>
      </c>
      <c r="P18662" s="241"/>
      <c r="Q18662" s="242"/>
    </row>
    <row r="18663" spans="13:17" ht="14.5" x14ac:dyDescent="0.35">
      <c r="M18663" s="263" t="s">
        <v>22620</v>
      </c>
      <c r="N18663" s="264">
        <v>821.47</v>
      </c>
      <c r="P18663" s="241"/>
      <c r="Q18663" s="242"/>
    </row>
    <row r="18664" spans="13:17" ht="14.5" x14ac:dyDescent="0.35">
      <c r="M18664" s="263" t="s">
        <v>50782</v>
      </c>
      <c r="N18664" s="264">
        <v>191282.15</v>
      </c>
      <c r="P18664" s="241"/>
      <c r="Q18664" s="242"/>
    </row>
    <row r="18665" spans="13:17" ht="14.5" x14ac:dyDescent="0.35">
      <c r="M18665" s="263" t="s">
        <v>22621</v>
      </c>
      <c r="N18665" s="264">
        <v>5793.6</v>
      </c>
      <c r="P18665" s="241"/>
      <c r="Q18665" s="242"/>
    </row>
    <row r="18666" spans="13:17" ht="14.5" x14ac:dyDescent="0.35">
      <c r="M18666" s="263" t="s">
        <v>41948</v>
      </c>
      <c r="N18666" s="264">
        <v>1048912.2</v>
      </c>
      <c r="P18666" s="241"/>
      <c r="Q18666" s="242"/>
    </row>
    <row r="18667" spans="13:17" ht="14.5" x14ac:dyDescent="0.35">
      <c r="M18667" s="263" t="s">
        <v>35552</v>
      </c>
      <c r="N18667" s="264">
        <v>19608.09</v>
      </c>
      <c r="P18667" s="241"/>
      <c r="Q18667" s="242"/>
    </row>
    <row r="18668" spans="13:17" ht="14.5" x14ac:dyDescent="0.35">
      <c r="M18668" s="263" t="s">
        <v>58397</v>
      </c>
      <c r="N18668" s="264">
        <v>1187.32</v>
      </c>
      <c r="P18668" s="241"/>
      <c r="Q18668" s="242"/>
    </row>
    <row r="18669" spans="13:17" ht="14.5" x14ac:dyDescent="0.35">
      <c r="M18669" s="263" t="s">
        <v>49124</v>
      </c>
      <c r="N18669" s="264">
        <v>1770</v>
      </c>
      <c r="P18669" s="241"/>
      <c r="Q18669" s="242"/>
    </row>
    <row r="18670" spans="13:17" ht="14.5" x14ac:dyDescent="0.35">
      <c r="M18670" s="263" t="s">
        <v>52644</v>
      </c>
      <c r="N18670" s="264">
        <v>2398</v>
      </c>
      <c r="P18670" s="241"/>
      <c r="Q18670" s="242"/>
    </row>
    <row r="18671" spans="13:17" ht="14.5" x14ac:dyDescent="0.35">
      <c r="M18671" s="263" t="s">
        <v>22622</v>
      </c>
      <c r="N18671" s="264">
        <v>121606.09</v>
      </c>
      <c r="P18671" s="241"/>
      <c r="Q18671" s="242"/>
    </row>
    <row r="18672" spans="13:17" ht="14.5" x14ac:dyDescent="0.35">
      <c r="M18672" s="263" t="s">
        <v>58398</v>
      </c>
      <c r="N18672" s="264">
        <v>10664367.32</v>
      </c>
      <c r="P18672" s="241"/>
      <c r="Q18672" s="242"/>
    </row>
    <row r="18673" spans="13:17" ht="14.5" x14ac:dyDescent="0.35">
      <c r="M18673" s="263" t="s">
        <v>15513</v>
      </c>
      <c r="N18673" s="264">
        <v>19494200.510000002</v>
      </c>
      <c r="P18673" s="241"/>
      <c r="Q18673" s="242"/>
    </row>
    <row r="18674" spans="13:17" ht="14.5" x14ac:dyDescent="0.35">
      <c r="M18674" s="263" t="s">
        <v>38242</v>
      </c>
      <c r="N18674" s="264">
        <v>1759955.29</v>
      </c>
      <c r="P18674" s="241"/>
      <c r="Q18674" s="242"/>
    </row>
    <row r="18675" spans="13:17" ht="14.5" x14ac:dyDescent="0.35">
      <c r="M18675" s="263" t="s">
        <v>22623</v>
      </c>
      <c r="N18675" s="264">
        <v>2920516.46</v>
      </c>
      <c r="P18675" s="241"/>
      <c r="Q18675" s="242"/>
    </row>
    <row r="18676" spans="13:17" ht="14.5" x14ac:dyDescent="0.35">
      <c r="M18676" s="263" t="s">
        <v>22624</v>
      </c>
      <c r="N18676" s="264">
        <v>161498.57999999999</v>
      </c>
      <c r="P18676" s="241"/>
      <c r="Q18676" s="242"/>
    </row>
    <row r="18677" spans="13:17" ht="14.5" x14ac:dyDescent="0.35">
      <c r="M18677" s="263" t="s">
        <v>15515</v>
      </c>
      <c r="N18677" s="264">
        <v>77948.33</v>
      </c>
      <c r="P18677" s="241"/>
      <c r="Q18677" s="242"/>
    </row>
    <row r="18678" spans="13:17" ht="14.5" x14ac:dyDescent="0.35">
      <c r="M18678" s="263" t="s">
        <v>22625</v>
      </c>
      <c r="N18678" s="264">
        <v>4315035.46</v>
      </c>
      <c r="P18678" s="241"/>
      <c r="Q18678" s="242"/>
    </row>
    <row r="18679" spans="13:17" ht="14.5" x14ac:dyDescent="0.35">
      <c r="M18679" s="263" t="s">
        <v>46046</v>
      </c>
      <c r="N18679" s="264">
        <v>-116439.49</v>
      </c>
      <c r="P18679" s="241"/>
      <c r="Q18679" s="242"/>
    </row>
    <row r="18680" spans="13:17" ht="14.5" x14ac:dyDescent="0.35">
      <c r="M18680" s="263" t="s">
        <v>37014</v>
      </c>
      <c r="N18680" s="264">
        <v>14700</v>
      </c>
      <c r="P18680" s="241"/>
      <c r="Q18680" s="242"/>
    </row>
    <row r="18681" spans="13:17" ht="14.5" x14ac:dyDescent="0.35">
      <c r="M18681" s="263" t="s">
        <v>41949</v>
      </c>
      <c r="N18681" s="264">
        <v>465570.57</v>
      </c>
      <c r="P18681" s="241"/>
      <c r="Q18681" s="242"/>
    </row>
    <row r="18682" spans="13:17" ht="14.5" x14ac:dyDescent="0.35">
      <c r="M18682" s="263" t="s">
        <v>53943</v>
      </c>
      <c r="N18682" s="264">
        <v>275026.40000000002</v>
      </c>
      <c r="P18682" s="241"/>
      <c r="Q18682" s="242"/>
    </row>
    <row r="18683" spans="13:17" ht="14.5" x14ac:dyDescent="0.35">
      <c r="M18683" s="263" t="s">
        <v>58399</v>
      </c>
      <c r="N18683" s="264">
        <v>43591.11</v>
      </c>
      <c r="P18683" s="241"/>
      <c r="Q18683" s="242"/>
    </row>
    <row r="18684" spans="13:17" ht="14.5" x14ac:dyDescent="0.35">
      <c r="M18684" s="263" t="s">
        <v>52645</v>
      </c>
      <c r="N18684" s="264">
        <v>807981.07</v>
      </c>
      <c r="P18684" s="241"/>
      <c r="Q18684" s="242"/>
    </row>
    <row r="18685" spans="13:17" ht="14.5" x14ac:dyDescent="0.35">
      <c r="M18685" s="263" t="s">
        <v>22642</v>
      </c>
      <c r="N18685" s="264">
        <v>22006.02</v>
      </c>
      <c r="P18685" s="241"/>
      <c r="Q18685" s="242"/>
    </row>
    <row r="18686" spans="13:17" ht="14.5" x14ac:dyDescent="0.35">
      <c r="M18686" s="263" t="s">
        <v>22643</v>
      </c>
      <c r="N18686" s="264">
        <v>-654.4</v>
      </c>
      <c r="P18686" s="241"/>
      <c r="Q18686" s="242"/>
    </row>
    <row r="18687" spans="13:17" ht="14.5" x14ac:dyDescent="0.35">
      <c r="M18687" s="263" t="s">
        <v>46047</v>
      </c>
      <c r="N18687" s="264">
        <v>1280</v>
      </c>
      <c r="P18687" s="241"/>
      <c r="Q18687" s="242"/>
    </row>
    <row r="18688" spans="13:17" ht="14.5" x14ac:dyDescent="0.35">
      <c r="M18688" s="263" t="s">
        <v>49125</v>
      </c>
      <c r="N18688" s="264">
        <v>108527.45</v>
      </c>
      <c r="P18688" s="241"/>
      <c r="Q18688" s="242"/>
    </row>
    <row r="18689" spans="13:17" ht="14.5" x14ac:dyDescent="0.35">
      <c r="M18689" s="263" t="s">
        <v>46048</v>
      </c>
      <c r="N18689" s="264">
        <v>108617.17</v>
      </c>
      <c r="P18689" s="241"/>
      <c r="Q18689" s="242"/>
    </row>
    <row r="18690" spans="13:17" ht="14.5" x14ac:dyDescent="0.35">
      <c r="M18690" s="263" t="s">
        <v>22644</v>
      </c>
      <c r="N18690" s="264">
        <v>16000.78</v>
      </c>
      <c r="P18690" s="241"/>
      <c r="Q18690" s="242"/>
    </row>
    <row r="18691" spans="13:17" ht="14.5" x14ac:dyDescent="0.35">
      <c r="M18691" s="263" t="s">
        <v>53944</v>
      </c>
      <c r="N18691" s="264">
        <v>2541.5100000000002</v>
      </c>
      <c r="P18691" s="241"/>
      <c r="Q18691" s="242"/>
    </row>
    <row r="18692" spans="13:17" ht="14.5" x14ac:dyDescent="0.35">
      <c r="M18692" s="263" t="s">
        <v>22645</v>
      </c>
      <c r="N18692" s="264">
        <v>19.2</v>
      </c>
      <c r="P18692" s="241"/>
      <c r="Q18692" s="242"/>
    </row>
    <row r="18693" spans="13:17" ht="14.5" x14ac:dyDescent="0.35">
      <c r="M18693" s="263" t="s">
        <v>22646</v>
      </c>
      <c r="N18693" s="264">
        <v>380.35</v>
      </c>
      <c r="P18693" s="241"/>
      <c r="Q18693" s="242"/>
    </row>
    <row r="18694" spans="13:17" ht="14.5" x14ac:dyDescent="0.35">
      <c r="M18694" s="263" t="s">
        <v>46049</v>
      </c>
      <c r="N18694" s="264">
        <v>1640.29</v>
      </c>
      <c r="P18694" s="241"/>
      <c r="Q18694" s="242"/>
    </row>
    <row r="18695" spans="13:17" ht="14.5" x14ac:dyDescent="0.35">
      <c r="M18695" s="263" t="s">
        <v>46050</v>
      </c>
      <c r="N18695" s="264">
        <v>11922.39</v>
      </c>
      <c r="P18695" s="241"/>
      <c r="Q18695" s="242"/>
    </row>
    <row r="18696" spans="13:17" ht="14.5" x14ac:dyDescent="0.35">
      <c r="M18696" s="263" t="s">
        <v>46051</v>
      </c>
      <c r="N18696" s="264">
        <v>2004.32</v>
      </c>
      <c r="P18696" s="241"/>
      <c r="Q18696" s="242"/>
    </row>
    <row r="18697" spans="13:17" ht="14.5" x14ac:dyDescent="0.35">
      <c r="M18697" s="263" t="s">
        <v>22647</v>
      </c>
      <c r="N18697" s="264">
        <v>32289.55</v>
      </c>
      <c r="P18697" s="241"/>
      <c r="Q18697" s="242"/>
    </row>
    <row r="18698" spans="13:17" ht="14.5" x14ac:dyDescent="0.35">
      <c r="M18698" s="263" t="s">
        <v>22648</v>
      </c>
      <c r="N18698" s="264">
        <v>59681.84</v>
      </c>
      <c r="P18698" s="241"/>
      <c r="Q18698" s="242"/>
    </row>
    <row r="18699" spans="13:17" ht="14.5" x14ac:dyDescent="0.35">
      <c r="M18699" s="263" t="s">
        <v>22649</v>
      </c>
      <c r="N18699" s="264">
        <v>3848.27</v>
      </c>
      <c r="P18699" s="241"/>
      <c r="Q18699" s="242"/>
    </row>
    <row r="18700" spans="13:17" ht="14.5" x14ac:dyDescent="0.35">
      <c r="M18700" s="263" t="s">
        <v>22661</v>
      </c>
      <c r="N18700" s="264">
        <v>13581</v>
      </c>
      <c r="P18700" s="241"/>
      <c r="Q18700" s="242"/>
    </row>
    <row r="18701" spans="13:17" ht="14.5" x14ac:dyDescent="0.35">
      <c r="M18701" s="263" t="s">
        <v>22662</v>
      </c>
      <c r="N18701" s="264">
        <v>41049.93</v>
      </c>
      <c r="P18701" s="241"/>
      <c r="Q18701" s="242"/>
    </row>
    <row r="18702" spans="13:17" ht="14.5" x14ac:dyDescent="0.35">
      <c r="M18702" s="263" t="s">
        <v>58400</v>
      </c>
      <c r="N18702" s="264">
        <v>64551.92</v>
      </c>
      <c r="P18702" s="241"/>
      <c r="Q18702" s="242"/>
    </row>
    <row r="18703" spans="13:17" ht="14.5" x14ac:dyDescent="0.35">
      <c r="M18703" s="263" t="s">
        <v>58401</v>
      </c>
      <c r="N18703" s="264">
        <v>158904.31</v>
      </c>
      <c r="P18703" s="241"/>
      <c r="Q18703" s="242"/>
    </row>
    <row r="18704" spans="13:17" ht="14.5" x14ac:dyDescent="0.35">
      <c r="M18704" s="263" t="s">
        <v>58402</v>
      </c>
      <c r="N18704" s="264">
        <v>4044.96</v>
      </c>
      <c r="P18704" s="241"/>
      <c r="Q18704" s="242"/>
    </row>
    <row r="18705" spans="13:17" ht="14.5" x14ac:dyDescent="0.35">
      <c r="M18705" s="263" t="s">
        <v>46052</v>
      </c>
      <c r="N18705" s="264">
        <v>187767.95</v>
      </c>
      <c r="P18705" s="241"/>
      <c r="Q18705" s="242"/>
    </row>
    <row r="18706" spans="13:17" ht="14.5" x14ac:dyDescent="0.35">
      <c r="M18706" s="263" t="s">
        <v>58403</v>
      </c>
      <c r="N18706" s="264">
        <v>5000</v>
      </c>
      <c r="P18706" s="241"/>
      <c r="Q18706" s="242"/>
    </row>
    <row r="18707" spans="13:17" ht="14.5" x14ac:dyDescent="0.35">
      <c r="M18707" s="263" t="s">
        <v>22663</v>
      </c>
      <c r="N18707" s="264">
        <v>36657.57</v>
      </c>
      <c r="P18707" s="241"/>
      <c r="Q18707" s="242"/>
    </row>
    <row r="18708" spans="13:17" ht="14.5" x14ac:dyDescent="0.35">
      <c r="M18708" s="263" t="s">
        <v>34051</v>
      </c>
      <c r="N18708" s="264">
        <v>122101.93</v>
      </c>
      <c r="P18708" s="241"/>
      <c r="Q18708" s="242"/>
    </row>
    <row r="18709" spans="13:17" ht="14.5" x14ac:dyDescent="0.35">
      <c r="M18709" s="263" t="s">
        <v>58404</v>
      </c>
      <c r="N18709" s="264">
        <v>3316.11</v>
      </c>
      <c r="P18709" s="241"/>
      <c r="Q18709" s="242"/>
    </row>
    <row r="18710" spans="13:17" ht="14.5" x14ac:dyDescent="0.35">
      <c r="M18710" s="263" t="s">
        <v>51737</v>
      </c>
      <c r="N18710" s="264">
        <v>5093.4799999999996</v>
      </c>
      <c r="P18710" s="241"/>
      <c r="Q18710" s="242"/>
    </row>
    <row r="18711" spans="13:17" ht="14.5" x14ac:dyDescent="0.35">
      <c r="M18711" s="263" t="s">
        <v>22666</v>
      </c>
      <c r="N18711" s="264">
        <v>28525.96</v>
      </c>
      <c r="P18711" s="241"/>
      <c r="Q18711" s="242"/>
    </row>
    <row r="18712" spans="13:17" ht="14.5" x14ac:dyDescent="0.35">
      <c r="M18712" s="263" t="s">
        <v>58405</v>
      </c>
      <c r="N18712" s="264">
        <v>139121.35</v>
      </c>
      <c r="P18712" s="241"/>
      <c r="Q18712" s="242"/>
    </row>
    <row r="18713" spans="13:17" ht="14.5" x14ac:dyDescent="0.35">
      <c r="M18713" s="263" t="s">
        <v>58406</v>
      </c>
      <c r="N18713" s="264">
        <v>11925</v>
      </c>
      <c r="P18713" s="241"/>
      <c r="Q18713" s="242"/>
    </row>
    <row r="18714" spans="13:17" ht="14.5" x14ac:dyDescent="0.35">
      <c r="M18714" s="263" t="s">
        <v>46053</v>
      </c>
      <c r="N18714" s="264">
        <v>189439</v>
      </c>
      <c r="P18714" s="241"/>
      <c r="Q18714" s="242"/>
    </row>
    <row r="18715" spans="13:17" ht="14.5" x14ac:dyDescent="0.35">
      <c r="M18715" s="263" t="s">
        <v>22678</v>
      </c>
      <c r="N18715" s="264">
        <v>15431.97</v>
      </c>
      <c r="P18715" s="241"/>
      <c r="Q18715" s="242"/>
    </row>
    <row r="18716" spans="13:17" ht="14.5" x14ac:dyDescent="0.35">
      <c r="M18716" s="263" t="s">
        <v>22679</v>
      </c>
      <c r="N18716" s="264">
        <v>23636.25</v>
      </c>
      <c r="P18716" s="241"/>
      <c r="Q18716" s="242"/>
    </row>
    <row r="18717" spans="13:17" ht="14.5" x14ac:dyDescent="0.35">
      <c r="M18717" s="263" t="s">
        <v>53945</v>
      </c>
      <c r="N18717" s="264">
        <v>5319</v>
      </c>
      <c r="P18717" s="241"/>
      <c r="Q18717" s="242"/>
    </row>
    <row r="18718" spans="13:17" ht="14.5" x14ac:dyDescent="0.35">
      <c r="M18718" s="263" t="s">
        <v>22682</v>
      </c>
      <c r="N18718" s="264">
        <v>45049.02</v>
      </c>
      <c r="P18718" s="241"/>
      <c r="Q18718" s="242"/>
    </row>
    <row r="18719" spans="13:17" ht="14.5" x14ac:dyDescent="0.35">
      <c r="M18719" s="263" t="s">
        <v>35560</v>
      </c>
      <c r="N18719" s="264">
        <v>373406.78</v>
      </c>
      <c r="P18719" s="241"/>
      <c r="Q18719" s="242"/>
    </row>
    <row r="18720" spans="13:17" ht="14.5" x14ac:dyDescent="0.35">
      <c r="M18720" s="263" t="s">
        <v>35561</v>
      </c>
      <c r="N18720" s="264">
        <v>37227.120000000003</v>
      </c>
      <c r="P18720" s="241"/>
      <c r="Q18720" s="242"/>
    </row>
    <row r="18721" spans="13:17" ht="14.5" x14ac:dyDescent="0.35">
      <c r="M18721" s="263" t="s">
        <v>41951</v>
      </c>
      <c r="N18721" s="264">
        <v>18930.25</v>
      </c>
      <c r="P18721" s="241"/>
      <c r="Q18721" s="242"/>
    </row>
    <row r="18722" spans="13:17" ht="14.5" x14ac:dyDescent="0.35">
      <c r="M18722" s="263" t="s">
        <v>35562</v>
      </c>
      <c r="N18722" s="264">
        <v>4200</v>
      </c>
      <c r="P18722" s="241"/>
      <c r="Q18722" s="242"/>
    </row>
    <row r="18723" spans="13:17" ht="14.5" x14ac:dyDescent="0.35">
      <c r="M18723" s="263" t="s">
        <v>46054</v>
      </c>
      <c r="N18723" s="264">
        <v>272888</v>
      </c>
      <c r="P18723" s="241"/>
      <c r="Q18723" s="242"/>
    </row>
    <row r="18724" spans="13:17" ht="14.5" x14ac:dyDescent="0.35">
      <c r="M18724" s="263" t="s">
        <v>22702</v>
      </c>
      <c r="N18724" s="264">
        <v>53830.47</v>
      </c>
      <c r="P18724" s="241"/>
      <c r="Q18724" s="242"/>
    </row>
    <row r="18725" spans="13:17" ht="14.5" x14ac:dyDescent="0.35">
      <c r="M18725" s="263" t="s">
        <v>22703</v>
      </c>
      <c r="N18725" s="264">
        <v>18213.45</v>
      </c>
      <c r="P18725" s="241"/>
      <c r="Q18725" s="242"/>
    </row>
    <row r="18726" spans="13:17" ht="14.5" x14ac:dyDescent="0.35">
      <c r="M18726" s="263" t="s">
        <v>22704</v>
      </c>
      <c r="N18726" s="264">
        <v>68272.7</v>
      </c>
      <c r="P18726" s="241"/>
      <c r="Q18726" s="242"/>
    </row>
    <row r="18727" spans="13:17" ht="14.5" x14ac:dyDescent="0.35">
      <c r="M18727" s="263" t="s">
        <v>35563</v>
      </c>
      <c r="N18727" s="264">
        <v>69613.63</v>
      </c>
      <c r="P18727" s="241"/>
      <c r="Q18727" s="242"/>
    </row>
    <row r="18728" spans="13:17" ht="14.5" x14ac:dyDescent="0.35">
      <c r="M18728" s="263" t="s">
        <v>51738</v>
      </c>
      <c r="N18728" s="264">
        <v>29379.5</v>
      </c>
      <c r="P18728" s="241"/>
      <c r="Q18728" s="242"/>
    </row>
    <row r="18729" spans="13:17" ht="14.5" x14ac:dyDescent="0.35">
      <c r="M18729" s="263" t="s">
        <v>35564</v>
      </c>
      <c r="N18729" s="264">
        <v>10560</v>
      </c>
      <c r="P18729" s="241"/>
      <c r="Q18729" s="242"/>
    </row>
    <row r="18730" spans="13:17" ht="14.5" x14ac:dyDescent="0.35">
      <c r="M18730" s="263" t="s">
        <v>22705</v>
      </c>
      <c r="N18730" s="264">
        <v>111022.27</v>
      </c>
      <c r="P18730" s="241"/>
      <c r="Q18730" s="242"/>
    </row>
    <row r="18731" spans="13:17" ht="14.5" x14ac:dyDescent="0.35">
      <c r="M18731" s="263" t="s">
        <v>35565</v>
      </c>
      <c r="N18731" s="264">
        <v>67986.7</v>
      </c>
      <c r="P18731" s="241"/>
      <c r="Q18731" s="242"/>
    </row>
    <row r="18732" spans="13:17" ht="14.5" x14ac:dyDescent="0.35">
      <c r="M18732" s="263" t="s">
        <v>22706</v>
      </c>
      <c r="N18732" s="264">
        <v>113386.28</v>
      </c>
      <c r="P18732" s="241"/>
      <c r="Q18732" s="242"/>
    </row>
    <row r="18733" spans="13:17" ht="14.5" x14ac:dyDescent="0.35">
      <c r="M18733" s="263" t="s">
        <v>22709</v>
      </c>
      <c r="N18733" s="264">
        <v>409824.3</v>
      </c>
      <c r="P18733" s="241"/>
      <c r="Q18733" s="242"/>
    </row>
    <row r="18734" spans="13:17" ht="14.5" x14ac:dyDescent="0.35">
      <c r="M18734" s="263" t="s">
        <v>49126</v>
      </c>
      <c r="N18734" s="264">
        <v>54873.48</v>
      </c>
      <c r="P18734" s="241"/>
      <c r="Q18734" s="242"/>
    </row>
    <row r="18735" spans="13:17" ht="14.5" x14ac:dyDescent="0.35">
      <c r="M18735" s="263" t="s">
        <v>22732</v>
      </c>
      <c r="N18735" s="264">
        <v>93324.05</v>
      </c>
      <c r="P18735" s="241"/>
      <c r="Q18735" s="242"/>
    </row>
    <row r="18736" spans="13:17" ht="14.5" x14ac:dyDescent="0.35">
      <c r="M18736" s="263" t="s">
        <v>35569</v>
      </c>
      <c r="N18736" s="264">
        <v>2200</v>
      </c>
      <c r="P18736" s="241"/>
      <c r="Q18736" s="242"/>
    </row>
    <row r="18737" spans="13:17" ht="14.5" x14ac:dyDescent="0.35">
      <c r="M18737" s="263" t="s">
        <v>58407</v>
      </c>
      <c r="N18737" s="264">
        <v>7100</v>
      </c>
      <c r="P18737" s="241"/>
      <c r="Q18737" s="242"/>
    </row>
    <row r="18738" spans="13:17" ht="14.5" x14ac:dyDescent="0.35">
      <c r="M18738" s="263" t="s">
        <v>38246</v>
      </c>
      <c r="N18738" s="264">
        <v>19759.2</v>
      </c>
      <c r="P18738" s="241"/>
      <c r="Q18738" s="242"/>
    </row>
    <row r="18739" spans="13:17" ht="14.5" x14ac:dyDescent="0.35">
      <c r="M18739" s="263" t="s">
        <v>22733</v>
      </c>
      <c r="N18739" s="264">
        <v>6000</v>
      </c>
      <c r="P18739" s="241"/>
      <c r="Q18739" s="242"/>
    </row>
    <row r="18740" spans="13:17" ht="14.5" x14ac:dyDescent="0.35">
      <c r="M18740" s="263" t="s">
        <v>35570</v>
      </c>
      <c r="N18740" s="264">
        <v>3009.34</v>
      </c>
      <c r="P18740" s="241"/>
      <c r="Q18740" s="242"/>
    </row>
    <row r="18741" spans="13:17" ht="14.5" x14ac:dyDescent="0.35">
      <c r="M18741" s="263" t="s">
        <v>46055</v>
      </c>
      <c r="N18741" s="264">
        <v>214875</v>
      </c>
      <c r="P18741" s="241"/>
      <c r="Q18741" s="242"/>
    </row>
    <row r="18742" spans="13:17" ht="14.5" x14ac:dyDescent="0.35">
      <c r="M18742" s="263" t="s">
        <v>58408</v>
      </c>
      <c r="N18742" s="264">
        <v>4543.6000000000004</v>
      </c>
      <c r="P18742" s="241"/>
      <c r="Q18742" s="242"/>
    </row>
    <row r="18743" spans="13:17" ht="14.5" x14ac:dyDescent="0.35">
      <c r="M18743" s="263" t="s">
        <v>22734</v>
      </c>
      <c r="N18743" s="264">
        <v>26761.14</v>
      </c>
      <c r="P18743" s="241"/>
      <c r="Q18743" s="242"/>
    </row>
    <row r="18744" spans="13:17" ht="14.5" x14ac:dyDescent="0.35">
      <c r="M18744" s="263" t="s">
        <v>22735</v>
      </c>
      <c r="N18744" s="264">
        <v>18477.48</v>
      </c>
      <c r="P18744" s="241"/>
      <c r="Q18744" s="242"/>
    </row>
    <row r="18745" spans="13:17" ht="14.5" x14ac:dyDescent="0.35">
      <c r="M18745" s="263" t="s">
        <v>52646</v>
      </c>
      <c r="N18745" s="264">
        <v>6496.96</v>
      </c>
      <c r="P18745" s="241"/>
      <c r="Q18745" s="242"/>
    </row>
    <row r="18746" spans="13:17" ht="14.5" x14ac:dyDescent="0.35">
      <c r="M18746" s="263" t="s">
        <v>22736</v>
      </c>
      <c r="N18746" s="264">
        <v>6199</v>
      </c>
      <c r="P18746" s="241"/>
      <c r="Q18746" s="242"/>
    </row>
    <row r="18747" spans="13:17" ht="14.5" x14ac:dyDescent="0.35">
      <c r="M18747" s="263" t="s">
        <v>22737</v>
      </c>
      <c r="N18747" s="264">
        <v>31875</v>
      </c>
      <c r="P18747" s="241"/>
      <c r="Q18747" s="242"/>
    </row>
    <row r="18748" spans="13:17" ht="14.5" x14ac:dyDescent="0.35">
      <c r="M18748" s="263" t="s">
        <v>53946</v>
      </c>
      <c r="N18748" s="264">
        <v>10015.5</v>
      </c>
      <c r="P18748" s="241"/>
      <c r="Q18748" s="242"/>
    </row>
    <row r="18749" spans="13:17" ht="14.5" x14ac:dyDescent="0.35">
      <c r="M18749" s="263" t="s">
        <v>22739</v>
      </c>
      <c r="N18749" s="264">
        <v>6915.77</v>
      </c>
      <c r="P18749" s="241"/>
      <c r="Q18749" s="242"/>
    </row>
    <row r="18750" spans="13:17" ht="14.5" x14ac:dyDescent="0.35">
      <c r="M18750" s="263" t="s">
        <v>22740</v>
      </c>
      <c r="N18750" s="264">
        <v>39190</v>
      </c>
      <c r="P18750" s="241"/>
      <c r="Q18750" s="242"/>
    </row>
    <row r="18751" spans="13:17" ht="14.5" x14ac:dyDescent="0.35">
      <c r="M18751" s="263" t="s">
        <v>22742</v>
      </c>
      <c r="N18751" s="264">
        <v>26543.23</v>
      </c>
      <c r="P18751" s="241"/>
      <c r="Q18751" s="242"/>
    </row>
    <row r="18752" spans="13:17" ht="14.5" x14ac:dyDescent="0.35">
      <c r="M18752" s="263" t="s">
        <v>58409</v>
      </c>
      <c r="N18752" s="264">
        <v>7886</v>
      </c>
      <c r="P18752" s="241"/>
      <c r="Q18752" s="242"/>
    </row>
    <row r="18753" spans="13:17" ht="14.5" x14ac:dyDescent="0.35">
      <c r="M18753" s="263" t="s">
        <v>35581</v>
      </c>
      <c r="N18753" s="264">
        <v>474942.04</v>
      </c>
      <c r="P18753" s="241"/>
      <c r="Q18753" s="242"/>
    </row>
    <row r="18754" spans="13:17" ht="14.5" x14ac:dyDescent="0.35">
      <c r="M18754" s="263" t="s">
        <v>22759</v>
      </c>
      <c r="N18754" s="264">
        <v>47017.94</v>
      </c>
      <c r="P18754" s="241"/>
      <c r="Q18754" s="242"/>
    </row>
    <row r="18755" spans="13:17" ht="14.5" x14ac:dyDescent="0.35">
      <c r="M18755" s="263" t="s">
        <v>35582</v>
      </c>
      <c r="N18755" s="264">
        <v>458175.3</v>
      </c>
      <c r="P18755" s="241"/>
      <c r="Q18755" s="242"/>
    </row>
    <row r="18756" spans="13:17" ht="14.5" x14ac:dyDescent="0.35">
      <c r="M18756" s="263" t="s">
        <v>58410</v>
      </c>
      <c r="N18756" s="264">
        <v>2600</v>
      </c>
      <c r="P18756" s="241"/>
      <c r="Q18756" s="242"/>
    </row>
    <row r="18757" spans="13:17" ht="14.5" x14ac:dyDescent="0.35">
      <c r="M18757" s="263" t="s">
        <v>58411</v>
      </c>
      <c r="N18757" s="264">
        <v>2750</v>
      </c>
      <c r="P18757" s="241"/>
      <c r="Q18757" s="242"/>
    </row>
    <row r="18758" spans="13:17" ht="14.5" x14ac:dyDescent="0.35">
      <c r="M18758" s="263" t="s">
        <v>46056</v>
      </c>
      <c r="N18758" s="264">
        <v>142006.75</v>
      </c>
      <c r="P18758" s="241"/>
      <c r="Q18758" s="242"/>
    </row>
    <row r="18759" spans="13:17" ht="14.5" x14ac:dyDescent="0.35">
      <c r="M18759" s="263" t="s">
        <v>35583</v>
      </c>
      <c r="N18759" s="264">
        <v>49500</v>
      </c>
      <c r="P18759" s="241"/>
      <c r="Q18759" s="242"/>
    </row>
    <row r="18760" spans="13:17" ht="14.5" x14ac:dyDescent="0.35">
      <c r="M18760" s="263" t="s">
        <v>22763</v>
      </c>
      <c r="N18760" s="264">
        <v>85280.75</v>
      </c>
      <c r="P18760" s="241"/>
      <c r="Q18760" s="242"/>
    </row>
    <row r="18761" spans="13:17" ht="14.5" x14ac:dyDescent="0.35">
      <c r="M18761" s="263" t="s">
        <v>35584</v>
      </c>
      <c r="N18761" s="264">
        <v>122044.62</v>
      </c>
      <c r="P18761" s="241"/>
      <c r="Q18761" s="242"/>
    </row>
    <row r="18762" spans="13:17" ht="14.5" x14ac:dyDescent="0.35">
      <c r="M18762" s="263" t="s">
        <v>58412</v>
      </c>
      <c r="N18762" s="264">
        <v>119.22</v>
      </c>
      <c r="P18762" s="241"/>
      <c r="Q18762" s="242"/>
    </row>
    <row r="18763" spans="13:17" ht="14.5" x14ac:dyDescent="0.35">
      <c r="M18763" s="263" t="s">
        <v>34070</v>
      </c>
      <c r="N18763" s="264">
        <v>-4627.1099999999997</v>
      </c>
      <c r="P18763" s="241"/>
      <c r="Q18763" s="242"/>
    </row>
    <row r="18764" spans="13:17" ht="14.5" x14ac:dyDescent="0.35">
      <c r="M18764" s="263" t="s">
        <v>53947</v>
      </c>
      <c r="N18764" s="264">
        <v>-801.65</v>
      </c>
      <c r="P18764" s="241"/>
      <c r="Q18764" s="242"/>
    </row>
    <row r="18765" spans="13:17" ht="14.5" x14ac:dyDescent="0.35">
      <c r="M18765" s="263" t="s">
        <v>53948</v>
      </c>
      <c r="N18765" s="264">
        <v>20100</v>
      </c>
      <c r="P18765" s="241"/>
      <c r="Q18765" s="242"/>
    </row>
    <row r="18766" spans="13:17" ht="14.5" x14ac:dyDescent="0.35">
      <c r="M18766" s="263" t="s">
        <v>49127</v>
      </c>
      <c r="N18766" s="264">
        <v>100448.63</v>
      </c>
      <c r="P18766" s="241"/>
      <c r="Q18766" s="242"/>
    </row>
    <row r="18767" spans="13:17" ht="14.5" x14ac:dyDescent="0.35">
      <c r="M18767" s="263" t="s">
        <v>46057</v>
      </c>
      <c r="N18767" s="264">
        <v>21313.61</v>
      </c>
      <c r="P18767" s="241"/>
      <c r="Q18767" s="242"/>
    </row>
    <row r="18768" spans="13:17" ht="14.5" x14ac:dyDescent="0.35">
      <c r="M18768" s="263" t="s">
        <v>53949</v>
      </c>
      <c r="N18768" s="264">
        <v>76264.509999999995</v>
      </c>
      <c r="P18768" s="241"/>
      <c r="Q18768" s="242"/>
    </row>
    <row r="18769" spans="13:17" ht="14.5" x14ac:dyDescent="0.35">
      <c r="M18769" s="263" t="s">
        <v>22786</v>
      </c>
      <c r="N18769" s="264">
        <v>15810.07</v>
      </c>
      <c r="P18769" s="241"/>
      <c r="Q18769" s="242"/>
    </row>
    <row r="18770" spans="13:17" ht="14.5" x14ac:dyDescent="0.35">
      <c r="M18770" s="263" t="s">
        <v>53950</v>
      </c>
      <c r="N18770" s="264">
        <v>2062.5100000000002</v>
      </c>
      <c r="P18770" s="241"/>
      <c r="Q18770" s="242"/>
    </row>
    <row r="18771" spans="13:17" ht="14.5" x14ac:dyDescent="0.35">
      <c r="M18771" s="263" t="s">
        <v>22787</v>
      </c>
      <c r="N18771" s="264">
        <v>279.24</v>
      </c>
      <c r="P18771" s="241"/>
      <c r="Q18771" s="242"/>
    </row>
    <row r="18772" spans="13:17" ht="14.5" x14ac:dyDescent="0.35">
      <c r="M18772" s="263" t="s">
        <v>46058</v>
      </c>
      <c r="N18772" s="264">
        <v>406.57</v>
      </c>
      <c r="P18772" s="241"/>
      <c r="Q18772" s="242"/>
    </row>
    <row r="18773" spans="13:17" ht="14.5" x14ac:dyDescent="0.35">
      <c r="M18773" s="263" t="s">
        <v>22789</v>
      </c>
      <c r="N18773" s="264">
        <v>1298.75</v>
      </c>
      <c r="P18773" s="241"/>
      <c r="Q18773" s="242"/>
    </row>
    <row r="18774" spans="13:17" ht="14.5" x14ac:dyDescent="0.35">
      <c r="M18774" s="263" t="s">
        <v>22790</v>
      </c>
      <c r="N18774" s="264">
        <v>58256.49</v>
      </c>
      <c r="P18774" s="241"/>
      <c r="Q18774" s="242"/>
    </row>
    <row r="18775" spans="13:17" ht="14.5" x14ac:dyDescent="0.35">
      <c r="M18775" s="263" t="s">
        <v>22792</v>
      </c>
      <c r="N18775" s="264">
        <v>64918.78</v>
      </c>
      <c r="P18775" s="241"/>
      <c r="Q18775" s="242"/>
    </row>
    <row r="18776" spans="13:17" ht="14.5" x14ac:dyDescent="0.35">
      <c r="M18776" s="263" t="s">
        <v>41955</v>
      </c>
      <c r="N18776" s="264">
        <v>110624.88</v>
      </c>
      <c r="P18776" s="241"/>
      <c r="Q18776" s="242"/>
    </row>
    <row r="18777" spans="13:17" ht="14.5" x14ac:dyDescent="0.35">
      <c r="M18777" s="263" t="s">
        <v>35587</v>
      </c>
      <c r="N18777" s="264">
        <v>34348.74</v>
      </c>
      <c r="P18777" s="241"/>
      <c r="Q18777" s="242"/>
    </row>
    <row r="18778" spans="13:17" ht="14.5" x14ac:dyDescent="0.35">
      <c r="M18778" s="263" t="s">
        <v>43608</v>
      </c>
      <c r="N18778" s="264">
        <v>49884.24</v>
      </c>
      <c r="P18778" s="241"/>
      <c r="Q18778" s="242"/>
    </row>
    <row r="18779" spans="13:17" ht="14.5" x14ac:dyDescent="0.35">
      <c r="M18779" s="263" t="s">
        <v>43609</v>
      </c>
      <c r="N18779" s="264">
        <v>34370.639999999999</v>
      </c>
      <c r="P18779" s="241"/>
      <c r="Q18779" s="242"/>
    </row>
    <row r="18780" spans="13:17" ht="14.5" x14ac:dyDescent="0.35">
      <c r="M18780" s="263" t="s">
        <v>49128</v>
      </c>
      <c r="N18780" s="264">
        <v>99700</v>
      </c>
      <c r="P18780" s="241"/>
      <c r="Q18780" s="242"/>
    </row>
    <row r="18781" spans="13:17" ht="14.5" x14ac:dyDescent="0.35">
      <c r="M18781" s="263" t="s">
        <v>22809</v>
      </c>
      <c r="N18781" s="264">
        <v>4713.38</v>
      </c>
      <c r="P18781" s="241"/>
      <c r="Q18781" s="242"/>
    </row>
    <row r="18782" spans="13:17" ht="14.5" x14ac:dyDescent="0.35">
      <c r="M18782" s="263" t="s">
        <v>52647</v>
      </c>
      <c r="N18782" s="264">
        <v>5177.88</v>
      </c>
      <c r="P18782" s="241"/>
      <c r="Q18782" s="242"/>
    </row>
    <row r="18783" spans="13:17" ht="14.5" x14ac:dyDescent="0.35">
      <c r="M18783" s="263" t="s">
        <v>22810</v>
      </c>
      <c r="N18783" s="264">
        <v>27181.9</v>
      </c>
      <c r="P18783" s="241"/>
      <c r="Q18783" s="242"/>
    </row>
    <row r="18784" spans="13:17" ht="14.5" x14ac:dyDescent="0.35">
      <c r="M18784" s="263" t="s">
        <v>53951</v>
      </c>
      <c r="N18784" s="264">
        <v>875</v>
      </c>
      <c r="P18784" s="241"/>
      <c r="Q18784" s="242"/>
    </row>
    <row r="18785" spans="13:17" ht="14.5" x14ac:dyDescent="0.35">
      <c r="M18785" s="263" t="s">
        <v>22813</v>
      </c>
      <c r="N18785" s="264">
        <v>1902.35</v>
      </c>
      <c r="P18785" s="241"/>
      <c r="Q18785" s="242"/>
    </row>
    <row r="18786" spans="13:17" ht="14.5" x14ac:dyDescent="0.35">
      <c r="M18786" s="263" t="s">
        <v>22814</v>
      </c>
      <c r="N18786" s="264">
        <v>56340.63</v>
      </c>
      <c r="P18786" s="241"/>
      <c r="Q18786" s="242"/>
    </row>
    <row r="18787" spans="13:17" ht="14.5" x14ac:dyDescent="0.35">
      <c r="M18787" s="263" t="s">
        <v>22816</v>
      </c>
      <c r="N18787" s="264">
        <v>4568.46</v>
      </c>
      <c r="P18787" s="241"/>
      <c r="Q18787" s="242"/>
    </row>
    <row r="18788" spans="13:17" ht="14.5" x14ac:dyDescent="0.35">
      <c r="M18788" s="263" t="s">
        <v>22838</v>
      </c>
      <c r="N18788" s="264">
        <v>89775</v>
      </c>
      <c r="P18788" s="241"/>
      <c r="Q18788" s="242"/>
    </row>
    <row r="18789" spans="13:17" ht="14.5" x14ac:dyDescent="0.35">
      <c r="M18789" s="263" t="s">
        <v>53952</v>
      </c>
      <c r="N18789" s="264">
        <v>48500</v>
      </c>
      <c r="P18789" s="241"/>
      <c r="Q18789" s="242"/>
    </row>
    <row r="18790" spans="13:17" ht="14.5" x14ac:dyDescent="0.35">
      <c r="M18790" s="263" t="s">
        <v>53953</v>
      </c>
      <c r="N18790" s="264">
        <v>29760</v>
      </c>
      <c r="P18790" s="241"/>
      <c r="Q18790" s="242"/>
    </row>
    <row r="18791" spans="13:17" ht="14.5" x14ac:dyDescent="0.35">
      <c r="M18791" s="263" t="s">
        <v>49129</v>
      </c>
      <c r="N18791" s="264">
        <v>147993.75</v>
      </c>
      <c r="P18791" s="241"/>
      <c r="Q18791" s="242"/>
    </row>
    <row r="18792" spans="13:17" ht="14.5" x14ac:dyDescent="0.35">
      <c r="M18792" s="263" t="s">
        <v>53954</v>
      </c>
      <c r="N18792" s="264">
        <v>52750</v>
      </c>
      <c r="P18792" s="241"/>
      <c r="Q18792" s="242"/>
    </row>
    <row r="18793" spans="13:17" ht="14.5" x14ac:dyDescent="0.35">
      <c r="M18793" s="263" t="s">
        <v>53955</v>
      </c>
      <c r="N18793" s="264">
        <v>111781.32</v>
      </c>
      <c r="P18793" s="241"/>
      <c r="Q18793" s="242"/>
    </row>
    <row r="18794" spans="13:17" ht="14.5" x14ac:dyDescent="0.35">
      <c r="M18794" s="263" t="s">
        <v>22840</v>
      </c>
      <c r="N18794" s="264">
        <v>28342.77</v>
      </c>
      <c r="P18794" s="241"/>
      <c r="Q18794" s="242"/>
    </row>
    <row r="18795" spans="13:17" ht="14.5" x14ac:dyDescent="0.35">
      <c r="M18795" s="263" t="s">
        <v>53956</v>
      </c>
      <c r="N18795" s="264">
        <v>5013.6400000000003</v>
      </c>
      <c r="P18795" s="241"/>
      <c r="Q18795" s="242"/>
    </row>
    <row r="18796" spans="13:17" ht="14.5" x14ac:dyDescent="0.35">
      <c r="M18796" s="263" t="s">
        <v>22842</v>
      </c>
      <c r="N18796" s="264">
        <v>985.73</v>
      </c>
      <c r="P18796" s="241"/>
      <c r="Q18796" s="242"/>
    </row>
    <row r="18797" spans="13:17" ht="14.5" x14ac:dyDescent="0.35">
      <c r="M18797" s="263" t="s">
        <v>22843</v>
      </c>
      <c r="N18797" s="264">
        <v>954.59</v>
      </c>
      <c r="P18797" s="241"/>
      <c r="Q18797" s="242"/>
    </row>
    <row r="18798" spans="13:17" ht="14.5" x14ac:dyDescent="0.35">
      <c r="M18798" s="263" t="s">
        <v>46059</v>
      </c>
      <c r="N18798" s="264">
        <v>4.95</v>
      </c>
      <c r="P18798" s="241"/>
      <c r="Q18798" s="242"/>
    </row>
    <row r="18799" spans="13:17" ht="14.5" x14ac:dyDescent="0.35">
      <c r="M18799" s="263" t="s">
        <v>53957</v>
      </c>
      <c r="N18799" s="264">
        <v>54.21</v>
      </c>
      <c r="P18799" s="241"/>
      <c r="Q18799" s="242"/>
    </row>
    <row r="18800" spans="13:17" ht="14.5" x14ac:dyDescent="0.35">
      <c r="M18800" s="263" t="s">
        <v>22844</v>
      </c>
      <c r="N18800" s="264">
        <v>2.94</v>
      </c>
      <c r="P18800" s="241"/>
      <c r="Q18800" s="242"/>
    </row>
    <row r="18801" spans="13:17" ht="14.5" x14ac:dyDescent="0.35">
      <c r="M18801" s="263" t="s">
        <v>34079</v>
      </c>
      <c r="N18801" s="264">
        <v>3304.68</v>
      </c>
      <c r="P18801" s="241"/>
      <c r="Q18801" s="242"/>
    </row>
    <row r="18802" spans="13:17" ht="14.5" x14ac:dyDescent="0.35">
      <c r="M18802" s="263" t="s">
        <v>53958</v>
      </c>
      <c r="N18802" s="264">
        <v>1056</v>
      </c>
      <c r="P18802" s="241"/>
      <c r="Q18802" s="242"/>
    </row>
    <row r="18803" spans="13:17" ht="14.5" x14ac:dyDescent="0.35">
      <c r="M18803" s="263" t="s">
        <v>22845</v>
      </c>
      <c r="N18803" s="264">
        <v>275.39</v>
      </c>
      <c r="P18803" s="241"/>
      <c r="Q18803" s="242"/>
    </row>
    <row r="18804" spans="13:17" ht="14.5" x14ac:dyDescent="0.35">
      <c r="M18804" s="263" t="s">
        <v>46060</v>
      </c>
      <c r="N18804" s="264">
        <v>1500.75</v>
      </c>
      <c r="P18804" s="241"/>
      <c r="Q18804" s="242"/>
    </row>
    <row r="18805" spans="13:17" ht="14.5" x14ac:dyDescent="0.35">
      <c r="M18805" s="263" t="s">
        <v>22847</v>
      </c>
      <c r="N18805" s="264">
        <v>28601.96</v>
      </c>
      <c r="P18805" s="241"/>
      <c r="Q18805" s="242"/>
    </row>
    <row r="18806" spans="13:17" ht="14.5" x14ac:dyDescent="0.35">
      <c r="M18806" s="263" t="s">
        <v>22848</v>
      </c>
      <c r="N18806" s="264">
        <v>174670.34</v>
      </c>
      <c r="P18806" s="241"/>
      <c r="Q18806" s="242"/>
    </row>
    <row r="18807" spans="13:17" ht="14.5" x14ac:dyDescent="0.35">
      <c r="M18807" s="263" t="s">
        <v>53959</v>
      </c>
      <c r="N18807" s="264">
        <v>-4630.82</v>
      </c>
      <c r="P18807" s="241"/>
      <c r="Q18807" s="242"/>
    </row>
    <row r="18808" spans="13:17" ht="14.5" x14ac:dyDescent="0.35">
      <c r="M18808" s="263" t="s">
        <v>22849</v>
      </c>
      <c r="N18808" s="264">
        <v>69000.83</v>
      </c>
      <c r="P18808" s="241"/>
      <c r="Q18808" s="242"/>
    </row>
    <row r="18809" spans="13:17" ht="14.5" x14ac:dyDescent="0.35">
      <c r="M18809" s="263" t="s">
        <v>43610</v>
      </c>
      <c r="N18809" s="264">
        <v>189300</v>
      </c>
      <c r="P18809" s="241"/>
      <c r="Q18809" s="242"/>
    </row>
    <row r="18810" spans="13:17" ht="14.5" x14ac:dyDescent="0.35">
      <c r="M18810" s="263" t="s">
        <v>22885</v>
      </c>
      <c r="N18810" s="264">
        <v>296847.12</v>
      </c>
      <c r="P18810" s="241"/>
      <c r="Q18810" s="242"/>
    </row>
    <row r="18811" spans="13:17" ht="14.5" x14ac:dyDescent="0.35">
      <c r="M18811" s="263" t="s">
        <v>58413</v>
      </c>
      <c r="N18811" s="264">
        <v>5200</v>
      </c>
      <c r="P18811" s="241"/>
      <c r="Q18811" s="242"/>
    </row>
    <row r="18812" spans="13:17" ht="14.5" x14ac:dyDescent="0.35">
      <c r="M18812" s="263" t="s">
        <v>43611</v>
      </c>
      <c r="N18812" s="264">
        <v>13692.75</v>
      </c>
      <c r="P18812" s="241"/>
      <c r="Q18812" s="242"/>
    </row>
    <row r="18813" spans="13:17" ht="14.5" x14ac:dyDescent="0.35">
      <c r="M18813" s="263" t="s">
        <v>38250</v>
      </c>
      <c r="N18813" s="264">
        <v>540</v>
      </c>
      <c r="P18813" s="241"/>
      <c r="Q18813" s="242"/>
    </row>
    <row r="18814" spans="13:17" ht="14.5" x14ac:dyDescent="0.35">
      <c r="M18814" s="263" t="s">
        <v>35590</v>
      </c>
      <c r="N18814" s="264">
        <v>102524.18</v>
      </c>
      <c r="P18814" s="241"/>
      <c r="Q18814" s="242"/>
    </row>
    <row r="18815" spans="13:17" ht="14.5" x14ac:dyDescent="0.35">
      <c r="M18815" s="263" t="s">
        <v>49130</v>
      </c>
      <c r="N18815" s="264">
        <v>161550</v>
      </c>
      <c r="P18815" s="241"/>
      <c r="Q18815" s="242"/>
    </row>
    <row r="18816" spans="13:17" ht="14.5" x14ac:dyDescent="0.35">
      <c r="M18816" s="263" t="s">
        <v>35591</v>
      </c>
      <c r="N18816" s="264">
        <v>2000</v>
      </c>
      <c r="P18816" s="241"/>
      <c r="Q18816" s="242"/>
    </row>
    <row r="18817" spans="13:17" ht="14.5" x14ac:dyDescent="0.35">
      <c r="M18817" s="263" t="s">
        <v>49131</v>
      </c>
      <c r="N18817" s="264">
        <v>2142</v>
      </c>
      <c r="P18817" s="241"/>
      <c r="Q18817" s="242"/>
    </row>
    <row r="18818" spans="13:17" ht="14.5" x14ac:dyDescent="0.35">
      <c r="M18818" s="263" t="s">
        <v>22887</v>
      </c>
      <c r="N18818" s="264">
        <v>24722.27</v>
      </c>
      <c r="P18818" s="241"/>
      <c r="Q18818" s="242"/>
    </row>
    <row r="18819" spans="13:17" ht="14.5" x14ac:dyDescent="0.35">
      <c r="M18819" s="263" t="s">
        <v>43612</v>
      </c>
      <c r="N18819" s="264">
        <v>7262.15</v>
      </c>
      <c r="P18819" s="241"/>
      <c r="Q18819" s="242"/>
    </row>
    <row r="18820" spans="13:17" ht="14.5" x14ac:dyDescent="0.35">
      <c r="M18820" s="263" t="s">
        <v>22888</v>
      </c>
      <c r="N18820" s="264">
        <v>53069.31</v>
      </c>
      <c r="P18820" s="241"/>
      <c r="Q18820" s="242"/>
    </row>
    <row r="18821" spans="13:17" ht="14.5" x14ac:dyDescent="0.35">
      <c r="M18821" s="263" t="s">
        <v>22891</v>
      </c>
      <c r="N18821" s="264">
        <v>605</v>
      </c>
      <c r="P18821" s="241"/>
      <c r="Q18821" s="242"/>
    </row>
    <row r="18822" spans="13:17" ht="14.5" x14ac:dyDescent="0.35">
      <c r="M18822" s="263" t="s">
        <v>22894</v>
      </c>
      <c r="N18822" s="264">
        <v>69661.350000000006</v>
      </c>
      <c r="P18822" s="241"/>
      <c r="Q18822" s="242"/>
    </row>
    <row r="18823" spans="13:17" ht="14.5" x14ac:dyDescent="0.35">
      <c r="M18823" s="263" t="s">
        <v>22895</v>
      </c>
      <c r="N18823" s="264">
        <v>14597.1</v>
      </c>
      <c r="P18823" s="241"/>
      <c r="Q18823" s="242"/>
    </row>
    <row r="18824" spans="13:17" ht="14.5" x14ac:dyDescent="0.35">
      <c r="M18824" s="263" t="s">
        <v>22896</v>
      </c>
      <c r="N18824" s="264">
        <v>26063.11</v>
      </c>
      <c r="P18824" s="241"/>
      <c r="Q18824" s="242"/>
    </row>
    <row r="18825" spans="13:17" ht="14.5" x14ac:dyDescent="0.35">
      <c r="M18825" s="263" t="s">
        <v>22897</v>
      </c>
      <c r="N18825" s="264">
        <v>25292.65</v>
      </c>
      <c r="P18825" s="241"/>
      <c r="Q18825" s="242"/>
    </row>
    <row r="18826" spans="13:17" ht="14.5" x14ac:dyDescent="0.35">
      <c r="M18826" s="263" t="s">
        <v>22898</v>
      </c>
      <c r="N18826" s="264">
        <v>2364.96</v>
      </c>
      <c r="P18826" s="241"/>
      <c r="Q18826" s="242"/>
    </row>
    <row r="18827" spans="13:17" ht="14.5" x14ac:dyDescent="0.35">
      <c r="M18827" s="263" t="s">
        <v>22899</v>
      </c>
      <c r="N18827" s="264">
        <v>-1724.03</v>
      </c>
      <c r="P18827" s="241"/>
      <c r="Q18827" s="242"/>
    </row>
    <row r="18828" spans="13:17" ht="14.5" x14ac:dyDescent="0.35">
      <c r="M18828" s="263" t="s">
        <v>43613</v>
      </c>
      <c r="N18828" s="264">
        <v>10704.54</v>
      </c>
      <c r="P18828" s="241"/>
      <c r="Q18828" s="242"/>
    </row>
    <row r="18829" spans="13:17" ht="14.5" x14ac:dyDescent="0.35">
      <c r="M18829" s="263" t="s">
        <v>53960</v>
      </c>
      <c r="N18829" s="264">
        <v>58320</v>
      </c>
      <c r="P18829" s="241"/>
      <c r="Q18829" s="242"/>
    </row>
    <row r="18830" spans="13:17" ht="14.5" x14ac:dyDescent="0.35">
      <c r="M18830" s="263" t="s">
        <v>22913</v>
      </c>
      <c r="N18830" s="264">
        <v>38226.6</v>
      </c>
      <c r="P18830" s="241"/>
      <c r="Q18830" s="242"/>
    </row>
    <row r="18831" spans="13:17" ht="14.5" x14ac:dyDescent="0.35">
      <c r="M18831" s="263" t="s">
        <v>58414</v>
      </c>
      <c r="N18831" s="264">
        <v>31353</v>
      </c>
      <c r="P18831" s="241"/>
      <c r="Q18831" s="242"/>
    </row>
    <row r="18832" spans="13:17" ht="14.5" x14ac:dyDescent="0.35">
      <c r="M18832" s="263" t="s">
        <v>46061</v>
      </c>
      <c r="N18832" s="264">
        <v>78361.5</v>
      </c>
      <c r="P18832" s="241"/>
      <c r="Q18832" s="242"/>
    </row>
    <row r="18833" spans="13:17" ht="14.5" x14ac:dyDescent="0.35">
      <c r="M18833" s="263" t="s">
        <v>51739</v>
      </c>
      <c r="N18833" s="264">
        <v>24034</v>
      </c>
      <c r="P18833" s="241"/>
      <c r="Q18833" s="242"/>
    </row>
    <row r="18834" spans="13:17" ht="14.5" x14ac:dyDescent="0.35">
      <c r="M18834" s="263" t="s">
        <v>22914</v>
      </c>
      <c r="N18834" s="264">
        <v>13159.29</v>
      </c>
      <c r="P18834" s="241"/>
      <c r="Q18834" s="242"/>
    </row>
    <row r="18835" spans="13:17" ht="14.5" x14ac:dyDescent="0.35">
      <c r="M18835" s="263" t="s">
        <v>22915</v>
      </c>
      <c r="N18835" s="264">
        <v>17816.75</v>
      </c>
      <c r="P18835" s="241"/>
      <c r="Q18835" s="242"/>
    </row>
    <row r="18836" spans="13:17" ht="14.5" x14ac:dyDescent="0.35">
      <c r="M18836" s="263" t="s">
        <v>22916</v>
      </c>
      <c r="N18836" s="264">
        <v>4409.07</v>
      </c>
      <c r="P18836" s="241"/>
      <c r="Q18836" s="242"/>
    </row>
    <row r="18837" spans="13:17" ht="14.5" x14ac:dyDescent="0.35">
      <c r="M18837" s="263" t="s">
        <v>22918</v>
      </c>
      <c r="N18837" s="264">
        <v>1665.17</v>
      </c>
      <c r="P18837" s="241"/>
      <c r="Q18837" s="242"/>
    </row>
    <row r="18838" spans="13:17" ht="14.5" x14ac:dyDescent="0.35">
      <c r="M18838" s="263" t="s">
        <v>22919</v>
      </c>
      <c r="N18838" s="264">
        <v>15595.63</v>
      </c>
      <c r="P18838" s="241"/>
      <c r="Q18838" s="242"/>
    </row>
    <row r="18839" spans="13:17" ht="14.5" x14ac:dyDescent="0.35">
      <c r="M18839" s="263" t="s">
        <v>51740</v>
      </c>
      <c r="N18839" s="264">
        <v>16526.63</v>
      </c>
      <c r="P18839" s="241"/>
      <c r="Q18839" s="242"/>
    </row>
    <row r="18840" spans="13:17" ht="14.5" x14ac:dyDescent="0.35">
      <c r="M18840" s="263" t="s">
        <v>22920</v>
      </c>
      <c r="N18840" s="264">
        <v>19900</v>
      </c>
      <c r="P18840" s="241"/>
      <c r="Q18840" s="242"/>
    </row>
    <row r="18841" spans="13:17" ht="14.5" x14ac:dyDescent="0.35">
      <c r="M18841" s="263" t="s">
        <v>51741</v>
      </c>
      <c r="N18841" s="264">
        <v>9775</v>
      </c>
      <c r="P18841" s="241"/>
      <c r="Q18841" s="242"/>
    </row>
    <row r="18842" spans="13:17" ht="14.5" x14ac:dyDescent="0.35">
      <c r="M18842" s="263" t="s">
        <v>49132</v>
      </c>
      <c r="N18842" s="264">
        <v>79500</v>
      </c>
      <c r="P18842" s="241"/>
      <c r="Q18842" s="242"/>
    </row>
    <row r="18843" spans="13:17" ht="14.5" x14ac:dyDescent="0.35">
      <c r="M18843" s="263" t="s">
        <v>49133</v>
      </c>
      <c r="N18843" s="264">
        <v>5920.98</v>
      </c>
      <c r="P18843" s="241"/>
      <c r="Q18843" s="242"/>
    </row>
    <row r="18844" spans="13:17" ht="14.5" x14ac:dyDescent="0.35">
      <c r="M18844" s="263" t="s">
        <v>22932</v>
      </c>
      <c r="N18844" s="264">
        <v>369.88</v>
      </c>
      <c r="P18844" s="241"/>
      <c r="Q18844" s="242"/>
    </row>
    <row r="18845" spans="13:17" ht="14.5" x14ac:dyDescent="0.35">
      <c r="M18845" s="263" t="s">
        <v>49134</v>
      </c>
      <c r="N18845" s="264">
        <v>57437.5</v>
      </c>
      <c r="P18845" s="241"/>
      <c r="Q18845" s="242"/>
    </row>
    <row r="18846" spans="13:17" ht="14.5" x14ac:dyDescent="0.35">
      <c r="M18846" s="263" t="s">
        <v>49135</v>
      </c>
      <c r="N18846" s="264">
        <v>4393.97</v>
      </c>
      <c r="P18846" s="241"/>
      <c r="Q18846" s="242"/>
    </row>
    <row r="18847" spans="13:17" ht="14.5" x14ac:dyDescent="0.35">
      <c r="M18847" s="263" t="s">
        <v>22980</v>
      </c>
      <c r="N18847" s="264">
        <v>174385.12</v>
      </c>
      <c r="P18847" s="241"/>
      <c r="Q18847" s="242"/>
    </row>
    <row r="18848" spans="13:17" ht="14.5" x14ac:dyDescent="0.35">
      <c r="M18848" s="263" t="s">
        <v>58415</v>
      </c>
      <c r="N18848" s="264">
        <v>60532.84</v>
      </c>
      <c r="P18848" s="241"/>
      <c r="Q18848" s="242"/>
    </row>
    <row r="18849" spans="13:17" ht="14.5" x14ac:dyDescent="0.35">
      <c r="M18849" s="263" t="s">
        <v>49136</v>
      </c>
      <c r="N18849" s="264">
        <v>1254</v>
      </c>
      <c r="P18849" s="241"/>
      <c r="Q18849" s="242"/>
    </row>
    <row r="18850" spans="13:17" ht="14.5" x14ac:dyDescent="0.35">
      <c r="M18850" s="263" t="s">
        <v>35595</v>
      </c>
      <c r="N18850" s="264">
        <v>127361.60000000001</v>
      </c>
      <c r="P18850" s="241"/>
      <c r="Q18850" s="242"/>
    </row>
    <row r="18851" spans="13:17" ht="14.5" x14ac:dyDescent="0.35">
      <c r="M18851" s="263" t="s">
        <v>58416</v>
      </c>
      <c r="N18851" s="264">
        <v>16733.189999999999</v>
      </c>
      <c r="P18851" s="241"/>
      <c r="Q18851" s="242"/>
    </row>
    <row r="18852" spans="13:17" ht="14.5" x14ac:dyDescent="0.35">
      <c r="M18852" s="263" t="s">
        <v>50783</v>
      </c>
      <c r="N18852" s="264">
        <v>750</v>
      </c>
      <c r="P18852" s="241"/>
      <c r="Q18852" s="242"/>
    </row>
    <row r="18853" spans="13:17" ht="14.5" x14ac:dyDescent="0.35">
      <c r="M18853" s="263" t="s">
        <v>22984</v>
      </c>
      <c r="N18853" s="264">
        <v>26086.42</v>
      </c>
      <c r="P18853" s="241"/>
      <c r="Q18853" s="242"/>
    </row>
    <row r="18854" spans="13:17" ht="14.5" x14ac:dyDescent="0.35">
      <c r="M18854" s="263" t="s">
        <v>22987</v>
      </c>
      <c r="N18854" s="264">
        <v>937280</v>
      </c>
      <c r="P18854" s="241"/>
      <c r="Q18854" s="242"/>
    </row>
    <row r="18855" spans="13:17" ht="14.5" x14ac:dyDescent="0.35">
      <c r="M18855" s="263" t="s">
        <v>22988</v>
      </c>
      <c r="N18855" s="264">
        <v>8143.2</v>
      </c>
      <c r="P18855" s="241"/>
      <c r="Q18855" s="242"/>
    </row>
    <row r="18856" spans="13:17" ht="14.5" x14ac:dyDescent="0.35">
      <c r="M18856" s="263" t="s">
        <v>46062</v>
      </c>
      <c r="N18856" s="264">
        <v>1292050</v>
      </c>
      <c r="P18856" s="241"/>
      <c r="Q18856" s="242"/>
    </row>
    <row r="18857" spans="13:17" ht="14.5" x14ac:dyDescent="0.35">
      <c r="M18857" s="263" t="s">
        <v>22989</v>
      </c>
      <c r="N18857" s="264">
        <v>23073.93</v>
      </c>
      <c r="P18857" s="241"/>
      <c r="Q18857" s="242"/>
    </row>
    <row r="18858" spans="13:17" ht="14.5" x14ac:dyDescent="0.35">
      <c r="M18858" s="263" t="s">
        <v>22990</v>
      </c>
      <c r="N18858" s="264">
        <v>60586.45</v>
      </c>
      <c r="P18858" s="241"/>
      <c r="Q18858" s="242"/>
    </row>
    <row r="18859" spans="13:17" ht="14.5" x14ac:dyDescent="0.35">
      <c r="M18859" s="263" t="s">
        <v>22991</v>
      </c>
      <c r="N18859" s="264">
        <v>203307.32</v>
      </c>
      <c r="P18859" s="241"/>
      <c r="Q18859" s="242"/>
    </row>
    <row r="18860" spans="13:17" ht="14.5" x14ac:dyDescent="0.35">
      <c r="M18860" s="263" t="s">
        <v>22992</v>
      </c>
      <c r="N18860" s="264">
        <v>348001.17</v>
      </c>
      <c r="P18860" s="241"/>
      <c r="Q18860" s="242"/>
    </row>
    <row r="18861" spans="13:17" ht="14.5" x14ac:dyDescent="0.35">
      <c r="M18861" s="263" t="s">
        <v>22993</v>
      </c>
      <c r="N18861" s="264">
        <v>10394.52</v>
      </c>
      <c r="P18861" s="241"/>
      <c r="Q18861" s="242"/>
    </row>
    <row r="18862" spans="13:17" ht="14.5" x14ac:dyDescent="0.35">
      <c r="M18862" s="263" t="s">
        <v>22994</v>
      </c>
      <c r="N18862" s="264">
        <v>236352.45</v>
      </c>
      <c r="P18862" s="241"/>
      <c r="Q18862" s="242"/>
    </row>
    <row r="18863" spans="13:17" ht="14.5" x14ac:dyDescent="0.35">
      <c r="M18863" s="263" t="s">
        <v>58417</v>
      </c>
      <c r="N18863" s="264">
        <v>205.3</v>
      </c>
      <c r="P18863" s="241"/>
      <c r="Q18863" s="242"/>
    </row>
    <row r="18864" spans="13:17" ht="14.5" x14ac:dyDescent="0.35">
      <c r="M18864" s="263" t="s">
        <v>58418</v>
      </c>
      <c r="N18864" s="264">
        <v>135720</v>
      </c>
      <c r="P18864" s="241"/>
      <c r="Q18864" s="242"/>
    </row>
    <row r="18865" spans="13:17" ht="14.5" x14ac:dyDescent="0.35">
      <c r="M18865" s="263" t="s">
        <v>58419</v>
      </c>
      <c r="N18865" s="264">
        <v>52524.959999999999</v>
      </c>
      <c r="P18865" s="241"/>
      <c r="Q18865" s="242"/>
    </row>
    <row r="18866" spans="13:17" ht="14.5" x14ac:dyDescent="0.35">
      <c r="M18866" s="263" t="s">
        <v>22998</v>
      </c>
      <c r="N18866" s="264">
        <v>142940.51999999999</v>
      </c>
      <c r="P18866" s="241"/>
      <c r="Q18866" s="242"/>
    </row>
    <row r="18867" spans="13:17" ht="14.5" x14ac:dyDescent="0.35">
      <c r="M18867" s="263" t="s">
        <v>15522</v>
      </c>
      <c r="N18867" s="264">
        <v>123168.32000000001</v>
      </c>
      <c r="P18867" s="241"/>
      <c r="Q18867" s="242"/>
    </row>
    <row r="18868" spans="13:17" ht="14.5" x14ac:dyDescent="0.35">
      <c r="M18868" s="263" t="s">
        <v>23000</v>
      </c>
      <c r="N18868" s="264">
        <v>213172.5</v>
      </c>
      <c r="P18868" s="241"/>
      <c r="Q18868" s="242"/>
    </row>
    <row r="18869" spans="13:17" ht="14.5" x14ac:dyDescent="0.35">
      <c r="M18869" s="263" t="s">
        <v>53961</v>
      </c>
      <c r="N18869" s="264">
        <v>4284.28</v>
      </c>
      <c r="P18869" s="241"/>
      <c r="Q18869" s="242"/>
    </row>
    <row r="18870" spans="13:17" ht="14.5" x14ac:dyDescent="0.35">
      <c r="M18870" s="263" t="s">
        <v>23002</v>
      </c>
      <c r="N18870" s="264">
        <v>406400.13</v>
      </c>
      <c r="P18870" s="241"/>
      <c r="Q18870" s="242"/>
    </row>
    <row r="18871" spans="13:17" ht="14.5" x14ac:dyDescent="0.35">
      <c r="M18871" s="263" t="s">
        <v>37024</v>
      </c>
      <c r="N18871" s="264">
        <v>857725.15</v>
      </c>
      <c r="P18871" s="241"/>
      <c r="Q18871" s="242"/>
    </row>
    <row r="18872" spans="13:17" ht="14.5" x14ac:dyDescent="0.35">
      <c r="M18872" s="263" t="s">
        <v>38254</v>
      </c>
      <c r="N18872" s="264">
        <v>567011.37</v>
      </c>
      <c r="P18872" s="241"/>
      <c r="Q18872" s="242"/>
    </row>
    <row r="18873" spans="13:17" ht="14.5" x14ac:dyDescent="0.35">
      <c r="M18873" s="263" t="s">
        <v>37031</v>
      </c>
      <c r="N18873" s="264">
        <v>5572</v>
      </c>
      <c r="P18873" s="241"/>
      <c r="Q18873" s="242"/>
    </row>
    <row r="18874" spans="13:17" ht="14.5" x14ac:dyDescent="0.35">
      <c r="M18874" s="263" t="s">
        <v>23044</v>
      </c>
      <c r="N18874" s="264">
        <v>63447</v>
      </c>
      <c r="P18874" s="241"/>
      <c r="Q18874" s="242"/>
    </row>
    <row r="18875" spans="13:17" ht="14.5" x14ac:dyDescent="0.35">
      <c r="M18875" s="263" t="s">
        <v>50784</v>
      </c>
      <c r="N18875" s="264">
        <v>329.98</v>
      </c>
      <c r="P18875" s="241"/>
      <c r="Q18875" s="242"/>
    </row>
    <row r="18876" spans="13:17" ht="14.5" x14ac:dyDescent="0.35">
      <c r="M18876" s="263" t="s">
        <v>23045</v>
      </c>
      <c r="N18876" s="264">
        <v>16000.08</v>
      </c>
      <c r="P18876" s="241"/>
      <c r="Q18876" s="242"/>
    </row>
    <row r="18877" spans="13:17" ht="14.5" x14ac:dyDescent="0.35">
      <c r="M18877" s="263" t="s">
        <v>23046</v>
      </c>
      <c r="N18877" s="264">
        <v>44942</v>
      </c>
      <c r="P18877" s="241"/>
      <c r="Q18877" s="242"/>
    </row>
    <row r="18878" spans="13:17" ht="14.5" x14ac:dyDescent="0.35">
      <c r="M18878" s="263" t="s">
        <v>23047</v>
      </c>
      <c r="N18878" s="264">
        <v>31559.95</v>
      </c>
      <c r="P18878" s="241"/>
      <c r="Q18878" s="242"/>
    </row>
    <row r="18879" spans="13:17" ht="14.5" x14ac:dyDescent="0.35">
      <c r="M18879" s="263" t="s">
        <v>23048</v>
      </c>
      <c r="N18879" s="264">
        <v>63272.94</v>
      </c>
      <c r="P18879" s="241"/>
      <c r="Q18879" s="242"/>
    </row>
    <row r="18880" spans="13:17" ht="14.5" x14ac:dyDescent="0.35">
      <c r="M18880" s="263" t="s">
        <v>23049</v>
      </c>
      <c r="N18880" s="264">
        <v>4770.97</v>
      </c>
      <c r="P18880" s="241"/>
      <c r="Q18880" s="242"/>
    </row>
    <row r="18881" spans="13:17" ht="14.5" x14ac:dyDescent="0.35">
      <c r="M18881" s="263" t="s">
        <v>23053</v>
      </c>
      <c r="N18881" s="264">
        <v>988797.2</v>
      </c>
      <c r="P18881" s="241"/>
      <c r="Q18881" s="242"/>
    </row>
    <row r="18882" spans="13:17" ht="14.5" x14ac:dyDescent="0.35">
      <c r="M18882" s="263" t="s">
        <v>35600</v>
      </c>
      <c r="N18882" s="264">
        <v>289371.94</v>
      </c>
      <c r="P18882" s="241"/>
      <c r="Q18882" s="242"/>
    </row>
    <row r="18883" spans="13:17" ht="14.5" x14ac:dyDescent="0.35">
      <c r="M18883" s="263" t="s">
        <v>49137</v>
      </c>
      <c r="N18883" s="264">
        <v>15209.67</v>
      </c>
      <c r="P18883" s="241"/>
      <c r="Q18883" s="242"/>
    </row>
    <row r="18884" spans="13:17" ht="14.5" x14ac:dyDescent="0.35">
      <c r="M18884" s="263" t="s">
        <v>23054</v>
      </c>
      <c r="N18884" s="264">
        <v>46354.82</v>
      </c>
      <c r="P18884" s="241"/>
      <c r="Q18884" s="242"/>
    </row>
    <row r="18885" spans="13:17" ht="14.5" x14ac:dyDescent="0.35">
      <c r="M18885" s="263" t="s">
        <v>15532</v>
      </c>
      <c r="N18885" s="264">
        <v>119393.08</v>
      </c>
      <c r="P18885" s="241"/>
      <c r="Q18885" s="242"/>
    </row>
    <row r="18886" spans="13:17" ht="14.5" x14ac:dyDescent="0.35">
      <c r="M18886" s="263" t="s">
        <v>15533</v>
      </c>
      <c r="N18886" s="264">
        <v>110726.87</v>
      </c>
      <c r="P18886" s="241"/>
      <c r="Q18886" s="242"/>
    </row>
    <row r="18887" spans="13:17" ht="14.5" x14ac:dyDescent="0.35">
      <c r="M18887" s="263" t="s">
        <v>23055</v>
      </c>
      <c r="N18887" s="264">
        <v>5453.04</v>
      </c>
      <c r="P18887" s="241"/>
      <c r="Q18887" s="242"/>
    </row>
    <row r="18888" spans="13:17" ht="14.5" x14ac:dyDescent="0.35">
      <c r="M18888" s="263" t="s">
        <v>23056</v>
      </c>
      <c r="N18888" s="264">
        <v>2334928.21</v>
      </c>
      <c r="P18888" s="241"/>
      <c r="Q18888" s="242"/>
    </row>
    <row r="18889" spans="13:17" ht="14.5" x14ac:dyDescent="0.35">
      <c r="M18889" s="263" t="s">
        <v>37032</v>
      </c>
      <c r="N18889" s="264">
        <v>83267.399999999994</v>
      </c>
      <c r="P18889" s="241"/>
      <c r="Q18889" s="242"/>
    </row>
    <row r="18890" spans="13:17" ht="14.5" x14ac:dyDescent="0.35">
      <c r="M18890" s="263" t="s">
        <v>23058</v>
      </c>
      <c r="N18890" s="264">
        <v>1071</v>
      </c>
      <c r="P18890" s="241"/>
      <c r="Q18890" s="242"/>
    </row>
    <row r="18891" spans="13:17" ht="14.5" x14ac:dyDescent="0.35">
      <c r="M18891" s="263" t="s">
        <v>53962</v>
      </c>
      <c r="N18891" s="264">
        <v>15505.3</v>
      </c>
      <c r="P18891" s="241"/>
      <c r="Q18891" s="242"/>
    </row>
    <row r="18892" spans="13:17" ht="14.5" x14ac:dyDescent="0.35">
      <c r="M18892" s="263" t="s">
        <v>23059</v>
      </c>
      <c r="N18892" s="264">
        <v>73560.070000000007</v>
      </c>
      <c r="P18892" s="241"/>
      <c r="Q18892" s="242"/>
    </row>
    <row r="18893" spans="13:17" ht="14.5" x14ac:dyDescent="0.35">
      <c r="M18893" s="263" t="s">
        <v>41959</v>
      </c>
      <c r="N18893" s="264">
        <v>43625</v>
      </c>
      <c r="P18893" s="241"/>
      <c r="Q18893" s="242"/>
    </row>
    <row r="18894" spans="13:17" ht="14.5" x14ac:dyDescent="0.35">
      <c r="M18894" s="263" t="s">
        <v>23060</v>
      </c>
      <c r="N18894" s="264">
        <v>3840.1</v>
      </c>
      <c r="P18894" s="241"/>
      <c r="Q18894" s="242"/>
    </row>
    <row r="18895" spans="13:17" ht="14.5" x14ac:dyDescent="0.35">
      <c r="M18895" s="263" t="s">
        <v>58420</v>
      </c>
      <c r="N18895" s="264">
        <v>125959.95</v>
      </c>
      <c r="P18895" s="241"/>
      <c r="Q18895" s="242"/>
    </row>
    <row r="18896" spans="13:17" ht="14.5" x14ac:dyDescent="0.35">
      <c r="M18896" s="263" t="s">
        <v>15534</v>
      </c>
      <c r="N18896" s="264">
        <v>141607.89000000001</v>
      </c>
      <c r="P18896" s="241"/>
      <c r="Q18896" s="242"/>
    </row>
    <row r="18897" spans="13:17" ht="14.5" x14ac:dyDescent="0.35">
      <c r="M18897" s="263" t="s">
        <v>15535</v>
      </c>
      <c r="N18897" s="264">
        <v>54210.18</v>
      </c>
      <c r="P18897" s="241"/>
      <c r="Q18897" s="242"/>
    </row>
    <row r="18898" spans="13:17" ht="14.5" x14ac:dyDescent="0.35">
      <c r="M18898" s="263" t="s">
        <v>15536</v>
      </c>
      <c r="N18898" s="264">
        <v>162780.44</v>
      </c>
      <c r="P18898" s="241"/>
      <c r="Q18898" s="242"/>
    </row>
    <row r="18899" spans="13:17" ht="14.5" x14ac:dyDescent="0.35">
      <c r="M18899" s="263" t="s">
        <v>37034</v>
      </c>
      <c r="N18899" s="264">
        <v>18402.64</v>
      </c>
      <c r="P18899" s="241"/>
      <c r="Q18899" s="242"/>
    </row>
    <row r="18900" spans="13:17" ht="14.5" x14ac:dyDescent="0.35">
      <c r="M18900" s="263" t="s">
        <v>46063</v>
      </c>
      <c r="N18900" s="264">
        <v>28580.81</v>
      </c>
      <c r="P18900" s="241"/>
      <c r="Q18900" s="242"/>
    </row>
    <row r="18901" spans="13:17" ht="14.5" x14ac:dyDescent="0.35">
      <c r="M18901" s="263" t="s">
        <v>23118</v>
      </c>
      <c r="N18901" s="264">
        <v>57992.5</v>
      </c>
      <c r="P18901" s="241"/>
      <c r="Q18901" s="242"/>
    </row>
    <row r="18902" spans="13:17" ht="14.5" x14ac:dyDescent="0.35">
      <c r="M18902" s="263" t="s">
        <v>50785</v>
      </c>
      <c r="N18902" s="264">
        <v>781.84</v>
      </c>
      <c r="P18902" s="241"/>
      <c r="Q18902" s="242"/>
    </row>
    <row r="18903" spans="13:17" ht="14.5" x14ac:dyDescent="0.35">
      <c r="M18903" s="263" t="s">
        <v>23119</v>
      </c>
      <c r="N18903" s="264">
        <v>28230</v>
      </c>
      <c r="P18903" s="241"/>
      <c r="Q18903" s="242"/>
    </row>
    <row r="18904" spans="13:17" ht="14.5" x14ac:dyDescent="0.35">
      <c r="M18904" s="263" t="s">
        <v>49138</v>
      </c>
      <c r="N18904" s="264">
        <v>10642.47</v>
      </c>
      <c r="P18904" s="241"/>
      <c r="Q18904" s="242"/>
    </row>
    <row r="18905" spans="13:17" ht="14.5" x14ac:dyDescent="0.35">
      <c r="M18905" s="263" t="s">
        <v>23120</v>
      </c>
      <c r="N18905" s="264">
        <v>7660</v>
      </c>
      <c r="P18905" s="241"/>
      <c r="Q18905" s="242"/>
    </row>
    <row r="18906" spans="13:17" ht="14.5" x14ac:dyDescent="0.35">
      <c r="M18906" s="263" t="s">
        <v>23121</v>
      </c>
      <c r="N18906" s="264">
        <v>12642.5</v>
      </c>
      <c r="P18906" s="241"/>
      <c r="Q18906" s="242"/>
    </row>
    <row r="18907" spans="13:17" ht="14.5" x14ac:dyDescent="0.35">
      <c r="M18907" s="263" t="s">
        <v>35603</v>
      </c>
      <c r="N18907" s="264">
        <v>1166</v>
      </c>
      <c r="P18907" s="241"/>
      <c r="Q18907" s="242"/>
    </row>
    <row r="18908" spans="13:17" ht="14.5" x14ac:dyDescent="0.35">
      <c r="M18908" s="263" t="s">
        <v>46064</v>
      </c>
      <c r="N18908" s="264">
        <v>16756.669999999998</v>
      </c>
      <c r="P18908" s="241"/>
      <c r="Q18908" s="242"/>
    </row>
    <row r="18909" spans="13:17" ht="14.5" x14ac:dyDescent="0.35">
      <c r="M18909" s="263" t="s">
        <v>50786</v>
      </c>
      <c r="N18909" s="264">
        <v>381</v>
      </c>
      <c r="P18909" s="241"/>
      <c r="Q18909" s="242"/>
    </row>
    <row r="18910" spans="13:17" ht="14.5" x14ac:dyDescent="0.35">
      <c r="M18910" s="263" t="s">
        <v>23122</v>
      </c>
      <c r="N18910" s="264">
        <v>49733.4</v>
      </c>
      <c r="P18910" s="241"/>
      <c r="Q18910" s="242"/>
    </row>
    <row r="18911" spans="13:17" ht="14.5" x14ac:dyDescent="0.35">
      <c r="M18911" s="263" t="s">
        <v>23123</v>
      </c>
      <c r="N18911" s="264">
        <v>5471.89</v>
      </c>
      <c r="P18911" s="241"/>
      <c r="Q18911" s="242"/>
    </row>
    <row r="18912" spans="13:17" ht="14.5" x14ac:dyDescent="0.35">
      <c r="M18912" s="263" t="s">
        <v>15541</v>
      </c>
      <c r="N18912" s="264">
        <v>11439.38</v>
      </c>
      <c r="P18912" s="241"/>
      <c r="Q18912" s="242"/>
    </row>
    <row r="18913" spans="13:17" ht="14.5" x14ac:dyDescent="0.35">
      <c r="M18913" s="263" t="s">
        <v>41963</v>
      </c>
      <c r="N18913" s="264">
        <v>19367.23</v>
      </c>
      <c r="P18913" s="241"/>
      <c r="Q18913" s="242"/>
    </row>
    <row r="18914" spans="13:17" ht="14.5" x14ac:dyDescent="0.35">
      <c r="M18914" s="263" t="s">
        <v>23124</v>
      </c>
      <c r="N18914" s="264">
        <v>490.62</v>
      </c>
      <c r="P18914" s="241"/>
      <c r="Q18914" s="242"/>
    </row>
    <row r="18915" spans="13:17" ht="14.5" x14ac:dyDescent="0.35">
      <c r="M18915" s="263" t="s">
        <v>46065</v>
      </c>
      <c r="N18915" s="264">
        <v>620500</v>
      </c>
      <c r="P18915" s="241"/>
      <c r="Q18915" s="242"/>
    </row>
    <row r="18916" spans="13:17" ht="14.5" x14ac:dyDescent="0.35">
      <c r="M18916" s="263" t="s">
        <v>53963</v>
      </c>
      <c r="N18916" s="264">
        <v>4059</v>
      </c>
      <c r="P18916" s="241"/>
      <c r="Q18916" s="242"/>
    </row>
    <row r="18917" spans="13:17" ht="14.5" x14ac:dyDescent="0.35">
      <c r="M18917" s="263" t="s">
        <v>23127</v>
      </c>
      <c r="N18917" s="264">
        <v>17085</v>
      </c>
      <c r="P18917" s="241"/>
      <c r="Q18917" s="242"/>
    </row>
    <row r="18918" spans="13:17" ht="14.5" x14ac:dyDescent="0.35">
      <c r="M18918" s="263" t="s">
        <v>15542</v>
      </c>
      <c r="N18918" s="264">
        <v>69235.47</v>
      </c>
      <c r="P18918" s="241"/>
      <c r="Q18918" s="242"/>
    </row>
    <row r="18919" spans="13:17" ht="14.5" x14ac:dyDescent="0.35">
      <c r="M18919" s="263" t="s">
        <v>15543</v>
      </c>
      <c r="N18919" s="264">
        <v>28397.56</v>
      </c>
      <c r="P18919" s="241"/>
      <c r="Q18919" s="242"/>
    </row>
    <row r="18920" spans="13:17" ht="14.5" x14ac:dyDescent="0.35">
      <c r="M18920" s="263" t="s">
        <v>46066</v>
      </c>
      <c r="N18920" s="264">
        <v>10596.76</v>
      </c>
      <c r="P18920" s="241"/>
      <c r="Q18920" s="242"/>
    </row>
    <row r="18921" spans="13:17" ht="14.5" x14ac:dyDescent="0.35">
      <c r="M18921" s="263" t="s">
        <v>23128</v>
      </c>
      <c r="N18921" s="264">
        <v>67175.88</v>
      </c>
      <c r="P18921" s="241"/>
      <c r="Q18921" s="242"/>
    </row>
    <row r="18922" spans="13:17" ht="14.5" x14ac:dyDescent="0.35">
      <c r="M18922" s="263" t="s">
        <v>23129</v>
      </c>
      <c r="N18922" s="264">
        <v>1570.9</v>
      </c>
      <c r="P18922" s="241"/>
      <c r="Q18922" s="242"/>
    </row>
    <row r="18923" spans="13:17" ht="14.5" x14ac:dyDescent="0.35">
      <c r="M18923" s="263" t="s">
        <v>53964</v>
      </c>
      <c r="N18923" s="264">
        <v>849</v>
      </c>
      <c r="P18923" s="241"/>
      <c r="Q18923" s="242"/>
    </row>
    <row r="18924" spans="13:17" ht="14.5" x14ac:dyDescent="0.35">
      <c r="M18924" s="263" t="s">
        <v>23133</v>
      </c>
      <c r="N18924" s="264">
        <v>59510.47</v>
      </c>
      <c r="P18924" s="241"/>
      <c r="Q18924" s="242"/>
    </row>
    <row r="18925" spans="13:17" ht="14.5" x14ac:dyDescent="0.35">
      <c r="M18925" s="263" t="s">
        <v>15544</v>
      </c>
      <c r="N18925" s="264">
        <v>174277.52</v>
      </c>
      <c r="P18925" s="241"/>
      <c r="Q18925" s="242"/>
    </row>
    <row r="18926" spans="13:17" ht="14.5" x14ac:dyDescent="0.35">
      <c r="M18926" s="263" t="s">
        <v>23134</v>
      </c>
      <c r="N18926" s="264">
        <v>136818.89000000001</v>
      </c>
      <c r="P18926" s="241"/>
      <c r="Q18926" s="242"/>
    </row>
    <row r="18927" spans="13:17" ht="14.5" x14ac:dyDescent="0.35">
      <c r="M18927" s="263" t="s">
        <v>38262</v>
      </c>
      <c r="N18927" s="264">
        <v>20728.64</v>
      </c>
      <c r="P18927" s="241"/>
      <c r="Q18927" s="242"/>
    </row>
    <row r="18928" spans="13:17" ht="14.5" x14ac:dyDescent="0.35">
      <c r="M18928" s="263" t="s">
        <v>23135</v>
      </c>
      <c r="N18928" s="264">
        <v>72128.47</v>
      </c>
      <c r="P18928" s="241"/>
      <c r="Q18928" s="242"/>
    </row>
    <row r="18929" spans="13:17" ht="14.5" x14ac:dyDescent="0.35">
      <c r="M18929" s="263" t="s">
        <v>23136</v>
      </c>
      <c r="N18929" s="264">
        <v>3963.57</v>
      </c>
      <c r="P18929" s="241"/>
      <c r="Q18929" s="242"/>
    </row>
    <row r="18930" spans="13:17" ht="14.5" x14ac:dyDescent="0.35">
      <c r="M18930" s="263" t="s">
        <v>38263</v>
      </c>
      <c r="N18930" s="264">
        <v>113583.85</v>
      </c>
      <c r="P18930" s="241"/>
      <c r="Q18930" s="242"/>
    </row>
    <row r="18931" spans="13:17" ht="14.5" x14ac:dyDescent="0.35">
      <c r="M18931" s="263" t="s">
        <v>58421</v>
      </c>
      <c r="N18931" s="264">
        <v>41126</v>
      </c>
      <c r="P18931" s="241"/>
      <c r="Q18931" s="242"/>
    </row>
    <row r="18932" spans="13:17" ht="14.5" x14ac:dyDescent="0.35">
      <c r="M18932" s="263" t="s">
        <v>58422</v>
      </c>
      <c r="N18932" s="264">
        <v>239857.32</v>
      </c>
      <c r="P18932" s="241"/>
      <c r="Q18932" s="242"/>
    </row>
    <row r="18933" spans="13:17" ht="14.5" x14ac:dyDescent="0.35">
      <c r="M18933" s="263" t="s">
        <v>58423</v>
      </c>
      <c r="N18933" s="264">
        <v>44720.15</v>
      </c>
      <c r="P18933" s="241"/>
      <c r="Q18933" s="242"/>
    </row>
    <row r="18934" spans="13:17" ht="14.5" x14ac:dyDescent="0.35">
      <c r="M18934" s="263" t="s">
        <v>58424</v>
      </c>
      <c r="N18934" s="264">
        <v>5395.86</v>
      </c>
      <c r="P18934" s="241"/>
      <c r="Q18934" s="242"/>
    </row>
    <row r="18935" spans="13:17" ht="14.5" x14ac:dyDescent="0.35">
      <c r="M18935" s="263" t="s">
        <v>58425</v>
      </c>
      <c r="N18935" s="264">
        <v>53132.56</v>
      </c>
      <c r="P18935" s="241"/>
      <c r="Q18935" s="242"/>
    </row>
    <row r="18936" spans="13:17" ht="14.5" x14ac:dyDescent="0.35">
      <c r="M18936" s="263" t="s">
        <v>49139</v>
      </c>
      <c r="N18936" s="264">
        <v>160261.45000000001</v>
      </c>
      <c r="P18936" s="241"/>
      <c r="Q18936" s="242"/>
    </row>
    <row r="18937" spans="13:17" ht="14.5" x14ac:dyDescent="0.35">
      <c r="M18937" s="263" t="s">
        <v>49140</v>
      </c>
      <c r="N18937" s="264">
        <v>37579.949999999997</v>
      </c>
      <c r="P18937" s="241"/>
      <c r="Q18937" s="242"/>
    </row>
    <row r="18938" spans="13:17" ht="14.5" x14ac:dyDescent="0.35">
      <c r="M18938" s="263" t="s">
        <v>58426</v>
      </c>
      <c r="N18938" s="264">
        <v>1145.95</v>
      </c>
      <c r="P18938" s="241"/>
      <c r="Q18938" s="242"/>
    </row>
    <row r="18939" spans="13:17" ht="14.5" x14ac:dyDescent="0.35">
      <c r="M18939" s="263" t="s">
        <v>15550</v>
      </c>
      <c r="N18939" s="264">
        <v>27391.1</v>
      </c>
      <c r="P18939" s="241"/>
      <c r="Q18939" s="242"/>
    </row>
    <row r="18940" spans="13:17" ht="14.5" x14ac:dyDescent="0.35">
      <c r="M18940" s="263" t="s">
        <v>23146</v>
      </c>
      <c r="N18940" s="264">
        <v>216672.7</v>
      </c>
      <c r="P18940" s="241"/>
      <c r="Q18940" s="242"/>
    </row>
    <row r="18941" spans="13:17" ht="14.5" x14ac:dyDescent="0.35">
      <c r="M18941" s="263" t="s">
        <v>58427</v>
      </c>
      <c r="N18941" s="264">
        <v>4152</v>
      </c>
      <c r="P18941" s="241"/>
      <c r="Q18941" s="242"/>
    </row>
    <row r="18942" spans="13:17" ht="14.5" x14ac:dyDescent="0.35">
      <c r="M18942" s="263" t="s">
        <v>58428</v>
      </c>
      <c r="N18942" s="264">
        <v>10280.530000000001</v>
      </c>
      <c r="P18942" s="241"/>
      <c r="Q18942" s="242"/>
    </row>
    <row r="18943" spans="13:17" ht="14.5" x14ac:dyDescent="0.35">
      <c r="M18943" s="263" t="s">
        <v>23148</v>
      </c>
      <c r="N18943" s="264">
        <v>15827.71</v>
      </c>
      <c r="P18943" s="241"/>
      <c r="Q18943" s="242"/>
    </row>
    <row r="18944" spans="13:17" ht="14.5" x14ac:dyDescent="0.35">
      <c r="M18944" s="263" t="s">
        <v>15551</v>
      </c>
      <c r="N18944" s="264">
        <v>33619.75</v>
      </c>
      <c r="P18944" s="241"/>
      <c r="Q18944" s="242"/>
    </row>
    <row r="18945" spans="13:17" ht="14.5" x14ac:dyDescent="0.35">
      <c r="M18945" s="263" t="s">
        <v>23173</v>
      </c>
      <c r="N18945" s="264">
        <v>88083.44</v>
      </c>
      <c r="P18945" s="241"/>
      <c r="Q18945" s="242"/>
    </row>
    <row r="18946" spans="13:17" ht="14.5" x14ac:dyDescent="0.35">
      <c r="M18946" s="263" t="s">
        <v>49141</v>
      </c>
      <c r="N18946" s="264">
        <v>96500</v>
      </c>
      <c r="P18946" s="241"/>
      <c r="Q18946" s="242"/>
    </row>
    <row r="18947" spans="13:17" ht="14.5" x14ac:dyDescent="0.35">
      <c r="M18947" s="263" t="s">
        <v>23175</v>
      </c>
      <c r="N18947" s="264">
        <v>13165.83</v>
      </c>
      <c r="P18947" s="241"/>
      <c r="Q18947" s="242"/>
    </row>
    <row r="18948" spans="13:17" ht="14.5" x14ac:dyDescent="0.35">
      <c r="M18948" s="263" t="s">
        <v>41970</v>
      </c>
      <c r="N18948" s="264">
        <v>3133.28</v>
      </c>
      <c r="P18948" s="241"/>
      <c r="Q18948" s="242"/>
    </row>
    <row r="18949" spans="13:17" ht="14.5" x14ac:dyDescent="0.35">
      <c r="M18949" s="263" t="s">
        <v>23176</v>
      </c>
      <c r="N18949" s="264">
        <v>11084.54</v>
      </c>
      <c r="P18949" s="241"/>
      <c r="Q18949" s="242"/>
    </row>
    <row r="18950" spans="13:17" ht="14.5" x14ac:dyDescent="0.35">
      <c r="M18950" s="263" t="s">
        <v>53965</v>
      </c>
      <c r="N18950" s="264">
        <v>1397.19</v>
      </c>
      <c r="P18950" s="241"/>
      <c r="Q18950" s="242"/>
    </row>
    <row r="18951" spans="13:17" ht="14.5" x14ac:dyDescent="0.35">
      <c r="M18951" s="263" t="s">
        <v>23179</v>
      </c>
      <c r="N18951" s="264">
        <v>8340</v>
      </c>
      <c r="P18951" s="241"/>
      <c r="Q18951" s="242"/>
    </row>
    <row r="18952" spans="13:17" ht="14.5" x14ac:dyDescent="0.35">
      <c r="M18952" s="263" t="s">
        <v>23246</v>
      </c>
      <c r="N18952" s="264">
        <v>215870.23</v>
      </c>
      <c r="P18952" s="241"/>
      <c r="Q18952" s="242"/>
    </row>
    <row r="18953" spans="13:17" ht="14.5" x14ac:dyDescent="0.35">
      <c r="M18953" s="263" t="s">
        <v>23247</v>
      </c>
      <c r="N18953" s="264">
        <v>132864.54</v>
      </c>
      <c r="P18953" s="241"/>
      <c r="Q18953" s="242"/>
    </row>
    <row r="18954" spans="13:17" ht="14.5" x14ac:dyDescent="0.35">
      <c r="M18954" s="263" t="s">
        <v>43614</v>
      </c>
      <c r="N18954" s="264">
        <v>2279.56</v>
      </c>
      <c r="P18954" s="241"/>
      <c r="Q18954" s="242"/>
    </row>
    <row r="18955" spans="13:17" ht="14.5" x14ac:dyDescent="0.35">
      <c r="M18955" s="263" t="s">
        <v>23248</v>
      </c>
      <c r="N18955" s="264">
        <v>644023.27</v>
      </c>
      <c r="P18955" s="241"/>
      <c r="Q18955" s="242"/>
    </row>
    <row r="18956" spans="13:17" ht="14.5" x14ac:dyDescent="0.35">
      <c r="M18956" s="263" t="s">
        <v>50787</v>
      </c>
      <c r="N18956" s="264">
        <v>8322.1</v>
      </c>
      <c r="P18956" s="241"/>
      <c r="Q18956" s="242"/>
    </row>
    <row r="18957" spans="13:17" ht="14.5" x14ac:dyDescent="0.35">
      <c r="M18957" s="263" t="s">
        <v>37048</v>
      </c>
      <c r="N18957" s="264">
        <v>148774.46</v>
      </c>
      <c r="P18957" s="241"/>
      <c r="Q18957" s="242"/>
    </row>
    <row r="18958" spans="13:17" ht="14.5" x14ac:dyDescent="0.35">
      <c r="M18958" s="263" t="s">
        <v>23250</v>
      </c>
      <c r="N18958" s="264">
        <v>69249.14</v>
      </c>
      <c r="P18958" s="241"/>
      <c r="Q18958" s="242"/>
    </row>
    <row r="18959" spans="13:17" ht="14.5" x14ac:dyDescent="0.35">
      <c r="M18959" s="263" t="s">
        <v>23251</v>
      </c>
      <c r="N18959" s="264">
        <v>5536.25</v>
      </c>
      <c r="P18959" s="241"/>
      <c r="Q18959" s="242"/>
    </row>
    <row r="18960" spans="13:17" ht="14.5" x14ac:dyDescent="0.35">
      <c r="M18960" s="263" t="s">
        <v>23252</v>
      </c>
      <c r="N18960" s="264">
        <v>74840.5</v>
      </c>
      <c r="P18960" s="241"/>
      <c r="Q18960" s="242"/>
    </row>
    <row r="18961" spans="13:17" ht="14.5" x14ac:dyDescent="0.35">
      <c r="M18961" s="263" t="s">
        <v>38277</v>
      </c>
      <c r="N18961" s="264">
        <v>955</v>
      </c>
      <c r="P18961" s="241"/>
      <c r="Q18961" s="242"/>
    </row>
    <row r="18962" spans="13:17" ht="14.5" x14ac:dyDescent="0.35">
      <c r="M18962" s="263" t="s">
        <v>35606</v>
      </c>
      <c r="N18962" s="264">
        <v>12315169.02</v>
      </c>
      <c r="P18962" s="241"/>
      <c r="Q18962" s="242"/>
    </row>
    <row r="18963" spans="13:17" ht="14.5" x14ac:dyDescent="0.35">
      <c r="M18963" s="263" t="s">
        <v>23255</v>
      </c>
      <c r="N18963" s="264">
        <v>27965</v>
      </c>
      <c r="P18963" s="241"/>
      <c r="Q18963" s="242"/>
    </row>
    <row r="18964" spans="13:17" ht="14.5" x14ac:dyDescent="0.35">
      <c r="M18964" s="263" t="s">
        <v>43615</v>
      </c>
      <c r="N18964" s="264">
        <v>79354.61</v>
      </c>
      <c r="P18964" s="241"/>
      <c r="Q18964" s="242"/>
    </row>
    <row r="18965" spans="13:17" ht="14.5" x14ac:dyDescent="0.35">
      <c r="M18965" s="263" t="s">
        <v>15566</v>
      </c>
      <c r="N18965" s="264">
        <v>1018382.09</v>
      </c>
      <c r="P18965" s="241"/>
      <c r="Q18965" s="242"/>
    </row>
    <row r="18966" spans="13:17" ht="14.5" x14ac:dyDescent="0.35">
      <c r="M18966" s="263" t="s">
        <v>15567</v>
      </c>
      <c r="N18966" s="264">
        <v>135170.73000000001</v>
      </c>
      <c r="P18966" s="241"/>
      <c r="Q18966" s="242"/>
    </row>
    <row r="18967" spans="13:17" ht="14.5" x14ac:dyDescent="0.35">
      <c r="M18967" s="263" t="s">
        <v>15568</v>
      </c>
      <c r="N18967" s="264">
        <v>72260.100000000006</v>
      </c>
      <c r="P18967" s="241"/>
      <c r="Q18967" s="242"/>
    </row>
    <row r="18968" spans="13:17" ht="14.5" x14ac:dyDescent="0.35">
      <c r="M18968" s="263" t="s">
        <v>23259</v>
      </c>
      <c r="N18968" s="264">
        <v>962089.45</v>
      </c>
      <c r="P18968" s="241"/>
      <c r="Q18968" s="242"/>
    </row>
    <row r="18969" spans="13:17" ht="14.5" x14ac:dyDescent="0.35">
      <c r="M18969" s="263" t="s">
        <v>38278</v>
      </c>
      <c r="N18969" s="264">
        <v>155590.26</v>
      </c>
      <c r="P18969" s="241"/>
      <c r="Q18969" s="242"/>
    </row>
    <row r="18970" spans="13:17" ht="14.5" x14ac:dyDescent="0.35">
      <c r="M18970" s="263" t="s">
        <v>53966</v>
      </c>
      <c r="N18970" s="264">
        <v>106.7</v>
      </c>
      <c r="P18970" s="241"/>
      <c r="Q18970" s="242"/>
    </row>
    <row r="18971" spans="13:17" ht="14.5" x14ac:dyDescent="0.35">
      <c r="M18971" s="263" t="s">
        <v>53967</v>
      </c>
      <c r="N18971" s="264">
        <v>110000</v>
      </c>
      <c r="P18971" s="241"/>
      <c r="Q18971" s="242"/>
    </row>
    <row r="18972" spans="13:17" ht="14.5" x14ac:dyDescent="0.35">
      <c r="M18972" s="263" t="s">
        <v>37049</v>
      </c>
      <c r="N18972" s="264">
        <v>8887</v>
      </c>
      <c r="P18972" s="241"/>
      <c r="Q18972" s="242"/>
    </row>
    <row r="18973" spans="13:17" ht="14.5" x14ac:dyDescent="0.35">
      <c r="M18973" s="263" t="s">
        <v>23261</v>
      </c>
      <c r="N18973" s="264">
        <v>489232.93</v>
      </c>
      <c r="P18973" s="241"/>
      <c r="Q18973" s="242"/>
    </row>
    <row r="18974" spans="13:17" ht="14.5" x14ac:dyDescent="0.35">
      <c r="M18974" s="263" t="s">
        <v>23262</v>
      </c>
      <c r="N18974" s="264">
        <v>201520.17</v>
      </c>
      <c r="P18974" s="241"/>
      <c r="Q18974" s="242"/>
    </row>
    <row r="18975" spans="13:17" ht="14.5" x14ac:dyDescent="0.35">
      <c r="M18975" s="263" t="s">
        <v>23263</v>
      </c>
      <c r="N18975" s="264">
        <v>901244.64</v>
      </c>
      <c r="P18975" s="241"/>
      <c r="Q18975" s="242"/>
    </row>
    <row r="18976" spans="13:17" ht="14.5" x14ac:dyDescent="0.35">
      <c r="M18976" s="263" t="s">
        <v>23264</v>
      </c>
      <c r="N18976" s="264">
        <v>351286.95</v>
      </c>
      <c r="P18976" s="241"/>
      <c r="Q18976" s="242"/>
    </row>
    <row r="18977" spans="13:17" ht="14.5" x14ac:dyDescent="0.35">
      <c r="M18977" s="263" t="s">
        <v>23265</v>
      </c>
      <c r="N18977" s="264">
        <v>1396286.14</v>
      </c>
      <c r="P18977" s="241"/>
      <c r="Q18977" s="242"/>
    </row>
    <row r="18978" spans="13:17" ht="14.5" x14ac:dyDescent="0.35">
      <c r="M18978" s="263" t="s">
        <v>50788</v>
      </c>
      <c r="N18978" s="264">
        <v>-56588.51</v>
      </c>
      <c r="P18978" s="241"/>
      <c r="Q18978" s="242"/>
    </row>
    <row r="18979" spans="13:17" ht="14.5" x14ac:dyDescent="0.35">
      <c r="M18979" s="263" t="s">
        <v>43616</v>
      </c>
      <c r="N18979" s="264">
        <v>2027981.03</v>
      </c>
      <c r="P18979" s="241"/>
      <c r="Q18979" s="242"/>
    </row>
    <row r="18980" spans="13:17" ht="14.5" x14ac:dyDescent="0.35">
      <c r="M18980" s="263" t="s">
        <v>58429</v>
      </c>
      <c r="N18980" s="264">
        <v>32385</v>
      </c>
      <c r="P18980" s="241"/>
      <c r="Q18980" s="242"/>
    </row>
    <row r="18981" spans="13:17" ht="14.5" x14ac:dyDescent="0.35">
      <c r="M18981" s="263" t="s">
        <v>50789</v>
      </c>
      <c r="N18981" s="264">
        <v>104936.85</v>
      </c>
      <c r="P18981" s="241"/>
      <c r="Q18981" s="242"/>
    </row>
    <row r="18982" spans="13:17" ht="14.5" x14ac:dyDescent="0.35">
      <c r="M18982" s="263" t="s">
        <v>23266</v>
      </c>
      <c r="N18982" s="264">
        <v>228714.64</v>
      </c>
      <c r="P18982" s="241"/>
      <c r="Q18982" s="242"/>
    </row>
    <row r="18983" spans="13:17" ht="14.5" x14ac:dyDescent="0.35">
      <c r="M18983" s="263" t="s">
        <v>49142</v>
      </c>
      <c r="N18983" s="264">
        <v>60500</v>
      </c>
      <c r="P18983" s="241"/>
      <c r="Q18983" s="242"/>
    </row>
    <row r="18984" spans="13:17" ht="14.5" x14ac:dyDescent="0.35">
      <c r="M18984" s="263" t="s">
        <v>23277</v>
      </c>
      <c r="N18984" s="264">
        <v>4628.26</v>
      </c>
      <c r="P18984" s="241"/>
      <c r="Q18984" s="242"/>
    </row>
    <row r="18985" spans="13:17" ht="14.5" x14ac:dyDescent="0.35">
      <c r="M18985" s="263" t="s">
        <v>46067</v>
      </c>
      <c r="N18985" s="264">
        <v>2000</v>
      </c>
      <c r="P18985" s="241"/>
      <c r="Q18985" s="242"/>
    </row>
    <row r="18986" spans="13:17" ht="14.5" x14ac:dyDescent="0.35">
      <c r="M18986" s="263" t="s">
        <v>23278</v>
      </c>
      <c r="N18986" s="264">
        <v>24490.78</v>
      </c>
      <c r="P18986" s="241"/>
      <c r="Q18986" s="242"/>
    </row>
    <row r="18987" spans="13:17" ht="14.5" x14ac:dyDescent="0.35">
      <c r="M18987" s="263" t="s">
        <v>46068</v>
      </c>
      <c r="N18987" s="264">
        <v>3029.99</v>
      </c>
      <c r="P18987" s="241"/>
      <c r="Q18987" s="242"/>
    </row>
    <row r="18988" spans="13:17" ht="14.5" x14ac:dyDescent="0.35">
      <c r="M18988" s="263" t="s">
        <v>50790</v>
      </c>
      <c r="N18988" s="264">
        <v>6896</v>
      </c>
      <c r="P18988" s="241"/>
      <c r="Q18988" s="242"/>
    </row>
    <row r="18989" spans="13:17" ht="14.5" x14ac:dyDescent="0.35">
      <c r="M18989" s="263" t="s">
        <v>41976</v>
      </c>
      <c r="N18989" s="264">
        <v>54296.99</v>
      </c>
      <c r="P18989" s="241"/>
      <c r="Q18989" s="242"/>
    </row>
    <row r="18990" spans="13:17" ht="14.5" x14ac:dyDescent="0.35">
      <c r="M18990" s="263" t="s">
        <v>38281</v>
      </c>
      <c r="N18990" s="264">
        <v>29726.04</v>
      </c>
      <c r="P18990" s="241"/>
      <c r="Q18990" s="242"/>
    </row>
    <row r="18991" spans="13:17" ht="14.5" x14ac:dyDescent="0.35">
      <c r="M18991" s="263" t="s">
        <v>58430</v>
      </c>
      <c r="N18991" s="264">
        <v>3165</v>
      </c>
      <c r="P18991" s="241"/>
      <c r="Q18991" s="242"/>
    </row>
    <row r="18992" spans="13:17" ht="14.5" x14ac:dyDescent="0.35">
      <c r="M18992" s="263" t="s">
        <v>46069</v>
      </c>
      <c r="N18992" s="264">
        <v>51000</v>
      </c>
      <c r="P18992" s="241"/>
      <c r="Q18992" s="242"/>
    </row>
    <row r="18993" spans="13:17" ht="14.5" x14ac:dyDescent="0.35">
      <c r="M18993" s="263" t="s">
        <v>51742</v>
      </c>
      <c r="N18993" s="264">
        <v>1944.4</v>
      </c>
      <c r="P18993" s="241"/>
      <c r="Q18993" s="242"/>
    </row>
    <row r="18994" spans="13:17" ht="14.5" x14ac:dyDescent="0.35">
      <c r="M18994" s="263" t="s">
        <v>38282</v>
      </c>
      <c r="N18994" s="264">
        <v>6940.37</v>
      </c>
      <c r="P18994" s="241"/>
      <c r="Q18994" s="242"/>
    </row>
    <row r="18995" spans="13:17" ht="14.5" x14ac:dyDescent="0.35">
      <c r="M18995" s="263" t="s">
        <v>49143</v>
      </c>
      <c r="N18995" s="264">
        <v>175</v>
      </c>
      <c r="P18995" s="241"/>
      <c r="Q18995" s="242"/>
    </row>
    <row r="18996" spans="13:17" ht="14.5" x14ac:dyDescent="0.35">
      <c r="M18996" s="263" t="s">
        <v>23286</v>
      </c>
      <c r="N18996" s="264">
        <v>9199.4500000000007</v>
      </c>
      <c r="P18996" s="241"/>
      <c r="Q18996" s="242"/>
    </row>
    <row r="18997" spans="13:17" ht="14.5" x14ac:dyDescent="0.35">
      <c r="M18997" s="263" t="s">
        <v>23287</v>
      </c>
      <c r="N18997" s="264">
        <v>9960</v>
      </c>
      <c r="P18997" s="241"/>
      <c r="Q18997" s="242"/>
    </row>
    <row r="18998" spans="13:17" ht="14.5" x14ac:dyDescent="0.35">
      <c r="M18998" s="263" t="s">
        <v>58431</v>
      </c>
      <c r="N18998" s="264">
        <v>22065.24</v>
      </c>
      <c r="P18998" s="241"/>
      <c r="Q18998" s="242"/>
    </row>
    <row r="18999" spans="13:17" ht="14.5" x14ac:dyDescent="0.35">
      <c r="M18999" s="263" t="s">
        <v>23354</v>
      </c>
      <c r="N18999" s="264">
        <v>570722.13</v>
      </c>
      <c r="P18999" s="241"/>
      <c r="Q18999" s="242"/>
    </row>
    <row r="19000" spans="13:17" ht="14.5" x14ac:dyDescent="0.35">
      <c r="M19000" s="263" t="s">
        <v>37060</v>
      </c>
      <c r="N19000" s="264">
        <v>445.31</v>
      </c>
      <c r="P19000" s="241"/>
      <c r="Q19000" s="242"/>
    </row>
    <row r="19001" spans="13:17" ht="14.5" x14ac:dyDescent="0.35">
      <c r="M19001" s="263" t="s">
        <v>23355</v>
      </c>
      <c r="N19001" s="264">
        <v>380864.6</v>
      </c>
      <c r="P19001" s="241"/>
      <c r="Q19001" s="242"/>
    </row>
    <row r="19002" spans="13:17" ht="14.5" x14ac:dyDescent="0.35">
      <c r="M19002" s="263" t="s">
        <v>50791</v>
      </c>
      <c r="N19002" s="264">
        <v>10251.879999999999</v>
      </c>
      <c r="P19002" s="241"/>
      <c r="Q19002" s="242"/>
    </row>
    <row r="19003" spans="13:17" ht="14.5" x14ac:dyDescent="0.35">
      <c r="M19003" s="263" t="s">
        <v>23356</v>
      </c>
      <c r="N19003" s="264">
        <v>126459.89</v>
      </c>
      <c r="P19003" s="241"/>
      <c r="Q19003" s="242"/>
    </row>
    <row r="19004" spans="13:17" ht="14.5" x14ac:dyDescent="0.35">
      <c r="M19004" s="263" t="s">
        <v>23357</v>
      </c>
      <c r="N19004" s="264">
        <v>9860</v>
      </c>
      <c r="P19004" s="241"/>
      <c r="Q19004" s="242"/>
    </row>
    <row r="19005" spans="13:17" ht="14.5" x14ac:dyDescent="0.35">
      <c r="M19005" s="263" t="s">
        <v>23358</v>
      </c>
      <c r="N19005" s="264">
        <v>3620</v>
      </c>
      <c r="P19005" s="241"/>
      <c r="Q19005" s="242"/>
    </row>
    <row r="19006" spans="13:17" ht="14.5" x14ac:dyDescent="0.35">
      <c r="M19006" s="263" t="s">
        <v>23359</v>
      </c>
      <c r="N19006" s="264">
        <v>83422.5</v>
      </c>
      <c r="P19006" s="241"/>
      <c r="Q19006" s="242"/>
    </row>
    <row r="19007" spans="13:17" ht="14.5" x14ac:dyDescent="0.35">
      <c r="M19007" s="263" t="s">
        <v>23360</v>
      </c>
      <c r="N19007" s="264">
        <v>45302.8</v>
      </c>
      <c r="P19007" s="241"/>
      <c r="Q19007" s="242"/>
    </row>
    <row r="19008" spans="13:17" ht="14.5" x14ac:dyDescent="0.35">
      <c r="M19008" s="263" t="s">
        <v>23361</v>
      </c>
      <c r="N19008" s="264">
        <v>23724</v>
      </c>
      <c r="P19008" s="241"/>
      <c r="Q19008" s="242"/>
    </row>
    <row r="19009" spans="13:17" ht="14.5" x14ac:dyDescent="0.35">
      <c r="M19009" s="263" t="s">
        <v>23362</v>
      </c>
      <c r="N19009" s="264">
        <v>130</v>
      </c>
      <c r="P19009" s="241"/>
      <c r="Q19009" s="242"/>
    </row>
    <row r="19010" spans="13:17" ht="14.5" x14ac:dyDescent="0.35">
      <c r="M19010" s="263" t="s">
        <v>23363</v>
      </c>
      <c r="N19010" s="264">
        <v>6117.2</v>
      </c>
      <c r="P19010" s="241"/>
      <c r="Q19010" s="242"/>
    </row>
    <row r="19011" spans="13:17" ht="14.5" x14ac:dyDescent="0.35">
      <c r="M19011" s="263" t="s">
        <v>23364</v>
      </c>
      <c r="N19011" s="264">
        <v>62810.58</v>
      </c>
      <c r="P19011" s="241"/>
      <c r="Q19011" s="242"/>
    </row>
    <row r="19012" spans="13:17" ht="14.5" x14ac:dyDescent="0.35">
      <c r="M19012" s="263" t="s">
        <v>23365</v>
      </c>
      <c r="N19012" s="264">
        <v>26885.13</v>
      </c>
      <c r="P19012" s="241"/>
      <c r="Q19012" s="242"/>
    </row>
    <row r="19013" spans="13:17" ht="14.5" x14ac:dyDescent="0.35">
      <c r="M19013" s="263" t="s">
        <v>23366</v>
      </c>
      <c r="N19013" s="264">
        <v>22561.69</v>
      </c>
      <c r="P19013" s="241"/>
      <c r="Q19013" s="242"/>
    </row>
    <row r="19014" spans="13:17" ht="14.5" x14ac:dyDescent="0.35">
      <c r="M19014" s="263" t="s">
        <v>23368</v>
      </c>
      <c r="N19014" s="264">
        <v>10909.84</v>
      </c>
      <c r="P19014" s="241"/>
      <c r="Q19014" s="242"/>
    </row>
    <row r="19015" spans="13:17" ht="14.5" x14ac:dyDescent="0.35">
      <c r="M19015" s="263" t="s">
        <v>37061</v>
      </c>
      <c r="N19015" s="264">
        <v>4964071</v>
      </c>
      <c r="P19015" s="241"/>
      <c r="Q19015" s="242"/>
    </row>
    <row r="19016" spans="13:17" ht="14.5" x14ac:dyDescent="0.35">
      <c r="M19016" s="263" t="s">
        <v>58432</v>
      </c>
      <c r="N19016" s="264">
        <v>205.96</v>
      </c>
      <c r="P19016" s="241"/>
      <c r="Q19016" s="242"/>
    </row>
    <row r="19017" spans="13:17" ht="14.5" x14ac:dyDescent="0.35">
      <c r="M19017" s="263" t="s">
        <v>58433</v>
      </c>
      <c r="N19017" s="264">
        <v>2040</v>
      </c>
      <c r="P19017" s="241"/>
      <c r="Q19017" s="242"/>
    </row>
    <row r="19018" spans="13:17" ht="14.5" x14ac:dyDescent="0.35">
      <c r="M19018" s="263" t="s">
        <v>23370</v>
      </c>
      <c r="N19018" s="264">
        <v>9868.7999999999993</v>
      </c>
      <c r="P19018" s="241"/>
      <c r="Q19018" s="242"/>
    </row>
    <row r="19019" spans="13:17" ht="14.5" x14ac:dyDescent="0.35">
      <c r="M19019" s="263" t="s">
        <v>52648</v>
      </c>
      <c r="N19019" s="264">
        <v>28615.8</v>
      </c>
      <c r="P19019" s="241"/>
      <c r="Q19019" s="242"/>
    </row>
    <row r="19020" spans="13:17" ht="14.5" x14ac:dyDescent="0.35">
      <c r="M19020" s="263" t="s">
        <v>23372</v>
      </c>
      <c r="N19020" s="264">
        <v>487575.11</v>
      </c>
      <c r="P19020" s="241"/>
      <c r="Q19020" s="242"/>
    </row>
    <row r="19021" spans="13:17" ht="14.5" x14ac:dyDescent="0.35">
      <c r="M19021" s="263" t="s">
        <v>23373</v>
      </c>
      <c r="N19021" s="264">
        <v>197097.53</v>
      </c>
      <c r="P19021" s="241"/>
      <c r="Q19021" s="242"/>
    </row>
    <row r="19022" spans="13:17" ht="14.5" x14ac:dyDescent="0.35">
      <c r="M19022" s="263" t="s">
        <v>37062</v>
      </c>
      <c r="N19022" s="264">
        <v>102085.38</v>
      </c>
      <c r="P19022" s="241"/>
      <c r="Q19022" s="242"/>
    </row>
    <row r="19023" spans="13:17" ht="14.5" x14ac:dyDescent="0.35">
      <c r="M19023" s="263" t="s">
        <v>58434</v>
      </c>
      <c r="N19023" s="264">
        <v>9229.76</v>
      </c>
      <c r="P19023" s="241"/>
      <c r="Q19023" s="242"/>
    </row>
    <row r="19024" spans="13:17" ht="14.5" x14ac:dyDescent="0.35">
      <c r="M19024" s="263" t="s">
        <v>23374</v>
      </c>
      <c r="N19024" s="264">
        <v>18360.28</v>
      </c>
      <c r="P19024" s="241"/>
      <c r="Q19024" s="242"/>
    </row>
    <row r="19025" spans="13:17" ht="14.5" x14ac:dyDescent="0.35">
      <c r="M19025" s="263" t="s">
        <v>52649</v>
      </c>
      <c r="N19025" s="264">
        <v>2086.8200000000002</v>
      </c>
      <c r="P19025" s="241"/>
      <c r="Q19025" s="242"/>
    </row>
    <row r="19026" spans="13:17" ht="14.5" x14ac:dyDescent="0.35">
      <c r="M19026" s="263" t="s">
        <v>23375</v>
      </c>
      <c r="N19026" s="264">
        <v>3871.03</v>
      </c>
      <c r="P19026" s="241"/>
      <c r="Q19026" s="242"/>
    </row>
    <row r="19027" spans="13:17" ht="14.5" x14ac:dyDescent="0.35">
      <c r="M19027" s="263" t="s">
        <v>23376</v>
      </c>
      <c r="N19027" s="264">
        <v>800</v>
      </c>
      <c r="P19027" s="241"/>
      <c r="Q19027" s="242"/>
    </row>
    <row r="19028" spans="13:17" ht="14.5" x14ac:dyDescent="0.35">
      <c r="M19028" s="263" t="s">
        <v>58435</v>
      </c>
      <c r="N19028" s="264">
        <v>2770</v>
      </c>
      <c r="P19028" s="241"/>
      <c r="Q19028" s="242"/>
    </row>
    <row r="19029" spans="13:17" ht="14.5" x14ac:dyDescent="0.35">
      <c r="M19029" s="263" t="s">
        <v>23377</v>
      </c>
      <c r="N19029" s="264">
        <v>610.47</v>
      </c>
      <c r="P19029" s="241"/>
      <c r="Q19029" s="242"/>
    </row>
    <row r="19030" spans="13:17" ht="14.5" x14ac:dyDescent="0.35">
      <c r="M19030" s="263" t="s">
        <v>58436</v>
      </c>
      <c r="N19030" s="264">
        <v>746582.35</v>
      </c>
      <c r="P19030" s="241"/>
      <c r="Q19030" s="242"/>
    </row>
    <row r="19031" spans="13:17" ht="14.5" x14ac:dyDescent="0.35">
      <c r="M19031" s="263" t="s">
        <v>23378</v>
      </c>
      <c r="N19031" s="264">
        <v>339238.3</v>
      </c>
      <c r="P19031" s="241"/>
      <c r="Q19031" s="242"/>
    </row>
    <row r="19032" spans="13:17" ht="14.5" x14ac:dyDescent="0.35">
      <c r="M19032" s="263" t="s">
        <v>51743</v>
      </c>
      <c r="N19032" s="264">
        <v>44750.28</v>
      </c>
      <c r="P19032" s="241"/>
      <c r="Q19032" s="242"/>
    </row>
    <row r="19033" spans="13:17" ht="14.5" x14ac:dyDescent="0.35">
      <c r="M19033" s="263" t="s">
        <v>23379</v>
      </c>
      <c r="N19033" s="264">
        <v>81424.59</v>
      </c>
      <c r="P19033" s="241"/>
      <c r="Q19033" s="242"/>
    </row>
    <row r="19034" spans="13:17" ht="14.5" x14ac:dyDescent="0.35">
      <c r="M19034" s="263" t="s">
        <v>23381</v>
      </c>
      <c r="N19034" s="264">
        <v>3643</v>
      </c>
      <c r="P19034" s="241"/>
      <c r="Q19034" s="242"/>
    </row>
    <row r="19035" spans="13:17" ht="14.5" x14ac:dyDescent="0.35">
      <c r="M19035" s="263" t="s">
        <v>23382</v>
      </c>
      <c r="N19035" s="264">
        <v>124762.45</v>
      </c>
      <c r="P19035" s="241"/>
      <c r="Q19035" s="242"/>
    </row>
    <row r="19036" spans="13:17" ht="14.5" x14ac:dyDescent="0.35">
      <c r="M19036" s="263" t="s">
        <v>23383</v>
      </c>
      <c r="N19036" s="264">
        <v>509028.12</v>
      </c>
      <c r="P19036" s="241"/>
      <c r="Q19036" s="242"/>
    </row>
    <row r="19037" spans="13:17" ht="14.5" x14ac:dyDescent="0.35">
      <c r="M19037" s="263" t="s">
        <v>52650</v>
      </c>
      <c r="N19037" s="264">
        <v>-2898.21</v>
      </c>
      <c r="P19037" s="241"/>
      <c r="Q19037" s="242"/>
    </row>
    <row r="19038" spans="13:17" ht="14.5" x14ac:dyDescent="0.35">
      <c r="M19038" s="263" t="s">
        <v>51744</v>
      </c>
      <c r="N19038" s="264">
        <v>22300</v>
      </c>
      <c r="P19038" s="241"/>
      <c r="Q19038" s="242"/>
    </row>
    <row r="19039" spans="13:17" ht="14.5" x14ac:dyDescent="0.35">
      <c r="M19039" s="263" t="s">
        <v>23384</v>
      </c>
      <c r="N19039" s="264">
        <v>5879.65</v>
      </c>
      <c r="P19039" s="241"/>
      <c r="Q19039" s="242"/>
    </row>
    <row r="19040" spans="13:17" ht="14.5" x14ac:dyDescent="0.35">
      <c r="M19040" s="263" t="s">
        <v>53968</v>
      </c>
      <c r="N19040" s="264">
        <v>8286.25</v>
      </c>
      <c r="P19040" s="241"/>
      <c r="Q19040" s="242"/>
    </row>
    <row r="19041" spans="13:17" ht="14.5" x14ac:dyDescent="0.35">
      <c r="M19041" s="263" t="s">
        <v>38285</v>
      </c>
      <c r="N19041" s="264">
        <v>1369.96</v>
      </c>
      <c r="P19041" s="241"/>
      <c r="Q19041" s="242"/>
    </row>
    <row r="19042" spans="13:17" ht="14.5" x14ac:dyDescent="0.35">
      <c r="M19042" s="263" t="s">
        <v>49144</v>
      </c>
      <c r="N19042" s="264">
        <v>123937.5</v>
      </c>
      <c r="P19042" s="241"/>
      <c r="Q19042" s="242"/>
    </row>
    <row r="19043" spans="13:17" ht="14.5" x14ac:dyDescent="0.35">
      <c r="M19043" s="263" t="s">
        <v>58437</v>
      </c>
      <c r="N19043" s="264">
        <v>4042</v>
      </c>
      <c r="P19043" s="241"/>
      <c r="Q19043" s="242"/>
    </row>
    <row r="19044" spans="13:17" ht="14.5" x14ac:dyDescent="0.35">
      <c r="M19044" s="263" t="s">
        <v>23400</v>
      </c>
      <c r="N19044" s="264">
        <v>10034.41</v>
      </c>
      <c r="P19044" s="241"/>
      <c r="Q19044" s="242"/>
    </row>
    <row r="19045" spans="13:17" ht="14.5" x14ac:dyDescent="0.35">
      <c r="M19045" s="263" t="s">
        <v>23401</v>
      </c>
      <c r="N19045" s="264">
        <v>1295.72</v>
      </c>
      <c r="P19045" s="241"/>
      <c r="Q19045" s="242"/>
    </row>
    <row r="19046" spans="13:17" ht="14.5" x14ac:dyDescent="0.35">
      <c r="M19046" s="263" t="s">
        <v>23403</v>
      </c>
      <c r="N19046" s="264">
        <v>62744.02</v>
      </c>
      <c r="P19046" s="241"/>
      <c r="Q19046" s="242"/>
    </row>
    <row r="19047" spans="13:17" ht="14.5" x14ac:dyDescent="0.35">
      <c r="M19047" s="263" t="s">
        <v>23404</v>
      </c>
      <c r="N19047" s="264">
        <v>21350.1</v>
      </c>
      <c r="P19047" s="241"/>
      <c r="Q19047" s="242"/>
    </row>
    <row r="19048" spans="13:17" ht="14.5" x14ac:dyDescent="0.35">
      <c r="M19048" s="263" t="s">
        <v>23406</v>
      </c>
      <c r="N19048" s="264">
        <v>117890</v>
      </c>
      <c r="P19048" s="241"/>
      <c r="Q19048" s="242"/>
    </row>
    <row r="19049" spans="13:17" ht="14.5" x14ac:dyDescent="0.35">
      <c r="M19049" s="263" t="s">
        <v>51745</v>
      </c>
      <c r="N19049" s="264">
        <v>65729.600000000006</v>
      </c>
      <c r="P19049" s="241"/>
      <c r="Q19049" s="242"/>
    </row>
    <row r="19050" spans="13:17" ht="14.5" x14ac:dyDescent="0.35">
      <c r="M19050" s="263" t="s">
        <v>49145</v>
      </c>
      <c r="N19050" s="264">
        <v>144670.79999999999</v>
      </c>
      <c r="P19050" s="241"/>
      <c r="Q19050" s="242"/>
    </row>
    <row r="19051" spans="13:17" ht="14.5" x14ac:dyDescent="0.35">
      <c r="M19051" s="263" t="s">
        <v>23495</v>
      </c>
      <c r="N19051" s="264">
        <v>122308.78</v>
      </c>
      <c r="P19051" s="241"/>
      <c r="Q19051" s="242"/>
    </row>
    <row r="19052" spans="13:17" ht="14.5" x14ac:dyDescent="0.35">
      <c r="M19052" s="263" t="s">
        <v>23496</v>
      </c>
      <c r="N19052" s="264">
        <v>93396.73</v>
      </c>
      <c r="P19052" s="241"/>
      <c r="Q19052" s="242"/>
    </row>
    <row r="19053" spans="13:17" ht="14.5" x14ac:dyDescent="0.35">
      <c r="M19053" s="263" t="s">
        <v>23497</v>
      </c>
      <c r="N19053" s="264">
        <v>476466.13</v>
      </c>
      <c r="P19053" s="241"/>
      <c r="Q19053" s="242"/>
    </row>
    <row r="19054" spans="13:17" ht="14.5" x14ac:dyDescent="0.35">
      <c r="M19054" s="263" t="s">
        <v>23498</v>
      </c>
      <c r="N19054" s="264">
        <v>1353776.57</v>
      </c>
      <c r="P19054" s="241"/>
      <c r="Q19054" s="242"/>
    </row>
    <row r="19055" spans="13:17" ht="14.5" x14ac:dyDescent="0.35">
      <c r="M19055" s="263" t="s">
        <v>50792</v>
      </c>
      <c r="N19055" s="264">
        <v>6935.97</v>
      </c>
      <c r="P19055" s="241"/>
      <c r="Q19055" s="242"/>
    </row>
    <row r="19056" spans="13:17" ht="14.5" x14ac:dyDescent="0.35">
      <c r="M19056" s="263" t="s">
        <v>23499</v>
      </c>
      <c r="N19056" s="264">
        <v>232457.81</v>
      </c>
      <c r="P19056" s="241"/>
      <c r="Q19056" s="242"/>
    </row>
    <row r="19057" spans="13:17" ht="14.5" x14ac:dyDescent="0.35">
      <c r="M19057" s="263" t="s">
        <v>23500</v>
      </c>
      <c r="N19057" s="264">
        <v>13517.95</v>
      </c>
      <c r="P19057" s="241"/>
      <c r="Q19057" s="242"/>
    </row>
    <row r="19058" spans="13:17" ht="14.5" x14ac:dyDescent="0.35">
      <c r="M19058" s="263" t="s">
        <v>23502</v>
      </c>
      <c r="N19058" s="264">
        <v>539601.69999999995</v>
      </c>
      <c r="P19058" s="241"/>
      <c r="Q19058" s="242"/>
    </row>
    <row r="19059" spans="13:17" ht="14.5" x14ac:dyDescent="0.35">
      <c r="M19059" s="263" t="s">
        <v>23503</v>
      </c>
      <c r="N19059" s="264">
        <v>30614.57</v>
      </c>
      <c r="P19059" s="241"/>
      <c r="Q19059" s="242"/>
    </row>
    <row r="19060" spans="13:17" ht="14.5" x14ac:dyDescent="0.35">
      <c r="M19060" s="263" t="s">
        <v>23504</v>
      </c>
      <c r="N19060" s="264">
        <v>2437</v>
      </c>
      <c r="P19060" s="241"/>
      <c r="Q19060" s="242"/>
    </row>
    <row r="19061" spans="13:17" ht="14.5" x14ac:dyDescent="0.35">
      <c r="M19061" s="263" t="s">
        <v>23505</v>
      </c>
      <c r="N19061" s="264">
        <v>6674.64</v>
      </c>
      <c r="P19061" s="241"/>
      <c r="Q19061" s="242"/>
    </row>
    <row r="19062" spans="13:17" ht="14.5" x14ac:dyDescent="0.35">
      <c r="M19062" s="263" t="s">
        <v>23506</v>
      </c>
      <c r="N19062" s="264">
        <v>92561.81</v>
      </c>
      <c r="P19062" s="241"/>
      <c r="Q19062" s="242"/>
    </row>
    <row r="19063" spans="13:17" ht="14.5" x14ac:dyDescent="0.35">
      <c r="M19063" s="263" t="s">
        <v>23507</v>
      </c>
      <c r="N19063" s="264">
        <v>31991.54</v>
      </c>
      <c r="P19063" s="241"/>
      <c r="Q19063" s="242"/>
    </row>
    <row r="19064" spans="13:17" ht="14.5" x14ac:dyDescent="0.35">
      <c r="M19064" s="263" t="s">
        <v>23508</v>
      </c>
      <c r="N19064" s="264">
        <v>1659</v>
      </c>
      <c r="P19064" s="241"/>
      <c r="Q19064" s="242"/>
    </row>
    <row r="19065" spans="13:17" ht="14.5" x14ac:dyDescent="0.35">
      <c r="M19065" s="263" t="s">
        <v>46070</v>
      </c>
      <c r="N19065" s="264">
        <v>9642.7800000000007</v>
      </c>
      <c r="P19065" s="241"/>
      <c r="Q19065" s="242"/>
    </row>
    <row r="19066" spans="13:17" ht="14.5" x14ac:dyDescent="0.35">
      <c r="M19066" s="263" t="s">
        <v>50793</v>
      </c>
      <c r="N19066" s="264">
        <v>50938.92</v>
      </c>
      <c r="P19066" s="241"/>
      <c r="Q19066" s="242"/>
    </row>
    <row r="19067" spans="13:17" ht="14.5" x14ac:dyDescent="0.35">
      <c r="M19067" s="263" t="s">
        <v>23509</v>
      </c>
      <c r="N19067" s="264">
        <v>69980.62</v>
      </c>
      <c r="P19067" s="241"/>
      <c r="Q19067" s="242"/>
    </row>
    <row r="19068" spans="13:17" ht="14.5" x14ac:dyDescent="0.35">
      <c r="M19068" s="263" t="s">
        <v>23510</v>
      </c>
      <c r="N19068" s="264">
        <v>124146.82</v>
      </c>
      <c r="P19068" s="241"/>
      <c r="Q19068" s="242"/>
    </row>
    <row r="19069" spans="13:17" ht="14.5" x14ac:dyDescent="0.35">
      <c r="M19069" s="263" t="s">
        <v>23511</v>
      </c>
      <c r="N19069" s="264">
        <v>37407.68</v>
      </c>
      <c r="P19069" s="241"/>
      <c r="Q19069" s="242"/>
    </row>
    <row r="19070" spans="13:17" ht="14.5" x14ac:dyDescent="0.35">
      <c r="M19070" s="263" t="s">
        <v>15575</v>
      </c>
      <c r="N19070" s="264">
        <v>28440</v>
      </c>
      <c r="P19070" s="241"/>
      <c r="Q19070" s="242"/>
    </row>
    <row r="19071" spans="13:17" ht="14.5" x14ac:dyDescent="0.35">
      <c r="M19071" s="263" t="s">
        <v>15576</v>
      </c>
      <c r="N19071" s="264">
        <v>16860</v>
      </c>
      <c r="P19071" s="241"/>
      <c r="Q19071" s="242"/>
    </row>
    <row r="19072" spans="13:17" ht="14.5" x14ac:dyDescent="0.35">
      <c r="M19072" s="263" t="s">
        <v>38288</v>
      </c>
      <c r="N19072" s="264">
        <v>3617164.06</v>
      </c>
      <c r="P19072" s="241"/>
      <c r="Q19072" s="242"/>
    </row>
    <row r="19073" spans="13:17" ht="14.5" x14ac:dyDescent="0.35">
      <c r="M19073" s="263" t="s">
        <v>23512</v>
      </c>
      <c r="N19073" s="264">
        <v>97006.77</v>
      </c>
      <c r="P19073" s="241"/>
      <c r="Q19073" s="242"/>
    </row>
    <row r="19074" spans="13:17" ht="14.5" x14ac:dyDescent="0.35">
      <c r="M19074" s="263" t="s">
        <v>50794</v>
      </c>
      <c r="N19074" s="264">
        <v>3233566.52</v>
      </c>
      <c r="P19074" s="241"/>
      <c r="Q19074" s="242"/>
    </row>
    <row r="19075" spans="13:17" ht="14.5" x14ac:dyDescent="0.35">
      <c r="M19075" s="263" t="s">
        <v>46071</v>
      </c>
      <c r="N19075" s="264">
        <v>2572.12</v>
      </c>
      <c r="P19075" s="241"/>
      <c r="Q19075" s="242"/>
    </row>
    <row r="19076" spans="13:17" ht="14.5" x14ac:dyDescent="0.35">
      <c r="M19076" s="263" t="s">
        <v>23513</v>
      </c>
      <c r="N19076" s="264">
        <v>144657.85999999999</v>
      </c>
      <c r="P19076" s="241"/>
      <c r="Q19076" s="242"/>
    </row>
    <row r="19077" spans="13:17" ht="14.5" x14ac:dyDescent="0.35">
      <c r="M19077" s="263" t="s">
        <v>23515</v>
      </c>
      <c r="N19077" s="264">
        <v>33617.550000000003</v>
      </c>
      <c r="P19077" s="241"/>
      <c r="Q19077" s="242"/>
    </row>
    <row r="19078" spans="13:17" ht="14.5" x14ac:dyDescent="0.35">
      <c r="M19078" s="263" t="s">
        <v>23516</v>
      </c>
      <c r="N19078" s="264">
        <v>12100.74</v>
      </c>
      <c r="P19078" s="241"/>
      <c r="Q19078" s="242"/>
    </row>
    <row r="19079" spans="13:17" ht="14.5" x14ac:dyDescent="0.35">
      <c r="M19079" s="263" t="s">
        <v>15578</v>
      </c>
      <c r="N19079" s="264">
        <v>797054.18</v>
      </c>
      <c r="P19079" s="241"/>
      <c r="Q19079" s="242"/>
    </row>
    <row r="19080" spans="13:17" ht="14.5" x14ac:dyDescent="0.35">
      <c r="M19080" s="263" t="s">
        <v>15579</v>
      </c>
      <c r="N19080" s="264">
        <v>1109415.8500000001</v>
      </c>
      <c r="P19080" s="241"/>
      <c r="Q19080" s="242"/>
    </row>
    <row r="19081" spans="13:17" ht="14.5" x14ac:dyDescent="0.35">
      <c r="M19081" s="263" t="s">
        <v>23517</v>
      </c>
      <c r="N19081" s="264">
        <v>169236.16</v>
      </c>
      <c r="P19081" s="241"/>
      <c r="Q19081" s="242"/>
    </row>
    <row r="19082" spans="13:17" ht="14.5" x14ac:dyDescent="0.35">
      <c r="M19082" s="263" t="s">
        <v>23518</v>
      </c>
      <c r="N19082" s="264">
        <v>458503.07</v>
      </c>
      <c r="P19082" s="241"/>
      <c r="Q19082" s="242"/>
    </row>
    <row r="19083" spans="13:17" ht="14.5" x14ac:dyDescent="0.35">
      <c r="M19083" s="263" t="s">
        <v>50795</v>
      </c>
      <c r="N19083" s="264">
        <v>1099.96</v>
      </c>
      <c r="P19083" s="241"/>
      <c r="Q19083" s="242"/>
    </row>
    <row r="19084" spans="13:17" ht="14.5" x14ac:dyDescent="0.35">
      <c r="M19084" s="263" t="s">
        <v>49146</v>
      </c>
      <c r="N19084" s="264">
        <v>2661.73</v>
      </c>
      <c r="P19084" s="241"/>
      <c r="Q19084" s="242"/>
    </row>
    <row r="19085" spans="13:17" ht="14.5" x14ac:dyDescent="0.35">
      <c r="M19085" s="263" t="s">
        <v>50796</v>
      </c>
      <c r="N19085" s="264">
        <v>456.9</v>
      </c>
      <c r="P19085" s="241"/>
      <c r="Q19085" s="242"/>
    </row>
    <row r="19086" spans="13:17" ht="14.5" x14ac:dyDescent="0.35">
      <c r="M19086" s="263" t="s">
        <v>15580</v>
      </c>
      <c r="N19086" s="264">
        <v>294688.45</v>
      </c>
      <c r="P19086" s="241"/>
      <c r="Q19086" s="242"/>
    </row>
    <row r="19087" spans="13:17" ht="14.5" x14ac:dyDescent="0.35">
      <c r="M19087" s="263" t="s">
        <v>23522</v>
      </c>
      <c r="N19087" s="264">
        <v>429878.36</v>
      </c>
      <c r="P19087" s="241"/>
      <c r="Q19087" s="242"/>
    </row>
    <row r="19088" spans="13:17" ht="14.5" x14ac:dyDescent="0.35">
      <c r="M19088" s="263" t="s">
        <v>23523</v>
      </c>
      <c r="N19088" s="264">
        <v>415266.24</v>
      </c>
      <c r="P19088" s="241"/>
      <c r="Q19088" s="242"/>
    </row>
    <row r="19089" spans="13:17" ht="14.5" x14ac:dyDescent="0.35">
      <c r="M19089" s="263" t="s">
        <v>23524</v>
      </c>
      <c r="N19089" s="264">
        <v>60057.13</v>
      </c>
      <c r="P19089" s="241"/>
      <c r="Q19089" s="242"/>
    </row>
    <row r="19090" spans="13:17" ht="14.5" x14ac:dyDescent="0.35">
      <c r="M19090" s="263" t="s">
        <v>23525</v>
      </c>
      <c r="N19090" s="264">
        <v>19442.54</v>
      </c>
      <c r="P19090" s="241"/>
      <c r="Q19090" s="242"/>
    </row>
    <row r="19091" spans="13:17" ht="14.5" x14ac:dyDescent="0.35">
      <c r="M19091" s="263" t="s">
        <v>46072</v>
      </c>
      <c r="N19091" s="264">
        <v>-26212.81</v>
      </c>
      <c r="P19091" s="241"/>
      <c r="Q19091" s="242"/>
    </row>
    <row r="19092" spans="13:17" ht="14.5" x14ac:dyDescent="0.35">
      <c r="M19092" s="263" t="s">
        <v>52651</v>
      </c>
      <c r="N19092" s="264">
        <v>8107.66</v>
      </c>
      <c r="P19092" s="241"/>
      <c r="Q19092" s="242"/>
    </row>
    <row r="19093" spans="13:17" ht="14.5" x14ac:dyDescent="0.35">
      <c r="M19093" s="263" t="s">
        <v>53969</v>
      </c>
      <c r="N19093" s="264">
        <v>8186</v>
      </c>
      <c r="P19093" s="241"/>
      <c r="Q19093" s="242"/>
    </row>
    <row r="19094" spans="13:17" ht="14.5" x14ac:dyDescent="0.35">
      <c r="M19094" s="263" t="s">
        <v>46073</v>
      </c>
      <c r="N19094" s="264">
        <v>6288.51</v>
      </c>
      <c r="P19094" s="241"/>
      <c r="Q19094" s="242"/>
    </row>
    <row r="19095" spans="13:17" ht="14.5" x14ac:dyDescent="0.35">
      <c r="M19095" s="263" t="s">
        <v>35612</v>
      </c>
      <c r="N19095" s="264">
        <v>2149.56</v>
      </c>
      <c r="P19095" s="241"/>
      <c r="Q19095" s="242"/>
    </row>
    <row r="19096" spans="13:17" ht="14.5" x14ac:dyDescent="0.35">
      <c r="M19096" s="263" t="s">
        <v>51746</v>
      </c>
      <c r="N19096" s="264">
        <v>8384.68</v>
      </c>
      <c r="P19096" s="241"/>
      <c r="Q19096" s="242"/>
    </row>
    <row r="19097" spans="13:17" ht="14.5" x14ac:dyDescent="0.35">
      <c r="M19097" s="263" t="s">
        <v>46074</v>
      </c>
      <c r="N19097" s="264">
        <v>43254.87</v>
      </c>
      <c r="P19097" s="241"/>
      <c r="Q19097" s="242"/>
    </row>
    <row r="19098" spans="13:17" ht="14.5" x14ac:dyDescent="0.35">
      <c r="M19098" s="263" t="s">
        <v>41987</v>
      </c>
      <c r="N19098" s="264">
        <v>4760.8599999999997</v>
      </c>
      <c r="P19098" s="241"/>
      <c r="Q19098" s="242"/>
    </row>
    <row r="19099" spans="13:17" ht="14.5" x14ac:dyDescent="0.35">
      <c r="M19099" s="263" t="s">
        <v>46075</v>
      </c>
      <c r="N19099" s="264">
        <v>3384.07</v>
      </c>
      <c r="P19099" s="241"/>
      <c r="Q19099" s="242"/>
    </row>
    <row r="19100" spans="13:17" ht="14.5" x14ac:dyDescent="0.35">
      <c r="M19100" s="263" t="s">
        <v>46076</v>
      </c>
      <c r="N19100" s="264">
        <v>4283.22</v>
      </c>
      <c r="P19100" s="241"/>
      <c r="Q19100" s="242"/>
    </row>
    <row r="19101" spans="13:17" ht="14.5" x14ac:dyDescent="0.35">
      <c r="M19101" s="263" t="s">
        <v>23540</v>
      </c>
      <c r="N19101" s="264">
        <v>7782</v>
      </c>
      <c r="P19101" s="241"/>
      <c r="Q19101" s="242"/>
    </row>
    <row r="19102" spans="13:17" ht="14.5" x14ac:dyDescent="0.35">
      <c r="M19102" s="263" t="s">
        <v>23541</v>
      </c>
      <c r="N19102" s="264">
        <v>524.66999999999996</v>
      </c>
      <c r="P19102" s="241"/>
      <c r="Q19102" s="242"/>
    </row>
    <row r="19103" spans="13:17" ht="14.5" x14ac:dyDescent="0.35">
      <c r="M19103" s="263" t="s">
        <v>23542</v>
      </c>
      <c r="N19103" s="264">
        <v>1816.28</v>
      </c>
      <c r="P19103" s="241"/>
      <c r="Q19103" s="242"/>
    </row>
    <row r="19104" spans="13:17" ht="14.5" x14ac:dyDescent="0.35">
      <c r="M19104" s="263" t="s">
        <v>23543</v>
      </c>
      <c r="N19104" s="264">
        <v>3426</v>
      </c>
      <c r="P19104" s="241"/>
      <c r="Q19104" s="242"/>
    </row>
    <row r="19105" spans="13:17" ht="14.5" x14ac:dyDescent="0.35">
      <c r="M19105" s="263" t="s">
        <v>23544</v>
      </c>
      <c r="N19105" s="264">
        <v>3983.84</v>
      </c>
      <c r="P19105" s="241"/>
      <c r="Q19105" s="242"/>
    </row>
    <row r="19106" spans="13:17" ht="14.5" x14ac:dyDescent="0.35">
      <c r="M19106" s="263" t="s">
        <v>46077</v>
      </c>
      <c r="N19106" s="264">
        <v>12400</v>
      </c>
      <c r="P19106" s="241"/>
      <c r="Q19106" s="242"/>
    </row>
    <row r="19107" spans="13:17" ht="14.5" x14ac:dyDescent="0.35">
      <c r="M19107" s="263" t="s">
        <v>23564</v>
      </c>
      <c r="N19107" s="264">
        <v>55596.86</v>
      </c>
      <c r="P19107" s="241"/>
      <c r="Q19107" s="242"/>
    </row>
    <row r="19108" spans="13:17" ht="14.5" x14ac:dyDescent="0.35">
      <c r="M19108" s="263" t="s">
        <v>23565</v>
      </c>
      <c r="N19108" s="264">
        <v>36074.5</v>
      </c>
      <c r="P19108" s="241"/>
      <c r="Q19108" s="242"/>
    </row>
    <row r="19109" spans="13:17" ht="14.5" x14ac:dyDescent="0.35">
      <c r="M19109" s="263" t="s">
        <v>37077</v>
      </c>
      <c r="N19109" s="264">
        <v>18364.73</v>
      </c>
      <c r="P19109" s="241"/>
      <c r="Q19109" s="242"/>
    </row>
    <row r="19110" spans="13:17" ht="14.5" x14ac:dyDescent="0.35">
      <c r="M19110" s="263" t="s">
        <v>49147</v>
      </c>
      <c r="N19110" s="264">
        <v>125295.25</v>
      </c>
      <c r="P19110" s="241"/>
      <c r="Q19110" s="242"/>
    </row>
    <row r="19111" spans="13:17" ht="14.5" x14ac:dyDescent="0.35">
      <c r="M19111" s="263" t="s">
        <v>23566</v>
      </c>
      <c r="N19111" s="264">
        <v>6678.25</v>
      </c>
      <c r="P19111" s="241"/>
      <c r="Q19111" s="242"/>
    </row>
    <row r="19112" spans="13:17" ht="14.5" x14ac:dyDescent="0.35">
      <c r="M19112" s="263" t="s">
        <v>23568</v>
      </c>
      <c r="N19112" s="264">
        <v>8327.8700000000008</v>
      </c>
      <c r="P19112" s="241"/>
      <c r="Q19112" s="242"/>
    </row>
    <row r="19113" spans="13:17" ht="14.5" x14ac:dyDescent="0.35">
      <c r="M19113" s="263" t="s">
        <v>37078</v>
      </c>
      <c r="N19113" s="264">
        <v>15279.48</v>
      </c>
      <c r="P19113" s="241"/>
      <c r="Q19113" s="242"/>
    </row>
    <row r="19114" spans="13:17" ht="14.5" x14ac:dyDescent="0.35">
      <c r="M19114" s="263" t="s">
        <v>51747</v>
      </c>
      <c r="N19114" s="264">
        <v>3356</v>
      </c>
      <c r="P19114" s="241"/>
      <c r="Q19114" s="242"/>
    </row>
    <row r="19115" spans="13:17" ht="14.5" x14ac:dyDescent="0.35">
      <c r="M19115" s="263" t="s">
        <v>23570</v>
      </c>
      <c r="N19115" s="264">
        <v>32994.31</v>
      </c>
      <c r="P19115" s="241"/>
      <c r="Q19115" s="242"/>
    </row>
    <row r="19116" spans="13:17" ht="14.5" x14ac:dyDescent="0.35">
      <c r="M19116" s="263" t="s">
        <v>38295</v>
      </c>
      <c r="N19116" s="264">
        <v>83988</v>
      </c>
      <c r="P19116" s="241"/>
      <c r="Q19116" s="242"/>
    </row>
    <row r="19117" spans="13:17" ht="14.5" x14ac:dyDescent="0.35">
      <c r="M19117" s="263" t="s">
        <v>23616</v>
      </c>
      <c r="N19117" s="264">
        <v>16378.78</v>
      </c>
      <c r="P19117" s="241"/>
      <c r="Q19117" s="242"/>
    </row>
    <row r="19118" spans="13:17" ht="14.5" x14ac:dyDescent="0.35">
      <c r="M19118" s="263" t="s">
        <v>23617</v>
      </c>
      <c r="N19118" s="264">
        <v>206467.5</v>
      </c>
      <c r="P19118" s="241"/>
      <c r="Q19118" s="242"/>
    </row>
    <row r="19119" spans="13:17" ht="14.5" x14ac:dyDescent="0.35">
      <c r="M19119" s="263" t="s">
        <v>23618</v>
      </c>
      <c r="N19119" s="264">
        <v>33497</v>
      </c>
      <c r="P19119" s="241"/>
      <c r="Q19119" s="242"/>
    </row>
    <row r="19120" spans="13:17" ht="14.5" x14ac:dyDescent="0.35">
      <c r="M19120" s="263" t="s">
        <v>41992</v>
      </c>
      <c r="N19120" s="264">
        <v>2722.5</v>
      </c>
      <c r="P19120" s="241"/>
      <c r="Q19120" s="242"/>
    </row>
    <row r="19121" spans="13:17" ht="14.5" x14ac:dyDescent="0.35">
      <c r="M19121" s="263" t="s">
        <v>23619</v>
      </c>
      <c r="N19121" s="264">
        <v>57272.5</v>
      </c>
      <c r="P19121" s="241"/>
      <c r="Q19121" s="242"/>
    </row>
    <row r="19122" spans="13:17" ht="14.5" x14ac:dyDescent="0.35">
      <c r="M19122" s="263" t="s">
        <v>46078</v>
      </c>
      <c r="N19122" s="264">
        <v>35025</v>
      </c>
      <c r="P19122" s="241"/>
      <c r="Q19122" s="242"/>
    </row>
    <row r="19123" spans="13:17" ht="14.5" x14ac:dyDescent="0.35">
      <c r="M19123" s="263" t="s">
        <v>23620</v>
      </c>
      <c r="N19123" s="264">
        <v>28574</v>
      </c>
      <c r="P19123" s="241"/>
      <c r="Q19123" s="242"/>
    </row>
    <row r="19124" spans="13:17" ht="14.5" x14ac:dyDescent="0.35">
      <c r="M19124" s="263" t="s">
        <v>43617</v>
      </c>
      <c r="N19124" s="264">
        <v>20292.349999999999</v>
      </c>
      <c r="P19124" s="241"/>
      <c r="Q19124" s="242"/>
    </row>
    <row r="19125" spans="13:17" ht="14.5" x14ac:dyDescent="0.35">
      <c r="M19125" s="263" t="s">
        <v>51748</v>
      </c>
      <c r="N19125" s="264">
        <v>8278.18</v>
      </c>
      <c r="P19125" s="241"/>
      <c r="Q19125" s="242"/>
    </row>
    <row r="19126" spans="13:17" ht="14.5" x14ac:dyDescent="0.35">
      <c r="M19126" s="263" t="s">
        <v>51749</v>
      </c>
      <c r="N19126" s="264">
        <v>989.58</v>
      </c>
      <c r="P19126" s="241"/>
      <c r="Q19126" s="242"/>
    </row>
    <row r="19127" spans="13:17" ht="14.5" x14ac:dyDescent="0.35">
      <c r="M19127" s="263" t="s">
        <v>23621</v>
      </c>
      <c r="N19127" s="264">
        <v>12442.83</v>
      </c>
      <c r="P19127" s="241"/>
      <c r="Q19127" s="242"/>
    </row>
    <row r="19128" spans="13:17" ht="14.5" x14ac:dyDescent="0.35">
      <c r="M19128" s="263" t="s">
        <v>38296</v>
      </c>
      <c r="N19128" s="264">
        <v>776231.89</v>
      </c>
      <c r="P19128" s="241"/>
      <c r="Q19128" s="242"/>
    </row>
    <row r="19129" spans="13:17" ht="14.5" x14ac:dyDescent="0.35">
      <c r="M19129" s="263" t="s">
        <v>23624</v>
      </c>
      <c r="N19129" s="264">
        <v>479824.27</v>
      </c>
      <c r="P19129" s="241"/>
      <c r="Q19129" s="242"/>
    </row>
    <row r="19130" spans="13:17" ht="14.5" x14ac:dyDescent="0.35">
      <c r="M19130" s="263" t="s">
        <v>53970</v>
      </c>
      <c r="N19130" s="264">
        <v>5702.32</v>
      </c>
      <c r="P19130" s="241"/>
      <c r="Q19130" s="242"/>
    </row>
    <row r="19131" spans="13:17" ht="14.5" x14ac:dyDescent="0.35">
      <c r="M19131" s="263" t="s">
        <v>49148</v>
      </c>
      <c r="N19131" s="264">
        <v>197.78</v>
      </c>
      <c r="P19131" s="241"/>
      <c r="Q19131" s="242"/>
    </row>
    <row r="19132" spans="13:17" ht="14.5" x14ac:dyDescent="0.35">
      <c r="M19132" s="263" t="s">
        <v>52652</v>
      </c>
      <c r="N19132" s="264">
        <v>6000</v>
      </c>
      <c r="P19132" s="241"/>
      <c r="Q19132" s="242"/>
    </row>
    <row r="19133" spans="13:17" ht="14.5" x14ac:dyDescent="0.35">
      <c r="M19133" s="263" t="s">
        <v>23625</v>
      </c>
      <c r="N19133" s="264">
        <v>107737.5</v>
      </c>
      <c r="P19133" s="241"/>
      <c r="Q19133" s="242"/>
    </row>
    <row r="19134" spans="13:17" ht="14.5" x14ac:dyDescent="0.35">
      <c r="M19134" s="263" t="s">
        <v>23626</v>
      </c>
      <c r="N19134" s="264">
        <v>140093.38</v>
      </c>
      <c r="P19134" s="241"/>
      <c r="Q19134" s="242"/>
    </row>
    <row r="19135" spans="13:17" ht="14.5" x14ac:dyDescent="0.35">
      <c r="M19135" s="263" t="s">
        <v>23627</v>
      </c>
      <c r="N19135" s="264">
        <v>172404.62</v>
      </c>
      <c r="P19135" s="241"/>
      <c r="Q19135" s="242"/>
    </row>
    <row r="19136" spans="13:17" ht="14.5" x14ac:dyDescent="0.35">
      <c r="M19136" s="263" t="s">
        <v>23628</v>
      </c>
      <c r="N19136" s="264">
        <v>20372.18</v>
      </c>
      <c r="P19136" s="241"/>
      <c r="Q19136" s="242"/>
    </row>
    <row r="19137" spans="13:17" ht="14.5" x14ac:dyDescent="0.35">
      <c r="M19137" s="263" t="s">
        <v>23629</v>
      </c>
      <c r="N19137" s="264">
        <v>46501.94</v>
      </c>
      <c r="P19137" s="241"/>
      <c r="Q19137" s="242"/>
    </row>
    <row r="19138" spans="13:17" ht="14.5" x14ac:dyDescent="0.35">
      <c r="M19138" s="263" t="s">
        <v>23630</v>
      </c>
      <c r="N19138" s="264">
        <v>2700</v>
      </c>
      <c r="P19138" s="241"/>
      <c r="Q19138" s="242"/>
    </row>
    <row r="19139" spans="13:17" ht="14.5" x14ac:dyDescent="0.35">
      <c r="M19139" s="263" t="s">
        <v>58438</v>
      </c>
      <c r="N19139" s="264">
        <v>531.96</v>
      </c>
      <c r="P19139" s="241"/>
      <c r="Q19139" s="242"/>
    </row>
    <row r="19140" spans="13:17" ht="14.5" x14ac:dyDescent="0.35">
      <c r="M19140" s="263" t="s">
        <v>23631</v>
      </c>
      <c r="N19140" s="264">
        <v>12656.92</v>
      </c>
      <c r="P19140" s="241"/>
      <c r="Q19140" s="242"/>
    </row>
    <row r="19141" spans="13:17" ht="14.5" x14ac:dyDescent="0.35">
      <c r="M19141" s="263" t="s">
        <v>58439</v>
      </c>
      <c r="N19141" s="264">
        <v>220372.73</v>
      </c>
      <c r="P19141" s="241"/>
      <c r="Q19141" s="242"/>
    </row>
    <row r="19142" spans="13:17" ht="14.5" x14ac:dyDescent="0.35">
      <c r="M19142" s="263" t="s">
        <v>23632</v>
      </c>
      <c r="N19142" s="264">
        <v>13015.98</v>
      </c>
      <c r="P19142" s="241"/>
      <c r="Q19142" s="242"/>
    </row>
    <row r="19143" spans="13:17" ht="14.5" x14ac:dyDescent="0.35">
      <c r="M19143" s="263" t="s">
        <v>23633</v>
      </c>
      <c r="N19143" s="264">
        <v>79520.83</v>
      </c>
      <c r="P19143" s="241"/>
      <c r="Q19143" s="242"/>
    </row>
    <row r="19144" spans="13:17" ht="14.5" x14ac:dyDescent="0.35">
      <c r="M19144" s="263" t="s">
        <v>58440</v>
      </c>
      <c r="N19144" s="264">
        <v>12990.63</v>
      </c>
      <c r="P19144" s="241"/>
      <c r="Q19144" s="242"/>
    </row>
    <row r="19145" spans="13:17" ht="14.5" x14ac:dyDescent="0.35">
      <c r="M19145" s="263" t="s">
        <v>23635</v>
      </c>
      <c r="N19145" s="264">
        <v>37939.71</v>
      </c>
      <c r="P19145" s="241"/>
      <c r="Q19145" s="242"/>
    </row>
    <row r="19146" spans="13:17" ht="14.5" x14ac:dyDescent="0.35">
      <c r="M19146" s="263" t="s">
        <v>38297</v>
      </c>
      <c r="N19146" s="264">
        <v>-13498.49</v>
      </c>
      <c r="P19146" s="241"/>
      <c r="Q19146" s="242"/>
    </row>
    <row r="19147" spans="13:17" ht="14.5" x14ac:dyDescent="0.35">
      <c r="M19147" s="263" t="s">
        <v>23636</v>
      </c>
      <c r="N19147" s="264">
        <v>97567.51</v>
      </c>
      <c r="P19147" s="241"/>
      <c r="Q19147" s="242"/>
    </row>
    <row r="19148" spans="13:17" ht="14.5" x14ac:dyDescent="0.35">
      <c r="M19148" s="263" t="s">
        <v>23708</v>
      </c>
      <c r="N19148" s="264">
        <v>52192.81</v>
      </c>
      <c r="P19148" s="241"/>
      <c r="Q19148" s="242"/>
    </row>
    <row r="19149" spans="13:17" ht="14.5" x14ac:dyDescent="0.35">
      <c r="M19149" s="263" t="s">
        <v>23709</v>
      </c>
      <c r="N19149" s="264">
        <v>602304.81000000006</v>
      </c>
      <c r="P19149" s="241"/>
      <c r="Q19149" s="242"/>
    </row>
    <row r="19150" spans="13:17" ht="14.5" x14ac:dyDescent="0.35">
      <c r="M19150" s="263" t="s">
        <v>23710</v>
      </c>
      <c r="N19150" s="264">
        <v>552158.25</v>
      </c>
      <c r="P19150" s="241"/>
      <c r="Q19150" s="242"/>
    </row>
    <row r="19151" spans="13:17" ht="14.5" x14ac:dyDescent="0.35">
      <c r="M19151" s="263" t="s">
        <v>50797</v>
      </c>
      <c r="N19151" s="264">
        <v>7031.83</v>
      </c>
      <c r="P19151" s="241"/>
      <c r="Q19151" s="242"/>
    </row>
    <row r="19152" spans="13:17" ht="14.5" x14ac:dyDescent="0.35">
      <c r="M19152" s="263" t="s">
        <v>23711</v>
      </c>
      <c r="N19152" s="264">
        <v>226068.87</v>
      </c>
      <c r="P19152" s="241"/>
      <c r="Q19152" s="242"/>
    </row>
    <row r="19153" spans="13:17" ht="14.5" x14ac:dyDescent="0.35">
      <c r="M19153" s="263" t="s">
        <v>23712</v>
      </c>
      <c r="N19153" s="264">
        <v>64645.94</v>
      </c>
      <c r="P19153" s="241"/>
      <c r="Q19153" s="242"/>
    </row>
    <row r="19154" spans="13:17" ht="14.5" x14ac:dyDescent="0.35">
      <c r="M19154" s="263" t="s">
        <v>58441</v>
      </c>
      <c r="N19154" s="264">
        <v>716.56</v>
      </c>
      <c r="P19154" s="241"/>
      <c r="Q19154" s="242"/>
    </row>
    <row r="19155" spans="13:17" ht="14.5" x14ac:dyDescent="0.35">
      <c r="M19155" s="263" t="s">
        <v>23713</v>
      </c>
      <c r="N19155" s="264">
        <v>160900.42000000001</v>
      </c>
      <c r="P19155" s="241"/>
      <c r="Q19155" s="242"/>
    </row>
    <row r="19156" spans="13:17" ht="14.5" x14ac:dyDescent="0.35">
      <c r="M19156" s="263" t="s">
        <v>23714</v>
      </c>
      <c r="N19156" s="264">
        <v>5429.06</v>
      </c>
      <c r="P19156" s="241"/>
      <c r="Q19156" s="242"/>
    </row>
    <row r="19157" spans="13:17" ht="14.5" x14ac:dyDescent="0.35">
      <c r="M19157" s="263" t="s">
        <v>23715</v>
      </c>
      <c r="N19157" s="264">
        <v>12087.2</v>
      </c>
      <c r="P19157" s="241"/>
      <c r="Q19157" s="242"/>
    </row>
    <row r="19158" spans="13:17" ht="14.5" x14ac:dyDescent="0.35">
      <c r="M19158" s="263" t="s">
        <v>58442</v>
      </c>
      <c r="N19158" s="264">
        <v>6455.86</v>
      </c>
      <c r="P19158" s="241"/>
      <c r="Q19158" s="242"/>
    </row>
    <row r="19159" spans="13:17" ht="14.5" x14ac:dyDescent="0.35">
      <c r="M19159" s="263" t="s">
        <v>23716</v>
      </c>
      <c r="N19159" s="264">
        <v>24126.33</v>
      </c>
      <c r="P19159" s="241"/>
      <c r="Q19159" s="242"/>
    </row>
    <row r="19160" spans="13:17" ht="14.5" x14ac:dyDescent="0.35">
      <c r="M19160" s="263" t="s">
        <v>15590</v>
      </c>
      <c r="N19160" s="264">
        <v>67309.19</v>
      </c>
      <c r="P19160" s="241"/>
      <c r="Q19160" s="242"/>
    </row>
    <row r="19161" spans="13:17" ht="14.5" x14ac:dyDescent="0.35">
      <c r="M19161" s="263" t="s">
        <v>23717</v>
      </c>
      <c r="N19161" s="264">
        <v>19454.95</v>
      </c>
      <c r="P19161" s="241"/>
      <c r="Q19161" s="242"/>
    </row>
    <row r="19162" spans="13:17" ht="14.5" x14ac:dyDescent="0.35">
      <c r="M19162" s="263" t="s">
        <v>15591</v>
      </c>
      <c r="N19162" s="264">
        <v>6564.9</v>
      </c>
      <c r="P19162" s="241"/>
      <c r="Q19162" s="242"/>
    </row>
    <row r="19163" spans="13:17" ht="14.5" x14ac:dyDescent="0.35">
      <c r="M19163" s="263" t="s">
        <v>23718</v>
      </c>
      <c r="N19163" s="264">
        <v>4518.8</v>
      </c>
      <c r="P19163" s="241"/>
      <c r="Q19163" s="242"/>
    </row>
    <row r="19164" spans="13:17" ht="14.5" x14ac:dyDescent="0.35">
      <c r="M19164" s="263" t="s">
        <v>37086</v>
      </c>
      <c r="N19164" s="264">
        <v>2343500</v>
      </c>
      <c r="P19164" s="241"/>
      <c r="Q19164" s="242"/>
    </row>
    <row r="19165" spans="13:17" ht="14.5" x14ac:dyDescent="0.35">
      <c r="M19165" s="263" t="s">
        <v>23719</v>
      </c>
      <c r="N19165" s="264">
        <v>44436.69</v>
      </c>
      <c r="P19165" s="241"/>
      <c r="Q19165" s="242"/>
    </row>
    <row r="19166" spans="13:17" ht="14.5" x14ac:dyDescent="0.35">
      <c r="M19166" s="263" t="s">
        <v>43618</v>
      </c>
      <c r="N19166" s="264">
        <v>2341.9299999999998</v>
      </c>
      <c r="P19166" s="241"/>
      <c r="Q19166" s="242"/>
    </row>
    <row r="19167" spans="13:17" ht="14.5" x14ac:dyDescent="0.35">
      <c r="M19167" s="263" t="s">
        <v>23720</v>
      </c>
      <c r="N19167" s="264">
        <v>8101.05</v>
      </c>
      <c r="P19167" s="241"/>
      <c r="Q19167" s="242"/>
    </row>
    <row r="19168" spans="13:17" ht="14.5" x14ac:dyDescent="0.35">
      <c r="M19168" s="263" t="s">
        <v>46079</v>
      </c>
      <c r="N19168" s="264">
        <v>1989212.29</v>
      </c>
      <c r="P19168" s="241"/>
      <c r="Q19168" s="242"/>
    </row>
    <row r="19169" spans="13:17" ht="14.5" x14ac:dyDescent="0.35">
      <c r="M19169" s="263" t="s">
        <v>23721</v>
      </c>
      <c r="N19169" s="264">
        <v>137700</v>
      </c>
      <c r="P19169" s="241"/>
      <c r="Q19169" s="242"/>
    </row>
    <row r="19170" spans="13:17" ht="14.5" x14ac:dyDescent="0.35">
      <c r="M19170" s="263" t="s">
        <v>23722</v>
      </c>
      <c r="N19170" s="264">
        <v>68672.78</v>
      </c>
      <c r="P19170" s="241"/>
      <c r="Q19170" s="242"/>
    </row>
    <row r="19171" spans="13:17" ht="14.5" x14ac:dyDescent="0.35">
      <c r="M19171" s="263" t="s">
        <v>35622</v>
      </c>
      <c r="N19171" s="264">
        <v>81.87</v>
      </c>
      <c r="P19171" s="241"/>
      <c r="Q19171" s="242"/>
    </row>
    <row r="19172" spans="13:17" ht="14.5" x14ac:dyDescent="0.35">
      <c r="M19172" s="263" t="s">
        <v>15593</v>
      </c>
      <c r="N19172" s="264">
        <v>484205.6</v>
      </c>
      <c r="P19172" s="241"/>
      <c r="Q19172" s="242"/>
    </row>
    <row r="19173" spans="13:17" ht="14.5" x14ac:dyDescent="0.35">
      <c r="M19173" s="263" t="s">
        <v>15594</v>
      </c>
      <c r="N19173" s="264">
        <v>700138.18</v>
      </c>
      <c r="P19173" s="241"/>
      <c r="Q19173" s="242"/>
    </row>
    <row r="19174" spans="13:17" ht="14.5" x14ac:dyDescent="0.35">
      <c r="M19174" s="263" t="s">
        <v>23723</v>
      </c>
      <c r="N19174" s="264">
        <v>74557.45</v>
      </c>
      <c r="P19174" s="241"/>
      <c r="Q19174" s="242"/>
    </row>
    <row r="19175" spans="13:17" ht="14.5" x14ac:dyDescent="0.35">
      <c r="M19175" s="263" t="s">
        <v>35623</v>
      </c>
      <c r="N19175" s="264">
        <v>21311.46</v>
      </c>
      <c r="P19175" s="241"/>
      <c r="Q19175" s="242"/>
    </row>
    <row r="19176" spans="13:17" ht="14.5" x14ac:dyDescent="0.35">
      <c r="M19176" s="263" t="s">
        <v>23724</v>
      </c>
      <c r="N19176" s="264">
        <v>128925.2</v>
      </c>
      <c r="P19176" s="241"/>
      <c r="Q19176" s="242"/>
    </row>
    <row r="19177" spans="13:17" ht="14.5" x14ac:dyDescent="0.35">
      <c r="M19177" s="263" t="s">
        <v>23725</v>
      </c>
      <c r="N19177" s="264">
        <v>113460.62</v>
      </c>
      <c r="P19177" s="241"/>
      <c r="Q19177" s="242"/>
    </row>
    <row r="19178" spans="13:17" ht="14.5" x14ac:dyDescent="0.35">
      <c r="M19178" s="263" t="s">
        <v>53971</v>
      </c>
      <c r="N19178" s="264">
        <v>2850</v>
      </c>
      <c r="P19178" s="241"/>
      <c r="Q19178" s="242"/>
    </row>
    <row r="19179" spans="13:17" ht="14.5" x14ac:dyDescent="0.35">
      <c r="M19179" s="263" t="s">
        <v>23726</v>
      </c>
      <c r="N19179" s="264">
        <v>2016.96</v>
      </c>
      <c r="P19179" s="241"/>
      <c r="Q19179" s="242"/>
    </row>
    <row r="19180" spans="13:17" ht="14.5" x14ac:dyDescent="0.35">
      <c r="M19180" s="263" t="s">
        <v>23727</v>
      </c>
      <c r="N19180" s="264">
        <v>14177.92</v>
      </c>
      <c r="P19180" s="241"/>
      <c r="Q19180" s="242"/>
    </row>
    <row r="19181" spans="13:17" ht="14.5" x14ac:dyDescent="0.35">
      <c r="M19181" s="263" t="s">
        <v>58443</v>
      </c>
      <c r="N19181" s="264">
        <v>1364149.87</v>
      </c>
      <c r="P19181" s="241"/>
      <c r="Q19181" s="242"/>
    </row>
    <row r="19182" spans="13:17" ht="14.5" x14ac:dyDescent="0.35">
      <c r="M19182" s="263" t="s">
        <v>15597</v>
      </c>
      <c r="N19182" s="264">
        <v>379868.89</v>
      </c>
      <c r="P19182" s="241"/>
      <c r="Q19182" s="242"/>
    </row>
    <row r="19183" spans="13:17" ht="14.5" x14ac:dyDescent="0.35">
      <c r="M19183" s="263" t="s">
        <v>23728</v>
      </c>
      <c r="N19183" s="264">
        <v>2187569.9900000002</v>
      </c>
      <c r="P19183" s="241"/>
      <c r="Q19183" s="242"/>
    </row>
    <row r="19184" spans="13:17" ht="14.5" x14ac:dyDescent="0.35">
      <c r="M19184" s="263" t="s">
        <v>41996</v>
      </c>
      <c r="N19184" s="264">
        <v>379213.17</v>
      </c>
      <c r="P19184" s="241"/>
      <c r="Q19184" s="242"/>
    </row>
    <row r="19185" spans="13:17" ht="14.5" x14ac:dyDescent="0.35">
      <c r="M19185" s="263" t="s">
        <v>15598</v>
      </c>
      <c r="N19185" s="264">
        <v>894408.43</v>
      </c>
      <c r="P19185" s="241"/>
      <c r="Q19185" s="242"/>
    </row>
    <row r="19186" spans="13:17" ht="14.5" x14ac:dyDescent="0.35">
      <c r="M19186" s="263" t="s">
        <v>23729</v>
      </c>
      <c r="N19186" s="264">
        <v>120705.77</v>
      </c>
      <c r="P19186" s="241"/>
      <c r="Q19186" s="242"/>
    </row>
    <row r="19187" spans="13:17" ht="14.5" x14ac:dyDescent="0.35">
      <c r="M19187" s="263" t="s">
        <v>23730</v>
      </c>
      <c r="N19187" s="264">
        <v>1187458.79</v>
      </c>
      <c r="P19187" s="241"/>
      <c r="Q19187" s="242"/>
    </row>
    <row r="19188" spans="13:17" ht="14.5" x14ac:dyDescent="0.35">
      <c r="M19188" s="263" t="s">
        <v>41997</v>
      </c>
      <c r="N19188" s="264">
        <v>185612</v>
      </c>
      <c r="P19188" s="241"/>
      <c r="Q19188" s="242"/>
    </row>
    <row r="19189" spans="13:17" ht="14.5" x14ac:dyDescent="0.35">
      <c r="M19189" s="263" t="s">
        <v>23766</v>
      </c>
      <c r="N19189" s="264">
        <v>79527.53</v>
      </c>
      <c r="P19189" s="241"/>
      <c r="Q19189" s="242"/>
    </row>
    <row r="19190" spans="13:17" ht="14.5" x14ac:dyDescent="0.35">
      <c r="M19190" s="263" t="s">
        <v>49149</v>
      </c>
      <c r="N19190" s="264">
        <v>395</v>
      </c>
      <c r="P19190" s="241"/>
      <c r="Q19190" s="242"/>
    </row>
    <row r="19191" spans="13:17" ht="14.5" x14ac:dyDescent="0.35">
      <c r="M19191" s="263" t="s">
        <v>23767</v>
      </c>
      <c r="N19191" s="264">
        <v>45295</v>
      </c>
      <c r="P19191" s="241"/>
      <c r="Q19191" s="242"/>
    </row>
    <row r="19192" spans="13:17" ht="14.5" x14ac:dyDescent="0.35">
      <c r="M19192" s="263" t="s">
        <v>37092</v>
      </c>
      <c r="N19192" s="264">
        <v>3580.22</v>
      </c>
      <c r="P19192" s="241"/>
      <c r="Q19192" s="242"/>
    </row>
    <row r="19193" spans="13:17" ht="14.5" x14ac:dyDescent="0.35">
      <c r="M19193" s="263" t="s">
        <v>35636</v>
      </c>
      <c r="N19193" s="264">
        <v>4966.37</v>
      </c>
      <c r="P19193" s="241"/>
      <c r="Q19193" s="242"/>
    </row>
    <row r="19194" spans="13:17" ht="14.5" x14ac:dyDescent="0.35">
      <c r="M19194" s="263" t="s">
        <v>35637</v>
      </c>
      <c r="N19194" s="264">
        <v>30926.91</v>
      </c>
      <c r="P19194" s="241"/>
      <c r="Q19194" s="242"/>
    </row>
    <row r="19195" spans="13:17" ht="14.5" x14ac:dyDescent="0.35">
      <c r="M19195" s="263" t="s">
        <v>23768</v>
      </c>
      <c r="N19195" s="264">
        <v>2191.9899999999998</v>
      </c>
      <c r="P19195" s="241"/>
      <c r="Q19195" s="242"/>
    </row>
    <row r="19196" spans="13:17" ht="14.5" x14ac:dyDescent="0.35">
      <c r="M19196" s="263" t="s">
        <v>23769</v>
      </c>
      <c r="N19196" s="264">
        <v>5454.62</v>
      </c>
      <c r="P19196" s="241"/>
      <c r="Q19196" s="242"/>
    </row>
    <row r="19197" spans="13:17" ht="14.5" x14ac:dyDescent="0.35">
      <c r="M19197" s="263" t="s">
        <v>35638</v>
      </c>
      <c r="N19197" s="264">
        <v>239770.48</v>
      </c>
      <c r="P19197" s="241"/>
      <c r="Q19197" s="242"/>
    </row>
    <row r="19198" spans="13:17" ht="14.5" x14ac:dyDescent="0.35">
      <c r="M19198" s="263" t="s">
        <v>23770</v>
      </c>
      <c r="N19198" s="264">
        <v>163479.49</v>
      </c>
      <c r="P19198" s="241"/>
      <c r="Q19198" s="242"/>
    </row>
    <row r="19199" spans="13:17" ht="14.5" x14ac:dyDescent="0.35">
      <c r="M19199" s="263" t="s">
        <v>46080</v>
      </c>
      <c r="N19199" s="264">
        <v>2883.42</v>
      </c>
      <c r="P19199" s="241"/>
      <c r="Q19199" s="242"/>
    </row>
    <row r="19200" spans="13:17" ht="14.5" x14ac:dyDescent="0.35">
      <c r="M19200" s="263" t="s">
        <v>46081</v>
      </c>
      <c r="N19200" s="264">
        <v>854.8</v>
      </c>
      <c r="P19200" s="241"/>
      <c r="Q19200" s="242"/>
    </row>
    <row r="19201" spans="13:17" ht="14.5" x14ac:dyDescent="0.35">
      <c r="M19201" s="263" t="s">
        <v>35639</v>
      </c>
      <c r="N19201" s="264">
        <v>8800</v>
      </c>
      <c r="P19201" s="241"/>
      <c r="Q19201" s="242"/>
    </row>
    <row r="19202" spans="13:17" ht="14.5" x14ac:dyDescent="0.35">
      <c r="M19202" s="263" t="s">
        <v>23771</v>
      </c>
      <c r="N19202" s="264">
        <v>30255.64</v>
      </c>
      <c r="P19202" s="241"/>
      <c r="Q19202" s="242"/>
    </row>
    <row r="19203" spans="13:17" ht="14.5" x14ac:dyDescent="0.35">
      <c r="M19203" s="263" t="s">
        <v>37093</v>
      </c>
      <c r="N19203" s="264">
        <v>1550.5</v>
      </c>
      <c r="P19203" s="241"/>
      <c r="Q19203" s="242"/>
    </row>
    <row r="19204" spans="13:17" ht="14.5" x14ac:dyDescent="0.35">
      <c r="M19204" s="263" t="s">
        <v>15609</v>
      </c>
      <c r="N19204" s="264">
        <v>47414.84</v>
      </c>
      <c r="P19204" s="241"/>
      <c r="Q19204" s="242"/>
    </row>
    <row r="19205" spans="13:17" ht="14.5" x14ac:dyDescent="0.35">
      <c r="M19205" s="263" t="s">
        <v>15610</v>
      </c>
      <c r="N19205" s="264">
        <v>59982.31</v>
      </c>
      <c r="P19205" s="241"/>
      <c r="Q19205" s="242"/>
    </row>
    <row r="19206" spans="13:17" ht="14.5" x14ac:dyDescent="0.35">
      <c r="M19206" s="263" t="s">
        <v>15611</v>
      </c>
      <c r="N19206" s="264">
        <v>521.96</v>
      </c>
      <c r="P19206" s="241"/>
      <c r="Q19206" s="242"/>
    </row>
    <row r="19207" spans="13:17" ht="14.5" x14ac:dyDescent="0.35">
      <c r="M19207" s="263" t="s">
        <v>43619</v>
      </c>
      <c r="N19207" s="264">
        <v>12290</v>
      </c>
      <c r="P19207" s="241"/>
      <c r="Q19207" s="242"/>
    </row>
    <row r="19208" spans="13:17" ht="14.5" x14ac:dyDescent="0.35">
      <c r="M19208" s="263" t="s">
        <v>35640</v>
      </c>
      <c r="N19208" s="264">
        <v>39892.04</v>
      </c>
      <c r="P19208" s="241"/>
      <c r="Q19208" s="242"/>
    </row>
    <row r="19209" spans="13:17" ht="14.5" x14ac:dyDescent="0.35">
      <c r="M19209" s="263" t="s">
        <v>23774</v>
      </c>
      <c r="N19209" s="264">
        <v>80690.45</v>
      </c>
      <c r="P19209" s="241"/>
      <c r="Q19209" s="242"/>
    </row>
    <row r="19210" spans="13:17" ht="14.5" x14ac:dyDescent="0.35">
      <c r="M19210" s="263" t="s">
        <v>23775</v>
      </c>
      <c r="N19210" s="264">
        <v>6494</v>
      </c>
      <c r="P19210" s="241"/>
      <c r="Q19210" s="242"/>
    </row>
    <row r="19211" spans="13:17" ht="14.5" x14ac:dyDescent="0.35">
      <c r="M19211" s="263" t="s">
        <v>15612</v>
      </c>
      <c r="N19211" s="264">
        <v>2889.75</v>
      </c>
      <c r="P19211" s="241"/>
      <c r="Q19211" s="242"/>
    </row>
    <row r="19212" spans="13:17" ht="14.5" x14ac:dyDescent="0.35">
      <c r="M19212" s="263" t="s">
        <v>23777</v>
      </c>
      <c r="N19212" s="264">
        <v>178455.67</v>
      </c>
      <c r="P19212" s="241"/>
      <c r="Q19212" s="242"/>
    </row>
    <row r="19213" spans="13:17" ht="14.5" x14ac:dyDescent="0.35">
      <c r="M19213" s="263" t="s">
        <v>23778</v>
      </c>
      <c r="N19213" s="264">
        <v>26201.040000000001</v>
      </c>
      <c r="P19213" s="241"/>
      <c r="Q19213" s="242"/>
    </row>
    <row r="19214" spans="13:17" ht="14.5" x14ac:dyDescent="0.35">
      <c r="M19214" s="263" t="s">
        <v>23779</v>
      </c>
      <c r="N19214" s="264">
        <v>149950</v>
      </c>
      <c r="P19214" s="241"/>
      <c r="Q19214" s="242"/>
    </row>
    <row r="19215" spans="13:17" ht="14.5" x14ac:dyDescent="0.35">
      <c r="M19215" s="263" t="s">
        <v>35660</v>
      </c>
      <c r="N19215" s="264">
        <v>41276.01</v>
      </c>
      <c r="P19215" s="241"/>
      <c r="Q19215" s="242"/>
    </row>
    <row r="19216" spans="13:17" ht="14.5" x14ac:dyDescent="0.35">
      <c r="M19216" s="263" t="s">
        <v>23846</v>
      </c>
      <c r="N19216" s="264">
        <v>911382.54</v>
      </c>
      <c r="P19216" s="241"/>
      <c r="Q19216" s="242"/>
    </row>
    <row r="19217" spans="13:17" ht="14.5" x14ac:dyDescent="0.35">
      <c r="M19217" s="263" t="s">
        <v>38309</v>
      </c>
      <c r="N19217" s="264">
        <v>816.09</v>
      </c>
      <c r="P19217" s="241"/>
      <c r="Q19217" s="242"/>
    </row>
    <row r="19218" spans="13:17" ht="14.5" x14ac:dyDescent="0.35">
      <c r="M19218" s="263" t="s">
        <v>23848</v>
      </c>
      <c r="N19218" s="264">
        <v>677314.52</v>
      </c>
      <c r="P19218" s="241"/>
      <c r="Q19218" s="242"/>
    </row>
    <row r="19219" spans="13:17" ht="14.5" x14ac:dyDescent="0.35">
      <c r="M19219" s="263" t="s">
        <v>50798</v>
      </c>
      <c r="N19219" s="264">
        <v>21959.71</v>
      </c>
      <c r="P19219" s="241"/>
      <c r="Q19219" s="242"/>
    </row>
    <row r="19220" spans="13:17" ht="14.5" x14ac:dyDescent="0.35">
      <c r="M19220" s="263" t="s">
        <v>23849</v>
      </c>
      <c r="N19220" s="264">
        <v>941186.1</v>
      </c>
      <c r="P19220" s="241"/>
      <c r="Q19220" s="242"/>
    </row>
    <row r="19221" spans="13:17" ht="14.5" x14ac:dyDescent="0.35">
      <c r="M19221" s="263" t="s">
        <v>35661</v>
      </c>
      <c r="N19221" s="264">
        <v>235325.36</v>
      </c>
      <c r="P19221" s="241"/>
      <c r="Q19221" s="242"/>
    </row>
    <row r="19222" spans="13:17" ht="14.5" x14ac:dyDescent="0.35">
      <c r="M19222" s="263" t="s">
        <v>42003</v>
      </c>
      <c r="N19222" s="264">
        <v>6388.56</v>
      </c>
      <c r="P19222" s="241"/>
      <c r="Q19222" s="242"/>
    </row>
    <row r="19223" spans="13:17" ht="14.5" x14ac:dyDescent="0.35">
      <c r="M19223" s="263" t="s">
        <v>23850</v>
      </c>
      <c r="N19223" s="264">
        <v>263518.40000000002</v>
      </c>
      <c r="P19223" s="241"/>
      <c r="Q19223" s="242"/>
    </row>
    <row r="19224" spans="13:17" ht="14.5" x14ac:dyDescent="0.35">
      <c r="M19224" s="263" t="s">
        <v>35662</v>
      </c>
      <c r="N19224" s="264">
        <v>4974.09</v>
      </c>
      <c r="P19224" s="241"/>
      <c r="Q19224" s="242"/>
    </row>
    <row r="19225" spans="13:17" ht="14.5" x14ac:dyDescent="0.35">
      <c r="M19225" s="263" t="s">
        <v>23851</v>
      </c>
      <c r="N19225" s="264">
        <v>6118.63</v>
      </c>
      <c r="P19225" s="241"/>
      <c r="Q19225" s="242"/>
    </row>
    <row r="19226" spans="13:17" ht="14.5" x14ac:dyDescent="0.35">
      <c r="M19226" s="263" t="s">
        <v>35663</v>
      </c>
      <c r="N19226" s="264">
        <v>19059</v>
      </c>
      <c r="P19226" s="241"/>
      <c r="Q19226" s="242"/>
    </row>
    <row r="19227" spans="13:17" ht="14.5" x14ac:dyDescent="0.35">
      <c r="M19227" s="263" t="s">
        <v>38310</v>
      </c>
      <c r="N19227" s="264">
        <v>23522.12</v>
      </c>
      <c r="P19227" s="241"/>
      <c r="Q19227" s="242"/>
    </row>
    <row r="19228" spans="13:17" ht="14.5" x14ac:dyDescent="0.35">
      <c r="M19228" s="263" t="s">
        <v>15622</v>
      </c>
      <c r="N19228" s="264">
        <v>16261.68</v>
      </c>
      <c r="P19228" s="241"/>
      <c r="Q19228" s="242"/>
    </row>
    <row r="19229" spans="13:17" ht="14.5" x14ac:dyDescent="0.35">
      <c r="M19229" s="263" t="s">
        <v>23852</v>
      </c>
      <c r="N19229" s="264">
        <v>273.26</v>
      </c>
      <c r="P19229" s="241"/>
      <c r="Q19229" s="242"/>
    </row>
    <row r="19230" spans="13:17" ht="14.5" x14ac:dyDescent="0.35">
      <c r="M19230" s="263" t="s">
        <v>37109</v>
      </c>
      <c r="N19230" s="264">
        <v>10529438.1</v>
      </c>
      <c r="P19230" s="241"/>
      <c r="Q19230" s="242"/>
    </row>
    <row r="19231" spans="13:17" ht="14.5" x14ac:dyDescent="0.35">
      <c r="M19231" s="263" t="s">
        <v>43620</v>
      </c>
      <c r="N19231" s="264">
        <v>115941.6</v>
      </c>
      <c r="P19231" s="241"/>
      <c r="Q19231" s="242"/>
    </row>
    <row r="19232" spans="13:17" ht="14.5" x14ac:dyDescent="0.35">
      <c r="M19232" s="263" t="s">
        <v>46082</v>
      </c>
      <c r="N19232" s="264">
        <v>109808.03</v>
      </c>
      <c r="P19232" s="241"/>
      <c r="Q19232" s="242"/>
    </row>
    <row r="19233" spans="13:17" ht="14.5" x14ac:dyDescent="0.35">
      <c r="M19233" s="263" t="s">
        <v>23856</v>
      </c>
      <c r="N19233" s="264">
        <v>368875.19</v>
      </c>
      <c r="P19233" s="241"/>
      <c r="Q19233" s="242"/>
    </row>
    <row r="19234" spans="13:17" ht="14.5" x14ac:dyDescent="0.35">
      <c r="M19234" s="263" t="s">
        <v>23857</v>
      </c>
      <c r="N19234" s="264">
        <v>22100</v>
      </c>
      <c r="P19234" s="241"/>
      <c r="Q19234" s="242"/>
    </row>
    <row r="19235" spans="13:17" ht="14.5" x14ac:dyDescent="0.35">
      <c r="M19235" s="263" t="s">
        <v>23858</v>
      </c>
      <c r="N19235" s="264">
        <v>36425.53</v>
      </c>
      <c r="P19235" s="241"/>
      <c r="Q19235" s="242"/>
    </row>
    <row r="19236" spans="13:17" ht="14.5" x14ac:dyDescent="0.35">
      <c r="M19236" s="263" t="s">
        <v>23859</v>
      </c>
      <c r="N19236" s="264">
        <v>877.99</v>
      </c>
      <c r="P19236" s="241"/>
      <c r="Q19236" s="242"/>
    </row>
    <row r="19237" spans="13:17" ht="14.5" x14ac:dyDescent="0.35">
      <c r="M19237" s="263" t="s">
        <v>15624</v>
      </c>
      <c r="N19237" s="264">
        <v>1089367.75</v>
      </c>
      <c r="P19237" s="241"/>
      <c r="Q19237" s="242"/>
    </row>
    <row r="19238" spans="13:17" ht="14.5" x14ac:dyDescent="0.35">
      <c r="M19238" s="263" t="s">
        <v>15625</v>
      </c>
      <c r="N19238" s="264">
        <v>606348.67000000004</v>
      </c>
      <c r="P19238" s="241"/>
      <c r="Q19238" s="242"/>
    </row>
    <row r="19239" spans="13:17" ht="14.5" x14ac:dyDescent="0.35">
      <c r="M19239" s="263" t="s">
        <v>15626</v>
      </c>
      <c r="N19239" s="264">
        <v>241000.06</v>
      </c>
      <c r="P19239" s="241"/>
      <c r="Q19239" s="242"/>
    </row>
    <row r="19240" spans="13:17" ht="14.5" x14ac:dyDescent="0.35">
      <c r="M19240" s="263" t="s">
        <v>23860</v>
      </c>
      <c r="N19240" s="264">
        <v>4425.68</v>
      </c>
      <c r="P19240" s="241"/>
      <c r="Q19240" s="242"/>
    </row>
    <row r="19241" spans="13:17" ht="14.5" x14ac:dyDescent="0.35">
      <c r="M19241" s="263" t="s">
        <v>23861</v>
      </c>
      <c r="N19241" s="264">
        <v>1632587.64</v>
      </c>
      <c r="P19241" s="241"/>
      <c r="Q19241" s="242"/>
    </row>
    <row r="19242" spans="13:17" ht="14.5" x14ac:dyDescent="0.35">
      <c r="M19242" s="263" t="s">
        <v>23862</v>
      </c>
      <c r="N19242" s="264">
        <v>602763.38</v>
      </c>
      <c r="P19242" s="241"/>
      <c r="Q19242" s="242"/>
    </row>
    <row r="19243" spans="13:17" ht="14.5" x14ac:dyDescent="0.35">
      <c r="M19243" s="263" t="s">
        <v>23863</v>
      </c>
      <c r="N19243" s="264">
        <v>2500</v>
      </c>
      <c r="P19243" s="241"/>
      <c r="Q19243" s="242"/>
    </row>
    <row r="19244" spans="13:17" ht="14.5" x14ac:dyDescent="0.35">
      <c r="M19244" s="263" t="s">
        <v>58444</v>
      </c>
      <c r="N19244" s="264">
        <v>112226.45</v>
      </c>
      <c r="P19244" s="241"/>
      <c r="Q19244" s="242"/>
    </row>
    <row r="19245" spans="13:17" ht="14.5" x14ac:dyDescent="0.35">
      <c r="M19245" s="263" t="s">
        <v>15627</v>
      </c>
      <c r="N19245" s="264">
        <v>900.36</v>
      </c>
      <c r="P19245" s="241"/>
      <c r="Q19245" s="242"/>
    </row>
    <row r="19246" spans="13:17" ht="14.5" x14ac:dyDescent="0.35">
      <c r="M19246" s="263" t="s">
        <v>42004</v>
      </c>
      <c r="N19246" s="264">
        <v>6793.22</v>
      </c>
      <c r="P19246" s="241"/>
      <c r="Q19246" s="242"/>
    </row>
    <row r="19247" spans="13:17" ht="14.5" x14ac:dyDescent="0.35">
      <c r="M19247" s="263" t="s">
        <v>51750</v>
      </c>
      <c r="N19247" s="264">
        <v>1250</v>
      </c>
      <c r="P19247" s="241"/>
      <c r="Q19247" s="242"/>
    </row>
    <row r="19248" spans="13:17" ht="14.5" x14ac:dyDescent="0.35">
      <c r="M19248" s="263" t="s">
        <v>23867</v>
      </c>
      <c r="N19248" s="264">
        <v>399357.36</v>
      </c>
      <c r="P19248" s="241"/>
      <c r="Q19248" s="242"/>
    </row>
    <row r="19249" spans="13:17" ht="14.5" x14ac:dyDescent="0.35">
      <c r="M19249" s="263" t="s">
        <v>23868</v>
      </c>
      <c r="N19249" s="264">
        <v>2111138.65</v>
      </c>
      <c r="P19249" s="241"/>
      <c r="Q19249" s="242"/>
    </row>
    <row r="19250" spans="13:17" ht="14.5" x14ac:dyDescent="0.35">
      <c r="M19250" s="263" t="s">
        <v>38311</v>
      </c>
      <c r="N19250" s="264">
        <v>129753.31</v>
      </c>
      <c r="P19250" s="241"/>
      <c r="Q19250" s="242"/>
    </row>
    <row r="19251" spans="13:17" ht="14.5" x14ac:dyDescent="0.35">
      <c r="M19251" s="263" t="s">
        <v>23869</v>
      </c>
      <c r="N19251" s="264">
        <v>164244.17000000001</v>
      </c>
      <c r="P19251" s="241"/>
      <c r="Q19251" s="242"/>
    </row>
    <row r="19252" spans="13:17" ht="14.5" x14ac:dyDescent="0.35">
      <c r="M19252" s="263" t="s">
        <v>15629</v>
      </c>
      <c r="N19252" s="264">
        <v>32549.05</v>
      </c>
      <c r="P19252" s="241"/>
      <c r="Q19252" s="242"/>
    </row>
    <row r="19253" spans="13:17" ht="14.5" x14ac:dyDescent="0.35">
      <c r="M19253" s="263" t="s">
        <v>23871</v>
      </c>
      <c r="N19253" s="264">
        <v>19314.88</v>
      </c>
      <c r="P19253" s="241"/>
      <c r="Q19253" s="242"/>
    </row>
    <row r="19254" spans="13:17" ht="14.5" x14ac:dyDescent="0.35">
      <c r="M19254" s="263" t="s">
        <v>23872</v>
      </c>
      <c r="N19254" s="264">
        <v>98376.54</v>
      </c>
      <c r="P19254" s="241"/>
      <c r="Q19254" s="242"/>
    </row>
    <row r="19255" spans="13:17" ht="14.5" x14ac:dyDescent="0.35">
      <c r="M19255" s="263" t="s">
        <v>46083</v>
      </c>
      <c r="N19255" s="264">
        <v>-11745.69</v>
      </c>
      <c r="P19255" s="241"/>
      <c r="Q19255" s="242"/>
    </row>
    <row r="19256" spans="13:17" ht="14.5" x14ac:dyDescent="0.35">
      <c r="M19256" s="263" t="s">
        <v>23873</v>
      </c>
      <c r="N19256" s="264">
        <v>1114462.69</v>
      </c>
      <c r="P19256" s="241"/>
      <c r="Q19256" s="242"/>
    </row>
    <row r="19257" spans="13:17" ht="14.5" x14ac:dyDescent="0.35">
      <c r="M19257" s="263" t="s">
        <v>58445</v>
      </c>
      <c r="N19257" s="264">
        <v>18278.8</v>
      </c>
      <c r="P19257" s="241"/>
      <c r="Q19257" s="242"/>
    </row>
    <row r="19258" spans="13:17" ht="14.5" x14ac:dyDescent="0.35">
      <c r="M19258" s="263" t="s">
        <v>37110</v>
      </c>
      <c r="N19258" s="264">
        <v>6858389.3700000001</v>
      </c>
      <c r="P19258" s="241"/>
      <c r="Q19258" s="242"/>
    </row>
    <row r="19259" spans="13:17" ht="14.5" x14ac:dyDescent="0.35">
      <c r="M19259" s="263" t="s">
        <v>58446</v>
      </c>
      <c r="N19259" s="264">
        <v>610884</v>
      </c>
      <c r="P19259" s="241"/>
      <c r="Q19259" s="242"/>
    </row>
    <row r="19260" spans="13:17" ht="14.5" x14ac:dyDescent="0.35">
      <c r="M19260" s="263" t="s">
        <v>23915</v>
      </c>
      <c r="N19260" s="264">
        <v>101401.17</v>
      </c>
      <c r="P19260" s="241"/>
      <c r="Q19260" s="242"/>
    </row>
    <row r="19261" spans="13:17" ht="14.5" x14ac:dyDescent="0.35">
      <c r="M19261" s="263" t="s">
        <v>37116</v>
      </c>
      <c r="N19261" s="264">
        <v>267330.90999999997</v>
      </c>
      <c r="P19261" s="241"/>
      <c r="Q19261" s="242"/>
    </row>
    <row r="19262" spans="13:17" ht="14.5" x14ac:dyDescent="0.35">
      <c r="M19262" s="263" t="s">
        <v>23916</v>
      </c>
      <c r="N19262" s="264">
        <v>302103.63</v>
      </c>
      <c r="P19262" s="241"/>
      <c r="Q19262" s="242"/>
    </row>
    <row r="19263" spans="13:17" ht="14.5" x14ac:dyDescent="0.35">
      <c r="M19263" s="263" t="s">
        <v>50799</v>
      </c>
      <c r="N19263" s="264">
        <v>3373.74</v>
      </c>
      <c r="P19263" s="241"/>
      <c r="Q19263" s="242"/>
    </row>
    <row r="19264" spans="13:17" ht="14.5" x14ac:dyDescent="0.35">
      <c r="M19264" s="263" t="s">
        <v>23917</v>
      </c>
      <c r="N19264" s="264">
        <v>105592.64</v>
      </c>
      <c r="P19264" s="241"/>
      <c r="Q19264" s="242"/>
    </row>
    <row r="19265" spans="13:17" ht="14.5" x14ac:dyDescent="0.35">
      <c r="M19265" s="263" t="s">
        <v>58447</v>
      </c>
      <c r="N19265" s="264">
        <v>1125.2</v>
      </c>
      <c r="P19265" s="241"/>
      <c r="Q19265" s="242"/>
    </row>
    <row r="19266" spans="13:17" ht="14.5" x14ac:dyDescent="0.35">
      <c r="M19266" s="263" t="s">
        <v>53972</v>
      </c>
      <c r="N19266" s="264">
        <v>24986.25</v>
      </c>
      <c r="P19266" s="241"/>
      <c r="Q19266" s="242"/>
    </row>
    <row r="19267" spans="13:17" ht="14.5" x14ac:dyDescent="0.35">
      <c r="M19267" s="263" t="s">
        <v>35672</v>
      </c>
      <c r="N19267" s="264">
        <v>69860.399999999994</v>
      </c>
      <c r="P19267" s="241"/>
      <c r="Q19267" s="242"/>
    </row>
    <row r="19268" spans="13:17" ht="14.5" x14ac:dyDescent="0.35">
      <c r="M19268" s="263" t="s">
        <v>35673</v>
      </c>
      <c r="N19268" s="264">
        <v>1530.02</v>
      </c>
      <c r="P19268" s="241"/>
      <c r="Q19268" s="242"/>
    </row>
    <row r="19269" spans="13:17" ht="14.5" x14ac:dyDescent="0.35">
      <c r="M19269" s="263" t="s">
        <v>58448</v>
      </c>
      <c r="N19269" s="264">
        <v>15334.38</v>
      </c>
      <c r="P19269" s="241"/>
      <c r="Q19269" s="242"/>
    </row>
    <row r="19270" spans="13:17" ht="14.5" x14ac:dyDescent="0.35">
      <c r="M19270" s="263" t="s">
        <v>58449</v>
      </c>
      <c r="N19270" s="264">
        <v>1948.64</v>
      </c>
      <c r="P19270" s="241"/>
      <c r="Q19270" s="242"/>
    </row>
    <row r="19271" spans="13:17" ht="14.5" x14ac:dyDescent="0.35">
      <c r="M19271" s="263" t="s">
        <v>35674</v>
      </c>
      <c r="N19271" s="264">
        <v>1034</v>
      </c>
      <c r="P19271" s="241"/>
      <c r="Q19271" s="242"/>
    </row>
    <row r="19272" spans="13:17" ht="14.5" x14ac:dyDescent="0.35">
      <c r="M19272" s="263" t="s">
        <v>58450</v>
      </c>
      <c r="N19272" s="264">
        <v>3780.82</v>
      </c>
      <c r="P19272" s="241"/>
      <c r="Q19272" s="242"/>
    </row>
    <row r="19273" spans="13:17" ht="14.5" x14ac:dyDescent="0.35">
      <c r="M19273" s="263" t="s">
        <v>38316</v>
      </c>
      <c r="N19273" s="264">
        <v>3941.92</v>
      </c>
      <c r="P19273" s="241"/>
      <c r="Q19273" s="242"/>
    </row>
    <row r="19274" spans="13:17" ht="14.5" x14ac:dyDescent="0.35">
      <c r="M19274" s="263" t="s">
        <v>46084</v>
      </c>
      <c r="N19274" s="264">
        <v>70407</v>
      </c>
      <c r="P19274" s="241"/>
      <c r="Q19274" s="242"/>
    </row>
    <row r="19275" spans="13:17" ht="14.5" x14ac:dyDescent="0.35">
      <c r="M19275" s="263" t="s">
        <v>23918</v>
      </c>
      <c r="N19275" s="264">
        <v>32001.7</v>
      </c>
      <c r="P19275" s="241"/>
      <c r="Q19275" s="242"/>
    </row>
    <row r="19276" spans="13:17" ht="14.5" x14ac:dyDescent="0.35">
      <c r="M19276" s="263" t="s">
        <v>35675</v>
      </c>
      <c r="N19276" s="264">
        <v>4041771.22</v>
      </c>
      <c r="P19276" s="241"/>
      <c r="Q19276" s="242"/>
    </row>
    <row r="19277" spans="13:17" ht="14.5" x14ac:dyDescent="0.35">
      <c r="M19277" s="263" t="s">
        <v>23922</v>
      </c>
      <c r="N19277" s="264">
        <v>23923</v>
      </c>
      <c r="P19277" s="241"/>
      <c r="Q19277" s="242"/>
    </row>
    <row r="19278" spans="13:17" ht="14.5" x14ac:dyDescent="0.35">
      <c r="M19278" s="263" t="s">
        <v>15638</v>
      </c>
      <c r="N19278" s="264">
        <v>200</v>
      </c>
      <c r="P19278" s="241"/>
      <c r="Q19278" s="242"/>
    </row>
    <row r="19279" spans="13:17" ht="14.5" x14ac:dyDescent="0.35">
      <c r="M19279" s="263" t="s">
        <v>15639</v>
      </c>
      <c r="N19279" s="264">
        <v>362814.9</v>
      </c>
      <c r="P19279" s="241"/>
      <c r="Q19279" s="242"/>
    </row>
    <row r="19280" spans="13:17" ht="14.5" x14ac:dyDescent="0.35">
      <c r="M19280" s="263" t="s">
        <v>15640</v>
      </c>
      <c r="N19280" s="264">
        <v>77652.67</v>
      </c>
      <c r="P19280" s="241"/>
      <c r="Q19280" s="242"/>
    </row>
    <row r="19281" spans="13:17" ht="14.5" x14ac:dyDescent="0.35">
      <c r="M19281" s="263" t="s">
        <v>23923</v>
      </c>
      <c r="N19281" s="264">
        <v>18824.66</v>
      </c>
      <c r="P19281" s="241"/>
      <c r="Q19281" s="242"/>
    </row>
    <row r="19282" spans="13:17" ht="14.5" x14ac:dyDescent="0.35">
      <c r="M19282" s="263" t="s">
        <v>23924</v>
      </c>
      <c r="N19282" s="264">
        <v>176600</v>
      </c>
      <c r="P19282" s="241"/>
      <c r="Q19282" s="242"/>
    </row>
    <row r="19283" spans="13:17" ht="14.5" x14ac:dyDescent="0.35">
      <c r="M19283" s="263" t="s">
        <v>23926</v>
      </c>
      <c r="N19283" s="264">
        <v>27578.28</v>
      </c>
      <c r="P19283" s="241"/>
      <c r="Q19283" s="242"/>
    </row>
    <row r="19284" spans="13:17" ht="14.5" x14ac:dyDescent="0.35">
      <c r="M19284" s="263" t="s">
        <v>38317</v>
      </c>
      <c r="N19284" s="264">
        <v>31221.05</v>
      </c>
      <c r="P19284" s="241"/>
      <c r="Q19284" s="242"/>
    </row>
    <row r="19285" spans="13:17" ht="14.5" x14ac:dyDescent="0.35">
      <c r="M19285" s="263" t="s">
        <v>53973</v>
      </c>
      <c r="N19285" s="264">
        <v>794.7</v>
      </c>
      <c r="P19285" s="241"/>
      <c r="Q19285" s="242"/>
    </row>
    <row r="19286" spans="13:17" ht="14.5" x14ac:dyDescent="0.35">
      <c r="M19286" s="263" t="s">
        <v>15641</v>
      </c>
      <c r="N19286" s="264">
        <v>4096.22</v>
      </c>
      <c r="P19286" s="241"/>
      <c r="Q19286" s="242"/>
    </row>
    <row r="19287" spans="13:17" ht="14.5" x14ac:dyDescent="0.35">
      <c r="M19287" s="263" t="s">
        <v>58451</v>
      </c>
      <c r="N19287" s="264">
        <v>677333.57</v>
      </c>
      <c r="P19287" s="241"/>
      <c r="Q19287" s="242"/>
    </row>
    <row r="19288" spans="13:17" ht="14.5" x14ac:dyDescent="0.35">
      <c r="M19288" s="263" t="s">
        <v>23927</v>
      </c>
      <c r="N19288" s="264">
        <v>59159.45</v>
      </c>
      <c r="P19288" s="241"/>
      <c r="Q19288" s="242"/>
    </row>
    <row r="19289" spans="13:17" ht="14.5" x14ac:dyDescent="0.35">
      <c r="M19289" s="263" t="s">
        <v>23928</v>
      </c>
      <c r="N19289" s="264">
        <v>65781.539999999994</v>
      </c>
      <c r="P19289" s="241"/>
      <c r="Q19289" s="242"/>
    </row>
    <row r="19290" spans="13:17" ht="14.5" x14ac:dyDescent="0.35">
      <c r="M19290" s="263" t="s">
        <v>49150</v>
      </c>
      <c r="N19290" s="264">
        <v>-2169.46</v>
      </c>
      <c r="P19290" s="241"/>
      <c r="Q19290" s="242"/>
    </row>
    <row r="19291" spans="13:17" ht="14.5" x14ac:dyDescent="0.35">
      <c r="M19291" s="263" t="s">
        <v>35676</v>
      </c>
      <c r="N19291" s="264">
        <v>361008.19</v>
      </c>
      <c r="P19291" s="241"/>
      <c r="Q19291" s="242"/>
    </row>
    <row r="19292" spans="13:17" ht="14.5" x14ac:dyDescent="0.35">
      <c r="M19292" s="263" t="s">
        <v>23956</v>
      </c>
      <c r="N19292" s="264">
        <v>3789.77</v>
      </c>
      <c r="P19292" s="241"/>
      <c r="Q19292" s="242"/>
    </row>
    <row r="19293" spans="13:17" ht="14.5" x14ac:dyDescent="0.35">
      <c r="M19293" s="263" t="s">
        <v>15645</v>
      </c>
      <c r="N19293" s="264">
        <v>72170.75</v>
      </c>
      <c r="P19293" s="241"/>
      <c r="Q19293" s="242"/>
    </row>
    <row r="19294" spans="13:17" ht="14.5" x14ac:dyDescent="0.35">
      <c r="M19294" s="263" t="s">
        <v>49151</v>
      </c>
      <c r="N19294" s="264">
        <v>160750</v>
      </c>
      <c r="P19294" s="241"/>
      <c r="Q19294" s="242"/>
    </row>
    <row r="19295" spans="13:17" ht="14.5" x14ac:dyDescent="0.35">
      <c r="M19295" s="263" t="s">
        <v>23957</v>
      </c>
      <c r="N19295" s="264">
        <v>25125</v>
      </c>
      <c r="P19295" s="241"/>
      <c r="Q19295" s="242"/>
    </row>
    <row r="19296" spans="13:17" ht="14.5" x14ac:dyDescent="0.35">
      <c r="M19296" s="263" t="s">
        <v>15646</v>
      </c>
      <c r="N19296" s="264">
        <v>19774.419999999998</v>
      </c>
      <c r="P19296" s="241"/>
      <c r="Q19296" s="242"/>
    </row>
    <row r="19297" spans="13:17" ht="14.5" x14ac:dyDescent="0.35">
      <c r="M19297" s="263" t="s">
        <v>15647</v>
      </c>
      <c r="N19297" s="264">
        <v>8933.2800000000007</v>
      </c>
      <c r="P19297" s="241"/>
      <c r="Q19297" s="242"/>
    </row>
    <row r="19298" spans="13:17" ht="14.5" x14ac:dyDescent="0.35">
      <c r="M19298" s="263" t="s">
        <v>23958</v>
      </c>
      <c r="N19298" s="264">
        <v>6100.9</v>
      </c>
      <c r="P19298" s="241"/>
      <c r="Q19298" s="242"/>
    </row>
    <row r="19299" spans="13:17" ht="14.5" x14ac:dyDescent="0.35">
      <c r="M19299" s="263" t="s">
        <v>23959</v>
      </c>
      <c r="N19299" s="264">
        <v>19</v>
      </c>
      <c r="P19299" s="241"/>
      <c r="Q19299" s="242"/>
    </row>
    <row r="19300" spans="13:17" ht="14.5" x14ac:dyDescent="0.35">
      <c r="M19300" s="263" t="s">
        <v>23960</v>
      </c>
      <c r="N19300" s="264">
        <v>35850</v>
      </c>
      <c r="P19300" s="241"/>
      <c r="Q19300" s="242"/>
    </row>
    <row r="19301" spans="13:17" ht="14.5" x14ac:dyDescent="0.35">
      <c r="M19301" s="263" t="s">
        <v>50800</v>
      </c>
      <c r="N19301" s="264">
        <v>6512</v>
      </c>
      <c r="P19301" s="241"/>
      <c r="Q19301" s="242"/>
    </row>
    <row r="19302" spans="13:17" ht="14.5" x14ac:dyDescent="0.35">
      <c r="M19302" s="263" t="s">
        <v>23962</v>
      </c>
      <c r="N19302" s="264">
        <v>13654.04</v>
      </c>
      <c r="P19302" s="241"/>
      <c r="Q19302" s="242"/>
    </row>
    <row r="19303" spans="13:17" ht="14.5" x14ac:dyDescent="0.35">
      <c r="M19303" s="263" t="s">
        <v>23963</v>
      </c>
      <c r="N19303" s="264">
        <v>48187.79</v>
      </c>
      <c r="P19303" s="241"/>
      <c r="Q19303" s="242"/>
    </row>
    <row r="19304" spans="13:17" ht="14.5" x14ac:dyDescent="0.35">
      <c r="M19304" s="263" t="s">
        <v>23965</v>
      </c>
      <c r="N19304" s="264">
        <v>2025.92</v>
      </c>
      <c r="P19304" s="241"/>
      <c r="Q19304" s="242"/>
    </row>
    <row r="19305" spans="13:17" ht="14.5" x14ac:dyDescent="0.35">
      <c r="M19305" s="263" t="s">
        <v>23989</v>
      </c>
      <c r="N19305" s="264">
        <v>9024.4699999999993</v>
      </c>
      <c r="P19305" s="241"/>
      <c r="Q19305" s="242"/>
    </row>
    <row r="19306" spans="13:17" ht="14.5" x14ac:dyDescent="0.35">
      <c r="M19306" s="263" t="s">
        <v>52653</v>
      </c>
      <c r="N19306" s="264">
        <v>27280</v>
      </c>
      <c r="P19306" s="241"/>
      <c r="Q19306" s="242"/>
    </row>
    <row r="19307" spans="13:17" ht="14.5" x14ac:dyDescent="0.35">
      <c r="M19307" s="263" t="s">
        <v>23991</v>
      </c>
      <c r="N19307" s="264">
        <v>47539.24</v>
      </c>
      <c r="P19307" s="241"/>
      <c r="Q19307" s="242"/>
    </row>
    <row r="19308" spans="13:17" ht="14.5" x14ac:dyDescent="0.35">
      <c r="M19308" s="263" t="s">
        <v>42008</v>
      </c>
      <c r="N19308" s="264">
        <v>76533.38</v>
      </c>
      <c r="P19308" s="241"/>
      <c r="Q19308" s="242"/>
    </row>
    <row r="19309" spans="13:17" ht="14.5" x14ac:dyDescent="0.35">
      <c r="M19309" s="263" t="s">
        <v>46085</v>
      </c>
      <c r="N19309" s="264">
        <v>39985.629999999997</v>
      </c>
      <c r="P19309" s="241"/>
      <c r="Q19309" s="242"/>
    </row>
    <row r="19310" spans="13:17" ht="14.5" x14ac:dyDescent="0.35">
      <c r="M19310" s="263" t="s">
        <v>15653</v>
      </c>
      <c r="N19310" s="264">
        <v>16438.919999999998</v>
      </c>
      <c r="P19310" s="241"/>
      <c r="Q19310" s="242"/>
    </row>
    <row r="19311" spans="13:17" ht="14.5" x14ac:dyDescent="0.35">
      <c r="M19311" s="263" t="s">
        <v>23994</v>
      </c>
      <c r="N19311" s="264">
        <v>105215</v>
      </c>
      <c r="P19311" s="241"/>
      <c r="Q19311" s="242"/>
    </row>
    <row r="19312" spans="13:17" ht="14.5" x14ac:dyDescent="0.35">
      <c r="M19312" s="263" t="s">
        <v>51751</v>
      </c>
      <c r="N19312" s="264">
        <v>97385</v>
      </c>
      <c r="P19312" s="241"/>
      <c r="Q19312" s="242"/>
    </row>
    <row r="19313" spans="13:17" ht="14.5" x14ac:dyDescent="0.35">
      <c r="M19313" s="263" t="s">
        <v>23998</v>
      </c>
      <c r="N19313" s="264">
        <v>7559</v>
      </c>
      <c r="P19313" s="241"/>
      <c r="Q19313" s="242"/>
    </row>
    <row r="19314" spans="13:17" ht="14.5" x14ac:dyDescent="0.35">
      <c r="M19314" s="263" t="s">
        <v>24023</v>
      </c>
      <c r="N19314" s="264">
        <v>158239.17000000001</v>
      </c>
      <c r="P19314" s="241"/>
      <c r="Q19314" s="242"/>
    </row>
    <row r="19315" spans="13:17" ht="14.5" x14ac:dyDescent="0.35">
      <c r="M19315" s="263" t="s">
        <v>24024</v>
      </c>
      <c r="N19315" s="264">
        <v>7700</v>
      </c>
      <c r="P19315" s="241"/>
      <c r="Q19315" s="242"/>
    </row>
    <row r="19316" spans="13:17" ht="14.5" x14ac:dyDescent="0.35">
      <c r="M19316" s="263" t="s">
        <v>37128</v>
      </c>
      <c r="N19316" s="264">
        <v>70769.990000000005</v>
      </c>
      <c r="P19316" s="241"/>
      <c r="Q19316" s="242"/>
    </row>
    <row r="19317" spans="13:17" ht="14.5" x14ac:dyDescent="0.35">
      <c r="M19317" s="263" t="s">
        <v>24025</v>
      </c>
      <c r="N19317" s="264">
        <v>40975.33</v>
      </c>
      <c r="P19317" s="241"/>
      <c r="Q19317" s="242"/>
    </row>
    <row r="19318" spans="13:17" ht="14.5" x14ac:dyDescent="0.35">
      <c r="M19318" s="263" t="s">
        <v>38327</v>
      </c>
      <c r="N19318" s="264">
        <v>556725.87</v>
      </c>
      <c r="P19318" s="241"/>
      <c r="Q19318" s="242"/>
    </row>
    <row r="19319" spans="13:17" ht="14.5" x14ac:dyDescent="0.35">
      <c r="M19319" s="263" t="s">
        <v>24026</v>
      </c>
      <c r="N19319" s="264">
        <v>7989.71</v>
      </c>
      <c r="P19319" s="241"/>
      <c r="Q19319" s="242"/>
    </row>
    <row r="19320" spans="13:17" ht="14.5" x14ac:dyDescent="0.35">
      <c r="M19320" s="263" t="s">
        <v>24027</v>
      </c>
      <c r="N19320" s="264">
        <v>62664.57</v>
      </c>
      <c r="P19320" s="241"/>
      <c r="Q19320" s="242"/>
    </row>
    <row r="19321" spans="13:17" ht="14.5" x14ac:dyDescent="0.35">
      <c r="M19321" s="263" t="s">
        <v>24028</v>
      </c>
      <c r="N19321" s="264">
        <v>56642.66</v>
      </c>
      <c r="P19321" s="241"/>
      <c r="Q19321" s="242"/>
    </row>
    <row r="19322" spans="13:17" ht="14.5" x14ac:dyDescent="0.35">
      <c r="M19322" s="263" t="s">
        <v>24029</v>
      </c>
      <c r="N19322" s="264">
        <v>12861.1</v>
      </c>
      <c r="P19322" s="241"/>
      <c r="Q19322" s="242"/>
    </row>
    <row r="19323" spans="13:17" ht="14.5" x14ac:dyDescent="0.35">
      <c r="M19323" s="263" t="s">
        <v>24030</v>
      </c>
      <c r="N19323" s="264">
        <v>30441.599999999999</v>
      </c>
      <c r="P19323" s="241"/>
      <c r="Q19323" s="242"/>
    </row>
    <row r="19324" spans="13:17" ht="14.5" x14ac:dyDescent="0.35">
      <c r="M19324" s="263" t="s">
        <v>24031</v>
      </c>
      <c r="N19324" s="264">
        <v>27853.22</v>
      </c>
      <c r="P19324" s="241"/>
      <c r="Q19324" s="242"/>
    </row>
    <row r="19325" spans="13:17" ht="14.5" x14ac:dyDescent="0.35">
      <c r="M19325" s="263" t="s">
        <v>24032</v>
      </c>
      <c r="N19325" s="264">
        <v>46919</v>
      </c>
      <c r="P19325" s="241"/>
      <c r="Q19325" s="242"/>
    </row>
    <row r="19326" spans="13:17" ht="14.5" x14ac:dyDescent="0.35">
      <c r="M19326" s="263" t="s">
        <v>24054</v>
      </c>
      <c r="N19326" s="264">
        <v>33</v>
      </c>
      <c r="P19326" s="241"/>
      <c r="Q19326" s="242"/>
    </row>
    <row r="19327" spans="13:17" ht="14.5" x14ac:dyDescent="0.35">
      <c r="M19327" s="263" t="s">
        <v>58452</v>
      </c>
      <c r="N19327" s="264">
        <v>7296</v>
      </c>
      <c r="P19327" s="241"/>
      <c r="Q19327" s="242"/>
    </row>
    <row r="19328" spans="13:17" ht="14.5" x14ac:dyDescent="0.35">
      <c r="M19328" s="263" t="s">
        <v>24055</v>
      </c>
      <c r="N19328" s="264">
        <v>19495</v>
      </c>
      <c r="P19328" s="241"/>
      <c r="Q19328" s="242"/>
    </row>
    <row r="19329" spans="13:17" ht="14.5" x14ac:dyDescent="0.35">
      <c r="M19329" s="263" t="s">
        <v>58453</v>
      </c>
      <c r="N19329" s="264">
        <v>11250</v>
      </c>
      <c r="P19329" s="241"/>
      <c r="Q19329" s="242"/>
    </row>
    <row r="19330" spans="13:17" ht="14.5" x14ac:dyDescent="0.35">
      <c r="M19330" s="263" t="s">
        <v>49152</v>
      </c>
      <c r="N19330" s="264">
        <v>270957.93</v>
      </c>
      <c r="P19330" s="241"/>
      <c r="Q19330" s="242"/>
    </row>
    <row r="19331" spans="13:17" ht="14.5" x14ac:dyDescent="0.35">
      <c r="M19331" s="263" t="s">
        <v>24056</v>
      </c>
      <c r="N19331" s="264">
        <v>16770.09</v>
      </c>
      <c r="P19331" s="241"/>
      <c r="Q19331" s="242"/>
    </row>
    <row r="19332" spans="13:17" ht="14.5" x14ac:dyDescent="0.35">
      <c r="M19332" s="263" t="s">
        <v>24057</v>
      </c>
      <c r="N19332" s="264">
        <v>25795.82</v>
      </c>
      <c r="P19332" s="241"/>
      <c r="Q19332" s="242"/>
    </row>
    <row r="19333" spans="13:17" ht="14.5" x14ac:dyDescent="0.35">
      <c r="M19333" s="263" t="s">
        <v>24058</v>
      </c>
      <c r="N19333" s="264">
        <v>5401.97</v>
      </c>
      <c r="P19333" s="241"/>
      <c r="Q19333" s="242"/>
    </row>
    <row r="19334" spans="13:17" ht="14.5" x14ac:dyDescent="0.35">
      <c r="M19334" s="263" t="s">
        <v>24059</v>
      </c>
      <c r="N19334" s="264">
        <v>1275</v>
      </c>
      <c r="P19334" s="241"/>
      <c r="Q19334" s="242"/>
    </row>
    <row r="19335" spans="13:17" ht="14.5" x14ac:dyDescent="0.35">
      <c r="M19335" s="263" t="s">
        <v>46086</v>
      </c>
      <c r="N19335" s="264">
        <v>17587</v>
      </c>
      <c r="P19335" s="241"/>
      <c r="Q19335" s="242"/>
    </row>
    <row r="19336" spans="13:17" ht="14.5" x14ac:dyDescent="0.35">
      <c r="M19336" s="263" t="s">
        <v>24060</v>
      </c>
      <c r="N19336" s="264">
        <v>9425.51</v>
      </c>
      <c r="P19336" s="241"/>
      <c r="Q19336" s="242"/>
    </row>
    <row r="19337" spans="13:17" ht="14.5" x14ac:dyDescent="0.35">
      <c r="M19337" s="263" t="s">
        <v>24061</v>
      </c>
      <c r="N19337" s="264">
        <v>32274.5</v>
      </c>
      <c r="P19337" s="241"/>
      <c r="Q19337" s="242"/>
    </row>
    <row r="19338" spans="13:17" ht="14.5" x14ac:dyDescent="0.35">
      <c r="M19338" s="263" t="s">
        <v>24063</v>
      </c>
      <c r="N19338" s="264">
        <v>79535.66</v>
      </c>
      <c r="P19338" s="241"/>
      <c r="Q19338" s="242"/>
    </row>
    <row r="19339" spans="13:17" ht="14.5" x14ac:dyDescent="0.35">
      <c r="M19339" s="263" t="s">
        <v>58454</v>
      </c>
      <c r="N19339" s="264">
        <v>37703.85</v>
      </c>
      <c r="P19339" s="241"/>
      <c r="Q19339" s="242"/>
    </row>
    <row r="19340" spans="13:17" ht="14.5" x14ac:dyDescent="0.35">
      <c r="M19340" s="263" t="s">
        <v>51752</v>
      </c>
      <c r="N19340" s="264">
        <v>15644</v>
      </c>
      <c r="P19340" s="241"/>
      <c r="Q19340" s="242"/>
    </row>
    <row r="19341" spans="13:17" ht="14.5" x14ac:dyDescent="0.35">
      <c r="M19341" s="263" t="s">
        <v>49153</v>
      </c>
      <c r="N19341" s="264">
        <v>132439.25</v>
      </c>
      <c r="P19341" s="241"/>
      <c r="Q19341" s="242"/>
    </row>
    <row r="19342" spans="13:17" ht="14.5" x14ac:dyDescent="0.35">
      <c r="M19342" s="263" t="s">
        <v>24081</v>
      </c>
      <c r="N19342" s="264">
        <v>13857.59</v>
      </c>
      <c r="P19342" s="241"/>
      <c r="Q19342" s="242"/>
    </row>
    <row r="19343" spans="13:17" ht="14.5" x14ac:dyDescent="0.35">
      <c r="M19343" s="263" t="s">
        <v>46087</v>
      </c>
      <c r="N19343" s="264">
        <v>6620.5</v>
      </c>
      <c r="P19343" s="241"/>
      <c r="Q19343" s="242"/>
    </row>
    <row r="19344" spans="13:17" ht="14.5" x14ac:dyDescent="0.35">
      <c r="M19344" s="263" t="s">
        <v>24082</v>
      </c>
      <c r="N19344" s="264">
        <v>9622.5</v>
      </c>
      <c r="P19344" s="241"/>
      <c r="Q19344" s="242"/>
    </row>
    <row r="19345" spans="13:17" ht="14.5" x14ac:dyDescent="0.35">
      <c r="M19345" s="263" t="s">
        <v>24083</v>
      </c>
      <c r="N19345" s="264">
        <v>22037.23</v>
      </c>
      <c r="P19345" s="241"/>
      <c r="Q19345" s="242"/>
    </row>
    <row r="19346" spans="13:17" ht="14.5" x14ac:dyDescent="0.35">
      <c r="M19346" s="263" t="s">
        <v>24084</v>
      </c>
      <c r="N19346" s="264">
        <v>79602.38</v>
      </c>
      <c r="P19346" s="241"/>
      <c r="Q19346" s="242"/>
    </row>
    <row r="19347" spans="13:17" ht="14.5" x14ac:dyDescent="0.35">
      <c r="M19347" s="263" t="s">
        <v>58455</v>
      </c>
      <c r="N19347" s="264">
        <v>95688.99</v>
      </c>
      <c r="P19347" s="241"/>
      <c r="Q19347" s="242"/>
    </row>
    <row r="19348" spans="13:17" ht="14.5" x14ac:dyDescent="0.35">
      <c r="M19348" s="263" t="s">
        <v>24148</v>
      </c>
      <c r="N19348" s="264">
        <v>7682.39</v>
      </c>
      <c r="P19348" s="241"/>
      <c r="Q19348" s="242"/>
    </row>
    <row r="19349" spans="13:17" ht="14.5" x14ac:dyDescent="0.35">
      <c r="M19349" s="263" t="s">
        <v>24149</v>
      </c>
      <c r="N19349" s="264">
        <v>382198.66</v>
      </c>
      <c r="P19349" s="241"/>
      <c r="Q19349" s="242"/>
    </row>
    <row r="19350" spans="13:17" ht="14.5" x14ac:dyDescent="0.35">
      <c r="M19350" s="263" t="s">
        <v>24150</v>
      </c>
      <c r="N19350" s="264">
        <v>65883.460000000006</v>
      </c>
      <c r="P19350" s="241"/>
      <c r="Q19350" s="242"/>
    </row>
    <row r="19351" spans="13:17" ht="14.5" x14ac:dyDescent="0.35">
      <c r="M19351" s="263" t="s">
        <v>24151</v>
      </c>
      <c r="N19351" s="264">
        <v>2625</v>
      </c>
      <c r="P19351" s="241"/>
      <c r="Q19351" s="242"/>
    </row>
    <row r="19352" spans="13:17" ht="14.5" x14ac:dyDescent="0.35">
      <c r="M19352" s="263" t="s">
        <v>50801</v>
      </c>
      <c r="N19352" s="264">
        <v>6910.01</v>
      </c>
      <c r="P19352" s="241"/>
      <c r="Q19352" s="242"/>
    </row>
    <row r="19353" spans="13:17" ht="14.5" x14ac:dyDescent="0.35">
      <c r="M19353" s="263" t="s">
        <v>24152</v>
      </c>
      <c r="N19353" s="264">
        <v>168386.27</v>
      </c>
      <c r="P19353" s="241"/>
      <c r="Q19353" s="242"/>
    </row>
    <row r="19354" spans="13:17" ht="14.5" x14ac:dyDescent="0.35">
      <c r="M19354" s="263" t="s">
        <v>24153</v>
      </c>
      <c r="N19354" s="264">
        <v>5285</v>
      </c>
      <c r="P19354" s="241"/>
      <c r="Q19354" s="242"/>
    </row>
    <row r="19355" spans="13:17" ht="14.5" x14ac:dyDescent="0.35">
      <c r="M19355" s="263" t="s">
        <v>24155</v>
      </c>
      <c r="N19355" s="264">
        <v>228747.17</v>
      </c>
      <c r="P19355" s="241"/>
      <c r="Q19355" s="242"/>
    </row>
    <row r="19356" spans="13:17" ht="14.5" x14ac:dyDescent="0.35">
      <c r="M19356" s="263" t="s">
        <v>24156</v>
      </c>
      <c r="N19356" s="264">
        <v>93898.21</v>
      </c>
      <c r="P19356" s="241"/>
      <c r="Q19356" s="242"/>
    </row>
    <row r="19357" spans="13:17" ht="14.5" x14ac:dyDescent="0.35">
      <c r="M19357" s="263" t="s">
        <v>35697</v>
      </c>
      <c r="N19357" s="264">
        <v>221.66</v>
      </c>
      <c r="P19357" s="241"/>
      <c r="Q19357" s="242"/>
    </row>
    <row r="19358" spans="13:17" ht="14.5" x14ac:dyDescent="0.35">
      <c r="M19358" s="263" t="s">
        <v>38339</v>
      </c>
      <c r="N19358" s="264">
        <v>8610</v>
      </c>
      <c r="P19358" s="241"/>
      <c r="Q19358" s="242"/>
    </row>
    <row r="19359" spans="13:17" ht="14.5" x14ac:dyDescent="0.35">
      <c r="M19359" s="263" t="s">
        <v>24158</v>
      </c>
      <c r="N19359" s="264">
        <v>7412.5</v>
      </c>
      <c r="P19359" s="241"/>
      <c r="Q19359" s="242"/>
    </row>
    <row r="19360" spans="13:17" ht="14.5" x14ac:dyDescent="0.35">
      <c r="M19360" s="263" t="s">
        <v>24159</v>
      </c>
      <c r="N19360" s="264">
        <v>120744.36</v>
      </c>
      <c r="P19360" s="241"/>
      <c r="Q19360" s="242"/>
    </row>
    <row r="19361" spans="13:17" ht="14.5" x14ac:dyDescent="0.35">
      <c r="M19361" s="263" t="s">
        <v>24160</v>
      </c>
      <c r="N19361" s="264">
        <v>31306.560000000001</v>
      </c>
      <c r="P19361" s="241"/>
      <c r="Q19361" s="242"/>
    </row>
    <row r="19362" spans="13:17" ht="14.5" x14ac:dyDescent="0.35">
      <c r="M19362" s="263" t="s">
        <v>24161</v>
      </c>
      <c r="N19362" s="264">
        <v>14819.81</v>
      </c>
      <c r="P19362" s="241"/>
      <c r="Q19362" s="242"/>
    </row>
    <row r="19363" spans="13:17" ht="14.5" x14ac:dyDescent="0.35">
      <c r="M19363" s="263" t="s">
        <v>24162</v>
      </c>
      <c r="N19363" s="264">
        <v>69662.95</v>
      </c>
      <c r="P19363" s="241"/>
      <c r="Q19363" s="242"/>
    </row>
    <row r="19364" spans="13:17" ht="14.5" x14ac:dyDescent="0.35">
      <c r="M19364" s="263" t="s">
        <v>24163</v>
      </c>
      <c r="N19364" s="264">
        <v>5500.73</v>
      </c>
      <c r="P19364" s="241"/>
      <c r="Q19364" s="242"/>
    </row>
    <row r="19365" spans="13:17" ht="14.5" x14ac:dyDescent="0.35">
      <c r="M19365" s="263" t="s">
        <v>15667</v>
      </c>
      <c r="N19365" s="264">
        <v>83847.72</v>
      </c>
      <c r="P19365" s="241"/>
      <c r="Q19365" s="242"/>
    </row>
    <row r="19366" spans="13:17" ht="14.5" x14ac:dyDescent="0.35">
      <c r="M19366" s="263" t="s">
        <v>24164</v>
      </c>
      <c r="N19366" s="264">
        <v>1218683.6499999999</v>
      </c>
      <c r="P19366" s="241"/>
      <c r="Q19366" s="242"/>
    </row>
    <row r="19367" spans="13:17" ht="14.5" x14ac:dyDescent="0.35">
      <c r="M19367" s="263" t="s">
        <v>46088</v>
      </c>
      <c r="N19367" s="264">
        <v>1135492.81</v>
      </c>
      <c r="P19367" s="241"/>
      <c r="Q19367" s="242"/>
    </row>
    <row r="19368" spans="13:17" ht="14.5" x14ac:dyDescent="0.35">
      <c r="M19368" s="263" t="s">
        <v>37136</v>
      </c>
      <c r="N19368" s="264">
        <v>3289.08</v>
      </c>
      <c r="P19368" s="241"/>
      <c r="Q19368" s="242"/>
    </row>
    <row r="19369" spans="13:17" ht="14.5" x14ac:dyDescent="0.35">
      <c r="M19369" s="263" t="s">
        <v>43621</v>
      </c>
      <c r="N19369" s="264">
        <v>1670.45</v>
      </c>
      <c r="P19369" s="241"/>
      <c r="Q19369" s="242"/>
    </row>
    <row r="19370" spans="13:17" ht="14.5" x14ac:dyDescent="0.35">
      <c r="M19370" s="263" t="s">
        <v>37137</v>
      </c>
      <c r="N19370" s="264">
        <v>23600</v>
      </c>
      <c r="P19370" s="241"/>
      <c r="Q19370" s="242"/>
    </row>
    <row r="19371" spans="13:17" ht="14.5" x14ac:dyDescent="0.35">
      <c r="M19371" s="263" t="s">
        <v>24165</v>
      </c>
      <c r="N19371" s="264">
        <v>60097.72</v>
      </c>
      <c r="P19371" s="241"/>
      <c r="Q19371" s="242"/>
    </row>
    <row r="19372" spans="13:17" ht="14.5" x14ac:dyDescent="0.35">
      <c r="M19372" s="263" t="s">
        <v>37138</v>
      </c>
      <c r="N19372" s="264">
        <v>10625</v>
      </c>
      <c r="P19372" s="241"/>
      <c r="Q19372" s="242"/>
    </row>
    <row r="19373" spans="13:17" ht="14.5" x14ac:dyDescent="0.35">
      <c r="M19373" s="263" t="s">
        <v>24166</v>
      </c>
      <c r="N19373" s="264">
        <v>216106.53</v>
      </c>
      <c r="P19373" s="241"/>
      <c r="Q19373" s="242"/>
    </row>
    <row r="19374" spans="13:17" ht="14.5" x14ac:dyDescent="0.35">
      <c r="M19374" s="263" t="s">
        <v>53974</v>
      </c>
      <c r="N19374" s="264">
        <v>721.61</v>
      </c>
      <c r="P19374" s="241"/>
      <c r="Q19374" s="242"/>
    </row>
    <row r="19375" spans="13:17" ht="14.5" x14ac:dyDescent="0.35">
      <c r="M19375" s="263" t="s">
        <v>15669</v>
      </c>
      <c r="N19375" s="264">
        <v>301597.05</v>
      </c>
      <c r="P19375" s="241"/>
      <c r="Q19375" s="242"/>
    </row>
    <row r="19376" spans="13:17" ht="14.5" x14ac:dyDescent="0.35">
      <c r="M19376" s="263" t="s">
        <v>15670</v>
      </c>
      <c r="N19376" s="264">
        <v>513808.97</v>
      </c>
      <c r="P19376" s="241"/>
      <c r="Q19376" s="242"/>
    </row>
    <row r="19377" spans="13:17" ht="14.5" x14ac:dyDescent="0.35">
      <c r="M19377" s="263" t="s">
        <v>24167</v>
      </c>
      <c r="N19377" s="264">
        <v>107328.8</v>
      </c>
      <c r="P19377" s="241"/>
      <c r="Q19377" s="242"/>
    </row>
    <row r="19378" spans="13:17" ht="14.5" x14ac:dyDescent="0.35">
      <c r="M19378" s="263" t="s">
        <v>24168</v>
      </c>
      <c r="N19378" s="264">
        <v>42459</v>
      </c>
      <c r="P19378" s="241"/>
      <c r="Q19378" s="242"/>
    </row>
    <row r="19379" spans="13:17" ht="14.5" x14ac:dyDescent="0.35">
      <c r="M19379" s="263" t="s">
        <v>24169</v>
      </c>
      <c r="N19379" s="264">
        <v>247700.64</v>
      </c>
      <c r="P19379" s="241"/>
      <c r="Q19379" s="242"/>
    </row>
    <row r="19380" spans="13:17" ht="14.5" x14ac:dyDescent="0.35">
      <c r="M19380" s="263" t="s">
        <v>38340</v>
      </c>
      <c r="N19380" s="264">
        <v>41526.910000000003</v>
      </c>
      <c r="P19380" s="241"/>
      <c r="Q19380" s="242"/>
    </row>
    <row r="19381" spans="13:17" ht="14.5" x14ac:dyDescent="0.35">
      <c r="M19381" s="263" t="s">
        <v>38341</v>
      </c>
      <c r="N19381" s="264">
        <v>16302</v>
      </c>
      <c r="P19381" s="241"/>
      <c r="Q19381" s="242"/>
    </row>
    <row r="19382" spans="13:17" ht="14.5" x14ac:dyDescent="0.35">
      <c r="M19382" s="263" t="s">
        <v>37139</v>
      </c>
      <c r="N19382" s="264">
        <v>15184.13</v>
      </c>
      <c r="P19382" s="241"/>
      <c r="Q19382" s="242"/>
    </row>
    <row r="19383" spans="13:17" ht="14.5" x14ac:dyDescent="0.35">
      <c r="M19383" s="263" t="s">
        <v>42011</v>
      </c>
      <c r="N19383" s="264">
        <v>3188.67</v>
      </c>
      <c r="P19383" s="241"/>
      <c r="Q19383" s="242"/>
    </row>
    <row r="19384" spans="13:17" ht="14.5" x14ac:dyDescent="0.35">
      <c r="M19384" s="263" t="s">
        <v>24171</v>
      </c>
      <c r="N19384" s="264">
        <v>635051.52000000002</v>
      </c>
      <c r="P19384" s="241"/>
      <c r="Q19384" s="242"/>
    </row>
    <row r="19385" spans="13:17" ht="14.5" x14ac:dyDescent="0.35">
      <c r="M19385" s="263" t="s">
        <v>58456</v>
      </c>
      <c r="N19385" s="264">
        <v>154517.37</v>
      </c>
      <c r="P19385" s="241"/>
      <c r="Q19385" s="242"/>
    </row>
    <row r="19386" spans="13:17" ht="14.5" x14ac:dyDescent="0.35">
      <c r="M19386" s="263" t="s">
        <v>15671</v>
      </c>
      <c r="N19386" s="264">
        <v>945284.52</v>
      </c>
      <c r="P19386" s="241"/>
      <c r="Q19386" s="242"/>
    </row>
    <row r="19387" spans="13:17" ht="14.5" x14ac:dyDescent="0.35">
      <c r="M19387" s="263" t="s">
        <v>35698</v>
      </c>
      <c r="N19387" s="264">
        <v>16181.75</v>
      </c>
      <c r="P19387" s="241"/>
      <c r="Q19387" s="242"/>
    </row>
    <row r="19388" spans="13:17" ht="14.5" x14ac:dyDescent="0.35">
      <c r="M19388" s="263" t="s">
        <v>15672</v>
      </c>
      <c r="N19388" s="264">
        <v>112603</v>
      </c>
      <c r="P19388" s="241"/>
      <c r="Q19388" s="242"/>
    </row>
    <row r="19389" spans="13:17" ht="14.5" x14ac:dyDescent="0.35">
      <c r="M19389" s="263" t="s">
        <v>15674</v>
      </c>
      <c r="N19389" s="264">
        <v>16587.03</v>
      </c>
      <c r="P19389" s="241"/>
      <c r="Q19389" s="242"/>
    </row>
    <row r="19390" spans="13:17" ht="14.5" x14ac:dyDescent="0.35">
      <c r="M19390" s="263" t="s">
        <v>24172</v>
      </c>
      <c r="N19390" s="264">
        <v>717.43</v>
      </c>
      <c r="P19390" s="241"/>
      <c r="Q19390" s="242"/>
    </row>
    <row r="19391" spans="13:17" ht="14.5" x14ac:dyDescent="0.35">
      <c r="M19391" s="263" t="s">
        <v>15676</v>
      </c>
      <c r="N19391" s="264">
        <v>122973.85</v>
      </c>
      <c r="P19391" s="241"/>
      <c r="Q19391" s="242"/>
    </row>
    <row r="19392" spans="13:17" ht="14.5" x14ac:dyDescent="0.35">
      <c r="M19392" s="263" t="s">
        <v>50802</v>
      </c>
      <c r="N19392" s="264">
        <v>-2725.36</v>
      </c>
      <c r="P19392" s="241"/>
      <c r="Q19392" s="242"/>
    </row>
    <row r="19393" spans="13:17" ht="14.5" x14ac:dyDescent="0.35">
      <c r="M19393" s="263" t="s">
        <v>15677</v>
      </c>
      <c r="N19393" s="264">
        <v>114014.61</v>
      </c>
      <c r="P19393" s="241"/>
      <c r="Q19393" s="242"/>
    </row>
    <row r="19394" spans="13:17" ht="14.5" x14ac:dyDescent="0.35">
      <c r="M19394" s="263" t="s">
        <v>24189</v>
      </c>
      <c r="N19394" s="264">
        <v>90941.87</v>
      </c>
      <c r="P19394" s="241"/>
      <c r="Q19394" s="242"/>
    </row>
    <row r="19395" spans="13:17" ht="14.5" x14ac:dyDescent="0.35">
      <c r="M19395" s="263" t="s">
        <v>50803</v>
      </c>
      <c r="N19395" s="264">
        <v>59358.23</v>
      </c>
      <c r="P19395" s="241"/>
      <c r="Q19395" s="242"/>
    </row>
    <row r="19396" spans="13:17" ht="14.5" x14ac:dyDescent="0.35">
      <c r="M19396" s="263" t="s">
        <v>46089</v>
      </c>
      <c r="N19396" s="264">
        <v>74965.16</v>
      </c>
      <c r="P19396" s="241"/>
      <c r="Q19396" s="242"/>
    </row>
    <row r="19397" spans="13:17" ht="14.5" x14ac:dyDescent="0.35">
      <c r="M19397" s="263" t="s">
        <v>24192</v>
      </c>
      <c r="N19397" s="264">
        <v>9156.94</v>
      </c>
      <c r="P19397" s="241"/>
      <c r="Q19397" s="242"/>
    </row>
    <row r="19398" spans="13:17" ht="14.5" x14ac:dyDescent="0.35">
      <c r="M19398" s="263" t="s">
        <v>24193</v>
      </c>
      <c r="N19398" s="264">
        <v>2605</v>
      </c>
      <c r="P19398" s="241"/>
      <c r="Q19398" s="242"/>
    </row>
    <row r="19399" spans="13:17" ht="14.5" x14ac:dyDescent="0.35">
      <c r="M19399" s="263" t="s">
        <v>46090</v>
      </c>
      <c r="N19399" s="264">
        <v>1514</v>
      </c>
      <c r="P19399" s="241"/>
      <c r="Q19399" s="242"/>
    </row>
    <row r="19400" spans="13:17" ht="14.5" x14ac:dyDescent="0.35">
      <c r="M19400" s="263" t="s">
        <v>58457</v>
      </c>
      <c r="N19400" s="264">
        <v>26</v>
      </c>
      <c r="P19400" s="241"/>
      <c r="Q19400" s="242"/>
    </row>
    <row r="19401" spans="13:17" ht="14.5" x14ac:dyDescent="0.35">
      <c r="M19401" s="263" t="s">
        <v>49154</v>
      </c>
      <c r="N19401" s="264">
        <v>3229.5</v>
      </c>
      <c r="P19401" s="241"/>
      <c r="Q19401" s="242"/>
    </row>
    <row r="19402" spans="13:17" ht="14.5" x14ac:dyDescent="0.35">
      <c r="M19402" s="263" t="s">
        <v>49155</v>
      </c>
      <c r="N19402" s="264">
        <v>6000</v>
      </c>
      <c r="P19402" s="241"/>
      <c r="Q19402" s="242"/>
    </row>
    <row r="19403" spans="13:17" ht="14.5" x14ac:dyDescent="0.35">
      <c r="M19403" s="263" t="s">
        <v>43622</v>
      </c>
      <c r="N19403" s="264">
        <v>3360</v>
      </c>
      <c r="P19403" s="241"/>
      <c r="Q19403" s="242"/>
    </row>
    <row r="19404" spans="13:17" ht="14.5" x14ac:dyDescent="0.35">
      <c r="M19404" s="263" t="s">
        <v>43623</v>
      </c>
      <c r="N19404" s="264">
        <v>683.42</v>
      </c>
      <c r="P19404" s="241"/>
      <c r="Q19404" s="242"/>
    </row>
    <row r="19405" spans="13:17" ht="14.5" x14ac:dyDescent="0.35">
      <c r="M19405" s="263" t="s">
        <v>43624</v>
      </c>
      <c r="N19405" s="264">
        <v>786.5</v>
      </c>
      <c r="P19405" s="241"/>
      <c r="Q19405" s="242"/>
    </row>
    <row r="19406" spans="13:17" ht="14.5" x14ac:dyDescent="0.35">
      <c r="M19406" s="263" t="s">
        <v>42014</v>
      </c>
      <c r="N19406" s="264">
        <v>776</v>
      </c>
      <c r="P19406" s="241"/>
      <c r="Q19406" s="242"/>
    </row>
    <row r="19407" spans="13:17" ht="14.5" x14ac:dyDescent="0.35">
      <c r="M19407" s="263" t="s">
        <v>35705</v>
      </c>
      <c r="N19407" s="264">
        <v>138504</v>
      </c>
      <c r="P19407" s="241"/>
      <c r="Q19407" s="242"/>
    </row>
    <row r="19408" spans="13:17" ht="14.5" x14ac:dyDescent="0.35">
      <c r="M19408" s="263" t="s">
        <v>24269</v>
      </c>
      <c r="N19408" s="264">
        <v>206679.74</v>
      </c>
      <c r="P19408" s="241"/>
      <c r="Q19408" s="242"/>
    </row>
    <row r="19409" spans="13:17" ht="14.5" x14ac:dyDescent="0.35">
      <c r="M19409" s="263" t="s">
        <v>38351</v>
      </c>
      <c r="N19409" s="264">
        <v>44976.2</v>
      </c>
      <c r="P19409" s="241"/>
      <c r="Q19409" s="242"/>
    </row>
    <row r="19410" spans="13:17" ht="14.5" x14ac:dyDescent="0.35">
      <c r="M19410" s="263" t="s">
        <v>24270</v>
      </c>
      <c r="N19410" s="264">
        <v>1662344.28</v>
      </c>
      <c r="P19410" s="241"/>
      <c r="Q19410" s="242"/>
    </row>
    <row r="19411" spans="13:17" ht="14.5" x14ac:dyDescent="0.35">
      <c r="M19411" s="263" t="s">
        <v>51753</v>
      </c>
      <c r="N19411" s="264">
        <v>385</v>
      </c>
      <c r="P19411" s="241"/>
      <c r="Q19411" s="242"/>
    </row>
    <row r="19412" spans="13:17" ht="14.5" x14ac:dyDescent="0.35">
      <c r="M19412" s="263" t="s">
        <v>51754</v>
      </c>
      <c r="N19412" s="264">
        <v>6524.34</v>
      </c>
      <c r="P19412" s="241"/>
      <c r="Q19412" s="242"/>
    </row>
    <row r="19413" spans="13:17" ht="14.5" x14ac:dyDescent="0.35">
      <c r="M19413" s="263" t="s">
        <v>24271</v>
      </c>
      <c r="N19413" s="264">
        <v>390240.75</v>
      </c>
      <c r="P19413" s="241"/>
      <c r="Q19413" s="242"/>
    </row>
    <row r="19414" spans="13:17" ht="14.5" x14ac:dyDescent="0.35">
      <c r="M19414" s="263" t="s">
        <v>37147</v>
      </c>
      <c r="N19414" s="264">
        <v>47295</v>
      </c>
      <c r="P19414" s="241"/>
      <c r="Q19414" s="242"/>
    </row>
    <row r="19415" spans="13:17" ht="14.5" x14ac:dyDescent="0.35">
      <c r="M19415" s="263" t="s">
        <v>37148</v>
      </c>
      <c r="N19415" s="264">
        <v>191391.87</v>
      </c>
      <c r="P19415" s="241"/>
      <c r="Q19415" s="242"/>
    </row>
    <row r="19416" spans="13:17" ht="14.5" x14ac:dyDescent="0.35">
      <c r="M19416" s="263" t="s">
        <v>24272</v>
      </c>
      <c r="N19416" s="264">
        <v>597324.56999999995</v>
      </c>
      <c r="P19416" s="241"/>
      <c r="Q19416" s="242"/>
    </row>
    <row r="19417" spans="13:17" ht="14.5" x14ac:dyDescent="0.35">
      <c r="M19417" s="263" t="s">
        <v>42021</v>
      </c>
      <c r="N19417" s="264">
        <v>16254.92</v>
      </c>
      <c r="P19417" s="241"/>
      <c r="Q19417" s="242"/>
    </row>
    <row r="19418" spans="13:17" ht="14.5" x14ac:dyDescent="0.35">
      <c r="M19418" s="263" t="s">
        <v>24273</v>
      </c>
      <c r="N19418" s="264">
        <v>17790.650000000001</v>
      </c>
      <c r="P19418" s="241"/>
      <c r="Q19418" s="242"/>
    </row>
    <row r="19419" spans="13:17" ht="14.5" x14ac:dyDescent="0.35">
      <c r="M19419" s="263" t="s">
        <v>24274</v>
      </c>
      <c r="N19419" s="264">
        <v>150123.64000000001</v>
      </c>
      <c r="P19419" s="241"/>
      <c r="Q19419" s="242"/>
    </row>
    <row r="19420" spans="13:17" ht="14.5" x14ac:dyDescent="0.35">
      <c r="M19420" s="263" t="s">
        <v>24275</v>
      </c>
      <c r="N19420" s="264">
        <v>125928.88</v>
      </c>
      <c r="P19420" s="241"/>
      <c r="Q19420" s="242"/>
    </row>
    <row r="19421" spans="13:17" ht="14.5" x14ac:dyDescent="0.35">
      <c r="M19421" s="263" t="s">
        <v>37149</v>
      </c>
      <c r="N19421" s="264">
        <v>1027.33</v>
      </c>
      <c r="P19421" s="241"/>
      <c r="Q19421" s="242"/>
    </row>
    <row r="19422" spans="13:17" ht="14.5" x14ac:dyDescent="0.35">
      <c r="M19422" s="263" t="s">
        <v>24279</v>
      </c>
      <c r="N19422" s="264">
        <v>9909.17</v>
      </c>
      <c r="P19422" s="241"/>
      <c r="Q19422" s="242"/>
    </row>
    <row r="19423" spans="13:17" ht="14.5" x14ac:dyDescent="0.35">
      <c r="M19423" s="263" t="s">
        <v>35706</v>
      </c>
      <c r="N19423" s="264">
        <v>8824122.75</v>
      </c>
      <c r="P19423" s="241"/>
      <c r="Q19423" s="242"/>
    </row>
    <row r="19424" spans="13:17" ht="14.5" x14ac:dyDescent="0.35">
      <c r="M19424" s="263" t="s">
        <v>43625</v>
      </c>
      <c r="N19424" s="264">
        <v>66875.08</v>
      </c>
      <c r="P19424" s="241"/>
      <c r="Q19424" s="242"/>
    </row>
    <row r="19425" spans="13:17" ht="14.5" x14ac:dyDescent="0.35">
      <c r="M19425" s="263" t="s">
        <v>46091</v>
      </c>
      <c r="N19425" s="264">
        <v>4505313.03</v>
      </c>
      <c r="P19425" s="241"/>
      <c r="Q19425" s="242"/>
    </row>
    <row r="19426" spans="13:17" ht="14.5" x14ac:dyDescent="0.35">
      <c r="M19426" s="263" t="s">
        <v>58458</v>
      </c>
      <c r="N19426" s="264">
        <v>1540.89</v>
      </c>
      <c r="P19426" s="241"/>
      <c r="Q19426" s="242"/>
    </row>
    <row r="19427" spans="13:17" ht="14.5" x14ac:dyDescent="0.35">
      <c r="M19427" s="263" t="s">
        <v>24283</v>
      </c>
      <c r="N19427" s="264">
        <v>237765.77</v>
      </c>
      <c r="P19427" s="241"/>
      <c r="Q19427" s="242"/>
    </row>
    <row r="19428" spans="13:17" ht="14.5" x14ac:dyDescent="0.35">
      <c r="M19428" s="263" t="s">
        <v>24284</v>
      </c>
      <c r="N19428" s="264">
        <v>2099183.33</v>
      </c>
      <c r="P19428" s="241"/>
      <c r="Q19428" s="242"/>
    </row>
    <row r="19429" spans="13:17" ht="14.5" x14ac:dyDescent="0.35">
      <c r="M19429" s="263" t="s">
        <v>24285</v>
      </c>
      <c r="N19429" s="264">
        <v>5299.38</v>
      </c>
      <c r="P19429" s="241"/>
      <c r="Q19429" s="242"/>
    </row>
    <row r="19430" spans="13:17" ht="14.5" x14ac:dyDescent="0.35">
      <c r="M19430" s="263" t="s">
        <v>24286</v>
      </c>
      <c r="N19430" s="264">
        <v>1464696.06</v>
      </c>
      <c r="P19430" s="241"/>
      <c r="Q19430" s="242"/>
    </row>
    <row r="19431" spans="13:17" ht="14.5" x14ac:dyDescent="0.35">
      <c r="M19431" s="263" t="s">
        <v>24287</v>
      </c>
      <c r="N19431" s="264">
        <v>1302764</v>
      </c>
      <c r="P19431" s="241"/>
      <c r="Q19431" s="242"/>
    </row>
    <row r="19432" spans="13:17" ht="14.5" x14ac:dyDescent="0.35">
      <c r="M19432" s="263" t="s">
        <v>24288</v>
      </c>
      <c r="N19432" s="264">
        <v>93169.5</v>
      </c>
      <c r="P19432" s="241"/>
      <c r="Q19432" s="242"/>
    </row>
    <row r="19433" spans="13:17" ht="14.5" x14ac:dyDescent="0.35">
      <c r="M19433" s="263" t="s">
        <v>24289</v>
      </c>
      <c r="N19433" s="264">
        <v>3840944.5</v>
      </c>
      <c r="P19433" s="241"/>
      <c r="Q19433" s="242"/>
    </row>
    <row r="19434" spans="13:17" ht="14.5" x14ac:dyDescent="0.35">
      <c r="M19434" s="263" t="s">
        <v>46092</v>
      </c>
      <c r="N19434" s="264">
        <v>78485.64</v>
      </c>
      <c r="P19434" s="241"/>
      <c r="Q19434" s="242"/>
    </row>
    <row r="19435" spans="13:17" ht="14.5" x14ac:dyDescent="0.35">
      <c r="M19435" s="263" t="s">
        <v>24291</v>
      </c>
      <c r="N19435" s="264">
        <v>425175.01</v>
      </c>
      <c r="P19435" s="241"/>
      <c r="Q19435" s="242"/>
    </row>
    <row r="19436" spans="13:17" ht="14.5" x14ac:dyDescent="0.35">
      <c r="M19436" s="263" t="s">
        <v>37150</v>
      </c>
      <c r="N19436" s="264">
        <v>809949.15</v>
      </c>
      <c r="P19436" s="241"/>
      <c r="Q19436" s="242"/>
    </row>
    <row r="19437" spans="13:17" ht="14.5" x14ac:dyDescent="0.35">
      <c r="M19437" s="263" t="s">
        <v>24292</v>
      </c>
      <c r="N19437" s="264">
        <v>655.1</v>
      </c>
      <c r="P19437" s="241"/>
      <c r="Q19437" s="242"/>
    </row>
    <row r="19438" spans="13:17" ht="14.5" x14ac:dyDescent="0.35">
      <c r="M19438" s="263" t="s">
        <v>24294</v>
      </c>
      <c r="N19438" s="264">
        <v>40936.15</v>
      </c>
      <c r="P19438" s="241"/>
      <c r="Q19438" s="242"/>
    </row>
    <row r="19439" spans="13:17" ht="14.5" x14ac:dyDescent="0.35">
      <c r="M19439" s="263" t="s">
        <v>24295</v>
      </c>
      <c r="N19439" s="264">
        <v>202778.09</v>
      </c>
      <c r="P19439" s="241"/>
      <c r="Q19439" s="242"/>
    </row>
    <row r="19440" spans="13:17" ht="14.5" x14ac:dyDescent="0.35">
      <c r="M19440" s="263" t="s">
        <v>15683</v>
      </c>
      <c r="N19440" s="264">
        <v>1586419.69</v>
      </c>
      <c r="P19440" s="241"/>
      <c r="Q19440" s="242"/>
    </row>
    <row r="19441" spans="13:17" ht="14.5" x14ac:dyDescent="0.35">
      <c r="M19441" s="263" t="s">
        <v>24297</v>
      </c>
      <c r="N19441" s="264">
        <v>782383.07</v>
      </c>
      <c r="P19441" s="241"/>
      <c r="Q19441" s="242"/>
    </row>
    <row r="19442" spans="13:17" ht="14.5" x14ac:dyDescent="0.35">
      <c r="M19442" s="263" t="s">
        <v>49156</v>
      </c>
      <c r="N19442" s="264">
        <v>12163.17</v>
      </c>
      <c r="P19442" s="241"/>
      <c r="Q19442" s="242"/>
    </row>
    <row r="19443" spans="13:17" ht="14.5" x14ac:dyDescent="0.35">
      <c r="M19443" s="263" t="s">
        <v>49157</v>
      </c>
      <c r="N19443" s="264">
        <v>53758.73</v>
      </c>
      <c r="P19443" s="241"/>
      <c r="Q19443" s="242"/>
    </row>
    <row r="19444" spans="13:17" ht="14.5" x14ac:dyDescent="0.35">
      <c r="M19444" s="263" t="s">
        <v>15684</v>
      </c>
      <c r="N19444" s="264">
        <v>51260.41</v>
      </c>
      <c r="P19444" s="241"/>
      <c r="Q19444" s="242"/>
    </row>
    <row r="19445" spans="13:17" ht="14.5" x14ac:dyDescent="0.35">
      <c r="M19445" s="263" t="s">
        <v>15685</v>
      </c>
      <c r="N19445" s="264">
        <v>8160966.6200000001</v>
      </c>
      <c r="P19445" s="241"/>
      <c r="Q19445" s="242"/>
    </row>
    <row r="19446" spans="13:17" ht="14.5" x14ac:dyDescent="0.35">
      <c r="M19446" s="263" t="s">
        <v>38352</v>
      </c>
      <c r="N19446" s="264">
        <v>-51867.25</v>
      </c>
      <c r="P19446" s="241"/>
      <c r="Q19446" s="242"/>
    </row>
    <row r="19447" spans="13:17" ht="14.5" x14ac:dyDescent="0.35">
      <c r="M19447" s="263" t="s">
        <v>24332</v>
      </c>
      <c r="N19447" s="264">
        <v>8482.5</v>
      </c>
      <c r="P19447" s="241"/>
      <c r="Q19447" s="242"/>
    </row>
    <row r="19448" spans="13:17" ht="14.5" x14ac:dyDescent="0.35">
      <c r="M19448" s="263" t="s">
        <v>24333</v>
      </c>
      <c r="N19448" s="264">
        <v>10048</v>
      </c>
      <c r="P19448" s="241"/>
      <c r="Q19448" s="242"/>
    </row>
    <row r="19449" spans="13:17" ht="14.5" x14ac:dyDescent="0.35">
      <c r="M19449" s="263" t="s">
        <v>58459</v>
      </c>
      <c r="N19449" s="264">
        <v>146</v>
      </c>
      <c r="P19449" s="241"/>
      <c r="Q19449" s="242"/>
    </row>
    <row r="19450" spans="13:17" ht="14.5" x14ac:dyDescent="0.35">
      <c r="M19450" s="263" t="s">
        <v>46093</v>
      </c>
      <c r="N19450" s="264">
        <v>175383.82</v>
      </c>
      <c r="P19450" s="241"/>
      <c r="Q19450" s="242"/>
    </row>
    <row r="19451" spans="13:17" ht="14.5" x14ac:dyDescent="0.35">
      <c r="M19451" s="263" t="s">
        <v>24335</v>
      </c>
      <c r="N19451" s="264">
        <v>14843.5</v>
      </c>
      <c r="P19451" s="241"/>
      <c r="Q19451" s="242"/>
    </row>
    <row r="19452" spans="13:17" ht="14.5" x14ac:dyDescent="0.35">
      <c r="M19452" s="263" t="s">
        <v>24337</v>
      </c>
      <c r="N19452" s="264">
        <v>5145.4399999999996</v>
      </c>
      <c r="P19452" s="241"/>
      <c r="Q19452" s="242"/>
    </row>
    <row r="19453" spans="13:17" ht="14.5" x14ac:dyDescent="0.35">
      <c r="M19453" s="263" t="s">
        <v>24340</v>
      </c>
      <c r="N19453" s="264">
        <v>26018.06</v>
      </c>
      <c r="P19453" s="241"/>
      <c r="Q19453" s="242"/>
    </row>
    <row r="19454" spans="13:17" ht="14.5" x14ac:dyDescent="0.35">
      <c r="M19454" s="263" t="s">
        <v>24341</v>
      </c>
      <c r="N19454" s="264">
        <v>56348.959999999999</v>
      </c>
      <c r="P19454" s="241"/>
      <c r="Q19454" s="242"/>
    </row>
    <row r="19455" spans="13:17" ht="14.5" x14ac:dyDescent="0.35">
      <c r="M19455" s="263" t="s">
        <v>24342</v>
      </c>
      <c r="N19455" s="264">
        <v>36660.239999999998</v>
      </c>
      <c r="P19455" s="241"/>
      <c r="Q19455" s="242"/>
    </row>
    <row r="19456" spans="13:17" ht="14.5" x14ac:dyDescent="0.35">
      <c r="M19456" s="263" t="s">
        <v>24343</v>
      </c>
      <c r="N19456" s="264">
        <v>82344</v>
      </c>
      <c r="P19456" s="241"/>
      <c r="Q19456" s="242"/>
    </row>
    <row r="19457" spans="13:17" ht="14.5" x14ac:dyDescent="0.35">
      <c r="M19457" s="263" t="s">
        <v>24344</v>
      </c>
      <c r="N19457" s="264">
        <v>32850</v>
      </c>
      <c r="P19457" s="241"/>
      <c r="Q19457" s="242"/>
    </row>
    <row r="19458" spans="13:17" ht="14.5" x14ac:dyDescent="0.35">
      <c r="M19458" s="263" t="s">
        <v>24372</v>
      </c>
      <c r="N19458" s="264">
        <v>-1005.08</v>
      </c>
      <c r="P19458" s="241"/>
      <c r="Q19458" s="242"/>
    </row>
    <row r="19459" spans="13:17" ht="14.5" x14ac:dyDescent="0.35">
      <c r="M19459" s="263" t="s">
        <v>53975</v>
      </c>
      <c r="N19459" s="264">
        <v>2380</v>
      </c>
      <c r="P19459" s="241"/>
      <c r="Q19459" s="242"/>
    </row>
    <row r="19460" spans="13:17" ht="14.5" x14ac:dyDescent="0.35">
      <c r="M19460" s="263" t="s">
        <v>46094</v>
      </c>
      <c r="N19460" s="264">
        <v>660</v>
      </c>
      <c r="P19460" s="241"/>
      <c r="Q19460" s="242"/>
    </row>
    <row r="19461" spans="13:17" ht="14.5" x14ac:dyDescent="0.35">
      <c r="M19461" s="263" t="s">
        <v>53976</v>
      </c>
      <c r="N19461" s="264">
        <v>19005</v>
      </c>
      <c r="P19461" s="241"/>
      <c r="Q19461" s="242"/>
    </row>
    <row r="19462" spans="13:17" ht="14.5" x14ac:dyDescent="0.35">
      <c r="M19462" s="263" t="s">
        <v>49158</v>
      </c>
      <c r="N19462" s="264">
        <v>115956.23</v>
      </c>
      <c r="P19462" s="241"/>
      <c r="Q19462" s="242"/>
    </row>
    <row r="19463" spans="13:17" ht="14.5" x14ac:dyDescent="0.35">
      <c r="M19463" s="263" t="s">
        <v>24373</v>
      </c>
      <c r="N19463" s="264">
        <v>1818.75</v>
      </c>
      <c r="P19463" s="241"/>
      <c r="Q19463" s="242"/>
    </row>
    <row r="19464" spans="13:17" ht="14.5" x14ac:dyDescent="0.35">
      <c r="M19464" s="263" t="s">
        <v>53977</v>
      </c>
      <c r="N19464" s="264">
        <v>43770.96</v>
      </c>
      <c r="P19464" s="241"/>
      <c r="Q19464" s="242"/>
    </row>
    <row r="19465" spans="13:17" ht="14.5" x14ac:dyDescent="0.35">
      <c r="M19465" s="263" t="s">
        <v>24374</v>
      </c>
      <c r="N19465" s="264">
        <v>12736.72</v>
      </c>
      <c r="P19465" s="241"/>
      <c r="Q19465" s="242"/>
    </row>
    <row r="19466" spans="13:17" ht="14.5" x14ac:dyDescent="0.35">
      <c r="M19466" s="263" t="s">
        <v>53978</v>
      </c>
      <c r="N19466" s="264">
        <v>1275.67</v>
      </c>
      <c r="P19466" s="241"/>
      <c r="Q19466" s="242"/>
    </row>
    <row r="19467" spans="13:17" ht="14.5" x14ac:dyDescent="0.35">
      <c r="M19467" s="263" t="s">
        <v>24375</v>
      </c>
      <c r="N19467" s="264">
        <v>27.3</v>
      </c>
      <c r="P19467" s="241"/>
      <c r="Q19467" s="242"/>
    </row>
    <row r="19468" spans="13:17" ht="14.5" x14ac:dyDescent="0.35">
      <c r="M19468" s="263" t="s">
        <v>24376</v>
      </c>
      <c r="N19468" s="264">
        <v>40.56</v>
      </c>
      <c r="P19468" s="241"/>
      <c r="Q19468" s="242"/>
    </row>
    <row r="19469" spans="13:17" ht="14.5" x14ac:dyDescent="0.35">
      <c r="M19469" s="263" t="s">
        <v>24377</v>
      </c>
      <c r="N19469" s="264">
        <v>220.85</v>
      </c>
      <c r="P19469" s="241"/>
      <c r="Q19469" s="242"/>
    </row>
    <row r="19470" spans="13:17" ht="14.5" x14ac:dyDescent="0.35">
      <c r="M19470" s="263" t="s">
        <v>46095</v>
      </c>
      <c r="N19470" s="264">
        <v>1.3</v>
      </c>
      <c r="P19470" s="241"/>
      <c r="Q19470" s="242"/>
    </row>
    <row r="19471" spans="13:17" ht="14.5" x14ac:dyDescent="0.35">
      <c r="M19471" s="263" t="s">
        <v>24378</v>
      </c>
      <c r="N19471" s="264">
        <v>1.19</v>
      </c>
      <c r="P19471" s="241"/>
      <c r="Q19471" s="242"/>
    </row>
    <row r="19472" spans="13:17" ht="14.5" x14ac:dyDescent="0.35">
      <c r="M19472" s="263" t="s">
        <v>24379</v>
      </c>
      <c r="N19472" s="264">
        <v>0.14000000000000001</v>
      </c>
      <c r="P19472" s="241"/>
      <c r="Q19472" s="242"/>
    </row>
    <row r="19473" spans="13:17" ht="14.5" x14ac:dyDescent="0.35">
      <c r="M19473" s="263" t="s">
        <v>24382</v>
      </c>
      <c r="N19473" s="264">
        <v>885.22</v>
      </c>
      <c r="P19473" s="241"/>
      <c r="Q19473" s="242"/>
    </row>
    <row r="19474" spans="13:17" ht="14.5" x14ac:dyDescent="0.35">
      <c r="M19474" s="263" t="s">
        <v>24383</v>
      </c>
      <c r="N19474" s="264">
        <v>75232.570000000007</v>
      </c>
      <c r="P19474" s="241"/>
      <c r="Q19474" s="242"/>
    </row>
    <row r="19475" spans="13:17" ht="14.5" x14ac:dyDescent="0.35">
      <c r="M19475" s="263" t="s">
        <v>24385</v>
      </c>
      <c r="N19475" s="264">
        <v>21672.7</v>
      </c>
      <c r="P19475" s="241"/>
      <c r="Q19475" s="242"/>
    </row>
    <row r="19476" spans="13:17" ht="14.5" x14ac:dyDescent="0.35">
      <c r="M19476" s="263" t="s">
        <v>43626</v>
      </c>
      <c r="N19476" s="264">
        <v>57898.09</v>
      </c>
      <c r="P19476" s="241"/>
      <c r="Q19476" s="242"/>
    </row>
    <row r="19477" spans="13:17" ht="14.5" x14ac:dyDescent="0.35">
      <c r="M19477" s="263" t="s">
        <v>37162</v>
      </c>
      <c r="N19477" s="264">
        <v>104585</v>
      </c>
      <c r="P19477" s="241"/>
      <c r="Q19477" s="242"/>
    </row>
    <row r="19478" spans="13:17" ht="14.5" x14ac:dyDescent="0.35">
      <c r="M19478" s="263" t="s">
        <v>24441</v>
      </c>
      <c r="N19478" s="264">
        <v>90344.75</v>
      </c>
      <c r="P19478" s="241"/>
      <c r="Q19478" s="242"/>
    </row>
    <row r="19479" spans="13:17" ht="14.5" x14ac:dyDescent="0.35">
      <c r="M19479" s="263" t="s">
        <v>51755</v>
      </c>
      <c r="N19479" s="264">
        <v>876.23</v>
      </c>
      <c r="P19479" s="241"/>
      <c r="Q19479" s="242"/>
    </row>
    <row r="19480" spans="13:17" ht="14.5" x14ac:dyDescent="0.35">
      <c r="M19480" s="263" t="s">
        <v>50804</v>
      </c>
      <c r="N19480" s="264">
        <v>5677.76</v>
      </c>
      <c r="P19480" s="241"/>
      <c r="Q19480" s="242"/>
    </row>
    <row r="19481" spans="13:17" ht="14.5" x14ac:dyDescent="0.35">
      <c r="M19481" s="263" t="s">
        <v>24442</v>
      </c>
      <c r="N19481" s="264">
        <v>33049.019999999997</v>
      </c>
      <c r="P19481" s="241"/>
      <c r="Q19481" s="242"/>
    </row>
    <row r="19482" spans="13:17" ht="14.5" x14ac:dyDescent="0.35">
      <c r="M19482" s="263" t="s">
        <v>37163</v>
      </c>
      <c r="N19482" s="264">
        <v>196310.23</v>
      </c>
      <c r="P19482" s="241"/>
      <c r="Q19482" s="242"/>
    </row>
    <row r="19483" spans="13:17" ht="14.5" x14ac:dyDescent="0.35">
      <c r="M19483" s="263" t="s">
        <v>38358</v>
      </c>
      <c r="N19483" s="264">
        <v>3895.42</v>
      </c>
      <c r="P19483" s="241"/>
      <c r="Q19483" s="242"/>
    </row>
    <row r="19484" spans="13:17" ht="14.5" x14ac:dyDescent="0.35">
      <c r="M19484" s="263" t="s">
        <v>24443</v>
      </c>
      <c r="N19484" s="264">
        <v>6092.92</v>
      </c>
      <c r="P19484" s="241"/>
      <c r="Q19484" s="242"/>
    </row>
    <row r="19485" spans="13:17" ht="14.5" x14ac:dyDescent="0.35">
      <c r="M19485" s="263" t="s">
        <v>24445</v>
      </c>
      <c r="N19485" s="264">
        <v>12507</v>
      </c>
      <c r="P19485" s="241"/>
      <c r="Q19485" s="242"/>
    </row>
    <row r="19486" spans="13:17" ht="14.5" x14ac:dyDescent="0.35">
      <c r="M19486" s="263" t="s">
        <v>24446</v>
      </c>
      <c r="N19486" s="264">
        <v>2078.6799999999998</v>
      </c>
      <c r="P19486" s="241"/>
      <c r="Q19486" s="242"/>
    </row>
    <row r="19487" spans="13:17" ht="14.5" x14ac:dyDescent="0.35">
      <c r="M19487" s="263" t="s">
        <v>52654</v>
      </c>
      <c r="N19487" s="264">
        <v>7000.81</v>
      </c>
      <c r="P19487" s="241"/>
      <c r="Q19487" s="242"/>
    </row>
    <row r="19488" spans="13:17" ht="14.5" x14ac:dyDescent="0.35">
      <c r="M19488" s="263" t="s">
        <v>53979</v>
      </c>
      <c r="N19488" s="264">
        <v>4854.51</v>
      </c>
      <c r="P19488" s="241"/>
      <c r="Q19488" s="242"/>
    </row>
    <row r="19489" spans="13:17" ht="14.5" x14ac:dyDescent="0.35">
      <c r="M19489" s="263" t="s">
        <v>15694</v>
      </c>
      <c r="N19489" s="264">
        <v>43183.15</v>
      </c>
      <c r="P19489" s="241"/>
      <c r="Q19489" s="242"/>
    </row>
    <row r="19490" spans="13:17" ht="14.5" x14ac:dyDescent="0.35">
      <c r="M19490" s="263" t="s">
        <v>58460</v>
      </c>
      <c r="N19490" s="264">
        <v>1139.56</v>
      </c>
      <c r="P19490" s="241"/>
      <c r="Q19490" s="242"/>
    </row>
    <row r="19491" spans="13:17" ht="14.5" x14ac:dyDescent="0.35">
      <c r="M19491" s="263" t="s">
        <v>24447</v>
      </c>
      <c r="N19491" s="264">
        <v>27557.85</v>
      </c>
      <c r="P19491" s="241"/>
      <c r="Q19491" s="242"/>
    </row>
    <row r="19492" spans="13:17" ht="14.5" x14ac:dyDescent="0.35">
      <c r="M19492" s="263" t="s">
        <v>15695</v>
      </c>
      <c r="N19492" s="264">
        <v>24265.17</v>
      </c>
      <c r="P19492" s="241"/>
      <c r="Q19492" s="242"/>
    </row>
    <row r="19493" spans="13:17" ht="14.5" x14ac:dyDescent="0.35">
      <c r="M19493" s="263" t="s">
        <v>24448</v>
      </c>
      <c r="N19493" s="264">
        <v>636305.03</v>
      </c>
      <c r="P19493" s="241"/>
      <c r="Q19493" s="242"/>
    </row>
    <row r="19494" spans="13:17" ht="14.5" x14ac:dyDescent="0.35">
      <c r="M19494" s="263" t="s">
        <v>43627</v>
      </c>
      <c r="N19494" s="264">
        <v>6000</v>
      </c>
      <c r="P19494" s="241"/>
      <c r="Q19494" s="242"/>
    </row>
    <row r="19495" spans="13:17" ht="14.5" x14ac:dyDescent="0.35">
      <c r="M19495" s="263" t="s">
        <v>37164</v>
      </c>
      <c r="N19495" s="264">
        <v>1740.72</v>
      </c>
      <c r="P19495" s="241"/>
      <c r="Q19495" s="242"/>
    </row>
    <row r="19496" spans="13:17" ht="14.5" x14ac:dyDescent="0.35">
      <c r="M19496" s="263" t="s">
        <v>24449</v>
      </c>
      <c r="N19496" s="264">
        <v>5900</v>
      </c>
      <c r="P19496" s="241"/>
      <c r="Q19496" s="242"/>
    </row>
    <row r="19497" spans="13:17" ht="14.5" x14ac:dyDescent="0.35">
      <c r="M19497" s="263" t="s">
        <v>37165</v>
      </c>
      <c r="N19497" s="264">
        <v>2000</v>
      </c>
      <c r="P19497" s="241"/>
      <c r="Q19497" s="242"/>
    </row>
    <row r="19498" spans="13:17" ht="14.5" x14ac:dyDescent="0.35">
      <c r="M19498" s="263" t="s">
        <v>24451</v>
      </c>
      <c r="N19498" s="264">
        <v>2576.79</v>
      </c>
      <c r="P19498" s="241"/>
      <c r="Q19498" s="242"/>
    </row>
    <row r="19499" spans="13:17" ht="14.5" x14ac:dyDescent="0.35">
      <c r="M19499" s="263" t="s">
        <v>15698</v>
      </c>
      <c r="N19499" s="264">
        <v>96078.1</v>
      </c>
      <c r="P19499" s="241"/>
      <c r="Q19499" s="242"/>
    </row>
    <row r="19500" spans="13:17" ht="14.5" x14ac:dyDescent="0.35">
      <c r="M19500" s="263" t="s">
        <v>15699</v>
      </c>
      <c r="N19500" s="264">
        <v>128475.67</v>
      </c>
      <c r="P19500" s="241"/>
      <c r="Q19500" s="242"/>
    </row>
    <row r="19501" spans="13:17" ht="14.5" x14ac:dyDescent="0.35">
      <c r="M19501" s="263" t="s">
        <v>15700</v>
      </c>
      <c r="N19501" s="264">
        <v>44288.47</v>
      </c>
      <c r="P19501" s="241"/>
      <c r="Q19501" s="242"/>
    </row>
    <row r="19502" spans="13:17" ht="14.5" x14ac:dyDescent="0.35">
      <c r="M19502" s="263" t="s">
        <v>24452</v>
      </c>
      <c r="N19502" s="264">
        <v>216813.87</v>
      </c>
      <c r="P19502" s="241"/>
      <c r="Q19502" s="242"/>
    </row>
    <row r="19503" spans="13:17" ht="14.5" x14ac:dyDescent="0.35">
      <c r="M19503" s="263" t="s">
        <v>49159</v>
      </c>
      <c r="N19503" s="264">
        <v>13050.9</v>
      </c>
      <c r="P19503" s="241"/>
      <c r="Q19503" s="242"/>
    </row>
    <row r="19504" spans="13:17" ht="14.5" x14ac:dyDescent="0.35">
      <c r="M19504" s="263" t="s">
        <v>58461</v>
      </c>
      <c r="N19504" s="264">
        <v>1281.56</v>
      </c>
      <c r="P19504" s="241"/>
      <c r="Q19504" s="242"/>
    </row>
    <row r="19505" spans="13:17" ht="14.5" x14ac:dyDescent="0.35">
      <c r="M19505" s="263" t="s">
        <v>58462</v>
      </c>
      <c r="N19505" s="264">
        <v>1159</v>
      </c>
      <c r="P19505" s="241"/>
      <c r="Q19505" s="242"/>
    </row>
    <row r="19506" spans="13:17" ht="14.5" x14ac:dyDescent="0.35">
      <c r="M19506" s="263" t="s">
        <v>24455</v>
      </c>
      <c r="N19506" s="264">
        <v>106618.08</v>
      </c>
      <c r="P19506" s="241"/>
      <c r="Q19506" s="242"/>
    </row>
    <row r="19507" spans="13:17" ht="14.5" x14ac:dyDescent="0.35">
      <c r="M19507" s="263" t="s">
        <v>15701</v>
      </c>
      <c r="N19507" s="264">
        <v>37439.14</v>
      </c>
      <c r="P19507" s="241"/>
      <c r="Q19507" s="242"/>
    </row>
    <row r="19508" spans="13:17" ht="14.5" x14ac:dyDescent="0.35">
      <c r="M19508" s="263" t="s">
        <v>24456</v>
      </c>
      <c r="N19508" s="264">
        <v>22189.5</v>
      </c>
      <c r="P19508" s="241"/>
      <c r="Q19508" s="242"/>
    </row>
    <row r="19509" spans="13:17" ht="14.5" x14ac:dyDescent="0.35">
      <c r="M19509" s="263" t="s">
        <v>53980</v>
      </c>
      <c r="N19509" s="264">
        <v>21356.15</v>
      </c>
      <c r="P19509" s="241"/>
      <c r="Q19509" s="242"/>
    </row>
    <row r="19510" spans="13:17" ht="14.5" x14ac:dyDescent="0.35">
      <c r="M19510" s="263" t="s">
        <v>24458</v>
      </c>
      <c r="N19510" s="264">
        <v>137719.70000000001</v>
      </c>
      <c r="P19510" s="241"/>
      <c r="Q19510" s="242"/>
    </row>
    <row r="19511" spans="13:17" ht="14.5" x14ac:dyDescent="0.35">
      <c r="M19511" s="263" t="s">
        <v>24459</v>
      </c>
      <c r="N19511" s="264">
        <v>-7223.78</v>
      </c>
      <c r="P19511" s="241"/>
      <c r="Q19511" s="242"/>
    </row>
    <row r="19512" spans="13:17" ht="14.5" x14ac:dyDescent="0.35">
      <c r="M19512" s="263" t="s">
        <v>35710</v>
      </c>
      <c r="N19512" s="264">
        <v>195158.54</v>
      </c>
      <c r="P19512" s="241"/>
      <c r="Q19512" s="242"/>
    </row>
    <row r="19513" spans="13:17" ht="14.5" x14ac:dyDescent="0.35">
      <c r="M19513" s="263" t="s">
        <v>24531</v>
      </c>
      <c r="N19513" s="264">
        <v>2734.22</v>
      </c>
      <c r="P19513" s="241"/>
      <c r="Q19513" s="242"/>
    </row>
    <row r="19514" spans="13:17" ht="14.5" x14ac:dyDescent="0.35">
      <c r="M19514" s="263" t="s">
        <v>24532</v>
      </c>
      <c r="N19514" s="264">
        <v>70339.039999999994</v>
      </c>
      <c r="P19514" s="241"/>
      <c r="Q19514" s="242"/>
    </row>
    <row r="19515" spans="13:17" ht="14.5" x14ac:dyDescent="0.35">
      <c r="M19515" s="263" t="s">
        <v>24533</v>
      </c>
      <c r="N19515" s="264">
        <v>562749.62</v>
      </c>
      <c r="P19515" s="241"/>
      <c r="Q19515" s="242"/>
    </row>
    <row r="19516" spans="13:17" ht="14.5" x14ac:dyDescent="0.35">
      <c r="M19516" s="263" t="s">
        <v>50805</v>
      </c>
      <c r="N19516" s="264">
        <v>4450.07</v>
      </c>
      <c r="P19516" s="241"/>
      <c r="Q19516" s="242"/>
    </row>
    <row r="19517" spans="13:17" ht="14.5" x14ac:dyDescent="0.35">
      <c r="M19517" s="263" t="s">
        <v>35721</v>
      </c>
      <c r="N19517" s="264">
        <v>270583.14</v>
      </c>
      <c r="P19517" s="241"/>
      <c r="Q19517" s="242"/>
    </row>
    <row r="19518" spans="13:17" ht="14.5" x14ac:dyDescent="0.35">
      <c r="M19518" s="263" t="s">
        <v>24534</v>
      </c>
      <c r="N19518" s="264">
        <v>1217.67</v>
      </c>
      <c r="P19518" s="241"/>
      <c r="Q19518" s="242"/>
    </row>
    <row r="19519" spans="13:17" ht="14.5" x14ac:dyDescent="0.35">
      <c r="M19519" s="263" t="s">
        <v>24535</v>
      </c>
      <c r="N19519" s="264">
        <v>2929.71</v>
      </c>
      <c r="P19519" s="241"/>
      <c r="Q19519" s="242"/>
    </row>
    <row r="19520" spans="13:17" ht="14.5" x14ac:dyDescent="0.35">
      <c r="M19520" s="263" t="s">
        <v>24537</v>
      </c>
      <c r="N19520" s="264">
        <v>36510.1</v>
      </c>
      <c r="P19520" s="241"/>
      <c r="Q19520" s="242"/>
    </row>
    <row r="19521" spans="13:17" ht="14.5" x14ac:dyDescent="0.35">
      <c r="M19521" s="263" t="s">
        <v>38374</v>
      </c>
      <c r="N19521" s="264">
        <v>5417.01</v>
      </c>
      <c r="P19521" s="241"/>
      <c r="Q19521" s="242"/>
    </row>
    <row r="19522" spans="13:17" ht="14.5" x14ac:dyDescent="0.35">
      <c r="M19522" s="263" t="s">
        <v>24540</v>
      </c>
      <c r="N19522" s="264">
        <v>121466.33</v>
      </c>
      <c r="P19522" s="241"/>
      <c r="Q19522" s="242"/>
    </row>
    <row r="19523" spans="13:17" ht="14.5" x14ac:dyDescent="0.35">
      <c r="M19523" s="263" t="s">
        <v>50806</v>
      </c>
      <c r="N19523" s="264">
        <v>5778.79</v>
      </c>
      <c r="P19523" s="241"/>
      <c r="Q19523" s="242"/>
    </row>
    <row r="19524" spans="13:17" ht="14.5" x14ac:dyDescent="0.35">
      <c r="M19524" s="263" t="s">
        <v>58463</v>
      </c>
      <c r="N19524" s="264">
        <v>515</v>
      </c>
      <c r="P19524" s="241"/>
      <c r="Q19524" s="242"/>
    </row>
    <row r="19525" spans="13:17" ht="14.5" x14ac:dyDescent="0.35">
      <c r="M19525" s="263" t="s">
        <v>35722</v>
      </c>
      <c r="N19525" s="264">
        <v>3178545.68</v>
      </c>
      <c r="P19525" s="241"/>
      <c r="Q19525" s="242"/>
    </row>
    <row r="19526" spans="13:17" ht="14.5" x14ac:dyDescent="0.35">
      <c r="M19526" s="263" t="s">
        <v>43628</v>
      </c>
      <c r="N19526" s="264">
        <v>483253.91</v>
      </c>
      <c r="P19526" s="241"/>
      <c r="Q19526" s="242"/>
    </row>
    <row r="19527" spans="13:17" ht="14.5" x14ac:dyDescent="0.35">
      <c r="M19527" s="263" t="s">
        <v>43629</v>
      </c>
      <c r="N19527" s="264">
        <v>5237125</v>
      </c>
      <c r="P19527" s="241"/>
      <c r="Q19527" s="242"/>
    </row>
    <row r="19528" spans="13:17" ht="14.5" x14ac:dyDescent="0.35">
      <c r="M19528" s="263" t="s">
        <v>24541</v>
      </c>
      <c r="N19528" s="264">
        <v>2200</v>
      </c>
      <c r="P19528" s="241"/>
      <c r="Q19528" s="242"/>
    </row>
    <row r="19529" spans="13:17" ht="14.5" x14ac:dyDescent="0.35">
      <c r="M19529" s="263" t="s">
        <v>38375</v>
      </c>
      <c r="N19529" s="264">
        <v>260299.66</v>
      </c>
      <c r="P19529" s="241"/>
      <c r="Q19529" s="242"/>
    </row>
    <row r="19530" spans="13:17" ht="14.5" x14ac:dyDescent="0.35">
      <c r="M19530" s="263" t="s">
        <v>35723</v>
      </c>
      <c r="N19530" s="264">
        <v>31950</v>
      </c>
      <c r="P19530" s="241"/>
      <c r="Q19530" s="242"/>
    </row>
    <row r="19531" spans="13:17" ht="14.5" x14ac:dyDescent="0.35">
      <c r="M19531" s="263" t="s">
        <v>37168</v>
      </c>
      <c r="N19531" s="264">
        <v>9750</v>
      </c>
      <c r="P19531" s="241"/>
      <c r="Q19531" s="242"/>
    </row>
    <row r="19532" spans="13:17" ht="14.5" x14ac:dyDescent="0.35">
      <c r="M19532" s="263" t="s">
        <v>38376</v>
      </c>
      <c r="N19532" s="264">
        <v>4240.34</v>
      </c>
      <c r="P19532" s="241"/>
      <c r="Q19532" s="242"/>
    </row>
    <row r="19533" spans="13:17" ht="14.5" x14ac:dyDescent="0.35">
      <c r="M19533" s="263" t="s">
        <v>15714</v>
      </c>
      <c r="N19533" s="264">
        <v>785930.63</v>
      </c>
      <c r="P19533" s="241"/>
      <c r="Q19533" s="242"/>
    </row>
    <row r="19534" spans="13:17" ht="14.5" x14ac:dyDescent="0.35">
      <c r="M19534" s="263" t="s">
        <v>15715</v>
      </c>
      <c r="N19534" s="264">
        <v>1367841.71</v>
      </c>
      <c r="P19534" s="241"/>
      <c r="Q19534" s="242"/>
    </row>
    <row r="19535" spans="13:17" ht="14.5" x14ac:dyDescent="0.35">
      <c r="M19535" s="263" t="s">
        <v>15716</v>
      </c>
      <c r="N19535" s="264">
        <v>25741.23</v>
      </c>
      <c r="P19535" s="241"/>
      <c r="Q19535" s="242"/>
    </row>
    <row r="19536" spans="13:17" ht="14.5" x14ac:dyDescent="0.35">
      <c r="M19536" s="263" t="s">
        <v>24542</v>
      </c>
      <c r="N19536" s="264">
        <v>8308.7199999999993</v>
      </c>
      <c r="P19536" s="241"/>
      <c r="Q19536" s="242"/>
    </row>
    <row r="19537" spans="13:17" ht="14.5" x14ac:dyDescent="0.35">
      <c r="M19537" s="263" t="s">
        <v>24543</v>
      </c>
      <c r="N19537" s="264">
        <v>106417.66</v>
      </c>
      <c r="P19537" s="241"/>
      <c r="Q19537" s="242"/>
    </row>
    <row r="19538" spans="13:17" ht="14.5" x14ac:dyDescent="0.35">
      <c r="M19538" s="263" t="s">
        <v>38377</v>
      </c>
      <c r="N19538" s="264">
        <v>51393.13</v>
      </c>
      <c r="P19538" s="241"/>
      <c r="Q19538" s="242"/>
    </row>
    <row r="19539" spans="13:17" ht="14.5" x14ac:dyDescent="0.35">
      <c r="M19539" s="263" t="s">
        <v>24548</v>
      </c>
      <c r="N19539" s="264">
        <v>8132</v>
      </c>
      <c r="P19539" s="241"/>
      <c r="Q19539" s="242"/>
    </row>
    <row r="19540" spans="13:17" ht="14.5" x14ac:dyDescent="0.35">
      <c r="M19540" s="263" t="s">
        <v>37169</v>
      </c>
      <c r="N19540" s="264">
        <v>32660.23</v>
      </c>
      <c r="P19540" s="241"/>
      <c r="Q19540" s="242"/>
    </row>
    <row r="19541" spans="13:17" ht="14.5" x14ac:dyDescent="0.35">
      <c r="M19541" s="263" t="s">
        <v>51756</v>
      </c>
      <c r="N19541" s="264">
        <v>25.04</v>
      </c>
      <c r="P19541" s="241"/>
      <c r="Q19541" s="242"/>
    </row>
    <row r="19542" spans="13:17" ht="14.5" x14ac:dyDescent="0.35">
      <c r="M19542" s="263" t="s">
        <v>24549</v>
      </c>
      <c r="N19542" s="264">
        <v>30660.18</v>
      </c>
      <c r="P19542" s="241"/>
      <c r="Q19542" s="242"/>
    </row>
    <row r="19543" spans="13:17" ht="14.5" x14ac:dyDescent="0.35">
      <c r="M19543" s="263" t="s">
        <v>15717</v>
      </c>
      <c r="N19543" s="264">
        <v>977450.85</v>
      </c>
      <c r="P19543" s="241"/>
      <c r="Q19543" s="242"/>
    </row>
    <row r="19544" spans="13:17" ht="14.5" x14ac:dyDescent="0.35">
      <c r="M19544" s="263" t="s">
        <v>24551</v>
      </c>
      <c r="N19544" s="264">
        <v>326302.7</v>
      </c>
      <c r="P19544" s="241"/>
      <c r="Q19544" s="242"/>
    </row>
    <row r="19545" spans="13:17" ht="14.5" x14ac:dyDescent="0.35">
      <c r="M19545" s="263" t="s">
        <v>24552</v>
      </c>
      <c r="N19545" s="264">
        <v>301288.43</v>
      </c>
      <c r="P19545" s="241"/>
      <c r="Q19545" s="242"/>
    </row>
    <row r="19546" spans="13:17" ht="14.5" x14ac:dyDescent="0.35">
      <c r="M19546" s="263" t="s">
        <v>58464</v>
      </c>
      <c r="N19546" s="264">
        <v>1097.8499999999999</v>
      </c>
      <c r="P19546" s="241"/>
      <c r="Q19546" s="242"/>
    </row>
    <row r="19547" spans="13:17" ht="14.5" x14ac:dyDescent="0.35">
      <c r="M19547" s="263" t="s">
        <v>24554</v>
      </c>
      <c r="N19547" s="264">
        <v>112794.67</v>
      </c>
      <c r="P19547" s="241"/>
      <c r="Q19547" s="242"/>
    </row>
    <row r="19548" spans="13:17" ht="14.5" x14ac:dyDescent="0.35">
      <c r="M19548" s="263" t="s">
        <v>24555</v>
      </c>
      <c r="N19548" s="264">
        <v>295971.15000000002</v>
      </c>
      <c r="P19548" s="241"/>
      <c r="Q19548" s="242"/>
    </row>
    <row r="19549" spans="13:17" ht="14.5" x14ac:dyDescent="0.35">
      <c r="M19549" s="263" t="s">
        <v>24556</v>
      </c>
      <c r="N19549" s="264">
        <v>75708.45</v>
      </c>
      <c r="P19549" s="241"/>
      <c r="Q19549" s="242"/>
    </row>
    <row r="19550" spans="13:17" ht="14.5" x14ac:dyDescent="0.35">
      <c r="M19550" s="263" t="s">
        <v>37176</v>
      </c>
      <c r="N19550" s="264">
        <v>119976.63</v>
      </c>
      <c r="P19550" s="241"/>
      <c r="Q19550" s="242"/>
    </row>
    <row r="19551" spans="13:17" ht="14.5" x14ac:dyDescent="0.35">
      <c r="M19551" s="263" t="s">
        <v>35725</v>
      </c>
      <c r="N19551" s="264">
        <v>8500</v>
      </c>
      <c r="P19551" s="241"/>
      <c r="Q19551" s="242"/>
    </row>
    <row r="19552" spans="13:17" ht="14.5" x14ac:dyDescent="0.35">
      <c r="M19552" s="263" t="s">
        <v>53981</v>
      </c>
      <c r="N19552" s="264">
        <v>22677</v>
      </c>
      <c r="P19552" s="241"/>
      <c r="Q19552" s="242"/>
    </row>
    <row r="19553" spans="13:17" ht="14.5" x14ac:dyDescent="0.35">
      <c r="M19553" s="263" t="s">
        <v>49160</v>
      </c>
      <c r="N19553" s="264">
        <v>99537.5</v>
      </c>
      <c r="P19553" s="241"/>
      <c r="Q19553" s="242"/>
    </row>
    <row r="19554" spans="13:17" ht="14.5" x14ac:dyDescent="0.35">
      <c r="M19554" s="263" t="s">
        <v>37177</v>
      </c>
      <c r="N19554" s="264">
        <v>15300</v>
      </c>
      <c r="P19554" s="241"/>
      <c r="Q19554" s="242"/>
    </row>
    <row r="19555" spans="13:17" ht="14.5" x14ac:dyDescent="0.35">
      <c r="M19555" s="263" t="s">
        <v>35726</v>
      </c>
      <c r="N19555" s="264">
        <v>14464.69</v>
      </c>
      <c r="P19555" s="241"/>
      <c r="Q19555" s="242"/>
    </row>
    <row r="19556" spans="13:17" ht="14.5" x14ac:dyDescent="0.35">
      <c r="M19556" s="263" t="s">
        <v>35727</v>
      </c>
      <c r="N19556" s="264">
        <v>4427.5</v>
      </c>
      <c r="P19556" s="241"/>
      <c r="Q19556" s="242"/>
    </row>
    <row r="19557" spans="13:17" ht="14.5" x14ac:dyDescent="0.35">
      <c r="M19557" s="263" t="s">
        <v>35728</v>
      </c>
      <c r="N19557" s="264">
        <v>6947.23</v>
      </c>
      <c r="P19557" s="241"/>
      <c r="Q19557" s="242"/>
    </row>
    <row r="19558" spans="13:17" ht="14.5" x14ac:dyDescent="0.35">
      <c r="M19558" s="263" t="s">
        <v>35729</v>
      </c>
      <c r="N19558" s="264">
        <v>291.29000000000002</v>
      </c>
      <c r="P19558" s="241"/>
      <c r="Q19558" s="242"/>
    </row>
    <row r="19559" spans="13:17" ht="14.5" x14ac:dyDescent="0.35">
      <c r="M19559" s="263" t="s">
        <v>34233</v>
      </c>
      <c r="N19559" s="264">
        <v>6482.5</v>
      </c>
      <c r="P19559" s="241"/>
      <c r="Q19559" s="242"/>
    </row>
    <row r="19560" spans="13:17" ht="14.5" x14ac:dyDescent="0.35">
      <c r="M19560" s="263" t="s">
        <v>24577</v>
      </c>
      <c r="N19560" s="264">
        <v>2543</v>
      </c>
      <c r="P19560" s="241"/>
      <c r="Q19560" s="242"/>
    </row>
    <row r="19561" spans="13:17" ht="14.5" x14ac:dyDescent="0.35">
      <c r="M19561" s="263" t="s">
        <v>24579</v>
      </c>
      <c r="N19561" s="264">
        <v>5852</v>
      </c>
      <c r="P19561" s="241"/>
      <c r="Q19561" s="242"/>
    </row>
    <row r="19562" spans="13:17" ht="14.5" x14ac:dyDescent="0.35">
      <c r="M19562" s="263" t="s">
        <v>24580</v>
      </c>
      <c r="N19562" s="264">
        <v>24380</v>
      </c>
      <c r="P19562" s="241"/>
      <c r="Q19562" s="242"/>
    </row>
    <row r="19563" spans="13:17" ht="14.5" x14ac:dyDescent="0.35">
      <c r="M19563" s="263" t="s">
        <v>43630</v>
      </c>
      <c r="N19563" s="264">
        <v>32212.89</v>
      </c>
      <c r="P19563" s="241"/>
      <c r="Q19563" s="242"/>
    </row>
    <row r="19564" spans="13:17" ht="14.5" x14ac:dyDescent="0.35">
      <c r="M19564" s="263" t="s">
        <v>24596</v>
      </c>
      <c r="N19564" s="264">
        <v>30199.34</v>
      </c>
      <c r="P19564" s="241"/>
      <c r="Q19564" s="242"/>
    </row>
    <row r="19565" spans="13:17" ht="14.5" x14ac:dyDescent="0.35">
      <c r="M19565" s="263" t="s">
        <v>49161</v>
      </c>
      <c r="N19565" s="264">
        <v>93151.72</v>
      </c>
      <c r="P19565" s="241"/>
      <c r="Q19565" s="242"/>
    </row>
    <row r="19566" spans="13:17" ht="14.5" x14ac:dyDescent="0.35">
      <c r="M19566" s="263" t="s">
        <v>51757</v>
      </c>
      <c r="N19566" s="264">
        <v>3053.4</v>
      </c>
      <c r="P19566" s="241"/>
      <c r="Q19566" s="242"/>
    </row>
    <row r="19567" spans="13:17" ht="14.5" x14ac:dyDescent="0.35">
      <c r="M19567" s="263" t="s">
        <v>24598</v>
      </c>
      <c r="N19567" s="264">
        <v>12045.8</v>
      </c>
      <c r="P19567" s="241"/>
      <c r="Q19567" s="242"/>
    </row>
    <row r="19568" spans="13:17" ht="14.5" x14ac:dyDescent="0.35">
      <c r="M19568" s="263" t="s">
        <v>50807</v>
      </c>
      <c r="N19568" s="264">
        <v>38501</v>
      </c>
      <c r="P19568" s="241"/>
      <c r="Q19568" s="242"/>
    </row>
    <row r="19569" spans="13:17" ht="14.5" x14ac:dyDescent="0.35">
      <c r="M19569" s="263" t="s">
        <v>49162</v>
      </c>
      <c r="N19569" s="264">
        <v>730</v>
      </c>
      <c r="P19569" s="241"/>
      <c r="Q19569" s="242"/>
    </row>
    <row r="19570" spans="13:17" ht="14.5" x14ac:dyDescent="0.35">
      <c r="M19570" s="263" t="s">
        <v>24600</v>
      </c>
      <c r="N19570" s="264">
        <v>112792</v>
      </c>
      <c r="P19570" s="241"/>
      <c r="Q19570" s="242"/>
    </row>
    <row r="19571" spans="13:17" ht="14.5" x14ac:dyDescent="0.35">
      <c r="M19571" s="263" t="s">
        <v>24601</v>
      </c>
      <c r="N19571" s="264">
        <v>18561.36</v>
      </c>
      <c r="P19571" s="241"/>
      <c r="Q19571" s="242"/>
    </row>
    <row r="19572" spans="13:17" ht="14.5" x14ac:dyDescent="0.35">
      <c r="M19572" s="263" t="s">
        <v>38381</v>
      </c>
      <c r="N19572" s="264">
        <v>213003.44</v>
      </c>
      <c r="P19572" s="241"/>
      <c r="Q19572" s="242"/>
    </row>
    <row r="19573" spans="13:17" ht="14.5" x14ac:dyDescent="0.35">
      <c r="M19573" s="263" t="s">
        <v>38382</v>
      </c>
      <c r="N19573" s="264">
        <v>11181.5</v>
      </c>
      <c r="P19573" s="241"/>
      <c r="Q19573" s="242"/>
    </row>
    <row r="19574" spans="13:17" ht="14.5" x14ac:dyDescent="0.35">
      <c r="M19574" s="263" t="s">
        <v>24652</v>
      </c>
      <c r="N19574" s="264">
        <v>19159.28</v>
      </c>
      <c r="P19574" s="241"/>
      <c r="Q19574" s="242"/>
    </row>
    <row r="19575" spans="13:17" ht="14.5" x14ac:dyDescent="0.35">
      <c r="M19575" s="263" t="s">
        <v>24653</v>
      </c>
      <c r="N19575" s="264">
        <v>518608.4</v>
      </c>
      <c r="P19575" s="241"/>
      <c r="Q19575" s="242"/>
    </row>
    <row r="19576" spans="13:17" ht="14.5" x14ac:dyDescent="0.35">
      <c r="M19576" s="263" t="s">
        <v>50808</v>
      </c>
      <c r="N19576" s="264">
        <v>27.91</v>
      </c>
      <c r="P19576" s="241"/>
      <c r="Q19576" s="242"/>
    </row>
    <row r="19577" spans="13:17" ht="14.5" x14ac:dyDescent="0.35">
      <c r="M19577" s="263" t="s">
        <v>24654</v>
      </c>
      <c r="N19577" s="264">
        <v>43719.12</v>
      </c>
      <c r="P19577" s="241"/>
      <c r="Q19577" s="242"/>
    </row>
    <row r="19578" spans="13:17" ht="14.5" x14ac:dyDescent="0.35">
      <c r="M19578" s="263" t="s">
        <v>51758</v>
      </c>
      <c r="N19578" s="264">
        <v>9360</v>
      </c>
      <c r="P19578" s="241"/>
      <c r="Q19578" s="242"/>
    </row>
    <row r="19579" spans="13:17" ht="14.5" x14ac:dyDescent="0.35">
      <c r="M19579" s="263" t="s">
        <v>24655</v>
      </c>
      <c r="N19579" s="264">
        <v>67689.279999999999</v>
      </c>
      <c r="P19579" s="241"/>
      <c r="Q19579" s="242"/>
    </row>
    <row r="19580" spans="13:17" ht="14.5" x14ac:dyDescent="0.35">
      <c r="M19580" s="263" t="s">
        <v>42031</v>
      </c>
      <c r="N19580" s="264">
        <v>791920.35</v>
      </c>
      <c r="P19580" s="241"/>
      <c r="Q19580" s="242"/>
    </row>
    <row r="19581" spans="13:17" ht="14.5" x14ac:dyDescent="0.35">
      <c r="M19581" s="263" t="s">
        <v>24656</v>
      </c>
      <c r="N19581" s="264">
        <v>5342.65</v>
      </c>
      <c r="P19581" s="241"/>
      <c r="Q19581" s="242"/>
    </row>
    <row r="19582" spans="13:17" ht="14.5" x14ac:dyDescent="0.35">
      <c r="M19582" s="263" t="s">
        <v>24657</v>
      </c>
      <c r="N19582" s="264">
        <v>16290.77</v>
      </c>
      <c r="P19582" s="241"/>
      <c r="Q19582" s="242"/>
    </row>
    <row r="19583" spans="13:17" ht="14.5" x14ac:dyDescent="0.35">
      <c r="M19583" s="263" t="s">
        <v>24658</v>
      </c>
      <c r="N19583" s="264">
        <v>15928.17</v>
      </c>
      <c r="P19583" s="241"/>
      <c r="Q19583" s="242"/>
    </row>
    <row r="19584" spans="13:17" ht="14.5" x14ac:dyDescent="0.35">
      <c r="M19584" s="263" t="s">
        <v>24659</v>
      </c>
      <c r="N19584" s="264">
        <v>42603.06</v>
      </c>
      <c r="P19584" s="241"/>
      <c r="Q19584" s="242"/>
    </row>
    <row r="19585" spans="13:17" ht="14.5" x14ac:dyDescent="0.35">
      <c r="M19585" s="263" t="s">
        <v>15727</v>
      </c>
      <c r="N19585" s="264">
        <v>6224.74</v>
      </c>
      <c r="P19585" s="241"/>
      <c r="Q19585" s="242"/>
    </row>
    <row r="19586" spans="13:17" ht="14.5" x14ac:dyDescent="0.35">
      <c r="M19586" s="263" t="s">
        <v>24661</v>
      </c>
      <c r="N19586" s="264">
        <v>2756362.19</v>
      </c>
      <c r="P19586" s="241"/>
      <c r="Q19586" s="242"/>
    </row>
    <row r="19587" spans="13:17" ht="14.5" x14ac:dyDescent="0.35">
      <c r="M19587" s="263" t="s">
        <v>51759</v>
      </c>
      <c r="N19587" s="264">
        <v>28500</v>
      </c>
      <c r="P19587" s="241"/>
      <c r="Q19587" s="242"/>
    </row>
    <row r="19588" spans="13:17" ht="14.5" x14ac:dyDescent="0.35">
      <c r="M19588" s="263" t="s">
        <v>46096</v>
      </c>
      <c r="N19588" s="264">
        <v>2825610.54</v>
      </c>
      <c r="P19588" s="241"/>
      <c r="Q19588" s="242"/>
    </row>
    <row r="19589" spans="13:17" ht="14.5" x14ac:dyDescent="0.35">
      <c r="M19589" s="263" t="s">
        <v>46097</v>
      </c>
      <c r="N19589" s="264">
        <v>76600</v>
      </c>
      <c r="P19589" s="241"/>
      <c r="Q19589" s="242"/>
    </row>
    <row r="19590" spans="13:17" ht="14.5" x14ac:dyDescent="0.35">
      <c r="M19590" s="263" t="s">
        <v>24662</v>
      </c>
      <c r="N19590" s="264">
        <v>32061</v>
      </c>
      <c r="P19590" s="241"/>
      <c r="Q19590" s="242"/>
    </row>
    <row r="19591" spans="13:17" ht="14.5" x14ac:dyDescent="0.35">
      <c r="M19591" s="263" t="s">
        <v>15729</v>
      </c>
      <c r="N19591" s="264">
        <v>554622.47</v>
      </c>
      <c r="P19591" s="241"/>
      <c r="Q19591" s="242"/>
    </row>
    <row r="19592" spans="13:17" ht="14.5" x14ac:dyDescent="0.35">
      <c r="M19592" s="263" t="s">
        <v>15730</v>
      </c>
      <c r="N19592" s="264">
        <v>676538.9</v>
      </c>
      <c r="P19592" s="241"/>
      <c r="Q19592" s="242"/>
    </row>
    <row r="19593" spans="13:17" ht="14.5" x14ac:dyDescent="0.35">
      <c r="M19593" s="263" t="s">
        <v>24663</v>
      </c>
      <c r="N19593" s="264">
        <v>97419.04</v>
      </c>
      <c r="P19593" s="241"/>
      <c r="Q19593" s="242"/>
    </row>
    <row r="19594" spans="13:17" ht="14.5" x14ac:dyDescent="0.35">
      <c r="M19594" s="263" t="s">
        <v>24664</v>
      </c>
      <c r="N19594" s="264">
        <v>15000</v>
      </c>
      <c r="P19594" s="241"/>
      <c r="Q19594" s="242"/>
    </row>
    <row r="19595" spans="13:17" ht="14.5" x14ac:dyDescent="0.35">
      <c r="M19595" s="263" t="s">
        <v>42032</v>
      </c>
      <c r="N19595" s="264">
        <v>219449</v>
      </c>
      <c r="P19595" s="241"/>
      <c r="Q19595" s="242"/>
    </row>
    <row r="19596" spans="13:17" ht="14.5" x14ac:dyDescent="0.35">
      <c r="M19596" s="263" t="s">
        <v>52655</v>
      </c>
      <c r="N19596" s="264">
        <v>498.8</v>
      </c>
      <c r="P19596" s="241"/>
      <c r="Q19596" s="242"/>
    </row>
    <row r="19597" spans="13:17" ht="14.5" x14ac:dyDescent="0.35">
      <c r="M19597" s="263" t="s">
        <v>43631</v>
      </c>
      <c r="N19597" s="264">
        <v>1073.92</v>
      </c>
      <c r="P19597" s="241"/>
      <c r="Q19597" s="242"/>
    </row>
    <row r="19598" spans="13:17" ht="14.5" x14ac:dyDescent="0.35">
      <c r="M19598" s="263" t="s">
        <v>58465</v>
      </c>
      <c r="N19598" s="264">
        <v>181701.4</v>
      </c>
      <c r="P19598" s="241"/>
      <c r="Q19598" s="242"/>
    </row>
    <row r="19599" spans="13:17" ht="14.5" x14ac:dyDescent="0.35">
      <c r="M19599" s="263" t="s">
        <v>24669</v>
      </c>
      <c r="N19599" s="264">
        <v>529528.34</v>
      </c>
      <c r="P19599" s="241"/>
      <c r="Q19599" s="242"/>
    </row>
    <row r="19600" spans="13:17" ht="14.5" x14ac:dyDescent="0.35">
      <c r="M19600" s="263" t="s">
        <v>24670</v>
      </c>
      <c r="N19600" s="264">
        <v>148811.88</v>
      </c>
      <c r="P19600" s="241"/>
      <c r="Q19600" s="242"/>
    </row>
    <row r="19601" spans="13:17" ht="14.5" x14ac:dyDescent="0.35">
      <c r="M19601" s="263" t="s">
        <v>50809</v>
      </c>
      <c r="N19601" s="264">
        <v>1718312.13</v>
      </c>
      <c r="P19601" s="241"/>
      <c r="Q19601" s="242"/>
    </row>
    <row r="19602" spans="13:17" ht="14.5" x14ac:dyDescent="0.35">
      <c r="M19602" s="263" t="s">
        <v>24673</v>
      </c>
      <c r="N19602" s="264">
        <v>944866.18</v>
      </c>
      <c r="P19602" s="241"/>
      <c r="Q19602" s="242"/>
    </row>
    <row r="19603" spans="13:17" ht="14.5" x14ac:dyDescent="0.35">
      <c r="M19603" s="263" t="s">
        <v>51760</v>
      </c>
      <c r="N19603" s="264">
        <v>73300</v>
      </c>
      <c r="P19603" s="241"/>
      <c r="Q19603" s="242"/>
    </row>
    <row r="19604" spans="13:17" ht="14.5" x14ac:dyDescent="0.35">
      <c r="M19604" s="263" t="s">
        <v>53982</v>
      </c>
      <c r="N19604" s="264">
        <v>44361.599999999999</v>
      </c>
      <c r="P19604" s="241"/>
      <c r="Q19604" s="242"/>
    </row>
    <row r="19605" spans="13:17" ht="14.5" x14ac:dyDescent="0.35">
      <c r="M19605" s="263" t="s">
        <v>24728</v>
      </c>
      <c r="N19605" s="264">
        <v>318148.11</v>
      </c>
      <c r="P19605" s="241"/>
      <c r="Q19605" s="242"/>
    </row>
    <row r="19606" spans="13:17" ht="14.5" x14ac:dyDescent="0.35">
      <c r="M19606" s="263" t="s">
        <v>24729</v>
      </c>
      <c r="N19606" s="264">
        <v>18000</v>
      </c>
      <c r="P19606" s="241"/>
      <c r="Q19606" s="242"/>
    </row>
    <row r="19607" spans="13:17" ht="14.5" x14ac:dyDescent="0.35">
      <c r="M19607" s="263" t="s">
        <v>24730</v>
      </c>
      <c r="N19607" s="264">
        <v>56282.080000000002</v>
      </c>
      <c r="P19607" s="241"/>
      <c r="Q19607" s="242"/>
    </row>
    <row r="19608" spans="13:17" ht="14.5" x14ac:dyDescent="0.35">
      <c r="M19608" s="263" t="s">
        <v>24731</v>
      </c>
      <c r="N19608" s="264">
        <v>1101.24</v>
      </c>
      <c r="P19608" s="241"/>
      <c r="Q19608" s="242"/>
    </row>
    <row r="19609" spans="13:17" ht="14.5" x14ac:dyDescent="0.35">
      <c r="M19609" s="263" t="s">
        <v>15739</v>
      </c>
      <c r="N19609" s="264">
        <v>9641.8799999999992</v>
      </c>
      <c r="P19609" s="241"/>
      <c r="Q19609" s="242"/>
    </row>
    <row r="19610" spans="13:17" ht="14.5" x14ac:dyDescent="0.35">
      <c r="M19610" s="263" t="s">
        <v>24733</v>
      </c>
      <c r="N19610" s="264">
        <v>38847.72</v>
      </c>
      <c r="P19610" s="241"/>
      <c r="Q19610" s="242"/>
    </row>
    <row r="19611" spans="13:17" ht="14.5" x14ac:dyDescent="0.35">
      <c r="M19611" s="263" t="s">
        <v>24734</v>
      </c>
      <c r="N19611" s="264">
        <v>72680</v>
      </c>
      <c r="P19611" s="241"/>
      <c r="Q19611" s="242"/>
    </row>
    <row r="19612" spans="13:17" ht="14.5" x14ac:dyDescent="0.35">
      <c r="M19612" s="263" t="s">
        <v>49163</v>
      </c>
      <c r="N19612" s="264">
        <v>23249.97</v>
      </c>
      <c r="P19612" s="241"/>
      <c r="Q19612" s="242"/>
    </row>
    <row r="19613" spans="13:17" ht="14.5" x14ac:dyDescent="0.35">
      <c r="M19613" s="263" t="s">
        <v>24736</v>
      </c>
      <c r="N19613" s="264">
        <v>38716.589999999997</v>
      </c>
      <c r="P19613" s="241"/>
      <c r="Q19613" s="242"/>
    </row>
    <row r="19614" spans="13:17" ht="14.5" x14ac:dyDescent="0.35">
      <c r="M19614" s="263" t="s">
        <v>15742</v>
      </c>
      <c r="N19614" s="264">
        <v>42875.02</v>
      </c>
      <c r="P19614" s="241"/>
      <c r="Q19614" s="242"/>
    </row>
    <row r="19615" spans="13:17" ht="14.5" x14ac:dyDescent="0.35">
      <c r="M19615" s="263" t="s">
        <v>15743</v>
      </c>
      <c r="N19615" s="264">
        <v>27876.400000000001</v>
      </c>
      <c r="P19615" s="241"/>
      <c r="Q19615" s="242"/>
    </row>
    <row r="19616" spans="13:17" ht="14.5" x14ac:dyDescent="0.35">
      <c r="M19616" s="263" t="s">
        <v>15744</v>
      </c>
      <c r="N19616" s="264">
        <v>31696.79</v>
      </c>
      <c r="P19616" s="241"/>
      <c r="Q19616" s="242"/>
    </row>
    <row r="19617" spans="13:17" ht="14.5" x14ac:dyDescent="0.35">
      <c r="M19617" s="263" t="s">
        <v>24737</v>
      </c>
      <c r="N19617" s="264">
        <v>76523</v>
      </c>
      <c r="P19617" s="241"/>
      <c r="Q19617" s="242"/>
    </row>
    <row r="19618" spans="13:17" ht="14.5" x14ac:dyDescent="0.35">
      <c r="M19618" s="263" t="s">
        <v>58466</v>
      </c>
      <c r="N19618" s="264">
        <v>627.09</v>
      </c>
      <c r="P19618" s="241"/>
      <c r="Q19618" s="242"/>
    </row>
    <row r="19619" spans="13:17" ht="14.5" x14ac:dyDescent="0.35">
      <c r="M19619" s="263" t="s">
        <v>15745</v>
      </c>
      <c r="N19619" s="264">
        <v>126722.5</v>
      </c>
      <c r="P19619" s="241"/>
      <c r="Q19619" s="242"/>
    </row>
    <row r="19620" spans="13:17" ht="14.5" x14ac:dyDescent="0.35">
      <c r="M19620" s="263" t="s">
        <v>24739</v>
      </c>
      <c r="N19620" s="264">
        <v>16292.49</v>
      </c>
      <c r="P19620" s="241"/>
      <c r="Q19620" s="242"/>
    </row>
    <row r="19621" spans="13:17" ht="14.5" x14ac:dyDescent="0.35">
      <c r="M19621" s="263" t="s">
        <v>24740</v>
      </c>
      <c r="N19621" s="264">
        <v>7548.2</v>
      </c>
      <c r="P19621" s="241"/>
      <c r="Q19621" s="242"/>
    </row>
    <row r="19622" spans="13:17" ht="14.5" x14ac:dyDescent="0.35">
      <c r="M19622" s="263" t="s">
        <v>24741</v>
      </c>
      <c r="N19622" s="264">
        <v>39436.370000000003</v>
      </c>
      <c r="P19622" s="241"/>
      <c r="Q19622" s="242"/>
    </row>
    <row r="19623" spans="13:17" ht="14.5" x14ac:dyDescent="0.35">
      <c r="M19623" s="263" t="s">
        <v>24822</v>
      </c>
      <c r="N19623" s="264">
        <v>255361.44</v>
      </c>
      <c r="P19623" s="241"/>
      <c r="Q19623" s="242"/>
    </row>
    <row r="19624" spans="13:17" ht="14.5" x14ac:dyDescent="0.35">
      <c r="M19624" s="263" t="s">
        <v>24823</v>
      </c>
      <c r="N19624" s="264">
        <v>1393055.76</v>
      </c>
      <c r="P19624" s="241"/>
      <c r="Q19624" s="242"/>
    </row>
    <row r="19625" spans="13:17" ht="14.5" x14ac:dyDescent="0.35">
      <c r="M19625" s="263" t="s">
        <v>24824</v>
      </c>
      <c r="N19625" s="264">
        <v>710726.8</v>
      </c>
      <c r="P19625" s="241"/>
      <c r="Q19625" s="242"/>
    </row>
    <row r="19626" spans="13:17" ht="14.5" x14ac:dyDescent="0.35">
      <c r="M19626" s="263" t="s">
        <v>53983</v>
      </c>
      <c r="N19626" s="264">
        <v>2154.25</v>
      </c>
      <c r="P19626" s="241"/>
      <c r="Q19626" s="242"/>
    </row>
    <row r="19627" spans="13:17" ht="14.5" x14ac:dyDescent="0.35">
      <c r="M19627" s="263" t="s">
        <v>50810</v>
      </c>
      <c r="N19627" s="264">
        <v>5380.83</v>
      </c>
      <c r="P19627" s="241"/>
      <c r="Q19627" s="242"/>
    </row>
    <row r="19628" spans="13:17" ht="14.5" x14ac:dyDescent="0.35">
      <c r="M19628" s="263" t="s">
        <v>24825</v>
      </c>
      <c r="N19628" s="264">
        <v>137249.06</v>
      </c>
      <c r="P19628" s="241"/>
      <c r="Q19628" s="242"/>
    </row>
    <row r="19629" spans="13:17" ht="14.5" x14ac:dyDescent="0.35">
      <c r="M19629" s="263" t="s">
        <v>58467</v>
      </c>
      <c r="N19629" s="264">
        <v>3981.76</v>
      </c>
      <c r="P19629" s="241"/>
      <c r="Q19629" s="242"/>
    </row>
    <row r="19630" spans="13:17" ht="14.5" x14ac:dyDescent="0.35">
      <c r="M19630" s="263" t="s">
        <v>24827</v>
      </c>
      <c r="N19630" s="264">
        <v>237489.75</v>
      </c>
      <c r="P19630" s="241"/>
      <c r="Q19630" s="242"/>
    </row>
    <row r="19631" spans="13:17" ht="14.5" x14ac:dyDescent="0.35">
      <c r="M19631" s="263" t="s">
        <v>24831</v>
      </c>
      <c r="N19631" s="264">
        <v>13655.02</v>
      </c>
      <c r="P19631" s="241"/>
      <c r="Q19631" s="242"/>
    </row>
    <row r="19632" spans="13:17" ht="14.5" x14ac:dyDescent="0.35">
      <c r="M19632" s="263" t="s">
        <v>24832</v>
      </c>
      <c r="N19632" s="264">
        <v>1026</v>
      </c>
      <c r="P19632" s="241"/>
      <c r="Q19632" s="242"/>
    </row>
    <row r="19633" spans="13:17" ht="14.5" x14ac:dyDescent="0.35">
      <c r="M19633" s="263" t="s">
        <v>51761</v>
      </c>
      <c r="N19633" s="264">
        <v>2867</v>
      </c>
      <c r="P19633" s="241"/>
      <c r="Q19633" s="242"/>
    </row>
    <row r="19634" spans="13:17" ht="14.5" x14ac:dyDescent="0.35">
      <c r="M19634" s="263" t="s">
        <v>15756</v>
      </c>
      <c r="N19634" s="264">
        <v>44325.43</v>
      </c>
      <c r="P19634" s="241"/>
      <c r="Q19634" s="242"/>
    </row>
    <row r="19635" spans="13:17" ht="14.5" x14ac:dyDescent="0.35">
      <c r="M19635" s="263" t="s">
        <v>35739</v>
      </c>
      <c r="N19635" s="264">
        <v>61.64</v>
      </c>
      <c r="P19635" s="241"/>
      <c r="Q19635" s="242"/>
    </row>
    <row r="19636" spans="13:17" ht="14.5" x14ac:dyDescent="0.35">
      <c r="M19636" s="263" t="s">
        <v>15757</v>
      </c>
      <c r="N19636" s="264">
        <v>10057.14</v>
      </c>
      <c r="P19636" s="241"/>
      <c r="Q19636" s="242"/>
    </row>
    <row r="19637" spans="13:17" ht="14.5" x14ac:dyDescent="0.35">
      <c r="M19637" s="263" t="s">
        <v>35740</v>
      </c>
      <c r="N19637" s="264">
        <v>3582084.4</v>
      </c>
      <c r="P19637" s="241"/>
      <c r="Q19637" s="242"/>
    </row>
    <row r="19638" spans="13:17" ht="14.5" x14ac:dyDescent="0.35">
      <c r="M19638" s="263" t="s">
        <v>43632</v>
      </c>
      <c r="N19638" s="264">
        <v>53064.44</v>
      </c>
      <c r="P19638" s="241"/>
      <c r="Q19638" s="242"/>
    </row>
    <row r="19639" spans="13:17" ht="14.5" x14ac:dyDescent="0.35">
      <c r="M19639" s="263" t="s">
        <v>49164</v>
      </c>
      <c r="N19639" s="264">
        <v>1382275.52</v>
      </c>
      <c r="P19639" s="241"/>
      <c r="Q19639" s="242"/>
    </row>
    <row r="19640" spans="13:17" ht="14.5" x14ac:dyDescent="0.35">
      <c r="M19640" s="263" t="s">
        <v>58468</v>
      </c>
      <c r="N19640" s="264">
        <v>9391.43</v>
      </c>
      <c r="P19640" s="241"/>
      <c r="Q19640" s="242"/>
    </row>
    <row r="19641" spans="13:17" ht="14.5" x14ac:dyDescent="0.35">
      <c r="M19641" s="263" t="s">
        <v>24836</v>
      </c>
      <c r="N19641" s="264">
        <v>82872.649999999994</v>
      </c>
      <c r="P19641" s="241"/>
      <c r="Q19641" s="242"/>
    </row>
    <row r="19642" spans="13:17" ht="14.5" x14ac:dyDescent="0.35">
      <c r="M19642" s="263" t="s">
        <v>24838</v>
      </c>
      <c r="N19642" s="264">
        <v>139.22999999999999</v>
      </c>
      <c r="P19642" s="241"/>
      <c r="Q19642" s="242"/>
    </row>
    <row r="19643" spans="13:17" ht="14.5" x14ac:dyDescent="0.35">
      <c r="M19643" s="263" t="s">
        <v>15760</v>
      </c>
      <c r="N19643" s="264">
        <v>598245.27</v>
      </c>
      <c r="P19643" s="241"/>
      <c r="Q19643" s="242"/>
    </row>
    <row r="19644" spans="13:17" ht="14.5" x14ac:dyDescent="0.35">
      <c r="M19644" s="263" t="s">
        <v>15761</v>
      </c>
      <c r="N19644" s="264">
        <v>845823.34</v>
      </c>
      <c r="P19644" s="241"/>
      <c r="Q19644" s="242"/>
    </row>
    <row r="19645" spans="13:17" ht="14.5" x14ac:dyDescent="0.35">
      <c r="M19645" s="263" t="s">
        <v>24839</v>
      </c>
      <c r="N19645" s="264">
        <v>212151.41</v>
      </c>
      <c r="P19645" s="241"/>
      <c r="Q19645" s="242"/>
    </row>
    <row r="19646" spans="13:17" ht="14.5" x14ac:dyDescent="0.35">
      <c r="M19646" s="263" t="s">
        <v>24840</v>
      </c>
      <c r="N19646" s="264">
        <v>391534.4</v>
      </c>
      <c r="P19646" s="241"/>
      <c r="Q19646" s="242"/>
    </row>
    <row r="19647" spans="13:17" ht="14.5" x14ac:dyDescent="0.35">
      <c r="M19647" s="263" t="s">
        <v>37185</v>
      </c>
      <c r="N19647" s="264">
        <v>111185.24</v>
      </c>
      <c r="P19647" s="241"/>
      <c r="Q19647" s="242"/>
    </row>
    <row r="19648" spans="13:17" ht="14.5" x14ac:dyDescent="0.35">
      <c r="M19648" s="263" t="s">
        <v>52656</v>
      </c>
      <c r="N19648" s="264">
        <v>4686.8599999999997</v>
      </c>
      <c r="P19648" s="241"/>
      <c r="Q19648" s="242"/>
    </row>
    <row r="19649" spans="13:17" ht="14.5" x14ac:dyDescent="0.35">
      <c r="M19649" s="263" t="s">
        <v>15762</v>
      </c>
      <c r="N19649" s="264">
        <v>274572</v>
      </c>
      <c r="P19649" s="241"/>
      <c r="Q19649" s="242"/>
    </row>
    <row r="19650" spans="13:17" ht="14.5" x14ac:dyDescent="0.35">
      <c r="M19650" s="263" t="s">
        <v>24847</v>
      </c>
      <c r="N19650" s="264">
        <v>386115.96</v>
      </c>
      <c r="P19650" s="241"/>
      <c r="Q19650" s="242"/>
    </row>
    <row r="19651" spans="13:17" ht="14.5" x14ac:dyDescent="0.35">
      <c r="M19651" s="263" t="s">
        <v>58469</v>
      </c>
      <c r="N19651" s="264">
        <v>8178.91</v>
      </c>
      <c r="P19651" s="241"/>
      <c r="Q19651" s="242"/>
    </row>
    <row r="19652" spans="13:17" ht="14.5" x14ac:dyDescent="0.35">
      <c r="M19652" s="263" t="s">
        <v>24848</v>
      </c>
      <c r="N19652" s="264">
        <v>1118180.05</v>
      </c>
      <c r="P19652" s="241"/>
      <c r="Q19652" s="242"/>
    </row>
    <row r="19653" spans="13:17" ht="14.5" x14ac:dyDescent="0.35">
      <c r="M19653" s="263" t="s">
        <v>24849</v>
      </c>
      <c r="N19653" s="264">
        <v>31506.81</v>
      </c>
      <c r="P19653" s="241"/>
      <c r="Q19653" s="242"/>
    </row>
    <row r="19654" spans="13:17" ht="14.5" x14ac:dyDescent="0.35">
      <c r="M19654" s="263" t="s">
        <v>24850</v>
      </c>
      <c r="N19654" s="264">
        <v>106724.75</v>
      </c>
      <c r="P19654" s="241"/>
      <c r="Q19654" s="242"/>
    </row>
    <row r="19655" spans="13:17" ht="14.5" x14ac:dyDescent="0.35">
      <c r="M19655" s="263" t="s">
        <v>24853</v>
      </c>
      <c r="N19655" s="264">
        <v>24129.51</v>
      </c>
      <c r="P19655" s="241"/>
      <c r="Q19655" s="242"/>
    </row>
    <row r="19656" spans="13:17" ht="14.5" x14ac:dyDescent="0.35">
      <c r="M19656" s="263" t="s">
        <v>15763</v>
      </c>
      <c r="N19656" s="264">
        <v>231458.82</v>
      </c>
      <c r="P19656" s="241"/>
      <c r="Q19656" s="242"/>
    </row>
    <row r="19657" spans="13:17" ht="14.5" x14ac:dyDescent="0.35">
      <c r="M19657" s="263" t="s">
        <v>46098</v>
      </c>
      <c r="N19657" s="264">
        <v>1200564.1499999999</v>
      </c>
      <c r="P19657" s="241"/>
      <c r="Q19657" s="242"/>
    </row>
    <row r="19658" spans="13:17" ht="14.5" x14ac:dyDescent="0.35">
      <c r="M19658" s="263" t="s">
        <v>24854</v>
      </c>
      <c r="N19658" s="264">
        <v>8250</v>
      </c>
      <c r="P19658" s="241"/>
      <c r="Q19658" s="242"/>
    </row>
    <row r="19659" spans="13:17" ht="14.5" x14ac:dyDescent="0.35">
      <c r="M19659" s="263" t="s">
        <v>24879</v>
      </c>
      <c r="N19659" s="264">
        <v>87239.99</v>
      </c>
      <c r="P19659" s="241"/>
      <c r="Q19659" s="242"/>
    </row>
    <row r="19660" spans="13:17" ht="14.5" x14ac:dyDescent="0.35">
      <c r="M19660" s="263" t="s">
        <v>42047</v>
      </c>
      <c r="N19660" s="264">
        <v>85377.84</v>
      </c>
      <c r="P19660" s="241"/>
      <c r="Q19660" s="242"/>
    </row>
    <row r="19661" spans="13:17" ht="14.5" x14ac:dyDescent="0.35">
      <c r="M19661" s="263" t="s">
        <v>52657</v>
      </c>
      <c r="N19661" s="264">
        <v>1882.76</v>
      </c>
      <c r="P19661" s="241"/>
      <c r="Q19661" s="242"/>
    </row>
    <row r="19662" spans="13:17" ht="14.5" x14ac:dyDescent="0.35">
      <c r="M19662" s="263" t="s">
        <v>43633</v>
      </c>
      <c r="N19662" s="264">
        <v>3750.12</v>
      </c>
      <c r="P19662" s="241"/>
      <c r="Q19662" s="242"/>
    </row>
    <row r="19663" spans="13:17" ht="14.5" x14ac:dyDescent="0.35">
      <c r="M19663" s="263" t="s">
        <v>58470</v>
      </c>
      <c r="N19663" s="264">
        <v>43518.79</v>
      </c>
      <c r="P19663" s="241"/>
      <c r="Q19663" s="242"/>
    </row>
    <row r="19664" spans="13:17" ht="14.5" x14ac:dyDescent="0.35">
      <c r="M19664" s="263" t="s">
        <v>42048</v>
      </c>
      <c r="N19664" s="264">
        <v>21717.599999999999</v>
      </c>
      <c r="P19664" s="241"/>
      <c r="Q19664" s="242"/>
    </row>
    <row r="19665" spans="13:17" ht="14.5" x14ac:dyDescent="0.35">
      <c r="M19665" s="263" t="s">
        <v>46099</v>
      </c>
      <c r="N19665" s="264">
        <v>487861.43</v>
      </c>
      <c r="P19665" s="241"/>
      <c r="Q19665" s="242"/>
    </row>
    <row r="19666" spans="13:17" ht="14.5" x14ac:dyDescent="0.35">
      <c r="M19666" s="263" t="s">
        <v>24881</v>
      </c>
      <c r="N19666" s="264">
        <v>34932.86</v>
      </c>
      <c r="P19666" s="241"/>
      <c r="Q19666" s="242"/>
    </row>
    <row r="19667" spans="13:17" ht="14.5" x14ac:dyDescent="0.35">
      <c r="M19667" s="263" t="s">
        <v>24882</v>
      </c>
      <c r="N19667" s="264">
        <v>41699.160000000003</v>
      </c>
      <c r="P19667" s="241"/>
      <c r="Q19667" s="242"/>
    </row>
    <row r="19668" spans="13:17" ht="14.5" x14ac:dyDescent="0.35">
      <c r="M19668" s="263" t="s">
        <v>24883</v>
      </c>
      <c r="N19668" s="264">
        <v>4036.45</v>
      </c>
      <c r="P19668" s="241"/>
      <c r="Q19668" s="242"/>
    </row>
    <row r="19669" spans="13:17" ht="14.5" x14ac:dyDescent="0.35">
      <c r="M19669" s="263" t="s">
        <v>24884</v>
      </c>
      <c r="N19669" s="264">
        <v>20459.830000000002</v>
      </c>
      <c r="P19669" s="241"/>
      <c r="Q19669" s="242"/>
    </row>
    <row r="19670" spans="13:17" ht="14.5" x14ac:dyDescent="0.35">
      <c r="M19670" s="263" t="s">
        <v>24885</v>
      </c>
      <c r="N19670" s="264">
        <v>9623.93</v>
      </c>
      <c r="P19670" s="241"/>
      <c r="Q19670" s="242"/>
    </row>
    <row r="19671" spans="13:17" ht="14.5" x14ac:dyDescent="0.35">
      <c r="M19671" s="263" t="s">
        <v>42049</v>
      </c>
      <c r="N19671" s="264">
        <v>4482.24</v>
      </c>
      <c r="P19671" s="241"/>
      <c r="Q19671" s="242"/>
    </row>
    <row r="19672" spans="13:17" ht="14.5" x14ac:dyDescent="0.35">
      <c r="M19672" s="263" t="s">
        <v>24886</v>
      </c>
      <c r="N19672" s="264">
        <v>21073.98</v>
      </c>
      <c r="P19672" s="241"/>
      <c r="Q19672" s="242"/>
    </row>
    <row r="19673" spans="13:17" ht="14.5" x14ac:dyDescent="0.35">
      <c r="M19673" s="263" t="s">
        <v>24887</v>
      </c>
      <c r="N19673" s="264">
        <v>28179</v>
      </c>
      <c r="P19673" s="241"/>
      <c r="Q19673" s="242"/>
    </row>
    <row r="19674" spans="13:17" ht="14.5" x14ac:dyDescent="0.35">
      <c r="M19674" s="263" t="s">
        <v>58471</v>
      </c>
      <c r="N19674" s="264">
        <v>6856.9</v>
      </c>
      <c r="P19674" s="241"/>
      <c r="Q19674" s="242"/>
    </row>
    <row r="19675" spans="13:17" ht="14.5" x14ac:dyDescent="0.35">
      <c r="M19675" s="263" t="s">
        <v>58472</v>
      </c>
      <c r="N19675" s="264">
        <v>4129.16</v>
      </c>
      <c r="P19675" s="241"/>
      <c r="Q19675" s="242"/>
    </row>
    <row r="19676" spans="13:17" ht="14.5" x14ac:dyDescent="0.35">
      <c r="M19676" s="263" t="s">
        <v>58473</v>
      </c>
      <c r="N19676" s="264">
        <v>93319</v>
      </c>
      <c r="P19676" s="241"/>
      <c r="Q19676" s="242"/>
    </row>
    <row r="19677" spans="13:17" ht="14.5" x14ac:dyDescent="0.35">
      <c r="M19677" s="263" t="s">
        <v>24908</v>
      </c>
      <c r="N19677" s="264">
        <v>2522.7199999999998</v>
      </c>
      <c r="P19677" s="241"/>
      <c r="Q19677" s="242"/>
    </row>
    <row r="19678" spans="13:17" ht="14.5" x14ac:dyDescent="0.35">
      <c r="M19678" s="263" t="s">
        <v>46100</v>
      </c>
      <c r="N19678" s="264">
        <v>891.51</v>
      </c>
      <c r="P19678" s="241"/>
      <c r="Q19678" s="242"/>
    </row>
    <row r="19679" spans="13:17" ht="14.5" x14ac:dyDescent="0.35">
      <c r="M19679" s="263" t="s">
        <v>58474</v>
      </c>
      <c r="N19679" s="264">
        <v>7642.48</v>
      </c>
      <c r="P19679" s="241"/>
      <c r="Q19679" s="242"/>
    </row>
    <row r="19680" spans="13:17" ht="14.5" x14ac:dyDescent="0.35">
      <c r="M19680" s="263" t="s">
        <v>46101</v>
      </c>
      <c r="N19680" s="264">
        <v>1893</v>
      </c>
      <c r="P19680" s="241"/>
      <c r="Q19680" s="242"/>
    </row>
    <row r="19681" spans="13:17" ht="14.5" x14ac:dyDescent="0.35">
      <c r="M19681" s="263" t="s">
        <v>24909</v>
      </c>
      <c r="N19681" s="264">
        <v>8000</v>
      </c>
      <c r="P19681" s="241"/>
      <c r="Q19681" s="242"/>
    </row>
    <row r="19682" spans="13:17" ht="14.5" x14ac:dyDescent="0.35">
      <c r="M19682" s="263" t="s">
        <v>24910</v>
      </c>
      <c r="N19682" s="264">
        <v>43283.07</v>
      </c>
      <c r="P19682" s="241"/>
      <c r="Q19682" s="242"/>
    </row>
    <row r="19683" spans="13:17" ht="14.5" x14ac:dyDescent="0.35">
      <c r="M19683" s="263" t="s">
        <v>37197</v>
      </c>
      <c r="N19683" s="264">
        <v>33001.379999999997</v>
      </c>
      <c r="P19683" s="241"/>
      <c r="Q19683" s="242"/>
    </row>
    <row r="19684" spans="13:17" ht="14.5" x14ac:dyDescent="0.35">
      <c r="M19684" s="263" t="s">
        <v>25001</v>
      </c>
      <c r="N19684" s="264">
        <v>317568.36</v>
      </c>
      <c r="P19684" s="241"/>
      <c r="Q19684" s="242"/>
    </row>
    <row r="19685" spans="13:17" ht="14.5" x14ac:dyDescent="0.35">
      <c r="M19685" s="263" t="s">
        <v>58475</v>
      </c>
      <c r="N19685" s="264">
        <v>329.86</v>
      </c>
      <c r="P19685" s="241"/>
      <c r="Q19685" s="242"/>
    </row>
    <row r="19686" spans="13:17" ht="14.5" x14ac:dyDescent="0.35">
      <c r="M19686" s="263" t="s">
        <v>25002</v>
      </c>
      <c r="N19686" s="264">
        <v>110818.22</v>
      </c>
      <c r="P19686" s="241"/>
      <c r="Q19686" s="242"/>
    </row>
    <row r="19687" spans="13:17" ht="14.5" x14ac:dyDescent="0.35">
      <c r="M19687" s="263" t="s">
        <v>52658</v>
      </c>
      <c r="N19687" s="264">
        <v>388.62</v>
      </c>
      <c r="P19687" s="241"/>
      <c r="Q19687" s="242"/>
    </row>
    <row r="19688" spans="13:17" ht="14.5" x14ac:dyDescent="0.35">
      <c r="M19688" s="263" t="s">
        <v>50811</v>
      </c>
      <c r="N19688" s="264">
        <v>6286.07</v>
      </c>
      <c r="P19688" s="241"/>
      <c r="Q19688" s="242"/>
    </row>
    <row r="19689" spans="13:17" ht="14.5" x14ac:dyDescent="0.35">
      <c r="M19689" s="263" t="s">
        <v>58476</v>
      </c>
      <c r="N19689" s="264">
        <v>53159.66</v>
      </c>
      <c r="P19689" s="241"/>
      <c r="Q19689" s="242"/>
    </row>
    <row r="19690" spans="13:17" ht="14.5" x14ac:dyDescent="0.35">
      <c r="M19690" s="263" t="s">
        <v>25003</v>
      </c>
      <c r="N19690" s="264">
        <v>1063.01</v>
      </c>
      <c r="P19690" s="241"/>
      <c r="Q19690" s="242"/>
    </row>
    <row r="19691" spans="13:17" ht="14.5" x14ac:dyDescent="0.35">
      <c r="M19691" s="263" t="s">
        <v>25004</v>
      </c>
      <c r="N19691" s="264">
        <v>2825.94</v>
      </c>
      <c r="P19691" s="241"/>
      <c r="Q19691" s="242"/>
    </row>
    <row r="19692" spans="13:17" ht="14.5" x14ac:dyDescent="0.35">
      <c r="M19692" s="263" t="s">
        <v>25006</v>
      </c>
      <c r="N19692" s="264">
        <v>104.48</v>
      </c>
      <c r="P19692" s="241"/>
      <c r="Q19692" s="242"/>
    </row>
    <row r="19693" spans="13:17" ht="14.5" x14ac:dyDescent="0.35">
      <c r="M19693" s="263" t="s">
        <v>25007</v>
      </c>
      <c r="N19693" s="264">
        <v>56630.42</v>
      </c>
      <c r="P19693" s="241"/>
      <c r="Q19693" s="242"/>
    </row>
    <row r="19694" spans="13:17" ht="14.5" x14ac:dyDescent="0.35">
      <c r="M19694" s="263" t="s">
        <v>25008</v>
      </c>
      <c r="N19694" s="264">
        <v>18619.939999999999</v>
      </c>
      <c r="P19694" s="241"/>
      <c r="Q19694" s="242"/>
    </row>
    <row r="19695" spans="13:17" ht="14.5" x14ac:dyDescent="0.35">
      <c r="M19695" s="263" t="s">
        <v>25010</v>
      </c>
      <c r="N19695" s="264">
        <v>742.52</v>
      </c>
      <c r="P19695" s="241"/>
      <c r="Q19695" s="242"/>
    </row>
    <row r="19696" spans="13:17" ht="14.5" x14ac:dyDescent="0.35">
      <c r="M19696" s="263" t="s">
        <v>25011</v>
      </c>
      <c r="N19696" s="264">
        <v>299794.73</v>
      </c>
      <c r="P19696" s="241"/>
      <c r="Q19696" s="242"/>
    </row>
    <row r="19697" spans="13:17" ht="14.5" x14ac:dyDescent="0.35">
      <c r="M19697" s="263" t="s">
        <v>35752</v>
      </c>
      <c r="N19697" s="264">
        <v>735.57</v>
      </c>
      <c r="P19697" s="241"/>
      <c r="Q19697" s="242"/>
    </row>
    <row r="19698" spans="13:17" ht="14.5" x14ac:dyDescent="0.35">
      <c r="M19698" s="263" t="s">
        <v>25012</v>
      </c>
      <c r="N19698" s="264">
        <v>1052.8</v>
      </c>
      <c r="P19698" s="241"/>
      <c r="Q19698" s="242"/>
    </row>
    <row r="19699" spans="13:17" ht="14.5" x14ac:dyDescent="0.35">
      <c r="M19699" s="263" t="s">
        <v>25013</v>
      </c>
      <c r="N19699" s="264">
        <v>69811.5</v>
      </c>
      <c r="P19699" s="241"/>
      <c r="Q19699" s="242"/>
    </row>
    <row r="19700" spans="13:17" ht="14.5" x14ac:dyDescent="0.35">
      <c r="M19700" s="263" t="s">
        <v>53984</v>
      </c>
      <c r="N19700" s="264">
        <v>50</v>
      </c>
      <c r="P19700" s="241"/>
      <c r="Q19700" s="242"/>
    </row>
    <row r="19701" spans="13:17" ht="14.5" x14ac:dyDescent="0.35">
      <c r="M19701" s="263" t="s">
        <v>15770</v>
      </c>
      <c r="N19701" s="264">
        <v>25652.400000000001</v>
      </c>
      <c r="P19701" s="241"/>
      <c r="Q19701" s="242"/>
    </row>
    <row r="19702" spans="13:17" ht="14.5" x14ac:dyDescent="0.35">
      <c r="M19702" s="263" t="s">
        <v>25014</v>
      </c>
      <c r="N19702" s="264">
        <v>3042.93</v>
      </c>
      <c r="P19702" s="241"/>
      <c r="Q19702" s="242"/>
    </row>
    <row r="19703" spans="13:17" ht="14.5" x14ac:dyDescent="0.35">
      <c r="M19703" s="263" t="s">
        <v>25015</v>
      </c>
      <c r="N19703" s="264">
        <v>13803.9</v>
      </c>
      <c r="P19703" s="241"/>
      <c r="Q19703" s="242"/>
    </row>
    <row r="19704" spans="13:17" ht="14.5" x14ac:dyDescent="0.35">
      <c r="M19704" s="263" t="s">
        <v>25016</v>
      </c>
      <c r="N19704" s="264">
        <v>11496.83</v>
      </c>
      <c r="P19704" s="241"/>
      <c r="Q19704" s="242"/>
    </row>
    <row r="19705" spans="13:17" ht="14.5" x14ac:dyDescent="0.35">
      <c r="M19705" s="263" t="s">
        <v>35753</v>
      </c>
      <c r="N19705" s="264">
        <v>1815076.82</v>
      </c>
      <c r="P19705" s="241"/>
      <c r="Q19705" s="242"/>
    </row>
    <row r="19706" spans="13:17" ht="14.5" x14ac:dyDescent="0.35">
      <c r="M19706" s="263" t="s">
        <v>25017</v>
      </c>
      <c r="N19706" s="264">
        <v>69322</v>
      </c>
      <c r="P19706" s="241"/>
      <c r="Q19706" s="242"/>
    </row>
    <row r="19707" spans="13:17" ht="14.5" x14ac:dyDescent="0.35">
      <c r="M19707" s="263" t="s">
        <v>25018</v>
      </c>
      <c r="N19707" s="264">
        <v>1134399.02</v>
      </c>
      <c r="P19707" s="241"/>
      <c r="Q19707" s="242"/>
    </row>
    <row r="19708" spans="13:17" ht="14.5" x14ac:dyDescent="0.35">
      <c r="M19708" s="263" t="s">
        <v>46102</v>
      </c>
      <c r="N19708" s="264">
        <v>806</v>
      </c>
      <c r="P19708" s="241"/>
      <c r="Q19708" s="242"/>
    </row>
    <row r="19709" spans="13:17" ht="14.5" x14ac:dyDescent="0.35">
      <c r="M19709" s="263" t="s">
        <v>37198</v>
      </c>
      <c r="N19709" s="264">
        <v>1556.93</v>
      </c>
      <c r="P19709" s="241"/>
      <c r="Q19709" s="242"/>
    </row>
    <row r="19710" spans="13:17" ht="14.5" x14ac:dyDescent="0.35">
      <c r="M19710" s="263" t="s">
        <v>34280</v>
      </c>
      <c r="N19710" s="264">
        <v>233.31</v>
      </c>
      <c r="P19710" s="241"/>
      <c r="Q19710" s="242"/>
    </row>
    <row r="19711" spans="13:17" ht="14.5" x14ac:dyDescent="0.35">
      <c r="M19711" s="263" t="s">
        <v>15772</v>
      </c>
      <c r="N19711" s="264">
        <v>306145.89</v>
      </c>
      <c r="P19711" s="241"/>
      <c r="Q19711" s="242"/>
    </row>
    <row r="19712" spans="13:17" ht="14.5" x14ac:dyDescent="0.35">
      <c r="M19712" s="263" t="s">
        <v>15773</v>
      </c>
      <c r="N19712" s="264">
        <v>432355.57</v>
      </c>
      <c r="P19712" s="241"/>
      <c r="Q19712" s="242"/>
    </row>
    <row r="19713" spans="13:17" ht="14.5" x14ac:dyDescent="0.35">
      <c r="M19713" s="263" t="s">
        <v>25020</v>
      </c>
      <c r="N19713" s="264">
        <v>109077.98</v>
      </c>
      <c r="P19713" s="241"/>
      <c r="Q19713" s="242"/>
    </row>
    <row r="19714" spans="13:17" ht="14.5" x14ac:dyDescent="0.35">
      <c r="M19714" s="263" t="s">
        <v>25021</v>
      </c>
      <c r="N19714" s="264">
        <v>11004</v>
      </c>
      <c r="P19714" s="241"/>
      <c r="Q19714" s="242"/>
    </row>
    <row r="19715" spans="13:17" ht="14.5" x14ac:dyDescent="0.35">
      <c r="M19715" s="263" t="s">
        <v>25022</v>
      </c>
      <c r="N19715" s="264">
        <v>3902.4</v>
      </c>
      <c r="P19715" s="241"/>
      <c r="Q19715" s="242"/>
    </row>
    <row r="19716" spans="13:17" ht="14.5" x14ac:dyDescent="0.35">
      <c r="M19716" s="263" t="s">
        <v>49165</v>
      </c>
      <c r="N19716" s="264">
        <v>295.38</v>
      </c>
      <c r="P19716" s="241"/>
      <c r="Q19716" s="242"/>
    </row>
    <row r="19717" spans="13:17" ht="14.5" x14ac:dyDescent="0.35">
      <c r="M19717" s="263" t="s">
        <v>43634</v>
      </c>
      <c r="N19717" s="264">
        <v>16060</v>
      </c>
      <c r="P19717" s="241"/>
      <c r="Q19717" s="242"/>
    </row>
    <row r="19718" spans="13:17" ht="14.5" x14ac:dyDescent="0.35">
      <c r="M19718" s="263" t="s">
        <v>43635</v>
      </c>
      <c r="N19718" s="264">
        <v>1805.94</v>
      </c>
      <c r="P19718" s="241"/>
      <c r="Q19718" s="242"/>
    </row>
    <row r="19719" spans="13:17" ht="14.5" x14ac:dyDescent="0.35">
      <c r="M19719" s="263" t="s">
        <v>25024</v>
      </c>
      <c r="N19719" s="264">
        <v>284.48</v>
      </c>
      <c r="P19719" s="241"/>
      <c r="Q19719" s="242"/>
    </row>
    <row r="19720" spans="13:17" ht="14.5" x14ac:dyDescent="0.35">
      <c r="M19720" s="263" t="s">
        <v>58477</v>
      </c>
      <c r="N19720" s="264">
        <v>117.7</v>
      </c>
      <c r="P19720" s="241"/>
      <c r="Q19720" s="242"/>
    </row>
    <row r="19721" spans="13:17" ht="14.5" x14ac:dyDescent="0.35">
      <c r="M19721" s="263" t="s">
        <v>25025</v>
      </c>
      <c r="N19721" s="264">
        <v>4423</v>
      </c>
      <c r="P19721" s="241"/>
      <c r="Q19721" s="242"/>
    </row>
    <row r="19722" spans="13:17" ht="14.5" x14ac:dyDescent="0.35">
      <c r="M19722" s="263" t="s">
        <v>25026</v>
      </c>
      <c r="N19722" s="264">
        <v>50</v>
      </c>
      <c r="P19722" s="241"/>
      <c r="Q19722" s="242"/>
    </row>
    <row r="19723" spans="13:17" ht="14.5" x14ac:dyDescent="0.35">
      <c r="M19723" s="263" t="s">
        <v>15774</v>
      </c>
      <c r="N19723" s="264">
        <v>228138.51</v>
      </c>
      <c r="P19723" s="241"/>
      <c r="Q19723" s="242"/>
    </row>
    <row r="19724" spans="13:17" ht="14.5" x14ac:dyDescent="0.35">
      <c r="M19724" s="263" t="s">
        <v>15775</v>
      </c>
      <c r="N19724" s="264">
        <v>407009.58</v>
      </c>
      <c r="P19724" s="241"/>
      <c r="Q19724" s="242"/>
    </row>
    <row r="19725" spans="13:17" ht="14.5" x14ac:dyDescent="0.35">
      <c r="M19725" s="263" t="s">
        <v>25028</v>
      </c>
      <c r="N19725" s="264">
        <v>449097.03</v>
      </c>
      <c r="P19725" s="241"/>
      <c r="Q19725" s="242"/>
    </row>
    <row r="19726" spans="13:17" ht="14.5" x14ac:dyDescent="0.35">
      <c r="M19726" s="263" t="s">
        <v>25031</v>
      </c>
      <c r="N19726" s="264">
        <v>32851.61</v>
      </c>
      <c r="P19726" s="241"/>
      <c r="Q19726" s="242"/>
    </row>
    <row r="19727" spans="13:17" ht="14.5" x14ac:dyDescent="0.35">
      <c r="M19727" s="263" t="s">
        <v>25032</v>
      </c>
      <c r="N19727" s="264">
        <v>2131736.7000000002</v>
      </c>
      <c r="P19727" s="241"/>
      <c r="Q19727" s="242"/>
    </row>
    <row r="19728" spans="13:17" ht="14.5" x14ac:dyDescent="0.35">
      <c r="M19728" s="263" t="s">
        <v>25033</v>
      </c>
      <c r="N19728" s="264">
        <v>-8578.2099999999991</v>
      </c>
      <c r="P19728" s="241"/>
      <c r="Q19728" s="242"/>
    </row>
    <row r="19729" spans="13:17" ht="14.5" x14ac:dyDescent="0.35">
      <c r="M19729" s="263" t="s">
        <v>25085</v>
      </c>
      <c r="N19729" s="264">
        <v>72070.89</v>
      </c>
      <c r="P19729" s="241"/>
      <c r="Q19729" s="242"/>
    </row>
    <row r="19730" spans="13:17" ht="14.5" x14ac:dyDescent="0.35">
      <c r="M19730" s="263" t="s">
        <v>25086</v>
      </c>
      <c r="N19730" s="264">
        <v>139586.46</v>
      </c>
      <c r="P19730" s="241"/>
      <c r="Q19730" s="242"/>
    </row>
    <row r="19731" spans="13:17" ht="14.5" x14ac:dyDescent="0.35">
      <c r="M19731" s="263" t="s">
        <v>50812</v>
      </c>
      <c r="N19731" s="264">
        <v>5548</v>
      </c>
      <c r="P19731" s="241"/>
      <c r="Q19731" s="242"/>
    </row>
    <row r="19732" spans="13:17" ht="14.5" x14ac:dyDescent="0.35">
      <c r="M19732" s="263" t="s">
        <v>58478</v>
      </c>
      <c r="N19732" s="264">
        <v>156243.09</v>
      </c>
      <c r="P19732" s="241"/>
      <c r="Q19732" s="242"/>
    </row>
    <row r="19733" spans="13:17" ht="14.5" x14ac:dyDescent="0.35">
      <c r="M19733" s="263" t="s">
        <v>52659</v>
      </c>
      <c r="N19733" s="264">
        <v>47705</v>
      </c>
      <c r="P19733" s="241"/>
      <c r="Q19733" s="242"/>
    </row>
    <row r="19734" spans="13:17" ht="14.5" x14ac:dyDescent="0.35">
      <c r="M19734" s="263" t="s">
        <v>35759</v>
      </c>
      <c r="N19734" s="264">
        <v>439114</v>
      </c>
      <c r="P19734" s="241"/>
      <c r="Q19734" s="242"/>
    </row>
    <row r="19735" spans="13:17" ht="14.5" x14ac:dyDescent="0.35">
      <c r="M19735" s="263" t="s">
        <v>25087</v>
      </c>
      <c r="N19735" s="264">
        <v>117195.96</v>
      </c>
      <c r="P19735" s="241"/>
      <c r="Q19735" s="242"/>
    </row>
    <row r="19736" spans="13:17" ht="14.5" x14ac:dyDescent="0.35">
      <c r="M19736" s="263" t="s">
        <v>25088</v>
      </c>
      <c r="N19736" s="264">
        <v>1650.13</v>
      </c>
      <c r="P19736" s="241"/>
      <c r="Q19736" s="242"/>
    </row>
    <row r="19737" spans="13:17" ht="14.5" x14ac:dyDescent="0.35">
      <c r="M19737" s="263" t="s">
        <v>52660</v>
      </c>
      <c r="N19737" s="264">
        <v>41168.300000000003</v>
      </c>
      <c r="P19737" s="241"/>
      <c r="Q19737" s="242"/>
    </row>
    <row r="19738" spans="13:17" ht="14.5" x14ac:dyDescent="0.35">
      <c r="M19738" s="263" t="s">
        <v>15783</v>
      </c>
      <c r="N19738" s="264">
        <v>18347.12</v>
      </c>
      <c r="P19738" s="241"/>
      <c r="Q19738" s="242"/>
    </row>
    <row r="19739" spans="13:17" ht="14.5" x14ac:dyDescent="0.35">
      <c r="M19739" s="263" t="s">
        <v>15784</v>
      </c>
      <c r="N19739" s="264">
        <v>6311.59</v>
      </c>
      <c r="P19739" s="241"/>
      <c r="Q19739" s="242"/>
    </row>
    <row r="19740" spans="13:17" ht="14.5" x14ac:dyDescent="0.35">
      <c r="M19740" s="263" t="s">
        <v>37204</v>
      </c>
      <c r="N19740" s="264">
        <v>39168.36</v>
      </c>
      <c r="P19740" s="241"/>
      <c r="Q19740" s="242"/>
    </row>
    <row r="19741" spans="13:17" ht="14.5" x14ac:dyDescent="0.35">
      <c r="M19741" s="263" t="s">
        <v>58479</v>
      </c>
      <c r="N19741" s="264">
        <v>1552.13</v>
      </c>
      <c r="P19741" s="241"/>
      <c r="Q19741" s="242"/>
    </row>
    <row r="19742" spans="13:17" ht="14.5" x14ac:dyDescent="0.35">
      <c r="M19742" s="263" t="s">
        <v>35760</v>
      </c>
      <c r="N19742" s="264">
        <v>795658.22</v>
      </c>
      <c r="P19742" s="241"/>
      <c r="Q19742" s="242"/>
    </row>
    <row r="19743" spans="13:17" ht="14.5" x14ac:dyDescent="0.35">
      <c r="M19743" s="263" t="s">
        <v>25090</v>
      </c>
      <c r="N19743" s="264">
        <v>295500</v>
      </c>
      <c r="P19743" s="241"/>
      <c r="Q19743" s="242"/>
    </row>
    <row r="19744" spans="13:17" ht="14.5" x14ac:dyDescent="0.35">
      <c r="M19744" s="263" t="s">
        <v>58480</v>
      </c>
      <c r="N19744" s="264">
        <v>900</v>
      </c>
      <c r="P19744" s="241"/>
      <c r="Q19744" s="242"/>
    </row>
    <row r="19745" spans="13:17" ht="14.5" x14ac:dyDescent="0.35">
      <c r="M19745" s="263" t="s">
        <v>25092</v>
      </c>
      <c r="N19745" s="264">
        <v>2778.74</v>
      </c>
      <c r="P19745" s="241"/>
      <c r="Q19745" s="242"/>
    </row>
    <row r="19746" spans="13:17" ht="14.5" x14ac:dyDescent="0.35">
      <c r="M19746" s="263" t="s">
        <v>25093</v>
      </c>
      <c r="N19746" s="264">
        <v>1777.21</v>
      </c>
      <c r="P19746" s="241"/>
      <c r="Q19746" s="242"/>
    </row>
    <row r="19747" spans="13:17" ht="14.5" x14ac:dyDescent="0.35">
      <c r="M19747" s="263" t="s">
        <v>15785</v>
      </c>
      <c r="N19747" s="264">
        <v>164778.45000000001</v>
      </c>
      <c r="P19747" s="241"/>
      <c r="Q19747" s="242"/>
    </row>
    <row r="19748" spans="13:17" ht="14.5" x14ac:dyDescent="0.35">
      <c r="M19748" s="263" t="s">
        <v>15786</v>
      </c>
      <c r="N19748" s="264">
        <v>208859.87</v>
      </c>
      <c r="P19748" s="241"/>
      <c r="Q19748" s="242"/>
    </row>
    <row r="19749" spans="13:17" ht="14.5" x14ac:dyDescent="0.35">
      <c r="M19749" s="263" t="s">
        <v>15787</v>
      </c>
      <c r="N19749" s="264">
        <v>102374.59</v>
      </c>
      <c r="P19749" s="241"/>
      <c r="Q19749" s="242"/>
    </row>
    <row r="19750" spans="13:17" ht="14.5" x14ac:dyDescent="0.35">
      <c r="M19750" s="263" t="s">
        <v>25094</v>
      </c>
      <c r="N19750" s="264">
        <v>101250.92</v>
      </c>
      <c r="P19750" s="241"/>
      <c r="Q19750" s="242"/>
    </row>
    <row r="19751" spans="13:17" ht="14.5" x14ac:dyDescent="0.35">
      <c r="M19751" s="263" t="s">
        <v>25096</v>
      </c>
      <c r="N19751" s="264">
        <v>8010.08</v>
      </c>
      <c r="P19751" s="241"/>
      <c r="Q19751" s="242"/>
    </row>
    <row r="19752" spans="13:17" ht="14.5" x14ac:dyDescent="0.35">
      <c r="M19752" s="263" t="s">
        <v>25097</v>
      </c>
      <c r="N19752" s="264">
        <v>1291.93</v>
      </c>
      <c r="P19752" s="241"/>
      <c r="Q19752" s="242"/>
    </row>
    <row r="19753" spans="13:17" ht="14.5" x14ac:dyDescent="0.35">
      <c r="M19753" s="263" t="s">
        <v>58481</v>
      </c>
      <c r="N19753" s="264">
        <v>402036.59</v>
      </c>
      <c r="P19753" s="241"/>
      <c r="Q19753" s="242"/>
    </row>
    <row r="19754" spans="13:17" ht="14.5" x14ac:dyDescent="0.35">
      <c r="M19754" s="263" t="s">
        <v>15788</v>
      </c>
      <c r="N19754" s="264">
        <v>143390.76</v>
      </c>
      <c r="P19754" s="241"/>
      <c r="Q19754" s="242"/>
    </row>
    <row r="19755" spans="13:17" ht="14.5" x14ac:dyDescent="0.35">
      <c r="M19755" s="263" t="s">
        <v>25098</v>
      </c>
      <c r="N19755" s="264">
        <v>34045</v>
      </c>
      <c r="P19755" s="241"/>
      <c r="Q19755" s="242"/>
    </row>
    <row r="19756" spans="13:17" ht="14.5" x14ac:dyDescent="0.35">
      <c r="M19756" s="263" t="s">
        <v>25100</v>
      </c>
      <c r="N19756" s="264">
        <v>111191.81</v>
      </c>
      <c r="P19756" s="241"/>
      <c r="Q19756" s="242"/>
    </row>
    <row r="19757" spans="13:17" ht="14.5" x14ac:dyDescent="0.35">
      <c r="M19757" s="263" t="s">
        <v>25101</v>
      </c>
      <c r="N19757" s="264">
        <v>-17073.39</v>
      </c>
      <c r="P19757" s="241"/>
      <c r="Q19757" s="242"/>
    </row>
    <row r="19758" spans="13:17" ht="14.5" x14ac:dyDescent="0.35">
      <c r="M19758" s="263" t="s">
        <v>38394</v>
      </c>
      <c r="N19758" s="264">
        <v>236402.87</v>
      </c>
      <c r="P19758" s="241"/>
      <c r="Q19758" s="242"/>
    </row>
    <row r="19759" spans="13:17" ht="14.5" x14ac:dyDescent="0.35">
      <c r="M19759" s="263" t="s">
        <v>37205</v>
      </c>
      <c r="N19759" s="264">
        <v>510370</v>
      </c>
      <c r="P19759" s="241"/>
      <c r="Q19759" s="242"/>
    </row>
    <row r="19760" spans="13:17" ht="14.5" x14ac:dyDescent="0.35">
      <c r="M19760" s="263" t="s">
        <v>58482</v>
      </c>
      <c r="N19760" s="264">
        <v>150000</v>
      </c>
      <c r="P19760" s="241"/>
      <c r="Q19760" s="242"/>
    </row>
    <row r="19761" spans="13:17" ht="14.5" x14ac:dyDescent="0.35">
      <c r="M19761" s="263" t="s">
        <v>35762</v>
      </c>
      <c r="N19761" s="264">
        <v>20833</v>
      </c>
      <c r="P19761" s="241"/>
      <c r="Q19761" s="242"/>
    </row>
    <row r="19762" spans="13:17" ht="14.5" x14ac:dyDescent="0.35">
      <c r="M19762" s="263" t="s">
        <v>25169</v>
      </c>
      <c r="N19762" s="264">
        <v>350292.58</v>
      </c>
      <c r="P19762" s="241"/>
      <c r="Q19762" s="242"/>
    </row>
    <row r="19763" spans="13:17" ht="14.5" x14ac:dyDescent="0.35">
      <c r="M19763" s="263" t="s">
        <v>49166</v>
      </c>
      <c r="N19763" s="264">
        <v>81</v>
      </c>
      <c r="P19763" s="241"/>
      <c r="Q19763" s="242"/>
    </row>
    <row r="19764" spans="13:17" ht="14.5" x14ac:dyDescent="0.35">
      <c r="M19764" s="263" t="s">
        <v>49167</v>
      </c>
      <c r="N19764" s="264">
        <v>654</v>
      </c>
      <c r="P19764" s="241"/>
      <c r="Q19764" s="242"/>
    </row>
    <row r="19765" spans="13:17" ht="14.5" x14ac:dyDescent="0.35">
      <c r="M19765" s="263" t="s">
        <v>25170</v>
      </c>
      <c r="N19765" s="264">
        <v>145864.04</v>
      </c>
      <c r="P19765" s="241"/>
      <c r="Q19765" s="242"/>
    </row>
    <row r="19766" spans="13:17" ht="14.5" x14ac:dyDescent="0.35">
      <c r="M19766" s="263" t="s">
        <v>25172</v>
      </c>
      <c r="N19766" s="264">
        <v>66980.19</v>
      </c>
      <c r="P19766" s="241"/>
      <c r="Q19766" s="242"/>
    </row>
    <row r="19767" spans="13:17" ht="14.5" x14ac:dyDescent="0.35">
      <c r="M19767" s="263" t="s">
        <v>43636</v>
      </c>
      <c r="N19767" s="264">
        <v>6539.66</v>
      </c>
      <c r="P19767" s="241"/>
      <c r="Q19767" s="242"/>
    </row>
    <row r="19768" spans="13:17" ht="14.5" x14ac:dyDescent="0.35">
      <c r="M19768" s="263" t="s">
        <v>25174</v>
      </c>
      <c r="N19768" s="264">
        <v>66432.490000000005</v>
      </c>
      <c r="P19768" s="241"/>
      <c r="Q19768" s="242"/>
    </row>
    <row r="19769" spans="13:17" ht="14.5" x14ac:dyDescent="0.35">
      <c r="M19769" s="263" t="s">
        <v>25175</v>
      </c>
      <c r="N19769" s="264">
        <v>176.85</v>
      </c>
      <c r="P19769" s="241"/>
      <c r="Q19769" s="242"/>
    </row>
    <row r="19770" spans="13:17" ht="14.5" x14ac:dyDescent="0.35">
      <c r="M19770" s="263" t="s">
        <v>46103</v>
      </c>
      <c r="N19770" s="264">
        <v>2388.5</v>
      </c>
      <c r="P19770" s="241"/>
      <c r="Q19770" s="242"/>
    </row>
    <row r="19771" spans="13:17" ht="14.5" x14ac:dyDescent="0.35">
      <c r="M19771" s="263" t="s">
        <v>52661</v>
      </c>
      <c r="N19771" s="264">
        <v>494.79</v>
      </c>
      <c r="P19771" s="241"/>
      <c r="Q19771" s="242"/>
    </row>
    <row r="19772" spans="13:17" ht="14.5" x14ac:dyDescent="0.35">
      <c r="M19772" s="263" t="s">
        <v>25176</v>
      </c>
      <c r="N19772" s="264">
        <v>133.44999999999999</v>
      </c>
      <c r="P19772" s="241"/>
      <c r="Q19772" s="242"/>
    </row>
    <row r="19773" spans="13:17" ht="14.5" x14ac:dyDescent="0.35">
      <c r="M19773" s="263" t="s">
        <v>25177</v>
      </c>
      <c r="N19773" s="264">
        <v>0.83</v>
      </c>
      <c r="P19773" s="241"/>
      <c r="Q19773" s="242"/>
    </row>
    <row r="19774" spans="13:17" ht="14.5" x14ac:dyDescent="0.35">
      <c r="M19774" s="263" t="s">
        <v>25178</v>
      </c>
      <c r="N19774" s="264">
        <v>124560.45</v>
      </c>
      <c r="P19774" s="241"/>
      <c r="Q19774" s="242"/>
    </row>
    <row r="19775" spans="13:17" ht="14.5" x14ac:dyDescent="0.35">
      <c r="M19775" s="263" t="s">
        <v>25181</v>
      </c>
      <c r="N19775" s="264">
        <v>917667.22</v>
      </c>
      <c r="P19775" s="241"/>
      <c r="Q19775" s="242"/>
    </row>
    <row r="19776" spans="13:17" ht="14.5" x14ac:dyDescent="0.35">
      <c r="M19776" s="263" t="s">
        <v>25182</v>
      </c>
      <c r="N19776" s="264">
        <v>622580.68999999994</v>
      </c>
      <c r="P19776" s="241"/>
      <c r="Q19776" s="242"/>
    </row>
    <row r="19777" spans="13:17" ht="14.5" x14ac:dyDescent="0.35">
      <c r="M19777" s="263" t="s">
        <v>53985</v>
      </c>
      <c r="N19777" s="264">
        <v>86070</v>
      </c>
      <c r="P19777" s="241"/>
      <c r="Q19777" s="242"/>
    </row>
    <row r="19778" spans="13:17" ht="14.5" x14ac:dyDescent="0.35">
      <c r="M19778" s="263" t="s">
        <v>25183</v>
      </c>
      <c r="N19778" s="264">
        <v>481.73</v>
      </c>
      <c r="P19778" s="241"/>
      <c r="Q19778" s="242"/>
    </row>
    <row r="19779" spans="13:17" ht="14.5" x14ac:dyDescent="0.35">
      <c r="M19779" s="263" t="s">
        <v>46104</v>
      </c>
      <c r="N19779" s="264">
        <v>2838.65</v>
      </c>
      <c r="P19779" s="241"/>
      <c r="Q19779" s="242"/>
    </row>
    <row r="19780" spans="13:17" ht="14.5" x14ac:dyDescent="0.35">
      <c r="M19780" s="263" t="s">
        <v>25185</v>
      </c>
      <c r="N19780" s="264">
        <v>2190.42</v>
      </c>
      <c r="P19780" s="241"/>
      <c r="Q19780" s="242"/>
    </row>
    <row r="19781" spans="13:17" ht="14.5" x14ac:dyDescent="0.35">
      <c r="M19781" s="263" t="s">
        <v>15792</v>
      </c>
      <c r="N19781" s="264">
        <v>182693.23</v>
      </c>
      <c r="P19781" s="241"/>
      <c r="Q19781" s="242"/>
    </row>
    <row r="19782" spans="13:17" ht="14.5" x14ac:dyDescent="0.35">
      <c r="M19782" s="263" t="s">
        <v>25186</v>
      </c>
      <c r="N19782" s="264">
        <v>228188.52</v>
      </c>
      <c r="P19782" s="241"/>
      <c r="Q19782" s="242"/>
    </row>
    <row r="19783" spans="13:17" ht="14.5" x14ac:dyDescent="0.35">
      <c r="M19783" s="263" t="s">
        <v>25187</v>
      </c>
      <c r="N19783" s="264">
        <v>52293.74</v>
      </c>
      <c r="P19783" s="241"/>
      <c r="Q19783" s="242"/>
    </row>
    <row r="19784" spans="13:17" ht="14.5" x14ac:dyDescent="0.35">
      <c r="M19784" s="263" t="s">
        <v>25188</v>
      </c>
      <c r="N19784" s="264">
        <v>38849.730000000003</v>
      </c>
      <c r="P19784" s="241"/>
      <c r="Q19784" s="242"/>
    </row>
    <row r="19785" spans="13:17" ht="14.5" x14ac:dyDescent="0.35">
      <c r="M19785" s="263" t="s">
        <v>25189</v>
      </c>
      <c r="N19785" s="264">
        <v>70653.3</v>
      </c>
      <c r="P19785" s="241"/>
      <c r="Q19785" s="242"/>
    </row>
    <row r="19786" spans="13:17" ht="14.5" x14ac:dyDescent="0.35">
      <c r="M19786" s="263" t="s">
        <v>49168</v>
      </c>
      <c r="N19786" s="264">
        <v>1228.3900000000001</v>
      </c>
      <c r="P19786" s="241"/>
      <c r="Q19786" s="242"/>
    </row>
    <row r="19787" spans="13:17" ht="14.5" x14ac:dyDescent="0.35">
      <c r="M19787" s="263" t="s">
        <v>46105</v>
      </c>
      <c r="N19787" s="264">
        <v>13391.76</v>
      </c>
      <c r="P19787" s="241"/>
      <c r="Q19787" s="242"/>
    </row>
    <row r="19788" spans="13:17" ht="14.5" x14ac:dyDescent="0.35">
      <c r="M19788" s="263" t="s">
        <v>25192</v>
      </c>
      <c r="N19788" s="264">
        <v>85745.14</v>
      </c>
      <c r="P19788" s="241"/>
      <c r="Q19788" s="242"/>
    </row>
    <row r="19789" spans="13:17" ht="14.5" x14ac:dyDescent="0.35">
      <c r="M19789" s="263" t="s">
        <v>25193</v>
      </c>
      <c r="N19789" s="264">
        <v>66615.520000000004</v>
      </c>
      <c r="P19789" s="241"/>
      <c r="Q19789" s="242"/>
    </row>
    <row r="19790" spans="13:17" ht="14.5" x14ac:dyDescent="0.35">
      <c r="M19790" s="263" t="s">
        <v>25194</v>
      </c>
      <c r="N19790" s="264">
        <v>162669.46</v>
      </c>
      <c r="P19790" s="241"/>
      <c r="Q19790" s="242"/>
    </row>
    <row r="19791" spans="13:17" ht="14.5" x14ac:dyDescent="0.35">
      <c r="M19791" s="263" t="s">
        <v>25195</v>
      </c>
      <c r="N19791" s="264">
        <v>100588.37</v>
      </c>
      <c r="P19791" s="241"/>
      <c r="Q19791" s="242"/>
    </row>
    <row r="19792" spans="13:17" ht="14.5" x14ac:dyDescent="0.35">
      <c r="M19792" s="263" t="s">
        <v>25196</v>
      </c>
      <c r="N19792" s="264">
        <v>152574.28</v>
      </c>
      <c r="P19792" s="241"/>
      <c r="Q19792" s="242"/>
    </row>
    <row r="19793" spans="13:17" ht="14.5" x14ac:dyDescent="0.35">
      <c r="M19793" s="263" t="s">
        <v>53986</v>
      </c>
      <c r="N19793" s="264">
        <v>-5684.87</v>
      </c>
      <c r="P19793" s="241"/>
      <c r="Q19793" s="242"/>
    </row>
    <row r="19794" spans="13:17" ht="14.5" x14ac:dyDescent="0.35">
      <c r="M19794" s="263" t="s">
        <v>53987</v>
      </c>
      <c r="N19794" s="264">
        <v>34175.71</v>
      </c>
      <c r="P19794" s="241"/>
      <c r="Q19794" s="242"/>
    </row>
    <row r="19795" spans="13:17" ht="14.5" x14ac:dyDescent="0.35">
      <c r="M19795" s="263" t="s">
        <v>25197</v>
      </c>
      <c r="N19795" s="264">
        <v>102036.82</v>
      </c>
      <c r="P19795" s="241"/>
      <c r="Q19795" s="242"/>
    </row>
    <row r="19796" spans="13:17" ht="14.5" x14ac:dyDescent="0.35">
      <c r="M19796" s="263" t="s">
        <v>25221</v>
      </c>
      <c r="N19796" s="264">
        <v>15016.26</v>
      </c>
      <c r="P19796" s="241"/>
      <c r="Q19796" s="242"/>
    </row>
    <row r="19797" spans="13:17" ht="14.5" x14ac:dyDescent="0.35">
      <c r="M19797" s="263" t="s">
        <v>46106</v>
      </c>
      <c r="N19797" s="264">
        <v>90723.1</v>
      </c>
      <c r="P19797" s="241"/>
      <c r="Q19797" s="242"/>
    </row>
    <row r="19798" spans="13:17" ht="14.5" x14ac:dyDescent="0.35">
      <c r="M19798" s="263" t="s">
        <v>25222</v>
      </c>
      <c r="N19798" s="264">
        <v>8213</v>
      </c>
      <c r="P19798" s="241"/>
      <c r="Q19798" s="242"/>
    </row>
    <row r="19799" spans="13:17" ht="14.5" x14ac:dyDescent="0.35">
      <c r="M19799" s="263" t="s">
        <v>25224</v>
      </c>
      <c r="N19799" s="264">
        <v>13925.5</v>
      </c>
      <c r="P19799" s="241"/>
      <c r="Q19799" s="242"/>
    </row>
    <row r="19800" spans="13:17" ht="14.5" x14ac:dyDescent="0.35">
      <c r="M19800" s="263" t="s">
        <v>25226</v>
      </c>
      <c r="N19800" s="264">
        <v>5690.69</v>
      </c>
      <c r="P19800" s="241"/>
      <c r="Q19800" s="242"/>
    </row>
    <row r="19801" spans="13:17" ht="14.5" x14ac:dyDescent="0.35">
      <c r="M19801" s="263" t="s">
        <v>25228</v>
      </c>
      <c r="N19801" s="264">
        <v>23307.01</v>
      </c>
      <c r="P19801" s="241"/>
      <c r="Q19801" s="242"/>
    </row>
    <row r="19802" spans="13:17" ht="14.5" x14ac:dyDescent="0.35">
      <c r="M19802" s="263" t="s">
        <v>25230</v>
      </c>
      <c r="N19802" s="264">
        <v>40465.15</v>
      </c>
      <c r="P19802" s="241"/>
      <c r="Q19802" s="242"/>
    </row>
    <row r="19803" spans="13:17" ht="14.5" x14ac:dyDescent="0.35">
      <c r="M19803" s="263" t="s">
        <v>15805</v>
      </c>
      <c r="N19803" s="264">
        <v>28581.72</v>
      </c>
      <c r="P19803" s="241"/>
      <c r="Q19803" s="242"/>
    </row>
    <row r="19804" spans="13:17" ht="14.5" x14ac:dyDescent="0.35">
      <c r="M19804" s="263" t="s">
        <v>58483</v>
      </c>
      <c r="N19804" s="264">
        <v>18968.490000000002</v>
      </c>
      <c r="P19804" s="241"/>
      <c r="Q19804" s="242"/>
    </row>
    <row r="19805" spans="13:17" ht="14.5" x14ac:dyDescent="0.35">
      <c r="M19805" s="263" t="s">
        <v>25296</v>
      </c>
      <c r="N19805" s="264">
        <v>410244.23</v>
      </c>
      <c r="P19805" s="241"/>
      <c r="Q19805" s="242"/>
    </row>
    <row r="19806" spans="13:17" ht="14.5" x14ac:dyDescent="0.35">
      <c r="M19806" s="263" t="s">
        <v>35775</v>
      </c>
      <c r="N19806" s="264">
        <v>832493.5</v>
      </c>
      <c r="P19806" s="241"/>
      <c r="Q19806" s="242"/>
    </row>
    <row r="19807" spans="13:17" ht="14.5" x14ac:dyDescent="0.35">
      <c r="M19807" s="263" t="s">
        <v>50813</v>
      </c>
      <c r="N19807" s="264">
        <v>4786.5200000000004</v>
      </c>
      <c r="P19807" s="241"/>
      <c r="Q19807" s="242"/>
    </row>
    <row r="19808" spans="13:17" ht="14.5" x14ac:dyDescent="0.35">
      <c r="M19808" s="263" t="s">
        <v>25297</v>
      </c>
      <c r="N19808" s="264">
        <v>73145.5</v>
      </c>
      <c r="P19808" s="241"/>
      <c r="Q19808" s="242"/>
    </row>
    <row r="19809" spans="13:17" ht="14.5" x14ac:dyDescent="0.35">
      <c r="M19809" s="263" t="s">
        <v>25298</v>
      </c>
      <c r="N19809" s="264">
        <v>4800</v>
      </c>
      <c r="P19809" s="241"/>
      <c r="Q19809" s="242"/>
    </row>
    <row r="19810" spans="13:17" ht="14.5" x14ac:dyDescent="0.35">
      <c r="M19810" s="263" t="s">
        <v>25299</v>
      </c>
      <c r="N19810" s="264">
        <v>505.77</v>
      </c>
      <c r="P19810" s="241"/>
      <c r="Q19810" s="242"/>
    </row>
    <row r="19811" spans="13:17" ht="14.5" x14ac:dyDescent="0.35">
      <c r="M19811" s="263" t="s">
        <v>25300</v>
      </c>
      <c r="N19811" s="264">
        <v>244434.95</v>
      </c>
      <c r="P19811" s="241"/>
      <c r="Q19811" s="242"/>
    </row>
    <row r="19812" spans="13:17" ht="14.5" x14ac:dyDescent="0.35">
      <c r="M19812" s="263" t="s">
        <v>25301</v>
      </c>
      <c r="N19812" s="264">
        <v>118448.21</v>
      </c>
      <c r="P19812" s="241"/>
      <c r="Q19812" s="242"/>
    </row>
    <row r="19813" spans="13:17" ht="14.5" x14ac:dyDescent="0.35">
      <c r="M19813" s="263" t="s">
        <v>35776</v>
      </c>
      <c r="N19813" s="264">
        <v>3696.58</v>
      </c>
      <c r="P19813" s="241"/>
      <c r="Q19813" s="242"/>
    </row>
    <row r="19814" spans="13:17" ht="14.5" x14ac:dyDescent="0.35">
      <c r="M19814" s="263" t="s">
        <v>42059</v>
      </c>
      <c r="N19814" s="264">
        <v>13639.08</v>
      </c>
      <c r="P19814" s="241"/>
      <c r="Q19814" s="242"/>
    </row>
    <row r="19815" spans="13:17" ht="14.5" x14ac:dyDescent="0.35">
      <c r="M19815" s="263" t="s">
        <v>15806</v>
      </c>
      <c r="N19815" s="264">
        <v>15048.06</v>
      </c>
      <c r="P19815" s="241"/>
      <c r="Q19815" s="242"/>
    </row>
    <row r="19816" spans="13:17" ht="14.5" x14ac:dyDescent="0.35">
      <c r="M19816" s="263" t="s">
        <v>43637</v>
      </c>
      <c r="N19816" s="264">
        <v>1811.5</v>
      </c>
      <c r="P19816" s="241"/>
      <c r="Q19816" s="242"/>
    </row>
    <row r="19817" spans="13:17" ht="14.5" x14ac:dyDescent="0.35">
      <c r="M19817" s="263" t="s">
        <v>25302</v>
      </c>
      <c r="N19817" s="264">
        <v>4505</v>
      </c>
      <c r="P19817" s="241"/>
      <c r="Q19817" s="242"/>
    </row>
    <row r="19818" spans="13:17" ht="14.5" x14ac:dyDescent="0.35">
      <c r="M19818" s="263" t="s">
        <v>15807</v>
      </c>
      <c r="N19818" s="264">
        <v>19622.68</v>
      </c>
      <c r="P19818" s="241"/>
      <c r="Q19818" s="242"/>
    </row>
    <row r="19819" spans="13:17" ht="14.5" x14ac:dyDescent="0.35">
      <c r="M19819" s="263" t="s">
        <v>35777</v>
      </c>
      <c r="N19819" s="264">
        <v>730.5</v>
      </c>
      <c r="P19819" s="241"/>
      <c r="Q19819" s="242"/>
    </row>
    <row r="19820" spans="13:17" ht="14.5" x14ac:dyDescent="0.35">
      <c r="M19820" s="263" t="s">
        <v>37213</v>
      </c>
      <c r="N19820" s="264">
        <v>3018449.17</v>
      </c>
      <c r="P19820" s="241"/>
      <c r="Q19820" s="242"/>
    </row>
    <row r="19821" spans="13:17" ht="14.5" x14ac:dyDescent="0.35">
      <c r="M19821" s="263" t="s">
        <v>53988</v>
      </c>
      <c r="N19821" s="264">
        <v>26740.54</v>
      </c>
      <c r="P19821" s="241"/>
      <c r="Q19821" s="242"/>
    </row>
    <row r="19822" spans="13:17" ht="14.5" x14ac:dyDescent="0.35">
      <c r="M19822" s="263" t="s">
        <v>53989</v>
      </c>
      <c r="N19822" s="264">
        <v>2049.8000000000002</v>
      </c>
      <c r="P19822" s="241"/>
      <c r="Q19822" s="242"/>
    </row>
    <row r="19823" spans="13:17" ht="14.5" x14ac:dyDescent="0.35">
      <c r="M19823" s="263" t="s">
        <v>25303</v>
      </c>
      <c r="N19823" s="264">
        <v>26768</v>
      </c>
      <c r="P19823" s="241"/>
      <c r="Q19823" s="242"/>
    </row>
    <row r="19824" spans="13:17" ht="14.5" x14ac:dyDescent="0.35">
      <c r="M19824" s="263" t="s">
        <v>58484</v>
      </c>
      <c r="N19824" s="264">
        <v>3630</v>
      </c>
      <c r="P19824" s="241"/>
      <c r="Q19824" s="242"/>
    </row>
    <row r="19825" spans="13:17" ht="14.5" x14ac:dyDescent="0.35">
      <c r="M19825" s="263" t="s">
        <v>25304</v>
      </c>
      <c r="N19825" s="264">
        <v>19335</v>
      </c>
      <c r="P19825" s="241"/>
      <c r="Q19825" s="242"/>
    </row>
    <row r="19826" spans="13:17" ht="14.5" x14ac:dyDescent="0.35">
      <c r="M19826" s="263" t="s">
        <v>35778</v>
      </c>
      <c r="N19826" s="264">
        <v>6883.18</v>
      </c>
      <c r="P19826" s="241"/>
      <c r="Q19826" s="242"/>
    </row>
    <row r="19827" spans="13:17" ht="14.5" x14ac:dyDescent="0.35">
      <c r="M19827" s="263" t="s">
        <v>15811</v>
      </c>
      <c r="N19827" s="264">
        <v>372587.84</v>
      </c>
      <c r="P19827" s="241"/>
      <c r="Q19827" s="242"/>
    </row>
    <row r="19828" spans="13:17" ht="14.5" x14ac:dyDescent="0.35">
      <c r="M19828" s="263" t="s">
        <v>15812</v>
      </c>
      <c r="N19828" s="264">
        <v>156780.22</v>
      </c>
      <c r="P19828" s="241"/>
      <c r="Q19828" s="242"/>
    </row>
    <row r="19829" spans="13:17" ht="14.5" x14ac:dyDescent="0.35">
      <c r="M19829" s="263" t="s">
        <v>25305</v>
      </c>
      <c r="N19829" s="264">
        <v>73746.98</v>
      </c>
      <c r="P19829" s="241"/>
      <c r="Q19829" s="242"/>
    </row>
    <row r="19830" spans="13:17" ht="14.5" x14ac:dyDescent="0.35">
      <c r="M19830" s="263" t="s">
        <v>25306</v>
      </c>
      <c r="N19830" s="264">
        <v>35018.76</v>
      </c>
      <c r="P19830" s="241"/>
      <c r="Q19830" s="242"/>
    </row>
    <row r="19831" spans="13:17" ht="14.5" x14ac:dyDescent="0.35">
      <c r="M19831" s="263" t="s">
        <v>25307</v>
      </c>
      <c r="N19831" s="264">
        <v>36007.550000000003</v>
      </c>
      <c r="P19831" s="241"/>
      <c r="Q19831" s="242"/>
    </row>
    <row r="19832" spans="13:17" ht="14.5" x14ac:dyDescent="0.35">
      <c r="M19832" s="263" t="s">
        <v>25309</v>
      </c>
      <c r="N19832" s="264">
        <v>4859.72</v>
      </c>
      <c r="P19832" s="241"/>
      <c r="Q19832" s="242"/>
    </row>
    <row r="19833" spans="13:17" ht="14.5" x14ac:dyDescent="0.35">
      <c r="M19833" s="263" t="s">
        <v>53990</v>
      </c>
      <c r="N19833" s="264">
        <v>461.52</v>
      </c>
      <c r="P19833" s="241"/>
      <c r="Q19833" s="242"/>
    </row>
    <row r="19834" spans="13:17" ht="14.5" x14ac:dyDescent="0.35">
      <c r="M19834" s="263" t="s">
        <v>37214</v>
      </c>
      <c r="N19834" s="264">
        <v>1981</v>
      </c>
      <c r="P19834" s="241"/>
      <c r="Q19834" s="242"/>
    </row>
    <row r="19835" spans="13:17" ht="14.5" x14ac:dyDescent="0.35">
      <c r="M19835" s="263" t="s">
        <v>38402</v>
      </c>
      <c r="N19835" s="264">
        <v>22325</v>
      </c>
      <c r="P19835" s="241"/>
      <c r="Q19835" s="242"/>
    </row>
    <row r="19836" spans="13:17" ht="14.5" x14ac:dyDescent="0.35">
      <c r="M19836" s="263" t="s">
        <v>15813</v>
      </c>
      <c r="N19836" s="264">
        <v>14.84</v>
      </c>
      <c r="P19836" s="241"/>
      <c r="Q19836" s="242"/>
    </row>
    <row r="19837" spans="13:17" ht="14.5" x14ac:dyDescent="0.35">
      <c r="M19837" s="263" t="s">
        <v>58485</v>
      </c>
      <c r="N19837" s="264">
        <v>712621.52</v>
      </c>
      <c r="P19837" s="241"/>
      <c r="Q19837" s="242"/>
    </row>
    <row r="19838" spans="13:17" ht="14.5" x14ac:dyDescent="0.35">
      <c r="M19838" s="263" t="s">
        <v>15814</v>
      </c>
      <c r="N19838" s="264">
        <v>45155.18</v>
      </c>
      <c r="P19838" s="241"/>
      <c r="Q19838" s="242"/>
    </row>
    <row r="19839" spans="13:17" ht="14.5" x14ac:dyDescent="0.35">
      <c r="M19839" s="263" t="s">
        <v>38403</v>
      </c>
      <c r="N19839" s="264">
        <v>3314.75</v>
      </c>
      <c r="P19839" s="241"/>
      <c r="Q19839" s="242"/>
    </row>
    <row r="19840" spans="13:17" ht="14.5" x14ac:dyDescent="0.35">
      <c r="M19840" s="263" t="s">
        <v>25311</v>
      </c>
      <c r="N19840" s="264">
        <v>519207.17</v>
      </c>
      <c r="P19840" s="241"/>
      <c r="Q19840" s="242"/>
    </row>
    <row r="19841" spans="13:17" ht="14.5" x14ac:dyDescent="0.35">
      <c r="M19841" s="263" t="s">
        <v>53991</v>
      </c>
      <c r="N19841" s="264">
        <v>1080.4000000000001</v>
      </c>
      <c r="P19841" s="241"/>
      <c r="Q19841" s="242"/>
    </row>
    <row r="19842" spans="13:17" ht="14.5" x14ac:dyDescent="0.35">
      <c r="M19842" s="263" t="s">
        <v>38404</v>
      </c>
      <c r="N19842" s="264">
        <v>741.65</v>
      </c>
      <c r="P19842" s="241"/>
      <c r="Q19842" s="242"/>
    </row>
    <row r="19843" spans="13:17" ht="14.5" x14ac:dyDescent="0.35">
      <c r="M19843" s="263" t="s">
        <v>25312</v>
      </c>
      <c r="N19843" s="264">
        <v>346121.12</v>
      </c>
      <c r="P19843" s="241"/>
      <c r="Q19843" s="242"/>
    </row>
    <row r="19844" spans="13:17" ht="14.5" x14ac:dyDescent="0.35">
      <c r="M19844" s="263" t="s">
        <v>25313</v>
      </c>
      <c r="N19844" s="264">
        <v>1407699.78</v>
      </c>
      <c r="P19844" s="241"/>
      <c r="Q19844" s="242"/>
    </row>
    <row r="19845" spans="13:17" ht="14.5" x14ac:dyDescent="0.35">
      <c r="M19845" s="263" t="s">
        <v>25314</v>
      </c>
      <c r="N19845" s="264">
        <v>-15496.92</v>
      </c>
      <c r="P19845" s="241"/>
      <c r="Q19845" s="242"/>
    </row>
    <row r="19846" spans="13:17" ht="14.5" x14ac:dyDescent="0.35">
      <c r="M19846" s="263" t="s">
        <v>38405</v>
      </c>
      <c r="N19846" s="264">
        <v>15916.43</v>
      </c>
      <c r="P19846" s="241"/>
      <c r="Q19846" s="242"/>
    </row>
    <row r="19847" spans="13:17" ht="14.5" x14ac:dyDescent="0.35">
      <c r="M19847" s="263" t="s">
        <v>50814</v>
      </c>
      <c r="N19847" s="264">
        <v>6031.38</v>
      </c>
      <c r="P19847" s="241"/>
      <c r="Q19847" s="242"/>
    </row>
    <row r="19848" spans="13:17" ht="14.5" x14ac:dyDescent="0.35">
      <c r="M19848" s="263" t="s">
        <v>43638</v>
      </c>
      <c r="N19848" s="264">
        <v>102132.64</v>
      </c>
      <c r="P19848" s="241"/>
      <c r="Q19848" s="242"/>
    </row>
    <row r="19849" spans="13:17" ht="14.5" x14ac:dyDescent="0.35">
      <c r="M19849" s="263" t="s">
        <v>35781</v>
      </c>
      <c r="N19849" s="264">
        <v>151273.53</v>
      </c>
      <c r="P19849" s="241"/>
      <c r="Q19849" s="242"/>
    </row>
    <row r="19850" spans="13:17" ht="14.5" x14ac:dyDescent="0.35">
      <c r="M19850" s="263" t="s">
        <v>37219</v>
      </c>
      <c r="N19850" s="264">
        <v>2251932.21</v>
      </c>
      <c r="P19850" s="241"/>
      <c r="Q19850" s="242"/>
    </row>
    <row r="19851" spans="13:17" ht="14.5" x14ac:dyDescent="0.35">
      <c r="M19851" s="263" t="s">
        <v>25427</v>
      </c>
      <c r="N19851" s="264">
        <v>5658991.8700000001</v>
      </c>
      <c r="P19851" s="241"/>
      <c r="Q19851" s="242"/>
    </row>
    <row r="19852" spans="13:17" ht="14.5" x14ac:dyDescent="0.35">
      <c r="M19852" s="263" t="s">
        <v>49169</v>
      </c>
      <c r="N19852" s="264">
        <v>93476.15</v>
      </c>
      <c r="P19852" s="241"/>
      <c r="Q19852" s="242"/>
    </row>
    <row r="19853" spans="13:17" ht="14.5" x14ac:dyDescent="0.35">
      <c r="M19853" s="263" t="s">
        <v>25428</v>
      </c>
      <c r="N19853" s="264">
        <v>2058735.72</v>
      </c>
      <c r="P19853" s="241"/>
      <c r="Q19853" s="242"/>
    </row>
    <row r="19854" spans="13:17" ht="14.5" x14ac:dyDescent="0.35">
      <c r="M19854" s="263" t="s">
        <v>25429</v>
      </c>
      <c r="N19854" s="264">
        <v>265734.48</v>
      </c>
      <c r="P19854" s="241"/>
      <c r="Q19854" s="242"/>
    </row>
    <row r="19855" spans="13:17" ht="14.5" x14ac:dyDescent="0.35">
      <c r="M19855" s="263" t="s">
        <v>25430</v>
      </c>
      <c r="N19855" s="264">
        <v>450539.23</v>
      </c>
      <c r="P19855" s="241"/>
      <c r="Q19855" s="242"/>
    </row>
    <row r="19856" spans="13:17" ht="14.5" x14ac:dyDescent="0.35">
      <c r="M19856" s="263" t="s">
        <v>25432</v>
      </c>
      <c r="N19856" s="264">
        <v>966077.27</v>
      </c>
      <c r="P19856" s="241"/>
      <c r="Q19856" s="242"/>
    </row>
    <row r="19857" spans="13:17" ht="14.5" x14ac:dyDescent="0.35">
      <c r="M19857" s="263" t="s">
        <v>25433</v>
      </c>
      <c r="N19857" s="264">
        <v>213626.41</v>
      </c>
      <c r="P19857" s="241"/>
      <c r="Q19857" s="242"/>
    </row>
    <row r="19858" spans="13:17" ht="14.5" x14ac:dyDescent="0.35">
      <c r="M19858" s="263" t="s">
        <v>25434</v>
      </c>
      <c r="N19858" s="264">
        <v>25674.82</v>
      </c>
      <c r="P19858" s="241"/>
      <c r="Q19858" s="242"/>
    </row>
    <row r="19859" spans="13:17" ht="14.5" x14ac:dyDescent="0.35">
      <c r="M19859" s="263" t="s">
        <v>53992</v>
      </c>
      <c r="N19859" s="264">
        <v>9530.7900000000009</v>
      </c>
      <c r="P19859" s="241"/>
      <c r="Q19859" s="242"/>
    </row>
    <row r="19860" spans="13:17" ht="14.5" x14ac:dyDescent="0.35">
      <c r="M19860" s="263" t="s">
        <v>25435</v>
      </c>
      <c r="N19860" s="264">
        <v>698376.33</v>
      </c>
      <c r="P19860" s="241"/>
      <c r="Q19860" s="242"/>
    </row>
    <row r="19861" spans="13:17" ht="14.5" x14ac:dyDescent="0.35">
      <c r="M19861" s="263" t="s">
        <v>25436</v>
      </c>
      <c r="N19861" s="264">
        <v>57442.16</v>
      </c>
      <c r="P19861" s="241"/>
      <c r="Q19861" s="242"/>
    </row>
    <row r="19862" spans="13:17" ht="14.5" x14ac:dyDescent="0.35">
      <c r="M19862" s="263" t="s">
        <v>43639</v>
      </c>
      <c r="N19862" s="264">
        <v>5620166.3200000003</v>
      </c>
      <c r="P19862" s="241"/>
      <c r="Q19862" s="242"/>
    </row>
    <row r="19863" spans="13:17" ht="14.5" x14ac:dyDescent="0.35">
      <c r="M19863" s="263" t="s">
        <v>15821</v>
      </c>
      <c r="N19863" s="264">
        <v>24403.87</v>
      </c>
      <c r="P19863" s="241"/>
      <c r="Q19863" s="242"/>
    </row>
    <row r="19864" spans="13:17" ht="14.5" x14ac:dyDescent="0.35">
      <c r="M19864" s="263" t="s">
        <v>25437</v>
      </c>
      <c r="N19864" s="264">
        <v>264957.48</v>
      </c>
      <c r="P19864" s="241"/>
      <c r="Q19864" s="242"/>
    </row>
    <row r="19865" spans="13:17" ht="14.5" x14ac:dyDescent="0.35">
      <c r="M19865" s="263" t="s">
        <v>25439</v>
      </c>
      <c r="N19865" s="264">
        <v>387868.15</v>
      </c>
      <c r="P19865" s="241"/>
      <c r="Q19865" s="242"/>
    </row>
    <row r="19866" spans="13:17" ht="14.5" x14ac:dyDescent="0.35">
      <c r="M19866" s="263" t="s">
        <v>38410</v>
      </c>
      <c r="N19866" s="264">
        <v>518</v>
      </c>
      <c r="P19866" s="241"/>
      <c r="Q19866" s="242"/>
    </row>
    <row r="19867" spans="13:17" ht="14.5" x14ac:dyDescent="0.35">
      <c r="M19867" s="263" t="s">
        <v>43640</v>
      </c>
      <c r="N19867" s="264">
        <v>41697.5</v>
      </c>
      <c r="P19867" s="241"/>
      <c r="Q19867" s="242"/>
    </row>
    <row r="19868" spans="13:17" ht="14.5" x14ac:dyDescent="0.35">
      <c r="M19868" s="263" t="s">
        <v>43641</v>
      </c>
      <c r="N19868" s="264">
        <v>23569.43</v>
      </c>
      <c r="P19868" s="241"/>
      <c r="Q19868" s="242"/>
    </row>
    <row r="19869" spans="13:17" ht="14.5" x14ac:dyDescent="0.35">
      <c r="M19869" s="263" t="s">
        <v>43642</v>
      </c>
      <c r="N19869" s="264">
        <v>2721.33</v>
      </c>
      <c r="P19869" s="241"/>
      <c r="Q19869" s="242"/>
    </row>
    <row r="19870" spans="13:17" ht="14.5" x14ac:dyDescent="0.35">
      <c r="M19870" s="263" t="s">
        <v>25440</v>
      </c>
      <c r="N19870" s="264">
        <v>924189.49</v>
      </c>
      <c r="P19870" s="241"/>
      <c r="Q19870" s="242"/>
    </row>
    <row r="19871" spans="13:17" ht="14.5" x14ac:dyDescent="0.35">
      <c r="M19871" s="263" t="s">
        <v>25442</v>
      </c>
      <c r="N19871" s="264">
        <v>70586.960000000006</v>
      </c>
      <c r="P19871" s="241"/>
      <c r="Q19871" s="242"/>
    </row>
    <row r="19872" spans="13:17" ht="14.5" x14ac:dyDescent="0.35">
      <c r="M19872" s="263" t="s">
        <v>35782</v>
      </c>
      <c r="N19872" s="264">
        <v>91780001.900000006</v>
      </c>
      <c r="P19872" s="241"/>
      <c r="Q19872" s="242"/>
    </row>
    <row r="19873" spans="13:17" ht="14.5" x14ac:dyDescent="0.35">
      <c r="M19873" s="263" t="s">
        <v>25444</v>
      </c>
      <c r="N19873" s="264">
        <v>696255.96</v>
      </c>
      <c r="P19873" s="241"/>
      <c r="Q19873" s="242"/>
    </row>
    <row r="19874" spans="13:17" ht="14.5" x14ac:dyDescent="0.35">
      <c r="M19874" s="263" t="s">
        <v>25445</v>
      </c>
      <c r="N19874" s="264">
        <v>9114.66</v>
      </c>
      <c r="P19874" s="241"/>
      <c r="Q19874" s="242"/>
    </row>
    <row r="19875" spans="13:17" ht="14.5" x14ac:dyDescent="0.35">
      <c r="M19875" s="263" t="s">
        <v>25446</v>
      </c>
      <c r="N19875" s="264">
        <v>29577.96</v>
      </c>
      <c r="P19875" s="241"/>
      <c r="Q19875" s="242"/>
    </row>
    <row r="19876" spans="13:17" ht="14.5" x14ac:dyDescent="0.35">
      <c r="M19876" s="263" t="s">
        <v>25447</v>
      </c>
      <c r="N19876" s="264">
        <v>184049.45</v>
      </c>
      <c r="P19876" s="241"/>
      <c r="Q19876" s="242"/>
    </row>
    <row r="19877" spans="13:17" ht="14.5" x14ac:dyDescent="0.35">
      <c r="M19877" s="263" t="s">
        <v>25448</v>
      </c>
      <c r="N19877" s="264">
        <v>2847375.23</v>
      </c>
      <c r="P19877" s="241"/>
      <c r="Q19877" s="242"/>
    </row>
    <row r="19878" spans="13:17" ht="14.5" x14ac:dyDescent="0.35">
      <c r="M19878" s="263" t="s">
        <v>46107</v>
      </c>
      <c r="N19878" s="264">
        <v>199900</v>
      </c>
      <c r="P19878" s="241"/>
      <c r="Q19878" s="242"/>
    </row>
    <row r="19879" spans="13:17" ht="14.5" x14ac:dyDescent="0.35">
      <c r="M19879" s="263" t="s">
        <v>50815</v>
      </c>
      <c r="N19879" s="264">
        <v>41613.03</v>
      </c>
      <c r="P19879" s="241"/>
      <c r="Q19879" s="242"/>
    </row>
    <row r="19880" spans="13:17" ht="14.5" x14ac:dyDescent="0.35">
      <c r="M19880" s="263" t="s">
        <v>25449</v>
      </c>
      <c r="N19880" s="264">
        <v>4296.9399999999996</v>
      </c>
      <c r="P19880" s="241"/>
      <c r="Q19880" s="242"/>
    </row>
    <row r="19881" spans="13:17" ht="14.5" x14ac:dyDescent="0.35">
      <c r="M19881" s="263" t="s">
        <v>15825</v>
      </c>
      <c r="N19881" s="264">
        <v>8788989.1999999993</v>
      </c>
      <c r="P19881" s="241"/>
      <c r="Q19881" s="242"/>
    </row>
    <row r="19882" spans="13:17" ht="14.5" x14ac:dyDescent="0.35">
      <c r="M19882" s="263" t="s">
        <v>15826</v>
      </c>
      <c r="N19882" s="264">
        <v>3572451.14</v>
      </c>
      <c r="P19882" s="241"/>
      <c r="Q19882" s="242"/>
    </row>
    <row r="19883" spans="13:17" ht="14.5" x14ac:dyDescent="0.35">
      <c r="M19883" s="263" t="s">
        <v>25450</v>
      </c>
      <c r="N19883" s="264">
        <v>1018273.94</v>
      </c>
      <c r="P19883" s="241"/>
      <c r="Q19883" s="242"/>
    </row>
    <row r="19884" spans="13:17" ht="14.5" x14ac:dyDescent="0.35">
      <c r="M19884" s="263" t="s">
        <v>25451</v>
      </c>
      <c r="N19884" s="264">
        <v>131598.67000000001</v>
      </c>
      <c r="P19884" s="241"/>
      <c r="Q19884" s="242"/>
    </row>
    <row r="19885" spans="13:17" ht="14.5" x14ac:dyDescent="0.35">
      <c r="M19885" s="263" t="s">
        <v>25452</v>
      </c>
      <c r="N19885" s="264">
        <v>1437.8</v>
      </c>
      <c r="P19885" s="241"/>
      <c r="Q19885" s="242"/>
    </row>
    <row r="19886" spans="13:17" ht="14.5" x14ac:dyDescent="0.35">
      <c r="M19886" s="263" t="s">
        <v>25453</v>
      </c>
      <c r="N19886" s="264">
        <v>8219268.3899999997</v>
      </c>
      <c r="P19886" s="241"/>
      <c r="Q19886" s="242"/>
    </row>
    <row r="19887" spans="13:17" ht="14.5" x14ac:dyDescent="0.35">
      <c r="M19887" s="263" t="s">
        <v>25454</v>
      </c>
      <c r="N19887" s="264">
        <v>440395.35</v>
      </c>
      <c r="P19887" s="241"/>
      <c r="Q19887" s="242"/>
    </row>
    <row r="19888" spans="13:17" ht="14.5" x14ac:dyDescent="0.35">
      <c r="M19888" s="263" t="s">
        <v>25457</v>
      </c>
      <c r="N19888" s="264">
        <v>1263650.19</v>
      </c>
      <c r="P19888" s="241"/>
      <c r="Q19888" s="242"/>
    </row>
    <row r="19889" spans="13:17" ht="14.5" x14ac:dyDescent="0.35">
      <c r="M19889" s="263" t="s">
        <v>25459</v>
      </c>
      <c r="N19889" s="264">
        <v>3.03</v>
      </c>
      <c r="P19889" s="241"/>
      <c r="Q19889" s="242"/>
    </row>
    <row r="19890" spans="13:17" ht="14.5" x14ac:dyDescent="0.35">
      <c r="M19890" s="263" t="s">
        <v>50816</v>
      </c>
      <c r="N19890" s="264">
        <v>2384.9699999999998</v>
      </c>
      <c r="P19890" s="241"/>
      <c r="Q19890" s="242"/>
    </row>
    <row r="19891" spans="13:17" ht="14.5" x14ac:dyDescent="0.35">
      <c r="M19891" s="263" t="s">
        <v>25460</v>
      </c>
      <c r="N19891" s="264">
        <v>3349532.49</v>
      </c>
      <c r="P19891" s="241"/>
      <c r="Q19891" s="242"/>
    </row>
    <row r="19892" spans="13:17" ht="14.5" x14ac:dyDescent="0.35">
      <c r="M19892" s="263" t="s">
        <v>25461</v>
      </c>
      <c r="N19892" s="264">
        <v>3969192.24</v>
      </c>
      <c r="P19892" s="241"/>
      <c r="Q19892" s="242"/>
    </row>
    <row r="19893" spans="13:17" ht="14.5" x14ac:dyDescent="0.35">
      <c r="M19893" s="263" t="s">
        <v>25462</v>
      </c>
      <c r="N19893" s="264">
        <v>242024.49</v>
      </c>
      <c r="P19893" s="241"/>
      <c r="Q19893" s="242"/>
    </row>
    <row r="19894" spans="13:17" ht="14.5" x14ac:dyDescent="0.35">
      <c r="M19894" s="263" t="s">
        <v>25463</v>
      </c>
      <c r="N19894" s="264">
        <v>1351773.6</v>
      </c>
      <c r="P19894" s="241"/>
      <c r="Q19894" s="242"/>
    </row>
    <row r="19895" spans="13:17" ht="14.5" x14ac:dyDescent="0.35">
      <c r="M19895" s="263" t="s">
        <v>52662</v>
      </c>
      <c r="N19895" s="264">
        <v>285426.84000000003</v>
      </c>
      <c r="P19895" s="241"/>
      <c r="Q19895" s="242"/>
    </row>
    <row r="19896" spans="13:17" ht="14.5" x14ac:dyDescent="0.35">
      <c r="M19896" s="263" t="s">
        <v>53993</v>
      </c>
      <c r="N19896" s="264">
        <v>327734.58</v>
      </c>
      <c r="P19896" s="241"/>
      <c r="Q19896" s="242"/>
    </row>
    <row r="19897" spans="13:17" ht="14.5" x14ac:dyDescent="0.35">
      <c r="M19897" s="263" t="s">
        <v>53994</v>
      </c>
      <c r="N19897" s="264">
        <v>3408.68</v>
      </c>
      <c r="P19897" s="241"/>
      <c r="Q19897" s="242"/>
    </row>
    <row r="19898" spans="13:17" ht="14.5" x14ac:dyDescent="0.35">
      <c r="M19898" s="263" t="s">
        <v>53995</v>
      </c>
      <c r="N19898" s="264">
        <v>48623.82</v>
      </c>
      <c r="P19898" s="241"/>
      <c r="Q19898" s="242"/>
    </row>
    <row r="19899" spans="13:17" ht="14.5" x14ac:dyDescent="0.35">
      <c r="M19899" s="263" t="s">
        <v>25464</v>
      </c>
      <c r="N19899" s="264">
        <v>4739887.43</v>
      </c>
      <c r="P19899" s="241"/>
      <c r="Q19899" s="242"/>
    </row>
    <row r="19900" spans="13:17" ht="14.5" x14ac:dyDescent="0.35">
      <c r="M19900" s="263" t="s">
        <v>25465</v>
      </c>
      <c r="N19900" s="264">
        <v>426928.35</v>
      </c>
      <c r="P19900" s="241"/>
      <c r="Q19900" s="242"/>
    </row>
    <row r="19901" spans="13:17" ht="14.5" x14ac:dyDescent="0.35">
      <c r="M19901" s="263" t="s">
        <v>43643</v>
      </c>
      <c r="N19901" s="264">
        <v>36768.959999999999</v>
      </c>
      <c r="P19901" s="241"/>
      <c r="Q19901" s="242"/>
    </row>
    <row r="19902" spans="13:17" ht="14.5" x14ac:dyDescent="0.35">
      <c r="M19902" s="263" t="s">
        <v>25492</v>
      </c>
      <c r="N19902" s="264">
        <v>123333.63</v>
      </c>
      <c r="P19902" s="241"/>
      <c r="Q19902" s="242"/>
    </row>
    <row r="19903" spans="13:17" ht="14.5" x14ac:dyDescent="0.35">
      <c r="M19903" s="263" t="s">
        <v>35786</v>
      </c>
      <c r="N19903" s="264">
        <v>173750.28</v>
      </c>
      <c r="P19903" s="241"/>
      <c r="Q19903" s="242"/>
    </row>
    <row r="19904" spans="13:17" ht="14.5" x14ac:dyDescent="0.35">
      <c r="M19904" s="263" t="s">
        <v>25493</v>
      </c>
      <c r="N19904" s="264">
        <v>433897.77</v>
      </c>
      <c r="P19904" s="241"/>
      <c r="Q19904" s="242"/>
    </row>
    <row r="19905" spans="13:17" ht="14.5" x14ac:dyDescent="0.35">
      <c r="M19905" s="263" t="s">
        <v>25494</v>
      </c>
      <c r="N19905" s="264">
        <v>38500</v>
      </c>
      <c r="P19905" s="241"/>
      <c r="Q19905" s="242"/>
    </row>
    <row r="19906" spans="13:17" ht="14.5" x14ac:dyDescent="0.35">
      <c r="M19906" s="263" t="s">
        <v>43644</v>
      </c>
      <c r="N19906" s="264">
        <v>622835.38</v>
      </c>
      <c r="P19906" s="241"/>
      <c r="Q19906" s="242"/>
    </row>
    <row r="19907" spans="13:17" ht="14.5" x14ac:dyDescent="0.35">
      <c r="M19907" s="263" t="s">
        <v>35787</v>
      </c>
      <c r="N19907" s="264">
        <v>251012.38</v>
      </c>
      <c r="P19907" s="241"/>
      <c r="Q19907" s="242"/>
    </row>
    <row r="19908" spans="13:17" ht="14.5" x14ac:dyDescent="0.35">
      <c r="M19908" s="263" t="s">
        <v>25495</v>
      </c>
      <c r="N19908" s="264">
        <v>7975.04</v>
      </c>
      <c r="P19908" s="241"/>
      <c r="Q19908" s="242"/>
    </row>
    <row r="19909" spans="13:17" ht="14.5" x14ac:dyDescent="0.35">
      <c r="M19909" s="263" t="s">
        <v>58486</v>
      </c>
      <c r="N19909" s="264">
        <v>106655.38</v>
      </c>
      <c r="P19909" s="241"/>
      <c r="Q19909" s="242"/>
    </row>
    <row r="19910" spans="13:17" ht="14.5" x14ac:dyDescent="0.35">
      <c r="M19910" s="263" t="s">
        <v>46108</v>
      </c>
      <c r="N19910" s="264">
        <v>586733.17000000004</v>
      </c>
      <c r="P19910" s="241"/>
      <c r="Q19910" s="242"/>
    </row>
    <row r="19911" spans="13:17" ht="14.5" x14ac:dyDescent="0.35">
      <c r="M19911" s="263" t="s">
        <v>58487</v>
      </c>
      <c r="N19911" s="264">
        <v>17079.419999999998</v>
      </c>
      <c r="P19911" s="241"/>
      <c r="Q19911" s="242"/>
    </row>
    <row r="19912" spans="13:17" ht="14.5" x14ac:dyDescent="0.35">
      <c r="M19912" s="263" t="s">
        <v>25497</v>
      </c>
      <c r="N19912" s="264">
        <v>177929.01</v>
      </c>
      <c r="P19912" s="241"/>
      <c r="Q19912" s="242"/>
    </row>
    <row r="19913" spans="13:17" ht="14.5" x14ac:dyDescent="0.35">
      <c r="M19913" s="263" t="s">
        <v>15828</v>
      </c>
      <c r="N19913" s="264">
        <v>597622.57999999996</v>
      </c>
      <c r="P19913" s="241"/>
      <c r="Q19913" s="242"/>
    </row>
    <row r="19914" spans="13:17" ht="14.5" x14ac:dyDescent="0.35">
      <c r="M19914" s="263" t="s">
        <v>25498</v>
      </c>
      <c r="N19914" s="264">
        <v>3523.92</v>
      </c>
      <c r="P19914" s="241"/>
      <c r="Q19914" s="242"/>
    </row>
    <row r="19915" spans="13:17" ht="14.5" x14ac:dyDescent="0.35">
      <c r="M19915" s="263" t="s">
        <v>58488</v>
      </c>
      <c r="N19915" s="264">
        <v>98093</v>
      </c>
      <c r="P19915" s="241"/>
      <c r="Q19915" s="242"/>
    </row>
    <row r="19916" spans="13:17" ht="14.5" x14ac:dyDescent="0.35">
      <c r="M19916" s="263" t="s">
        <v>58489</v>
      </c>
      <c r="N19916" s="264">
        <v>7998.2</v>
      </c>
      <c r="P19916" s="241"/>
      <c r="Q19916" s="242"/>
    </row>
    <row r="19917" spans="13:17" ht="14.5" x14ac:dyDescent="0.35">
      <c r="M19917" s="263" t="s">
        <v>25499</v>
      </c>
      <c r="N19917" s="264">
        <v>206962.85</v>
      </c>
      <c r="P19917" s="241"/>
      <c r="Q19917" s="242"/>
    </row>
    <row r="19918" spans="13:17" ht="14.5" x14ac:dyDescent="0.35">
      <c r="M19918" s="263" t="s">
        <v>42068</v>
      </c>
      <c r="N19918" s="264">
        <v>18800</v>
      </c>
      <c r="P19918" s="241"/>
      <c r="Q19918" s="242"/>
    </row>
    <row r="19919" spans="13:17" ht="14.5" x14ac:dyDescent="0.35">
      <c r="M19919" s="263" t="s">
        <v>25500</v>
      </c>
      <c r="N19919" s="264">
        <v>149998.24</v>
      </c>
      <c r="P19919" s="241"/>
      <c r="Q19919" s="242"/>
    </row>
    <row r="19920" spans="13:17" ht="14.5" x14ac:dyDescent="0.35">
      <c r="M19920" s="263" t="s">
        <v>25536</v>
      </c>
      <c r="N19920" s="264">
        <v>2680</v>
      </c>
      <c r="P19920" s="241"/>
      <c r="Q19920" s="242"/>
    </row>
    <row r="19921" spans="13:17" ht="14.5" x14ac:dyDescent="0.35">
      <c r="M19921" s="263" t="s">
        <v>42074</v>
      </c>
      <c r="N19921" s="264">
        <v>30650.9</v>
      </c>
      <c r="P19921" s="241"/>
      <c r="Q19921" s="242"/>
    </row>
    <row r="19922" spans="13:17" ht="14.5" x14ac:dyDescent="0.35">
      <c r="M19922" s="263" t="s">
        <v>46109</v>
      </c>
      <c r="N19922" s="264">
        <v>8150</v>
      </c>
      <c r="P19922" s="241"/>
      <c r="Q19922" s="242"/>
    </row>
    <row r="19923" spans="13:17" ht="14.5" x14ac:dyDescent="0.35">
      <c r="M19923" s="263" t="s">
        <v>49170</v>
      </c>
      <c r="N19923" s="264">
        <v>424343.75</v>
      </c>
      <c r="P19923" s="241"/>
      <c r="Q19923" s="242"/>
    </row>
    <row r="19924" spans="13:17" ht="14.5" x14ac:dyDescent="0.35">
      <c r="M19924" s="263" t="s">
        <v>25538</v>
      </c>
      <c r="N19924" s="264">
        <v>9465</v>
      </c>
      <c r="P19924" s="241"/>
      <c r="Q19924" s="242"/>
    </row>
    <row r="19925" spans="13:17" ht="14.5" x14ac:dyDescent="0.35">
      <c r="M19925" s="263" t="s">
        <v>25539</v>
      </c>
      <c r="N19925" s="264">
        <v>37946.46</v>
      </c>
      <c r="P19925" s="241"/>
      <c r="Q19925" s="242"/>
    </row>
    <row r="19926" spans="13:17" ht="14.5" x14ac:dyDescent="0.35">
      <c r="M19926" s="263" t="s">
        <v>25540</v>
      </c>
      <c r="N19926" s="264">
        <v>9417.7199999999993</v>
      </c>
      <c r="P19926" s="241"/>
      <c r="Q19926" s="242"/>
    </row>
    <row r="19927" spans="13:17" ht="14.5" x14ac:dyDescent="0.35">
      <c r="M19927" s="263" t="s">
        <v>42075</v>
      </c>
      <c r="N19927" s="264">
        <v>417.6</v>
      </c>
      <c r="P19927" s="241"/>
      <c r="Q19927" s="242"/>
    </row>
    <row r="19928" spans="13:17" ht="14.5" x14ac:dyDescent="0.35">
      <c r="M19928" s="263" t="s">
        <v>25541</v>
      </c>
      <c r="N19928" s="264">
        <v>71721.789999999994</v>
      </c>
      <c r="P19928" s="241"/>
      <c r="Q19928" s="242"/>
    </row>
    <row r="19929" spans="13:17" ht="14.5" x14ac:dyDescent="0.35">
      <c r="M19929" s="263" t="s">
        <v>42076</v>
      </c>
      <c r="N19929" s="264">
        <v>3000</v>
      </c>
      <c r="P19929" s="241"/>
      <c r="Q19929" s="242"/>
    </row>
    <row r="19930" spans="13:17" ht="14.5" x14ac:dyDescent="0.35">
      <c r="M19930" s="263" t="s">
        <v>25542</v>
      </c>
      <c r="N19930" s="264">
        <v>22141.14</v>
      </c>
      <c r="P19930" s="241"/>
      <c r="Q19930" s="242"/>
    </row>
    <row r="19931" spans="13:17" ht="14.5" x14ac:dyDescent="0.35">
      <c r="M19931" s="263" t="s">
        <v>25543</v>
      </c>
      <c r="N19931" s="264">
        <v>69694</v>
      </c>
      <c r="P19931" s="241"/>
      <c r="Q19931" s="242"/>
    </row>
    <row r="19932" spans="13:17" ht="14.5" x14ac:dyDescent="0.35">
      <c r="M19932" s="263" t="s">
        <v>46110</v>
      </c>
      <c r="N19932" s="264">
        <v>13677.25</v>
      </c>
      <c r="P19932" s="241"/>
      <c r="Q19932" s="242"/>
    </row>
    <row r="19933" spans="13:17" ht="14.5" x14ac:dyDescent="0.35">
      <c r="M19933" s="263" t="s">
        <v>25546</v>
      </c>
      <c r="N19933" s="264">
        <v>59025</v>
      </c>
      <c r="P19933" s="241"/>
      <c r="Q19933" s="242"/>
    </row>
    <row r="19934" spans="13:17" ht="14.5" x14ac:dyDescent="0.35">
      <c r="M19934" s="263" t="s">
        <v>37222</v>
      </c>
      <c r="N19934" s="264">
        <v>35850.959999999999</v>
      </c>
      <c r="P19934" s="241"/>
      <c r="Q19934" s="242"/>
    </row>
    <row r="19935" spans="13:17" ht="14.5" x14ac:dyDescent="0.35">
      <c r="M19935" s="263" t="s">
        <v>25556</v>
      </c>
      <c r="N19935" s="264">
        <v>5797.72</v>
      </c>
      <c r="P19935" s="241"/>
      <c r="Q19935" s="242"/>
    </row>
    <row r="19936" spans="13:17" ht="14.5" x14ac:dyDescent="0.35">
      <c r="M19936" s="263" t="s">
        <v>49171</v>
      </c>
      <c r="N19936" s="264">
        <v>97527.039999999994</v>
      </c>
      <c r="P19936" s="241"/>
      <c r="Q19936" s="242"/>
    </row>
    <row r="19937" spans="13:17" ht="14.5" x14ac:dyDescent="0.35">
      <c r="M19937" s="263" t="s">
        <v>42081</v>
      </c>
      <c r="N19937" s="264">
        <v>7802.79</v>
      </c>
      <c r="P19937" s="241"/>
      <c r="Q19937" s="242"/>
    </row>
    <row r="19938" spans="13:17" ht="14.5" x14ac:dyDescent="0.35">
      <c r="M19938" s="263" t="s">
        <v>25557</v>
      </c>
      <c r="N19938" s="264">
        <v>48469</v>
      </c>
      <c r="P19938" s="241"/>
      <c r="Q19938" s="242"/>
    </row>
    <row r="19939" spans="13:17" ht="14.5" x14ac:dyDescent="0.35">
      <c r="M19939" s="263" t="s">
        <v>51762</v>
      </c>
      <c r="N19939" s="264">
        <v>3558.69</v>
      </c>
      <c r="P19939" s="241"/>
      <c r="Q19939" s="242"/>
    </row>
    <row r="19940" spans="13:17" ht="14.5" x14ac:dyDescent="0.35">
      <c r="M19940" s="263" t="s">
        <v>25558</v>
      </c>
      <c r="N19940" s="264">
        <v>349</v>
      </c>
      <c r="P19940" s="241"/>
      <c r="Q19940" s="242"/>
    </row>
    <row r="19941" spans="13:17" ht="14.5" x14ac:dyDescent="0.35">
      <c r="M19941" s="263" t="s">
        <v>25559</v>
      </c>
      <c r="N19941" s="264">
        <v>15389.92</v>
      </c>
      <c r="P19941" s="241"/>
      <c r="Q19941" s="242"/>
    </row>
    <row r="19942" spans="13:17" ht="14.5" x14ac:dyDescent="0.35">
      <c r="M19942" s="263" t="s">
        <v>25560</v>
      </c>
      <c r="N19942" s="264">
        <v>6858.97</v>
      </c>
      <c r="P19942" s="241"/>
      <c r="Q19942" s="242"/>
    </row>
    <row r="19943" spans="13:17" ht="14.5" x14ac:dyDescent="0.35">
      <c r="M19943" s="263" t="s">
        <v>25592</v>
      </c>
      <c r="N19943" s="264">
        <v>86456.14</v>
      </c>
      <c r="P19943" s="241"/>
      <c r="Q19943" s="242"/>
    </row>
    <row r="19944" spans="13:17" ht="14.5" x14ac:dyDescent="0.35">
      <c r="M19944" s="263" t="s">
        <v>25593</v>
      </c>
      <c r="N19944" s="264">
        <v>11000</v>
      </c>
      <c r="P19944" s="241"/>
      <c r="Q19944" s="242"/>
    </row>
    <row r="19945" spans="13:17" ht="14.5" x14ac:dyDescent="0.35">
      <c r="M19945" s="263" t="s">
        <v>53996</v>
      </c>
      <c r="N19945" s="264">
        <v>4060</v>
      </c>
      <c r="P19945" s="241"/>
      <c r="Q19945" s="242"/>
    </row>
    <row r="19946" spans="13:17" ht="14.5" x14ac:dyDescent="0.35">
      <c r="M19946" s="263" t="s">
        <v>53997</v>
      </c>
      <c r="N19946" s="264">
        <v>13470</v>
      </c>
      <c r="P19946" s="241"/>
      <c r="Q19946" s="242"/>
    </row>
    <row r="19947" spans="13:17" ht="14.5" x14ac:dyDescent="0.35">
      <c r="M19947" s="263" t="s">
        <v>49172</v>
      </c>
      <c r="N19947" s="264">
        <v>194675</v>
      </c>
      <c r="P19947" s="241"/>
      <c r="Q19947" s="242"/>
    </row>
    <row r="19948" spans="13:17" ht="14.5" x14ac:dyDescent="0.35">
      <c r="M19948" s="263" t="s">
        <v>46111</v>
      </c>
      <c r="N19948" s="264">
        <v>117568.86</v>
      </c>
      <c r="P19948" s="241"/>
      <c r="Q19948" s="242"/>
    </row>
    <row r="19949" spans="13:17" ht="14.5" x14ac:dyDescent="0.35">
      <c r="M19949" s="263" t="s">
        <v>46112</v>
      </c>
      <c r="N19949" s="264">
        <v>10650</v>
      </c>
      <c r="P19949" s="241"/>
      <c r="Q19949" s="242"/>
    </row>
    <row r="19950" spans="13:17" ht="14.5" x14ac:dyDescent="0.35">
      <c r="M19950" s="263" t="s">
        <v>25594</v>
      </c>
      <c r="N19950" s="264">
        <v>31805.69</v>
      </c>
      <c r="P19950" s="241"/>
      <c r="Q19950" s="242"/>
    </row>
    <row r="19951" spans="13:17" ht="14.5" x14ac:dyDescent="0.35">
      <c r="M19951" s="263" t="s">
        <v>53998</v>
      </c>
      <c r="N19951" s="264">
        <v>4507.16</v>
      </c>
      <c r="P19951" s="241"/>
      <c r="Q19951" s="242"/>
    </row>
    <row r="19952" spans="13:17" ht="14.5" x14ac:dyDescent="0.35">
      <c r="M19952" s="263" t="s">
        <v>53999</v>
      </c>
      <c r="N19952" s="264">
        <v>1040.93</v>
      </c>
      <c r="P19952" s="241"/>
      <c r="Q19952" s="242"/>
    </row>
    <row r="19953" spans="13:17" ht="14.5" x14ac:dyDescent="0.35">
      <c r="M19953" s="263" t="s">
        <v>25596</v>
      </c>
      <c r="N19953" s="264">
        <v>779.64</v>
      </c>
      <c r="P19953" s="241"/>
      <c r="Q19953" s="242"/>
    </row>
    <row r="19954" spans="13:17" ht="14.5" x14ac:dyDescent="0.35">
      <c r="M19954" s="263" t="s">
        <v>46113</v>
      </c>
      <c r="N19954" s="264">
        <v>57.59</v>
      </c>
      <c r="P19954" s="241"/>
      <c r="Q19954" s="242"/>
    </row>
    <row r="19955" spans="13:17" ht="14.5" x14ac:dyDescent="0.35">
      <c r="M19955" s="263" t="s">
        <v>54000</v>
      </c>
      <c r="N19955" s="264">
        <v>65.83</v>
      </c>
      <c r="P19955" s="241"/>
      <c r="Q19955" s="242"/>
    </row>
    <row r="19956" spans="13:17" ht="14.5" x14ac:dyDescent="0.35">
      <c r="M19956" s="263" t="s">
        <v>54001</v>
      </c>
      <c r="N19956" s="264">
        <v>4.42</v>
      </c>
      <c r="P19956" s="241"/>
      <c r="Q19956" s="242"/>
    </row>
    <row r="19957" spans="13:17" ht="14.5" x14ac:dyDescent="0.35">
      <c r="M19957" s="263" t="s">
        <v>25597</v>
      </c>
      <c r="N19957" s="264">
        <v>11514.68</v>
      </c>
      <c r="P19957" s="241"/>
      <c r="Q19957" s="242"/>
    </row>
    <row r="19958" spans="13:17" ht="14.5" x14ac:dyDescent="0.35">
      <c r="M19958" s="263" t="s">
        <v>25598</v>
      </c>
      <c r="N19958" s="264">
        <v>1000</v>
      </c>
      <c r="P19958" s="241"/>
      <c r="Q19958" s="242"/>
    </row>
    <row r="19959" spans="13:17" ht="14.5" x14ac:dyDescent="0.35">
      <c r="M19959" s="263" t="s">
        <v>25601</v>
      </c>
      <c r="N19959" s="264">
        <v>2367.5300000000002</v>
      </c>
      <c r="P19959" s="241"/>
      <c r="Q19959" s="242"/>
    </row>
    <row r="19960" spans="13:17" ht="14.5" x14ac:dyDescent="0.35">
      <c r="M19960" s="263" t="s">
        <v>25602</v>
      </c>
      <c r="N19960" s="264">
        <v>37871.919999999998</v>
      </c>
      <c r="P19960" s="241"/>
      <c r="Q19960" s="242"/>
    </row>
    <row r="19961" spans="13:17" ht="14.5" x14ac:dyDescent="0.35">
      <c r="M19961" s="263" t="s">
        <v>25603</v>
      </c>
      <c r="N19961" s="264">
        <v>62781.98</v>
      </c>
      <c r="P19961" s="241"/>
      <c r="Q19961" s="242"/>
    </row>
    <row r="19962" spans="13:17" ht="14.5" x14ac:dyDescent="0.35">
      <c r="M19962" s="263" t="s">
        <v>54002</v>
      </c>
      <c r="N19962" s="264">
        <v>583.44000000000005</v>
      </c>
      <c r="P19962" s="241"/>
      <c r="Q19962" s="242"/>
    </row>
    <row r="19963" spans="13:17" ht="14.5" x14ac:dyDescent="0.35">
      <c r="M19963" s="263" t="s">
        <v>25604</v>
      </c>
      <c r="N19963" s="264">
        <v>35705.379999999997</v>
      </c>
      <c r="P19963" s="241"/>
      <c r="Q19963" s="242"/>
    </row>
    <row r="19964" spans="13:17" ht="14.5" x14ac:dyDescent="0.35">
      <c r="M19964" s="263" t="s">
        <v>25641</v>
      </c>
      <c r="N19964" s="264">
        <v>76902.460000000006</v>
      </c>
      <c r="P19964" s="241"/>
      <c r="Q19964" s="242"/>
    </row>
    <row r="19965" spans="13:17" ht="14.5" x14ac:dyDescent="0.35">
      <c r="M19965" s="263" t="s">
        <v>25642</v>
      </c>
      <c r="N19965" s="264">
        <v>51401.32</v>
      </c>
      <c r="P19965" s="241"/>
      <c r="Q19965" s="242"/>
    </row>
    <row r="19966" spans="13:17" ht="14.5" x14ac:dyDescent="0.35">
      <c r="M19966" s="263" t="s">
        <v>51763</v>
      </c>
      <c r="N19966" s="264">
        <v>36919.75</v>
      </c>
      <c r="P19966" s="241"/>
      <c r="Q19966" s="242"/>
    </row>
    <row r="19967" spans="13:17" ht="14.5" x14ac:dyDescent="0.35">
      <c r="M19967" s="263" t="s">
        <v>25643</v>
      </c>
      <c r="N19967" s="264">
        <v>29735.69</v>
      </c>
      <c r="P19967" s="241"/>
      <c r="Q19967" s="242"/>
    </row>
    <row r="19968" spans="13:17" ht="14.5" x14ac:dyDescent="0.35">
      <c r="M19968" s="263" t="s">
        <v>25644</v>
      </c>
      <c r="N19968" s="264">
        <v>4012.35</v>
      </c>
      <c r="P19968" s="241"/>
      <c r="Q19968" s="242"/>
    </row>
    <row r="19969" spans="13:17" ht="14.5" x14ac:dyDescent="0.35">
      <c r="M19969" s="263" t="s">
        <v>43645</v>
      </c>
      <c r="N19969" s="264">
        <v>28840</v>
      </c>
      <c r="P19969" s="241"/>
      <c r="Q19969" s="242"/>
    </row>
    <row r="19970" spans="13:17" ht="14.5" x14ac:dyDescent="0.35">
      <c r="M19970" s="263" t="s">
        <v>43646</v>
      </c>
      <c r="N19970" s="264">
        <v>20000</v>
      </c>
      <c r="P19970" s="241"/>
      <c r="Q19970" s="242"/>
    </row>
    <row r="19971" spans="13:17" ht="14.5" x14ac:dyDescent="0.35">
      <c r="M19971" s="263" t="s">
        <v>34336</v>
      </c>
      <c r="N19971" s="264">
        <v>810</v>
      </c>
      <c r="P19971" s="241"/>
      <c r="Q19971" s="242"/>
    </row>
    <row r="19972" spans="13:17" ht="14.5" x14ac:dyDescent="0.35">
      <c r="M19972" s="263" t="s">
        <v>38416</v>
      </c>
      <c r="N19972" s="264">
        <v>6500.01</v>
      </c>
      <c r="P19972" s="241"/>
      <c r="Q19972" s="242"/>
    </row>
    <row r="19973" spans="13:17" ht="14.5" x14ac:dyDescent="0.35">
      <c r="M19973" s="263" t="s">
        <v>46114</v>
      </c>
      <c r="N19973" s="264">
        <v>378033.9</v>
      </c>
      <c r="P19973" s="241"/>
      <c r="Q19973" s="242"/>
    </row>
    <row r="19974" spans="13:17" ht="14.5" x14ac:dyDescent="0.35">
      <c r="M19974" s="263" t="s">
        <v>25647</v>
      </c>
      <c r="N19974" s="264">
        <v>46823.32</v>
      </c>
      <c r="P19974" s="241"/>
      <c r="Q19974" s="242"/>
    </row>
    <row r="19975" spans="13:17" ht="14.5" x14ac:dyDescent="0.35">
      <c r="M19975" s="263" t="s">
        <v>25648</v>
      </c>
      <c r="N19975" s="264">
        <v>47289.05</v>
      </c>
      <c r="P19975" s="241"/>
      <c r="Q19975" s="242"/>
    </row>
    <row r="19976" spans="13:17" ht="14.5" x14ac:dyDescent="0.35">
      <c r="M19976" s="263" t="s">
        <v>25649</v>
      </c>
      <c r="N19976" s="264">
        <v>21945.58</v>
      </c>
      <c r="P19976" s="241"/>
      <c r="Q19976" s="242"/>
    </row>
    <row r="19977" spans="13:17" ht="14.5" x14ac:dyDescent="0.35">
      <c r="M19977" s="263" t="s">
        <v>25650</v>
      </c>
      <c r="N19977" s="264">
        <v>750</v>
      </c>
      <c r="P19977" s="241"/>
      <c r="Q19977" s="242"/>
    </row>
    <row r="19978" spans="13:17" ht="14.5" x14ac:dyDescent="0.35">
      <c r="M19978" s="263" t="s">
        <v>25651</v>
      </c>
      <c r="N19978" s="264">
        <v>5700</v>
      </c>
      <c r="P19978" s="241"/>
      <c r="Q19978" s="242"/>
    </row>
    <row r="19979" spans="13:17" ht="14.5" x14ac:dyDescent="0.35">
      <c r="M19979" s="263" t="s">
        <v>58490</v>
      </c>
      <c r="N19979" s="264">
        <v>569.11</v>
      </c>
      <c r="P19979" s="241"/>
      <c r="Q19979" s="242"/>
    </row>
    <row r="19980" spans="13:17" ht="14.5" x14ac:dyDescent="0.35">
      <c r="M19980" s="263" t="s">
        <v>25652</v>
      </c>
      <c r="N19980" s="264">
        <v>7324.1</v>
      </c>
      <c r="P19980" s="241"/>
      <c r="Q19980" s="242"/>
    </row>
    <row r="19981" spans="13:17" ht="14.5" x14ac:dyDescent="0.35">
      <c r="M19981" s="263" t="s">
        <v>25655</v>
      </c>
      <c r="N19981" s="264">
        <v>12825</v>
      </c>
      <c r="P19981" s="241"/>
      <c r="Q19981" s="242"/>
    </row>
    <row r="19982" spans="13:17" ht="14.5" x14ac:dyDescent="0.35">
      <c r="M19982" s="263" t="s">
        <v>25677</v>
      </c>
      <c r="N19982" s="264">
        <v>58210</v>
      </c>
      <c r="P19982" s="241"/>
      <c r="Q19982" s="242"/>
    </row>
    <row r="19983" spans="13:17" ht="14.5" x14ac:dyDescent="0.35">
      <c r="M19983" s="263" t="s">
        <v>43647</v>
      </c>
      <c r="N19983" s="264">
        <v>14640.29</v>
      </c>
      <c r="P19983" s="241"/>
      <c r="Q19983" s="242"/>
    </row>
    <row r="19984" spans="13:17" ht="14.5" x14ac:dyDescent="0.35">
      <c r="M19984" s="263" t="s">
        <v>58491</v>
      </c>
      <c r="N19984" s="264">
        <v>25479.21</v>
      </c>
      <c r="P19984" s="241"/>
      <c r="Q19984" s="242"/>
    </row>
    <row r="19985" spans="13:17" ht="14.5" x14ac:dyDescent="0.35">
      <c r="M19985" s="263" t="s">
        <v>49173</v>
      </c>
      <c r="N19985" s="264">
        <v>211356.25</v>
      </c>
      <c r="P19985" s="241"/>
      <c r="Q19985" s="242"/>
    </row>
    <row r="19986" spans="13:17" ht="14.5" x14ac:dyDescent="0.35">
      <c r="M19986" s="263" t="s">
        <v>51764</v>
      </c>
      <c r="N19986" s="264">
        <v>2837.5</v>
      </c>
      <c r="P19986" s="241"/>
      <c r="Q19986" s="242"/>
    </row>
    <row r="19987" spans="13:17" ht="14.5" x14ac:dyDescent="0.35">
      <c r="M19987" s="263" t="s">
        <v>25679</v>
      </c>
      <c r="N19987" s="264">
        <v>23097.49</v>
      </c>
      <c r="P19987" s="241"/>
      <c r="Q19987" s="242"/>
    </row>
    <row r="19988" spans="13:17" ht="14.5" x14ac:dyDescent="0.35">
      <c r="M19988" s="263" t="s">
        <v>25680</v>
      </c>
      <c r="N19988" s="264">
        <v>21813.53</v>
      </c>
      <c r="P19988" s="241"/>
      <c r="Q19988" s="242"/>
    </row>
    <row r="19989" spans="13:17" ht="14.5" x14ac:dyDescent="0.35">
      <c r="M19989" s="263" t="s">
        <v>43648</v>
      </c>
      <c r="N19989" s="264">
        <v>5859.41</v>
      </c>
      <c r="P19989" s="241"/>
      <c r="Q19989" s="242"/>
    </row>
    <row r="19990" spans="13:17" ht="14.5" x14ac:dyDescent="0.35">
      <c r="M19990" s="263" t="s">
        <v>25682</v>
      </c>
      <c r="N19990" s="264">
        <v>448.38</v>
      </c>
      <c r="P19990" s="241"/>
      <c r="Q19990" s="242"/>
    </row>
    <row r="19991" spans="13:17" ht="14.5" x14ac:dyDescent="0.35">
      <c r="M19991" s="263" t="s">
        <v>25683</v>
      </c>
      <c r="N19991" s="264">
        <v>7835</v>
      </c>
      <c r="P19991" s="241"/>
      <c r="Q19991" s="242"/>
    </row>
    <row r="19992" spans="13:17" ht="14.5" x14ac:dyDescent="0.35">
      <c r="M19992" s="263" t="s">
        <v>25685</v>
      </c>
      <c r="N19992" s="264">
        <v>8762.15</v>
      </c>
      <c r="P19992" s="241"/>
      <c r="Q19992" s="242"/>
    </row>
    <row r="19993" spans="13:17" ht="14.5" x14ac:dyDescent="0.35">
      <c r="M19993" s="263" t="s">
        <v>25686</v>
      </c>
      <c r="N19993" s="264">
        <v>896</v>
      </c>
      <c r="P19993" s="241"/>
      <c r="Q19993" s="242"/>
    </row>
    <row r="19994" spans="13:17" ht="14.5" x14ac:dyDescent="0.35">
      <c r="M19994" s="263" t="s">
        <v>51765</v>
      </c>
      <c r="N19994" s="264">
        <v>7618.68</v>
      </c>
      <c r="P19994" s="241"/>
      <c r="Q19994" s="242"/>
    </row>
    <row r="19995" spans="13:17" ht="14.5" x14ac:dyDescent="0.35">
      <c r="M19995" s="263" t="s">
        <v>25701</v>
      </c>
      <c r="N19995" s="264">
        <v>191391.81</v>
      </c>
      <c r="P19995" s="241"/>
      <c r="Q19995" s="242"/>
    </row>
    <row r="19996" spans="13:17" ht="14.5" x14ac:dyDescent="0.35">
      <c r="M19996" s="263" t="s">
        <v>49174</v>
      </c>
      <c r="N19996" s="264">
        <v>53000</v>
      </c>
      <c r="P19996" s="241"/>
      <c r="Q19996" s="242"/>
    </row>
    <row r="19997" spans="13:17" ht="14.5" x14ac:dyDescent="0.35">
      <c r="M19997" s="263" t="s">
        <v>25703</v>
      </c>
      <c r="N19997" s="264">
        <v>17571.759999999998</v>
      </c>
      <c r="P19997" s="241"/>
      <c r="Q19997" s="242"/>
    </row>
    <row r="19998" spans="13:17" ht="14.5" x14ac:dyDescent="0.35">
      <c r="M19998" s="263" t="s">
        <v>43649</v>
      </c>
      <c r="N19998" s="264">
        <v>45526.09</v>
      </c>
      <c r="P19998" s="241"/>
      <c r="Q19998" s="242"/>
    </row>
    <row r="19999" spans="13:17" ht="14.5" x14ac:dyDescent="0.35">
      <c r="M19999" s="263" t="s">
        <v>43650</v>
      </c>
      <c r="N19999" s="264">
        <v>21066.33</v>
      </c>
      <c r="P19999" s="241"/>
      <c r="Q19999" s="242"/>
    </row>
    <row r="20000" spans="13:17" ht="14.5" x14ac:dyDescent="0.35">
      <c r="M20000" s="263" t="s">
        <v>25707</v>
      </c>
      <c r="N20000" s="264">
        <v>22683</v>
      </c>
      <c r="P20000" s="241"/>
      <c r="Q20000" s="242"/>
    </row>
    <row r="20001" spans="13:17" ht="14.5" x14ac:dyDescent="0.35">
      <c r="M20001" s="263" t="s">
        <v>54003</v>
      </c>
      <c r="N20001" s="264">
        <v>65795.039999999994</v>
      </c>
      <c r="P20001" s="241"/>
      <c r="Q20001" s="242"/>
    </row>
    <row r="20002" spans="13:17" ht="14.5" x14ac:dyDescent="0.35">
      <c r="M20002" s="263" t="s">
        <v>54004</v>
      </c>
      <c r="N20002" s="264">
        <v>96300.22</v>
      </c>
      <c r="P20002" s="241"/>
      <c r="Q20002" s="242"/>
    </row>
    <row r="20003" spans="13:17" ht="14.5" x14ac:dyDescent="0.35">
      <c r="M20003" s="263" t="s">
        <v>58492</v>
      </c>
      <c r="N20003" s="264">
        <v>493320.55</v>
      </c>
      <c r="P20003" s="241"/>
      <c r="Q20003" s="242"/>
    </row>
    <row r="20004" spans="13:17" ht="14.5" x14ac:dyDescent="0.35">
      <c r="M20004" s="263" t="s">
        <v>58493</v>
      </c>
      <c r="N20004" s="264">
        <v>10239.120000000001</v>
      </c>
      <c r="P20004" s="241"/>
      <c r="Q20004" s="242"/>
    </row>
    <row r="20005" spans="13:17" ht="14.5" x14ac:dyDescent="0.35">
      <c r="M20005" s="263" t="s">
        <v>49175</v>
      </c>
      <c r="N20005" s="264">
        <v>191291.54</v>
      </c>
      <c r="P20005" s="241"/>
      <c r="Q20005" s="242"/>
    </row>
    <row r="20006" spans="13:17" ht="14.5" x14ac:dyDescent="0.35">
      <c r="M20006" s="263" t="s">
        <v>49176</v>
      </c>
      <c r="N20006" s="264">
        <v>62828.05</v>
      </c>
      <c r="P20006" s="241"/>
      <c r="Q20006" s="242"/>
    </row>
    <row r="20007" spans="13:17" ht="14.5" x14ac:dyDescent="0.35">
      <c r="M20007" s="263" t="s">
        <v>58494</v>
      </c>
      <c r="N20007" s="264">
        <v>4676.99</v>
      </c>
      <c r="P20007" s="241"/>
      <c r="Q20007" s="242"/>
    </row>
    <row r="20008" spans="13:17" ht="14.5" x14ac:dyDescent="0.35">
      <c r="M20008" s="263" t="s">
        <v>38420</v>
      </c>
      <c r="N20008" s="264">
        <v>253636.02</v>
      </c>
      <c r="P20008" s="241"/>
      <c r="Q20008" s="242"/>
    </row>
    <row r="20009" spans="13:17" ht="14.5" x14ac:dyDescent="0.35">
      <c r="M20009" s="263" t="s">
        <v>58495</v>
      </c>
      <c r="N20009" s="264">
        <v>5762</v>
      </c>
      <c r="P20009" s="241"/>
      <c r="Q20009" s="242"/>
    </row>
    <row r="20010" spans="13:17" ht="14.5" x14ac:dyDescent="0.35">
      <c r="M20010" s="263" t="s">
        <v>25723</v>
      </c>
      <c r="N20010" s="264">
        <v>18210.79</v>
      </c>
      <c r="P20010" s="241"/>
      <c r="Q20010" s="242"/>
    </row>
    <row r="20011" spans="13:17" ht="14.5" x14ac:dyDescent="0.35">
      <c r="M20011" s="263" t="s">
        <v>25724</v>
      </c>
      <c r="N20011" s="264">
        <v>12958.79</v>
      </c>
      <c r="P20011" s="241"/>
      <c r="Q20011" s="242"/>
    </row>
    <row r="20012" spans="13:17" ht="14.5" x14ac:dyDescent="0.35">
      <c r="M20012" s="263" t="s">
        <v>38421</v>
      </c>
      <c r="N20012" s="264">
        <v>2969.3</v>
      </c>
      <c r="P20012" s="241"/>
      <c r="Q20012" s="242"/>
    </row>
    <row r="20013" spans="13:17" ht="14.5" x14ac:dyDescent="0.35">
      <c r="M20013" s="263" t="s">
        <v>25725</v>
      </c>
      <c r="N20013" s="264">
        <v>37727.86</v>
      </c>
      <c r="P20013" s="241"/>
      <c r="Q20013" s="242"/>
    </row>
    <row r="20014" spans="13:17" ht="14.5" x14ac:dyDescent="0.35">
      <c r="M20014" s="263" t="s">
        <v>25747</v>
      </c>
      <c r="N20014" s="264">
        <v>7245.71</v>
      </c>
      <c r="P20014" s="241"/>
      <c r="Q20014" s="242"/>
    </row>
    <row r="20015" spans="13:17" ht="14.5" x14ac:dyDescent="0.35">
      <c r="M20015" s="263" t="s">
        <v>49177</v>
      </c>
      <c r="N20015" s="264">
        <v>294393.75</v>
      </c>
      <c r="P20015" s="241"/>
      <c r="Q20015" s="242"/>
    </row>
    <row r="20016" spans="13:17" ht="14.5" x14ac:dyDescent="0.35">
      <c r="M20016" s="263" t="s">
        <v>46115</v>
      </c>
      <c r="N20016" s="264">
        <v>185685.75</v>
      </c>
      <c r="P20016" s="241"/>
      <c r="Q20016" s="242"/>
    </row>
    <row r="20017" spans="13:17" ht="14.5" x14ac:dyDescent="0.35">
      <c r="M20017" s="263" t="s">
        <v>25749</v>
      </c>
      <c r="N20017" s="264">
        <v>36408.21</v>
      </c>
      <c r="P20017" s="241"/>
      <c r="Q20017" s="242"/>
    </row>
    <row r="20018" spans="13:17" ht="14.5" x14ac:dyDescent="0.35">
      <c r="M20018" s="263" t="s">
        <v>25752</v>
      </c>
      <c r="N20018" s="264">
        <v>161348.23000000001</v>
      </c>
      <c r="P20018" s="241"/>
      <c r="Q20018" s="242"/>
    </row>
    <row r="20019" spans="13:17" ht="14.5" x14ac:dyDescent="0.35">
      <c r="M20019" s="263" t="s">
        <v>49178</v>
      </c>
      <c r="N20019" s="264">
        <v>5805</v>
      </c>
      <c r="P20019" s="241"/>
      <c r="Q20019" s="242"/>
    </row>
    <row r="20020" spans="13:17" ht="14.5" x14ac:dyDescent="0.35">
      <c r="M20020" s="263" t="s">
        <v>25753</v>
      </c>
      <c r="N20020" s="264">
        <v>32306.22</v>
      </c>
      <c r="P20020" s="241"/>
      <c r="Q20020" s="242"/>
    </row>
    <row r="20021" spans="13:17" ht="14.5" x14ac:dyDescent="0.35">
      <c r="M20021" s="263" t="s">
        <v>43651</v>
      </c>
      <c r="N20021" s="264">
        <v>78825.69</v>
      </c>
      <c r="P20021" s="241"/>
      <c r="Q20021" s="242"/>
    </row>
    <row r="20022" spans="13:17" ht="14.5" x14ac:dyDescent="0.35">
      <c r="M20022" s="263" t="s">
        <v>58496</v>
      </c>
      <c r="N20022" s="264">
        <v>484.8</v>
      </c>
      <c r="P20022" s="241"/>
      <c r="Q20022" s="242"/>
    </row>
    <row r="20023" spans="13:17" ht="14.5" x14ac:dyDescent="0.35">
      <c r="M20023" s="263" t="s">
        <v>50817</v>
      </c>
      <c r="N20023" s="264">
        <v>47776.25</v>
      </c>
      <c r="P20023" s="241"/>
      <c r="Q20023" s="242"/>
    </row>
    <row r="20024" spans="13:17" ht="14.5" x14ac:dyDescent="0.35">
      <c r="M20024" s="263" t="s">
        <v>49179</v>
      </c>
      <c r="N20024" s="264">
        <v>50232</v>
      </c>
      <c r="P20024" s="241"/>
      <c r="Q20024" s="242"/>
    </row>
    <row r="20025" spans="13:17" ht="14.5" x14ac:dyDescent="0.35">
      <c r="M20025" s="263" t="s">
        <v>15834</v>
      </c>
      <c r="N20025" s="264">
        <v>5248.78</v>
      </c>
      <c r="P20025" s="241"/>
      <c r="Q20025" s="242"/>
    </row>
    <row r="20026" spans="13:17" ht="14.5" x14ac:dyDescent="0.35">
      <c r="M20026" s="263" t="s">
        <v>15835</v>
      </c>
      <c r="N20026" s="264">
        <v>2617.87</v>
      </c>
      <c r="P20026" s="241"/>
      <c r="Q20026" s="242"/>
    </row>
    <row r="20027" spans="13:17" ht="14.5" x14ac:dyDescent="0.35">
      <c r="M20027" s="263" t="s">
        <v>15836</v>
      </c>
      <c r="N20027" s="264">
        <v>47887.17</v>
      </c>
      <c r="P20027" s="241"/>
      <c r="Q20027" s="242"/>
    </row>
    <row r="20028" spans="13:17" ht="14.5" x14ac:dyDescent="0.35">
      <c r="M20028" s="263" t="s">
        <v>15837</v>
      </c>
      <c r="N20028" s="264">
        <v>18790.12</v>
      </c>
      <c r="P20028" s="241"/>
      <c r="Q20028" s="242"/>
    </row>
    <row r="20029" spans="13:17" ht="14.5" x14ac:dyDescent="0.35">
      <c r="M20029" s="263" t="s">
        <v>25785</v>
      </c>
      <c r="N20029" s="264">
        <v>5261.45</v>
      </c>
      <c r="P20029" s="241"/>
      <c r="Q20029" s="242"/>
    </row>
    <row r="20030" spans="13:17" ht="14.5" x14ac:dyDescent="0.35">
      <c r="M20030" s="263" t="s">
        <v>46116</v>
      </c>
      <c r="N20030" s="264">
        <v>64675</v>
      </c>
      <c r="P20030" s="241"/>
      <c r="Q20030" s="242"/>
    </row>
    <row r="20031" spans="13:17" ht="14.5" x14ac:dyDescent="0.35">
      <c r="M20031" s="263" t="s">
        <v>58497</v>
      </c>
      <c r="N20031" s="264">
        <v>10000</v>
      </c>
      <c r="P20031" s="241"/>
      <c r="Q20031" s="242"/>
    </row>
    <row r="20032" spans="13:17" ht="14.5" x14ac:dyDescent="0.35">
      <c r="M20032" s="263" t="s">
        <v>25808</v>
      </c>
      <c r="N20032" s="264">
        <v>6786</v>
      </c>
      <c r="P20032" s="241"/>
      <c r="Q20032" s="242"/>
    </row>
    <row r="20033" spans="13:17" ht="14.5" x14ac:dyDescent="0.35">
      <c r="M20033" s="263" t="s">
        <v>25809</v>
      </c>
      <c r="N20033" s="264">
        <v>15510.3</v>
      </c>
      <c r="P20033" s="241"/>
      <c r="Q20033" s="242"/>
    </row>
    <row r="20034" spans="13:17" ht="14.5" x14ac:dyDescent="0.35">
      <c r="M20034" s="263" t="s">
        <v>58498</v>
      </c>
      <c r="N20034" s="264">
        <v>4800</v>
      </c>
      <c r="P20034" s="241"/>
      <c r="Q20034" s="242"/>
    </row>
    <row r="20035" spans="13:17" ht="14.5" x14ac:dyDescent="0.35">
      <c r="M20035" s="263" t="s">
        <v>37226</v>
      </c>
      <c r="N20035" s="264">
        <v>78796.820000000007</v>
      </c>
      <c r="P20035" s="241"/>
      <c r="Q20035" s="242"/>
    </row>
    <row r="20036" spans="13:17" ht="14.5" x14ac:dyDescent="0.35">
      <c r="M20036" s="263" t="s">
        <v>15839</v>
      </c>
      <c r="N20036" s="264">
        <v>36777.300000000003</v>
      </c>
      <c r="P20036" s="241"/>
      <c r="Q20036" s="242"/>
    </row>
    <row r="20037" spans="13:17" ht="14.5" x14ac:dyDescent="0.35">
      <c r="M20037" s="263" t="s">
        <v>51766</v>
      </c>
      <c r="N20037" s="264">
        <v>3590</v>
      </c>
      <c r="P20037" s="241"/>
      <c r="Q20037" s="242"/>
    </row>
    <row r="20038" spans="13:17" ht="14.5" x14ac:dyDescent="0.35">
      <c r="M20038" s="263" t="s">
        <v>25839</v>
      </c>
      <c r="N20038" s="264">
        <v>70693.52</v>
      </c>
      <c r="P20038" s="241"/>
      <c r="Q20038" s="242"/>
    </row>
    <row r="20039" spans="13:17" ht="14.5" x14ac:dyDescent="0.35">
      <c r="M20039" s="263" t="s">
        <v>25840</v>
      </c>
      <c r="N20039" s="264">
        <v>128921.47</v>
      </c>
      <c r="P20039" s="241"/>
      <c r="Q20039" s="242"/>
    </row>
    <row r="20040" spans="13:17" ht="14.5" x14ac:dyDescent="0.35">
      <c r="M20040" s="263" t="s">
        <v>52663</v>
      </c>
      <c r="N20040" s="264">
        <v>18893.64</v>
      </c>
      <c r="P20040" s="241"/>
      <c r="Q20040" s="242"/>
    </row>
    <row r="20041" spans="13:17" ht="14.5" x14ac:dyDescent="0.35">
      <c r="M20041" s="263" t="s">
        <v>35791</v>
      </c>
      <c r="N20041" s="264">
        <v>46010.17</v>
      </c>
      <c r="P20041" s="241"/>
      <c r="Q20041" s="242"/>
    </row>
    <row r="20042" spans="13:17" ht="14.5" x14ac:dyDescent="0.35">
      <c r="M20042" s="263" t="s">
        <v>58499</v>
      </c>
      <c r="N20042" s="264">
        <v>13475</v>
      </c>
      <c r="P20042" s="241"/>
      <c r="Q20042" s="242"/>
    </row>
    <row r="20043" spans="13:17" ht="14.5" x14ac:dyDescent="0.35">
      <c r="M20043" s="263" t="s">
        <v>49180</v>
      </c>
      <c r="N20043" s="264">
        <v>70347</v>
      </c>
      <c r="P20043" s="241"/>
      <c r="Q20043" s="242"/>
    </row>
    <row r="20044" spans="13:17" ht="14.5" x14ac:dyDescent="0.35">
      <c r="M20044" s="263" t="s">
        <v>52664</v>
      </c>
      <c r="N20044" s="264">
        <v>8300</v>
      </c>
      <c r="P20044" s="241"/>
      <c r="Q20044" s="242"/>
    </row>
    <row r="20045" spans="13:17" ht="14.5" x14ac:dyDescent="0.35">
      <c r="M20045" s="263" t="s">
        <v>25842</v>
      </c>
      <c r="N20045" s="264">
        <v>24067.35</v>
      </c>
      <c r="P20045" s="241"/>
      <c r="Q20045" s="242"/>
    </row>
    <row r="20046" spans="13:17" ht="14.5" x14ac:dyDescent="0.35">
      <c r="M20046" s="263" t="s">
        <v>25843</v>
      </c>
      <c r="N20046" s="264">
        <v>20604.28</v>
      </c>
      <c r="P20046" s="241"/>
      <c r="Q20046" s="242"/>
    </row>
    <row r="20047" spans="13:17" ht="14.5" x14ac:dyDescent="0.35">
      <c r="M20047" s="263" t="s">
        <v>51767</v>
      </c>
      <c r="N20047" s="264">
        <v>10829.26</v>
      </c>
      <c r="P20047" s="241"/>
      <c r="Q20047" s="242"/>
    </row>
    <row r="20048" spans="13:17" ht="14.5" x14ac:dyDescent="0.35">
      <c r="M20048" s="263" t="s">
        <v>25844</v>
      </c>
      <c r="N20048" s="264">
        <v>201752.89</v>
      </c>
      <c r="P20048" s="241"/>
      <c r="Q20048" s="242"/>
    </row>
    <row r="20049" spans="13:17" ht="14.5" x14ac:dyDescent="0.35">
      <c r="M20049" s="263" t="s">
        <v>38426</v>
      </c>
      <c r="N20049" s="264">
        <v>13272.35</v>
      </c>
      <c r="P20049" s="241"/>
      <c r="Q20049" s="242"/>
    </row>
    <row r="20050" spans="13:17" ht="14.5" x14ac:dyDescent="0.35">
      <c r="M20050" s="263" t="s">
        <v>25845</v>
      </c>
      <c r="N20050" s="264">
        <v>15679</v>
      </c>
      <c r="P20050" s="241"/>
      <c r="Q20050" s="242"/>
    </row>
    <row r="20051" spans="13:17" ht="14.5" x14ac:dyDescent="0.35">
      <c r="M20051" s="263" t="s">
        <v>25846</v>
      </c>
      <c r="N20051" s="264">
        <v>40.5</v>
      </c>
      <c r="P20051" s="241"/>
      <c r="Q20051" s="242"/>
    </row>
    <row r="20052" spans="13:17" ht="14.5" x14ac:dyDescent="0.35">
      <c r="M20052" s="263" t="s">
        <v>25847</v>
      </c>
      <c r="N20052" s="264">
        <v>43841</v>
      </c>
      <c r="P20052" s="241"/>
      <c r="Q20052" s="242"/>
    </row>
    <row r="20053" spans="13:17" ht="14.5" x14ac:dyDescent="0.35">
      <c r="M20053" s="263" t="s">
        <v>54005</v>
      </c>
      <c r="N20053" s="264">
        <v>6851.87</v>
      </c>
      <c r="P20053" s="241"/>
      <c r="Q20053" s="242"/>
    </row>
    <row r="20054" spans="13:17" ht="14.5" x14ac:dyDescent="0.35">
      <c r="M20054" s="263" t="s">
        <v>25848</v>
      </c>
      <c r="N20054" s="264">
        <v>34461.68</v>
      </c>
      <c r="P20054" s="241"/>
      <c r="Q20054" s="242"/>
    </row>
    <row r="20055" spans="13:17" ht="14.5" x14ac:dyDescent="0.35">
      <c r="M20055" s="263" t="s">
        <v>25849</v>
      </c>
      <c r="N20055" s="264">
        <v>20664.240000000002</v>
      </c>
      <c r="P20055" s="241"/>
      <c r="Q20055" s="242"/>
    </row>
    <row r="20056" spans="13:17" ht="14.5" x14ac:dyDescent="0.35">
      <c r="M20056" s="263" t="s">
        <v>50818</v>
      </c>
      <c r="N20056" s="264">
        <v>2200</v>
      </c>
      <c r="P20056" s="241"/>
      <c r="Q20056" s="242"/>
    </row>
    <row r="20057" spans="13:17" ht="14.5" x14ac:dyDescent="0.35">
      <c r="M20057" s="263" t="s">
        <v>38427</v>
      </c>
      <c r="N20057" s="264">
        <v>15000</v>
      </c>
      <c r="P20057" s="241"/>
      <c r="Q20057" s="242"/>
    </row>
    <row r="20058" spans="13:17" ht="14.5" x14ac:dyDescent="0.35">
      <c r="M20058" s="263" t="s">
        <v>25882</v>
      </c>
      <c r="N20058" s="264">
        <v>284940</v>
      </c>
      <c r="P20058" s="241"/>
      <c r="Q20058" s="242"/>
    </row>
    <row r="20059" spans="13:17" ht="14.5" x14ac:dyDescent="0.35">
      <c r="M20059" s="263" t="s">
        <v>49181</v>
      </c>
      <c r="N20059" s="264">
        <v>314540.63</v>
      </c>
      <c r="P20059" s="241"/>
      <c r="Q20059" s="242"/>
    </row>
    <row r="20060" spans="13:17" ht="14.5" x14ac:dyDescent="0.35">
      <c r="M20060" s="263" t="s">
        <v>25888</v>
      </c>
      <c r="N20060" s="264">
        <v>24062.51</v>
      </c>
      <c r="P20060" s="241"/>
      <c r="Q20060" s="242"/>
    </row>
    <row r="20061" spans="13:17" ht="14.5" x14ac:dyDescent="0.35">
      <c r="M20061" s="263" t="s">
        <v>25889</v>
      </c>
      <c r="N20061" s="264">
        <v>1552.5</v>
      </c>
      <c r="P20061" s="241"/>
      <c r="Q20061" s="242"/>
    </row>
    <row r="20062" spans="13:17" ht="14.5" x14ac:dyDescent="0.35">
      <c r="M20062" s="263" t="s">
        <v>15841</v>
      </c>
      <c r="N20062" s="264">
        <v>3422</v>
      </c>
      <c r="P20062" s="241"/>
      <c r="Q20062" s="242"/>
    </row>
    <row r="20063" spans="13:17" ht="14.5" x14ac:dyDescent="0.35">
      <c r="M20063" s="263" t="s">
        <v>43652</v>
      </c>
      <c r="N20063" s="264">
        <v>81353.58</v>
      </c>
      <c r="P20063" s="241"/>
      <c r="Q20063" s="242"/>
    </row>
    <row r="20064" spans="13:17" ht="14.5" x14ac:dyDescent="0.35">
      <c r="M20064" s="263" t="s">
        <v>49182</v>
      </c>
      <c r="N20064" s="264">
        <v>46700</v>
      </c>
      <c r="P20064" s="241"/>
      <c r="Q20064" s="242"/>
    </row>
    <row r="20065" spans="13:17" ht="14.5" x14ac:dyDescent="0.35">
      <c r="M20065" s="263" t="s">
        <v>43653</v>
      </c>
      <c r="N20065" s="264">
        <v>11002.49</v>
      </c>
      <c r="P20065" s="241"/>
      <c r="Q20065" s="242"/>
    </row>
    <row r="20066" spans="13:17" ht="14.5" x14ac:dyDescent="0.35">
      <c r="M20066" s="263" t="s">
        <v>25897</v>
      </c>
      <c r="N20066" s="264">
        <v>74820.38</v>
      </c>
      <c r="P20066" s="241"/>
      <c r="Q20066" s="242"/>
    </row>
    <row r="20067" spans="13:17" ht="14.5" x14ac:dyDescent="0.35">
      <c r="M20067" s="263" t="s">
        <v>50819</v>
      </c>
      <c r="N20067" s="264">
        <v>9002</v>
      </c>
      <c r="P20067" s="241"/>
      <c r="Q20067" s="242"/>
    </row>
    <row r="20068" spans="13:17" ht="14.5" x14ac:dyDescent="0.35">
      <c r="M20068" s="263" t="s">
        <v>25898</v>
      </c>
      <c r="N20068" s="264">
        <v>2696.49</v>
      </c>
      <c r="P20068" s="241"/>
      <c r="Q20068" s="242"/>
    </row>
    <row r="20069" spans="13:17" ht="14.5" x14ac:dyDescent="0.35">
      <c r="M20069" s="263" t="s">
        <v>58500</v>
      </c>
      <c r="N20069" s="264">
        <v>5731.96</v>
      </c>
      <c r="P20069" s="241"/>
      <c r="Q20069" s="242"/>
    </row>
    <row r="20070" spans="13:17" ht="14.5" x14ac:dyDescent="0.35">
      <c r="M20070" s="263" t="s">
        <v>25899</v>
      </c>
      <c r="N20070" s="264">
        <v>256658.9</v>
      </c>
      <c r="P20070" s="241"/>
      <c r="Q20070" s="242"/>
    </row>
    <row r="20071" spans="13:17" ht="14.5" x14ac:dyDescent="0.35">
      <c r="M20071" s="263" t="s">
        <v>25928</v>
      </c>
      <c r="N20071" s="264">
        <v>54630.7</v>
      </c>
      <c r="P20071" s="241"/>
      <c r="Q20071" s="242"/>
    </row>
    <row r="20072" spans="13:17" ht="14.5" x14ac:dyDescent="0.35">
      <c r="M20072" s="263" t="s">
        <v>49183</v>
      </c>
      <c r="N20072" s="264">
        <v>157431.75</v>
      </c>
      <c r="P20072" s="241"/>
      <c r="Q20072" s="242"/>
    </row>
    <row r="20073" spans="13:17" ht="14.5" x14ac:dyDescent="0.35">
      <c r="M20073" s="263" t="s">
        <v>25934</v>
      </c>
      <c r="N20073" s="264">
        <v>7048.99</v>
      </c>
      <c r="P20073" s="241"/>
      <c r="Q20073" s="242"/>
    </row>
    <row r="20074" spans="13:17" ht="14.5" x14ac:dyDescent="0.35">
      <c r="M20074" s="263" t="s">
        <v>25936</v>
      </c>
      <c r="N20074" s="264">
        <v>40161</v>
      </c>
      <c r="P20074" s="241"/>
      <c r="Q20074" s="242"/>
    </row>
    <row r="20075" spans="13:17" ht="14.5" x14ac:dyDescent="0.35">
      <c r="M20075" s="263" t="s">
        <v>43654</v>
      </c>
      <c r="N20075" s="264">
        <v>2913</v>
      </c>
      <c r="P20075" s="241"/>
      <c r="Q20075" s="242"/>
    </row>
    <row r="20076" spans="13:17" ht="14.5" x14ac:dyDescent="0.35">
      <c r="M20076" s="263" t="s">
        <v>25937</v>
      </c>
      <c r="N20076" s="264">
        <v>2811</v>
      </c>
      <c r="P20076" s="241"/>
      <c r="Q20076" s="242"/>
    </row>
    <row r="20077" spans="13:17" ht="14.5" x14ac:dyDescent="0.35">
      <c r="M20077" s="263" t="s">
        <v>25938</v>
      </c>
      <c r="N20077" s="264">
        <v>21579.02</v>
      </c>
      <c r="P20077" s="241"/>
      <c r="Q20077" s="242"/>
    </row>
    <row r="20078" spans="13:17" ht="14.5" x14ac:dyDescent="0.35">
      <c r="M20078" s="263" t="s">
        <v>25940</v>
      </c>
      <c r="N20078" s="264">
        <v>4262.2299999999996</v>
      </c>
      <c r="P20078" s="241"/>
      <c r="Q20078" s="242"/>
    </row>
    <row r="20079" spans="13:17" ht="14.5" x14ac:dyDescent="0.35">
      <c r="M20079" s="263" t="s">
        <v>25941</v>
      </c>
      <c r="N20079" s="264">
        <v>7399.5</v>
      </c>
      <c r="P20079" s="241"/>
      <c r="Q20079" s="242"/>
    </row>
    <row r="20080" spans="13:17" ht="14.5" x14ac:dyDescent="0.35">
      <c r="M20080" s="263" t="s">
        <v>43655</v>
      </c>
      <c r="N20080" s="264">
        <v>16427.23</v>
      </c>
      <c r="P20080" s="241"/>
      <c r="Q20080" s="242"/>
    </row>
    <row r="20081" spans="13:17" ht="14.5" x14ac:dyDescent="0.35">
      <c r="M20081" s="263" t="s">
        <v>25942</v>
      </c>
      <c r="N20081" s="264">
        <v>5089.8</v>
      </c>
      <c r="P20081" s="241"/>
      <c r="Q20081" s="242"/>
    </row>
    <row r="20082" spans="13:17" ht="14.5" x14ac:dyDescent="0.35">
      <c r="M20082" s="263" t="s">
        <v>43656</v>
      </c>
      <c r="N20082" s="264">
        <v>75857.52</v>
      </c>
      <c r="P20082" s="241"/>
      <c r="Q20082" s="242"/>
    </row>
    <row r="20083" spans="13:17" ht="14.5" x14ac:dyDescent="0.35">
      <c r="M20083" s="263" t="s">
        <v>35798</v>
      </c>
      <c r="N20083" s="264">
        <v>30181.4</v>
      </c>
      <c r="P20083" s="241"/>
      <c r="Q20083" s="242"/>
    </row>
    <row r="20084" spans="13:17" ht="14.5" x14ac:dyDescent="0.35">
      <c r="M20084" s="263" t="s">
        <v>37229</v>
      </c>
      <c r="N20084" s="264">
        <v>89356.02</v>
      </c>
      <c r="P20084" s="241"/>
      <c r="Q20084" s="242"/>
    </row>
    <row r="20085" spans="13:17" ht="14.5" x14ac:dyDescent="0.35">
      <c r="M20085" s="263" t="s">
        <v>49184</v>
      </c>
      <c r="N20085" s="264">
        <v>22000</v>
      </c>
      <c r="P20085" s="241"/>
      <c r="Q20085" s="242"/>
    </row>
    <row r="20086" spans="13:17" ht="14.5" x14ac:dyDescent="0.35">
      <c r="M20086" s="263" t="s">
        <v>35799</v>
      </c>
      <c r="N20086" s="264">
        <v>14668.75</v>
      </c>
      <c r="P20086" s="241"/>
      <c r="Q20086" s="242"/>
    </row>
    <row r="20087" spans="13:17" ht="14.5" x14ac:dyDescent="0.35">
      <c r="M20087" s="263" t="s">
        <v>35800</v>
      </c>
      <c r="N20087" s="264">
        <v>12021.73</v>
      </c>
      <c r="P20087" s="241"/>
      <c r="Q20087" s="242"/>
    </row>
    <row r="20088" spans="13:17" ht="14.5" x14ac:dyDescent="0.35">
      <c r="M20088" s="263" t="s">
        <v>35801</v>
      </c>
      <c r="N20088" s="264">
        <v>32328.97</v>
      </c>
      <c r="P20088" s="241"/>
      <c r="Q20088" s="242"/>
    </row>
    <row r="20089" spans="13:17" ht="14.5" x14ac:dyDescent="0.35">
      <c r="M20089" s="263" t="s">
        <v>49185</v>
      </c>
      <c r="N20089" s="264">
        <v>513.20000000000005</v>
      </c>
      <c r="P20089" s="241"/>
      <c r="Q20089" s="242"/>
    </row>
    <row r="20090" spans="13:17" ht="14.5" x14ac:dyDescent="0.35">
      <c r="M20090" s="263" t="s">
        <v>35802</v>
      </c>
      <c r="N20090" s="264">
        <v>18076.189999999999</v>
      </c>
      <c r="P20090" s="241"/>
      <c r="Q20090" s="242"/>
    </row>
    <row r="20091" spans="13:17" ht="14.5" x14ac:dyDescent="0.35">
      <c r="M20091" s="263" t="s">
        <v>54006</v>
      </c>
      <c r="N20091" s="264">
        <v>311.14</v>
      </c>
      <c r="P20091" s="241"/>
      <c r="Q20091" s="242"/>
    </row>
    <row r="20092" spans="13:17" ht="14.5" x14ac:dyDescent="0.35">
      <c r="M20092" s="263" t="s">
        <v>25944</v>
      </c>
      <c r="N20092" s="264">
        <v>17629.09</v>
      </c>
      <c r="P20092" s="241"/>
      <c r="Q20092" s="242"/>
    </row>
    <row r="20093" spans="13:17" ht="14.5" x14ac:dyDescent="0.35">
      <c r="M20093" s="263" t="s">
        <v>54007</v>
      </c>
      <c r="N20093" s="264">
        <v>1069</v>
      </c>
      <c r="P20093" s="241"/>
      <c r="Q20093" s="242"/>
    </row>
    <row r="20094" spans="13:17" ht="14.5" x14ac:dyDescent="0.35">
      <c r="M20094" s="263" t="s">
        <v>37237</v>
      </c>
      <c r="N20094" s="264">
        <v>76654.95</v>
      </c>
      <c r="P20094" s="241"/>
      <c r="Q20094" s="242"/>
    </row>
    <row r="20095" spans="13:17" ht="14.5" x14ac:dyDescent="0.35">
      <c r="M20095" s="263" t="s">
        <v>26007</v>
      </c>
      <c r="N20095" s="264">
        <v>200586</v>
      </c>
      <c r="P20095" s="241"/>
      <c r="Q20095" s="242"/>
    </row>
    <row r="20096" spans="13:17" ht="14.5" x14ac:dyDescent="0.35">
      <c r="M20096" s="263" t="s">
        <v>26008</v>
      </c>
      <c r="N20096" s="264">
        <v>108779</v>
      </c>
      <c r="P20096" s="241"/>
      <c r="Q20096" s="242"/>
    </row>
    <row r="20097" spans="13:17" ht="14.5" x14ac:dyDescent="0.35">
      <c r="M20097" s="263" t="s">
        <v>50820</v>
      </c>
      <c r="N20097" s="264">
        <v>2897.5</v>
      </c>
      <c r="P20097" s="241"/>
      <c r="Q20097" s="242"/>
    </row>
    <row r="20098" spans="13:17" ht="14.5" x14ac:dyDescent="0.35">
      <c r="M20098" s="263" t="s">
        <v>26009</v>
      </c>
      <c r="N20098" s="264">
        <v>126530</v>
      </c>
      <c r="P20098" s="241"/>
      <c r="Q20098" s="242"/>
    </row>
    <row r="20099" spans="13:17" ht="14.5" x14ac:dyDescent="0.35">
      <c r="M20099" s="263" t="s">
        <v>43657</v>
      </c>
      <c r="N20099" s="264">
        <v>6416.39</v>
      </c>
      <c r="P20099" s="241"/>
      <c r="Q20099" s="242"/>
    </row>
    <row r="20100" spans="13:17" ht="14.5" x14ac:dyDescent="0.35">
      <c r="M20100" s="263" t="s">
        <v>26010</v>
      </c>
      <c r="N20100" s="264">
        <v>75340.58</v>
      </c>
      <c r="P20100" s="241"/>
      <c r="Q20100" s="242"/>
    </row>
    <row r="20101" spans="13:17" ht="14.5" x14ac:dyDescent="0.35">
      <c r="M20101" s="263" t="s">
        <v>26011</v>
      </c>
      <c r="N20101" s="264">
        <v>2051.7600000000002</v>
      </c>
      <c r="P20101" s="241"/>
      <c r="Q20101" s="242"/>
    </row>
    <row r="20102" spans="13:17" ht="14.5" x14ac:dyDescent="0.35">
      <c r="M20102" s="263" t="s">
        <v>42085</v>
      </c>
      <c r="N20102" s="264">
        <v>32200</v>
      </c>
      <c r="P20102" s="241"/>
      <c r="Q20102" s="242"/>
    </row>
    <row r="20103" spans="13:17" ht="14.5" x14ac:dyDescent="0.35">
      <c r="M20103" s="263" t="s">
        <v>26012</v>
      </c>
      <c r="N20103" s="264">
        <v>11365.9</v>
      </c>
      <c r="P20103" s="241"/>
      <c r="Q20103" s="242"/>
    </row>
    <row r="20104" spans="13:17" ht="14.5" x14ac:dyDescent="0.35">
      <c r="M20104" s="263" t="s">
        <v>50821</v>
      </c>
      <c r="N20104" s="264">
        <v>797.86</v>
      </c>
      <c r="P20104" s="241"/>
      <c r="Q20104" s="242"/>
    </row>
    <row r="20105" spans="13:17" ht="14.5" x14ac:dyDescent="0.35">
      <c r="M20105" s="263" t="s">
        <v>52665</v>
      </c>
      <c r="N20105" s="264">
        <v>164.94</v>
      </c>
      <c r="P20105" s="241"/>
      <c r="Q20105" s="242"/>
    </row>
    <row r="20106" spans="13:17" ht="14.5" x14ac:dyDescent="0.35">
      <c r="M20106" s="263" t="s">
        <v>15845</v>
      </c>
      <c r="N20106" s="264">
        <v>32472.7</v>
      </c>
      <c r="P20106" s="241"/>
      <c r="Q20106" s="242"/>
    </row>
    <row r="20107" spans="13:17" ht="14.5" x14ac:dyDescent="0.35">
      <c r="M20107" s="263" t="s">
        <v>26013</v>
      </c>
      <c r="N20107" s="264">
        <v>2050.6</v>
      </c>
      <c r="P20107" s="241"/>
      <c r="Q20107" s="242"/>
    </row>
    <row r="20108" spans="13:17" ht="14.5" x14ac:dyDescent="0.35">
      <c r="M20108" s="263" t="s">
        <v>37238</v>
      </c>
      <c r="N20108" s="264">
        <v>766636.5</v>
      </c>
      <c r="P20108" s="241"/>
      <c r="Q20108" s="242"/>
    </row>
    <row r="20109" spans="13:17" ht="14.5" x14ac:dyDescent="0.35">
      <c r="M20109" s="263" t="s">
        <v>43658</v>
      </c>
      <c r="N20109" s="264">
        <v>22050.73</v>
      </c>
      <c r="P20109" s="241"/>
      <c r="Q20109" s="242"/>
    </row>
    <row r="20110" spans="13:17" ht="14.5" x14ac:dyDescent="0.35">
      <c r="M20110" s="263" t="s">
        <v>15846</v>
      </c>
      <c r="N20110" s="264">
        <v>110682.67</v>
      </c>
      <c r="P20110" s="241"/>
      <c r="Q20110" s="242"/>
    </row>
    <row r="20111" spans="13:17" ht="14.5" x14ac:dyDescent="0.35">
      <c r="M20111" s="263" t="s">
        <v>26018</v>
      </c>
      <c r="N20111" s="264">
        <v>107791.13</v>
      </c>
      <c r="P20111" s="241"/>
      <c r="Q20111" s="242"/>
    </row>
    <row r="20112" spans="13:17" ht="14.5" x14ac:dyDescent="0.35">
      <c r="M20112" s="263" t="s">
        <v>26019</v>
      </c>
      <c r="N20112" s="264">
        <v>40815.839999999997</v>
      </c>
      <c r="P20112" s="241"/>
      <c r="Q20112" s="242"/>
    </row>
    <row r="20113" spans="13:17" ht="14.5" x14ac:dyDescent="0.35">
      <c r="M20113" s="263" t="s">
        <v>15847</v>
      </c>
      <c r="N20113" s="264">
        <v>45813.16</v>
      </c>
      <c r="P20113" s="241"/>
      <c r="Q20113" s="242"/>
    </row>
    <row r="20114" spans="13:17" ht="14.5" x14ac:dyDescent="0.35">
      <c r="M20114" s="263" t="s">
        <v>26024</v>
      </c>
      <c r="N20114" s="264">
        <v>655.16999999999996</v>
      </c>
      <c r="P20114" s="241"/>
      <c r="Q20114" s="242"/>
    </row>
    <row r="20115" spans="13:17" ht="14.5" x14ac:dyDescent="0.35">
      <c r="M20115" s="263" t="s">
        <v>58501</v>
      </c>
      <c r="N20115" s="264">
        <v>222764.9</v>
      </c>
      <c r="P20115" s="241"/>
      <c r="Q20115" s="242"/>
    </row>
    <row r="20116" spans="13:17" ht="14.5" x14ac:dyDescent="0.35">
      <c r="M20116" s="263" t="s">
        <v>26027</v>
      </c>
      <c r="N20116" s="264">
        <v>41654.199999999997</v>
      </c>
      <c r="P20116" s="241"/>
      <c r="Q20116" s="242"/>
    </row>
    <row r="20117" spans="13:17" ht="14.5" x14ac:dyDescent="0.35">
      <c r="M20117" s="263" t="s">
        <v>26028</v>
      </c>
      <c r="N20117" s="264">
        <v>383.23</v>
      </c>
      <c r="P20117" s="241"/>
      <c r="Q20117" s="242"/>
    </row>
    <row r="20118" spans="13:17" ht="14.5" x14ac:dyDescent="0.35">
      <c r="M20118" s="263" t="s">
        <v>26029</v>
      </c>
      <c r="N20118" s="264">
        <v>73358.86</v>
      </c>
      <c r="P20118" s="241"/>
      <c r="Q20118" s="242"/>
    </row>
    <row r="20119" spans="13:17" ht="14.5" x14ac:dyDescent="0.35">
      <c r="M20119" s="263" t="s">
        <v>26030</v>
      </c>
      <c r="N20119" s="264">
        <v>7653.6</v>
      </c>
      <c r="P20119" s="241"/>
      <c r="Q20119" s="242"/>
    </row>
    <row r="20120" spans="13:17" ht="14.5" x14ac:dyDescent="0.35">
      <c r="M20120" s="263" t="s">
        <v>26031</v>
      </c>
      <c r="N20120" s="264">
        <v>5633.32</v>
      </c>
      <c r="P20120" s="241"/>
      <c r="Q20120" s="242"/>
    </row>
    <row r="20121" spans="13:17" ht="14.5" x14ac:dyDescent="0.35">
      <c r="M20121" s="263" t="s">
        <v>26032</v>
      </c>
      <c r="N20121" s="264">
        <v>177.69</v>
      </c>
      <c r="P20121" s="241"/>
      <c r="Q20121" s="242"/>
    </row>
    <row r="20122" spans="13:17" ht="14.5" x14ac:dyDescent="0.35">
      <c r="M20122" s="263" t="s">
        <v>26033</v>
      </c>
      <c r="N20122" s="264">
        <v>723.38</v>
      </c>
      <c r="P20122" s="241"/>
      <c r="Q20122" s="242"/>
    </row>
    <row r="20123" spans="13:17" ht="14.5" x14ac:dyDescent="0.35">
      <c r="M20123" s="263" t="s">
        <v>58502</v>
      </c>
      <c r="N20123" s="264">
        <v>495.45</v>
      </c>
      <c r="P20123" s="241"/>
      <c r="Q20123" s="242"/>
    </row>
    <row r="20124" spans="13:17" ht="14.5" x14ac:dyDescent="0.35">
      <c r="M20124" s="263" t="s">
        <v>26034</v>
      </c>
      <c r="N20124" s="264">
        <v>133932.54999999999</v>
      </c>
      <c r="P20124" s="241"/>
      <c r="Q20124" s="242"/>
    </row>
    <row r="20125" spans="13:17" ht="14.5" x14ac:dyDescent="0.35">
      <c r="M20125" s="263" t="s">
        <v>26035</v>
      </c>
      <c r="N20125" s="264">
        <v>157051.35</v>
      </c>
      <c r="P20125" s="241"/>
      <c r="Q20125" s="242"/>
    </row>
    <row r="20126" spans="13:17" ht="14.5" x14ac:dyDescent="0.35">
      <c r="M20126" s="263" t="s">
        <v>58503</v>
      </c>
      <c r="N20126" s="264">
        <v>-4995.99</v>
      </c>
      <c r="P20126" s="241"/>
      <c r="Q20126" s="242"/>
    </row>
    <row r="20127" spans="13:17" ht="14.5" x14ac:dyDescent="0.35">
      <c r="M20127" s="263" t="s">
        <v>37239</v>
      </c>
      <c r="N20127" s="264">
        <v>63634.239999999998</v>
      </c>
      <c r="P20127" s="241"/>
      <c r="Q20127" s="242"/>
    </row>
    <row r="20128" spans="13:17" ht="14.5" x14ac:dyDescent="0.35">
      <c r="M20128" s="263" t="s">
        <v>26054</v>
      </c>
      <c r="N20128" s="264">
        <v>14185.44</v>
      </c>
      <c r="P20128" s="241"/>
      <c r="Q20128" s="242"/>
    </row>
    <row r="20129" spans="13:17" ht="14.5" x14ac:dyDescent="0.35">
      <c r="M20129" s="263" t="s">
        <v>38439</v>
      </c>
      <c r="N20129" s="264">
        <v>9066.7199999999993</v>
      </c>
      <c r="P20129" s="241"/>
      <c r="Q20129" s="242"/>
    </row>
    <row r="20130" spans="13:17" ht="14.5" x14ac:dyDescent="0.35">
      <c r="M20130" s="263" t="s">
        <v>46117</v>
      </c>
      <c r="N20130" s="264">
        <v>57360.23</v>
      </c>
      <c r="P20130" s="241"/>
      <c r="Q20130" s="242"/>
    </row>
    <row r="20131" spans="13:17" ht="14.5" x14ac:dyDescent="0.35">
      <c r="M20131" s="263" t="s">
        <v>50822</v>
      </c>
      <c r="N20131" s="264">
        <v>1708</v>
      </c>
      <c r="P20131" s="241"/>
      <c r="Q20131" s="242"/>
    </row>
    <row r="20132" spans="13:17" ht="14.5" x14ac:dyDescent="0.35">
      <c r="M20132" s="263" t="s">
        <v>26055</v>
      </c>
      <c r="N20132" s="264">
        <v>6120.55</v>
      </c>
      <c r="P20132" s="241"/>
      <c r="Q20132" s="242"/>
    </row>
    <row r="20133" spans="13:17" ht="14.5" x14ac:dyDescent="0.35">
      <c r="M20133" s="263" t="s">
        <v>26056</v>
      </c>
      <c r="N20133" s="264">
        <v>209.74</v>
      </c>
      <c r="P20133" s="241"/>
      <c r="Q20133" s="242"/>
    </row>
    <row r="20134" spans="13:17" ht="14.5" x14ac:dyDescent="0.35">
      <c r="M20134" s="263" t="s">
        <v>52666</v>
      </c>
      <c r="N20134" s="264">
        <v>1029.0899999999999</v>
      </c>
      <c r="P20134" s="241"/>
      <c r="Q20134" s="242"/>
    </row>
    <row r="20135" spans="13:17" ht="14.5" x14ac:dyDescent="0.35">
      <c r="M20135" s="263" t="s">
        <v>26057</v>
      </c>
      <c r="N20135" s="264">
        <v>3430</v>
      </c>
      <c r="P20135" s="241"/>
      <c r="Q20135" s="242"/>
    </row>
    <row r="20136" spans="13:17" ht="14.5" x14ac:dyDescent="0.35">
      <c r="M20136" s="263" t="s">
        <v>26059</v>
      </c>
      <c r="N20136" s="264">
        <v>1303</v>
      </c>
      <c r="P20136" s="241"/>
      <c r="Q20136" s="242"/>
    </row>
    <row r="20137" spans="13:17" ht="14.5" x14ac:dyDescent="0.35">
      <c r="M20137" s="263" t="s">
        <v>37245</v>
      </c>
      <c r="N20137" s="264">
        <v>2792</v>
      </c>
      <c r="P20137" s="241"/>
      <c r="Q20137" s="242"/>
    </row>
    <row r="20138" spans="13:17" ht="14.5" x14ac:dyDescent="0.35">
      <c r="M20138" s="263" t="s">
        <v>26060</v>
      </c>
      <c r="N20138" s="264">
        <v>2432.4699999999998</v>
      </c>
      <c r="P20138" s="241"/>
      <c r="Q20138" s="242"/>
    </row>
    <row r="20139" spans="13:17" ht="14.5" x14ac:dyDescent="0.35">
      <c r="M20139" s="263" t="s">
        <v>26061</v>
      </c>
      <c r="N20139" s="264">
        <v>11382.28</v>
      </c>
      <c r="P20139" s="241"/>
      <c r="Q20139" s="242"/>
    </row>
    <row r="20140" spans="13:17" ht="14.5" x14ac:dyDescent="0.35">
      <c r="M20140" s="263" t="s">
        <v>26062</v>
      </c>
      <c r="N20140" s="264">
        <v>1618.81</v>
      </c>
      <c r="P20140" s="241"/>
      <c r="Q20140" s="242"/>
    </row>
    <row r="20141" spans="13:17" ht="14.5" x14ac:dyDescent="0.35">
      <c r="M20141" s="263" t="s">
        <v>37246</v>
      </c>
      <c r="N20141" s="264">
        <v>12653.9</v>
      </c>
      <c r="P20141" s="241"/>
      <c r="Q20141" s="242"/>
    </row>
    <row r="20142" spans="13:17" ht="14.5" x14ac:dyDescent="0.35">
      <c r="M20142" s="263" t="s">
        <v>26081</v>
      </c>
      <c r="N20142" s="264">
        <v>47585.67</v>
      </c>
      <c r="P20142" s="241"/>
      <c r="Q20142" s="242"/>
    </row>
    <row r="20143" spans="13:17" ht="14.5" x14ac:dyDescent="0.35">
      <c r="M20143" s="263" t="s">
        <v>35814</v>
      </c>
      <c r="N20143" s="264">
        <v>6400</v>
      </c>
      <c r="P20143" s="241"/>
      <c r="Q20143" s="242"/>
    </row>
    <row r="20144" spans="13:17" ht="14.5" x14ac:dyDescent="0.35">
      <c r="M20144" s="263" t="s">
        <v>51768</v>
      </c>
      <c r="N20144" s="264">
        <v>40763.14</v>
      </c>
      <c r="P20144" s="241"/>
      <c r="Q20144" s="242"/>
    </row>
    <row r="20145" spans="13:17" ht="14.5" x14ac:dyDescent="0.35">
      <c r="M20145" s="263" t="s">
        <v>49186</v>
      </c>
      <c r="N20145" s="264">
        <v>57175</v>
      </c>
      <c r="P20145" s="241"/>
      <c r="Q20145" s="242"/>
    </row>
    <row r="20146" spans="13:17" ht="14.5" x14ac:dyDescent="0.35">
      <c r="M20146" s="263" t="s">
        <v>26084</v>
      </c>
      <c r="N20146" s="264">
        <v>9067.7900000000009</v>
      </c>
      <c r="P20146" s="241"/>
      <c r="Q20146" s="242"/>
    </row>
    <row r="20147" spans="13:17" ht="14.5" x14ac:dyDescent="0.35">
      <c r="M20147" s="263" t="s">
        <v>54008</v>
      </c>
      <c r="N20147" s="264">
        <v>18</v>
      </c>
      <c r="P20147" s="241"/>
      <c r="Q20147" s="242"/>
    </row>
    <row r="20148" spans="13:17" ht="14.5" x14ac:dyDescent="0.35">
      <c r="M20148" s="263" t="s">
        <v>51769</v>
      </c>
      <c r="N20148" s="264">
        <v>348.48</v>
      </c>
      <c r="P20148" s="241"/>
      <c r="Q20148" s="242"/>
    </row>
    <row r="20149" spans="13:17" ht="14.5" x14ac:dyDescent="0.35">
      <c r="M20149" s="263" t="s">
        <v>54009</v>
      </c>
      <c r="N20149" s="264">
        <v>21.2</v>
      </c>
      <c r="P20149" s="241"/>
      <c r="Q20149" s="242"/>
    </row>
    <row r="20150" spans="13:17" ht="14.5" x14ac:dyDescent="0.35">
      <c r="M20150" s="263" t="s">
        <v>35815</v>
      </c>
      <c r="N20150" s="264">
        <v>191.52</v>
      </c>
      <c r="P20150" s="241"/>
      <c r="Q20150" s="242"/>
    </row>
    <row r="20151" spans="13:17" ht="14.5" x14ac:dyDescent="0.35">
      <c r="M20151" s="263" t="s">
        <v>35816</v>
      </c>
      <c r="N20151" s="264">
        <v>6.95</v>
      </c>
      <c r="P20151" s="241"/>
      <c r="Q20151" s="242"/>
    </row>
    <row r="20152" spans="13:17" ht="14.5" x14ac:dyDescent="0.35">
      <c r="M20152" s="263" t="s">
        <v>35817</v>
      </c>
      <c r="N20152" s="264">
        <v>33.14</v>
      </c>
      <c r="P20152" s="241"/>
      <c r="Q20152" s="242"/>
    </row>
    <row r="20153" spans="13:17" ht="14.5" x14ac:dyDescent="0.35">
      <c r="M20153" s="263" t="s">
        <v>54010</v>
      </c>
      <c r="N20153" s="264">
        <v>9666</v>
      </c>
      <c r="P20153" s="241"/>
      <c r="Q20153" s="242"/>
    </row>
    <row r="20154" spans="13:17" ht="14.5" x14ac:dyDescent="0.35">
      <c r="M20154" s="263" t="s">
        <v>43659</v>
      </c>
      <c r="N20154" s="264">
        <v>48519.5</v>
      </c>
      <c r="P20154" s="241"/>
      <c r="Q20154" s="242"/>
    </row>
    <row r="20155" spans="13:17" ht="14.5" x14ac:dyDescent="0.35">
      <c r="M20155" s="263" t="s">
        <v>58504</v>
      </c>
      <c r="N20155" s="264">
        <v>1600</v>
      </c>
      <c r="P20155" s="241"/>
      <c r="Q20155" s="242"/>
    </row>
    <row r="20156" spans="13:17" ht="14.5" x14ac:dyDescent="0.35">
      <c r="M20156" s="263" t="s">
        <v>49187</v>
      </c>
      <c r="N20156" s="264">
        <v>35100</v>
      </c>
      <c r="P20156" s="241"/>
      <c r="Q20156" s="242"/>
    </row>
    <row r="20157" spans="13:17" ht="14.5" x14ac:dyDescent="0.35">
      <c r="M20157" s="263" t="s">
        <v>43660</v>
      </c>
      <c r="N20157" s="264">
        <v>7871.86</v>
      </c>
      <c r="P20157" s="241"/>
      <c r="Q20157" s="242"/>
    </row>
    <row r="20158" spans="13:17" ht="14.5" x14ac:dyDescent="0.35">
      <c r="M20158" s="263" t="s">
        <v>49188</v>
      </c>
      <c r="N20158" s="264">
        <v>15511.91</v>
      </c>
      <c r="P20158" s="241"/>
      <c r="Q20158" s="242"/>
    </row>
    <row r="20159" spans="13:17" ht="14.5" x14ac:dyDescent="0.35">
      <c r="M20159" s="263" t="s">
        <v>51770</v>
      </c>
      <c r="N20159" s="264">
        <v>9002</v>
      </c>
      <c r="P20159" s="241"/>
      <c r="Q20159" s="242"/>
    </row>
    <row r="20160" spans="13:17" ht="14.5" x14ac:dyDescent="0.35">
      <c r="M20160" s="263" t="s">
        <v>26092</v>
      </c>
      <c r="N20160" s="264">
        <v>11289.67</v>
      </c>
      <c r="P20160" s="241"/>
      <c r="Q20160" s="242"/>
    </row>
    <row r="20161" spans="13:17" ht="14.5" x14ac:dyDescent="0.35">
      <c r="M20161" s="263" t="s">
        <v>37248</v>
      </c>
      <c r="N20161" s="264">
        <v>1222.69</v>
      </c>
      <c r="P20161" s="241"/>
      <c r="Q20161" s="242"/>
    </row>
    <row r="20162" spans="13:17" ht="14.5" x14ac:dyDescent="0.35">
      <c r="M20162" s="263" t="s">
        <v>26093</v>
      </c>
      <c r="N20162" s="264">
        <v>116420.29</v>
      </c>
      <c r="P20162" s="241"/>
      <c r="Q20162" s="242"/>
    </row>
    <row r="20163" spans="13:17" ht="14.5" x14ac:dyDescent="0.35">
      <c r="M20163" s="263" t="s">
        <v>26114</v>
      </c>
      <c r="N20163" s="264">
        <v>154019.39000000001</v>
      </c>
      <c r="P20163" s="241"/>
      <c r="Q20163" s="242"/>
    </row>
    <row r="20164" spans="13:17" ht="14.5" x14ac:dyDescent="0.35">
      <c r="M20164" s="263" t="s">
        <v>26115</v>
      </c>
      <c r="N20164" s="264">
        <v>108889.43</v>
      </c>
      <c r="P20164" s="241"/>
      <c r="Q20164" s="242"/>
    </row>
    <row r="20165" spans="13:17" ht="14.5" x14ac:dyDescent="0.35">
      <c r="M20165" s="263" t="s">
        <v>51771</v>
      </c>
      <c r="N20165" s="264">
        <v>21220.34</v>
      </c>
      <c r="P20165" s="241"/>
      <c r="Q20165" s="242"/>
    </row>
    <row r="20166" spans="13:17" ht="14.5" x14ac:dyDescent="0.35">
      <c r="M20166" s="263" t="s">
        <v>46118</v>
      </c>
      <c r="N20166" s="264">
        <v>209529.74</v>
      </c>
      <c r="P20166" s="241"/>
      <c r="Q20166" s="242"/>
    </row>
    <row r="20167" spans="13:17" ht="14.5" x14ac:dyDescent="0.35">
      <c r="M20167" s="263" t="s">
        <v>58505</v>
      </c>
      <c r="N20167" s="264">
        <v>1858</v>
      </c>
      <c r="P20167" s="241"/>
      <c r="Q20167" s="242"/>
    </row>
    <row r="20168" spans="13:17" ht="14.5" x14ac:dyDescent="0.35">
      <c r="M20168" s="263" t="s">
        <v>26116</v>
      </c>
      <c r="N20168" s="264">
        <v>28130.19</v>
      </c>
      <c r="P20168" s="241"/>
      <c r="Q20168" s="242"/>
    </row>
    <row r="20169" spans="13:17" ht="14.5" x14ac:dyDescent="0.35">
      <c r="M20169" s="263" t="s">
        <v>51772</v>
      </c>
      <c r="N20169" s="264">
        <v>12484.67</v>
      </c>
      <c r="P20169" s="241"/>
      <c r="Q20169" s="242"/>
    </row>
    <row r="20170" spans="13:17" ht="14.5" x14ac:dyDescent="0.35">
      <c r="M20170" s="263" t="s">
        <v>51773</v>
      </c>
      <c r="N20170" s="264">
        <v>15.68</v>
      </c>
      <c r="P20170" s="241"/>
      <c r="Q20170" s="242"/>
    </row>
    <row r="20171" spans="13:17" ht="14.5" x14ac:dyDescent="0.35">
      <c r="M20171" s="263" t="s">
        <v>51774</v>
      </c>
      <c r="N20171" s="264">
        <v>46.33</v>
      </c>
      <c r="P20171" s="241"/>
      <c r="Q20171" s="242"/>
    </row>
    <row r="20172" spans="13:17" ht="14.5" x14ac:dyDescent="0.35">
      <c r="M20172" s="263" t="s">
        <v>26117</v>
      </c>
      <c r="N20172" s="264">
        <v>7216.6</v>
      </c>
      <c r="P20172" s="241"/>
      <c r="Q20172" s="242"/>
    </row>
    <row r="20173" spans="13:17" ht="14.5" x14ac:dyDescent="0.35">
      <c r="M20173" s="263" t="s">
        <v>26119</v>
      </c>
      <c r="N20173" s="264">
        <v>496.63</v>
      </c>
      <c r="P20173" s="241"/>
      <c r="Q20173" s="242"/>
    </row>
    <row r="20174" spans="13:17" ht="14.5" x14ac:dyDescent="0.35">
      <c r="M20174" s="263" t="s">
        <v>26120</v>
      </c>
      <c r="N20174" s="264">
        <v>19776</v>
      </c>
      <c r="P20174" s="241"/>
      <c r="Q20174" s="242"/>
    </row>
    <row r="20175" spans="13:17" ht="14.5" x14ac:dyDescent="0.35">
      <c r="M20175" s="263" t="s">
        <v>35822</v>
      </c>
      <c r="N20175" s="264">
        <v>97590.94</v>
      </c>
      <c r="P20175" s="241"/>
      <c r="Q20175" s="242"/>
    </row>
    <row r="20176" spans="13:17" ht="14.5" x14ac:dyDescent="0.35">
      <c r="M20176" s="263" t="s">
        <v>42092</v>
      </c>
      <c r="N20176" s="264">
        <v>44375.92</v>
      </c>
      <c r="P20176" s="241"/>
      <c r="Q20176" s="242"/>
    </row>
    <row r="20177" spans="13:17" ht="14.5" x14ac:dyDescent="0.35">
      <c r="M20177" s="263" t="s">
        <v>46119</v>
      </c>
      <c r="N20177" s="264">
        <v>167685.32999999999</v>
      </c>
      <c r="P20177" s="241"/>
      <c r="Q20177" s="242"/>
    </row>
    <row r="20178" spans="13:17" ht="14.5" x14ac:dyDescent="0.35">
      <c r="M20178" s="263" t="s">
        <v>26133</v>
      </c>
      <c r="N20178" s="264">
        <v>23628.38</v>
      </c>
      <c r="P20178" s="241"/>
      <c r="Q20178" s="242"/>
    </row>
    <row r="20179" spans="13:17" ht="14.5" x14ac:dyDescent="0.35">
      <c r="M20179" s="263" t="s">
        <v>42093</v>
      </c>
      <c r="N20179" s="264">
        <v>14475.18</v>
      </c>
      <c r="P20179" s="241"/>
      <c r="Q20179" s="242"/>
    </row>
    <row r="20180" spans="13:17" ht="14.5" x14ac:dyDescent="0.35">
      <c r="M20180" s="263" t="s">
        <v>26134</v>
      </c>
      <c r="N20180" s="264">
        <v>20641.5</v>
      </c>
      <c r="P20180" s="241"/>
      <c r="Q20180" s="242"/>
    </row>
    <row r="20181" spans="13:17" ht="14.5" x14ac:dyDescent="0.35">
      <c r="M20181" s="263" t="s">
        <v>35823</v>
      </c>
      <c r="N20181" s="264">
        <v>64153.2</v>
      </c>
      <c r="P20181" s="241"/>
      <c r="Q20181" s="242"/>
    </row>
    <row r="20182" spans="13:17" ht="14.5" x14ac:dyDescent="0.35">
      <c r="M20182" s="263" t="s">
        <v>51775</v>
      </c>
      <c r="N20182" s="264">
        <v>12294.5</v>
      </c>
      <c r="P20182" s="241"/>
      <c r="Q20182" s="242"/>
    </row>
    <row r="20183" spans="13:17" ht="14.5" x14ac:dyDescent="0.35">
      <c r="M20183" s="263" t="s">
        <v>26135</v>
      </c>
      <c r="N20183" s="264">
        <v>52280.19</v>
      </c>
      <c r="P20183" s="241"/>
      <c r="Q20183" s="242"/>
    </row>
    <row r="20184" spans="13:17" ht="14.5" x14ac:dyDescent="0.35">
      <c r="M20184" s="263" t="s">
        <v>26136</v>
      </c>
      <c r="N20184" s="264">
        <v>39942.65</v>
      </c>
      <c r="P20184" s="241"/>
      <c r="Q20184" s="242"/>
    </row>
    <row r="20185" spans="13:17" ht="14.5" x14ac:dyDescent="0.35">
      <c r="M20185" s="263" t="s">
        <v>26137</v>
      </c>
      <c r="N20185" s="264">
        <v>15394.71</v>
      </c>
      <c r="P20185" s="241"/>
      <c r="Q20185" s="242"/>
    </row>
    <row r="20186" spans="13:17" ht="14.5" x14ac:dyDescent="0.35">
      <c r="M20186" s="263" t="s">
        <v>26156</v>
      </c>
      <c r="N20186" s="264">
        <v>4644.68</v>
      </c>
      <c r="P20186" s="241"/>
      <c r="Q20186" s="242"/>
    </row>
    <row r="20187" spans="13:17" ht="14.5" x14ac:dyDescent="0.35">
      <c r="M20187" s="263" t="s">
        <v>38447</v>
      </c>
      <c r="N20187" s="264">
        <v>44260.95</v>
      </c>
      <c r="P20187" s="241"/>
      <c r="Q20187" s="242"/>
    </row>
    <row r="20188" spans="13:17" ht="14.5" x14ac:dyDescent="0.35">
      <c r="M20188" s="263" t="s">
        <v>46120</v>
      </c>
      <c r="N20188" s="264">
        <v>40392.93</v>
      </c>
      <c r="P20188" s="241"/>
      <c r="Q20188" s="242"/>
    </row>
    <row r="20189" spans="13:17" ht="14.5" x14ac:dyDescent="0.35">
      <c r="M20189" s="263" t="s">
        <v>26158</v>
      </c>
      <c r="N20189" s="264">
        <v>5000</v>
      </c>
      <c r="P20189" s="241"/>
      <c r="Q20189" s="242"/>
    </row>
    <row r="20190" spans="13:17" ht="14.5" x14ac:dyDescent="0.35">
      <c r="M20190" s="263" t="s">
        <v>26160</v>
      </c>
      <c r="N20190" s="264">
        <v>7184.91</v>
      </c>
      <c r="P20190" s="241"/>
      <c r="Q20190" s="242"/>
    </row>
    <row r="20191" spans="13:17" ht="14.5" x14ac:dyDescent="0.35">
      <c r="M20191" s="263" t="s">
        <v>26161</v>
      </c>
      <c r="N20191" s="264">
        <v>147930.26</v>
      </c>
      <c r="P20191" s="241"/>
      <c r="Q20191" s="242"/>
    </row>
    <row r="20192" spans="13:17" ht="14.5" x14ac:dyDescent="0.35">
      <c r="M20192" s="263" t="s">
        <v>15850</v>
      </c>
      <c r="N20192" s="264">
        <v>2002</v>
      </c>
      <c r="P20192" s="241"/>
      <c r="Q20192" s="242"/>
    </row>
    <row r="20193" spans="13:17" ht="14.5" x14ac:dyDescent="0.35">
      <c r="M20193" s="263" t="s">
        <v>26162</v>
      </c>
      <c r="N20193" s="264">
        <v>4800</v>
      </c>
      <c r="P20193" s="241"/>
      <c r="Q20193" s="242"/>
    </row>
    <row r="20194" spans="13:17" ht="14.5" x14ac:dyDescent="0.35">
      <c r="M20194" s="263" t="s">
        <v>37258</v>
      </c>
      <c r="N20194" s="264">
        <v>12683.22</v>
      </c>
      <c r="P20194" s="241"/>
      <c r="Q20194" s="242"/>
    </row>
    <row r="20195" spans="13:17" ht="14.5" x14ac:dyDescent="0.35">
      <c r="M20195" s="263" t="s">
        <v>15851</v>
      </c>
      <c r="N20195" s="264">
        <v>21821.279999999999</v>
      </c>
      <c r="P20195" s="241"/>
      <c r="Q20195" s="242"/>
    </row>
    <row r="20196" spans="13:17" ht="14.5" x14ac:dyDescent="0.35">
      <c r="M20196" s="263" t="s">
        <v>26179</v>
      </c>
      <c r="N20196" s="264">
        <v>265588.74</v>
      </c>
      <c r="P20196" s="241"/>
      <c r="Q20196" s="242"/>
    </row>
    <row r="20197" spans="13:17" ht="14.5" x14ac:dyDescent="0.35">
      <c r="M20197" s="263" t="s">
        <v>58506</v>
      </c>
      <c r="N20197" s="264">
        <v>720</v>
      </c>
      <c r="P20197" s="241"/>
      <c r="Q20197" s="242"/>
    </row>
    <row r="20198" spans="13:17" ht="14.5" x14ac:dyDescent="0.35">
      <c r="M20198" s="263" t="s">
        <v>26180</v>
      </c>
      <c r="N20198" s="264">
        <v>43776.09</v>
      </c>
      <c r="P20198" s="241"/>
      <c r="Q20198" s="242"/>
    </row>
    <row r="20199" spans="13:17" ht="14.5" x14ac:dyDescent="0.35">
      <c r="M20199" s="263" t="s">
        <v>58507</v>
      </c>
      <c r="N20199" s="264">
        <v>480</v>
      </c>
      <c r="P20199" s="241"/>
      <c r="Q20199" s="242"/>
    </row>
    <row r="20200" spans="13:17" ht="14.5" x14ac:dyDescent="0.35">
      <c r="M20200" s="263" t="s">
        <v>58508</v>
      </c>
      <c r="N20200" s="264">
        <v>760</v>
      </c>
      <c r="P20200" s="241"/>
      <c r="Q20200" s="242"/>
    </row>
    <row r="20201" spans="13:17" ht="14.5" x14ac:dyDescent="0.35">
      <c r="M20201" s="263" t="s">
        <v>58509</v>
      </c>
      <c r="N20201" s="264">
        <v>750</v>
      </c>
      <c r="P20201" s="241"/>
      <c r="Q20201" s="242"/>
    </row>
    <row r="20202" spans="13:17" ht="14.5" x14ac:dyDescent="0.35">
      <c r="M20202" s="263" t="s">
        <v>35832</v>
      </c>
      <c r="N20202" s="264">
        <v>4149.59</v>
      </c>
      <c r="P20202" s="241"/>
      <c r="Q20202" s="242"/>
    </row>
    <row r="20203" spans="13:17" ht="14.5" x14ac:dyDescent="0.35">
      <c r="M20203" s="263" t="s">
        <v>58510</v>
      </c>
      <c r="N20203" s="264">
        <v>2033.7</v>
      </c>
      <c r="P20203" s="241"/>
      <c r="Q20203" s="242"/>
    </row>
    <row r="20204" spans="13:17" ht="14.5" x14ac:dyDescent="0.35">
      <c r="M20204" s="263" t="s">
        <v>49189</v>
      </c>
      <c r="N20204" s="264">
        <v>177919.54</v>
      </c>
      <c r="P20204" s="241"/>
      <c r="Q20204" s="242"/>
    </row>
    <row r="20205" spans="13:17" ht="14.5" x14ac:dyDescent="0.35">
      <c r="M20205" s="263" t="s">
        <v>46121</v>
      </c>
      <c r="N20205" s="264">
        <v>6098.47</v>
      </c>
      <c r="P20205" s="241"/>
      <c r="Q20205" s="242"/>
    </row>
    <row r="20206" spans="13:17" ht="14.5" x14ac:dyDescent="0.35">
      <c r="M20206" s="263" t="s">
        <v>37269</v>
      </c>
      <c r="N20206" s="264">
        <v>18755.86</v>
      </c>
      <c r="P20206" s="241"/>
      <c r="Q20206" s="242"/>
    </row>
    <row r="20207" spans="13:17" ht="14.5" x14ac:dyDescent="0.35">
      <c r="M20207" s="263" t="s">
        <v>26181</v>
      </c>
      <c r="N20207" s="264">
        <v>39174.47</v>
      </c>
      <c r="P20207" s="241"/>
      <c r="Q20207" s="242"/>
    </row>
    <row r="20208" spans="13:17" ht="14.5" x14ac:dyDescent="0.35">
      <c r="M20208" s="263" t="s">
        <v>26182</v>
      </c>
      <c r="N20208" s="264">
        <v>2741.35</v>
      </c>
      <c r="P20208" s="241"/>
      <c r="Q20208" s="242"/>
    </row>
    <row r="20209" spans="13:17" ht="14.5" x14ac:dyDescent="0.35">
      <c r="M20209" s="263" t="s">
        <v>26183</v>
      </c>
      <c r="N20209" s="264">
        <v>29613.81</v>
      </c>
      <c r="P20209" s="241"/>
      <c r="Q20209" s="242"/>
    </row>
    <row r="20210" spans="13:17" ht="14.5" x14ac:dyDescent="0.35">
      <c r="M20210" s="263" t="s">
        <v>37270</v>
      </c>
      <c r="N20210" s="264">
        <v>1241.04</v>
      </c>
      <c r="P20210" s="241"/>
      <c r="Q20210" s="242"/>
    </row>
    <row r="20211" spans="13:17" ht="14.5" x14ac:dyDescent="0.35">
      <c r="M20211" s="263" t="s">
        <v>26184</v>
      </c>
      <c r="N20211" s="264">
        <v>100619.27</v>
      </c>
      <c r="P20211" s="241"/>
      <c r="Q20211" s="242"/>
    </row>
    <row r="20212" spans="13:17" ht="14.5" x14ac:dyDescent="0.35">
      <c r="M20212" s="263" t="s">
        <v>54011</v>
      </c>
      <c r="N20212" s="264">
        <v>23286.03</v>
      </c>
      <c r="P20212" s="241"/>
      <c r="Q20212" s="242"/>
    </row>
    <row r="20213" spans="13:17" ht="14.5" x14ac:dyDescent="0.35">
      <c r="M20213" s="263" t="s">
        <v>35833</v>
      </c>
      <c r="N20213" s="264">
        <v>437.14</v>
      </c>
      <c r="P20213" s="241"/>
      <c r="Q20213" s="242"/>
    </row>
    <row r="20214" spans="13:17" ht="14.5" x14ac:dyDescent="0.35">
      <c r="M20214" s="263" t="s">
        <v>26210</v>
      </c>
      <c r="N20214" s="264">
        <v>35425</v>
      </c>
      <c r="P20214" s="241"/>
      <c r="Q20214" s="242"/>
    </row>
    <row r="20215" spans="13:17" ht="14.5" x14ac:dyDescent="0.35">
      <c r="M20215" s="263" t="s">
        <v>54012</v>
      </c>
      <c r="N20215" s="264">
        <v>-867.89</v>
      </c>
      <c r="P20215" s="241"/>
      <c r="Q20215" s="242"/>
    </row>
    <row r="20216" spans="13:17" ht="14.5" x14ac:dyDescent="0.35">
      <c r="M20216" s="263" t="s">
        <v>54013</v>
      </c>
      <c r="N20216" s="264">
        <v>9280</v>
      </c>
      <c r="P20216" s="241"/>
      <c r="Q20216" s="242"/>
    </row>
    <row r="20217" spans="13:17" ht="14.5" x14ac:dyDescent="0.35">
      <c r="M20217" s="263" t="s">
        <v>26211</v>
      </c>
      <c r="N20217" s="264">
        <v>1000</v>
      </c>
      <c r="P20217" s="241"/>
      <c r="Q20217" s="242"/>
    </row>
    <row r="20218" spans="13:17" ht="14.5" x14ac:dyDescent="0.35">
      <c r="M20218" s="263" t="s">
        <v>54014</v>
      </c>
      <c r="N20218" s="264">
        <v>10320</v>
      </c>
      <c r="P20218" s="241"/>
      <c r="Q20218" s="242"/>
    </row>
    <row r="20219" spans="13:17" ht="14.5" x14ac:dyDescent="0.35">
      <c r="M20219" s="263" t="s">
        <v>46122</v>
      </c>
      <c r="N20219" s="264">
        <v>2404.91</v>
      </c>
      <c r="P20219" s="241"/>
      <c r="Q20219" s="242"/>
    </row>
    <row r="20220" spans="13:17" ht="14.5" x14ac:dyDescent="0.35">
      <c r="M20220" s="263" t="s">
        <v>49190</v>
      </c>
      <c r="N20220" s="264">
        <v>137000</v>
      </c>
      <c r="P20220" s="241"/>
      <c r="Q20220" s="242"/>
    </row>
    <row r="20221" spans="13:17" ht="14.5" x14ac:dyDescent="0.35">
      <c r="M20221" s="263" t="s">
        <v>46123</v>
      </c>
      <c r="N20221" s="264">
        <v>115499.99</v>
      </c>
      <c r="P20221" s="241"/>
      <c r="Q20221" s="242"/>
    </row>
    <row r="20222" spans="13:17" ht="14.5" x14ac:dyDescent="0.35">
      <c r="M20222" s="263" t="s">
        <v>54015</v>
      </c>
      <c r="N20222" s="264">
        <v>8000</v>
      </c>
      <c r="P20222" s="241"/>
      <c r="Q20222" s="242"/>
    </row>
    <row r="20223" spans="13:17" ht="14.5" x14ac:dyDescent="0.35">
      <c r="M20223" s="263" t="s">
        <v>26212</v>
      </c>
      <c r="N20223" s="264">
        <v>20468.27</v>
      </c>
      <c r="P20223" s="241"/>
      <c r="Q20223" s="242"/>
    </row>
    <row r="20224" spans="13:17" ht="14.5" x14ac:dyDescent="0.35">
      <c r="M20224" s="263" t="s">
        <v>54016</v>
      </c>
      <c r="N20224" s="264">
        <v>3116.1</v>
      </c>
      <c r="P20224" s="241"/>
      <c r="Q20224" s="242"/>
    </row>
    <row r="20225" spans="13:17" ht="14.5" x14ac:dyDescent="0.35">
      <c r="M20225" s="263" t="s">
        <v>58511</v>
      </c>
      <c r="N20225" s="264">
        <v>293.04000000000002</v>
      </c>
      <c r="P20225" s="241"/>
      <c r="Q20225" s="242"/>
    </row>
    <row r="20226" spans="13:17" ht="14.5" x14ac:dyDescent="0.35">
      <c r="M20226" s="263" t="s">
        <v>26214</v>
      </c>
      <c r="N20226" s="264">
        <v>605.08000000000004</v>
      </c>
      <c r="P20226" s="241"/>
      <c r="Q20226" s="242"/>
    </row>
    <row r="20227" spans="13:17" ht="14.5" x14ac:dyDescent="0.35">
      <c r="M20227" s="263" t="s">
        <v>58512</v>
      </c>
      <c r="N20227" s="264">
        <v>4.2</v>
      </c>
      <c r="P20227" s="241"/>
      <c r="Q20227" s="242"/>
    </row>
    <row r="20228" spans="13:17" ht="14.5" x14ac:dyDescent="0.35">
      <c r="M20228" s="263" t="s">
        <v>58513</v>
      </c>
      <c r="N20228" s="264">
        <v>17.97</v>
      </c>
      <c r="P20228" s="241"/>
      <c r="Q20228" s="242"/>
    </row>
    <row r="20229" spans="13:17" ht="14.5" x14ac:dyDescent="0.35">
      <c r="M20229" s="263" t="s">
        <v>58514</v>
      </c>
      <c r="N20229" s="264">
        <v>0.5</v>
      </c>
      <c r="P20229" s="241"/>
      <c r="Q20229" s="242"/>
    </row>
    <row r="20230" spans="13:17" ht="14.5" x14ac:dyDescent="0.35">
      <c r="M20230" s="263" t="s">
        <v>26215</v>
      </c>
      <c r="N20230" s="264">
        <v>2620.02</v>
      </c>
      <c r="P20230" s="241"/>
      <c r="Q20230" s="242"/>
    </row>
    <row r="20231" spans="13:17" ht="14.5" x14ac:dyDescent="0.35">
      <c r="M20231" s="263" t="s">
        <v>26218</v>
      </c>
      <c r="N20231" s="264">
        <v>885.87</v>
      </c>
      <c r="P20231" s="241"/>
      <c r="Q20231" s="242"/>
    </row>
    <row r="20232" spans="13:17" ht="14.5" x14ac:dyDescent="0.35">
      <c r="M20232" s="263" t="s">
        <v>26219</v>
      </c>
      <c r="N20232" s="264">
        <v>4800.0600000000004</v>
      </c>
      <c r="P20232" s="241"/>
      <c r="Q20232" s="242"/>
    </row>
    <row r="20233" spans="13:17" ht="14.5" x14ac:dyDescent="0.35">
      <c r="M20233" s="263" t="s">
        <v>54017</v>
      </c>
      <c r="N20233" s="264">
        <v>929.35</v>
      </c>
      <c r="P20233" s="241"/>
      <c r="Q20233" s="242"/>
    </row>
    <row r="20234" spans="13:17" ht="14.5" x14ac:dyDescent="0.35">
      <c r="M20234" s="263" t="s">
        <v>26221</v>
      </c>
      <c r="N20234" s="264">
        <v>-114.8</v>
      </c>
      <c r="P20234" s="241"/>
      <c r="Q20234" s="242"/>
    </row>
    <row r="20235" spans="13:17" ht="14.5" x14ac:dyDescent="0.35">
      <c r="M20235" s="263" t="s">
        <v>50823</v>
      </c>
      <c r="N20235" s="264">
        <v>9172</v>
      </c>
      <c r="P20235" s="241"/>
      <c r="Q20235" s="242"/>
    </row>
    <row r="20236" spans="13:17" ht="14.5" x14ac:dyDescent="0.35">
      <c r="M20236" s="263" t="s">
        <v>49191</v>
      </c>
      <c r="N20236" s="264">
        <v>77000</v>
      </c>
      <c r="P20236" s="241"/>
      <c r="Q20236" s="242"/>
    </row>
    <row r="20237" spans="13:17" ht="14.5" x14ac:dyDescent="0.35">
      <c r="M20237" s="263" t="s">
        <v>26242</v>
      </c>
      <c r="N20237" s="264">
        <v>13400</v>
      </c>
      <c r="P20237" s="241"/>
      <c r="Q20237" s="242"/>
    </row>
    <row r="20238" spans="13:17" ht="14.5" x14ac:dyDescent="0.35">
      <c r="M20238" s="263" t="s">
        <v>49192</v>
      </c>
      <c r="N20238" s="264">
        <v>6781.75</v>
      </c>
      <c r="P20238" s="241"/>
      <c r="Q20238" s="242"/>
    </row>
    <row r="20239" spans="13:17" ht="14.5" x14ac:dyDescent="0.35">
      <c r="M20239" s="263" t="s">
        <v>26243</v>
      </c>
      <c r="N20239" s="264">
        <v>494</v>
      </c>
      <c r="P20239" s="241"/>
      <c r="Q20239" s="242"/>
    </row>
    <row r="20240" spans="13:17" ht="14.5" x14ac:dyDescent="0.35">
      <c r="M20240" s="263" t="s">
        <v>26244</v>
      </c>
      <c r="N20240" s="264">
        <v>1375</v>
      </c>
      <c r="P20240" s="241"/>
      <c r="Q20240" s="242"/>
    </row>
    <row r="20241" spans="13:17" ht="14.5" x14ac:dyDescent="0.35">
      <c r="M20241" s="263" t="s">
        <v>26246</v>
      </c>
      <c r="N20241" s="264">
        <v>21000</v>
      </c>
      <c r="P20241" s="241"/>
      <c r="Q20241" s="242"/>
    </row>
    <row r="20242" spans="13:17" ht="14.5" x14ac:dyDescent="0.35">
      <c r="M20242" s="263" t="s">
        <v>26266</v>
      </c>
      <c r="N20242" s="264">
        <v>117236.01</v>
      </c>
      <c r="P20242" s="241"/>
      <c r="Q20242" s="242"/>
    </row>
    <row r="20243" spans="13:17" ht="14.5" x14ac:dyDescent="0.35">
      <c r="M20243" s="263" t="s">
        <v>38450</v>
      </c>
      <c r="N20243" s="264">
        <v>113334.7</v>
      </c>
      <c r="P20243" s="241"/>
      <c r="Q20243" s="242"/>
    </row>
    <row r="20244" spans="13:17" ht="14.5" x14ac:dyDescent="0.35">
      <c r="M20244" s="263" t="s">
        <v>46124</v>
      </c>
      <c r="N20244" s="264">
        <v>43659.77</v>
      </c>
      <c r="P20244" s="241"/>
      <c r="Q20244" s="242"/>
    </row>
    <row r="20245" spans="13:17" ht="14.5" x14ac:dyDescent="0.35">
      <c r="M20245" s="263" t="s">
        <v>46125</v>
      </c>
      <c r="N20245" s="264">
        <v>169200</v>
      </c>
      <c r="P20245" s="241"/>
      <c r="Q20245" s="242"/>
    </row>
    <row r="20246" spans="13:17" ht="14.5" x14ac:dyDescent="0.35">
      <c r="M20246" s="263" t="s">
        <v>58515</v>
      </c>
      <c r="N20246" s="264">
        <v>6244</v>
      </c>
      <c r="P20246" s="241"/>
      <c r="Q20246" s="242"/>
    </row>
    <row r="20247" spans="13:17" ht="14.5" x14ac:dyDescent="0.35">
      <c r="M20247" s="263" t="s">
        <v>26269</v>
      </c>
      <c r="N20247" s="264">
        <v>21967.98</v>
      </c>
      <c r="P20247" s="241"/>
      <c r="Q20247" s="242"/>
    </row>
    <row r="20248" spans="13:17" ht="14.5" x14ac:dyDescent="0.35">
      <c r="M20248" s="263" t="s">
        <v>26270</v>
      </c>
      <c r="N20248" s="264">
        <v>80238.09</v>
      </c>
      <c r="P20248" s="241"/>
      <c r="Q20248" s="242"/>
    </row>
    <row r="20249" spans="13:17" ht="14.5" x14ac:dyDescent="0.35">
      <c r="M20249" s="263" t="s">
        <v>43661</v>
      </c>
      <c r="N20249" s="264">
        <v>45000</v>
      </c>
      <c r="P20249" s="241"/>
      <c r="Q20249" s="242"/>
    </row>
    <row r="20250" spans="13:17" ht="14.5" x14ac:dyDescent="0.35">
      <c r="M20250" s="263" t="s">
        <v>46126</v>
      </c>
      <c r="N20250" s="264">
        <v>50793.58</v>
      </c>
      <c r="P20250" s="241"/>
      <c r="Q20250" s="242"/>
    </row>
    <row r="20251" spans="13:17" ht="14.5" x14ac:dyDescent="0.35">
      <c r="M20251" s="263" t="s">
        <v>26271</v>
      </c>
      <c r="N20251" s="264">
        <v>590565.55000000005</v>
      </c>
      <c r="P20251" s="241"/>
      <c r="Q20251" s="242"/>
    </row>
    <row r="20252" spans="13:17" ht="14.5" x14ac:dyDescent="0.35">
      <c r="M20252" s="263" t="s">
        <v>15859</v>
      </c>
      <c r="N20252" s="264">
        <v>40000</v>
      </c>
      <c r="P20252" s="241"/>
      <c r="Q20252" s="242"/>
    </row>
    <row r="20253" spans="13:17" ht="14.5" x14ac:dyDescent="0.35">
      <c r="M20253" s="263" t="s">
        <v>26291</v>
      </c>
      <c r="N20253" s="264">
        <v>40417.410000000003</v>
      </c>
      <c r="P20253" s="241"/>
      <c r="Q20253" s="242"/>
    </row>
    <row r="20254" spans="13:17" ht="14.5" x14ac:dyDescent="0.35">
      <c r="M20254" s="263" t="s">
        <v>54018</v>
      </c>
      <c r="N20254" s="264">
        <v>5814.13</v>
      </c>
      <c r="P20254" s="241"/>
      <c r="Q20254" s="242"/>
    </row>
    <row r="20255" spans="13:17" ht="14.5" x14ac:dyDescent="0.35">
      <c r="M20255" s="263" t="s">
        <v>43662</v>
      </c>
      <c r="N20255" s="264">
        <v>46683.74</v>
      </c>
      <c r="P20255" s="241"/>
      <c r="Q20255" s="242"/>
    </row>
    <row r="20256" spans="13:17" ht="14.5" x14ac:dyDescent="0.35">
      <c r="M20256" s="263" t="s">
        <v>43663</v>
      </c>
      <c r="N20256" s="264">
        <v>8560.25</v>
      </c>
      <c r="P20256" s="241"/>
      <c r="Q20256" s="242"/>
    </row>
    <row r="20257" spans="13:17" ht="14.5" x14ac:dyDescent="0.35">
      <c r="M20257" s="263" t="s">
        <v>43664</v>
      </c>
      <c r="N20257" s="264">
        <v>26721.38</v>
      </c>
      <c r="P20257" s="241"/>
      <c r="Q20257" s="242"/>
    </row>
    <row r="20258" spans="13:17" ht="14.5" x14ac:dyDescent="0.35">
      <c r="M20258" s="263" t="s">
        <v>15863</v>
      </c>
      <c r="N20258" s="264">
        <v>68490.84</v>
      </c>
      <c r="P20258" s="241"/>
      <c r="Q20258" s="242"/>
    </row>
    <row r="20259" spans="13:17" ht="14.5" x14ac:dyDescent="0.35">
      <c r="M20259" s="263" t="s">
        <v>43665</v>
      </c>
      <c r="N20259" s="264">
        <v>11921.96</v>
      </c>
      <c r="P20259" s="241"/>
      <c r="Q20259" s="242"/>
    </row>
    <row r="20260" spans="13:17" ht="14.5" x14ac:dyDescent="0.35">
      <c r="M20260" s="263" t="s">
        <v>15864</v>
      </c>
      <c r="N20260" s="264">
        <v>24664.799999999999</v>
      </c>
      <c r="P20260" s="241"/>
      <c r="Q20260" s="242"/>
    </row>
    <row r="20261" spans="13:17" ht="14.5" x14ac:dyDescent="0.35">
      <c r="M20261" s="263" t="s">
        <v>26292</v>
      </c>
      <c r="N20261" s="264">
        <v>2029.35</v>
      </c>
      <c r="P20261" s="241"/>
      <c r="Q20261" s="242"/>
    </row>
    <row r="20262" spans="13:17" ht="14.5" x14ac:dyDescent="0.35">
      <c r="M20262" s="263" t="s">
        <v>49193</v>
      </c>
      <c r="N20262" s="264">
        <v>41000</v>
      </c>
      <c r="P20262" s="241"/>
      <c r="Q20262" s="242"/>
    </row>
    <row r="20263" spans="13:17" ht="14.5" x14ac:dyDescent="0.35">
      <c r="M20263" s="263" t="s">
        <v>54019</v>
      </c>
      <c r="N20263" s="264">
        <v>41690.089999999997</v>
      </c>
      <c r="P20263" s="241"/>
      <c r="Q20263" s="242"/>
    </row>
    <row r="20264" spans="13:17" ht="14.5" x14ac:dyDescent="0.35">
      <c r="M20264" s="263" t="s">
        <v>26293</v>
      </c>
      <c r="N20264" s="264">
        <v>24246.37</v>
      </c>
      <c r="P20264" s="241"/>
      <c r="Q20264" s="242"/>
    </row>
    <row r="20265" spans="13:17" ht="14.5" x14ac:dyDescent="0.35">
      <c r="M20265" s="263" t="s">
        <v>26294</v>
      </c>
      <c r="N20265" s="264">
        <v>5659</v>
      </c>
      <c r="P20265" s="241"/>
      <c r="Q20265" s="242"/>
    </row>
    <row r="20266" spans="13:17" ht="14.5" x14ac:dyDescent="0.35">
      <c r="M20266" s="263" t="s">
        <v>26295</v>
      </c>
      <c r="N20266" s="264">
        <v>10500.85</v>
      </c>
      <c r="P20266" s="241"/>
      <c r="Q20266" s="242"/>
    </row>
    <row r="20267" spans="13:17" ht="14.5" x14ac:dyDescent="0.35">
      <c r="M20267" s="263" t="s">
        <v>54020</v>
      </c>
      <c r="N20267" s="264">
        <v>4477.2299999999996</v>
      </c>
      <c r="P20267" s="241"/>
      <c r="Q20267" s="242"/>
    </row>
    <row r="20268" spans="13:17" ht="14.5" x14ac:dyDescent="0.35">
      <c r="M20268" s="263" t="s">
        <v>26296</v>
      </c>
      <c r="N20268" s="264">
        <v>154963.89000000001</v>
      </c>
      <c r="P20268" s="241"/>
      <c r="Q20268" s="242"/>
    </row>
    <row r="20269" spans="13:17" ht="14.5" x14ac:dyDescent="0.35">
      <c r="M20269" s="263" t="s">
        <v>26297</v>
      </c>
      <c r="N20269" s="264">
        <v>33.78</v>
      </c>
      <c r="P20269" s="241"/>
      <c r="Q20269" s="242"/>
    </row>
    <row r="20270" spans="13:17" ht="14.5" x14ac:dyDescent="0.35">
      <c r="M20270" s="263" t="s">
        <v>26298</v>
      </c>
      <c r="N20270" s="264">
        <v>19800</v>
      </c>
      <c r="P20270" s="241"/>
      <c r="Q20270" s="242"/>
    </row>
    <row r="20271" spans="13:17" ht="14.5" x14ac:dyDescent="0.35">
      <c r="M20271" s="263" t="s">
        <v>51776</v>
      </c>
      <c r="N20271" s="264">
        <v>43333.279999999999</v>
      </c>
      <c r="P20271" s="241"/>
      <c r="Q20271" s="242"/>
    </row>
    <row r="20272" spans="13:17" ht="14.5" x14ac:dyDescent="0.35">
      <c r="M20272" s="263" t="s">
        <v>58516</v>
      </c>
      <c r="N20272" s="264">
        <v>90.38</v>
      </c>
      <c r="P20272" s="241"/>
      <c r="Q20272" s="242"/>
    </row>
    <row r="20273" spans="13:17" ht="14.5" x14ac:dyDescent="0.35">
      <c r="M20273" s="263" t="s">
        <v>42097</v>
      </c>
      <c r="N20273" s="264">
        <v>96543.15</v>
      </c>
      <c r="P20273" s="241"/>
      <c r="Q20273" s="242"/>
    </row>
    <row r="20274" spans="13:17" ht="14.5" x14ac:dyDescent="0.35">
      <c r="M20274" s="263" t="s">
        <v>51777</v>
      </c>
      <c r="N20274" s="264">
        <v>25143.599999999999</v>
      </c>
      <c r="P20274" s="241"/>
      <c r="Q20274" s="242"/>
    </row>
    <row r="20275" spans="13:17" ht="14.5" x14ac:dyDescent="0.35">
      <c r="M20275" s="263" t="s">
        <v>49194</v>
      </c>
      <c r="N20275" s="264">
        <v>132066</v>
      </c>
      <c r="P20275" s="241"/>
      <c r="Q20275" s="242"/>
    </row>
    <row r="20276" spans="13:17" ht="14.5" x14ac:dyDescent="0.35">
      <c r="M20276" s="263" t="s">
        <v>54021</v>
      </c>
      <c r="N20276" s="264">
        <v>13500</v>
      </c>
      <c r="P20276" s="241"/>
      <c r="Q20276" s="242"/>
    </row>
    <row r="20277" spans="13:17" ht="14.5" x14ac:dyDescent="0.35">
      <c r="M20277" s="263" t="s">
        <v>50824</v>
      </c>
      <c r="N20277" s="264">
        <v>152.38</v>
      </c>
      <c r="P20277" s="241"/>
      <c r="Q20277" s="242"/>
    </row>
    <row r="20278" spans="13:17" ht="14.5" x14ac:dyDescent="0.35">
      <c r="M20278" s="263" t="s">
        <v>26317</v>
      </c>
      <c r="N20278" s="264">
        <v>5524.36</v>
      </c>
      <c r="P20278" s="241"/>
      <c r="Q20278" s="242"/>
    </row>
    <row r="20279" spans="13:17" ht="14.5" x14ac:dyDescent="0.35">
      <c r="M20279" s="263" t="s">
        <v>26318</v>
      </c>
      <c r="N20279" s="264">
        <v>4657.33</v>
      </c>
      <c r="P20279" s="241"/>
      <c r="Q20279" s="242"/>
    </row>
    <row r="20280" spans="13:17" ht="14.5" x14ac:dyDescent="0.35">
      <c r="M20280" s="263" t="s">
        <v>26321</v>
      </c>
      <c r="N20280" s="264">
        <v>25539.93</v>
      </c>
      <c r="P20280" s="241"/>
      <c r="Q20280" s="242"/>
    </row>
    <row r="20281" spans="13:17" ht="14.5" x14ac:dyDescent="0.35">
      <c r="M20281" s="263" t="s">
        <v>26336</v>
      </c>
      <c r="N20281" s="264">
        <v>51630.26</v>
      </c>
      <c r="P20281" s="241"/>
      <c r="Q20281" s="242"/>
    </row>
    <row r="20282" spans="13:17" ht="14.5" x14ac:dyDescent="0.35">
      <c r="M20282" s="263" t="s">
        <v>46127</v>
      </c>
      <c r="N20282" s="264">
        <v>9308.5</v>
      </c>
      <c r="P20282" s="241"/>
      <c r="Q20282" s="242"/>
    </row>
    <row r="20283" spans="13:17" ht="14.5" x14ac:dyDescent="0.35">
      <c r="M20283" s="263" t="s">
        <v>52667</v>
      </c>
      <c r="N20283" s="264">
        <v>39700.660000000003</v>
      </c>
      <c r="P20283" s="241"/>
      <c r="Q20283" s="242"/>
    </row>
    <row r="20284" spans="13:17" ht="14.5" x14ac:dyDescent="0.35">
      <c r="M20284" s="263" t="s">
        <v>37275</v>
      </c>
      <c r="N20284" s="264">
        <v>5757.5</v>
      </c>
      <c r="P20284" s="241"/>
      <c r="Q20284" s="242"/>
    </row>
    <row r="20285" spans="13:17" ht="14.5" x14ac:dyDescent="0.35">
      <c r="M20285" s="263" t="s">
        <v>46128</v>
      </c>
      <c r="N20285" s="264">
        <v>32300</v>
      </c>
      <c r="P20285" s="241"/>
      <c r="Q20285" s="242"/>
    </row>
    <row r="20286" spans="13:17" ht="14.5" x14ac:dyDescent="0.35">
      <c r="M20286" s="263" t="s">
        <v>46129</v>
      </c>
      <c r="N20286" s="264">
        <v>3135.72</v>
      </c>
      <c r="P20286" s="241"/>
      <c r="Q20286" s="242"/>
    </row>
    <row r="20287" spans="13:17" ht="14.5" x14ac:dyDescent="0.35">
      <c r="M20287" s="263" t="s">
        <v>26338</v>
      </c>
      <c r="N20287" s="264">
        <v>41089.519999999997</v>
      </c>
      <c r="P20287" s="241"/>
      <c r="Q20287" s="242"/>
    </row>
    <row r="20288" spans="13:17" ht="14.5" x14ac:dyDescent="0.35">
      <c r="M20288" s="263" t="s">
        <v>49195</v>
      </c>
      <c r="N20288" s="264">
        <v>65</v>
      </c>
      <c r="P20288" s="241"/>
      <c r="Q20288" s="242"/>
    </row>
    <row r="20289" spans="13:17" ht="14.5" x14ac:dyDescent="0.35">
      <c r="M20289" s="263" t="s">
        <v>26339</v>
      </c>
      <c r="N20289" s="264">
        <v>14419.83</v>
      </c>
      <c r="P20289" s="241"/>
      <c r="Q20289" s="242"/>
    </row>
    <row r="20290" spans="13:17" ht="14.5" x14ac:dyDescent="0.35">
      <c r="M20290" s="263" t="s">
        <v>26340</v>
      </c>
      <c r="N20290" s="264">
        <v>26731.1</v>
      </c>
      <c r="P20290" s="241"/>
      <c r="Q20290" s="242"/>
    </row>
    <row r="20291" spans="13:17" ht="14.5" x14ac:dyDescent="0.35">
      <c r="M20291" s="263" t="s">
        <v>46130</v>
      </c>
      <c r="N20291" s="264">
        <v>3000</v>
      </c>
      <c r="P20291" s="241"/>
      <c r="Q20291" s="242"/>
    </row>
    <row r="20292" spans="13:17" ht="14.5" x14ac:dyDescent="0.35">
      <c r="M20292" s="263" t="s">
        <v>37279</v>
      </c>
      <c r="N20292" s="264">
        <v>6907.7</v>
      </c>
      <c r="P20292" s="241"/>
      <c r="Q20292" s="242"/>
    </row>
    <row r="20293" spans="13:17" ht="14.5" x14ac:dyDescent="0.35">
      <c r="M20293" s="263" t="s">
        <v>46131</v>
      </c>
      <c r="N20293" s="264">
        <v>181321.54</v>
      </c>
      <c r="P20293" s="241"/>
      <c r="Q20293" s="242"/>
    </row>
    <row r="20294" spans="13:17" ht="14.5" x14ac:dyDescent="0.35">
      <c r="M20294" s="263" t="s">
        <v>37280</v>
      </c>
      <c r="N20294" s="264">
        <v>5230.5200000000004</v>
      </c>
      <c r="P20294" s="241"/>
      <c r="Q20294" s="242"/>
    </row>
    <row r="20295" spans="13:17" ht="14.5" x14ac:dyDescent="0.35">
      <c r="M20295" s="263" t="s">
        <v>46132</v>
      </c>
      <c r="N20295" s="264">
        <v>141960</v>
      </c>
      <c r="P20295" s="241"/>
      <c r="Q20295" s="242"/>
    </row>
    <row r="20296" spans="13:17" ht="14.5" x14ac:dyDescent="0.35">
      <c r="M20296" s="263" t="s">
        <v>37281</v>
      </c>
      <c r="N20296" s="264">
        <v>4130.9799999999996</v>
      </c>
      <c r="P20296" s="241"/>
      <c r="Q20296" s="242"/>
    </row>
    <row r="20297" spans="13:17" ht="14.5" x14ac:dyDescent="0.35">
      <c r="M20297" s="263" t="s">
        <v>46133</v>
      </c>
      <c r="N20297" s="264">
        <v>7957.94</v>
      </c>
      <c r="P20297" s="241"/>
      <c r="Q20297" s="242"/>
    </row>
    <row r="20298" spans="13:17" ht="14.5" x14ac:dyDescent="0.35">
      <c r="M20298" s="263" t="s">
        <v>46134</v>
      </c>
      <c r="N20298" s="264">
        <v>8816.8700000000008</v>
      </c>
      <c r="P20298" s="241"/>
      <c r="Q20298" s="242"/>
    </row>
    <row r="20299" spans="13:17" ht="14.5" x14ac:dyDescent="0.35">
      <c r="M20299" s="263" t="s">
        <v>26353</v>
      </c>
      <c r="N20299" s="264">
        <v>10675.5</v>
      </c>
      <c r="P20299" s="241"/>
      <c r="Q20299" s="242"/>
    </row>
    <row r="20300" spans="13:17" ht="14.5" x14ac:dyDescent="0.35">
      <c r="M20300" s="263" t="s">
        <v>26354</v>
      </c>
      <c r="N20300" s="264">
        <v>12122.12</v>
      </c>
      <c r="P20300" s="241"/>
      <c r="Q20300" s="242"/>
    </row>
    <row r="20301" spans="13:17" ht="14.5" x14ac:dyDescent="0.35">
      <c r="M20301" s="263" t="s">
        <v>58517</v>
      </c>
      <c r="N20301" s="264">
        <v>368</v>
      </c>
      <c r="P20301" s="241"/>
      <c r="Q20301" s="242"/>
    </row>
    <row r="20302" spans="13:17" ht="14.5" x14ac:dyDescent="0.35">
      <c r="M20302" s="263" t="s">
        <v>58518</v>
      </c>
      <c r="N20302" s="264">
        <v>49983.96</v>
      </c>
      <c r="P20302" s="241"/>
      <c r="Q20302" s="242"/>
    </row>
    <row r="20303" spans="13:17" ht="14.5" x14ac:dyDescent="0.35">
      <c r="M20303" s="263" t="s">
        <v>49196</v>
      </c>
      <c r="N20303" s="264">
        <v>66600</v>
      </c>
      <c r="P20303" s="241"/>
      <c r="Q20303" s="242"/>
    </row>
    <row r="20304" spans="13:17" ht="14.5" x14ac:dyDescent="0.35">
      <c r="M20304" s="263" t="s">
        <v>58519</v>
      </c>
      <c r="N20304" s="264">
        <v>1402.5</v>
      </c>
      <c r="P20304" s="241"/>
      <c r="Q20304" s="242"/>
    </row>
    <row r="20305" spans="13:17" ht="14.5" x14ac:dyDescent="0.35">
      <c r="M20305" s="263" t="s">
        <v>58520</v>
      </c>
      <c r="N20305" s="264">
        <v>27813.06</v>
      </c>
      <c r="P20305" s="241"/>
      <c r="Q20305" s="242"/>
    </row>
    <row r="20306" spans="13:17" ht="14.5" x14ac:dyDescent="0.35">
      <c r="M20306" s="263" t="s">
        <v>26376</v>
      </c>
      <c r="N20306" s="264">
        <v>9469.7000000000007</v>
      </c>
      <c r="P20306" s="241"/>
      <c r="Q20306" s="242"/>
    </row>
    <row r="20307" spans="13:17" ht="14.5" x14ac:dyDescent="0.35">
      <c r="M20307" s="263" t="s">
        <v>26377</v>
      </c>
      <c r="N20307" s="264">
        <v>5631.74</v>
      </c>
      <c r="P20307" s="241"/>
      <c r="Q20307" s="242"/>
    </row>
    <row r="20308" spans="13:17" ht="14.5" x14ac:dyDescent="0.35">
      <c r="M20308" s="263" t="s">
        <v>26378</v>
      </c>
      <c r="N20308" s="264">
        <v>77145.63</v>
      </c>
      <c r="P20308" s="241"/>
      <c r="Q20308" s="242"/>
    </row>
    <row r="20309" spans="13:17" ht="14.5" x14ac:dyDescent="0.35">
      <c r="M20309" s="263" t="s">
        <v>26454</v>
      </c>
      <c r="N20309" s="264">
        <v>95669.38</v>
      </c>
      <c r="P20309" s="241"/>
      <c r="Q20309" s="242"/>
    </row>
    <row r="20310" spans="13:17" ht="14.5" x14ac:dyDescent="0.35">
      <c r="M20310" s="263" t="s">
        <v>26455</v>
      </c>
      <c r="N20310" s="264">
        <v>19810</v>
      </c>
      <c r="P20310" s="241"/>
      <c r="Q20310" s="242"/>
    </row>
    <row r="20311" spans="13:17" ht="14.5" x14ac:dyDescent="0.35">
      <c r="M20311" s="263" t="s">
        <v>26457</v>
      </c>
      <c r="N20311" s="264">
        <v>104017.5</v>
      </c>
      <c r="P20311" s="241"/>
      <c r="Q20311" s="242"/>
    </row>
    <row r="20312" spans="13:17" ht="14.5" x14ac:dyDescent="0.35">
      <c r="M20312" s="263" t="s">
        <v>52668</v>
      </c>
      <c r="N20312" s="264">
        <v>114362</v>
      </c>
      <c r="P20312" s="241"/>
      <c r="Q20312" s="242"/>
    </row>
    <row r="20313" spans="13:17" ht="14.5" x14ac:dyDescent="0.35">
      <c r="M20313" s="263" t="s">
        <v>50825</v>
      </c>
      <c r="N20313" s="264">
        <v>812</v>
      </c>
      <c r="P20313" s="241"/>
      <c r="Q20313" s="242"/>
    </row>
    <row r="20314" spans="13:17" ht="14.5" x14ac:dyDescent="0.35">
      <c r="M20314" s="263" t="s">
        <v>26458</v>
      </c>
      <c r="N20314" s="264">
        <v>95547.5</v>
      </c>
      <c r="P20314" s="241"/>
      <c r="Q20314" s="242"/>
    </row>
    <row r="20315" spans="13:17" ht="14.5" x14ac:dyDescent="0.35">
      <c r="M20315" s="263" t="s">
        <v>26460</v>
      </c>
      <c r="N20315" s="264">
        <v>79038.289999999994</v>
      </c>
      <c r="P20315" s="241"/>
      <c r="Q20315" s="242"/>
    </row>
    <row r="20316" spans="13:17" ht="14.5" x14ac:dyDescent="0.35">
      <c r="M20316" s="263" t="s">
        <v>26462</v>
      </c>
      <c r="N20316" s="264">
        <v>1350</v>
      </c>
      <c r="P20316" s="241"/>
      <c r="Q20316" s="242"/>
    </row>
    <row r="20317" spans="13:17" ht="14.5" x14ac:dyDescent="0.35">
      <c r="M20317" s="263" t="s">
        <v>35840</v>
      </c>
      <c r="N20317" s="264">
        <v>3120</v>
      </c>
      <c r="P20317" s="241"/>
      <c r="Q20317" s="242"/>
    </row>
    <row r="20318" spans="13:17" ht="14.5" x14ac:dyDescent="0.35">
      <c r="M20318" s="263" t="s">
        <v>26463</v>
      </c>
      <c r="N20318" s="264">
        <v>41921.699999999997</v>
      </c>
      <c r="P20318" s="241"/>
      <c r="Q20318" s="242"/>
    </row>
    <row r="20319" spans="13:17" ht="14.5" x14ac:dyDescent="0.35">
      <c r="M20319" s="263" t="s">
        <v>26464</v>
      </c>
      <c r="N20319" s="264">
        <v>1739.06</v>
      </c>
      <c r="P20319" s="241"/>
      <c r="Q20319" s="242"/>
    </row>
    <row r="20320" spans="13:17" ht="14.5" x14ac:dyDescent="0.35">
      <c r="M20320" s="263" t="s">
        <v>15876</v>
      </c>
      <c r="N20320" s="264">
        <v>32168.37</v>
      </c>
      <c r="P20320" s="241"/>
      <c r="Q20320" s="242"/>
    </row>
    <row r="20321" spans="13:17" ht="14.5" x14ac:dyDescent="0.35">
      <c r="M20321" s="263" t="s">
        <v>26466</v>
      </c>
      <c r="N20321" s="264">
        <v>19.23</v>
      </c>
      <c r="P20321" s="241"/>
      <c r="Q20321" s="242"/>
    </row>
    <row r="20322" spans="13:17" ht="14.5" x14ac:dyDescent="0.35">
      <c r="M20322" s="263" t="s">
        <v>35841</v>
      </c>
      <c r="N20322" s="264">
        <v>2588822.8199999998</v>
      </c>
      <c r="P20322" s="241"/>
      <c r="Q20322" s="242"/>
    </row>
    <row r="20323" spans="13:17" ht="14.5" x14ac:dyDescent="0.35">
      <c r="M20323" s="263" t="s">
        <v>35842</v>
      </c>
      <c r="N20323" s="264">
        <v>1651.76</v>
      </c>
      <c r="P20323" s="241"/>
      <c r="Q20323" s="242"/>
    </row>
    <row r="20324" spans="13:17" ht="14.5" x14ac:dyDescent="0.35">
      <c r="M20324" s="263" t="s">
        <v>26469</v>
      </c>
      <c r="N20324" s="264">
        <v>142742.1</v>
      </c>
      <c r="P20324" s="241"/>
      <c r="Q20324" s="242"/>
    </row>
    <row r="20325" spans="13:17" ht="14.5" x14ac:dyDescent="0.35">
      <c r="M20325" s="263" t="s">
        <v>15879</v>
      </c>
      <c r="N20325" s="264">
        <v>251986.47</v>
      </c>
      <c r="P20325" s="241"/>
      <c r="Q20325" s="242"/>
    </row>
    <row r="20326" spans="13:17" ht="14.5" x14ac:dyDescent="0.35">
      <c r="M20326" s="263" t="s">
        <v>15880</v>
      </c>
      <c r="N20326" s="264">
        <v>101239.71</v>
      </c>
      <c r="P20326" s="241"/>
      <c r="Q20326" s="242"/>
    </row>
    <row r="20327" spans="13:17" ht="14.5" x14ac:dyDescent="0.35">
      <c r="M20327" s="263" t="s">
        <v>15881</v>
      </c>
      <c r="N20327" s="264">
        <v>24786.6</v>
      </c>
      <c r="P20327" s="241"/>
      <c r="Q20327" s="242"/>
    </row>
    <row r="20328" spans="13:17" ht="14.5" x14ac:dyDescent="0.35">
      <c r="M20328" s="263" t="s">
        <v>26470</v>
      </c>
      <c r="N20328" s="264">
        <v>285938.37</v>
      </c>
      <c r="P20328" s="241"/>
      <c r="Q20328" s="242"/>
    </row>
    <row r="20329" spans="13:17" ht="14.5" x14ac:dyDescent="0.35">
      <c r="M20329" s="263" t="s">
        <v>26471</v>
      </c>
      <c r="N20329" s="264">
        <v>864.43</v>
      </c>
      <c r="P20329" s="241"/>
      <c r="Q20329" s="242"/>
    </row>
    <row r="20330" spans="13:17" ht="14.5" x14ac:dyDescent="0.35">
      <c r="M20330" s="263" t="s">
        <v>38457</v>
      </c>
      <c r="N20330" s="264">
        <v>132000</v>
      </c>
      <c r="P20330" s="241"/>
      <c r="Q20330" s="242"/>
    </row>
    <row r="20331" spans="13:17" ht="14.5" x14ac:dyDescent="0.35">
      <c r="M20331" s="263" t="s">
        <v>26473</v>
      </c>
      <c r="N20331" s="264">
        <v>31051.9</v>
      </c>
      <c r="P20331" s="241"/>
      <c r="Q20331" s="242"/>
    </row>
    <row r="20332" spans="13:17" ht="14.5" x14ac:dyDescent="0.35">
      <c r="M20332" s="263" t="s">
        <v>58521</v>
      </c>
      <c r="N20332" s="264">
        <v>590761.85</v>
      </c>
      <c r="P20332" s="241"/>
      <c r="Q20332" s="242"/>
    </row>
    <row r="20333" spans="13:17" ht="14.5" x14ac:dyDescent="0.35">
      <c r="M20333" s="263" t="s">
        <v>26475</v>
      </c>
      <c r="N20333" s="264">
        <v>524578.12</v>
      </c>
      <c r="P20333" s="241"/>
      <c r="Q20333" s="242"/>
    </row>
    <row r="20334" spans="13:17" ht="14.5" x14ac:dyDescent="0.35">
      <c r="M20334" s="263" t="s">
        <v>15882</v>
      </c>
      <c r="N20334" s="264">
        <v>301727.31</v>
      </c>
      <c r="P20334" s="241"/>
      <c r="Q20334" s="242"/>
    </row>
    <row r="20335" spans="13:17" ht="14.5" x14ac:dyDescent="0.35">
      <c r="M20335" s="263" t="s">
        <v>26477</v>
      </c>
      <c r="N20335" s="264">
        <v>48272.38</v>
      </c>
      <c r="P20335" s="241"/>
      <c r="Q20335" s="242"/>
    </row>
    <row r="20336" spans="13:17" ht="14.5" x14ac:dyDescent="0.35">
      <c r="M20336" s="263" t="s">
        <v>15883</v>
      </c>
      <c r="N20336" s="264">
        <v>1461713.07</v>
      </c>
      <c r="P20336" s="241"/>
      <c r="Q20336" s="242"/>
    </row>
    <row r="20337" spans="13:17" ht="14.5" x14ac:dyDescent="0.35">
      <c r="M20337" s="263" t="s">
        <v>58522</v>
      </c>
      <c r="N20337" s="264">
        <v>-3438.23</v>
      </c>
      <c r="P20337" s="241"/>
      <c r="Q20337" s="242"/>
    </row>
    <row r="20338" spans="13:17" ht="14.5" x14ac:dyDescent="0.35">
      <c r="M20338" s="263" t="s">
        <v>26499</v>
      </c>
      <c r="N20338" s="264">
        <v>3000</v>
      </c>
      <c r="P20338" s="241"/>
      <c r="Q20338" s="242"/>
    </row>
    <row r="20339" spans="13:17" ht="14.5" x14ac:dyDescent="0.35">
      <c r="M20339" s="263" t="s">
        <v>42102</v>
      </c>
      <c r="N20339" s="264">
        <v>34872.61</v>
      </c>
      <c r="P20339" s="241"/>
      <c r="Q20339" s="242"/>
    </row>
    <row r="20340" spans="13:17" ht="14.5" x14ac:dyDescent="0.35">
      <c r="M20340" s="263" t="s">
        <v>49197</v>
      </c>
      <c r="N20340" s="264">
        <v>30463.1</v>
      </c>
      <c r="P20340" s="241"/>
      <c r="Q20340" s="242"/>
    </row>
    <row r="20341" spans="13:17" ht="14.5" x14ac:dyDescent="0.35">
      <c r="M20341" s="263" t="s">
        <v>58523</v>
      </c>
      <c r="N20341" s="264">
        <v>783</v>
      </c>
      <c r="P20341" s="241"/>
      <c r="Q20341" s="242"/>
    </row>
    <row r="20342" spans="13:17" ht="14.5" x14ac:dyDescent="0.35">
      <c r="M20342" s="263" t="s">
        <v>26501</v>
      </c>
      <c r="N20342" s="264">
        <v>5650.63</v>
      </c>
      <c r="P20342" s="241"/>
      <c r="Q20342" s="242"/>
    </row>
    <row r="20343" spans="13:17" ht="14.5" x14ac:dyDescent="0.35">
      <c r="M20343" s="263" t="s">
        <v>50826</v>
      </c>
      <c r="N20343" s="264">
        <v>749.97</v>
      </c>
      <c r="P20343" s="241"/>
      <c r="Q20343" s="242"/>
    </row>
    <row r="20344" spans="13:17" ht="14.5" x14ac:dyDescent="0.35">
      <c r="M20344" s="263" t="s">
        <v>26502</v>
      </c>
      <c r="N20344" s="264">
        <v>32719</v>
      </c>
      <c r="P20344" s="241"/>
      <c r="Q20344" s="242"/>
    </row>
    <row r="20345" spans="13:17" ht="14.5" x14ac:dyDescent="0.35">
      <c r="M20345" s="263" t="s">
        <v>26505</v>
      </c>
      <c r="N20345" s="264">
        <v>11566.92</v>
      </c>
      <c r="P20345" s="241"/>
      <c r="Q20345" s="242"/>
    </row>
    <row r="20346" spans="13:17" ht="14.5" x14ac:dyDescent="0.35">
      <c r="M20346" s="263" t="s">
        <v>26506</v>
      </c>
      <c r="N20346" s="264">
        <v>4220</v>
      </c>
      <c r="P20346" s="241"/>
      <c r="Q20346" s="242"/>
    </row>
    <row r="20347" spans="13:17" ht="14.5" x14ac:dyDescent="0.35">
      <c r="M20347" s="263" t="s">
        <v>43666</v>
      </c>
      <c r="N20347" s="264">
        <v>19.149999999999999</v>
      </c>
      <c r="P20347" s="241"/>
      <c r="Q20347" s="242"/>
    </row>
    <row r="20348" spans="13:17" ht="14.5" x14ac:dyDescent="0.35">
      <c r="M20348" s="263" t="s">
        <v>43667</v>
      </c>
      <c r="N20348" s="264">
        <v>13028.85</v>
      </c>
      <c r="P20348" s="241"/>
      <c r="Q20348" s="242"/>
    </row>
    <row r="20349" spans="13:17" ht="14.5" x14ac:dyDescent="0.35">
      <c r="M20349" s="263" t="s">
        <v>26517</v>
      </c>
      <c r="N20349" s="264">
        <v>130318.39</v>
      </c>
      <c r="P20349" s="241"/>
      <c r="Q20349" s="242"/>
    </row>
    <row r="20350" spans="13:17" ht="14.5" x14ac:dyDescent="0.35">
      <c r="M20350" s="263" t="s">
        <v>26518</v>
      </c>
      <c r="N20350" s="264">
        <v>49378.92</v>
      </c>
      <c r="P20350" s="241"/>
      <c r="Q20350" s="242"/>
    </row>
    <row r="20351" spans="13:17" ht="14.5" x14ac:dyDescent="0.35">
      <c r="M20351" s="263" t="s">
        <v>58524</v>
      </c>
      <c r="N20351" s="264">
        <v>1560</v>
      </c>
      <c r="P20351" s="241"/>
      <c r="Q20351" s="242"/>
    </row>
    <row r="20352" spans="13:17" ht="14.5" x14ac:dyDescent="0.35">
      <c r="M20352" s="263" t="s">
        <v>35848</v>
      </c>
      <c r="N20352" s="264">
        <v>2909</v>
      </c>
      <c r="P20352" s="241"/>
      <c r="Q20352" s="242"/>
    </row>
    <row r="20353" spans="13:17" ht="14.5" x14ac:dyDescent="0.35">
      <c r="M20353" s="263" t="s">
        <v>49198</v>
      </c>
      <c r="N20353" s="264">
        <v>125378.9</v>
      </c>
      <c r="P20353" s="241"/>
      <c r="Q20353" s="242"/>
    </row>
    <row r="20354" spans="13:17" ht="14.5" x14ac:dyDescent="0.35">
      <c r="M20354" s="263" t="s">
        <v>46135</v>
      </c>
      <c r="N20354" s="264">
        <v>4170.92</v>
      </c>
      <c r="P20354" s="241"/>
      <c r="Q20354" s="242"/>
    </row>
    <row r="20355" spans="13:17" ht="14.5" x14ac:dyDescent="0.35">
      <c r="M20355" s="263" t="s">
        <v>35849</v>
      </c>
      <c r="N20355" s="264">
        <v>23662.93</v>
      </c>
      <c r="P20355" s="241"/>
      <c r="Q20355" s="242"/>
    </row>
    <row r="20356" spans="13:17" ht="14.5" x14ac:dyDescent="0.35">
      <c r="M20356" s="263" t="s">
        <v>35850</v>
      </c>
      <c r="N20356" s="264">
        <v>1725.04</v>
      </c>
      <c r="P20356" s="241"/>
      <c r="Q20356" s="242"/>
    </row>
    <row r="20357" spans="13:17" ht="14.5" x14ac:dyDescent="0.35">
      <c r="M20357" s="263" t="s">
        <v>35851</v>
      </c>
      <c r="N20357" s="264">
        <v>17306.78</v>
      </c>
      <c r="P20357" s="241"/>
      <c r="Q20357" s="242"/>
    </row>
    <row r="20358" spans="13:17" ht="14.5" x14ac:dyDescent="0.35">
      <c r="M20358" s="263" t="s">
        <v>37293</v>
      </c>
      <c r="N20358" s="264">
        <v>526.79</v>
      </c>
      <c r="P20358" s="241"/>
      <c r="Q20358" s="242"/>
    </row>
    <row r="20359" spans="13:17" ht="14.5" x14ac:dyDescent="0.35">
      <c r="M20359" s="263" t="s">
        <v>26519</v>
      </c>
      <c r="N20359" s="264">
        <v>129236.24</v>
      </c>
      <c r="P20359" s="241"/>
      <c r="Q20359" s="242"/>
    </row>
    <row r="20360" spans="13:17" ht="14.5" x14ac:dyDescent="0.35">
      <c r="M20360" s="263" t="s">
        <v>50827</v>
      </c>
      <c r="N20360" s="264">
        <v>26684.76</v>
      </c>
      <c r="P20360" s="241"/>
      <c r="Q20360" s="242"/>
    </row>
    <row r="20361" spans="13:17" ht="14.5" x14ac:dyDescent="0.35">
      <c r="M20361" s="263" t="s">
        <v>26522</v>
      </c>
      <c r="N20361" s="264">
        <v>22232.19</v>
      </c>
      <c r="P20361" s="241"/>
      <c r="Q20361" s="242"/>
    </row>
    <row r="20362" spans="13:17" ht="14.5" x14ac:dyDescent="0.35">
      <c r="M20362" s="263" t="s">
        <v>54022</v>
      </c>
      <c r="N20362" s="264">
        <v>9987</v>
      </c>
      <c r="P20362" s="241"/>
      <c r="Q20362" s="242"/>
    </row>
    <row r="20363" spans="13:17" ht="14.5" x14ac:dyDescent="0.35">
      <c r="M20363" s="263" t="s">
        <v>26543</v>
      </c>
      <c r="N20363" s="264">
        <v>6473.63</v>
      </c>
      <c r="P20363" s="241"/>
      <c r="Q20363" s="242"/>
    </row>
    <row r="20364" spans="13:17" ht="14.5" x14ac:dyDescent="0.35">
      <c r="M20364" s="263" t="s">
        <v>26544</v>
      </c>
      <c r="N20364" s="264">
        <v>30445.68</v>
      </c>
      <c r="P20364" s="241"/>
      <c r="Q20364" s="242"/>
    </row>
    <row r="20365" spans="13:17" ht="14.5" x14ac:dyDescent="0.35">
      <c r="M20365" s="263" t="s">
        <v>42110</v>
      </c>
      <c r="N20365" s="264">
        <v>38989.440000000002</v>
      </c>
      <c r="P20365" s="241"/>
      <c r="Q20365" s="242"/>
    </row>
    <row r="20366" spans="13:17" ht="14.5" x14ac:dyDescent="0.35">
      <c r="M20366" s="263" t="s">
        <v>49199</v>
      </c>
      <c r="N20366" s="264">
        <v>95100</v>
      </c>
      <c r="P20366" s="241"/>
      <c r="Q20366" s="242"/>
    </row>
    <row r="20367" spans="13:17" ht="14.5" x14ac:dyDescent="0.35">
      <c r="M20367" s="263" t="s">
        <v>26548</v>
      </c>
      <c r="N20367" s="264">
        <v>2329.09</v>
      </c>
      <c r="P20367" s="241"/>
      <c r="Q20367" s="242"/>
    </row>
    <row r="20368" spans="13:17" ht="14.5" x14ac:dyDescent="0.35">
      <c r="M20368" s="263" t="s">
        <v>26549</v>
      </c>
      <c r="N20368" s="264">
        <v>96739.12</v>
      </c>
      <c r="P20368" s="241"/>
      <c r="Q20368" s="242"/>
    </row>
    <row r="20369" spans="13:17" ht="14.5" x14ac:dyDescent="0.35">
      <c r="M20369" s="263" t="s">
        <v>42111</v>
      </c>
      <c r="N20369" s="264">
        <v>100000</v>
      </c>
      <c r="P20369" s="241"/>
      <c r="Q20369" s="242"/>
    </row>
    <row r="20370" spans="13:17" ht="14.5" x14ac:dyDescent="0.35">
      <c r="M20370" s="263" t="s">
        <v>42112</v>
      </c>
      <c r="N20370" s="264">
        <v>14190</v>
      </c>
      <c r="P20370" s="241"/>
      <c r="Q20370" s="242"/>
    </row>
    <row r="20371" spans="13:17" ht="14.5" x14ac:dyDescent="0.35">
      <c r="M20371" s="263" t="s">
        <v>42113</v>
      </c>
      <c r="N20371" s="264">
        <v>42437.29</v>
      </c>
      <c r="P20371" s="241"/>
      <c r="Q20371" s="242"/>
    </row>
    <row r="20372" spans="13:17" ht="14.5" x14ac:dyDescent="0.35">
      <c r="M20372" s="263" t="s">
        <v>26551</v>
      </c>
      <c r="N20372" s="264">
        <v>840</v>
      </c>
      <c r="P20372" s="241"/>
      <c r="Q20372" s="242"/>
    </row>
    <row r="20373" spans="13:17" ht="14.5" x14ac:dyDescent="0.35">
      <c r="M20373" s="263" t="s">
        <v>26552</v>
      </c>
      <c r="N20373" s="264">
        <v>358739.65</v>
      </c>
      <c r="P20373" s="241"/>
      <c r="Q20373" s="242"/>
    </row>
    <row r="20374" spans="13:17" ht="14.5" x14ac:dyDescent="0.35">
      <c r="M20374" s="263" t="s">
        <v>26553</v>
      </c>
      <c r="N20374" s="264">
        <v>59301.03</v>
      </c>
      <c r="P20374" s="241"/>
      <c r="Q20374" s="242"/>
    </row>
    <row r="20375" spans="13:17" ht="14.5" x14ac:dyDescent="0.35">
      <c r="M20375" s="263" t="s">
        <v>26554</v>
      </c>
      <c r="N20375" s="264">
        <v>26644.32</v>
      </c>
      <c r="P20375" s="241"/>
      <c r="Q20375" s="242"/>
    </row>
    <row r="20376" spans="13:17" ht="14.5" x14ac:dyDescent="0.35">
      <c r="M20376" s="263" t="s">
        <v>26555</v>
      </c>
      <c r="N20376" s="264">
        <v>107680.5</v>
      </c>
      <c r="P20376" s="241"/>
      <c r="Q20376" s="242"/>
    </row>
    <row r="20377" spans="13:17" ht="14.5" x14ac:dyDescent="0.35">
      <c r="M20377" s="263" t="s">
        <v>52669</v>
      </c>
      <c r="N20377" s="264">
        <v>7044.12</v>
      </c>
      <c r="P20377" s="241"/>
      <c r="Q20377" s="242"/>
    </row>
    <row r="20378" spans="13:17" ht="14.5" x14ac:dyDescent="0.35">
      <c r="M20378" s="263" t="s">
        <v>46136</v>
      </c>
      <c r="N20378" s="264">
        <v>52600.15</v>
      </c>
      <c r="P20378" s="241"/>
      <c r="Q20378" s="242"/>
    </row>
    <row r="20379" spans="13:17" ht="14.5" x14ac:dyDescent="0.35">
      <c r="M20379" s="263" t="s">
        <v>46137</v>
      </c>
      <c r="N20379" s="264">
        <v>4562.7299999999996</v>
      </c>
      <c r="P20379" s="241"/>
      <c r="Q20379" s="242"/>
    </row>
    <row r="20380" spans="13:17" ht="14.5" x14ac:dyDescent="0.35">
      <c r="M20380" s="263" t="s">
        <v>51778</v>
      </c>
      <c r="N20380" s="264">
        <v>2336</v>
      </c>
      <c r="P20380" s="241"/>
      <c r="Q20380" s="242"/>
    </row>
    <row r="20381" spans="13:17" ht="14.5" x14ac:dyDescent="0.35">
      <c r="M20381" s="263" t="s">
        <v>26616</v>
      </c>
      <c r="N20381" s="264">
        <v>165058.73000000001</v>
      </c>
      <c r="P20381" s="241"/>
      <c r="Q20381" s="242"/>
    </row>
    <row r="20382" spans="13:17" ht="14.5" x14ac:dyDescent="0.35">
      <c r="M20382" s="263" t="s">
        <v>26617</v>
      </c>
      <c r="N20382" s="264">
        <v>340235.48</v>
      </c>
      <c r="P20382" s="241"/>
      <c r="Q20382" s="242"/>
    </row>
    <row r="20383" spans="13:17" ht="14.5" x14ac:dyDescent="0.35">
      <c r="M20383" s="263" t="s">
        <v>26618</v>
      </c>
      <c r="N20383" s="264">
        <v>1038611.5</v>
      </c>
      <c r="P20383" s="241"/>
      <c r="Q20383" s="242"/>
    </row>
    <row r="20384" spans="13:17" ht="14.5" x14ac:dyDescent="0.35">
      <c r="M20384" s="263" t="s">
        <v>50828</v>
      </c>
      <c r="N20384" s="264">
        <v>1870</v>
      </c>
      <c r="P20384" s="241"/>
      <c r="Q20384" s="242"/>
    </row>
    <row r="20385" spans="13:17" ht="14.5" x14ac:dyDescent="0.35">
      <c r="M20385" s="263" t="s">
        <v>50829</v>
      </c>
      <c r="N20385" s="264">
        <v>7080.17</v>
      </c>
      <c r="P20385" s="241"/>
      <c r="Q20385" s="242"/>
    </row>
    <row r="20386" spans="13:17" ht="14.5" x14ac:dyDescent="0.35">
      <c r="M20386" s="263" t="s">
        <v>26619</v>
      </c>
      <c r="N20386" s="264">
        <v>65963.33</v>
      </c>
      <c r="P20386" s="241"/>
      <c r="Q20386" s="242"/>
    </row>
    <row r="20387" spans="13:17" ht="14.5" x14ac:dyDescent="0.35">
      <c r="M20387" s="263" t="s">
        <v>26621</v>
      </c>
      <c r="N20387" s="264">
        <v>677182.89</v>
      </c>
      <c r="P20387" s="241"/>
      <c r="Q20387" s="242"/>
    </row>
    <row r="20388" spans="13:17" ht="14.5" x14ac:dyDescent="0.35">
      <c r="M20388" s="263" t="s">
        <v>42119</v>
      </c>
      <c r="N20388" s="264">
        <v>88027.56</v>
      </c>
      <c r="P20388" s="241"/>
      <c r="Q20388" s="242"/>
    </row>
    <row r="20389" spans="13:17" ht="14.5" x14ac:dyDescent="0.35">
      <c r="M20389" s="263" t="s">
        <v>26622</v>
      </c>
      <c r="N20389" s="264">
        <v>2699.65</v>
      </c>
      <c r="P20389" s="241"/>
      <c r="Q20389" s="242"/>
    </row>
    <row r="20390" spans="13:17" ht="14.5" x14ac:dyDescent="0.35">
      <c r="M20390" s="263" t="s">
        <v>42120</v>
      </c>
      <c r="N20390" s="264">
        <v>31974.65</v>
      </c>
      <c r="P20390" s="241"/>
      <c r="Q20390" s="242"/>
    </row>
    <row r="20391" spans="13:17" ht="14.5" x14ac:dyDescent="0.35">
      <c r="M20391" s="263" t="s">
        <v>37301</v>
      </c>
      <c r="N20391" s="264">
        <v>1641.88</v>
      </c>
      <c r="P20391" s="241"/>
      <c r="Q20391" s="242"/>
    </row>
    <row r="20392" spans="13:17" ht="14.5" x14ac:dyDescent="0.35">
      <c r="M20392" s="263" t="s">
        <v>26623</v>
      </c>
      <c r="N20392" s="264">
        <v>7617.5</v>
      </c>
      <c r="P20392" s="241"/>
      <c r="Q20392" s="242"/>
    </row>
    <row r="20393" spans="13:17" ht="14.5" x14ac:dyDescent="0.35">
      <c r="M20393" s="263" t="s">
        <v>42121</v>
      </c>
      <c r="N20393" s="264">
        <v>29828.5</v>
      </c>
      <c r="P20393" s="241"/>
      <c r="Q20393" s="242"/>
    </row>
    <row r="20394" spans="13:17" ht="14.5" x14ac:dyDescent="0.35">
      <c r="M20394" s="263" t="s">
        <v>38468</v>
      </c>
      <c r="N20394" s="264">
        <v>47771.199999999997</v>
      </c>
      <c r="P20394" s="241"/>
      <c r="Q20394" s="242"/>
    </row>
    <row r="20395" spans="13:17" ht="14.5" x14ac:dyDescent="0.35">
      <c r="M20395" s="263" t="s">
        <v>26624</v>
      </c>
      <c r="N20395" s="264">
        <v>75110.28</v>
      </c>
      <c r="P20395" s="241"/>
      <c r="Q20395" s="242"/>
    </row>
    <row r="20396" spans="13:17" ht="14.5" x14ac:dyDescent="0.35">
      <c r="M20396" s="263" t="s">
        <v>26625</v>
      </c>
      <c r="N20396" s="264">
        <v>16352.08</v>
      </c>
      <c r="P20396" s="241"/>
      <c r="Q20396" s="242"/>
    </row>
    <row r="20397" spans="13:17" ht="14.5" x14ac:dyDescent="0.35">
      <c r="M20397" s="263" t="s">
        <v>37302</v>
      </c>
      <c r="N20397" s="264">
        <v>5420767.8899999997</v>
      </c>
      <c r="P20397" s="241"/>
      <c r="Q20397" s="242"/>
    </row>
    <row r="20398" spans="13:17" ht="14.5" x14ac:dyDescent="0.35">
      <c r="M20398" s="263" t="s">
        <v>37303</v>
      </c>
      <c r="N20398" s="264">
        <v>3092.79</v>
      </c>
      <c r="P20398" s="241"/>
      <c r="Q20398" s="242"/>
    </row>
    <row r="20399" spans="13:17" ht="14.5" x14ac:dyDescent="0.35">
      <c r="M20399" s="263" t="s">
        <v>26626</v>
      </c>
      <c r="N20399" s="264">
        <v>1453.44</v>
      </c>
      <c r="P20399" s="241"/>
      <c r="Q20399" s="242"/>
    </row>
    <row r="20400" spans="13:17" ht="14.5" x14ac:dyDescent="0.35">
      <c r="M20400" s="263" t="s">
        <v>26627</v>
      </c>
      <c r="N20400" s="264">
        <v>43529.01</v>
      </c>
      <c r="P20400" s="241"/>
      <c r="Q20400" s="242"/>
    </row>
    <row r="20401" spans="13:17" ht="14.5" x14ac:dyDescent="0.35">
      <c r="M20401" s="263" t="s">
        <v>26628</v>
      </c>
      <c r="N20401" s="264">
        <v>17048.73</v>
      </c>
      <c r="P20401" s="241"/>
      <c r="Q20401" s="242"/>
    </row>
    <row r="20402" spans="13:17" ht="14.5" x14ac:dyDescent="0.35">
      <c r="M20402" s="263" t="s">
        <v>35855</v>
      </c>
      <c r="N20402" s="264">
        <v>15686.26</v>
      </c>
      <c r="P20402" s="241"/>
      <c r="Q20402" s="242"/>
    </row>
    <row r="20403" spans="13:17" ht="14.5" x14ac:dyDescent="0.35">
      <c r="M20403" s="263" t="s">
        <v>15893</v>
      </c>
      <c r="N20403" s="264">
        <v>615888.61</v>
      </c>
      <c r="P20403" s="241"/>
      <c r="Q20403" s="242"/>
    </row>
    <row r="20404" spans="13:17" ht="14.5" x14ac:dyDescent="0.35">
      <c r="M20404" s="263" t="s">
        <v>15894</v>
      </c>
      <c r="N20404" s="264">
        <v>299805.8</v>
      </c>
      <c r="P20404" s="241"/>
      <c r="Q20404" s="242"/>
    </row>
    <row r="20405" spans="13:17" ht="14.5" x14ac:dyDescent="0.35">
      <c r="M20405" s="263" t="s">
        <v>15895</v>
      </c>
      <c r="N20405" s="264">
        <v>183288.18</v>
      </c>
      <c r="P20405" s="241"/>
      <c r="Q20405" s="242"/>
    </row>
    <row r="20406" spans="13:17" ht="14.5" x14ac:dyDescent="0.35">
      <c r="M20406" s="263" t="s">
        <v>26629</v>
      </c>
      <c r="N20406" s="264">
        <v>367030.87</v>
      </c>
      <c r="P20406" s="241"/>
      <c r="Q20406" s="242"/>
    </row>
    <row r="20407" spans="13:17" ht="14.5" x14ac:dyDescent="0.35">
      <c r="M20407" s="263" t="s">
        <v>26630</v>
      </c>
      <c r="N20407" s="264">
        <v>230</v>
      </c>
      <c r="P20407" s="241"/>
      <c r="Q20407" s="242"/>
    </row>
    <row r="20408" spans="13:17" ht="14.5" x14ac:dyDescent="0.35">
      <c r="M20408" s="263" t="s">
        <v>26632</v>
      </c>
      <c r="N20408" s="264">
        <v>151595</v>
      </c>
      <c r="P20408" s="241"/>
      <c r="Q20408" s="242"/>
    </row>
    <row r="20409" spans="13:17" ht="14.5" x14ac:dyDescent="0.35">
      <c r="M20409" s="263" t="s">
        <v>35856</v>
      </c>
      <c r="N20409" s="264">
        <v>15493.49</v>
      </c>
      <c r="P20409" s="241"/>
      <c r="Q20409" s="242"/>
    </row>
    <row r="20410" spans="13:17" ht="14.5" x14ac:dyDescent="0.35">
      <c r="M20410" s="263" t="s">
        <v>50830</v>
      </c>
      <c r="N20410" s="264">
        <v>492.4</v>
      </c>
      <c r="P20410" s="241"/>
      <c r="Q20410" s="242"/>
    </row>
    <row r="20411" spans="13:17" ht="14.5" x14ac:dyDescent="0.35">
      <c r="M20411" s="263" t="s">
        <v>42122</v>
      </c>
      <c r="N20411" s="264">
        <v>10543.06</v>
      </c>
      <c r="P20411" s="241"/>
      <c r="Q20411" s="242"/>
    </row>
    <row r="20412" spans="13:17" ht="14.5" x14ac:dyDescent="0.35">
      <c r="M20412" s="263" t="s">
        <v>54023</v>
      </c>
      <c r="N20412" s="264">
        <v>80044.72</v>
      </c>
      <c r="P20412" s="241"/>
      <c r="Q20412" s="242"/>
    </row>
    <row r="20413" spans="13:17" ht="14.5" x14ac:dyDescent="0.35">
      <c r="M20413" s="263" t="s">
        <v>34444</v>
      </c>
      <c r="N20413" s="264">
        <v>192.71</v>
      </c>
      <c r="P20413" s="241"/>
      <c r="Q20413" s="242"/>
    </row>
    <row r="20414" spans="13:17" ht="14.5" x14ac:dyDescent="0.35">
      <c r="M20414" s="263" t="s">
        <v>54024</v>
      </c>
      <c r="N20414" s="264">
        <v>27222</v>
      </c>
      <c r="P20414" s="241"/>
      <c r="Q20414" s="242"/>
    </row>
    <row r="20415" spans="13:17" ht="14.5" x14ac:dyDescent="0.35">
      <c r="M20415" s="263" t="s">
        <v>43668</v>
      </c>
      <c r="N20415" s="264">
        <v>2763</v>
      </c>
      <c r="P20415" s="241"/>
      <c r="Q20415" s="242"/>
    </row>
    <row r="20416" spans="13:17" ht="14.5" x14ac:dyDescent="0.35">
      <c r="M20416" s="263" t="s">
        <v>26633</v>
      </c>
      <c r="N20416" s="264">
        <v>33394.639999999999</v>
      </c>
      <c r="P20416" s="241"/>
      <c r="Q20416" s="242"/>
    </row>
    <row r="20417" spans="13:17" ht="14.5" x14ac:dyDescent="0.35">
      <c r="M20417" s="263" t="s">
        <v>26634</v>
      </c>
      <c r="N20417" s="264">
        <v>159283.5</v>
      </c>
      <c r="P20417" s="241"/>
      <c r="Q20417" s="242"/>
    </row>
    <row r="20418" spans="13:17" ht="14.5" x14ac:dyDescent="0.35">
      <c r="M20418" s="263" t="s">
        <v>26635</v>
      </c>
      <c r="N20418" s="264">
        <v>1181637.3700000001</v>
      </c>
      <c r="P20418" s="241"/>
      <c r="Q20418" s="242"/>
    </row>
    <row r="20419" spans="13:17" ht="14.5" x14ac:dyDescent="0.35">
      <c r="M20419" s="263" t="s">
        <v>38469</v>
      </c>
      <c r="N20419" s="264">
        <v>29796.5</v>
      </c>
      <c r="P20419" s="241"/>
      <c r="Q20419" s="242"/>
    </row>
    <row r="20420" spans="13:17" ht="14.5" x14ac:dyDescent="0.35">
      <c r="M20420" s="263" t="s">
        <v>26636</v>
      </c>
      <c r="N20420" s="264">
        <v>227416.46</v>
      </c>
      <c r="P20420" s="241"/>
      <c r="Q20420" s="242"/>
    </row>
    <row r="20421" spans="13:17" ht="14.5" x14ac:dyDescent="0.35">
      <c r="M20421" s="263" t="s">
        <v>26637</v>
      </c>
      <c r="N20421" s="264">
        <v>1352859.9</v>
      </c>
      <c r="P20421" s="241"/>
      <c r="Q20421" s="242"/>
    </row>
    <row r="20422" spans="13:17" ht="14.5" x14ac:dyDescent="0.35">
      <c r="M20422" s="263" t="s">
        <v>52670</v>
      </c>
      <c r="N20422" s="264">
        <v>-2204.08</v>
      </c>
      <c r="P20422" s="241"/>
      <c r="Q20422" s="242"/>
    </row>
    <row r="20423" spans="13:17" ht="14.5" x14ac:dyDescent="0.35">
      <c r="M20423" s="263" t="s">
        <v>38470</v>
      </c>
      <c r="N20423" s="264">
        <v>438008.5</v>
      </c>
      <c r="P20423" s="241"/>
      <c r="Q20423" s="242"/>
    </row>
    <row r="20424" spans="13:17" ht="14.5" x14ac:dyDescent="0.35">
      <c r="M20424" s="263" t="s">
        <v>54025</v>
      </c>
      <c r="N20424" s="264">
        <v>21500</v>
      </c>
      <c r="P20424" s="241"/>
      <c r="Q20424" s="242"/>
    </row>
    <row r="20425" spans="13:17" ht="14.5" x14ac:dyDescent="0.35">
      <c r="M20425" s="263" t="s">
        <v>49200</v>
      </c>
      <c r="N20425" s="264">
        <v>200071.48</v>
      </c>
      <c r="P20425" s="241"/>
      <c r="Q20425" s="242"/>
    </row>
    <row r="20426" spans="13:17" ht="14.5" x14ac:dyDescent="0.35">
      <c r="M20426" s="263" t="s">
        <v>51779</v>
      </c>
      <c r="N20426" s="264">
        <v>31940</v>
      </c>
      <c r="P20426" s="241"/>
      <c r="Q20426" s="242"/>
    </row>
    <row r="20427" spans="13:17" ht="14.5" x14ac:dyDescent="0.35">
      <c r="M20427" s="263" t="s">
        <v>34445</v>
      </c>
      <c r="N20427" s="264">
        <v>100000</v>
      </c>
      <c r="P20427" s="241"/>
      <c r="Q20427" s="242"/>
    </row>
    <row r="20428" spans="13:17" ht="14.5" x14ac:dyDescent="0.35">
      <c r="M20428" s="263" t="s">
        <v>26657</v>
      </c>
      <c r="N20428" s="264">
        <v>91433.58</v>
      </c>
      <c r="P20428" s="241"/>
      <c r="Q20428" s="242"/>
    </row>
    <row r="20429" spans="13:17" ht="14.5" x14ac:dyDescent="0.35">
      <c r="M20429" s="263" t="s">
        <v>26658</v>
      </c>
      <c r="N20429" s="264">
        <v>31410</v>
      </c>
      <c r="P20429" s="241"/>
      <c r="Q20429" s="242"/>
    </row>
    <row r="20430" spans="13:17" ht="14.5" x14ac:dyDescent="0.35">
      <c r="M20430" s="263" t="s">
        <v>49201</v>
      </c>
      <c r="N20430" s="264">
        <v>13155.6</v>
      </c>
      <c r="P20430" s="241"/>
      <c r="Q20430" s="242"/>
    </row>
    <row r="20431" spans="13:17" ht="14.5" x14ac:dyDescent="0.35">
      <c r="M20431" s="263" t="s">
        <v>51780</v>
      </c>
      <c r="N20431" s="264">
        <v>4904.76</v>
      </c>
      <c r="P20431" s="241"/>
      <c r="Q20431" s="242"/>
    </row>
    <row r="20432" spans="13:17" ht="14.5" x14ac:dyDescent="0.35">
      <c r="M20432" s="263" t="s">
        <v>26659</v>
      </c>
      <c r="N20432" s="264">
        <v>21365.52</v>
      </c>
      <c r="P20432" s="241"/>
      <c r="Q20432" s="242"/>
    </row>
    <row r="20433" spans="13:17" ht="14.5" x14ac:dyDescent="0.35">
      <c r="M20433" s="263" t="s">
        <v>49202</v>
      </c>
      <c r="N20433" s="264">
        <v>100824.76</v>
      </c>
      <c r="P20433" s="241"/>
      <c r="Q20433" s="242"/>
    </row>
    <row r="20434" spans="13:17" ht="14.5" x14ac:dyDescent="0.35">
      <c r="M20434" s="263" t="s">
        <v>26662</v>
      </c>
      <c r="N20434" s="264">
        <v>20074.37</v>
      </c>
      <c r="P20434" s="241"/>
      <c r="Q20434" s="242"/>
    </row>
    <row r="20435" spans="13:17" ht="14.5" x14ac:dyDescent="0.35">
      <c r="M20435" s="263" t="s">
        <v>58525</v>
      </c>
      <c r="N20435" s="264">
        <v>1108</v>
      </c>
      <c r="P20435" s="241"/>
      <c r="Q20435" s="242"/>
    </row>
    <row r="20436" spans="13:17" ht="14.5" x14ac:dyDescent="0.35">
      <c r="M20436" s="263" t="s">
        <v>50831</v>
      </c>
      <c r="N20436" s="264">
        <v>6930</v>
      </c>
      <c r="P20436" s="241"/>
      <c r="Q20436" s="242"/>
    </row>
    <row r="20437" spans="13:17" ht="14.5" x14ac:dyDescent="0.35">
      <c r="M20437" s="263" t="s">
        <v>26665</v>
      </c>
      <c r="N20437" s="264">
        <v>23882.2</v>
      </c>
      <c r="P20437" s="241"/>
      <c r="Q20437" s="242"/>
    </row>
    <row r="20438" spans="13:17" ht="14.5" x14ac:dyDescent="0.35">
      <c r="M20438" s="263" t="s">
        <v>49203</v>
      </c>
      <c r="N20438" s="264">
        <v>699.85</v>
      </c>
      <c r="P20438" s="241"/>
      <c r="Q20438" s="242"/>
    </row>
    <row r="20439" spans="13:17" ht="14.5" x14ac:dyDescent="0.35">
      <c r="M20439" s="263" t="s">
        <v>26667</v>
      </c>
      <c r="N20439" s="264">
        <v>49739.63</v>
      </c>
      <c r="P20439" s="241"/>
      <c r="Q20439" s="242"/>
    </row>
    <row r="20440" spans="13:17" ht="14.5" x14ac:dyDescent="0.35">
      <c r="M20440" s="263" t="s">
        <v>26686</v>
      </c>
      <c r="N20440" s="264">
        <v>157014.51999999999</v>
      </c>
      <c r="P20440" s="241"/>
      <c r="Q20440" s="242"/>
    </row>
    <row r="20441" spans="13:17" ht="14.5" x14ac:dyDescent="0.35">
      <c r="M20441" s="263" t="s">
        <v>46138</v>
      </c>
      <c r="N20441" s="264">
        <v>172518.5</v>
      </c>
      <c r="P20441" s="241"/>
      <c r="Q20441" s="242"/>
    </row>
    <row r="20442" spans="13:17" ht="14.5" x14ac:dyDescent="0.35">
      <c r="M20442" s="263" t="s">
        <v>26689</v>
      </c>
      <c r="N20442" s="264">
        <v>25047.26</v>
      </c>
      <c r="P20442" s="241"/>
      <c r="Q20442" s="242"/>
    </row>
    <row r="20443" spans="13:17" ht="14.5" x14ac:dyDescent="0.35">
      <c r="M20443" s="263" t="s">
        <v>26690</v>
      </c>
      <c r="N20443" s="264">
        <v>31190.94</v>
      </c>
      <c r="P20443" s="241"/>
      <c r="Q20443" s="242"/>
    </row>
    <row r="20444" spans="13:17" ht="14.5" x14ac:dyDescent="0.35">
      <c r="M20444" s="263" t="s">
        <v>58526</v>
      </c>
      <c r="N20444" s="264">
        <v>4753</v>
      </c>
      <c r="P20444" s="241"/>
      <c r="Q20444" s="242"/>
    </row>
    <row r="20445" spans="13:17" ht="14.5" x14ac:dyDescent="0.35">
      <c r="M20445" s="263" t="s">
        <v>38476</v>
      </c>
      <c r="N20445" s="264">
        <v>56202.25</v>
      </c>
      <c r="P20445" s="241"/>
      <c r="Q20445" s="242"/>
    </row>
    <row r="20446" spans="13:17" ht="14.5" x14ac:dyDescent="0.35">
      <c r="M20446" s="263" t="s">
        <v>26707</v>
      </c>
      <c r="N20446" s="264">
        <v>6586.87</v>
      </c>
      <c r="P20446" s="241"/>
      <c r="Q20446" s="242"/>
    </row>
    <row r="20447" spans="13:17" ht="14.5" x14ac:dyDescent="0.35">
      <c r="M20447" s="263" t="s">
        <v>49204</v>
      </c>
      <c r="N20447" s="264">
        <v>31827.200000000001</v>
      </c>
      <c r="P20447" s="241"/>
      <c r="Q20447" s="242"/>
    </row>
    <row r="20448" spans="13:17" ht="14.5" x14ac:dyDescent="0.35">
      <c r="M20448" s="263" t="s">
        <v>51781</v>
      </c>
      <c r="N20448" s="264">
        <v>920</v>
      </c>
      <c r="P20448" s="241"/>
      <c r="Q20448" s="242"/>
    </row>
    <row r="20449" spans="13:17" ht="14.5" x14ac:dyDescent="0.35">
      <c r="M20449" s="263" t="s">
        <v>49205</v>
      </c>
      <c r="N20449" s="264">
        <v>12648.14</v>
      </c>
      <c r="P20449" s="241"/>
      <c r="Q20449" s="242"/>
    </row>
    <row r="20450" spans="13:17" ht="14.5" x14ac:dyDescent="0.35">
      <c r="M20450" s="263" t="s">
        <v>49206</v>
      </c>
      <c r="N20450" s="264">
        <v>15441.56</v>
      </c>
      <c r="P20450" s="241"/>
      <c r="Q20450" s="242"/>
    </row>
    <row r="20451" spans="13:17" ht="14.5" x14ac:dyDescent="0.35">
      <c r="M20451" s="263" t="s">
        <v>49207</v>
      </c>
      <c r="N20451" s="264">
        <v>53925</v>
      </c>
      <c r="P20451" s="241"/>
      <c r="Q20451" s="242"/>
    </row>
    <row r="20452" spans="13:17" ht="14.5" x14ac:dyDescent="0.35">
      <c r="M20452" s="263" t="s">
        <v>26708</v>
      </c>
      <c r="N20452" s="264">
        <v>5618.59</v>
      </c>
      <c r="P20452" s="241"/>
      <c r="Q20452" s="242"/>
    </row>
    <row r="20453" spans="13:17" ht="14.5" x14ac:dyDescent="0.35">
      <c r="M20453" s="263" t="s">
        <v>50832</v>
      </c>
      <c r="N20453" s="264">
        <v>3239.3</v>
      </c>
      <c r="P20453" s="241"/>
      <c r="Q20453" s="242"/>
    </row>
    <row r="20454" spans="13:17" ht="14.5" x14ac:dyDescent="0.35">
      <c r="M20454" s="263" t="s">
        <v>26709</v>
      </c>
      <c r="N20454" s="264">
        <v>4833</v>
      </c>
      <c r="P20454" s="241"/>
      <c r="Q20454" s="242"/>
    </row>
    <row r="20455" spans="13:17" ht="14.5" x14ac:dyDescent="0.35">
      <c r="M20455" s="263" t="s">
        <v>50833</v>
      </c>
      <c r="N20455" s="264">
        <v>3814</v>
      </c>
      <c r="P20455" s="241"/>
      <c r="Q20455" s="242"/>
    </row>
    <row r="20456" spans="13:17" ht="14.5" x14ac:dyDescent="0.35">
      <c r="M20456" s="263" t="s">
        <v>35872</v>
      </c>
      <c r="N20456" s="264">
        <v>74842</v>
      </c>
      <c r="P20456" s="241"/>
      <c r="Q20456" s="242"/>
    </row>
    <row r="20457" spans="13:17" ht="14.5" x14ac:dyDescent="0.35">
      <c r="M20457" s="263" t="s">
        <v>26794</v>
      </c>
      <c r="N20457" s="264">
        <v>67709.289999999994</v>
      </c>
      <c r="P20457" s="241"/>
      <c r="Q20457" s="242"/>
    </row>
    <row r="20458" spans="13:17" ht="14.5" x14ac:dyDescent="0.35">
      <c r="M20458" s="263" t="s">
        <v>26795</v>
      </c>
      <c r="N20458" s="264">
        <v>278596.14</v>
      </c>
      <c r="P20458" s="241"/>
      <c r="Q20458" s="242"/>
    </row>
    <row r="20459" spans="13:17" ht="14.5" x14ac:dyDescent="0.35">
      <c r="M20459" s="263" t="s">
        <v>26796</v>
      </c>
      <c r="N20459" s="264">
        <v>30383.32</v>
      </c>
      <c r="P20459" s="241"/>
      <c r="Q20459" s="242"/>
    </row>
    <row r="20460" spans="13:17" ht="14.5" x14ac:dyDescent="0.35">
      <c r="M20460" s="263" t="s">
        <v>26797</v>
      </c>
      <c r="N20460" s="264">
        <v>978025.09</v>
      </c>
      <c r="P20460" s="241"/>
      <c r="Q20460" s="242"/>
    </row>
    <row r="20461" spans="13:17" ht="14.5" x14ac:dyDescent="0.35">
      <c r="M20461" s="263" t="s">
        <v>26798</v>
      </c>
      <c r="N20461" s="264">
        <v>4064</v>
      </c>
      <c r="P20461" s="241"/>
      <c r="Q20461" s="242"/>
    </row>
    <row r="20462" spans="13:17" ht="14.5" x14ac:dyDescent="0.35">
      <c r="M20462" s="263" t="s">
        <v>50834</v>
      </c>
      <c r="N20462" s="264">
        <v>10057.719999999999</v>
      </c>
      <c r="P20462" s="241"/>
      <c r="Q20462" s="242"/>
    </row>
    <row r="20463" spans="13:17" ht="14.5" x14ac:dyDescent="0.35">
      <c r="M20463" s="263" t="s">
        <v>26799</v>
      </c>
      <c r="N20463" s="264">
        <v>327875.57</v>
      </c>
      <c r="P20463" s="241"/>
      <c r="Q20463" s="242"/>
    </row>
    <row r="20464" spans="13:17" ht="14.5" x14ac:dyDescent="0.35">
      <c r="M20464" s="263" t="s">
        <v>26800</v>
      </c>
      <c r="N20464" s="264">
        <v>142412</v>
      </c>
      <c r="P20464" s="241"/>
      <c r="Q20464" s="242"/>
    </row>
    <row r="20465" spans="13:17" ht="14.5" x14ac:dyDescent="0.35">
      <c r="M20465" s="263" t="s">
        <v>26801</v>
      </c>
      <c r="N20465" s="264">
        <v>20390.16</v>
      </c>
      <c r="P20465" s="241"/>
      <c r="Q20465" s="242"/>
    </row>
    <row r="20466" spans="13:17" ht="14.5" x14ac:dyDescent="0.35">
      <c r="M20466" s="263" t="s">
        <v>26802</v>
      </c>
      <c r="N20466" s="264">
        <v>55057.14</v>
      </c>
      <c r="P20466" s="241"/>
      <c r="Q20466" s="242"/>
    </row>
    <row r="20467" spans="13:17" ht="14.5" x14ac:dyDescent="0.35">
      <c r="M20467" s="263" t="s">
        <v>35873</v>
      </c>
      <c r="N20467" s="264">
        <v>69312.33</v>
      </c>
      <c r="P20467" s="241"/>
      <c r="Q20467" s="242"/>
    </row>
    <row r="20468" spans="13:17" ht="14.5" x14ac:dyDescent="0.35">
      <c r="M20468" s="263" t="s">
        <v>35874</v>
      </c>
      <c r="N20468" s="264">
        <v>600</v>
      </c>
      <c r="P20468" s="241"/>
      <c r="Q20468" s="242"/>
    </row>
    <row r="20469" spans="13:17" ht="14.5" x14ac:dyDescent="0.35">
      <c r="M20469" s="263" t="s">
        <v>35875</v>
      </c>
      <c r="N20469" s="264">
        <v>152252</v>
      </c>
      <c r="P20469" s="241"/>
      <c r="Q20469" s="242"/>
    </row>
    <row r="20470" spans="13:17" ht="14.5" x14ac:dyDescent="0.35">
      <c r="M20470" s="263" t="s">
        <v>15906</v>
      </c>
      <c r="N20470" s="264">
        <v>199311.83</v>
      </c>
      <c r="P20470" s="241"/>
      <c r="Q20470" s="242"/>
    </row>
    <row r="20471" spans="13:17" ht="14.5" x14ac:dyDescent="0.35">
      <c r="M20471" s="263" t="s">
        <v>26804</v>
      </c>
      <c r="N20471" s="264">
        <v>664735.17000000004</v>
      </c>
      <c r="P20471" s="241"/>
      <c r="Q20471" s="242"/>
    </row>
    <row r="20472" spans="13:17" ht="14.5" x14ac:dyDescent="0.35">
      <c r="M20472" s="263" t="s">
        <v>34462</v>
      </c>
      <c r="N20472" s="264">
        <v>71791.48</v>
      </c>
      <c r="P20472" s="241"/>
      <c r="Q20472" s="242"/>
    </row>
    <row r="20473" spans="13:17" ht="14.5" x14ac:dyDescent="0.35">
      <c r="M20473" s="263" t="s">
        <v>26805</v>
      </c>
      <c r="N20473" s="264">
        <v>10105.56</v>
      </c>
      <c r="P20473" s="241"/>
      <c r="Q20473" s="242"/>
    </row>
    <row r="20474" spans="13:17" ht="14.5" x14ac:dyDescent="0.35">
      <c r="M20474" s="263" t="s">
        <v>15907</v>
      </c>
      <c r="N20474" s="264">
        <v>83043.820000000007</v>
      </c>
      <c r="P20474" s="241"/>
      <c r="Q20474" s="242"/>
    </row>
    <row r="20475" spans="13:17" ht="14.5" x14ac:dyDescent="0.35">
      <c r="M20475" s="263" t="s">
        <v>15908</v>
      </c>
      <c r="N20475" s="264">
        <v>48868.33</v>
      </c>
      <c r="P20475" s="241"/>
      <c r="Q20475" s="242"/>
    </row>
    <row r="20476" spans="13:17" ht="14.5" x14ac:dyDescent="0.35">
      <c r="M20476" s="263" t="s">
        <v>26806</v>
      </c>
      <c r="N20476" s="264">
        <v>2361.6</v>
      </c>
      <c r="P20476" s="241"/>
      <c r="Q20476" s="242"/>
    </row>
    <row r="20477" spans="13:17" ht="14.5" x14ac:dyDescent="0.35">
      <c r="M20477" s="263" t="s">
        <v>15909</v>
      </c>
      <c r="N20477" s="264">
        <v>389777.74</v>
      </c>
      <c r="P20477" s="241"/>
      <c r="Q20477" s="242"/>
    </row>
    <row r="20478" spans="13:17" ht="14.5" x14ac:dyDescent="0.35">
      <c r="M20478" s="263" t="s">
        <v>15910</v>
      </c>
      <c r="N20478" s="264">
        <v>98048.91</v>
      </c>
      <c r="P20478" s="241"/>
      <c r="Q20478" s="242"/>
    </row>
    <row r="20479" spans="13:17" ht="14.5" x14ac:dyDescent="0.35">
      <c r="M20479" s="263" t="s">
        <v>35876</v>
      </c>
      <c r="N20479" s="264">
        <v>3993768.88</v>
      </c>
      <c r="P20479" s="241"/>
      <c r="Q20479" s="242"/>
    </row>
    <row r="20480" spans="13:17" ht="14.5" x14ac:dyDescent="0.35">
      <c r="M20480" s="263" t="s">
        <v>26808</v>
      </c>
      <c r="N20480" s="264">
        <v>160475.19</v>
      </c>
      <c r="P20480" s="241"/>
      <c r="Q20480" s="242"/>
    </row>
    <row r="20481" spans="13:17" ht="14.5" x14ac:dyDescent="0.35">
      <c r="M20481" s="263" t="s">
        <v>46139</v>
      </c>
      <c r="N20481" s="264">
        <v>1379285.11</v>
      </c>
      <c r="P20481" s="241"/>
      <c r="Q20481" s="242"/>
    </row>
    <row r="20482" spans="13:17" ht="14.5" x14ac:dyDescent="0.35">
      <c r="M20482" s="263" t="s">
        <v>38490</v>
      </c>
      <c r="N20482" s="264">
        <v>8866.0499999999993</v>
      </c>
      <c r="P20482" s="241"/>
      <c r="Q20482" s="242"/>
    </row>
    <row r="20483" spans="13:17" ht="14.5" x14ac:dyDescent="0.35">
      <c r="M20483" s="263" t="s">
        <v>26809</v>
      </c>
      <c r="N20483" s="264">
        <v>27889.49</v>
      </c>
      <c r="P20483" s="241"/>
      <c r="Q20483" s="242"/>
    </row>
    <row r="20484" spans="13:17" ht="14.5" x14ac:dyDescent="0.35">
      <c r="M20484" s="263" t="s">
        <v>26810</v>
      </c>
      <c r="N20484" s="264">
        <v>450879.71</v>
      </c>
      <c r="P20484" s="241"/>
      <c r="Q20484" s="242"/>
    </row>
    <row r="20485" spans="13:17" ht="14.5" x14ac:dyDescent="0.35">
      <c r="M20485" s="263" t="s">
        <v>26811</v>
      </c>
      <c r="N20485" s="264">
        <v>724600.08</v>
      </c>
      <c r="P20485" s="241"/>
      <c r="Q20485" s="242"/>
    </row>
    <row r="20486" spans="13:17" ht="14.5" x14ac:dyDescent="0.35">
      <c r="M20486" s="263" t="s">
        <v>15911</v>
      </c>
      <c r="N20486" s="264">
        <v>795939.08</v>
      </c>
      <c r="P20486" s="241"/>
      <c r="Q20486" s="242"/>
    </row>
    <row r="20487" spans="13:17" ht="14.5" x14ac:dyDescent="0.35">
      <c r="M20487" s="263" t="s">
        <v>15912</v>
      </c>
      <c r="N20487" s="264">
        <v>1066720.99</v>
      </c>
      <c r="P20487" s="241"/>
      <c r="Q20487" s="242"/>
    </row>
    <row r="20488" spans="13:17" ht="14.5" x14ac:dyDescent="0.35">
      <c r="M20488" s="263" t="s">
        <v>15913</v>
      </c>
      <c r="N20488" s="264">
        <v>336745.46</v>
      </c>
      <c r="P20488" s="241"/>
      <c r="Q20488" s="242"/>
    </row>
    <row r="20489" spans="13:17" ht="14.5" x14ac:dyDescent="0.35">
      <c r="M20489" s="263" t="s">
        <v>26812</v>
      </c>
      <c r="N20489" s="264">
        <v>2250246.36</v>
      </c>
      <c r="P20489" s="241"/>
      <c r="Q20489" s="242"/>
    </row>
    <row r="20490" spans="13:17" ht="14.5" x14ac:dyDescent="0.35">
      <c r="M20490" s="263" t="s">
        <v>26815</v>
      </c>
      <c r="N20490" s="264">
        <v>3434.6</v>
      </c>
      <c r="P20490" s="241"/>
      <c r="Q20490" s="242"/>
    </row>
    <row r="20491" spans="13:17" ht="14.5" x14ac:dyDescent="0.35">
      <c r="M20491" s="263" t="s">
        <v>26816</v>
      </c>
      <c r="N20491" s="264">
        <v>201559.13</v>
      </c>
      <c r="P20491" s="241"/>
      <c r="Q20491" s="242"/>
    </row>
    <row r="20492" spans="13:17" ht="14.5" x14ac:dyDescent="0.35">
      <c r="M20492" s="263" t="s">
        <v>26817</v>
      </c>
      <c r="N20492" s="264">
        <v>27.65</v>
      </c>
      <c r="P20492" s="241"/>
      <c r="Q20492" s="242"/>
    </row>
    <row r="20493" spans="13:17" ht="14.5" x14ac:dyDescent="0.35">
      <c r="M20493" s="263" t="s">
        <v>58527</v>
      </c>
      <c r="N20493" s="264">
        <v>273.33</v>
      </c>
      <c r="P20493" s="241"/>
      <c r="Q20493" s="242"/>
    </row>
    <row r="20494" spans="13:17" ht="14.5" x14ac:dyDescent="0.35">
      <c r="M20494" s="263" t="s">
        <v>38491</v>
      </c>
      <c r="N20494" s="264">
        <v>82.5</v>
      </c>
      <c r="P20494" s="241"/>
      <c r="Q20494" s="242"/>
    </row>
    <row r="20495" spans="13:17" ht="14.5" x14ac:dyDescent="0.35">
      <c r="M20495" s="263" t="s">
        <v>26819</v>
      </c>
      <c r="N20495" s="264">
        <v>282739.21000000002</v>
      </c>
      <c r="P20495" s="241"/>
      <c r="Q20495" s="242"/>
    </row>
    <row r="20496" spans="13:17" ht="14.5" x14ac:dyDescent="0.35">
      <c r="M20496" s="263" t="s">
        <v>26820</v>
      </c>
      <c r="N20496" s="264">
        <v>426346.35</v>
      </c>
      <c r="P20496" s="241"/>
      <c r="Q20496" s="242"/>
    </row>
    <row r="20497" spans="13:17" ht="14.5" x14ac:dyDescent="0.35">
      <c r="M20497" s="263" t="s">
        <v>38492</v>
      </c>
      <c r="N20497" s="264">
        <v>109467.75</v>
      </c>
      <c r="P20497" s="241"/>
      <c r="Q20497" s="242"/>
    </row>
    <row r="20498" spans="13:17" ht="14.5" x14ac:dyDescent="0.35">
      <c r="M20498" s="263" t="s">
        <v>26821</v>
      </c>
      <c r="N20498" s="264">
        <v>514732.75</v>
      </c>
      <c r="P20498" s="241"/>
      <c r="Q20498" s="242"/>
    </row>
    <row r="20499" spans="13:17" ht="14.5" x14ac:dyDescent="0.35">
      <c r="M20499" s="263" t="s">
        <v>26822</v>
      </c>
      <c r="N20499" s="264">
        <v>4604697.67</v>
      </c>
      <c r="P20499" s="241"/>
      <c r="Q20499" s="242"/>
    </row>
    <row r="20500" spans="13:17" ht="14.5" x14ac:dyDescent="0.35">
      <c r="M20500" s="263" t="s">
        <v>26824</v>
      </c>
      <c r="N20500" s="264">
        <v>418284.73</v>
      </c>
      <c r="P20500" s="241"/>
      <c r="Q20500" s="242"/>
    </row>
    <row r="20501" spans="13:17" ht="14.5" x14ac:dyDescent="0.35">
      <c r="M20501" s="263" t="s">
        <v>26825</v>
      </c>
      <c r="N20501" s="264">
        <v>1670103.67</v>
      </c>
      <c r="P20501" s="241"/>
      <c r="Q20501" s="242"/>
    </row>
    <row r="20502" spans="13:17" ht="14.5" x14ac:dyDescent="0.35">
      <c r="M20502" s="263" t="s">
        <v>49208</v>
      </c>
      <c r="N20502" s="264">
        <v>-58092.56</v>
      </c>
      <c r="P20502" s="241"/>
      <c r="Q20502" s="242"/>
    </row>
    <row r="20503" spans="13:17" ht="14.5" x14ac:dyDescent="0.35">
      <c r="M20503" s="263" t="s">
        <v>42132</v>
      </c>
      <c r="N20503" s="264">
        <v>31228.35</v>
      </c>
      <c r="P20503" s="241"/>
      <c r="Q20503" s="242"/>
    </row>
    <row r="20504" spans="13:17" ht="14.5" x14ac:dyDescent="0.35">
      <c r="M20504" s="263" t="s">
        <v>51782</v>
      </c>
      <c r="N20504" s="264">
        <v>1253767.8999999999</v>
      </c>
      <c r="P20504" s="241"/>
      <c r="Q20504" s="242"/>
    </row>
    <row r="20505" spans="13:17" ht="14.5" x14ac:dyDescent="0.35">
      <c r="M20505" s="263" t="s">
        <v>26847</v>
      </c>
      <c r="N20505" s="264">
        <v>497490.97</v>
      </c>
      <c r="P20505" s="241"/>
      <c r="Q20505" s="242"/>
    </row>
    <row r="20506" spans="13:17" ht="14.5" x14ac:dyDescent="0.35">
      <c r="M20506" s="263" t="s">
        <v>50835</v>
      </c>
      <c r="N20506" s="264">
        <v>58518.97</v>
      </c>
      <c r="P20506" s="241"/>
      <c r="Q20506" s="242"/>
    </row>
    <row r="20507" spans="13:17" ht="14.5" x14ac:dyDescent="0.35">
      <c r="M20507" s="263" t="s">
        <v>51783</v>
      </c>
      <c r="N20507" s="264">
        <v>39699.96</v>
      </c>
      <c r="P20507" s="241"/>
      <c r="Q20507" s="242"/>
    </row>
    <row r="20508" spans="13:17" ht="14.5" x14ac:dyDescent="0.35">
      <c r="M20508" s="263" t="s">
        <v>50836</v>
      </c>
      <c r="N20508" s="264">
        <v>40575.550000000003</v>
      </c>
      <c r="P20508" s="241"/>
      <c r="Q20508" s="242"/>
    </row>
    <row r="20509" spans="13:17" ht="14.5" x14ac:dyDescent="0.35">
      <c r="M20509" s="263" t="s">
        <v>52671</v>
      </c>
      <c r="N20509" s="264">
        <v>12208</v>
      </c>
      <c r="P20509" s="241"/>
      <c r="Q20509" s="242"/>
    </row>
    <row r="20510" spans="13:17" ht="14.5" x14ac:dyDescent="0.35">
      <c r="M20510" s="263" t="s">
        <v>49209</v>
      </c>
      <c r="N20510" s="264">
        <v>327398.87</v>
      </c>
      <c r="P20510" s="241"/>
      <c r="Q20510" s="242"/>
    </row>
    <row r="20511" spans="13:17" ht="14.5" x14ac:dyDescent="0.35">
      <c r="M20511" s="263" t="s">
        <v>15920</v>
      </c>
      <c r="N20511" s="264">
        <v>73699.75</v>
      </c>
      <c r="P20511" s="241"/>
      <c r="Q20511" s="242"/>
    </row>
    <row r="20512" spans="13:17" ht="14.5" x14ac:dyDescent="0.35">
      <c r="M20512" s="263" t="s">
        <v>37315</v>
      </c>
      <c r="N20512" s="264">
        <v>7967.25</v>
      </c>
      <c r="P20512" s="241"/>
      <c r="Q20512" s="242"/>
    </row>
    <row r="20513" spans="13:17" ht="14.5" x14ac:dyDescent="0.35">
      <c r="M20513" s="263" t="s">
        <v>15921</v>
      </c>
      <c r="N20513" s="264">
        <v>6254.03</v>
      </c>
      <c r="P20513" s="241"/>
      <c r="Q20513" s="242"/>
    </row>
    <row r="20514" spans="13:17" ht="14.5" x14ac:dyDescent="0.35">
      <c r="M20514" s="263" t="s">
        <v>26852</v>
      </c>
      <c r="N20514" s="264">
        <v>3881.81</v>
      </c>
      <c r="P20514" s="241"/>
      <c r="Q20514" s="242"/>
    </row>
    <row r="20515" spans="13:17" ht="14.5" x14ac:dyDescent="0.35">
      <c r="M20515" s="263" t="s">
        <v>26853</v>
      </c>
      <c r="N20515" s="264">
        <v>66500</v>
      </c>
      <c r="P20515" s="241"/>
      <c r="Q20515" s="242"/>
    </row>
    <row r="20516" spans="13:17" ht="14.5" x14ac:dyDescent="0.35">
      <c r="M20516" s="263" t="s">
        <v>15922</v>
      </c>
      <c r="N20516" s="264">
        <v>67859.72</v>
      </c>
      <c r="P20516" s="241"/>
      <c r="Q20516" s="242"/>
    </row>
    <row r="20517" spans="13:17" ht="14.5" x14ac:dyDescent="0.35">
      <c r="M20517" s="263" t="s">
        <v>26854</v>
      </c>
      <c r="N20517" s="264">
        <v>77508.03</v>
      </c>
      <c r="P20517" s="241"/>
      <c r="Q20517" s="242"/>
    </row>
    <row r="20518" spans="13:17" ht="14.5" x14ac:dyDescent="0.35">
      <c r="M20518" s="263" t="s">
        <v>26855</v>
      </c>
      <c r="N20518" s="264">
        <v>19940.060000000001</v>
      </c>
      <c r="P20518" s="241"/>
      <c r="Q20518" s="242"/>
    </row>
    <row r="20519" spans="13:17" ht="14.5" x14ac:dyDescent="0.35">
      <c r="M20519" s="263" t="s">
        <v>26925</v>
      </c>
      <c r="N20519" s="264">
        <v>81820.800000000003</v>
      </c>
      <c r="P20519" s="241"/>
      <c r="Q20519" s="242"/>
    </row>
    <row r="20520" spans="13:17" ht="14.5" x14ac:dyDescent="0.35">
      <c r="M20520" s="263" t="s">
        <v>35887</v>
      </c>
      <c r="N20520" s="264">
        <v>248235.67</v>
      </c>
      <c r="P20520" s="241"/>
      <c r="Q20520" s="242"/>
    </row>
    <row r="20521" spans="13:17" ht="14.5" x14ac:dyDescent="0.35">
      <c r="M20521" s="263" t="s">
        <v>26926</v>
      </c>
      <c r="N20521" s="264">
        <v>191118.63</v>
      </c>
      <c r="P20521" s="241"/>
      <c r="Q20521" s="242"/>
    </row>
    <row r="20522" spans="13:17" ht="14.5" x14ac:dyDescent="0.35">
      <c r="M20522" s="263" t="s">
        <v>35888</v>
      </c>
      <c r="N20522" s="264">
        <v>2000015.73</v>
      </c>
      <c r="P20522" s="241"/>
      <c r="Q20522" s="242"/>
    </row>
    <row r="20523" spans="13:17" ht="14.5" x14ac:dyDescent="0.35">
      <c r="M20523" s="263" t="s">
        <v>36347</v>
      </c>
      <c r="N20523" s="264">
        <v>52583.61</v>
      </c>
      <c r="P20523" s="241"/>
      <c r="Q20523" s="242"/>
    </row>
    <row r="20524" spans="13:17" ht="14.5" x14ac:dyDescent="0.35">
      <c r="M20524" s="263" t="s">
        <v>26928</v>
      </c>
      <c r="N20524" s="264">
        <v>1613962.83</v>
      </c>
      <c r="P20524" s="241"/>
      <c r="Q20524" s="242"/>
    </row>
    <row r="20525" spans="13:17" ht="14.5" x14ac:dyDescent="0.35">
      <c r="M20525" s="263" t="s">
        <v>37332</v>
      </c>
      <c r="N20525" s="264">
        <v>16422.439999999999</v>
      </c>
      <c r="P20525" s="241"/>
      <c r="Q20525" s="242"/>
    </row>
    <row r="20526" spans="13:17" ht="14.5" x14ac:dyDescent="0.35">
      <c r="M20526" s="263" t="s">
        <v>26929</v>
      </c>
      <c r="N20526" s="264">
        <v>2100473.65</v>
      </c>
      <c r="P20526" s="241"/>
      <c r="Q20526" s="242"/>
    </row>
    <row r="20527" spans="13:17" ht="14.5" x14ac:dyDescent="0.35">
      <c r="M20527" s="263" t="s">
        <v>35889</v>
      </c>
      <c r="N20527" s="264">
        <v>573239.68000000005</v>
      </c>
      <c r="P20527" s="241"/>
      <c r="Q20527" s="242"/>
    </row>
    <row r="20528" spans="13:17" ht="14.5" x14ac:dyDescent="0.35">
      <c r="M20528" s="263" t="s">
        <v>26931</v>
      </c>
      <c r="N20528" s="264">
        <v>67440</v>
      </c>
      <c r="P20528" s="241"/>
      <c r="Q20528" s="242"/>
    </row>
    <row r="20529" spans="13:17" ht="14.5" x14ac:dyDescent="0.35">
      <c r="M20529" s="263" t="s">
        <v>26932</v>
      </c>
      <c r="N20529" s="264">
        <v>16451.29</v>
      </c>
      <c r="P20529" s="241"/>
      <c r="Q20529" s="242"/>
    </row>
    <row r="20530" spans="13:17" ht="14.5" x14ac:dyDescent="0.35">
      <c r="M20530" s="263" t="s">
        <v>26933</v>
      </c>
      <c r="N20530" s="264">
        <v>84145.24</v>
      </c>
      <c r="P20530" s="241"/>
      <c r="Q20530" s="242"/>
    </row>
    <row r="20531" spans="13:17" ht="14.5" x14ac:dyDescent="0.35">
      <c r="M20531" s="263" t="s">
        <v>42138</v>
      </c>
      <c r="N20531" s="264">
        <v>258198.96</v>
      </c>
      <c r="P20531" s="241"/>
      <c r="Q20531" s="242"/>
    </row>
    <row r="20532" spans="13:17" ht="14.5" x14ac:dyDescent="0.35">
      <c r="M20532" s="263" t="s">
        <v>35890</v>
      </c>
      <c r="N20532" s="264">
        <v>52722.78</v>
      </c>
      <c r="P20532" s="241"/>
      <c r="Q20532" s="242"/>
    </row>
    <row r="20533" spans="13:17" ht="14.5" x14ac:dyDescent="0.35">
      <c r="M20533" s="263" t="s">
        <v>15932</v>
      </c>
      <c r="N20533" s="264">
        <v>256455.07</v>
      </c>
      <c r="P20533" s="241"/>
      <c r="Q20533" s="242"/>
    </row>
    <row r="20534" spans="13:17" ht="14.5" x14ac:dyDescent="0.35">
      <c r="M20534" s="263" t="s">
        <v>37333</v>
      </c>
      <c r="N20534" s="264">
        <v>9681601.6999999993</v>
      </c>
      <c r="P20534" s="241"/>
      <c r="Q20534" s="242"/>
    </row>
    <row r="20535" spans="13:17" ht="14.5" x14ac:dyDescent="0.35">
      <c r="M20535" s="263" t="s">
        <v>26937</v>
      </c>
      <c r="N20535" s="264">
        <v>531904.32999999996</v>
      </c>
      <c r="P20535" s="241"/>
      <c r="Q20535" s="242"/>
    </row>
    <row r="20536" spans="13:17" ht="14.5" x14ac:dyDescent="0.35">
      <c r="M20536" s="263" t="s">
        <v>37334</v>
      </c>
      <c r="N20536" s="264">
        <v>2097.36</v>
      </c>
      <c r="P20536" s="241"/>
      <c r="Q20536" s="242"/>
    </row>
    <row r="20537" spans="13:17" ht="14.5" x14ac:dyDescent="0.35">
      <c r="M20537" s="263" t="s">
        <v>37335</v>
      </c>
      <c r="N20537" s="264">
        <v>3700</v>
      </c>
      <c r="P20537" s="241"/>
      <c r="Q20537" s="242"/>
    </row>
    <row r="20538" spans="13:17" ht="14.5" x14ac:dyDescent="0.35">
      <c r="M20538" s="263" t="s">
        <v>26939</v>
      </c>
      <c r="N20538" s="264">
        <v>123.87</v>
      </c>
      <c r="P20538" s="241"/>
      <c r="Q20538" s="242"/>
    </row>
    <row r="20539" spans="13:17" ht="14.5" x14ac:dyDescent="0.35">
      <c r="M20539" s="263" t="s">
        <v>15935</v>
      </c>
      <c r="N20539" s="264">
        <v>1335575.17</v>
      </c>
      <c r="P20539" s="241"/>
      <c r="Q20539" s="242"/>
    </row>
    <row r="20540" spans="13:17" ht="14.5" x14ac:dyDescent="0.35">
      <c r="M20540" s="263" t="s">
        <v>15936</v>
      </c>
      <c r="N20540" s="264">
        <v>1232443.1299999999</v>
      </c>
      <c r="P20540" s="241"/>
      <c r="Q20540" s="242"/>
    </row>
    <row r="20541" spans="13:17" ht="14.5" x14ac:dyDescent="0.35">
      <c r="M20541" s="263" t="s">
        <v>26940</v>
      </c>
      <c r="N20541" s="264">
        <v>452064.24</v>
      </c>
      <c r="P20541" s="241"/>
      <c r="Q20541" s="242"/>
    </row>
    <row r="20542" spans="13:17" ht="14.5" x14ac:dyDescent="0.35">
      <c r="M20542" s="263" t="s">
        <v>26942</v>
      </c>
      <c r="N20542" s="264">
        <v>1342597.81</v>
      </c>
      <c r="P20542" s="241"/>
      <c r="Q20542" s="242"/>
    </row>
    <row r="20543" spans="13:17" ht="14.5" x14ac:dyDescent="0.35">
      <c r="M20543" s="263" t="s">
        <v>26943</v>
      </c>
      <c r="N20543" s="264">
        <v>838168.99</v>
      </c>
      <c r="P20543" s="241"/>
      <c r="Q20543" s="242"/>
    </row>
    <row r="20544" spans="13:17" ht="14.5" x14ac:dyDescent="0.35">
      <c r="M20544" s="263" t="s">
        <v>51784</v>
      </c>
      <c r="N20544" s="264">
        <v>103679.79</v>
      </c>
      <c r="P20544" s="241"/>
      <c r="Q20544" s="242"/>
    </row>
    <row r="20545" spans="13:17" ht="14.5" x14ac:dyDescent="0.35">
      <c r="M20545" s="263" t="s">
        <v>26947</v>
      </c>
      <c r="N20545" s="264">
        <v>68879.929999999993</v>
      </c>
      <c r="P20545" s="241"/>
      <c r="Q20545" s="242"/>
    </row>
    <row r="20546" spans="13:17" ht="14.5" x14ac:dyDescent="0.35">
      <c r="M20546" s="263" t="s">
        <v>58528</v>
      </c>
      <c r="N20546" s="264">
        <v>3598532.86</v>
      </c>
      <c r="P20546" s="241"/>
      <c r="Q20546" s="242"/>
    </row>
    <row r="20547" spans="13:17" ht="14.5" x14ac:dyDescent="0.35">
      <c r="M20547" s="263" t="s">
        <v>26948</v>
      </c>
      <c r="N20547" s="264">
        <v>831469.35</v>
      </c>
      <c r="P20547" s="241"/>
      <c r="Q20547" s="242"/>
    </row>
    <row r="20548" spans="13:17" ht="14.5" x14ac:dyDescent="0.35">
      <c r="M20548" s="263" t="s">
        <v>26949</v>
      </c>
      <c r="N20548" s="264">
        <v>3420341.96</v>
      </c>
      <c r="P20548" s="241"/>
      <c r="Q20548" s="242"/>
    </row>
    <row r="20549" spans="13:17" ht="14.5" x14ac:dyDescent="0.35">
      <c r="M20549" s="263" t="s">
        <v>26950</v>
      </c>
      <c r="N20549" s="264">
        <v>407550.55</v>
      </c>
      <c r="P20549" s="241"/>
      <c r="Q20549" s="242"/>
    </row>
    <row r="20550" spans="13:17" ht="14.5" x14ac:dyDescent="0.35">
      <c r="M20550" s="263" t="s">
        <v>26952</v>
      </c>
      <c r="N20550" s="264">
        <v>5949479.7300000004</v>
      </c>
      <c r="P20550" s="241"/>
      <c r="Q20550" s="242"/>
    </row>
    <row r="20551" spans="13:17" ht="14.5" x14ac:dyDescent="0.35">
      <c r="M20551" s="263" t="s">
        <v>26953</v>
      </c>
      <c r="N20551" s="264">
        <v>138682.47</v>
      </c>
      <c r="P20551" s="241"/>
      <c r="Q20551" s="242"/>
    </row>
    <row r="20552" spans="13:17" ht="14.5" x14ac:dyDescent="0.35">
      <c r="M20552" s="263" t="s">
        <v>26978</v>
      </c>
      <c r="N20552" s="264">
        <v>11550.12</v>
      </c>
      <c r="P20552" s="241"/>
      <c r="Q20552" s="242"/>
    </row>
    <row r="20553" spans="13:17" ht="14.5" x14ac:dyDescent="0.35">
      <c r="M20553" s="263" t="s">
        <v>26980</v>
      </c>
      <c r="N20553" s="264">
        <v>28460.720000000001</v>
      </c>
      <c r="P20553" s="241"/>
      <c r="Q20553" s="242"/>
    </row>
    <row r="20554" spans="13:17" ht="14.5" x14ac:dyDescent="0.35">
      <c r="M20554" s="263" t="s">
        <v>46140</v>
      </c>
      <c r="N20554" s="264">
        <v>24617.97</v>
      </c>
      <c r="P20554" s="241"/>
      <c r="Q20554" s="242"/>
    </row>
    <row r="20555" spans="13:17" ht="14.5" x14ac:dyDescent="0.35">
      <c r="M20555" s="263" t="s">
        <v>46141</v>
      </c>
      <c r="N20555" s="264">
        <v>104363.21</v>
      </c>
      <c r="P20555" s="241"/>
      <c r="Q20555" s="242"/>
    </row>
    <row r="20556" spans="13:17" ht="14.5" x14ac:dyDescent="0.35">
      <c r="M20556" s="263" t="s">
        <v>26981</v>
      </c>
      <c r="N20556" s="264">
        <v>12887.61</v>
      </c>
      <c r="P20556" s="241"/>
      <c r="Q20556" s="242"/>
    </row>
    <row r="20557" spans="13:17" ht="14.5" x14ac:dyDescent="0.35">
      <c r="M20557" s="263" t="s">
        <v>26983</v>
      </c>
      <c r="N20557" s="264">
        <v>6754</v>
      </c>
      <c r="P20557" s="241"/>
      <c r="Q20557" s="242"/>
    </row>
    <row r="20558" spans="13:17" ht="14.5" x14ac:dyDescent="0.35">
      <c r="M20558" s="263" t="s">
        <v>58529</v>
      </c>
      <c r="N20558" s="264">
        <v>2500</v>
      </c>
      <c r="P20558" s="241"/>
      <c r="Q20558" s="242"/>
    </row>
    <row r="20559" spans="13:17" ht="14.5" x14ac:dyDescent="0.35">
      <c r="M20559" s="263" t="s">
        <v>43669</v>
      </c>
      <c r="N20559" s="264">
        <v>1596.85</v>
      </c>
      <c r="P20559" s="241"/>
      <c r="Q20559" s="242"/>
    </row>
    <row r="20560" spans="13:17" ht="14.5" x14ac:dyDescent="0.35">
      <c r="M20560" s="263" t="s">
        <v>26984</v>
      </c>
      <c r="N20560" s="264">
        <v>96</v>
      </c>
      <c r="P20560" s="241"/>
      <c r="Q20560" s="242"/>
    </row>
    <row r="20561" spans="13:17" ht="14.5" x14ac:dyDescent="0.35">
      <c r="M20561" s="263" t="s">
        <v>26985</v>
      </c>
      <c r="N20561" s="264">
        <v>18713.28</v>
      </c>
      <c r="P20561" s="241"/>
      <c r="Q20561" s="242"/>
    </row>
    <row r="20562" spans="13:17" ht="14.5" x14ac:dyDescent="0.35">
      <c r="M20562" s="263" t="s">
        <v>26986</v>
      </c>
      <c r="N20562" s="264">
        <v>2560</v>
      </c>
      <c r="P20562" s="241"/>
      <c r="Q20562" s="242"/>
    </row>
    <row r="20563" spans="13:17" ht="14.5" x14ac:dyDescent="0.35">
      <c r="M20563" s="263" t="s">
        <v>26987</v>
      </c>
      <c r="N20563" s="264">
        <v>14525.99</v>
      </c>
      <c r="P20563" s="241"/>
      <c r="Q20563" s="242"/>
    </row>
    <row r="20564" spans="13:17" ht="14.5" x14ac:dyDescent="0.35">
      <c r="M20564" s="263" t="s">
        <v>26988</v>
      </c>
      <c r="N20564" s="264">
        <v>3247.2</v>
      </c>
      <c r="P20564" s="241"/>
      <c r="Q20564" s="242"/>
    </row>
    <row r="20565" spans="13:17" ht="14.5" x14ac:dyDescent="0.35">
      <c r="M20565" s="263" t="s">
        <v>26996</v>
      </c>
      <c r="N20565" s="264">
        <v>4051.67</v>
      </c>
      <c r="P20565" s="241"/>
      <c r="Q20565" s="242"/>
    </row>
    <row r="20566" spans="13:17" ht="14.5" x14ac:dyDescent="0.35">
      <c r="M20566" s="263" t="s">
        <v>26997</v>
      </c>
      <c r="N20566" s="264">
        <v>10250</v>
      </c>
      <c r="P20566" s="241"/>
      <c r="Q20566" s="242"/>
    </row>
    <row r="20567" spans="13:17" ht="14.5" x14ac:dyDescent="0.35">
      <c r="M20567" s="263" t="s">
        <v>49210</v>
      </c>
      <c r="N20567" s="264">
        <v>30809.200000000001</v>
      </c>
      <c r="P20567" s="241"/>
      <c r="Q20567" s="242"/>
    </row>
    <row r="20568" spans="13:17" ht="14.5" x14ac:dyDescent="0.35">
      <c r="M20568" s="263" t="s">
        <v>26999</v>
      </c>
      <c r="N20568" s="264">
        <v>1782.57</v>
      </c>
      <c r="P20568" s="241"/>
      <c r="Q20568" s="242"/>
    </row>
    <row r="20569" spans="13:17" ht="14.5" x14ac:dyDescent="0.35">
      <c r="M20569" s="263" t="s">
        <v>58530</v>
      </c>
      <c r="N20569" s="264">
        <v>654</v>
      </c>
      <c r="P20569" s="241"/>
      <c r="Q20569" s="242"/>
    </row>
    <row r="20570" spans="13:17" ht="14.5" x14ac:dyDescent="0.35">
      <c r="M20570" s="263" t="s">
        <v>58531</v>
      </c>
      <c r="N20570" s="264">
        <v>647.86</v>
      </c>
      <c r="P20570" s="241"/>
      <c r="Q20570" s="242"/>
    </row>
    <row r="20571" spans="13:17" ht="14.5" x14ac:dyDescent="0.35">
      <c r="M20571" s="263" t="s">
        <v>27000</v>
      </c>
      <c r="N20571" s="264">
        <v>5040</v>
      </c>
      <c r="P20571" s="241"/>
      <c r="Q20571" s="242"/>
    </row>
    <row r="20572" spans="13:17" ht="14.5" x14ac:dyDescent="0.35">
      <c r="M20572" s="263" t="s">
        <v>58532</v>
      </c>
      <c r="N20572" s="264">
        <v>600</v>
      </c>
      <c r="P20572" s="241"/>
      <c r="Q20572" s="242"/>
    </row>
    <row r="20573" spans="13:17" ht="14.5" x14ac:dyDescent="0.35">
      <c r="M20573" s="263" t="s">
        <v>27001</v>
      </c>
      <c r="N20573" s="264">
        <v>746.28</v>
      </c>
      <c r="P20573" s="241"/>
      <c r="Q20573" s="242"/>
    </row>
    <row r="20574" spans="13:17" ht="14.5" x14ac:dyDescent="0.35">
      <c r="M20574" s="263" t="s">
        <v>27019</v>
      </c>
      <c r="N20574" s="264">
        <v>6634.8</v>
      </c>
      <c r="P20574" s="241"/>
      <c r="Q20574" s="242"/>
    </row>
    <row r="20575" spans="13:17" ht="14.5" x14ac:dyDescent="0.35">
      <c r="M20575" s="263" t="s">
        <v>50837</v>
      </c>
      <c r="N20575" s="264">
        <v>87099.77</v>
      </c>
      <c r="P20575" s="241"/>
      <c r="Q20575" s="242"/>
    </row>
    <row r="20576" spans="13:17" ht="14.5" x14ac:dyDescent="0.35">
      <c r="M20576" s="263" t="s">
        <v>27020</v>
      </c>
      <c r="N20576" s="264">
        <v>24992</v>
      </c>
      <c r="P20576" s="241"/>
      <c r="Q20576" s="242"/>
    </row>
    <row r="20577" spans="13:17" ht="14.5" x14ac:dyDescent="0.35">
      <c r="M20577" s="263" t="s">
        <v>49211</v>
      </c>
      <c r="N20577" s="264">
        <v>32269</v>
      </c>
      <c r="P20577" s="241"/>
      <c r="Q20577" s="242"/>
    </row>
    <row r="20578" spans="13:17" ht="14.5" x14ac:dyDescent="0.35">
      <c r="M20578" s="263" t="s">
        <v>27021</v>
      </c>
      <c r="N20578" s="264">
        <v>1100</v>
      </c>
      <c r="P20578" s="241"/>
      <c r="Q20578" s="242"/>
    </row>
    <row r="20579" spans="13:17" ht="14.5" x14ac:dyDescent="0.35">
      <c r="M20579" s="263" t="s">
        <v>27022</v>
      </c>
      <c r="N20579" s="264">
        <v>4508.26</v>
      </c>
      <c r="P20579" s="241"/>
      <c r="Q20579" s="242"/>
    </row>
    <row r="20580" spans="13:17" ht="14.5" x14ac:dyDescent="0.35">
      <c r="M20580" s="263" t="s">
        <v>27023</v>
      </c>
      <c r="N20580" s="264">
        <v>626.64</v>
      </c>
      <c r="P20580" s="241"/>
      <c r="Q20580" s="242"/>
    </row>
    <row r="20581" spans="13:17" ht="14.5" x14ac:dyDescent="0.35">
      <c r="M20581" s="263" t="s">
        <v>27025</v>
      </c>
      <c r="N20581" s="264">
        <v>3104.01</v>
      </c>
      <c r="P20581" s="241"/>
      <c r="Q20581" s="242"/>
    </row>
    <row r="20582" spans="13:17" ht="14.5" x14ac:dyDescent="0.35">
      <c r="M20582" s="263" t="s">
        <v>27042</v>
      </c>
      <c r="N20582" s="264">
        <v>11186.36</v>
      </c>
      <c r="P20582" s="241"/>
      <c r="Q20582" s="242"/>
    </row>
    <row r="20583" spans="13:17" ht="14.5" x14ac:dyDescent="0.35">
      <c r="M20583" s="263" t="s">
        <v>42141</v>
      </c>
      <c r="N20583" s="264">
        <v>40500</v>
      </c>
      <c r="P20583" s="241"/>
      <c r="Q20583" s="242"/>
    </row>
    <row r="20584" spans="13:17" ht="14.5" x14ac:dyDescent="0.35">
      <c r="M20584" s="263" t="s">
        <v>49212</v>
      </c>
      <c r="N20584" s="264">
        <v>66017.5</v>
      </c>
      <c r="P20584" s="241"/>
      <c r="Q20584" s="242"/>
    </row>
    <row r="20585" spans="13:17" ht="14.5" x14ac:dyDescent="0.35">
      <c r="M20585" s="263" t="s">
        <v>27043</v>
      </c>
      <c r="N20585" s="264">
        <v>4935.6400000000003</v>
      </c>
      <c r="P20585" s="241"/>
      <c r="Q20585" s="242"/>
    </row>
    <row r="20586" spans="13:17" ht="14.5" x14ac:dyDescent="0.35">
      <c r="M20586" s="263" t="s">
        <v>51785</v>
      </c>
      <c r="N20586" s="264">
        <v>9292</v>
      </c>
      <c r="P20586" s="241"/>
      <c r="Q20586" s="242"/>
    </row>
    <row r="20587" spans="13:17" ht="14.5" x14ac:dyDescent="0.35">
      <c r="M20587" s="263" t="s">
        <v>27047</v>
      </c>
      <c r="N20587" s="264">
        <v>1568</v>
      </c>
      <c r="P20587" s="241"/>
      <c r="Q20587" s="242"/>
    </row>
    <row r="20588" spans="13:17" ht="14.5" x14ac:dyDescent="0.35">
      <c r="M20588" s="263" t="s">
        <v>50838</v>
      </c>
      <c r="N20588" s="264">
        <v>40729.75</v>
      </c>
      <c r="P20588" s="241"/>
      <c r="Q20588" s="242"/>
    </row>
    <row r="20589" spans="13:17" ht="14.5" x14ac:dyDescent="0.35">
      <c r="M20589" s="263" t="s">
        <v>15944</v>
      </c>
      <c r="N20589" s="264">
        <v>10522.38</v>
      </c>
      <c r="P20589" s="241"/>
      <c r="Q20589" s="242"/>
    </row>
    <row r="20590" spans="13:17" ht="14.5" x14ac:dyDescent="0.35">
      <c r="M20590" s="263" t="s">
        <v>42145</v>
      </c>
      <c r="N20590" s="264">
        <v>35697.57</v>
      </c>
      <c r="P20590" s="241"/>
      <c r="Q20590" s="242"/>
    </row>
    <row r="20591" spans="13:17" ht="14.5" x14ac:dyDescent="0.35">
      <c r="M20591" s="263" t="s">
        <v>27055</v>
      </c>
      <c r="N20591" s="264">
        <v>41124.93</v>
      </c>
      <c r="P20591" s="241"/>
      <c r="Q20591" s="242"/>
    </row>
    <row r="20592" spans="13:17" ht="14.5" x14ac:dyDescent="0.35">
      <c r="M20592" s="263" t="s">
        <v>42146</v>
      </c>
      <c r="N20592" s="264">
        <v>33250</v>
      </c>
      <c r="P20592" s="241"/>
      <c r="Q20592" s="242"/>
    </row>
    <row r="20593" spans="13:17" ht="14.5" x14ac:dyDescent="0.35">
      <c r="M20593" s="263" t="s">
        <v>49213</v>
      </c>
      <c r="N20593" s="264">
        <v>139044</v>
      </c>
      <c r="P20593" s="241"/>
      <c r="Q20593" s="242"/>
    </row>
    <row r="20594" spans="13:17" ht="14.5" x14ac:dyDescent="0.35">
      <c r="M20594" s="263" t="s">
        <v>37338</v>
      </c>
      <c r="N20594" s="264">
        <v>23744.799999999999</v>
      </c>
      <c r="P20594" s="241"/>
      <c r="Q20594" s="242"/>
    </row>
    <row r="20595" spans="13:17" ht="14.5" x14ac:dyDescent="0.35">
      <c r="M20595" s="263" t="s">
        <v>51786</v>
      </c>
      <c r="N20595" s="264">
        <v>80.989999999999995</v>
      </c>
      <c r="P20595" s="241"/>
      <c r="Q20595" s="242"/>
    </row>
    <row r="20596" spans="13:17" ht="14.5" x14ac:dyDescent="0.35">
      <c r="M20596" s="263" t="s">
        <v>27056</v>
      </c>
      <c r="N20596" s="264">
        <v>62653.37</v>
      </c>
      <c r="P20596" s="241"/>
      <c r="Q20596" s="242"/>
    </row>
    <row r="20597" spans="13:17" ht="14.5" x14ac:dyDescent="0.35">
      <c r="M20597" s="263" t="s">
        <v>27057</v>
      </c>
      <c r="N20597" s="264">
        <v>6702.01</v>
      </c>
      <c r="P20597" s="241"/>
      <c r="Q20597" s="242"/>
    </row>
    <row r="20598" spans="13:17" ht="14.5" x14ac:dyDescent="0.35">
      <c r="M20598" s="263" t="s">
        <v>43670</v>
      </c>
      <c r="N20598" s="264">
        <v>63810.62</v>
      </c>
      <c r="P20598" s="241"/>
      <c r="Q20598" s="242"/>
    </row>
    <row r="20599" spans="13:17" ht="14.5" x14ac:dyDescent="0.35">
      <c r="M20599" s="263" t="s">
        <v>27081</v>
      </c>
      <c r="N20599" s="264">
        <v>120574.82</v>
      </c>
      <c r="P20599" s="241"/>
      <c r="Q20599" s="242"/>
    </row>
    <row r="20600" spans="13:17" ht="14.5" x14ac:dyDescent="0.35">
      <c r="M20600" s="263" t="s">
        <v>27083</v>
      </c>
      <c r="N20600" s="264">
        <v>97449.67</v>
      </c>
      <c r="P20600" s="241"/>
      <c r="Q20600" s="242"/>
    </row>
    <row r="20601" spans="13:17" ht="14.5" x14ac:dyDescent="0.35">
      <c r="M20601" s="263" t="s">
        <v>58533</v>
      </c>
      <c r="N20601" s="264">
        <v>11633.05</v>
      </c>
      <c r="P20601" s="241"/>
      <c r="Q20601" s="242"/>
    </row>
    <row r="20602" spans="13:17" ht="14.5" x14ac:dyDescent="0.35">
      <c r="M20602" s="263" t="s">
        <v>15948</v>
      </c>
      <c r="N20602" s="264">
        <v>25000</v>
      </c>
      <c r="P20602" s="241"/>
      <c r="Q20602" s="242"/>
    </row>
    <row r="20603" spans="13:17" ht="14.5" x14ac:dyDescent="0.35">
      <c r="M20603" s="263" t="s">
        <v>46142</v>
      </c>
      <c r="N20603" s="264">
        <v>122477.7</v>
      </c>
      <c r="P20603" s="241"/>
      <c r="Q20603" s="242"/>
    </row>
    <row r="20604" spans="13:17" ht="14.5" x14ac:dyDescent="0.35">
      <c r="M20604" s="263" t="s">
        <v>27086</v>
      </c>
      <c r="N20604" s="264">
        <v>24249.51</v>
      </c>
      <c r="P20604" s="241"/>
      <c r="Q20604" s="242"/>
    </row>
    <row r="20605" spans="13:17" ht="14.5" x14ac:dyDescent="0.35">
      <c r="M20605" s="263" t="s">
        <v>27090</v>
      </c>
      <c r="N20605" s="264">
        <v>32739.439999999999</v>
      </c>
      <c r="P20605" s="241"/>
      <c r="Q20605" s="242"/>
    </row>
    <row r="20606" spans="13:17" ht="14.5" x14ac:dyDescent="0.35">
      <c r="M20606" s="263" t="s">
        <v>27091</v>
      </c>
      <c r="N20606" s="264">
        <v>12000</v>
      </c>
      <c r="P20606" s="241"/>
      <c r="Q20606" s="242"/>
    </row>
    <row r="20607" spans="13:17" ht="14.5" x14ac:dyDescent="0.35">
      <c r="M20607" s="263" t="s">
        <v>51787</v>
      </c>
      <c r="N20607" s="264">
        <v>1023.75</v>
      </c>
      <c r="P20607" s="241"/>
      <c r="Q20607" s="242"/>
    </row>
    <row r="20608" spans="13:17" ht="14.5" x14ac:dyDescent="0.35">
      <c r="M20608" s="263" t="s">
        <v>58534</v>
      </c>
      <c r="N20608" s="264">
        <v>19743.400000000001</v>
      </c>
      <c r="P20608" s="241"/>
      <c r="Q20608" s="242"/>
    </row>
    <row r="20609" spans="13:17" ht="14.5" x14ac:dyDescent="0.35">
      <c r="M20609" s="263" t="s">
        <v>27092</v>
      </c>
      <c r="N20609" s="264">
        <v>22997.89</v>
      </c>
      <c r="P20609" s="241"/>
      <c r="Q20609" s="242"/>
    </row>
    <row r="20610" spans="13:17" ht="14.5" x14ac:dyDescent="0.35">
      <c r="M20610" s="263" t="s">
        <v>43671</v>
      </c>
      <c r="N20610" s="264">
        <v>17131.91</v>
      </c>
      <c r="P20610" s="241"/>
      <c r="Q20610" s="242"/>
    </row>
    <row r="20611" spans="13:17" ht="14.5" x14ac:dyDescent="0.35">
      <c r="M20611" s="263" t="s">
        <v>27093</v>
      </c>
      <c r="N20611" s="264">
        <v>15678.99</v>
      </c>
      <c r="P20611" s="241"/>
      <c r="Q20611" s="242"/>
    </row>
    <row r="20612" spans="13:17" ht="14.5" x14ac:dyDescent="0.35">
      <c r="M20612" s="263" t="s">
        <v>27094</v>
      </c>
      <c r="N20612" s="264">
        <v>10488.13</v>
      </c>
      <c r="P20612" s="241"/>
      <c r="Q20612" s="242"/>
    </row>
    <row r="20613" spans="13:17" ht="14.5" x14ac:dyDescent="0.35">
      <c r="M20613" s="263" t="s">
        <v>27095</v>
      </c>
      <c r="N20613" s="264">
        <v>18688.009999999998</v>
      </c>
      <c r="P20613" s="241"/>
      <c r="Q20613" s="242"/>
    </row>
    <row r="20614" spans="13:17" ht="14.5" x14ac:dyDescent="0.35">
      <c r="M20614" s="263" t="s">
        <v>27096</v>
      </c>
      <c r="N20614" s="264">
        <v>19425</v>
      </c>
      <c r="P20614" s="241"/>
      <c r="Q20614" s="242"/>
    </row>
    <row r="20615" spans="13:17" ht="14.5" x14ac:dyDescent="0.35">
      <c r="M20615" s="263" t="s">
        <v>43672</v>
      </c>
      <c r="N20615" s="264">
        <v>42450</v>
      </c>
      <c r="P20615" s="241"/>
      <c r="Q20615" s="242"/>
    </row>
    <row r="20616" spans="13:17" ht="14.5" x14ac:dyDescent="0.35">
      <c r="M20616" s="263" t="s">
        <v>43673</v>
      </c>
      <c r="N20616" s="264">
        <v>132923.04</v>
      </c>
      <c r="P20616" s="241"/>
      <c r="Q20616" s="242"/>
    </row>
    <row r="20617" spans="13:17" ht="14.5" x14ac:dyDescent="0.35">
      <c r="M20617" s="263" t="s">
        <v>43674</v>
      </c>
      <c r="N20617" s="264">
        <v>41670.620000000003</v>
      </c>
      <c r="P20617" s="241"/>
      <c r="Q20617" s="242"/>
    </row>
    <row r="20618" spans="13:17" ht="14.5" x14ac:dyDescent="0.35">
      <c r="M20618" s="263" t="s">
        <v>43675</v>
      </c>
      <c r="N20618" s="264">
        <v>22215.41</v>
      </c>
      <c r="P20618" s="241"/>
      <c r="Q20618" s="242"/>
    </row>
    <row r="20619" spans="13:17" ht="14.5" x14ac:dyDescent="0.35">
      <c r="M20619" s="263" t="s">
        <v>27111</v>
      </c>
      <c r="N20619" s="264">
        <v>40730.79</v>
      </c>
      <c r="P20619" s="241"/>
      <c r="Q20619" s="242"/>
    </row>
    <row r="20620" spans="13:17" ht="14.5" x14ac:dyDescent="0.35">
      <c r="M20620" s="263" t="s">
        <v>54026</v>
      </c>
      <c r="N20620" s="264">
        <v>41998.73</v>
      </c>
      <c r="P20620" s="241"/>
      <c r="Q20620" s="242"/>
    </row>
    <row r="20621" spans="13:17" ht="14.5" x14ac:dyDescent="0.35">
      <c r="M20621" s="263" t="s">
        <v>46143</v>
      </c>
      <c r="N20621" s="264">
        <v>61550</v>
      </c>
      <c r="P20621" s="241"/>
      <c r="Q20621" s="242"/>
    </row>
    <row r="20622" spans="13:17" ht="14.5" x14ac:dyDescent="0.35">
      <c r="M20622" s="263" t="s">
        <v>27112</v>
      </c>
      <c r="N20622" s="264">
        <v>20534.16</v>
      </c>
      <c r="P20622" s="241"/>
      <c r="Q20622" s="242"/>
    </row>
    <row r="20623" spans="13:17" ht="14.5" x14ac:dyDescent="0.35">
      <c r="M20623" s="263" t="s">
        <v>43676</v>
      </c>
      <c r="N20623" s="264">
        <v>2428.92</v>
      </c>
      <c r="P20623" s="241"/>
      <c r="Q20623" s="242"/>
    </row>
    <row r="20624" spans="13:17" ht="14.5" x14ac:dyDescent="0.35">
      <c r="M20624" s="263" t="s">
        <v>43677</v>
      </c>
      <c r="N20624" s="264">
        <v>9978.24</v>
      </c>
      <c r="P20624" s="241"/>
      <c r="Q20624" s="242"/>
    </row>
    <row r="20625" spans="13:17" ht="14.5" x14ac:dyDescent="0.35">
      <c r="M20625" s="263" t="s">
        <v>27113</v>
      </c>
      <c r="N20625" s="264">
        <v>939</v>
      </c>
      <c r="P20625" s="241"/>
      <c r="Q20625" s="242"/>
    </row>
    <row r="20626" spans="13:17" ht="14.5" x14ac:dyDescent="0.35">
      <c r="M20626" s="263" t="s">
        <v>27117</v>
      </c>
      <c r="N20626" s="264">
        <v>33869.07</v>
      </c>
      <c r="P20626" s="241"/>
      <c r="Q20626" s="242"/>
    </row>
    <row r="20627" spans="13:17" ht="14.5" x14ac:dyDescent="0.35">
      <c r="M20627" s="263" t="s">
        <v>51788</v>
      </c>
      <c r="N20627" s="264">
        <v>28583.34</v>
      </c>
      <c r="P20627" s="241"/>
      <c r="Q20627" s="242"/>
    </row>
    <row r="20628" spans="13:17" ht="14.5" x14ac:dyDescent="0.35">
      <c r="M20628" s="263" t="s">
        <v>42148</v>
      </c>
      <c r="N20628" s="264">
        <v>48920.61</v>
      </c>
      <c r="P20628" s="241"/>
      <c r="Q20628" s="242"/>
    </row>
    <row r="20629" spans="13:17" ht="14.5" x14ac:dyDescent="0.35">
      <c r="M20629" s="263" t="s">
        <v>27130</v>
      </c>
      <c r="N20629" s="264">
        <v>48165</v>
      </c>
      <c r="P20629" s="241"/>
      <c r="Q20629" s="242"/>
    </row>
    <row r="20630" spans="13:17" ht="14.5" x14ac:dyDescent="0.35">
      <c r="M20630" s="263" t="s">
        <v>49214</v>
      </c>
      <c r="N20630" s="264">
        <v>10000</v>
      </c>
      <c r="P20630" s="241"/>
      <c r="Q20630" s="242"/>
    </row>
    <row r="20631" spans="13:17" ht="14.5" x14ac:dyDescent="0.35">
      <c r="M20631" s="263" t="s">
        <v>43678</v>
      </c>
      <c r="N20631" s="264">
        <v>29843.75</v>
      </c>
      <c r="P20631" s="241"/>
      <c r="Q20631" s="242"/>
    </row>
    <row r="20632" spans="13:17" ht="14.5" x14ac:dyDescent="0.35">
      <c r="M20632" s="263" t="s">
        <v>38501</v>
      </c>
      <c r="N20632" s="264">
        <v>12196.55</v>
      </c>
      <c r="P20632" s="241"/>
      <c r="Q20632" s="242"/>
    </row>
    <row r="20633" spans="13:17" ht="14.5" x14ac:dyDescent="0.35">
      <c r="M20633" s="263" t="s">
        <v>43679</v>
      </c>
      <c r="N20633" s="264">
        <v>19378.98</v>
      </c>
      <c r="P20633" s="241"/>
      <c r="Q20633" s="242"/>
    </row>
    <row r="20634" spans="13:17" ht="14.5" x14ac:dyDescent="0.35">
      <c r="M20634" s="263" t="s">
        <v>43680</v>
      </c>
      <c r="N20634" s="264">
        <v>8170.38</v>
      </c>
      <c r="P20634" s="241"/>
      <c r="Q20634" s="242"/>
    </row>
    <row r="20635" spans="13:17" ht="14.5" x14ac:dyDescent="0.35">
      <c r="M20635" s="263" t="s">
        <v>27131</v>
      </c>
      <c r="N20635" s="264">
        <v>47964.65</v>
      </c>
      <c r="P20635" s="241"/>
      <c r="Q20635" s="242"/>
    </row>
    <row r="20636" spans="13:17" ht="14.5" x14ac:dyDescent="0.35">
      <c r="M20636" s="263" t="s">
        <v>27132</v>
      </c>
      <c r="N20636" s="264">
        <v>2914.22</v>
      </c>
      <c r="P20636" s="241"/>
      <c r="Q20636" s="242"/>
    </row>
    <row r="20637" spans="13:17" ht="14.5" x14ac:dyDescent="0.35">
      <c r="M20637" s="263" t="s">
        <v>27133</v>
      </c>
      <c r="N20637" s="264">
        <v>9910.27</v>
      </c>
      <c r="P20637" s="241"/>
      <c r="Q20637" s="242"/>
    </row>
    <row r="20638" spans="13:17" ht="14.5" x14ac:dyDescent="0.35">
      <c r="M20638" s="263" t="s">
        <v>27134</v>
      </c>
      <c r="N20638" s="264">
        <v>5107.76</v>
      </c>
      <c r="P20638" s="241"/>
      <c r="Q20638" s="242"/>
    </row>
    <row r="20639" spans="13:17" ht="14.5" x14ac:dyDescent="0.35">
      <c r="M20639" s="263" t="s">
        <v>27135</v>
      </c>
      <c r="N20639" s="264">
        <v>4228.0600000000004</v>
      </c>
      <c r="P20639" s="241"/>
      <c r="Q20639" s="242"/>
    </row>
    <row r="20640" spans="13:17" ht="14.5" x14ac:dyDescent="0.35">
      <c r="M20640" s="263" t="s">
        <v>27163</v>
      </c>
      <c r="N20640" s="264">
        <v>222825</v>
      </c>
      <c r="P20640" s="241"/>
      <c r="Q20640" s="242"/>
    </row>
    <row r="20641" spans="13:17" ht="14.5" x14ac:dyDescent="0.35">
      <c r="M20641" s="263" t="s">
        <v>58535</v>
      </c>
      <c r="N20641" s="264">
        <v>38600</v>
      </c>
      <c r="P20641" s="241"/>
      <c r="Q20641" s="242"/>
    </row>
    <row r="20642" spans="13:17" ht="14.5" x14ac:dyDescent="0.35">
      <c r="M20642" s="263" t="s">
        <v>35902</v>
      </c>
      <c r="N20642" s="264">
        <v>290074.71000000002</v>
      </c>
      <c r="P20642" s="241"/>
      <c r="Q20642" s="242"/>
    </row>
    <row r="20643" spans="13:17" ht="14.5" x14ac:dyDescent="0.35">
      <c r="M20643" s="263" t="s">
        <v>35903</v>
      </c>
      <c r="N20643" s="264">
        <v>68230.7</v>
      </c>
      <c r="P20643" s="241"/>
      <c r="Q20643" s="242"/>
    </row>
    <row r="20644" spans="13:17" ht="14.5" x14ac:dyDescent="0.35">
      <c r="M20644" s="263" t="s">
        <v>58536</v>
      </c>
      <c r="N20644" s="264">
        <v>21083.14</v>
      </c>
      <c r="P20644" s="241"/>
      <c r="Q20644" s="242"/>
    </row>
    <row r="20645" spans="13:17" ht="14.5" x14ac:dyDescent="0.35">
      <c r="M20645" s="263" t="s">
        <v>58537</v>
      </c>
      <c r="N20645" s="264">
        <v>47477.5</v>
      </c>
      <c r="P20645" s="241"/>
      <c r="Q20645" s="242"/>
    </row>
    <row r="20646" spans="13:17" ht="14.5" x14ac:dyDescent="0.35">
      <c r="M20646" s="263" t="s">
        <v>35904</v>
      </c>
      <c r="N20646" s="264">
        <v>85323.76</v>
      </c>
      <c r="P20646" s="241"/>
      <c r="Q20646" s="242"/>
    </row>
    <row r="20647" spans="13:17" ht="14.5" x14ac:dyDescent="0.35">
      <c r="M20647" s="263" t="s">
        <v>35905</v>
      </c>
      <c r="N20647" s="264">
        <v>4350</v>
      </c>
      <c r="P20647" s="241"/>
      <c r="Q20647" s="242"/>
    </row>
    <row r="20648" spans="13:17" ht="14.5" x14ac:dyDescent="0.35">
      <c r="M20648" s="263" t="s">
        <v>58538</v>
      </c>
      <c r="N20648" s="264">
        <v>5400</v>
      </c>
      <c r="P20648" s="241"/>
      <c r="Q20648" s="242"/>
    </row>
    <row r="20649" spans="13:17" ht="14.5" x14ac:dyDescent="0.35">
      <c r="M20649" s="263" t="s">
        <v>58539</v>
      </c>
      <c r="N20649" s="264">
        <v>1920</v>
      </c>
      <c r="P20649" s="241"/>
      <c r="Q20649" s="242"/>
    </row>
    <row r="20650" spans="13:17" ht="14.5" x14ac:dyDescent="0.35">
      <c r="M20650" s="263" t="s">
        <v>35906</v>
      </c>
      <c r="N20650" s="264">
        <v>48445.4</v>
      </c>
      <c r="P20650" s="241"/>
      <c r="Q20650" s="242"/>
    </row>
    <row r="20651" spans="13:17" ht="14.5" x14ac:dyDescent="0.35">
      <c r="M20651" s="263" t="s">
        <v>34498</v>
      </c>
      <c r="N20651" s="264">
        <v>618.45000000000005</v>
      </c>
      <c r="P20651" s="241"/>
      <c r="Q20651" s="242"/>
    </row>
    <row r="20652" spans="13:17" ht="14.5" x14ac:dyDescent="0.35">
      <c r="M20652" s="263" t="s">
        <v>15953</v>
      </c>
      <c r="N20652" s="264">
        <v>7377.96</v>
      </c>
      <c r="P20652" s="241"/>
      <c r="Q20652" s="242"/>
    </row>
    <row r="20653" spans="13:17" ht="14.5" x14ac:dyDescent="0.35">
      <c r="M20653" s="263" t="s">
        <v>35907</v>
      </c>
      <c r="N20653" s="264">
        <v>5729.74</v>
      </c>
      <c r="P20653" s="241"/>
      <c r="Q20653" s="242"/>
    </row>
    <row r="20654" spans="13:17" ht="14.5" x14ac:dyDescent="0.35">
      <c r="M20654" s="263" t="s">
        <v>58540</v>
      </c>
      <c r="N20654" s="264">
        <v>4020.9</v>
      </c>
      <c r="P20654" s="241"/>
      <c r="Q20654" s="242"/>
    </row>
    <row r="20655" spans="13:17" ht="14.5" x14ac:dyDescent="0.35">
      <c r="M20655" s="263" t="s">
        <v>46144</v>
      </c>
      <c r="N20655" s="264">
        <v>665701.71</v>
      </c>
      <c r="P20655" s="241"/>
      <c r="Q20655" s="242"/>
    </row>
    <row r="20656" spans="13:17" ht="14.5" x14ac:dyDescent="0.35">
      <c r="M20656" s="263" t="s">
        <v>38510</v>
      </c>
      <c r="N20656" s="264">
        <v>935650</v>
      </c>
      <c r="P20656" s="241"/>
      <c r="Q20656" s="242"/>
    </row>
    <row r="20657" spans="13:17" ht="14.5" x14ac:dyDescent="0.35">
      <c r="M20657" s="263" t="s">
        <v>37343</v>
      </c>
      <c r="N20657" s="264">
        <v>2889.38</v>
      </c>
      <c r="P20657" s="241"/>
      <c r="Q20657" s="242"/>
    </row>
    <row r="20658" spans="13:17" ht="14.5" x14ac:dyDescent="0.35">
      <c r="M20658" s="263" t="s">
        <v>15954</v>
      </c>
      <c r="N20658" s="264">
        <v>179535.37</v>
      </c>
      <c r="P20658" s="241"/>
      <c r="Q20658" s="242"/>
    </row>
    <row r="20659" spans="13:17" ht="14.5" x14ac:dyDescent="0.35">
      <c r="M20659" s="263" t="s">
        <v>27165</v>
      </c>
      <c r="N20659" s="264">
        <v>164571.38</v>
      </c>
      <c r="P20659" s="241"/>
      <c r="Q20659" s="242"/>
    </row>
    <row r="20660" spans="13:17" ht="14.5" x14ac:dyDescent="0.35">
      <c r="M20660" s="263" t="s">
        <v>34499</v>
      </c>
      <c r="N20660" s="264">
        <v>5808.17</v>
      </c>
      <c r="P20660" s="241"/>
      <c r="Q20660" s="242"/>
    </row>
    <row r="20661" spans="13:17" ht="14.5" x14ac:dyDescent="0.35">
      <c r="M20661" s="263" t="s">
        <v>15955</v>
      </c>
      <c r="N20661" s="264">
        <v>158994.31</v>
      </c>
      <c r="P20661" s="241"/>
      <c r="Q20661" s="242"/>
    </row>
    <row r="20662" spans="13:17" ht="14.5" x14ac:dyDescent="0.35">
      <c r="M20662" s="263" t="s">
        <v>37344</v>
      </c>
      <c r="N20662" s="264">
        <v>7010.33</v>
      </c>
      <c r="P20662" s="241"/>
      <c r="Q20662" s="242"/>
    </row>
    <row r="20663" spans="13:17" ht="14.5" x14ac:dyDescent="0.35">
      <c r="M20663" s="263" t="s">
        <v>51789</v>
      </c>
      <c r="N20663" s="264">
        <v>29760.1</v>
      </c>
      <c r="P20663" s="241"/>
      <c r="Q20663" s="242"/>
    </row>
    <row r="20664" spans="13:17" ht="14.5" x14ac:dyDescent="0.35">
      <c r="M20664" s="263" t="s">
        <v>52672</v>
      </c>
      <c r="N20664" s="264">
        <v>7365.33</v>
      </c>
      <c r="P20664" s="241"/>
      <c r="Q20664" s="242"/>
    </row>
    <row r="20665" spans="13:17" ht="14.5" x14ac:dyDescent="0.35">
      <c r="M20665" s="263" t="s">
        <v>50839</v>
      </c>
      <c r="N20665" s="264">
        <v>99465</v>
      </c>
      <c r="P20665" s="241"/>
      <c r="Q20665" s="242"/>
    </row>
    <row r="20666" spans="13:17" ht="14.5" x14ac:dyDescent="0.35">
      <c r="M20666" s="263" t="s">
        <v>27169</v>
      </c>
      <c r="N20666" s="264">
        <v>1174.08</v>
      </c>
      <c r="P20666" s="241"/>
      <c r="Q20666" s="242"/>
    </row>
    <row r="20667" spans="13:17" ht="14.5" x14ac:dyDescent="0.35">
      <c r="M20667" s="263" t="s">
        <v>58541</v>
      </c>
      <c r="N20667" s="264">
        <v>520684.77</v>
      </c>
      <c r="P20667" s="241"/>
      <c r="Q20667" s="242"/>
    </row>
    <row r="20668" spans="13:17" ht="14.5" x14ac:dyDescent="0.35">
      <c r="M20668" s="263" t="s">
        <v>15956</v>
      </c>
      <c r="N20668" s="264">
        <v>546348.67000000004</v>
      </c>
      <c r="P20668" s="241"/>
      <c r="Q20668" s="242"/>
    </row>
    <row r="20669" spans="13:17" ht="14.5" x14ac:dyDescent="0.35">
      <c r="M20669" s="263" t="s">
        <v>27170</v>
      </c>
      <c r="N20669" s="264">
        <v>5390</v>
      </c>
      <c r="P20669" s="241"/>
      <c r="Q20669" s="242"/>
    </row>
    <row r="20670" spans="13:17" ht="14.5" x14ac:dyDescent="0.35">
      <c r="M20670" s="263" t="s">
        <v>58542</v>
      </c>
      <c r="N20670" s="264">
        <v>34784.83</v>
      </c>
      <c r="P20670" s="241"/>
      <c r="Q20670" s="242"/>
    </row>
    <row r="20671" spans="13:17" ht="14.5" x14ac:dyDescent="0.35">
      <c r="M20671" s="263" t="s">
        <v>58543</v>
      </c>
      <c r="N20671" s="264">
        <v>5088.75</v>
      </c>
      <c r="P20671" s="241"/>
      <c r="Q20671" s="242"/>
    </row>
    <row r="20672" spans="13:17" ht="14.5" x14ac:dyDescent="0.35">
      <c r="M20672" s="263" t="s">
        <v>27171</v>
      </c>
      <c r="N20672" s="264">
        <v>23702.14</v>
      </c>
      <c r="P20672" s="241"/>
      <c r="Q20672" s="242"/>
    </row>
    <row r="20673" spans="13:17" ht="14.5" x14ac:dyDescent="0.35">
      <c r="M20673" s="263" t="s">
        <v>27172</v>
      </c>
      <c r="N20673" s="264">
        <v>398717.64</v>
      </c>
      <c r="P20673" s="241"/>
      <c r="Q20673" s="242"/>
    </row>
    <row r="20674" spans="13:17" ht="14.5" x14ac:dyDescent="0.35">
      <c r="M20674" s="263" t="s">
        <v>49215</v>
      </c>
      <c r="N20674" s="264">
        <v>-8897.2000000000007</v>
      </c>
      <c r="P20674" s="241"/>
      <c r="Q20674" s="242"/>
    </row>
    <row r="20675" spans="13:17" ht="14.5" x14ac:dyDescent="0.35">
      <c r="M20675" s="263" t="s">
        <v>52673</v>
      </c>
      <c r="N20675" s="264">
        <v>71940</v>
      </c>
      <c r="P20675" s="241"/>
      <c r="Q20675" s="242"/>
    </row>
    <row r="20676" spans="13:17" ht="14.5" x14ac:dyDescent="0.35">
      <c r="M20676" s="263" t="s">
        <v>52674</v>
      </c>
      <c r="N20676" s="264">
        <v>196262.84</v>
      </c>
      <c r="P20676" s="241"/>
      <c r="Q20676" s="242"/>
    </row>
    <row r="20677" spans="13:17" ht="14.5" x14ac:dyDescent="0.35">
      <c r="M20677" s="263" t="s">
        <v>51790</v>
      </c>
      <c r="N20677" s="264">
        <v>18543.54</v>
      </c>
      <c r="P20677" s="241"/>
      <c r="Q20677" s="242"/>
    </row>
    <row r="20678" spans="13:17" ht="14.5" x14ac:dyDescent="0.35">
      <c r="M20678" s="263" t="s">
        <v>38511</v>
      </c>
      <c r="N20678" s="264">
        <v>26650</v>
      </c>
      <c r="P20678" s="241"/>
      <c r="Q20678" s="242"/>
    </row>
    <row r="20679" spans="13:17" ht="14.5" x14ac:dyDescent="0.35">
      <c r="M20679" s="263" t="s">
        <v>54027</v>
      </c>
      <c r="N20679" s="264">
        <v>139101.59</v>
      </c>
      <c r="P20679" s="241"/>
      <c r="Q20679" s="242"/>
    </row>
    <row r="20680" spans="13:17" ht="14.5" x14ac:dyDescent="0.35">
      <c r="M20680" s="263" t="s">
        <v>54028</v>
      </c>
      <c r="N20680" s="264">
        <v>94108.1</v>
      </c>
      <c r="P20680" s="241"/>
      <c r="Q20680" s="242"/>
    </row>
    <row r="20681" spans="13:17" ht="14.5" x14ac:dyDescent="0.35">
      <c r="M20681" s="263" t="s">
        <v>58544</v>
      </c>
      <c r="N20681" s="264">
        <v>13285.64</v>
      </c>
      <c r="P20681" s="241"/>
      <c r="Q20681" s="242"/>
    </row>
    <row r="20682" spans="13:17" ht="14.5" x14ac:dyDescent="0.35">
      <c r="M20682" s="263" t="s">
        <v>49216</v>
      </c>
      <c r="N20682" s="264">
        <v>301811.19</v>
      </c>
      <c r="P20682" s="241"/>
      <c r="Q20682" s="242"/>
    </row>
    <row r="20683" spans="13:17" ht="14.5" x14ac:dyDescent="0.35">
      <c r="M20683" s="263" t="s">
        <v>49217</v>
      </c>
      <c r="N20683" s="264">
        <v>38849.79</v>
      </c>
      <c r="P20683" s="241"/>
      <c r="Q20683" s="242"/>
    </row>
    <row r="20684" spans="13:17" ht="14.5" x14ac:dyDescent="0.35">
      <c r="M20684" s="263" t="s">
        <v>15962</v>
      </c>
      <c r="N20684" s="264">
        <v>3812.79</v>
      </c>
      <c r="P20684" s="241"/>
      <c r="Q20684" s="242"/>
    </row>
    <row r="20685" spans="13:17" ht="14.5" x14ac:dyDescent="0.35">
      <c r="M20685" s="263" t="s">
        <v>15963</v>
      </c>
      <c r="N20685" s="264">
        <v>15217.09</v>
      </c>
      <c r="P20685" s="241"/>
      <c r="Q20685" s="242"/>
    </row>
    <row r="20686" spans="13:17" ht="14.5" x14ac:dyDescent="0.35">
      <c r="M20686" s="263" t="s">
        <v>27184</v>
      </c>
      <c r="N20686" s="264">
        <v>696472.06</v>
      </c>
      <c r="P20686" s="241"/>
      <c r="Q20686" s="242"/>
    </row>
    <row r="20687" spans="13:17" ht="14.5" x14ac:dyDescent="0.35">
      <c r="M20687" s="263" t="s">
        <v>58545</v>
      </c>
      <c r="N20687" s="264">
        <v>2415</v>
      </c>
      <c r="P20687" s="241"/>
      <c r="Q20687" s="242"/>
    </row>
    <row r="20688" spans="13:17" ht="14.5" x14ac:dyDescent="0.35">
      <c r="M20688" s="263" t="s">
        <v>27186</v>
      </c>
      <c r="N20688" s="264">
        <v>25193.61</v>
      </c>
      <c r="P20688" s="241"/>
      <c r="Q20688" s="242"/>
    </row>
    <row r="20689" spans="13:17" ht="14.5" x14ac:dyDescent="0.35">
      <c r="M20689" s="263" t="s">
        <v>27187</v>
      </c>
      <c r="N20689" s="264">
        <v>5260.11</v>
      </c>
      <c r="P20689" s="241"/>
      <c r="Q20689" s="242"/>
    </row>
    <row r="20690" spans="13:17" ht="14.5" x14ac:dyDescent="0.35">
      <c r="M20690" s="263" t="s">
        <v>27189</v>
      </c>
      <c r="N20690" s="264">
        <v>12905.7</v>
      </c>
      <c r="P20690" s="241"/>
      <c r="Q20690" s="242"/>
    </row>
    <row r="20691" spans="13:17" ht="14.5" x14ac:dyDescent="0.35">
      <c r="M20691" s="263" t="s">
        <v>27191</v>
      </c>
      <c r="N20691" s="264">
        <v>20764.05</v>
      </c>
      <c r="P20691" s="241"/>
      <c r="Q20691" s="242"/>
    </row>
    <row r="20692" spans="13:17" ht="14.5" x14ac:dyDescent="0.35">
      <c r="M20692" s="263" t="s">
        <v>27277</v>
      </c>
      <c r="N20692" s="264">
        <v>392683.28</v>
      </c>
      <c r="P20692" s="241"/>
      <c r="Q20692" s="242"/>
    </row>
    <row r="20693" spans="13:17" ht="14.5" x14ac:dyDescent="0.35">
      <c r="M20693" s="263" t="s">
        <v>51791</v>
      </c>
      <c r="N20693" s="264">
        <v>10191.84</v>
      </c>
      <c r="P20693" s="241"/>
      <c r="Q20693" s="242"/>
    </row>
    <row r="20694" spans="13:17" ht="14.5" x14ac:dyDescent="0.35">
      <c r="M20694" s="263" t="s">
        <v>27278</v>
      </c>
      <c r="N20694" s="264">
        <v>581767.53</v>
      </c>
      <c r="P20694" s="241"/>
      <c r="Q20694" s="242"/>
    </row>
    <row r="20695" spans="13:17" ht="14.5" x14ac:dyDescent="0.35">
      <c r="M20695" s="263" t="s">
        <v>35912</v>
      </c>
      <c r="N20695" s="264">
        <v>728.28</v>
      </c>
      <c r="P20695" s="241"/>
      <c r="Q20695" s="242"/>
    </row>
    <row r="20696" spans="13:17" ht="14.5" x14ac:dyDescent="0.35">
      <c r="M20696" s="263" t="s">
        <v>27279</v>
      </c>
      <c r="N20696" s="264">
        <v>15850.32</v>
      </c>
      <c r="P20696" s="241"/>
      <c r="Q20696" s="242"/>
    </row>
    <row r="20697" spans="13:17" ht="14.5" x14ac:dyDescent="0.35">
      <c r="M20697" s="263" t="s">
        <v>27280</v>
      </c>
      <c r="N20697" s="264">
        <v>31131.09</v>
      </c>
      <c r="P20697" s="241"/>
      <c r="Q20697" s="242"/>
    </row>
    <row r="20698" spans="13:17" ht="14.5" x14ac:dyDescent="0.35">
      <c r="M20698" s="263" t="s">
        <v>27281</v>
      </c>
      <c r="N20698" s="264">
        <v>74387.87</v>
      </c>
      <c r="P20698" s="241"/>
      <c r="Q20698" s="242"/>
    </row>
    <row r="20699" spans="13:17" ht="14.5" x14ac:dyDescent="0.35">
      <c r="M20699" s="263" t="s">
        <v>46145</v>
      </c>
      <c r="N20699" s="264">
        <v>53135</v>
      </c>
      <c r="P20699" s="241"/>
      <c r="Q20699" s="242"/>
    </row>
    <row r="20700" spans="13:17" ht="14.5" x14ac:dyDescent="0.35">
      <c r="M20700" s="263" t="s">
        <v>27282</v>
      </c>
      <c r="N20700" s="264">
        <v>87.74</v>
      </c>
      <c r="P20700" s="241"/>
      <c r="Q20700" s="242"/>
    </row>
    <row r="20701" spans="13:17" ht="14.5" x14ac:dyDescent="0.35">
      <c r="M20701" s="263" t="s">
        <v>27283</v>
      </c>
      <c r="N20701" s="264">
        <v>9125.69</v>
      </c>
      <c r="P20701" s="241"/>
      <c r="Q20701" s="242"/>
    </row>
    <row r="20702" spans="13:17" ht="14.5" x14ac:dyDescent="0.35">
      <c r="M20702" s="263" t="s">
        <v>27284</v>
      </c>
      <c r="N20702" s="264">
        <v>50437.51</v>
      </c>
      <c r="P20702" s="241"/>
      <c r="Q20702" s="242"/>
    </row>
    <row r="20703" spans="13:17" ht="14.5" x14ac:dyDescent="0.35">
      <c r="M20703" s="263" t="s">
        <v>15976</v>
      </c>
      <c r="N20703" s="264">
        <v>158370.35999999999</v>
      </c>
      <c r="P20703" s="241"/>
      <c r="Q20703" s="242"/>
    </row>
    <row r="20704" spans="13:17" ht="14.5" x14ac:dyDescent="0.35">
      <c r="M20704" s="263" t="s">
        <v>27289</v>
      </c>
      <c r="N20704" s="264">
        <v>21366.66</v>
      </c>
      <c r="P20704" s="241"/>
      <c r="Q20704" s="242"/>
    </row>
    <row r="20705" spans="13:17" ht="14.5" x14ac:dyDescent="0.35">
      <c r="M20705" s="263" t="s">
        <v>37353</v>
      </c>
      <c r="N20705" s="264">
        <v>12632848.949999999</v>
      </c>
      <c r="P20705" s="241"/>
      <c r="Q20705" s="242"/>
    </row>
    <row r="20706" spans="13:17" ht="14.5" x14ac:dyDescent="0.35">
      <c r="M20706" s="263" t="s">
        <v>43681</v>
      </c>
      <c r="N20706" s="264">
        <v>56385.4</v>
      </c>
      <c r="P20706" s="241"/>
      <c r="Q20706" s="242"/>
    </row>
    <row r="20707" spans="13:17" ht="14.5" x14ac:dyDescent="0.35">
      <c r="M20707" s="263" t="s">
        <v>27293</v>
      </c>
      <c r="N20707" s="264">
        <v>52166.75</v>
      </c>
      <c r="P20707" s="241"/>
      <c r="Q20707" s="242"/>
    </row>
    <row r="20708" spans="13:17" ht="14.5" x14ac:dyDescent="0.35">
      <c r="M20708" s="263" t="s">
        <v>27294</v>
      </c>
      <c r="N20708" s="264">
        <v>600</v>
      </c>
      <c r="P20708" s="241"/>
      <c r="Q20708" s="242"/>
    </row>
    <row r="20709" spans="13:17" ht="14.5" x14ac:dyDescent="0.35">
      <c r="M20709" s="263" t="s">
        <v>27295</v>
      </c>
      <c r="N20709" s="264">
        <v>340310.65</v>
      </c>
      <c r="P20709" s="241"/>
      <c r="Q20709" s="242"/>
    </row>
    <row r="20710" spans="13:17" ht="14.5" x14ac:dyDescent="0.35">
      <c r="M20710" s="263" t="s">
        <v>27296</v>
      </c>
      <c r="N20710" s="264">
        <v>400.84</v>
      </c>
      <c r="P20710" s="241"/>
      <c r="Q20710" s="242"/>
    </row>
    <row r="20711" spans="13:17" ht="14.5" x14ac:dyDescent="0.35">
      <c r="M20711" s="263" t="s">
        <v>15979</v>
      </c>
      <c r="N20711" s="264">
        <v>1101838.96</v>
      </c>
      <c r="P20711" s="241"/>
      <c r="Q20711" s="242"/>
    </row>
    <row r="20712" spans="13:17" ht="14.5" x14ac:dyDescent="0.35">
      <c r="M20712" s="263" t="s">
        <v>15980</v>
      </c>
      <c r="N20712" s="264">
        <v>239230.02</v>
      </c>
      <c r="P20712" s="241"/>
      <c r="Q20712" s="242"/>
    </row>
    <row r="20713" spans="13:17" ht="14.5" x14ac:dyDescent="0.35">
      <c r="M20713" s="263" t="s">
        <v>15981</v>
      </c>
      <c r="N20713" s="264">
        <v>54735.56</v>
      </c>
      <c r="P20713" s="241"/>
      <c r="Q20713" s="242"/>
    </row>
    <row r="20714" spans="13:17" ht="14.5" x14ac:dyDescent="0.35">
      <c r="M20714" s="263" t="s">
        <v>27297</v>
      </c>
      <c r="N20714" s="264">
        <v>289861.58</v>
      </c>
      <c r="P20714" s="241"/>
      <c r="Q20714" s="242"/>
    </row>
    <row r="20715" spans="13:17" ht="14.5" x14ac:dyDescent="0.35">
      <c r="M20715" s="263" t="s">
        <v>27298</v>
      </c>
      <c r="N20715" s="264">
        <v>1723.18</v>
      </c>
      <c r="P20715" s="241"/>
      <c r="Q20715" s="242"/>
    </row>
    <row r="20716" spans="13:17" ht="14.5" x14ac:dyDescent="0.35">
      <c r="M20716" s="263" t="s">
        <v>27300</v>
      </c>
      <c r="N20716" s="264">
        <v>35457.800000000003</v>
      </c>
      <c r="P20716" s="241"/>
      <c r="Q20716" s="242"/>
    </row>
    <row r="20717" spans="13:17" ht="14.5" x14ac:dyDescent="0.35">
      <c r="M20717" s="263" t="s">
        <v>27301</v>
      </c>
      <c r="N20717" s="264">
        <v>176662.03</v>
      </c>
      <c r="P20717" s="241"/>
      <c r="Q20717" s="242"/>
    </row>
    <row r="20718" spans="13:17" ht="14.5" x14ac:dyDescent="0.35">
      <c r="M20718" s="263" t="s">
        <v>54029</v>
      </c>
      <c r="N20718" s="264">
        <v>224.64</v>
      </c>
      <c r="P20718" s="241"/>
      <c r="Q20718" s="242"/>
    </row>
    <row r="20719" spans="13:17" ht="14.5" x14ac:dyDescent="0.35">
      <c r="M20719" s="263" t="s">
        <v>58546</v>
      </c>
      <c r="N20719" s="264">
        <v>2269222.14</v>
      </c>
      <c r="P20719" s="241"/>
      <c r="Q20719" s="242"/>
    </row>
    <row r="20720" spans="13:17" ht="14.5" x14ac:dyDescent="0.35">
      <c r="M20720" s="263" t="s">
        <v>15982</v>
      </c>
      <c r="N20720" s="264">
        <v>248041.15</v>
      </c>
      <c r="P20720" s="241"/>
      <c r="Q20720" s="242"/>
    </row>
    <row r="20721" spans="13:17" ht="14.5" x14ac:dyDescent="0.35">
      <c r="M20721" s="263" t="s">
        <v>27303</v>
      </c>
      <c r="N20721" s="264">
        <v>3176591.55</v>
      </c>
      <c r="P20721" s="241"/>
      <c r="Q20721" s="242"/>
    </row>
    <row r="20722" spans="13:17" ht="14.5" x14ac:dyDescent="0.35">
      <c r="M20722" s="263" t="s">
        <v>27305</v>
      </c>
      <c r="N20722" s="264">
        <v>20935.080000000002</v>
      </c>
      <c r="P20722" s="241"/>
      <c r="Q20722" s="242"/>
    </row>
    <row r="20723" spans="13:17" ht="14.5" x14ac:dyDescent="0.35">
      <c r="M20723" s="263" t="s">
        <v>27306</v>
      </c>
      <c r="N20723" s="264">
        <v>8161366.54</v>
      </c>
      <c r="P20723" s="241"/>
      <c r="Q20723" s="242"/>
    </row>
    <row r="20724" spans="13:17" ht="14.5" x14ac:dyDescent="0.35">
      <c r="M20724" s="263" t="s">
        <v>43682</v>
      </c>
      <c r="N20724" s="264">
        <v>-206655.94</v>
      </c>
      <c r="P20724" s="241"/>
      <c r="Q20724" s="242"/>
    </row>
    <row r="20725" spans="13:17" ht="14.5" x14ac:dyDescent="0.35">
      <c r="M20725" s="263" t="s">
        <v>43683</v>
      </c>
      <c r="N20725" s="264">
        <v>228582.85</v>
      </c>
      <c r="P20725" s="241"/>
      <c r="Q20725" s="242"/>
    </row>
    <row r="20726" spans="13:17" ht="14.5" x14ac:dyDescent="0.35">
      <c r="M20726" s="263" t="s">
        <v>43684</v>
      </c>
      <c r="N20726" s="264">
        <v>612523.6</v>
      </c>
      <c r="P20726" s="241"/>
      <c r="Q20726" s="242"/>
    </row>
    <row r="20727" spans="13:17" ht="14.5" x14ac:dyDescent="0.35">
      <c r="M20727" s="263" t="s">
        <v>27333</v>
      </c>
      <c r="N20727" s="264">
        <v>45723.519999999997</v>
      </c>
      <c r="P20727" s="241"/>
      <c r="Q20727" s="242"/>
    </row>
    <row r="20728" spans="13:17" ht="14.5" x14ac:dyDescent="0.35">
      <c r="M20728" s="263" t="s">
        <v>58547</v>
      </c>
      <c r="N20728" s="264">
        <v>47000</v>
      </c>
      <c r="P20728" s="241"/>
      <c r="Q20728" s="242"/>
    </row>
    <row r="20729" spans="13:17" ht="14.5" x14ac:dyDescent="0.35">
      <c r="M20729" s="263" t="s">
        <v>49218</v>
      </c>
      <c r="N20729" s="264">
        <v>34708</v>
      </c>
      <c r="P20729" s="241"/>
      <c r="Q20729" s="242"/>
    </row>
    <row r="20730" spans="13:17" ht="14.5" x14ac:dyDescent="0.35">
      <c r="M20730" s="263" t="s">
        <v>37357</v>
      </c>
      <c r="N20730" s="264">
        <v>87868</v>
      </c>
      <c r="P20730" s="241"/>
      <c r="Q20730" s="242"/>
    </row>
    <row r="20731" spans="13:17" ht="14.5" x14ac:dyDescent="0.35">
      <c r="M20731" s="263" t="s">
        <v>15993</v>
      </c>
      <c r="N20731" s="264">
        <v>5921.42</v>
      </c>
      <c r="P20731" s="241"/>
      <c r="Q20731" s="242"/>
    </row>
    <row r="20732" spans="13:17" ht="14.5" x14ac:dyDescent="0.35">
      <c r="M20732" s="263" t="s">
        <v>27337</v>
      </c>
      <c r="N20732" s="264">
        <v>8469.2999999999993</v>
      </c>
      <c r="P20732" s="241"/>
      <c r="Q20732" s="242"/>
    </row>
    <row r="20733" spans="13:17" ht="14.5" x14ac:dyDescent="0.35">
      <c r="M20733" s="263" t="s">
        <v>27338</v>
      </c>
      <c r="N20733" s="264">
        <v>59480</v>
      </c>
      <c r="P20733" s="241"/>
      <c r="Q20733" s="242"/>
    </row>
    <row r="20734" spans="13:17" ht="14.5" x14ac:dyDescent="0.35">
      <c r="M20734" s="263" t="s">
        <v>49219</v>
      </c>
      <c r="N20734" s="264">
        <v>20750.09</v>
      </c>
      <c r="P20734" s="241"/>
      <c r="Q20734" s="242"/>
    </row>
    <row r="20735" spans="13:17" ht="14.5" x14ac:dyDescent="0.35">
      <c r="M20735" s="263" t="s">
        <v>27339</v>
      </c>
      <c r="N20735" s="264">
        <v>81253.16</v>
      </c>
      <c r="P20735" s="241"/>
      <c r="Q20735" s="242"/>
    </row>
    <row r="20736" spans="13:17" ht="14.5" x14ac:dyDescent="0.35">
      <c r="M20736" s="263" t="s">
        <v>27340</v>
      </c>
      <c r="N20736" s="264">
        <v>27267.63</v>
      </c>
      <c r="P20736" s="241"/>
      <c r="Q20736" s="242"/>
    </row>
    <row r="20737" spans="13:17" ht="14.5" x14ac:dyDescent="0.35">
      <c r="M20737" s="263" t="s">
        <v>52675</v>
      </c>
      <c r="N20737" s="264">
        <v>94822</v>
      </c>
      <c r="P20737" s="241"/>
      <c r="Q20737" s="242"/>
    </row>
    <row r="20738" spans="13:17" ht="14.5" x14ac:dyDescent="0.35">
      <c r="M20738" s="263" t="s">
        <v>27389</v>
      </c>
      <c r="N20738" s="264">
        <v>59131.3</v>
      </c>
      <c r="P20738" s="241"/>
      <c r="Q20738" s="242"/>
    </row>
    <row r="20739" spans="13:17" ht="14.5" x14ac:dyDescent="0.35">
      <c r="M20739" s="263" t="s">
        <v>38519</v>
      </c>
      <c r="N20739" s="264">
        <v>58090.080000000002</v>
      </c>
      <c r="P20739" s="241"/>
      <c r="Q20739" s="242"/>
    </row>
    <row r="20740" spans="13:17" ht="14.5" x14ac:dyDescent="0.35">
      <c r="M20740" s="263" t="s">
        <v>27390</v>
      </c>
      <c r="N20740" s="264">
        <v>10956.06</v>
      </c>
      <c r="P20740" s="241"/>
      <c r="Q20740" s="242"/>
    </row>
    <row r="20741" spans="13:17" ht="14.5" x14ac:dyDescent="0.35">
      <c r="M20741" s="263" t="s">
        <v>35916</v>
      </c>
      <c r="N20741" s="264">
        <v>53511.79</v>
      </c>
      <c r="P20741" s="241"/>
      <c r="Q20741" s="242"/>
    </row>
    <row r="20742" spans="13:17" ht="14.5" x14ac:dyDescent="0.35">
      <c r="M20742" s="263" t="s">
        <v>27391</v>
      </c>
      <c r="N20742" s="264">
        <v>354362.23</v>
      </c>
      <c r="P20742" s="241"/>
      <c r="Q20742" s="242"/>
    </row>
    <row r="20743" spans="13:17" ht="14.5" x14ac:dyDescent="0.35">
      <c r="M20743" s="263" t="s">
        <v>50840</v>
      </c>
      <c r="N20743" s="264">
        <v>142</v>
      </c>
      <c r="P20743" s="241"/>
      <c r="Q20743" s="242"/>
    </row>
    <row r="20744" spans="13:17" ht="14.5" x14ac:dyDescent="0.35">
      <c r="M20744" s="263" t="s">
        <v>50841</v>
      </c>
      <c r="N20744" s="264">
        <v>1078.3699999999999</v>
      </c>
      <c r="P20744" s="241"/>
      <c r="Q20744" s="242"/>
    </row>
    <row r="20745" spans="13:17" ht="14.5" x14ac:dyDescent="0.35">
      <c r="M20745" s="263" t="s">
        <v>27392</v>
      </c>
      <c r="N20745" s="264">
        <v>123662.82</v>
      </c>
      <c r="P20745" s="241"/>
      <c r="Q20745" s="242"/>
    </row>
    <row r="20746" spans="13:17" ht="14.5" x14ac:dyDescent="0.35">
      <c r="M20746" s="263" t="s">
        <v>37377</v>
      </c>
      <c r="N20746" s="264">
        <v>91590</v>
      </c>
      <c r="P20746" s="241"/>
      <c r="Q20746" s="242"/>
    </row>
    <row r="20747" spans="13:17" ht="14.5" x14ac:dyDescent="0.35">
      <c r="M20747" s="263" t="s">
        <v>42156</v>
      </c>
      <c r="N20747" s="264">
        <v>3372.51</v>
      </c>
      <c r="P20747" s="241"/>
      <c r="Q20747" s="242"/>
    </row>
    <row r="20748" spans="13:17" ht="14.5" x14ac:dyDescent="0.35">
      <c r="M20748" s="263" t="s">
        <v>27393</v>
      </c>
      <c r="N20748" s="264">
        <v>176103.67</v>
      </c>
      <c r="P20748" s="241"/>
      <c r="Q20748" s="242"/>
    </row>
    <row r="20749" spans="13:17" ht="14.5" x14ac:dyDescent="0.35">
      <c r="M20749" s="263" t="s">
        <v>42439</v>
      </c>
      <c r="N20749" s="264">
        <v>67325.86</v>
      </c>
      <c r="P20749" s="241"/>
      <c r="Q20749" s="242"/>
    </row>
    <row r="20750" spans="13:17" ht="14.5" x14ac:dyDescent="0.35">
      <c r="M20750" s="263" t="s">
        <v>27394</v>
      </c>
      <c r="N20750" s="264">
        <v>8660</v>
      </c>
      <c r="P20750" s="241"/>
      <c r="Q20750" s="242"/>
    </row>
    <row r="20751" spans="13:17" ht="14.5" x14ac:dyDescent="0.35">
      <c r="M20751" s="263" t="s">
        <v>27395</v>
      </c>
      <c r="N20751" s="264">
        <v>39426.589999999997</v>
      </c>
      <c r="P20751" s="241"/>
      <c r="Q20751" s="242"/>
    </row>
    <row r="20752" spans="13:17" ht="14.5" x14ac:dyDescent="0.35">
      <c r="M20752" s="263" t="s">
        <v>27396</v>
      </c>
      <c r="N20752" s="264">
        <v>92544.15</v>
      </c>
      <c r="P20752" s="241"/>
      <c r="Q20752" s="242"/>
    </row>
    <row r="20753" spans="13:17" ht="14.5" x14ac:dyDescent="0.35">
      <c r="M20753" s="263" t="s">
        <v>27397</v>
      </c>
      <c r="N20753" s="264">
        <v>44602.14</v>
      </c>
      <c r="P20753" s="241"/>
      <c r="Q20753" s="242"/>
    </row>
    <row r="20754" spans="13:17" ht="14.5" x14ac:dyDescent="0.35">
      <c r="M20754" s="263" t="s">
        <v>16000</v>
      </c>
      <c r="N20754" s="264">
        <v>23844.99</v>
      </c>
      <c r="P20754" s="241"/>
      <c r="Q20754" s="242"/>
    </row>
    <row r="20755" spans="13:17" ht="14.5" x14ac:dyDescent="0.35">
      <c r="M20755" s="263" t="s">
        <v>27398</v>
      </c>
      <c r="N20755" s="264">
        <v>35597.33</v>
      </c>
      <c r="P20755" s="241"/>
      <c r="Q20755" s="242"/>
    </row>
    <row r="20756" spans="13:17" ht="14.5" x14ac:dyDescent="0.35">
      <c r="M20756" s="263" t="s">
        <v>38520</v>
      </c>
      <c r="N20756" s="264">
        <v>2377709.91</v>
      </c>
      <c r="P20756" s="241"/>
      <c r="Q20756" s="242"/>
    </row>
    <row r="20757" spans="13:17" ht="14.5" x14ac:dyDescent="0.35">
      <c r="M20757" s="263" t="s">
        <v>37378</v>
      </c>
      <c r="N20757" s="264">
        <v>41638.57</v>
      </c>
      <c r="P20757" s="241"/>
      <c r="Q20757" s="242"/>
    </row>
    <row r="20758" spans="13:17" ht="14.5" x14ac:dyDescent="0.35">
      <c r="M20758" s="263" t="s">
        <v>51792</v>
      </c>
      <c r="N20758" s="264">
        <v>180</v>
      </c>
      <c r="P20758" s="241"/>
      <c r="Q20758" s="242"/>
    </row>
    <row r="20759" spans="13:17" ht="14.5" x14ac:dyDescent="0.35">
      <c r="M20759" s="263" t="s">
        <v>27400</v>
      </c>
      <c r="N20759" s="264">
        <v>420990.44</v>
      </c>
      <c r="P20759" s="241"/>
      <c r="Q20759" s="242"/>
    </row>
    <row r="20760" spans="13:17" ht="14.5" x14ac:dyDescent="0.35">
      <c r="M20760" s="263" t="s">
        <v>54030</v>
      </c>
      <c r="N20760" s="264">
        <v>16647.5</v>
      </c>
      <c r="P20760" s="241"/>
      <c r="Q20760" s="242"/>
    </row>
    <row r="20761" spans="13:17" ht="14.5" x14ac:dyDescent="0.35">
      <c r="M20761" s="263" t="s">
        <v>38521</v>
      </c>
      <c r="N20761" s="264">
        <v>221512.04</v>
      </c>
      <c r="P20761" s="241"/>
      <c r="Q20761" s="242"/>
    </row>
    <row r="20762" spans="13:17" ht="14.5" x14ac:dyDescent="0.35">
      <c r="M20762" s="263" t="s">
        <v>16002</v>
      </c>
      <c r="N20762" s="264">
        <v>310087.83</v>
      </c>
      <c r="P20762" s="241"/>
      <c r="Q20762" s="242"/>
    </row>
    <row r="20763" spans="13:17" ht="14.5" x14ac:dyDescent="0.35">
      <c r="M20763" s="263" t="s">
        <v>16003</v>
      </c>
      <c r="N20763" s="264">
        <v>200333.73</v>
      </c>
      <c r="P20763" s="241"/>
      <c r="Q20763" s="242"/>
    </row>
    <row r="20764" spans="13:17" ht="14.5" x14ac:dyDescent="0.35">
      <c r="M20764" s="263" t="s">
        <v>27401</v>
      </c>
      <c r="N20764" s="264">
        <v>37741.550000000003</v>
      </c>
      <c r="P20764" s="241"/>
      <c r="Q20764" s="242"/>
    </row>
    <row r="20765" spans="13:17" ht="14.5" x14ac:dyDescent="0.35">
      <c r="M20765" s="263" t="s">
        <v>46146</v>
      </c>
      <c r="N20765" s="264">
        <v>20557</v>
      </c>
      <c r="P20765" s="241"/>
      <c r="Q20765" s="242"/>
    </row>
    <row r="20766" spans="13:17" ht="14.5" x14ac:dyDescent="0.35">
      <c r="M20766" s="263" t="s">
        <v>27402</v>
      </c>
      <c r="N20766" s="264">
        <v>1051975.83</v>
      </c>
      <c r="P20766" s="241"/>
      <c r="Q20766" s="242"/>
    </row>
    <row r="20767" spans="13:17" ht="14.5" x14ac:dyDescent="0.35">
      <c r="M20767" s="263" t="s">
        <v>27403</v>
      </c>
      <c r="N20767" s="264">
        <v>263.25</v>
      </c>
      <c r="P20767" s="241"/>
      <c r="Q20767" s="242"/>
    </row>
    <row r="20768" spans="13:17" ht="14.5" x14ac:dyDescent="0.35">
      <c r="M20768" s="263" t="s">
        <v>52676</v>
      </c>
      <c r="N20768" s="264">
        <v>50</v>
      </c>
      <c r="P20768" s="241"/>
      <c r="Q20768" s="242"/>
    </row>
    <row r="20769" spans="13:17" ht="14.5" x14ac:dyDescent="0.35">
      <c r="M20769" s="263" t="s">
        <v>58548</v>
      </c>
      <c r="N20769" s="264">
        <v>3336.9</v>
      </c>
      <c r="P20769" s="241"/>
      <c r="Q20769" s="242"/>
    </row>
    <row r="20770" spans="13:17" ht="14.5" x14ac:dyDescent="0.35">
      <c r="M20770" s="263" t="s">
        <v>37379</v>
      </c>
      <c r="N20770" s="264">
        <v>483.29</v>
      </c>
      <c r="P20770" s="241"/>
      <c r="Q20770" s="242"/>
    </row>
    <row r="20771" spans="13:17" ht="14.5" x14ac:dyDescent="0.35">
      <c r="M20771" s="263" t="s">
        <v>58549</v>
      </c>
      <c r="N20771" s="264">
        <v>567</v>
      </c>
      <c r="P20771" s="241"/>
      <c r="Q20771" s="242"/>
    </row>
    <row r="20772" spans="13:17" ht="14.5" x14ac:dyDescent="0.35">
      <c r="M20772" s="263" t="s">
        <v>34520</v>
      </c>
      <c r="N20772" s="264">
        <v>544.99</v>
      </c>
      <c r="P20772" s="241"/>
      <c r="Q20772" s="242"/>
    </row>
    <row r="20773" spans="13:17" ht="14.5" x14ac:dyDescent="0.35">
      <c r="M20773" s="263" t="s">
        <v>34522</v>
      </c>
      <c r="N20773" s="264">
        <v>328.86</v>
      </c>
      <c r="P20773" s="241"/>
      <c r="Q20773" s="242"/>
    </row>
    <row r="20774" spans="13:17" ht="14.5" x14ac:dyDescent="0.35">
      <c r="M20774" s="263" t="s">
        <v>27404</v>
      </c>
      <c r="N20774" s="264">
        <v>67304.7</v>
      </c>
      <c r="P20774" s="241"/>
      <c r="Q20774" s="242"/>
    </row>
    <row r="20775" spans="13:17" ht="14.5" x14ac:dyDescent="0.35">
      <c r="M20775" s="263" t="s">
        <v>58550</v>
      </c>
      <c r="N20775" s="264">
        <v>221744.91</v>
      </c>
      <c r="P20775" s="241"/>
      <c r="Q20775" s="242"/>
    </row>
    <row r="20776" spans="13:17" ht="14.5" x14ac:dyDescent="0.35">
      <c r="M20776" s="263" t="s">
        <v>27405</v>
      </c>
      <c r="N20776" s="264">
        <v>327032.38</v>
      </c>
      <c r="P20776" s="241"/>
      <c r="Q20776" s="242"/>
    </row>
    <row r="20777" spans="13:17" ht="14.5" x14ac:dyDescent="0.35">
      <c r="M20777" s="263" t="s">
        <v>27407</v>
      </c>
      <c r="N20777" s="264">
        <v>231154.99</v>
      </c>
      <c r="P20777" s="241"/>
      <c r="Q20777" s="242"/>
    </row>
    <row r="20778" spans="13:17" ht="14.5" x14ac:dyDescent="0.35">
      <c r="M20778" s="263" t="s">
        <v>16004</v>
      </c>
      <c r="N20778" s="264">
        <v>90756.54</v>
      </c>
      <c r="P20778" s="241"/>
      <c r="Q20778" s="242"/>
    </row>
    <row r="20779" spans="13:17" ht="14.5" x14ac:dyDescent="0.35">
      <c r="M20779" s="263" t="s">
        <v>27408</v>
      </c>
      <c r="N20779" s="264">
        <v>387.02</v>
      </c>
      <c r="P20779" s="241"/>
      <c r="Q20779" s="242"/>
    </row>
    <row r="20780" spans="13:17" ht="14.5" x14ac:dyDescent="0.35">
      <c r="M20780" s="263" t="s">
        <v>52677</v>
      </c>
      <c r="N20780" s="264">
        <v>-7066.9</v>
      </c>
      <c r="P20780" s="241"/>
      <c r="Q20780" s="242"/>
    </row>
    <row r="20781" spans="13:17" ht="14.5" x14ac:dyDescent="0.35">
      <c r="M20781" s="263" t="s">
        <v>27442</v>
      </c>
      <c r="N20781" s="264">
        <v>23421.23</v>
      </c>
      <c r="P20781" s="241"/>
      <c r="Q20781" s="242"/>
    </row>
    <row r="20782" spans="13:17" ht="14.5" x14ac:dyDescent="0.35">
      <c r="M20782" s="263" t="s">
        <v>27443</v>
      </c>
      <c r="N20782" s="264">
        <v>651227.53</v>
      </c>
      <c r="P20782" s="241"/>
      <c r="Q20782" s="242"/>
    </row>
    <row r="20783" spans="13:17" ht="14.5" x14ac:dyDescent="0.35">
      <c r="M20783" s="263" t="s">
        <v>27444</v>
      </c>
      <c r="N20783" s="264">
        <v>65418.38</v>
      </c>
      <c r="P20783" s="241"/>
      <c r="Q20783" s="242"/>
    </row>
    <row r="20784" spans="13:17" ht="14.5" x14ac:dyDescent="0.35">
      <c r="M20784" s="263" t="s">
        <v>27445</v>
      </c>
      <c r="N20784" s="264">
        <v>8840.1200000000008</v>
      </c>
      <c r="P20784" s="241"/>
      <c r="Q20784" s="242"/>
    </row>
    <row r="20785" spans="13:17" ht="14.5" x14ac:dyDescent="0.35">
      <c r="M20785" s="263" t="s">
        <v>51793</v>
      </c>
      <c r="N20785" s="264">
        <v>123732.38</v>
      </c>
      <c r="P20785" s="241"/>
      <c r="Q20785" s="242"/>
    </row>
    <row r="20786" spans="13:17" ht="14.5" x14ac:dyDescent="0.35">
      <c r="M20786" s="263" t="s">
        <v>27446</v>
      </c>
      <c r="N20786" s="264">
        <v>319737.25</v>
      </c>
      <c r="P20786" s="241"/>
      <c r="Q20786" s="242"/>
    </row>
    <row r="20787" spans="13:17" ht="14.5" x14ac:dyDescent="0.35">
      <c r="M20787" s="263" t="s">
        <v>43685</v>
      </c>
      <c r="N20787" s="264">
        <v>650663.75</v>
      </c>
      <c r="P20787" s="241"/>
      <c r="Q20787" s="242"/>
    </row>
    <row r="20788" spans="13:17" ht="14.5" x14ac:dyDescent="0.35">
      <c r="M20788" s="263" t="s">
        <v>16006</v>
      </c>
      <c r="N20788" s="264">
        <v>697.47</v>
      </c>
      <c r="P20788" s="241"/>
      <c r="Q20788" s="242"/>
    </row>
    <row r="20789" spans="13:17" ht="14.5" x14ac:dyDescent="0.35">
      <c r="M20789" s="263" t="s">
        <v>35919</v>
      </c>
      <c r="N20789" s="264">
        <v>2349.84</v>
      </c>
      <c r="P20789" s="241"/>
      <c r="Q20789" s="242"/>
    </row>
    <row r="20790" spans="13:17" ht="14.5" x14ac:dyDescent="0.35">
      <c r="M20790" s="263" t="s">
        <v>27447</v>
      </c>
      <c r="N20790" s="264">
        <v>3657343.62</v>
      </c>
      <c r="P20790" s="241"/>
      <c r="Q20790" s="242"/>
    </row>
    <row r="20791" spans="13:17" ht="14.5" x14ac:dyDescent="0.35">
      <c r="M20791" s="263" t="s">
        <v>43686</v>
      </c>
      <c r="N20791" s="264">
        <v>1871911.02</v>
      </c>
      <c r="P20791" s="241"/>
      <c r="Q20791" s="242"/>
    </row>
    <row r="20792" spans="13:17" ht="14.5" x14ac:dyDescent="0.35">
      <c r="M20792" s="263" t="s">
        <v>34526</v>
      </c>
      <c r="N20792" s="264">
        <v>1248612.2</v>
      </c>
      <c r="P20792" s="241"/>
      <c r="Q20792" s="242"/>
    </row>
    <row r="20793" spans="13:17" ht="14.5" x14ac:dyDescent="0.35">
      <c r="M20793" s="263" t="s">
        <v>42162</v>
      </c>
      <c r="N20793" s="264">
        <v>17958.22</v>
      </c>
      <c r="P20793" s="241"/>
      <c r="Q20793" s="242"/>
    </row>
    <row r="20794" spans="13:17" ht="14.5" x14ac:dyDescent="0.35">
      <c r="M20794" s="263" t="s">
        <v>27449</v>
      </c>
      <c r="N20794" s="264">
        <v>690511.12</v>
      </c>
      <c r="P20794" s="241"/>
      <c r="Q20794" s="242"/>
    </row>
    <row r="20795" spans="13:17" ht="14.5" x14ac:dyDescent="0.35">
      <c r="M20795" s="263" t="s">
        <v>27450</v>
      </c>
      <c r="N20795" s="264">
        <v>327469.23</v>
      </c>
      <c r="P20795" s="241"/>
      <c r="Q20795" s="242"/>
    </row>
    <row r="20796" spans="13:17" ht="14.5" x14ac:dyDescent="0.35">
      <c r="M20796" s="263" t="s">
        <v>27451</v>
      </c>
      <c r="N20796" s="264">
        <v>200320.36</v>
      </c>
      <c r="P20796" s="241"/>
      <c r="Q20796" s="242"/>
    </row>
    <row r="20797" spans="13:17" ht="14.5" x14ac:dyDescent="0.35">
      <c r="M20797" s="263" t="s">
        <v>42163</v>
      </c>
      <c r="N20797" s="264">
        <v>18505.849999999999</v>
      </c>
      <c r="P20797" s="241"/>
      <c r="Q20797" s="242"/>
    </row>
    <row r="20798" spans="13:17" ht="14.5" x14ac:dyDescent="0.35">
      <c r="M20798" s="263" t="s">
        <v>35920</v>
      </c>
      <c r="N20798" s="264">
        <v>159098.71</v>
      </c>
      <c r="P20798" s="241"/>
      <c r="Q20798" s="242"/>
    </row>
    <row r="20799" spans="13:17" ht="14.5" x14ac:dyDescent="0.35">
      <c r="M20799" s="263" t="s">
        <v>58551</v>
      </c>
      <c r="N20799" s="264">
        <v>657412.74</v>
      </c>
      <c r="P20799" s="241"/>
      <c r="Q20799" s="242"/>
    </row>
    <row r="20800" spans="13:17" ht="14.5" x14ac:dyDescent="0.35">
      <c r="M20800" s="263" t="s">
        <v>27453</v>
      </c>
      <c r="N20800" s="264">
        <v>18433.63</v>
      </c>
      <c r="P20800" s="241"/>
      <c r="Q20800" s="242"/>
    </row>
    <row r="20801" spans="13:17" ht="14.5" x14ac:dyDescent="0.35">
      <c r="M20801" s="263" t="s">
        <v>27454</v>
      </c>
      <c r="N20801" s="264">
        <v>108837</v>
      </c>
      <c r="P20801" s="241"/>
      <c r="Q20801" s="242"/>
    </row>
    <row r="20802" spans="13:17" ht="14.5" x14ac:dyDescent="0.35">
      <c r="M20802" s="263" t="s">
        <v>42164</v>
      </c>
      <c r="N20802" s="264">
        <v>8445.1</v>
      </c>
      <c r="P20802" s="241"/>
      <c r="Q20802" s="242"/>
    </row>
    <row r="20803" spans="13:17" ht="14.5" x14ac:dyDescent="0.35">
      <c r="M20803" s="263" t="s">
        <v>27457</v>
      </c>
      <c r="N20803" s="264">
        <v>86415.28</v>
      </c>
      <c r="P20803" s="241"/>
      <c r="Q20803" s="242"/>
    </row>
    <row r="20804" spans="13:17" ht="14.5" x14ac:dyDescent="0.35">
      <c r="M20804" s="263" t="s">
        <v>50842</v>
      </c>
      <c r="N20804" s="264">
        <v>-15811.63</v>
      </c>
      <c r="P20804" s="241"/>
      <c r="Q20804" s="242"/>
    </row>
    <row r="20805" spans="13:17" ht="14.5" x14ac:dyDescent="0.35">
      <c r="M20805" s="263" t="s">
        <v>46147</v>
      </c>
      <c r="N20805" s="264">
        <v>175465.79</v>
      </c>
      <c r="P20805" s="241"/>
      <c r="Q20805" s="242"/>
    </row>
    <row r="20806" spans="13:17" ht="14.5" x14ac:dyDescent="0.35">
      <c r="M20806" s="263" t="s">
        <v>27476</v>
      </c>
      <c r="N20806" s="264">
        <v>13464.21</v>
      </c>
      <c r="P20806" s="241"/>
      <c r="Q20806" s="242"/>
    </row>
    <row r="20807" spans="13:17" ht="14.5" x14ac:dyDescent="0.35">
      <c r="M20807" s="263" t="s">
        <v>58552</v>
      </c>
      <c r="N20807" s="264">
        <v>-7.0000000000000007E-2</v>
      </c>
      <c r="P20807" s="241"/>
      <c r="Q20807" s="242"/>
    </row>
    <row r="20808" spans="13:17" ht="14.5" x14ac:dyDescent="0.35">
      <c r="M20808" s="263" t="s">
        <v>27480</v>
      </c>
      <c r="N20808" s="264">
        <v>2550</v>
      </c>
      <c r="P20808" s="241"/>
      <c r="Q20808" s="242"/>
    </row>
    <row r="20809" spans="13:17" ht="14.5" x14ac:dyDescent="0.35">
      <c r="M20809" s="263" t="s">
        <v>27482</v>
      </c>
      <c r="N20809" s="264">
        <v>10199</v>
      </c>
      <c r="P20809" s="241"/>
      <c r="Q20809" s="242"/>
    </row>
    <row r="20810" spans="13:17" ht="14.5" x14ac:dyDescent="0.35">
      <c r="M20810" s="263" t="s">
        <v>42167</v>
      </c>
      <c r="N20810" s="264">
        <v>8764.11</v>
      </c>
      <c r="P20810" s="241"/>
      <c r="Q20810" s="242"/>
    </row>
    <row r="20811" spans="13:17" ht="14.5" x14ac:dyDescent="0.35">
      <c r="M20811" s="263" t="s">
        <v>27501</v>
      </c>
      <c r="N20811" s="264">
        <v>50113.64</v>
      </c>
      <c r="P20811" s="241"/>
      <c r="Q20811" s="242"/>
    </row>
    <row r="20812" spans="13:17" ht="14.5" x14ac:dyDescent="0.35">
      <c r="M20812" s="263" t="s">
        <v>49220</v>
      </c>
      <c r="N20812" s="264">
        <v>110612.5</v>
      </c>
      <c r="P20812" s="241"/>
      <c r="Q20812" s="242"/>
    </row>
    <row r="20813" spans="13:17" ht="14.5" x14ac:dyDescent="0.35">
      <c r="M20813" s="263" t="s">
        <v>27503</v>
      </c>
      <c r="N20813" s="264">
        <v>13041.17</v>
      </c>
      <c r="P20813" s="241"/>
      <c r="Q20813" s="242"/>
    </row>
    <row r="20814" spans="13:17" ht="14.5" x14ac:dyDescent="0.35">
      <c r="M20814" s="263" t="s">
        <v>37384</v>
      </c>
      <c r="N20814" s="264">
        <v>2589.0700000000002</v>
      </c>
      <c r="P20814" s="241"/>
      <c r="Q20814" s="242"/>
    </row>
    <row r="20815" spans="13:17" ht="14.5" x14ac:dyDescent="0.35">
      <c r="M20815" s="263" t="s">
        <v>37385</v>
      </c>
      <c r="N20815" s="264">
        <v>1443.31</v>
      </c>
      <c r="P20815" s="241"/>
      <c r="Q20815" s="242"/>
    </row>
    <row r="20816" spans="13:17" ht="14.5" x14ac:dyDescent="0.35">
      <c r="M20816" s="263" t="s">
        <v>27504</v>
      </c>
      <c r="N20816" s="264">
        <v>1290</v>
      </c>
      <c r="P20816" s="241"/>
      <c r="Q20816" s="242"/>
    </row>
    <row r="20817" spans="13:17" ht="14.5" x14ac:dyDescent="0.35">
      <c r="M20817" s="263" t="s">
        <v>27506</v>
      </c>
      <c r="N20817" s="264">
        <v>2396</v>
      </c>
      <c r="P20817" s="241"/>
      <c r="Q20817" s="242"/>
    </row>
    <row r="20818" spans="13:17" ht="14.5" x14ac:dyDescent="0.35">
      <c r="M20818" s="263" t="s">
        <v>58553</v>
      </c>
      <c r="N20818" s="264">
        <v>-0.36</v>
      </c>
      <c r="P20818" s="241"/>
      <c r="Q20818" s="242"/>
    </row>
    <row r="20819" spans="13:17" ht="14.5" x14ac:dyDescent="0.35">
      <c r="M20819" s="263" t="s">
        <v>37394</v>
      </c>
      <c r="N20819" s="264">
        <v>242906.12</v>
      </c>
      <c r="P20819" s="241"/>
      <c r="Q20819" s="242"/>
    </row>
    <row r="20820" spans="13:17" ht="14.5" x14ac:dyDescent="0.35">
      <c r="M20820" s="263" t="s">
        <v>27551</v>
      </c>
      <c r="N20820" s="264">
        <v>5488.96</v>
      </c>
      <c r="P20820" s="241"/>
      <c r="Q20820" s="242"/>
    </row>
    <row r="20821" spans="13:17" ht="14.5" x14ac:dyDescent="0.35">
      <c r="M20821" s="263" t="s">
        <v>27552</v>
      </c>
      <c r="N20821" s="264">
        <v>82576.759999999995</v>
      </c>
      <c r="P20821" s="241"/>
      <c r="Q20821" s="242"/>
    </row>
    <row r="20822" spans="13:17" ht="14.5" x14ac:dyDescent="0.35">
      <c r="M20822" s="263" t="s">
        <v>27553</v>
      </c>
      <c r="N20822" s="264">
        <v>107662.5</v>
      </c>
      <c r="P20822" s="241"/>
      <c r="Q20822" s="242"/>
    </row>
    <row r="20823" spans="13:17" ht="14.5" x14ac:dyDescent="0.35">
      <c r="M20823" s="263" t="s">
        <v>50843</v>
      </c>
      <c r="N20823" s="264">
        <v>4601.51</v>
      </c>
      <c r="P20823" s="241"/>
      <c r="Q20823" s="242"/>
    </row>
    <row r="20824" spans="13:17" ht="14.5" x14ac:dyDescent="0.35">
      <c r="M20824" s="263" t="s">
        <v>27554</v>
      </c>
      <c r="N20824" s="264">
        <v>159648.92000000001</v>
      </c>
      <c r="P20824" s="241"/>
      <c r="Q20824" s="242"/>
    </row>
    <row r="20825" spans="13:17" ht="14.5" x14ac:dyDescent="0.35">
      <c r="M20825" s="263" t="s">
        <v>27555</v>
      </c>
      <c r="N20825" s="264">
        <v>23897</v>
      </c>
      <c r="P20825" s="241"/>
      <c r="Q20825" s="242"/>
    </row>
    <row r="20826" spans="13:17" ht="14.5" x14ac:dyDescent="0.35">
      <c r="M20826" s="263" t="s">
        <v>27556</v>
      </c>
      <c r="N20826" s="264">
        <v>14311.93</v>
      </c>
      <c r="P20826" s="241"/>
      <c r="Q20826" s="242"/>
    </row>
    <row r="20827" spans="13:17" ht="14.5" x14ac:dyDescent="0.35">
      <c r="M20827" s="263" t="s">
        <v>37395</v>
      </c>
      <c r="N20827" s="264">
        <v>240859.42</v>
      </c>
      <c r="P20827" s="241"/>
      <c r="Q20827" s="242"/>
    </row>
    <row r="20828" spans="13:17" ht="14.5" x14ac:dyDescent="0.35">
      <c r="M20828" s="263" t="s">
        <v>35927</v>
      </c>
      <c r="N20828" s="264">
        <v>42511.22</v>
      </c>
      <c r="P20828" s="241"/>
      <c r="Q20828" s="242"/>
    </row>
    <row r="20829" spans="13:17" ht="14.5" x14ac:dyDescent="0.35">
      <c r="M20829" s="263" t="s">
        <v>27557</v>
      </c>
      <c r="N20829" s="264">
        <v>53518.87</v>
      </c>
      <c r="P20829" s="241"/>
      <c r="Q20829" s="242"/>
    </row>
    <row r="20830" spans="13:17" ht="14.5" x14ac:dyDescent="0.35">
      <c r="M20830" s="263" t="s">
        <v>35928</v>
      </c>
      <c r="N20830" s="264">
        <v>54135.66</v>
      </c>
      <c r="P20830" s="241"/>
      <c r="Q20830" s="242"/>
    </row>
    <row r="20831" spans="13:17" ht="14.5" x14ac:dyDescent="0.35">
      <c r="M20831" s="263" t="s">
        <v>50844</v>
      </c>
      <c r="N20831" s="264">
        <v>12477.5</v>
      </c>
      <c r="P20831" s="241"/>
      <c r="Q20831" s="242"/>
    </row>
    <row r="20832" spans="13:17" ht="14.5" x14ac:dyDescent="0.35">
      <c r="M20832" s="263" t="s">
        <v>16012</v>
      </c>
      <c r="N20832" s="264">
        <v>6332.77</v>
      </c>
      <c r="P20832" s="241"/>
      <c r="Q20832" s="242"/>
    </row>
    <row r="20833" spans="13:17" ht="14.5" x14ac:dyDescent="0.35">
      <c r="M20833" s="263" t="s">
        <v>27558</v>
      </c>
      <c r="N20833" s="264">
        <v>9352.77</v>
      </c>
      <c r="P20833" s="241"/>
      <c r="Q20833" s="242"/>
    </row>
    <row r="20834" spans="13:17" ht="14.5" x14ac:dyDescent="0.35">
      <c r="M20834" s="263" t="s">
        <v>46148</v>
      </c>
      <c r="N20834" s="264">
        <v>38592.800000000003</v>
      </c>
      <c r="P20834" s="241"/>
      <c r="Q20834" s="242"/>
    </row>
    <row r="20835" spans="13:17" ht="14.5" x14ac:dyDescent="0.35">
      <c r="M20835" s="263" t="s">
        <v>27559</v>
      </c>
      <c r="N20835" s="264">
        <v>5218.92</v>
      </c>
      <c r="P20835" s="241"/>
      <c r="Q20835" s="242"/>
    </row>
    <row r="20836" spans="13:17" ht="14.5" x14ac:dyDescent="0.35">
      <c r="M20836" s="263" t="s">
        <v>27560</v>
      </c>
      <c r="N20836" s="264">
        <v>616993.38</v>
      </c>
      <c r="P20836" s="241"/>
      <c r="Q20836" s="242"/>
    </row>
    <row r="20837" spans="13:17" ht="14.5" x14ac:dyDescent="0.35">
      <c r="M20837" s="263" t="s">
        <v>46149</v>
      </c>
      <c r="N20837" s="264">
        <v>7754.8</v>
      </c>
      <c r="P20837" s="241"/>
      <c r="Q20837" s="242"/>
    </row>
    <row r="20838" spans="13:17" ht="14.5" x14ac:dyDescent="0.35">
      <c r="M20838" s="263" t="s">
        <v>46150</v>
      </c>
      <c r="N20838" s="264">
        <v>1148.48</v>
      </c>
      <c r="P20838" s="241"/>
      <c r="Q20838" s="242"/>
    </row>
    <row r="20839" spans="13:17" ht="14.5" x14ac:dyDescent="0.35">
      <c r="M20839" s="263" t="s">
        <v>38531</v>
      </c>
      <c r="N20839" s="264">
        <v>618.75</v>
      </c>
      <c r="P20839" s="241"/>
      <c r="Q20839" s="242"/>
    </row>
    <row r="20840" spans="13:17" ht="14.5" x14ac:dyDescent="0.35">
      <c r="M20840" s="263" t="s">
        <v>16013</v>
      </c>
      <c r="N20840" s="264">
        <v>129554.57</v>
      </c>
      <c r="P20840" s="241"/>
      <c r="Q20840" s="242"/>
    </row>
    <row r="20841" spans="13:17" ht="14.5" x14ac:dyDescent="0.35">
      <c r="M20841" s="263" t="s">
        <v>16014</v>
      </c>
      <c r="N20841" s="264">
        <v>211080.13</v>
      </c>
      <c r="P20841" s="241"/>
      <c r="Q20841" s="242"/>
    </row>
    <row r="20842" spans="13:17" ht="14.5" x14ac:dyDescent="0.35">
      <c r="M20842" s="263" t="s">
        <v>16015</v>
      </c>
      <c r="N20842" s="264">
        <v>118826.71</v>
      </c>
      <c r="P20842" s="241"/>
      <c r="Q20842" s="242"/>
    </row>
    <row r="20843" spans="13:17" ht="14.5" x14ac:dyDescent="0.35">
      <c r="M20843" s="263" t="s">
        <v>27561</v>
      </c>
      <c r="N20843" s="264">
        <v>38753.839999999997</v>
      </c>
      <c r="P20843" s="241"/>
      <c r="Q20843" s="242"/>
    </row>
    <row r="20844" spans="13:17" ht="14.5" x14ac:dyDescent="0.35">
      <c r="M20844" s="263" t="s">
        <v>37396</v>
      </c>
      <c r="N20844" s="264">
        <v>307</v>
      </c>
      <c r="P20844" s="241"/>
      <c r="Q20844" s="242"/>
    </row>
    <row r="20845" spans="13:17" ht="14.5" x14ac:dyDescent="0.35">
      <c r="M20845" s="263" t="s">
        <v>27563</v>
      </c>
      <c r="N20845" s="264">
        <v>89744.56</v>
      </c>
      <c r="P20845" s="241"/>
      <c r="Q20845" s="242"/>
    </row>
    <row r="20846" spans="13:17" ht="14.5" x14ac:dyDescent="0.35">
      <c r="M20846" s="263" t="s">
        <v>16016</v>
      </c>
      <c r="N20846" s="264">
        <v>15171.95</v>
      </c>
      <c r="P20846" s="241"/>
      <c r="Q20846" s="242"/>
    </row>
    <row r="20847" spans="13:17" ht="14.5" x14ac:dyDescent="0.35">
      <c r="M20847" s="263" t="s">
        <v>27564</v>
      </c>
      <c r="N20847" s="264">
        <v>37428.699999999997</v>
      </c>
      <c r="P20847" s="241"/>
      <c r="Q20847" s="242"/>
    </row>
    <row r="20848" spans="13:17" ht="14.5" x14ac:dyDescent="0.35">
      <c r="M20848" s="263" t="s">
        <v>35929</v>
      </c>
      <c r="N20848" s="264">
        <v>21507</v>
      </c>
      <c r="P20848" s="241"/>
      <c r="Q20848" s="242"/>
    </row>
    <row r="20849" spans="13:17" ht="14.5" x14ac:dyDescent="0.35">
      <c r="M20849" s="263" t="s">
        <v>27565</v>
      </c>
      <c r="N20849" s="264">
        <v>225075.52</v>
      </c>
      <c r="P20849" s="241"/>
      <c r="Q20849" s="242"/>
    </row>
    <row r="20850" spans="13:17" ht="14.5" x14ac:dyDescent="0.35">
      <c r="M20850" s="263" t="s">
        <v>27594</v>
      </c>
      <c r="N20850" s="264">
        <v>225640.1</v>
      </c>
      <c r="P20850" s="241"/>
      <c r="Q20850" s="242"/>
    </row>
    <row r="20851" spans="13:17" ht="14.5" x14ac:dyDescent="0.35">
      <c r="M20851" s="263" t="s">
        <v>58554</v>
      </c>
      <c r="N20851" s="264">
        <v>986.46</v>
      </c>
      <c r="P20851" s="241"/>
      <c r="Q20851" s="242"/>
    </row>
    <row r="20852" spans="13:17" ht="14.5" x14ac:dyDescent="0.35">
      <c r="M20852" s="263" t="s">
        <v>27595</v>
      </c>
      <c r="N20852" s="264">
        <v>66642.100000000006</v>
      </c>
      <c r="P20852" s="241"/>
      <c r="Q20852" s="242"/>
    </row>
    <row r="20853" spans="13:17" ht="14.5" x14ac:dyDescent="0.35">
      <c r="M20853" s="263" t="s">
        <v>27596</v>
      </c>
      <c r="N20853" s="264">
        <v>109289.59</v>
      </c>
      <c r="P20853" s="241"/>
      <c r="Q20853" s="242"/>
    </row>
    <row r="20854" spans="13:17" ht="14.5" x14ac:dyDescent="0.35">
      <c r="M20854" s="263" t="s">
        <v>50845</v>
      </c>
      <c r="N20854" s="264">
        <v>6144</v>
      </c>
      <c r="P20854" s="241"/>
      <c r="Q20854" s="242"/>
    </row>
    <row r="20855" spans="13:17" ht="14.5" x14ac:dyDescent="0.35">
      <c r="M20855" s="263" t="s">
        <v>58555</v>
      </c>
      <c r="N20855" s="264">
        <v>491.95</v>
      </c>
      <c r="P20855" s="241"/>
      <c r="Q20855" s="242"/>
    </row>
    <row r="20856" spans="13:17" ht="14.5" x14ac:dyDescent="0.35">
      <c r="M20856" s="263" t="s">
        <v>58556</v>
      </c>
      <c r="N20856" s="264">
        <v>4957.3999999999996</v>
      </c>
      <c r="P20856" s="241"/>
      <c r="Q20856" s="242"/>
    </row>
    <row r="20857" spans="13:17" ht="14.5" x14ac:dyDescent="0.35">
      <c r="M20857" s="263" t="s">
        <v>50846</v>
      </c>
      <c r="N20857" s="264">
        <v>1944.41</v>
      </c>
      <c r="P20857" s="241"/>
      <c r="Q20857" s="242"/>
    </row>
    <row r="20858" spans="13:17" ht="14.5" x14ac:dyDescent="0.35">
      <c r="M20858" s="263" t="s">
        <v>34542</v>
      </c>
      <c r="N20858" s="264">
        <v>3400.58</v>
      </c>
      <c r="P20858" s="241"/>
      <c r="Q20858" s="242"/>
    </row>
    <row r="20859" spans="13:17" ht="14.5" x14ac:dyDescent="0.35">
      <c r="M20859" s="263" t="s">
        <v>49221</v>
      </c>
      <c r="N20859" s="264">
        <v>161875</v>
      </c>
      <c r="P20859" s="241"/>
      <c r="Q20859" s="242"/>
    </row>
    <row r="20860" spans="13:17" ht="14.5" x14ac:dyDescent="0.35">
      <c r="M20860" s="263" t="s">
        <v>43687</v>
      </c>
      <c r="N20860" s="264">
        <v>17250</v>
      </c>
      <c r="P20860" s="241"/>
      <c r="Q20860" s="242"/>
    </row>
    <row r="20861" spans="13:17" ht="14.5" x14ac:dyDescent="0.35">
      <c r="M20861" s="263" t="s">
        <v>43688</v>
      </c>
      <c r="N20861" s="264">
        <v>3011.95</v>
      </c>
      <c r="P20861" s="241"/>
      <c r="Q20861" s="242"/>
    </row>
    <row r="20862" spans="13:17" ht="14.5" x14ac:dyDescent="0.35">
      <c r="M20862" s="263" t="s">
        <v>58557</v>
      </c>
      <c r="N20862" s="264">
        <v>3000</v>
      </c>
      <c r="P20862" s="241"/>
      <c r="Q20862" s="242"/>
    </row>
    <row r="20863" spans="13:17" ht="14.5" x14ac:dyDescent="0.35">
      <c r="M20863" s="263" t="s">
        <v>16027</v>
      </c>
      <c r="N20863" s="264">
        <v>45566.92</v>
      </c>
      <c r="P20863" s="241"/>
      <c r="Q20863" s="242"/>
    </row>
    <row r="20864" spans="13:17" ht="14.5" x14ac:dyDescent="0.35">
      <c r="M20864" s="263" t="s">
        <v>16028</v>
      </c>
      <c r="N20864" s="264">
        <v>94557.07</v>
      </c>
      <c r="P20864" s="241"/>
      <c r="Q20864" s="242"/>
    </row>
    <row r="20865" spans="13:17" ht="14.5" x14ac:dyDescent="0.35">
      <c r="M20865" s="263" t="s">
        <v>16029</v>
      </c>
      <c r="N20865" s="264">
        <v>52151.6</v>
      </c>
      <c r="P20865" s="241"/>
      <c r="Q20865" s="242"/>
    </row>
    <row r="20866" spans="13:17" ht="14.5" x14ac:dyDescent="0.35">
      <c r="M20866" s="263" t="s">
        <v>49222</v>
      </c>
      <c r="N20866" s="264">
        <v>21122.65</v>
      </c>
      <c r="P20866" s="241"/>
      <c r="Q20866" s="242"/>
    </row>
    <row r="20867" spans="13:17" ht="14.5" x14ac:dyDescent="0.35">
      <c r="M20867" s="263" t="s">
        <v>27599</v>
      </c>
      <c r="N20867" s="264">
        <v>5680</v>
      </c>
      <c r="P20867" s="241"/>
      <c r="Q20867" s="242"/>
    </row>
    <row r="20868" spans="13:17" ht="14.5" x14ac:dyDescent="0.35">
      <c r="M20868" s="263" t="s">
        <v>58558</v>
      </c>
      <c r="N20868" s="264">
        <v>415.43</v>
      </c>
      <c r="P20868" s="241"/>
      <c r="Q20868" s="242"/>
    </row>
    <row r="20869" spans="13:17" ht="14.5" x14ac:dyDescent="0.35">
      <c r="M20869" s="263" t="s">
        <v>58559</v>
      </c>
      <c r="N20869" s="264">
        <v>4285.67</v>
      </c>
      <c r="P20869" s="241"/>
      <c r="Q20869" s="242"/>
    </row>
    <row r="20870" spans="13:17" ht="14.5" x14ac:dyDescent="0.35">
      <c r="M20870" s="263" t="s">
        <v>27600</v>
      </c>
      <c r="N20870" s="264">
        <v>3815.41</v>
      </c>
      <c r="P20870" s="241"/>
      <c r="Q20870" s="242"/>
    </row>
    <row r="20871" spans="13:17" ht="14.5" x14ac:dyDescent="0.35">
      <c r="M20871" s="263" t="s">
        <v>27602</v>
      </c>
      <c r="N20871" s="264">
        <v>4053</v>
      </c>
      <c r="P20871" s="241"/>
      <c r="Q20871" s="242"/>
    </row>
    <row r="20872" spans="13:17" ht="14.5" x14ac:dyDescent="0.35">
      <c r="M20872" s="263" t="s">
        <v>38542</v>
      </c>
      <c r="N20872" s="264">
        <v>65574</v>
      </c>
      <c r="P20872" s="241"/>
      <c r="Q20872" s="242"/>
    </row>
    <row r="20873" spans="13:17" ht="14.5" x14ac:dyDescent="0.35">
      <c r="M20873" s="263" t="s">
        <v>27671</v>
      </c>
      <c r="N20873" s="264">
        <v>25371.040000000001</v>
      </c>
      <c r="P20873" s="241"/>
      <c r="Q20873" s="242"/>
    </row>
    <row r="20874" spans="13:17" ht="14.5" x14ac:dyDescent="0.35">
      <c r="M20874" s="263" t="s">
        <v>27672</v>
      </c>
      <c r="N20874" s="264">
        <v>226922.15</v>
      </c>
      <c r="P20874" s="241"/>
      <c r="Q20874" s="242"/>
    </row>
    <row r="20875" spans="13:17" ht="14.5" x14ac:dyDescent="0.35">
      <c r="M20875" s="263" t="s">
        <v>37413</v>
      </c>
      <c r="N20875" s="264">
        <v>23415.53</v>
      </c>
      <c r="P20875" s="241"/>
      <c r="Q20875" s="242"/>
    </row>
    <row r="20876" spans="13:17" ht="14.5" x14ac:dyDescent="0.35">
      <c r="M20876" s="263" t="s">
        <v>27673</v>
      </c>
      <c r="N20876" s="264">
        <v>335474.34999999998</v>
      </c>
      <c r="P20876" s="241"/>
      <c r="Q20876" s="242"/>
    </row>
    <row r="20877" spans="13:17" ht="14.5" x14ac:dyDescent="0.35">
      <c r="M20877" s="263" t="s">
        <v>27674</v>
      </c>
      <c r="N20877" s="264">
        <v>3352.17</v>
      </c>
      <c r="P20877" s="241"/>
      <c r="Q20877" s="242"/>
    </row>
    <row r="20878" spans="13:17" ht="14.5" x14ac:dyDescent="0.35">
      <c r="M20878" s="263" t="s">
        <v>50847</v>
      </c>
      <c r="N20878" s="264">
        <v>29786.77</v>
      </c>
      <c r="P20878" s="241"/>
      <c r="Q20878" s="242"/>
    </row>
    <row r="20879" spans="13:17" ht="14.5" x14ac:dyDescent="0.35">
      <c r="M20879" s="263" t="s">
        <v>27675</v>
      </c>
      <c r="N20879" s="264">
        <v>5001.74</v>
      </c>
      <c r="P20879" s="241"/>
      <c r="Q20879" s="242"/>
    </row>
    <row r="20880" spans="13:17" ht="14.5" x14ac:dyDescent="0.35">
      <c r="M20880" s="263" t="s">
        <v>38543</v>
      </c>
      <c r="N20880" s="264">
        <v>64440</v>
      </c>
      <c r="P20880" s="241"/>
      <c r="Q20880" s="242"/>
    </row>
    <row r="20881" spans="13:17" ht="14.5" x14ac:dyDescent="0.35">
      <c r="M20881" s="263" t="s">
        <v>27676</v>
      </c>
      <c r="N20881" s="264">
        <v>95640.639999999999</v>
      </c>
      <c r="P20881" s="241"/>
      <c r="Q20881" s="242"/>
    </row>
    <row r="20882" spans="13:17" ht="14.5" x14ac:dyDescent="0.35">
      <c r="M20882" s="263" t="s">
        <v>38544</v>
      </c>
      <c r="N20882" s="264">
        <v>60</v>
      </c>
      <c r="P20882" s="241"/>
      <c r="Q20882" s="242"/>
    </row>
    <row r="20883" spans="13:17" ht="14.5" x14ac:dyDescent="0.35">
      <c r="M20883" s="263" t="s">
        <v>27678</v>
      </c>
      <c r="N20883" s="264">
        <v>22637.35</v>
      </c>
      <c r="P20883" s="241"/>
      <c r="Q20883" s="242"/>
    </row>
    <row r="20884" spans="13:17" ht="14.5" x14ac:dyDescent="0.35">
      <c r="M20884" s="263" t="s">
        <v>27679</v>
      </c>
      <c r="N20884" s="264">
        <v>15574.13</v>
      </c>
      <c r="P20884" s="241"/>
      <c r="Q20884" s="242"/>
    </row>
    <row r="20885" spans="13:17" ht="14.5" x14ac:dyDescent="0.35">
      <c r="M20885" s="263" t="s">
        <v>43689</v>
      </c>
      <c r="N20885" s="264">
        <v>40842.25</v>
      </c>
      <c r="P20885" s="241"/>
      <c r="Q20885" s="242"/>
    </row>
    <row r="20886" spans="13:17" ht="14.5" x14ac:dyDescent="0.35">
      <c r="M20886" s="263" t="s">
        <v>37414</v>
      </c>
      <c r="N20886" s="264">
        <v>1384135.21</v>
      </c>
      <c r="P20886" s="241"/>
      <c r="Q20886" s="242"/>
    </row>
    <row r="20887" spans="13:17" ht="14.5" x14ac:dyDescent="0.35">
      <c r="M20887" s="263" t="s">
        <v>43690</v>
      </c>
      <c r="N20887" s="264">
        <v>8720</v>
      </c>
      <c r="P20887" s="241"/>
      <c r="Q20887" s="242"/>
    </row>
    <row r="20888" spans="13:17" ht="14.5" x14ac:dyDescent="0.35">
      <c r="M20888" s="263" t="s">
        <v>42172</v>
      </c>
      <c r="N20888" s="264">
        <v>84749.51</v>
      </c>
      <c r="P20888" s="241"/>
      <c r="Q20888" s="242"/>
    </row>
    <row r="20889" spans="13:17" ht="14.5" x14ac:dyDescent="0.35">
      <c r="M20889" s="263" t="s">
        <v>50848</v>
      </c>
      <c r="N20889" s="264">
        <v>1493.64</v>
      </c>
      <c r="P20889" s="241"/>
      <c r="Q20889" s="242"/>
    </row>
    <row r="20890" spans="13:17" ht="14.5" x14ac:dyDescent="0.35">
      <c r="M20890" s="263" t="s">
        <v>38545</v>
      </c>
      <c r="N20890" s="264">
        <v>10030.65</v>
      </c>
      <c r="P20890" s="241"/>
      <c r="Q20890" s="242"/>
    </row>
    <row r="20891" spans="13:17" ht="14.5" x14ac:dyDescent="0.35">
      <c r="M20891" s="263" t="s">
        <v>27682</v>
      </c>
      <c r="N20891" s="264">
        <v>10320.200000000001</v>
      </c>
      <c r="P20891" s="241"/>
      <c r="Q20891" s="242"/>
    </row>
    <row r="20892" spans="13:17" ht="14.5" x14ac:dyDescent="0.35">
      <c r="M20892" s="263" t="s">
        <v>27683</v>
      </c>
      <c r="N20892" s="264">
        <v>29400</v>
      </c>
      <c r="P20892" s="241"/>
      <c r="Q20892" s="242"/>
    </row>
    <row r="20893" spans="13:17" ht="14.5" x14ac:dyDescent="0.35">
      <c r="M20893" s="263" t="s">
        <v>27686</v>
      </c>
      <c r="N20893" s="264">
        <v>186909.77</v>
      </c>
      <c r="P20893" s="241"/>
      <c r="Q20893" s="242"/>
    </row>
    <row r="20894" spans="13:17" ht="14.5" x14ac:dyDescent="0.35">
      <c r="M20894" s="263" t="s">
        <v>27687</v>
      </c>
      <c r="N20894" s="264">
        <v>153972.21</v>
      </c>
      <c r="P20894" s="241"/>
      <c r="Q20894" s="242"/>
    </row>
    <row r="20895" spans="13:17" ht="14.5" x14ac:dyDescent="0.35">
      <c r="M20895" s="263" t="s">
        <v>27688</v>
      </c>
      <c r="N20895" s="264">
        <v>15837.16</v>
      </c>
      <c r="P20895" s="241"/>
      <c r="Q20895" s="242"/>
    </row>
    <row r="20896" spans="13:17" ht="14.5" x14ac:dyDescent="0.35">
      <c r="M20896" s="263" t="s">
        <v>27689</v>
      </c>
      <c r="N20896" s="264">
        <v>594983.31000000006</v>
      </c>
      <c r="P20896" s="241"/>
      <c r="Q20896" s="242"/>
    </row>
    <row r="20897" spans="13:17" ht="14.5" x14ac:dyDescent="0.35">
      <c r="M20897" s="263" t="s">
        <v>27690</v>
      </c>
      <c r="N20897" s="264">
        <v>2060.8200000000002</v>
      </c>
      <c r="P20897" s="241"/>
      <c r="Q20897" s="242"/>
    </row>
    <row r="20898" spans="13:17" ht="14.5" x14ac:dyDescent="0.35">
      <c r="M20898" s="263" t="s">
        <v>27694</v>
      </c>
      <c r="N20898" s="264">
        <v>70113.62</v>
      </c>
      <c r="P20898" s="241"/>
      <c r="Q20898" s="242"/>
    </row>
    <row r="20899" spans="13:17" ht="14.5" x14ac:dyDescent="0.35">
      <c r="M20899" s="263" t="s">
        <v>58560</v>
      </c>
      <c r="N20899" s="264">
        <v>97002.12</v>
      </c>
      <c r="P20899" s="241"/>
      <c r="Q20899" s="242"/>
    </row>
    <row r="20900" spans="13:17" ht="14.5" x14ac:dyDescent="0.35">
      <c r="M20900" s="263" t="s">
        <v>27695</v>
      </c>
      <c r="N20900" s="264">
        <v>380397.6</v>
      </c>
      <c r="P20900" s="241"/>
      <c r="Q20900" s="242"/>
    </row>
    <row r="20901" spans="13:17" ht="14.5" x14ac:dyDescent="0.35">
      <c r="M20901" s="263" t="s">
        <v>49223</v>
      </c>
      <c r="N20901" s="264">
        <v>46076.54</v>
      </c>
      <c r="P20901" s="241"/>
      <c r="Q20901" s="242"/>
    </row>
    <row r="20902" spans="13:17" ht="14.5" x14ac:dyDescent="0.35">
      <c r="M20902" s="263" t="s">
        <v>27696</v>
      </c>
      <c r="N20902" s="264">
        <v>222570.03</v>
      </c>
      <c r="P20902" s="241"/>
      <c r="Q20902" s="242"/>
    </row>
    <row r="20903" spans="13:17" ht="14.5" x14ac:dyDescent="0.35">
      <c r="M20903" s="263" t="s">
        <v>27698</v>
      </c>
      <c r="N20903" s="264">
        <v>217800</v>
      </c>
      <c r="P20903" s="241"/>
      <c r="Q20903" s="242"/>
    </row>
    <row r="20904" spans="13:17" ht="14.5" x14ac:dyDescent="0.35">
      <c r="M20904" s="263" t="s">
        <v>49224</v>
      </c>
      <c r="N20904" s="264">
        <v>-9117.26</v>
      </c>
      <c r="P20904" s="241"/>
      <c r="Q20904" s="242"/>
    </row>
    <row r="20905" spans="13:17" ht="14.5" x14ac:dyDescent="0.35">
      <c r="M20905" s="263" t="s">
        <v>37417</v>
      </c>
      <c r="N20905" s="264">
        <v>23931</v>
      </c>
      <c r="P20905" s="241"/>
      <c r="Q20905" s="242"/>
    </row>
    <row r="20906" spans="13:17" ht="14.5" x14ac:dyDescent="0.35">
      <c r="M20906" s="263" t="s">
        <v>49225</v>
      </c>
      <c r="N20906" s="264">
        <v>132788.81</v>
      </c>
      <c r="P20906" s="241"/>
      <c r="Q20906" s="242"/>
    </row>
    <row r="20907" spans="13:17" ht="14.5" x14ac:dyDescent="0.35">
      <c r="M20907" s="263" t="s">
        <v>27724</v>
      </c>
      <c r="N20907" s="264">
        <v>11821.3</v>
      </c>
      <c r="P20907" s="241"/>
      <c r="Q20907" s="242"/>
    </row>
    <row r="20908" spans="13:17" ht="14.5" x14ac:dyDescent="0.35">
      <c r="M20908" s="263" t="s">
        <v>46151</v>
      </c>
      <c r="N20908" s="264">
        <v>8307.48</v>
      </c>
      <c r="P20908" s="241"/>
      <c r="Q20908" s="242"/>
    </row>
    <row r="20909" spans="13:17" ht="14.5" x14ac:dyDescent="0.35">
      <c r="M20909" s="263" t="s">
        <v>27725</v>
      </c>
      <c r="N20909" s="264">
        <v>13123.72</v>
      </c>
      <c r="P20909" s="241"/>
      <c r="Q20909" s="242"/>
    </row>
    <row r="20910" spans="13:17" ht="14.5" x14ac:dyDescent="0.35">
      <c r="M20910" s="263" t="s">
        <v>27726</v>
      </c>
      <c r="N20910" s="264">
        <v>5182</v>
      </c>
      <c r="P20910" s="241"/>
      <c r="Q20910" s="242"/>
    </row>
    <row r="20911" spans="13:17" ht="14.5" x14ac:dyDescent="0.35">
      <c r="M20911" s="263" t="s">
        <v>27731</v>
      </c>
      <c r="N20911" s="264">
        <v>380</v>
      </c>
      <c r="P20911" s="241"/>
      <c r="Q20911" s="242"/>
    </row>
    <row r="20912" spans="13:17" ht="14.5" x14ac:dyDescent="0.35">
      <c r="M20912" s="263" t="s">
        <v>27732</v>
      </c>
      <c r="N20912" s="264">
        <v>24649.02</v>
      </c>
      <c r="P20912" s="241"/>
      <c r="Q20912" s="242"/>
    </row>
    <row r="20913" spans="13:17" ht="14.5" x14ac:dyDescent="0.35">
      <c r="M20913" s="263" t="s">
        <v>27733</v>
      </c>
      <c r="N20913" s="264">
        <v>52498.73</v>
      </c>
      <c r="P20913" s="241"/>
      <c r="Q20913" s="242"/>
    </row>
    <row r="20914" spans="13:17" ht="14.5" x14ac:dyDescent="0.35">
      <c r="M20914" s="263" t="s">
        <v>27785</v>
      </c>
      <c r="N20914" s="264">
        <v>26511.89</v>
      </c>
      <c r="P20914" s="241"/>
      <c r="Q20914" s="242"/>
    </row>
    <row r="20915" spans="13:17" ht="14.5" x14ac:dyDescent="0.35">
      <c r="M20915" s="263" t="s">
        <v>27786</v>
      </c>
      <c r="N20915" s="264">
        <v>267137.34999999998</v>
      </c>
      <c r="P20915" s="241"/>
      <c r="Q20915" s="242"/>
    </row>
    <row r="20916" spans="13:17" ht="14.5" x14ac:dyDescent="0.35">
      <c r="M20916" s="263" t="s">
        <v>35940</v>
      </c>
      <c r="N20916" s="264">
        <v>1117590.19</v>
      </c>
      <c r="P20916" s="241"/>
      <c r="Q20916" s="242"/>
    </row>
    <row r="20917" spans="13:17" ht="14.5" x14ac:dyDescent="0.35">
      <c r="M20917" s="263" t="s">
        <v>51794</v>
      </c>
      <c r="N20917" s="264">
        <v>11492.16</v>
      </c>
      <c r="P20917" s="241"/>
      <c r="Q20917" s="242"/>
    </row>
    <row r="20918" spans="13:17" ht="14.5" x14ac:dyDescent="0.35">
      <c r="M20918" s="263" t="s">
        <v>35941</v>
      </c>
      <c r="N20918" s="264">
        <v>135153.79999999999</v>
      </c>
      <c r="P20918" s="241"/>
      <c r="Q20918" s="242"/>
    </row>
    <row r="20919" spans="13:17" ht="14.5" x14ac:dyDescent="0.35">
      <c r="M20919" s="263" t="s">
        <v>37429</v>
      </c>
      <c r="N20919" s="264">
        <v>103598.75</v>
      </c>
      <c r="P20919" s="241"/>
      <c r="Q20919" s="242"/>
    </row>
    <row r="20920" spans="13:17" ht="14.5" x14ac:dyDescent="0.35">
      <c r="M20920" s="263" t="s">
        <v>35942</v>
      </c>
      <c r="N20920" s="264">
        <v>183434.85</v>
      </c>
      <c r="P20920" s="241"/>
      <c r="Q20920" s="242"/>
    </row>
    <row r="20921" spans="13:17" ht="14.5" x14ac:dyDescent="0.35">
      <c r="M20921" s="263" t="s">
        <v>27787</v>
      </c>
      <c r="N20921" s="264">
        <v>140251.71</v>
      </c>
      <c r="P20921" s="241"/>
      <c r="Q20921" s="242"/>
    </row>
    <row r="20922" spans="13:17" ht="14.5" x14ac:dyDescent="0.35">
      <c r="M20922" s="263" t="s">
        <v>49226</v>
      </c>
      <c r="N20922" s="264">
        <v>6310.82</v>
      </c>
      <c r="P20922" s="241"/>
      <c r="Q20922" s="242"/>
    </row>
    <row r="20923" spans="13:17" ht="14.5" x14ac:dyDescent="0.35">
      <c r="M20923" s="263" t="s">
        <v>38559</v>
      </c>
      <c r="N20923" s="264">
        <v>141548.23000000001</v>
      </c>
      <c r="P20923" s="241"/>
      <c r="Q20923" s="242"/>
    </row>
    <row r="20924" spans="13:17" ht="14.5" x14ac:dyDescent="0.35">
      <c r="M20924" s="263" t="s">
        <v>38560</v>
      </c>
      <c r="N20924" s="264">
        <v>11826.74</v>
      </c>
      <c r="P20924" s="241"/>
      <c r="Q20924" s="242"/>
    </row>
    <row r="20925" spans="13:17" ht="14.5" x14ac:dyDescent="0.35">
      <c r="M20925" s="263" t="s">
        <v>38561</v>
      </c>
      <c r="N20925" s="264">
        <v>47561.08</v>
      </c>
      <c r="P20925" s="241"/>
      <c r="Q20925" s="242"/>
    </row>
    <row r="20926" spans="13:17" ht="14.5" x14ac:dyDescent="0.35">
      <c r="M20926" s="263" t="s">
        <v>27788</v>
      </c>
      <c r="N20926" s="264">
        <v>20925.66</v>
      </c>
      <c r="P20926" s="241"/>
      <c r="Q20926" s="242"/>
    </row>
    <row r="20927" spans="13:17" ht="14.5" x14ac:dyDescent="0.35">
      <c r="M20927" s="263" t="s">
        <v>43691</v>
      </c>
      <c r="N20927" s="264">
        <v>309</v>
      </c>
      <c r="P20927" s="241"/>
      <c r="Q20927" s="242"/>
    </row>
    <row r="20928" spans="13:17" ht="14.5" x14ac:dyDescent="0.35">
      <c r="M20928" s="263" t="s">
        <v>42175</v>
      </c>
      <c r="N20928" s="264">
        <v>2846</v>
      </c>
      <c r="P20928" s="241"/>
      <c r="Q20928" s="242"/>
    </row>
    <row r="20929" spans="13:17" ht="14.5" x14ac:dyDescent="0.35">
      <c r="M20929" s="263" t="s">
        <v>16037</v>
      </c>
      <c r="N20929" s="264">
        <v>122918.76</v>
      </c>
      <c r="P20929" s="241"/>
      <c r="Q20929" s="242"/>
    </row>
    <row r="20930" spans="13:17" ht="14.5" x14ac:dyDescent="0.35">
      <c r="M20930" s="263" t="s">
        <v>35943</v>
      </c>
      <c r="N20930" s="264">
        <v>3433867.2</v>
      </c>
      <c r="P20930" s="241"/>
      <c r="Q20930" s="242"/>
    </row>
    <row r="20931" spans="13:17" ht="14.5" x14ac:dyDescent="0.35">
      <c r="M20931" s="263" t="s">
        <v>27789</v>
      </c>
      <c r="N20931" s="264">
        <v>26050</v>
      </c>
      <c r="P20931" s="241"/>
      <c r="Q20931" s="242"/>
    </row>
    <row r="20932" spans="13:17" ht="14.5" x14ac:dyDescent="0.35">
      <c r="M20932" s="263" t="s">
        <v>27790</v>
      </c>
      <c r="N20932" s="264">
        <v>131666.42000000001</v>
      </c>
      <c r="P20932" s="241"/>
      <c r="Q20932" s="242"/>
    </row>
    <row r="20933" spans="13:17" ht="14.5" x14ac:dyDescent="0.35">
      <c r="M20933" s="263" t="s">
        <v>27791</v>
      </c>
      <c r="N20933" s="264">
        <v>12578.01</v>
      </c>
      <c r="P20933" s="241"/>
      <c r="Q20933" s="242"/>
    </row>
    <row r="20934" spans="13:17" ht="14.5" x14ac:dyDescent="0.35">
      <c r="M20934" s="263" t="s">
        <v>16039</v>
      </c>
      <c r="N20934" s="264">
        <v>451521.29</v>
      </c>
      <c r="P20934" s="241"/>
      <c r="Q20934" s="242"/>
    </row>
    <row r="20935" spans="13:17" ht="14.5" x14ac:dyDescent="0.35">
      <c r="M20935" s="263" t="s">
        <v>16040</v>
      </c>
      <c r="N20935" s="264">
        <v>376122.33</v>
      </c>
      <c r="P20935" s="241"/>
      <c r="Q20935" s="242"/>
    </row>
    <row r="20936" spans="13:17" ht="14.5" x14ac:dyDescent="0.35">
      <c r="M20936" s="263" t="s">
        <v>37430</v>
      </c>
      <c r="N20936" s="264">
        <v>80115.87</v>
      </c>
      <c r="P20936" s="241"/>
      <c r="Q20936" s="242"/>
    </row>
    <row r="20937" spans="13:17" ht="14.5" x14ac:dyDescent="0.35">
      <c r="M20937" s="263" t="s">
        <v>52678</v>
      </c>
      <c r="N20937" s="264">
        <v>1183</v>
      </c>
      <c r="P20937" s="241"/>
      <c r="Q20937" s="242"/>
    </row>
    <row r="20938" spans="13:17" ht="14.5" x14ac:dyDescent="0.35">
      <c r="M20938" s="263" t="s">
        <v>27793</v>
      </c>
      <c r="N20938" s="264">
        <v>723402.59</v>
      </c>
      <c r="P20938" s="241"/>
      <c r="Q20938" s="242"/>
    </row>
    <row r="20939" spans="13:17" ht="14.5" x14ac:dyDescent="0.35">
      <c r="M20939" s="263" t="s">
        <v>54031</v>
      </c>
      <c r="N20939" s="264">
        <v>276407.3</v>
      </c>
      <c r="P20939" s="241"/>
      <c r="Q20939" s="242"/>
    </row>
    <row r="20940" spans="13:17" ht="14.5" x14ac:dyDescent="0.35">
      <c r="M20940" s="263" t="s">
        <v>52679</v>
      </c>
      <c r="N20940" s="264">
        <v>293.14999999999998</v>
      </c>
      <c r="P20940" s="241"/>
      <c r="Q20940" s="242"/>
    </row>
    <row r="20941" spans="13:17" ht="14.5" x14ac:dyDescent="0.35">
      <c r="M20941" s="263" t="s">
        <v>27794</v>
      </c>
      <c r="N20941" s="264">
        <v>471.89</v>
      </c>
      <c r="P20941" s="241"/>
      <c r="Q20941" s="242"/>
    </row>
    <row r="20942" spans="13:17" ht="14.5" x14ac:dyDescent="0.35">
      <c r="M20942" s="263" t="s">
        <v>58561</v>
      </c>
      <c r="N20942" s="264">
        <v>1589.5</v>
      </c>
      <c r="P20942" s="241"/>
      <c r="Q20942" s="242"/>
    </row>
    <row r="20943" spans="13:17" ht="14.5" x14ac:dyDescent="0.35">
      <c r="M20943" s="263" t="s">
        <v>58562</v>
      </c>
      <c r="N20943" s="264">
        <v>4095</v>
      </c>
      <c r="P20943" s="241"/>
      <c r="Q20943" s="242"/>
    </row>
    <row r="20944" spans="13:17" ht="14.5" x14ac:dyDescent="0.35">
      <c r="M20944" s="263" t="s">
        <v>27795</v>
      </c>
      <c r="N20944" s="264">
        <v>102618.37</v>
      </c>
      <c r="P20944" s="241"/>
      <c r="Q20944" s="242"/>
    </row>
    <row r="20945" spans="13:17" ht="14.5" x14ac:dyDescent="0.35">
      <c r="M20945" s="263" t="s">
        <v>27796</v>
      </c>
      <c r="N20945" s="264">
        <v>587111.52</v>
      </c>
      <c r="P20945" s="241"/>
      <c r="Q20945" s="242"/>
    </row>
    <row r="20946" spans="13:17" ht="14.5" x14ac:dyDescent="0.35">
      <c r="M20946" s="263" t="s">
        <v>46152</v>
      </c>
      <c r="N20946" s="264">
        <v>3074.4</v>
      </c>
      <c r="P20946" s="241"/>
      <c r="Q20946" s="242"/>
    </row>
    <row r="20947" spans="13:17" ht="14.5" x14ac:dyDescent="0.35">
      <c r="M20947" s="263" t="s">
        <v>27797</v>
      </c>
      <c r="N20947" s="264">
        <v>517782.58</v>
      </c>
      <c r="P20947" s="241"/>
      <c r="Q20947" s="242"/>
    </row>
    <row r="20948" spans="13:17" ht="14.5" x14ac:dyDescent="0.35">
      <c r="M20948" s="263" t="s">
        <v>51795</v>
      </c>
      <c r="N20948" s="264">
        <v>4736</v>
      </c>
      <c r="P20948" s="241"/>
      <c r="Q20948" s="242"/>
    </row>
    <row r="20949" spans="13:17" ht="14.5" x14ac:dyDescent="0.35">
      <c r="M20949" s="263" t="s">
        <v>58563</v>
      </c>
      <c r="N20949" s="264">
        <v>79966.64</v>
      </c>
      <c r="P20949" s="241"/>
      <c r="Q20949" s="242"/>
    </row>
    <row r="20950" spans="13:17" ht="14.5" x14ac:dyDescent="0.35">
      <c r="M20950" s="263" t="s">
        <v>27798</v>
      </c>
      <c r="N20950" s="264">
        <v>110</v>
      </c>
      <c r="P20950" s="241"/>
      <c r="Q20950" s="242"/>
    </row>
    <row r="20951" spans="13:17" ht="14.5" x14ac:dyDescent="0.35">
      <c r="M20951" s="263" t="s">
        <v>27799</v>
      </c>
      <c r="N20951" s="264">
        <v>2485.56</v>
      </c>
      <c r="P20951" s="241"/>
      <c r="Q20951" s="242"/>
    </row>
    <row r="20952" spans="13:17" ht="14.5" x14ac:dyDescent="0.35">
      <c r="M20952" s="263" t="s">
        <v>27800</v>
      </c>
      <c r="N20952" s="264">
        <v>584912.98</v>
      </c>
      <c r="P20952" s="241"/>
      <c r="Q20952" s="242"/>
    </row>
    <row r="20953" spans="13:17" ht="14.5" x14ac:dyDescent="0.35">
      <c r="M20953" s="263" t="s">
        <v>43692</v>
      </c>
      <c r="N20953" s="264">
        <v>-8067.67</v>
      </c>
      <c r="P20953" s="241"/>
      <c r="Q20953" s="242"/>
    </row>
    <row r="20954" spans="13:17" ht="14.5" x14ac:dyDescent="0.35">
      <c r="M20954" s="263" t="s">
        <v>35963</v>
      </c>
      <c r="N20954" s="264">
        <v>11346.52</v>
      </c>
      <c r="P20954" s="241"/>
      <c r="Q20954" s="242"/>
    </row>
    <row r="20955" spans="13:17" ht="14.5" x14ac:dyDescent="0.35">
      <c r="M20955" s="263" t="s">
        <v>54032</v>
      </c>
      <c r="N20955" s="264">
        <v>21654.1</v>
      </c>
      <c r="P20955" s="241"/>
      <c r="Q20955" s="242"/>
    </row>
    <row r="20956" spans="13:17" ht="14.5" x14ac:dyDescent="0.35">
      <c r="M20956" s="263" t="s">
        <v>35964</v>
      </c>
      <c r="N20956" s="264">
        <v>148483.38</v>
      </c>
      <c r="P20956" s="241"/>
      <c r="Q20956" s="242"/>
    </row>
    <row r="20957" spans="13:17" ht="14.5" x14ac:dyDescent="0.35">
      <c r="M20957" s="263" t="s">
        <v>27892</v>
      </c>
      <c r="N20957" s="264">
        <v>37908.480000000003</v>
      </c>
      <c r="P20957" s="241"/>
      <c r="Q20957" s="242"/>
    </row>
    <row r="20958" spans="13:17" ht="14.5" x14ac:dyDescent="0.35">
      <c r="M20958" s="263" t="s">
        <v>35965</v>
      </c>
      <c r="N20958" s="264">
        <v>66340.149999999994</v>
      </c>
      <c r="P20958" s="241"/>
      <c r="Q20958" s="242"/>
    </row>
    <row r="20959" spans="13:17" ht="14.5" x14ac:dyDescent="0.35">
      <c r="M20959" s="263" t="s">
        <v>27893</v>
      </c>
      <c r="N20959" s="264">
        <v>14547.06</v>
      </c>
      <c r="P20959" s="241"/>
      <c r="Q20959" s="242"/>
    </row>
    <row r="20960" spans="13:17" ht="14.5" x14ac:dyDescent="0.35">
      <c r="M20960" s="263" t="s">
        <v>35966</v>
      </c>
      <c r="N20960" s="264">
        <v>1139.32</v>
      </c>
      <c r="P20960" s="241"/>
      <c r="Q20960" s="242"/>
    </row>
    <row r="20961" spans="13:17" ht="14.5" x14ac:dyDescent="0.35">
      <c r="M20961" s="263" t="s">
        <v>43693</v>
      </c>
      <c r="N20961" s="264">
        <v>15043.5</v>
      </c>
      <c r="P20961" s="241"/>
      <c r="Q20961" s="242"/>
    </row>
    <row r="20962" spans="13:17" ht="14.5" x14ac:dyDescent="0.35">
      <c r="M20962" s="263" t="s">
        <v>35967</v>
      </c>
      <c r="N20962" s="264">
        <v>5741.98</v>
      </c>
      <c r="P20962" s="241"/>
      <c r="Q20962" s="242"/>
    </row>
    <row r="20963" spans="13:17" ht="14.5" x14ac:dyDescent="0.35">
      <c r="M20963" s="263" t="s">
        <v>38570</v>
      </c>
      <c r="N20963" s="264">
        <v>3331</v>
      </c>
      <c r="P20963" s="241"/>
      <c r="Q20963" s="242"/>
    </row>
    <row r="20964" spans="13:17" ht="14.5" x14ac:dyDescent="0.35">
      <c r="M20964" s="263" t="s">
        <v>46153</v>
      </c>
      <c r="N20964" s="264">
        <v>441</v>
      </c>
      <c r="P20964" s="241"/>
      <c r="Q20964" s="242"/>
    </row>
    <row r="20965" spans="13:17" ht="14.5" x14ac:dyDescent="0.35">
      <c r="M20965" s="263" t="s">
        <v>27895</v>
      </c>
      <c r="N20965" s="264">
        <v>21862.87</v>
      </c>
      <c r="P20965" s="241"/>
      <c r="Q20965" s="242"/>
    </row>
    <row r="20966" spans="13:17" ht="14.5" x14ac:dyDescent="0.35">
      <c r="M20966" s="263" t="s">
        <v>27896</v>
      </c>
      <c r="N20966" s="264">
        <v>4684.88</v>
      </c>
      <c r="P20966" s="241"/>
      <c r="Q20966" s="242"/>
    </row>
    <row r="20967" spans="13:17" ht="14.5" x14ac:dyDescent="0.35">
      <c r="M20967" s="263" t="s">
        <v>35968</v>
      </c>
      <c r="N20967" s="264">
        <v>1217.71</v>
      </c>
      <c r="P20967" s="241"/>
      <c r="Q20967" s="242"/>
    </row>
    <row r="20968" spans="13:17" ht="14.5" x14ac:dyDescent="0.35">
      <c r="M20968" s="263" t="s">
        <v>35969</v>
      </c>
      <c r="N20968" s="264">
        <v>623424.86</v>
      </c>
      <c r="P20968" s="241"/>
      <c r="Q20968" s="242"/>
    </row>
    <row r="20969" spans="13:17" ht="14.5" x14ac:dyDescent="0.35">
      <c r="M20969" s="263" t="s">
        <v>27899</v>
      </c>
      <c r="N20969" s="264">
        <v>304303.78000000003</v>
      </c>
      <c r="P20969" s="241"/>
      <c r="Q20969" s="242"/>
    </row>
    <row r="20970" spans="13:17" ht="14.5" x14ac:dyDescent="0.35">
      <c r="M20970" s="263" t="s">
        <v>46154</v>
      </c>
      <c r="N20970" s="264">
        <v>8816.2199999999993</v>
      </c>
      <c r="P20970" s="241"/>
      <c r="Q20970" s="242"/>
    </row>
    <row r="20971" spans="13:17" ht="14.5" x14ac:dyDescent="0.35">
      <c r="M20971" s="263" t="s">
        <v>27900</v>
      </c>
      <c r="N20971" s="264">
        <v>109.67</v>
      </c>
      <c r="P20971" s="241"/>
      <c r="Q20971" s="242"/>
    </row>
    <row r="20972" spans="13:17" ht="14.5" x14ac:dyDescent="0.35">
      <c r="M20972" s="263" t="s">
        <v>58564</v>
      </c>
      <c r="N20972" s="264">
        <v>7004.26</v>
      </c>
      <c r="P20972" s="241"/>
      <c r="Q20972" s="242"/>
    </row>
    <row r="20973" spans="13:17" ht="14.5" x14ac:dyDescent="0.35">
      <c r="M20973" s="263" t="s">
        <v>38571</v>
      </c>
      <c r="N20973" s="264">
        <v>600</v>
      </c>
      <c r="P20973" s="241"/>
      <c r="Q20973" s="242"/>
    </row>
    <row r="20974" spans="13:17" ht="14.5" x14ac:dyDescent="0.35">
      <c r="M20974" s="263" t="s">
        <v>27901</v>
      </c>
      <c r="N20974" s="264">
        <v>31483.42</v>
      </c>
      <c r="P20974" s="241"/>
      <c r="Q20974" s="242"/>
    </row>
    <row r="20975" spans="13:17" ht="14.5" x14ac:dyDescent="0.35">
      <c r="M20975" s="263" t="s">
        <v>27902</v>
      </c>
      <c r="N20975" s="264">
        <v>1546.17</v>
      </c>
      <c r="P20975" s="241"/>
      <c r="Q20975" s="242"/>
    </row>
    <row r="20976" spans="13:17" ht="14.5" x14ac:dyDescent="0.35">
      <c r="M20976" s="263" t="s">
        <v>27903</v>
      </c>
      <c r="N20976" s="264">
        <v>101152.36</v>
      </c>
      <c r="P20976" s="241"/>
      <c r="Q20976" s="242"/>
    </row>
    <row r="20977" spans="13:17" ht="14.5" x14ac:dyDescent="0.35">
      <c r="M20977" s="263" t="s">
        <v>27904</v>
      </c>
      <c r="N20977" s="264">
        <v>104345.46</v>
      </c>
      <c r="P20977" s="241"/>
      <c r="Q20977" s="242"/>
    </row>
    <row r="20978" spans="13:17" ht="14.5" x14ac:dyDescent="0.35">
      <c r="M20978" s="263" t="s">
        <v>27905</v>
      </c>
      <c r="N20978" s="264">
        <v>19502.259999999998</v>
      </c>
      <c r="P20978" s="241"/>
      <c r="Q20978" s="242"/>
    </row>
    <row r="20979" spans="13:17" ht="14.5" x14ac:dyDescent="0.35">
      <c r="M20979" s="263" t="s">
        <v>27906</v>
      </c>
      <c r="N20979" s="264">
        <v>5508.5</v>
      </c>
      <c r="P20979" s="241"/>
      <c r="Q20979" s="242"/>
    </row>
    <row r="20980" spans="13:17" ht="14.5" x14ac:dyDescent="0.35">
      <c r="M20980" s="263" t="s">
        <v>27907</v>
      </c>
      <c r="N20980" s="264">
        <v>7227.7</v>
      </c>
      <c r="P20980" s="241"/>
      <c r="Q20980" s="242"/>
    </row>
    <row r="20981" spans="13:17" ht="14.5" x14ac:dyDescent="0.35">
      <c r="M20981" s="263" t="s">
        <v>46155</v>
      </c>
      <c r="N20981" s="264">
        <v>45453</v>
      </c>
      <c r="P20981" s="241"/>
      <c r="Q20981" s="242"/>
    </row>
    <row r="20982" spans="13:17" ht="14.5" x14ac:dyDescent="0.35">
      <c r="M20982" s="263" t="s">
        <v>27910</v>
      </c>
      <c r="N20982" s="264">
        <v>8019.16</v>
      </c>
      <c r="P20982" s="241"/>
      <c r="Q20982" s="242"/>
    </row>
    <row r="20983" spans="13:17" ht="14.5" x14ac:dyDescent="0.35">
      <c r="M20983" s="263" t="s">
        <v>27912</v>
      </c>
      <c r="N20983" s="264">
        <v>15389.7</v>
      </c>
      <c r="P20983" s="241"/>
      <c r="Q20983" s="242"/>
    </row>
    <row r="20984" spans="13:17" ht="14.5" x14ac:dyDescent="0.35">
      <c r="M20984" s="263" t="s">
        <v>27916</v>
      </c>
      <c r="N20984" s="264">
        <v>7030</v>
      </c>
      <c r="P20984" s="241"/>
      <c r="Q20984" s="242"/>
    </row>
    <row r="20985" spans="13:17" ht="14.5" x14ac:dyDescent="0.35">
      <c r="M20985" s="263" t="s">
        <v>54033</v>
      </c>
      <c r="N20985" s="264">
        <v>245881</v>
      </c>
      <c r="P20985" s="241"/>
      <c r="Q20985" s="242"/>
    </row>
    <row r="20986" spans="13:17" ht="14.5" x14ac:dyDescent="0.35">
      <c r="M20986" s="263" t="s">
        <v>27917</v>
      </c>
      <c r="N20986" s="264">
        <v>72442.649999999994</v>
      </c>
      <c r="P20986" s="241"/>
      <c r="Q20986" s="242"/>
    </row>
    <row r="20987" spans="13:17" ht="14.5" x14ac:dyDescent="0.35">
      <c r="M20987" s="263" t="s">
        <v>27918</v>
      </c>
      <c r="N20987" s="264">
        <v>1172.33</v>
      </c>
      <c r="P20987" s="241"/>
      <c r="Q20987" s="242"/>
    </row>
    <row r="20988" spans="13:17" ht="14.5" x14ac:dyDescent="0.35">
      <c r="M20988" s="263" t="s">
        <v>27919</v>
      </c>
      <c r="N20988" s="264">
        <v>151219.56</v>
      </c>
      <c r="P20988" s="241"/>
      <c r="Q20988" s="242"/>
    </row>
    <row r="20989" spans="13:17" ht="14.5" x14ac:dyDescent="0.35">
      <c r="M20989" s="263" t="s">
        <v>46156</v>
      </c>
      <c r="N20989" s="264">
        <v>64581.78</v>
      </c>
      <c r="P20989" s="241"/>
      <c r="Q20989" s="242"/>
    </row>
    <row r="20990" spans="13:17" ht="14.5" x14ac:dyDescent="0.35">
      <c r="M20990" s="263" t="s">
        <v>27924</v>
      </c>
      <c r="N20990" s="264">
        <v>184908.88</v>
      </c>
      <c r="P20990" s="241"/>
      <c r="Q20990" s="242"/>
    </row>
    <row r="20991" spans="13:17" ht="14.5" x14ac:dyDescent="0.35">
      <c r="M20991" s="263" t="s">
        <v>46157</v>
      </c>
      <c r="N20991" s="264">
        <v>-4281.8100000000004</v>
      </c>
      <c r="P20991" s="241"/>
      <c r="Q20991" s="242"/>
    </row>
    <row r="20992" spans="13:17" ht="14.5" x14ac:dyDescent="0.35">
      <c r="M20992" s="263" t="s">
        <v>49227</v>
      </c>
      <c r="N20992" s="264">
        <v>19550.32</v>
      </c>
      <c r="P20992" s="241"/>
      <c r="Q20992" s="242"/>
    </row>
    <row r="20993" spans="13:17" ht="14.5" x14ac:dyDescent="0.35">
      <c r="M20993" s="263" t="s">
        <v>35970</v>
      </c>
      <c r="N20993" s="264">
        <v>226315.06</v>
      </c>
      <c r="P20993" s="241"/>
      <c r="Q20993" s="242"/>
    </row>
    <row r="20994" spans="13:17" ht="14.5" x14ac:dyDescent="0.35">
      <c r="M20994" s="263" t="s">
        <v>35980</v>
      </c>
      <c r="N20994" s="264">
        <v>68976.479999999996</v>
      </c>
      <c r="P20994" s="241"/>
      <c r="Q20994" s="242"/>
    </row>
    <row r="20995" spans="13:17" ht="14.5" x14ac:dyDescent="0.35">
      <c r="M20995" s="263" t="s">
        <v>35981</v>
      </c>
      <c r="N20995" s="264">
        <v>450776.7</v>
      </c>
      <c r="P20995" s="241"/>
      <c r="Q20995" s="242"/>
    </row>
    <row r="20996" spans="13:17" ht="14.5" x14ac:dyDescent="0.35">
      <c r="M20996" s="263" t="s">
        <v>27975</v>
      </c>
      <c r="N20996" s="264">
        <v>786449.55</v>
      </c>
      <c r="P20996" s="241"/>
      <c r="Q20996" s="242"/>
    </row>
    <row r="20997" spans="13:17" ht="14.5" x14ac:dyDescent="0.35">
      <c r="M20997" s="263" t="s">
        <v>50849</v>
      </c>
      <c r="N20997" s="264">
        <v>6844.51</v>
      </c>
      <c r="P20997" s="241"/>
      <c r="Q20997" s="242"/>
    </row>
    <row r="20998" spans="13:17" ht="14.5" x14ac:dyDescent="0.35">
      <c r="M20998" s="263" t="s">
        <v>27976</v>
      </c>
      <c r="N20998" s="264">
        <v>110181.34</v>
      </c>
      <c r="P20998" s="241"/>
      <c r="Q20998" s="242"/>
    </row>
    <row r="20999" spans="13:17" ht="14.5" x14ac:dyDescent="0.35">
      <c r="M20999" s="263" t="s">
        <v>27977</v>
      </c>
      <c r="N20999" s="264">
        <v>28130</v>
      </c>
      <c r="P20999" s="241"/>
      <c r="Q20999" s="242"/>
    </row>
    <row r="21000" spans="13:17" ht="14.5" x14ac:dyDescent="0.35">
      <c r="M21000" s="263" t="s">
        <v>37438</v>
      </c>
      <c r="N21000" s="264">
        <v>223620</v>
      </c>
      <c r="P21000" s="241"/>
      <c r="Q21000" s="242"/>
    </row>
    <row r="21001" spans="13:17" ht="14.5" x14ac:dyDescent="0.35">
      <c r="M21001" s="263" t="s">
        <v>42184</v>
      </c>
      <c r="N21001" s="264">
        <v>160</v>
      </c>
      <c r="P21001" s="241"/>
      <c r="Q21001" s="242"/>
    </row>
    <row r="21002" spans="13:17" ht="14.5" x14ac:dyDescent="0.35">
      <c r="M21002" s="263" t="s">
        <v>37439</v>
      </c>
      <c r="N21002" s="264">
        <v>2492718.4700000002</v>
      </c>
      <c r="P21002" s="241"/>
      <c r="Q21002" s="242"/>
    </row>
    <row r="21003" spans="13:17" ht="14.5" x14ac:dyDescent="0.35">
      <c r="M21003" s="263" t="s">
        <v>27979</v>
      </c>
      <c r="N21003" s="264">
        <v>97292.12</v>
      </c>
      <c r="P21003" s="241"/>
      <c r="Q21003" s="242"/>
    </row>
    <row r="21004" spans="13:17" ht="14.5" x14ac:dyDescent="0.35">
      <c r="M21004" s="263" t="s">
        <v>58565</v>
      </c>
      <c r="N21004" s="264">
        <v>31.52</v>
      </c>
      <c r="P21004" s="241"/>
      <c r="Q21004" s="242"/>
    </row>
    <row r="21005" spans="13:17" ht="14.5" x14ac:dyDescent="0.35">
      <c r="M21005" s="263" t="s">
        <v>38575</v>
      </c>
      <c r="N21005" s="264">
        <v>4950</v>
      </c>
      <c r="P21005" s="241"/>
      <c r="Q21005" s="242"/>
    </row>
    <row r="21006" spans="13:17" ht="14.5" x14ac:dyDescent="0.35">
      <c r="M21006" s="263" t="s">
        <v>27981</v>
      </c>
      <c r="N21006" s="264">
        <v>54385.03</v>
      </c>
      <c r="P21006" s="241"/>
      <c r="Q21006" s="242"/>
    </row>
    <row r="21007" spans="13:17" ht="14.5" x14ac:dyDescent="0.35">
      <c r="M21007" s="263" t="s">
        <v>35982</v>
      </c>
      <c r="N21007" s="264">
        <v>3916.75</v>
      </c>
      <c r="P21007" s="241"/>
      <c r="Q21007" s="242"/>
    </row>
    <row r="21008" spans="13:17" ht="14.5" x14ac:dyDescent="0.35">
      <c r="M21008" s="263" t="s">
        <v>16060</v>
      </c>
      <c r="N21008" s="264">
        <v>328404.59999999998</v>
      </c>
      <c r="P21008" s="241"/>
      <c r="Q21008" s="242"/>
    </row>
    <row r="21009" spans="13:17" ht="14.5" x14ac:dyDescent="0.35">
      <c r="M21009" s="263" t="s">
        <v>16061</v>
      </c>
      <c r="N21009" s="264">
        <v>240550.04</v>
      </c>
      <c r="P21009" s="241"/>
      <c r="Q21009" s="242"/>
    </row>
    <row r="21010" spans="13:17" ht="14.5" x14ac:dyDescent="0.35">
      <c r="M21010" s="263" t="s">
        <v>16062</v>
      </c>
      <c r="N21010" s="264">
        <v>93955.64</v>
      </c>
      <c r="P21010" s="241"/>
      <c r="Q21010" s="242"/>
    </row>
    <row r="21011" spans="13:17" ht="14.5" x14ac:dyDescent="0.35">
      <c r="M21011" s="263" t="s">
        <v>27982</v>
      </c>
      <c r="N21011" s="264">
        <v>2130</v>
      </c>
      <c r="P21011" s="241"/>
      <c r="Q21011" s="242"/>
    </row>
    <row r="21012" spans="13:17" ht="14.5" x14ac:dyDescent="0.35">
      <c r="M21012" s="263" t="s">
        <v>27983</v>
      </c>
      <c r="N21012" s="264">
        <v>6052.82</v>
      </c>
      <c r="P21012" s="241"/>
      <c r="Q21012" s="242"/>
    </row>
    <row r="21013" spans="13:17" ht="14.5" x14ac:dyDescent="0.35">
      <c r="M21013" s="263" t="s">
        <v>58566</v>
      </c>
      <c r="N21013" s="264">
        <v>30</v>
      </c>
      <c r="P21013" s="241"/>
      <c r="Q21013" s="242"/>
    </row>
    <row r="21014" spans="13:17" ht="14.5" x14ac:dyDescent="0.35">
      <c r="M21014" s="263" t="s">
        <v>27986</v>
      </c>
      <c r="N21014" s="264">
        <v>123613.33</v>
      </c>
      <c r="P21014" s="241"/>
      <c r="Q21014" s="242"/>
    </row>
    <row r="21015" spans="13:17" ht="14.5" x14ac:dyDescent="0.35">
      <c r="M21015" s="263" t="s">
        <v>27987</v>
      </c>
      <c r="N21015" s="264">
        <v>65486.29</v>
      </c>
      <c r="P21015" s="241"/>
      <c r="Q21015" s="242"/>
    </row>
    <row r="21016" spans="13:17" ht="14.5" x14ac:dyDescent="0.35">
      <c r="M21016" s="263" t="s">
        <v>27988</v>
      </c>
      <c r="N21016" s="264">
        <v>79406.5</v>
      </c>
      <c r="P21016" s="241"/>
      <c r="Q21016" s="242"/>
    </row>
    <row r="21017" spans="13:17" ht="14.5" x14ac:dyDescent="0.35">
      <c r="M21017" s="263" t="s">
        <v>27990</v>
      </c>
      <c r="N21017" s="264">
        <v>787809.36</v>
      </c>
      <c r="P21017" s="241"/>
      <c r="Q21017" s="242"/>
    </row>
    <row r="21018" spans="13:17" ht="14.5" x14ac:dyDescent="0.35">
      <c r="M21018" s="263" t="s">
        <v>35983</v>
      </c>
      <c r="N21018" s="264">
        <v>48844.04</v>
      </c>
      <c r="P21018" s="241"/>
      <c r="Q21018" s="242"/>
    </row>
    <row r="21019" spans="13:17" ht="14.5" x14ac:dyDescent="0.35">
      <c r="M21019" s="263" t="s">
        <v>46158</v>
      </c>
      <c r="N21019" s="264">
        <v>145137.07999999999</v>
      </c>
      <c r="P21019" s="241"/>
      <c r="Q21019" s="242"/>
    </row>
    <row r="21020" spans="13:17" ht="14.5" x14ac:dyDescent="0.35">
      <c r="M21020" s="263" t="s">
        <v>28027</v>
      </c>
      <c r="N21020" s="264">
        <v>11102.86</v>
      </c>
      <c r="P21020" s="241"/>
      <c r="Q21020" s="242"/>
    </row>
    <row r="21021" spans="13:17" ht="14.5" x14ac:dyDescent="0.35">
      <c r="M21021" s="263" t="s">
        <v>34573</v>
      </c>
      <c r="N21021" s="264">
        <v>4454</v>
      </c>
      <c r="P21021" s="241"/>
      <c r="Q21021" s="242"/>
    </row>
    <row r="21022" spans="13:17" ht="14.5" x14ac:dyDescent="0.35">
      <c r="M21022" s="263" t="s">
        <v>28029</v>
      </c>
      <c r="N21022" s="264">
        <v>1444.23</v>
      </c>
      <c r="P21022" s="241"/>
      <c r="Q21022" s="242"/>
    </row>
    <row r="21023" spans="13:17" ht="14.5" x14ac:dyDescent="0.35">
      <c r="M21023" s="263" t="s">
        <v>28030</v>
      </c>
      <c r="N21023" s="264">
        <v>2312</v>
      </c>
      <c r="P21023" s="241"/>
      <c r="Q21023" s="242"/>
    </row>
    <row r="21024" spans="13:17" ht="14.5" x14ac:dyDescent="0.35">
      <c r="M21024" s="263" t="s">
        <v>28032</v>
      </c>
      <c r="N21024" s="264">
        <v>3769.39</v>
      </c>
      <c r="P21024" s="241"/>
      <c r="Q21024" s="242"/>
    </row>
    <row r="21025" spans="13:17" ht="14.5" x14ac:dyDescent="0.35">
      <c r="M21025" s="263" t="s">
        <v>28033</v>
      </c>
      <c r="N21025" s="264">
        <v>84867.01</v>
      </c>
      <c r="P21025" s="241"/>
      <c r="Q21025" s="242"/>
    </row>
    <row r="21026" spans="13:17" ht="14.5" x14ac:dyDescent="0.35">
      <c r="M21026" s="263" t="s">
        <v>52680</v>
      </c>
      <c r="N21026" s="264">
        <v>60846.89</v>
      </c>
      <c r="P21026" s="241"/>
      <c r="Q21026" s="242"/>
    </row>
    <row r="21027" spans="13:17" ht="14.5" x14ac:dyDescent="0.35">
      <c r="M21027" s="263" t="s">
        <v>28034</v>
      </c>
      <c r="N21027" s="264">
        <v>48536.38</v>
      </c>
      <c r="P21027" s="241"/>
      <c r="Q21027" s="242"/>
    </row>
    <row r="21028" spans="13:17" ht="14.5" x14ac:dyDescent="0.35">
      <c r="M21028" s="263" t="s">
        <v>28055</v>
      </c>
      <c r="N21028" s="264">
        <v>12615.12</v>
      </c>
      <c r="P21028" s="241"/>
      <c r="Q21028" s="242"/>
    </row>
    <row r="21029" spans="13:17" ht="14.5" x14ac:dyDescent="0.35">
      <c r="M21029" s="263" t="s">
        <v>43694</v>
      </c>
      <c r="N21029" s="264">
        <v>18666.64</v>
      </c>
      <c r="P21029" s="241"/>
      <c r="Q21029" s="242"/>
    </row>
    <row r="21030" spans="13:17" ht="14.5" x14ac:dyDescent="0.35">
      <c r="M21030" s="263" t="s">
        <v>28056</v>
      </c>
      <c r="N21030" s="264">
        <v>467.75</v>
      </c>
      <c r="P21030" s="241"/>
      <c r="Q21030" s="242"/>
    </row>
    <row r="21031" spans="13:17" ht="14.5" x14ac:dyDescent="0.35">
      <c r="M21031" s="263" t="s">
        <v>43695</v>
      </c>
      <c r="N21031" s="264">
        <v>201625.58</v>
      </c>
      <c r="P21031" s="241"/>
      <c r="Q21031" s="242"/>
    </row>
    <row r="21032" spans="13:17" ht="14.5" x14ac:dyDescent="0.35">
      <c r="M21032" s="263" t="s">
        <v>28058</v>
      </c>
      <c r="N21032" s="264">
        <v>17725.98</v>
      </c>
      <c r="P21032" s="241"/>
      <c r="Q21032" s="242"/>
    </row>
    <row r="21033" spans="13:17" ht="14.5" x14ac:dyDescent="0.35">
      <c r="M21033" s="263" t="s">
        <v>28059</v>
      </c>
      <c r="N21033" s="264">
        <v>4385.72</v>
      </c>
      <c r="P21033" s="241"/>
      <c r="Q21033" s="242"/>
    </row>
    <row r="21034" spans="13:17" ht="14.5" x14ac:dyDescent="0.35">
      <c r="M21034" s="263" t="s">
        <v>43696</v>
      </c>
      <c r="N21034" s="264">
        <v>4825.9799999999996</v>
      </c>
      <c r="P21034" s="241"/>
      <c r="Q21034" s="242"/>
    </row>
    <row r="21035" spans="13:17" ht="14.5" x14ac:dyDescent="0.35">
      <c r="M21035" s="263" t="s">
        <v>28060</v>
      </c>
      <c r="N21035" s="264">
        <v>1293.6199999999999</v>
      </c>
      <c r="P21035" s="241"/>
      <c r="Q21035" s="242"/>
    </row>
    <row r="21036" spans="13:17" ht="14.5" x14ac:dyDescent="0.35">
      <c r="M21036" s="263" t="s">
        <v>46159</v>
      </c>
      <c r="N21036" s="264">
        <v>1657.3</v>
      </c>
      <c r="P21036" s="241"/>
      <c r="Q21036" s="242"/>
    </row>
    <row r="21037" spans="13:17" ht="14.5" x14ac:dyDescent="0.35">
      <c r="M21037" s="263" t="s">
        <v>58567</v>
      </c>
      <c r="N21037" s="264">
        <v>5400</v>
      </c>
      <c r="P21037" s="241"/>
      <c r="Q21037" s="242"/>
    </row>
    <row r="21038" spans="13:17" ht="14.5" x14ac:dyDescent="0.35">
      <c r="M21038" s="263" t="s">
        <v>28061</v>
      </c>
      <c r="N21038" s="264">
        <v>19893.509999999998</v>
      </c>
      <c r="P21038" s="241"/>
      <c r="Q21038" s="242"/>
    </row>
    <row r="21039" spans="13:17" ht="14.5" x14ac:dyDescent="0.35">
      <c r="M21039" s="263" t="s">
        <v>28064</v>
      </c>
      <c r="N21039" s="264">
        <v>67290.539999999994</v>
      </c>
      <c r="P21039" s="241"/>
      <c r="Q21039" s="242"/>
    </row>
    <row r="21040" spans="13:17" ht="14.5" x14ac:dyDescent="0.35">
      <c r="M21040" s="263" t="s">
        <v>37458</v>
      </c>
      <c r="N21040" s="264">
        <v>144585</v>
      </c>
      <c r="P21040" s="241"/>
      <c r="Q21040" s="242"/>
    </row>
    <row r="21041" spans="13:17" ht="14.5" x14ac:dyDescent="0.35">
      <c r="M21041" s="263" t="s">
        <v>28159</v>
      </c>
      <c r="N21041" s="264">
        <v>78094.5</v>
      </c>
      <c r="P21041" s="241"/>
      <c r="Q21041" s="242"/>
    </row>
    <row r="21042" spans="13:17" ht="14.5" x14ac:dyDescent="0.35">
      <c r="M21042" s="263" t="s">
        <v>28160</v>
      </c>
      <c r="N21042" s="264">
        <v>1647170.05</v>
      </c>
      <c r="P21042" s="241"/>
      <c r="Q21042" s="242"/>
    </row>
    <row r="21043" spans="13:17" ht="14.5" x14ac:dyDescent="0.35">
      <c r="M21043" s="263" t="s">
        <v>46160</v>
      </c>
      <c r="N21043" s="264">
        <v>2930.22</v>
      </c>
      <c r="P21043" s="241"/>
      <c r="Q21043" s="242"/>
    </row>
    <row r="21044" spans="13:17" ht="14.5" x14ac:dyDescent="0.35">
      <c r="M21044" s="263" t="s">
        <v>28161</v>
      </c>
      <c r="N21044" s="264">
        <v>740988.6</v>
      </c>
      <c r="P21044" s="241"/>
      <c r="Q21044" s="242"/>
    </row>
    <row r="21045" spans="13:17" ht="14.5" x14ac:dyDescent="0.35">
      <c r="M21045" s="263" t="s">
        <v>49228</v>
      </c>
      <c r="N21045" s="264">
        <v>482.5</v>
      </c>
      <c r="P21045" s="241"/>
      <c r="Q21045" s="242"/>
    </row>
    <row r="21046" spans="13:17" ht="14.5" x14ac:dyDescent="0.35">
      <c r="M21046" s="263" t="s">
        <v>49229</v>
      </c>
      <c r="N21046" s="264">
        <v>29135.23</v>
      </c>
      <c r="P21046" s="241"/>
      <c r="Q21046" s="242"/>
    </row>
    <row r="21047" spans="13:17" ht="14.5" x14ac:dyDescent="0.35">
      <c r="M21047" s="263" t="s">
        <v>28162</v>
      </c>
      <c r="N21047" s="264">
        <v>165912.31</v>
      </c>
      <c r="P21047" s="241"/>
      <c r="Q21047" s="242"/>
    </row>
    <row r="21048" spans="13:17" ht="14.5" x14ac:dyDescent="0.35">
      <c r="M21048" s="263" t="s">
        <v>42192</v>
      </c>
      <c r="N21048" s="264">
        <v>266125</v>
      </c>
      <c r="P21048" s="241"/>
      <c r="Q21048" s="242"/>
    </row>
    <row r="21049" spans="13:17" ht="14.5" x14ac:dyDescent="0.35">
      <c r="M21049" s="263" t="s">
        <v>42193</v>
      </c>
      <c r="N21049" s="264">
        <v>96459.27</v>
      </c>
      <c r="P21049" s="241"/>
      <c r="Q21049" s="242"/>
    </row>
    <row r="21050" spans="13:17" ht="14.5" x14ac:dyDescent="0.35">
      <c r="M21050" s="263" t="s">
        <v>28163</v>
      </c>
      <c r="N21050" s="264">
        <v>172214.93</v>
      </c>
      <c r="P21050" s="241"/>
      <c r="Q21050" s="242"/>
    </row>
    <row r="21051" spans="13:17" ht="14.5" x14ac:dyDescent="0.35">
      <c r="M21051" s="263" t="s">
        <v>28164</v>
      </c>
      <c r="N21051" s="264">
        <v>79123.179999999993</v>
      </c>
      <c r="P21051" s="241"/>
      <c r="Q21051" s="242"/>
    </row>
    <row r="21052" spans="13:17" ht="14.5" x14ac:dyDescent="0.35">
      <c r="M21052" s="263" t="s">
        <v>58568</v>
      </c>
      <c r="N21052" s="264">
        <v>3502.65</v>
      </c>
      <c r="P21052" s="241"/>
      <c r="Q21052" s="242"/>
    </row>
    <row r="21053" spans="13:17" ht="14.5" x14ac:dyDescent="0.35">
      <c r="M21053" s="263" t="s">
        <v>28165</v>
      </c>
      <c r="N21053" s="264">
        <v>83941.62</v>
      </c>
      <c r="P21053" s="241"/>
      <c r="Q21053" s="242"/>
    </row>
    <row r="21054" spans="13:17" ht="14.5" x14ac:dyDescent="0.35">
      <c r="M21054" s="263" t="s">
        <v>35991</v>
      </c>
      <c r="N21054" s="264">
        <v>36586.99</v>
      </c>
      <c r="P21054" s="241"/>
      <c r="Q21054" s="242"/>
    </row>
    <row r="21055" spans="13:17" ht="14.5" x14ac:dyDescent="0.35">
      <c r="M21055" s="263" t="s">
        <v>28166</v>
      </c>
      <c r="N21055" s="264">
        <v>121586.99</v>
      </c>
      <c r="P21055" s="241"/>
      <c r="Q21055" s="242"/>
    </row>
    <row r="21056" spans="13:17" ht="14.5" x14ac:dyDescent="0.35">
      <c r="M21056" s="263" t="s">
        <v>28168</v>
      </c>
      <c r="N21056" s="264">
        <v>44927.99</v>
      </c>
      <c r="P21056" s="241"/>
      <c r="Q21056" s="242"/>
    </row>
    <row r="21057" spans="13:17" ht="14.5" x14ac:dyDescent="0.35">
      <c r="M21057" s="263" t="s">
        <v>49230</v>
      </c>
      <c r="N21057" s="264">
        <v>1319.45</v>
      </c>
      <c r="P21057" s="241"/>
      <c r="Q21057" s="242"/>
    </row>
    <row r="21058" spans="13:17" ht="14.5" x14ac:dyDescent="0.35">
      <c r="M21058" s="263" t="s">
        <v>35992</v>
      </c>
      <c r="N21058" s="264">
        <v>153355.4</v>
      </c>
      <c r="P21058" s="241"/>
      <c r="Q21058" s="242"/>
    </row>
    <row r="21059" spans="13:17" ht="14.5" x14ac:dyDescent="0.35">
      <c r="M21059" s="263" t="s">
        <v>28169</v>
      </c>
      <c r="N21059" s="264">
        <v>15198.72</v>
      </c>
      <c r="P21059" s="241"/>
      <c r="Q21059" s="242"/>
    </row>
    <row r="21060" spans="13:17" ht="14.5" x14ac:dyDescent="0.35">
      <c r="M21060" s="263" t="s">
        <v>16071</v>
      </c>
      <c r="N21060" s="264">
        <v>33985.660000000003</v>
      </c>
      <c r="P21060" s="241"/>
      <c r="Q21060" s="242"/>
    </row>
    <row r="21061" spans="13:17" ht="14.5" x14ac:dyDescent="0.35">
      <c r="M21061" s="263" t="s">
        <v>16072</v>
      </c>
      <c r="N21061" s="264">
        <v>28076.42</v>
      </c>
      <c r="P21061" s="241"/>
      <c r="Q21061" s="242"/>
    </row>
    <row r="21062" spans="13:17" ht="14.5" x14ac:dyDescent="0.35">
      <c r="M21062" s="263" t="s">
        <v>35993</v>
      </c>
      <c r="N21062" s="264">
        <v>6949961.3799999999</v>
      </c>
      <c r="P21062" s="241"/>
      <c r="Q21062" s="242"/>
    </row>
    <row r="21063" spans="13:17" ht="14.5" x14ac:dyDescent="0.35">
      <c r="M21063" s="263" t="s">
        <v>28170</v>
      </c>
      <c r="N21063" s="264">
        <v>6832965.9500000002</v>
      </c>
      <c r="P21063" s="241"/>
      <c r="Q21063" s="242"/>
    </row>
    <row r="21064" spans="13:17" ht="14.5" x14ac:dyDescent="0.35">
      <c r="M21064" s="263" t="s">
        <v>43697</v>
      </c>
      <c r="N21064" s="264">
        <v>136420.9</v>
      </c>
      <c r="P21064" s="241"/>
      <c r="Q21064" s="242"/>
    </row>
    <row r="21065" spans="13:17" ht="14.5" x14ac:dyDescent="0.35">
      <c r="M21065" s="263" t="s">
        <v>49231</v>
      </c>
      <c r="N21065" s="264">
        <v>4053.85</v>
      </c>
      <c r="P21065" s="241"/>
      <c r="Q21065" s="242"/>
    </row>
    <row r="21066" spans="13:17" ht="14.5" x14ac:dyDescent="0.35">
      <c r="M21066" s="263" t="s">
        <v>28172</v>
      </c>
      <c r="N21066" s="264">
        <v>57927.19</v>
      </c>
      <c r="P21066" s="241"/>
      <c r="Q21066" s="242"/>
    </row>
    <row r="21067" spans="13:17" ht="14.5" x14ac:dyDescent="0.35">
      <c r="M21067" s="263" t="s">
        <v>28173</v>
      </c>
      <c r="N21067" s="264">
        <v>478327.31</v>
      </c>
      <c r="P21067" s="241"/>
      <c r="Q21067" s="242"/>
    </row>
    <row r="21068" spans="13:17" ht="14.5" x14ac:dyDescent="0.35">
      <c r="M21068" s="263" t="s">
        <v>16073</v>
      </c>
      <c r="N21068" s="264">
        <v>1169.98</v>
      </c>
      <c r="P21068" s="241"/>
      <c r="Q21068" s="242"/>
    </row>
    <row r="21069" spans="13:17" ht="14.5" x14ac:dyDescent="0.35">
      <c r="M21069" s="263" t="s">
        <v>16074</v>
      </c>
      <c r="N21069" s="264">
        <v>1395318.77</v>
      </c>
      <c r="P21069" s="241"/>
      <c r="Q21069" s="242"/>
    </row>
    <row r="21070" spans="13:17" ht="14.5" x14ac:dyDescent="0.35">
      <c r="M21070" s="263" t="s">
        <v>16075</v>
      </c>
      <c r="N21070" s="264">
        <v>2292115.62</v>
      </c>
      <c r="P21070" s="241"/>
      <c r="Q21070" s="242"/>
    </row>
    <row r="21071" spans="13:17" ht="14.5" x14ac:dyDescent="0.35">
      <c r="M21071" s="263" t="s">
        <v>16076</v>
      </c>
      <c r="N21071" s="264">
        <v>334026.59000000003</v>
      </c>
      <c r="P21071" s="241"/>
      <c r="Q21071" s="242"/>
    </row>
    <row r="21072" spans="13:17" ht="14.5" x14ac:dyDescent="0.35">
      <c r="M21072" s="263" t="s">
        <v>28174</v>
      </c>
      <c r="N21072" s="264">
        <v>1545167.25</v>
      </c>
      <c r="P21072" s="241"/>
      <c r="Q21072" s="242"/>
    </row>
    <row r="21073" spans="13:17" ht="14.5" x14ac:dyDescent="0.35">
      <c r="M21073" s="263" t="s">
        <v>28175</v>
      </c>
      <c r="N21073" s="264">
        <v>9600</v>
      </c>
      <c r="P21073" s="241"/>
      <c r="Q21073" s="242"/>
    </row>
    <row r="21074" spans="13:17" ht="14.5" x14ac:dyDescent="0.35">
      <c r="M21074" s="263" t="s">
        <v>49232</v>
      </c>
      <c r="N21074" s="264">
        <v>11665</v>
      </c>
      <c r="P21074" s="241"/>
      <c r="Q21074" s="242"/>
    </row>
    <row r="21075" spans="13:17" ht="14.5" x14ac:dyDescent="0.35">
      <c r="M21075" s="263" t="s">
        <v>38586</v>
      </c>
      <c r="N21075" s="264">
        <v>17519.509999999998</v>
      </c>
      <c r="P21075" s="241"/>
      <c r="Q21075" s="242"/>
    </row>
    <row r="21076" spans="13:17" ht="14.5" x14ac:dyDescent="0.35">
      <c r="M21076" s="263" t="s">
        <v>28178</v>
      </c>
      <c r="N21076" s="264">
        <v>716655.17</v>
      </c>
      <c r="P21076" s="241"/>
      <c r="Q21076" s="242"/>
    </row>
    <row r="21077" spans="13:17" ht="14.5" x14ac:dyDescent="0.35">
      <c r="M21077" s="263" t="s">
        <v>43698</v>
      </c>
      <c r="N21077" s="264">
        <v>903.78</v>
      </c>
      <c r="P21077" s="241"/>
      <c r="Q21077" s="242"/>
    </row>
    <row r="21078" spans="13:17" ht="14.5" x14ac:dyDescent="0.35">
      <c r="M21078" s="263" t="s">
        <v>35994</v>
      </c>
      <c r="N21078" s="264">
        <v>2142.9</v>
      </c>
      <c r="P21078" s="241"/>
      <c r="Q21078" s="242"/>
    </row>
    <row r="21079" spans="13:17" ht="14.5" x14ac:dyDescent="0.35">
      <c r="M21079" s="263" t="s">
        <v>28181</v>
      </c>
      <c r="N21079" s="264">
        <v>3412.75</v>
      </c>
      <c r="P21079" s="241"/>
      <c r="Q21079" s="242"/>
    </row>
    <row r="21080" spans="13:17" ht="14.5" x14ac:dyDescent="0.35">
      <c r="M21080" s="263" t="s">
        <v>58569</v>
      </c>
      <c r="N21080" s="264">
        <v>2359689.1800000002</v>
      </c>
      <c r="P21080" s="241"/>
      <c r="Q21080" s="242"/>
    </row>
    <row r="21081" spans="13:17" ht="14.5" x14ac:dyDescent="0.35">
      <c r="M21081" s="263" t="s">
        <v>16077</v>
      </c>
      <c r="N21081" s="264">
        <v>696717.29</v>
      </c>
      <c r="P21081" s="241"/>
      <c r="Q21081" s="242"/>
    </row>
    <row r="21082" spans="13:17" ht="14.5" x14ac:dyDescent="0.35">
      <c r="M21082" s="263" t="s">
        <v>28182</v>
      </c>
      <c r="N21082" s="264">
        <v>1936645.58</v>
      </c>
      <c r="P21082" s="241"/>
      <c r="Q21082" s="242"/>
    </row>
    <row r="21083" spans="13:17" ht="14.5" x14ac:dyDescent="0.35">
      <c r="M21083" s="263" t="s">
        <v>49233</v>
      </c>
      <c r="N21083" s="264">
        <v>121.23</v>
      </c>
      <c r="P21083" s="241"/>
      <c r="Q21083" s="242"/>
    </row>
    <row r="21084" spans="13:17" ht="14.5" x14ac:dyDescent="0.35">
      <c r="M21084" s="263" t="s">
        <v>16078</v>
      </c>
      <c r="N21084" s="264">
        <v>2102216.79</v>
      </c>
      <c r="P21084" s="241"/>
      <c r="Q21084" s="242"/>
    </row>
    <row r="21085" spans="13:17" ht="14.5" x14ac:dyDescent="0.35">
      <c r="M21085" s="263" t="s">
        <v>28184</v>
      </c>
      <c r="N21085" s="264">
        <v>119195.11</v>
      </c>
      <c r="P21085" s="241"/>
      <c r="Q21085" s="242"/>
    </row>
    <row r="21086" spans="13:17" ht="14.5" x14ac:dyDescent="0.35">
      <c r="M21086" s="263" t="s">
        <v>28185</v>
      </c>
      <c r="N21086" s="264">
        <v>450219.75</v>
      </c>
      <c r="P21086" s="241"/>
      <c r="Q21086" s="242"/>
    </row>
    <row r="21087" spans="13:17" ht="14.5" x14ac:dyDescent="0.35">
      <c r="M21087" s="263" t="s">
        <v>28186</v>
      </c>
      <c r="N21087" s="264">
        <v>287087.87</v>
      </c>
      <c r="P21087" s="241"/>
      <c r="Q21087" s="242"/>
    </row>
    <row r="21088" spans="13:17" ht="14.5" x14ac:dyDescent="0.35">
      <c r="M21088" s="263" t="s">
        <v>28187</v>
      </c>
      <c r="N21088" s="264">
        <v>64135.8</v>
      </c>
      <c r="P21088" s="241"/>
      <c r="Q21088" s="242"/>
    </row>
    <row r="21089" spans="13:17" ht="14.5" x14ac:dyDescent="0.35">
      <c r="M21089" s="263" t="s">
        <v>28207</v>
      </c>
      <c r="N21089" s="264">
        <v>6608.53</v>
      </c>
      <c r="P21089" s="241"/>
      <c r="Q21089" s="242"/>
    </row>
    <row r="21090" spans="13:17" ht="14.5" x14ac:dyDescent="0.35">
      <c r="M21090" s="263" t="s">
        <v>54034</v>
      </c>
      <c r="N21090" s="264">
        <v>42918</v>
      </c>
      <c r="P21090" s="241"/>
      <c r="Q21090" s="242"/>
    </row>
    <row r="21091" spans="13:17" ht="14.5" x14ac:dyDescent="0.35">
      <c r="M21091" s="263" t="s">
        <v>54035</v>
      </c>
      <c r="N21091" s="264">
        <v>73917.5</v>
      </c>
      <c r="P21091" s="241"/>
      <c r="Q21091" s="242"/>
    </row>
    <row r="21092" spans="13:17" ht="14.5" x14ac:dyDescent="0.35">
      <c r="M21092" s="263" t="s">
        <v>46161</v>
      </c>
      <c r="N21092" s="264">
        <v>8710</v>
      </c>
      <c r="P21092" s="241"/>
      <c r="Q21092" s="242"/>
    </row>
    <row r="21093" spans="13:17" ht="14.5" x14ac:dyDescent="0.35">
      <c r="M21093" s="263" t="s">
        <v>49234</v>
      </c>
      <c r="N21093" s="264">
        <v>160500</v>
      </c>
      <c r="P21093" s="241"/>
      <c r="Q21093" s="242"/>
    </row>
    <row r="21094" spans="13:17" ht="14.5" x14ac:dyDescent="0.35">
      <c r="M21094" s="263" t="s">
        <v>46162</v>
      </c>
      <c r="N21094" s="264">
        <v>1650</v>
      </c>
      <c r="P21094" s="241"/>
      <c r="Q21094" s="242"/>
    </row>
    <row r="21095" spans="13:17" ht="14.5" x14ac:dyDescent="0.35">
      <c r="M21095" s="263" t="s">
        <v>54036</v>
      </c>
      <c r="N21095" s="264">
        <v>9250</v>
      </c>
      <c r="P21095" s="241"/>
      <c r="Q21095" s="242"/>
    </row>
    <row r="21096" spans="13:17" ht="14.5" x14ac:dyDescent="0.35">
      <c r="M21096" s="263" t="s">
        <v>54037</v>
      </c>
      <c r="N21096" s="264">
        <v>100687.59</v>
      </c>
      <c r="P21096" s="241"/>
      <c r="Q21096" s="242"/>
    </row>
    <row r="21097" spans="13:17" ht="14.5" x14ac:dyDescent="0.35">
      <c r="M21097" s="263" t="s">
        <v>28208</v>
      </c>
      <c r="N21097" s="264">
        <v>23884.68</v>
      </c>
      <c r="P21097" s="241"/>
      <c r="Q21097" s="242"/>
    </row>
    <row r="21098" spans="13:17" ht="14.5" x14ac:dyDescent="0.35">
      <c r="M21098" s="263" t="s">
        <v>54038</v>
      </c>
      <c r="N21098" s="264">
        <v>3891.45</v>
      </c>
      <c r="P21098" s="241"/>
      <c r="Q21098" s="242"/>
    </row>
    <row r="21099" spans="13:17" ht="14.5" x14ac:dyDescent="0.35">
      <c r="M21099" s="263" t="s">
        <v>28209</v>
      </c>
      <c r="N21099" s="264">
        <v>26.57</v>
      </c>
      <c r="P21099" s="241"/>
      <c r="Q21099" s="242"/>
    </row>
    <row r="21100" spans="13:17" ht="14.5" x14ac:dyDescent="0.35">
      <c r="M21100" s="263" t="s">
        <v>54039</v>
      </c>
      <c r="N21100" s="264">
        <v>243.05</v>
      </c>
      <c r="P21100" s="241"/>
      <c r="Q21100" s="242"/>
    </row>
    <row r="21101" spans="13:17" ht="14.5" x14ac:dyDescent="0.35">
      <c r="M21101" s="263" t="s">
        <v>28210</v>
      </c>
      <c r="N21101" s="264">
        <v>800.27</v>
      </c>
      <c r="P21101" s="241"/>
      <c r="Q21101" s="242"/>
    </row>
    <row r="21102" spans="13:17" ht="14.5" x14ac:dyDescent="0.35">
      <c r="M21102" s="263" t="s">
        <v>46163</v>
      </c>
      <c r="N21102" s="264">
        <v>0.1</v>
      </c>
      <c r="P21102" s="241"/>
      <c r="Q21102" s="242"/>
    </row>
    <row r="21103" spans="13:17" ht="14.5" x14ac:dyDescent="0.35">
      <c r="M21103" s="263" t="s">
        <v>54040</v>
      </c>
      <c r="N21103" s="264">
        <v>13.17</v>
      </c>
      <c r="P21103" s="241"/>
      <c r="Q21103" s="242"/>
    </row>
    <row r="21104" spans="13:17" ht="14.5" x14ac:dyDescent="0.35">
      <c r="M21104" s="263" t="s">
        <v>54041</v>
      </c>
      <c r="N21104" s="264">
        <v>1.1000000000000001</v>
      </c>
      <c r="P21104" s="241"/>
      <c r="Q21104" s="242"/>
    </row>
    <row r="21105" spans="13:17" ht="14.5" x14ac:dyDescent="0.35">
      <c r="M21105" s="263" t="s">
        <v>28211</v>
      </c>
      <c r="N21105" s="264">
        <v>4135.3500000000004</v>
      </c>
      <c r="P21105" s="241"/>
      <c r="Q21105" s="242"/>
    </row>
    <row r="21106" spans="13:17" ht="14.5" x14ac:dyDescent="0.35">
      <c r="M21106" s="263" t="s">
        <v>58570</v>
      </c>
      <c r="N21106" s="264">
        <v>1746.82</v>
      </c>
      <c r="P21106" s="241"/>
      <c r="Q21106" s="242"/>
    </row>
    <row r="21107" spans="13:17" ht="14.5" x14ac:dyDescent="0.35">
      <c r="M21107" s="263" t="s">
        <v>46164</v>
      </c>
      <c r="N21107" s="264">
        <v>2706.77</v>
      </c>
      <c r="P21107" s="241"/>
      <c r="Q21107" s="242"/>
    </row>
    <row r="21108" spans="13:17" ht="14.5" x14ac:dyDescent="0.35">
      <c r="M21108" s="263" t="s">
        <v>28213</v>
      </c>
      <c r="N21108" s="264">
        <v>39948.589999999997</v>
      </c>
      <c r="P21108" s="241"/>
      <c r="Q21108" s="242"/>
    </row>
    <row r="21109" spans="13:17" ht="14.5" x14ac:dyDescent="0.35">
      <c r="M21109" s="263" t="s">
        <v>28214</v>
      </c>
      <c r="N21109" s="264">
        <v>95646.07</v>
      </c>
      <c r="P21109" s="241"/>
      <c r="Q21109" s="242"/>
    </row>
    <row r="21110" spans="13:17" ht="14.5" x14ac:dyDescent="0.35">
      <c r="M21110" s="263" t="s">
        <v>54042</v>
      </c>
      <c r="N21110" s="264">
        <v>9609.0400000000009</v>
      </c>
      <c r="P21110" s="241"/>
      <c r="Q21110" s="242"/>
    </row>
    <row r="21111" spans="13:17" ht="14.5" x14ac:dyDescent="0.35">
      <c r="M21111" s="263" t="s">
        <v>28215</v>
      </c>
      <c r="N21111" s="264">
        <v>49054.26</v>
      </c>
      <c r="P21111" s="241"/>
      <c r="Q21111" s="242"/>
    </row>
    <row r="21112" spans="13:17" ht="14.5" x14ac:dyDescent="0.35">
      <c r="M21112" s="263" t="s">
        <v>50850</v>
      </c>
      <c r="N21112" s="264">
        <v>2235</v>
      </c>
      <c r="P21112" s="241"/>
      <c r="Q21112" s="242"/>
    </row>
    <row r="21113" spans="13:17" ht="14.5" x14ac:dyDescent="0.35">
      <c r="M21113" s="263" t="s">
        <v>54043</v>
      </c>
      <c r="N21113" s="264">
        <v>6750.51</v>
      </c>
      <c r="P21113" s="241"/>
      <c r="Q21113" s="242"/>
    </row>
    <row r="21114" spans="13:17" ht="14.5" x14ac:dyDescent="0.35">
      <c r="M21114" s="263" t="s">
        <v>54044</v>
      </c>
      <c r="N21114" s="264">
        <v>27422.74</v>
      </c>
      <c r="P21114" s="241"/>
      <c r="Q21114" s="242"/>
    </row>
    <row r="21115" spans="13:17" ht="14.5" x14ac:dyDescent="0.35">
      <c r="M21115" s="263" t="s">
        <v>43699</v>
      </c>
      <c r="N21115" s="264">
        <v>51017.29</v>
      </c>
      <c r="P21115" s="241"/>
      <c r="Q21115" s="242"/>
    </row>
    <row r="21116" spans="13:17" ht="14.5" x14ac:dyDescent="0.35">
      <c r="M21116" s="263" t="s">
        <v>28227</v>
      </c>
      <c r="N21116" s="264">
        <v>6510.78</v>
      </c>
      <c r="P21116" s="241"/>
      <c r="Q21116" s="242"/>
    </row>
    <row r="21117" spans="13:17" ht="14.5" x14ac:dyDescent="0.35">
      <c r="M21117" s="263" t="s">
        <v>28228</v>
      </c>
      <c r="N21117" s="264">
        <v>20883.98</v>
      </c>
      <c r="P21117" s="241"/>
      <c r="Q21117" s="242"/>
    </row>
    <row r="21118" spans="13:17" ht="14.5" x14ac:dyDescent="0.35">
      <c r="M21118" s="263" t="s">
        <v>28229</v>
      </c>
      <c r="N21118" s="264">
        <v>6446.98</v>
      </c>
      <c r="P21118" s="241"/>
      <c r="Q21118" s="242"/>
    </row>
    <row r="21119" spans="13:17" ht="14.5" x14ac:dyDescent="0.35">
      <c r="M21119" s="263" t="s">
        <v>28230</v>
      </c>
      <c r="N21119" s="264">
        <v>121</v>
      </c>
      <c r="P21119" s="241"/>
      <c r="Q21119" s="242"/>
    </row>
    <row r="21120" spans="13:17" ht="14.5" x14ac:dyDescent="0.35">
      <c r="M21120" s="263" t="s">
        <v>28231</v>
      </c>
      <c r="N21120" s="264">
        <v>9024</v>
      </c>
      <c r="P21120" s="241"/>
      <c r="Q21120" s="242"/>
    </row>
    <row r="21121" spans="13:17" ht="14.5" x14ac:dyDescent="0.35">
      <c r="M21121" s="263" t="s">
        <v>28300</v>
      </c>
      <c r="N21121" s="264">
        <v>155240.24</v>
      </c>
      <c r="P21121" s="241"/>
      <c r="Q21121" s="242"/>
    </row>
    <row r="21122" spans="13:17" ht="14.5" x14ac:dyDescent="0.35">
      <c r="M21122" s="263" t="s">
        <v>28301</v>
      </c>
      <c r="N21122" s="264">
        <v>176875.69</v>
      </c>
      <c r="P21122" s="241"/>
      <c r="Q21122" s="242"/>
    </row>
    <row r="21123" spans="13:17" ht="14.5" x14ac:dyDescent="0.35">
      <c r="M21123" s="263" t="s">
        <v>50851</v>
      </c>
      <c r="N21123" s="264">
        <v>2200.11</v>
      </c>
      <c r="P21123" s="241"/>
      <c r="Q21123" s="242"/>
    </row>
    <row r="21124" spans="13:17" ht="14.5" x14ac:dyDescent="0.35">
      <c r="M21124" s="263" t="s">
        <v>28302</v>
      </c>
      <c r="N21124" s="264">
        <v>66123.679999999993</v>
      </c>
      <c r="P21124" s="241"/>
      <c r="Q21124" s="242"/>
    </row>
    <row r="21125" spans="13:17" ht="14.5" x14ac:dyDescent="0.35">
      <c r="M21125" s="263" t="s">
        <v>28304</v>
      </c>
      <c r="N21125" s="264">
        <v>300075.71000000002</v>
      </c>
      <c r="P21125" s="241"/>
      <c r="Q21125" s="242"/>
    </row>
    <row r="21126" spans="13:17" ht="14.5" x14ac:dyDescent="0.35">
      <c r="M21126" s="263" t="s">
        <v>16088</v>
      </c>
      <c r="N21126" s="264">
        <v>6380.22</v>
      </c>
      <c r="P21126" s="241"/>
      <c r="Q21126" s="242"/>
    </row>
    <row r="21127" spans="13:17" ht="14.5" x14ac:dyDescent="0.35">
      <c r="M21127" s="263" t="s">
        <v>28306</v>
      </c>
      <c r="N21127" s="264">
        <v>32472</v>
      </c>
      <c r="P21127" s="241"/>
      <c r="Q21127" s="242"/>
    </row>
    <row r="21128" spans="13:17" ht="14.5" x14ac:dyDescent="0.35">
      <c r="M21128" s="263" t="s">
        <v>42198</v>
      </c>
      <c r="N21128" s="264">
        <v>9057.65</v>
      </c>
      <c r="P21128" s="241"/>
      <c r="Q21128" s="242"/>
    </row>
    <row r="21129" spans="13:17" ht="14.5" x14ac:dyDescent="0.35">
      <c r="M21129" s="263" t="s">
        <v>28307</v>
      </c>
      <c r="N21129" s="264">
        <v>5497.08</v>
      </c>
      <c r="P21129" s="241"/>
      <c r="Q21129" s="242"/>
    </row>
    <row r="21130" spans="13:17" ht="14.5" x14ac:dyDescent="0.35">
      <c r="M21130" s="263" t="s">
        <v>28308</v>
      </c>
      <c r="N21130" s="264">
        <v>15894.32</v>
      </c>
      <c r="P21130" s="241"/>
      <c r="Q21130" s="242"/>
    </row>
    <row r="21131" spans="13:17" ht="14.5" x14ac:dyDescent="0.35">
      <c r="M21131" s="263" t="s">
        <v>38592</v>
      </c>
      <c r="N21131" s="264">
        <v>1326403.49</v>
      </c>
      <c r="P21131" s="241"/>
      <c r="Q21131" s="242"/>
    </row>
    <row r="21132" spans="13:17" ht="14.5" x14ac:dyDescent="0.35">
      <c r="M21132" s="263" t="s">
        <v>54045</v>
      </c>
      <c r="N21132" s="264">
        <v>12000</v>
      </c>
      <c r="P21132" s="241"/>
      <c r="Q21132" s="242"/>
    </row>
    <row r="21133" spans="13:17" ht="14.5" x14ac:dyDescent="0.35">
      <c r="M21133" s="263" t="s">
        <v>28309</v>
      </c>
      <c r="N21133" s="264">
        <v>51846.26</v>
      </c>
      <c r="P21133" s="241"/>
      <c r="Q21133" s="242"/>
    </row>
    <row r="21134" spans="13:17" ht="14.5" x14ac:dyDescent="0.35">
      <c r="M21134" s="263" t="s">
        <v>28310</v>
      </c>
      <c r="N21134" s="264">
        <v>4252.34</v>
      </c>
      <c r="P21134" s="241"/>
      <c r="Q21134" s="242"/>
    </row>
    <row r="21135" spans="13:17" ht="14.5" x14ac:dyDescent="0.35">
      <c r="M21135" s="263" t="s">
        <v>28311</v>
      </c>
      <c r="N21135" s="264">
        <v>2647.48</v>
      </c>
      <c r="P21135" s="241"/>
      <c r="Q21135" s="242"/>
    </row>
    <row r="21136" spans="13:17" ht="14.5" x14ac:dyDescent="0.35">
      <c r="M21136" s="263" t="s">
        <v>16092</v>
      </c>
      <c r="N21136" s="264">
        <v>164627.01999999999</v>
      </c>
      <c r="P21136" s="241"/>
      <c r="Q21136" s="242"/>
    </row>
    <row r="21137" spans="13:17" ht="14.5" x14ac:dyDescent="0.35">
      <c r="M21137" s="263" t="s">
        <v>16093</v>
      </c>
      <c r="N21137" s="264">
        <v>128656.11</v>
      </c>
      <c r="P21137" s="241"/>
      <c r="Q21137" s="242"/>
    </row>
    <row r="21138" spans="13:17" ht="14.5" x14ac:dyDescent="0.35">
      <c r="M21138" s="263" t="s">
        <v>16094</v>
      </c>
      <c r="N21138" s="264">
        <v>82236.759999999995</v>
      </c>
      <c r="P21138" s="241"/>
      <c r="Q21138" s="242"/>
    </row>
    <row r="21139" spans="13:17" ht="14.5" x14ac:dyDescent="0.35">
      <c r="M21139" s="263" t="s">
        <v>28312</v>
      </c>
      <c r="N21139" s="264">
        <v>71153.83</v>
      </c>
      <c r="P21139" s="241"/>
      <c r="Q21139" s="242"/>
    </row>
    <row r="21140" spans="13:17" ht="14.5" x14ac:dyDescent="0.35">
      <c r="M21140" s="263" t="s">
        <v>28313</v>
      </c>
      <c r="N21140" s="264">
        <v>3259.24</v>
      </c>
      <c r="P21140" s="241"/>
      <c r="Q21140" s="242"/>
    </row>
    <row r="21141" spans="13:17" ht="14.5" x14ac:dyDescent="0.35">
      <c r="M21141" s="263" t="s">
        <v>28314</v>
      </c>
      <c r="N21141" s="264">
        <v>2165</v>
      </c>
      <c r="P21141" s="241"/>
      <c r="Q21141" s="242"/>
    </row>
    <row r="21142" spans="13:17" ht="14.5" x14ac:dyDescent="0.35">
      <c r="M21142" s="263" t="s">
        <v>28316</v>
      </c>
      <c r="N21142" s="264">
        <v>56871.68</v>
      </c>
      <c r="P21142" s="241"/>
      <c r="Q21142" s="242"/>
    </row>
    <row r="21143" spans="13:17" ht="14.5" x14ac:dyDescent="0.35">
      <c r="M21143" s="263" t="s">
        <v>58571</v>
      </c>
      <c r="N21143" s="264">
        <v>21365.05</v>
      </c>
      <c r="P21143" s="241"/>
      <c r="Q21143" s="242"/>
    </row>
    <row r="21144" spans="13:17" ht="14.5" x14ac:dyDescent="0.35">
      <c r="M21144" s="263" t="s">
        <v>28317</v>
      </c>
      <c r="N21144" s="264">
        <v>72398.42</v>
      </c>
      <c r="P21144" s="241"/>
      <c r="Q21144" s="242"/>
    </row>
    <row r="21145" spans="13:17" ht="14.5" x14ac:dyDescent="0.35">
      <c r="M21145" s="263" t="s">
        <v>28318</v>
      </c>
      <c r="N21145" s="264">
        <v>216302.5</v>
      </c>
      <c r="P21145" s="241"/>
      <c r="Q21145" s="242"/>
    </row>
    <row r="21146" spans="13:17" ht="14.5" x14ac:dyDescent="0.35">
      <c r="M21146" s="263" t="s">
        <v>28319</v>
      </c>
      <c r="N21146" s="264">
        <v>111781.57</v>
      </c>
      <c r="P21146" s="241"/>
      <c r="Q21146" s="242"/>
    </row>
    <row r="21147" spans="13:17" ht="14.5" x14ac:dyDescent="0.35">
      <c r="M21147" s="263" t="s">
        <v>28320</v>
      </c>
      <c r="N21147" s="264">
        <v>320975.7</v>
      </c>
      <c r="P21147" s="241"/>
      <c r="Q21147" s="242"/>
    </row>
    <row r="21148" spans="13:17" ht="14.5" x14ac:dyDescent="0.35">
      <c r="M21148" s="263" t="s">
        <v>51796</v>
      </c>
      <c r="N21148" s="264">
        <v>-5157.13</v>
      </c>
      <c r="P21148" s="241"/>
      <c r="Q21148" s="242"/>
    </row>
    <row r="21149" spans="13:17" ht="14.5" x14ac:dyDescent="0.35">
      <c r="M21149" s="263" t="s">
        <v>58572</v>
      </c>
      <c r="N21149" s="264">
        <v>15418</v>
      </c>
      <c r="P21149" s="241"/>
      <c r="Q21149" s="242"/>
    </row>
    <row r="21150" spans="13:17" ht="14.5" x14ac:dyDescent="0.35">
      <c r="M21150" s="263" t="s">
        <v>28411</v>
      </c>
      <c r="N21150" s="264">
        <v>6277.13</v>
      </c>
      <c r="P21150" s="241"/>
      <c r="Q21150" s="242"/>
    </row>
    <row r="21151" spans="13:17" ht="14.5" x14ac:dyDescent="0.35">
      <c r="M21151" s="263" t="s">
        <v>36000</v>
      </c>
      <c r="N21151" s="264">
        <v>68976.479999999996</v>
      </c>
      <c r="P21151" s="241"/>
      <c r="Q21151" s="242"/>
    </row>
    <row r="21152" spans="13:17" ht="14.5" x14ac:dyDescent="0.35">
      <c r="M21152" s="263" t="s">
        <v>28412</v>
      </c>
      <c r="N21152" s="264">
        <v>39725.89</v>
      </c>
      <c r="P21152" s="241"/>
      <c r="Q21152" s="242"/>
    </row>
    <row r="21153" spans="13:17" ht="14.5" x14ac:dyDescent="0.35">
      <c r="M21153" s="263" t="s">
        <v>28413</v>
      </c>
      <c r="N21153" s="264">
        <v>842036.4</v>
      </c>
      <c r="P21153" s="241"/>
      <c r="Q21153" s="242"/>
    </row>
    <row r="21154" spans="13:17" ht="14.5" x14ac:dyDescent="0.35">
      <c r="M21154" s="263" t="s">
        <v>38602</v>
      </c>
      <c r="N21154" s="264">
        <v>502.33</v>
      </c>
      <c r="P21154" s="241"/>
      <c r="Q21154" s="242"/>
    </row>
    <row r="21155" spans="13:17" ht="14.5" x14ac:dyDescent="0.35">
      <c r="M21155" s="263" t="s">
        <v>28414</v>
      </c>
      <c r="N21155" s="264">
        <v>320146.92</v>
      </c>
      <c r="P21155" s="241"/>
      <c r="Q21155" s="242"/>
    </row>
    <row r="21156" spans="13:17" ht="14.5" x14ac:dyDescent="0.35">
      <c r="M21156" s="263" t="s">
        <v>58573</v>
      </c>
      <c r="N21156" s="264">
        <v>567.67999999999995</v>
      </c>
      <c r="P21156" s="241"/>
      <c r="Q21156" s="242"/>
    </row>
    <row r="21157" spans="13:17" ht="14.5" x14ac:dyDescent="0.35">
      <c r="M21157" s="263" t="s">
        <v>51797</v>
      </c>
      <c r="N21157" s="264">
        <v>12695.84</v>
      </c>
      <c r="P21157" s="241"/>
      <c r="Q21157" s="242"/>
    </row>
    <row r="21158" spans="13:17" ht="14.5" x14ac:dyDescent="0.35">
      <c r="M21158" s="263" t="s">
        <v>28415</v>
      </c>
      <c r="N21158" s="264">
        <v>135825.23000000001</v>
      </c>
      <c r="P21158" s="241"/>
      <c r="Q21158" s="242"/>
    </row>
    <row r="21159" spans="13:17" ht="14.5" x14ac:dyDescent="0.35">
      <c r="M21159" s="263" t="s">
        <v>28416</v>
      </c>
      <c r="N21159" s="264">
        <v>35589.550000000003</v>
      </c>
      <c r="P21159" s="241"/>
      <c r="Q21159" s="242"/>
    </row>
    <row r="21160" spans="13:17" ht="14.5" x14ac:dyDescent="0.35">
      <c r="M21160" s="263" t="s">
        <v>28417</v>
      </c>
      <c r="N21160" s="264">
        <v>1308.3699999999999</v>
      </c>
      <c r="P21160" s="241"/>
      <c r="Q21160" s="242"/>
    </row>
    <row r="21161" spans="13:17" ht="14.5" x14ac:dyDescent="0.35">
      <c r="M21161" s="263" t="s">
        <v>28418</v>
      </c>
      <c r="N21161" s="264">
        <v>32972.44</v>
      </c>
      <c r="P21161" s="241"/>
      <c r="Q21161" s="242"/>
    </row>
    <row r="21162" spans="13:17" ht="14.5" x14ac:dyDescent="0.35">
      <c r="M21162" s="263" t="s">
        <v>42200</v>
      </c>
      <c r="N21162" s="264">
        <v>30244.720000000001</v>
      </c>
      <c r="P21162" s="241"/>
      <c r="Q21162" s="242"/>
    </row>
    <row r="21163" spans="13:17" ht="14.5" x14ac:dyDescent="0.35">
      <c r="M21163" s="263" t="s">
        <v>28419</v>
      </c>
      <c r="N21163" s="264">
        <v>388290.44</v>
      </c>
      <c r="P21163" s="241"/>
      <c r="Q21163" s="242"/>
    </row>
    <row r="21164" spans="13:17" ht="14.5" x14ac:dyDescent="0.35">
      <c r="M21164" s="263" t="s">
        <v>50852</v>
      </c>
      <c r="N21164" s="264">
        <v>14461.18</v>
      </c>
      <c r="P21164" s="241"/>
      <c r="Q21164" s="242"/>
    </row>
    <row r="21165" spans="13:17" ht="14.5" x14ac:dyDescent="0.35">
      <c r="M21165" s="263" t="s">
        <v>28420</v>
      </c>
      <c r="N21165" s="264">
        <v>126786.36</v>
      </c>
      <c r="P21165" s="241"/>
      <c r="Q21165" s="242"/>
    </row>
    <row r="21166" spans="13:17" ht="14.5" x14ac:dyDescent="0.35">
      <c r="M21166" s="263" t="s">
        <v>28421</v>
      </c>
      <c r="N21166" s="264">
        <v>775.39</v>
      </c>
      <c r="P21166" s="241"/>
      <c r="Q21166" s="242"/>
    </row>
    <row r="21167" spans="13:17" ht="14.5" x14ac:dyDescent="0.35">
      <c r="M21167" s="263" t="s">
        <v>28422</v>
      </c>
      <c r="N21167" s="264">
        <v>121715.65</v>
      </c>
      <c r="P21167" s="241"/>
      <c r="Q21167" s="242"/>
    </row>
    <row r="21168" spans="13:17" ht="14.5" x14ac:dyDescent="0.35">
      <c r="M21168" s="263" t="s">
        <v>28423</v>
      </c>
      <c r="N21168" s="264">
        <v>45319.97</v>
      </c>
      <c r="P21168" s="241"/>
      <c r="Q21168" s="242"/>
    </row>
    <row r="21169" spans="13:17" ht="14.5" x14ac:dyDescent="0.35">
      <c r="M21169" s="263" t="s">
        <v>28424</v>
      </c>
      <c r="N21169" s="264">
        <v>45652</v>
      </c>
      <c r="P21169" s="241"/>
      <c r="Q21169" s="242"/>
    </row>
    <row r="21170" spans="13:17" ht="14.5" x14ac:dyDescent="0.35">
      <c r="M21170" s="263" t="s">
        <v>43700</v>
      </c>
      <c r="N21170" s="264">
        <v>12427.5</v>
      </c>
      <c r="P21170" s="241"/>
      <c r="Q21170" s="242"/>
    </row>
    <row r="21171" spans="13:17" ht="14.5" x14ac:dyDescent="0.35">
      <c r="M21171" s="263" t="s">
        <v>28425</v>
      </c>
      <c r="N21171" s="264">
        <v>33680.449999999997</v>
      </c>
      <c r="P21171" s="241"/>
      <c r="Q21171" s="242"/>
    </row>
    <row r="21172" spans="13:17" ht="14.5" x14ac:dyDescent="0.35">
      <c r="M21172" s="263" t="s">
        <v>36001</v>
      </c>
      <c r="N21172" s="264">
        <v>14402570.57</v>
      </c>
      <c r="P21172" s="241"/>
      <c r="Q21172" s="242"/>
    </row>
    <row r="21173" spans="13:17" ht="14.5" x14ac:dyDescent="0.35">
      <c r="M21173" s="263" t="s">
        <v>58574</v>
      </c>
      <c r="N21173" s="264">
        <v>77500</v>
      </c>
      <c r="P21173" s="241"/>
      <c r="Q21173" s="242"/>
    </row>
    <row r="21174" spans="13:17" ht="14.5" x14ac:dyDescent="0.35">
      <c r="M21174" s="263" t="s">
        <v>28431</v>
      </c>
      <c r="N21174" s="264">
        <v>2820.33</v>
      </c>
      <c r="P21174" s="241"/>
      <c r="Q21174" s="242"/>
    </row>
    <row r="21175" spans="13:17" ht="14.5" x14ac:dyDescent="0.35">
      <c r="M21175" s="263" t="s">
        <v>37481</v>
      </c>
      <c r="N21175" s="264">
        <v>13000</v>
      </c>
      <c r="P21175" s="241"/>
      <c r="Q21175" s="242"/>
    </row>
    <row r="21176" spans="13:17" ht="14.5" x14ac:dyDescent="0.35">
      <c r="M21176" s="263" t="s">
        <v>28432</v>
      </c>
      <c r="N21176" s="264">
        <v>1847.04</v>
      </c>
      <c r="P21176" s="241"/>
      <c r="Q21176" s="242"/>
    </row>
    <row r="21177" spans="13:17" ht="14.5" x14ac:dyDescent="0.35">
      <c r="M21177" s="263" t="s">
        <v>37482</v>
      </c>
      <c r="N21177" s="264">
        <v>600</v>
      </c>
      <c r="P21177" s="241"/>
      <c r="Q21177" s="242"/>
    </row>
    <row r="21178" spans="13:17" ht="14.5" x14ac:dyDescent="0.35">
      <c r="M21178" s="263" t="s">
        <v>28433</v>
      </c>
      <c r="N21178" s="264">
        <v>1279328.23</v>
      </c>
      <c r="P21178" s="241"/>
      <c r="Q21178" s="242"/>
    </row>
    <row r="21179" spans="13:17" ht="14.5" x14ac:dyDescent="0.35">
      <c r="M21179" s="263" t="s">
        <v>28434</v>
      </c>
      <c r="N21179" s="264">
        <v>349014.15</v>
      </c>
      <c r="P21179" s="241"/>
      <c r="Q21179" s="242"/>
    </row>
    <row r="21180" spans="13:17" ht="14.5" x14ac:dyDescent="0.35">
      <c r="M21180" s="263" t="s">
        <v>28435</v>
      </c>
      <c r="N21180" s="264">
        <v>202559.77</v>
      </c>
      <c r="P21180" s="241"/>
      <c r="Q21180" s="242"/>
    </row>
    <row r="21181" spans="13:17" ht="14.5" x14ac:dyDescent="0.35">
      <c r="M21181" s="263" t="s">
        <v>28436</v>
      </c>
      <c r="N21181" s="264">
        <v>80767.61</v>
      </c>
      <c r="P21181" s="241"/>
      <c r="Q21181" s="242"/>
    </row>
    <row r="21182" spans="13:17" ht="14.5" x14ac:dyDescent="0.35">
      <c r="M21182" s="263" t="s">
        <v>37483</v>
      </c>
      <c r="N21182" s="264">
        <v>23070.79</v>
      </c>
      <c r="P21182" s="241"/>
      <c r="Q21182" s="242"/>
    </row>
    <row r="21183" spans="13:17" ht="14.5" x14ac:dyDescent="0.35">
      <c r="M21183" s="263" t="s">
        <v>37484</v>
      </c>
      <c r="N21183" s="264">
        <v>200</v>
      </c>
      <c r="P21183" s="241"/>
      <c r="Q21183" s="242"/>
    </row>
    <row r="21184" spans="13:17" ht="14.5" x14ac:dyDescent="0.35">
      <c r="M21184" s="263" t="s">
        <v>58575</v>
      </c>
      <c r="N21184" s="264">
        <v>32.5</v>
      </c>
      <c r="P21184" s="241"/>
      <c r="Q21184" s="242"/>
    </row>
    <row r="21185" spans="13:17" ht="14.5" x14ac:dyDescent="0.35">
      <c r="M21185" s="263" t="s">
        <v>28437</v>
      </c>
      <c r="N21185" s="264">
        <v>79275.08</v>
      </c>
      <c r="P21185" s="241"/>
      <c r="Q21185" s="242"/>
    </row>
    <row r="21186" spans="13:17" ht="14.5" x14ac:dyDescent="0.35">
      <c r="M21186" s="263" t="s">
        <v>37485</v>
      </c>
      <c r="N21186" s="264">
        <v>38453.199999999997</v>
      </c>
      <c r="P21186" s="241"/>
      <c r="Q21186" s="242"/>
    </row>
    <row r="21187" spans="13:17" ht="14.5" x14ac:dyDescent="0.35">
      <c r="M21187" s="263" t="s">
        <v>28438</v>
      </c>
      <c r="N21187" s="264">
        <v>1111.77</v>
      </c>
      <c r="P21187" s="241"/>
      <c r="Q21187" s="242"/>
    </row>
    <row r="21188" spans="13:17" ht="14.5" x14ac:dyDescent="0.35">
      <c r="M21188" s="263" t="s">
        <v>58576</v>
      </c>
      <c r="N21188" s="264">
        <v>9748.09</v>
      </c>
      <c r="P21188" s="241"/>
      <c r="Q21188" s="242"/>
    </row>
    <row r="21189" spans="13:17" ht="14.5" x14ac:dyDescent="0.35">
      <c r="M21189" s="263" t="s">
        <v>58577</v>
      </c>
      <c r="N21189" s="264">
        <v>24000</v>
      </c>
      <c r="P21189" s="241"/>
      <c r="Q21189" s="242"/>
    </row>
    <row r="21190" spans="13:17" ht="14.5" x14ac:dyDescent="0.35">
      <c r="M21190" s="263" t="s">
        <v>28441</v>
      </c>
      <c r="N21190" s="264">
        <v>33495.9</v>
      </c>
      <c r="P21190" s="241"/>
      <c r="Q21190" s="242"/>
    </row>
    <row r="21191" spans="13:17" ht="14.5" x14ac:dyDescent="0.35">
      <c r="M21191" s="263" t="s">
        <v>58578</v>
      </c>
      <c r="N21191" s="264">
        <v>899923.84</v>
      </c>
      <c r="P21191" s="241"/>
      <c r="Q21191" s="242"/>
    </row>
    <row r="21192" spans="13:17" ht="14.5" x14ac:dyDescent="0.35">
      <c r="M21192" s="263" t="s">
        <v>28442</v>
      </c>
      <c r="N21192" s="264">
        <v>756237.99</v>
      </c>
      <c r="P21192" s="241"/>
      <c r="Q21192" s="242"/>
    </row>
    <row r="21193" spans="13:17" ht="14.5" x14ac:dyDescent="0.35">
      <c r="M21193" s="263" t="s">
        <v>38603</v>
      </c>
      <c r="N21193" s="264">
        <v>4257.2</v>
      </c>
      <c r="P21193" s="241"/>
      <c r="Q21193" s="242"/>
    </row>
    <row r="21194" spans="13:17" ht="14.5" x14ac:dyDescent="0.35">
      <c r="M21194" s="263" t="s">
        <v>28443</v>
      </c>
      <c r="N21194" s="264">
        <v>67089.97</v>
      </c>
      <c r="P21194" s="241"/>
      <c r="Q21194" s="242"/>
    </row>
    <row r="21195" spans="13:17" ht="14.5" x14ac:dyDescent="0.35">
      <c r="M21195" s="263" t="s">
        <v>28444</v>
      </c>
      <c r="N21195" s="264">
        <v>206714.61</v>
      </c>
      <c r="P21195" s="241"/>
      <c r="Q21195" s="242"/>
    </row>
    <row r="21196" spans="13:17" ht="14.5" x14ac:dyDescent="0.35">
      <c r="M21196" s="263" t="s">
        <v>28445</v>
      </c>
      <c r="N21196" s="264">
        <v>17692.37</v>
      </c>
      <c r="P21196" s="241"/>
      <c r="Q21196" s="242"/>
    </row>
    <row r="21197" spans="13:17" ht="14.5" x14ac:dyDescent="0.35">
      <c r="M21197" s="263" t="s">
        <v>49235</v>
      </c>
      <c r="N21197" s="264">
        <v>550</v>
      </c>
      <c r="P21197" s="241"/>
      <c r="Q21197" s="242"/>
    </row>
    <row r="21198" spans="13:17" ht="14.5" x14ac:dyDescent="0.35">
      <c r="M21198" s="263" t="s">
        <v>28448</v>
      </c>
      <c r="N21198" s="264">
        <v>1057.49</v>
      </c>
      <c r="P21198" s="241"/>
      <c r="Q21198" s="242"/>
    </row>
    <row r="21199" spans="13:17" ht="14.5" x14ac:dyDescent="0.35">
      <c r="M21199" s="263" t="s">
        <v>28449</v>
      </c>
      <c r="N21199" s="264">
        <v>976241.21</v>
      </c>
      <c r="P21199" s="241"/>
      <c r="Q21199" s="242"/>
    </row>
    <row r="21200" spans="13:17" ht="14.5" x14ac:dyDescent="0.35">
      <c r="M21200" s="263" t="s">
        <v>28450</v>
      </c>
      <c r="N21200" s="264">
        <v>897398.22</v>
      </c>
      <c r="P21200" s="241"/>
      <c r="Q21200" s="242"/>
    </row>
    <row r="21201" spans="13:17" ht="14.5" x14ac:dyDescent="0.35">
      <c r="M21201" s="263" t="s">
        <v>51798</v>
      </c>
      <c r="N21201" s="264">
        <v>-23771.81</v>
      </c>
      <c r="P21201" s="241"/>
      <c r="Q21201" s="242"/>
    </row>
    <row r="21202" spans="13:17" ht="14.5" x14ac:dyDescent="0.35">
      <c r="M21202" s="263" t="s">
        <v>28451</v>
      </c>
      <c r="N21202" s="264">
        <v>17573.25</v>
      </c>
      <c r="P21202" s="241"/>
      <c r="Q21202" s="242"/>
    </row>
    <row r="21203" spans="13:17" ht="14.5" x14ac:dyDescent="0.35">
      <c r="M21203" s="263" t="s">
        <v>28512</v>
      </c>
      <c r="N21203" s="264">
        <v>5789.01</v>
      </c>
      <c r="P21203" s="241"/>
      <c r="Q21203" s="242"/>
    </row>
    <row r="21204" spans="13:17" ht="14.5" x14ac:dyDescent="0.35">
      <c r="M21204" s="263" t="s">
        <v>28514</v>
      </c>
      <c r="N21204" s="264">
        <v>117617.57</v>
      </c>
      <c r="P21204" s="241"/>
      <c r="Q21204" s="242"/>
    </row>
    <row r="21205" spans="13:17" ht="14.5" x14ac:dyDescent="0.35">
      <c r="M21205" s="263" t="s">
        <v>50853</v>
      </c>
      <c r="N21205" s="264">
        <v>1187.31</v>
      </c>
      <c r="P21205" s="241"/>
      <c r="Q21205" s="242"/>
    </row>
    <row r="21206" spans="13:17" ht="14.5" x14ac:dyDescent="0.35">
      <c r="M21206" s="263" t="s">
        <v>28515</v>
      </c>
      <c r="N21206" s="264">
        <v>4791.0200000000004</v>
      </c>
      <c r="P21206" s="241"/>
      <c r="Q21206" s="242"/>
    </row>
    <row r="21207" spans="13:17" ht="14.5" x14ac:dyDescent="0.35">
      <c r="M21207" s="263" t="s">
        <v>43701</v>
      </c>
      <c r="N21207" s="264">
        <v>21876.03</v>
      </c>
      <c r="P21207" s="241"/>
      <c r="Q21207" s="242"/>
    </row>
    <row r="21208" spans="13:17" ht="14.5" x14ac:dyDescent="0.35">
      <c r="M21208" s="263" t="s">
        <v>28516</v>
      </c>
      <c r="N21208" s="264">
        <v>15375</v>
      </c>
      <c r="P21208" s="241"/>
      <c r="Q21208" s="242"/>
    </row>
    <row r="21209" spans="13:17" ht="14.5" x14ac:dyDescent="0.35">
      <c r="M21209" s="263" t="s">
        <v>37490</v>
      </c>
      <c r="N21209" s="264">
        <v>77082.27</v>
      </c>
      <c r="P21209" s="241"/>
      <c r="Q21209" s="242"/>
    </row>
    <row r="21210" spans="13:17" ht="14.5" x14ac:dyDescent="0.35">
      <c r="M21210" s="263" t="s">
        <v>52681</v>
      </c>
      <c r="N21210" s="264">
        <v>36486.28</v>
      </c>
      <c r="P21210" s="241"/>
      <c r="Q21210" s="242"/>
    </row>
    <row r="21211" spans="13:17" ht="14.5" x14ac:dyDescent="0.35">
      <c r="M21211" s="263" t="s">
        <v>28517</v>
      </c>
      <c r="N21211" s="264">
        <v>36912</v>
      </c>
      <c r="P21211" s="241"/>
      <c r="Q21211" s="242"/>
    </row>
    <row r="21212" spans="13:17" ht="14.5" x14ac:dyDescent="0.35">
      <c r="M21212" s="263" t="s">
        <v>28520</v>
      </c>
      <c r="N21212" s="264">
        <v>6146.07</v>
      </c>
      <c r="P21212" s="241"/>
      <c r="Q21212" s="242"/>
    </row>
    <row r="21213" spans="13:17" ht="14.5" x14ac:dyDescent="0.35">
      <c r="M21213" s="263" t="s">
        <v>28522</v>
      </c>
      <c r="N21213" s="264">
        <v>4416256.25</v>
      </c>
      <c r="P21213" s="241"/>
      <c r="Q21213" s="242"/>
    </row>
    <row r="21214" spans="13:17" ht="14.5" x14ac:dyDescent="0.35">
      <c r="M21214" s="263" t="s">
        <v>43702</v>
      </c>
      <c r="N21214" s="264">
        <v>1114.25</v>
      </c>
      <c r="P21214" s="241"/>
      <c r="Q21214" s="242"/>
    </row>
    <row r="21215" spans="13:17" ht="14.5" x14ac:dyDescent="0.35">
      <c r="M21215" s="263" t="s">
        <v>36003</v>
      </c>
      <c r="N21215" s="264">
        <v>507.54</v>
      </c>
      <c r="P21215" s="241"/>
      <c r="Q21215" s="242"/>
    </row>
    <row r="21216" spans="13:17" ht="14.5" x14ac:dyDescent="0.35">
      <c r="M21216" s="263" t="s">
        <v>28524</v>
      </c>
      <c r="N21216" s="264">
        <v>33398.89</v>
      </c>
      <c r="P21216" s="241"/>
      <c r="Q21216" s="242"/>
    </row>
    <row r="21217" spans="13:17" ht="14.5" x14ac:dyDescent="0.35">
      <c r="M21217" s="263" t="s">
        <v>51799</v>
      </c>
      <c r="N21217" s="264">
        <v>7801.3</v>
      </c>
      <c r="P21217" s="241"/>
      <c r="Q21217" s="242"/>
    </row>
    <row r="21218" spans="13:17" ht="14.5" x14ac:dyDescent="0.35">
      <c r="M21218" s="263" t="s">
        <v>28525</v>
      </c>
      <c r="N21218" s="264">
        <v>363683.6</v>
      </c>
      <c r="P21218" s="241"/>
      <c r="Q21218" s="242"/>
    </row>
    <row r="21219" spans="13:17" ht="14.5" x14ac:dyDescent="0.35">
      <c r="M21219" s="263" t="s">
        <v>28526</v>
      </c>
      <c r="N21219" s="264">
        <v>34209.08</v>
      </c>
      <c r="P21219" s="241"/>
      <c r="Q21219" s="242"/>
    </row>
    <row r="21220" spans="13:17" ht="14.5" x14ac:dyDescent="0.35">
      <c r="M21220" s="263" t="s">
        <v>28527</v>
      </c>
      <c r="N21220" s="264">
        <v>9187.9599999999991</v>
      </c>
      <c r="P21220" s="241"/>
      <c r="Q21220" s="242"/>
    </row>
    <row r="21221" spans="13:17" ht="14.5" x14ac:dyDescent="0.35">
      <c r="M21221" s="263" t="s">
        <v>46165</v>
      </c>
      <c r="N21221" s="264">
        <v>192</v>
      </c>
      <c r="P21221" s="241"/>
      <c r="Q21221" s="242"/>
    </row>
    <row r="21222" spans="13:17" ht="14.5" x14ac:dyDescent="0.35">
      <c r="M21222" s="263" t="s">
        <v>28528</v>
      </c>
      <c r="N21222" s="264">
        <v>338030.85</v>
      </c>
      <c r="P21222" s="241"/>
      <c r="Q21222" s="242"/>
    </row>
    <row r="21223" spans="13:17" ht="14.5" x14ac:dyDescent="0.35">
      <c r="M21223" s="263" t="s">
        <v>58579</v>
      </c>
      <c r="N21223" s="264">
        <v>793.5</v>
      </c>
      <c r="P21223" s="241"/>
      <c r="Q21223" s="242"/>
    </row>
    <row r="21224" spans="13:17" ht="14.5" x14ac:dyDescent="0.35">
      <c r="M21224" s="263" t="s">
        <v>58580</v>
      </c>
      <c r="N21224" s="264">
        <v>964.55</v>
      </c>
      <c r="P21224" s="241"/>
      <c r="Q21224" s="242"/>
    </row>
    <row r="21225" spans="13:17" ht="14.5" x14ac:dyDescent="0.35">
      <c r="M21225" s="263" t="s">
        <v>28531</v>
      </c>
      <c r="N21225" s="264">
        <v>8882.8700000000008</v>
      </c>
      <c r="P21225" s="241"/>
      <c r="Q21225" s="242"/>
    </row>
    <row r="21226" spans="13:17" ht="14.5" x14ac:dyDescent="0.35">
      <c r="M21226" s="263" t="s">
        <v>58581</v>
      </c>
      <c r="N21226" s="264">
        <v>659026.91</v>
      </c>
      <c r="P21226" s="241"/>
      <c r="Q21226" s="242"/>
    </row>
    <row r="21227" spans="13:17" ht="14.5" x14ac:dyDescent="0.35">
      <c r="M21227" s="263" t="s">
        <v>28533</v>
      </c>
      <c r="N21227" s="264">
        <v>254467.48</v>
      </c>
      <c r="P21227" s="241"/>
      <c r="Q21227" s="242"/>
    </row>
    <row r="21228" spans="13:17" ht="14.5" x14ac:dyDescent="0.35">
      <c r="M21228" s="263" t="s">
        <v>28534</v>
      </c>
      <c r="N21228" s="264">
        <v>5157.3999999999996</v>
      </c>
      <c r="P21228" s="241"/>
      <c r="Q21228" s="242"/>
    </row>
    <row r="21229" spans="13:17" ht="14.5" x14ac:dyDescent="0.35">
      <c r="M21229" s="263" t="s">
        <v>52682</v>
      </c>
      <c r="N21229" s="264">
        <v>693723.87</v>
      </c>
      <c r="P21229" s="241"/>
      <c r="Q21229" s="242"/>
    </row>
    <row r="21230" spans="13:17" ht="14.5" x14ac:dyDescent="0.35">
      <c r="M21230" s="263" t="s">
        <v>28535</v>
      </c>
      <c r="N21230" s="264">
        <v>47122.26</v>
      </c>
      <c r="P21230" s="241"/>
      <c r="Q21230" s="242"/>
    </row>
    <row r="21231" spans="13:17" ht="14.5" x14ac:dyDescent="0.35">
      <c r="M21231" s="263" t="s">
        <v>34619</v>
      </c>
      <c r="N21231" s="264">
        <v>18087.59</v>
      </c>
      <c r="P21231" s="241"/>
      <c r="Q21231" s="242"/>
    </row>
    <row r="21232" spans="13:17" ht="14.5" x14ac:dyDescent="0.35">
      <c r="M21232" s="263" t="s">
        <v>16098</v>
      </c>
      <c r="N21232" s="264">
        <v>442285.31</v>
      </c>
      <c r="P21232" s="241"/>
      <c r="Q21232" s="242"/>
    </row>
    <row r="21233" spans="13:17" ht="14.5" x14ac:dyDescent="0.35">
      <c r="M21233" s="263" t="s">
        <v>28536</v>
      </c>
      <c r="N21233" s="264">
        <v>-31967.55</v>
      </c>
      <c r="P21233" s="241"/>
      <c r="Q21233" s="242"/>
    </row>
    <row r="21234" spans="13:17" ht="14.5" x14ac:dyDescent="0.35">
      <c r="M21234" s="263" t="s">
        <v>52683</v>
      </c>
      <c r="N21234" s="264">
        <v>5471.59</v>
      </c>
      <c r="P21234" s="241"/>
      <c r="Q21234" s="242"/>
    </row>
    <row r="21235" spans="13:17" ht="14.5" x14ac:dyDescent="0.35">
      <c r="M21235" s="263" t="s">
        <v>36009</v>
      </c>
      <c r="N21235" s="264">
        <v>81538.179999999993</v>
      </c>
      <c r="P21235" s="241"/>
      <c r="Q21235" s="242"/>
    </row>
    <row r="21236" spans="13:17" ht="14.5" x14ac:dyDescent="0.35">
      <c r="M21236" s="263" t="s">
        <v>28563</v>
      </c>
      <c r="N21236" s="264">
        <v>230226.8</v>
      </c>
      <c r="P21236" s="241"/>
      <c r="Q21236" s="242"/>
    </row>
    <row r="21237" spans="13:17" ht="14.5" x14ac:dyDescent="0.35">
      <c r="M21237" s="263" t="s">
        <v>28565</v>
      </c>
      <c r="N21237" s="264">
        <v>50567.88</v>
      </c>
      <c r="P21237" s="241"/>
      <c r="Q21237" s="242"/>
    </row>
    <row r="21238" spans="13:17" ht="14.5" x14ac:dyDescent="0.35">
      <c r="M21238" s="263" t="s">
        <v>51800</v>
      </c>
      <c r="N21238" s="264">
        <v>59500</v>
      </c>
      <c r="P21238" s="241"/>
      <c r="Q21238" s="242"/>
    </row>
    <row r="21239" spans="13:17" ht="14.5" x14ac:dyDescent="0.35">
      <c r="M21239" s="263" t="s">
        <v>28566</v>
      </c>
      <c r="N21239" s="264">
        <v>39446.93</v>
      </c>
      <c r="P21239" s="241"/>
      <c r="Q21239" s="242"/>
    </row>
    <row r="21240" spans="13:17" ht="14.5" x14ac:dyDescent="0.35">
      <c r="M21240" s="263" t="s">
        <v>28567</v>
      </c>
      <c r="N21240" s="264">
        <v>1761.49</v>
      </c>
      <c r="P21240" s="241"/>
      <c r="Q21240" s="242"/>
    </row>
    <row r="21241" spans="13:17" ht="14.5" x14ac:dyDescent="0.35">
      <c r="M21241" s="263" t="s">
        <v>46166</v>
      </c>
      <c r="N21241" s="264">
        <v>345250</v>
      </c>
      <c r="P21241" s="241"/>
      <c r="Q21241" s="242"/>
    </row>
    <row r="21242" spans="13:17" ht="14.5" x14ac:dyDescent="0.35">
      <c r="M21242" s="263" t="s">
        <v>43703</v>
      </c>
      <c r="N21242" s="264">
        <v>16750.099999999999</v>
      </c>
      <c r="P21242" s="241"/>
      <c r="Q21242" s="242"/>
    </row>
    <row r="21243" spans="13:17" ht="14.5" x14ac:dyDescent="0.35">
      <c r="M21243" s="263" t="s">
        <v>28569</v>
      </c>
      <c r="N21243" s="264">
        <v>61422.48</v>
      </c>
      <c r="P21243" s="241"/>
      <c r="Q21243" s="242"/>
    </row>
    <row r="21244" spans="13:17" ht="14.5" x14ac:dyDescent="0.35">
      <c r="M21244" s="263" t="s">
        <v>28570</v>
      </c>
      <c r="N21244" s="264">
        <v>109433.69</v>
      </c>
      <c r="P21244" s="241"/>
      <c r="Q21244" s="242"/>
    </row>
    <row r="21245" spans="13:17" ht="14.5" x14ac:dyDescent="0.35">
      <c r="M21245" s="263" t="s">
        <v>34629</v>
      </c>
      <c r="N21245" s="264">
        <v>58426.32</v>
      </c>
      <c r="P21245" s="241"/>
      <c r="Q21245" s="242"/>
    </row>
    <row r="21246" spans="13:17" ht="14.5" x14ac:dyDescent="0.35">
      <c r="M21246" s="263" t="s">
        <v>50854</v>
      </c>
      <c r="N21246" s="264">
        <v>59452</v>
      </c>
      <c r="P21246" s="241"/>
      <c r="Q21246" s="242"/>
    </row>
    <row r="21247" spans="13:17" ht="14.5" x14ac:dyDescent="0.35">
      <c r="M21247" s="263" t="s">
        <v>28573</v>
      </c>
      <c r="N21247" s="264">
        <v>-15462.82</v>
      </c>
      <c r="P21247" s="241"/>
      <c r="Q21247" s="242"/>
    </row>
    <row r="21248" spans="13:17" ht="14.5" x14ac:dyDescent="0.35">
      <c r="M21248" s="263" t="s">
        <v>28574</v>
      </c>
      <c r="N21248" s="264">
        <v>20099</v>
      </c>
      <c r="P21248" s="241"/>
      <c r="Q21248" s="242"/>
    </row>
    <row r="21249" spans="13:17" ht="14.5" x14ac:dyDescent="0.35">
      <c r="M21249" s="263" t="s">
        <v>58582</v>
      </c>
      <c r="N21249" s="264">
        <v>1891.36</v>
      </c>
      <c r="P21249" s="241"/>
      <c r="Q21249" s="242"/>
    </row>
    <row r="21250" spans="13:17" ht="14.5" x14ac:dyDescent="0.35">
      <c r="M21250" s="263" t="s">
        <v>28575</v>
      </c>
      <c r="N21250" s="264">
        <v>130705.37</v>
      </c>
      <c r="P21250" s="241"/>
      <c r="Q21250" s="242"/>
    </row>
    <row r="21251" spans="13:17" ht="14.5" x14ac:dyDescent="0.35">
      <c r="M21251" s="263" t="s">
        <v>46167</v>
      </c>
      <c r="N21251" s="264">
        <v>65.599999999999994</v>
      </c>
      <c r="P21251" s="241"/>
      <c r="Q21251" s="242"/>
    </row>
    <row r="21252" spans="13:17" ht="14.5" x14ac:dyDescent="0.35">
      <c r="M21252" s="263" t="s">
        <v>28660</v>
      </c>
      <c r="N21252" s="264">
        <v>6057.09</v>
      </c>
      <c r="P21252" s="241"/>
      <c r="Q21252" s="242"/>
    </row>
    <row r="21253" spans="13:17" ht="14.5" x14ac:dyDescent="0.35">
      <c r="M21253" s="263" t="s">
        <v>28661</v>
      </c>
      <c r="N21253" s="264">
        <v>984410.69</v>
      </c>
      <c r="P21253" s="241"/>
      <c r="Q21253" s="242"/>
    </row>
    <row r="21254" spans="13:17" ht="14.5" x14ac:dyDescent="0.35">
      <c r="M21254" s="263" t="s">
        <v>50855</v>
      </c>
      <c r="N21254" s="264">
        <v>1988.25</v>
      </c>
      <c r="P21254" s="241"/>
      <c r="Q21254" s="242"/>
    </row>
    <row r="21255" spans="13:17" ht="14.5" x14ac:dyDescent="0.35">
      <c r="M21255" s="263" t="s">
        <v>28662</v>
      </c>
      <c r="N21255" s="264">
        <v>130706.14</v>
      </c>
      <c r="P21255" s="241"/>
      <c r="Q21255" s="242"/>
    </row>
    <row r="21256" spans="13:17" ht="14.5" x14ac:dyDescent="0.35">
      <c r="M21256" s="263" t="s">
        <v>37502</v>
      </c>
      <c r="N21256" s="264">
        <v>21364.11</v>
      </c>
      <c r="P21256" s="241"/>
      <c r="Q21256" s="242"/>
    </row>
    <row r="21257" spans="13:17" ht="14.5" x14ac:dyDescent="0.35">
      <c r="M21257" s="263" t="s">
        <v>28665</v>
      </c>
      <c r="N21257" s="264">
        <v>163566.04</v>
      </c>
      <c r="P21257" s="241"/>
      <c r="Q21257" s="242"/>
    </row>
    <row r="21258" spans="13:17" ht="14.5" x14ac:dyDescent="0.35">
      <c r="M21258" s="263" t="s">
        <v>42207</v>
      </c>
      <c r="N21258" s="264">
        <v>57097.5</v>
      </c>
      <c r="P21258" s="241"/>
      <c r="Q21258" s="242"/>
    </row>
    <row r="21259" spans="13:17" ht="14.5" x14ac:dyDescent="0.35">
      <c r="M21259" s="263" t="s">
        <v>36011</v>
      </c>
      <c r="N21259" s="264">
        <v>216.86</v>
      </c>
      <c r="P21259" s="241"/>
      <c r="Q21259" s="242"/>
    </row>
    <row r="21260" spans="13:17" ht="14.5" x14ac:dyDescent="0.35">
      <c r="M21260" s="263" t="s">
        <v>28668</v>
      </c>
      <c r="N21260" s="264">
        <v>2994.8</v>
      </c>
      <c r="P21260" s="241"/>
      <c r="Q21260" s="242"/>
    </row>
    <row r="21261" spans="13:17" ht="14.5" x14ac:dyDescent="0.35">
      <c r="M21261" s="263" t="s">
        <v>54046</v>
      </c>
      <c r="N21261" s="264">
        <v>23946.28</v>
      </c>
      <c r="P21261" s="241"/>
      <c r="Q21261" s="242"/>
    </row>
    <row r="21262" spans="13:17" ht="14.5" x14ac:dyDescent="0.35">
      <c r="M21262" s="263" t="s">
        <v>28669</v>
      </c>
      <c r="N21262" s="264">
        <v>146407.82</v>
      </c>
      <c r="P21262" s="241"/>
      <c r="Q21262" s="242"/>
    </row>
    <row r="21263" spans="13:17" ht="14.5" x14ac:dyDescent="0.35">
      <c r="M21263" s="263" t="s">
        <v>28670</v>
      </c>
      <c r="N21263" s="264">
        <v>3513.85</v>
      </c>
      <c r="P21263" s="241"/>
      <c r="Q21263" s="242"/>
    </row>
    <row r="21264" spans="13:17" ht="14.5" x14ac:dyDescent="0.35">
      <c r="M21264" s="263" t="s">
        <v>28673</v>
      </c>
      <c r="N21264" s="264">
        <v>43576.4</v>
      </c>
      <c r="P21264" s="241"/>
      <c r="Q21264" s="242"/>
    </row>
    <row r="21265" spans="13:17" ht="14.5" x14ac:dyDescent="0.35">
      <c r="M21265" s="263" t="s">
        <v>28675</v>
      </c>
      <c r="N21265" s="264">
        <v>4325354.22</v>
      </c>
      <c r="P21265" s="241"/>
      <c r="Q21265" s="242"/>
    </row>
    <row r="21266" spans="13:17" ht="14.5" x14ac:dyDescent="0.35">
      <c r="M21266" s="263" t="s">
        <v>28676</v>
      </c>
      <c r="N21266" s="264">
        <v>15172.95</v>
      </c>
      <c r="P21266" s="241"/>
      <c r="Q21266" s="242"/>
    </row>
    <row r="21267" spans="13:17" ht="14.5" x14ac:dyDescent="0.35">
      <c r="M21267" s="263" t="s">
        <v>46168</v>
      </c>
      <c r="N21267" s="264">
        <v>44890.65</v>
      </c>
      <c r="P21267" s="241"/>
      <c r="Q21267" s="242"/>
    </row>
    <row r="21268" spans="13:17" ht="14.5" x14ac:dyDescent="0.35">
      <c r="M21268" s="263" t="s">
        <v>28677</v>
      </c>
      <c r="N21268" s="264">
        <v>14822.24</v>
      </c>
      <c r="P21268" s="241"/>
      <c r="Q21268" s="242"/>
    </row>
    <row r="21269" spans="13:17" ht="14.5" x14ac:dyDescent="0.35">
      <c r="M21269" s="263" t="s">
        <v>28678</v>
      </c>
      <c r="N21269" s="264">
        <v>140247.69</v>
      </c>
      <c r="P21269" s="241"/>
      <c r="Q21269" s="242"/>
    </row>
    <row r="21270" spans="13:17" ht="14.5" x14ac:dyDescent="0.35">
      <c r="M21270" s="263" t="s">
        <v>58583</v>
      </c>
      <c r="N21270" s="264">
        <v>331.5</v>
      </c>
      <c r="P21270" s="241"/>
      <c r="Q21270" s="242"/>
    </row>
    <row r="21271" spans="13:17" ht="14.5" x14ac:dyDescent="0.35">
      <c r="M21271" s="263" t="s">
        <v>52684</v>
      </c>
      <c r="N21271" s="264">
        <v>1498.44</v>
      </c>
      <c r="P21271" s="241"/>
      <c r="Q21271" s="242"/>
    </row>
    <row r="21272" spans="13:17" ht="14.5" x14ac:dyDescent="0.35">
      <c r="M21272" s="263" t="s">
        <v>16106</v>
      </c>
      <c r="N21272" s="264">
        <v>468057.43</v>
      </c>
      <c r="P21272" s="241"/>
      <c r="Q21272" s="242"/>
    </row>
    <row r="21273" spans="13:17" ht="14.5" x14ac:dyDescent="0.35">
      <c r="M21273" s="263" t="s">
        <v>16107</v>
      </c>
      <c r="N21273" s="264">
        <v>116532.07</v>
      </c>
      <c r="P21273" s="241"/>
      <c r="Q21273" s="242"/>
    </row>
    <row r="21274" spans="13:17" ht="14.5" x14ac:dyDescent="0.35">
      <c r="M21274" s="263" t="s">
        <v>28680</v>
      </c>
      <c r="N21274" s="264">
        <v>43325.78</v>
      </c>
      <c r="P21274" s="241"/>
      <c r="Q21274" s="242"/>
    </row>
    <row r="21275" spans="13:17" ht="14.5" x14ac:dyDescent="0.35">
      <c r="M21275" s="263" t="s">
        <v>58584</v>
      </c>
      <c r="N21275" s="264">
        <v>19085.490000000002</v>
      </c>
      <c r="P21275" s="241"/>
      <c r="Q21275" s="242"/>
    </row>
    <row r="21276" spans="13:17" ht="14.5" x14ac:dyDescent="0.35">
      <c r="M21276" s="263" t="s">
        <v>28681</v>
      </c>
      <c r="N21276" s="264">
        <v>602551.25</v>
      </c>
      <c r="P21276" s="241"/>
      <c r="Q21276" s="242"/>
    </row>
    <row r="21277" spans="13:17" ht="14.5" x14ac:dyDescent="0.35">
      <c r="M21277" s="263" t="s">
        <v>38608</v>
      </c>
      <c r="N21277" s="264">
        <v>3521.72</v>
      </c>
      <c r="P21277" s="241"/>
      <c r="Q21277" s="242"/>
    </row>
    <row r="21278" spans="13:17" ht="14.5" x14ac:dyDescent="0.35">
      <c r="M21278" s="263" t="s">
        <v>28683</v>
      </c>
      <c r="N21278" s="264">
        <v>111132.27</v>
      </c>
      <c r="P21278" s="241"/>
      <c r="Q21278" s="242"/>
    </row>
    <row r="21279" spans="13:17" ht="14.5" x14ac:dyDescent="0.35">
      <c r="M21279" s="263" t="s">
        <v>58585</v>
      </c>
      <c r="N21279" s="264">
        <v>786487.73</v>
      </c>
      <c r="P21279" s="241"/>
      <c r="Q21279" s="242"/>
    </row>
    <row r="21280" spans="13:17" ht="14.5" x14ac:dyDescent="0.35">
      <c r="M21280" s="263" t="s">
        <v>16108</v>
      </c>
      <c r="N21280" s="264">
        <v>138107.82999999999</v>
      </c>
      <c r="P21280" s="241"/>
      <c r="Q21280" s="242"/>
    </row>
    <row r="21281" spans="13:17" ht="14.5" x14ac:dyDescent="0.35">
      <c r="M21281" s="263" t="s">
        <v>28684</v>
      </c>
      <c r="N21281" s="264">
        <v>503725.68</v>
      </c>
      <c r="P21281" s="241"/>
      <c r="Q21281" s="242"/>
    </row>
    <row r="21282" spans="13:17" ht="14.5" x14ac:dyDescent="0.35">
      <c r="M21282" s="263" t="s">
        <v>28685</v>
      </c>
      <c r="N21282" s="264">
        <v>1516</v>
      </c>
      <c r="P21282" s="241"/>
      <c r="Q21282" s="242"/>
    </row>
    <row r="21283" spans="13:17" ht="14.5" x14ac:dyDescent="0.35">
      <c r="M21283" s="263" t="s">
        <v>16110</v>
      </c>
      <c r="N21283" s="264">
        <v>171500.84</v>
      </c>
      <c r="P21283" s="241"/>
      <c r="Q21283" s="242"/>
    </row>
    <row r="21284" spans="13:17" ht="14.5" x14ac:dyDescent="0.35">
      <c r="M21284" s="263" t="s">
        <v>51801</v>
      </c>
      <c r="N21284" s="264">
        <v>-17503.080000000002</v>
      </c>
      <c r="P21284" s="241"/>
      <c r="Q21284" s="242"/>
    </row>
    <row r="21285" spans="13:17" ht="14.5" x14ac:dyDescent="0.35">
      <c r="M21285" s="263" t="s">
        <v>51802</v>
      </c>
      <c r="N21285" s="264">
        <v>102080</v>
      </c>
      <c r="P21285" s="241"/>
      <c r="Q21285" s="242"/>
    </row>
    <row r="21286" spans="13:17" ht="14.5" x14ac:dyDescent="0.35">
      <c r="M21286" s="263" t="s">
        <v>28746</v>
      </c>
      <c r="N21286" s="264">
        <v>284573.40000000002</v>
      </c>
      <c r="P21286" s="241"/>
      <c r="Q21286" s="242"/>
    </row>
    <row r="21287" spans="13:17" ht="14.5" x14ac:dyDescent="0.35">
      <c r="M21287" s="263" t="s">
        <v>37519</v>
      </c>
      <c r="N21287" s="264">
        <v>734850</v>
      </c>
      <c r="P21287" s="241"/>
      <c r="Q21287" s="242"/>
    </row>
    <row r="21288" spans="13:17" ht="14.5" x14ac:dyDescent="0.35">
      <c r="M21288" s="263" t="s">
        <v>37520</v>
      </c>
      <c r="N21288" s="264">
        <v>92677.15</v>
      </c>
      <c r="P21288" s="241"/>
      <c r="Q21288" s="242"/>
    </row>
    <row r="21289" spans="13:17" ht="14.5" x14ac:dyDescent="0.35">
      <c r="M21289" s="263" t="s">
        <v>28748</v>
      </c>
      <c r="N21289" s="264">
        <v>3686066.5</v>
      </c>
      <c r="P21289" s="241"/>
      <c r="Q21289" s="242"/>
    </row>
    <row r="21290" spans="13:17" ht="14.5" x14ac:dyDescent="0.35">
      <c r="M21290" s="263" t="s">
        <v>37521</v>
      </c>
      <c r="N21290" s="264">
        <v>13750</v>
      </c>
      <c r="P21290" s="241"/>
      <c r="Q21290" s="242"/>
    </row>
    <row r="21291" spans="13:17" ht="14.5" x14ac:dyDescent="0.35">
      <c r="M21291" s="263" t="s">
        <v>50856</v>
      </c>
      <c r="N21291" s="264">
        <v>15604.99</v>
      </c>
      <c r="P21291" s="241"/>
      <c r="Q21291" s="242"/>
    </row>
    <row r="21292" spans="13:17" ht="14.5" x14ac:dyDescent="0.35">
      <c r="M21292" s="263" t="s">
        <v>28749</v>
      </c>
      <c r="N21292" s="264">
        <v>884062.87</v>
      </c>
      <c r="P21292" s="241"/>
      <c r="Q21292" s="242"/>
    </row>
    <row r="21293" spans="13:17" ht="14.5" x14ac:dyDescent="0.35">
      <c r="M21293" s="263" t="s">
        <v>37522</v>
      </c>
      <c r="N21293" s="264">
        <v>1405852.94</v>
      </c>
      <c r="P21293" s="241"/>
      <c r="Q21293" s="242"/>
    </row>
    <row r="21294" spans="13:17" ht="14.5" x14ac:dyDescent="0.35">
      <c r="M21294" s="263" t="s">
        <v>28750</v>
      </c>
      <c r="N21294" s="264">
        <v>1424203.35</v>
      </c>
      <c r="P21294" s="241"/>
      <c r="Q21294" s="242"/>
    </row>
    <row r="21295" spans="13:17" ht="14.5" x14ac:dyDescent="0.35">
      <c r="M21295" s="263" t="s">
        <v>46169</v>
      </c>
      <c r="N21295" s="264">
        <v>118170.39</v>
      </c>
      <c r="P21295" s="241"/>
      <c r="Q21295" s="242"/>
    </row>
    <row r="21296" spans="13:17" ht="14.5" x14ac:dyDescent="0.35">
      <c r="M21296" s="263" t="s">
        <v>28752</v>
      </c>
      <c r="N21296" s="264">
        <v>58808.66</v>
      </c>
      <c r="P21296" s="241"/>
      <c r="Q21296" s="242"/>
    </row>
    <row r="21297" spans="13:17" ht="14.5" x14ac:dyDescent="0.35">
      <c r="M21297" s="263" t="s">
        <v>38612</v>
      </c>
      <c r="N21297" s="264">
        <v>35850.82</v>
      </c>
      <c r="P21297" s="241"/>
      <c r="Q21297" s="242"/>
    </row>
    <row r="21298" spans="13:17" ht="14.5" x14ac:dyDescent="0.35">
      <c r="M21298" s="263" t="s">
        <v>28754</v>
      </c>
      <c r="N21298" s="264">
        <v>159123.5</v>
      </c>
      <c r="P21298" s="241"/>
      <c r="Q21298" s="242"/>
    </row>
    <row r="21299" spans="13:17" ht="14.5" x14ac:dyDescent="0.35">
      <c r="M21299" s="263" t="s">
        <v>28756</v>
      </c>
      <c r="N21299" s="264">
        <v>226923.79</v>
      </c>
      <c r="P21299" s="241"/>
      <c r="Q21299" s="242"/>
    </row>
    <row r="21300" spans="13:17" ht="14.5" x14ac:dyDescent="0.35">
      <c r="M21300" s="263" t="s">
        <v>28757</v>
      </c>
      <c r="N21300" s="264">
        <v>77409.7</v>
      </c>
      <c r="P21300" s="241"/>
      <c r="Q21300" s="242"/>
    </row>
    <row r="21301" spans="13:17" ht="14.5" x14ac:dyDescent="0.35">
      <c r="M21301" s="263" t="s">
        <v>49236</v>
      </c>
      <c r="N21301" s="264">
        <v>5592163.6200000001</v>
      </c>
      <c r="P21301" s="241"/>
      <c r="Q21301" s="242"/>
    </row>
    <row r="21302" spans="13:17" ht="14.5" x14ac:dyDescent="0.35">
      <c r="M21302" s="263" t="s">
        <v>43704</v>
      </c>
      <c r="N21302" s="264">
        <v>135650.46</v>
      </c>
      <c r="P21302" s="241"/>
      <c r="Q21302" s="242"/>
    </row>
    <row r="21303" spans="13:17" ht="14.5" x14ac:dyDescent="0.35">
      <c r="M21303" s="263" t="s">
        <v>58586</v>
      </c>
      <c r="N21303" s="264">
        <v>113100</v>
      </c>
      <c r="P21303" s="241"/>
      <c r="Q21303" s="242"/>
    </row>
    <row r="21304" spans="13:17" ht="14.5" x14ac:dyDescent="0.35">
      <c r="M21304" s="263" t="s">
        <v>54047</v>
      </c>
      <c r="N21304" s="264">
        <v>37400</v>
      </c>
      <c r="P21304" s="241"/>
      <c r="Q21304" s="242"/>
    </row>
    <row r="21305" spans="13:17" ht="14.5" x14ac:dyDescent="0.35">
      <c r="M21305" s="263" t="s">
        <v>28759</v>
      </c>
      <c r="N21305" s="264">
        <v>4903082.0199999996</v>
      </c>
      <c r="P21305" s="241"/>
      <c r="Q21305" s="242"/>
    </row>
    <row r="21306" spans="13:17" ht="14.5" x14ac:dyDescent="0.35">
      <c r="M21306" s="263" t="s">
        <v>28760</v>
      </c>
      <c r="N21306" s="264">
        <v>2190504.5</v>
      </c>
      <c r="P21306" s="241"/>
      <c r="Q21306" s="242"/>
    </row>
    <row r="21307" spans="13:17" ht="14.5" x14ac:dyDescent="0.35">
      <c r="M21307" s="263" t="s">
        <v>43705</v>
      </c>
      <c r="N21307" s="264">
        <v>1138.6500000000001</v>
      </c>
      <c r="P21307" s="241"/>
      <c r="Q21307" s="242"/>
    </row>
    <row r="21308" spans="13:17" ht="14.5" x14ac:dyDescent="0.35">
      <c r="M21308" s="263" t="s">
        <v>28761</v>
      </c>
      <c r="N21308" s="264">
        <v>1679186.52</v>
      </c>
      <c r="P21308" s="241"/>
      <c r="Q21308" s="242"/>
    </row>
    <row r="21309" spans="13:17" ht="14.5" x14ac:dyDescent="0.35">
      <c r="M21309" s="263" t="s">
        <v>28762</v>
      </c>
      <c r="N21309" s="264">
        <v>2545316.08</v>
      </c>
      <c r="P21309" s="241"/>
      <c r="Q21309" s="242"/>
    </row>
    <row r="21310" spans="13:17" ht="14.5" x14ac:dyDescent="0.35">
      <c r="M21310" s="263" t="s">
        <v>28763</v>
      </c>
      <c r="N21310" s="264">
        <v>528245.76000000001</v>
      </c>
      <c r="P21310" s="241"/>
      <c r="Q21310" s="242"/>
    </row>
    <row r="21311" spans="13:17" ht="14.5" x14ac:dyDescent="0.35">
      <c r="M21311" s="263" t="s">
        <v>28764</v>
      </c>
      <c r="N21311" s="264">
        <v>373382.42</v>
      </c>
      <c r="P21311" s="241"/>
      <c r="Q21311" s="242"/>
    </row>
    <row r="21312" spans="13:17" ht="14.5" x14ac:dyDescent="0.35">
      <c r="M21312" s="263" t="s">
        <v>28765</v>
      </c>
      <c r="N21312" s="264">
        <v>91408.62</v>
      </c>
      <c r="P21312" s="241"/>
      <c r="Q21312" s="242"/>
    </row>
    <row r="21313" spans="13:17" ht="14.5" x14ac:dyDescent="0.35">
      <c r="M21313" s="263" t="s">
        <v>28767</v>
      </c>
      <c r="N21313" s="264">
        <v>218093</v>
      </c>
      <c r="P21313" s="241"/>
      <c r="Q21313" s="242"/>
    </row>
    <row r="21314" spans="13:17" ht="14.5" x14ac:dyDescent="0.35">
      <c r="M21314" s="263" t="s">
        <v>58587</v>
      </c>
      <c r="N21314" s="264">
        <v>60000</v>
      </c>
      <c r="P21314" s="241"/>
      <c r="Q21314" s="242"/>
    </row>
    <row r="21315" spans="13:17" ht="14.5" x14ac:dyDescent="0.35">
      <c r="M21315" s="263" t="s">
        <v>28769</v>
      </c>
      <c r="N21315" s="264">
        <v>22071.08</v>
      </c>
      <c r="P21315" s="241"/>
      <c r="Q21315" s="242"/>
    </row>
    <row r="21316" spans="13:17" ht="14.5" x14ac:dyDescent="0.35">
      <c r="M21316" s="263" t="s">
        <v>28770</v>
      </c>
      <c r="N21316" s="264">
        <v>96673.66</v>
      </c>
      <c r="P21316" s="241"/>
      <c r="Q21316" s="242"/>
    </row>
    <row r="21317" spans="13:17" ht="14.5" x14ac:dyDescent="0.35">
      <c r="M21317" s="263" t="s">
        <v>58588</v>
      </c>
      <c r="N21317" s="264">
        <v>588417.22</v>
      </c>
      <c r="P21317" s="241"/>
      <c r="Q21317" s="242"/>
    </row>
    <row r="21318" spans="13:17" ht="14.5" x14ac:dyDescent="0.35">
      <c r="M21318" s="263" t="s">
        <v>28771</v>
      </c>
      <c r="N21318" s="264">
        <v>421098.43</v>
      </c>
      <c r="P21318" s="241"/>
      <c r="Q21318" s="242"/>
    </row>
    <row r="21319" spans="13:17" ht="14.5" x14ac:dyDescent="0.35">
      <c r="M21319" s="263" t="s">
        <v>28772</v>
      </c>
      <c r="N21319" s="264">
        <v>794325.57</v>
      </c>
      <c r="P21319" s="241"/>
      <c r="Q21319" s="242"/>
    </row>
    <row r="21320" spans="13:17" ht="14.5" x14ac:dyDescent="0.35">
      <c r="M21320" s="263" t="s">
        <v>58589</v>
      </c>
      <c r="N21320" s="264">
        <v>236034.94</v>
      </c>
      <c r="P21320" s="241"/>
      <c r="Q21320" s="242"/>
    </row>
    <row r="21321" spans="13:17" ht="14.5" x14ac:dyDescent="0.35">
      <c r="M21321" s="263" t="s">
        <v>28773</v>
      </c>
      <c r="N21321" s="264">
        <v>16304.63</v>
      </c>
      <c r="P21321" s="241"/>
      <c r="Q21321" s="242"/>
    </row>
    <row r="21322" spans="13:17" ht="14.5" x14ac:dyDescent="0.35">
      <c r="M21322" s="263" t="s">
        <v>46170</v>
      </c>
      <c r="N21322" s="264">
        <v>1077656</v>
      </c>
      <c r="P21322" s="241"/>
      <c r="Q21322" s="242"/>
    </row>
    <row r="21323" spans="13:17" ht="14.5" x14ac:dyDescent="0.35">
      <c r="M21323" s="263" t="s">
        <v>28774</v>
      </c>
      <c r="N21323" s="264">
        <v>6144061</v>
      </c>
      <c r="P21323" s="241"/>
      <c r="Q21323" s="242"/>
    </row>
    <row r="21324" spans="13:17" ht="14.5" x14ac:dyDescent="0.35">
      <c r="M21324" s="263" t="s">
        <v>28775</v>
      </c>
      <c r="N21324" s="264">
        <v>3117079.08</v>
      </c>
      <c r="P21324" s="241"/>
      <c r="Q21324" s="242"/>
    </row>
    <row r="21325" spans="13:17" ht="14.5" x14ac:dyDescent="0.35">
      <c r="M21325" s="263" t="s">
        <v>37530</v>
      </c>
      <c r="N21325" s="264">
        <v>112923.2</v>
      </c>
      <c r="P21325" s="241"/>
      <c r="Q21325" s="242"/>
    </row>
    <row r="21326" spans="13:17" ht="14.5" x14ac:dyDescent="0.35">
      <c r="M21326" s="263" t="s">
        <v>37531</v>
      </c>
      <c r="N21326" s="264">
        <v>13462.5</v>
      </c>
      <c r="P21326" s="241"/>
      <c r="Q21326" s="242"/>
    </row>
    <row r="21327" spans="13:17" ht="14.5" x14ac:dyDescent="0.35">
      <c r="M21327" s="263" t="s">
        <v>49237</v>
      </c>
      <c r="N21327" s="264">
        <v>35098.89</v>
      </c>
      <c r="P21327" s="241"/>
      <c r="Q21327" s="242"/>
    </row>
    <row r="21328" spans="13:17" ht="14.5" x14ac:dyDescent="0.35">
      <c r="M21328" s="263" t="s">
        <v>37532</v>
      </c>
      <c r="N21328" s="264">
        <v>12353.59</v>
      </c>
      <c r="P21328" s="241"/>
      <c r="Q21328" s="242"/>
    </row>
    <row r="21329" spans="13:17" ht="14.5" x14ac:dyDescent="0.35">
      <c r="M21329" s="263" t="s">
        <v>37533</v>
      </c>
      <c r="N21329" s="264">
        <v>1656.15</v>
      </c>
      <c r="P21329" s="241"/>
      <c r="Q21329" s="242"/>
    </row>
    <row r="21330" spans="13:17" ht="14.5" x14ac:dyDescent="0.35">
      <c r="M21330" s="263" t="s">
        <v>28786</v>
      </c>
      <c r="N21330" s="264">
        <v>2407.08</v>
      </c>
      <c r="P21330" s="241"/>
      <c r="Q21330" s="242"/>
    </row>
    <row r="21331" spans="13:17" ht="14.5" x14ac:dyDescent="0.35">
      <c r="M21331" s="263" t="s">
        <v>42212</v>
      </c>
      <c r="N21331" s="264">
        <v>20000</v>
      </c>
      <c r="P21331" s="241"/>
      <c r="Q21331" s="242"/>
    </row>
    <row r="21332" spans="13:17" ht="14.5" x14ac:dyDescent="0.35">
      <c r="M21332" s="263" t="s">
        <v>49238</v>
      </c>
      <c r="N21332" s="264">
        <v>36100</v>
      </c>
      <c r="P21332" s="241"/>
      <c r="Q21332" s="242"/>
    </row>
    <row r="21333" spans="13:17" ht="14.5" x14ac:dyDescent="0.35">
      <c r="M21333" s="263" t="s">
        <v>28808</v>
      </c>
      <c r="N21333" s="264">
        <v>3340</v>
      </c>
      <c r="P21333" s="241"/>
      <c r="Q21333" s="242"/>
    </row>
    <row r="21334" spans="13:17" ht="14.5" x14ac:dyDescent="0.35">
      <c r="M21334" s="263" t="s">
        <v>46171</v>
      </c>
      <c r="N21334" s="264">
        <v>8446.36</v>
      </c>
      <c r="P21334" s="241"/>
      <c r="Q21334" s="242"/>
    </row>
    <row r="21335" spans="13:17" ht="14.5" x14ac:dyDescent="0.35">
      <c r="M21335" s="263" t="s">
        <v>28810</v>
      </c>
      <c r="N21335" s="264">
        <v>2259</v>
      </c>
      <c r="P21335" s="241"/>
      <c r="Q21335" s="242"/>
    </row>
    <row r="21336" spans="13:17" ht="14.5" x14ac:dyDescent="0.35">
      <c r="M21336" s="263" t="s">
        <v>58590</v>
      </c>
      <c r="N21336" s="264">
        <v>17257.5</v>
      </c>
      <c r="P21336" s="241"/>
      <c r="Q21336" s="242"/>
    </row>
    <row r="21337" spans="13:17" ht="14.5" x14ac:dyDescent="0.35">
      <c r="M21337" s="263" t="s">
        <v>50857</v>
      </c>
      <c r="N21337" s="264">
        <v>54281.25</v>
      </c>
      <c r="P21337" s="241"/>
      <c r="Q21337" s="242"/>
    </row>
    <row r="21338" spans="13:17" ht="14.5" x14ac:dyDescent="0.35">
      <c r="M21338" s="263" t="s">
        <v>58591</v>
      </c>
      <c r="N21338" s="264">
        <v>10080</v>
      </c>
      <c r="P21338" s="241"/>
      <c r="Q21338" s="242"/>
    </row>
    <row r="21339" spans="13:17" ht="14.5" x14ac:dyDescent="0.35">
      <c r="M21339" s="263" t="s">
        <v>58592</v>
      </c>
      <c r="N21339" s="264">
        <v>7500</v>
      </c>
      <c r="P21339" s="241"/>
      <c r="Q21339" s="242"/>
    </row>
    <row r="21340" spans="13:17" ht="14.5" x14ac:dyDescent="0.35">
      <c r="M21340" s="263" t="s">
        <v>50858</v>
      </c>
      <c r="N21340" s="264">
        <v>6243.85</v>
      </c>
      <c r="P21340" s="241"/>
      <c r="Q21340" s="242"/>
    </row>
    <row r="21341" spans="13:17" ht="14.5" x14ac:dyDescent="0.35">
      <c r="M21341" s="263" t="s">
        <v>58593</v>
      </c>
      <c r="N21341" s="264">
        <v>564.91</v>
      </c>
      <c r="P21341" s="241"/>
      <c r="Q21341" s="242"/>
    </row>
    <row r="21342" spans="13:17" ht="14.5" x14ac:dyDescent="0.35">
      <c r="M21342" s="263" t="s">
        <v>37539</v>
      </c>
      <c r="N21342" s="264">
        <v>34229.42</v>
      </c>
      <c r="P21342" s="241"/>
      <c r="Q21342" s="242"/>
    </row>
    <row r="21343" spans="13:17" ht="14.5" x14ac:dyDescent="0.35">
      <c r="M21343" s="263" t="s">
        <v>58594</v>
      </c>
      <c r="N21343" s="264">
        <v>387081.08</v>
      </c>
      <c r="P21343" s="241"/>
      <c r="Q21343" s="242"/>
    </row>
    <row r="21344" spans="13:17" ht="14.5" x14ac:dyDescent="0.35">
      <c r="M21344" s="263" t="s">
        <v>28861</v>
      </c>
      <c r="N21344" s="264">
        <v>557602.35</v>
      </c>
      <c r="P21344" s="241"/>
      <c r="Q21344" s="242"/>
    </row>
    <row r="21345" spans="13:17" ht="14.5" x14ac:dyDescent="0.35">
      <c r="M21345" s="263" t="s">
        <v>50859</v>
      </c>
      <c r="N21345" s="264">
        <v>735.35</v>
      </c>
      <c r="P21345" s="241"/>
      <c r="Q21345" s="242"/>
    </row>
    <row r="21346" spans="13:17" ht="14.5" x14ac:dyDescent="0.35">
      <c r="M21346" s="263" t="s">
        <v>37540</v>
      </c>
      <c r="N21346" s="264">
        <v>100831.18</v>
      </c>
      <c r="P21346" s="241"/>
      <c r="Q21346" s="242"/>
    </row>
    <row r="21347" spans="13:17" ht="14.5" x14ac:dyDescent="0.35">
      <c r="M21347" s="263" t="s">
        <v>28862</v>
      </c>
      <c r="N21347" s="264">
        <v>157358.01</v>
      </c>
      <c r="P21347" s="241"/>
      <c r="Q21347" s="242"/>
    </row>
    <row r="21348" spans="13:17" ht="14.5" x14ac:dyDescent="0.35">
      <c r="M21348" s="263" t="s">
        <v>58595</v>
      </c>
      <c r="N21348" s="264">
        <v>48.78</v>
      </c>
      <c r="P21348" s="241"/>
      <c r="Q21348" s="242"/>
    </row>
    <row r="21349" spans="13:17" ht="14.5" x14ac:dyDescent="0.35">
      <c r="M21349" s="263" t="s">
        <v>28863</v>
      </c>
      <c r="N21349" s="264">
        <v>133756.65</v>
      </c>
      <c r="P21349" s="241"/>
      <c r="Q21349" s="242"/>
    </row>
    <row r="21350" spans="13:17" ht="14.5" x14ac:dyDescent="0.35">
      <c r="M21350" s="263" t="s">
        <v>28864</v>
      </c>
      <c r="N21350" s="264">
        <v>6965.23</v>
      </c>
      <c r="P21350" s="241"/>
      <c r="Q21350" s="242"/>
    </row>
    <row r="21351" spans="13:17" ht="14.5" x14ac:dyDescent="0.35">
      <c r="M21351" s="263" t="s">
        <v>58596</v>
      </c>
      <c r="N21351" s="264">
        <v>18930.34</v>
      </c>
      <c r="P21351" s="241"/>
      <c r="Q21351" s="242"/>
    </row>
    <row r="21352" spans="13:17" ht="14.5" x14ac:dyDescent="0.35">
      <c r="M21352" s="263" t="s">
        <v>28865</v>
      </c>
      <c r="N21352" s="264">
        <v>71453.47</v>
      </c>
      <c r="P21352" s="241"/>
      <c r="Q21352" s="242"/>
    </row>
    <row r="21353" spans="13:17" ht="14.5" x14ac:dyDescent="0.35">
      <c r="M21353" s="263" t="s">
        <v>36016</v>
      </c>
      <c r="N21353" s="264">
        <v>1001.14</v>
      </c>
      <c r="P21353" s="241"/>
      <c r="Q21353" s="242"/>
    </row>
    <row r="21354" spans="13:17" ht="14.5" x14ac:dyDescent="0.35">
      <c r="M21354" s="263" t="s">
        <v>28866</v>
      </c>
      <c r="N21354" s="264">
        <v>18807.080000000002</v>
      </c>
      <c r="P21354" s="241"/>
      <c r="Q21354" s="242"/>
    </row>
    <row r="21355" spans="13:17" ht="14.5" x14ac:dyDescent="0.35">
      <c r="M21355" s="263" t="s">
        <v>28867</v>
      </c>
      <c r="N21355" s="264">
        <v>18482.28</v>
      </c>
      <c r="P21355" s="241"/>
      <c r="Q21355" s="242"/>
    </row>
    <row r="21356" spans="13:17" ht="14.5" x14ac:dyDescent="0.35">
      <c r="M21356" s="263" t="s">
        <v>28868</v>
      </c>
      <c r="N21356" s="264">
        <v>16317.33</v>
      </c>
      <c r="P21356" s="241"/>
      <c r="Q21356" s="242"/>
    </row>
    <row r="21357" spans="13:17" ht="14.5" x14ac:dyDescent="0.35">
      <c r="M21357" s="263" t="s">
        <v>38615</v>
      </c>
      <c r="N21357" s="264">
        <v>6138385.3799999999</v>
      </c>
      <c r="P21357" s="241"/>
      <c r="Q21357" s="242"/>
    </row>
    <row r="21358" spans="13:17" ht="14.5" x14ac:dyDescent="0.35">
      <c r="M21358" s="263" t="s">
        <v>46172</v>
      </c>
      <c r="N21358" s="264">
        <v>3254.07</v>
      </c>
      <c r="P21358" s="241"/>
      <c r="Q21358" s="242"/>
    </row>
    <row r="21359" spans="13:17" ht="14.5" x14ac:dyDescent="0.35">
      <c r="M21359" s="263" t="s">
        <v>16116</v>
      </c>
      <c r="N21359" s="264">
        <v>154305.04999999999</v>
      </c>
      <c r="P21359" s="241"/>
      <c r="Q21359" s="242"/>
    </row>
    <row r="21360" spans="13:17" ht="14.5" x14ac:dyDescent="0.35">
      <c r="M21360" s="263" t="s">
        <v>28869</v>
      </c>
      <c r="N21360" s="264">
        <v>3000</v>
      </c>
      <c r="P21360" s="241"/>
      <c r="Q21360" s="242"/>
    </row>
    <row r="21361" spans="13:17" ht="14.5" x14ac:dyDescent="0.35">
      <c r="M21361" s="263" t="s">
        <v>46173</v>
      </c>
      <c r="N21361" s="264">
        <v>92904.98</v>
      </c>
      <c r="P21361" s="241"/>
      <c r="Q21361" s="242"/>
    </row>
    <row r="21362" spans="13:17" ht="14.5" x14ac:dyDescent="0.35">
      <c r="M21362" s="263" t="s">
        <v>28870</v>
      </c>
      <c r="N21362" s="264">
        <v>511070.39</v>
      </c>
      <c r="P21362" s="241"/>
      <c r="Q21362" s="242"/>
    </row>
    <row r="21363" spans="13:17" ht="14.5" x14ac:dyDescent="0.35">
      <c r="M21363" s="263" t="s">
        <v>36017</v>
      </c>
      <c r="N21363" s="264">
        <v>2235.23</v>
      </c>
      <c r="P21363" s="241"/>
      <c r="Q21363" s="242"/>
    </row>
    <row r="21364" spans="13:17" ht="14.5" x14ac:dyDescent="0.35">
      <c r="M21364" s="263" t="s">
        <v>16117</v>
      </c>
      <c r="N21364" s="264">
        <v>640043.97</v>
      </c>
      <c r="P21364" s="241"/>
      <c r="Q21364" s="242"/>
    </row>
    <row r="21365" spans="13:17" ht="14.5" x14ac:dyDescent="0.35">
      <c r="M21365" s="263" t="s">
        <v>16118</v>
      </c>
      <c r="N21365" s="264">
        <v>304924.55</v>
      </c>
      <c r="P21365" s="241"/>
      <c r="Q21365" s="242"/>
    </row>
    <row r="21366" spans="13:17" ht="14.5" x14ac:dyDescent="0.35">
      <c r="M21366" s="263" t="s">
        <v>28871</v>
      </c>
      <c r="N21366" s="264">
        <v>71536.08</v>
      </c>
      <c r="P21366" s="241"/>
      <c r="Q21366" s="242"/>
    </row>
    <row r="21367" spans="13:17" ht="14.5" x14ac:dyDescent="0.35">
      <c r="M21367" s="263" t="s">
        <v>46174</v>
      </c>
      <c r="N21367" s="264">
        <v>62100</v>
      </c>
      <c r="P21367" s="241"/>
      <c r="Q21367" s="242"/>
    </row>
    <row r="21368" spans="13:17" ht="14.5" x14ac:dyDescent="0.35">
      <c r="M21368" s="263" t="s">
        <v>52685</v>
      </c>
      <c r="N21368" s="264">
        <v>144</v>
      </c>
      <c r="P21368" s="241"/>
      <c r="Q21368" s="242"/>
    </row>
    <row r="21369" spans="13:17" ht="14.5" x14ac:dyDescent="0.35">
      <c r="M21369" s="263" t="s">
        <v>51803</v>
      </c>
      <c r="N21369" s="264">
        <v>8704.4500000000007</v>
      </c>
      <c r="P21369" s="241"/>
      <c r="Q21369" s="242"/>
    </row>
    <row r="21370" spans="13:17" ht="14.5" x14ac:dyDescent="0.35">
      <c r="M21370" s="263" t="s">
        <v>42440</v>
      </c>
      <c r="N21370" s="264">
        <v>9769.1</v>
      </c>
      <c r="P21370" s="241"/>
      <c r="Q21370" s="242"/>
    </row>
    <row r="21371" spans="13:17" ht="14.5" x14ac:dyDescent="0.35">
      <c r="M21371" s="263" t="s">
        <v>28873</v>
      </c>
      <c r="N21371" s="264">
        <v>2340.42</v>
      </c>
      <c r="P21371" s="241"/>
      <c r="Q21371" s="242"/>
    </row>
    <row r="21372" spans="13:17" ht="14.5" x14ac:dyDescent="0.35">
      <c r="M21372" s="263" t="s">
        <v>46175</v>
      </c>
      <c r="N21372" s="264">
        <v>9920.5300000000007</v>
      </c>
      <c r="P21372" s="241"/>
      <c r="Q21372" s="242"/>
    </row>
    <row r="21373" spans="13:17" ht="14.5" x14ac:dyDescent="0.35">
      <c r="M21373" s="263" t="s">
        <v>28874</v>
      </c>
      <c r="N21373" s="264">
        <v>328479.93</v>
      </c>
      <c r="P21373" s="241"/>
      <c r="Q21373" s="242"/>
    </row>
    <row r="21374" spans="13:17" ht="14.5" x14ac:dyDescent="0.35">
      <c r="M21374" s="263" t="s">
        <v>16119</v>
      </c>
      <c r="N21374" s="264">
        <v>891352.8</v>
      </c>
      <c r="P21374" s="241"/>
      <c r="Q21374" s="242"/>
    </row>
    <row r="21375" spans="13:17" ht="14.5" x14ac:dyDescent="0.35">
      <c r="M21375" s="263" t="s">
        <v>28875</v>
      </c>
      <c r="N21375" s="264">
        <v>1584310.51</v>
      </c>
      <c r="P21375" s="241"/>
      <c r="Q21375" s="242"/>
    </row>
    <row r="21376" spans="13:17" ht="14.5" x14ac:dyDescent="0.35">
      <c r="M21376" s="263" t="s">
        <v>51804</v>
      </c>
      <c r="N21376" s="264">
        <v>41657.46</v>
      </c>
      <c r="P21376" s="241"/>
      <c r="Q21376" s="242"/>
    </row>
    <row r="21377" spans="13:17" ht="14.5" x14ac:dyDescent="0.35">
      <c r="M21377" s="263" t="s">
        <v>16120</v>
      </c>
      <c r="N21377" s="264">
        <v>131508.74</v>
      </c>
      <c r="P21377" s="241"/>
      <c r="Q21377" s="242"/>
    </row>
    <row r="21378" spans="13:17" ht="14.5" x14ac:dyDescent="0.35">
      <c r="M21378" s="263" t="s">
        <v>28876</v>
      </c>
      <c r="N21378" s="264">
        <v>3250325.69</v>
      </c>
      <c r="P21378" s="241"/>
      <c r="Q21378" s="242"/>
    </row>
    <row r="21379" spans="13:17" ht="14.5" x14ac:dyDescent="0.35">
      <c r="M21379" s="263" t="s">
        <v>51805</v>
      </c>
      <c r="N21379" s="264">
        <v>-26915.33</v>
      </c>
      <c r="P21379" s="241"/>
      <c r="Q21379" s="242"/>
    </row>
    <row r="21380" spans="13:17" ht="14.5" x14ac:dyDescent="0.35">
      <c r="M21380" s="263" t="s">
        <v>43706</v>
      </c>
      <c r="N21380" s="264">
        <v>810839</v>
      </c>
      <c r="P21380" s="241"/>
      <c r="Q21380" s="242"/>
    </row>
    <row r="21381" spans="13:17" ht="14.5" x14ac:dyDescent="0.35">
      <c r="M21381" s="263" t="s">
        <v>28877</v>
      </c>
      <c r="N21381" s="264">
        <v>93750.46</v>
      </c>
      <c r="P21381" s="241"/>
      <c r="Q21381" s="242"/>
    </row>
    <row r="21382" spans="13:17" ht="14.5" x14ac:dyDescent="0.35">
      <c r="M21382" s="263" t="s">
        <v>49239</v>
      </c>
      <c r="N21382" s="264">
        <v>93050</v>
      </c>
      <c r="P21382" s="241"/>
      <c r="Q21382" s="242"/>
    </row>
    <row r="21383" spans="13:17" ht="14.5" x14ac:dyDescent="0.35">
      <c r="M21383" s="263" t="s">
        <v>49240</v>
      </c>
      <c r="N21383" s="264">
        <v>7118.34</v>
      </c>
      <c r="P21383" s="241"/>
      <c r="Q21383" s="242"/>
    </row>
    <row r="21384" spans="13:17" ht="14.5" x14ac:dyDescent="0.35">
      <c r="M21384" s="263" t="s">
        <v>50860</v>
      </c>
      <c r="N21384" s="264">
        <v>1500</v>
      </c>
      <c r="P21384" s="241"/>
      <c r="Q21384" s="242"/>
    </row>
    <row r="21385" spans="13:17" ht="14.5" x14ac:dyDescent="0.35">
      <c r="M21385" s="263" t="s">
        <v>28890</v>
      </c>
      <c r="N21385" s="264">
        <v>6895.85</v>
      </c>
      <c r="P21385" s="241"/>
      <c r="Q21385" s="242"/>
    </row>
    <row r="21386" spans="13:17" ht="14.5" x14ac:dyDescent="0.35">
      <c r="M21386" s="263" t="s">
        <v>28892</v>
      </c>
      <c r="N21386" s="264">
        <v>2003.31</v>
      </c>
      <c r="P21386" s="241"/>
      <c r="Q21386" s="242"/>
    </row>
    <row r="21387" spans="13:17" ht="14.5" x14ac:dyDescent="0.35">
      <c r="M21387" s="263" t="s">
        <v>28893</v>
      </c>
      <c r="N21387" s="264">
        <v>15376.19</v>
      </c>
      <c r="P21387" s="241"/>
      <c r="Q21387" s="242"/>
    </row>
    <row r="21388" spans="13:17" ht="14.5" x14ac:dyDescent="0.35">
      <c r="M21388" s="263" t="s">
        <v>28909</v>
      </c>
      <c r="N21388" s="264">
        <v>121916.99</v>
      </c>
      <c r="P21388" s="241"/>
      <c r="Q21388" s="242"/>
    </row>
    <row r="21389" spans="13:17" ht="14.5" x14ac:dyDescent="0.35">
      <c r="M21389" s="263" t="s">
        <v>36028</v>
      </c>
      <c r="N21389" s="264">
        <v>54091.68</v>
      </c>
      <c r="P21389" s="241"/>
      <c r="Q21389" s="242"/>
    </row>
    <row r="21390" spans="13:17" ht="14.5" x14ac:dyDescent="0.35">
      <c r="M21390" s="263" t="s">
        <v>28911</v>
      </c>
      <c r="N21390" s="264">
        <v>32381.33</v>
      </c>
      <c r="P21390" s="241"/>
      <c r="Q21390" s="242"/>
    </row>
    <row r="21391" spans="13:17" ht="14.5" x14ac:dyDescent="0.35">
      <c r="M21391" s="263" t="s">
        <v>49241</v>
      </c>
      <c r="N21391" s="264">
        <v>45000</v>
      </c>
      <c r="P21391" s="241"/>
      <c r="Q21391" s="242"/>
    </row>
    <row r="21392" spans="13:17" ht="14.5" x14ac:dyDescent="0.35">
      <c r="M21392" s="263" t="s">
        <v>49242</v>
      </c>
      <c r="N21392" s="264">
        <v>661.13</v>
      </c>
      <c r="P21392" s="241"/>
      <c r="Q21392" s="242"/>
    </row>
    <row r="21393" spans="13:17" ht="14.5" x14ac:dyDescent="0.35">
      <c r="M21393" s="263" t="s">
        <v>36029</v>
      </c>
      <c r="N21393" s="264">
        <v>69616.009999999995</v>
      </c>
      <c r="P21393" s="241"/>
      <c r="Q21393" s="242"/>
    </row>
    <row r="21394" spans="13:17" ht="14.5" x14ac:dyDescent="0.35">
      <c r="M21394" s="263" t="s">
        <v>28912</v>
      </c>
      <c r="N21394" s="264">
        <v>21111.78</v>
      </c>
      <c r="P21394" s="241"/>
      <c r="Q21394" s="242"/>
    </row>
    <row r="21395" spans="13:17" ht="14.5" x14ac:dyDescent="0.35">
      <c r="M21395" s="263" t="s">
        <v>28913</v>
      </c>
      <c r="N21395" s="264">
        <v>48252.83</v>
      </c>
    </row>
    <row r="21396" spans="13:17" ht="14.5" x14ac:dyDescent="0.35">
      <c r="M21396" s="263" t="s">
        <v>28914</v>
      </c>
      <c r="N21396" s="264">
        <v>2041.51</v>
      </c>
    </row>
    <row r="21397" spans="13:17" ht="14.5" x14ac:dyDescent="0.35">
      <c r="M21397" s="263" t="s">
        <v>28915</v>
      </c>
      <c r="N21397" s="264">
        <v>22726.12</v>
      </c>
    </row>
    <row r="21398" spans="13:17" ht="14.5" x14ac:dyDescent="0.35">
      <c r="M21398" s="263" t="s">
        <v>28916</v>
      </c>
      <c r="N21398" s="264">
        <v>2602.31</v>
      </c>
    </row>
    <row r="21399" spans="13:17" ht="14.5" x14ac:dyDescent="0.35">
      <c r="M21399" s="263" t="s">
        <v>36030</v>
      </c>
      <c r="N21399" s="264">
        <v>33955.5</v>
      </c>
    </row>
    <row r="21400" spans="13:17" ht="14.5" x14ac:dyDescent="0.35">
      <c r="M21400" s="263" t="s">
        <v>46176</v>
      </c>
      <c r="N21400" s="264">
        <v>5059.1099999999997</v>
      </c>
    </row>
    <row r="21401" spans="13:17" ht="14.5" x14ac:dyDescent="0.35">
      <c r="M21401" s="263" t="s">
        <v>28917</v>
      </c>
      <c r="N21401" s="264">
        <v>507.16</v>
      </c>
    </row>
    <row r="21402" spans="13:17" ht="14.5" x14ac:dyDescent="0.35">
      <c r="M21402" s="263" t="s">
        <v>16122</v>
      </c>
      <c r="N21402" s="264">
        <v>19779.52</v>
      </c>
    </row>
    <row r="21403" spans="13:17" ht="14.5" x14ac:dyDescent="0.35">
      <c r="M21403" s="263" t="s">
        <v>50861</v>
      </c>
      <c r="N21403" s="264">
        <v>2680</v>
      </c>
    </row>
    <row r="21404" spans="13:17" ht="14.5" x14ac:dyDescent="0.35">
      <c r="M21404" s="263" t="s">
        <v>28920</v>
      </c>
      <c r="N21404" s="264">
        <v>11948</v>
      </c>
    </row>
    <row r="21405" spans="13:17" ht="14.5" x14ac:dyDescent="0.35">
      <c r="M21405" s="263" t="s">
        <v>38618</v>
      </c>
      <c r="N21405" s="264">
        <v>3744.03</v>
      </c>
    </row>
    <row r="21406" spans="13:17" ht="14.5" x14ac:dyDescent="0.35">
      <c r="M21406" s="263" t="s">
        <v>36038</v>
      </c>
      <c r="N21406" s="264">
        <v>322120.26</v>
      </c>
    </row>
    <row r="21407" spans="13:17" ht="14.5" x14ac:dyDescent="0.35">
      <c r="M21407" s="263" t="s">
        <v>29002</v>
      </c>
      <c r="N21407" s="264">
        <v>27230.46</v>
      </c>
    </row>
    <row r="21408" spans="13:17" ht="14.5" x14ac:dyDescent="0.35">
      <c r="M21408" s="263" t="s">
        <v>29004</v>
      </c>
      <c r="N21408" s="264">
        <v>912356.31</v>
      </c>
    </row>
    <row r="21409" spans="13:14" ht="14.5" x14ac:dyDescent="0.35">
      <c r="M21409" s="263" t="s">
        <v>29005</v>
      </c>
      <c r="N21409" s="264">
        <v>133416.23000000001</v>
      </c>
    </row>
    <row r="21410" spans="13:14" ht="14.5" x14ac:dyDescent="0.35">
      <c r="M21410" s="263" t="s">
        <v>29006</v>
      </c>
      <c r="N21410" s="264">
        <v>576658.9</v>
      </c>
    </row>
    <row r="21411" spans="13:14" ht="14.5" x14ac:dyDescent="0.35">
      <c r="M21411" s="263" t="s">
        <v>36039</v>
      </c>
      <c r="N21411" s="264">
        <v>4788.84</v>
      </c>
    </row>
    <row r="21412" spans="13:14" ht="14.5" x14ac:dyDescent="0.35">
      <c r="M21412" s="263" t="s">
        <v>54048</v>
      </c>
      <c r="N21412" s="264">
        <v>27322.93</v>
      </c>
    </row>
    <row r="21413" spans="13:14" ht="14.5" x14ac:dyDescent="0.35">
      <c r="M21413" s="263" t="s">
        <v>29007</v>
      </c>
      <c r="N21413" s="264">
        <v>81204.89</v>
      </c>
    </row>
    <row r="21414" spans="13:14" ht="14.5" x14ac:dyDescent="0.35">
      <c r="M21414" s="263" t="s">
        <v>29009</v>
      </c>
      <c r="N21414" s="264">
        <v>790915.07</v>
      </c>
    </row>
    <row r="21415" spans="13:14" ht="14.5" x14ac:dyDescent="0.35">
      <c r="M21415" s="263" t="s">
        <v>29011</v>
      </c>
      <c r="N21415" s="264">
        <v>122437.66</v>
      </c>
    </row>
    <row r="21416" spans="13:14" ht="14.5" x14ac:dyDescent="0.35">
      <c r="M21416" s="263" t="s">
        <v>42237</v>
      </c>
      <c r="N21416" s="264">
        <v>18380</v>
      </c>
    </row>
    <row r="21417" spans="13:14" ht="14.5" x14ac:dyDescent="0.35">
      <c r="M21417" s="263" t="s">
        <v>29012</v>
      </c>
      <c r="N21417" s="264">
        <v>421928.97</v>
      </c>
    </row>
    <row r="21418" spans="13:14" ht="14.5" x14ac:dyDescent="0.35">
      <c r="M21418" s="263" t="s">
        <v>43707</v>
      </c>
      <c r="N21418" s="264">
        <v>20835.78</v>
      </c>
    </row>
    <row r="21419" spans="13:14" ht="14.5" x14ac:dyDescent="0.35">
      <c r="M21419" s="263" t="s">
        <v>29013</v>
      </c>
      <c r="N21419" s="264">
        <v>108.8</v>
      </c>
    </row>
    <row r="21420" spans="13:14" ht="14.5" x14ac:dyDescent="0.35">
      <c r="M21420" s="263" t="s">
        <v>52686</v>
      </c>
      <c r="N21420" s="264">
        <v>412.33</v>
      </c>
    </row>
    <row r="21421" spans="13:14" ht="14.5" x14ac:dyDescent="0.35">
      <c r="M21421" s="263" t="s">
        <v>29015</v>
      </c>
      <c r="N21421" s="264">
        <v>53093.64</v>
      </c>
    </row>
    <row r="21422" spans="13:14" ht="14.5" x14ac:dyDescent="0.35">
      <c r="M21422" s="263" t="s">
        <v>29016</v>
      </c>
      <c r="N21422" s="264">
        <v>1444.65</v>
      </c>
    </row>
    <row r="21423" spans="13:14" ht="14.5" x14ac:dyDescent="0.35">
      <c r="M21423" s="263" t="s">
        <v>29017</v>
      </c>
      <c r="N21423" s="264">
        <v>9414.82</v>
      </c>
    </row>
    <row r="21424" spans="13:14" ht="14.5" x14ac:dyDescent="0.35">
      <c r="M21424" s="263" t="s">
        <v>16126</v>
      </c>
      <c r="N21424" s="264">
        <v>48565.64</v>
      </c>
    </row>
    <row r="21425" spans="13:14" ht="14.5" x14ac:dyDescent="0.35">
      <c r="M21425" s="263" t="s">
        <v>38626</v>
      </c>
      <c r="N21425" s="264">
        <v>9860960.1199999992</v>
      </c>
    </row>
    <row r="21426" spans="13:14" ht="14.5" x14ac:dyDescent="0.35">
      <c r="M21426" s="263" t="s">
        <v>29019</v>
      </c>
      <c r="N21426" s="264">
        <v>6250.05</v>
      </c>
    </row>
    <row r="21427" spans="13:14" ht="14.5" x14ac:dyDescent="0.35">
      <c r="M21427" s="263" t="s">
        <v>50862</v>
      </c>
      <c r="N21427" s="264">
        <v>101086.9</v>
      </c>
    </row>
    <row r="21428" spans="13:14" ht="14.5" x14ac:dyDescent="0.35">
      <c r="M21428" s="263" t="s">
        <v>29020</v>
      </c>
      <c r="N21428" s="264">
        <v>1222.71</v>
      </c>
    </row>
    <row r="21429" spans="13:14" ht="14.5" x14ac:dyDescent="0.35">
      <c r="M21429" s="263" t="s">
        <v>29021</v>
      </c>
      <c r="N21429" s="264">
        <v>50354.54</v>
      </c>
    </row>
    <row r="21430" spans="13:14" ht="14.5" x14ac:dyDescent="0.35">
      <c r="M21430" s="263" t="s">
        <v>29022</v>
      </c>
      <c r="N21430" s="264">
        <v>10650</v>
      </c>
    </row>
    <row r="21431" spans="13:14" ht="14.5" x14ac:dyDescent="0.35">
      <c r="M21431" s="263" t="s">
        <v>29023</v>
      </c>
      <c r="N21431" s="264">
        <v>4130.22</v>
      </c>
    </row>
    <row r="21432" spans="13:14" ht="14.5" x14ac:dyDescent="0.35">
      <c r="M21432" s="263" t="s">
        <v>16127</v>
      </c>
      <c r="N21432" s="264">
        <v>1021686.82</v>
      </c>
    </row>
    <row r="21433" spans="13:14" ht="14.5" x14ac:dyDescent="0.35">
      <c r="M21433" s="263" t="s">
        <v>16128</v>
      </c>
      <c r="N21433" s="264">
        <v>649394.77</v>
      </c>
    </row>
    <row r="21434" spans="13:14" ht="14.5" x14ac:dyDescent="0.35">
      <c r="M21434" s="263" t="s">
        <v>29024</v>
      </c>
      <c r="N21434" s="264">
        <v>271448.28999999998</v>
      </c>
    </row>
    <row r="21435" spans="13:14" ht="14.5" x14ac:dyDescent="0.35">
      <c r="M21435" s="263" t="s">
        <v>29025</v>
      </c>
      <c r="N21435" s="264">
        <v>798615.77</v>
      </c>
    </row>
    <row r="21436" spans="13:14" ht="14.5" x14ac:dyDescent="0.35">
      <c r="M21436" s="263" t="s">
        <v>29026</v>
      </c>
      <c r="N21436" s="264">
        <v>26832.31</v>
      </c>
    </row>
    <row r="21437" spans="13:14" ht="14.5" x14ac:dyDescent="0.35">
      <c r="M21437" s="263" t="s">
        <v>29031</v>
      </c>
      <c r="N21437" s="264">
        <v>263634.38</v>
      </c>
    </row>
    <row r="21438" spans="13:14" ht="14.5" x14ac:dyDescent="0.35">
      <c r="M21438" s="263" t="s">
        <v>29032</v>
      </c>
      <c r="N21438" s="264">
        <v>886247.9</v>
      </c>
    </row>
    <row r="21439" spans="13:14" ht="14.5" x14ac:dyDescent="0.35">
      <c r="M21439" s="263" t="s">
        <v>29033</v>
      </c>
      <c r="N21439" s="264">
        <v>478961.5</v>
      </c>
    </row>
    <row r="21440" spans="13:14" ht="14.5" x14ac:dyDescent="0.35">
      <c r="M21440" s="263" t="s">
        <v>58597</v>
      </c>
      <c r="N21440" s="264">
        <v>16521.75</v>
      </c>
    </row>
    <row r="21441" spans="13:14" ht="14.5" x14ac:dyDescent="0.35">
      <c r="M21441" s="263" t="s">
        <v>29036</v>
      </c>
      <c r="N21441" s="264">
        <v>70713.09</v>
      </c>
    </row>
    <row r="21442" spans="13:14" ht="14.5" x14ac:dyDescent="0.35">
      <c r="M21442" s="263" t="s">
        <v>58598</v>
      </c>
      <c r="N21442" s="264">
        <v>-16337.65</v>
      </c>
    </row>
    <row r="21443" spans="13:14" ht="14.5" x14ac:dyDescent="0.35">
      <c r="M21443" s="263" t="s">
        <v>49243</v>
      </c>
      <c r="N21443" s="264">
        <v>114050</v>
      </c>
    </row>
    <row r="21444" spans="13:14" ht="14.5" x14ac:dyDescent="0.35">
      <c r="M21444" s="263" t="s">
        <v>49244</v>
      </c>
      <c r="N21444" s="264">
        <v>7616.84</v>
      </c>
    </row>
    <row r="21445" spans="13:14" ht="14.5" x14ac:dyDescent="0.35">
      <c r="M21445" s="263" t="s">
        <v>54049</v>
      </c>
      <c r="N21445" s="264">
        <v>22665</v>
      </c>
    </row>
    <row r="21446" spans="13:14" ht="14.5" x14ac:dyDescent="0.35">
      <c r="M21446" s="263" t="s">
        <v>29166</v>
      </c>
      <c r="N21446" s="264">
        <v>38681.51</v>
      </c>
    </row>
    <row r="21447" spans="13:14" ht="14.5" x14ac:dyDescent="0.35">
      <c r="M21447" s="263" t="s">
        <v>29167</v>
      </c>
      <c r="N21447" s="264">
        <v>2462404.85</v>
      </c>
    </row>
    <row r="21448" spans="13:14" ht="14.5" x14ac:dyDescent="0.35">
      <c r="M21448" s="263" t="s">
        <v>38633</v>
      </c>
      <c r="N21448" s="264">
        <v>9895.27</v>
      </c>
    </row>
    <row r="21449" spans="13:14" ht="14.5" x14ac:dyDescent="0.35">
      <c r="M21449" s="263" t="s">
        <v>29168</v>
      </c>
      <c r="N21449" s="264">
        <v>647858.21</v>
      </c>
    </row>
    <row r="21450" spans="13:14" ht="14.5" x14ac:dyDescent="0.35">
      <c r="M21450" s="263" t="s">
        <v>49245</v>
      </c>
      <c r="N21450" s="264">
        <v>35963.72</v>
      </c>
    </row>
    <row r="21451" spans="13:14" ht="14.5" x14ac:dyDescent="0.35">
      <c r="M21451" s="263" t="s">
        <v>29169</v>
      </c>
      <c r="N21451" s="264">
        <v>446898.67</v>
      </c>
    </row>
    <row r="21452" spans="13:14" ht="14.5" x14ac:dyDescent="0.35">
      <c r="M21452" s="263" t="s">
        <v>36054</v>
      </c>
      <c r="N21452" s="264">
        <v>5360.5</v>
      </c>
    </row>
    <row r="21453" spans="13:14" ht="14.5" x14ac:dyDescent="0.35">
      <c r="M21453" s="263" t="s">
        <v>29170</v>
      </c>
      <c r="N21453" s="264">
        <v>63529.51</v>
      </c>
    </row>
    <row r="21454" spans="13:14" ht="14.5" x14ac:dyDescent="0.35">
      <c r="M21454" s="263" t="s">
        <v>29171</v>
      </c>
      <c r="N21454" s="264">
        <v>192298.89</v>
      </c>
    </row>
    <row r="21455" spans="13:14" ht="14.5" x14ac:dyDescent="0.35">
      <c r="M21455" s="263" t="s">
        <v>29172</v>
      </c>
      <c r="N21455" s="264">
        <v>1078829.3</v>
      </c>
    </row>
    <row r="21456" spans="13:14" ht="14.5" x14ac:dyDescent="0.35">
      <c r="M21456" s="263" t="s">
        <v>29174</v>
      </c>
      <c r="N21456" s="264">
        <v>4689.93</v>
      </c>
    </row>
    <row r="21457" spans="13:14" ht="14.5" x14ac:dyDescent="0.35">
      <c r="M21457" s="263" t="s">
        <v>29175</v>
      </c>
      <c r="N21457" s="264">
        <v>9130.64</v>
      </c>
    </row>
    <row r="21458" spans="13:14" ht="14.5" x14ac:dyDescent="0.35">
      <c r="M21458" s="263" t="s">
        <v>29176</v>
      </c>
      <c r="N21458" s="264">
        <v>20865.52</v>
      </c>
    </row>
    <row r="21459" spans="13:14" ht="14.5" x14ac:dyDescent="0.35">
      <c r="M21459" s="263" t="s">
        <v>29177</v>
      </c>
      <c r="N21459" s="264">
        <v>6861.45</v>
      </c>
    </row>
    <row r="21460" spans="13:14" ht="14.5" x14ac:dyDescent="0.35">
      <c r="M21460" s="263" t="s">
        <v>29178</v>
      </c>
      <c r="N21460" s="264">
        <v>3547.74</v>
      </c>
    </row>
    <row r="21461" spans="13:14" ht="14.5" x14ac:dyDescent="0.35">
      <c r="M21461" s="263" t="s">
        <v>29179</v>
      </c>
      <c r="N21461" s="264">
        <v>52691.5</v>
      </c>
    </row>
    <row r="21462" spans="13:14" ht="14.5" x14ac:dyDescent="0.35">
      <c r="M21462" s="263" t="s">
        <v>37574</v>
      </c>
      <c r="N21462" s="264">
        <v>196475.53</v>
      </c>
    </row>
    <row r="21463" spans="13:14" ht="14.5" x14ac:dyDescent="0.35">
      <c r="M21463" s="263" t="s">
        <v>36055</v>
      </c>
      <c r="N21463" s="264">
        <v>36486.29</v>
      </c>
    </row>
    <row r="21464" spans="13:14" ht="14.5" x14ac:dyDescent="0.35">
      <c r="M21464" s="263" t="s">
        <v>29180</v>
      </c>
      <c r="N21464" s="264">
        <v>42240.62</v>
      </c>
    </row>
    <row r="21465" spans="13:14" ht="14.5" x14ac:dyDescent="0.35">
      <c r="M21465" s="263" t="s">
        <v>29182</v>
      </c>
      <c r="N21465" s="264">
        <v>98162.73</v>
      </c>
    </row>
    <row r="21466" spans="13:14" ht="14.5" x14ac:dyDescent="0.35">
      <c r="M21466" s="263" t="s">
        <v>16137</v>
      </c>
      <c r="N21466" s="264">
        <v>43432.66</v>
      </c>
    </row>
    <row r="21467" spans="13:14" ht="14.5" x14ac:dyDescent="0.35">
      <c r="M21467" s="263" t="s">
        <v>36056</v>
      </c>
      <c r="N21467" s="264">
        <v>342.75</v>
      </c>
    </row>
    <row r="21468" spans="13:14" ht="14.5" x14ac:dyDescent="0.35">
      <c r="M21468" s="263" t="s">
        <v>37575</v>
      </c>
      <c r="N21468" s="264">
        <v>4815266.46</v>
      </c>
    </row>
    <row r="21469" spans="13:14" ht="14.5" x14ac:dyDescent="0.35">
      <c r="M21469" s="263" t="s">
        <v>29186</v>
      </c>
      <c r="N21469" s="264">
        <v>70069.119999999995</v>
      </c>
    </row>
    <row r="21470" spans="13:14" ht="14.5" x14ac:dyDescent="0.35">
      <c r="M21470" s="263" t="s">
        <v>37576</v>
      </c>
      <c r="N21470" s="264">
        <v>683.78</v>
      </c>
    </row>
    <row r="21471" spans="13:14" ht="14.5" x14ac:dyDescent="0.35">
      <c r="M21471" s="263" t="s">
        <v>29188</v>
      </c>
      <c r="N21471" s="264">
        <v>228641.39</v>
      </c>
    </row>
    <row r="21472" spans="13:14" ht="14.5" x14ac:dyDescent="0.35">
      <c r="M21472" s="263" t="s">
        <v>29191</v>
      </c>
      <c r="N21472" s="264">
        <v>5693.79</v>
      </c>
    </row>
    <row r="21473" spans="13:14" ht="14.5" x14ac:dyDescent="0.35">
      <c r="M21473" s="263" t="s">
        <v>16138</v>
      </c>
      <c r="N21473" s="264">
        <v>797629.53</v>
      </c>
    </row>
    <row r="21474" spans="13:14" ht="14.5" x14ac:dyDescent="0.35">
      <c r="M21474" s="263" t="s">
        <v>16139</v>
      </c>
      <c r="N21474" s="264">
        <v>896286.03</v>
      </c>
    </row>
    <row r="21475" spans="13:14" ht="14.5" x14ac:dyDescent="0.35">
      <c r="M21475" s="263" t="s">
        <v>29192</v>
      </c>
      <c r="N21475" s="264">
        <v>508237.04</v>
      </c>
    </row>
    <row r="21476" spans="13:14" ht="14.5" x14ac:dyDescent="0.35">
      <c r="M21476" s="263" t="s">
        <v>29193</v>
      </c>
      <c r="N21476" s="264">
        <v>97434.42</v>
      </c>
    </row>
    <row r="21477" spans="13:14" ht="14.5" x14ac:dyDescent="0.35">
      <c r="M21477" s="263" t="s">
        <v>29195</v>
      </c>
      <c r="N21477" s="264">
        <v>10736</v>
      </c>
    </row>
    <row r="21478" spans="13:14" ht="14.5" x14ac:dyDescent="0.35">
      <c r="M21478" s="263" t="s">
        <v>36057</v>
      </c>
      <c r="N21478" s="264">
        <v>161719.87</v>
      </c>
    </row>
    <row r="21479" spans="13:14" ht="14.5" x14ac:dyDescent="0.35">
      <c r="M21479" s="263" t="s">
        <v>58599</v>
      </c>
      <c r="N21479" s="264">
        <v>202.3</v>
      </c>
    </row>
    <row r="21480" spans="13:14" ht="14.5" x14ac:dyDescent="0.35">
      <c r="M21480" s="263" t="s">
        <v>29197</v>
      </c>
      <c r="N21480" s="264">
        <v>2157</v>
      </c>
    </row>
    <row r="21481" spans="13:14" ht="14.5" x14ac:dyDescent="0.35">
      <c r="M21481" s="263" t="s">
        <v>58600</v>
      </c>
      <c r="N21481" s="264">
        <v>1899381.89</v>
      </c>
    </row>
    <row r="21482" spans="13:14" ht="14.5" x14ac:dyDescent="0.35">
      <c r="M21482" s="263" t="s">
        <v>29200</v>
      </c>
      <c r="N21482" s="264">
        <v>703120.45</v>
      </c>
    </row>
    <row r="21483" spans="13:14" ht="14.5" x14ac:dyDescent="0.35">
      <c r="M21483" s="263" t="s">
        <v>29201</v>
      </c>
      <c r="N21483" s="264">
        <v>313197.08</v>
      </c>
    </row>
    <row r="21484" spans="13:14" ht="14.5" x14ac:dyDescent="0.35">
      <c r="M21484" s="263" t="s">
        <v>29203</v>
      </c>
      <c r="N21484" s="264">
        <v>360804</v>
      </c>
    </row>
    <row r="21485" spans="13:14" ht="14.5" x14ac:dyDescent="0.35">
      <c r="M21485" s="263" t="s">
        <v>29204</v>
      </c>
      <c r="N21485" s="264">
        <v>136917.74</v>
      </c>
    </row>
    <row r="21486" spans="13:14" ht="14.5" x14ac:dyDescent="0.35">
      <c r="M21486" s="263" t="s">
        <v>52687</v>
      </c>
      <c r="N21486" s="264">
        <v>-3187</v>
      </c>
    </row>
    <row r="21487" spans="13:14" ht="14.5" x14ac:dyDescent="0.35">
      <c r="M21487" s="263" t="s">
        <v>16143</v>
      </c>
      <c r="N21487" s="264">
        <v>66986.19</v>
      </c>
    </row>
    <row r="21488" spans="13:14" ht="14.5" x14ac:dyDescent="0.35">
      <c r="M21488" s="263" t="s">
        <v>29229</v>
      </c>
      <c r="N21488" s="264">
        <v>13311.58</v>
      </c>
    </row>
    <row r="21489" spans="13:14" ht="14.5" x14ac:dyDescent="0.35">
      <c r="M21489" s="263" t="s">
        <v>38635</v>
      </c>
      <c r="N21489" s="264">
        <v>3105</v>
      </c>
    </row>
    <row r="21490" spans="13:14" ht="14.5" x14ac:dyDescent="0.35">
      <c r="M21490" s="263" t="s">
        <v>58601</v>
      </c>
      <c r="N21490" s="264">
        <v>3645.48</v>
      </c>
    </row>
    <row r="21491" spans="13:14" ht="14.5" x14ac:dyDescent="0.35">
      <c r="M21491" s="263" t="s">
        <v>29230</v>
      </c>
      <c r="N21491" s="264">
        <v>18864.7</v>
      </c>
    </row>
    <row r="21492" spans="13:14" ht="14.5" x14ac:dyDescent="0.35">
      <c r="M21492" s="263" t="s">
        <v>50863</v>
      </c>
      <c r="N21492" s="264">
        <v>1541.88</v>
      </c>
    </row>
    <row r="21493" spans="13:14" ht="14.5" x14ac:dyDescent="0.35">
      <c r="M21493" s="263" t="s">
        <v>37583</v>
      </c>
      <c r="N21493" s="264">
        <v>2000</v>
      </c>
    </row>
    <row r="21494" spans="13:14" ht="14.5" x14ac:dyDescent="0.35">
      <c r="M21494" s="263" t="s">
        <v>29231</v>
      </c>
      <c r="N21494" s="264">
        <v>1162.3699999999999</v>
      </c>
    </row>
    <row r="21495" spans="13:14" ht="14.5" x14ac:dyDescent="0.35">
      <c r="M21495" s="263" t="s">
        <v>46177</v>
      </c>
      <c r="N21495" s="264">
        <v>293872.64000000001</v>
      </c>
    </row>
    <row r="21496" spans="13:14" ht="14.5" x14ac:dyDescent="0.35">
      <c r="M21496" s="263" t="s">
        <v>50864</v>
      </c>
      <c r="N21496" s="264">
        <v>230915.78</v>
      </c>
    </row>
    <row r="21497" spans="13:14" ht="14.5" x14ac:dyDescent="0.35">
      <c r="M21497" s="263" t="s">
        <v>29233</v>
      </c>
      <c r="N21497" s="264">
        <v>34030.1</v>
      </c>
    </row>
    <row r="21498" spans="13:14" ht="14.5" x14ac:dyDescent="0.35">
      <c r="M21498" s="263" t="s">
        <v>43708</v>
      </c>
      <c r="N21498" s="264">
        <v>8707</v>
      </c>
    </row>
    <row r="21499" spans="13:14" ht="14.5" x14ac:dyDescent="0.35">
      <c r="M21499" s="263" t="s">
        <v>52688</v>
      </c>
      <c r="N21499" s="264">
        <v>16719.05</v>
      </c>
    </row>
    <row r="21500" spans="13:14" ht="14.5" x14ac:dyDescent="0.35">
      <c r="M21500" s="263" t="s">
        <v>29234</v>
      </c>
      <c r="N21500" s="264">
        <v>15524.35</v>
      </c>
    </row>
    <row r="21501" spans="13:14" ht="14.5" x14ac:dyDescent="0.35">
      <c r="M21501" s="263" t="s">
        <v>29235</v>
      </c>
      <c r="N21501" s="264">
        <v>78911.3</v>
      </c>
    </row>
    <row r="21502" spans="13:14" ht="14.5" x14ac:dyDescent="0.35">
      <c r="M21502" s="263" t="s">
        <v>29236</v>
      </c>
      <c r="N21502" s="264">
        <v>24494.47</v>
      </c>
    </row>
    <row r="21503" spans="13:14" ht="14.5" x14ac:dyDescent="0.35">
      <c r="M21503" s="263" t="s">
        <v>37584</v>
      </c>
      <c r="N21503" s="264">
        <v>623.30999999999995</v>
      </c>
    </row>
    <row r="21504" spans="13:14" ht="14.5" x14ac:dyDescent="0.35">
      <c r="M21504" s="263" t="s">
        <v>29259</v>
      </c>
      <c r="N21504" s="264">
        <v>79820.89</v>
      </c>
    </row>
    <row r="21505" spans="13:14" ht="14.5" x14ac:dyDescent="0.35">
      <c r="M21505" s="263" t="s">
        <v>29260</v>
      </c>
      <c r="N21505" s="264">
        <v>104064.67</v>
      </c>
    </row>
    <row r="21506" spans="13:14" ht="14.5" x14ac:dyDescent="0.35">
      <c r="M21506" s="263" t="s">
        <v>38638</v>
      </c>
      <c r="N21506" s="264">
        <v>6213.72</v>
      </c>
    </row>
    <row r="21507" spans="13:14" ht="14.5" x14ac:dyDescent="0.35">
      <c r="M21507" s="263" t="s">
        <v>51806</v>
      </c>
      <c r="N21507" s="264">
        <v>108315.42</v>
      </c>
    </row>
    <row r="21508" spans="13:14" ht="14.5" x14ac:dyDescent="0.35">
      <c r="M21508" s="263" t="s">
        <v>49246</v>
      </c>
      <c r="N21508" s="264">
        <v>22736.86</v>
      </c>
    </row>
    <row r="21509" spans="13:14" ht="14.5" x14ac:dyDescent="0.35">
      <c r="M21509" s="263" t="s">
        <v>29262</v>
      </c>
      <c r="N21509" s="264">
        <v>25253.81</v>
      </c>
    </row>
    <row r="21510" spans="13:14" ht="14.5" x14ac:dyDescent="0.35">
      <c r="M21510" s="263" t="s">
        <v>46178</v>
      </c>
      <c r="N21510" s="264">
        <v>127550</v>
      </c>
    </row>
    <row r="21511" spans="13:14" ht="14.5" x14ac:dyDescent="0.35">
      <c r="M21511" s="263" t="s">
        <v>29263</v>
      </c>
      <c r="N21511" s="264">
        <v>34439.32</v>
      </c>
    </row>
    <row r="21512" spans="13:14" ht="14.5" x14ac:dyDescent="0.35">
      <c r="M21512" s="263" t="s">
        <v>29266</v>
      </c>
      <c r="N21512" s="264">
        <v>3421.38</v>
      </c>
    </row>
    <row r="21513" spans="13:14" ht="14.5" x14ac:dyDescent="0.35">
      <c r="M21513" s="263" t="s">
        <v>29268</v>
      </c>
      <c r="N21513" s="264">
        <v>2231.73</v>
      </c>
    </row>
    <row r="21514" spans="13:14" ht="14.5" x14ac:dyDescent="0.35">
      <c r="M21514" s="263" t="s">
        <v>42242</v>
      </c>
      <c r="N21514" s="264">
        <v>2156.16</v>
      </c>
    </row>
    <row r="21515" spans="13:14" ht="14.5" x14ac:dyDescent="0.35">
      <c r="M21515" s="263" t="s">
        <v>29269</v>
      </c>
      <c r="N21515" s="264">
        <v>21919.759999999998</v>
      </c>
    </row>
    <row r="21516" spans="13:14" ht="14.5" x14ac:dyDescent="0.35">
      <c r="M21516" s="263" t="s">
        <v>29344</v>
      </c>
      <c r="N21516" s="264">
        <v>8936.7800000000007</v>
      </c>
    </row>
    <row r="21517" spans="13:14" ht="14.5" x14ac:dyDescent="0.35">
      <c r="M21517" s="263" t="s">
        <v>29345</v>
      </c>
      <c r="N21517" s="264">
        <v>315674.61</v>
      </c>
    </row>
    <row r="21518" spans="13:14" ht="14.5" x14ac:dyDescent="0.35">
      <c r="M21518" s="263" t="s">
        <v>29346</v>
      </c>
      <c r="N21518" s="264">
        <v>167414.38</v>
      </c>
    </row>
    <row r="21519" spans="13:14" ht="14.5" x14ac:dyDescent="0.35">
      <c r="M21519" s="263" t="s">
        <v>50865</v>
      </c>
      <c r="N21519" s="264">
        <v>7821.61</v>
      </c>
    </row>
    <row r="21520" spans="13:14" ht="14.5" x14ac:dyDescent="0.35">
      <c r="M21520" s="263" t="s">
        <v>29347</v>
      </c>
      <c r="N21520" s="264">
        <v>93761.45</v>
      </c>
    </row>
    <row r="21521" spans="13:14" ht="14.5" x14ac:dyDescent="0.35">
      <c r="M21521" s="263" t="s">
        <v>37599</v>
      </c>
      <c r="N21521" s="264">
        <v>57608</v>
      </c>
    </row>
    <row r="21522" spans="13:14" ht="14.5" x14ac:dyDescent="0.35">
      <c r="M21522" s="263" t="s">
        <v>29348</v>
      </c>
      <c r="N21522" s="264">
        <v>356089.21</v>
      </c>
    </row>
    <row r="21523" spans="13:14" ht="14.5" x14ac:dyDescent="0.35">
      <c r="M21523" s="263" t="s">
        <v>29349</v>
      </c>
      <c r="N21523" s="264">
        <v>142134.82999999999</v>
      </c>
    </row>
    <row r="21524" spans="13:14" ht="14.5" x14ac:dyDescent="0.35">
      <c r="M21524" s="263" t="s">
        <v>29350</v>
      </c>
      <c r="N21524" s="264">
        <v>35481.42</v>
      </c>
    </row>
    <row r="21525" spans="13:14" ht="14.5" x14ac:dyDescent="0.35">
      <c r="M21525" s="263" t="s">
        <v>52689</v>
      </c>
      <c r="N21525" s="264">
        <v>578.27</v>
      </c>
    </row>
    <row r="21526" spans="13:14" ht="14.5" x14ac:dyDescent="0.35">
      <c r="M21526" s="263" t="s">
        <v>29351</v>
      </c>
      <c r="N21526" s="264">
        <v>3488.92</v>
      </c>
    </row>
    <row r="21527" spans="13:14" ht="14.5" x14ac:dyDescent="0.35">
      <c r="M21527" s="263" t="s">
        <v>29352</v>
      </c>
      <c r="N21527" s="264">
        <v>7449.92</v>
      </c>
    </row>
    <row r="21528" spans="13:14" ht="14.5" x14ac:dyDescent="0.35">
      <c r="M21528" s="263" t="s">
        <v>29353</v>
      </c>
      <c r="N21528" s="264">
        <v>28690.86</v>
      </c>
    </row>
    <row r="21529" spans="13:14" ht="14.5" x14ac:dyDescent="0.35">
      <c r="M21529" s="263" t="s">
        <v>29354</v>
      </c>
      <c r="N21529" s="264">
        <v>2345370.7000000002</v>
      </c>
    </row>
    <row r="21530" spans="13:14" ht="14.5" x14ac:dyDescent="0.35">
      <c r="M21530" s="263" t="s">
        <v>43709</v>
      </c>
      <c r="N21530" s="264">
        <v>1240976.3700000001</v>
      </c>
    </row>
    <row r="21531" spans="13:14" ht="14.5" x14ac:dyDescent="0.35">
      <c r="M21531" s="263" t="s">
        <v>46179</v>
      </c>
      <c r="N21531" s="264">
        <v>43018.2</v>
      </c>
    </row>
    <row r="21532" spans="13:14" ht="14.5" x14ac:dyDescent="0.35">
      <c r="M21532" s="263" t="s">
        <v>29355</v>
      </c>
      <c r="N21532" s="264">
        <v>564.01</v>
      </c>
    </row>
    <row r="21533" spans="13:14" ht="14.5" x14ac:dyDescent="0.35">
      <c r="M21533" s="263" t="s">
        <v>52690</v>
      </c>
      <c r="N21533" s="264">
        <v>18141.599999999999</v>
      </c>
    </row>
    <row r="21534" spans="13:14" ht="14.5" x14ac:dyDescent="0.35">
      <c r="M21534" s="263" t="s">
        <v>29356</v>
      </c>
      <c r="N21534" s="264">
        <v>259307.3</v>
      </c>
    </row>
    <row r="21535" spans="13:14" ht="14.5" x14ac:dyDescent="0.35">
      <c r="M21535" s="263" t="s">
        <v>58602</v>
      </c>
      <c r="N21535" s="264">
        <v>507.7</v>
      </c>
    </row>
    <row r="21536" spans="13:14" ht="14.5" x14ac:dyDescent="0.35">
      <c r="M21536" s="263" t="s">
        <v>29357</v>
      </c>
      <c r="N21536" s="264">
        <v>388686.43</v>
      </c>
    </row>
    <row r="21537" spans="13:14" ht="14.5" x14ac:dyDescent="0.35">
      <c r="M21537" s="263" t="s">
        <v>29358</v>
      </c>
      <c r="N21537" s="264">
        <v>522637.33</v>
      </c>
    </row>
    <row r="21538" spans="13:14" ht="14.5" x14ac:dyDescent="0.35">
      <c r="M21538" s="263" t="s">
        <v>29359</v>
      </c>
      <c r="N21538" s="264">
        <v>122701.86</v>
      </c>
    </row>
    <row r="21539" spans="13:14" ht="14.5" x14ac:dyDescent="0.35">
      <c r="M21539" s="263" t="s">
        <v>46180</v>
      </c>
      <c r="N21539" s="264">
        <v>352.44</v>
      </c>
    </row>
    <row r="21540" spans="13:14" ht="14.5" x14ac:dyDescent="0.35">
      <c r="M21540" s="263" t="s">
        <v>29360</v>
      </c>
      <c r="N21540" s="264">
        <v>238379.45</v>
      </c>
    </row>
    <row r="21541" spans="13:14" ht="14.5" x14ac:dyDescent="0.35">
      <c r="M21541" s="263" t="s">
        <v>29361</v>
      </c>
      <c r="N21541" s="264">
        <v>59337.34</v>
      </c>
    </row>
    <row r="21542" spans="13:14" ht="14.5" x14ac:dyDescent="0.35">
      <c r="M21542" s="263" t="s">
        <v>29364</v>
      </c>
      <c r="N21542" s="264">
        <v>82.88</v>
      </c>
    </row>
    <row r="21543" spans="13:14" ht="14.5" x14ac:dyDescent="0.35">
      <c r="M21543" s="263" t="s">
        <v>29365</v>
      </c>
      <c r="N21543" s="264">
        <v>1392.92</v>
      </c>
    </row>
    <row r="21544" spans="13:14" ht="14.5" x14ac:dyDescent="0.35">
      <c r="M21544" s="263" t="s">
        <v>58603</v>
      </c>
      <c r="N21544" s="264">
        <v>1087618.49</v>
      </c>
    </row>
    <row r="21545" spans="13:14" ht="14.5" x14ac:dyDescent="0.35">
      <c r="M21545" s="263" t="s">
        <v>29366</v>
      </c>
      <c r="N21545" s="264">
        <v>137086.37</v>
      </c>
    </row>
    <row r="21546" spans="13:14" ht="14.5" x14ac:dyDescent="0.35">
      <c r="M21546" s="263" t="s">
        <v>29367</v>
      </c>
      <c r="N21546" s="264">
        <v>2737933.42</v>
      </c>
    </row>
    <row r="21547" spans="13:14" ht="14.5" x14ac:dyDescent="0.35">
      <c r="M21547" s="263" t="s">
        <v>29368</v>
      </c>
      <c r="N21547" s="264">
        <v>815647.68</v>
      </c>
    </row>
    <row r="21548" spans="13:14" ht="14.5" x14ac:dyDescent="0.35">
      <c r="M21548" s="263" t="s">
        <v>29369</v>
      </c>
      <c r="N21548" s="264">
        <v>180267.55</v>
      </c>
    </row>
    <row r="21549" spans="13:14" ht="14.5" x14ac:dyDescent="0.35">
      <c r="M21549" s="263" t="s">
        <v>29370</v>
      </c>
      <c r="N21549" s="264">
        <v>18308.57</v>
      </c>
    </row>
    <row r="21550" spans="13:14" ht="14.5" x14ac:dyDescent="0.35">
      <c r="M21550" s="263" t="s">
        <v>29374</v>
      </c>
      <c r="N21550" s="264">
        <v>108467.03</v>
      </c>
    </row>
    <row r="21551" spans="13:14" ht="14.5" x14ac:dyDescent="0.35">
      <c r="M21551" s="263" t="s">
        <v>16146</v>
      </c>
      <c r="N21551" s="264">
        <v>3089595.24</v>
      </c>
    </row>
    <row r="21552" spans="13:14" ht="14.5" x14ac:dyDescent="0.35">
      <c r="M21552" s="263" t="s">
        <v>29375</v>
      </c>
      <c r="N21552" s="264">
        <v>-37713.35</v>
      </c>
    </row>
    <row r="21553" spans="13:14" ht="14.5" x14ac:dyDescent="0.35">
      <c r="M21553" s="263" t="s">
        <v>51807</v>
      </c>
      <c r="N21553" s="264">
        <v>151337.48000000001</v>
      </c>
    </row>
    <row r="21554" spans="13:14" ht="14.5" x14ac:dyDescent="0.35">
      <c r="M21554" s="263" t="s">
        <v>51808</v>
      </c>
      <c r="N21554" s="264">
        <v>181577.82</v>
      </c>
    </row>
    <row r="21555" spans="13:14" ht="14.5" x14ac:dyDescent="0.35">
      <c r="M21555" s="263" t="s">
        <v>37609</v>
      </c>
      <c r="N21555" s="264">
        <v>73425</v>
      </c>
    </row>
    <row r="21556" spans="13:14" ht="14.5" x14ac:dyDescent="0.35">
      <c r="M21556" s="263" t="s">
        <v>29438</v>
      </c>
      <c r="N21556" s="264">
        <v>209535.65</v>
      </c>
    </row>
    <row r="21557" spans="13:14" ht="14.5" x14ac:dyDescent="0.35">
      <c r="M21557" s="263" t="s">
        <v>29439</v>
      </c>
      <c r="N21557" s="264">
        <v>232333.87</v>
      </c>
    </row>
    <row r="21558" spans="13:14" ht="14.5" x14ac:dyDescent="0.35">
      <c r="M21558" s="263" t="s">
        <v>50866</v>
      </c>
      <c r="N21558" s="264">
        <v>3278.17</v>
      </c>
    </row>
    <row r="21559" spans="13:14" ht="14.5" x14ac:dyDescent="0.35">
      <c r="M21559" s="263" t="s">
        <v>43710</v>
      </c>
      <c r="N21559" s="264">
        <v>25141.48</v>
      </c>
    </row>
    <row r="21560" spans="13:14" ht="14.5" x14ac:dyDescent="0.35">
      <c r="M21560" s="263" t="s">
        <v>29441</v>
      </c>
      <c r="N21560" s="264">
        <v>27063.040000000001</v>
      </c>
    </row>
    <row r="21561" spans="13:14" ht="14.5" x14ac:dyDescent="0.35">
      <c r="M21561" s="263" t="s">
        <v>29443</v>
      </c>
      <c r="N21561" s="264">
        <v>103246.57</v>
      </c>
    </row>
    <row r="21562" spans="13:14" ht="14.5" x14ac:dyDescent="0.35">
      <c r="M21562" s="263" t="s">
        <v>29444</v>
      </c>
      <c r="N21562" s="264">
        <v>6529.06</v>
      </c>
    </row>
    <row r="21563" spans="13:14" ht="14.5" x14ac:dyDescent="0.35">
      <c r="M21563" s="263" t="s">
        <v>29445</v>
      </c>
      <c r="N21563" s="264">
        <v>12603.75</v>
      </c>
    </row>
    <row r="21564" spans="13:14" ht="14.5" x14ac:dyDescent="0.35">
      <c r="M21564" s="263" t="s">
        <v>29447</v>
      </c>
      <c r="N21564" s="264">
        <v>19861.580000000002</v>
      </c>
    </row>
    <row r="21565" spans="13:14" ht="14.5" x14ac:dyDescent="0.35">
      <c r="M21565" s="263" t="s">
        <v>36064</v>
      </c>
      <c r="N21565" s="264">
        <v>1046391.14</v>
      </c>
    </row>
    <row r="21566" spans="13:14" ht="14.5" x14ac:dyDescent="0.35">
      <c r="M21566" s="263" t="s">
        <v>49247</v>
      </c>
      <c r="N21566" s="264">
        <v>9351.5</v>
      </c>
    </row>
    <row r="21567" spans="13:14" ht="14.5" x14ac:dyDescent="0.35">
      <c r="M21567" s="263" t="s">
        <v>46181</v>
      </c>
      <c r="N21567" s="264">
        <v>501000</v>
      </c>
    </row>
    <row r="21568" spans="13:14" ht="14.5" x14ac:dyDescent="0.35">
      <c r="M21568" s="263" t="s">
        <v>49248</v>
      </c>
      <c r="N21568" s="264">
        <v>1186.74</v>
      </c>
    </row>
    <row r="21569" spans="13:14" ht="14.5" x14ac:dyDescent="0.35">
      <c r="M21569" s="263" t="s">
        <v>29448</v>
      </c>
      <c r="N21569" s="264">
        <v>13273.05</v>
      </c>
    </row>
    <row r="21570" spans="13:14" ht="14.5" x14ac:dyDescent="0.35">
      <c r="M21570" s="263" t="s">
        <v>29449</v>
      </c>
      <c r="N21570" s="264">
        <v>1159.1300000000001</v>
      </c>
    </row>
    <row r="21571" spans="13:14" ht="14.5" x14ac:dyDescent="0.35">
      <c r="M21571" s="263" t="s">
        <v>29450</v>
      </c>
      <c r="N21571" s="264">
        <v>173146.61</v>
      </c>
    </row>
    <row r="21572" spans="13:14" ht="14.5" x14ac:dyDescent="0.35">
      <c r="M21572" s="263" t="s">
        <v>29451</v>
      </c>
      <c r="N21572" s="264">
        <v>191846.16</v>
      </c>
    </row>
    <row r="21573" spans="13:14" ht="14.5" x14ac:dyDescent="0.35">
      <c r="M21573" s="263" t="s">
        <v>29452</v>
      </c>
      <c r="N21573" s="264">
        <v>38515.019999999997</v>
      </c>
    </row>
    <row r="21574" spans="13:14" ht="14.5" x14ac:dyDescent="0.35">
      <c r="M21574" s="263" t="s">
        <v>29453</v>
      </c>
      <c r="N21574" s="264">
        <v>87455.41</v>
      </c>
    </row>
    <row r="21575" spans="13:14" ht="14.5" x14ac:dyDescent="0.35">
      <c r="M21575" s="263" t="s">
        <v>42248</v>
      </c>
      <c r="N21575" s="264">
        <v>12532.91</v>
      </c>
    </row>
    <row r="21576" spans="13:14" ht="14.5" x14ac:dyDescent="0.35">
      <c r="M21576" s="263" t="s">
        <v>29457</v>
      </c>
      <c r="N21576" s="264">
        <v>28813.119999999999</v>
      </c>
    </row>
    <row r="21577" spans="13:14" ht="14.5" x14ac:dyDescent="0.35">
      <c r="M21577" s="263" t="s">
        <v>29460</v>
      </c>
      <c r="N21577" s="264">
        <v>72569.06</v>
      </c>
    </row>
    <row r="21578" spans="13:14" ht="14.5" x14ac:dyDescent="0.35">
      <c r="M21578" s="263" t="s">
        <v>29461</v>
      </c>
      <c r="N21578" s="264">
        <v>90347.93</v>
      </c>
    </row>
    <row r="21579" spans="13:14" ht="14.5" x14ac:dyDescent="0.35">
      <c r="M21579" s="263" t="s">
        <v>29462</v>
      </c>
      <c r="N21579" s="264">
        <v>102063.7</v>
      </c>
    </row>
    <row r="21580" spans="13:14" ht="14.5" x14ac:dyDescent="0.35">
      <c r="M21580" s="263" t="s">
        <v>29463</v>
      </c>
      <c r="N21580" s="264">
        <v>24224.82</v>
      </c>
    </row>
    <row r="21581" spans="13:14" ht="14.5" x14ac:dyDescent="0.35">
      <c r="M21581" s="263" t="s">
        <v>29464</v>
      </c>
      <c r="N21581" s="264">
        <v>188052.5</v>
      </c>
    </row>
    <row r="21582" spans="13:14" ht="14.5" x14ac:dyDescent="0.35">
      <c r="M21582" s="263" t="s">
        <v>29465</v>
      </c>
      <c r="N21582" s="264">
        <v>30712.5</v>
      </c>
    </row>
    <row r="21583" spans="13:14" ht="14.5" x14ac:dyDescent="0.35">
      <c r="M21583" s="263" t="s">
        <v>50867</v>
      </c>
      <c r="N21583" s="264">
        <v>126181.72</v>
      </c>
    </row>
    <row r="21584" spans="13:14" ht="14.5" x14ac:dyDescent="0.35">
      <c r="M21584" s="263" t="s">
        <v>58604</v>
      </c>
      <c r="N21584" s="264">
        <v>557102.55000000005</v>
      </c>
    </row>
    <row r="21585" spans="13:14" ht="14.5" x14ac:dyDescent="0.35">
      <c r="M21585" s="263" t="s">
        <v>29523</v>
      </c>
      <c r="N21585" s="264">
        <v>839324.5</v>
      </c>
    </row>
    <row r="21586" spans="13:14" ht="14.5" x14ac:dyDescent="0.35">
      <c r="M21586" s="263" t="s">
        <v>29525</v>
      </c>
      <c r="N21586" s="264">
        <v>-11585.73</v>
      </c>
    </row>
    <row r="21587" spans="13:14" ht="14.5" x14ac:dyDescent="0.35">
      <c r="M21587" s="263" t="s">
        <v>38648</v>
      </c>
      <c r="N21587" s="264">
        <v>98677.43</v>
      </c>
    </row>
    <row r="21588" spans="13:14" ht="14.5" x14ac:dyDescent="0.35">
      <c r="M21588" s="263" t="s">
        <v>29529</v>
      </c>
      <c r="N21588" s="264">
        <v>12175.69</v>
      </c>
    </row>
    <row r="21589" spans="13:14" ht="14.5" x14ac:dyDescent="0.35">
      <c r="M21589" s="263" t="s">
        <v>16158</v>
      </c>
      <c r="N21589" s="264">
        <v>37440</v>
      </c>
    </row>
    <row r="21590" spans="13:14" ht="14.5" x14ac:dyDescent="0.35">
      <c r="M21590" s="263" t="s">
        <v>36066</v>
      </c>
      <c r="N21590" s="264">
        <v>1681507.14</v>
      </c>
    </row>
    <row r="21591" spans="13:14" ht="14.5" x14ac:dyDescent="0.35">
      <c r="M21591" s="263" t="s">
        <v>29531</v>
      </c>
      <c r="N21591" s="264">
        <v>6147.5</v>
      </c>
    </row>
    <row r="21592" spans="13:14" ht="14.5" x14ac:dyDescent="0.35">
      <c r="M21592" s="263" t="s">
        <v>37612</v>
      </c>
      <c r="N21592" s="264">
        <v>2267764.19</v>
      </c>
    </row>
    <row r="21593" spans="13:14" ht="14.5" x14ac:dyDescent="0.35">
      <c r="M21593" s="263" t="s">
        <v>29532</v>
      </c>
      <c r="N21593" s="264">
        <v>255640.95</v>
      </c>
    </row>
    <row r="21594" spans="13:14" ht="14.5" x14ac:dyDescent="0.35">
      <c r="M21594" s="263" t="s">
        <v>29533</v>
      </c>
      <c r="N21594" s="264">
        <v>32310</v>
      </c>
    </row>
    <row r="21595" spans="13:14" ht="14.5" x14ac:dyDescent="0.35">
      <c r="M21595" s="263" t="s">
        <v>16160</v>
      </c>
      <c r="N21595" s="264">
        <v>454279.07</v>
      </c>
    </row>
    <row r="21596" spans="13:14" ht="14.5" x14ac:dyDescent="0.35">
      <c r="M21596" s="263" t="s">
        <v>16161</v>
      </c>
      <c r="N21596" s="264">
        <v>598294.67000000004</v>
      </c>
    </row>
    <row r="21597" spans="13:14" ht="14.5" x14ac:dyDescent="0.35">
      <c r="M21597" s="263" t="s">
        <v>29534</v>
      </c>
      <c r="N21597" s="264">
        <v>67272.52</v>
      </c>
    </row>
    <row r="21598" spans="13:14" ht="14.5" x14ac:dyDescent="0.35">
      <c r="M21598" s="263" t="s">
        <v>16162</v>
      </c>
      <c r="N21598" s="264">
        <v>762917.55</v>
      </c>
    </row>
    <row r="21599" spans="13:14" ht="14.5" x14ac:dyDescent="0.35">
      <c r="M21599" s="263" t="s">
        <v>16163</v>
      </c>
      <c r="N21599" s="264">
        <v>130846.5</v>
      </c>
    </row>
    <row r="21600" spans="13:14" ht="14.5" x14ac:dyDescent="0.35">
      <c r="M21600" s="263" t="s">
        <v>54050</v>
      </c>
      <c r="N21600" s="264">
        <v>126.36</v>
      </c>
    </row>
    <row r="21601" spans="13:14" ht="14.5" x14ac:dyDescent="0.35">
      <c r="M21601" s="263" t="s">
        <v>29538</v>
      </c>
      <c r="N21601" s="264">
        <v>11194.82</v>
      </c>
    </row>
    <row r="21602" spans="13:14" ht="14.5" x14ac:dyDescent="0.35">
      <c r="M21602" s="263" t="s">
        <v>16164</v>
      </c>
      <c r="N21602" s="264">
        <v>3212.9</v>
      </c>
    </row>
    <row r="21603" spans="13:14" ht="14.5" x14ac:dyDescent="0.35">
      <c r="M21603" s="263" t="s">
        <v>58605</v>
      </c>
      <c r="N21603" s="264">
        <v>764995.95</v>
      </c>
    </row>
    <row r="21604" spans="13:14" ht="14.5" x14ac:dyDescent="0.35">
      <c r="M21604" s="263" t="s">
        <v>16165</v>
      </c>
      <c r="N21604" s="264">
        <v>540865.24</v>
      </c>
    </row>
    <row r="21605" spans="13:14" ht="14.5" x14ac:dyDescent="0.35">
      <c r="M21605" s="263" t="s">
        <v>16166</v>
      </c>
      <c r="N21605" s="264">
        <v>579534.11</v>
      </c>
    </row>
    <row r="21606" spans="13:14" ht="14.5" x14ac:dyDescent="0.35">
      <c r="M21606" s="263" t="s">
        <v>29540</v>
      </c>
      <c r="N21606" s="264">
        <v>16807.099999999999</v>
      </c>
    </row>
    <row r="21607" spans="13:14" ht="14.5" x14ac:dyDescent="0.35">
      <c r="M21607" s="263" t="s">
        <v>58606</v>
      </c>
      <c r="N21607" s="264">
        <v>317384</v>
      </c>
    </row>
    <row r="21608" spans="13:14" ht="14.5" x14ac:dyDescent="0.35">
      <c r="M21608" s="263" t="s">
        <v>29541</v>
      </c>
      <c r="N21608" s="264">
        <v>4056.66</v>
      </c>
    </row>
    <row r="21609" spans="13:14" ht="14.5" x14ac:dyDescent="0.35">
      <c r="M21609" s="263" t="s">
        <v>16167</v>
      </c>
      <c r="N21609" s="264">
        <v>27895.95</v>
      </c>
    </row>
    <row r="21610" spans="13:14" ht="14.5" x14ac:dyDescent="0.35">
      <c r="M21610" s="263" t="s">
        <v>43711</v>
      </c>
      <c r="N21610" s="264">
        <v>57298.06</v>
      </c>
    </row>
    <row r="21611" spans="13:14" ht="14.5" x14ac:dyDescent="0.35">
      <c r="M21611" s="263" t="s">
        <v>36080</v>
      </c>
      <c r="N21611" s="264">
        <v>153822.04999999999</v>
      </c>
    </row>
    <row r="21612" spans="13:14" ht="14.5" x14ac:dyDescent="0.35">
      <c r="M21612" s="263" t="s">
        <v>36081</v>
      </c>
      <c r="N21612" s="264">
        <v>603459.29</v>
      </c>
    </row>
    <row r="21613" spans="13:14" ht="14.5" x14ac:dyDescent="0.35">
      <c r="M21613" s="263" t="s">
        <v>49249</v>
      </c>
      <c r="N21613" s="264">
        <v>4361.16</v>
      </c>
    </row>
    <row r="21614" spans="13:14" ht="14.5" x14ac:dyDescent="0.35">
      <c r="M21614" s="263" t="s">
        <v>37622</v>
      </c>
      <c r="N21614" s="264">
        <v>136697.82999999999</v>
      </c>
    </row>
    <row r="21615" spans="13:14" ht="14.5" x14ac:dyDescent="0.35">
      <c r="M21615" s="263" t="s">
        <v>37623</v>
      </c>
      <c r="N21615" s="264">
        <v>50070</v>
      </c>
    </row>
    <row r="21616" spans="13:14" ht="14.5" x14ac:dyDescent="0.35">
      <c r="M21616" s="263" t="s">
        <v>29615</v>
      </c>
      <c r="N21616" s="264">
        <v>158749.20000000001</v>
      </c>
    </row>
    <row r="21617" spans="13:14" ht="14.5" x14ac:dyDescent="0.35">
      <c r="M21617" s="263" t="s">
        <v>29616</v>
      </c>
      <c r="N21617" s="264">
        <v>13876.1</v>
      </c>
    </row>
    <row r="21618" spans="13:14" ht="14.5" x14ac:dyDescent="0.35">
      <c r="M21618" s="263" t="s">
        <v>36082</v>
      </c>
      <c r="N21618" s="264">
        <v>1198.94</v>
      </c>
    </row>
    <row r="21619" spans="13:14" ht="14.5" x14ac:dyDescent="0.35">
      <c r="M21619" s="263" t="s">
        <v>16175</v>
      </c>
      <c r="N21619" s="264">
        <v>75416.039999999994</v>
      </c>
    </row>
    <row r="21620" spans="13:14" ht="14.5" x14ac:dyDescent="0.35">
      <c r="M21620" s="263" t="s">
        <v>29617</v>
      </c>
      <c r="N21620" s="264">
        <v>1687.46</v>
      </c>
    </row>
    <row r="21621" spans="13:14" ht="14.5" x14ac:dyDescent="0.35">
      <c r="M21621" s="263" t="s">
        <v>36083</v>
      </c>
      <c r="N21621" s="264">
        <v>2325300.15</v>
      </c>
    </row>
    <row r="21622" spans="13:14" ht="14.5" x14ac:dyDescent="0.35">
      <c r="M21622" s="263" t="s">
        <v>29619</v>
      </c>
      <c r="N21622" s="264">
        <v>8220</v>
      </c>
    </row>
    <row r="21623" spans="13:14" ht="14.5" x14ac:dyDescent="0.35">
      <c r="M21623" s="263" t="s">
        <v>50868</v>
      </c>
      <c r="N21623" s="264">
        <v>1070901</v>
      </c>
    </row>
    <row r="21624" spans="13:14" ht="14.5" x14ac:dyDescent="0.35">
      <c r="M21624" s="263" t="s">
        <v>42254</v>
      </c>
      <c r="N21624" s="264">
        <v>4469.6099999999997</v>
      </c>
    </row>
    <row r="21625" spans="13:14" ht="14.5" x14ac:dyDescent="0.35">
      <c r="M21625" s="263" t="s">
        <v>37624</v>
      </c>
      <c r="N21625" s="264">
        <v>10000</v>
      </c>
    </row>
    <row r="21626" spans="13:14" ht="14.5" x14ac:dyDescent="0.35">
      <c r="M21626" s="263" t="s">
        <v>52691</v>
      </c>
      <c r="N21626" s="264">
        <v>911.79</v>
      </c>
    </row>
    <row r="21627" spans="13:14" ht="14.5" x14ac:dyDescent="0.35">
      <c r="M21627" s="263" t="s">
        <v>29621</v>
      </c>
      <c r="N21627" s="264">
        <v>85104.04</v>
      </c>
    </row>
    <row r="21628" spans="13:14" ht="14.5" x14ac:dyDescent="0.35">
      <c r="M21628" s="263" t="s">
        <v>16176</v>
      </c>
      <c r="N21628" s="264">
        <v>357891.52</v>
      </c>
    </row>
    <row r="21629" spans="13:14" ht="14.5" x14ac:dyDescent="0.35">
      <c r="M21629" s="263" t="s">
        <v>16177</v>
      </c>
      <c r="N21629" s="264">
        <v>356477.59</v>
      </c>
    </row>
    <row r="21630" spans="13:14" ht="14.5" x14ac:dyDescent="0.35">
      <c r="M21630" s="263" t="s">
        <v>29624</v>
      </c>
      <c r="N21630" s="264">
        <v>35724.1</v>
      </c>
    </row>
    <row r="21631" spans="13:14" ht="14.5" x14ac:dyDescent="0.35">
      <c r="M21631" s="263" t="s">
        <v>29625</v>
      </c>
      <c r="N21631" s="264">
        <v>1189607</v>
      </c>
    </row>
    <row r="21632" spans="13:14" ht="14.5" x14ac:dyDescent="0.35">
      <c r="M21632" s="263" t="s">
        <v>16178</v>
      </c>
      <c r="N21632" s="264">
        <v>127065.53</v>
      </c>
    </row>
    <row r="21633" spans="13:14" ht="14.5" x14ac:dyDescent="0.35">
      <c r="M21633" s="263" t="s">
        <v>46182</v>
      </c>
      <c r="N21633" s="264">
        <v>59.92</v>
      </c>
    </row>
    <row r="21634" spans="13:14" ht="14.5" x14ac:dyDescent="0.35">
      <c r="M21634" s="263" t="s">
        <v>50869</v>
      </c>
      <c r="N21634" s="264">
        <v>371152.02</v>
      </c>
    </row>
    <row r="21635" spans="13:14" ht="14.5" x14ac:dyDescent="0.35">
      <c r="M21635" s="263" t="s">
        <v>42255</v>
      </c>
      <c r="N21635" s="264">
        <v>46173.89</v>
      </c>
    </row>
    <row r="21636" spans="13:14" ht="14.5" x14ac:dyDescent="0.35">
      <c r="M21636" s="263" t="s">
        <v>38653</v>
      </c>
      <c r="N21636" s="264">
        <v>1164.0999999999999</v>
      </c>
    </row>
    <row r="21637" spans="13:14" ht="14.5" x14ac:dyDescent="0.35">
      <c r="M21637" s="263" t="s">
        <v>58607</v>
      </c>
      <c r="N21637" s="264">
        <v>17541.46</v>
      </c>
    </row>
    <row r="21638" spans="13:14" ht="14.5" x14ac:dyDescent="0.35">
      <c r="M21638" s="263" t="s">
        <v>16179</v>
      </c>
      <c r="N21638" s="264">
        <v>637706.68999999994</v>
      </c>
    </row>
    <row r="21639" spans="13:14" ht="14.5" x14ac:dyDescent="0.35">
      <c r="M21639" s="263" t="s">
        <v>16180</v>
      </c>
      <c r="N21639" s="264">
        <v>851542.59</v>
      </c>
    </row>
    <row r="21640" spans="13:14" ht="14.5" x14ac:dyDescent="0.35">
      <c r="M21640" s="263" t="s">
        <v>37625</v>
      </c>
      <c r="N21640" s="264">
        <v>1065190.6599999999</v>
      </c>
    </row>
    <row r="21641" spans="13:14" ht="14.5" x14ac:dyDescent="0.35">
      <c r="M21641" s="263" t="s">
        <v>29629</v>
      </c>
      <c r="N21641" s="264">
        <v>55512</v>
      </c>
    </row>
    <row r="21642" spans="13:14" ht="14.5" x14ac:dyDescent="0.35">
      <c r="M21642" s="263" t="s">
        <v>29631</v>
      </c>
      <c r="N21642" s="264">
        <v>154576.14000000001</v>
      </c>
    </row>
    <row r="21643" spans="13:14" ht="14.5" x14ac:dyDescent="0.35">
      <c r="M21643" s="263" t="s">
        <v>29632</v>
      </c>
      <c r="N21643" s="264">
        <v>1083752.56</v>
      </c>
    </row>
    <row r="21644" spans="13:14" ht="14.5" x14ac:dyDescent="0.35">
      <c r="M21644" s="263" t="s">
        <v>51809</v>
      </c>
      <c r="N21644" s="264">
        <v>-23855.93</v>
      </c>
    </row>
    <row r="21645" spans="13:14" ht="14.5" x14ac:dyDescent="0.35">
      <c r="M21645" s="263" t="s">
        <v>51810</v>
      </c>
      <c r="N21645" s="264">
        <v>18800</v>
      </c>
    </row>
    <row r="21646" spans="13:14" ht="14.5" x14ac:dyDescent="0.35">
      <c r="M21646" s="263" t="s">
        <v>58608</v>
      </c>
      <c r="N21646" s="264">
        <v>2000</v>
      </c>
    </row>
    <row r="21647" spans="13:14" ht="14.5" x14ac:dyDescent="0.35">
      <c r="M21647" s="263" t="s">
        <v>42259</v>
      </c>
      <c r="N21647" s="264">
        <v>2232.25</v>
      </c>
    </row>
    <row r="21648" spans="13:14" ht="14.5" x14ac:dyDescent="0.35">
      <c r="M21648" s="263" t="s">
        <v>49250</v>
      </c>
      <c r="N21648" s="264">
        <v>141043.5</v>
      </c>
    </row>
    <row r="21649" spans="13:14" ht="14.5" x14ac:dyDescent="0.35">
      <c r="M21649" s="263" t="s">
        <v>38659</v>
      </c>
      <c r="N21649" s="264">
        <v>445.88</v>
      </c>
    </row>
    <row r="21650" spans="13:14" ht="14.5" x14ac:dyDescent="0.35">
      <c r="M21650" s="263" t="s">
        <v>29656</v>
      </c>
      <c r="N21650" s="264">
        <v>11004.24</v>
      </c>
    </row>
    <row r="21651" spans="13:14" ht="14.5" x14ac:dyDescent="0.35">
      <c r="M21651" s="263" t="s">
        <v>29657</v>
      </c>
      <c r="N21651" s="264">
        <v>482</v>
      </c>
    </row>
    <row r="21652" spans="13:14" ht="14.5" x14ac:dyDescent="0.35">
      <c r="M21652" s="263" t="s">
        <v>29658</v>
      </c>
      <c r="N21652" s="264">
        <v>69727.69</v>
      </c>
    </row>
    <row r="21653" spans="13:14" ht="14.5" x14ac:dyDescent="0.35">
      <c r="M21653" s="263" t="s">
        <v>46183</v>
      </c>
      <c r="N21653" s="264">
        <v>1008</v>
      </c>
    </row>
    <row r="21654" spans="13:14" ht="14.5" x14ac:dyDescent="0.35">
      <c r="M21654" s="263" t="s">
        <v>46184</v>
      </c>
      <c r="N21654" s="264">
        <v>180</v>
      </c>
    </row>
    <row r="21655" spans="13:14" ht="14.5" x14ac:dyDescent="0.35">
      <c r="M21655" s="263" t="s">
        <v>51811</v>
      </c>
      <c r="N21655" s="264">
        <v>9336</v>
      </c>
    </row>
    <row r="21656" spans="13:14" ht="14.5" x14ac:dyDescent="0.35">
      <c r="M21656" s="263" t="s">
        <v>51812</v>
      </c>
      <c r="N21656" s="264">
        <v>545.69000000000005</v>
      </c>
    </row>
    <row r="21657" spans="13:14" ht="14.5" x14ac:dyDescent="0.35">
      <c r="M21657" s="263" t="s">
        <v>51813</v>
      </c>
      <c r="N21657" s="264">
        <v>2612.71</v>
      </c>
    </row>
    <row r="21658" spans="13:14" ht="14.5" x14ac:dyDescent="0.35">
      <c r="M21658" s="263" t="s">
        <v>46185</v>
      </c>
      <c r="N21658" s="264">
        <v>15376.48</v>
      </c>
    </row>
    <row r="21659" spans="13:14" ht="14.5" x14ac:dyDescent="0.35">
      <c r="M21659" s="263" t="s">
        <v>42260</v>
      </c>
      <c r="N21659" s="264">
        <v>1378.13</v>
      </c>
    </row>
    <row r="21660" spans="13:14" ht="14.5" x14ac:dyDescent="0.35">
      <c r="M21660" s="263" t="s">
        <v>29659</v>
      </c>
      <c r="N21660" s="264">
        <v>40306.699999999997</v>
      </c>
    </row>
    <row r="21661" spans="13:14" ht="14.5" x14ac:dyDescent="0.35">
      <c r="M21661" s="263" t="s">
        <v>29661</v>
      </c>
      <c r="N21661" s="264">
        <v>17825.689999999999</v>
      </c>
    </row>
    <row r="21662" spans="13:14" ht="14.5" x14ac:dyDescent="0.35">
      <c r="M21662" s="263" t="s">
        <v>49251</v>
      </c>
      <c r="N21662" s="264">
        <v>21696.03</v>
      </c>
    </row>
    <row r="21663" spans="13:14" ht="14.5" x14ac:dyDescent="0.35">
      <c r="M21663" s="263" t="s">
        <v>29662</v>
      </c>
      <c r="N21663" s="264">
        <v>1532.24</v>
      </c>
    </row>
    <row r="21664" spans="13:14" ht="14.5" x14ac:dyDescent="0.35">
      <c r="M21664" s="263" t="s">
        <v>16183</v>
      </c>
      <c r="N21664" s="264">
        <v>17689.13</v>
      </c>
    </row>
    <row r="21665" spans="13:14" ht="14.5" x14ac:dyDescent="0.35">
      <c r="M21665" s="263" t="s">
        <v>16192</v>
      </c>
      <c r="N21665" s="264">
        <v>92169.98</v>
      </c>
    </row>
    <row r="21666" spans="13:14" ht="14.5" x14ac:dyDescent="0.35">
      <c r="M21666" s="263" t="s">
        <v>29729</v>
      </c>
      <c r="N21666" s="264">
        <v>91059.55</v>
      </c>
    </row>
    <row r="21667" spans="13:14" ht="14.5" x14ac:dyDescent="0.35">
      <c r="M21667" s="263" t="s">
        <v>29730</v>
      </c>
      <c r="N21667" s="264">
        <v>258677.1</v>
      </c>
    </row>
    <row r="21668" spans="13:14" ht="14.5" x14ac:dyDescent="0.35">
      <c r="M21668" s="263" t="s">
        <v>50870</v>
      </c>
      <c r="N21668" s="264">
        <v>2626.06</v>
      </c>
    </row>
    <row r="21669" spans="13:14" ht="14.5" x14ac:dyDescent="0.35">
      <c r="M21669" s="263" t="s">
        <v>36096</v>
      </c>
      <c r="N21669" s="264">
        <v>195557.8</v>
      </c>
    </row>
    <row r="21670" spans="13:14" ht="14.5" x14ac:dyDescent="0.35">
      <c r="M21670" s="263" t="s">
        <v>36097</v>
      </c>
      <c r="N21670" s="264">
        <v>2520</v>
      </c>
    </row>
    <row r="21671" spans="13:14" ht="14.5" x14ac:dyDescent="0.35">
      <c r="M21671" s="263" t="s">
        <v>29733</v>
      </c>
      <c r="N21671" s="264">
        <v>71392.39</v>
      </c>
    </row>
    <row r="21672" spans="13:14" ht="14.5" x14ac:dyDescent="0.35">
      <c r="M21672" s="263" t="s">
        <v>29734</v>
      </c>
      <c r="N21672" s="264">
        <v>261673.31</v>
      </c>
    </row>
    <row r="21673" spans="13:14" ht="14.5" x14ac:dyDescent="0.35">
      <c r="M21673" s="263" t="s">
        <v>29735</v>
      </c>
      <c r="N21673" s="264">
        <v>1610.58</v>
      </c>
    </row>
    <row r="21674" spans="13:14" ht="14.5" x14ac:dyDescent="0.35">
      <c r="M21674" s="263" t="s">
        <v>36098</v>
      </c>
      <c r="N21674" s="264">
        <v>215.4</v>
      </c>
    </row>
    <row r="21675" spans="13:14" ht="14.5" x14ac:dyDescent="0.35">
      <c r="M21675" s="263" t="s">
        <v>29736</v>
      </c>
      <c r="N21675" s="264">
        <v>198378.44</v>
      </c>
    </row>
    <row r="21676" spans="13:14" ht="14.5" x14ac:dyDescent="0.35">
      <c r="M21676" s="263" t="s">
        <v>52692</v>
      </c>
      <c r="N21676" s="264">
        <v>1336.73</v>
      </c>
    </row>
    <row r="21677" spans="13:14" ht="14.5" x14ac:dyDescent="0.35">
      <c r="M21677" s="263" t="s">
        <v>16193</v>
      </c>
      <c r="N21677" s="264">
        <v>4314.7700000000004</v>
      </c>
    </row>
    <row r="21678" spans="13:14" ht="14.5" x14ac:dyDescent="0.35">
      <c r="M21678" s="263" t="s">
        <v>54051</v>
      </c>
      <c r="N21678" s="264">
        <v>61.5</v>
      </c>
    </row>
    <row r="21679" spans="13:14" ht="14.5" x14ac:dyDescent="0.35">
      <c r="M21679" s="263" t="s">
        <v>50871</v>
      </c>
      <c r="N21679" s="264">
        <v>1372</v>
      </c>
    </row>
    <row r="21680" spans="13:14" ht="14.5" x14ac:dyDescent="0.35">
      <c r="M21680" s="263" t="s">
        <v>50872</v>
      </c>
      <c r="N21680" s="264">
        <v>683</v>
      </c>
    </row>
    <row r="21681" spans="13:14" ht="14.5" x14ac:dyDescent="0.35">
      <c r="M21681" s="263" t="s">
        <v>29737</v>
      </c>
      <c r="N21681" s="264">
        <v>36649.75</v>
      </c>
    </row>
    <row r="21682" spans="13:14" ht="14.5" x14ac:dyDescent="0.35">
      <c r="M21682" s="263" t="s">
        <v>29738</v>
      </c>
      <c r="N21682" s="264">
        <v>13605.88</v>
      </c>
    </row>
    <row r="21683" spans="13:14" ht="14.5" x14ac:dyDescent="0.35">
      <c r="M21683" s="263" t="s">
        <v>42267</v>
      </c>
      <c r="N21683" s="264">
        <v>41137.71</v>
      </c>
    </row>
    <row r="21684" spans="13:14" ht="14.5" x14ac:dyDescent="0.35">
      <c r="M21684" s="263" t="s">
        <v>29739</v>
      </c>
      <c r="N21684" s="264">
        <v>1729604.4</v>
      </c>
    </row>
    <row r="21685" spans="13:14" ht="14.5" x14ac:dyDescent="0.35">
      <c r="M21685" s="263" t="s">
        <v>58609</v>
      </c>
      <c r="N21685" s="264">
        <v>32326.98</v>
      </c>
    </row>
    <row r="21686" spans="13:14" ht="14.5" x14ac:dyDescent="0.35">
      <c r="M21686" s="263" t="s">
        <v>29740</v>
      </c>
      <c r="N21686" s="264">
        <v>369.43</v>
      </c>
    </row>
    <row r="21687" spans="13:14" ht="14.5" x14ac:dyDescent="0.35">
      <c r="M21687" s="263" t="s">
        <v>29741</v>
      </c>
      <c r="N21687" s="264">
        <v>6376.25</v>
      </c>
    </row>
    <row r="21688" spans="13:14" ht="14.5" x14ac:dyDescent="0.35">
      <c r="M21688" s="263" t="s">
        <v>29743</v>
      </c>
      <c r="N21688" s="264">
        <v>13934.46</v>
      </c>
    </row>
    <row r="21689" spans="13:14" ht="14.5" x14ac:dyDescent="0.35">
      <c r="M21689" s="263" t="s">
        <v>29744</v>
      </c>
      <c r="N21689" s="264">
        <v>120.62</v>
      </c>
    </row>
    <row r="21690" spans="13:14" ht="14.5" x14ac:dyDescent="0.35">
      <c r="M21690" s="263" t="s">
        <v>16197</v>
      </c>
      <c r="N21690" s="264">
        <v>231703.99</v>
      </c>
    </row>
    <row r="21691" spans="13:14" ht="14.5" x14ac:dyDescent="0.35">
      <c r="M21691" s="263" t="s">
        <v>16198</v>
      </c>
      <c r="N21691" s="264">
        <v>189943.23</v>
      </c>
    </row>
    <row r="21692" spans="13:14" ht="14.5" x14ac:dyDescent="0.35">
      <c r="M21692" s="263" t="s">
        <v>16199</v>
      </c>
      <c r="N21692" s="264">
        <v>79061.88</v>
      </c>
    </row>
    <row r="21693" spans="13:14" ht="14.5" x14ac:dyDescent="0.35">
      <c r="M21693" s="263" t="s">
        <v>29745</v>
      </c>
      <c r="N21693" s="264">
        <v>37382.949999999997</v>
      </c>
    </row>
    <row r="21694" spans="13:14" ht="14.5" x14ac:dyDescent="0.35">
      <c r="M21694" s="263" t="s">
        <v>29748</v>
      </c>
      <c r="N21694" s="264">
        <v>144602.26999999999</v>
      </c>
    </row>
    <row r="21695" spans="13:14" ht="14.5" x14ac:dyDescent="0.35">
      <c r="M21695" s="263" t="s">
        <v>29749</v>
      </c>
      <c r="N21695" s="264">
        <v>18133</v>
      </c>
    </row>
    <row r="21696" spans="13:14" ht="14.5" x14ac:dyDescent="0.35">
      <c r="M21696" s="263" t="s">
        <v>42268</v>
      </c>
      <c r="N21696" s="264">
        <v>1277.33</v>
      </c>
    </row>
    <row r="21697" spans="13:14" ht="14.5" x14ac:dyDescent="0.35">
      <c r="M21697" s="263" t="s">
        <v>42269</v>
      </c>
      <c r="N21697" s="264">
        <v>3040.79</v>
      </c>
    </row>
    <row r="21698" spans="13:14" ht="14.5" x14ac:dyDescent="0.35">
      <c r="M21698" s="263" t="s">
        <v>42270</v>
      </c>
      <c r="N21698" s="264">
        <v>73.09</v>
      </c>
    </row>
    <row r="21699" spans="13:14" ht="14.5" x14ac:dyDescent="0.35">
      <c r="M21699" s="263" t="s">
        <v>42271</v>
      </c>
      <c r="N21699" s="264">
        <v>317.26</v>
      </c>
    </row>
    <row r="21700" spans="13:14" ht="14.5" x14ac:dyDescent="0.35">
      <c r="M21700" s="263" t="s">
        <v>29751</v>
      </c>
      <c r="N21700" s="264">
        <v>2690938.14</v>
      </c>
    </row>
    <row r="21701" spans="13:14" ht="14.5" x14ac:dyDescent="0.35">
      <c r="M21701" s="263" t="s">
        <v>38668</v>
      </c>
      <c r="N21701" s="264">
        <v>-786.22</v>
      </c>
    </row>
    <row r="21702" spans="13:14" ht="14.5" x14ac:dyDescent="0.35">
      <c r="M21702" s="263" t="s">
        <v>29752</v>
      </c>
      <c r="N21702" s="264">
        <v>31243.46</v>
      </c>
    </row>
    <row r="21703" spans="13:14" ht="14.5" x14ac:dyDescent="0.35">
      <c r="M21703" s="263" t="s">
        <v>51814</v>
      </c>
      <c r="N21703" s="264">
        <v>5409.04</v>
      </c>
    </row>
    <row r="21704" spans="13:14" ht="14.5" x14ac:dyDescent="0.35">
      <c r="M21704" s="263" t="s">
        <v>29844</v>
      </c>
      <c r="N21704" s="264">
        <v>69686.080000000002</v>
      </c>
    </row>
    <row r="21705" spans="13:14" ht="14.5" x14ac:dyDescent="0.35">
      <c r="M21705" s="263" t="s">
        <v>36106</v>
      </c>
      <c r="N21705" s="264">
        <v>239930.05</v>
      </c>
    </row>
    <row r="21706" spans="13:14" ht="14.5" x14ac:dyDescent="0.35">
      <c r="M21706" s="263" t="s">
        <v>29845</v>
      </c>
      <c r="N21706" s="264">
        <v>1626019.02</v>
      </c>
    </row>
    <row r="21707" spans="13:14" ht="14.5" x14ac:dyDescent="0.35">
      <c r="M21707" s="263" t="s">
        <v>37638</v>
      </c>
      <c r="N21707" s="264">
        <v>1465.11</v>
      </c>
    </row>
    <row r="21708" spans="13:14" ht="14.5" x14ac:dyDescent="0.35">
      <c r="M21708" s="263" t="s">
        <v>29846</v>
      </c>
      <c r="N21708" s="264">
        <v>84911.34</v>
      </c>
    </row>
    <row r="21709" spans="13:14" ht="14.5" x14ac:dyDescent="0.35">
      <c r="M21709" s="263" t="s">
        <v>50873</v>
      </c>
      <c r="N21709" s="264">
        <v>1578</v>
      </c>
    </row>
    <row r="21710" spans="13:14" ht="14.5" x14ac:dyDescent="0.35">
      <c r="M21710" s="263" t="s">
        <v>49252</v>
      </c>
      <c r="N21710" s="264">
        <v>22791.27</v>
      </c>
    </row>
    <row r="21711" spans="13:14" ht="14.5" x14ac:dyDescent="0.35">
      <c r="M21711" s="263" t="s">
        <v>29847</v>
      </c>
      <c r="N21711" s="264">
        <v>154153.57</v>
      </c>
    </row>
    <row r="21712" spans="13:14" ht="14.5" x14ac:dyDescent="0.35">
      <c r="M21712" s="263" t="s">
        <v>36107</v>
      </c>
      <c r="N21712" s="264">
        <v>177162.54</v>
      </c>
    </row>
    <row r="21713" spans="13:14" ht="14.5" x14ac:dyDescent="0.35">
      <c r="M21713" s="263" t="s">
        <v>58610</v>
      </c>
      <c r="N21713" s="264">
        <v>6871.62</v>
      </c>
    </row>
    <row r="21714" spans="13:14" ht="14.5" x14ac:dyDescent="0.35">
      <c r="M21714" s="263" t="s">
        <v>29848</v>
      </c>
      <c r="N21714" s="264">
        <v>356757.32</v>
      </c>
    </row>
    <row r="21715" spans="13:14" ht="14.5" x14ac:dyDescent="0.35">
      <c r="M21715" s="263" t="s">
        <v>29849</v>
      </c>
      <c r="N21715" s="264">
        <v>117899.67</v>
      </c>
    </row>
    <row r="21716" spans="13:14" ht="14.5" x14ac:dyDescent="0.35">
      <c r="M21716" s="263" t="s">
        <v>29850</v>
      </c>
      <c r="N21716" s="264">
        <v>2110.81</v>
      </c>
    </row>
    <row r="21717" spans="13:14" ht="14.5" x14ac:dyDescent="0.35">
      <c r="M21717" s="263" t="s">
        <v>58611</v>
      </c>
      <c r="N21717" s="264">
        <v>45450.96</v>
      </c>
    </row>
    <row r="21718" spans="13:14" ht="14.5" x14ac:dyDescent="0.35">
      <c r="M21718" s="263" t="s">
        <v>29851</v>
      </c>
      <c r="N21718" s="264">
        <v>31149.3</v>
      </c>
    </row>
    <row r="21719" spans="13:14" ht="14.5" x14ac:dyDescent="0.35">
      <c r="M21719" s="263" t="s">
        <v>29852</v>
      </c>
      <c r="N21719" s="264">
        <v>75968</v>
      </c>
    </row>
    <row r="21720" spans="13:14" ht="14.5" x14ac:dyDescent="0.35">
      <c r="M21720" s="263" t="s">
        <v>29853</v>
      </c>
      <c r="N21720" s="264">
        <v>64170.73</v>
      </c>
    </row>
    <row r="21721" spans="13:14" ht="14.5" x14ac:dyDescent="0.35">
      <c r="M21721" s="263" t="s">
        <v>36108</v>
      </c>
      <c r="N21721" s="264">
        <v>24992.43</v>
      </c>
    </row>
    <row r="21722" spans="13:14" ht="14.5" x14ac:dyDescent="0.35">
      <c r="M21722" s="263" t="s">
        <v>29854</v>
      </c>
      <c r="N21722" s="264">
        <v>123761.39</v>
      </c>
    </row>
    <row r="21723" spans="13:14" ht="14.5" x14ac:dyDescent="0.35">
      <c r="M21723" s="263" t="s">
        <v>52693</v>
      </c>
      <c r="N21723" s="264">
        <v>876.43</v>
      </c>
    </row>
    <row r="21724" spans="13:14" ht="14.5" x14ac:dyDescent="0.35">
      <c r="M21724" s="263" t="s">
        <v>29856</v>
      </c>
      <c r="N21724" s="264">
        <v>1063.5</v>
      </c>
    </row>
    <row r="21725" spans="13:14" ht="14.5" x14ac:dyDescent="0.35">
      <c r="M21725" s="263" t="s">
        <v>29857</v>
      </c>
      <c r="N21725" s="264">
        <v>25867.66</v>
      </c>
    </row>
    <row r="21726" spans="13:14" ht="14.5" x14ac:dyDescent="0.35">
      <c r="M21726" s="263" t="s">
        <v>29858</v>
      </c>
      <c r="N21726" s="264">
        <v>10268.129999999999</v>
      </c>
    </row>
    <row r="21727" spans="13:14" ht="14.5" x14ac:dyDescent="0.35">
      <c r="M21727" s="263" t="s">
        <v>29859</v>
      </c>
      <c r="N21727" s="264">
        <v>2600.0500000000002</v>
      </c>
    </row>
    <row r="21728" spans="13:14" ht="14.5" x14ac:dyDescent="0.35">
      <c r="M21728" s="263" t="s">
        <v>29860</v>
      </c>
      <c r="N21728" s="264">
        <v>10045.530000000001</v>
      </c>
    </row>
    <row r="21729" spans="13:14" ht="14.5" x14ac:dyDescent="0.35">
      <c r="M21729" s="263" t="s">
        <v>42277</v>
      </c>
      <c r="N21729" s="264">
        <v>3972539.91</v>
      </c>
    </row>
    <row r="21730" spans="13:14" ht="14.5" x14ac:dyDescent="0.35">
      <c r="M21730" s="263" t="s">
        <v>37639</v>
      </c>
      <c r="N21730" s="264">
        <v>40566.04</v>
      </c>
    </row>
    <row r="21731" spans="13:14" ht="14.5" x14ac:dyDescent="0.35">
      <c r="M21731" s="263" t="s">
        <v>29862</v>
      </c>
      <c r="N21731" s="264">
        <v>23895</v>
      </c>
    </row>
    <row r="21732" spans="13:14" ht="14.5" x14ac:dyDescent="0.35">
      <c r="M21732" s="263" t="s">
        <v>29863</v>
      </c>
      <c r="N21732" s="264">
        <v>42746.82</v>
      </c>
    </row>
    <row r="21733" spans="13:14" ht="14.5" x14ac:dyDescent="0.35">
      <c r="M21733" s="263" t="s">
        <v>29865</v>
      </c>
      <c r="N21733" s="264">
        <v>3085.62</v>
      </c>
    </row>
    <row r="21734" spans="13:14" ht="14.5" x14ac:dyDescent="0.35">
      <c r="M21734" s="263" t="s">
        <v>29866</v>
      </c>
      <c r="N21734" s="264">
        <v>7.1</v>
      </c>
    </row>
    <row r="21735" spans="13:14" ht="14.5" x14ac:dyDescent="0.35">
      <c r="M21735" s="263" t="s">
        <v>29867</v>
      </c>
      <c r="N21735" s="264">
        <v>549548.41</v>
      </c>
    </row>
    <row r="21736" spans="13:14" ht="14.5" x14ac:dyDescent="0.35">
      <c r="M21736" s="263" t="s">
        <v>29868</v>
      </c>
      <c r="N21736" s="264">
        <v>575513.97</v>
      </c>
    </row>
    <row r="21737" spans="13:14" ht="14.5" x14ac:dyDescent="0.35">
      <c r="M21737" s="263" t="s">
        <v>29869</v>
      </c>
      <c r="N21737" s="264">
        <v>301864.27</v>
      </c>
    </row>
    <row r="21738" spans="13:14" ht="14.5" x14ac:dyDescent="0.35">
      <c r="M21738" s="263" t="s">
        <v>29870</v>
      </c>
      <c r="N21738" s="264">
        <v>102608.16</v>
      </c>
    </row>
    <row r="21739" spans="13:14" ht="14.5" x14ac:dyDescent="0.35">
      <c r="M21739" s="263" t="s">
        <v>29871</v>
      </c>
      <c r="N21739" s="264">
        <v>46969.81</v>
      </c>
    </row>
    <row r="21740" spans="13:14" ht="14.5" x14ac:dyDescent="0.35">
      <c r="M21740" s="263" t="s">
        <v>43712</v>
      </c>
      <c r="N21740" s="264">
        <v>23668.400000000001</v>
      </c>
    </row>
    <row r="21741" spans="13:14" ht="14.5" x14ac:dyDescent="0.35">
      <c r="M21741" s="263" t="s">
        <v>36109</v>
      </c>
      <c r="N21741" s="264">
        <v>36564.18</v>
      </c>
    </row>
    <row r="21742" spans="13:14" ht="14.5" x14ac:dyDescent="0.35">
      <c r="M21742" s="263" t="s">
        <v>42278</v>
      </c>
      <c r="N21742" s="264">
        <v>40012.68</v>
      </c>
    </row>
    <row r="21743" spans="13:14" ht="14.5" x14ac:dyDescent="0.35">
      <c r="M21743" s="263" t="s">
        <v>51815</v>
      </c>
      <c r="N21743" s="264">
        <v>2093.35</v>
      </c>
    </row>
    <row r="21744" spans="13:14" ht="14.5" x14ac:dyDescent="0.35">
      <c r="M21744" s="263" t="s">
        <v>29874</v>
      </c>
      <c r="N21744" s="264">
        <v>16614.330000000002</v>
      </c>
    </row>
    <row r="21745" spans="13:14" ht="14.5" x14ac:dyDescent="0.35">
      <c r="M21745" s="263" t="s">
        <v>58612</v>
      </c>
      <c r="N21745" s="264">
        <v>914075.97</v>
      </c>
    </row>
    <row r="21746" spans="13:14" ht="14.5" x14ac:dyDescent="0.35">
      <c r="M21746" s="263" t="s">
        <v>29876</v>
      </c>
      <c r="N21746" s="264">
        <v>328998.59000000003</v>
      </c>
    </row>
    <row r="21747" spans="13:14" ht="14.5" x14ac:dyDescent="0.35">
      <c r="M21747" s="263" t="s">
        <v>29877</v>
      </c>
      <c r="N21747" s="264">
        <v>409134.82</v>
      </c>
    </row>
    <row r="21748" spans="13:14" ht="14.5" x14ac:dyDescent="0.35">
      <c r="M21748" s="263" t="s">
        <v>37640</v>
      </c>
      <c r="N21748" s="264">
        <v>868.75</v>
      </c>
    </row>
    <row r="21749" spans="13:14" ht="14.5" x14ac:dyDescent="0.35">
      <c r="M21749" s="263" t="s">
        <v>37641</v>
      </c>
      <c r="N21749" s="264">
        <v>7656.89</v>
      </c>
    </row>
    <row r="21750" spans="13:14" ht="14.5" x14ac:dyDescent="0.35">
      <c r="M21750" s="263" t="s">
        <v>29884</v>
      </c>
      <c r="N21750" s="264">
        <v>1439826.83</v>
      </c>
    </row>
    <row r="21751" spans="13:14" ht="14.5" x14ac:dyDescent="0.35">
      <c r="M21751" s="263" t="s">
        <v>50874</v>
      </c>
      <c r="N21751" s="264">
        <v>23150.52</v>
      </c>
    </row>
    <row r="21752" spans="13:14" ht="14.5" x14ac:dyDescent="0.35">
      <c r="M21752" s="263" t="s">
        <v>29885</v>
      </c>
      <c r="N21752" s="264">
        <v>28640.69</v>
      </c>
    </row>
    <row r="21753" spans="13:14" ht="14.5" x14ac:dyDescent="0.35">
      <c r="M21753" s="263" t="s">
        <v>29936</v>
      </c>
      <c r="N21753" s="264">
        <v>118878.47</v>
      </c>
    </row>
    <row r="21754" spans="13:14" ht="14.5" x14ac:dyDescent="0.35">
      <c r="M21754" s="263" t="s">
        <v>58613</v>
      </c>
      <c r="N21754" s="264">
        <v>4737.3900000000003</v>
      </c>
    </row>
    <row r="21755" spans="13:14" ht="14.5" x14ac:dyDescent="0.35">
      <c r="M21755" s="263" t="s">
        <v>49253</v>
      </c>
      <c r="N21755" s="264">
        <v>6122</v>
      </c>
    </row>
    <row r="21756" spans="13:14" ht="14.5" x14ac:dyDescent="0.35">
      <c r="M21756" s="263" t="s">
        <v>29937</v>
      </c>
      <c r="N21756" s="264">
        <v>129273.86</v>
      </c>
    </row>
    <row r="21757" spans="13:14" ht="14.5" x14ac:dyDescent="0.35">
      <c r="M21757" s="263" t="s">
        <v>37653</v>
      </c>
      <c r="N21757" s="264">
        <v>94718.32</v>
      </c>
    </row>
    <row r="21758" spans="13:14" ht="14.5" x14ac:dyDescent="0.35">
      <c r="M21758" s="263" t="s">
        <v>37654</v>
      </c>
      <c r="N21758" s="264">
        <v>110710.45</v>
      </c>
    </row>
    <row r="21759" spans="13:14" ht="14.5" x14ac:dyDescent="0.35">
      <c r="M21759" s="263" t="s">
        <v>29940</v>
      </c>
      <c r="N21759" s="264">
        <v>19123.39</v>
      </c>
    </row>
    <row r="21760" spans="13:14" ht="14.5" x14ac:dyDescent="0.35">
      <c r="M21760" s="263" t="s">
        <v>29941</v>
      </c>
      <c r="N21760" s="264">
        <v>8583.82</v>
      </c>
    </row>
    <row r="21761" spans="13:14" ht="14.5" x14ac:dyDescent="0.35">
      <c r="M21761" s="263" t="s">
        <v>16203</v>
      </c>
      <c r="N21761" s="264">
        <v>1267.3</v>
      </c>
    </row>
    <row r="21762" spans="13:14" ht="14.5" x14ac:dyDescent="0.35">
      <c r="M21762" s="263" t="s">
        <v>34739</v>
      </c>
      <c r="N21762" s="264">
        <v>1104.8</v>
      </c>
    </row>
    <row r="21763" spans="13:14" ht="14.5" x14ac:dyDescent="0.35">
      <c r="M21763" s="263" t="s">
        <v>29942</v>
      </c>
      <c r="N21763" s="264">
        <v>87</v>
      </c>
    </row>
    <row r="21764" spans="13:14" ht="14.5" x14ac:dyDescent="0.35">
      <c r="M21764" s="263" t="s">
        <v>36114</v>
      </c>
      <c r="N21764" s="264">
        <v>513006.7</v>
      </c>
    </row>
    <row r="21765" spans="13:14" ht="14.5" x14ac:dyDescent="0.35">
      <c r="M21765" s="263" t="s">
        <v>58614</v>
      </c>
      <c r="N21765" s="264">
        <v>5449.74</v>
      </c>
    </row>
    <row r="21766" spans="13:14" ht="14.5" x14ac:dyDescent="0.35">
      <c r="M21766" s="263" t="s">
        <v>54052</v>
      </c>
      <c r="N21766" s="264">
        <v>5917.94</v>
      </c>
    </row>
    <row r="21767" spans="13:14" ht="14.5" x14ac:dyDescent="0.35">
      <c r="M21767" s="263" t="s">
        <v>29944</v>
      </c>
      <c r="N21767" s="264">
        <v>663.31</v>
      </c>
    </row>
    <row r="21768" spans="13:14" ht="14.5" x14ac:dyDescent="0.35">
      <c r="M21768" s="263" t="s">
        <v>16204</v>
      </c>
      <c r="N21768" s="264">
        <v>75776.05</v>
      </c>
    </row>
    <row r="21769" spans="13:14" ht="14.5" x14ac:dyDescent="0.35">
      <c r="M21769" s="263" t="s">
        <v>16205</v>
      </c>
      <c r="N21769" s="264">
        <v>111055.15</v>
      </c>
    </row>
    <row r="21770" spans="13:14" ht="14.5" x14ac:dyDescent="0.35">
      <c r="M21770" s="263" t="s">
        <v>29946</v>
      </c>
      <c r="N21770" s="264">
        <v>56625.88</v>
      </c>
    </row>
    <row r="21771" spans="13:14" ht="14.5" x14ac:dyDescent="0.35">
      <c r="M21771" s="263" t="s">
        <v>29947</v>
      </c>
      <c r="N21771" s="264">
        <v>459</v>
      </c>
    </row>
    <row r="21772" spans="13:14" ht="14.5" x14ac:dyDescent="0.35">
      <c r="M21772" s="263" t="s">
        <v>29951</v>
      </c>
      <c r="N21772" s="264">
        <v>12626.01</v>
      </c>
    </row>
    <row r="21773" spans="13:14" ht="14.5" x14ac:dyDescent="0.35">
      <c r="M21773" s="263" t="s">
        <v>58615</v>
      </c>
      <c r="N21773" s="264">
        <v>1250</v>
      </c>
    </row>
    <row r="21774" spans="13:14" ht="14.5" x14ac:dyDescent="0.35">
      <c r="M21774" s="263" t="s">
        <v>29952</v>
      </c>
      <c r="N21774" s="264">
        <v>46536.54</v>
      </c>
    </row>
    <row r="21775" spans="13:14" ht="14.5" x14ac:dyDescent="0.35">
      <c r="M21775" s="263" t="s">
        <v>29953</v>
      </c>
      <c r="N21775" s="264">
        <v>304521.51</v>
      </c>
    </row>
    <row r="21776" spans="13:14" ht="14.5" x14ac:dyDescent="0.35">
      <c r="M21776" s="263" t="s">
        <v>29955</v>
      </c>
      <c r="N21776" s="264">
        <v>117</v>
      </c>
    </row>
    <row r="21777" spans="13:14" ht="14.5" x14ac:dyDescent="0.35">
      <c r="M21777" s="263" t="s">
        <v>58616</v>
      </c>
      <c r="N21777" s="264">
        <v>97.42</v>
      </c>
    </row>
    <row r="21778" spans="13:14" ht="14.5" x14ac:dyDescent="0.35">
      <c r="M21778" s="263" t="s">
        <v>29956</v>
      </c>
      <c r="N21778" s="264">
        <v>10683.43</v>
      </c>
    </row>
    <row r="21779" spans="13:14" ht="14.5" x14ac:dyDescent="0.35">
      <c r="M21779" s="263" t="s">
        <v>37655</v>
      </c>
      <c r="N21779" s="264">
        <v>23767.32</v>
      </c>
    </row>
    <row r="21780" spans="13:14" ht="14.5" x14ac:dyDescent="0.35">
      <c r="M21780" s="263" t="s">
        <v>38687</v>
      </c>
      <c r="N21780" s="264">
        <v>78031.199999999997</v>
      </c>
    </row>
    <row r="21781" spans="13:14" ht="14.5" x14ac:dyDescent="0.35">
      <c r="M21781" s="263" t="s">
        <v>30025</v>
      </c>
      <c r="N21781" s="264">
        <v>64842.98</v>
      </c>
    </row>
    <row r="21782" spans="13:14" ht="14.5" x14ac:dyDescent="0.35">
      <c r="M21782" s="263" t="s">
        <v>50875</v>
      </c>
      <c r="N21782" s="264">
        <v>2772.75</v>
      </c>
    </row>
    <row r="21783" spans="13:14" ht="14.5" x14ac:dyDescent="0.35">
      <c r="M21783" s="263" t="s">
        <v>30026</v>
      </c>
      <c r="N21783" s="264">
        <v>145758</v>
      </c>
    </row>
    <row r="21784" spans="13:14" ht="14.5" x14ac:dyDescent="0.35">
      <c r="M21784" s="263" t="s">
        <v>52694</v>
      </c>
      <c r="N21784" s="264">
        <v>1025.6400000000001</v>
      </c>
    </row>
    <row r="21785" spans="13:14" ht="14.5" x14ac:dyDescent="0.35">
      <c r="M21785" s="263" t="s">
        <v>30027</v>
      </c>
      <c r="N21785" s="264">
        <v>16260.75</v>
      </c>
    </row>
    <row r="21786" spans="13:14" ht="14.5" x14ac:dyDescent="0.35">
      <c r="M21786" s="263" t="s">
        <v>30028</v>
      </c>
      <c r="N21786" s="264">
        <v>136600.70000000001</v>
      </c>
    </row>
    <row r="21787" spans="13:14" ht="14.5" x14ac:dyDescent="0.35">
      <c r="M21787" s="263" t="s">
        <v>30029</v>
      </c>
      <c r="N21787" s="264">
        <v>8055.23</v>
      </c>
    </row>
    <row r="21788" spans="13:14" ht="14.5" x14ac:dyDescent="0.35">
      <c r="M21788" s="263" t="s">
        <v>38688</v>
      </c>
      <c r="N21788" s="264">
        <v>10672.5</v>
      </c>
    </row>
    <row r="21789" spans="13:14" ht="14.5" x14ac:dyDescent="0.35">
      <c r="M21789" s="263" t="s">
        <v>30030</v>
      </c>
      <c r="N21789" s="264">
        <v>1333.6</v>
      </c>
    </row>
    <row r="21790" spans="13:14" ht="14.5" x14ac:dyDescent="0.35">
      <c r="M21790" s="263" t="s">
        <v>30033</v>
      </c>
      <c r="N21790" s="264">
        <v>14746.73</v>
      </c>
    </row>
    <row r="21791" spans="13:14" ht="14.5" x14ac:dyDescent="0.35">
      <c r="M21791" s="263" t="s">
        <v>34746</v>
      </c>
      <c r="N21791" s="264">
        <v>24388.1</v>
      </c>
    </row>
    <row r="21792" spans="13:14" ht="14.5" x14ac:dyDescent="0.35">
      <c r="M21792" s="263" t="s">
        <v>30035</v>
      </c>
      <c r="N21792" s="264">
        <v>64703.88</v>
      </c>
    </row>
    <row r="21793" spans="13:14" ht="14.5" x14ac:dyDescent="0.35">
      <c r="M21793" s="263" t="s">
        <v>37661</v>
      </c>
      <c r="N21793" s="264">
        <v>478031.45</v>
      </c>
    </row>
    <row r="21794" spans="13:14" ht="14.5" x14ac:dyDescent="0.35">
      <c r="M21794" s="263" t="s">
        <v>42283</v>
      </c>
      <c r="N21794" s="264">
        <v>231293.2</v>
      </c>
    </row>
    <row r="21795" spans="13:14" ht="14.5" x14ac:dyDescent="0.35">
      <c r="M21795" s="263" t="s">
        <v>50876</v>
      </c>
      <c r="N21795" s="264">
        <v>8970</v>
      </c>
    </row>
    <row r="21796" spans="13:14" ht="14.5" x14ac:dyDescent="0.35">
      <c r="M21796" s="263" t="s">
        <v>50877</v>
      </c>
      <c r="N21796" s="264">
        <v>14775</v>
      </c>
    </row>
    <row r="21797" spans="13:14" ht="14.5" x14ac:dyDescent="0.35">
      <c r="M21797" s="263" t="s">
        <v>16210</v>
      </c>
      <c r="N21797" s="264">
        <v>106721.5</v>
      </c>
    </row>
    <row r="21798" spans="13:14" ht="14.5" x14ac:dyDescent="0.35">
      <c r="M21798" s="263" t="s">
        <v>16211</v>
      </c>
      <c r="N21798" s="264">
        <v>105695.4</v>
      </c>
    </row>
    <row r="21799" spans="13:14" ht="14.5" x14ac:dyDescent="0.35">
      <c r="M21799" s="263" t="s">
        <v>16212</v>
      </c>
      <c r="N21799" s="264">
        <v>152991.04999999999</v>
      </c>
    </row>
    <row r="21800" spans="13:14" ht="14.5" x14ac:dyDescent="0.35">
      <c r="M21800" s="263" t="s">
        <v>30037</v>
      </c>
      <c r="N21800" s="264">
        <v>41973.41</v>
      </c>
    </row>
    <row r="21801" spans="13:14" ht="14.5" x14ac:dyDescent="0.35">
      <c r="M21801" s="263" t="s">
        <v>30038</v>
      </c>
      <c r="N21801" s="264">
        <v>40386.239999999998</v>
      </c>
    </row>
    <row r="21802" spans="13:14" ht="14.5" x14ac:dyDescent="0.35">
      <c r="M21802" s="263" t="s">
        <v>42284</v>
      </c>
      <c r="N21802" s="264">
        <v>1860</v>
      </c>
    </row>
    <row r="21803" spans="13:14" ht="14.5" x14ac:dyDescent="0.35">
      <c r="M21803" s="263" t="s">
        <v>30039</v>
      </c>
      <c r="N21803" s="264">
        <v>10953.99</v>
      </c>
    </row>
    <row r="21804" spans="13:14" ht="14.5" x14ac:dyDescent="0.35">
      <c r="M21804" s="263" t="s">
        <v>30040</v>
      </c>
      <c r="N21804" s="264">
        <v>43439.97</v>
      </c>
    </row>
    <row r="21805" spans="13:14" ht="14.5" x14ac:dyDescent="0.35">
      <c r="M21805" s="263" t="s">
        <v>16213</v>
      </c>
      <c r="N21805" s="264">
        <v>17589.2</v>
      </c>
    </row>
    <row r="21806" spans="13:14" ht="14.5" x14ac:dyDescent="0.35">
      <c r="M21806" s="263" t="s">
        <v>51816</v>
      </c>
      <c r="N21806" s="264">
        <v>1298.48</v>
      </c>
    </row>
    <row r="21807" spans="13:14" ht="14.5" x14ac:dyDescent="0.35">
      <c r="M21807" s="263" t="s">
        <v>30041</v>
      </c>
      <c r="N21807" s="264">
        <v>104793</v>
      </c>
    </row>
    <row r="21808" spans="13:14" ht="14.5" x14ac:dyDescent="0.35">
      <c r="M21808" s="263" t="s">
        <v>42285</v>
      </c>
      <c r="N21808" s="264">
        <v>31708.75</v>
      </c>
    </row>
    <row r="21809" spans="13:14" ht="14.5" x14ac:dyDescent="0.35">
      <c r="M21809" s="263" t="s">
        <v>30044</v>
      </c>
      <c r="N21809" s="264">
        <v>258449.58</v>
      </c>
    </row>
    <row r="21810" spans="13:14" ht="14.5" x14ac:dyDescent="0.35">
      <c r="M21810" s="263" t="s">
        <v>30045</v>
      </c>
      <c r="N21810" s="264">
        <v>-2679.79</v>
      </c>
    </row>
    <row r="21811" spans="13:14" ht="14.5" x14ac:dyDescent="0.35">
      <c r="M21811" s="263" t="s">
        <v>51817</v>
      </c>
      <c r="N21811" s="264">
        <v>1734.15</v>
      </c>
    </row>
    <row r="21812" spans="13:14" ht="14.5" x14ac:dyDescent="0.35">
      <c r="M21812" s="263" t="s">
        <v>37662</v>
      </c>
      <c r="N21812" s="264">
        <v>175105</v>
      </c>
    </row>
    <row r="21813" spans="13:14" ht="14.5" x14ac:dyDescent="0.35">
      <c r="M21813" s="263" t="s">
        <v>30046</v>
      </c>
      <c r="N21813" s="264">
        <v>82354.42</v>
      </c>
    </row>
    <row r="21814" spans="13:14" ht="14.5" x14ac:dyDescent="0.35">
      <c r="M21814" s="263" t="s">
        <v>38689</v>
      </c>
      <c r="N21814" s="264">
        <v>262822.86</v>
      </c>
    </row>
    <row r="21815" spans="13:14" ht="14.5" x14ac:dyDescent="0.35">
      <c r="M21815" s="263" t="s">
        <v>30080</v>
      </c>
      <c r="N21815" s="264">
        <v>885</v>
      </c>
    </row>
    <row r="21816" spans="13:14" ht="14.5" x14ac:dyDescent="0.35">
      <c r="M21816" s="263" t="s">
        <v>30081</v>
      </c>
      <c r="N21816" s="264">
        <v>10129.81</v>
      </c>
    </row>
    <row r="21817" spans="13:14" ht="14.5" x14ac:dyDescent="0.35">
      <c r="M21817" s="263" t="s">
        <v>30082</v>
      </c>
      <c r="N21817" s="264">
        <v>6185.9</v>
      </c>
    </row>
    <row r="21818" spans="13:14" ht="14.5" x14ac:dyDescent="0.35">
      <c r="M21818" s="263" t="s">
        <v>30083</v>
      </c>
      <c r="N21818" s="264">
        <v>3737.5</v>
      </c>
    </row>
    <row r="21819" spans="13:14" ht="14.5" x14ac:dyDescent="0.35">
      <c r="M21819" s="263" t="s">
        <v>30084</v>
      </c>
      <c r="N21819" s="264">
        <v>78.13</v>
      </c>
    </row>
    <row r="21820" spans="13:14" ht="14.5" x14ac:dyDescent="0.35">
      <c r="M21820" s="263" t="s">
        <v>46186</v>
      </c>
      <c r="N21820" s="264">
        <v>175437.5</v>
      </c>
    </row>
    <row r="21821" spans="13:14" ht="14.5" x14ac:dyDescent="0.35">
      <c r="M21821" s="263" t="s">
        <v>30085</v>
      </c>
      <c r="N21821" s="264">
        <v>14966.67</v>
      </c>
    </row>
    <row r="21822" spans="13:14" ht="14.5" x14ac:dyDescent="0.35">
      <c r="M21822" s="263" t="s">
        <v>49254</v>
      </c>
      <c r="N21822" s="264">
        <v>3125.1</v>
      </c>
    </row>
    <row r="21823" spans="13:14" ht="14.5" x14ac:dyDescent="0.35">
      <c r="M21823" s="263" t="s">
        <v>50878</v>
      </c>
      <c r="N21823" s="264">
        <v>323.7</v>
      </c>
    </row>
    <row r="21824" spans="13:14" ht="14.5" x14ac:dyDescent="0.35">
      <c r="M21824" s="263" t="s">
        <v>30087</v>
      </c>
      <c r="N21824" s="264">
        <v>8985</v>
      </c>
    </row>
    <row r="21825" spans="13:14" ht="14.5" x14ac:dyDescent="0.35">
      <c r="M21825" s="263" t="s">
        <v>30088</v>
      </c>
      <c r="N21825" s="264">
        <v>1500</v>
      </c>
    </row>
    <row r="21826" spans="13:14" ht="14.5" x14ac:dyDescent="0.35">
      <c r="M21826" s="263" t="s">
        <v>42290</v>
      </c>
      <c r="N21826" s="264">
        <v>333</v>
      </c>
    </row>
    <row r="21827" spans="13:14" ht="14.5" x14ac:dyDescent="0.35">
      <c r="M21827" s="263" t="s">
        <v>30090</v>
      </c>
      <c r="N21827" s="264">
        <v>138238.81</v>
      </c>
    </row>
    <row r="21828" spans="13:14" ht="14.5" x14ac:dyDescent="0.35">
      <c r="M21828" s="263" t="s">
        <v>30091</v>
      </c>
      <c r="N21828" s="264">
        <v>9475.02</v>
      </c>
    </row>
    <row r="21829" spans="13:14" ht="14.5" x14ac:dyDescent="0.35">
      <c r="M21829" s="263" t="s">
        <v>49255</v>
      </c>
      <c r="N21829" s="264">
        <v>9294.77</v>
      </c>
    </row>
    <row r="21830" spans="13:14" ht="14.5" x14ac:dyDescent="0.35">
      <c r="M21830" s="263" t="s">
        <v>43713</v>
      </c>
      <c r="N21830" s="264">
        <v>174635.42</v>
      </c>
    </row>
    <row r="21831" spans="13:14" ht="14.5" x14ac:dyDescent="0.35">
      <c r="M21831" s="263" t="s">
        <v>37676</v>
      </c>
      <c r="N21831" s="264">
        <v>47223.95</v>
      </c>
    </row>
    <row r="21832" spans="13:14" ht="14.5" x14ac:dyDescent="0.35">
      <c r="M21832" s="263" t="s">
        <v>30153</v>
      </c>
      <c r="N21832" s="264">
        <v>14489.75</v>
      </c>
    </row>
    <row r="21833" spans="13:14" ht="14.5" x14ac:dyDescent="0.35">
      <c r="M21833" s="263" t="s">
        <v>30154</v>
      </c>
      <c r="N21833" s="264">
        <v>2695.06</v>
      </c>
    </row>
    <row r="21834" spans="13:14" ht="14.5" x14ac:dyDescent="0.35">
      <c r="M21834" s="263" t="s">
        <v>36127</v>
      </c>
      <c r="N21834" s="264">
        <v>184347.57</v>
      </c>
    </row>
    <row r="21835" spans="13:14" ht="14.5" x14ac:dyDescent="0.35">
      <c r="M21835" s="263" t="s">
        <v>49256</v>
      </c>
      <c r="N21835" s="264">
        <v>1808.85</v>
      </c>
    </row>
    <row r="21836" spans="13:14" ht="14.5" x14ac:dyDescent="0.35">
      <c r="M21836" s="263" t="s">
        <v>30155</v>
      </c>
      <c r="N21836" s="264">
        <v>217238.64</v>
      </c>
    </row>
    <row r="21837" spans="13:14" ht="14.5" x14ac:dyDescent="0.35">
      <c r="M21837" s="263" t="s">
        <v>30156</v>
      </c>
      <c r="N21837" s="264">
        <v>24764.58</v>
      </c>
    </row>
    <row r="21838" spans="13:14" ht="14.5" x14ac:dyDescent="0.35">
      <c r="M21838" s="263" t="s">
        <v>36128</v>
      </c>
      <c r="N21838" s="264">
        <v>35640.589999999997</v>
      </c>
    </row>
    <row r="21839" spans="13:14" ht="14.5" x14ac:dyDescent="0.35">
      <c r="M21839" s="263" t="s">
        <v>36129</v>
      </c>
      <c r="N21839" s="264">
        <v>3177.36</v>
      </c>
    </row>
    <row r="21840" spans="13:14" ht="14.5" x14ac:dyDescent="0.35">
      <c r="M21840" s="263" t="s">
        <v>16220</v>
      </c>
      <c r="N21840" s="264">
        <v>17106.509999999998</v>
      </c>
    </row>
    <row r="21841" spans="13:14" ht="14.5" x14ac:dyDescent="0.35">
      <c r="M21841" s="263" t="s">
        <v>30158</v>
      </c>
      <c r="N21841" s="264">
        <v>2594.9899999999998</v>
      </c>
    </row>
    <row r="21842" spans="13:14" ht="14.5" x14ac:dyDescent="0.35">
      <c r="M21842" s="263" t="s">
        <v>36130</v>
      </c>
      <c r="N21842" s="264">
        <v>977369.88</v>
      </c>
    </row>
    <row r="21843" spans="13:14" ht="14.5" x14ac:dyDescent="0.35">
      <c r="M21843" s="263" t="s">
        <v>30159</v>
      </c>
      <c r="N21843" s="264">
        <v>2419.16</v>
      </c>
    </row>
    <row r="21844" spans="13:14" ht="14.5" x14ac:dyDescent="0.35">
      <c r="M21844" s="263" t="s">
        <v>30160</v>
      </c>
      <c r="N21844" s="264">
        <v>22188.65</v>
      </c>
    </row>
    <row r="21845" spans="13:14" ht="14.5" x14ac:dyDescent="0.35">
      <c r="M21845" s="263" t="s">
        <v>30161</v>
      </c>
      <c r="N21845" s="264">
        <v>3023.06</v>
      </c>
    </row>
    <row r="21846" spans="13:14" ht="14.5" x14ac:dyDescent="0.35">
      <c r="M21846" s="263" t="s">
        <v>16223</v>
      </c>
      <c r="N21846" s="264">
        <v>117927.07</v>
      </c>
    </row>
    <row r="21847" spans="13:14" ht="14.5" x14ac:dyDescent="0.35">
      <c r="M21847" s="263" t="s">
        <v>16224</v>
      </c>
      <c r="N21847" s="264">
        <v>65400.11</v>
      </c>
    </row>
    <row r="21848" spans="13:14" ht="14.5" x14ac:dyDescent="0.35">
      <c r="M21848" s="263" t="s">
        <v>30162</v>
      </c>
      <c r="N21848" s="264">
        <v>27551.96</v>
      </c>
    </row>
    <row r="21849" spans="13:14" ht="14.5" x14ac:dyDescent="0.35">
      <c r="M21849" s="263" t="s">
        <v>30163</v>
      </c>
      <c r="N21849" s="264">
        <v>55667.5</v>
      </c>
    </row>
    <row r="21850" spans="13:14" ht="14.5" x14ac:dyDescent="0.35">
      <c r="M21850" s="263" t="s">
        <v>30164</v>
      </c>
      <c r="N21850" s="264">
        <v>22769</v>
      </c>
    </row>
    <row r="21851" spans="13:14" ht="14.5" x14ac:dyDescent="0.35">
      <c r="M21851" s="263" t="s">
        <v>30165</v>
      </c>
      <c r="N21851" s="264">
        <v>61236</v>
      </c>
    </row>
    <row r="21852" spans="13:14" ht="14.5" x14ac:dyDescent="0.35">
      <c r="M21852" s="263" t="s">
        <v>30167</v>
      </c>
      <c r="N21852" s="264">
        <v>17.100000000000001</v>
      </c>
    </row>
    <row r="21853" spans="13:14" ht="14.5" x14ac:dyDescent="0.35">
      <c r="M21853" s="263" t="s">
        <v>30168</v>
      </c>
      <c r="N21853" s="264">
        <v>79218.570000000007</v>
      </c>
    </row>
    <row r="21854" spans="13:14" ht="14.5" x14ac:dyDescent="0.35">
      <c r="M21854" s="263" t="s">
        <v>16225</v>
      </c>
      <c r="N21854" s="264">
        <v>71568.19</v>
      </c>
    </row>
    <row r="21855" spans="13:14" ht="14.5" x14ac:dyDescent="0.35">
      <c r="M21855" s="263" t="s">
        <v>30169</v>
      </c>
      <c r="N21855" s="264">
        <v>254533.02</v>
      </c>
    </row>
    <row r="21856" spans="13:14" ht="14.5" x14ac:dyDescent="0.35">
      <c r="M21856" s="263" t="s">
        <v>30171</v>
      </c>
      <c r="N21856" s="264">
        <v>24147.98</v>
      </c>
    </row>
    <row r="21857" spans="13:14" ht="14.5" x14ac:dyDescent="0.35">
      <c r="M21857" s="263" t="s">
        <v>30172</v>
      </c>
      <c r="N21857" s="264">
        <v>38636.370000000003</v>
      </c>
    </row>
    <row r="21858" spans="13:14" ht="14.5" x14ac:dyDescent="0.35">
      <c r="M21858" s="263" t="s">
        <v>30174</v>
      </c>
      <c r="N21858" s="264">
        <v>-1528.35</v>
      </c>
    </row>
    <row r="21859" spans="13:14" ht="14.5" x14ac:dyDescent="0.35">
      <c r="M21859" s="263" t="s">
        <v>49257</v>
      </c>
      <c r="N21859" s="264">
        <v>46757.84</v>
      </c>
    </row>
    <row r="21860" spans="13:14" ht="14.5" x14ac:dyDescent="0.35">
      <c r="M21860" s="263" t="s">
        <v>51818</v>
      </c>
      <c r="N21860" s="264">
        <v>40810</v>
      </c>
    </row>
    <row r="21861" spans="13:14" ht="14.5" x14ac:dyDescent="0.35">
      <c r="M21861" s="263" t="s">
        <v>51819</v>
      </c>
      <c r="N21861" s="264">
        <v>77.84</v>
      </c>
    </row>
    <row r="21862" spans="13:14" ht="14.5" x14ac:dyDescent="0.35">
      <c r="M21862" s="263" t="s">
        <v>30191</v>
      </c>
      <c r="N21862" s="264">
        <v>7967.2</v>
      </c>
    </row>
    <row r="21863" spans="13:14" ht="14.5" x14ac:dyDescent="0.35">
      <c r="M21863" s="263" t="s">
        <v>42296</v>
      </c>
      <c r="N21863" s="264">
        <v>49642.080000000002</v>
      </c>
    </row>
    <row r="21864" spans="13:14" ht="14.5" x14ac:dyDescent="0.35">
      <c r="M21864" s="263" t="s">
        <v>46187</v>
      </c>
      <c r="N21864" s="264">
        <v>49663.99</v>
      </c>
    </row>
    <row r="21865" spans="13:14" ht="14.5" x14ac:dyDescent="0.35">
      <c r="M21865" s="263" t="s">
        <v>30193</v>
      </c>
      <c r="N21865" s="264">
        <v>8099.5</v>
      </c>
    </row>
    <row r="21866" spans="13:14" ht="14.5" x14ac:dyDescent="0.35">
      <c r="M21866" s="263" t="s">
        <v>30194</v>
      </c>
      <c r="N21866" s="264">
        <v>10485.58</v>
      </c>
    </row>
    <row r="21867" spans="13:14" ht="14.5" x14ac:dyDescent="0.35">
      <c r="M21867" s="263" t="s">
        <v>30195</v>
      </c>
      <c r="N21867" s="264">
        <v>6507.36</v>
      </c>
    </row>
    <row r="21868" spans="13:14" ht="14.5" x14ac:dyDescent="0.35">
      <c r="M21868" s="263" t="s">
        <v>30196</v>
      </c>
      <c r="N21868" s="264">
        <v>900</v>
      </c>
    </row>
    <row r="21869" spans="13:14" ht="14.5" x14ac:dyDescent="0.35">
      <c r="M21869" s="263" t="s">
        <v>30252</v>
      </c>
      <c r="N21869" s="264">
        <v>75791.259999999995</v>
      </c>
    </row>
    <row r="21870" spans="13:14" ht="14.5" x14ac:dyDescent="0.35">
      <c r="M21870" s="263" t="s">
        <v>30253</v>
      </c>
      <c r="N21870" s="264">
        <v>52451.6</v>
      </c>
    </row>
    <row r="21871" spans="13:14" ht="14.5" x14ac:dyDescent="0.35">
      <c r="M21871" s="263" t="s">
        <v>30254</v>
      </c>
      <c r="N21871" s="264">
        <v>1326</v>
      </c>
    </row>
    <row r="21872" spans="13:14" ht="14.5" x14ac:dyDescent="0.35">
      <c r="M21872" s="263" t="s">
        <v>30255</v>
      </c>
      <c r="N21872" s="264">
        <v>549620.78</v>
      </c>
    </row>
    <row r="21873" spans="13:14" ht="14.5" x14ac:dyDescent="0.35">
      <c r="M21873" s="263" t="s">
        <v>30256</v>
      </c>
      <c r="N21873" s="264">
        <v>400892.46</v>
      </c>
    </row>
    <row r="21874" spans="13:14" ht="14.5" x14ac:dyDescent="0.35">
      <c r="M21874" s="263" t="s">
        <v>50879</v>
      </c>
      <c r="N21874" s="264">
        <v>257.2</v>
      </c>
    </row>
    <row r="21875" spans="13:14" ht="14.5" x14ac:dyDescent="0.35">
      <c r="M21875" s="263" t="s">
        <v>50880</v>
      </c>
      <c r="N21875" s="264">
        <v>11284.16</v>
      </c>
    </row>
    <row r="21876" spans="13:14" ht="14.5" x14ac:dyDescent="0.35">
      <c r="M21876" s="263" t="s">
        <v>30257</v>
      </c>
      <c r="N21876" s="264">
        <v>111241.89</v>
      </c>
    </row>
    <row r="21877" spans="13:14" ht="14.5" x14ac:dyDescent="0.35">
      <c r="M21877" s="263" t="s">
        <v>37685</v>
      </c>
      <c r="N21877" s="264">
        <v>160547.5</v>
      </c>
    </row>
    <row r="21878" spans="13:14" ht="14.5" x14ac:dyDescent="0.35">
      <c r="M21878" s="263" t="s">
        <v>42299</v>
      </c>
      <c r="N21878" s="264">
        <v>20511.34</v>
      </c>
    </row>
    <row r="21879" spans="13:14" ht="14.5" x14ac:dyDescent="0.35">
      <c r="M21879" s="263" t="s">
        <v>54053</v>
      </c>
      <c r="N21879" s="264">
        <v>37745</v>
      </c>
    </row>
    <row r="21880" spans="13:14" ht="14.5" x14ac:dyDescent="0.35">
      <c r="M21880" s="263" t="s">
        <v>37686</v>
      </c>
      <c r="N21880" s="264">
        <v>132297.73000000001</v>
      </c>
    </row>
    <row r="21881" spans="13:14" ht="14.5" x14ac:dyDescent="0.35">
      <c r="M21881" s="263" t="s">
        <v>52695</v>
      </c>
      <c r="N21881" s="264">
        <v>22285</v>
      </c>
    </row>
    <row r="21882" spans="13:14" ht="14.5" x14ac:dyDescent="0.35">
      <c r="M21882" s="263" t="s">
        <v>30260</v>
      </c>
      <c r="N21882" s="264">
        <v>1259.1300000000001</v>
      </c>
    </row>
    <row r="21883" spans="13:14" ht="14.5" x14ac:dyDescent="0.35">
      <c r="M21883" s="263" t="s">
        <v>51820</v>
      </c>
      <c r="N21883" s="264">
        <v>720.03</v>
      </c>
    </row>
    <row r="21884" spans="13:14" ht="14.5" x14ac:dyDescent="0.35">
      <c r="M21884" s="263" t="s">
        <v>16233</v>
      </c>
      <c r="N21884" s="264">
        <v>30432.86</v>
      </c>
    </row>
    <row r="21885" spans="13:14" ht="14.5" x14ac:dyDescent="0.35">
      <c r="M21885" s="263" t="s">
        <v>46188</v>
      </c>
      <c r="N21885" s="264">
        <v>1512725.96</v>
      </c>
    </row>
    <row r="21886" spans="13:14" ht="14.5" x14ac:dyDescent="0.35">
      <c r="M21886" s="263" t="s">
        <v>30261</v>
      </c>
      <c r="N21886" s="264">
        <v>750</v>
      </c>
    </row>
    <row r="21887" spans="13:14" ht="14.5" x14ac:dyDescent="0.35">
      <c r="M21887" s="263" t="s">
        <v>16237</v>
      </c>
      <c r="N21887" s="264">
        <v>234288.96</v>
      </c>
    </row>
    <row r="21888" spans="13:14" ht="14.5" x14ac:dyDescent="0.35">
      <c r="M21888" s="263" t="s">
        <v>16238</v>
      </c>
      <c r="N21888" s="264">
        <v>262702.59000000003</v>
      </c>
    </row>
    <row r="21889" spans="13:14" ht="14.5" x14ac:dyDescent="0.35">
      <c r="M21889" s="263" t="s">
        <v>16239</v>
      </c>
      <c r="N21889" s="264">
        <v>140113.87</v>
      </c>
    </row>
    <row r="21890" spans="13:14" ht="14.5" x14ac:dyDescent="0.35">
      <c r="M21890" s="263" t="s">
        <v>30263</v>
      </c>
      <c r="N21890" s="264">
        <v>111857.55</v>
      </c>
    </row>
    <row r="21891" spans="13:14" ht="14.5" x14ac:dyDescent="0.35">
      <c r="M21891" s="263" t="s">
        <v>54054</v>
      </c>
      <c r="N21891" s="264">
        <v>18059</v>
      </c>
    </row>
    <row r="21892" spans="13:14" ht="14.5" x14ac:dyDescent="0.35">
      <c r="M21892" s="263" t="s">
        <v>30266</v>
      </c>
      <c r="N21892" s="264">
        <v>172334.27</v>
      </c>
    </row>
    <row r="21893" spans="13:14" ht="14.5" x14ac:dyDescent="0.35">
      <c r="M21893" s="263" t="s">
        <v>58617</v>
      </c>
      <c r="N21893" s="264">
        <v>3577.01</v>
      </c>
    </row>
    <row r="21894" spans="13:14" ht="14.5" x14ac:dyDescent="0.35">
      <c r="M21894" s="263" t="s">
        <v>30267</v>
      </c>
      <c r="N21894" s="264">
        <v>114614.93</v>
      </c>
    </row>
    <row r="21895" spans="13:14" ht="14.5" x14ac:dyDescent="0.35">
      <c r="M21895" s="263" t="s">
        <v>36137</v>
      </c>
      <c r="N21895" s="264">
        <v>230667.78</v>
      </c>
    </row>
    <row r="21896" spans="13:14" ht="14.5" x14ac:dyDescent="0.35">
      <c r="M21896" s="263" t="s">
        <v>30268</v>
      </c>
      <c r="N21896" s="264">
        <v>31450.71</v>
      </c>
    </row>
    <row r="21897" spans="13:14" ht="14.5" x14ac:dyDescent="0.35">
      <c r="M21897" s="263" t="s">
        <v>30270</v>
      </c>
      <c r="N21897" s="264">
        <v>593414.75</v>
      </c>
    </row>
    <row r="21898" spans="13:14" ht="14.5" x14ac:dyDescent="0.35">
      <c r="M21898" s="263" t="s">
        <v>51821</v>
      </c>
      <c r="N21898" s="264">
        <v>-389.32</v>
      </c>
    </row>
    <row r="21899" spans="13:14" ht="14.5" x14ac:dyDescent="0.35">
      <c r="M21899" s="263" t="s">
        <v>30299</v>
      </c>
      <c r="N21899" s="264">
        <v>38793.160000000003</v>
      </c>
    </row>
    <row r="21900" spans="13:14" ht="14.5" x14ac:dyDescent="0.35">
      <c r="M21900" s="263" t="s">
        <v>30300</v>
      </c>
      <c r="N21900" s="264">
        <v>38449.980000000003</v>
      </c>
    </row>
    <row r="21901" spans="13:14" ht="14.5" x14ac:dyDescent="0.35">
      <c r="M21901" s="263" t="s">
        <v>38702</v>
      </c>
      <c r="N21901" s="264">
        <v>6125.01</v>
      </c>
    </row>
    <row r="21902" spans="13:14" ht="14.5" x14ac:dyDescent="0.35">
      <c r="M21902" s="263" t="s">
        <v>42305</v>
      </c>
      <c r="N21902" s="264">
        <v>6249.99</v>
      </c>
    </row>
    <row r="21903" spans="13:14" ht="14.5" x14ac:dyDescent="0.35">
      <c r="M21903" s="263" t="s">
        <v>38703</v>
      </c>
      <c r="N21903" s="264">
        <v>7467.13</v>
      </c>
    </row>
    <row r="21904" spans="13:14" ht="14.5" x14ac:dyDescent="0.35">
      <c r="M21904" s="263" t="s">
        <v>49258</v>
      </c>
      <c r="N21904" s="264">
        <v>109737.5</v>
      </c>
    </row>
    <row r="21905" spans="13:14" ht="14.5" x14ac:dyDescent="0.35">
      <c r="M21905" s="263" t="s">
        <v>30301</v>
      </c>
      <c r="N21905" s="264">
        <v>282.48</v>
      </c>
    </row>
    <row r="21906" spans="13:14" ht="14.5" x14ac:dyDescent="0.35">
      <c r="M21906" s="263" t="s">
        <v>30302</v>
      </c>
      <c r="N21906" s="264">
        <v>15486.52</v>
      </c>
    </row>
    <row r="21907" spans="13:14" ht="14.5" x14ac:dyDescent="0.35">
      <c r="M21907" s="263" t="s">
        <v>30303</v>
      </c>
      <c r="N21907" s="264">
        <v>20119.75</v>
      </c>
    </row>
    <row r="21908" spans="13:14" ht="14.5" x14ac:dyDescent="0.35">
      <c r="M21908" s="263" t="s">
        <v>30304</v>
      </c>
      <c r="N21908" s="264">
        <v>14463.06</v>
      </c>
    </row>
    <row r="21909" spans="13:14" ht="14.5" x14ac:dyDescent="0.35">
      <c r="M21909" s="263" t="s">
        <v>30305</v>
      </c>
      <c r="N21909" s="264">
        <v>1100</v>
      </c>
    </row>
    <row r="21910" spans="13:14" ht="14.5" x14ac:dyDescent="0.35">
      <c r="M21910" s="263" t="s">
        <v>54055</v>
      </c>
      <c r="N21910" s="264">
        <v>1775</v>
      </c>
    </row>
    <row r="21911" spans="13:14" ht="14.5" x14ac:dyDescent="0.35">
      <c r="M21911" s="263" t="s">
        <v>30307</v>
      </c>
      <c r="N21911" s="264">
        <v>504.72</v>
      </c>
    </row>
    <row r="21912" spans="13:14" ht="14.5" x14ac:dyDescent="0.35">
      <c r="M21912" s="263" t="s">
        <v>34788</v>
      </c>
      <c r="N21912" s="264">
        <v>3030</v>
      </c>
    </row>
    <row r="21913" spans="13:14" ht="14.5" x14ac:dyDescent="0.35">
      <c r="M21913" s="263" t="s">
        <v>30308</v>
      </c>
      <c r="N21913" s="264">
        <v>18315.93</v>
      </c>
    </row>
    <row r="21914" spans="13:14" ht="14.5" x14ac:dyDescent="0.35">
      <c r="M21914" s="263" t="s">
        <v>36145</v>
      </c>
      <c r="N21914" s="264">
        <v>54587</v>
      </c>
    </row>
    <row r="21915" spans="13:14" ht="14.5" x14ac:dyDescent="0.35">
      <c r="M21915" s="263" t="s">
        <v>30357</v>
      </c>
      <c r="N21915" s="264">
        <v>52314.74</v>
      </c>
    </row>
    <row r="21916" spans="13:14" ht="14.5" x14ac:dyDescent="0.35">
      <c r="M21916" s="263" t="s">
        <v>36146</v>
      </c>
      <c r="N21916" s="264">
        <v>30586.23</v>
      </c>
    </row>
    <row r="21917" spans="13:14" ht="14.5" x14ac:dyDescent="0.35">
      <c r="M21917" s="263" t="s">
        <v>50881</v>
      </c>
      <c r="N21917" s="264">
        <v>3330.55</v>
      </c>
    </row>
    <row r="21918" spans="13:14" ht="14.5" x14ac:dyDescent="0.35">
      <c r="M21918" s="263" t="s">
        <v>30358</v>
      </c>
      <c r="N21918" s="264">
        <v>53482.99</v>
      </c>
    </row>
    <row r="21919" spans="13:14" ht="14.5" x14ac:dyDescent="0.35">
      <c r="M21919" s="263" t="s">
        <v>37692</v>
      </c>
      <c r="N21919" s="264">
        <v>130423.42</v>
      </c>
    </row>
    <row r="21920" spans="13:14" ht="14.5" x14ac:dyDescent="0.35">
      <c r="M21920" s="263" t="s">
        <v>36147</v>
      </c>
      <c r="N21920" s="264">
        <v>5840.79</v>
      </c>
    </row>
    <row r="21921" spans="13:14" ht="14.5" x14ac:dyDescent="0.35">
      <c r="M21921" s="263" t="s">
        <v>46189</v>
      </c>
      <c r="N21921" s="264">
        <v>5167.3500000000004</v>
      </c>
    </row>
    <row r="21922" spans="13:14" ht="14.5" x14ac:dyDescent="0.35">
      <c r="M21922" s="263" t="s">
        <v>16249</v>
      </c>
      <c r="N21922" s="264">
        <v>7214.57</v>
      </c>
    </row>
    <row r="21923" spans="13:14" ht="14.5" x14ac:dyDescent="0.35">
      <c r="M21923" s="263" t="s">
        <v>30361</v>
      </c>
      <c r="N21923" s="264">
        <v>288912.5</v>
      </c>
    </row>
    <row r="21924" spans="13:14" ht="14.5" x14ac:dyDescent="0.35">
      <c r="M21924" s="263" t="s">
        <v>30363</v>
      </c>
      <c r="N21924" s="264">
        <v>163025.01</v>
      </c>
    </row>
    <row r="21925" spans="13:14" ht="14.5" x14ac:dyDescent="0.35">
      <c r="M21925" s="263" t="s">
        <v>50882</v>
      </c>
      <c r="N21925" s="264">
        <v>1463.94</v>
      </c>
    </row>
    <row r="21926" spans="13:14" ht="14.5" x14ac:dyDescent="0.35">
      <c r="M21926" s="263" t="s">
        <v>51822</v>
      </c>
      <c r="N21926" s="264">
        <v>249.37</v>
      </c>
    </row>
    <row r="21927" spans="13:14" ht="14.5" x14ac:dyDescent="0.35">
      <c r="M21927" s="263" t="s">
        <v>58618</v>
      </c>
      <c r="N21927" s="264">
        <v>1500</v>
      </c>
    </row>
    <row r="21928" spans="13:14" ht="14.5" x14ac:dyDescent="0.35">
      <c r="M21928" s="263" t="s">
        <v>30364</v>
      </c>
      <c r="N21928" s="264">
        <v>1472.59</v>
      </c>
    </row>
    <row r="21929" spans="13:14" ht="14.5" x14ac:dyDescent="0.35">
      <c r="M21929" s="263" t="s">
        <v>16252</v>
      </c>
      <c r="N21929" s="264">
        <v>58797.36</v>
      </c>
    </row>
    <row r="21930" spans="13:14" ht="14.5" x14ac:dyDescent="0.35">
      <c r="M21930" s="263" t="s">
        <v>16253</v>
      </c>
      <c r="N21930" s="264">
        <v>64558.86</v>
      </c>
    </row>
    <row r="21931" spans="13:14" ht="14.5" x14ac:dyDescent="0.35">
      <c r="M21931" s="263" t="s">
        <v>42310</v>
      </c>
      <c r="N21931" s="264">
        <v>73</v>
      </c>
    </row>
    <row r="21932" spans="13:14" ht="14.5" x14ac:dyDescent="0.35">
      <c r="M21932" s="263" t="s">
        <v>30365</v>
      </c>
      <c r="N21932" s="264">
        <v>35837.57</v>
      </c>
    </row>
    <row r="21933" spans="13:14" ht="14.5" x14ac:dyDescent="0.35">
      <c r="M21933" s="263" t="s">
        <v>30366</v>
      </c>
      <c r="N21933" s="264">
        <v>16639.3</v>
      </c>
    </row>
    <row r="21934" spans="13:14" ht="14.5" x14ac:dyDescent="0.35">
      <c r="M21934" s="263" t="s">
        <v>30367</v>
      </c>
      <c r="N21934" s="264">
        <v>3500</v>
      </c>
    </row>
    <row r="21935" spans="13:14" ht="14.5" x14ac:dyDescent="0.35">
      <c r="M21935" s="263" t="s">
        <v>38707</v>
      </c>
      <c r="N21935" s="264">
        <v>9073.75</v>
      </c>
    </row>
    <row r="21936" spans="13:14" ht="14.5" x14ac:dyDescent="0.35">
      <c r="M21936" s="263" t="s">
        <v>46190</v>
      </c>
      <c r="N21936" s="264">
        <v>8182.84</v>
      </c>
    </row>
    <row r="21937" spans="13:14" ht="14.5" x14ac:dyDescent="0.35">
      <c r="M21937" s="263" t="s">
        <v>58619</v>
      </c>
      <c r="N21937" s="264">
        <v>3782.6</v>
      </c>
    </row>
    <row r="21938" spans="13:14" ht="14.5" x14ac:dyDescent="0.35">
      <c r="M21938" s="263" t="s">
        <v>30369</v>
      </c>
      <c r="N21938" s="264">
        <v>3050.95</v>
      </c>
    </row>
    <row r="21939" spans="13:14" ht="14.5" x14ac:dyDescent="0.35">
      <c r="M21939" s="263" t="s">
        <v>16254</v>
      </c>
      <c r="N21939" s="264">
        <v>16089.76</v>
      </c>
    </row>
    <row r="21940" spans="13:14" ht="14.5" x14ac:dyDescent="0.35">
      <c r="M21940" s="263" t="s">
        <v>30370</v>
      </c>
      <c r="N21940" s="264">
        <v>3890.07</v>
      </c>
    </row>
    <row r="21941" spans="13:14" ht="14.5" x14ac:dyDescent="0.35">
      <c r="M21941" s="263" t="s">
        <v>30372</v>
      </c>
      <c r="N21941" s="264">
        <v>83012.45</v>
      </c>
    </row>
    <row r="21942" spans="13:14" ht="14.5" x14ac:dyDescent="0.35">
      <c r="M21942" s="263" t="s">
        <v>43714</v>
      </c>
      <c r="N21942" s="264">
        <v>-3133.53</v>
      </c>
    </row>
    <row r="21943" spans="13:14" ht="14.5" x14ac:dyDescent="0.35">
      <c r="M21943" s="263" t="s">
        <v>30456</v>
      </c>
      <c r="N21943" s="264">
        <v>48265.57</v>
      </c>
    </row>
    <row r="21944" spans="13:14" ht="14.5" x14ac:dyDescent="0.35">
      <c r="M21944" s="263" t="s">
        <v>30459</v>
      </c>
      <c r="N21944" s="264">
        <v>1908360.46</v>
      </c>
    </row>
    <row r="21945" spans="13:14" ht="14.5" x14ac:dyDescent="0.35">
      <c r="M21945" s="263" t="s">
        <v>51823</v>
      </c>
      <c r="N21945" s="264">
        <v>890</v>
      </c>
    </row>
    <row r="21946" spans="13:14" ht="14.5" x14ac:dyDescent="0.35">
      <c r="M21946" s="263" t="s">
        <v>30460</v>
      </c>
      <c r="N21946" s="264">
        <v>185704.47</v>
      </c>
    </row>
    <row r="21947" spans="13:14" ht="14.5" x14ac:dyDescent="0.35">
      <c r="M21947" s="263" t="s">
        <v>30461</v>
      </c>
      <c r="N21947" s="264">
        <v>1623.03</v>
      </c>
    </row>
    <row r="21948" spans="13:14" ht="14.5" x14ac:dyDescent="0.35">
      <c r="M21948" s="263" t="s">
        <v>30463</v>
      </c>
      <c r="N21948" s="264">
        <v>218376.47</v>
      </c>
    </row>
    <row r="21949" spans="13:14" ht="14.5" x14ac:dyDescent="0.35">
      <c r="M21949" s="263" t="s">
        <v>30465</v>
      </c>
      <c r="N21949" s="264">
        <v>594418.75</v>
      </c>
    </row>
    <row r="21950" spans="13:14" ht="14.5" x14ac:dyDescent="0.35">
      <c r="M21950" s="263" t="s">
        <v>30466</v>
      </c>
      <c r="N21950" s="264">
        <v>386024.81</v>
      </c>
    </row>
    <row r="21951" spans="13:14" ht="14.5" x14ac:dyDescent="0.35">
      <c r="M21951" s="263" t="s">
        <v>30467</v>
      </c>
      <c r="N21951" s="264">
        <v>51038.5</v>
      </c>
    </row>
    <row r="21952" spans="13:14" ht="14.5" x14ac:dyDescent="0.35">
      <c r="M21952" s="263" t="s">
        <v>30468</v>
      </c>
      <c r="N21952" s="264">
        <v>58734.95</v>
      </c>
    </row>
    <row r="21953" spans="13:14" ht="14.5" x14ac:dyDescent="0.35">
      <c r="M21953" s="263" t="s">
        <v>30469</v>
      </c>
      <c r="N21953" s="264">
        <v>33822.379999999997</v>
      </c>
    </row>
    <row r="21954" spans="13:14" ht="14.5" x14ac:dyDescent="0.35">
      <c r="M21954" s="263" t="s">
        <v>30470</v>
      </c>
      <c r="N21954" s="264">
        <v>14854.01</v>
      </c>
    </row>
    <row r="21955" spans="13:14" ht="14.5" x14ac:dyDescent="0.35">
      <c r="M21955" s="263" t="s">
        <v>58620</v>
      </c>
      <c r="N21955" s="264">
        <v>11357.16</v>
      </c>
    </row>
    <row r="21956" spans="13:14" ht="14.5" x14ac:dyDescent="0.35">
      <c r="M21956" s="263" t="s">
        <v>30471</v>
      </c>
      <c r="N21956" s="264">
        <v>90525.440000000002</v>
      </c>
    </row>
    <row r="21957" spans="13:14" ht="14.5" x14ac:dyDescent="0.35">
      <c r="M21957" s="263" t="s">
        <v>30472</v>
      </c>
      <c r="N21957" s="264">
        <v>3625</v>
      </c>
    </row>
    <row r="21958" spans="13:14" ht="14.5" x14ac:dyDescent="0.35">
      <c r="M21958" s="263" t="s">
        <v>46191</v>
      </c>
      <c r="N21958" s="264">
        <v>28280.81</v>
      </c>
    </row>
    <row r="21959" spans="13:14" ht="14.5" x14ac:dyDescent="0.35">
      <c r="M21959" s="263" t="s">
        <v>43715</v>
      </c>
      <c r="N21959" s="264">
        <v>53973.73</v>
      </c>
    </row>
    <row r="21960" spans="13:14" ht="14.5" x14ac:dyDescent="0.35">
      <c r="M21960" s="263" t="s">
        <v>52696</v>
      </c>
      <c r="N21960" s="264">
        <v>4664.5</v>
      </c>
    </row>
    <row r="21961" spans="13:14" ht="14.5" x14ac:dyDescent="0.35">
      <c r="M21961" s="263" t="s">
        <v>46192</v>
      </c>
      <c r="N21961" s="264">
        <v>397272.75</v>
      </c>
    </row>
    <row r="21962" spans="13:14" ht="14.5" x14ac:dyDescent="0.35">
      <c r="M21962" s="263" t="s">
        <v>16266</v>
      </c>
      <c r="N21962" s="264">
        <v>144210.85999999999</v>
      </c>
    </row>
    <row r="21963" spans="13:14" ht="14.5" x14ac:dyDescent="0.35">
      <c r="M21963" s="263" t="s">
        <v>38713</v>
      </c>
      <c r="N21963" s="264">
        <v>20289475.43</v>
      </c>
    </row>
    <row r="21964" spans="13:14" ht="14.5" x14ac:dyDescent="0.35">
      <c r="M21964" s="263" t="s">
        <v>30474</v>
      </c>
      <c r="N21964" s="264">
        <v>5930</v>
      </c>
    </row>
    <row r="21965" spans="13:14" ht="14.5" x14ac:dyDescent="0.35">
      <c r="M21965" s="263" t="s">
        <v>46193</v>
      </c>
      <c r="N21965" s="264">
        <v>199975</v>
      </c>
    </row>
    <row r="21966" spans="13:14" ht="14.5" x14ac:dyDescent="0.35">
      <c r="M21966" s="263" t="s">
        <v>30476</v>
      </c>
      <c r="N21966" s="264">
        <v>867752.95999999996</v>
      </c>
    </row>
    <row r="21967" spans="13:14" ht="14.5" x14ac:dyDescent="0.35">
      <c r="M21967" s="263" t="s">
        <v>30478</v>
      </c>
      <c r="N21967" s="264">
        <v>850390.24</v>
      </c>
    </row>
    <row r="21968" spans="13:14" ht="14.5" x14ac:dyDescent="0.35">
      <c r="M21968" s="263" t="s">
        <v>16269</v>
      </c>
      <c r="N21968" s="264">
        <v>2011183.08</v>
      </c>
    </row>
    <row r="21969" spans="13:14" ht="14.5" x14ac:dyDescent="0.35">
      <c r="M21969" s="263" t="s">
        <v>16270</v>
      </c>
      <c r="N21969" s="264">
        <v>699804.66</v>
      </c>
    </row>
    <row r="21970" spans="13:14" ht="14.5" x14ac:dyDescent="0.35">
      <c r="M21970" s="263" t="s">
        <v>30479</v>
      </c>
      <c r="N21970" s="264">
        <v>48248.52</v>
      </c>
    </row>
    <row r="21971" spans="13:14" ht="14.5" x14ac:dyDescent="0.35">
      <c r="M21971" s="263" t="s">
        <v>54056</v>
      </c>
      <c r="N21971" s="264">
        <v>5601.22</v>
      </c>
    </row>
    <row r="21972" spans="13:14" ht="14.5" x14ac:dyDescent="0.35">
      <c r="M21972" s="263" t="s">
        <v>16271</v>
      </c>
      <c r="N21972" s="264">
        <v>1253758.47</v>
      </c>
    </row>
    <row r="21973" spans="13:14" ht="14.5" x14ac:dyDescent="0.35">
      <c r="M21973" s="263" t="s">
        <v>42315</v>
      </c>
      <c r="N21973" s="264">
        <v>53116.22</v>
      </c>
    </row>
    <row r="21974" spans="13:14" ht="14.5" x14ac:dyDescent="0.35">
      <c r="M21974" s="263" t="s">
        <v>30480</v>
      </c>
      <c r="N21974" s="264">
        <v>101283.61</v>
      </c>
    </row>
    <row r="21975" spans="13:14" ht="14.5" x14ac:dyDescent="0.35">
      <c r="M21975" s="263" t="s">
        <v>30481</v>
      </c>
      <c r="N21975" s="264">
        <v>45054.19</v>
      </c>
    </row>
    <row r="21976" spans="13:14" ht="14.5" x14ac:dyDescent="0.35">
      <c r="M21976" s="263" t="s">
        <v>52697</v>
      </c>
      <c r="N21976" s="264">
        <v>320.68</v>
      </c>
    </row>
    <row r="21977" spans="13:14" ht="14.5" x14ac:dyDescent="0.35">
      <c r="M21977" s="263" t="s">
        <v>30482</v>
      </c>
      <c r="N21977" s="264">
        <v>19.04</v>
      </c>
    </row>
    <row r="21978" spans="13:14" ht="14.5" x14ac:dyDescent="0.35">
      <c r="M21978" s="263" t="s">
        <v>37696</v>
      </c>
      <c r="N21978" s="264">
        <v>6211.09</v>
      </c>
    </row>
    <row r="21979" spans="13:14" ht="14.5" x14ac:dyDescent="0.35">
      <c r="M21979" s="263" t="s">
        <v>16272</v>
      </c>
      <c r="N21979" s="264">
        <v>415531.24</v>
      </c>
    </row>
    <row r="21980" spans="13:14" ht="14.5" x14ac:dyDescent="0.35">
      <c r="M21980" s="263" t="s">
        <v>30484</v>
      </c>
      <c r="N21980" s="264">
        <v>922084.72</v>
      </c>
    </row>
    <row r="21981" spans="13:14" ht="14.5" x14ac:dyDescent="0.35">
      <c r="M21981" s="263" t="s">
        <v>43716</v>
      </c>
      <c r="N21981" s="264">
        <v>163538.85</v>
      </c>
    </row>
    <row r="21982" spans="13:14" ht="14.5" x14ac:dyDescent="0.35">
      <c r="M21982" s="263" t="s">
        <v>30485</v>
      </c>
      <c r="N21982" s="264">
        <v>701640.84</v>
      </c>
    </row>
    <row r="21983" spans="13:14" ht="14.5" x14ac:dyDescent="0.35">
      <c r="M21983" s="263" t="s">
        <v>30488</v>
      </c>
      <c r="N21983" s="264">
        <v>2247928.04</v>
      </c>
    </row>
    <row r="21984" spans="13:14" ht="14.5" x14ac:dyDescent="0.35">
      <c r="M21984" s="263" t="s">
        <v>51824</v>
      </c>
      <c r="N21984" s="264">
        <v>-5584.41</v>
      </c>
    </row>
    <row r="21985" spans="13:14" ht="14.5" x14ac:dyDescent="0.35">
      <c r="M21985" s="263" t="s">
        <v>42316</v>
      </c>
      <c r="N21985" s="264">
        <v>196282.8</v>
      </c>
    </row>
    <row r="21986" spans="13:14" ht="14.5" x14ac:dyDescent="0.35">
      <c r="M21986" s="263" t="s">
        <v>30513</v>
      </c>
      <c r="N21986" s="264">
        <v>4180</v>
      </c>
    </row>
    <row r="21987" spans="13:14" ht="14.5" x14ac:dyDescent="0.35">
      <c r="M21987" s="263" t="s">
        <v>30514</v>
      </c>
      <c r="N21987" s="264">
        <v>7192.1</v>
      </c>
    </row>
    <row r="21988" spans="13:14" ht="14.5" x14ac:dyDescent="0.35">
      <c r="M21988" s="263" t="s">
        <v>50883</v>
      </c>
      <c r="N21988" s="264">
        <v>32372.06</v>
      </c>
    </row>
    <row r="21989" spans="13:14" ht="14.5" x14ac:dyDescent="0.35">
      <c r="M21989" s="263" t="s">
        <v>49259</v>
      </c>
      <c r="N21989" s="264">
        <v>438451.99</v>
      </c>
    </row>
    <row r="21990" spans="13:14" ht="14.5" x14ac:dyDescent="0.35">
      <c r="M21990" s="263" t="s">
        <v>30516</v>
      </c>
      <c r="N21990" s="264">
        <v>13490</v>
      </c>
    </row>
    <row r="21991" spans="13:14" ht="14.5" x14ac:dyDescent="0.35">
      <c r="M21991" s="263" t="s">
        <v>30517</v>
      </c>
      <c r="N21991" s="264">
        <v>37878.46</v>
      </c>
    </row>
    <row r="21992" spans="13:14" ht="14.5" x14ac:dyDescent="0.35">
      <c r="M21992" s="263" t="s">
        <v>52698</v>
      </c>
      <c r="N21992" s="264">
        <v>723.81</v>
      </c>
    </row>
    <row r="21993" spans="13:14" ht="14.5" x14ac:dyDescent="0.35">
      <c r="M21993" s="263" t="s">
        <v>51825</v>
      </c>
      <c r="N21993" s="264">
        <v>3188.18</v>
      </c>
    </row>
    <row r="21994" spans="13:14" ht="14.5" x14ac:dyDescent="0.35">
      <c r="M21994" s="263" t="s">
        <v>30518</v>
      </c>
      <c r="N21994" s="264">
        <v>32569.93</v>
      </c>
    </row>
    <row r="21995" spans="13:14" ht="14.5" x14ac:dyDescent="0.35">
      <c r="M21995" s="263" t="s">
        <v>51826</v>
      </c>
      <c r="N21995" s="264">
        <v>15400</v>
      </c>
    </row>
    <row r="21996" spans="13:14" ht="14.5" x14ac:dyDescent="0.35">
      <c r="M21996" s="263" t="s">
        <v>42320</v>
      </c>
      <c r="N21996" s="264">
        <v>20050.009999999998</v>
      </c>
    </row>
    <row r="21997" spans="13:14" ht="14.5" x14ac:dyDescent="0.35">
      <c r="M21997" s="263" t="s">
        <v>30519</v>
      </c>
      <c r="N21997" s="264">
        <v>1390.13</v>
      </c>
    </row>
    <row r="21998" spans="13:14" ht="14.5" x14ac:dyDescent="0.35">
      <c r="M21998" s="263" t="s">
        <v>30520</v>
      </c>
      <c r="N21998" s="264">
        <v>72500.83</v>
      </c>
    </row>
    <row r="21999" spans="13:14" ht="14.5" x14ac:dyDescent="0.35">
      <c r="M21999" s="263" t="s">
        <v>42321</v>
      </c>
      <c r="N21999" s="264">
        <v>55728.75</v>
      </c>
    </row>
    <row r="22000" spans="13:14" ht="14.5" x14ac:dyDescent="0.35">
      <c r="M22000" s="263" t="s">
        <v>30522</v>
      </c>
      <c r="N22000" s="264">
        <v>99463.93</v>
      </c>
    </row>
    <row r="22001" spans="13:14" ht="14.5" x14ac:dyDescent="0.35">
      <c r="M22001" s="263" t="s">
        <v>37699</v>
      </c>
      <c r="N22001" s="264">
        <v>54999.839999999997</v>
      </c>
    </row>
    <row r="22002" spans="13:14" ht="14.5" x14ac:dyDescent="0.35">
      <c r="M22002" s="263" t="s">
        <v>42325</v>
      </c>
      <c r="N22002" s="264">
        <v>10674.73</v>
      </c>
    </row>
    <row r="22003" spans="13:14" ht="14.5" x14ac:dyDescent="0.35">
      <c r="M22003" s="263" t="s">
        <v>49260</v>
      </c>
      <c r="N22003" s="264">
        <v>56768.39</v>
      </c>
    </row>
    <row r="22004" spans="13:14" ht="14.5" x14ac:dyDescent="0.35">
      <c r="M22004" s="263" t="s">
        <v>46194</v>
      </c>
      <c r="N22004" s="264">
        <v>132959</v>
      </c>
    </row>
    <row r="22005" spans="13:14" ht="14.5" x14ac:dyDescent="0.35">
      <c r="M22005" s="263" t="s">
        <v>30549</v>
      </c>
      <c r="N22005" s="264">
        <v>6580.55</v>
      </c>
    </row>
    <row r="22006" spans="13:14" ht="14.5" x14ac:dyDescent="0.35">
      <c r="M22006" s="263" t="s">
        <v>30552</v>
      </c>
      <c r="N22006" s="264">
        <v>27896.29</v>
      </c>
    </row>
    <row r="22007" spans="13:14" ht="14.5" x14ac:dyDescent="0.35">
      <c r="M22007" s="263" t="s">
        <v>30553</v>
      </c>
      <c r="N22007" s="264">
        <v>5375</v>
      </c>
    </row>
    <row r="22008" spans="13:14" ht="14.5" x14ac:dyDescent="0.35">
      <c r="M22008" s="263" t="s">
        <v>54057</v>
      </c>
      <c r="N22008" s="264">
        <v>5388.86</v>
      </c>
    </row>
    <row r="22009" spans="13:14" ht="14.5" x14ac:dyDescent="0.35">
      <c r="M22009" s="263" t="s">
        <v>30554</v>
      </c>
      <c r="N22009" s="264">
        <v>3769.27</v>
      </c>
    </row>
    <row r="22010" spans="13:14" ht="14.5" x14ac:dyDescent="0.35">
      <c r="M22010" s="263" t="s">
        <v>30555</v>
      </c>
      <c r="N22010" s="264">
        <v>8050.7</v>
      </c>
    </row>
    <row r="22011" spans="13:14" ht="14.5" x14ac:dyDescent="0.35">
      <c r="M22011" s="263" t="s">
        <v>30571</v>
      </c>
      <c r="N22011" s="264">
        <v>12949</v>
      </c>
    </row>
    <row r="22012" spans="13:14" ht="14.5" x14ac:dyDescent="0.35">
      <c r="M22012" s="263" t="s">
        <v>30572</v>
      </c>
      <c r="N22012" s="264">
        <v>21049.79</v>
      </c>
    </row>
    <row r="22013" spans="13:14" ht="14.5" x14ac:dyDescent="0.35">
      <c r="M22013" s="263" t="s">
        <v>49261</v>
      </c>
      <c r="N22013" s="264">
        <v>191668.8</v>
      </c>
    </row>
    <row r="22014" spans="13:14" ht="14.5" x14ac:dyDescent="0.35">
      <c r="M22014" s="263" t="s">
        <v>46195</v>
      </c>
      <c r="N22014" s="264">
        <v>12435.78</v>
      </c>
    </row>
    <row r="22015" spans="13:14" ht="14.5" x14ac:dyDescent="0.35">
      <c r="M22015" s="263" t="s">
        <v>46196</v>
      </c>
      <c r="N22015" s="264">
        <v>6197</v>
      </c>
    </row>
    <row r="22016" spans="13:14" ht="14.5" x14ac:dyDescent="0.35">
      <c r="M22016" s="263" t="s">
        <v>30574</v>
      </c>
      <c r="N22016" s="264">
        <v>58712.95</v>
      </c>
    </row>
    <row r="22017" spans="13:14" ht="14.5" x14ac:dyDescent="0.35">
      <c r="M22017" s="263" t="s">
        <v>30575</v>
      </c>
      <c r="N22017" s="264">
        <v>25061.65</v>
      </c>
    </row>
    <row r="22018" spans="13:14" ht="14.5" x14ac:dyDescent="0.35">
      <c r="M22018" s="263" t="s">
        <v>30578</v>
      </c>
      <c r="N22018" s="264">
        <v>15889.3</v>
      </c>
    </row>
    <row r="22019" spans="13:14" ht="14.5" x14ac:dyDescent="0.35">
      <c r="M22019" s="263" t="s">
        <v>30579</v>
      </c>
      <c r="N22019" s="264">
        <v>11809.64</v>
      </c>
    </row>
    <row r="22020" spans="13:14" ht="14.5" x14ac:dyDescent="0.35">
      <c r="M22020" s="263" t="s">
        <v>49262</v>
      </c>
      <c r="N22020" s="264">
        <v>26514</v>
      </c>
    </row>
    <row r="22021" spans="13:14" ht="14.5" x14ac:dyDescent="0.35">
      <c r="M22021" s="263" t="s">
        <v>30599</v>
      </c>
      <c r="N22021" s="264">
        <v>2777</v>
      </c>
    </row>
    <row r="22022" spans="13:14" ht="14.5" x14ac:dyDescent="0.35">
      <c r="M22022" s="263" t="s">
        <v>30600</v>
      </c>
      <c r="N22022" s="264">
        <v>33726.69</v>
      </c>
    </row>
    <row r="22023" spans="13:14" ht="14.5" x14ac:dyDescent="0.35">
      <c r="M22023" s="263" t="s">
        <v>36154</v>
      </c>
      <c r="N22023" s="264">
        <v>9995.59</v>
      </c>
    </row>
    <row r="22024" spans="13:14" ht="14.5" x14ac:dyDescent="0.35">
      <c r="M22024" s="263" t="s">
        <v>30601</v>
      </c>
      <c r="N22024" s="264">
        <v>17238.22</v>
      </c>
    </row>
    <row r="22025" spans="13:14" ht="14.5" x14ac:dyDescent="0.35">
      <c r="M22025" s="263" t="s">
        <v>30602</v>
      </c>
      <c r="N22025" s="264">
        <v>7220</v>
      </c>
    </row>
    <row r="22026" spans="13:14" ht="14.5" x14ac:dyDescent="0.35">
      <c r="M22026" s="263" t="s">
        <v>30603</v>
      </c>
      <c r="N22026" s="264">
        <v>22014.61</v>
      </c>
    </row>
    <row r="22027" spans="13:14" ht="14.5" x14ac:dyDescent="0.35">
      <c r="M22027" s="263" t="s">
        <v>30604</v>
      </c>
      <c r="N22027" s="264">
        <v>15586.47</v>
      </c>
    </row>
    <row r="22028" spans="13:14" ht="14.5" x14ac:dyDescent="0.35">
      <c r="M22028" s="263" t="s">
        <v>43717</v>
      </c>
      <c r="N22028" s="264">
        <v>3227.02</v>
      </c>
    </row>
    <row r="22029" spans="13:14" ht="14.5" x14ac:dyDescent="0.35">
      <c r="M22029" s="263" t="s">
        <v>30620</v>
      </c>
      <c r="N22029" s="264">
        <v>6500</v>
      </c>
    </row>
    <row r="22030" spans="13:14" ht="14.5" x14ac:dyDescent="0.35">
      <c r="M22030" s="263" t="s">
        <v>37705</v>
      </c>
      <c r="N22030" s="264">
        <v>55350</v>
      </c>
    </row>
    <row r="22031" spans="13:14" ht="14.5" x14ac:dyDescent="0.35">
      <c r="M22031" s="263" t="s">
        <v>38718</v>
      </c>
      <c r="N22031" s="264">
        <v>20188.66</v>
      </c>
    </row>
    <row r="22032" spans="13:14" ht="14.5" x14ac:dyDescent="0.35">
      <c r="M22032" s="263" t="s">
        <v>58621</v>
      </c>
      <c r="N22032" s="264">
        <v>1001</v>
      </c>
    </row>
    <row r="22033" spans="13:14" ht="14.5" x14ac:dyDescent="0.35">
      <c r="M22033" s="263" t="s">
        <v>49263</v>
      </c>
      <c r="N22033" s="264">
        <v>60066.25</v>
      </c>
    </row>
    <row r="22034" spans="13:14" ht="14.5" x14ac:dyDescent="0.35">
      <c r="M22034" s="263" t="s">
        <v>30624</v>
      </c>
      <c r="N22034" s="264">
        <v>11030.25</v>
      </c>
    </row>
    <row r="22035" spans="13:14" ht="14.5" x14ac:dyDescent="0.35">
      <c r="M22035" s="263" t="s">
        <v>37706</v>
      </c>
      <c r="N22035" s="264">
        <v>1513.19</v>
      </c>
    </row>
    <row r="22036" spans="13:14" ht="14.5" x14ac:dyDescent="0.35">
      <c r="M22036" s="263" t="s">
        <v>30625</v>
      </c>
      <c r="N22036" s="264">
        <v>6434.15</v>
      </c>
    </row>
    <row r="22037" spans="13:14" ht="14.5" x14ac:dyDescent="0.35">
      <c r="M22037" s="263" t="s">
        <v>36165</v>
      </c>
      <c r="N22037" s="264">
        <v>11389.95</v>
      </c>
    </row>
    <row r="22038" spans="13:14" ht="14.5" x14ac:dyDescent="0.35">
      <c r="M22038" s="263" t="s">
        <v>30674</v>
      </c>
      <c r="N22038" s="264">
        <v>33246.01</v>
      </c>
    </row>
    <row r="22039" spans="13:14" ht="14.5" x14ac:dyDescent="0.35">
      <c r="M22039" s="263" t="s">
        <v>36166</v>
      </c>
      <c r="N22039" s="264">
        <v>1038594.93</v>
      </c>
    </row>
    <row r="22040" spans="13:14" ht="14.5" x14ac:dyDescent="0.35">
      <c r="M22040" s="263" t="s">
        <v>30677</v>
      </c>
      <c r="N22040" s="264">
        <v>104297.65</v>
      </c>
    </row>
    <row r="22041" spans="13:14" ht="14.5" x14ac:dyDescent="0.35">
      <c r="M22041" s="263" t="s">
        <v>51827</v>
      </c>
      <c r="N22041" s="264">
        <v>13448.12</v>
      </c>
    </row>
    <row r="22042" spans="13:14" ht="14.5" x14ac:dyDescent="0.35">
      <c r="M22042" s="263" t="s">
        <v>58622</v>
      </c>
      <c r="N22042" s="264">
        <v>4416.75</v>
      </c>
    </row>
    <row r="22043" spans="13:14" ht="14.5" x14ac:dyDescent="0.35">
      <c r="M22043" s="263" t="s">
        <v>58623</v>
      </c>
      <c r="N22043" s="264">
        <v>450</v>
      </c>
    </row>
    <row r="22044" spans="13:14" ht="14.5" x14ac:dyDescent="0.35">
      <c r="M22044" s="263" t="s">
        <v>50884</v>
      </c>
      <c r="N22044" s="264">
        <v>28203.07</v>
      </c>
    </row>
    <row r="22045" spans="13:14" ht="14.5" x14ac:dyDescent="0.35">
      <c r="M22045" s="263" t="s">
        <v>58624</v>
      </c>
      <c r="N22045" s="264">
        <v>2176.67</v>
      </c>
    </row>
    <row r="22046" spans="13:14" ht="14.5" x14ac:dyDescent="0.35">
      <c r="M22046" s="263" t="s">
        <v>16293</v>
      </c>
      <c r="N22046" s="264">
        <v>100236.49</v>
      </c>
    </row>
    <row r="22047" spans="13:14" ht="14.5" x14ac:dyDescent="0.35">
      <c r="M22047" s="263" t="s">
        <v>30679</v>
      </c>
      <c r="N22047" s="264">
        <v>161689.25</v>
      </c>
    </row>
    <row r="22048" spans="13:14" ht="14.5" x14ac:dyDescent="0.35">
      <c r="M22048" s="263" t="s">
        <v>36167</v>
      </c>
      <c r="N22048" s="264">
        <v>29843.18</v>
      </c>
    </row>
    <row r="22049" spans="13:14" ht="14.5" x14ac:dyDescent="0.35">
      <c r="M22049" s="263" t="s">
        <v>36168</v>
      </c>
      <c r="N22049" s="264">
        <v>37749.21</v>
      </c>
    </row>
    <row r="22050" spans="13:14" ht="14.5" x14ac:dyDescent="0.35">
      <c r="M22050" s="263" t="s">
        <v>38726</v>
      </c>
      <c r="N22050" s="264">
        <v>2221355</v>
      </c>
    </row>
    <row r="22051" spans="13:14" ht="14.5" x14ac:dyDescent="0.35">
      <c r="M22051" s="263" t="s">
        <v>30681</v>
      </c>
      <c r="N22051" s="264">
        <v>53868.3</v>
      </c>
    </row>
    <row r="22052" spans="13:14" ht="14.5" x14ac:dyDescent="0.35">
      <c r="M22052" s="263" t="s">
        <v>43718</v>
      </c>
      <c r="N22052" s="264">
        <v>2025</v>
      </c>
    </row>
    <row r="22053" spans="13:14" ht="14.5" x14ac:dyDescent="0.35">
      <c r="M22053" s="263" t="s">
        <v>16296</v>
      </c>
      <c r="N22053" s="264">
        <v>285608.75</v>
      </c>
    </row>
    <row r="22054" spans="13:14" ht="14.5" x14ac:dyDescent="0.35">
      <c r="M22054" s="263" t="s">
        <v>16297</v>
      </c>
      <c r="N22054" s="264">
        <v>116875.95</v>
      </c>
    </row>
    <row r="22055" spans="13:14" ht="14.5" x14ac:dyDescent="0.35">
      <c r="M22055" s="263" t="s">
        <v>16298</v>
      </c>
      <c r="N22055" s="264">
        <v>45185.15</v>
      </c>
    </row>
    <row r="22056" spans="13:14" ht="14.5" x14ac:dyDescent="0.35">
      <c r="M22056" s="263" t="s">
        <v>30683</v>
      </c>
      <c r="N22056" s="264">
        <v>445229.03</v>
      </c>
    </row>
    <row r="22057" spans="13:14" ht="14.5" x14ac:dyDescent="0.35">
      <c r="M22057" s="263" t="s">
        <v>30684</v>
      </c>
      <c r="N22057" s="264">
        <v>19500</v>
      </c>
    </row>
    <row r="22058" spans="13:14" ht="14.5" x14ac:dyDescent="0.35">
      <c r="M22058" s="263" t="s">
        <v>34816</v>
      </c>
      <c r="N22058" s="264">
        <v>2455.25</v>
      </c>
    </row>
    <row r="22059" spans="13:14" ht="14.5" x14ac:dyDescent="0.35">
      <c r="M22059" s="263" t="s">
        <v>30685</v>
      </c>
      <c r="N22059" s="264">
        <v>71048.23</v>
      </c>
    </row>
    <row r="22060" spans="13:14" ht="14.5" x14ac:dyDescent="0.35">
      <c r="M22060" s="263" t="s">
        <v>58625</v>
      </c>
      <c r="N22060" s="264">
        <v>40508.68</v>
      </c>
    </row>
    <row r="22061" spans="13:14" ht="14.5" x14ac:dyDescent="0.35">
      <c r="M22061" s="263" t="s">
        <v>30686</v>
      </c>
      <c r="N22061" s="264">
        <v>14.55</v>
      </c>
    </row>
    <row r="22062" spans="13:14" ht="14.5" x14ac:dyDescent="0.35">
      <c r="M22062" s="263" t="s">
        <v>30687</v>
      </c>
      <c r="N22062" s="264">
        <v>31204.639999999999</v>
      </c>
    </row>
    <row r="22063" spans="13:14" ht="14.5" x14ac:dyDescent="0.35">
      <c r="M22063" s="263" t="s">
        <v>30688</v>
      </c>
      <c r="N22063" s="264">
        <v>104008.1</v>
      </c>
    </row>
    <row r="22064" spans="13:14" ht="14.5" x14ac:dyDescent="0.35">
      <c r="M22064" s="263" t="s">
        <v>16299</v>
      </c>
      <c r="N22064" s="264">
        <v>349145.9</v>
      </c>
    </row>
    <row r="22065" spans="13:14" ht="14.5" x14ac:dyDescent="0.35">
      <c r="M22065" s="263" t="s">
        <v>30689</v>
      </c>
      <c r="N22065" s="264">
        <v>387075.23</v>
      </c>
    </row>
    <row r="22066" spans="13:14" ht="14.5" x14ac:dyDescent="0.35">
      <c r="M22066" s="263" t="s">
        <v>16303</v>
      </c>
      <c r="N22066" s="264">
        <v>27094.38</v>
      </c>
    </row>
    <row r="22067" spans="13:14" ht="14.5" x14ac:dyDescent="0.35">
      <c r="M22067" s="263" t="s">
        <v>16304</v>
      </c>
      <c r="N22067" s="264">
        <v>578871.47</v>
      </c>
    </row>
    <row r="22068" spans="13:14" ht="14.5" x14ac:dyDescent="0.35">
      <c r="M22068" s="263" t="s">
        <v>38727</v>
      </c>
      <c r="N22068" s="264">
        <v>-37557.81</v>
      </c>
    </row>
    <row r="22069" spans="13:14" ht="14.5" x14ac:dyDescent="0.35">
      <c r="M22069" s="263" t="s">
        <v>37710</v>
      </c>
      <c r="N22069" s="264">
        <v>619787.81000000006</v>
      </c>
    </row>
    <row r="22070" spans="13:14" ht="14.5" x14ac:dyDescent="0.35">
      <c r="M22070" s="263" t="s">
        <v>51828</v>
      </c>
      <c r="N22070" s="264">
        <v>247723.91</v>
      </c>
    </row>
    <row r="22071" spans="13:14" ht="14.5" x14ac:dyDescent="0.35">
      <c r="M22071" s="263" t="s">
        <v>51829</v>
      </c>
      <c r="N22071" s="264">
        <v>83966.13</v>
      </c>
    </row>
    <row r="22072" spans="13:14" ht="14.5" x14ac:dyDescent="0.35">
      <c r="M22072" s="263" t="s">
        <v>16305</v>
      </c>
      <c r="N22072" s="264">
        <v>6226.43</v>
      </c>
    </row>
    <row r="22073" spans="13:14" ht="14.5" x14ac:dyDescent="0.35">
      <c r="M22073" s="263" t="s">
        <v>54058</v>
      </c>
      <c r="N22073" s="264">
        <v>51517.8</v>
      </c>
    </row>
    <row r="22074" spans="13:14" ht="14.5" x14ac:dyDescent="0.35">
      <c r="M22074" s="263" t="s">
        <v>30710</v>
      </c>
      <c r="N22074" s="264">
        <v>7933.72</v>
      </c>
    </row>
    <row r="22075" spans="13:14" ht="14.5" x14ac:dyDescent="0.35">
      <c r="M22075" s="263" t="s">
        <v>38731</v>
      </c>
      <c r="N22075" s="264">
        <v>64808.37</v>
      </c>
    </row>
    <row r="22076" spans="13:14" ht="14.5" x14ac:dyDescent="0.35">
      <c r="M22076" s="263" t="s">
        <v>46197</v>
      </c>
      <c r="N22076" s="264">
        <v>200924.37</v>
      </c>
    </row>
    <row r="22077" spans="13:14" ht="14.5" x14ac:dyDescent="0.35">
      <c r="M22077" s="263" t="s">
        <v>30711</v>
      </c>
      <c r="N22077" s="264">
        <v>20842.63</v>
      </c>
    </row>
    <row r="22078" spans="13:14" ht="14.5" x14ac:dyDescent="0.35">
      <c r="M22078" s="263" t="s">
        <v>30713</v>
      </c>
      <c r="N22078" s="264">
        <v>3793</v>
      </c>
    </row>
    <row r="22079" spans="13:14" ht="14.5" x14ac:dyDescent="0.35">
      <c r="M22079" s="263" t="s">
        <v>30717</v>
      </c>
      <c r="N22079" s="264">
        <v>34718.07</v>
      </c>
    </row>
    <row r="22080" spans="13:14" ht="14.5" x14ac:dyDescent="0.35">
      <c r="M22080" s="263" t="s">
        <v>30719</v>
      </c>
      <c r="N22080" s="264">
        <v>200211.48</v>
      </c>
    </row>
    <row r="22081" spans="13:14" ht="14.5" x14ac:dyDescent="0.35">
      <c r="M22081" s="263" t="s">
        <v>30755</v>
      </c>
      <c r="N22081" s="264">
        <v>15919.2</v>
      </c>
    </row>
    <row r="22082" spans="13:14" ht="14.5" x14ac:dyDescent="0.35">
      <c r="M22082" s="263" t="s">
        <v>30756</v>
      </c>
      <c r="N22082" s="264">
        <v>100535.41</v>
      </c>
    </row>
    <row r="22083" spans="13:14" ht="14.5" x14ac:dyDescent="0.35">
      <c r="M22083" s="263" t="s">
        <v>46198</v>
      </c>
      <c r="N22083" s="264">
        <v>279921.12</v>
      </c>
    </row>
    <row r="22084" spans="13:14" ht="14.5" x14ac:dyDescent="0.35">
      <c r="M22084" s="263" t="s">
        <v>30762</v>
      </c>
      <c r="N22084" s="264">
        <v>1000</v>
      </c>
    </row>
    <row r="22085" spans="13:14" ht="14.5" x14ac:dyDescent="0.35">
      <c r="M22085" s="263" t="s">
        <v>30763</v>
      </c>
      <c r="N22085" s="264">
        <v>30399.94</v>
      </c>
    </row>
    <row r="22086" spans="13:14" ht="14.5" x14ac:dyDescent="0.35">
      <c r="M22086" s="263" t="s">
        <v>30764</v>
      </c>
      <c r="N22086" s="264">
        <v>9895.15</v>
      </c>
    </row>
    <row r="22087" spans="13:14" ht="14.5" x14ac:dyDescent="0.35">
      <c r="M22087" s="263" t="s">
        <v>30765</v>
      </c>
      <c r="N22087" s="264">
        <v>4248.4799999999996</v>
      </c>
    </row>
    <row r="22088" spans="13:14" ht="14.5" x14ac:dyDescent="0.35">
      <c r="M22088" s="263" t="s">
        <v>30766</v>
      </c>
      <c r="N22088" s="264">
        <v>77128.039999999994</v>
      </c>
    </row>
    <row r="22089" spans="13:14" ht="14.5" x14ac:dyDescent="0.35">
      <c r="M22089" s="263" t="s">
        <v>58626</v>
      </c>
      <c r="N22089" s="264">
        <v>5025.43</v>
      </c>
    </row>
    <row r="22090" spans="13:14" ht="14.5" x14ac:dyDescent="0.35">
      <c r="M22090" s="263" t="s">
        <v>30768</v>
      </c>
      <c r="N22090" s="264">
        <v>16098.23</v>
      </c>
    </row>
    <row r="22091" spans="13:14" ht="14.5" x14ac:dyDescent="0.35">
      <c r="M22091" s="263" t="s">
        <v>30769</v>
      </c>
      <c r="N22091" s="264">
        <v>78159.25</v>
      </c>
    </row>
    <row r="22092" spans="13:14" ht="14.5" x14ac:dyDescent="0.35">
      <c r="M22092" s="263" t="s">
        <v>30770</v>
      </c>
      <c r="N22092" s="264">
        <v>44685.86</v>
      </c>
    </row>
    <row r="22093" spans="13:14" ht="14.5" x14ac:dyDescent="0.35">
      <c r="M22093" s="263" t="s">
        <v>30771</v>
      </c>
      <c r="N22093" s="264">
        <v>161581.25</v>
      </c>
    </row>
    <row r="22094" spans="13:14" ht="14.5" x14ac:dyDescent="0.35">
      <c r="M22094" s="263" t="s">
        <v>58627</v>
      </c>
      <c r="N22094" s="264">
        <v>3550</v>
      </c>
    </row>
    <row r="22095" spans="13:14" ht="14.5" x14ac:dyDescent="0.35">
      <c r="M22095" s="263" t="s">
        <v>52699</v>
      </c>
      <c r="N22095" s="264">
        <v>89956</v>
      </c>
    </row>
    <row r="22096" spans="13:14" ht="14.5" x14ac:dyDescent="0.35">
      <c r="M22096" s="263" t="s">
        <v>37723</v>
      </c>
      <c r="N22096" s="264">
        <v>143548.70000000001</v>
      </c>
    </row>
    <row r="22097" spans="13:14" ht="14.5" x14ac:dyDescent="0.35">
      <c r="M22097" s="263" t="s">
        <v>30836</v>
      </c>
      <c r="N22097" s="264">
        <v>1567279.27</v>
      </c>
    </row>
    <row r="22098" spans="13:14" ht="14.5" x14ac:dyDescent="0.35">
      <c r="M22098" s="263" t="s">
        <v>36202</v>
      </c>
      <c r="N22098" s="264">
        <v>12825.15</v>
      </c>
    </row>
    <row r="22099" spans="13:14" ht="14.5" x14ac:dyDescent="0.35">
      <c r="M22099" s="263" t="s">
        <v>30837</v>
      </c>
      <c r="N22099" s="264">
        <v>19635878.149999999</v>
      </c>
    </row>
    <row r="22100" spans="13:14" ht="14.5" x14ac:dyDescent="0.35">
      <c r="M22100" s="263" t="s">
        <v>42340</v>
      </c>
      <c r="N22100" s="264">
        <v>2497.6799999999998</v>
      </c>
    </row>
    <row r="22101" spans="13:14" ht="14.5" x14ac:dyDescent="0.35">
      <c r="M22101" s="263" t="s">
        <v>30839</v>
      </c>
      <c r="N22101" s="264">
        <v>17980018.300000001</v>
      </c>
    </row>
    <row r="22102" spans="13:14" ht="14.5" x14ac:dyDescent="0.35">
      <c r="M22102" s="263" t="s">
        <v>36349</v>
      </c>
      <c r="N22102" s="264">
        <v>19821.509999999998</v>
      </c>
    </row>
    <row r="22103" spans="13:14" ht="14.5" x14ac:dyDescent="0.35">
      <c r="M22103" s="263" t="s">
        <v>49264</v>
      </c>
      <c r="N22103" s="264">
        <v>371144.27</v>
      </c>
    </row>
    <row r="22104" spans="13:14" ht="14.5" x14ac:dyDescent="0.35">
      <c r="M22104" s="263" t="s">
        <v>30840</v>
      </c>
      <c r="N22104" s="264">
        <v>6479090.0499999998</v>
      </c>
    </row>
    <row r="22105" spans="13:14" ht="14.5" x14ac:dyDescent="0.35">
      <c r="M22105" s="263" t="s">
        <v>36203</v>
      </c>
      <c r="N22105" s="264">
        <v>534348.09</v>
      </c>
    </row>
    <row r="22106" spans="13:14" ht="14.5" x14ac:dyDescent="0.35">
      <c r="M22106" s="263" t="s">
        <v>30841</v>
      </c>
      <c r="N22106" s="264">
        <v>1653494.86</v>
      </c>
    </row>
    <row r="22107" spans="13:14" ht="14.5" x14ac:dyDescent="0.35">
      <c r="M22107" s="263" t="s">
        <v>30842</v>
      </c>
      <c r="N22107" s="264">
        <v>3712144.92</v>
      </c>
    </row>
    <row r="22108" spans="13:14" ht="14.5" x14ac:dyDescent="0.35">
      <c r="M22108" s="263" t="s">
        <v>30844</v>
      </c>
      <c r="N22108" s="264">
        <v>257193.82</v>
      </c>
    </row>
    <row r="22109" spans="13:14" ht="14.5" x14ac:dyDescent="0.35">
      <c r="M22109" s="263" t="s">
        <v>38735</v>
      </c>
      <c r="N22109" s="264">
        <v>2550630.2000000002</v>
      </c>
    </row>
    <row r="22110" spans="13:14" ht="14.5" x14ac:dyDescent="0.35">
      <c r="M22110" s="263" t="s">
        <v>36204</v>
      </c>
      <c r="N22110" s="264">
        <v>499014.12</v>
      </c>
    </row>
    <row r="22111" spans="13:14" ht="14.5" x14ac:dyDescent="0.35">
      <c r="M22111" s="263" t="s">
        <v>16323</v>
      </c>
      <c r="N22111" s="264">
        <v>383057.7</v>
      </c>
    </row>
    <row r="22112" spans="13:14" ht="14.5" x14ac:dyDescent="0.35">
      <c r="M22112" s="263" t="s">
        <v>36205</v>
      </c>
      <c r="N22112" s="264">
        <v>407293.62</v>
      </c>
    </row>
    <row r="22113" spans="13:14" ht="14.5" x14ac:dyDescent="0.35">
      <c r="M22113" s="263" t="s">
        <v>42341</v>
      </c>
      <c r="N22113" s="264">
        <v>8498</v>
      </c>
    </row>
    <row r="22114" spans="13:14" ht="14.5" x14ac:dyDescent="0.35">
      <c r="M22114" s="263" t="s">
        <v>37724</v>
      </c>
      <c r="N22114" s="264">
        <v>20318.87</v>
      </c>
    </row>
    <row r="22115" spans="13:14" ht="14.5" x14ac:dyDescent="0.35">
      <c r="M22115" s="263" t="s">
        <v>16324</v>
      </c>
      <c r="N22115" s="264">
        <v>1022224.45</v>
      </c>
    </row>
    <row r="22116" spans="13:14" ht="14.5" x14ac:dyDescent="0.35">
      <c r="M22116" s="263" t="s">
        <v>36206</v>
      </c>
      <c r="N22116" s="264">
        <v>3125.46</v>
      </c>
    </row>
    <row r="22117" spans="13:14" ht="14.5" x14ac:dyDescent="0.35">
      <c r="M22117" s="263" t="s">
        <v>16325</v>
      </c>
      <c r="N22117" s="264">
        <v>1007234.58</v>
      </c>
    </row>
    <row r="22118" spans="13:14" ht="14.5" x14ac:dyDescent="0.35">
      <c r="M22118" s="263" t="s">
        <v>37725</v>
      </c>
      <c r="N22118" s="264">
        <v>95493945.079999998</v>
      </c>
    </row>
    <row r="22119" spans="13:14" ht="14.5" x14ac:dyDescent="0.35">
      <c r="M22119" s="263" t="s">
        <v>30845</v>
      </c>
      <c r="N22119" s="264">
        <v>5247861.42</v>
      </c>
    </row>
    <row r="22120" spans="13:14" ht="14.5" x14ac:dyDescent="0.35">
      <c r="M22120" s="263" t="s">
        <v>16327</v>
      </c>
      <c r="N22120" s="264">
        <v>8701.57</v>
      </c>
    </row>
    <row r="22121" spans="13:14" ht="14.5" x14ac:dyDescent="0.35">
      <c r="M22121" s="263" t="s">
        <v>30846</v>
      </c>
      <c r="N22121" s="264">
        <v>270058.65000000002</v>
      </c>
    </row>
    <row r="22122" spans="13:14" ht="14.5" x14ac:dyDescent="0.35">
      <c r="M22122" s="263" t="s">
        <v>30847</v>
      </c>
      <c r="N22122" s="264">
        <v>1092209.3400000001</v>
      </c>
    </row>
    <row r="22123" spans="13:14" ht="14.5" x14ac:dyDescent="0.35">
      <c r="M22123" s="263" t="s">
        <v>36207</v>
      </c>
      <c r="N22123" s="264">
        <v>347285.67</v>
      </c>
    </row>
    <row r="22124" spans="13:14" ht="14.5" x14ac:dyDescent="0.35">
      <c r="M22124" s="263" t="s">
        <v>16330</v>
      </c>
      <c r="N22124" s="264">
        <v>11874468.51</v>
      </c>
    </row>
    <row r="22125" spans="13:14" ht="14.5" x14ac:dyDescent="0.35">
      <c r="M22125" s="263" t="s">
        <v>16331</v>
      </c>
      <c r="N22125" s="264">
        <v>8465252.6699999999</v>
      </c>
    </row>
    <row r="22126" spans="13:14" ht="14.5" x14ac:dyDescent="0.35">
      <c r="M22126" s="263" t="s">
        <v>16332</v>
      </c>
      <c r="N22126" s="264">
        <v>3303026.12</v>
      </c>
    </row>
    <row r="22127" spans="13:14" ht="14.5" x14ac:dyDescent="0.35">
      <c r="M22127" s="263" t="s">
        <v>30850</v>
      </c>
      <c r="N22127" s="264">
        <v>167511.9</v>
      </c>
    </row>
    <row r="22128" spans="13:14" ht="14.5" x14ac:dyDescent="0.35">
      <c r="M22128" s="263" t="s">
        <v>30851</v>
      </c>
      <c r="N22128" s="264">
        <v>141349.04999999999</v>
      </c>
    </row>
    <row r="22129" spans="13:14" ht="14.5" x14ac:dyDescent="0.35">
      <c r="M22129" s="263" t="s">
        <v>16333</v>
      </c>
      <c r="N22129" s="264">
        <v>1861951.47</v>
      </c>
    </row>
    <row r="22130" spans="13:14" ht="14.5" x14ac:dyDescent="0.35">
      <c r="M22130" s="263" t="s">
        <v>30852</v>
      </c>
      <c r="N22130" s="264">
        <v>5759.38</v>
      </c>
    </row>
    <row r="22131" spans="13:14" ht="14.5" x14ac:dyDescent="0.35">
      <c r="M22131" s="263" t="s">
        <v>30853</v>
      </c>
      <c r="N22131" s="264">
        <v>356115</v>
      </c>
    </row>
    <row r="22132" spans="13:14" ht="14.5" x14ac:dyDescent="0.35">
      <c r="M22132" s="263" t="s">
        <v>38736</v>
      </c>
      <c r="N22132" s="264">
        <v>73493.509999999995</v>
      </c>
    </row>
    <row r="22133" spans="13:14" ht="14.5" x14ac:dyDescent="0.35">
      <c r="M22133" s="263" t="s">
        <v>54059</v>
      </c>
      <c r="N22133" s="264">
        <v>225378.83</v>
      </c>
    </row>
    <row r="22134" spans="13:14" ht="14.5" x14ac:dyDescent="0.35">
      <c r="M22134" s="263" t="s">
        <v>37726</v>
      </c>
      <c r="N22134" s="264">
        <v>8260635.5800000001</v>
      </c>
    </row>
    <row r="22135" spans="13:14" ht="14.5" x14ac:dyDescent="0.35">
      <c r="M22135" s="263" t="s">
        <v>49265</v>
      </c>
      <c r="N22135" s="264">
        <v>1203005.76</v>
      </c>
    </row>
    <row r="22136" spans="13:14" ht="14.5" x14ac:dyDescent="0.35">
      <c r="M22136" s="263" t="s">
        <v>30854</v>
      </c>
      <c r="N22136" s="264">
        <v>5245089.91</v>
      </c>
    </row>
    <row r="22137" spans="13:14" ht="14.5" x14ac:dyDescent="0.35">
      <c r="M22137" s="263" t="s">
        <v>16336</v>
      </c>
      <c r="N22137" s="264">
        <v>4678431.67</v>
      </c>
    </row>
    <row r="22138" spans="13:14" ht="14.5" x14ac:dyDescent="0.35">
      <c r="M22138" s="263" t="s">
        <v>54060</v>
      </c>
      <c r="N22138" s="264">
        <v>585948.17000000004</v>
      </c>
    </row>
    <row r="22139" spans="13:14" ht="14.5" x14ac:dyDescent="0.35">
      <c r="M22139" s="263" t="s">
        <v>30855</v>
      </c>
      <c r="N22139" s="264">
        <v>785319.65</v>
      </c>
    </row>
    <row r="22140" spans="13:14" ht="14.5" x14ac:dyDescent="0.35">
      <c r="M22140" s="263" t="s">
        <v>51830</v>
      </c>
      <c r="N22140" s="264">
        <v>415677.11</v>
      </c>
    </row>
    <row r="22141" spans="13:14" ht="14.5" x14ac:dyDescent="0.35">
      <c r="M22141" s="263" t="s">
        <v>16339</v>
      </c>
      <c r="N22141" s="264">
        <v>104941</v>
      </c>
    </row>
    <row r="22142" spans="13:14" ht="14.5" x14ac:dyDescent="0.35">
      <c r="M22142" s="263" t="s">
        <v>52700</v>
      </c>
      <c r="N22142" s="264">
        <v>25214.57</v>
      </c>
    </row>
    <row r="22143" spans="13:14" ht="14.5" x14ac:dyDescent="0.35">
      <c r="M22143" s="263" t="s">
        <v>30856</v>
      </c>
      <c r="N22143" s="264">
        <v>6274920.1200000001</v>
      </c>
    </row>
    <row r="22144" spans="13:14" ht="14.5" x14ac:dyDescent="0.35">
      <c r="M22144" s="263" t="s">
        <v>30857</v>
      </c>
      <c r="N22144" s="264">
        <v>55726.96</v>
      </c>
    </row>
    <row r="22145" spans="13:14" ht="14.5" x14ac:dyDescent="0.35">
      <c r="M22145" s="263" t="s">
        <v>30874</v>
      </c>
      <c r="N22145" s="264">
        <v>33085.25</v>
      </c>
    </row>
    <row r="22146" spans="13:14" ht="14.5" x14ac:dyDescent="0.35">
      <c r="M22146" s="263" t="s">
        <v>50885</v>
      </c>
      <c r="N22146" s="264">
        <v>48236.23</v>
      </c>
    </row>
    <row r="22147" spans="13:14" ht="14.5" x14ac:dyDescent="0.35">
      <c r="M22147" s="263" t="s">
        <v>43719</v>
      </c>
      <c r="N22147" s="264">
        <v>15355.75</v>
      </c>
    </row>
    <row r="22148" spans="13:14" ht="14.5" x14ac:dyDescent="0.35">
      <c r="M22148" s="263" t="s">
        <v>49266</v>
      </c>
      <c r="N22148" s="264">
        <v>121000</v>
      </c>
    </row>
    <row r="22149" spans="13:14" ht="14.5" x14ac:dyDescent="0.35">
      <c r="M22149" s="263" t="s">
        <v>30875</v>
      </c>
      <c r="N22149" s="264">
        <v>14193.81</v>
      </c>
    </row>
    <row r="22150" spans="13:14" ht="14.5" x14ac:dyDescent="0.35">
      <c r="M22150" s="263" t="s">
        <v>52701</v>
      </c>
      <c r="N22150" s="264">
        <v>3458.3</v>
      </c>
    </row>
    <row r="22151" spans="13:14" ht="14.5" x14ac:dyDescent="0.35">
      <c r="M22151" s="263" t="s">
        <v>58628</v>
      </c>
      <c r="N22151" s="264">
        <v>15.36</v>
      </c>
    </row>
    <row r="22152" spans="13:14" ht="14.5" x14ac:dyDescent="0.35">
      <c r="M22152" s="263" t="s">
        <v>30877</v>
      </c>
      <c r="N22152" s="264">
        <v>1989.87</v>
      </c>
    </row>
    <row r="22153" spans="13:14" ht="14.5" x14ac:dyDescent="0.35">
      <c r="M22153" s="263" t="s">
        <v>30898</v>
      </c>
      <c r="N22153" s="264">
        <v>58104.06</v>
      </c>
    </row>
    <row r="22154" spans="13:14" ht="14.5" x14ac:dyDescent="0.35">
      <c r="M22154" s="263" t="s">
        <v>30899</v>
      </c>
      <c r="N22154" s="264">
        <v>57352.480000000003</v>
      </c>
    </row>
    <row r="22155" spans="13:14" ht="14.5" x14ac:dyDescent="0.35">
      <c r="M22155" s="263" t="s">
        <v>49267</v>
      </c>
      <c r="N22155" s="264">
        <v>91375</v>
      </c>
    </row>
    <row r="22156" spans="13:14" ht="14.5" x14ac:dyDescent="0.35">
      <c r="M22156" s="263" t="s">
        <v>30901</v>
      </c>
      <c r="N22156" s="264">
        <v>11567.91</v>
      </c>
    </row>
    <row r="22157" spans="13:14" ht="14.5" x14ac:dyDescent="0.35">
      <c r="M22157" s="263" t="s">
        <v>30902</v>
      </c>
      <c r="N22157" s="264">
        <v>16120.61</v>
      </c>
    </row>
    <row r="22158" spans="13:14" ht="14.5" x14ac:dyDescent="0.35">
      <c r="M22158" s="263" t="s">
        <v>30905</v>
      </c>
      <c r="N22158" s="264">
        <v>3667.7</v>
      </c>
    </row>
    <row r="22159" spans="13:14" ht="14.5" x14ac:dyDescent="0.35">
      <c r="M22159" s="263" t="s">
        <v>38740</v>
      </c>
      <c r="N22159" s="264">
        <v>4490</v>
      </c>
    </row>
    <row r="22160" spans="13:14" ht="14.5" x14ac:dyDescent="0.35">
      <c r="M22160" s="263" t="s">
        <v>30906</v>
      </c>
      <c r="N22160" s="264">
        <v>2163</v>
      </c>
    </row>
    <row r="22161" spans="13:14" ht="14.5" x14ac:dyDescent="0.35">
      <c r="M22161" s="263" t="s">
        <v>30907</v>
      </c>
      <c r="N22161" s="264">
        <v>10000</v>
      </c>
    </row>
    <row r="22162" spans="13:14" ht="14.5" x14ac:dyDescent="0.35">
      <c r="M22162" s="263" t="s">
        <v>49268</v>
      </c>
      <c r="N22162" s="264">
        <v>216895.25</v>
      </c>
    </row>
    <row r="22163" spans="13:14" ht="14.5" x14ac:dyDescent="0.35">
      <c r="M22163" s="263" t="s">
        <v>36211</v>
      </c>
      <c r="N22163" s="264">
        <v>2760</v>
      </c>
    </row>
    <row r="22164" spans="13:14" ht="14.5" x14ac:dyDescent="0.35">
      <c r="M22164" s="263" t="s">
        <v>30934</v>
      </c>
      <c r="N22164" s="264">
        <v>16824.3</v>
      </c>
    </row>
    <row r="22165" spans="13:14" ht="14.5" x14ac:dyDescent="0.35">
      <c r="M22165" s="263" t="s">
        <v>37732</v>
      </c>
      <c r="N22165" s="264">
        <v>248</v>
      </c>
    </row>
    <row r="22166" spans="13:14" ht="14.5" x14ac:dyDescent="0.35">
      <c r="M22166" s="263" t="s">
        <v>30935</v>
      </c>
      <c r="N22166" s="264">
        <v>1772.41</v>
      </c>
    </row>
    <row r="22167" spans="13:14" ht="14.5" x14ac:dyDescent="0.35">
      <c r="M22167" s="263" t="s">
        <v>30937</v>
      </c>
      <c r="N22167" s="264">
        <v>139124.85</v>
      </c>
    </row>
    <row r="22168" spans="13:14" ht="14.5" x14ac:dyDescent="0.35">
      <c r="M22168" s="263" t="s">
        <v>43720</v>
      </c>
      <c r="N22168" s="264">
        <v>57576.09</v>
      </c>
    </row>
    <row r="22169" spans="13:14" ht="14.5" x14ac:dyDescent="0.35">
      <c r="M22169" s="263" t="s">
        <v>30949</v>
      </c>
      <c r="N22169" s="264">
        <v>10235.16</v>
      </c>
    </row>
    <row r="22170" spans="13:14" ht="14.5" x14ac:dyDescent="0.35">
      <c r="M22170" s="263" t="s">
        <v>49269</v>
      </c>
      <c r="N22170" s="264">
        <v>336355</v>
      </c>
    </row>
    <row r="22171" spans="13:14" ht="14.5" x14ac:dyDescent="0.35">
      <c r="M22171" s="263" t="s">
        <v>30950</v>
      </c>
      <c r="N22171" s="264">
        <v>26513.5</v>
      </c>
    </row>
    <row r="22172" spans="13:14" ht="14.5" x14ac:dyDescent="0.35">
      <c r="M22172" s="263" t="s">
        <v>30951</v>
      </c>
      <c r="N22172" s="264">
        <v>16414.52</v>
      </c>
    </row>
    <row r="22173" spans="13:14" ht="14.5" x14ac:dyDescent="0.35">
      <c r="M22173" s="263" t="s">
        <v>58629</v>
      </c>
      <c r="N22173" s="264">
        <v>3585.48</v>
      </c>
    </row>
    <row r="22174" spans="13:14" ht="14.5" x14ac:dyDescent="0.35">
      <c r="M22174" s="263" t="s">
        <v>58630</v>
      </c>
      <c r="N22174" s="264">
        <v>30577.5</v>
      </c>
    </row>
    <row r="22175" spans="13:14" ht="14.5" x14ac:dyDescent="0.35">
      <c r="M22175" s="263" t="s">
        <v>43721</v>
      </c>
      <c r="N22175" s="264">
        <v>87934.35</v>
      </c>
    </row>
    <row r="22176" spans="13:14" ht="14.5" x14ac:dyDescent="0.35">
      <c r="M22176" s="263" t="s">
        <v>30952</v>
      </c>
      <c r="N22176" s="264">
        <v>37170.449999999997</v>
      </c>
    </row>
    <row r="22177" spans="13:14" ht="14.5" x14ac:dyDescent="0.35">
      <c r="M22177" s="263" t="s">
        <v>30954</v>
      </c>
      <c r="N22177" s="264">
        <v>236481.09</v>
      </c>
    </row>
    <row r="22178" spans="13:14" ht="14.5" x14ac:dyDescent="0.35">
      <c r="M22178" s="263" t="s">
        <v>50886</v>
      </c>
      <c r="N22178" s="264">
        <v>60550</v>
      </c>
    </row>
    <row r="22179" spans="13:14" ht="14.5" x14ac:dyDescent="0.35">
      <c r="M22179" s="263" t="s">
        <v>30975</v>
      </c>
      <c r="N22179" s="264">
        <v>13810.2</v>
      </c>
    </row>
    <row r="22180" spans="13:14" ht="14.5" x14ac:dyDescent="0.35">
      <c r="M22180" s="263" t="s">
        <v>30976</v>
      </c>
      <c r="N22180" s="264">
        <v>5845.8</v>
      </c>
    </row>
    <row r="22181" spans="13:14" ht="14.5" x14ac:dyDescent="0.35">
      <c r="M22181" s="263" t="s">
        <v>46199</v>
      </c>
      <c r="N22181" s="264">
        <v>268770.62</v>
      </c>
    </row>
    <row r="22182" spans="13:14" ht="14.5" x14ac:dyDescent="0.35">
      <c r="M22182" s="263" t="s">
        <v>30977</v>
      </c>
      <c r="N22182" s="264">
        <v>26972.23</v>
      </c>
    </row>
    <row r="22183" spans="13:14" ht="14.5" x14ac:dyDescent="0.35">
      <c r="M22183" s="263" t="s">
        <v>30978</v>
      </c>
      <c r="N22183" s="264">
        <v>14920</v>
      </c>
    </row>
    <row r="22184" spans="13:14" ht="14.5" x14ac:dyDescent="0.35">
      <c r="M22184" s="263" t="s">
        <v>54061</v>
      </c>
      <c r="N22184" s="264">
        <v>65548.429999999993</v>
      </c>
    </row>
    <row r="22185" spans="13:14" ht="14.5" x14ac:dyDescent="0.35">
      <c r="M22185" s="263" t="s">
        <v>30981</v>
      </c>
      <c r="N22185" s="264">
        <v>78474.5</v>
      </c>
    </row>
    <row r="22186" spans="13:14" ht="14.5" x14ac:dyDescent="0.35">
      <c r="M22186" s="263" t="s">
        <v>30982</v>
      </c>
      <c r="N22186" s="264">
        <v>130245.1</v>
      </c>
    </row>
    <row r="22187" spans="13:14" ht="14.5" x14ac:dyDescent="0.35">
      <c r="M22187" s="263" t="s">
        <v>30984</v>
      </c>
      <c r="N22187" s="264">
        <v>130250</v>
      </c>
    </row>
    <row r="22188" spans="13:14" ht="14.5" x14ac:dyDescent="0.35">
      <c r="M22188" s="263" t="s">
        <v>54062</v>
      </c>
      <c r="N22188" s="264">
        <v>10533.93</v>
      </c>
    </row>
    <row r="22189" spans="13:14" ht="14.5" x14ac:dyDescent="0.35">
      <c r="M22189" s="263" t="s">
        <v>46200</v>
      </c>
      <c r="N22189" s="264">
        <v>116812.95</v>
      </c>
    </row>
    <row r="22190" spans="13:14" ht="14.5" x14ac:dyDescent="0.35">
      <c r="M22190" s="263" t="s">
        <v>46201</v>
      </c>
      <c r="N22190" s="264">
        <v>6984.55</v>
      </c>
    </row>
    <row r="22191" spans="13:14" ht="14.5" x14ac:dyDescent="0.35">
      <c r="M22191" s="263" t="s">
        <v>30995</v>
      </c>
      <c r="N22191" s="264">
        <v>583</v>
      </c>
    </row>
    <row r="22192" spans="13:14" ht="14.5" x14ac:dyDescent="0.35">
      <c r="M22192" s="263" t="s">
        <v>30996</v>
      </c>
      <c r="N22192" s="264">
        <v>3754.44</v>
      </c>
    </row>
    <row r="22193" spans="13:14" ht="14.5" x14ac:dyDescent="0.35">
      <c r="M22193" s="263" t="s">
        <v>49270</v>
      </c>
      <c r="N22193" s="264">
        <v>39821.93</v>
      </c>
    </row>
    <row r="22194" spans="13:14" ht="14.5" x14ac:dyDescent="0.35">
      <c r="M22194" s="263" t="s">
        <v>16350</v>
      </c>
      <c r="N22194" s="264">
        <v>3238.07</v>
      </c>
    </row>
    <row r="22195" spans="13:14" ht="14.5" x14ac:dyDescent="0.35">
      <c r="M22195" s="263" t="s">
        <v>31021</v>
      </c>
      <c r="N22195" s="264">
        <v>46471.82</v>
      </c>
    </row>
    <row r="22196" spans="13:14" ht="14.5" x14ac:dyDescent="0.35">
      <c r="M22196" s="263" t="s">
        <v>31022</v>
      </c>
      <c r="N22196" s="264">
        <v>104708.18</v>
      </c>
    </row>
    <row r="22197" spans="13:14" ht="14.5" x14ac:dyDescent="0.35">
      <c r="M22197" s="263" t="s">
        <v>31047</v>
      </c>
      <c r="N22197" s="264">
        <v>18.739999999999998</v>
      </c>
    </row>
    <row r="22198" spans="13:14" ht="14.5" x14ac:dyDescent="0.35">
      <c r="M22198" s="263" t="s">
        <v>31048</v>
      </c>
      <c r="N22198" s="264">
        <v>3520</v>
      </c>
    </row>
    <row r="22199" spans="13:14" ht="14.5" x14ac:dyDescent="0.35">
      <c r="M22199" s="263" t="s">
        <v>54063</v>
      </c>
      <c r="N22199" s="264">
        <v>24000</v>
      </c>
    </row>
    <row r="22200" spans="13:14" ht="14.5" x14ac:dyDescent="0.35">
      <c r="M22200" s="263" t="s">
        <v>54064</v>
      </c>
      <c r="N22200" s="264">
        <v>27400</v>
      </c>
    </row>
    <row r="22201" spans="13:14" ht="14.5" x14ac:dyDescent="0.35">
      <c r="M22201" s="263" t="s">
        <v>54065</v>
      </c>
      <c r="N22201" s="264">
        <v>11120</v>
      </c>
    </row>
    <row r="22202" spans="13:14" ht="14.5" x14ac:dyDescent="0.35">
      <c r="M22202" s="263" t="s">
        <v>49271</v>
      </c>
      <c r="N22202" s="264">
        <v>102500</v>
      </c>
    </row>
    <row r="22203" spans="13:14" ht="14.5" x14ac:dyDescent="0.35">
      <c r="M22203" s="263" t="s">
        <v>46202</v>
      </c>
      <c r="N22203" s="264">
        <v>174525.13</v>
      </c>
    </row>
    <row r="22204" spans="13:14" ht="14.5" x14ac:dyDescent="0.35">
      <c r="M22204" s="263" t="s">
        <v>31049</v>
      </c>
      <c r="N22204" s="264">
        <v>21770.84</v>
      </c>
    </row>
    <row r="22205" spans="13:14" ht="14.5" x14ac:dyDescent="0.35">
      <c r="M22205" s="263" t="s">
        <v>54066</v>
      </c>
      <c r="N22205" s="264">
        <v>3236.42</v>
      </c>
    </row>
    <row r="22206" spans="13:14" ht="14.5" x14ac:dyDescent="0.35">
      <c r="M22206" s="263" t="s">
        <v>31051</v>
      </c>
      <c r="N22206" s="264">
        <v>658.24</v>
      </c>
    </row>
    <row r="22207" spans="13:14" ht="14.5" x14ac:dyDescent="0.35">
      <c r="M22207" s="263" t="s">
        <v>31053</v>
      </c>
      <c r="N22207" s="264">
        <v>1741.5</v>
      </c>
    </row>
    <row r="22208" spans="13:14" ht="14.5" x14ac:dyDescent="0.35">
      <c r="M22208" s="263" t="s">
        <v>31055</v>
      </c>
      <c r="N22208" s="264">
        <v>2018.98</v>
      </c>
    </row>
    <row r="22209" spans="13:14" ht="14.5" x14ac:dyDescent="0.35">
      <c r="M22209" s="263" t="s">
        <v>31056</v>
      </c>
      <c r="N22209" s="264">
        <v>61001.62</v>
      </c>
    </row>
    <row r="22210" spans="13:14" ht="14.5" x14ac:dyDescent="0.35">
      <c r="M22210" s="263" t="s">
        <v>31057</v>
      </c>
      <c r="N22210" s="264">
        <v>39406.51</v>
      </c>
    </row>
    <row r="22211" spans="13:14" ht="14.5" x14ac:dyDescent="0.35">
      <c r="M22211" s="263" t="s">
        <v>31058</v>
      </c>
      <c r="N22211" s="264">
        <v>31310.82</v>
      </c>
    </row>
    <row r="22212" spans="13:14" ht="14.5" x14ac:dyDescent="0.35">
      <c r="M22212" s="263" t="s">
        <v>31059</v>
      </c>
      <c r="N22212" s="264">
        <v>35293.14</v>
      </c>
    </row>
    <row r="22213" spans="13:14" ht="14.5" x14ac:dyDescent="0.35">
      <c r="M22213" s="263" t="s">
        <v>50887</v>
      </c>
      <c r="N22213" s="264">
        <v>4705.99</v>
      </c>
    </row>
    <row r="22214" spans="13:14" ht="14.5" x14ac:dyDescent="0.35">
      <c r="M22214" s="263" t="s">
        <v>38749</v>
      </c>
      <c r="N22214" s="264">
        <v>900</v>
      </c>
    </row>
    <row r="22215" spans="13:14" ht="14.5" x14ac:dyDescent="0.35">
      <c r="M22215" s="263" t="s">
        <v>46203</v>
      </c>
      <c r="N22215" s="264">
        <v>29404.57</v>
      </c>
    </row>
    <row r="22216" spans="13:14" ht="14.5" x14ac:dyDescent="0.35">
      <c r="M22216" s="263" t="s">
        <v>31072</v>
      </c>
      <c r="N22216" s="264">
        <v>2678.29</v>
      </c>
    </row>
    <row r="22217" spans="13:14" ht="14.5" x14ac:dyDescent="0.35">
      <c r="M22217" s="263" t="s">
        <v>50888</v>
      </c>
      <c r="N22217" s="264">
        <v>3421.7</v>
      </c>
    </row>
    <row r="22218" spans="13:14" ht="14.5" x14ac:dyDescent="0.35">
      <c r="M22218" s="263" t="s">
        <v>31074</v>
      </c>
      <c r="N22218" s="264">
        <v>5131.84</v>
      </c>
    </row>
    <row r="22219" spans="13:14" ht="14.5" x14ac:dyDescent="0.35">
      <c r="M22219" s="263" t="s">
        <v>31075</v>
      </c>
      <c r="N22219" s="264">
        <v>11049.27</v>
      </c>
    </row>
    <row r="22220" spans="13:14" ht="14.5" x14ac:dyDescent="0.35">
      <c r="M22220" s="263" t="s">
        <v>31091</v>
      </c>
      <c r="N22220" s="264">
        <v>86375.05</v>
      </c>
    </row>
    <row r="22221" spans="13:14" ht="14.5" x14ac:dyDescent="0.35">
      <c r="M22221" s="263" t="s">
        <v>52702</v>
      </c>
      <c r="N22221" s="264">
        <v>14450.04</v>
      </c>
    </row>
    <row r="22222" spans="13:14" ht="14.5" x14ac:dyDescent="0.35">
      <c r="M22222" s="263" t="s">
        <v>49272</v>
      </c>
      <c r="N22222" s="264">
        <v>173830.5</v>
      </c>
    </row>
    <row r="22223" spans="13:14" ht="14.5" x14ac:dyDescent="0.35">
      <c r="M22223" s="263" t="s">
        <v>31092</v>
      </c>
      <c r="N22223" s="264">
        <v>22325.52</v>
      </c>
    </row>
    <row r="22224" spans="13:14" ht="14.5" x14ac:dyDescent="0.35">
      <c r="M22224" s="263" t="s">
        <v>31093</v>
      </c>
      <c r="N22224" s="264">
        <v>12648.5</v>
      </c>
    </row>
    <row r="22225" spans="13:14" ht="14.5" x14ac:dyDescent="0.35">
      <c r="M22225" s="263" t="s">
        <v>58631</v>
      </c>
      <c r="N22225" s="264">
        <v>545</v>
      </c>
    </row>
    <row r="22226" spans="13:14" ht="14.5" x14ac:dyDescent="0.35">
      <c r="M22226" s="263" t="s">
        <v>31094</v>
      </c>
      <c r="N22226" s="264">
        <v>3803.04</v>
      </c>
    </row>
    <row r="22227" spans="13:14" ht="14.5" x14ac:dyDescent="0.35">
      <c r="M22227" s="263" t="s">
        <v>58632</v>
      </c>
      <c r="N22227" s="264">
        <v>4469.43</v>
      </c>
    </row>
    <row r="22228" spans="13:14" ht="14.5" x14ac:dyDescent="0.35">
      <c r="M22228" s="263" t="s">
        <v>31095</v>
      </c>
      <c r="N22228" s="264">
        <v>727</v>
      </c>
    </row>
    <row r="22229" spans="13:14" ht="14.5" x14ac:dyDescent="0.35">
      <c r="M22229" s="263" t="s">
        <v>31096</v>
      </c>
      <c r="N22229" s="264">
        <v>32365.599999999999</v>
      </c>
    </row>
    <row r="22230" spans="13:14" ht="14.5" x14ac:dyDescent="0.35">
      <c r="M22230" s="263" t="s">
        <v>52703</v>
      </c>
      <c r="N22230" s="264">
        <v>219</v>
      </c>
    </row>
    <row r="22231" spans="13:14" ht="14.5" x14ac:dyDescent="0.35">
      <c r="M22231" s="263" t="s">
        <v>58633</v>
      </c>
      <c r="N22231" s="264">
        <v>10680.88</v>
      </c>
    </row>
    <row r="22232" spans="13:14" ht="14.5" x14ac:dyDescent="0.35">
      <c r="M22232" s="263" t="s">
        <v>37738</v>
      </c>
      <c r="N22232" s="264">
        <v>4801</v>
      </c>
    </row>
    <row r="22233" spans="13:14" ht="14.5" x14ac:dyDescent="0.35">
      <c r="M22233" s="263" t="s">
        <v>42347</v>
      </c>
      <c r="N22233" s="264">
        <v>60043.15</v>
      </c>
    </row>
    <row r="22234" spans="13:14" ht="14.5" x14ac:dyDescent="0.35">
      <c r="M22234" s="263" t="s">
        <v>46204</v>
      </c>
      <c r="N22234" s="264">
        <v>41189.79</v>
      </c>
    </row>
    <row r="22235" spans="13:14" ht="14.5" x14ac:dyDescent="0.35">
      <c r="M22235" s="263" t="s">
        <v>37739</v>
      </c>
      <c r="N22235" s="264">
        <v>13855</v>
      </c>
    </row>
    <row r="22236" spans="13:14" ht="14.5" x14ac:dyDescent="0.35">
      <c r="M22236" s="263" t="s">
        <v>49273</v>
      </c>
      <c r="N22236" s="264">
        <v>123050</v>
      </c>
    </row>
    <row r="22237" spans="13:14" ht="14.5" x14ac:dyDescent="0.35">
      <c r="M22237" s="263" t="s">
        <v>37740</v>
      </c>
      <c r="N22237" s="264">
        <v>11185.59</v>
      </c>
    </row>
    <row r="22238" spans="13:14" ht="14.5" x14ac:dyDescent="0.35">
      <c r="M22238" s="263" t="s">
        <v>31107</v>
      </c>
      <c r="N22238" s="264">
        <v>3145</v>
      </c>
    </row>
    <row r="22239" spans="13:14" ht="14.5" x14ac:dyDescent="0.35">
      <c r="M22239" s="263" t="s">
        <v>31108</v>
      </c>
      <c r="N22239" s="264">
        <v>8336</v>
      </c>
    </row>
    <row r="22240" spans="13:14" ht="14.5" x14ac:dyDescent="0.35">
      <c r="M22240" s="263" t="s">
        <v>31109</v>
      </c>
      <c r="N22240" s="264">
        <v>15469</v>
      </c>
    </row>
    <row r="22241" spans="13:14" ht="14.5" x14ac:dyDescent="0.35">
      <c r="M22241" s="263" t="s">
        <v>38753</v>
      </c>
      <c r="N22241" s="264">
        <v>13207</v>
      </c>
    </row>
    <row r="22242" spans="13:14" ht="14.5" x14ac:dyDescent="0.35">
      <c r="M22242" s="263" t="s">
        <v>51831</v>
      </c>
      <c r="N22242" s="264">
        <v>24893.360000000001</v>
      </c>
    </row>
    <row r="22243" spans="13:14" ht="14.5" x14ac:dyDescent="0.35">
      <c r="M22243" s="263" t="s">
        <v>46205</v>
      </c>
      <c r="N22243" s="264">
        <v>154750</v>
      </c>
    </row>
    <row r="22244" spans="13:14" ht="14.5" x14ac:dyDescent="0.35">
      <c r="M22244" s="263" t="s">
        <v>31128</v>
      </c>
      <c r="N22244" s="264">
        <v>11100.38</v>
      </c>
    </row>
    <row r="22245" spans="13:14" ht="14.5" x14ac:dyDescent="0.35">
      <c r="M22245" s="263" t="s">
        <v>31131</v>
      </c>
      <c r="N22245" s="264">
        <v>26440.75</v>
      </c>
    </row>
    <row r="22246" spans="13:14" ht="14.5" x14ac:dyDescent="0.35">
      <c r="M22246" s="263" t="s">
        <v>50889</v>
      </c>
      <c r="N22246" s="264">
        <v>3577</v>
      </c>
    </row>
    <row r="22247" spans="13:14" ht="14.5" x14ac:dyDescent="0.35">
      <c r="M22247" s="263" t="s">
        <v>42350</v>
      </c>
      <c r="N22247" s="264">
        <v>6331.23</v>
      </c>
    </row>
    <row r="22248" spans="13:14" ht="14.5" x14ac:dyDescent="0.35">
      <c r="M22248" s="263" t="s">
        <v>31133</v>
      </c>
      <c r="N22248" s="264">
        <v>17930.78</v>
      </c>
    </row>
    <row r="22249" spans="13:14" ht="14.5" x14ac:dyDescent="0.35">
      <c r="M22249" s="263" t="s">
        <v>37743</v>
      </c>
      <c r="N22249" s="264">
        <v>12299.84</v>
      </c>
    </row>
    <row r="22250" spans="13:14" ht="14.5" x14ac:dyDescent="0.35">
      <c r="M22250" s="263" t="s">
        <v>31135</v>
      </c>
      <c r="N22250" s="264">
        <v>153106.78</v>
      </c>
    </row>
    <row r="22251" spans="13:14" ht="14.5" x14ac:dyDescent="0.35">
      <c r="M22251" s="263" t="s">
        <v>36216</v>
      </c>
      <c r="N22251" s="264">
        <v>112520</v>
      </c>
    </row>
    <row r="22252" spans="13:14" ht="14.5" x14ac:dyDescent="0.35">
      <c r="M22252" s="263" t="s">
        <v>50890</v>
      </c>
      <c r="N22252" s="264">
        <v>39290.5</v>
      </c>
    </row>
    <row r="22253" spans="13:14" ht="14.5" x14ac:dyDescent="0.35">
      <c r="M22253" s="263" t="s">
        <v>46206</v>
      </c>
      <c r="N22253" s="264">
        <v>196455.6</v>
      </c>
    </row>
    <row r="22254" spans="13:14" ht="14.5" x14ac:dyDescent="0.35">
      <c r="M22254" s="263" t="s">
        <v>31150</v>
      </c>
      <c r="N22254" s="264">
        <v>26422.19</v>
      </c>
    </row>
    <row r="22255" spans="13:14" ht="14.5" x14ac:dyDescent="0.35">
      <c r="M22255" s="263" t="s">
        <v>50891</v>
      </c>
      <c r="N22255" s="264">
        <v>6889</v>
      </c>
    </row>
    <row r="22256" spans="13:14" ht="14.5" x14ac:dyDescent="0.35">
      <c r="M22256" s="263" t="s">
        <v>31151</v>
      </c>
      <c r="N22256" s="264">
        <v>21095.25</v>
      </c>
    </row>
    <row r="22257" spans="13:14" ht="14.5" x14ac:dyDescent="0.35">
      <c r="M22257" s="263" t="s">
        <v>36217</v>
      </c>
      <c r="N22257" s="264">
        <v>71912.210000000006</v>
      </c>
    </row>
    <row r="22258" spans="13:14" ht="14.5" x14ac:dyDescent="0.35">
      <c r="M22258" s="263" t="s">
        <v>51832</v>
      </c>
      <c r="N22258" s="264">
        <v>14891.75</v>
      </c>
    </row>
    <row r="22259" spans="13:14" ht="14.5" x14ac:dyDescent="0.35">
      <c r="M22259" s="263" t="s">
        <v>50892</v>
      </c>
      <c r="N22259" s="264">
        <v>3250</v>
      </c>
    </row>
    <row r="22260" spans="13:14" ht="14.5" x14ac:dyDescent="0.35">
      <c r="M22260" s="263" t="s">
        <v>31152</v>
      </c>
      <c r="N22260" s="264">
        <v>21898.92</v>
      </c>
    </row>
    <row r="22261" spans="13:14" ht="14.5" x14ac:dyDescent="0.35">
      <c r="M22261" s="263" t="s">
        <v>31154</v>
      </c>
      <c r="N22261" s="264">
        <v>49179.89</v>
      </c>
    </row>
    <row r="22262" spans="13:14" ht="14.5" x14ac:dyDescent="0.35">
      <c r="M22262" s="263" t="s">
        <v>31155</v>
      </c>
      <c r="N22262" s="264">
        <v>53384.77</v>
      </c>
    </row>
    <row r="22263" spans="13:14" ht="14.5" x14ac:dyDescent="0.35">
      <c r="M22263" s="263" t="s">
        <v>52704</v>
      </c>
      <c r="N22263" s="264">
        <v>10725</v>
      </c>
    </row>
    <row r="22264" spans="13:14" ht="14.5" x14ac:dyDescent="0.35">
      <c r="M22264" s="263" t="s">
        <v>31164</v>
      </c>
      <c r="N22264" s="264">
        <v>3906.31</v>
      </c>
    </row>
    <row r="22265" spans="13:14" ht="14.5" x14ac:dyDescent="0.35">
      <c r="M22265" s="263" t="s">
        <v>52705</v>
      </c>
      <c r="N22265" s="264">
        <v>4530</v>
      </c>
    </row>
    <row r="22266" spans="13:14" ht="14.5" x14ac:dyDescent="0.35">
      <c r="M22266" s="263" t="s">
        <v>49274</v>
      </c>
      <c r="N22266" s="264">
        <v>94212.5</v>
      </c>
    </row>
    <row r="22267" spans="13:14" ht="14.5" x14ac:dyDescent="0.35">
      <c r="M22267" s="263" t="s">
        <v>31165</v>
      </c>
      <c r="N22267" s="264">
        <v>6365.33</v>
      </c>
    </row>
    <row r="22268" spans="13:14" ht="14.5" x14ac:dyDescent="0.35">
      <c r="M22268" s="263" t="s">
        <v>34864</v>
      </c>
      <c r="N22268" s="264">
        <v>1510</v>
      </c>
    </row>
    <row r="22269" spans="13:14" ht="14.5" x14ac:dyDescent="0.35">
      <c r="M22269" s="263" t="s">
        <v>31167</v>
      </c>
      <c r="N22269" s="264">
        <v>586.41999999999996</v>
      </c>
    </row>
    <row r="22270" spans="13:14" ht="14.5" x14ac:dyDescent="0.35">
      <c r="M22270" s="263" t="s">
        <v>54067</v>
      </c>
      <c r="N22270" s="264">
        <v>2502</v>
      </c>
    </row>
    <row r="22271" spans="13:14" ht="14.5" x14ac:dyDescent="0.35">
      <c r="M22271" s="263" t="s">
        <v>31168</v>
      </c>
      <c r="N22271" s="264">
        <v>65810</v>
      </c>
    </row>
    <row r="22272" spans="13:14" ht="14.5" x14ac:dyDescent="0.35">
      <c r="M22272" s="263" t="s">
        <v>31191</v>
      </c>
      <c r="N22272" s="264">
        <v>16800</v>
      </c>
    </row>
    <row r="22273" spans="13:14" ht="14.5" x14ac:dyDescent="0.35">
      <c r="M22273" s="263" t="s">
        <v>58634</v>
      </c>
      <c r="N22273" s="264">
        <v>101.43</v>
      </c>
    </row>
    <row r="22274" spans="13:14" ht="14.5" x14ac:dyDescent="0.35">
      <c r="M22274" s="263" t="s">
        <v>49275</v>
      </c>
      <c r="N22274" s="264">
        <v>91862.5</v>
      </c>
    </row>
    <row r="22275" spans="13:14" ht="14.5" x14ac:dyDescent="0.35">
      <c r="M22275" s="263" t="s">
        <v>31193</v>
      </c>
      <c r="N22275" s="264">
        <v>8288.02</v>
      </c>
    </row>
    <row r="22276" spans="13:14" ht="14.5" x14ac:dyDescent="0.35">
      <c r="M22276" s="263" t="s">
        <v>54068</v>
      </c>
      <c r="N22276" s="264">
        <v>384</v>
      </c>
    </row>
    <row r="22277" spans="13:14" ht="14.5" x14ac:dyDescent="0.35">
      <c r="M22277" s="263" t="s">
        <v>31195</v>
      </c>
      <c r="N22277" s="264">
        <v>13.56</v>
      </c>
    </row>
    <row r="22278" spans="13:14" ht="14.5" x14ac:dyDescent="0.35">
      <c r="M22278" s="263" t="s">
        <v>31196</v>
      </c>
      <c r="N22278" s="264">
        <v>55.61</v>
      </c>
    </row>
    <row r="22279" spans="13:14" ht="14.5" x14ac:dyDescent="0.35">
      <c r="M22279" s="263" t="s">
        <v>31199</v>
      </c>
      <c r="N22279" s="264">
        <v>1049</v>
      </c>
    </row>
    <row r="22280" spans="13:14" ht="14.5" x14ac:dyDescent="0.35">
      <c r="M22280" s="263" t="s">
        <v>31200</v>
      </c>
      <c r="N22280" s="264">
        <v>938.61</v>
      </c>
    </row>
    <row r="22281" spans="13:14" ht="14.5" x14ac:dyDescent="0.35">
      <c r="M22281" s="263" t="s">
        <v>31201</v>
      </c>
      <c r="N22281" s="264">
        <v>16834.86</v>
      </c>
    </row>
    <row r="22282" spans="13:14" ht="14.5" x14ac:dyDescent="0.35">
      <c r="M22282" s="263" t="s">
        <v>31202</v>
      </c>
      <c r="N22282" s="264">
        <v>79899.88</v>
      </c>
    </row>
    <row r="22283" spans="13:14" ht="14.5" x14ac:dyDescent="0.35">
      <c r="M22283" s="263" t="s">
        <v>31203</v>
      </c>
      <c r="N22283" s="264">
        <v>20112.22</v>
      </c>
    </row>
    <row r="22284" spans="13:14" ht="14.5" x14ac:dyDescent="0.35">
      <c r="M22284" s="263" t="s">
        <v>31223</v>
      </c>
      <c r="N22284" s="264">
        <v>7225</v>
      </c>
    </row>
    <row r="22285" spans="13:14" ht="14.5" x14ac:dyDescent="0.35">
      <c r="M22285" s="263" t="s">
        <v>58635</v>
      </c>
      <c r="N22285" s="264">
        <v>18342.400000000001</v>
      </c>
    </row>
    <row r="22286" spans="13:14" ht="14.5" x14ac:dyDescent="0.35">
      <c r="M22286" s="263" t="s">
        <v>58636</v>
      </c>
      <c r="N22286" s="264">
        <v>13800</v>
      </c>
    </row>
    <row r="22287" spans="13:14" ht="14.5" x14ac:dyDescent="0.35">
      <c r="M22287" s="263" t="s">
        <v>49276</v>
      </c>
      <c r="N22287" s="264">
        <v>116285</v>
      </c>
    </row>
    <row r="22288" spans="13:14" ht="14.5" x14ac:dyDescent="0.35">
      <c r="M22288" s="263" t="s">
        <v>31224</v>
      </c>
      <c r="N22288" s="264">
        <v>2458.9</v>
      </c>
    </row>
    <row r="22289" spans="13:14" ht="14.5" x14ac:dyDescent="0.35">
      <c r="M22289" s="263" t="s">
        <v>31225</v>
      </c>
      <c r="N22289" s="264">
        <v>2454</v>
      </c>
    </row>
    <row r="22290" spans="13:14" ht="14.5" x14ac:dyDescent="0.35">
      <c r="M22290" s="263" t="s">
        <v>46207</v>
      </c>
      <c r="N22290" s="264">
        <v>9261</v>
      </c>
    </row>
    <row r="22291" spans="13:14" ht="14.5" x14ac:dyDescent="0.35">
      <c r="M22291" s="263" t="s">
        <v>31226</v>
      </c>
      <c r="N22291" s="264">
        <v>78639.520000000004</v>
      </c>
    </row>
    <row r="22292" spans="13:14" ht="14.5" x14ac:dyDescent="0.35">
      <c r="M22292" s="263" t="s">
        <v>31227</v>
      </c>
      <c r="N22292" s="264">
        <v>27266.240000000002</v>
      </c>
    </row>
    <row r="22293" spans="13:14" ht="14.5" x14ac:dyDescent="0.35">
      <c r="M22293" s="263" t="s">
        <v>31229</v>
      </c>
      <c r="N22293" s="264">
        <v>529.74</v>
      </c>
    </row>
    <row r="22294" spans="13:14" ht="14.5" x14ac:dyDescent="0.35">
      <c r="M22294" s="263" t="s">
        <v>31248</v>
      </c>
      <c r="N22294" s="264">
        <v>1920</v>
      </c>
    </row>
    <row r="22295" spans="13:14" ht="14.5" x14ac:dyDescent="0.35">
      <c r="M22295" s="263" t="s">
        <v>31249</v>
      </c>
      <c r="N22295" s="264">
        <v>36437.46</v>
      </c>
    </row>
    <row r="22296" spans="13:14" ht="14.5" x14ac:dyDescent="0.35">
      <c r="M22296" s="263" t="s">
        <v>54069</v>
      </c>
      <c r="N22296" s="264">
        <v>27616</v>
      </c>
    </row>
    <row r="22297" spans="13:14" ht="14.5" x14ac:dyDescent="0.35">
      <c r="M22297" s="263" t="s">
        <v>46208</v>
      </c>
      <c r="N22297" s="264">
        <v>192000</v>
      </c>
    </row>
    <row r="22298" spans="13:14" ht="14.5" x14ac:dyDescent="0.35">
      <c r="M22298" s="263" t="s">
        <v>31250</v>
      </c>
      <c r="N22298" s="264">
        <v>28673.75</v>
      </c>
    </row>
    <row r="22299" spans="13:14" ht="14.5" x14ac:dyDescent="0.35">
      <c r="M22299" s="263" t="s">
        <v>31251</v>
      </c>
      <c r="N22299" s="264">
        <v>19815.93</v>
      </c>
    </row>
    <row r="22300" spans="13:14" ht="14.5" x14ac:dyDescent="0.35">
      <c r="M22300" s="263" t="s">
        <v>50893</v>
      </c>
      <c r="N22300" s="264">
        <v>910.95</v>
      </c>
    </row>
    <row r="22301" spans="13:14" ht="14.5" x14ac:dyDescent="0.35">
      <c r="M22301" s="263" t="s">
        <v>42352</v>
      </c>
      <c r="N22301" s="264">
        <v>58392.5</v>
      </c>
    </row>
    <row r="22302" spans="13:14" ht="14.5" x14ac:dyDescent="0.35">
      <c r="M22302" s="263" t="s">
        <v>31252</v>
      </c>
      <c r="N22302" s="264">
        <v>46999.93</v>
      </c>
    </row>
    <row r="22303" spans="13:14" ht="14.5" x14ac:dyDescent="0.35">
      <c r="M22303" s="263" t="s">
        <v>31253</v>
      </c>
      <c r="N22303" s="264">
        <v>1913</v>
      </c>
    </row>
    <row r="22304" spans="13:14" ht="14.5" x14ac:dyDescent="0.35">
      <c r="M22304" s="263" t="s">
        <v>31255</v>
      </c>
      <c r="N22304" s="264">
        <v>941.93</v>
      </c>
    </row>
    <row r="22305" spans="13:14" ht="14.5" x14ac:dyDescent="0.35">
      <c r="M22305" s="263" t="s">
        <v>31296</v>
      </c>
      <c r="N22305" s="264">
        <v>327443.3</v>
      </c>
    </row>
    <row r="22306" spans="13:14" ht="14.5" x14ac:dyDescent="0.35">
      <c r="M22306" s="263" t="s">
        <v>31297</v>
      </c>
      <c r="N22306" s="264">
        <v>23963.599999999999</v>
      </c>
    </row>
    <row r="22307" spans="13:14" ht="14.5" x14ac:dyDescent="0.35">
      <c r="M22307" s="263" t="s">
        <v>31298</v>
      </c>
      <c r="N22307" s="264">
        <v>33661.199999999997</v>
      </c>
    </row>
    <row r="22308" spans="13:14" ht="14.5" x14ac:dyDescent="0.35">
      <c r="M22308" s="263" t="s">
        <v>31299</v>
      </c>
      <c r="N22308" s="264">
        <v>10788</v>
      </c>
    </row>
    <row r="22309" spans="13:14" ht="14.5" x14ac:dyDescent="0.35">
      <c r="M22309" s="263" t="s">
        <v>31300</v>
      </c>
      <c r="N22309" s="264">
        <v>4080.8</v>
      </c>
    </row>
    <row r="22310" spans="13:14" ht="14.5" x14ac:dyDescent="0.35">
      <c r="M22310" s="263" t="s">
        <v>16359</v>
      </c>
      <c r="N22310" s="264">
        <v>34691.11</v>
      </c>
    </row>
    <row r="22311" spans="13:14" ht="14.5" x14ac:dyDescent="0.35">
      <c r="M22311" s="263" t="s">
        <v>31301</v>
      </c>
      <c r="N22311" s="264">
        <v>1126016.6299999999</v>
      </c>
    </row>
    <row r="22312" spans="13:14" ht="14.5" x14ac:dyDescent="0.35">
      <c r="M22312" s="263" t="s">
        <v>58637</v>
      </c>
      <c r="N22312" s="264">
        <v>800</v>
      </c>
    </row>
    <row r="22313" spans="13:14" ht="14.5" x14ac:dyDescent="0.35">
      <c r="M22313" s="263" t="s">
        <v>31302</v>
      </c>
      <c r="N22313" s="264">
        <v>269076.5</v>
      </c>
    </row>
    <row r="22314" spans="13:14" ht="14.5" x14ac:dyDescent="0.35">
      <c r="M22314" s="263" t="s">
        <v>31303</v>
      </c>
      <c r="N22314" s="264">
        <v>660</v>
      </c>
    </row>
    <row r="22315" spans="13:14" ht="14.5" x14ac:dyDescent="0.35">
      <c r="M22315" s="263" t="s">
        <v>31304</v>
      </c>
      <c r="N22315" s="264">
        <v>3240</v>
      </c>
    </row>
    <row r="22316" spans="13:14" ht="14.5" x14ac:dyDescent="0.35">
      <c r="M22316" s="263" t="s">
        <v>31305</v>
      </c>
      <c r="N22316" s="264">
        <v>138609.41</v>
      </c>
    </row>
    <row r="22317" spans="13:14" ht="14.5" x14ac:dyDescent="0.35">
      <c r="M22317" s="263" t="s">
        <v>31306</v>
      </c>
      <c r="N22317" s="264">
        <v>59907.519999999997</v>
      </c>
    </row>
    <row r="22318" spans="13:14" ht="14.5" x14ac:dyDescent="0.35">
      <c r="M22318" s="263" t="s">
        <v>31307</v>
      </c>
      <c r="N22318" s="264">
        <v>305452.13</v>
      </c>
    </row>
    <row r="22319" spans="13:14" ht="14.5" x14ac:dyDescent="0.35">
      <c r="M22319" s="263" t="s">
        <v>31308</v>
      </c>
      <c r="N22319" s="264">
        <v>3168.7</v>
      </c>
    </row>
    <row r="22320" spans="13:14" ht="14.5" x14ac:dyDescent="0.35">
      <c r="M22320" s="263" t="s">
        <v>31312</v>
      </c>
      <c r="N22320" s="264">
        <v>24010.55</v>
      </c>
    </row>
    <row r="22321" spans="13:14" ht="14.5" x14ac:dyDescent="0.35">
      <c r="M22321" s="263" t="s">
        <v>16362</v>
      </c>
      <c r="N22321" s="264">
        <v>498623.83</v>
      </c>
    </row>
    <row r="22322" spans="13:14" ht="14.5" x14ac:dyDescent="0.35">
      <c r="M22322" s="263" t="s">
        <v>31314</v>
      </c>
      <c r="N22322" s="264">
        <v>44172.18</v>
      </c>
    </row>
    <row r="22323" spans="13:14" ht="14.5" x14ac:dyDescent="0.35">
      <c r="M22323" s="263" t="s">
        <v>31315</v>
      </c>
      <c r="N22323" s="264">
        <v>19083.66</v>
      </c>
    </row>
    <row r="22324" spans="13:14" ht="14.5" x14ac:dyDescent="0.35">
      <c r="M22324" s="263" t="s">
        <v>31316</v>
      </c>
      <c r="N22324" s="264">
        <v>75949.149999999994</v>
      </c>
    </row>
    <row r="22325" spans="13:14" ht="14.5" x14ac:dyDescent="0.35">
      <c r="M22325" s="263" t="s">
        <v>31338</v>
      </c>
      <c r="N22325" s="264">
        <v>9865</v>
      </c>
    </row>
    <row r="22326" spans="13:14" ht="14.5" x14ac:dyDescent="0.35">
      <c r="M22326" s="263" t="s">
        <v>58638</v>
      </c>
      <c r="N22326" s="264">
        <v>1740</v>
      </c>
    </row>
    <row r="22327" spans="13:14" ht="14.5" x14ac:dyDescent="0.35">
      <c r="M22327" s="263" t="s">
        <v>49277</v>
      </c>
      <c r="N22327" s="264">
        <v>47843.92</v>
      </c>
    </row>
    <row r="22328" spans="13:14" ht="14.5" x14ac:dyDescent="0.35">
      <c r="M22328" s="263" t="s">
        <v>31340</v>
      </c>
      <c r="N22328" s="264">
        <v>4547.87</v>
      </c>
    </row>
    <row r="22329" spans="13:14" ht="14.5" x14ac:dyDescent="0.35">
      <c r="M22329" s="263" t="s">
        <v>31341</v>
      </c>
      <c r="N22329" s="264">
        <v>2349.9499999999998</v>
      </c>
    </row>
    <row r="22330" spans="13:14" ht="14.5" x14ac:dyDescent="0.35">
      <c r="M22330" s="263" t="s">
        <v>16365</v>
      </c>
      <c r="N22330" s="264">
        <v>2205.69</v>
      </c>
    </row>
    <row r="22331" spans="13:14" ht="14.5" x14ac:dyDescent="0.35">
      <c r="M22331" s="263" t="s">
        <v>46209</v>
      </c>
      <c r="N22331" s="264">
        <v>81000</v>
      </c>
    </row>
    <row r="22332" spans="13:14" ht="14.5" x14ac:dyDescent="0.35">
      <c r="M22332" s="263" t="s">
        <v>31359</v>
      </c>
      <c r="N22332" s="264">
        <v>67833.48</v>
      </c>
    </row>
    <row r="22333" spans="13:14" ht="14.5" x14ac:dyDescent="0.35">
      <c r="M22333" s="263" t="s">
        <v>51833</v>
      </c>
      <c r="N22333" s="264">
        <v>19774.98</v>
      </c>
    </row>
    <row r="22334" spans="13:14" ht="14.5" x14ac:dyDescent="0.35">
      <c r="M22334" s="263" t="s">
        <v>31360</v>
      </c>
      <c r="N22334" s="264">
        <v>202356.41</v>
      </c>
    </row>
    <row r="22335" spans="13:14" ht="14.5" x14ac:dyDescent="0.35">
      <c r="M22335" s="263" t="s">
        <v>51834</v>
      </c>
      <c r="N22335" s="264">
        <v>101291.74</v>
      </c>
    </row>
    <row r="22336" spans="13:14" ht="14.5" x14ac:dyDescent="0.35">
      <c r="M22336" s="263" t="s">
        <v>51835</v>
      </c>
      <c r="N22336" s="264">
        <v>47190.34</v>
      </c>
    </row>
    <row r="22337" spans="13:14" ht="14.5" x14ac:dyDescent="0.35">
      <c r="M22337" s="263" t="s">
        <v>31362</v>
      </c>
      <c r="N22337" s="264">
        <v>42608.62</v>
      </c>
    </row>
    <row r="22338" spans="13:14" ht="14.5" x14ac:dyDescent="0.35">
      <c r="M22338" s="263" t="s">
        <v>52706</v>
      </c>
      <c r="N22338" s="264">
        <v>4722</v>
      </c>
    </row>
    <row r="22339" spans="13:14" ht="14.5" x14ac:dyDescent="0.35">
      <c r="M22339" s="263" t="s">
        <v>52707</v>
      </c>
      <c r="N22339" s="264">
        <v>22458.38</v>
      </c>
    </row>
    <row r="22340" spans="13:14" ht="14.5" x14ac:dyDescent="0.35">
      <c r="M22340" s="263" t="s">
        <v>46210</v>
      </c>
      <c r="N22340" s="264">
        <v>113363.07</v>
      </c>
    </row>
    <row r="22341" spans="13:14" ht="14.5" x14ac:dyDescent="0.35">
      <c r="M22341" s="263" t="s">
        <v>54070</v>
      </c>
      <c r="N22341" s="264">
        <v>43443.97</v>
      </c>
    </row>
    <row r="22342" spans="13:14" ht="14.5" x14ac:dyDescent="0.35">
      <c r="M22342" s="263" t="s">
        <v>31363</v>
      </c>
      <c r="N22342" s="264">
        <v>47626.95</v>
      </c>
    </row>
    <row r="22343" spans="13:14" ht="14.5" x14ac:dyDescent="0.35">
      <c r="M22343" s="263" t="s">
        <v>54071</v>
      </c>
      <c r="N22343" s="264">
        <v>49904.639999999999</v>
      </c>
    </row>
    <row r="22344" spans="13:14" ht="14.5" x14ac:dyDescent="0.35">
      <c r="M22344" s="263" t="s">
        <v>54072</v>
      </c>
      <c r="N22344" s="264">
        <v>8057.28</v>
      </c>
    </row>
    <row r="22345" spans="13:14" ht="14.5" x14ac:dyDescent="0.35">
      <c r="M22345" s="263" t="s">
        <v>31366</v>
      </c>
      <c r="N22345" s="264">
        <v>20597</v>
      </c>
    </row>
    <row r="22346" spans="13:14" ht="14.5" x14ac:dyDescent="0.35">
      <c r="M22346" s="263" t="s">
        <v>54073</v>
      </c>
      <c r="N22346" s="264">
        <v>97114.03</v>
      </c>
    </row>
    <row r="22347" spans="13:14" ht="14.5" x14ac:dyDescent="0.35">
      <c r="M22347" s="263" t="s">
        <v>54074</v>
      </c>
      <c r="N22347" s="264">
        <v>41987</v>
      </c>
    </row>
    <row r="22348" spans="13:14" ht="14.5" x14ac:dyDescent="0.35">
      <c r="M22348" s="263" t="s">
        <v>58639</v>
      </c>
      <c r="N22348" s="264">
        <v>3461.54</v>
      </c>
    </row>
    <row r="22349" spans="13:14" ht="14.5" x14ac:dyDescent="0.35">
      <c r="M22349" s="263" t="s">
        <v>42356</v>
      </c>
      <c r="N22349" s="264">
        <v>51133.71</v>
      </c>
    </row>
    <row r="22350" spans="13:14" ht="14.5" x14ac:dyDescent="0.35">
      <c r="M22350" s="263" t="s">
        <v>52708</v>
      </c>
      <c r="N22350" s="264">
        <v>9963.2999999999993</v>
      </c>
    </row>
    <row r="22351" spans="13:14" ht="14.5" x14ac:dyDescent="0.35">
      <c r="M22351" s="263" t="s">
        <v>49278</v>
      </c>
      <c r="N22351" s="264">
        <v>37000</v>
      </c>
    </row>
    <row r="22352" spans="13:14" ht="14.5" x14ac:dyDescent="0.35">
      <c r="M22352" s="263" t="s">
        <v>42357</v>
      </c>
      <c r="N22352" s="264">
        <v>7455.11</v>
      </c>
    </row>
    <row r="22353" spans="13:14" ht="14.5" x14ac:dyDescent="0.35">
      <c r="M22353" s="263" t="s">
        <v>49279</v>
      </c>
      <c r="N22353" s="264">
        <v>25200</v>
      </c>
    </row>
    <row r="22354" spans="13:14" ht="14.5" x14ac:dyDescent="0.35">
      <c r="M22354" s="263" t="s">
        <v>31371</v>
      </c>
      <c r="N22354" s="264">
        <v>10155.32</v>
      </c>
    </row>
    <row r="22355" spans="13:14" ht="14.5" x14ac:dyDescent="0.35">
      <c r="M22355" s="263" t="s">
        <v>58640</v>
      </c>
      <c r="N22355" s="264">
        <v>650</v>
      </c>
    </row>
    <row r="22356" spans="13:14" ht="14.5" x14ac:dyDescent="0.35">
      <c r="M22356" s="263" t="s">
        <v>52709</v>
      </c>
      <c r="N22356" s="264">
        <v>35966.660000000003</v>
      </c>
    </row>
    <row r="22357" spans="13:14" ht="14.5" x14ac:dyDescent="0.35">
      <c r="M22357" s="263" t="s">
        <v>31372</v>
      </c>
      <c r="N22357" s="264">
        <v>101561.29</v>
      </c>
    </row>
    <row r="22358" spans="13:14" ht="14.5" x14ac:dyDescent="0.35">
      <c r="M22358" s="263" t="s">
        <v>31392</v>
      </c>
      <c r="N22358" s="264">
        <v>6527.78</v>
      </c>
    </row>
    <row r="22359" spans="13:14" ht="14.5" x14ac:dyDescent="0.35">
      <c r="M22359" s="263" t="s">
        <v>46211</v>
      </c>
      <c r="N22359" s="264">
        <v>9800</v>
      </c>
    </row>
    <row r="22360" spans="13:14" ht="14.5" x14ac:dyDescent="0.35">
      <c r="M22360" s="263" t="s">
        <v>49280</v>
      </c>
      <c r="N22360" s="264">
        <v>94825</v>
      </c>
    </row>
    <row r="22361" spans="13:14" ht="14.5" x14ac:dyDescent="0.35">
      <c r="M22361" s="263" t="s">
        <v>54075</v>
      </c>
      <c r="N22361" s="264">
        <v>42070</v>
      </c>
    </row>
    <row r="22362" spans="13:14" ht="14.5" x14ac:dyDescent="0.35">
      <c r="M22362" s="263" t="s">
        <v>31394</v>
      </c>
      <c r="N22362" s="264">
        <v>8616.89</v>
      </c>
    </row>
    <row r="22363" spans="13:14" ht="14.5" x14ac:dyDescent="0.35">
      <c r="M22363" s="263" t="s">
        <v>54076</v>
      </c>
      <c r="N22363" s="264">
        <v>101.83</v>
      </c>
    </row>
    <row r="22364" spans="13:14" ht="14.5" x14ac:dyDescent="0.35">
      <c r="M22364" s="263" t="s">
        <v>31395</v>
      </c>
      <c r="N22364" s="264">
        <v>105</v>
      </c>
    </row>
    <row r="22365" spans="13:14" ht="14.5" x14ac:dyDescent="0.35">
      <c r="M22365" s="263" t="s">
        <v>31396</v>
      </c>
      <c r="N22365" s="264">
        <v>472.78</v>
      </c>
    </row>
    <row r="22366" spans="13:14" ht="14.5" x14ac:dyDescent="0.35">
      <c r="M22366" s="263" t="s">
        <v>31397</v>
      </c>
      <c r="N22366" s="264">
        <v>33.76</v>
      </c>
    </row>
    <row r="22367" spans="13:14" ht="14.5" x14ac:dyDescent="0.35">
      <c r="M22367" s="263" t="s">
        <v>54077</v>
      </c>
      <c r="N22367" s="264">
        <v>23.42</v>
      </c>
    </row>
    <row r="22368" spans="13:14" ht="14.5" x14ac:dyDescent="0.35">
      <c r="M22368" s="263" t="s">
        <v>31398</v>
      </c>
      <c r="N22368" s="264">
        <v>42.15</v>
      </c>
    </row>
    <row r="22369" spans="13:14" ht="14.5" x14ac:dyDescent="0.35">
      <c r="M22369" s="263" t="s">
        <v>31399</v>
      </c>
      <c r="N22369" s="264">
        <v>3.36</v>
      </c>
    </row>
    <row r="22370" spans="13:14" ht="14.5" x14ac:dyDescent="0.35">
      <c r="M22370" s="263" t="s">
        <v>31400</v>
      </c>
      <c r="N22370" s="264">
        <v>95580.65</v>
      </c>
    </row>
    <row r="22371" spans="13:14" ht="14.5" x14ac:dyDescent="0.35">
      <c r="M22371" s="263" t="s">
        <v>31401</v>
      </c>
      <c r="N22371" s="264">
        <v>1669.87</v>
      </c>
    </row>
    <row r="22372" spans="13:14" ht="14.5" x14ac:dyDescent="0.35">
      <c r="M22372" s="263" t="s">
        <v>54078</v>
      </c>
      <c r="N22372" s="264">
        <v>304.58999999999997</v>
      </c>
    </row>
    <row r="22373" spans="13:14" ht="14.5" x14ac:dyDescent="0.35">
      <c r="M22373" s="263" t="s">
        <v>31402</v>
      </c>
      <c r="N22373" s="264">
        <v>40553.089999999997</v>
      </c>
    </row>
    <row r="22374" spans="13:14" ht="14.5" x14ac:dyDescent="0.35">
      <c r="M22374" s="263" t="s">
        <v>31422</v>
      </c>
      <c r="N22374" s="264">
        <v>7737</v>
      </c>
    </row>
    <row r="22375" spans="13:14" ht="14.5" x14ac:dyDescent="0.35">
      <c r="M22375" s="263" t="s">
        <v>31423</v>
      </c>
      <c r="N22375" s="264">
        <v>20000</v>
      </c>
    </row>
    <row r="22376" spans="13:14" ht="14.5" x14ac:dyDescent="0.35">
      <c r="M22376" s="263" t="s">
        <v>52710</v>
      </c>
      <c r="N22376" s="264">
        <v>291499.96999999997</v>
      </c>
    </row>
    <row r="22377" spans="13:14" ht="14.5" x14ac:dyDescent="0.35">
      <c r="M22377" s="263" t="s">
        <v>49281</v>
      </c>
      <c r="N22377" s="264">
        <v>196471.31</v>
      </c>
    </row>
    <row r="22378" spans="13:14" ht="14.5" x14ac:dyDescent="0.35">
      <c r="M22378" s="263" t="s">
        <v>31425</v>
      </c>
      <c r="N22378" s="264">
        <v>33113</v>
      </c>
    </row>
    <row r="22379" spans="13:14" ht="14.5" x14ac:dyDescent="0.35">
      <c r="M22379" s="263" t="s">
        <v>31426</v>
      </c>
      <c r="N22379" s="264">
        <v>5279</v>
      </c>
    </row>
    <row r="22380" spans="13:14" ht="14.5" x14ac:dyDescent="0.35">
      <c r="M22380" s="263" t="s">
        <v>31449</v>
      </c>
      <c r="N22380" s="264">
        <v>3045</v>
      </c>
    </row>
    <row r="22381" spans="13:14" ht="14.5" x14ac:dyDescent="0.35">
      <c r="M22381" s="263" t="s">
        <v>46212</v>
      </c>
      <c r="N22381" s="264">
        <v>3000</v>
      </c>
    </row>
    <row r="22382" spans="13:14" ht="14.5" x14ac:dyDescent="0.35">
      <c r="M22382" s="263" t="s">
        <v>46213</v>
      </c>
      <c r="N22382" s="264">
        <v>26880</v>
      </c>
    </row>
    <row r="22383" spans="13:14" ht="14.5" x14ac:dyDescent="0.35">
      <c r="M22383" s="263" t="s">
        <v>49282</v>
      </c>
      <c r="N22383" s="264">
        <v>101250</v>
      </c>
    </row>
    <row r="22384" spans="13:14" ht="14.5" x14ac:dyDescent="0.35">
      <c r="M22384" s="263" t="s">
        <v>46214</v>
      </c>
      <c r="N22384" s="264">
        <v>7500</v>
      </c>
    </row>
    <row r="22385" spans="13:14" ht="14.5" x14ac:dyDescent="0.35">
      <c r="M22385" s="263" t="s">
        <v>54079</v>
      </c>
      <c r="N22385" s="264">
        <v>46500</v>
      </c>
    </row>
    <row r="22386" spans="13:14" ht="14.5" x14ac:dyDescent="0.35">
      <c r="M22386" s="263" t="s">
        <v>31451</v>
      </c>
      <c r="N22386" s="264">
        <v>10777.98</v>
      </c>
    </row>
    <row r="22387" spans="13:14" ht="14.5" x14ac:dyDescent="0.35">
      <c r="M22387" s="263" t="s">
        <v>54080</v>
      </c>
      <c r="N22387" s="264">
        <v>550.54999999999995</v>
      </c>
    </row>
    <row r="22388" spans="13:14" ht="14.5" x14ac:dyDescent="0.35">
      <c r="M22388" s="263" t="s">
        <v>31452</v>
      </c>
      <c r="N22388" s="264">
        <v>128.78</v>
      </c>
    </row>
    <row r="22389" spans="13:14" ht="14.5" x14ac:dyDescent="0.35">
      <c r="M22389" s="263" t="s">
        <v>54081</v>
      </c>
      <c r="N22389" s="264">
        <v>833.6</v>
      </c>
    </row>
    <row r="22390" spans="13:14" ht="14.5" x14ac:dyDescent="0.35">
      <c r="M22390" s="263" t="s">
        <v>31453</v>
      </c>
      <c r="N22390" s="264">
        <v>142.18</v>
      </c>
    </row>
    <row r="22391" spans="13:14" ht="14.5" x14ac:dyDescent="0.35">
      <c r="M22391" s="263" t="s">
        <v>54082</v>
      </c>
      <c r="N22391" s="264">
        <v>21.99</v>
      </c>
    </row>
    <row r="22392" spans="13:14" ht="14.5" x14ac:dyDescent="0.35">
      <c r="M22392" s="263" t="s">
        <v>54083</v>
      </c>
      <c r="N22392" s="264">
        <v>47.49</v>
      </c>
    </row>
    <row r="22393" spans="13:14" ht="14.5" x14ac:dyDescent="0.35">
      <c r="M22393" s="263" t="s">
        <v>54084</v>
      </c>
      <c r="N22393" s="264">
        <v>2.99</v>
      </c>
    </row>
    <row r="22394" spans="13:14" ht="14.5" x14ac:dyDescent="0.35">
      <c r="M22394" s="263" t="s">
        <v>54085</v>
      </c>
      <c r="N22394" s="264">
        <v>1154.8699999999999</v>
      </c>
    </row>
    <row r="22395" spans="13:14" ht="14.5" x14ac:dyDescent="0.35">
      <c r="M22395" s="263" t="s">
        <v>46215</v>
      </c>
      <c r="N22395" s="264">
        <v>2232.27</v>
      </c>
    </row>
    <row r="22396" spans="13:14" ht="14.5" x14ac:dyDescent="0.35">
      <c r="M22396" s="263" t="s">
        <v>31455</v>
      </c>
      <c r="N22396" s="264">
        <v>4852.1000000000004</v>
      </c>
    </row>
    <row r="22397" spans="13:14" ht="14.5" x14ac:dyDescent="0.35">
      <c r="M22397" s="263" t="s">
        <v>31456</v>
      </c>
      <c r="N22397" s="264">
        <v>76264.94</v>
      </c>
    </row>
    <row r="22398" spans="13:14" ht="14.5" x14ac:dyDescent="0.35">
      <c r="M22398" s="263" t="s">
        <v>31457</v>
      </c>
      <c r="N22398" s="264">
        <v>79719.460000000006</v>
      </c>
    </row>
    <row r="22399" spans="13:14" ht="14.5" x14ac:dyDescent="0.35">
      <c r="M22399" s="263" t="s">
        <v>31474</v>
      </c>
      <c r="N22399" s="264">
        <v>30193.22</v>
      </c>
    </row>
    <row r="22400" spans="13:14" ht="14.5" x14ac:dyDescent="0.35">
      <c r="M22400" s="263" t="s">
        <v>31476</v>
      </c>
      <c r="N22400" s="264">
        <v>78608.7</v>
      </c>
    </row>
    <row r="22401" spans="13:14" ht="14.5" x14ac:dyDescent="0.35">
      <c r="M22401" s="263" t="s">
        <v>49283</v>
      </c>
      <c r="N22401" s="264">
        <v>125500</v>
      </c>
    </row>
    <row r="22402" spans="13:14" ht="14.5" x14ac:dyDescent="0.35">
      <c r="M22402" s="263" t="s">
        <v>54086</v>
      </c>
      <c r="N22402" s="264">
        <v>5104.8</v>
      </c>
    </row>
    <row r="22403" spans="13:14" ht="14.5" x14ac:dyDescent="0.35">
      <c r="M22403" s="263" t="s">
        <v>31478</v>
      </c>
      <c r="N22403" s="264">
        <v>18333.740000000002</v>
      </c>
    </row>
    <row r="22404" spans="13:14" ht="14.5" x14ac:dyDescent="0.35">
      <c r="M22404" s="263" t="s">
        <v>31479</v>
      </c>
      <c r="N22404" s="264">
        <v>3143</v>
      </c>
    </row>
    <row r="22405" spans="13:14" ht="14.5" x14ac:dyDescent="0.35">
      <c r="M22405" s="263" t="s">
        <v>31480</v>
      </c>
      <c r="N22405" s="264">
        <v>21000</v>
      </c>
    </row>
    <row r="22406" spans="13:14" ht="14.5" x14ac:dyDescent="0.35">
      <c r="M22406" s="263" t="s">
        <v>31481</v>
      </c>
      <c r="N22406" s="264">
        <v>29768.85</v>
      </c>
    </row>
    <row r="22407" spans="13:14" ht="14.5" x14ac:dyDescent="0.35">
      <c r="M22407" s="263" t="s">
        <v>16368</v>
      </c>
      <c r="N22407" s="264">
        <v>25598</v>
      </c>
    </row>
    <row r="22408" spans="13:14" ht="14.5" x14ac:dyDescent="0.35">
      <c r="M22408" s="263" t="s">
        <v>54087</v>
      </c>
      <c r="N22408" s="264">
        <v>15817</v>
      </c>
    </row>
    <row r="22409" spans="13:14" ht="14.5" x14ac:dyDescent="0.35">
      <c r="M22409" s="263" t="s">
        <v>31491</v>
      </c>
      <c r="N22409" s="264">
        <v>3564</v>
      </c>
    </row>
    <row r="22410" spans="13:14" ht="14.5" x14ac:dyDescent="0.35">
      <c r="M22410" s="263" t="s">
        <v>49284</v>
      </c>
      <c r="N22410" s="264">
        <v>86500</v>
      </c>
    </row>
    <row r="22411" spans="13:14" ht="14.5" x14ac:dyDescent="0.35">
      <c r="M22411" s="263" t="s">
        <v>49285</v>
      </c>
      <c r="N22411" s="264">
        <v>6617.25</v>
      </c>
    </row>
    <row r="22412" spans="13:14" ht="14.5" x14ac:dyDescent="0.35">
      <c r="M22412" s="263" t="s">
        <v>31492</v>
      </c>
      <c r="N22412" s="264">
        <v>4179</v>
      </c>
    </row>
    <row r="22413" spans="13:14" ht="14.5" x14ac:dyDescent="0.35">
      <c r="M22413" s="263" t="s">
        <v>58641</v>
      </c>
      <c r="N22413" s="264">
        <v>11634</v>
      </c>
    </row>
    <row r="22414" spans="13:14" ht="14.5" x14ac:dyDescent="0.35">
      <c r="M22414" s="263" t="s">
        <v>31493</v>
      </c>
      <c r="N22414" s="264">
        <v>35110.410000000003</v>
      </c>
    </row>
    <row r="22415" spans="13:14" ht="14.5" x14ac:dyDescent="0.35">
      <c r="M22415" s="263" t="s">
        <v>58642</v>
      </c>
      <c r="N22415" s="264">
        <v>71672</v>
      </c>
    </row>
    <row r="22416" spans="13:14" ht="14.5" x14ac:dyDescent="0.35">
      <c r="M22416" s="263" t="s">
        <v>31494</v>
      </c>
      <c r="N22416" s="264">
        <v>12431</v>
      </c>
    </row>
    <row r="22417" spans="13:14" ht="14.5" x14ac:dyDescent="0.35">
      <c r="M22417" s="263" t="s">
        <v>58643</v>
      </c>
      <c r="N22417" s="264">
        <v>35181.9</v>
      </c>
    </row>
    <row r="22418" spans="13:14" ht="14.5" x14ac:dyDescent="0.35">
      <c r="M22418" s="263" t="s">
        <v>31500</v>
      </c>
      <c r="N22418" s="264">
        <v>9372.02</v>
      </c>
    </row>
    <row r="22419" spans="13:14" ht="14.5" x14ac:dyDescent="0.35">
      <c r="M22419" s="263" t="s">
        <v>49286</v>
      </c>
      <c r="N22419" s="264">
        <v>83603.75</v>
      </c>
    </row>
    <row r="22420" spans="13:14" ht="14.5" x14ac:dyDescent="0.35">
      <c r="M22420" s="263" t="s">
        <v>58644</v>
      </c>
      <c r="N22420" s="264">
        <v>10180.31</v>
      </c>
    </row>
    <row r="22421" spans="13:14" ht="14.5" x14ac:dyDescent="0.35">
      <c r="M22421" s="263" t="s">
        <v>58645</v>
      </c>
      <c r="N22421" s="264">
        <v>7903</v>
      </c>
    </row>
    <row r="22422" spans="13:14" ht="14.5" x14ac:dyDescent="0.35">
      <c r="M22422" s="263" t="s">
        <v>31501</v>
      </c>
      <c r="N22422" s="264">
        <v>716.15</v>
      </c>
    </row>
    <row r="22423" spans="13:14" ht="14.5" x14ac:dyDescent="0.35">
      <c r="M22423" s="263" t="s">
        <v>46216</v>
      </c>
      <c r="N22423" s="264">
        <v>4307.5200000000004</v>
      </c>
    </row>
    <row r="22424" spans="13:14" ht="14.5" x14ac:dyDescent="0.35">
      <c r="M22424" s="263" t="s">
        <v>46217</v>
      </c>
      <c r="N22424" s="264">
        <v>3945</v>
      </c>
    </row>
    <row r="22425" spans="13:14" ht="14.5" x14ac:dyDescent="0.35">
      <c r="M22425" s="263" t="s">
        <v>31502</v>
      </c>
      <c r="N22425" s="264">
        <v>5857.75</v>
      </c>
    </row>
    <row r="22426" spans="13:14" ht="14.5" x14ac:dyDescent="0.35">
      <c r="M22426" s="263" t="s">
        <v>46218</v>
      </c>
      <c r="N22426" s="264">
        <v>52199.5</v>
      </c>
    </row>
    <row r="22427" spans="13:14" ht="14.5" x14ac:dyDescent="0.35">
      <c r="M22427" s="263" t="s">
        <v>58646</v>
      </c>
      <c r="N22427" s="264">
        <v>10828.36</v>
      </c>
    </row>
    <row r="22428" spans="13:14" ht="14.5" x14ac:dyDescent="0.35">
      <c r="M22428" s="263" t="s">
        <v>58647</v>
      </c>
      <c r="N22428" s="264">
        <v>79422</v>
      </c>
    </row>
    <row r="22429" spans="13:14" ht="14.5" x14ac:dyDescent="0.35">
      <c r="M22429" s="263" t="s">
        <v>49287</v>
      </c>
      <c r="N22429" s="264">
        <v>42329</v>
      </c>
    </row>
    <row r="22430" spans="13:14" ht="14.5" x14ac:dyDescent="0.35">
      <c r="M22430" s="263" t="s">
        <v>49288</v>
      </c>
      <c r="N22430" s="264">
        <v>463.5</v>
      </c>
    </row>
    <row r="22431" spans="13:14" ht="14.5" x14ac:dyDescent="0.35">
      <c r="M22431" s="263" t="s">
        <v>58648</v>
      </c>
      <c r="N22431" s="264">
        <v>9268</v>
      </c>
    </row>
    <row r="22432" spans="13:14" ht="14.5" x14ac:dyDescent="0.35">
      <c r="M22432" s="263" t="s">
        <v>31558</v>
      </c>
      <c r="N22432" s="264">
        <v>29047.72</v>
      </c>
    </row>
    <row r="22433" spans="13:14" ht="14.5" x14ac:dyDescent="0.35">
      <c r="M22433" s="263" t="s">
        <v>31559</v>
      </c>
      <c r="N22433" s="264">
        <v>27416.01</v>
      </c>
    </row>
    <row r="22434" spans="13:14" ht="14.5" x14ac:dyDescent="0.35">
      <c r="M22434" s="263" t="s">
        <v>36226</v>
      </c>
      <c r="N22434" s="264">
        <v>7853.82</v>
      </c>
    </row>
    <row r="22435" spans="13:14" ht="14.5" x14ac:dyDescent="0.35">
      <c r="M22435" s="263" t="s">
        <v>58649</v>
      </c>
      <c r="N22435" s="264">
        <v>1252</v>
      </c>
    </row>
    <row r="22436" spans="13:14" ht="14.5" x14ac:dyDescent="0.35">
      <c r="M22436" s="263" t="s">
        <v>31560</v>
      </c>
      <c r="N22436" s="264">
        <v>5095.2</v>
      </c>
    </row>
    <row r="22437" spans="13:14" ht="14.5" x14ac:dyDescent="0.35">
      <c r="M22437" s="263" t="s">
        <v>36227</v>
      </c>
      <c r="N22437" s="264">
        <v>105320</v>
      </c>
    </row>
    <row r="22438" spans="13:14" ht="14.5" x14ac:dyDescent="0.35">
      <c r="M22438" s="263" t="s">
        <v>31561</v>
      </c>
      <c r="N22438" s="264">
        <v>4996.0200000000004</v>
      </c>
    </row>
    <row r="22439" spans="13:14" ht="14.5" x14ac:dyDescent="0.35">
      <c r="M22439" s="263" t="s">
        <v>31562</v>
      </c>
      <c r="N22439" s="264">
        <v>6307.66</v>
      </c>
    </row>
    <row r="22440" spans="13:14" ht="14.5" x14ac:dyDescent="0.35">
      <c r="M22440" s="263" t="s">
        <v>43722</v>
      </c>
      <c r="N22440" s="264">
        <v>45772.13</v>
      </c>
    </row>
    <row r="22441" spans="13:14" ht="14.5" x14ac:dyDescent="0.35">
      <c r="M22441" s="263" t="s">
        <v>49289</v>
      </c>
      <c r="N22441" s="264">
        <v>22428.639999999999</v>
      </c>
    </row>
    <row r="22442" spans="13:14" ht="14.5" x14ac:dyDescent="0.35">
      <c r="M22442" s="263" t="s">
        <v>42368</v>
      </c>
      <c r="N22442" s="264">
        <v>10641.12</v>
      </c>
    </row>
    <row r="22443" spans="13:14" ht="14.5" x14ac:dyDescent="0.35">
      <c r="M22443" s="263" t="s">
        <v>52711</v>
      </c>
      <c r="N22443" s="264">
        <v>21375.200000000001</v>
      </c>
    </row>
    <row r="22444" spans="13:14" ht="14.5" x14ac:dyDescent="0.35">
      <c r="M22444" s="263" t="s">
        <v>52712</v>
      </c>
      <c r="N22444" s="264">
        <v>104</v>
      </c>
    </row>
    <row r="22445" spans="13:14" ht="14.5" x14ac:dyDescent="0.35">
      <c r="M22445" s="263" t="s">
        <v>46219</v>
      </c>
      <c r="N22445" s="264">
        <v>3330.2</v>
      </c>
    </row>
    <row r="22446" spans="13:14" ht="14.5" x14ac:dyDescent="0.35">
      <c r="M22446" s="263" t="s">
        <v>31564</v>
      </c>
      <c r="N22446" s="264">
        <v>13173.95</v>
      </c>
    </row>
    <row r="22447" spans="13:14" ht="14.5" x14ac:dyDescent="0.35">
      <c r="M22447" s="263" t="s">
        <v>46220</v>
      </c>
      <c r="N22447" s="264">
        <v>480757.5</v>
      </c>
    </row>
    <row r="22448" spans="13:14" ht="14.5" x14ac:dyDescent="0.35">
      <c r="M22448" s="263" t="s">
        <v>36228</v>
      </c>
      <c r="N22448" s="264">
        <v>191999.96</v>
      </c>
    </row>
    <row r="22449" spans="13:14" ht="14.5" x14ac:dyDescent="0.35">
      <c r="M22449" s="263" t="s">
        <v>38771</v>
      </c>
      <c r="N22449" s="264">
        <v>70700</v>
      </c>
    </row>
    <row r="22450" spans="13:14" ht="14.5" x14ac:dyDescent="0.35">
      <c r="M22450" s="263" t="s">
        <v>58650</v>
      </c>
      <c r="N22450" s="264">
        <v>3568.36</v>
      </c>
    </row>
    <row r="22451" spans="13:14" ht="14.5" x14ac:dyDescent="0.35">
      <c r="M22451" s="263" t="s">
        <v>43723</v>
      </c>
      <c r="N22451" s="264">
        <v>19678.38</v>
      </c>
    </row>
    <row r="22452" spans="13:14" ht="14.5" x14ac:dyDescent="0.35">
      <c r="M22452" s="263" t="s">
        <v>51836</v>
      </c>
      <c r="N22452" s="264">
        <v>3281.75</v>
      </c>
    </row>
    <row r="22453" spans="13:14" ht="14.5" x14ac:dyDescent="0.35">
      <c r="M22453" s="263" t="s">
        <v>52713</v>
      </c>
      <c r="N22453" s="264">
        <v>5672</v>
      </c>
    </row>
    <row r="22454" spans="13:14" ht="14.5" x14ac:dyDescent="0.35">
      <c r="M22454" s="263" t="s">
        <v>16379</v>
      </c>
      <c r="N22454" s="264">
        <v>81012.63</v>
      </c>
    </row>
    <row r="22455" spans="13:14" ht="14.5" x14ac:dyDescent="0.35">
      <c r="M22455" s="263" t="s">
        <v>16380</v>
      </c>
      <c r="N22455" s="264">
        <v>92994.89</v>
      </c>
    </row>
    <row r="22456" spans="13:14" ht="14.5" x14ac:dyDescent="0.35">
      <c r="M22456" s="263" t="s">
        <v>16381</v>
      </c>
      <c r="N22456" s="264">
        <v>31499.39</v>
      </c>
    </row>
    <row r="22457" spans="13:14" ht="14.5" x14ac:dyDescent="0.35">
      <c r="M22457" s="263" t="s">
        <v>31568</v>
      </c>
      <c r="N22457" s="264">
        <v>15801.09</v>
      </c>
    </row>
    <row r="22458" spans="13:14" ht="14.5" x14ac:dyDescent="0.35">
      <c r="M22458" s="263" t="s">
        <v>16382</v>
      </c>
      <c r="N22458" s="264">
        <v>4399.46</v>
      </c>
    </row>
    <row r="22459" spans="13:14" ht="14.5" x14ac:dyDescent="0.35">
      <c r="M22459" s="263" t="s">
        <v>37749</v>
      </c>
      <c r="N22459" s="264">
        <v>23924</v>
      </c>
    </row>
    <row r="22460" spans="13:14" ht="14.5" x14ac:dyDescent="0.35">
      <c r="M22460" s="263" t="s">
        <v>38772</v>
      </c>
      <c r="N22460" s="264">
        <v>1848</v>
      </c>
    </row>
    <row r="22461" spans="13:14" ht="14.5" x14ac:dyDescent="0.35">
      <c r="M22461" s="263" t="s">
        <v>58651</v>
      </c>
      <c r="N22461" s="264">
        <v>8721.5</v>
      </c>
    </row>
    <row r="22462" spans="13:14" ht="14.5" x14ac:dyDescent="0.35">
      <c r="M22462" s="263" t="s">
        <v>37750</v>
      </c>
      <c r="N22462" s="264">
        <v>16961.91</v>
      </c>
    </row>
    <row r="22463" spans="13:14" ht="14.5" x14ac:dyDescent="0.35">
      <c r="M22463" s="263" t="s">
        <v>51837</v>
      </c>
      <c r="N22463" s="264">
        <v>157.19</v>
      </c>
    </row>
    <row r="22464" spans="13:14" ht="14.5" x14ac:dyDescent="0.35">
      <c r="M22464" s="263" t="s">
        <v>31572</v>
      </c>
      <c r="N22464" s="264">
        <v>289.86</v>
      </c>
    </row>
    <row r="22465" spans="13:14" ht="14.5" x14ac:dyDescent="0.35">
      <c r="M22465" s="263" t="s">
        <v>46221</v>
      </c>
      <c r="N22465" s="264">
        <v>960</v>
      </c>
    </row>
    <row r="22466" spans="13:14" ht="14.5" x14ac:dyDescent="0.35">
      <c r="M22466" s="263" t="s">
        <v>16383</v>
      </c>
      <c r="N22466" s="264">
        <v>201778.46</v>
      </c>
    </row>
    <row r="22467" spans="13:14" ht="14.5" x14ac:dyDescent="0.35">
      <c r="M22467" s="263" t="s">
        <v>16384</v>
      </c>
      <c r="N22467" s="264">
        <v>97083.83</v>
      </c>
    </row>
    <row r="22468" spans="13:14" ht="14.5" x14ac:dyDescent="0.35">
      <c r="M22468" s="263" t="s">
        <v>31577</v>
      </c>
      <c r="N22468" s="264">
        <v>128300.72</v>
      </c>
    </row>
    <row r="22469" spans="13:14" ht="14.5" x14ac:dyDescent="0.35">
      <c r="M22469" s="263" t="s">
        <v>31578</v>
      </c>
      <c r="N22469" s="264">
        <v>4770.28</v>
      </c>
    </row>
    <row r="22470" spans="13:14" ht="14.5" x14ac:dyDescent="0.35">
      <c r="M22470" s="263" t="s">
        <v>31579</v>
      </c>
      <c r="N22470" s="264">
        <v>707</v>
      </c>
    </row>
    <row r="22471" spans="13:14" ht="14.5" x14ac:dyDescent="0.35">
      <c r="M22471" s="263" t="s">
        <v>31583</v>
      </c>
      <c r="N22471" s="264">
        <v>44722.559999999998</v>
      </c>
    </row>
    <row r="22472" spans="13:14" ht="14.5" x14ac:dyDescent="0.35">
      <c r="M22472" s="263" t="s">
        <v>31584</v>
      </c>
      <c r="N22472" s="264">
        <v>16916.03</v>
      </c>
    </row>
    <row r="22473" spans="13:14" ht="14.5" x14ac:dyDescent="0.35">
      <c r="M22473" s="263" t="s">
        <v>31585</v>
      </c>
      <c r="N22473" s="264">
        <v>15111.54</v>
      </c>
    </row>
    <row r="22474" spans="13:14" ht="14.5" x14ac:dyDescent="0.35">
      <c r="M22474" s="263" t="s">
        <v>31586</v>
      </c>
      <c r="N22474" s="264">
        <v>-4064.39</v>
      </c>
    </row>
    <row r="22475" spans="13:14" ht="14.5" x14ac:dyDescent="0.35">
      <c r="M22475" s="263" t="s">
        <v>50894</v>
      </c>
      <c r="N22475" s="264">
        <v>131591.67000000001</v>
      </c>
    </row>
    <row r="22476" spans="13:14" ht="14.5" x14ac:dyDescent="0.35">
      <c r="M22476" s="263" t="s">
        <v>38773</v>
      </c>
      <c r="N22476" s="264">
        <v>4957.29</v>
      </c>
    </row>
    <row r="22477" spans="13:14" ht="14.5" x14ac:dyDescent="0.35">
      <c r="M22477" s="263" t="s">
        <v>58652</v>
      </c>
      <c r="N22477" s="264">
        <v>23700</v>
      </c>
    </row>
    <row r="22478" spans="13:14" ht="14.5" x14ac:dyDescent="0.35">
      <c r="M22478" s="263" t="s">
        <v>43724</v>
      </c>
      <c r="N22478" s="264">
        <v>37640.03</v>
      </c>
    </row>
    <row r="22479" spans="13:14" ht="14.5" x14ac:dyDescent="0.35">
      <c r="M22479" s="263" t="s">
        <v>36236</v>
      </c>
      <c r="N22479" s="264">
        <v>87005.97</v>
      </c>
    </row>
    <row r="22480" spans="13:14" ht="14.5" x14ac:dyDescent="0.35">
      <c r="M22480" s="263" t="s">
        <v>46222</v>
      </c>
      <c r="N22480" s="264">
        <v>1390.25</v>
      </c>
    </row>
    <row r="22481" spans="13:14" ht="14.5" x14ac:dyDescent="0.35">
      <c r="M22481" s="263" t="s">
        <v>36237</v>
      </c>
      <c r="N22481" s="264">
        <v>2849.4</v>
      </c>
    </row>
    <row r="22482" spans="13:14" ht="14.5" x14ac:dyDescent="0.35">
      <c r="M22482" s="263" t="s">
        <v>49290</v>
      </c>
      <c r="N22482" s="264">
        <v>55677.13</v>
      </c>
    </row>
    <row r="22483" spans="13:14" ht="14.5" x14ac:dyDescent="0.35">
      <c r="M22483" s="263" t="s">
        <v>36238</v>
      </c>
      <c r="N22483" s="264">
        <v>11172.84</v>
      </c>
    </row>
    <row r="22484" spans="13:14" ht="14.5" x14ac:dyDescent="0.35">
      <c r="M22484" s="263" t="s">
        <v>36239</v>
      </c>
      <c r="N22484" s="264">
        <v>499.34</v>
      </c>
    </row>
    <row r="22485" spans="13:14" ht="14.5" x14ac:dyDescent="0.35">
      <c r="M22485" s="263" t="s">
        <v>36240</v>
      </c>
      <c r="N22485" s="264">
        <v>7850.03</v>
      </c>
    </row>
    <row r="22486" spans="13:14" ht="14.5" x14ac:dyDescent="0.35">
      <c r="M22486" s="263" t="s">
        <v>31599</v>
      </c>
      <c r="N22486" s="264">
        <v>10816</v>
      </c>
    </row>
    <row r="22487" spans="13:14" ht="14.5" x14ac:dyDescent="0.35">
      <c r="M22487" s="263" t="s">
        <v>31600</v>
      </c>
      <c r="N22487" s="264">
        <v>569.96</v>
      </c>
    </row>
    <row r="22488" spans="13:14" ht="14.5" x14ac:dyDescent="0.35">
      <c r="M22488" s="263" t="s">
        <v>31602</v>
      </c>
      <c r="N22488" s="264">
        <v>1284.5</v>
      </c>
    </row>
    <row r="22489" spans="13:14" ht="14.5" x14ac:dyDescent="0.35">
      <c r="M22489" s="263" t="s">
        <v>31603</v>
      </c>
      <c r="N22489" s="264">
        <v>11006.5</v>
      </c>
    </row>
    <row r="22490" spans="13:14" ht="14.5" x14ac:dyDescent="0.35">
      <c r="M22490" s="263" t="s">
        <v>31604</v>
      </c>
      <c r="N22490" s="264">
        <v>7974</v>
      </c>
    </row>
    <row r="22491" spans="13:14" ht="14.5" x14ac:dyDescent="0.35">
      <c r="M22491" s="263" t="s">
        <v>38778</v>
      </c>
      <c r="N22491" s="264">
        <v>36848.67</v>
      </c>
    </row>
    <row r="22492" spans="13:14" ht="14.5" x14ac:dyDescent="0.35">
      <c r="M22492" s="263" t="s">
        <v>31615</v>
      </c>
      <c r="N22492" s="264">
        <v>480</v>
      </c>
    </row>
    <row r="22493" spans="13:14" ht="14.5" x14ac:dyDescent="0.35">
      <c r="M22493" s="263" t="s">
        <v>31616</v>
      </c>
      <c r="N22493" s="264">
        <v>810</v>
      </c>
    </row>
    <row r="22494" spans="13:14" ht="14.5" x14ac:dyDescent="0.35">
      <c r="M22494" s="263" t="s">
        <v>51838</v>
      </c>
      <c r="N22494" s="264">
        <v>390</v>
      </c>
    </row>
    <row r="22495" spans="13:14" ht="14.5" x14ac:dyDescent="0.35">
      <c r="M22495" s="263" t="s">
        <v>36242</v>
      </c>
      <c r="N22495" s="264">
        <v>41813.33</v>
      </c>
    </row>
    <row r="22496" spans="13:14" ht="14.5" x14ac:dyDescent="0.35">
      <c r="M22496" s="263" t="s">
        <v>31617</v>
      </c>
      <c r="N22496" s="264">
        <v>5965.06</v>
      </c>
    </row>
    <row r="22497" spans="13:14" ht="14.5" x14ac:dyDescent="0.35">
      <c r="M22497" s="263" t="s">
        <v>38779</v>
      </c>
      <c r="N22497" s="264">
        <v>8398.5300000000007</v>
      </c>
    </row>
    <row r="22498" spans="13:14" ht="14.5" x14ac:dyDescent="0.35">
      <c r="M22498" s="263" t="s">
        <v>42370</v>
      </c>
      <c r="N22498" s="264">
        <v>3913.36</v>
      </c>
    </row>
    <row r="22499" spans="13:14" ht="14.5" x14ac:dyDescent="0.35">
      <c r="M22499" s="263" t="s">
        <v>31618</v>
      </c>
      <c r="N22499" s="264">
        <v>2500</v>
      </c>
    </row>
    <row r="22500" spans="13:14" ht="14.5" x14ac:dyDescent="0.35">
      <c r="M22500" s="263" t="s">
        <v>38780</v>
      </c>
      <c r="N22500" s="264">
        <v>2831.96</v>
      </c>
    </row>
    <row r="22501" spans="13:14" ht="14.5" x14ac:dyDescent="0.35">
      <c r="M22501" s="263" t="s">
        <v>31619</v>
      </c>
      <c r="N22501" s="264">
        <v>1594.3</v>
      </c>
    </row>
    <row r="22502" spans="13:14" ht="14.5" x14ac:dyDescent="0.35">
      <c r="M22502" s="263" t="s">
        <v>50895</v>
      </c>
      <c r="N22502" s="264">
        <v>495</v>
      </c>
    </row>
    <row r="22503" spans="13:14" ht="14.5" x14ac:dyDescent="0.35">
      <c r="M22503" s="263" t="s">
        <v>31620</v>
      </c>
      <c r="N22503" s="264">
        <v>9433.1299999999992</v>
      </c>
    </row>
    <row r="22504" spans="13:14" ht="14.5" x14ac:dyDescent="0.35">
      <c r="M22504" s="263" t="s">
        <v>31689</v>
      </c>
      <c r="N22504" s="264">
        <v>428608.03</v>
      </c>
    </row>
    <row r="22505" spans="13:14" ht="14.5" x14ac:dyDescent="0.35">
      <c r="M22505" s="263" t="s">
        <v>38783</v>
      </c>
      <c r="N22505" s="264">
        <v>9235.01</v>
      </c>
    </row>
    <row r="22506" spans="13:14" ht="14.5" x14ac:dyDescent="0.35">
      <c r="M22506" s="263" t="s">
        <v>31690</v>
      </c>
      <c r="N22506" s="264">
        <v>69361.119999999995</v>
      </c>
    </row>
    <row r="22507" spans="13:14" ht="14.5" x14ac:dyDescent="0.35">
      <c r="M22507" s="263" t="s">
        <v>50896</v>
      </c>
      <c r="N22507" s="264">
        <v>9415.4</v>
      </c>
    </row>
    <row r="22508" spans="13:14" ht="14.5" x14ac:dyDescent="0.35">
      <c r="M22508" s="263" t="s">
        <v>31691</v>
      </c>
      <c r="N22508" s="264">
        <v>170598.6</v>
      </c>
    </row>
    <row r="22509" spans="13:14" ht="14.5" x14ac:dyDescent="0.35">
      <c r="M22509" s="263" t="s">
        <v>31693</v>
      </c>
      <c r="N22509" s="264">
        <v>2097.6999999999998</v>
      </c>
    </row>
    <row r="22510" spans="13:14" ht="14.5" x14ac:dyDescent="0.35">
      <c r="M22510" s="263" t="s">
        <v>31694</v>
      </c>
      <c r="N22510" s="264">
        <v>250913.89</v>
      </c>
    </row>
    <row r="22511" spans="13:14" ht="14.5" x14ac:dyDescent="0.35">
      <c r="M22511" s="263" t="s">
        <v>31695</v>
      </c>
      <c r="N22511" s="264">
        <v>482.41</v>
      </c>
    </row>
    <row r="22512" spans="13:14" ht="14.5" x14ac:dyDescent="0.35">
      <c r="M22512" s="263" t="s">
        <v>50897</v>
      </c>
      <c r="N22512" s="264">
        <v>350.94</v>
      </c>
    </row>
    <row r="22513" spans="13:14" ht="14.5" x14ac:dyDescent="0.35">
      <c r="M22513" s="263" t="s">
        <v>31697</v>
      </c>
      <c r="N22513" s="264">
        <v>1662</v>
      </c>
    </row>
    <row r="22514" spans="13:14" ht="14.5" x14ac:dyDescent="0.35">
      <c r="M22514" s="263" t="s">
        <v>31698</v>
      </c>
      <c r="N22514" s="264">
        <v>10869.37</v>
      </c>
    </row>
    <row r="22515" spans="13:14" ht="14.5" x14ac:dyDescent="0.35">
      <c r="M22515" s="263" t="s">
        <v>42374</v>
      </c>
      <c r="N22515" s="264">
        <v>45149.33</v>
      </c>
    </row>
    <row r="22516" spans="13:14" ht="14.5" x14ac:dyDescent="0.35">
      <c r="M22516" s="263" t="s">
        <v>31699</v>
      </c>
      <c r="N22516" s="264">
        <v>4247.78</v>
      </c>
    </row>
    <row r="22517" spans="13:14" ht="14.5" x14ac:dyDescent="0.35">
      <c r="M22517" s="263" t="s">
        <v>36246</v>
      </c>
      <c r="N22517" s="264">
        <v>1726488.99</v>
      </c>
    </row>
    <row r="22518" spans="13:14" ht="14.5" x14ac:dyDescent="0.35">
      <c r="M22518" s="263" t="s">
        <v>31700</v>
      </c>
      <c r="N22518" s="264">
        <v>722355</v>
      </c>
    </row>
    <row r="22519" spans="13:14" ht="14.5" x14ac:dyDescent="0.35">
      <c r="M22519" s="263" t="s">
        <v>54088</v>
      </c>
      <c r="N22519" s="264">
        <v>25568</v>
      </c>
    </row>
    <row r="22520" spans="13:14" ht="14.5" x14ac:dyDescent="0.35">
      <c r="M22520" s="263" t="s">
        <v>50898</v>
      </c>
      <c r="N22520" s="264">
        <v>84.98</v>
      </c>
    </row>
    <row r="22521" spans="13:14" ht="14.5" x14ac:dyDescent="0.35">
      <c r="M22521" s="263" t="s">
        <v>43725</v>
      </c>
      <c r="N22521" s="264">
        <v>44100</v>
      </c>
    </row>
    <row r="22522" spans="13:14" ht="14.5" x14ac:dyDescent="0.35">
      <c r="M22522" s="263" t="s">
        <v>58653</v>
      </c>
      <c r="N22522" s="264">
        <v>8000</v>
      </c>
    </row>
    <row r="22523" spans="13:14" ht="14.5" x14ac:dyDescent="0.35">
      <c r="M22523" s="263" t="s">
        <v>38784</v>
      </c>
      <c r="N22523" s="264">
        <v>644.29999999999995</v>
      </c>
    </row>
    <row r="22524" spans="13:14" ht="14.5" x14ac:dyDescent="0.35">
      <c r="M22524" s="263" t="s">
        <v>16389</v>
      </c>
      <c r="N22524" s="264">
        <v>259255.61</v>
      </c>
    </row>
    <row r="22525" spans="13:14" ht="14.5" x14ac:dyDescent="0.35">
      <c r="M22525" s="263" t="s">
        <v>16390</v>
      </c>
      <c r="N22525" s="264">
        <v>379104.32</v>
      </c>
    </row>
    <row r="22526" spans="13:14" ht="14.5" x14ac:dyDescent="0.35">
      <c r="M22526" s="263" t="s">
        <v>31703</v>
      </c>
      <c r="N22526" s="264">
        <v>147786.15</v>
      </c>
    </row>
    <row r="22527" spans="13:14" ht="14.5" x14ac:dyDescent="0.35">
      <c r="M22527" s="263" t="s">
        <v>31704</v>
      </c>
      <c r="N22527" s="264">
        <v>18126.91</v>
      </c>
    </row>
    <row r="22528" spans="13:14" ht="14.5" x14ac:dyDescent="0.35">
      <c r="M22528" s="263" t="s">
        <v>43726</v>
      </c>
      <c r="N22528" s="264">
        <v>67100</v>
      </c>
    </row>
    <row r="22529" spans="13:14" ht="14.5" x14ac:dyDescent="0.35">
      <c r="M22529" s="263" t="s">
        <v>31705</v>
      </c>
      <c r="N22529" s="264">
        <v>329.52</v>
      </c>
    </row>
    <row r="22530" spans="13:14" ht="14.5" x14ac:dyDescent="0.35">
      <c r="M22530" s="263" t="s">
        <v>31706</v>
      </c>
      <c r="N22530" s="264">
        <v>196873.28</v>
      </c>
    </row>
    <row r="22531" spans="13:14" ht="14.5" x14ac:dyDescent="0.35">
      <c r="M22531" s="263" t="s">
        <v>31707</v>
      </c>
      <c r="N22531" s="264">
        <v>14926.76</v>
      </c>
    </row>
    <row r="22532" spans="13:14" ht="14.5" x14ac:dyDescent="0.35">
      <c r="M22532" s="263" t="s">
        <v>31709</v>
      </c>
      <c r="N22532" s="264">
        <v>29259.8</v>
      </c>
    </row>
    <row r="22533" spans="13:14" ht="14.5" x14ac:dyDescent="0.35">
      <c r="M22533" s="263" t="s">
        <v>31710</v>
      </c>
      <c r="N22533" s="264">
        <v>500.16</v>
      </c>
    </row>
    <row r="22534" spans="13:14" ht="14.5" x14ac:dyDescent="0.35">
      <c r="M22534" s="263" t="s">
        <v>58654</v>
      </c>
      <c r="N22534" s="264">
        <v>1241.9000000000001</v>
      </c>
    </row>
    <row r="22535" spans="13:14" ht="14.5" x14ac:dyDescent="0.35">
      <c r="M22535" s="263" t="s">
        <v>52714</v>
      </c>
      <c r="N22535" s="264">
        <v>-1374.8</v>
      </c>
    </row>
    <row r="22536" spans="13:14" ht="14.5" x14ac:dyDescent="0.35">
      <c r="M22536" s="263" t="s">
        <v>31741</v>
      </c>
      <c r="N22536" s="264">
        <v>3250</v>
      </c>
    </row>
    <row r="22537" spans="13:14" ht="14.5" x14ac:dyDescent="0.35">
      <c r="M22537" s="263" t="s">
        <v>42378</v>
      </c>
      <c r="N22537" s="264">
        <v>5100</v>
      </c>
    </row>
    <row r="22538" spans="13:14" ht="14.5" x14ac:dyDescent="0.35">
      <c r="M22538" s="263" t="s">
        <v>31743</v>
      </c>
      <c r="N22538" s="264">
        <v>5685</v>
      </c>
    </row>
    <row r="22539" spans="13:14" ht="14.5" x14ac:dyDescent="0.35">
      <c r="M22539" s="263" t="s">
        <v>49291</v>
      </c>
      <c r="N22539" s="264">
        <v>50147.83</v>
      </c>
    </row>
    <row r="22540" spans="13:14" ht="14.5" x14ac:dyDescent="0.35">
      <c r="M22540" s="263" t="s">
        <v>31745</v>
      </c>
      <c r="N22540" s="264">
        <v>4910</v>
      </c>
    </row>
    <row r="22541" spans="13:14" ht="14.5" x14ac:dyDescent="0.35">
      <c r="M22541" s="263" t="s">
        <v>31747</v>
      </c>
      <c r="N22541" s="264">
        <v>5332.08</v>
      </c>
    </row>
    <row r="22542" spans="13:14" ht="14.5" x14ac:dyDescent="0.35">
      <c r="M22542" s="263" t="s">
        <v>49292</v>
      </c>
      <c r="N22542" s="264">
        <v>2640</v>
      </c>
    </row>
    <row r="22543" spans="13:14" ht="14.5" x14ac:dyDescent="0.35">
      <c r="M22543" s="263" t="s">
        <v>31749</v>
      </c>
      <c r="N22543" s="264">
        <v>2224.66</v>
      </c>
    </row>
    <row r="22544" spans="13:14" ht="14.5" x14ac:dyDescent="0.35">
      <c r="M22544" s="263" t="s">
        <v>31750</v>
      </c>
      <c r="N22544" s="264">
        <v>1820</v>
      </c>
    </row>
    <row r="22545" spans="13:14" ht="14.5" x14ac:dyDescent="0.35">
      <c r="M22545" s="263" t="s">
        <v>36251</v>
      </c>
      <c r="N22545" s="264">
        <v>27075.96</v>
      </c>
    </row>
    <row r="22546" spans="13:14" ht="14.5" x14ac:dyDescent="0.35">
      <c r="M22546" s="263" t="s">
        <v>31817</v>
      </c>
      <c r="N22546" s="264">
        <v>1534785.72</v>
      </c>
    </row>
    <row r="22547" spans="13:14" ht="14.5" x14ac:dyDescent="0.35">
      <c r="M22547" s="263" t="s">
        <v>51839</v>
      </c>
      <c r="N22547" s="264">
        <v>4431.6000000000004</v>
      </c>
    </row>
    <row r="22548" spans="13:14" ht="14.5" x14ac:dyDescent="0.35">
      <c r="M22548" s="263" t="s">
        <v>31818</v>
      </c>
      <c r="N22548" s="264">
        <v>117644.01</v>
      </c>
    </row>
    <row r="22549" spans="13:14" ht="14.5" x14ac:dyDescent="0.35">
      <c r="M22549" s="263" t="s">
        <v>31819</v>
      </c>
      <c r="N22549" s="264">
        <v>138757.81</v>
      </c>
    </row>
    <row r="22550" spans="13:14" ht="14.5" x14ac:dyDescent="0.35">
      <c r="M22550" s="263" t="s">
        <v>31820</v>
      </c>
      <c r="N22550" s="264">
        <v>473998.24</v>
      </c>
    </row>
    <row r="22551" spans="13:14" ht="14.5" x14ac:dyDescent="0.35">
      <c r="M22551" s="263" t="s">
        <v>31821</v>
      </c>
      <c r="N22551" s="264">
        <v>17321.25</v>
      </c>
    </row>
    <row r="22552" spans="13:14" ht="14.5" x14ac:dyDescent="0.35">
      <c r="M22552" s="263" t="s">
        <v>36252</v>
      </c>
      <c r="N22552" s="264">
        <v>7496.99</v>
      </c>
    </row>
    <row r="22553" spans="13:14" ht="14.5" x14ac:dyDescent="0.35">
      <c r="M22553" s="263" t="s">
        <v>16400</v>
      </c>
      <c r="N22553" s="264">
        <v>109794.24000000001</v>
      </c>
    </row>
    <row r="22554" spans="13:14" ht="14.5" x14ac:dyDescent="0.35">
      <c r="M22554" s="263" t="s">
        <v>43727</v>
      </c>
      <c r="N22554" s="264">
        <v>6093.7</v>
      </c>
    </row>
    <row r="22555" spans="13:14" ht="14.5" x14ac:dyDescent="0.35">
      <c r="M22555" s="263" t="s">
        <v>31822</v>
      </c>
      <c r="N22555" s="264">
        <v>200313</v>
      </c>
    </row>
    <row r="22556" spans="13:14" ht="14.5" x14ac:dyDescent="0.35">
      <c r="M22556" s="263" t="s">
        <v>43728</v>
      </c>
      <c r="N22556" s="264">
        <v>1767.94</v>
      </c>
    </row>
    <row r="22557" spans="13:14" ht="14.5" x14ac:dyDescent="0.35">
      <c r="M22557" s="263" t="s">
        <v>31823</v>
      </c>
      <c r="N22557" s="264">
        <v>520.28</v>
      </c>
    </row>
    <row r="22558" spans="13:14" ht="14.5" x14ac:dyDescent="0.35">
      <c r="M22558" s="263" t="s">
        <v>16401</v>
      </c>
      <c r="N22558" s="264">
        <v>131374.59</v>
      </c>
    </row>
    <row r="22559" spans="13:14" ht="14.5" x14ac:dyDescent="0.35">
      <c r="M22559" s="263" t="s">
        <v>37770</v>
      </c>
      <c r="N22559" s="264">
        <v>5714102.75</v>
      </c>
    </row>
    <row r="22560" spans="13:14" ht="14.5" x14ac:dyDescent="0.35">
      <c r="M22560" s="263" t="s">
        <v>31824</v>
      </c>
      <c r="N22560" s="264">
        <v>20871.509999999998</v>
      </c>
    </row>
    <row r="22561" spans="13:14" ht="14.5" x14ac:dyDescent="0.35">
      <c r="M22561" s="263" t="s">
        <v>43729</v>
      </c>
      <c r="N22561" s="264">
        <v>7157753.5199999996</v>
      </c>
    </row>
    <row r="22562" spans="13:14" ht="14.5" x14ac:dyDescent="0.35">
      <c r="M22562" s="263" t="s">
        <v>31825</v>
      </c>
      <c r="N22562" s="264">
        <v>332965.93</v>
      </c>
    </row>
    <row r="22563" spans="13:14" ht="14.5" x14ac:dyDescent="0.35">
      <c r="M22563" s="263" t="s">
        <v>38792</v>
      </c>
      <c r="N22563" s="264">
        <v>46275</v>
      </c>
    </row>
    <row r="22564" spans="13:14" ht="14.5" x14ac:dyDescent="0.35">
      <c r="M22564" s="263" t="s">
        <v>31827</v>
      </c>
      <c r="N22564" s="264">
        <v>18036.830000000002</v>
      </c>
    </row>
    <row r="22565" spans="13:14" ht="14.5" x14ac:dyDescent="0.35">
      <c r="M22565" s="263" t="s">
        <v>16403</v>
      </c>
      <c r="N22565" s="264">
        <v>1223754.05</v>
      </c>
    </row>
    <row r="22566" spans="13:14" ht="14.5" x14ac:dyDescent="0.35">
      <c r="M22566" s="263" t="s">
        <v>16404</v>
      </c>
      <c r="N22566" s="264">
        <v>1642052.89</v>
      </c>
    </row>
    <row r="22567" spans="13:14" ht="14.5" x14ac:dyDescent="0.35">
      <c r="M22567" s="263" t="s">
        <v>16405</v>
      </c>
      <c r="N22567" s="264">
        <v>36180.58</v>
      </c>
    </row>
    <row r="22568" spans="13:14" ht="14.5" x14ac:dyDescent="0.35">
      <c r="M22568" s="263" t="s">
        <v>31829</v>
      </c>
      <c r="N22568" s="264">
        <v>2407608.7200000002</v>
      </c>
    </row>
    <row r="22569" spans="13:14" ht="14.5" x14ac:dyDescent="0.35">
      <c r="M22569" s="263" t="s">
        <v>46223</v>
      </c>
      <c r="N22569" s="264">
        <v>29338.07</v>
      </c>
    </row>
    <row r="22570" spans="13:14" ht="14.5" x14ac:dyDescent="0.35">
      <c r="M22570" s="263" t="s">
        <v>31830</v>
      </c>
      <c r="N22570" s="264">
        <v>124.88</v>
      </c>
    </row>
    <row r="22571" spans="13:14" ht="14.5" x14ac:dyDescent="0.35">
      <c r="M22571" s="263" t="s">
        <v>52715</v>
      </c>
      <c r="N22571" s="264">
        <v>1500</v>
      </c>
    </row>
    <row r="22572" spans="13:14" ht="14.5" x14ac:dyDescent="0.35">
      <c r="M22572" s="263" t="s">
        <v>58655</v>
      </c>
      <c r="N22572" s="264">
        <v>7281</v>
      </c>
    </row>
    <row r="22573" spans="13:14" ht="14.5" x14ac:dyDescent="0.35">
      <c r="M22573" s="263" t="s">
        <v>51840</v>
      </c>
      <c r="N22573" s="264">
        <v>680</v>
      </c>
    </row>
    <row r="22574" spans="13:14" ht="14.5" x14ac:dyDescent="0.35">
      <c r="M22574" s="263" t="s">
        <v>31831</v>
      </c>
      <c r="N22574" s="264">
        <v>475419.69</v>
      </c>
    </row>
    <row r="22575" spans="13:14" ht="14.5" x14ac:dyDescent="0.35">
      <c r="M22575" s="263" t="s">
        <v>16406</v>
      </c>
      <c r="N22575" s="264">
        <v>6810010.7300000004</v>
      </c>
    </row>
    <row r="22576" spans="13:14" ht="14.5" x14ac:dyDescent="0.35">
      <c r="M22576" s="263" t="s">
        <v>46224</v>
      </c>
      <c r="N22576" s="264">
        <v>165796.99</v>
      </c>
    </row>
    <row r="22577" spans="13:14" ht="14.5" x14ac:dyDescent="0.35">
      <c r="M22577" s="263" t="s">
        <v>31832</v>
      </c>
      <c r="N22577" s="264">
        <v>2459773.83</v>
      </c>
    </row>
    <row r="22578" spans="13:14" ht="14.5" x14ac:dyDescent="0.35">
      <c r="M22578" s="263" t="s">
        <v>31833</v>
      </c>
      <c r="N22578" s="264">
        <v>330384.62</v>
      </c>
    </row>
    <row r="22579" spans="13:14" ht="14.5" x14ac:dyDescent="0.35">
      <c r="M22579" s="263" t="s">
        <v>31835</v>
      </c>
      <c r="N22579" s="264">
        <v>19587.39</v>
      </c>
    </row>
    <row r="22580" spans="13:14" ht="14.5" x14ac:dyDescent="0.35">
      <c r="M22580" s="263" t="s">
        <v>16407</v>
      </c>
      <c r="N22580" s="264">
        <v>3274351.47</v>
      </c>
    </row>
    <row r="22581" spans="13:14" ht="14.5" x14ac:dyDescent="0.35">
      <c r="M22581" s="263" t="s">
        <v>31836</v>
      </c>
      <c r="N22581" s="264">
        <v>-106545.09</v>
      </c>
    </row>
    <row r="22582" spans="13:14" ht="14.5" x14ac:dyDescent="0.35">
      <c r="M22582" s="263" t="s">
        <v>49293</v>
      </c>
      <c r="N22582" s="264">
        <v>28765</v>
      </c>
    </row>
    <row r="22583" spans="13:14" ht="14.5" x14ac:dyDescent="0.35">
      <c r="M22583" s="263" t="s">
        <v>38793</v>
      </c>
      <c r="N22583" s="264">
        <v>714106.58</v>
      </c>
    </row>
    <row r="22584" spans="13:14" ht="14.5" x14ac:dyDescent="0.35">
      <c r="M22584" s="263" t="s">
        <v>42381</v>
      </c>
      <c r="N22584" s="264">
        <v>2971482.19</v>
      </c>
    </row>
    <row r="22585" spans="13:14" ht="14.5" x14ac:dyDescent="0.35">
      <c r="M22585" s="263" t="s">
        <v>51841</v>
      </c>
      <c r="N22585" s="264">
        <v>1762.97</v>
      </c>
    </row>
    <row r="22586" spans="13:14" ht="14.5" x14ac:dyDescent="0.35">
      <c r="M22586" s="263" t="s">
        <v>58656</v>
      </c>
      <c r="N22586" s="264">
        <v>6650</v>
      </c>
    </row>
    <row r="22587" spans="13:14" ht="14.5" x14ac:dyDescent="0.35">
      <c r="M22587" s="263" t="s">
        <v>31860</v>
      </c>
      <c r="N22587" s="264">
        <v>31430.23</v>
      </c>
    </row>
    <row r="22588" spans="13:14" ht="14.5" x14ac:dyDescent="0.35">
      <c r="M22588" s="263" t="s">
        <v>58657</v>
      </c>
      <c r="N22588" s="264">
        <v>29481.25</v>
      </c>
    </row>
    <row r="22589" spans="13:14" ht="14.5" x14ac:dyDescent="0.35">
      <c r="M22589" s="263" t="s">
        <v>31861</v>
      </c>
      <c r="N22589" s="264">
        <v>4642.5600000000004</v>
      </c>
    </row>
    <row r="22590" spans="13:14" ht="14.5" x14ac:dyDescent="0.35">
      <c r="M22590" s="263" t="s">
        <v>51842</v>
      </c>
      <c r="N22590" s="264">
        <v>22223.31</v>
      </c>
    </row>
    <row r="22591" spans="13:14" ht="14.5" x14ac:dyDescent="0.35">
      <c r="M22591" s="263" t="s">
        <v>58658</v>
      </c>
      <c r="N22591" s="264">
        <v>3536.52</v>
      </c>
    </row>
    <row r="22592" spans="13:14" ht="14.5" x14ac:dyDescent="0.35">
      <c r="M22592" s="263" t="s">
        <v>31862</v>
      </c>
      <c r="N22592" s="264">
        <v>38879.64</v>
      </c>
    </row>
    <row r="22593" spans="13:14" ht="14.5" x14ac:dyDescent="0.35">
      <c r="M22593" s="263" t="s">
        <v>51843</v>
      </c>
      <c r="N22593" s="264">
        <v>1479.04</v>
      </c>
    </row>
    <row r="22594" spans="13:14" ht="14.5" x14ac:dyDescent="0.35">
      <c r="M22594" s="263" t="s">
        <v>51844</v>
      </c>
      <c r="N22594" s="264">
        <v>3076.82</v>
      </c>
    </row>
    <row r="22595" spans="13:14" ht="14.5" x14ac:dyDescent="0.35">
      <c r="M22595" s="263" t="s">
        <v>31863</v>
      </c>
      <c r="N22595" s="264">
        <v>633.08000000000004</v>
      </c>
    </row>
    <row r="22596" spans="13:14" ht="14.5" x14ac:dyDescent="0.35">
      <c r="M22596" s="263" t="s">
        <v>46225</v>
      </c>
      <c r="N22596" s="264">
        <v>113737.33</v>
      </c>
    </row>
    <row r="22597" spans="13:14" ht="14.5" x14ac:dyDescent="0.35">
      <c r="M22597" s="263" t="s">
        <v>34911</v>
      </c>
      <c r="N22597" s="264">
        <v>10756.43</v>
      </c>
    </row>
    <row r="22598" spans="13:14" ht="14.5" x14ac:dyDescent="0.35">
      <c r="M22598" s="263" t="s">
        <v>31867</v>
      </c>
      <c r="N22598" s="264">
        <v>20556.77</v>
      </c>
    </row>
    <row r="22599" spans="13:14" ht="14.5" x14ac:dyDescent="0.35">
      <c r="M22599" s="263" t="s">
        <v>31868</v>
      </c>
      <c r="N22599" s="264">
        <v>25018.15</v>
      </c>
    </row>
    <row r="22600" spans="13:14" ht="14.5" x14ac:dyDescent="0.35">
      <c r="M22600" s="263" t="s">
        <v>52716</v>
      </c>
      <c r="N22600" s="264">
        <v>11295</v>
      </c>
    </row>
    <row r="22601" spans="13:14" ht="14.5" x14ac:dyDescent="0.35">
      <c r="M22601" s="263" t="s">
        <v>54089</v>
      </c>
      <c r="N22601" s="264">
        <v>7000</v>
      </c>
    </row>
    <row r="22602" spans="13:14" ht="14.5" x14ac:dyDescent="0.35">
      <c r="M22602" s="263" t="s">
        <v>31871</v>
      </c>
      <c r="N22602" s="264">
        <v>12877.64</v>
      </c>
    </row>
    <row r="22603" spans="13:14" ht="14.5" x14ac:dyDescent="0.35">
      <c r="M22603" s="263" t="s">
        <v>31872</v>
      </c>
      <c r="N22603" s="264">
        <v>18712.990000000002</v>
      </c>
    </row>
    <row r="22604" spans="13:14" ht="14.5" x14ac:dyDescent="0.35">
      <c r="M22604" s="263" t="s">
        <v>31873</v>
      </c>
      <c r="N22604" s="264">
        <v>3552.04</v>
      </c>
    </row>
    <row r="22605" spans="13:14" ht="14.5" x14ac:dyDescent="0.35">
      <c r="M22605" s="263" t="s">
        <v>51845</v>
      </c>
      <c r="N22605" s="264">
        <v>57868.08</v>
      </c>
    </row>
    <row r="22606" spans="13:14" ht="14.5" x14ac:dyDescent="0.35">
      <c r="M22606" s="263" t="s">
        <v>52717</v>
      </c>
      <c r="N22606" s="264">
        <v>17649.84</v>
      </c>
    </row>
    <row r="22607" spans="13:14" ht="14.5" x14ac:dyDescent="0.35">
      <c r="M22607" s="263" t="s">
        <v>52718</v>
      </c>
      <c r="N22607" s="264">
        <v>18114.240000000002</v>
      </c>
    </row>
    <row r="22608" spans="13:14" ht="14.5" x14ac:dyDescent="0.35">
      <c r="M22608" s="263" t="s">
        <v>49294</v>
      </c>
      <c r="N22608" s="264">
        <v>302490.56</v>
      </c>
    </row>
    <row r="22609" spans="13:14" ht="14.5" x14ac:dyDescent="0.35">
      <c r="M22609" s="263" t="s">
        <v>31900</v>
      </c>
      <c r="N22609" s="264">
        <v>9742.56</v>
      </c>
    </row>
    <row r="22610" spans="13:14" ht="14.5" x14ac:dyDescent="0.35">
      <c r="M22610" s="263" t="s">
        <v>31901</v>
      </c>
      <c r="N22610" s="264">
        <v>31105.73</v>
      </c>
    </row>
    <row r="22611" spans="13:14" ht="14.5" x14ac:dyDescent="0.35">
      <c r="M22611" s="263" t="s">
        <v>31902</v>
      </c>
      <c r="N22611" s="264">
        <v>5511.5</v>
      </c>
    </row>
    <row r="22612" spans="13:14" ht="14.5" x14ac:dyDescent="0.35">
      <c r="M22612" s="263" t="s">
        <v>38801</v>
      </c>
      <c r="N22612" s="264">
        <v>24494</v>
      </c>
    </row>
    <row r="22613" spans="13:14" ht="14.5" x14ac:dyDescent="0.35">
      <c r="M22613" s="263" t="s">
        <v>31903</v>
      </c>
      <c r="N22613" s="264">
        <v>134487.79</v>
      </c>
    </row>
    <row r="22614" spans="13:14" ht="14.5" x14ac:dyDescent="0.35">
      <c r="M22614" s="263" t="s">
        <v>38802</v>
      </c>
      <c r="N22614" s="264">
        <v>39879</v>
      </c>
    </row>
    <row r="22615" spans="13:14" ht="14.5" x14ac:dyDescent="0.35">
      <c r="M22615" s="263" t="s">
        <v>31905</v>
      </c>
      <c r="N22615" s="264">
        <v>122693.65</v>
      </c>
    </row>
    <row r="22616" spans="13:14" ht="14.5" x14ac:dyDescent="0.35">
      <c r="M22616" s="263" t="s">
        <v>31907</v>
      </c>
      <c r="N22616" s="264">
        <v>7800.45</v>
      </c>
    </row>
    <row r="22617" spans="13:14" ht="14.5" x14ac:dyDescent="0.35">
      <c r="M22617" s="263" t="s">
        <v>31908</v>
      </c>
      <c r="N22617" s="264">
        <v>136863.01999999999</v>
      </c>
    </row>
    <row r="22618" spans="13:14" ht="14.5" x14ac:dyDescent="0.35">
      <c r="M22618" s="263" t="s">
        <v>38812</v>
      </c>
      <c r="N22618" s="264">
        <v>40326</v>
      </c>
    </row>
    <row r="22619" spans="13:14" ht="14.5" x14ac:dyDescent="0.35">
      <c r="M22619" s="263" t="s">
        <v>36266</v>
      </c>
      <c r="N22619" s="264">
        <v>2900.16</v>
      </c>
    </row>
    <row r="22620" spans="13:14" ht="14.5" x14ac:dyDescent="0.35">
      <c r="M22620" s="263" t="s">
        <v>31988</v>
      </c>
      <c r="N22620" s="264">
        <v>35230</v>
      </c>
    </row>
    <row r="22621" spans="13:14" ht="14.5" x14ac:dyDescent="0.35">
      <c r="M22621" s="263" t="s">
        <v>36267</v>
      </c>
      <c r="N22621" s="264">
        <v>894094.88</v>
      </c>
    </row>
    <row r="22622" spans="13:14" ht="14.5" x14ac:dyDescent="0.35">
      <c r="M22622" s="263" t="s">
        <v>49295</v>
      </c>
      <c r="N22622" s="264">
        <v>4941.71</v>
      </c>
    </row>
    <row r="22623" spans="13:14" ht="14.5" x14ac:dyDescent="0.35">
      <c r="M22623" s="263" t="s">
        <v>31989</v>
      </c>
      <c r="N22623" s="264">
        <v>118221.27</v>
      </c>
    </row>
    <row r="22624" spans="13:14" ht="14.5" x14ac:dyDescent="0.35">
      <c r="M22624" s="263" t="s">
        <v>31990</v>
      </c>
      <c r="N22624" s="264">
        <v>165650.13</v>
      </c>
    </row>
    <row r="22625" spans="13:14" ht="14.5" x14ac:dyDescent="0.35">
      <c r="M22625" s="263" t="s">
        <v>31991</v>
      </c>
      <c r="N22625" s="264">
        <v>20125.7</v>
      </c>
    </row>
    <row r="22626" spans="13:14" ht="14.5" x14ac:dyDescent="0.35">
      <c r="M22626" s="263" t="s">
        <v>31994</v>
      </c>
      <c r="N22626" s="264">
        <v>99543.98</v>
      </c>
    </row>
    <row r="22627" spans="13:14" ht="14.5" x14ac:dyDescent="0.35">
      <c r="M22627" s="263" t="s">
        <v>38813</v>
      </c>
      <c r="N22627" s="264">
        <v>45529.57</v>
      </c>
    </row>
    <row r="22628" spans="13:14" ht="14.5" x14ac:dyDescent="0.35">
      <c r="M22628" s="263" t="s">
        <v>31995</v>
      </c>
      <c r="N22628" s="264">
        <v>59248.46</v>
      </c>
    </row>
    <row r="22629" spans="13:14" ht="14.5" x14ac:dyDescent="0.35">
      <c r="M22629" s="263" t="s">
        <v>38814</v>
      </c>
      <c r="N22629" s="264">
        <v>2983.44</v>
      </c>
    </row>
    <row r="22630" spans="13:14" ht="14.5" x14ac:dyDescent="0.35">
      <c r="M22630" s="263" t="s">
        <v>31996</v>
      </c>
      <c r="N22630" s="264">
        <v>27300.5</v>
      </c>
    </row>
    <row r="22631" spans="13:14" ht="14.5" x14ac:dyDescent="0.35">
      <c r="M22631" s="263" t="s">
        <v>31998</v>
      </c>
      <c r="N22631" s="264">
        <v>4737402.8899999997</v>
      </c>
    </row>
    <row r="22632" spans="13:14" ht="14.5" x14ac:dyDescent="0.35">
      <c r="M22632" s="263" t="s">
        <v>38815</v>
      </c>
      <c r="N22632" s="264">
        <v>18000</v>
      </c>
    </row>
    <row r="22633" spans="13:14" ht="14.5" x14ac:dyDescent="0.35">
      <c r="M22633" s="263" t="s">
        <v>31999</v>
      </c>
      <c r="N22633" s="264">
        <v>38369.56</v>
      </c>
    </row>
    <row r="22634" spans="13:14" ht="14.5" x14ac:dyDescent="0.35">
      <c r="M22634" s="263" t="s">
        <v>38816</v>
      </c>
      <c r="N22634" s="264">
        <v>547.53</v>
      </c>
    </row>
    <row r="22635" spans="13:14" ht="14.5" x14ac:dyDescent="0.35">
      <c r="M22635" s="263" t="s">
        <v>16415</v>
      </c>
      <c r="N22635" s="264">
        <v>481203.01</v>
      </c>
    </row>
    <row r="22636" spans="13:14" ht="14.5" x14ac:dyDescent="0.35">
      <c r="M22636" s="263" t="s">
        <v>16416</v>
      </c>
      <c r="N22636" s="264">
        <v>89410.9</v>
      </c>
    </row>
    <row r="22637" spans="13:14" ht="14.5" x14ac:dyDescent="0.35">
      <c r="M22637" s="263" t="s">
        <v>32002</v>
      </c>
      <c r="N22637" s="264">
        <v>46611.53</v>
      </c>
    </row>
    <row r="22638" spans="13:14" ht="14.5" x14ac:dyDescent="0.35">
      <c r="M22638" s="263" t="s">
        <v>52719</v>
      </c>
      <c r="N22638" s="264">
        <v>24803.94</v>
      </c>
    </row>
    <row r="22639" spans="13:14" ht="14.5" x14ac:dyDescent="0.35">
      <c r="M22639" s="263" t="s">
        <v>32003</v>
      </c>
      <c r="N22639" s="264">
        <v>901605.45</v>
      </c>
    </row>
    <row r="22640" spans="13:14" ht="14.5" x14ac:dyDescent="0.35">
      <c r="M22640" s="263" t="s">
        <v>43730</v>
      </c>
      <c r="N22640" s="264">
        <v>31023.3</v>
      </c>
    </row>
    <row r="22641" spans="13:14" ht="14.5" x14ac:dyDescent="0.35">
      <c r="M22641" s="263" t="s">
        <v>32004</v>
      </c>
      <c r="N22641" s="264">
        <v>2570.38</v>
      </c>
    </row>
    <row r="22642" spans="13:14" ht="14.5" x14ac:dyDescent="0.35">
      <c r="M22642" s="263" t="s">
        <v>32005</v>
      </c>
      <c r="N22642" s="264">
        <v>21.6</v>
      </c>
    </row>
    <row r="22643" spans="13:14" ht="14.5" x14ac:dyDescent="0.35">
      <c r="M22643" s="263" t="s">
        <v>32006</v>
      </c>
      <c r="N22643" s="264">
        <v>571.91999999999996</v>
      </c>
    </row>
    <row r="22644" spans="13:14" ht="14.5" x14ac:dyDescent="0.35">
      <c r="M22644" s="263" t="s">
        <v>58659</v>
      </c>
      <c r="N22644" s="264">
        <v>1055.97</v>
      </c>
    </row>
    <row r="22645" spans="13:14" ht="14.5" x14ac:dyDescent="0.35">
      <c r="M22645" s="263" t="s">
        <v>32007</v>
      </c>
      <c r="N22645" s="264">
        <v>633.13</v>
      </c>
    </row>
    <row r="22646" spans="13:14" ht="14.5" x14ac:dyDescent="0.35">
      <c r="M22646" s="263" t="s">
        <v>58660</v>
      </c>
      <c r="N22646" s="264">
        <v>3399</v>
      </c>
    </row>
    <row r="22647" spans="13:14" ht="14.5" x14ac:dyDescent="0.35">
      <c r="M22647" s="263" t="s">
        <v>32008</v>
      </c>
      <c r="N22647" s="264">
        <v>168533.77</v>
      </c>
    </row>
    <row r="22648" spans="13:14" ht="14.5" x14ac:dyDescent="0.35">
      <c r="M22648" s="263" t="s">
        <v>16417</v>
      </c>
      <c r="N22648" s="264">
        <v>537511.09</v>
      </c>
    </row>
    <row r="22649" spans="13:14" ht="14.5" x14ac:dyDescent="0.35">
      <c r="M22649" s="263" t="s">
        <v>32009</v>
      </c>
      <c r="N22649" s="264">
        <v>415707.82</v>
      </c>
    </row>
    <row r="22650" spans="13:14" ht="14.5" x14ac:dyDescent="0.35">
      <c r="M22650" s="263" t="s">
        <v>32010</v>
      </c>
      <c r="N22650" s="264">
        <v>974130.15</v>
      </c>
    </row>
    <row r="22651" spans="13:14" ht="14.5" x14ac:dyDescent="0.35">
      <c r="M22651" s="263" t="s">
        <v>32015</v>
      </c>
      <c r="N22651" s="264">
        <v>-3599.35</v>
      </c>
    </row>
    <row r="22652" spans="13:14" ht="14.5" x14ac:dyDescent="0.35">
      <c r="M22652" s="263" t="s">
        <v>46226</v>
      </c>
      <c r="N22652" s="264">
        <v>25086.080000000002</v>
      </c>
    </row>
    <row r="22653" spans="13:14" ht="14.5" x14ac:dyDescent="0.35">
      <c r="M22653" s="263" t="s">
        <v>16418</v>
      </c>
      <c r="N22653" s="264">
        <v>171416.58</v>
      </c>
    </row>
    <row r="22654" spans="13:14" ht="14.5" x14ac:dyDescent="0.35">
      <c r="M22654" s="263" t="s">
        <v>16419</v>
      </c>
      <c r="N22654" s="264">
        <v>319.93</v>
      </c>
    </row>
    <row r="22655" spans="13:14" ht="14.5" x14ac:dyDescent="0.35">
      <c r="M22655" s="263" t="s">
        <v>32016</v>
      </c>
      <c r="N22655" s="264">
        <v>-16345.49</v>
      </c>
    </row>
    <row r="22656" spans="13:14" ht="14.5" x14ac:dyDescent="0.35">
      <c r="M22656" s="263" t="s">
        <v>32088</v>
      </c>
      <c r="N22656" s="264">
        <v>157490.79999999999</v>
      </c>
    </row>
    <row r="22657" spans="13:14" ht="14.5" x14ac:dyDescent="0.35">
      <c r="M22657" s="263" t="s">
        <v>32089</v>
      </c>
      <c r="N22657" s="264">
        <v>44049.67</v>
      </c>
    </row>
    <row r="22658" spans="13:14" ht="14.5" x14ac:dyDescent="0.35">
      <c r="M22658" s="263" t="s">
        <v>42388</v>
      </c>
      <c r="N22658" s="264">
        <v>218791.35</v>
      </c>
    </row>
    <row r="22659" spans="13:14" ht="14.5" x14ac:dyDescent="0.35">
      <c r="M22659" s="263" t="s">
        <v>32090</v>
      </c>
      <c r="N22659" s="264">
        <v>398937.41</v>
      </c>
    </row>
    <row r="22660" spans="13:14" ht="14.5" x14ac:dyDescent="0.35">
      <c r="M22660" s="263" t="s">
        <v>50899</v>
      </c>
      <c r="N22660" s="264">
        <v>6868.56</v>
      </c>
    </row>
    <row r="22661" spans="13:14" ht="14.5" x14ac:dyDescent="0.35">
      <c r="M22661" s="263" t="s">
        <v>32091</v>
      </c>
      <c r="N22661" s="264">
        <v>176974.63</v>
      </c>
    </row>
    <row r="22662" spans="13:14" ht="14.5" x14ac:dyDescent="0.35">
      <c r="M22662" s="263" t="s">
        <v>36273</v>
      </c>
      <c r="N22662" s="264">
        <v>109634.36</v>
      </c>
    </row>
    <row r="22663" spans="13:14" ht="14.5" x14ac:dyDescent="0.35">
      <c r="M22663" s="263" t="s">
        <v>52720</v>
      </c>
      <c r="N22663" s="264">
        <v>3140.9</v>
      </c>
    </row>
    <row r="22664" spans="13:14" ht="14.5" x14ac:dyDescent="0.35">
      <c r="M22664" s="263" t="s">
        <v>32092</v>
      </c>
      <c r="N22664" s="264">
        <v>68379.839999999997</v>
      </c>
    </row>
    <row r="22665" spans="13:14" ht="14.5" x14ac:dyDescent="0.35">
      <c r="M22665" s="263" t="s">
        <v>32093</v>
      </c>
      <c r="N22665" s="264">
        <v>295189.03000000003</v>
      </c>
    </row>
    <row r="22666" spans="13:14" ht="14.5" x14ac:dyDescent="0.35">
      <c r="M22666" s="263" t="s">
        <v>32094</v>
      </c>
      <c r="N22666" s="264">
        <v>20925.57</v>
      </c>
    </row>
    <row r="22667" spans="13:14" ht="14.5" x14ac:dyDescent="0.35">
      <c r="M22667" s="263" t="s">
        <v>32095</v>
      </c>
      <c r="N22667" s="264">
        <v>1573.37</v>
      </c>
    </row>
    <row r="22668" spans="13:14" ht="14.5" x14ac:dyDescent="0.35">
      <c r="M22668" s="263" t="s">
        <v>54090</v>
      </c>
      <c r="N22668" s="264">
        <v>370</v>
      </c>
    </row>
    <row r="22669" spans="13:14" ht="14.5" x14ac:dyDescent="0.35">
      <c r="M22669" s="263" t="s">
        <v>38825</v>
      </c>
      <c r="N22669" s="264">
        <v>24870.03</v>
      </c>
    </row>
    <row r="22670" spans="13:14" ht="14.5" x14ac:dyDescent="0.35">
      <c r="M22670" s="263" t="s">
        <v>32096</v>
      </c>
      <c r="N22670" s="264">
        <v>44778.43</v>
      </c>
    </row>
    <row r="22671" spans="13:14" ht="14.5" x14ac:dyDescent="0.35">
      <c r="M22671" s="263" t="s">
        <v>36274</v>
      </c>
      <c r="N22671" s="264">
        <v>2096.1999999999998</v>
      </c>
    </row>
    <row r="22672" spans="13:14" ht="14.5" x14ac:dyDescent="0.35">
      <c r="M22672" s="263" t="s">
        <v>32097</v>
      </c>
      <c r="N22672" s="264">
        <v>44874.96</v>
      </c>
    </row>
    <row r="22673" spans="13:14" ht="14.5" x14ac:dyDescent="0.35">
      <c r="M22673" s="263" t="s">
        <v>54091</v>
      </c>
      <c r="N22673" s="264">
        <v>4509.03</v>
      </c>
    </row>
    <row r="22674" spans="13:14" ht="14.5" x14ac:dyDescent="0.35">
      <c r="M22674" s="263" t="s">
        <v>37783</v>
      </c>
      <c r="N22674" s="264">
        <v>3060078.27</v>
      </c>
    </row>
    <row r="22675" spans="13:14" ht="14.5" x14ac:dyDescent="0.35">
      <c r="M22675" s="263" t="s">
        <v>32099</v>
      </c>
      <c r="N22675" s="264">
        <v>44039.29</v>
      </c>
    </row>
    <row r="22676" spans="13:14" ht="14.5" x14ac:dyDescent="0.35">
      <c r="M22676" s="263" t="s">
        <v>50900</v>
      </c>
      <c r="N22676" s="264">
        <v>1544508.22</v>
      </c>
    </row>
    <row r="22677" spans="13:14" ht="14.5" x14ac:dyDescent="0.35">
      <c r="M22677" s="263" t="s">
        <v>32100</v>
      </c>
      <c r="N22677" s="264">
        <v>209585.51</v>
      </c>
    </row>
    <row r="22678" spans="13:14" ht="14.5" x14ac:dyDescent="0.35">
      <c r="M22678" s="263" t="s">
        <v>32101</v>
      </c>
      <c r="N22678" s="264">
        <v>409354.19</v>
      </c>
    </row>
    <row r="22679" spans="13:14" ht="14.5" x14ac:dyDescent="0.35">
      <c r="M22679" s="263" t="s">
        <v>32102</v>
      </c>
      <c r="N22679" s="264">
        <v>1523.26</v>
      </c>
    </row>
    <row r="22680" spans="13:14" ht="14.5" x14ac:dyDescent="0.35">
      <c r="M22680" s="263" t="s">
        <v>32103</v>
      </c>
      <c r="N22680" s="264">
        <v>521059.47</v>
      </c>
    </row>
    <row r="22681" spans="13:14" ht="14.5" x14ac:dyDescent="0.35">
      <c r="M22681" s="263" t="s">
        <v>32104</v>
      </c>
      <c r="N22681" s="264">
        <v>661419.4</v>
      </c>
    </row>
    <row r="22682" spans="13:14" ht="14.5" x14ac:dyDescent="0.35">
      <c r="M22682" s="263" t="s">
        <v>32105</v>
      </c>
      <c r="N22682" s="264">
        <v>81296.5</v>
      </c>
    </row>
    <row r="22683" spans="13:14" ht="14.5" x14ac:dyDescent="0.35">
      <c r="M22683" s="263" t="s">
        <v>32106</v>
      </c>
      <c r="N22683" s="264">
        <v>574227.62</v>
      </c>
    </row>
    <row r="22684" spans="13:14" ht="14.5" x14ac:dyDescent="0.35">
      <c r="M22684" s="263" t="s">
        <v>16438</v>
      </c>
      <c r="N22684" s="264">
        <v>19655</v>
      </c>
    </row>
    <row r="22685" spans="13:14" ht="14.5" x14ac:dyDescent="0.35">
      <c r="M22685" s="263" t="s">
        <v>52721</v>
      </c>
      <c r="N22685" s="264">
        <v>49086.01</v>
      </c>
    </row>
    <row r="22686" spans="13:14" ht="14.5" x14ac:dyDescent="0.35">
      <c r="M22686" s="263" t="s">
        <v>32108</v>
      </c>
      <c r="N22686" s="264">
        <v>1550.95</v>
      </c>
    </row>
    <row r="22687" spans="13:14" ht="14.5" x14ac:dyDescent="0.35">
      <c r="M22687" s="263" t="s">
        <v>32109</v>
      </c>
      <c r="N22687" s="264">
        <v>227524.93</v>
      </c>
    </row>
    <row r="22688" spans="13:14" ht="14.5" x14ac:dyDescent="0.35">
      <c r="M22688" s="263" t="s">
        <v>16439</v>
      </c>
      <c r="N22688" s="264">
        <v>181023.61</v>
      </c>
    </row>
    <row r="22689" spans="13:14" ht="14.5" x14ac:dyDescent="0.35">
      <c r="M22689" s="263" t="s">
        <v>32110</v>
      </c>
      <c r="N22689" s="264">
        <v>546159.59</v>
      </c>
    </row>
    <row r="22690" spans="13:14" ht="14.5" x14ac:dyDescent="0.35">
      <c r="M22690" s="263" t="s">
        <v>32114</v>
      </c>
      <c r="N22690" s="264">
        <v>3047426.14</v>
      </c>
    </row>
    <row r="22691" spans="13:14" ht="14.5" x14ac:dyDescent="0.35">
      <c r="M22691" s="263" t="s">
        <v>32115</v>
      </c>
      <c r="N22691" s="264">
        <v>-57532.54</v>
      </c>
    </row>
    <row r="22692" spans="13:14" ht="14.5" x14ac:dyDescent="0.35">
      <c r="M22692" s="263" t="s">
        <v>52722</v>
      </c>
      <c r="N22692" s="264">
        <v>27927</v>
      </c>
    </row>
    <row r="22693" spans="13:14" ht="14.5" x14ac:dyDescent="0.35">
      <c r="M22693" s="263" t="s">
        <v>50901</v>
      </c>
      <c r="N22693" s="264">
        <v>380992.61</v>
      </c>
    </row>
    <row r="22694" spans="13:14" ht="14.5" x14ac:dyDescent="0.35">
      <c r="M22694" s="263" t="s">
        <v>58661</v>
      </c>
      <c r="N22694" s="264">
        <v>10510</v>
      </c>
    </row>
    <row r="22695" spans="13:14" ht="14.5" x14ac:dyDescent="0.35">
      <c r="M22695" s="263" t="s">
        <v>43731</v>
      </c>
      <c r="N22695" s="264">
        <v>131563.6</v>
      </c>
    </row>
    <row r="22696" spans="13:14" ht="14.5" x14ac:dyDescent="0.35">
      <c r="M22696" s="263" t="s">
        <v>46227</v>
      </c>
      <c r="N22696" s="264">
        <v>299382.89</v>
      </c>
    </row>
    <row r="22697" spans="13:14" ht="14.5" x14ac:dyDescent="0.35">
      <c r="M22697" s="263" t="s">
        <v>46228</v>
      </c>
      <c r="N22697" s="264">
        <v>7044</v>
      </c>
    </row>
    <row r="22698" spans="13:14" ht="14.5" x14ac:dyDescent="0.35">
      <c r="M22698" s="263" t="s">
        <v>54092</v>
      </c>
      <c r="N22698" s="264">
        <v>18402.25</v>
      </c>
    </row>
    <row r="22699" spans="13:14" ht="14.5" x14ac:dyDescent="0.35">
      <c r="M22699" s="263" t="s">
        <v>32142</v>
      </c>
      <c r="N22699" s="264">
        <v>64840.800000000003</v>
      </c>
    </row>
    <row r="22700" spans="13:14" ht="14.5" x14ac:dyDescent="0.35">
      <c r="M22700" s="263" t="s">
        <v>32143</v>
      </c>
      <c r="N22700" s="264">
        <v>201094.83</v>
      </c>
    </row>
    <row r="22701" spans="13:14" ht="14.5" x14ac:dyDescent="0.35">
      <c r="M22701" s="263" t="s">
        <v>32144</v>
      </c>
      <c r="N22701" s="264">
        <v>3500</v>
      </c>
    </row>
    <row r="22702" spans="13:14" ht="14.5" x14ac:dyDescent="0.35">
      <c r="M22702" s="263" t="s">
        <v>50902</v>
      </c>
      <c r="N22702" s="264">
        <v>66976.25</v>
      </c>
    </row>
    <row r="22703" spans="13:14" ht="14.5" x14ac:dyDescent="0.35">
      <c r="M22703" s="263" t="s">
        <v>50903</v>
      </c>
      <c r="N22703" s="264">
        <v>12689.4</v>
      </c>
    </row>
    <row r="22704" spans="13:14" ht="14.5" x14ac:dyDescent="0.35">
      <c r="M22704" s="263" t="s">
        <v>32147</v>
      </c>
      <c r="N22704" s="264">
        <v>104362.12</v>
      </c>
    </row>
    <row r="22705" spans="13:14" ht="14.5" x14ac:dyDescent="0.35">
      <c r="M22705" s="263" t="s">
        <v>37788</v>
      </c>
      <c r="N22705" s="264">
        <v>91196.36</v>
      </c>
    </row>
    <row r="22706" spans="13:14" ht="14.5" x14ac:dyDescent="0.35">
      <c r="M22706" s="263" t="s">
        <v>32148</v>
      </c>
      <c r="N22706" s="264">
        <v>147261.07999999999</v>
      </c>
    </row>
    <row r="22707" spans="13:14" ht="14.5" x14ac:dyDescent="0.35">
      <c r="M22707" s="263" t="s">
        <v>34933</v>
      </c>
      <c r="N22707" s="264">
        <v>35745.39</v>
      </c>
    </row>
    <row r="22708" spans="13:14" ht="14.5" x14ac:dyDescent="0.35">
      <c r="M22708" s="263" t="s">
        <v>32149</v>
      </c>
      <c r="N22708" s="264">
        <v>480224.27</v>
      </c>
    </row>
    <row r="22709" spans="13:14" ht="14.5" x14ac:dyDescent="0.35">
      <c r="M22709" s="263" t="s">
        <v>43732</v>
      </c>
      <c r="N22709" s="264">
        <v>133858</v>
      </c>
    </row>
    <row r="22710" spans="13:14" ht="14.5" x14ac:dyDescent="0.35">
      <c r="M22710" s="263" t="s">
        <v>51846</v>
      </c>
      <c r="N22710" s="264">
        <v>127521</v>
      </c>
    </row>
    <row r="22711" spans="13:14" ht="14.5" x14ac:dyDescent="0.35">
      <c r="M22711" s="263" t="s">
        <v>46229</v>
      </c>
      <c r="N22711" s="264">
        <v>21571.08</v>
      </c>
    </row>
    <row r="22712" spans="13:14" ht="14.5" x14ac:dyDescent="0.35">
      <c r="M22712" s="263" t="s">
        <v>46230</v>
      </c>
      <c r="N22712" s="264">
        <v>143135.26999999999</v>
      </c>
    </row>
    <row r="22713" spans="13:14" ht="14.5" x14ac:dyDescent="0.35">
      <c r="M22713" s="263" t="s">
        <v>32167</v>
      </c>
      <c r="N22713" s="264">
        <v>12743.79</v>
      </c>
    </row>
    <row r="22714" spans="13:14" ht="14.5" x14ac:dyDescent="0.35">
      <c r="M22714" s="263" t="s">
        <v>58662</v>
      </c>
      <c r="N22714" s="264">
        <v>16530.740000000002</v>
      </c>
    </row>
    <row r="22715" spans="13:14" ht="14.5" x14ac:dyDescent="0.35">
      <c r="M22715" s="263" t="s">
        <v>32170</v>
      </c>
      <c r="N22715" s="264">
        <v>6682.22</v>
      </c>
    </row>
    <row r="22716" spans="13:14" ht="14.5" x14ac:dyDescent="0.35">
      <c r="M22716" s="263" t="s">
        <v>32171</v>
      </c>
      <c r="N22716" s="264">
        <v>29751.35</v>
      </c>
    </row>
    <row r="22717" spans="13:14" ht="14.5" x14ac:dyDescent="0.35">
      <c r="M22717" s="263" t="s">
        <v>32173</v>
      </c>
      <c r="N22717" s="264">
        <v>1756.98</v>
      </c>
    </row>
    <row r="22718" spans="13:14" ht="14.5" x14ac:dyDescent="0.35">
      <c r="M22718" s="263" t="s">
        <v>58663</v>
      </c>
      <c r="N22718" s="264">
        <v>11993.48</v>
      </c>
    </row>
    <row r="22719" spans="13:14" ht="14.5" x14ac:dyDescent="0.35">
      <c r="M22719" s="263" t="s">
        <v>43733</v>
      </c>
      <c r="N22719" s="264">
        <v>19000</v>
      </c>
    </row>
    <row r="22720" spans="13:14" ht="14.5" x14ac:dyDescent="0.35">
      <c r="M22720" s="263" t="s">
        <v>32266</v>
      </c>
      <c r="N22720" s="264">
        <v>83862.559999999998</v>
      </c>
    </row>
    <row r="22721" spans="13:14" ht="14.5" x14ac:dyDescent="0.35">
      <c r="M22721" s="263" t="s">
        <v>32267</v>
      </c>
      <c r="N22721" s="264">
        <v>519708.04</v>
      </c>
    </row>
    <row r="22722" spans="13:14" ht="14.5" x14ac:dyDescent="0.35">
      <c r="M22722" s="263" t="s">
        <v>32268</v>
      </c>
      <c r="N22722" s="264">
        <v>214812.5</v>
      </c>
    </row>
    <row r="22723" spans="13:14" ht="14.5" x14ac:dyDescent="0.35">
      <c r="M22723" s="263" t="s">
        <v>46231</v>
      </c>
      <c r="N22723" s="264">
        <v>1295</v>
      </c>
    </row>
    <row r="22724" spans="13:14" ht="14.5" x14ac:dyDescent="0.35">
      <c r="M22724" s="263" t="s">
        <v>50904</v>
      </c>
      <c r="N22724" s="264">
        <v>9420.77</v>
      </c>
    </row>
    <row r="22725" spans="13:14" ht="14.5" x14ac:dyDescent="0.35">
      <c r="M22725" s="263" t="s">
        <v>32269</v>
      </c>
      <c r="N22725" s="264">
        <v>84954.31</v>
      </c>
    </row>
    <row r="22726" spans="13:14" ht="14.5" x14ac:dyDescent="0.35">
      <c r="M22726" s="263" t="s">
        <v>16451</v>
      </c>
      <c r="N22726" s="264">
        <v>38476.199999999997</v>
      </c>
    </row>
    <row r="22727" spans="13:14" ht="14.5" x14ac:dyDescent="0.35">
      <c r="M22727" s="263" t="s">
        <v>32270</v>
      </c>
      <c r="N22727" s="264">
        <v>181879.92</v>
      </c>
    </row>
    <row r="22728" spans="13:14" ht="14.5" x14ac:dyDescent="0.35">
      <c r="M22728" s="263" t="s">
        <v>42394</v>
      </c>
      <c r="N22728" s="264">
        <v>3567.06</v>
      </c>
    </row>
    <row r="22729" spans="13:14" ht="14.5" x14ac:dyDescent="0.35">
      <c r="M22729" s="263" t="s">
        <v>37809</v>
      </c>
      <c r="N22729" s="264">
        <v>151.63</v>
      </c>
    </row>
    <row r="22730" spans="13:14" ht="14.5" x14ac:dyDescent="0.35">
      <c r="M22730" s="263" t="s">
        <v>32271</v>
      </c>
      <c r="N22730" s="264">
        <v>53113.45</v>
      </c>
    </row>
    <row r="22731" spans="13:14" ht="14.5" x14ac:dyDescent="0.35">
      <c r="M22731" s="263" t="s">
        <v>58664</v>
      </c>
      <c r="N22731" s="264">
        <v>240</v>
      </c>
    </row>
    <row r="22732" spans="13:14" ht="14.5" x14ac:dyDescent="0.35">
      <c r="M22732" s="263" t="s">
        <v>36280</v>
      </c>
      <c r="N22732" s="264">
        <v>73824</v>
      </c>
    </row>
    <row r="22733" spans="13:14" ht="14.5" x14ac:dyDescent="0.35">
      <c r="M22733" s="263" t="s">
        <v>38832</v>
      </c>
      <c r="N22733" s="264">
        <v>2722.5</v>
      </c>
    </row>
    <row r="22734" spans="13:14" ht="14.5" x14ac:dyDescent="0.35">
      <c r="M22734" s="263" t="s">
        <v>38833</v>
      </c>
      <c r="N22734" s="264">
        <v>5105.04</v>
      </c>
    </row>
    <row r="22735" spans="13:14" ht="14.5" x14ac:dyDescent="0.35">
      <c r="M22735" s="263" t="s">
        <v>42395</v>
      </c>
      <c r="N22735" s="264">
        <v>3364.75</v>
      </c>
    </row>
    <row r="22736" spans="13:14" ht="14.5" x14ac:dyDescent="0.35">
      <c r="M22736" s="263" t="s">
        <v>16452</v>
      </c>
      <c r="N22736" s="264">
        <v>20363.2</v>
      </c>
    </row>
    <row r="22737" spans="13:14" ht="14.5" x14ac:dyDescent="0.35">
      <c r="M22737" s="263" t="s">
        <v>32275</v>
      </c>
      <c r="N22737" s="264">
        <v>2365889.25</v>
      </c>
    </row>
    <row r="22738" spans="13:14" ht="14.5" x14ac:dyDescent="0.35">
      <c r="M22738" s="263" t="s">
        <v>32276</v>
      </c>
      <c r="N22738" s="264">
        <v>50065.17</v>
      </c>
    </row>
    <row r="22739" spans="13:14" ht="14.5" x14ac:dyDescent="0.35">
      <c r="M22739" s="263" t="s">
        <v>46232</v>
      </c>
      <c r="N22739" s="264">
        <v>27466.25</v>
      </c>
    </row>
    <row r="22740" spans="13:14" ht="14.5" x14ac:dyDescent="0.35">
      <c r="M22740" s="263" t="s">
        <v>32277</v>
      </c>
      <c r="N22740" s="264">
        <v>934.93</v>
      </c>
    </row>
    <row r="22741" spans="13:14" ht="14.5" x14ac:dyDescent="0.35">
      <c r="M22741" s="263" t="s">
        <v>32279</v>
      </c>
      <c r="N22741" s="264">
        <v>6652</v>
      </c>
    </row>
    <row r="22742" spans="13:14" ht="14.5" x14ac:dyDescent="0.35">
      <c r="M22742" s="263" t="s">
        <v>32280</v>
      </c>
      <c r="N22742" s="264">
        <v>275431.45</v>
      </c>
    </row>
    <row r="22743" spans="13:14" ht="14.5" x14ac:dyDescent="0.35">
      <c r="M22743" s="263" t="s">
        <v>16454</v>
      </c>
      <c r="N22743" s="264">
        <v>303469.19</v>
      </c>
    </row>
    <row r="22744" spans="13:14" ht="14.5" x14ac:dyDescent="0.35">
      <c r="M22744" s="263" t="s">
        <v>16455</v>
      </c>
      <c r="N22744" s="264">
        <v>284785.87</v>
      </c>
    </row>
    <row r="22745" spans="13:14" ht="14.5" x14ac:dyDescent="0.35">
      <c r="M22745" s="263" t="s">
        <v>32282</v>
      </c>
      <c r="N22745" s="264">
        <v>127911.49</v>
      </c>
    </row>
    <row r="22746" spans="13:14" ht="14.5" x14ac:dyDescent="0.35">
      <c r="M22746" s="263" t="s">
        <v>32283</v>
      </c>
      <c r="N22746" s="264">
        <v>125100.54</v>
      </c>
    </row>
    <row r="22747" spans="13:14" ht="14.5" x14ac:dyDescent="0.35">
      <c r="M22747" s="263" t="s">
        <v>32284</v>
      </c>
      <c r="N22747" s="264">
        <v>248102.98</v>
      </c>
    </row>
    <row r="22748" spans="13:14" ht="14.5" x14ac:dyDescent="0.35">
      <c r="M22748" s="263" t="s">
        <v>37810</v>
      </c>
      <c r="N22748" s="264">
        <v>49083.69</v>
      </c>
    </row>
    <row r="22749" spans="13:14" ht="14.5" x14ac:dyDescent="0.35">
      <c r="M22749" s="263" t="s">
        <v>36281</v>
      </c>
      <c r="N22749" s="264">
        <v>2136.61</v>
      </c>
    </row>
    <row r="22750" spans="13:14" ht="14.5" x14ac:dyDescent="0.35">
      <c r="M22750" s="263" t="s">
        <v>32287</v>
      </c>
      <c r="N22750" s="264">
        <v>143.36000000000001</v>
      </c>
    </row>
    <row r="22751" spans="13:14" ht="14.5" x14ac:dyDescent="0.35">
      <c r="M22751" s="263" t="s">
        <v>58665</v>
      </c>
      <c r="N22751" s="264">
        <v>1533.3</v>
      </c>
    </row>
    <row r="22752" spans="13:14" ht="14.5" x14ac:dyDescent="0.35">
      <c r="M22752" s="263" t="s">
        <v>49296</v>
      </c>
      <c r="N22752" s="264">
        <v>8376</v>
      </c>
    </row>
    <row r="22753" spans="13:14" ht="14.5" x14ac:dyDescent="0.35">
      <c r="M22753" s="263" t="s">
        <v>16456</v>
      </c>
      <c r="N22753" s="264">
        <v>136593.04999999999</v>
      </c>
    </row>
    <row r="22754" spans="13:14" ht="14.5" x14ac:dyDescent="0.35">
      <c r="M22754" s="263" t="s">
        <v>16457</v>
      </c>
      <c r="N22754" s="264">
        <v>309747.28999999998</v>
      </c>
    </row>
    <row r="22755" spans="13:14" ht="14.5" x14ac:dyDescent="0.35">
      <c r="M22755" s="263" t="s">
        <v>32289</v>
      </c>
      <c r="N22755" s="264">
        <v>22920.3</v>
      </c>
    </row>
    <row r="22756" spans="13:14" ht="14.5" x14ac:dyDescent="0.35">
      <c r="M22756" s="263" t="s">
        <v>32290</v>
      </c>
      <c r="N22756" s="264">
        <v>161204.28</v>
      </c>
    </row>
    <row r="22757" spans="13:14" ht="14.5" x14ac:dyDescent="0.35">
      <c r="M22757" s="263" t="s">
        <v>32292</v>
      </c>
      <c r="N22757" s="264">
        <v>10641.92</v>
      </c>
    </row>
    <row r="22758" spans="13:14" ht="14.5" x14ac:dyDescent="0.35">
      <c r="M22758" s="263" t="s">
        <v>32297</v>
      </c>
      <c r="N22758" s="264">
        <v>160.38999999999999</v>
      </c>
    </row>
    <row r="22759" spans="13:14" ht="14.5" x14ac:dyDescent="0.35">
      <c r="M22759" s="263" t="s">
        <v>32298</v>
      </c>
      <c r="N22759" s="264">
        <v>1465.14</v>
      </c>
    </row>
    <row r="22760" spans="13:14" ht="14.5" x14ac:dyDescent="0.35">
      <c r="M22760" s="263" t="s">
        <v>16458</v>
      </c>
      <c r="N22760" s="264">
        <v>1016345.37</v>
      </c>
    </row>
    <row r="22761" spans="13:14" ht="14.5" x14ac:dyDescent="0.35">
      <c r="M22761" s="263" t="s">
        <v>32299</v>
      </c>
      <c r="N22761" s="264">
        <v>-12010.26</v>
      </c>
    </row>
    <row r="22762" spans="13:14" ht="14.5" x14ac:dyDescent="0.35">
      <c r="M22762" s="263" t="s">
        <v>32344</v>
      </c>
      <c r="N22762" s="264">
        <v>198646.8</v>
      </c>
    </row>
    <row r="22763" spans="13:14" ht="14.5" x14ac:dyDescent="0.35">
      <c r="M22763" s="263" t="s">
        <v>36287</v>
      </c>
      <c r="N22763" s="264">
        <v>21300</v>
      </c>
    </row>
    <row r="22764" spans="13:14" ht="14.5" x14ac:dyDescent="0.35">
      <c r="M22764" s="263" t="s">
        <v>36288</v>
      </c>
      <c r="N22764" s="264">
        <v>61062.5</v>
      </c>
    </row>
    <row r="22765" spans="13:14" ht="14.5" x14ac:dyDescent="0.35">
      <c r="M22765" s="263" t="s">
        <v>32345</v>
      </c>
      <c r="N22765" s="264">
        <v>17692.400000000001</v>
      </c>
    </row>
    <row r="22766" spans="13:14" ht="14.5" x14ac:dyDescent="0.35">
      <c r="M22766" s="263" t="s">
        <v>36289</v>
      </c>
      <c r="N22766" s="264">
        <v>9789.5</v>
      </c>
    </row>
    <row r="22767" spans="13:14" ht="14.5" x14ac:dyDescent="0.35">
      <c r="M22767" s="263" t="s">
        <v>32346</v>
      </c>
      <c r="N22767" s="264">
        <v>27157.8</v>
      </c>
    </row>
    <row r="22768" spans="13:14" ht="14.5" x14ac:dyDescent="0.35">
      <c r="M22768" s="263" t="s">
        <v>34948</v>
      </c>
      <c r="N22768" s="264">
        <v>4878.75</v>
      </c>
    </row>
    <row r="22769" spans="13:14" ht="14.5" x14ac:dyDescent="0.35">
      <c r="M22769" s="263" t="s">
        <v>37816</v>
      </c>
      <c r="N22769" s="264">
        <v>848013.65</v>
      </c>
    </row>
    <row r="22770" spans="13:14" ht="14.5" x14ac:dyDescent="0.35">
      <c r="M22770" s="263" t="s">
        <v>38841</v>
      </c>
      <c r="N22770" s="264">
        <v>42749</v>
      </c>
    </row>
    <row r="22771" spans="13:14" ht="14.5" x14ac:dyDescent="0.35">
      <c r="M22771" s="263" t="s">
        <v>16469</v>
      </c>
      <c r="N22771" s="264">
        <v>91632.36</v>
      </c>
    </row>
    <row r="22772" spans="13:14" ht="14.5" x14ac:dyDescent="0.35">
      <c r="M22772" s="263" t="s">
        <v>16470</v>
      </c>
      <c r="N22772" s="264">
        <v>10696.85</v>
      </c>
    </row>
    <row r="22773" spans="13:14" ht="14.5" x14ac:dyDescent="0.35">
      <c r="M22773" s="263" t="s">
        <v>32349</v>
      </c>
      <c r="N22773" s="264">
        <v>6049.74</v>
      </c>
    </row>
    <row r="22774" spans="13:14" ht="14.5" x14ac:dyDescent="0.35">
      <c r="M22774" s="263" t="s">
        <v>32350</v>
      </c>
      <c r="N22774" s="264">
        <v>205667.15</v>
      </c>
    </row>
    <row r="22775" spans="13:14" ht="14.5" x14ac:dyDescent="0.35">
      <c r="M22775" s="263" t="s">
        <v>52723</v>
      </c>
      <c r="N22775" s="264">
        <v>148247.29999999999</v>
      </c>
    </row>
    <row r="22776" spans="13:14" ht="14.5" x14ac:dyDescent="0.35">
      <c r="M22776" s="263" t="s">
        <v>37817</v>
      </c>
      <c r="N22776" s="264">
        <v>40214.46</v>
      </c>
    </row>
    <row r="22777" spans="13:14" ht="14.5" x14ac:dyDescent="0.35">
      <c r="M22777" s="263" t="s">
        <v>37818</v>
      </c>
      <c r="N22777" s="264">
        <v>1574.8</v>
      </c>
    </row>
    <row r="22778" spans="13:14" ht="14.5" x14ac:dyDescent="0.35">
      <c r="M22778" s="263" t="s">
        <v>32352</v>
      </c>
      <c r="N22778" s="264">
        <v>2183.0300000000002</v>
      </c>
    </row>
    <row r="22779" spans="13:14" ht="14.5" x14ac:dyDescent="0.35">
      <c r="M22779" s="263" t="s">
        <v>54093</v>
      </c>
      <c r="N22779" s="264">
        <v>53887.9</v>
      </c>
    </row>
    <row r="22780" spans="13:14" ht="14.5" x14ac:dyDescent="0.35">
      <c r="M22780" s="263" t="s">
        <v>32353</v>
      </c>
      <c r="N22780" s="264">
        <v>134651.28</v>
      </c>
    </row>
    <row r="22781" spans="13:14" ht="14.5" x14ac:dyDescent="0.35">
      <c r="M22781" s="263" t="s">
        <v>32354</v>
      </c>
      <c r="N22781" s="264">
        <v>34950.800000000003</v>
      </c>
    </row>
    <row r="22782" spans="13:14" ht="14.5" x14ac:dyDescent="0.35">
      <c r="M22782" s="263" t="s">
        <v>16471</v>
      </c>
      <c r="N22782" s="264">
        <v>189364.04</v>
      </c>
    </row>
    <row r="22783" spans="13:14" ht="14.5" x14ac:dyDescent="0.35">
      <c r="M22783" s="263" t="s">
        <v>16472</v>
      </c>
      <c r="N22783" s="264">
        <v>657616.29</v>
      </c>
    </row>
    <row r="22784" spans="13:14" ht="14.5" x14ac:dyDescent="0.35">
      <c r="M22784" s="263" t="s">
        <v>49297</v>
      </c>
      <c r="N22784" s="264">
        <v>-4074.38</v>
      </c>
    </row>
    <row r="22785" spans="13:14" ht="14.5" x14ac:dyDescent="0.35">
      <c r="M22785" s="263" t="s">
        <v>32369</v>
      </c>
      <c r="N22785" s="264">
        <v>142058.03</v>
      </c>
    </row>
    <row r="22786" spans="13:14" ht="14.5" x14ac:dyDescent="0.35">
      <c r="M22786" s="263" t="s">
        <v>32370</v>
      </c>
      <c r="N22786" s="264">
        <v>10546.78</v>
      </c>
    </row>
    <row r="22787" spans="13:14" ht="14.5" x14ac:dyDescent="0.35">
      <c r="M22787" s="263" t="s">
        <v>32371</v>
      </c>
      <c r="N22787" s="264">
        <v>2260.88</v>
      </c>
    </row>
    <row r="22788" spans="13:14" ht="14.5" x14ac:dyDescent="0.35">
      <c r="M22788" s="263" t="s">
        <v>32372</v>
      </c>
      <c r="N22788" s="264">
        <v>5916.77</v>
      </c>
    </row>
    <row r="22789" spans="13:14" ht="14.5" x14ac:dyDescent="0.35">
      <c r="M22789" s="263" t="s">
        <v>32373</v>
      </c>
      <c r="N22789" s="264">
        <v>999.87</v>
      </c>
    </row>
    <row r="22790" spans="13:14" ht="14.5" x14ac:dyDescent="0.35">
      <c r="M22790" s="263" t="s">
        <v>32374</v>
      </c>
      <c r="N22790" s="264">
        <v>58.62</v>
      </c>
    </row>
    <row r="22791" spans="13:14" ht="14.5" x14ac:dyDescent="0.35">
      <c r="M22791" s="263" t="s">
        <v>32375</v>
      </c>
      <c r="N22791" s="264">
        <v>175.3</v>
      </c>
    </row>
    <row r="22792" spans="13:14" ht="14.5" x14ac:dyDescent="0.35">
      <c r="M22792" s="263" t="s">
        <v>32378</v>
      </c>
      <c r="N22792" s="264">
        <v>3066</v>
      </c>
    </row>
    <row r="22793" spans="13:14" ht="14.5" x14ac:dyDescent="0.35">
      <c r="M22793" s="263" t="s">
        <v>54094</v>
      </c>
      <c r="N22793" s="264">
        <v>10245.6</v>
      </c>
    </row>
    <row r="22794" spans="13:14" ht="14.5" x14ac:dyDescent="0.35">
      <c r="M22794" s="263" t="s">
        <v>54095</v>
      </c>
      <c r="N22794" s="264">
        <v>6169.4</v>
      </c>
    </row>
    <row r="22795" spans="13:14" ht="14.5" x14ac:dyDescent="0.35">
      <c r="M22795" s="263" t="s">
        <v>58666</v>
      </c>
      <c r="N22795" s="264">
        <v>298940</v>
      </c>
    </row>
    <row r="22796" spans="13:14" ht="14.5" x14ac:dyDescent="0.35">
      <c r="M22796" s="263" t="s">
        <v>32403</v>
      </c>
      <c r="N22796" s="264">
        <v>49928.72</v>
      </c>
    </row>
    <row r="22797" spans="13:14" ht="14.5" x14ac:dyDescent="0.35">
      <c r="M22797" s="263" t="s">
        <v>49298</v>
      </c>
      <c r="N22797" s="264">
        <v>5292.84</v>
      </c>
    </row>
    <row r="22798" spans="13:14" ht="14.5" x14ac:dyDescent="0.35">
      <c r="M22798" s="263" t="s">
        <v>32404</v>
      </c>
      <c r="N22798" s="264">
        <v>134563.63</v>
      </c>
    </row>
    <row r="22799" spans="13:14" ht="14.5" x14ac:dyDescent="0.35">
      <c r="M22799" s="263" t="s">
        <v>49299</v>
      </c>
      <c r="N22799" s="264">
        <v>28333.38</v>
      </c>
    </row>
    <row r="22800" spans="13:14" ht="14.5" x14ac:dyDescent="0.35">
      <c r="M22800" s="263" t="s">
        <v>32406</v>
      </c>
      <c r="N22800" s="264">
        <v>16686.07</v>
      </c>
    </row>
    <row r="22801" spans="13:14" ht="14.5" x14ac:dyDescent="0.35">
      <c r="M22801" s="263" t="s">
        <v>32407</v>
      </c>
      <c r="N22801" s="264">
        <v>4399.49</v>
      </c>
    </row>
    <row r="22802" spans="13:14" ht="14.5" x14ac:dyDescent="0.35">
      <c r="M22802" s="263" t="s">
        <v>32408</v>
      </c>
      <c r="N22802" s="264">
        <v>785.24</v>
      </c>
    </row>
    <row r="22803" spans="13:14" ht="14.5" x14ac:dyDescent="0.35">
      <c r="M22803" s="263" t="s">
        <v>32409</v>
      </c>
      <c r="N22803" s="264">
        <v>588.91</v>
      </c>
    </row>
    <row r="22804" spans="13:14" ht="14.5" x14ac:dyDescent="0.35">
      <c r="M22804" s="263" t="s">
        <v>32410</v>
      </c>
      <c r="N22804" s="264">
        <v>3785</v>
      </c>
    </row>
    <row r="22805" spans="13:14" ht="14.5" x14ac:dyDescent="0.35">
      <c r="M22805" s="263" t="s">
        <v>49300</v>
      </c>
      <c r="N22805" s="264">
        <v>21175.86</v>
      </c>
    </row>
    <row r="22806" spans="13:14" ht="14.5" x14ac:dyDescent="0.35">
      <c r="M22806" s="263" t="s">
        <v>32411</v>
      </c>
      <c r="N22806" s="264">
        <v>2014.11</v>
      </c>
    </row>
    <row r="22807" spans="13:14" ht="14.5" x14ac:dyDescent="0.35">
      <c r="M22807" s="263" t="s">
        <v>32412</v>
      </c>
      <c r="N22807" s="264">
        <v>1996.75</v>
      </c>
    </row>
    <row r="22808" spans="13:14" ht="14.5" x14ac:dyDescent="0.35">
      <c r="M22808" s="263" t="s">
        <v>32414</v>
      </c>
      <c r="N22808" s="264">
        <v>8072.07</v>
      </c>
    </row>
    <row r="22809" spans="13:14" ht="14.5" x14ac:dyDescent="0.35">
      <c r="M22809" s="263" t="s">
        <v>49301</v>
      </c>
      <c r="N22809" s="264">
        <v>947.96</v>
      </c>
    </row>
    <row r="22810" spans="13:14" ht="14.5" x14ac:dyDescent="0.35">
      <c r="M22810" s="263" t="s">
        <v>33080</v>
      </c>
      <c r="N22810" s="264">
        <v>24480.78</v>
      </c>
    </row>
    <row r="22811" spans="13:14" ht="14.5" x14ac:dyDescent="0.35">
      <c r="M22811" s="263" t="s">
        <v>49302</v>
      </c>
      <c r="N22811" s="264">
        <v>15034.5</v>
      </c>
    </row>
    <row r="22812" spans="13:14" ht="14.5" x14ac:dyDescent="0.35">
      <c r="M22812" s="263" t="s">
        <v>49303</v>
      </c>
      <c r="N22812" s="264">
        <v>9426.85</v>
      </c>
    </row>
    <row r="22813" spans="13:14" ht="14.5" x14ac:dyDescent="0.35">
      <c r="M22813" s="263" t="s">
        <v>33083</v>
      </c>
      <c r="N22813" s="264">
        <v>8376.82</v>
      </c>
    </row>
    <row r="22814" spans="13:14" ht="14.5" x14ac:dyDescent="0.35">
      <c r="M22814" s="263" t="s">
        <v>49304</v>
      </c>
      <c r="N22814" s="264">
        <v>13333.36</v>
      </c>
    </row>
    <row r="22815" spans="13:14" ht="14.5" x14ac:dyDescent="0.35">
      <c r="M22815" s="263" t="s">
        <v>49305</v>
      </c>
      <c r="N22815" s="264">
        <v>7624.76</v>
      </c>
    </row>
    <row r="22816" spans="13:14" ht="14.5" x14ac:dyDescent="0.35">
      <c r="M22816" s="263" t="s">
        <v>33085</v>
      </c>
      <c r="N22816" s="264">
        <v>6045.13</v>
      </c>
    </row>
    <row r="22817" spans="13:14" ht="14.5" x14ac:dyDescent="0.35">
      <c r="M22817" s="263" t="s">
        <v>33086</v>
      </c>
      <c r="N22817" s="264">
        <v>3566.74</v>
      </c>
    </row>
    <row r="22818" spans="13:14" ht="14.5" x14ac:dyDescent="0.35">
      <c r="M22818" s="263" t="s">
        <v>49306</v>
      </c>
      <c r="N22818" s="264">
        <v>193.26</v>
      </c>
    </row>
    <row r="22819" spans="13:14" ht="14.5" x14ac:dyDescent="0.35">
      <c r="M22819" s="263" t="s">
        <v>33087</v>
      </c>
      <c r="N22819" s="264">
        <v>6522</v>
      </c>
    </row>
    <row r="22820" spans="13:14" ht="14.5" x14ac:dyDescent="0.35">
      <c r="M22820" s="263" t="s">
        <v>33088</v>
      </c>
      <c r="N22820" s="264">
        <v>970.3</v>
      </c>
    </row>
    <row r="22821" spans="13:14" ht="14.5" x14ac:dyDescent="0.35">
      <c r="M22821" s="263" t="s">
        <v>33089</v>
      </c>
      <c r="N22821" s="264">
        <v>46.94</v>
      </c>
    </row>
    <row r="22822" spans="13:14" ht="14.5" x14ac:dyDescent="0.35">
      <c r="M22822" s="263" t="s">
        <v>33090</v>
      </c>
      <c r="N22822" s="264">
        <v>28013.42</v>
      </c>
    </row>
    <row r="22823" spans="13:14" ht="14.5" x14ac:dyDescent="0.35">
      <c r="M22823" s="263" t="s">
        <v>51847</v>
      </c>
      <c r="N22823" s="264">
        <v>7175.21</v>
      </c>
    </row>
    <row r="22824" spans="13:14" ht="14.5" x14ac:dyDescent="0.35">
      <c r="M22824" s="263" t="s">
        <v>33092</v>
      </c>
      <c r="N22824" s="264">
        <v>2071.38</v>
      </c>
    </row>
    <row r="22825" spans="13:14" ht="14.5" x14ac:dyDescent="0.35">
      <c r="M22825" s="263" t="s">
        <v>33093</v>
      </c>
      <c r="N22825" s="264">
        <v>1660.69</v>
      </c>
    </row>
    <row r="22826" spans="13:14" ht="14.5" x14ac:dyDescent="0.35">
      <c r="M22826" s="263" t="s">
        <v>33149</v>
      </c>
      <c r="N22826" s="264">
        <v>69558.37</v>
      </c>
    </row>
    <row r="22827" spans="13:14" ht="14.5" x14ac:dyDescent="0.35">
      <c r="M22827" s="263" t="s">
        <v>33151</v>
      </c>
      <c r="N22827" s="264">
        <v>3680</v>
      </c>
    </row>
    <row r="22828" spans="13:14" ht="14.5" x14ac:dyDescent="0.35">
      <c r="M22828" s="263" t="s">
        <v>52724</v>
      </c>
      <c r="N22828" s="264">
        <v>1505.91</v>
      </c>
    </row>
    <row r="22829" spans="13:14" ht="14.5" x14ac:dyDescent="0.35">
      <c r="M22829" s="263" t="s">
        <v>52725</v>
      </c>
      <c r="N22829" s="264">
        <v>6141</v>
      </c>
    </row>
    <row r="22830" spans="13:14" ht="14.5" x14ac:dyDescent="0.35">
      <c r="M22830" s="263" t="s">
        <v>33155</v>
      </c>
      <c r="N22830" s="264">
        <v>25176.55</v>
      </c>
    </row>
    <row r="22831" spans="13:14" ht="14.5" x14ac:dyDescent="0.35">
      <c r="M22831" s="263" t="s">
        <v>52726</v>
      </c>
      <c r="N22831" s="264">
        <v>6150</v>
      </c>
    </row>
    <row r="22832" spans="13:14" ht="14.5" x14ac:dyDescent="0.35">
      <c r="M22832" s="263" t="s">
        <v>52727</v>
      </c>
      <c r="N22832" s="264">
        <v>34.36</v>
      </c>
    </row>
    <row r="22833" spans="13:14" ht="14.5" x14ac:dyDescent="0.35">
      <c r="M22833" s="263" t="s">
        <v>33161</v>
      </c>
      <c r="N22833" s="264">
        <v>484.61</v>
      </c>
    </row>
    <row r="22834" spans="13:14" ht="14.5" x14ac:dyDescent="0.35">
      <c r="M22834" s="263" t="s">
        <v>52728</v>
      </c>
      <c r="N22834" s="264">
        <v>4255.7</v>
      </c>
    </row>
    <row r="22835" spans="13:14" ht="14.5" x14ac:dyDescent="0.35">
      <c r="M22835" s="263" t="s">
        <v>52729</v>
      </c>
      <c r="N22835" s="264">
        <v>19640.04</v>
      </c>
    </row>
    <row r="22836" spans="13:14" ht="14.5" x14ac:dyDescent="0.35">
      <c r="M22836" s="263" t="s">
        <v>54096</v>
      </c>
      <c r="N22836" s="264">
        <v>2689.74</v>
      </c>
    </row>
    <row r="22837" spans="13:14" ht="14.5" x14ac:dyDescent="0.35">
      <c r="M22837" s="263" t="s">
        <v>52730</v>
      </c>
      <c r="N22837" s="264">
        <v>2030.1</v>
      </c>
    </row>
    <row r="22838" spans="13:14" ht="14.5" x14ac:dyDescent="0.35">
      <c r="M22838" s="263" t="s">
        <v>52731</v>
      </c>
      <c r="N22838" s="264">
        <v>15.9</v>
      </c>
    </row>
    <row r="22839" spans="13:14" ht="14.5" x14ac:dyDescent="0.35">
      <c r="M22839" s="263" t="s">
        <v>52732</v>
      </c>
      <c r="N22839" s="264">
        <v>3547.75</v>
      </c>
    </row>
    <row r="22840" spans="13:14" ht="14.5" x14ac:dyDescent="0.35">
      <c r="M22840" s="263" t="s">
        <v>52733</v>
      </c>
      <c r="N22840" s="264">
        <v>720</v>
      </c>
    </row>
    <row r="22841" spans="13:14" ht="14.5" x14ac:dyDescent="0.35">
      <c r="M22841" s="263" t="s">
        <v>52734</v>
      </c>
      <c r="N22841" s="264">
        <v>681.51</v>
      </c>
    </row>
    <row r="22842" spans="13:14" ht="14.5" x14ac:dyDescent="0.35">
      <c r="M22842" s="263" t="s">
        <v>58667</v>
      </c>
      <c r="N22842" s="264">
        <v>1289.98</v>
      </c>
    </row>
    <row r="22843" spans="13:14" ht="14.5" x14ac:dyDescent="0.35">
      <c r="M22843" s="263" t="s">
        <v>52735</v>
      </c>
      <c r="N22843" s="264">
        <v>3378.92</v>
      </c>
    </row>
    <row r="22844" spans="13:14" ht="14.5" x14ac:dyDescent="0.35">
      <c r="M22844" s="263" t="s">
        <v>52736</v>
      </c>
      <c r="N22844" s="264">
        <v>1765</v>
      </c>
    </row>
    <row r="22845" spans="13:14" ht="14.5" x14ac:dyDescent="0.35">
      <c r="M22845" s="263" t="s">
        <v>52737</v>
      </c>
      <c r="N22845" s="264">
        <v>34940.78</v>
      </c>
    </row>
    <row r="22846" spans="13:14" ht="14.5" x14ac:dyDescent="0.35">
      <c r="M22846" s="263" t="s">
        <v>52738</v>
      </c>
      <c r="N22846" s="264">
        <v>22749.200000000001</v>
      </c>
    </row>
    <row r="22847" spans="13:14" ht="14.5" x14ac:dyDescent="0.35">
      <c r="M22847" s="263" t="s">
        <v>52739</v>
      </c>
      <c r="N22847" s="264">
        <v>4806.79</v>
      </c>
    </row>
    <row r="22848" spans="13:14" ht="14.5" x14ac:dyDescent="0.35">
      <c r="M22848" s="263" t="s">
        <v>52740</v>
      </c>
      <c r="N22848" s="264">
        <v>7673.03</v>
      </c>
    </row>
    <row r="22849" spans="13:14" ht="14.5" x14ac:dyDescent="0.35">
      <c r="M22849" s="263" t="s">
        <v>58668</v>
      </c>
      <c r="N22849" s="264">
        <v>136.82</v>
      </c>
    </row>
    <row r="22850" spans="13:14" ht="14.5" x14ac:dyDescent="0.35">
      <c r="M22850" s="263" t="s">
        <v>58669</v>
      </c>
      <c r="N22850" s="264">
        <v>206.19</v>
      </c>
    </row>
    <row r="22851" spans="13:14" ht="14.5" x14ac:dyDescent="0.35">
      <c r="M22851" s="263" t="s">
        <v>33203</v>
      </c>
      <c r="N22851" s="264">
        <v>343561.85</v>
      </c>
    </row>
    <row r="22852" spans="13:14" ht="14.5" x14ac:dyDescent="0.35">
      <c r="M22852" s="263" t="s">
        <v>33205</v>
      </c>
      <c r="N22852" s="264">
        <v>46299.61</v>
      </c>
    </row>
    <row r="22853" spans="13:14" ht="14.5" x14ac:dyDescent="0.35">
      <c r="M22853" s="263" t="s">
        <v>33206</v>
      </c>
      <c r="N22853" s="264">
        <v>2496.63</v>
      </c>
    </row>
    <row r="22854" spans="13:14" ht="14.5" x14ac:dyDescent="0.35">
      <c r="M22854" s="263" t="s">
        <v>33207</v>
      </c>
      <c r="N22854" s="264">
        <v>16708</v>
      </c>
    </row>
    <row r="22855" spans="13:14" ht="14.5" x14ac:dyDescent="0.35">
      <c r="M22855" s="263" t="s">
        <v>50905</v>
      </c>
      <c r="N22855" s="264">
        <v>1682.41</v>
      </c>
    </row>
    <row r="22856" spans="13:14" ht="14.5" x14ac:dyDescent="0.35">
      <c r="M22856" s="263" t="s">
        <v>33208</v>
      </c>
      <c r="N22856" s="264">
        <v>2378.3000000000002</v>
      </c>
    </row>
    <row r="22857" spans="13:14" ht="14.5" x14ac:dyDescent="0.35">
      <c r="M22857" s="263" t="s">
        <v>33227</v>
      </c>
      <c r="N22857" s="264">
        <v>30974.71</v>
      </c>
    </row>
    <row r="22858" spans="13:14" ht="14.5" x14ac:dyDescent="0.35">
      <c r="M22858" s="263" t="s">
        <v>33229</v>
      </c>
      <c r="N22858" s="264">
        <v>40106.25</v>
      </c>
    </row>
    <row r="22859" spans="13:14" ht="14.5" x14ac:dyDescent="0.35">
      <c r="M22859" s="263" t="s">
        <v>33230</v>
      </c>
      <c r="N22859" s="264">
        <v>19112.79</v>
      </c>
    </row>
    <row r="22860" spans="13:14" ht="14.5" x14ac:dyDescent="0.35">
      <c r="M22860" s="263" t="s">
        <v>33233</v>
      </c>
      <c r="N22860" s="264">
        <v>6873.87</v>
      </c>
    </row>
    <row r="22861" spans="13:14" ht="14.5" x14ac:dyDescent="0.35">
      <c r="M22861" s="263" t="s">
        <v>33234</v>
      </c>
      <c r="N22861" s="264">
        <v>705.37</v>
      </c>
    </row>
    <row r="22862" spans="13:14" ht="14.5" x14ac:dyDescent="0.35">
      <c r="M22862" s="263" t="s">
        <v>33235</v>
      </c>
      <c r="N22862" s="264">
        <v>3681.64</v>
      </c>
    </row>
    <row r="22863" spans="13:14" ht="14.5" x14ac:dyDescent="0.35">
      <c r="M22863" s="263" t="s">
        <v>33240</v>
      </c>
      <c r="N22863" s="264">
        <v>91485.04</v>
      </c>
    </row>
    <row r="22864" spans="13:14" ht="14.5" x14ac:dyDescent="0.35">
      <c r="M22864" s="263" t="s">
        <v>52741</v>
      </c>
      <c r="N22864" s="264">
        <v>2900</v>
      </c>
    </row>
    <row r="22865" spans="13:14" ht="14.5" x14ac:dyDescent="0.35">
      <c r="M22865" s="263" t="s">
        <v>33242</v>
      </c>
      <c r="N22865" s="264">
        <v>7359.98</v>
      </c>
    </row>
    <row r="22866" spans="13:14" ht="14.5" x14ac:dyDescent="0.35">
      <c r="M22866" s="263" t="s">
        <v>51848</v>
      </c>
      <c r="N22866" s="264">
        <v>1100</v>
      </c>
    </row>
    <row r="22867" spans="13:14" ht="14.5" x14ac:dyDescent="0.35">
      <c r="M22867" s="263" t="s">
        <v>33244</v>
      </c>
      <c r="N22867" s="264">
        <v>2239.4499999999998</v>
      </c>
    </row>
    <row r="22868" spans="13:14" ht="14.5" x14ac:dyDescent="0.35">
      <c r="M22868" s="263" t="s">
        <v>50906</v>
      </c>
      <c r="N22868" s="264">
        <v>42615.8</v>
      </c>
    </row>
    <row r="22869" spans="13:14" ht="14.5" x14ac:dyDescent="0.35">
      <c r="M22869" s="263" t="s">
        <v>50907</v>
      </c>
      <c r="N22869" s="264">
        <v>3675</v>
      </c>
    </row>
    <row r="22870" spans="13:14" ht="14.5" x14ac:dyDescent="0.35">
      <c r="M22870" s="263" t="s">
        <v>50908</v>
      </c>
      <c r="N22870" s="264">
        <v>25123.7</v>
      </c>
    </row>
    <row r="22871" spans="13:14" ht="14.5" x14ac:dyDescent="0.35">
      <c r="M22871" s="263" t="s">
        <v>50909</v>
      </c>
      <c r="N22871" s="264">
        <v>9666.86</v>
      </c>
    </row>
    <row r="22872" spans="13:14" ht="14.5" x14ac:dyDescent="0.35">
      <c r="M22872" s="263" t="s">
        <v>50910</v>
      </c>
      <c r="N22872" s="264">
        <v>13138.56</v>
      </c>
    </row>
    <row r="22873" spans="13:14" ht="14.5" x14ac:dyDescent="0.35">
      <c r="M22873" s="263" t="s">
        <v>50911</v>
      </c>
      <c r="N22873" s="264">
        <v>5787.18</v>
      </c>
    </row>
    <row r="22874" spans="13:14" ht="14.5" x14ac:dyDescent="0.35">
      <c r="M22874" s="263" t="s">
        <v>50912</v>
      </c>
      <c r="N22874" s="264">
        <v>7650.57</v>
      </c>
    </row>
    <row r="22875" spans="13:14" ht="14.5" x14ac:dyDescent="0.35">
      <c r="M22875" s="263" t="s">
        <v>54097</v>
      </c>
      <c r="N22875" s="264">
        <v>2083</v>
      </c>
    </row>
    <row r="22876" spans="13:14" ht="14.5" x14ac:dyDescent="0.35">
      <c r="M22876" s="263" t="s">
        <v>50913</v>
      </c>
      <c r="N22876" s="264">
        <v>1490.62</v>
      </c>
    </row>
    <row r="22877" spans="13:14" ht="14.5" x14ac:dyDescent="0.35">
      <c r="M22877" s="263" t="s">
        <v>50914</v>
      </c>
      <c r="N22877" s="264">
        <v>14517.25</v>
      </c>
    </row>
    <row r="22878" spans="13:14" ht="14.5" x14ac:dyDescent="0.35">
      <c r="M22878" s="263" t="s">
        <v>54098</v>
      </c>
      <c r="N22878" s="264">
        <v>675</v>
      </c>
    </row>
    <row r="22879" spans="13:14" ht="14.5" x14ac:dyDescent="0.35">
      <c r="M22879" s="263" t="s">
        <v>50915</v>
      </c>
      <c r="N22879" s="264">
        <v>12000</v>
      </c>
    </row>
    <row r="22880" spans="13:14" ht="14.5" x14ac:dyDescent="0.35">
      <c r="M22880" s="263" t="s">
        <v>50916</v>
      </c>
      <c r="N22880" s="264">
        <v>7931.2</v>
      </c>
    </row>
    <row r="22881" spans="13:14" ht="14.5" x14ac:dyDescent="0.35">
      <c r="M22881" s="263" t="s">
        <v>50917</v>
      </c>
      <c r="N22881" s="264">
        <v>58.43</v>
      </c>
    </row>
    <row r="22882" spans="13:14" ht="14.5" x14ac:dyDescent="0.35">
      <c r="M22882" s="263" t="s">
        <v>50918</v>
      </c>
      <c r="N22882" s="264">
        <v>1500.19</v>
      </c>
    </row>
    <row r="22883" spans="13:14" ht="14.5" x14ac:dyDescent="0.35">
      <c r="M22883" s="263" t="s">
        <v>54099</v>
      </c>
      <c r="N22883" s="264">
        <v>1112.07</v>
      </c>
    </row>
    <row r="22884" spans="13:14" ht="14.5" x14ac:dyDescent="0.35">
      <c r="M22884" s="263" t="s">
        <v>50919</v>
      </c>
      <c r="N22884" s="264">
        <v>1780.8</v>
      </c>
    </row>
    <row r="22885" spans="13:14" ht="14.5" x14ac:dyDescent="0.35">
      <c r="M22885" s="263" t="s">
        <v>33253</v>
      </c>
      <c r="N22885" s="264">
        <v>1965.4</v>
      </c>
    </row>
    <row r="22886" spans="13:14" ht="14.5" x14ac:dyDescent="0.35">
      <c r="M22886" s="263" t="s">
        <v>58670</v>
      </c>
      <c r="N22886" s="264">
        <v>1637.52</v>
      </c>
    </row>
    <row r="22887" spans="13:14" ht="14.5" x14ac:dyDescent="0.35">
      <c r="M22887" s="263" t="s">
        <v>33255</v>
      </c>
      <c r="N22887" s="264">
        <v>9285</v>
      </c>
    </row>
    <row r="22888" spans="13:14" ht="14.5" x14ac:dyDescent="0.35">
      <c r="M22888" s="263" t="s">
        <v>33256</v>
      </c>
      <c r="N22888" s="264">
        <v>985.93</v>
      </c>
    </row>
    <row r="22889" spans="13:14" ht="14.5" x14ac:dyDescent="0.35">
      <c r="M22889" s="263" t="s">
        <v>33257</v>
      </c>
      <c r="N22889" s="264">
        <v>2494.62</v>
      </c>
    </row>
    <row r="22890" spans="13:14" ht="14.5" x14ac:dyDescent="0.35">
      <c r="M22890" s="263" t="s">
        <v>52742</v>
      </c>
      <c r="N22890" s="264">
        <v>9320.7999999999993</v>
      </c>
    </row>
    <row r="22891" spans="13:14" ht="14.5" x14ac:dyDescent="0.35">
      <c r="M22891" s="263" t="s">
        <v>33291</v>
      </c>
      <c r="N22891" s="264">
        <v>39025.160000000003</v>
      </c>
    </row>
    <row r="22892" spans="13:14" ht="14.5" x14ac:dyDescent="0.35">
      <c r="M22892" s="263" t="s">
        <v>33293</v>
      </c>
      <c r="N22892" s="264">
        <v>3345.92</v>
      </c>
    </row>
    <row r="22893" spans="13:14" ht="14.5" x14ac:dyDescent="0.35">
      <c r="M22893" s="263" t="s">
        <v>33294</v>
      </c>
      <c r="N22893" s="264">
        <v>1556.9</v>
      </c>
    </row>
    <row r="22894" spans="13:14" ht="14.5" x14ac:dyDescent="0.35">
      <c r="M22894" s="263" t="s">
        <v>33296</v>
      </c>
      <c r="N22894" s="264">
        <v>10313.09</v>
      </c>
    </row>
    <row r="22895" spans="13:14" ht="14.5" x14ac:dyDescent="0.35">
      <c r="M22895" s="263" t="s">
        <v>52743</v>
      </c>
      <c r="N22895" s="264">
        <v>435.18</v>
      </c>
    </row>
    <row r="22896" spans="13:14" ht="14.5" x14ac:dyDescent="0.35">
      <c r="M22896" s="263" t="s">
        <v>54100</v>
      </c>
      <c r="N22896" s="264">
        <v>617.55999999999995</v>
      </c>
    </row>
    <row r="22897" spans="13:14" ht="14.5" x14ac:dyDescent="0.35">
      <c r="M22897" s="263" t="s">
        <v>52744</v>
      </c>
      <c r="N22897" s="264">
        <v>505.3</v>
      </c>
    </row>
    <row r="22898" spans="13:14" ht="14.5" x14ac:dyDescent="0.35">
      <c r="M22898" s="263" t="s">
        <v>52745</v>
      </c>
      <c r="N22898" s="264">
        <v>2443.0100000000002</v>
      </c>
    </row>
    <row r="22899" spans="13:14" ht="14.5" x14ac:dyDescent="0.35">
      <c r="M22899" s="263" t="s">
        <v>33297</v>
      </c>
      <c r="N22899" s="264">
        <v>4170.03</v>
      </c>
    </row>
    <row r="22900" spans="13:14" ht="14.5" x14ac:dyDescent="0.35">
      <c r="M22900" s="263" t="s">
        <v>58671</v>
      </c>
      <c r="N22900" s="264">
        <v>712.65</v>
      </c>
    </row>
    <row r="22901" spans="13:14" ht="14.5" x14ac:dyDescent="0.35">
      <c r="M22901" s="263" t="s">
        <v>33322</v>
      </c>
      <c r="N22901" s="264">
        <v>4800</v>
      </c>
    </row>
    <row r="22902" spans="13:14" ht="14.5" x14ac:dyDescent="0.35">
      <c r="M22902" s="263" t="s">
        <v>33323</v>
      </c>
      <c r="N22902" s="264">
        <v>1008.25</v>
      </c>
    </row>
    <row r="22903" spans="13:14" ht="14.5" x14ac:dyDescent="0.35">
      <c r="M22903" s="263" t="s">
        <v>33324</v>
      </c>
      <c r="N22903" s="264">
        <v>26617</v>
      </c>
    </row>
    <row r="22904" spans="13:14" ht="14.5" x14ac:dyDescent="0.35">
      <c r="M22904" s="263" t="s">
        <v>52746</v>
      </c>
      <c r="N22904" s="264">
        <v>4484.78</v>
      </c>
    </row>
    <row r="22905" spans="13:14" ht="14.5" x14ac:dyDescent="0.35">
      <c r="M22905" s="263" t="s">
        <v>33327</v>
      </c>
      <c r="N22905" s="264">
        <v>122246.75</v>
      </c>
    </row>
    <row r="22906" spans="13:14" ht="14.5" x14ac:dyDescent="0.35">
      <c r="M22906" s="263" t="s">
        <v>33328</v>
      </c>
      <c r="N22906" s="264">
        <v>900</v>
      </c>
    </row>
    <row r="22907" spans="13:14" ht="14.5" x14ac:dyDescent="0.35">
      <c r="M22907" s="263" t="s">
        <v>33403</v>
      </c>
      <c r="N22907" s="264">
        <v>16342.58</v>
      </c>
    </row>
    <row r="22908" spans="13:14" ht="14.5" x14ac:dyDescent="0.35">
      <c r="M22908" s="263" t="s">
        <v>33404</v>
      </c>
      <c r="N22908" s="264">
        <v>26923.57</v>
      </c>
    </row>
    <row r="22909" spans="13:14" ht="14.5" x14ac:dyDescent="0.35">
      <c r="M22909" s="263" t="s">
        <v>58672</v>
      </c>
      <c r="N22909" s="264">
        <v>2657.84</v>
      </c>
    </row>
    <row r="22910" spans="13:14" ht="14.5" x14ac:dyDescent="0.35">
      <c r="M22910" s="263" t="s">
        <v>33405</v>
      </c>
      <c r="N22910" s="264">
        <v>3513.23</v>
      </c>
    </row>
    <row r="22911" spans="13:14" ht="14.5" x14ac:dyDescent="0.35">
      <c r="M22911" s="263" t="s">
        <v>33406</v>
      </c>
      <c r="N22911" s="264">
        <v>1584.33</v>
      </c>
    </row>
    <row r="22912" spans="13:14" ht="14.5" x14ac:dyDescent="0.35">
      <c r="M22912" s="263" t="s">
        <v>33408</v>
      </c>
      <c r="N22912" s="264">
        <v>26.93</v>
      </c>
    </row>
    <row r="22913" spans="13:14" ht="14.5" x14ac:dyDescent="0.35">
      <c r="M22913" s="263" t="s">
        <v>33409</v>
      </c>
      <c r="N22913" s="264">
        <v>145.21</v>
      </c>
    </row>
    <row r="22914" spans="13:14" ht="14.5" x14ac:dyDescent="0.35">
      <c r="M22914" s="263" t="s">
        <v>33410</v>
      </c>
      <c r="N22914" s="264">
        <v>108.59</v>
      </c>
    </row>
    <row r="22915" spans="13:14" ht="14.5" x14ac:dyDescent="0.35">
      <c r="M22915" s="263" t="s">
        <v>33437</v>
      </c>
      <c r="N22915" s="264">
        <v>14583.32</v>
      </c>
    </row>
    <row r="22916" spans="13:14" ht="14.5" x14ac:dyDescent="0.35">
      <c r="M22916" s="263" t="s">
        <v>33438</v>
      </c>
      <c r="N22916" s="264">
        <v>5833.32</v>
      </c>
    </row>
    <row r="22917" spans="13:14" ht="14.5" x14ac:dyDescent="0.35">
      <c r="M22917" s="263" t="s">
        <v>50920</v>
      </c>
      <c r="N22917" s="264">
        <v>12935</v>
      </c>
    </row>
    <row r="22918" spans="13:14" ht="14.5" x14ac:dyDescent="0.35">
      <c r="M22918" s="263" t="s">
        <v>50921</v>
      </c>
      <c r="N22918" s="264">
        <v>18362.5</v>
      </c>
    </row>
    <row r="22919" spans="13:14" ht="14.5" x14ac:dyDescent="0.35">
      <c r="M22919" s="263" t="s">
        <v>33439</v>
      </c>
      <c r="N22919" s="264">
        <v>47000</v>
      </c>
    </row>
    <row r="22920" spans="13:14" ht="14.5" x14ac:dyDescent="0.35">
      <c r="M22920" s="263" t="s">
        <v>52747</v>
      </c>
      <c r="N22920" s="264">
        <v>2010</v>
      </c>
    </row>
    <row r="22921" spans="13:14" ht="14.5" x14ac:dyDescent="0.35">
      <c r="M22921" s="263" t="s">
        <v>33440</v>
      </c>
      <c r="N22921" s="264">
        <v>13904</v>
      </c>
    </row>
    <row r="22922" spans="13:14" ht="14.5" x14ac:dyDescent="0.35">
      <c r="M22922" s="263" t="s">
        <v>33445</v>
      </c>
      <c r="N22922" s="264">
        <v>514.75</v>
      </c>
    </row>
    <row r="22923" spans="13:14" ht="14.5" x14ac:dyDescent="0.35">
      <c r="M22923" s="263" t="s">
        <v>33446</v>
      </c>
      <c r="N22923" s="264">
        <v>272.49</v>
      </c>
    </row>
    <row r="22924" spans="13:14" ht="14.5" x14ac:dyDescent="0.35">
      <c r="M22924" s="263" t="s">
        <v>33450</v>
      </c>
      <c r="N22924" s="264">
        <v>9698.75</v>
      </c>
    </row>
    <row r="22925" spans="13:14" ht="14.5" x14ac:dyDescent="0.35">
      <c r="M22925" s="263" t="s">
        <v>52748</v>
      </c>
      <c r="N22925" s="264">
        <v>212.76</v>
      </c>
    </row>
    <row r="22926" spans="13:14" ht="14.5" x14ac:dyDescent="0.35">
      <c r="M22926" s="263" t="s">
        <v>33451</v>
      </c>
      <c r="N22926" s="264">
        <v>2000</v>
      </c>
    </row>
    <row r="22927" spans="13:14" ht="14.5" x14ac:dyDescent="0.35">
      <c r="M22927" s="263" t="s">
        <v>51849</v>
      </c>
      <c r="N22927" s="264">
        <v>53700</v>
      </c>
    </row>
    <row r="22928" spans="13:14" ht="14.5" x14ac:dyDescent="0.35">
      <c r="M22928" s="263" t="s">
        <v>51850</v>
      </c>
      <c r="N22928" s="264">
        <v>11700</v>
      </c>
    </row>
    <row r="22929" spans="13:14" ht="14.5" x14ac:dyDescent="0.35">
      <c r="M22929" s="263" t="s">
        <v>51851</v>
      </c>
      <c r="N22929" s="264">
        <v>4827.1000000000004</v>
      </c>
    </row>
    <row r="22930" spans="13:14" ht="14.5" x14ac:dyDescent="0.35">
      <c r="M22930" s="263" t="s">
        <v>51852</v>
      </c>
      <c r="N22930" s="264">
        <v>6826.5</v>
      </c>
    </row>
    <row r="22931" spans="13:14" ht="14.5" x14ac:dyDescent="0.35">
      <c r="M22931" s="263" t="s">
        <v>51853</v>
      </c>
      <c r="N22931" s="264">
        <v>1008</v>
      </c>
    </row>
    <row r="22932" spans="13:14" ht="14.5" x14ac:dyDescent="0.35">
      <c r="M22932" s="263" t="s">
        <v>51854</v>
      </c>
      <c r="N22932" s="264">
        <v>38325.300000000003</v>
      </c>
    </row>
    <row r="22933" spans="13:14" ht="14.5" x14ac:dyDescent="0.35">
      <c r="M22933" s="263" t="s">
        <v>51855</v>
      </c>
      <c r="N22933" s="264">
        <v>6270.32</v>
      </c>
    </row>
    <row r="22934" spans="13:14" ht="14.5" x14ac:dyDescent="0.35">
      <c r="M22934" s="263" t="s">
        <v>58673</v>
      </c>
      <c r="N22934" s="264">
        <v>344.24</v>
      </c>
    </row>
    <row r="22935" spans="13:14" ht="14.5" x14ac:dyDescent="0.35">
      <c r="M22935" s="263" t="s">
        <v>58674</v>
      </c>
      <c r="N22935" s="264">
        <v>771.74</v>
      </c>
    </row>
    <row r="22936" spans="13:14" ht="14.5" x14ac:dyDescent="0.35">
      <c r="M22936" s="263" t="s">
        <v>51856</v>
      </c>
      <c r="N22936" s="264">
        <v>7079.65</v>
      </c>
    </row>
    <row r="22937" spans="13:14" ht="14.5" x14ac:dyDescent="0.35">
      <c r="M22937" s="263" t="s">
        <v>51857</v>
      </c>
      <c r="N22937" s="264">
        <v>2496.92</v>
      </c>
    </row>
    <row r="22938" spans="13:14" ht="14.5" x14ac:dyDescent="0.35">
      <c r="M22938" s="263" t="s">
        <v>51858</v>
      </c>
      <c r="N22938" s="264">
        <v>11556</v>
      </c>
    </row>
    <row r="22939" spans="13:14" ht="14.5" x14ac:dyDescent="0.35">
      <c r="M22939" s="263" t="s">
        <v>51859</v>
      </c>
      <c r="N22939" s="264">
        <v>42272.11</v>
      </c>
    </row>
    <row r="22940" spans="13:14" ht="14.5" x14ac:dyDescent="0.35">
      <c r="M22940" s="263" t="s">
        <v>51860</v>
      </c>
      <c r="N22940" s="264">
        <v>5347.24</v>
      </c>
    </row>
    <row r="22941" spans="13:14" ht="14.5" x14ac:dyDescent="0.35">
      <c r="M22941" s="263" t="s">
        <v>51861</v>
      </c>
      <c r="N22941" s="264">
        <v>1976.17</v>
      </c>
    </row>
    <row r="22942" spans="13:14" ht="14.5" x14ac:dyDescent="0.35">
      <c r="M22942" s="263" t="s">
        <v>58675</v>
      </c>
      <c r="N22942" s="264">
        <v>3718.4</v>
      </c>
    </row>
    <row r="22943" spans="13:14" ht="14.5" x14ac:dyDescent="0.35">
      <c r="M22943" s="263" t="s">
        <v>58676</v>
      </c>
      <c r="N22943" s="264">
        <v>18697.14</v>
      </c>
    </row>
    <row r="22944" spans="13:14" ht="14.5" x14ac:dyDescent="0.35">
      <c r="M22944" s="263" t="s">
        <v>58677</v>
      </c>
      <c r="N22944" s="264">
        <v>590</v>
      </c>
    </row>
    <row r="22945" spans="13:14" ht="14.5" x14ac:dyDescent="0.35">
      <c r="M22945" s="263" t="s">
        <v>58678</v>
      </c>
      <c r="N22945" s="264">
        <v>615</v>
      </c>
    </row>
    <row r="22946" spans="13:14" ht="14.5" x14ac:dyDescent="0.35">
      <c r="M22946" s="263" t="s">
        <v>58679</v>
      </c>
      <c r="N22946" s="264">
        <v>1689.48</v>
      </c>
    </row>
    <row r="22947" spans="13:14" ht="14.5" x14ac:dyDescent="0.35">
      <c r="M22947" s="263" t="s">
        <v>58680</v>
      </c>
      <c r="N22947" s="264">
        <v>6.6</v>
      </c>
    </row>
    <row r="22948" spans="13:14" ht="14.5" x14ac:dyDescent="0.35">
      <c r="M22948" s="263" t="s">
        <v>58681</v>
      </c>
      <c r="N22948" s="264">
        <v>47.02</v>
      </c>
    </row>
    <row r="22949" spans="13:14" ht="14.5" x14ac:dyDescent="0.35">
      <c r="M22949" s="263" t="s">
        <v>58682</v>
      </c>
      <c r="N22949" s="264">
        <v>124.29</v>
      </c>
    </row>
    <row r="22950" spans="13:14" ht="14.5" x14ac:dyDescent="0.35">
      <c r="M22950" s="263" t="s">
        <v>58683</v>
      </c>
      <c r="N22950" s="264">
        <v>299</v>
      </c>
    </row>
    <row r="22951" spans="13:14" ht="14.5" x14ac:dyDescent="0.35">
      <c r="M22951" s="263" t="s">
        <v>58684</v>
      </c>
      <c r="N22951" s="264">
        <v>264.70999999999998</v>
      </c>
    </row>
    <row r="22952" spans="13:14" ht="14.5" x14ac:dyDescent="0.35">
      <c r="M22952" s="263" t="s">
        <v>58685</v>
      </c>
      <c r="N22952" s="264">
        <v>198.32</v>
      </c>
    </row>
    <row r="22953" spans="13:14" ht="14.5" x14ac:dyDescent="0.35">
      <c r="M22953" s="263" t="s">
        <v>58686</v>
      </c>
      <c r="N22953" s="264">
        <v>341.33</v>
      </c>
    </row>
    <row r="22954" spans="13:14" ht="14.5" x14ac:dyDescent="0.35">
      <c r="M22954" s="263" t="s">
        <v>49307</v>
      </c>
      <c r="N22954" s="264">
        <v>45108.43</v>
      </c>
    </row>
    <row r="22955" spans="13:14" ht="14.5" x14ac:dyDescent="0.35">
      <c r="M22955" s="263" t="s">
        <v>50922</v>
      </c>
      <c r="N22955" s="264">
        <v>11595.79</v>
      </c>
    </row>
    <row r="22956" spans="13:14" ht="14.5" x14ac:dyDescent="0.35">
      <c r="M22956" s="263" t="s">
        <v>50923</v>
      </c>
      <c r="N22956" s="264">
        <v>1518.44</v>
      </c>
    </row>
    <row r="22957" spans="13:14" ht="14.5" x14ac:dyDescent="0.35">
      <c r="M22957" s="263" t="s">
        <v>50924</v>
      </c>
      <c r="N22957" s="264">
        <v>1698.4</v>
      </c>
    </row>
    <row r="22958" spans="13:14" ht="14.5" x14ac:dyDescent="0.35">
      <c r="M22958" s="263" t="s">
        <v>50925</v>
      </c>
      <c r="N22958" s="264">
        <v>20679.18</v>
      </c>
    </row>
    <row r="22959" spans="13:14" ht="14.5" x14ac:dyDescent="0.35">
      <c r="M22959" s="263" t="s">
        <v>49308</v>
      </c>
      <c r="N22959" s="264">
        <v>5124.8599999999997</v>
      </c>
    </row>
    <row r="22960" spans="13:14" ht="14.5" x14ac:dyDescent="0.35">
      <c r="M22960" s="263" t="s">
        <v>50926</v>
      </c>
      <c r="N22960" s="264">
        <v>1350</v>
      </c>
    </row>
    <row r="22961" spans="13:14" ht="14.5" x14ac:dyDescent="0.35">
      <c r="M22961" s="263" t="s">
        <v>49309</v>
      </c>
      <c r="N22961" s="264">
        <v>887.1</v>
      </c>
    </row>
    <row r="22962" spans="13:14" ht="14.5" x14ac:dyDescent="0.35">
      <c r="M22962" s="263" t="s">
        <v>49310</v>
      </c>
      <c r="N22962" s="264">
        <v>44960.160000000003</v>
      </c>
    </row>
    <row r="22963" spans="13:14" ht="14.5" x14ac:dyDescent="0.35">
      <c r="M22963" s="263" t="s">
        <v>54101</v>
      </c>
      <c r="N22963" s="264">
        <v>150</v>
      </c>
    </row>
    <row r="22964" spans="13:14" ht="14.5" x14ac:dyDescent="0.35">
      <c r="M22964" s="263" t="s">
        <v>50927</v>
      </c>
      <c r="N22964" s="264">
        <v>161.25</v>
      </c>
    </row>
    <row r="22965" spans="13:14" ht="14.5" x14ac:dyDescent="0.35">
      <c r="M22965" s="263" t="s">
        <v>49311</v>
      </c>
      <c r="N22965" s="264">
        <v>522.63</v>
      </c>
    </row>
    <row r="22966" spans="13:14" ht="14.5" x14ac:dyDescent="0.35">
      <c r="M22966" s="263" t="s">
        <v>49312</v>
      </c>
      <c r="N22966" s="264">
        <v>4499.45</v>
      </c>
    </row>
    <row r="22967" spans="13:14" ht="14.5" x14ac:dyDescent="0.35">
      <c r="M22967" s="263" t="s">
        <v>49313</v>
      </c>
      <c r="N22967" s="264">
        <v>5470.02</v>
      </c>
    </row>
    <row r="22968" spans="13:14" ht="14.5" x14ac:dyDescent="0.35">
      <c r="M22968" s="263" t="s">
        <v>49314</v>
      </c>
      <c r="N22968" s="264">
        <v>3426.76</v>
      </c>
    </row>
    <row r="22969" spans="13:14" ht="14.5" x14ac:dyDescent="0.35">
      <c r="M22969" s="263" t="s">
        <v>49315</v>
      </c>
      <c r="N22969" s="264">
        <v>10829.95</v>
      </c>
    </row>
    <row r="22970" spans="13:14" ht="14.5" x14ac:dyDescent="0.35">
      <c r="M22970" s="263" t="s">
        <v>54102</v>
      </c>
      <c r="N22970" s="264">
        <v>9500</v>
      </c>
    </row>
    <row r="22971" spans="13:14" ht="14.5" x14ac:dyDescent="0.35">
      <c r="M22971" s="263" t="s">
        <v>54103</v>
      </c>
      <c r="N22971" s="264">
        <v>594.17999999999995</v>
      </c>
    </row>
    <row r="22972" spans="13:14" ht="14.5" x14ac:dyDescent="0.35">
      <c r="M22972" s="263" t="s">
        <v>58687</v>
      </c>
      <c r="N22972" s="264">
        <v>20297</v>
      </c>
    </row>
    <row r="22973" spans="13:14" ht="14.5" x14ac:dyDescent="0.35">
      <c r="M22973" s="263" t="s">
        <v>58688</v>
      </c>
      <c r="N22973" s="264">
        <v>5267.61</v>
      </c>
    </row>
    <row r="22974" spans="13:14" ht="14.5" x14ac:dyDescent="0.35">
      <c r="M22974" s="263" t="s">
        <v>54104</v>
      </c>
      <c r="N22974" s="264">
        <v>27369.69</v>
      </c>
    </row>
    <row r="22975" spans="13:14" ht="14.5" x14ac:dyDescent="0.35">
      <c r="M22975" s="263" t="s">
        <v>54105</v>
      </c>
      <c r="N22975" s="264">
        <v>113340.88</v>
      </c>
    </row>
    <row r="22976" spans="13:14" ht="14.5" x14ac:dyDescent="0.35">
      <c r="M22976" s="263" t="s">
        <v>16550</v>
      </c>
      <c r="N22976" s="264">
        <v>5746485.9100000001</v>
      </c>
    </row>
    <row r="22977" spans="13:14" ht="14.5" x14ac:dyDescent="0.35">
      <c r="M22977" s="263" t="s">
        <v>16551</v>
      </c>
      <c r="N22977" s="264">
        <v>475906.05</v>
      </c>
    </row>
    <row r="22978" spans="13:14" ht="14.5" x14ac:dyDescent="0.35">
      <c r="M22978" s="263" t="s">
        <v>32989</v>
      </c>
      <c r="N22978" s="264">
        <v>41535.660000000003</v>
      </c>
    </row>
    <row r="22979" spans="13:14" ht="14.5" x14ac:dyDescent="0.35">
      <c r="M22979" s="263" t="s">
        <v>32990</v>
      </c>
      <c r="N22979" s="264">
        <v>6767573.8700000001</v>
      </c>
    </row>
    <row r="22980" spans="13:14" ht="14.5" x14ac:dyDescent="0.35">
      <c r="M22980" s="263" t="s">
        <v>32991</v>
      </c>
      <c r="N22980" s="264">
        <v>109563.4</v>
      </c>
    </row>
    <row r="22981" spans="13:14" ht="14.5" x14ac:dyDescent="0.35">
      <c r="M22981" s="263" t="s">
        <v>16552</v>
      </c>
      <c r="N22981" s="264">
        <v>88059526.189999998</v>
      </c>
    </row>
    <row r="22982" spans="13:14" ht="14.5" x14ac:dyDescent="0.35">
      <c r="M22982" s="263" t="s">
        <v>32992</v>
      </c>
      <c r="N22982" s="264">
        <v>1452119.65</v>
      </c>
    </row>
    <row r="22983" spans="13:14" ht="14.5" x14ac:dyDescent="0.35">
      <c r="M22983" s="263" t="s">
        <v>51862</v>
      </c>
      <c r="N22983" s="264">
        <v>26533.19</v>
      </c>
    </row>
    <row r="22984" spans="13:14" ht="14.5" x14ac:dyDescent="0.35">
      <c r="M22984" s="263" t="s">
        <v>32993</v>
      </c>
      <c r="N22984" s="264">
        <v>1153722.8400000001</v>
      </c>
    </row>
    <row r="22985" spans="13:14" ht="14.5" x14ac:dyDescent="0.35">
      <c r="M22985" s="263" t="s">
        <v>32994</v>
      </c>
      <c r="N22985" s="264">
        <v>37336.97</v>
      </c>
    </row>
    <row r="22986" spans="13:14" ht="14.5" x14ac:dyDescent="0.35">
      <c r="M22986" s="263" t="s">
        <v>32995</v>
      </c>
      <c r="N22986" s="264">
        <v>96327994.680000007</v>
      </c>
    </row>
    <row r="22987" spans="13:14" ht="14.5" x14ac:dyDescent="0.35">
      <c r="M22987" s="263" t="s">
        <v>32996</v>
      </c>
      <c r="N22987" s="264">
        <v>2708449.83</v>
      </c>
    </row>
    <row r="22988" spans="13:14" ht="14.5" x14ac:dyDescent="0.35">
      <c r="M22988" s="263" t="s">
        <v>32997</v>
      </c>
      <c r="N22988" s="264">
        <v>78739.320000000007</v>
      </c>
    </row>
    <row r="22989" spans="13:14" ht="14.5" x14ac:dyDescent="0.35">
      <c r="M22989" s="263" t="s">
        <v>36339</v>
      </c>
      <c r="N22989" s="264">
        <v>55113.05</v>
      </c>
    </row>
    <row r="22990" spans="13:14" ht="14.5" x14ac:dyDescent="0.35">
      <c r="M22990" s="263" t="s">
        <v>36352</v>
      </c>
      <c r="N22990" s="264">
        <v>1637137.51</v>
      </c>
    </row>
    <row r="22991" spans="13:14" ht="14.5" x14ac:dyDescent="0.35">
      <c r="M22991" s="263" t="s">
        <v>16553</v>
      </c>
      <c r="N22991" s="264">
        <v>37904911.920000002</v>
      </c>
    </row>
    <row r="22992" spans="13:14" ht="14.5" x14ac:dyDescent="0.35">
      <c r="M22992" s="263" t="s">
        <v>32998</v>
      </c>
      <c r="N22992" s="264">
        <v>361040.8</v>
      </c>
    </row>
    <row r="22993" spans="13:14" ht="14.5" x14ac:dyDescent="0.35">
      <c r="M22993" s="263" t="s">
        <v>32999</v>
      </c>
      <c r="N22993" s="264">
        <v>1929348.28</v>
      </c>
    </row>
    <row r="22994" spans="13:14" ht="14.5" x14ac:dyDescent="0.35">
      <c r="M22994" s="263" t="s">
        <v>33000</v>
      </c>
      <c r="N22994" s="264">
        <v>347969.07</v>
      </c>
    </row>
    <row r="22995" spans="13:14" ht="14.5" x14ac:dyDescent="0.35">
      <c r="M22995" s="263" t="s">
        <v>16554</v>
      </c>
      <c r="N22995" s="264">
        <v>19633104.48</v>
      </c>
    </row>
    <row r="22996" spans="13:14" ht="14.5" x14ac:dyDescent="0.35">
      <c r="M22996" s="263" t="s">
        <v>16555</v>
      </c>
      <c r="N22996" s="264">
        <v>3299998.29</v>
      </c>
    </row>
    <row r="22997" spans="13:14" ht="14.5" x14ac:dyDescent="0.35">
      <c r="M22997" s="263" t="s">
        <v>16556</v>
      </c>
      <c r="N22997" s="264">
        <v>27823900</v>
      </c>
    </row>
    <row r="22998" spans="13:14" ht="14.5" x14ac:dyDescent="0.35">
      <c r="M22998" s="263" t="s">
        <v>16557</v>
      </c>
      <c r="N22998" s="264">
        <v>10559476.74</v>
      </c>
    </row>
    <row r="22999" spans="13:14" ht="14.5" x14ac:dyDescent="0.35">
      <c r="M22999" s="263" t="s">
        <v>33001</v>
      </c>
      <c r="N22999" s="264">
        <v>323128.94</v>
      </c>
    </row>
    <row r="23000" spans="13:14" ht="14.5" x14ac:dyDescent="0.35">
      <c r="M23000" s="263" t="s">
        <v>33002</v>
      </c>
      <c r="N23000" s="264">
        <v>771678.13</v>
      </c>
    </row>
    <row r="23001" spans="13:14" ht="14.5" x14ac:dyDescent="0.35">
      <c r="M23001" s="263" t="s">
        <v>16558</v>
      </c>
      <c r="N23001" s="264">
        <v>10940618.99</v>
      </c>
    </row>
    <row r="23002" spans="13:14" ht="14.5" x14ac:dyDescent="0.35">
      <c r="M23002" s="263" t="s">
        <v>33003</v>
      </c>
      <c r="N23002" s="264">
        <v>387498.74</v>
      </c>
    </row>
    <row r="23003" spans="13:14" ht="14.5" x14ac:dyDescent="0.35">
      <c r="M23003" s="263" t="s">
        <v>33004</v>
      </c>
      <c r="N23003" s="264">
        <v>9657418.3300000001</v>
      </c>
    </row>
    <row r="23004" spans="13:14" ht="14.5" x14ac:dyDescent="0.35">
      <c r="M23004" s="263" t="s">
        <v>16559</v>
      </c>
      <c r="N23004" s="264">
        <v>30850.43</v>
      </c>
    </row>
    <row r="23005" spans="13:14" ht="14.5" x14ac:dyDescent="0.35">
      <c r="M23005" s="263" t="s">
        <v>16560</v>
      </c>
      <c r="N23005" s="264">
        <v>4177110.61</v>
      </c>
    </row>
    <row r="23006" spans="13:14" ht="14.5" x14ac:dyDescent="0.35">
      <c r="M23006" s="263" t="s">
        <v>16561</v>
      </c>
      <c r="N23006" s="264">
        <v>4632790.6100000003</v>
      </c>
    </row>
    <row r="23007" spans="13:14" ht="14.5" x14ac:dyDescent="0.35">
      <c r="M23007" s="263" t="s">
        <v>16562</v>
      </c>
      <c r="N23007" s="264">
        <v>1381851.09</v>
      </c>
    </row>
    <row r="23008" spans="13:14" ht="14.5" x14ac:dyDescent="0.35">
      <c r="M23008" s="263" t="s">
        <v>33005</v>
      </c>
      <c r="N23008" s="264">
        <v>6002494.3899999997</v>
      </c>
    </row>
    <row r="23009" spans="13:14" ht="14.5" x14ac:dyDescent="0.35">
      <c r="M23009" s="263" t="s">
        <v>33006</v>
      </c>
      <c r="N23009" s="264">
        <v>422345.35</v>
      </c>
    </row>
    <row r="23010" spans="13:14" ht="14.5" x14ac:dyDescent="0.35">
      <c r="M23010" s="263" t="s">
        <v>33007</v>
      </c>
      <c r="N23010" s="264">
        <v>2298329.1800000002</v>
      </c>
    </row>
    <row r="23011" spans="13:14" ht="14.5" x14ac:dyDescent="0.35">
      <c r="M23011" s="263" t="s">
        <v>16563</v>
      </c>
      <c r="N23011" s="264">
        <v>161454.07</v>
      </c>
    </row>
    <row r="23012" spans="13:14" ht="14.5" x14ac:dyDescent="0.35">
      <c r="M23012" s="263" t="s">
        <v>43734</v>
      </c>
      <c r="N23012" s="264">
        <v>32376.62</v>
      </c>
    </row>
    <row r="23013" spans="13:14" ht="14.5" x14ac:dyDescent="0.35">
      <c r="M23013" s="263" t="s">
        <v>33008</v>
      </c>
      <c r="N23013" s="264">
        <v>341261.88</v>
      </c>
    </row>
    <row r="23014" spans="13:14" ht="14.5" x14ac:dyDescent="0.35">
      <c r="M23014" s="263" t="s">
        <v>16564</v>
      </c>
      <c r="N23014" s="264">
        <v>8584636.9100000001</v>
      </c>
    </row>
    <row r="23015" spans="13:14" ht="14.5" x14ac:dyDescent="0.35">
      <c r="M23015" s="263" t="s">
        <v>16565</v>
      </c>
      <c r="N23015" s="264">
        <v>151104.35</v>
      </c>
    </row>
    <row r="23016" spans="13:14" ht="14.5" x14ac:dyDescent="0.35">
      <c r="M23016" s="263" t="s">
        <v>16566</v>
      </c>
      <c r="N23016" s="264">
        <v>8091619.1900000004</v>
      </c>
    </row>
    <row r="23017" spans="13:14" ht="14.5" x14ac:dyDescent="0.35">
      <c r="M23017" s="263" t="s">
        <v>16567</v>
      </c>
      <c r="N23017" s="264">
        <v>2721578.78</v>
      </c>
    </row>
    <row r="23018" spans="13:14" ht="14.5" x14ac:dyDescent="0.35">
      <c r="M23018" s="263" t="s">
        <v>16568</v>
      </c>
      <c r="N23018" s="264">
        <v>744250.95</v>
      </c>
    </row>
    <row r="23019" spans="13:14" ht="14.5" x14ac:dyDescent="0.35">
      <c r="M23019" s="263" t="s">
        <v>16569</v>
      </c>
      <c r="N23019" s="264">
        <v>528686.30000000005</v>
      </c>
    </row>
    <row r="23020" spans="13:14" ht="14.5" x14ac:dyDescent="0.35">
      <c r="M23020" s="263" t="s">
        <v>49316</v>
      </c>
      <c r="N23020" s="264">
        <v>4460.8999999999996</v>
      </c>
    </row>
    <row r="23021" spans="13:14" ht="14.5" x14ac:dyDescent="0.35">
      <c r="M23021" s="263" t="s">
        <v>33009</v>
      </c>
      <c r="N23021" s="264">
        <v>114335.16</v>
      </c>
    </row>
    <row r="23022" spans="13:14" ht="14.5" x14ac:dyDescent="0.35">
      <c r="M23022" s="263" t="s">
        <v>33010</v>
      </c>
      <c r="N23022" s="264">
        <v>719078478.00999999</v>
      </c>
    </row>
    <row r="23023" spans="13:14" ht="14.5" x14ac:dyDescent="0.35">
      <c r="M23023" s="263" t="s">
        <v>16570</v>
      </c>
      <c r="N23023" s="264">
        <v>33063799.920000002</v>
      </c>
    </row>
    <row r="23024" spans="13:14" ht="14.5" x14ac:dyDescent="0.35">
      <c r="M23024" s="263" t="s">
        <v>33011</v>
      </c>
      <c r="N23024" s="264">
        <v>97347021.069999993</v>
      </c>
    </row>
    <row r="23025" spans="13:14" ht="14.5" x14ac:dyDescent="0.35">
      <c r="M23025" s="263" t="s">
        <v>16571</v>
      </c>
      <c r="N23025" s="264">
        <v>172243.29</v>
      </c>
    </row>
    <row r="23026" spans="13:14" ht="14.5" x14ac:dyDescent="0.35">
      <c r="M23026" s="263" t="s">
        <v>16572</v>
      </c>
      <c r="N23026" s="264">
        <v>352400.14</v>
      </c>
    </row>
    <row r="23027" spans="13:14" ht="14.5" x14ac:dyDescent="0.35">
      <c r="M23027" s="263" t="s">
        <v>33012</v>
      </c>
      <c r="N23027" s="264">
        <v>32092.26</v>
      </c>
    </row>
    <row r="23028" spans="13:14" ht="14.5" x14ac:dyDescent="0.35">
      <c r="M23028" s="263" t="s">
        <v>51863</v>
      </c>
      <c r="N23028" s="264">
        <v>15882.66</v>
      </c>
    </row>
    <row r="23029" spans="13:14" ht="14.5" x14ac:dyDescent="0.35">
      <c r="M23029" s="263" t="s">
        <v>16573</v>
      </c>
      <c r="N23029" s="264">
        <v>1247498.8500000001</v>
      </c>
    </row>
    <row r="23030" spans="13:14" ht="14.5" x14ac:dyDescent="0.35">
      <c r="M23030" s="263" t="s">
        <v>16574</v>
      </c>
      <c r="N23030" s="264">
        <v>21981954.260000002</v>
      </c>
    </row>
    <row r="23031" spans="13:14" ht="14.5" x14ac:dyDescent="0.35">
      <c r="M23031" s="263" t="s">
        <v>37847</v>
      </c>
      <c r="N23031" s="264">
        <v>6000</v>
      </c>
    </row>
    <row r="23032" spans="13:14" ht="14.5" x14ac:dyDescent="0.35">
      <c r="M23032" s="263" t="s">
        <v>33014</v>
      </c>
      <c r="N23032" s="264">
        <v>8080407.3799999999</v>
      </c>
    </row>
    <row r="23033" spans="13:14" ht="14.5" x14ac:dyDescent="0.35">
      <c r="M23033" s="263" t="s">
        <v>33015</v>
      </c>
      <c r="N23033" s="264">
        <v>263974.19</v>
      </c>
    </row>
    <row r="23034" spans="13:14" ht="14.5" x14ac:dyDescent="0.35">
      <c r="M23034" s="263" t="s">
        <v>16575</v>
      </c>
      <c r="N23034" s="264">
        <v>13497115.630000001</v>
      </c>
    </row>
    <row r="23035" spans="13:14" ht="14.5" x14ac:dyDescent="0.35">
      <c r="M23035" s="263" t="s">
        <v>16576</v>
      </c>
      <c r="N23035" s="264">
        <v>551401.81000000006</v>
      </c>
    </row>
    <row r="23036" spans="13:14" ht="14.5" x14ac:dyDescent="0.35">
      <c r="M23036" s="263" t="s">
        <v>16577</v>
      </c>
      <c r="N23036" s="264">
        <v>94383052.950000003</v>
      </c>
    </row>
    <row r="23037" spans="13:14" ht="14.5" x14ac:dyDescent="0.35">
      <c r="M23037" s="263" t="s">
        <v>16578</v>
      </c>
      <c r="N23037" s="264">
        <v>77291068.340000004</v>
      </c>
    </row>
    <row r="23038" spans="13:14" ht="14.5" x14ac:dyDescent="0.35">
      <c r="M23038" s="263" t="s">
        <v>33016</v>
      </c>
      <c r="N23038" s="264">
        <v>78427.97</v>
      </c>
    </row>
    <row r="23039" spans="13:14" ht="14.5" x14ac:dyDescent="0.35">
      <c r="M23039" s="263" t="s">
        <v>16579</v>
      </c>
      <c r="N23039" s="264">
        <v>21687733.43</v>
      </c>
    </row>
    <row r="23040" spans="13:14" ht="14.5" x14ac:dyDescent="0.35">
      <c r="M23040" s="263" t="s">
        <v>33017</v>
      </c>
      <c r="N23040" s="264">
        <v>1061080.99</v>
      </c>
    </row>
    <row r="23041" spans="13:14" ht="14.5" x14ac:dyDescent="0.35">
      <c r="M23041" s="263" t="s">
        <v>33018</v>
      </c>
      <c r="N23041" s="264">
        <v>14492.48</v>
      </c>
    </row>
    <row r="23042" spans="13:14" ht="14.5" x14ac:dyDescent="0.35">
      <c r="M23042" s="263" t="s">
        <v>16580</v>
      </c>
      <c r="N23042" s="264">
        <v>255157.51</v>
      </c>
    </row>
    <row r="23043" spans="13:14" ht="14.5" x14ac:dyDescent="0.35">
      <c r="M23043" s="263" t="s">
        <v>16581</v>
      </c>
      <c r="N23043" s="264">
        <v>8634.2800000000007</v>
      </c>
    </row>
    <row r="23044" spans="13:14" ht="14.5" x14ac:dyDescent="0.35">
      <c r="M23044" s="263" t="s">
        <v>33019</v>
      </c>
      <c r="N23044" s="264">
        <v>9885.67</v>
      </c>
    </row>
    <row r="23045" spans="13:14" ht="14.5" x14ac:dyDescent="0.35">
      <c r="M23045" s="263" t="s">
        <v>16582</v>
      </c>
      <c r="N23045" s="264">
        <v>75888803.620000005</v>
      </c>
    </row>
    <row r="23046" spans="13:14" ht="14.5" x14ac:dyDescent="0.35">
      <c r="M23046" s="263" t="s">
        <v>16583</v>
      </c>
      <c r="N23046" s="264">
        <v>12190126.84</v>
      </c>
    </row>
    <row r="23047" spans="13:14" ht="14.5" x14ac:dyDescent="0.35">
      <c r="M23047" s="263" t="s">
        <v>33020</v>
      </c>
      <c r="N23047" s="264">
        <v>83135.06</v>
      </c>
    </row>
    <row r="23048" spans="13:14" ht="14.5" x14ac:dyDescent="0.35">
      <c r="M23048" s="263" t="s">
        <v>16584</v>
      </c>
      <c r="N23048" s="264">
        <v>65909.009999999995</v>
      </c>
    </row>
    <row r="23049" spans="13:14" ht="14.5" x14ac:dyDescent="0.35">
      <c r="M23049" s="263" t="s">
        <v>16585</v>
      </c>
      <c r="N23049" s="264">
        <v>74790.13</v>
      </c>
    </row>
    <row r="23050" spans="13:14" ht="14.5" x14ac:dyDescent="0.35">
      <c r="M23050" s="263" t="s">
        <v>33021</v>
      </c>
      <c r="N23050" s="264">
        <v>2138487.15</v>
      </c>
    </row>
    <row r="23051" spans="13:14" ht="14.5" x14ac:dyDescent="0.35">
      <c r="M23051" s="263" t="s">
        <v>16586</v>
      </c>
      <c r="N23051" s="264">
        <v>410850.7</v>
      </c>
    </row>
    <row r="23052" spans="13:14" ht="14.5" x14ac:dyDescent="0.35">
      <c r="M23052" s="263" t="s">
        <v>16587</v>
      </c>
      <c r="N23052" s="264">
        <v>964876.83</v>
      </c>
    </row>
    <row r="23053" spans="13:14" ht="14.5" x14ac:dyDescent="0.35">
      <c r="M23053" s="263" t="s">
        <v>33022</v>
      </c>
      <c r="N23053" s="264">
        <v>513185.38</v>
      </c>
    </row>
    <row r="23054" spans="13:14" ht="14.5" x14ac:dyDescent="0.35">
      <c r="M23054" s="263" t="s">
        <v>33023</v>
      </c>
      <c r="N23054" s="264">
        <v>1996.75</v>
      </c>
    </row>
    <row r="23055" spans="13:14" ht="14.5" x14ac:dyDescent="0.35">
      <c r="M23055" s="263" t="s">
        <v>50928</v>
      </c>
      <c r="N23055" s="264">
        <v>16287.26</v>
      </c>
    </row>
    <row r="23056" spans="13:14" ht="14.5" x14ac:dyDescent="0.35">
      <c r="M23056" s="263" t="s">
        <v>46233</v>
      </c>
      <c r="N23056" s="264">
        <v>228756.54</v>
      </c>
    </row>
    <row r="23057" spans="13:14" ht="14.5" x14ac:dyDescent="0.35">
      <c r="M23057" s="263" t="s">
        <v>16588</v>
      </c>
      <c r="N23057" s="264">
        <v>14118845.76</v>
      </c>
    </row>
    <row r="23058" spans="13:14" ht="14.5" x14ac:dyDescent="0.35">
      <c r="M23058" s="263" t="s">
        <v>33024</v>
      </c>
      <c r="N23058" s="264">
        <v>6456680.9299999997</v>
      </c>
    </row>
    <row r="23059" spans="13:14" ht="14.5" x14ac:dyDescent="0.35">
      <c r="M23059" s="263" t="s">
        <v>16589</v>
      </c>
      <c r="N23059" s="264">
        <v>900370.94</v>
      </c>
    </row>
    <row r="23060" spans="13:14" ht="14.5" x14ac:dyDescent="0.35">
      <c r="M23060" s="263" t="s">
        <v>33026</v>
      </c>
      <c r="N23060" s="264">
        <v>6046795.2999999998</v>
      </c>
    </row>
    <row r="23061" spans="13:14" ht="14.5" x14ac:dyDescent="0.35">
      <c r="M23061" s="263" t="s">
        <v>16590</v>
      </c>
      <c r="N23061" s="264">
        <v>191789.11</v>
      </c>
    </row>
    <row r="23062" spans="13:14" ht="14.5" x14ac:dyDescent="0.35">
      <c r="M23062" s="263" t="s">
        <v>33027</v>
      </c>
      <c r="N23062" s="264">
        <v>539656.5</v>
      </c>
    </row>
    <row r="23063" spans="13:14" ht="14.5" x14ac:dyDescent="0.35">
      <c r="M23063" s="263" t="s">
        <v>33028</v>
      </c>
      <c r="N23063" s="264">
        <v>190373.43</v>
      </c>
    </row>
    <row r="23064" spans="13:14" ht="14.5" x14ac:dyDescent="0.35">
      <c r="M23064" s="263" t="s">
        <v>16591</v>
      </c>
      <c r="N23064" s="264">
        <v>14642.48</v>
      </c>
    </row>
    <row r="23065" spans="13:14" ht="14.5" x14ac:dyDescent="0.35">
      <c r="M23065" s="263" t="s">
        <v>16592</v>
      </c>
      <c r="N23065" s="264">
        <v>700962.48</v>
      </c>
    </row>
    <row r="23066" spans="13:14" ht="14.5" x14ac:dyDescent="0.35">
      <c r="M23066" s="263" t="s">
        <v>16593</v>
      </c>
      <c r="N23066" s="264">
        <v>915961.05</v>
      </c>
    </row>
    <row r="23067" spans="13:14" ht="14.5" x14ac:dyDescent="0.35">
      <c r="M23067" s="263" t="s">
        <v>33029</v>
      </c>
      <c r="N23067" s="264">
        <v>26294.48</v>
      </c>
    </row>
    <row r="23068" spans="13:14" ht="14.5" x14ac:dyDescent="0.35">
      <c r="M23068" s="263" t="s">
        <v>33030</v>
      </c>
      <c r="N23068" s="264">
        <v>1658207.97</v>
      </c>
    </row>
    <row r="23069" spans="13:14" ht="14.5" x14ac:dyDescent="0.35">
      <c r="M23069" s="263" t="s">
        <v>36331</v>
      </c>
      <c r="N23069" s="264">
        <v>34657.58</v>
      </c>
    </row>
    <row r="23070" spans="13:14" ht="14.5" x14ac:dyDescent="0.35">
      <c r="M23070" s="263" t="s">
        <v>58689</v>
      </c>
      <c r="N23070" s="264">
        <v>200</v>
      </c>
    </row>
    <row r="23071" spans="13:14" ht="14.5" x14ac:dyDescent="0.35">
      <c r="M23071" s="263" t="s">
        <v>33031</v>
      </c>
      <c r="N23071" s="264">
        <v>43803.86</v>
      </c>
    </row>
    <row r="23072" spans="13:14" ht="14.5" x14ac:dyDescent="0.35">
      <c r="M23072" s="263" t="s">
        <v>43735</v>
      </c>
      <c r="N23072" s="264">
        <v>8962.0499999999993</v>
      </c>
    </row>
    <row r="23073" spans="13:14" ht="14.5" x14ac:dyDescent="0.35">
      <c r="M23073" s="263" t="s">
        <v>58690</v>
      </c>
      <c r="N23073" s="264">
        <v>19743.400000000001</v>
      </c>
    </row>
    <row r="23074" spans="13:14" ht="14.5" x14ac:dyDescent="0.35">
      <c r="M23074" s="263" t="s">
        <v>16595</v>
      </c>
      <c r="N23074" s="264">
        <v>27550498.739999998</v>
      </c>
    </row>
    <row r="23075" spans="13:14" ht="14.5" x14ac:dyDescent="0.35">
      <c r="M23075" s="263" t="s">
        <v>54106</v>
      </c>
      <c r="N23075" s="264">
        <v>51103800.270000003</v>
      </c>
    </row>
    <row r="23076" spans="13:14" ht="14.5" x14ac:dyDescent="0.35">
      <c r="M23076" s="263" t="s">
        <v>36332</v>
      </c>
      <c r="N23076" s="264">
        <v>-0.43</v>
      </c>
    </row>
    <row r="23077" spans="13:14" ht="14.5" x14ac:dyDescent="0.35">
      <c r="M23077" s="263" t="s">
        <v>16596</v>
      </c>
      <c r="N23077" s="264">
        <v>105473029.56</v>
      </c>
    </row>
    <row r="23078" spans="13:14" ht="14.5" x14ac:dyDescent="0.35">
      <c r="M23078" s="263" t="s">
        <v>16597</v>
      </c>
      <c r="N23078" s="264">
        <v>10503391.789999999</v>
      </c>
    </row>
    <row r="23079" spans="13:14" ht="14.5" x14ac:dyDescent="0.35">
      <c r="M23079" s="263" t="s">
        <v>33033</v>
      </c>
      <c r="N23079" s="264">
        <v>5076978.71</v>
      </c>
    </row>
    <row r="23080" spans="13:14" ht="14.5" x14ac:dyDescent="0.35">
      <c r="M23080" s="263" t="s">
        <v>42427</v>
      </c>
      <c r="N23080" s="264">
        <v>33475.629999999997</v>
      </c>
    </row>
    <row r="23081" spans="13:14" ht="14.5" x14ac:dyDescent="0.35">
      <c r="M23081" s="263" t="s">
        <v>16598</v>
      </c>
      <c r="N23081" s="264">
        <v>58125835.549999997</v>
      </c>
    </row>
    <row r="23082" spans="13:14" ht="14.5" x14ac:dyDescent="0.35">
      <c r="M23082" s="263" t="s">
        <v>16599</v>
      </c>
      <c r="N23082" s="264">
        <v>8020358.6900000004</v>
      </c>
    </row>
    <row r="23083" spans="13:14" ht="14.5" x14ac:dyDescent="0.35">
      <c r="M23083" s="263" t="s">
        <v>16600</v>
      </c>
      <c r="N23083" s="264">
        <v>2205297.7999999998</v>
      </c>
    </row>
    <row r="23084" spans="13:14" ht="14.5" x14ac:dyDescent="0.35">
      <c r="M23084" s="263" t="s">
        <v>16601</v>
      </c>
      <c r="N23084" s="264">
        <v>13242.04</v>
      </c>
    </row>
    <row r="23085" spans="13:14" ht="14.5" x14ac:dyDescent="0.35">
      <c r="M23085" s="263" t="s">
        <v>33035</v>
      </c>
      <c r="N23085" s="264">
        <v>70832.59</v>
      </c>
    </row>
    <row r="23086" spans="13:14" ht="14.5" x14ac:dyDescent="0.35">
      <c r="M23086" s="263" t="s">
        <v>16602</v>
      </c>
      <c r="N23086" s="264">
        <v>59787.18</v>
      </c>
    </row>
    <row r="23087" spans="13:14" ht="14.5" x14ac:dyDescent="0.35">
      <c r="M23087" s="263" t="s">
        <v>16603</v>
      </c>
      <c r="N23087" s="264">
        <v>108701</v>
      </c>
    </row>
    <row r="23088" spans="13:14" ht="14.5" x14ac:dyDescent="0.35">
      <c r="M23088" s="263" t="s">
        <v>33037</v>
      </c>
      <c r="N23088" s="264">
        <v>457738.52</v>
      </c>
    </row>
    <row r="23089" spans="13:14" ht="14.5" x14ac:dyDescent="0.35">
      <c r="M23089" s="263" t="s">
        <v>16604</v>
      </c>
      <c r="N23089" s="264">
        <v>24659845.870000001</v>
      </c>
    </row>
    <row r="23090" spans="13:14" ht="14.5" x14ac:dyDescent="0.35">
      <c r="M23090" s="263" t="s">
        <v>16605</v>
      </c>
      <c r="N23090" s="264">
        <v>116643142.56</v>
      </c>
    </row>
    <row r="23091" spans="13:14" ht="14.5" x14ac:dyDescent="0.35">
      <c r="M23091" s="263" t="s">
        <v>33038</v>
      </c>
      <c r="N23091" s="264">
        <v>9540.6200000000008</v>
      </c>
    </row>
    <row r="23092" spans="13:14" ht="14.5" x14ac:dyDescent="0.35">
      <c r="M23092" s="263" t="s">
        <v>33039</v>
      </c>
      <c r="N23092" s="264">
        <v>-2102500.67</v>
      </c>
    </row>
    <row r="23093" spans="13:14" ht="14.5" x14ac:dyDescent="0.35">
      <c r="M23093" s="263" t="s">
        <v>36333</v>
      </c>
      <c r="N23093" s="264">
        <v>6216109.6299999999</v>
      </c>
    </row>
    <row r="23094" spans="13:14" ht="14.5" x14ac:dyDescent="0.35">
      <c r="M23094" s="263" t="s">
        <v>33040</v>
      </c>
      <c r="N23094" s="264">
        <v>22817715.73</v>
      </c>
    </row>
    <row r="23095" spans="13:14" ht="14.5" x14ac:dyDescent="0.35">
      <c r="M23095" s="263" t="s">
        <v>38873</v>
      </c>
      <c r="N23095" s="264">
        <v>4957.29</v>
      </c>
    </row>
    <row r="23096" spans="13:14" ht="14.5" x14ac:dyDescent="0.35">
      <c r="M23096" s="263" t="s">
        <v>58691</v>
      </c>
      <c r="N23096" s="264">
        <v>23700</v>
      </c>
    </row>
    <row r="23097" spans="13:14" ht="14.5" x14ac:dyDescent="0.35">
      <c r="M23097" s="263" t="s">
        <v>54107</v>
      </c>
      <c r="N23097" s="264">
        <v>278576.40000000002</v>
      </c>
    </row>
    <row r="23098" spans="13:14" ht="14.5" x14ac:dyDescent="0.35">
      <c r="M23098" s="263" t="s">
        <v>54108</v>
      </c>
      <c r="N23098" s="264">
        <v>175125.66</v>
      </c>
    </row>
    <row r="23099" spans="13:14" ht="14.5" x14ac:dyDescent="0.35">
      <c r="M23099" s="263" t="s">
        <v>58692</v>
      </c>
      <c r="N23099" s="264">
        <v>99909.08</v>
      </c>
    </row>
    <row r="23100" spans="13:14" ht="14.5" x14ac:dyDescent="0.35">
      <c r="M23100" s="263" t="s">
        <v>37848</v>
      </c>
      <c r="N23100" s="264">
        <v>7980663.3499999996</v>
      </c>
    </row>
    <row r="23101" spans="13:14" ht="14.5" x14ac:dyDescent="0.35">
      <c r="M23101" s="263" t="s">
        <v>16606</v>
      </c>
      <c r="N23101" s="264">
        <v>15783206.43</v>
      </c>
    </row>
    <row r="23102" spans="13:14" ht="14.5" x14ac:dyDescent="0.35">
      <c r="M23102" s="263" t="s">
        <v>16607</v>
      </c>
      <c r="N23102" s="264">
        <v>14551925.65</v>
      </c>
    </row>
    <row r="23103" spans="13:14" ht="14.5" x14ac:dyDescent="0.35">
      <c r="M23103" s="263" t="s">
        <v>33041</v>
      </c>
      <c r="N23103" s="264">
        <v>5211782.34</v>
      </c>
    </row>
    <row r="23104" spans="13:14" ht="14.5" x14ac:dyDescent="0.35">
      <c r="M23104" s="263" t="s">
        <v>34979</v>
      </c>
      <c r="N23104" s="264">
        <v>100000</v>
      </c>
    </row>
    <row r="23105" spans="13:14" ht="14.5" x14ac:dyDescent="0.35">
      <c r="M23105" s="263" t="s">
        <v>32435</v>
      </c>
      <c r="N23105" s="264">
        <v>60117.2</v>
      </c>
    </row>
    <row r="23106" spans="13:14" ht="14.5" x14ac:dyDescent="0.35">
      <c r="M23106" s="263" t="s">
        <v>32453</v>
      </c>
      <c r="N23106" s="264">
        <v>10650</v>
      </c>
    </row>
    <row r="23107" spans="13:14" ht="14.5" x14ac:dyDescent="0.35">
      <c r="M23107" s="263" t="s">
        <v>32455</v>
      </c>
      <c r="N23107" s="264">
        <v>824.84</v>
      </c>
    </row>
    <row r="23108" spans="13:14" ht="14.5" x14ac:dyDescent="0.35">
      <c r="M23108" s="263" t="s">
        <v>32456</v>
      </c>
      <c r="N23108" s="264">
        <v>2371.79</v>
      </c>
    </row>
    <row r="23109" spans="13:14" ht="14.5" x14ac:dyDescent="0.35">
      <c r="M23109" s="263" t="s">
        <v>32459</v>
      </c>
      <c r="N23109" s="264">
        <v>22464</v>
      </c>
    </row>
    <row r="23110" spans="13:14" ht="14.5" x14ac:dyDescent="0.35">
      <c r="M23110" s="263" t="s">
        <v>58693</v>
      </c>
      <c r="N23110" s="264">
        <v>-0.36</v>
      </c>
    </row>
    <row r="23111" spans="13:14" ht="14.5" x14ac:dyDescent="0.35">
      <c r="M23111" s="263" t="s">
        <v>32465</v>
      </c>
      <c r="N23111" s="264">
        <v>21136.82</v>
      </c>
    </row>
    <row r="23112" spans="13:14" ht="14.5" x14ac:dyDescent="0.35">
      <c r="M23112" s="263" t="s">
        <v>32475</v>
      </c>
      <c r="N23112" s="264">
        <v>52131.76</v>
      </c>
    </row>
    <row r="23113" spans="13:14" ht="14.5" x14ac:dyDescent="0.35">
      <c r="M23113" s="263" t="s">
        <v>32477</v>
      </c>
      <c r="N23113" s="264">
        <v>90.87</v>
      </c>
    </row>
    <row r="23114" spans="13:14" ht="14.5" x14ac:dyDescent="0.35">
      <c r="M23114" s="263" t="s">
        <v>32478</v>
      </c>
      <c r="N23114" s="264">
        <v>3222.6</v>
      </c>
    </row>
    <row r="23115" spans="13:14" ht="14.5" x14ac:dyDescent="0.35">
      <c r="M23115" s="263" t="s">
        <v>32479</v>
      </c>
      <c r="N23115" s="264">
        <v>10509.59</v>
      </c>
    </row>
    <row r="23116" spans="13:14" ht="14.5" x14ac:dyDescent="0.35">
      <c r="M23116" s="263" t="s">
        <v>32480</v>
      </c>
      <c r="N23116" s="264">
        <v>4426.18</v>
      </c>
    </row>
    <row r="23117" spans="13:14" ht="14.5" x14ac:dyDescent="0.35">
      <c r="M23117" s="263" t="s">
        <v>32481</v>
      </c>
      <c r="N23117" s="264">
        <v>213554</v>
      </c>
    </row>
    <row r="23118" spans="13:14" ht="14.5" x14ac:dyDescent="0.35">
      <c r="M23118" s="263" t="s">
        <v>32482</v>
      </c>
      <c r="N23118" s="264">
        <v>248582</v>
      </c>
    </row>
    <row r="23119" spans="13:14" ht="14.5" x14ac:dyDescent="0.35">
      <c r="M23119" s="263" t="s">
        <v>32484</v>
      </c>
      <c r="N23119" s="264">
        <v>290</v>
      </c>
    </row>
    <row r="23120" spans="13:14" ht="14.5" x14ac:dyDescent="0.35">
      <c r="M23120" s="263" t="s">
        <v>32486</v>
      </c>
      <c r="N23120" s="264">
        <v>15539.46</v>
      </c>
    </row>
    <row r="23121" spans="13:14" ht="14.5" x14ac:dyDescent="0.35">
      <c r="M23121" s="263" t="s">
        <v>32487</v>
      </c>
      <c r="N23121" s="264">
        <v>307</v>
      </c>
    </row>
    <row r="23122" spans="13:14" ht="14.5" x14ac:dyDescent="0.35">
      <c r="M23122" s="263" t="s">
        <v>58816</v>
      </c>
      <c r="N23122" s="264">
        <v>-7.0000000000000007E-2</v>
      </c>
    </row>
    <row r="23123" spans="13:14" ht="14.5" x14ac:dyDescent="0.35">
      <c r="M23123" s="263" t="s">
        <v>16473</v>
      </c>
      <c r="N23123" s="264">
        <v>196350.8</v>
      </c>
    </row>
    <row r="23124" spans="13:14" ht="14.5" x14ac:dyDescent="0.35">
      <c r="M23124" s="263" t="s">
        <v>16474</v>
      </c>
      <c r="N23124" s="264">
        <v>1129365.3700000001</v>
      </c>
    </row>
    <row r="23125" spans="13:14" ht="14.5" x14ac:dyDescent="0.35">
      <c r="M23125" s="263" t="s">
        <v>16484</v>
      </c>
      <c r="N23125" s="264">
        <v>18482.28</v>
      </c>
    </row>
    <row r="23126" spans="13:14" ht="14.5" x14ac:dyDescent="0.35">
      <c r="M23126" s="263" t="s">
        <v>16486</v>
      </c>
      <c r="N23126" s="264">
        <v>16317.33</v>
      </c>
    </row>
    <row r="23127" spans="13:14" ht="14.5" x14ac:dyDescent="0.35">
      <c r="M23127" s="263" t="s">
        <v>16488</v>
      </c>
      <c r="N23127" s="264">
        <v>154305.04999999999</v>
      </c>
    </row>
    <row r="23128" spans="13:14" ht="14.5" x14ac:dyDescent="0.35">
      <c r="M23128" s="263" t="s">
        <v>16490</v>
      </c>
      <c r="N23128" s="264">
        <v>14466.55</v>
      </c>
    </row>
    <row r="23129" spans="13:14" ht="14.5" x14ac:dyDescent="0.35">
      <c r="M23129" s="263" t="s">
        <v>16492</v>
      </c>
      <c r="N23129" s="264">
        <v>809.56</v>
      </c>
    </row>
    <row r="23130" spans="13:14" ht="14.5" x14ac:dyDescent="0.35">
      <c r="M23130" s="263" t="s">
        <v>32491</v>
      </c>
      <c r="N23130" s="264">
        <v>20557</v>
      </c>
    </row>
    <row r="23131" spans="13:14" ht="14.5" x14ac:dyDescent="0.35">
      <c r="M23131" s="263" t="s">
        <v>16495</v>
      </c>
      <c r="N23131" s="264">
        <v>459</v>
      </c>
    </row>
    <row r="23132" spans="13:14" ht="14.5" x14ac:dyDescent="0.35">
      <c r="M23132" s="263" t="s">
        <v>32495</v>
      </c>
      <c r="N23132" s="264">
        <v>1500</v>
      </c>
    </row>
    <row r="23133" spans="13:14" ht="14.5" x14ac:dyDescent="0.35">
      <c r="M23133" s="263" t="s">
        <v>16498</v>
      </c>
      <c r="N23133" s="264">
        <v>9769.1</v>
      </c>
    </row>
    <row r="23134" spans="13:14" ht="14.5" x14ac:dyDescent="0.35">
      <c r="M23134" s="263" t="s">
        <v>16501</v>
      </c>
      <c r="N23134" s="264">
        <v>8759.41</v>
      </c>
    </row>
    <row r="23135" spans="13:14" ht="14.5" x14ac:dyDescent="0.35">
      <c r="M23135" s="263" t="s">
        <v>16502</v>
      </c>
      <c r="N23135" s="264">
        <v>68975</v>
      </c>
    </row>
    <row r="23136" spans="13:14" ht="14.5" x14ac:dyDescent="0.35">
      <c r="M23136" s="263" t="s">
        <v>16507</v>
      </c>
      <c r="N23136" s="264">
        <v>108701</v>
      </c>
    </row>
    <row r="23137" spans="13:14" ht="14.5" x14ac:dyDescent="0.35">
      <c r="M23137" s="263" t="s">
        <v>16508</v>
      </c>
      <c r="N23137" s="264">
        <v>35668.92</v>
      </c>
    </row>
    <row r="23138" spans="13:14" ht="14.5" x14ac:dyDescent="0.35">
      <c r="M23138" s="263" t="s">
        <v>16509</v>
      </c>
      <c r="N23138" s="264">
        <v>40396.089999999997</v>
      </c>
    </row>
    <row r="23139" spans="13:14" ht="14.5" x14ac:dyDescent="0.35">
      <c r="M23139" s="263" t="s">
        <v>16510</v>
      </c>
      <c r="N23139" s="264">
        <v>93750.46</v>
      </c>
    </row>
    <row r="23140" spans="13:14" ht="14.5" x14ac:dyDescent="0.35">
      <c r="M23140" s="263" t="s">
        <v>16511</v>
      </c>
      <c r="N23140" s="264">
        <v>3075</v>
      </c>
    </row>
    <row r="23141" spans="13:14" ht="14.5" x14ac:dyDescent="0.35">
      <c r="M23141" s="263" t="s">
        <v>16512</v>
      </c>
      <c r="N23141" s="264">
        <v>47734.92</v>
      </c>
    </row>
    <row r="23142" spans="13:14" ht="14.5" x14ac:dyDescent="0.35">
      <c r="M23142" s="263" t="s">
        <v>32510</v>
      </c>
      <c r="N23142" s="264">
        <v>5884.08</v>
      </c>
    </row>
    <row r="23143" spans="13:14" ht="14.5" x14ac:dyDescent="0.35">
      <c r="M23143" s="263" t="s">
        <v>32511</v>
      </c>
      <c r="N23143" s="264">
        <v>65.599999999999994</v>
      </c>
    </row>
    <row r="23144" spans="13:14" ht="14.5" x14ac:dyDescent="0.35">
      <c r="M23144" s="263" t="s">
        <v>16513</v>
      </c>
      <c r="N23144" s="264">
        <v>234357.13</v>
      </c>
    </row>
    <row r="23145" spans="13:14" ht="14.5" x14ac:dyDescent="0.35">
      <c r="M23145" s="263" t="s">
        <v>16514</v>
      </c>
      <c r="N23145" s="264">
        <v>68741.179999999993</v>
      </c>
    </row>
    <row r="23146" spans="13:14" ht="14.5" x14ac:dyDescent="0.35">
      <c r="M23146" s="263" t="s">
        <v>32514</v>
      </c>
      <c r="N23146" s="264">
        <v>1377.87</v>
      </c>
    </row>
    <row r="23147" spans="13:14" ht="14.5" x14ac:dyDescent="0.35">
      <c r="M23147" s="263" t="s">
        <v>32515</v>
      </c>
      <c r="N23147" s="264">
        <v>2628.89</v>
      </c>
    </row>
    <row r="23148" spans="13:14" ht="14.5" x14ac:dyDescent="0.35">
      <c r="M23148" s="263" t="s">
        <v>32516</v>
      </c>
      <c r="N23148" s="264">
        <v>50469.43</v>
      </c>
    </row>
    <row r="23149" spans="13:14" ht="14.5" x14ac:dyDescent="0.35">
      <c r="M23149" s="263" t="s">
        <v>32517</v>
      </c>
      <c r="N23149" s="264">
        <v>1120</v>
      </c>
    </row>
    <row r="23150" spans="13:14" ht="14.5" x14ac:dyDescent="0.35">
      <c r="M23150" s="263" t="s">
        <v>32518</v>
      </c>
      <c r="N23150" s="264">
        <v>9860</v>
      </c>
    </row>
    <row r="23151" spans="13:14" ht="14.5" x14ac:dyDescent="0.35">
      <c r="M23151" s="263" t="s">
        <v>32519</v>
      </c>
      <c r="N23151" s="264">
        <v>3620</v>
      </c>
    </row>
    <row r="23152" spans="13:14" ht="14.5" x14ac:dyDescent="0.35">
      <c r="M23152" s="263" t="s">
        <v>32522</v>
      </c>
      <c r="N23152" s="264">
        <v>16163.03</v>
      </c>
    </row>
    <row r="23153" spans="13:14" ht="14.5" x14ac:dyDescent="0.35">
      <c r="M23153" s="263" t="s">
        <v>32523</v>
      </c>
      <c r="N23153" s="264">
        <v>2093.37</v>
      </c>
    </row>
    <row r="23154" spans="13:14" ht="14.5" x14ac:dyDescent="0.35">
      <c r="M23154" s="263" t="s">
        <v>32526</v>
      </c>
      <c r="N23154" s="264">
        <v>228.64</v>
      </c>
    </row>
    <row r="23155" spans="13:14" ht="14.5" x14ac:dyDescent="0.35">
      <c r="M23155" s="263" t="s">
        <v>51864</v>
      </c>
      <c r="N23155" s="264">
        <v>160</v>
      </c>
    </row>
    <row r="23156" spans="13:14" ht="14.5" x14ac:dyDescent="0.35">
      <c r="M23156" s="263" t="s">
        <v>32531</v>
      </c>
      <c r="N23156" s="264">
        <v>330544.06</v>
      </c>
    </row>
    <row r="23157" spans="13:14" ht="14.5" x14ac:dyDescent="0.35">
      <c r="M23157" s="263" t="s">
        <v>32532</v>
      </c>
      <c r="N23157" s="264">
        <v>672.21</v>
      </c>
    </row>
    <row r="23158" spans="13:14" ht="14.5" x14ac:dyDescent="0.35">
      <c r="M23158" s="263" t="s">
        <v>32533</v>
      </c>
      <c r="N23158" s="264">
        <v>115.51</v>
      </c>
    </row>
    <row r="23159" spans="13:14" ht="14.5" x14ac:dyDescent="0.35">
      <c r="M23159" s="263" t="s">
        <v>32534</v>
      </c>
      <c r="N23159" s="264">
        <v>31914.42</v>
      </c>
    </row>
    <row r="23160" spans="13:14" ht="14.5" x14ac:dyDescent="0.35">
      <c r="M23160" s="263" t="s">
        <v>32535</v>
      </c>
      <c r="N23160" s="264">
        <v>84727.13</v>
      </c>
    </row>
    <row r="23161" spans="13:14" ht="14.5" x14ac:dyDescent="0.35">
      <c r="M23161" s="263" t="s">
        <v>32537</v>
      </c>
      <c r="N23161" s="264">
        <v>389.31</v>
      </c>
    </row>
    <row r="23162" spans="13:14" ht="14.5" x14ac:dyDescent="0.35">
      <c r="M23162" s="263" t="s">
        <v>32539</v>
      </c>
      <c r="N23162" s="264">
        <v>89009.15</v>
      </c>
    </row>
    <row r="23163" spans="13:14" ht="14.5" x14ac:dyDescent="0.35">
      <c r="M23163" s="263" t="s">
        <v>32541</v>
      </c>
      <c r="N23163" s="264">
        <v>10387.5</v>
      </c>
    </row>
    <row r="23164" spans="13:14" ht="14.5" x14ac:dyDescent="0.35">
      <c r="M23164" s="263" t="s">
        <v>32542</v>
      </c>
      <c r="N23164" s="264">
        <v>103961.34</v>
      </c>
    </row>
    <row r="23165" spans="13:14" ht="14.5" x14ac:dyDescent="0.35">
      <c r="M23165" s="263" t="s">
        <v>32544</v>
      </c>
      <c r="N23165" s="264">
        <v>1200.9100000000001</v>
      </c>
    </row>
    <row r="23166" spans="13:14" ht="14.5" x14ac:dyDescent="0.35">
      <c r="M23166" s="263" t="s">
        <v>32547</v>
      </c>
      <c r="N23166" s="264">
        <v>666265.34</v>
      </c>
    </row>
    <row r="23167" spans="13:14" ht="14.5" x14ac:dyDescent="0.35">
      <c r="M23167" s="263" t="s">
        <v>32548</v>
      </c>
      <c r="N23167" s="264">
        <v>33131.47</v>
      </c>
    </row>
    <row r="23168" spans="13:14" ht="14.5" x14ac:dyDescent="0.35">
      <c r="M23168" s="263" t="s">
        <v>32549</v>
      </c>
      <c r="N23168" s="264">
        <v>128346.69</v>
      </c>
    </row>
    <row r="23169" spans="13:14" ht="14.5" x14ac:dyDescent="0.35">
      <c r="M23169" s="263" t="s">
        <v>32596</v>
      </c>
      <c r="N23169" s="264">
        <v>403224.51</v>
      </c>
    </row>
    <row r="23170" spans="13:14" ht="14.5" x14ac:dyDescent="0.35">
      <c r="M23170" s="263" t="s">
        <v>32600</v>
      </c>
      <c r="N23170" s="264">
        <v>5532.54</v>
      </c>
    </row>
    <row r="23171" spans="13:14" ht="14.5" x14ac:dyDescent="0.35">
      <c r="M23171" s="263" t="s">
        <v>32612</v>
      </c>
      <c r="N23171" s="264">
        <v>6000</v>
      </c>
    </row>
    <row r="23172" spans="13:14" ht="14.5" x14ac:dyDescent="0.35">
      <c r="M23172" s="263" t="s">
        <v>32617</v>
      </c>
      <c r="N23172" s="264">
        <v>29427.47</v>
      </c>
    </row>
    <row r="23173" spans="13:14" ht="14.5" x14ac:dyDescent="0.35">
      <c r="M23173" s="263" t="s">
        <v>32618</v>
      </c>
      <c r="N23173" s="264">
        <v>89161.76</v>
      </c>
    </row>
    <row r="23174" spans="13:14" ht="14.5" x14ac:dyDescent="0.35">
      <c r="M23174" s="263" t="s">
        <v>32619</v>
      </c>
      <c r="N23174" s="264">
        <v>113546.04</v>
      </c>
    </row>
    <row r="23175" spans="13:14" ht="14.5" x14ac:dyDescent="0.35">
      <c r="M23175" s="263" t="s">
        <v>32620</v>
      </c>
      <c r="N23175" s="264">
        <v>81816.69</v>
      </c>
    </row>
    <row r="23176" spans="13:14" ht="14.5" x14ac:dyDescent="0.35">
      <c r="M23176" s="263" t="s">
        <v>32621</v>
      </c>
      <c r="N23176" s="264">
        <v>91158.62</v>
      </c>
    </row>
    <row r="23177" spans="13:14" ht="14.5" x14ac:dyDescent="0.35">
      <c r="M23177" s="263" t="s">
        <v>32624</v>
      </c>
      <c r="N23177" s="264">
        <v>416450.79</v>
      </c>
    </row>
    <row r="23178" spans="13:14" ht="14.5" x14ac:dyDescent="0.35">
      <c r="M23178" s="263" t="s">
        <v>32627</v>
      </c>
      <c r="N23178" s="264">
        <v>667345.68000000005</v>
      </c>
    </row>
    <row r="23179" spans="13:14" ht="14.5" x14ac:dyDescent="0.35">
      <c r="M23179" s="263" t="s">
        <v>32629</v>
      </c>
      <c r="N23179" s="264">
        <v>240651.62</v>
      </c>
    </row>
    <row r="23180" spans="13:14" ht="14.5" x14ac:dyDescent="0.35">
      <c r="M23180" s="263" t="s">
        <v>32632</v>
      </c>
      <c r="N23180" s="264">
        <v>7974</v>
      </c>
    </row>
    <row r="23181" spans="13:14" ht="14.5" x14ac:dyDescent="0.35">
      <c r="M23181" s="263" t="s">
        <v>32633</v>
      </c>
      <c r="N23181" s="264">
        <v>7231.08</v>
      </c>
    </row>
    <row r="23182" spans="13:14" ht="14.5" x14ac:dyDescent="0.35">
      <c r="M23182" s="263" t="s">
        <v>58817</v>
      </c>
      <c r="N23182" s="264">
        <v>-23</v>
      </c>
    </row>
    <row r="23183" spans="13:14" ht="14.5" x14ac:dyDescent="0.35">
      <c r="M23183" s="263" t="s">
        <v>32635</v>
      </c>
      <c r="N23183" s="264">
        <v>7858</v>
      </c>
    </row>
    <row r="23184" spans="13:14" ht="14.5" x14ac:dyDescent="0.35">
      <c r="M23184" s="263" t="s">
        <v>32656</v>
      </c>
      <c r="N23184" s="264">
        <v>7059</v>
      </c>
    </row>
    <row r="23185" spans="13:14" ht="14.5" x14ac:dyDescent="0.35">
      <c r="M23185" s="263" t="s">
        <v>58694</v>
      </c>
      <c r="N23185" s="264">
        <v>-7.0000000000000007E-2</v>
      </c>
    </row>
    <row r="23186" spans="13:14" ht="14.5" x14ac:dyDescent="0.35">
      <c r="M23186" s="263" t="s">
        <v>32658</v>
      </c>
      <c r="N23186" s="264">
        <v>466785.47</v>
      </c>
    </row>
    <row r="23187" spans="13:14" ht="14.5" x14ac:dyDescent="0.35">
      <c r="M23187" s="263" t="s">
        <v>32659</v>
      </c>
      <c r="N23187" s="264">
        <v>24389.25</v>
      </c>
    </row>
    <row r="23188" spans="13:14" ht="14.5" x14ac:dyDescent="0.35">
      <c r="M23188" s="263" t="s">
        <v>58695</v>
      </c>
      <c r="N23188" s="264">
        <v>428691.99</v>
      </c>
    </row>
    <row r="23189" spans="13:14" ht="14.5" x14ac:dyDescent="0.35">
      <c r="M23189" s="263" t="s">
        <v>54109</v>
      </c>
      <c r="N23189" s="264">
        <v>11827.05</v>
      </c>
    </row>
    <row r="23190" spans="13:14" ht="14.5" x14ac:dyDescent="0.35">
      <c r="M23190" s="263" t="s">
        <v>58696</v>
      </c>
      <c r="N23190" s="264">
        <v>6695.29</v>
      </c>
    </row>
    <row r="23191" spans="13:14" ht="14.5" x14ac:dyDescent="0.35">
      <c r="M23191" s="263" t="s">
        <v>46234</v>
      </c>
      <c r="N23191" s="264">
        <v>290249024.24000001</v>
      </c>
    </row>
    <row r="23192" spans="13:14" ht="14.5" x14ac:dyDescent="0.35">
      <c r="M23192" s="263" t="s">
        <v>46235</v>
      </c>
      <c r="N23192" s="264">
        <v>21948492.010000002</v>
      </c>
    </row>
    <row r="23193" spans="13:14" ht="14.5" x14ac:dyDescent="0.35">
      <c r="M23193" s="263" t="s">
        <v>32663</v>
      </c>
      <c r="N23193" s="264">
        <v>355195.17</v>
      </c>
    </row>
    <row r="23194" spans="13:14" ht="14.5" x14ac:dyDescent="0.35">
      <c r="M23194" s="263" t="s">
        <v>16515</v>
      </c>
      <c r="N23194" s="264">
        <v>75791.259999999995</v>
      </c>
    </row>
    <row r="23195" spans="13:14" ht="14.5" x14ac:dyDescent="0.35">
      <c r="M23195" s="263" t="s">
        <v>32664</v>
      </c>
      <c r="N23195" s="264">
        <v>532088.12</v>
      </c>
    </row>
    <row r="23196" spans="13:14" ht="14.5" x14ac:dyDescent="0.35">
      <c r="M23196" s="263" t="s">
        <v>32665</v>
      </c>
      <c r="N23196" s="264">
        <v>1326</v>
      </c>
    </row>
    <row r="23197" spans="13:14" ht="14.5" x14ac:dyDescent="0.35">
      <c r="M23197" s="263" t="s">
        <v>16516</v>
      </c>
      <c r="N23197" s="264">
        <v>4840682.49</v>
      </c>
    </row>
    <row r="23198" spans="13:14" ht="14.5" x14ac:dyDescent="0.35">
      <c r="M23198" s="263" t="s">
        <v>32667</v>
      </c>
      <c r="N23198" s="264">
        <v>15908.76</v>
      </c>
    </row>
    <row r="23199" spans="13:14" ht="14.5" x14ac:dyDescent="0.35">
      <c r="M23199" s="263" t="s">
        <v>32668</v>
      </c>
      <c r="N23199" s="264">
        <v>5837937.0800000001</v>
      </c>
    </row>
    <row r="23200" spans="13:14" ht="14.5" x14ac:dyDescent="0.35">
      <c r="M23200" s="263" t="s">
        <v>32669</v>
      </c>
      <c r="N23200" s="264">
        <v>102072</v>
      </c>
    </row>
    <row r="23201" spans="13:14" ht="14.5" x14ac:dyDescent="0.35">
      <c r="M23201" s="263" t="s">
        <v>36290</v>
      </c>
      <c r="N23201" s="264">
        <v>4788.84</v>
      </c>
    </row>
    <row r="23202" spans="13:14" ht="14.5" x14ac:dyDescent="0.35">
      <c r="M23202" s="263" t="s">
        <v>36338</v>
      </c>
      <c r="N23202" s="264">
        <v>4836.2</v>
      </c>
    </row>
    <row r="23203" spans="13:14" ht="14.5" x14ac:dyDescent="0.35">
      <c r="M23203" s="263" t="s">
        <v>49317</v>
      </c>
      <c r="N23203" s="264">
        <v>71996.36</v>
      </c>
    </row>
    <row r="23204" spans="13:14" ht="14.5" x14ac:dyDescent="0.35">
      <c r="M23204" s="263" t="s">
        <v>16517</v>
      </c>
      <c r="N23204" s="264">
        <v>2572242.92</v>
      </c>
    </row>
    <row r="23205" spans="13:14" ht="14.5" x14ac:dyDescent="0.35">
      <c r="M23205" s="263" t="s">
        <v>32671</v>
      </c>
      <c r="N23205" s="264">
        <v>3989.42</v>
      </c>
    </row>
    <row r="23206" spans="13:14" ht="14.5" x14ac:dyDescent="0.35">
      <c r="M23206" s="263" t="s">
        <v>16518</v>
      </c>
      <c r="N23206" s="264">
        <v>315692.18</v>
      </c>
    </row>
    <row r="23207" spans="13:14" ht="14.5" x14ac:dyDescent="0.35">
      <c r="M23207" s="263" t="s">
        <v>16519</v>
      </c>
      <c r="N23207" s="264">
        <v>165.12</v>
      </c>
    </row>
    <row r="23208" spans="13:14" ht="14.5" x14ac:dyDescent="0.35">
      <c r="M23208" s="263" t="s">
        <v>16520</v>
      </c>
      <c r="N23208" s="264">
        <v>4667472.97</v>
      </c>
    </row>
    <row r="23209" spans="13:14" ht="14.5" x14ac:dyDescent="0.35">
      <c r="M23209" s="263" t="s">
        <v>16521</v>
      </c>
      <c r="N23209" s="264">
        <v>651882.59</v>
      </c>
    </row>
    <row r="23210" spans="13:14" ht="14.5" x14ac:dyDescent="0.35">
      <c r="M23210" s="263" t="s">
        <v>32673</v>
      </c>
      <c r="N23210" s="264">
        <v>20587.91</v>
      </c>
    </row>
    <row r="23211" spans="13:14" ht="14.5" x14ac:dyDescent="0.35">
      <c r="M23211" s="263" t="s">
        <v>32674</v>
      </c>
      <c r="N23211" s="264">
        <v>109812.62</v>
      </c>
    </row>
    <row r="23212" spans="13:14" ht="14.5" x14ac:dyDescent="0.35">
      <c r="M23212" s="263" t="s">
        <v>16522</v>
      </c>
      <c r="N23212" s="264">
        <v>1143713.6200000001</v>
      </c>
    </row>
    <row r="23213" spans="13:14" ht="14.5" x14ac:dyDescent="0.35">
      <c r="M23213" s="263" t="s">
        <v>32675</v>
      </c>
      <c r="N23213" s="264">
        <v>72230.33</v>
      </c>
    </row>
    <row r="23214" spans="13:14" ht="14.5" x14ac:dyDescent="0.35">
      <c r="M23214" s="263" t="s">
        <v>32678</v>
      </c>
      <c r="N23214" s="264">
        <v>1007021.25</v>
      </c>
    </row>
    <row r="23215" spans="13:14" ht="14.5" x14ac:dyDescent="0.35">
      <c r="M23215" s="263" t="s">
        <v>32679</v>
      </c>
      <c r="N23215" s="264">
        <v>1856315.81</v>
      </c>
    </row>
    <row r="23216" spans="13:14" ht="14.5" x14ac:dyDescent="0.35">
      <c r="M23216" s="263" t="s">
        <v>32680</v>
      </c>
      <c r="N23216" s="264">
        <v>176951.56</v>
      </c>
    </row>
    <row r="23217" spans="13:14" ht="14.5" x14ac:dyDescent="0.35">
      <c r="M23217" s="263" t="s">
        <v>32681</v>
      </c>
      <c r="N23217" s="264">
        <v>1020352.04</v>
      </c>
    </row>
    <row r="23218" spans="13:14" ht="14.5" x14ac:dyDescent="0.35">
      <c r="M23218" s="263" t="s">
        <v>32682</v>
      </c>
      <c r="N23218" s="264">
        <v>76366.600000000006</v>
      </c>
    </row>
    <row r="23219" spans="13:14" ht="14.5" x14ac:dyDescent="0.35">
      <c r="M23219" s="263" t="s">
        <v>32683</v>
      </c>
      <c r="N23219" s="264">
        <v>73099</v>
      </c>
    </row>
    <row r="23220" spans="13:14" ht="14.5" x14ac:dyDescent="0.35">
      <c r="M23220" s="263" t="s">
        <v>32684</v>
      </c>
      <c r="N23220" s="264">
        <v>157.5</v>
      </c>
    </row>
    <row r="23221" spans="13:14" ht="14.5" x14ac:dyDescent="0.35">
      <c r="M23221" s="263" t="s">
        <v>32685</v>
      </c>
      <c r="N23221" s="264">
        <v>7723.4</v>
      </c>
    </row>
    <row r="23222" spans="13:14" ht="14.5" x14ac:dyDescent="0.35">
      <c r="M23222" s="263" t="s">
        <v>16523</v>
      </c>
      <c r="N23222" s="264">
        <v>1240706.42</v>
      </c>
    </row>
    <row r="23223" spans="13:14" ht="14.5" x14ac:dyDescent="0.35">
      <c r="M23223" s="263" t="s">
        <v>32686</v>
      </c>
      <c r="N23223" s="264">
        <v>4703.92</v>
      </c>
    </row>
    <row r="23224" spans="13:14" ht="14.5" x14ac:dyDescent="0.35">
      <c r="M23224" s="263" t="s">
        <v>16524</v>
      </c>
      <c r="N23224" s="264">
        <v>562305.29</v>
      </c>
    </row>
    <row r="23225" spans="13:14" ht="14.5" x14ac:dyDescent="0.35">
      <c r="M23225" s="263" t="s">
        <v>32687</v>
      </c>
      <c r="N23225" s="264">
        <v>1073679.22</v>
      </c>
    </row>
    <row r="23226" spans="13:14" ht="14.5" x14ac:dyDescent="0.35">
      <c r="M23226" s="263" t="s">
        <v>32688</v>
      </c>
      <c r="N23226" s="264">
        <v>179047.89</v>
      </c>
    </row>
    <row r="23227" spans="13:14" ht="14.5" x14ac:dyDescent="0.35">
      <c r="M23227" s="263" t="s">
        <v>32689</v>
      </c>
      <c r="N23227" s="264">
        <v>27180.39</v>
      </c>
    </row>
    <row r="23228" spans="13:14" ht="14.5" x14ac:dyDescent="0.35">
      <c r="M23228" s="263" t="s">
        <v>32690</v>
      </c>
      <c r="N23228" s="264">
        <v>2025.01</v>
      </c>
    </row>
    <row r="23229" spans="13:14" ht="14.5" x14ac:dyDescent="0.35">
      <c r="M23229" s="263" t="s">
        <v>32691</v>
      </c>
      <c r="N23229" s="264">
        <v>9667892.7200000007</v>
      </c>
    </row>
    <row r="23230" spans="13:14" ht="14.5" x14ac:dyDescent="0.35">
      <c r="M23230" s="263" t="s">
        <v>16525</v>
      </c>
      <c r="N23230" s="264">
        <v>1091130.3899999999</v>
      </c>
    </row>
    <row r="23231" spans="13:14" ht="14.5" x14ac:dyDescent="0.35">
      <c r="M23231" s="263" t="s">
        <v>32692</v>
      </c>
      <c r="N23231" s="264">
        <v>2586090.4500000002</v>
      </c>
    </row>
    <row r="23232" spans="13:14" ht="14.5" x14ac:dyDescent="0.35">
      <c r="M23232" s="263" t="s">
        <v>32693</v>
      </c>
      <c r="N23232" s="264">
        <v>38859</v>
      </c>
    </row>
    <row r="23233" spans="13:14" ht="14.5" x14ac:dyDescent="0.35">
      <c r="M23233" s="263" t="s">
        <v>32694</v>
      </c>
      <c r="N23233" s="264">
        <v>16599</v>
      </c>
    </row>
    <row r="23234" spans="13:14" ht="14.5" x14ac:dyDescent="0.35">
      <c r="M23234" s="263" t="s">
        <v>32695</v>
      </c>
      <c r="N23234" s="264">
        <v>5259.9</v>
      </c>
    </row>
    <row r="23235" spans="13:14" ht="14.5" x14ac:dyDescent="0.35">
      <c r="M23235" s="263" t="s">
        <v>52749</v>
      </c>
      <c r="N23235" s="264">
        <v>4569.82</v>
      </c>
    </row>
    <row r="23236" spans="13:14" ht="14.5" x14ac:dyDescent="0.35">
      <c r="M23236" s="263" t="s">
        <v>16526</v>
      </c>
      <c r="N23236" s="264">
        <v>321852.58</v>
      </c>
    </row>
    <row r="23237" spans="13:14" ht="14.5" x14ac:dyDescent="0.35">
      <c r="M23237" s="263" t="s">
        <v>16527</v>
      </c>
      <c r="N23237" s="264">
        <v>2164552.91</v>
      </c>
    </row>
    <row r="23238" spans="13:14" ht="14.5" x14ac:dyDescent="0.35">
      <c r="M23238" s="263" t="s">
        <v>32696</v>
      </c>
      <c r="N23238" s="264">
        <v>418696.82</v>
      </c>
    </row>
    <row r="23239" spans="13:14" ht="14.5" x14ac:dyDescent="0.35">
      <c r="M23239" s="263" t="s">
        <v>32697</v>
      </c>
      <c r="N23239" s="264">
        <v>150</v>
      </c>
    </row>
    <row r="23240" spans="13:14" ht="14.5" x14ac:dyDescent="0.35">
      <c r="M23240" s="263" t="s">
        <v>16528</v>
      </c>
      <c r="N23240" s="264">
        <v>394792.97</v>
      </c>
    </row>
    <row r="23241" spans="13:14" ht="14.5" x14ac:dyDescent="0.35">
      <c r="M23241" s="263" t="s">
        <v>32698</v>
      </c>
      <c r="N23241" s="264">
        <v>15430.58</v>
      </c>
    </row>
    <row r="23242" spans="13:14" ht="14.5" x14ac:dyDescent="0.35">
      <c r="M23242" s="263" t="s">
        <v>16529</v>
      </c>
      <c r="N23242" s="264">
        <v>3410278.19</v>
      </c>
    </row>
    <row r="23243" spans="13:14" ht="14.5" x14ac:dyDescent="0.35">
      <c r="M23243" s="263" t="s">
        <v>16530</v>
      </c>
      <c r="N23243" s="264">
        <v>3931357.21</v>
      </c>
    </row>
    <row r="23244" spans="13:14" ht="14.5" x14ac:dyDescent="0.35">
      <c r="M23244" s="263" t="s">
        <v>32699</v>
      </c>
      <c r="N23244" s="264">
        <v>972.29</v>
      </c>
    </row>
    <row r="23245" spans="13:14" ht="14.5" x14ac:dyDescent="0.35">
      <c r="M23245" s="263" t="s">
        <v>16531</v>
      </c>
      <c r="N23245" s="264">
        <v>1766842.99</v>
      </c>
    </row>
    <row r="23246" spans="13:14" ht="14.5" x14ac:dyDescent="0.35">
      <c r="M23246" s="263" t="s">
        <v>32700</v>
      </c>
      <c r="N23246" s="264">
        <v>85349.26</v>
      </c>
    </row>
    <row r="23247" spans="13:14" ht="14.5" x14ac:dyDescent="0.35">
      <c r="M23247" s="263" t="s">
        <v>50929</v>
      </c>
      <c r="N23247" s="264">
        <v>0.1</v>
      </c>
    </row>
    <row r="23248" spans="13:14" ht="14.5" x14ac:dyDescent="0.35">
      <c r="M23248" s="263" t="s">
        <v>32701</v>
      </c>
      <c r="N23248" s="264">
        <v>45876.3</v>
      </c>
    </row>
    <row r="23249" spans="13:14" ht="14.5" x14ac:dyDescent="0.35">
      <c r="M23249" s="263" t="s">
        <v>32702</v>
      </c>
      <c r="N23249" s="264">
        <v>3117.9</v>
      </c>
    </row>
    <row r="23250" spans="13:14" ht="14.5" x14ac:dyDescent="0.35">
      <c r="M23250" s="263" t="s">
        <v>16532</v>
      </c>
      <c r="N23250" s="264">
        <v>7934848.2999999998</v>
      </c>
    </row>
    <row r="23251" spans="13:14" ht="14.5" x14ac:dyDescent="0.35">
      <c r="M23251" s="263" t="s">
        <v>16533</v>
      </c>
      <c r="N23251" s="264">
        <v>276866.99</v>
      </c>
    </row>
    <row r="23252" spans="13:14" ht="14.5" x14ac:dyDescent="0.35">
      <c r="M23252" s="263" t="s">
        <v>32703</v>
      </c>
      <c r="N23252" s="264">
        <v>21051.26</v>
      </c>
    </row>
    <row r="23253" spans="13:14" ht="14.5" x14ac:dyDescent="0.35">
      <c r="M23253" s="263" t="s">
        <v>32704</v>
      </c>
      <c r="N23253" s="264">
        <v>6715.96</v>
      </c>
    </row>
    <row r="23254" spans="13:14" ht="14.5" x14ac:dyDescent="0.35">
      <c r="M23254" s="263" t="s">
        <v>16534</v>
      </c>
      <c r="N23254" s="264">
        <v>73953.22</v>
      </c>
    </row>
    <row r="23255" spans="13:14" ht="14.5" x14ac:dyDescent="0.35">
      <c r="M23255" s="263" t="s">
        <v>32705</v>
      </c>
      <c r="N23255" s="264">
        <v>210707.28</v>
      </c>
    </row>
    <row r="23256" spans="13:14" ht="14.5" x14ac:dyDescent="0.35">
      <c r="M23256" s="263" t="s">
        <v>32706</v>
      </c>
      <c r="N23256" s="264">
        <v>540070.27</v>
      </c>
    </row>
    <row r="23257" spans="13:14" ht="14.5" x14ac:dyDescent="0.35">
      <c r="M23257" s="263" t="s">
        <v>16536</v>
      </c>
      <c r="N23257" s="264">
        <v>108995.9</v>
      </c>
    </row>
    <row r="23258" spans="13:14" ht="14.5" x14ac:dyDescent="0.35">
      <c r="M23258" s="263" t="s">
        <v>32707</v>
      </c>
      <c r="N23258" s="264">
        <v>12532.91</v>
      </c>
    </row>
    <row r="23259" spans="13:14" ht="14.5" x14ac:dyDescent="0.35">
      <c r="M23259" s="263" t="s">
        <v>32708</v>
      </c>
      <c r="N23259" s="264">
        <v>221737.71</v>
      </c>
    </row>
    <row r="23260" spans="13:14" ht="14.5" x14ac:dyDescent="0.35">
      <c r="M23260" s="263" t="s">
        <v>32709</v>
      </c>
      <c r="N23260" s="264">
        <v>216514.19</v>
      </c>
    </row>
    <row r="23261" spans="13:14" ht="14.5" x14ac:dyDescent="0.35">
      <c r="M23261" s="263" t="s">
        <v>32710</v>
      </c>
      <c r="N23261" s="264">
        <v>3926.7</v>
      </c>
    </row>
    <row r="23262" spans="13:14" ht="14.5" x14ac:dyDescent="0.35">
      <c r="M23262" s="263" t="s">
        <v>32711</v>
      </c>
      <c r="N23262" s="264">
        <v>13500.13</v>
      </c>
    </row>
    <row r="23263" spans="13:14" ht="14.5" x14ac:dyDescent="0.35">
      <c r="M23263" s="263" t="s">
        <v>32712</v>
      </c>
      <c r="N23263" s="264">
        <v>140044.72</v>
      </c>
    </row>
    <row r="23264" spans="13:14" ht="14.5" x14ac:dyDescent="0.35">
      <c r="M23264" s="263" t="s">
        <v>16537</v>
      </c>
      <c r="N23264" s="264">
        <v>5012.96</v>
      </c>
    </row>
    <row r="23265" spans="13:14" ht="14.5" x14ac:dyDescent="0.35">
      <c r="M23265" s="263" t="s">
        <v>16538</v>
      </c>
      <c r="N23265" s="264">
        <v>369820.25</v>
      </c>
    </row>
    <row r="23266" spans="13:14" ht="14.5" x14ac:dyDescent="0.35">
      <c r="M23266" s="263" t="s">
        <v>16539</v>
      </c>
      <c r="N23266" s="264">
        <v>761165.77</v>
      </c>
    </row>
    <row r="23267" spans="13:14" ht="14.5" x14ac:dyDescent="0.35">
      <c r="M23267" s="263" t="s">
        <v>37819</v>
      </c>
      <c r="N23267" s="264">
        <v>1236760</v>
      </c>
    </row>
    <row r="23268" spans="13:14" ht="14.5" x14ac:dyDescent="0.35">
      <c r="M23268" s="263" t="s">
        <v>32714</v>
      </c>
      <c r="N23268" s="264">
        <v>8000</v>
      </c>
    </row>
    <row r="23269" spans="13:14" ht="14.5" x14ac:dyDescent="0.35">
      <c r="M23269" s="263" t="s">
        <v>16541</v>
      </c>
      <c r="N23269" s="264">
        <v>1671298.82</v>
      </c>
    </row>
    <row r="23270" spans="13:14" ht="14.5" x14ac:dyDescent="0.35">
      <c r="M23270" s="263" t="s">
        <v>54110</v>
      </c>
      <c r="N23270" s="264">
        <v>2643864.73</v>
      </c>
    </row>
    <row r="23271" spans="13:14" ht="14.5" x14ac:dyDescent="0.35">
      <c r="M23271" s="263" t="s">
        <v>16542</v>
      </c>
      <c r="N23271" s="264">
        <v>10369639.539999999</v>
      </c>
    </row>
    <row r="23272" spans="13:14" ht="14.5" x14ac:dyDescent="0.35">
      <c r="M23272" s="263" t="s">
        <v>16543</v>
      </c>
      <c r="N23272" s="264">
        <v>755351.6</v>
      </c>
    </row>
    <row r="23273" spans="13:14" ht="14.5" x14ac:dyDescent="0.35">
      <c r="M23273" s="263" t="s">
        <v>32716</v>
      </c>
      <c r="N23273" s="264">
        <v>864642.02</v>
      </c>
    </row>
    <row r="23274" spans="13:14" ht="14.5" x14ac:dyDescent="0.35">
      <c r="M23274" s="263" t="s">
        <v>42396</v>
      </c>
      <c r="N23274" s="264">
        <v>18800</v>
      </c>
    </row>
    <row r="23275" spans="13:14" ht="14.5" x14ac:dyDescent="0.35">
      <c r="M23275" s="263" t="s">
        <v>16544</v>
      </c>
      <c r="N23275" s="264">
        <v>5518948.6799999997</v>
      </c>
    </row>
    <row r="23276" spans="13:14" ht="14.5" x14ac:dyDescent="0.35">
      <c r="M23276" s="263" t="s">
        <v>16545</v>
      </c>
      <c r="N23276" s="264">
        <v>239468.63</v>
      </c>
    </row>
    <row r="23277" spans="13:14" ht="14.5" x14ac:dyDescent="0.35">
      <c r="M23277" s="263" t="s">
        <v>16546</v>
      </c>
      <c r="N23277" s="264">
        <v>11518.57</v>
      </c>
    </row>
    <row r="23278" spans="13:14" ht="14.5" x14ac:dyDescent="0.35">
      <c r="M23278" s="263" t="s">
        <v>32718</v>
      </c>
      <c r="N23278" s="264">
        <v>8610.11</v>
      </c>
    </row>
    <row r="23279" spans="13:14" ht="14.5" x14ac:dyDescent="0.35">
      <c r="M23279" s="263" t="s">
        <v>16547</v>
      </c>
      <c r="N23279" s="264">
        <v>5356597.7</v>
      </c>
    </row>
    <row r="23280" spans="13:14" ht="14.5" x14ac:dyDescent="0.35">
      <c r="M23280" s="263" t="s">
        <v>16548</v>
      </c>
      <c r="N23280" s="264">
        <v>15348282.34</v>
      </c>
    </row>
    <row r="23281" spans="13:14" ht="14.5" x14ac:dyDescent="0.35">
      <c r="M23281" s="263" t="s">
        <v>32719</v>
      </c>
      <c r="N23281" s="264">
        <v>-1858962.94</v>
      </c>
    </row>
    <row r="23282" spans="13:14" ht="14.5" x14ac:dyDescent="0.35">
      <c r="M23282" s="263" t="s">
        <v>43736</v>
      </c>
      <c r="N23282" s="264">
        <v>151672.03</v>
      </c>
    </row>
    <row r="23283" spans="13:14" ht="14.5" x14ac:dyDescent="0.35">
      <c r="M23283" s="263" t="s">
        <v>32720</v>
      </c>
      <c r="N23283" s="264">
        <v>565883.97</v>
      </c>
    </row>
    <row r="23284" spans="13:14" ht="14.5" x14ac:dyDescent="0.35">
      <c r="M23284" s="263" t="s">
        <v>38842</v>
      </c>
      <c r="N23284" s="264">
        <v>4957.29</v>
      </c>
    </row>
    <row r="23285" spans="13:14" ht="14.5" x14ac:dyDescent="0.35">
      <c r="M23285" s="263" t="s">
        <v>42397</v>
      </c>
      <c r="N23285" s="264">
        <v>25527.06</v>
      </c>
    </row>
    <row r="23286" spans="13:14" ht="14.5" x14ac:dyDescent="0.35">
      <c r="M23286" s="263" t="s">
        <v>32721</v>
      </c>
      <c r="N23286" s="264">
        <v>572125.74</v>
      </c>
    </row>
    <row r="23287" spans="13:14" ht="14.5" x14ac:dyDescent="0.35">
      <c r="M23287" s="263" t="s">
        <v>16549</v>
      </c>
      <c r="N23287" s="264">
        <v>161703.31</v>
      </c>
    </row>
    <row r="23288" spans="13:14" ht="14.5" x14ac:dyDescent="0.35">
      <c r="M23288" s="263" t="s">
        <v>32722</v>
      </c>
      <c r="N23288" s="264">
        <v>20635.599999999999</v>
      </c>
    </row>
    <row r="23289" spans="13:14" ht="14.5" x14ac:dyDescent="0.35">
      <c r="M23289" s="263" t="s">
        <v>32723</v>
      </c>
      <c r="N23289" s="264">
        <v>43522.94</v>
      </c>
    </row>
    <row r="23290" spans="13:14" ht="14.5" x14ac:dyDescent="0.35">
      <c r="M23290" s="263" t="s">
        <v>32724</v>
      </c>
      <c r="N23290" s="264">
        <v>14624.11</v>
      </c>
    </row>
    <row r="23291" spans="13:14" ht="14.5" x14ac:dyDescent="0.35">
      <c r="M23291" s="263" t="s">
        <v>32726</v>
      </c>
      <c r="N23291" s="264">
        <v>9488.3799999999992</v>
      </c>
    </row>
    <row r="23292" spans="13:14" ht="14.5" x14ac:dyDescent="0.35">
      <c r="M23292" s="263" t="s">
        <v>32727</v>
      </c>
      <c r="N23292" s="264">
        <v>8057.72</v>
      </c>
    </row>
    <row r="23293" spans="13:14" ht="14.5" x14ac:dyDescent="0.35">
      <c r="M23293" s="263" t="s">
        <v>32728</v>
      </c>
      <c r="N23293" s="264">
        <v>467.75</v>
      </c>
    </row>
    <row r="23294" spans="13:14" ht="14.5" x14ac:dyDescent="0.35">
      <c r="M23294" s="263" t="s">
        <v>32729</v>
      </c>
      <c r="N23294" s="264">
        <v>6000</v>
      </c>
    </row>
    <row r="23295" spans="13:14" ht="14.5" x14ac:dyDescent="0.35">
      <c r="M23295" s="263" t="s">
        <v>32730</v>
      </c>
      <c r="N23295" s="264">
        <v>7278.9</v>
      </c>
    </row>
    <row r="23296" spans="13:14" ht="14.5" x14ac:dyDescent="0.35">
      <c r="M23296" s="263" t="s">
        <v>32731</v>
      </c>
      <c r="N23296" s="264">
        <v>3170.52</v>
      </c>
    </row>
    <row r="23297" spans="13:14" ht="14.5" x14ac:dyDescent="0.35">
      <c r="M23297" s="263" t="s">
        <v>32732</v>
      </c>
      <c r="N23297" s="264">
        <v>2517.6</v>
      </c>
    </row>
    <row r="23298" spans="13:14" ht="14.5" x14ac:dyDescent="0.35">
      <c r="M23298" s="263" t="s">
        <v>32733</v>
      </c>
      <c r="N23298" s="264">
        <v>10708.11</v>
      </c>
    </row>
    <row r="23299" spans="13:14" ht="14.5" x14ac:dyDescent="0.35">
      <c r="M23299" s="263" t="s">
        <v>32737</v>
      </c>
      <c r="N23299" s="264">
        <v>31057.75</v>
      </c>
    </row>
    <row r="23300" spans="13:14" ht="14.5" x14ac:dyDescent="0.35">
      <c r="M23300" s="263" t="s">
        <v>32738</v>
      </c>
      <c r="N23300" s="264">
        <v>1008</v>
      </c>
    </row>
    <row r="23301" spans="13:14" ht="14.5" x14ac:dyDescent="0.35">
      <c r="M23301" s="263" t="s">
        <v>54111</v>
      </c>
      <c r="N23301" s="264">
        <v>1154.8699999999999</v>
      </c>
    </row>
    <row r="23302" spans="13:14" ht="14.5" x14ac:dyDescent="0.35">
      <c r="M23302" s="263" t="s">
        <v>38843</v>
      </c>
      <c r="N23302" s="264">
        <v>2831.96</v>
      </c>
    </row>
    <row r="23303" spans="13:14" ht="14.5" x14ac:dyDescent="0.35">
      <c r="M23303" s="263" t="s">
        <v>54112</v>
      </c>
      <c r="N23303" s="264">
        <v>1795</v>
      </c>
    </row>
    <row r="23304" spans="13:14" ht="14.5" x14ac:dyDescent="0.35">
      <c r="M23304" s="263" t="s">
        <v>32741</v>
      </c>
      <c r="N23304" s="264">
        <v>108194.49</v>
      </c>
    </row>
    <row r="23305" spans="13:14" ht="14.5" x14ac:dyDescent="0.35">
      <c r="M23305" s="263" t="s">
        <v>32743</v>
      </c>
      <c r="N23305" s="264">
        <v>26554.71</v>
      </c>
    </row>
    <row r="23306" spans="13:14" ht="14.5" x14ac:dyDescent="0.35">
      <c r="M23306" s="263" t="s">
        <v>32744</v>
      </c>
      <c r="N23306" s="264">
        <v>20980.39</v>
      </c>
    </row>
    <row r="23307" spans="13:14" ht="14.5" x14ac:dyDescent="0.35">
      <c r="M23307" s="263" t="s">
        <v>32746</v>
      </c>
      <c r="N23307" s="264">
        <v>14978.5</v>
      </c>
    </row>
    <row r="23308" spans="13:14" ht="14.5" x14ac:dyDescent="0.35">
      <c r="M23308" s="263" t="s">
        <v>32747</v>
      </c>
      <c r="N23308" s="264">
        <v>81390.3</v>
      </c>
    </row>
    <row r="23309" spans="13:14" ht="14.5" x14ac:dyDescent="0.35">
      <c r="M23309" s="263" t="s">
        <v>32748</v>
      </c>
      <c r="N23309" s="264">
        <v>703.73</v>
      </c>
    </row>
    <row r="23310" spans="13:14" ht="14.5" x14ac:dyDescent="0.35">
      <c r="M23310" s="263" t="s">
        <v>32751</v>
      </c>
      <c r="N23310" s="264">
        <v>137872.39000000001</v>
      </c>
    </row>
    <row r="23311" spans="13:14" ht="14.5" x14ac:dyDescent="0.35">
      <c r="M23311" s="263" t="s">
        <v>58697</v>
      </c>
      <c r="N23311" s="264">
        <v>62293.440000000002</v>
      </c>
    </row>
    <row r="23312" spans="13:14" ht="14.5" x14ac:dyDescent="0.35">
      <c r="M23312" s="263" t="s">
        <v>32752</v>
      </c>
      <c r="N23312" s="264">
        <v>2507997.4300000002</v>
      </c>
    </row>
    <row r="23313" spans="13:14" ht="14.5" x14ac:dyDescent="0.35">
      <c r="M23313" s="263" t="s">
        <v>32753</v>
      </c>
      <c r="N23313" s="264">
        <v>3895201.47</v>
      </c>
    </row>
    <row r="23314" spans="13:14" ht="14.5" x14ac:dyDescent="0.35">
      <c r="M23314" s="263" t="s">
        <v>38844</v>
      </c>
      <c r="N23314" s="264">
        <v>-11064.6</v>
      </c>
    </row>
    <row r="23315" spans="13:14" ht="14.5" x14ac:dyDescent="0.35">
      <c r="M23315" s="263" t="s">
        <v>32754</v>
      </c>
      <c r="N23315" s="264">
        <v>52895.78</v>
      </c>
    </row>
    <row r="23316" spans="13:14" ht="14.5" x14ac:dyDescent="0.35">
      <c r="M23316" s="263" t="s">
        <v>58698</v>
      </c>
      <c r="N23316" s="264">
        <v>36325.129999999997</v>
      </c>
    </row>
    <row r="23317" spans="13:14" ht="14.5" x14ac:dyDescent="0.35">
      <c r="M23317" s="263" t="s">
        <v>32755</v>
      </c>
      <c r="N23317" s="264">
        <v>2606889.0099999998</v>
      </c>
    </row>
    <row r="23318" spans="13:14" ht="14.5" x14ac:dyDescent="0.35">
      <c r="M23318" s="263" t="s">
        <v>32756</v>
      </c>
      <c r="N23318" s="264">
        <v>138389.14000000001</v>
      </c>
    </row>
    <row r="23319" spans="13:14" ht="14.5" x14ac:dyDescent="0.35">
      <c r="M23319" s="263" t="s">
        <v>37820</v>
      </c>
      <c r="N23319" s="264">
        <v>1182.0899999999999</v>
      </c>
    </row>
    <row r="23320" spans="13:14" ht="14.5" x14ac:dyDescent="0.35">
      <c r="M23320" s="263" t="s">
        <v>32757</v>
      </c>
      <c r="N23320" s="264">
        <v>500044.39</v>
      </c>
    </row>
    <row r="23321" spans="13:14" ht="14.5" x14ac:dyDescent="0.35">
      <c r="M23321" s="263" t="s">
        <v>50930</v>
      </c>
      <c r="N23321" s="264">
        <v>779.75</v>
      </c>
    </row>
    <row r="23322" spans="13:14" ht="14.5" x14ac:dyDescent="0.35">
      <c r="M23322" s="263" t="s">
        <v>32758</v>
      </c>
      <c r="N23322" s="264">
        <v>32568.41</v>
      </c>
    </row>
    <row r="23323" spans="13:14" ht="14.5" x14ac:dyDescent="0.35">
      <c r="M23323" s="263" t="s">
        <v>32759</v>
      </c>
      <c r="N23323" s="264">
        <v>27999.71</v>
      </c>
    </row>
    <row r="23324" spans="13:14" ht="14.5" x14ac:dyDescent="0.35">
      <c r="M23324" s="263" t="s">
        <v>32760</v>
      </c>
      <c r="N23324" s="264">
        <v>36877.47</v>
      </c>
    </row>
    <row r="23325" spans="13:14" ht="14.5" x14ac:dyDescent="0.35">
      <c r="M23325" s="263" t="s">
        <v>32762</v>
      </c>
      <c r="N23325" s="264">
        <v>165148.76999999999</v>
      </c>
    </row>
    <row r="23326" spans="13:14" ht="14.5" x14ac:dyDescent="0.35">
      <c r="M23326" s="263" t="s">
        <v>32763</v>
      </c>
      <c r="N23326" s="264">
        <v>165922.4</v>
      </c>
    </row>
    <row r="23327" spans="13:14" ht="14.5" x14ac:dyDescent="0.35">
      <c r="M23327" s="263" t="s">
        <v>32764</v>
      </c>
      <c r="N23327" s="264">
        <v>27100.07</v>
      </c>
    </row>
    <row r="23328" spans="13:14" ht="14.5" x14ac:dyDescent="0.35">
      <c r="M23328" s="263" t="s">
        <v>32765</v>
      </c>
      <c r="N23328" s="264">
        <v>34110.79</v>
      </c>
    </row>
    <row r="23329" spans="13:14" ht="14.5" x14ac:dyDescent="0.35">
      <c r="M23329" s="263" t="s">
        <v>32766</v>
      </c>
      <c r="N23329" s="264">
        <v>52046.27</v>
      </c>
    </row>
    <row r="23330" spans="13:14" ht="14.5" x14ac:dyDescent="0.35">
      <c r="M23330" s="263" t="s">
        <v>36291</v>
      </c>
      <c r="N23330" s="264">
        <v>30190.16</v>
      </c>
    </row>
    <row r="23331" spans="13:14" ht="14.5" x14ac:dyDescent="0.35">
      <c r="M23331" s="263" t="s">
        <v>32767</v>
      </c>
      <c r="N23331" s="264">
        <v>58710.239999999998</v>
      </c>
    </row>
    <row r="23332" spans="13:14" ht="14.5" x14ac:dyDescent="0.35">
      <c r="M23332" s="263" t="s">
        <v>32769</v>
      </c>
      <c r="N23332" s="264">
        <v>924339.72</v>
      </c>
    </row>
    <row r="23333" spans="13:14" ht="14.5" x14ac:dyDescent="0.35">
      <c r="M23333" s="263" t="s">
        <v>32770</v>
      </c>
      <c r="N23333" s="264">
        <v>91180</v>
      </c>
    </row>
    <row r="23334" spans="13:14" ht="14.5" x14ac:dyDescent="0.35">
      <c r="M23334" s="263" t="s">
        <v>32771</v>
      </c>
      <c r="N23334" s="264">
        <v>312338.64</v>
      </c>
    </row>
    <row r="23335" spans="13:14" ht="14.5" x14ac:dyDescent="0.35">
      <c r="M23335" s="263" t="s">
        <v>32772</v>
      </c>
      <c r="N23335" s="264">
        <v>4330.01</v>
      </c>
    </row>
    <row r="23336" spans="13:14" ht="14.5" x14ac:dyDescent="0.35">
      <c r="M23336" s="263" t="s">
        <v>32773</v>
      </c>
      <c r="N23336" s="264">
        <v>199359.75</v>
      </c>
    </row>
    <row r="23337" spans="13:14" ht="14.5" x14ac:dyDescent="0.35">
      <c r="M23337" s="263" t="s">
        <v>32774</v>
      </c>
      <c r="N23337" s="264">
        <v>412922.25</v>
      </c>
    </row>
    <row r="23338" spans="13:14" ht="14.5" x14ac:dyDescent="0.35">
      <c r="M23338" s="263" t="s">
        <v>32775</v>
      </c>
      <c r="N23338" s="264">
        <v>17434.419999999998</v>
      </c>
    </row>
    <row r="23339" spans="13:14" ht="14.5" x14ac:dyDescent="0.35">
      <c r="M23339" s="263" t="s">
        <v>32776</v>
      </c>
      <c r="N23339" s="264">
        <v>5812.5</v>
      </c>
    </row>
    <row r="23340" spans="13:14" ht="14.5" x14ac:dyDescent="0.35">
      <c r="M23340" s="263" t="s">
        <v>32777</v>
      </c>
      <c r="N23340" s="264">
        <v>1023308.39</v>
      </c>
    </row>
    <row r="23341" spans="13:14" ht="14.5" x14ac:dyDescent="0.35">
      <c r="M23341" s="263" t="s">
        <v>32778</v>
      </c>
      <c r="N23341" s="264">
        <v>58407.63</v>
      </c>
    </row>
    <row r="23342" spans="13:14" ht="14.5" x14ac:dyDescent="0.35">
      <c r="M23342" s="263" t="s">
        <v>32779</v>
      </c>
      <c r="N23342" s="264">
        <v>19272.96</v>
      </c>
    </row>
    <row r="23343" spans="13:14" ht="14.5" x14ac:dyDescent="0.35">
      <c r="M23343" s="263" t="s">
        <v>32780</v>
      </c>
      <c r="N23343" s="264">
        <v>2922.57</v>
      </c>
    </row>
    <row r="23344" spans="13:14" ht="14.5" x14ac:dyDescent="0.35">
      <c r="M23344" s="263" t="s">
        <v>32781</v>
      </c>
      <c r="N23344" s="264">
        <v>850</v>
      </c>
    </row>
    <row r="23345" spans="13:14" ht="14.5" x14ac:dyDescent="0.35">
      <c r="M23345" s="263" t="s">
        <v>32782</v>
      </c>
      <c r="N23345" s="264">
        <v>62666.03</v>
      </c>
    </row>
    <row r="23346" spans="13:14" ht="14.5" x14ac:dyDescent="0.35">
      <c r="M23346" s="263" t="s">
        <v>58699</v>
      </c>
      <c r="N23346" s="264">
        <v>128244.38</v>
      </c>
    </row>
    <row r="23347" spans="13:14" ht="14.5" x14ac:dyDescent="0.35">
      <c r="M23347" s="263" t="s">
        <v>32783</v>
      </c>
      <c r="N23347" s="264">
        <v>515393.96</v>
      </c>
    </row>
    <row r="23348" spans="13:14" ht="14.5" x14ac:dyDescent="0.35">
      <c r="M23348" s="263" t="s">
        <v>32784</v>
      </c>
      <c r="N23348" s="264">
        <v>46664.56</v>
      </c>
    </row>
    <row r="23349" spans="13:14" ht="14.5" x14ac:dyDescent="0.35">
      <c r="M23349" s="263" t="s">
        <v>38845</v>
      </c>
      <c r="N23349" s="264">
        <v>26729.14</v>
      </c>
    </row>
    <row r="23350" spans="13:14" ht="14.5" x14ac:dyDescent="0.35">
      <c r="M23350" s="263" t="s">
        <v>32785</v>
      </c>
      <c r="N23350" s="264">
        <v>85321.18</v>
      </c>
    </row>
    <row r="23351" spans="13:14" ht="14.5" x14ac:dyDescent="0.35">
      <c r="M23351" s="263" t="s">
        <v>38846</v>
      </c>
      <c r="N23351" s="264">
        <v>-452.12</v>
      </c>
    </row>
    <row r="23352" spans="13:14" ht="14.5" x14ac:dyDescent="0.35">
      <c r="M23352" s="263" t="s">
        <v>32786</v>
      </c>
      <c r="N23352" s="264">
        <v>16027.25</v>
      </c>
    </row>
    <row r="23353" spans="13:14" ht="14.5" x14ac:dyDescent="0.35">
      <c r="M23353" s="263" t="s">
        <v>32788</v>
      </c>
      <c r="N23353" s="264">
        <v>31548.45</v>
      </c>
    </row>
    <row r="23354" spans="13:14" ht="14.5" x14ac:dyDescent="0.35">
      <c r="M23354" s="263" t="s">
        <v>32790</v>
      </c>
      <c r="N23354" s="264">
        <v>43907.17</v>
      </c>
    </row>
    <row r="23355" spans="13:14" ht="14.5" x14ac:dyDescent="0.35">
      <c r="M23355" s="263" t="s">
        <v>32791</v>
      </c>
      <c r="N23355" s="264">
        <v>160388.69</v>
      </c>
    </row>
    <row r="23356" spans="13:14" ht="14.5" x14ac:dyDescent="0.35">
      <c r="M23356" s="263" t="s">
        <v>58700</v>
      </c>
      <c r="N23356" s="264">
        <v>53209.3</v>
      </c>
    </row>
    <row r="23357" spans="13:14" ht="14.5" x14ac:dyDescent="0.35">
      <c r="M23357" s="263" t="s">
        <v>58701</v>
      </c>
      <c r="N23357" s="264">
        <v>4285.1000000000004</v>
      </c>
    </row>
    <row r="23358" spans="13:14" ht="14.5" x14ac:dyDescent="0.35">
      <c r="M23358" s="263" t="s">
        <v>32793</v>
      </c>
      <c r="N23358" s="264">
        <v>9074.4500000000007</v>
      </c>
    </row>
    <row r="23359" spans="13:14" ht="14.5" x14ac:dyDescent="0.35">
      <c r="M23359" s="263" t="s">
        <v>52750</v>
      </c>
      <c r="N23359" s="264">
        <v>81491.62</v>
      </c>
    </row>
    <row r="23360" spans="13:14" ht="14.5" x14ac:dyDescent="0.35">
      <c r="M23360" s="263" t="s">
        <v>32795</v>
      </c>
      <c r="N23360" s="264">
        <v>114193.46</v>
      </c>
    </row>
    <row r="23361" spans="13:14" ht="14.5" x14ac:dyDescent="0.35">
      <c r="M23361" s="263" t="s">
        <v>32796</v>
      </c>
      <c r="N23361" s="264">
        <v>19854.7</v>
      </c>
    </row>
    <row r="23362" spans="13:14" ht="14.5" x14ac:dyDescent="0.35">
      <c r="M23362" s="263" t="s">
        <v>32797</v>
      </c>
      <c r="N23362" s="264">
        <v>40824.639999999999</v>
      </c>
    </row>
    <row r="23363" spans="13:14" ht="14.5" x14ac:dyDescent="0.35">
      <c r="M23363" s="263" t="s">
        <v>32798</v>
      </c>
      <c r="N23363" s="264">
        <v>85705.67</v>
      </c>
    </row>
    <row r="23364" spans="13:14" ht="14.5" x14ac:dyDescent="0.35">
      <c r="M23364" s="263" t="s">
        <v>32799</v>
      </c>
      <c r="N23364" s="264">
        <v>2594.37</v>
      </c>
    </row>
    <row r="23365" spans="13:14" ht="14.5" x14ac:dyDescent="0.35">
      <c r="M23365" s="263" t="s">
        <v>58702</v>
      </c>
      <c r="N23365" s="264">
        <v>507.2</v>
      </c>
    </row>
    <row r="23366" spans="13:14" ht="14.5" x14ac:dyDescent="0.35">
      <c r="M23366" s="263" t="s">
        <v>32800</v>
      </c>
      <c r="N23366" s="264">
        <v>1080339.9099999999</v>
      </c>
    </row>
    <row r="23367" spans="13:14" ht="14.5" x14ac:dyDescent="0.35">
      <c r="M23367" s="263" t="s">
        <v>32801</v>
      </c>
      <c r="N23367" s="264">
        <v>38463.19</v>
      </c>
    </row>
    <row r="23368" spans="13:14" ht="14.5" x14ac:dyDescent="0.35">
      <c r="M23368" s="263" t="s">
        <v>43737</v>
      </c>
      <c r="N23368" s="264">
        <v>4662.7299999999996</v>
      </c>
    </row>
    <row r="23369" spans="13:14" ht="14.5" x14ac:dyDescent="0.35">
      <c r="M23369" s="263" t="s">
        <v>58703</v>
      </c>
      <c r="N23369" s="264">
        <v>21230</v>
      </c>
    </row>
    <row r="23370" spans="13:14" ht="14.5" x14ac:dyDescent="0.35">
      <c r="M23370" s="263" t="s">
        <v>32802</v>
      </c>
      <c r="N23370" s="264">
        <v>24913.55</v>
      </c>
    </row>
    <row r="23371" spans="13:14" ht="14.5" x14ac:dyDescent="0.35">
      <c r="M23371" s="263" t="s">
        <v>58704</v>
      </c>
      <c r="N23371" s="264">
        <v>2514.98</v>
      </c>
    </row>
    <row r="23372" spans="13:14" ht="14.5" x14ac:dyDescent="0.35">
      <c r="M23372" s="263" t="s">
        <v>32803</v>
      </c>
      <c r="N23372" s="264">
        <v>103230.81</v>
      </c>
    </row>
    <row r="23373" spans="13:14" ht="14.5" x14ac:dyDescent="0.35">
      <c r="M23373" s="263" t="s">
        <v>32805</v>
      </c>
      <c r="N23373" s="264">
        <v>4610</v>
      </c>
    </row>
    <row r="23374" spans="13:14" ht="14.5" x14ac:dyDescent="0.35">
      <c r="M23374" s="263" t="s">
        <v>52751</v>
      </c>
      <c r="N23374" s="264">
        <v>11008.35</v>
      </c>
    </row>
    <row r="23375" spans="13:14" ht="14.5" x14ac:dyDescent="0.35">
      <c r="M23375" s="263" t="s">
        <v>38847</v>
      </c>
      <c r="N23375" s="264">
        <v>-1396.16</v>
      </c>
    </row>
    <row r="23376" spans="13:14" ht="14.5" x14ac:dyDescent="0.35">
      <c r="M23376" s="263" t="s">
        <v>49318</v>
      </c>
      <c r="N23376" s="264">
        <v>154013.81</v>
      </c>
    </row>
    <row r="23377" spans="13:14" ht="14.5" x14ac:dyDescent="0.35">
      <c r="M23377" s="263" t="s">
        <v>32807</v>
      </c>
      <c r="N23377" s="264">
        <v>10120424.6</v>
      </c>
    </row>
    <row r="23378" spans="13:14" ht="14.5" x14ac:dyDescent="0.35">
      <c r="M23378" s="263" t="s">
        <v>32808</v>
      </c>
      <c r="N23378" s="264">
        <v>521586.83</v>
      </c>
    </row>
    <row r="23379" spans="13:14" ht="14.5" x14ac:dyDescent="0.35">
      <c r="M23379" s="263" t="s">
        <v>32809</v>
      </c>
      <c r="N23379" s="264">
        <v>1618017.91</v>
      </c>
    </row>
    <row r="23380" spans="13:14" ht="14.5" x14ac:dyDescent="0.35">
      <c r="M23380" s="263" t="s">
        <v>42398</v>
      </c>
      <c r="N23380" s="264">
        <v>103</v>
      </c>
    </row>
    <row r="23381" spans="13:14" ht="14.5" x14ac:dyDescent="0.35">
      <c r="M23381" s="263" t="s">
        <v>49319</v>
      </c>
      <c r="N23381" s="264">
        <v>38104.49</v>
      </c>
    </row>
    <row r="23382" spans="13:14" ht="14.5" x14ac:dyDescent="0.35">
      <c r="M23382" s="263" t="s">
        <v>32810</v>
      </c>
      <c r="N23382" s="264">
        <v>909064.72</v>
      </c>
    </row>
    <row r="23383" spans="13:14" ht="14.5" x14ac:dyDescent="0.35">
      <c r="M23383" s="263" t="s">
        <v>42399</v>
      </c>
      <c r="N23383" s="264">
        <v>4183.7</v>
      </c>
    </row>
    <row r="23384" spans="13:14" ht="14.5" x14ac:dyDescent="0.35">
      <c r="M23384" s="263" t="s">
        <v>52752</v>
      </c>
      <c r="N23384" s="264">
        <v>2452.6799999999998</v>
      </c>
    </row>
    <row r="23385" spans="13:14" ht="14.5" x14ac:dyDescent="0.35">
      <c r="M23385" s="263" t="s">
        <v>58705</v>
      </c>
      <c r="N23385" s="264">
        <v>3000</v>
      </c>
    </row>
    <row r="23386" spans="13:14" ht="14.5" x14ac:dyDescent="0.35">
      <c r="M23386" s="263" t="s">
        <v>32811</v>
      </c>
      <c r="N23386" s="264">
        <v>686262.26</v>
      </c>
    </row>
    <row r="23387" spans="13:14" ht="14.5" x14ac:dyDescent="0.35">
      <c r="M23387" s="263" t="s">
        <v>42400</v>
      </c>
      <c r="N23387" s="264">
        <v>870.33</v>
      </c>
    </row>
    <row r="23388" spans="13:14" ht="14.5" x14ac:dyDescent="0.35">
      <c r="M23388" s="263" t="s">
        <v>32812</v>
      </c>
      <c r="N23388" s="264">
        <v>1019960.52</v>
      </c>
    </row>
    <row r="23389" spans="13:14" ht="14.5" x14ac:dyDescent="0.35">
      <c r="M23389" s="263" t="s">
        <v>32813</v>
      </c>
      <c r="N23389" s="264">
        <v>2899552.34</v>
      </c>
    </row>
    <row r="23390" spans="13:14" ht="14.5" x14ac:dyDescent="0.35">
      <c r="M23390" s="263" t="s">
        <v>43738</v>
      </c>
      <c r="N23390" s="264">
        <v>1623.81</v>
      </c>
    </row>
    <row r="23391" spans="13:14" ht="14.5" x14ac:dyDescent="0.35">
      <c r="M23391" s="263" t="s">
        <v>32814</v>
      </c>
      <c r="N23391" s="264">
        <v>1263558.4099999999</v>
      </c>
    </row>
    <row r="23392" spans="13:14" ht="14.5" x14ac:dyDescent="0.35">
      <c r="M23392" s="263" t="s">
        <v>32815</v>
      </c>
      <c r="N23392" s="264">
        <v>25440.82</v>
      </c>
    </row>
    <row r="23393" spans="13:14" ht="14.5" x14ac:dyDescent="0.35">
      <c r="M23393" s="263" t="s">
        <v>32816</v>
      </c>
      <c r="N23393" s="264">
        <v>4287.22</v>
      </c>
    </row>
    <row r="23394" spans="13:14" ht="14.5" x14ac:dyDescent="0.35">
      <c r="M23394" s="263" t="s">
        <v>32817</v>
      </c>
      <c r="N23394" s="264">
        <v>206.11</v>
      </c>
    </row>
    <row r="23395" spans="13:14" ht="14.5" x14ac:dyDescent="0.35">
      <c r="M23395" s="263" t="s">
        <v>32818</v>
      </c>
      <c r="N23395" s="264">
        <v>4644085.51</v>
      </c>
    </row>
    <row r="23396" spans="13:14" ht="14.5" x14ac:dyDescent="0.35">
      <c r="M23396" s="263" t="s">
        <v>50931</v>
      </c>
      <c r="N23396" s="264">
        <v>19506.41</v>
      </c>
    </row>
    <row r="23397" spans="13:14" ht="14.5" x14ac:dyDescent="0.35">
      <c r="M23397" s="263" t="s">
        <v>32819</v>
      </c>
      <c r="N23397" s="264">
        <v>600185.42000000004</v>
      </c>
    </row>
    <row r="23398" spans="13:14" ht="14.5" x14ac:dyDescent="0.35">
      <c r="M23398" s="263" t="s">
        <v>32820</v>
      </c>
      <c r="N23398" s="264">
        <v>345765.38</v>
      </c>
    </row>
    <row r="23399" spans="13:14" ht="14.5" x14ac:dyDescent="0.35">
      <c r="M23399" s="263" t="s">
        <v>58706</v>
      </c>
      <c r="N23399" s="264">
        <v>348419.37</v>
      </c>
    </row>
    <row r="23400" spans="13:14" ht="14.5" x14ac:dyDescent="0.35">
      <c r="M23400" s="263" t="s">
        <v>58818</v>
      </c>
      <c r="N23400" s="264">
        <v>-885.3</v>
      </c>
    </row>
    <row r="23401" spans="13:14" ht="14.5" x14ac:dyDescent="0.35">
      <c r="M23401" s="263" t="s">
        <v>32821</v>
      </c>
      <c r="N23401" s="264">
        <v>1104247.3899999999</v>
      </c>
    </row>
    <row r="23402" spans="13:14" ht="14.5" x14ac:dyDescent="0.35">
      <c r="M23402" s="263" t="s">
        <v>32822</v>
      </c>
      <c r="N23402" s="264">
        <v>502137.99</v>
      </c>
    </row>
    <row r="23403" spans="13:14" ht="14.5" x14ac:dyDescent="0.35">
      <c r="M23403" s="263" t="s">
        <v>49320</v>
      </c>
      <c r="N23403" s="264">
        <v>6292.09</v>
      </c>
    </row>
    <row r="23404" spans="13:14" ht="14.5" x14ac:dyDescent="0.35">
      <c r="M23404" s="263" t="s">
        <v>54113</v>
      </c>
      <c r="N23404" s="264">
        <v>100066.91</v>
      </c>
    </row>
    <row r="23405" spans="13:14" ht="14.5" x14ac:dyDescent="0.35">
      <c r="M23405" s="263" t="s">
        <v>58707</v>
      </c>
      <c r="N23405" s="264">
        <v>320606.77</v>
      </c>
    </row>
    <row r="23406" spans="13:14" ht="14.5" x14ac:dyDescent="0.35">
      <c r="M23406" s="263" t="s">
        <v>32823</v>
      </c>
      <c r="N23406" s="264">
        <v>391028.74</v>
      </c>
    </row>
    <row r="23407" spans="13:14" ht="14.5" x14ac:dyDescent="0.35">
      <c r="M23407" s="263" t="s">
        <v>32824</v>
      </c>
      <c r="N23407" s="264">
        <v>1614355.07</v>
      </c>
    </row>
    <row r="23408" spans="13:14" ht="14.5" x14ac:dyDescent="0.35">
      <c r="M23408" s="263" t="s">
        <v>32825</v>
      </c>
      <c r="N23408" s="264">
        <v>404616.95</v>
      </c>
    </row>
    <row r="23409" spans="13:14" ht="14.5" x14ac:dyDescent="0.35">
      <c r="M23409" s="263" t="s">
        <v>52753</v>
      </c>
      <c r="N23409" s="264">
        <v>4530</v>
      </c>
    </row>
    <row r="23410" spans="13:14" ht="14.5" x14ac:dyDescent="0.35">
      <c r="M23410" s="263" t="s">
        <v>32826</v>
      </c>
      <c r="N23410" s="264">
        <v>27418.62</v>
      </c>
    </row>
    <row r="23411" spans="13:14" ht="14.5" x14ac:dyDescent="0.35">
      <c r="M23411" s="263" t="s">
        <v>32827</v>
      </c>
      <c r="N23411" s="264">
        <v>571403.77</v>
      </c>
    </row>
    <row r="23412" spans="13:14" ht="14.5" x14ac:dyDescent="0.35">
      <c r="M23412" s="263" t="s">
        <v>32828</v>
      </c>
      <c r="N23412" s="264">
        <v>104070.2</v>
      </c>
    </row>
    <row r="23413" spans="13:14" ht="14.5" x14ac:dyDescent="0.35">
      <c r="M23413" s="263" t="s">
        <v>32829</v>
      </c>
      <c r="N23413" s="264">
        <v>41531.65</v>
      </c>
    </row>
    <row r="23414" spans="13:14" ht="14.5" x14ac:dyDescent="0.35">
      <c r="M23414" s="263" t="s">
        <v>36292</v>
      </c>
      <c r="N23414" s="264">
        <v>217656.85</v>
      </c>
    </row>
    <row r="23415" spans="13:14" ht="14.5" x14ac:dyDescent="0.35">
      <c r="M23415" s="263" t="s">
        <v>37821</v>
      </c>
      <c r="N23415" s="264">
        <v>99656.39</v>
      </c>
    </row>
    <row r="23416" spans="13:14" ht="14.5" x14ac:dyDescent="0.35">
      <c r="M23416" s="263" t="s">
        <v>50932</v>
      </c>
      <c r="N23416" s="264">
        <v>67251.83</v>
      </c>
    </row>
    <row r="23417" spans="13:14" ht="14.5" x14ac:dyDescent="0.35">
      <c r="M23417" s="263" t="s">
        <v>32833</v>
      </c>
      <c r="N23417" s="264">
        <v>2221050.41</v>
      </c>
    </row>
    <row r="23418" spans="13:14" ht="14.5" x14ac:dyDescent="0.35">
      <c r="M23418" s="263" t="s">
        <v>32834</v>
      </c>
      <c r="N23418" s="264">
        <v>835.78</v>
      </c>
    </row>
    <row r="23419" spans="13:14" ht="14.5" x14ac:dyDescent="0.35">
      <c r="M23419" s="263" t="s">
        <v>32835</v>
      </c>
      <c r="N23419" s="264">
        <v>601882.4</v>
      </c>
    </row>
    <row r="23420" spans="13:14" ht="14.5" x14ac:dyDescent="0.35">
      <c r="M23420" s="263" t="s">
        <v>32836</v>
      </c>
      <c r="N23420" s="264">
        <v>917583.6</v>
      </c>
    </row>
    <row r="23421" spans="13:14" ht="14.5" x14ac:dyDescent="0.35">
      <c r="M23421" s="263" t="s">
        <v>37822</v>
      </c>
      <c r="N23421" s="264">
        <v>129.51</v>
      </c>
    </row>
    <row r="23422" spans="13:14" ht="14.5" x14ac:dyDescent="0.35">
      <c r="M23422" s="263" t="s">
        <v>32837</v>
      </c>
      <c r="N23422" s="264">
        <v>149396.4</v>
      </c>
    </row>
    <row r="23423" spans="13:14" ht="14.5" x14ac:dyDescent="0.35">
      <c r="M23423" s="263" t="s">
        <v>32838</v>
      </c>
      <c r="N23423" s="264">
        <v>11585.38</v>
      </c>
    </row>
    <row r="23424" spans="13:14" ht="14.5" x14ac:dyDescent="0.35">
      <c r="M23424" s="263" t="s">
        <v>32840</v>
      </c>
      <c r="N23424" s="264">
        <v>1492.65</v>
      </c>
    </row>
    <row r="23425" spans="13:14" ht="14.5" x14ac:dyDescent="0.35">
      <c r="M23425" s="263" t="s">
        <v>32842</v>
      </c>
      <c r="N23425" s="264">
        <v>698959.19</v>
      </c>
    </row>
    <row r="23426" spans="13:14" ht="14.5" x14ac:dyDescent="0.35">
      <c r="M23426" s="263" t="s">
        <v>42401</v>
      </c>
      <c r="N23426" s="264">
        <v>61294.41</v>
      </c>
    </row>
    <row r="23427" spans="13:14" ht="14.5" x14ac:dyDescent="0.35">
      <c r="M23427" s="263" t="s">
        <v>42402</v>
      </c>
      <c r="N23427" s="264">
        <v>838106.2</v>
      </c>
    </row>
    <row r="23428" spans="13:14" ht="14.5" x14ac:dyDescent="0.35">
      <c r="M23428" s="263" t="s">
        <v>32843</v>
      </c>
      <c r="N23428" s="264">
        <v>726</v>
      </c>
    </row>
    <row r="23429" spans="13:14" ht="14.5" x14ac:dyDescent="0.35">
      <c r="M23429" s="263" t="s">
        <v>46236</v>
      </c>
      <c r="N23429" s="264">
        <v>462.01</v>
      </c>
    </row>
    <row r="23430" spans="13:14" ht="14.5" x14ac:dyDescent="0.35">
      <c r="M23430" s="263" t="s">
        <v>32844</v>
      </c>
      <c r="N23430" s="264">
        <v>149978.39000000001</v>
      </c>
    </row>
    <row r="23431" spans="13:14" ht="14.5" x14ac:dyDescent="0.35">
      <c r="M23431" s="263" t="s">
        <v>58708</v>
      </c>
      <c r="N23431" s="264">
        <v>358721.51</v>
      </c>
    </row>
    <row r="23432" spans="13:14" ht="14.5" x14ac:dyDescent="0.35">
      <c r="M23432" s="263" t="s">
        <v>32845</v>
      </c>
      <c r="N23432" s="264">
        <v>211859.11</v>
      </c>
    </row>
    <row r="23433" spans="13:14" ht="14.5" x14ac:dyDescent="0.35">
      <c r="M23433" s="263" t="s">
        <v>32846</v>
      </c>
      <c r="N23433" s="264">
        <v>52397.14</v>
      </c>
    </row>
    <row r="23434" spans="13:14" ht="14.5" x14ac:dyDescent="0.35">
      <c r="M23434" s="263" t="s">
        <v>58709</v>
      </c>
      <c r="N23434" s="264">
        <v>4249.5</v>
      </c>
    </row>
    <row r="23435" spans="13:14" ht="14.5" x14ac:dyDescent="0.35">
      <c r="M23435" s="263" t="s">
        <v>52754</v>
      </c>
      <c r="N23435" s="264">
        <v>14769.75</v>
      </c>
    </row>
    <row r="23436" spans="13:14" ht="14.5" x14ac:dyDescent="0.35">
      <c r="M23436" s="263" t="s">
        <v>32847</v>
      </c>
      <c r="N23436" s="264">
        <v>41980.94</v>
      </c>
    </row>
    <row r="23437" spans="13:14" ht="14.5" x14ac:dyDescent="0.35">
      <c r="M23437" s="263" t="s">
        <v>38848</v>
      </c>
      <c r="N23437" s="264">
        <v>-1728.89</v>
      </c>
    </row>
    <row r="23438" spans="13:14" ht="14.5" x14ac:dyDescent="0.35">
      <c r="M23438" s="263" t="s">
        <v>54114</v>
      </c>
      <c r="N23438" s="264">
        <v>55726.96</v>
      </c>
    </row>
    <row r="23439" spans="13:14" ht="14.5" x14ac:dyDescent="0.35">
      <c r="M23439" s="263" t="s">
        <v>32848</v>
      </c>
      <c r="N23439" s="264">
        <v>3032136.31</v>
      </c>
    </row>
    <row r="23440" spans="13:14" ht="14.5" x14ac:dyDescent="0.35">
      <c r="M23440" s="263" t="s">
        <v>32849</v>
      </c>
      <c r="N23440" s="264">
        <v>252401.12</v>
      </c>
    </row>
    <row r="23441" spans="13:14" ht="14.5" x14ac:dyDescent="0.35">
      <c r="M23441" s="263" t="s">
        <v>32850</v>
      </c>
      <c r="N23441" s="264">
        <v>3577180.98</v>
      </c>
    </row>
    <row r="23442" spans="13:14" ht="14.5" x14ac:dyDescent="0.35">
      <c r="M23442" s="263" t="s">
        <v>36293</v>
      </c>
      <c r="N23442" s="264">
        <v>15560.25</v>
      </c>
    </row>
    <row r="23443" spans="13:14" ht="14.5" x14ac:dyDescent="0.35">
      <c r="M23443" s="263" t="s">
        <v>32851</v>
      </c>
      <c r="N23443" s="264">
        <v>38075447.990000002</v>
      </c>
    </row>
    <row r="23444" spans="13:14" ht="14.5" x14ac:dyDescent="0.35">
      <c r="M23444" s="263" t="s">
        <v>32852</v>
      </c>
      <c r="N23444" s="264">
        <v>1435739.64</v>
      </c>
    </row>
    <row r="23445" spans="13:14" ht="14.5" x14ac:dyDescent="0.35">
      <c r="M23445" s="263" t="s">
        <v>51865</v>
      </c>
      <c r="N23445" s="264">
        <v>26533.19</v>
      </c>
    </row>
    <row r="23446" spans="13:14" ht="14.5" x14ac:dyDescent="0.35">
      <c r="M23446" s="263" t="s">
        <v>32853</v>
      </c>
      <c r="N23446" s="264">
        <v>525626.62</v>
      </c>
    </row>
    <row r="23447" spans="13:14" ht="14.5" x14ac:dyDescent="0.35">
      <c r="M23447" s="263" t="s">
        <v>37823</v>
      </c>
      <c r="N23447" s="264">
        <v>19779.93</v>
      </c>
    </row>
    <row r="23448" spans="13:14" ht="14.5" x14ac:dyDescent="0.35">
      <c r="M23448" s="263" t="s">
        <v>32854</v>
      </c>
      <c r="N23448" s="264">
        <v>71707378.430000007</v>
      </c>
    </row>
    <row r="23449" spans="13:14" ht="14.5" x14ac:dyDescent="0.35">
      <c r="M23449" s="263" t="s">
        <v>32855</v>
      </c>
      <c r="N23449" s="264">
        <v>1576824.06</v>
      </c>
    </row>
    <row r="23450" spans="13:14" ht="14.5" x14ac:dyDescent="0.35">
      <c r="M23450" s="263" t="s">
        <v>32856</v>
      </c>
      <c r="N23450" s="264">
        <v>44258.83</v>
      </c>
    </row>
    <row r="23451" spans="13:14" ht="14.5" x14ac:dyDescent="0.35">
      <c r="M23451" s="263" t="s">
        <v>36355</v>
      </c>
      <c r="N23451" s="264">
        <v>25582.69</v>
      </c>
    </row>
    <row r="23452" spans="13:14" ht="14.5" x14ac:dyDescent="0.35">
      <c r="M23452" s="263" t="s">
        <v>42403</v>
      </c>
      <c r="N23452" s="264">
        <v>749840.42</v>
      </c>
    </row>
    <row r="23453" spans="13:14" ht="14.5" x14ac:dyDescent="0.35">
      <c r="M23453" s="263" t="s">
        <v>32857</v>
      </c>
      <c r="N23453" s="264">
        <v>15795113.550000001</v>
      </c>
    </row>
    <row r="23454" spans="13:14" ht="14.5" x14ac:dyDescent="0.35">
      <c r="M23454" s="263" t="s">
        <v>32858</v>
      </c>
      <c r="N23454" s="264">
        <v>68894.929999999993</v>
      </c>
    </row>
    <row r="23455" spans="13:14" ht="14.5" x14ac:dyDescent="0.35">
      <c r="M23455" s="263" t="s">
        <v>32859</v>
      </c>
      <c r="N23455" s="264">
        <v>841950.6</v>
      </c>
    </row>
    <row r="23456" spans="13:14" ht="14.5" x14ac:dyDescent="0.35">
      <c r="M23456" s="263" t="s">
        <v>37824</v>
      </c>
      <c r="N23456" s="264">
        <v>212273.89</v>
      </c>
    </row>
    <row r="23457" spans="13:14" ht="14.5" x14ac:dyDescent="0.35">
      <c r="M23457" s="263" t="s">
        <v>32860</v>
      </c>
      <c r="N23457" s="264">
        <v>10047920.91</v>
      </c>
    </row>
    <row r="23458" spans="13:14" ht="14.5" x14ac:dyDescent="0.35">
      <c r="M23458" s="263" t="s">
        <v>32861</v>
      </c>
      <c r="N23458" s="264">
        <v>1993868.06</v>
      </c>
    </row>
    <row r="23459" spans="13:14" ht="14.5" x14ac:dyDescent="0.35">
      <c r="M23459" s="263" t="s">
        <v>32862</v>
      </c>
      <c r="N23459" s="264">
        <v>10987648.02</v>
      </c>
    </row>
    <row r="23460" spans="13:14" ht="14.5" x14ac:dyDescent="0.35">
      <c r="M23460" s="263" t="s">
        <v>32863</v>
      </c>
      <c r="N23460" s="264">
        <v>2818664.08</v>
      </c>
    </row>
    <row r="23461" spans="13:14" ht="14.5" x14ac:dyDescent="0.35">
      <c r="M23461" s="263" t="s">
        <v>32864</v>
      </c>
      <c r="N23461" s="264">
        <v>187647.88</v>
      </c>
    </row>
    <row r="23462" spans="13:14" ht="14.5" x14ac:dyDescent="0.35">
      <c r="M23462" s="263" t="s">
        <v>32865</v>
      </c>
      <c r="N23462" s="264">
        <v>291486.09000000003</v>
      </c>
    </row>
    <row r="23463" spans="13:14" ht="14.5" x14ac:dyDescent="0.35">
      <c r="M23463" s="263" t="s">
        <v>32866</v>
      </c>
      <c r="N23463" s="264">
        <v>3883840.32</v>
      </c>
    </row>
    <row r="23464" spans="13:14" ht="14.5" x14ac:dyDescent="0.35">
      <c r="M23464" s="263" t="s">
        <v>32867</v>
      </c>
      <c r="N23464" s="264">
        <v>220313.23</v>
      </c>
    </row>
    <row r="23465" spans="13:14" ht="14.5" x14ac:dyDescent="0.35">
      <c r="M23465" s="263" t="s">
        <v>32868</v>
      </c>
      <c r="N23465" s="264">
        <v>3009102.42</v>
      </c>
    </row>
    <row r="23466" spans="13:14" ht="14.5" x14ac:dyDescent="0.35">
      <c r="M23466" s="263" t="s">
        <v>32869</v>
      </c>
      <c r="N23466" s="264">
        <v>27855.63</v>
      </c>
    </row>
    <row r="23467" spans="13:14" ht="14.5" x14ac:dyDescent="0.35">
      <c r="M23467" s="263" t="s">
        <v>32870</v>
      </c>
      <c r="N23467" s="264">
        <v>1805690.81</v>
      </c>
    </row>
    <row r="23468" spans="13:14" ht="14.5" x14ac:dyDescent="0.35">
      <c r="M23468" s="263" t="s">
        <v>32871</v>
      </c>
      <c r="N23468" s="264">
        <v>1112195.82</v>
      </c>
    </row>
    <row r="23469" spans="13:14" ht="14.5" x14ac:dyDescent="0.35">
      <c r="M23469" s="263" t="s">
        <v>36294</v>
      </c>
      <c r="N23469" s="264">
        <v>833692.38</v>
      </c>
    </row>
    <row r="23470" spans="13:14" ht="14.5" x14ac:dyDescent="0.35">
      <c r="M23470" s="263" t="s">
        <v>32872</v>
      </c>
      <c r="N23470" s="264">
        <v>2358653.73</v>
      </c>
    </row>
    <row r="23471" spans="13:14" ht="14.5" x14ac:dyDescent="0.35">
      <c r="M23471" s="263" t="s">
        <v>38849</v>
      </c>
      <c r="N23471" s="264">
        <v>144602.46</v>
      </c>
    </row>
    <row r="23472" spans="13:14" ht="14.5" x14ac:dyDescent="0.35">
      <c r="M23472" s="263" t="s">
        <v>43739</v>
      </c>
      <c r="N23472" s="264">
        <v>363714.2</v>
      </c>
    </row>
    <row r="23473" spans="13:14" ht="14.5" x14ac:dyDescent="0.35">
      <c r="M23473" s="263" t="s">
        <v>32873</v>
      </c>
      <c r="N23473" s="264">
        <v>143023.04000000001</v>
      </c>
    </row>
    <row r="23474" spans="13:14" ht="14.5" x14ac:dyDescent="0.35">
      <c r="M23474" s="263" t="s">
        <v>54115</v>
      </c>
      <c r="N23474" s="264">
        <v>2176.73</v>
      </c>
    </row>
    <row r="23475" spans="13:14" ht="14.5" x14ac:dyDescent="0.35">
      <c r="M23475" s="263" t="s">
        <v>37825</v>
      </c>
      <c r="N23475" s="264">
        <v>238054.81</v>
      </c>
    </row>
    <row r="23476" spans="13:14" ht="14.5" x14ac:dyDescent="0.35">
      <c r="M23476" s="263" t="s">
        <v>32874</v>
      </c>
      <c r="N23476" s="264">
        <v>4901994.83</v>
      </c>
    </row>
    <row r="23477" spans="13:14" ht="14.5" x14ac:dyDescent="0.35">
      <c r="M23477" s="263" t="s">
        <v>32875</v>
      </c>
      <c r="N23477" s="264">
        <v>141681.42000000001</v>
      </c>
    </row>
    <row r="23478" spans="13:14" ht="14.5" x14ac:dyDescent="0.35">
      <c r="M23478" s="263" t="s">
        <v>32876</v>
      </c>
      <c r="N23478" s="264">
        <v>5507009.25</v>
      </c>
    </row>
    <row r="23479" spans="13:14" ht="14.5" x14ac:dyDescent="0.35">
      <c r="M23479" s="263" t="s">
        <v>32877</v>
      </c>
      <c r="N23479" s="264">
        <v>1332850.72</v>
      </c>
    </row>
    <row r="23480" spans="13:14" ht="14.5" x14ac:dyDescent="0.35">
      <c r="M23480" s="263" t="s">
        <v>32878</v>
      </c>
      <c r="N23480" s="264">
        <v>210910.96</v>
      </c>
    </row>
    <row r="23481" spans="13:14" ht="14.5" x14ac:dyDescent="0.35">
      <c r="M23481" s="263" t="s">
        <v>32879</v>
      </c>
      <c r="N23481" s="264">
        <v>395039.14</v>
      </c>
    </row>
    <row r="23482" spans="13:14" ht="14.5" x14ac:dyDescent="0.35">
      <c r="M23482" s="263" t="s">
        <v>49321</v>
      </c>
      <c r="N23482" s="264">
        <v>440</v>
      </c>
    </row>
    <row r="23483" spans="13:14" ht="14.5" x14ac:dyDescent="0.35">
      <c r="M23483" s="263" t="s">
        <v>32880</v>
      </c>
      <c r="N23483" s="264">
        <v>47799.53</v>
      </c>
    </row>
    <row r="23484" spans="13:14" ht="14.5" x14ac:dyDescent="0.35">
      <c r="M23484" s="263" t="s">
        <v>32881</v>
      </c>
      <c r="N23484" s="264">
        <v>102887180.94</v>
      </c>
    </row>
    <row r="23485" spans="13:14" ht="14.5" x14ac:dyDescent="0.35">
      <c r="M23485" s="263" t="s">
        <v>32882</v>
      </c>
      <c r="N23485" s="264">
        <v>10303827.539999999</v>
      </c>
    </row>
    <row r="23486" spans="13:14" ht="14.5" x14ac:dyDescent="0.35">
      <c r="M23486" s="263" t="s">
        <v>32883</v>
      </c>
      <c r="N23486" s="264">
        <v>42318245.609999999</v>
      </c>
    </row>
    <row r="23487" spans="13:14" ht="14.5" x14ac:dyDescent="0.35">
      <c r="M23487" s="263" t="s">
        <v>36295</v>
      </c>
      <c r="N23487" s="264">
        <v>63654.559999999998</v>
      </c>
    </row>
    <row r="23488" spans="13:14" ht="14.5" x14ac:dyDescent="0.35">
      <c r="M23488" s="263" t="s">
        <v>32884</v>
      </c>
      <c r="N23488" s="264">
        <v>97366.35</v>
      </c>
    </row>
    <row r="23489" spans="13:14" ht="14.5" x14ac:dyDescent="0.35">
      <c r="M23489" s="263" t="s">
        <v>42404</v>
      </c>
      <c r="N23489" s="264">
        <v>12135.66</v>
      </c>
    </row>
    <row r="23490" spans="13:14" ht="14.5" x14ac:dyDescent="0.35">
      <c r="M23490" s="263" t="s">
        <v>32885</v>
      </c>
      <c r="N23490" s="264">
        <v>652541.01</v>
      </c>
    </row>
    <row r="23491" spans="13:14" ht="14.5" x14ac:dyDescent="0.35">
      <c r="M23491" s="263" t="s">
        <v>32886</v>
      </c>
      <c r="N23491" s="264">
        <v>10405488.35</v>
      </c>
    </row>
    <row r="23492" spans="13:14" ht="14.5" x14ac:dyDescent="0.35">
      <c r="M23492" s="263" t="s">
        <v>32887</v>
      </c>
      <c r="N23492" s="264">
        <v>4438523.92</v>
      </c>
    </row>
    <row r="23493" spans="13:14" ht="14.5" x14ac:dyDescent="0.35">
      <c r="M23493" s="263" t="s">
        <v>36296</v>
      </c>
      <c r="N23493" s="264">
        <v>76985.72</v>
      </c>
    </row>
    <row r="23494" spans="13:14" ht="14.5" x14ac:dyDescent="0.35">
      <c r="M23494" s="263" t="s">
        <v>32888</v>
      </c>
      <c r="N23494" s="264">
        <v>4693306.22</v>
      </c>
    </row>
    <row r="23495" spans="13:14" ht="14.5" x14ac:dyDescent="0.35">
      <c r="M23495" s="263" t="s">
        <v>32889</v>
      </c>
      <c r="N23495" s="264">
        <v>410650.96</v>
      </c>
    </row>
    <row r="23496" spans="13:14" ht="14.5" x14ac:dyDescent="0.35">
      <c r="M23496" s="263" t="s">
        <v>32890</v>
      </c>
      <c r="N23496" s="264">
        <v>27373302.030000001</v>
      </c>
    </row>
    <row r="23497" spans="13:14" ht="14.5" x14ac:dyDescent="0.35">
      <c r="M23497" s="263" t="s">
        <v>32891</v>
      </c>
      <c r="N23497" s="264">
        <v>31771966.98</v>
      </c>
    </row>
    <row r="23498" spans="13:14" ht="14.5" x14ac:dyDescent="0.35">
      <c r="M23498" s="263" t="s">
        <v>36297</v>
      </c>
      <c r="N23498" s="264">
        <v>20143.79</v>
      </c>
    </row>
    <row r="23499" spans="13:14" ht="14.5" x14ac:dyDescent="0.35">
      <c r="M23499" s="263" t="s">
        <v>32892</v>
      </c>
      <c r="N23499" s="264">
        <v>9377208.0299999993</v>
      </c>
    </row>
    <row r="23500" spans="13:14" ht="14.5" x14ac:dyDescent="0.35">
      <c r="M23500" s="263" t="s">
        <v>32893</v>
      </c>
      <c r="N23500" s="264">
        <v>544089.46</v>
      </c>
    </row>
    <row r="23501" spans="13:14" ht="14.5" x14ac:dyDescent="0.35">
      <c r="M23501" s="263" t="s">
        <v>32894</v>
      </c>
      <c r="N23501" s="264">
        <v>3560.8</v>
      </c>
    </row>
    <row r="23502" spans="13:14" ht="14.5" x14ac:dyDescent="0.35">
      <c r="M23502" s="263" t="s">
        <v>36298</v>
      </c>
      <c r="N23502" s="264">
        <v>71232.070000000007</v>
      </c>
    </row>
    <row r="23503" spans="13:14" ht="14.5" x14ac:dyDescent="0.35">
      <c r="M23503" s="263" t="s">
        <v>36299</v>
      </c>
      <c r="N23503" s="264">
        <v>443.08</v>
      </c>
    </row>
    <row r="23504" spans="13:14" ht="14.5" x14ac:dyDescent="0.35">
      <c r="M23504" s="263" t="s">
        <v>36300</v>
      </c>
      <c r="N23504" s="264">
        <v>24.5</v>
      </c>
    </row>
    <row r="23505" spans="13:14" ht="14.5" x14ac:dyDescent="0.35">
      <c r="M23505" s="263" t="s">
        <v>32895</v>
      </c>
      <c r="N23505" s="264">
        <v>28788314.75</v>
      </c>
    </row>
    <row r="23506" spans="13:14" ht="14.5" x14ac:dyDescent="0.35">
      <c r="M23506" s="263" t="s">
        <v>32896</v>
      </c>
      <c r="N23506" s="264">
        <v>4373510.3899999997</v>
      </c>
    </row>
    <row r="23507" spans="13:14" ht="14.5" x14ac:dyDescent="0.35">
      <c r="M23507" s="263" t="s">
        <v>32897</v>
      </c>
      <c r="N23507" s="264">
        <v>46423.43</v>
      </c>
    </row>
    <row r="23508" spans="13:14" ht="14.5" x14ac:dyDescent="0.35">
      <c r="M23508" s="263" t="s">
        <v>32898</v>
      </c>
      <c r="N23508" s="264">
        <v>7491.11</v>
      </c>
    </row>
    <row r="23509" spans="13:14" ht="14.5" x14ac:dyDescent="0.35">
      <c r="M23509" s="263" t="s">
        <v>32899</v>
      </c>
      <c r="N23509" s="264">
        <v>546.91</v>
      </c>
    </row>
    <row r="23510" spans="13:14" ht="14.5" x14ac:dyDescent="0.35">
      <c r="M23510" s="263" t="s">
        <v>32900</v>
      </c>
      <c r="N23510" s="264">
        <v>286903.58</v>
      </c>
    </row>
    <row r="23511" spans="13:14" ht="14.5" x14ac:dyDescent="0.35">
      <c r="M23511" s="263" t="s">
        <v>32901</v>
      </c>
      <c r="N23511" s="264">
        <v>321038.08000000002</v>
      </c>
    </row>
    <row r="23512" spans="13:14" ht="14.5" x14ac:dyDescent="0.35">
      <c r="M23512" s="263" t="s">
        <v>42405</v>
      </c>
      <c r="N23512" s="264">
        <v>499338.35</v>
      </c>
    </row>
    <row r="23513" spans="13:14" ht="14.5" x14ac:dyDescent="0.35">
      <c r="M23513" s="263" t="s">
        <v>50933</v>
      </c>
      <c r="N23513" s="264">
        <v>15741.57</v>
      </c>
    </row>
    <row r="23514" spans="13:14" ht="14.5" x14ac:dyDescent="0.35">
      <c r="M23514" s="263" t="s">
        <v>46237</v>
      </c>
      <c r="N23514" s="264">
        <v>226143.83</v>
      </c>
    </row>
    <row r="23515" spans="13:14" ht="14.5" x14ac:dyDescent="0.35">
      <c r="M23515" s="263" t="s">
        <v>32902</v>
      </c>
      <c r="N23515" s="264">
        <v>12603376.27</v>
      </c>
    </row>
    <row r="23516" spans="13:14" ht="14.5" x14ac:dyDescent="0.35">
      <c r="M23516" s="263" t="s">
        <v>32903</v>
      </c>
      <c r="N23516" s="264">
        <v>4419101.5</v>
      </c>
    </row>
    <row r="23517" spans="13:14" ht="14.5" x14ac:dyDescent="0.35">
      <c r="M23517" s="263" t="s">
        <v>32904</v>
      </c>
      <c r="N23517" s="264">
        <v>148479.03</v>
      </c>
    </row>
    <row r="23518" spans="13:14" ht="14.5" x14ac:dyDescent="0.35">
      <c r="M23518" s="263" t="s">
        <v>32905</v>
      </c>
      <c r="N23518" s="264">
        <v>1966013.3</v>
      </c>
    </row>
    <row r="23519" spans="13:14" ht="14.5" x14ac:dyDescent="0.35">
      <c r="M23519" s="263" t="s">
        <v>32906</v>
      </c>
      <c r="N23519" s="264">
        <v>51555.68</v>
      </c>
    </row>
    <row r="23520" spans="13:14" ht="14.5" x14ac:dyDescent="0.35">
      <c r="M23520" s="263" t="s">
        <v>32907</v>
      </c>
      <c r="N23520" s="264">
        <v>188163.21</v>
      </c>
    </row>
    <row r="23521" spans="13:14" ht="14.5" x14ac:dyDescent="0.35">
      <c r="M23521" s="263" t="s">
        <v>32908</v>
      </c>
      <c r="N23521" s="264">
        <v>32586.59</v>
      </c>
    </row>
    <row r="23522" spans="13:14" ht="14.5" x14ac:dyDescent="0.35">
      <c r="M23522" s="263" t="s">
        <v>38850</v>
      </c>
      <c r="N23522" s="264">
        <v>7934.03</v>
      </c>
    </row>
    <row r="23523" spans="13:14" ht="14.5" x14ac:dyDescent="0.35">
      <c r="M23523" s="263" t="s">
        <v>32909</v>
      </c>
      <c r="N23523" s="264">
        <v>217049.93</v>
      </c>
    </row>
    <row r="23524" spans="13:14" ht="14.5" x14ac:dyDescent="0.35">
      <c r="M23524" s="263" t="s">
        <v>32910</v>
      </c>
      <c r="N23524" s="264">
        <v>139108.71</v>
      </c>
    </row>
    <row r="23525" spans="13:14" ht="14.5" x14ac:dyDescent="0.35">
      <c r="M23525" s="263" t="s">
        <v>37826</v>
      </c>
      <c r="N23525" s="264">
        <v>26294.48</v>
      </c>
    </row>
    <row r="23526" spans="13:14" ht="14.5" x14ac:dyDescent="0.35">
      <c r="M23526" s="263" t="s">
        <v>37827</v>
      </c>
      <c r="N23526" s="264">
        <v>346537.29</v>
      </c>
    </row>
    <row r="23527" spans="13:14" ht="14.5" x14ac:dyDescent="0.35">
      <c r="M23527" s="263" t="s">
        <v>36301</v>
      </c>
      <c r="N23527" s="264">
        <v>15621.68</v>
      </c>
    </row>
    <row r="23528" spans="13:14" ht="14.5" x14ac:dyDescent="0.35">
      <c r="M23528" s="263" t="s">
        <v>38851</v>
      </c>
      <c r="N23528" s="264">
        <v>21520</v>
      </c>
    </row>
    <row r="23529" spans="13:14" ht="14.5" x14ac:dyDescent="0.35">
      <c r="M23529" s="263" t="s">
        <v>43740</v>
      </c>
      <c r="N23529" s="264">
        <v>8962.0499999999993</v>
      </c>
    </row>
    <row r="23530" spans="13:14" ht="14.5" x14ac:dyDescent="0.35">
      <c r="M23530" s="263" t="s">
        <v>58710</v>
      </c>
      <c r="N23530" s="264">
        <v>6530.96</v>
      </c>
    </row>
    <row r="23531" spans="13:14" ht="14.5" x14ac:dyDescent="0.35">
      <c r="M23531" s="263" t="s">
        <v>32911</v>
      </c>
      <c r="N23531" s="264">
        <v>11774540.119999999</v>
      </c>
    </row>
    <row r="23532" spans="13:14" ht="14.5" x14ac:dyDescent="0.35">
      <c r="M23532" s="263" t="s">
        <v>54116</v>
      </c>
      <c r="N23532" s="264">
        <v>26966977.149999999</v>
      </c>
    </row>
    <row r="23533" spans="13:14" ht="14.5" x14ac:dyDescent="0.35">
      <c r="M23533" s="263" t="s">
        <v>32912</v>
      </c>
      <c r="N23533" s="264">
        <v>46091648.25</v>
      </c>
    </row>
    <row r="23534" spans="13:14" ht="14.5" x14ac:dyDescent="0.35">
      <c r="M23534" s="263" t="s">
        <v>32913</v>
      </c>
      <c r="N23534" s="264">
        <v>6726139.79</v>
      </c>
    </row>
    <row r="23535" spans="13:14" ht="14.5" x14ac:dyDescent="0.35">
      <c r="M23535" s="263" t="s">
        <v>32914</v>
      </c>
      <c r="N23535" s="264">
        <v>3110198.74</v>
      </c>
    </row>
    <row r="23536" spans="13:14" ht="14.5" x14ac:dyDescent="0.35">
      <c r="M23536" s="263" t="s">
        <v>49322</v>
      </c>
      <c r="N23536" s="264">
        <v>14675.63</v>
      </c>
    </row>
    <row r="23537" spans="13:14" ht="14.5" x14ac:dyDescent="0.35">
      <c r="M23537" s="263" t="s">
        <v>32915</v>
      </c>
      <c r="N23537" s="264">
        <v>17476104.82</v>
      </c>
    </row>
    <row r="23538" spans="13:14" ht="14.5" x14ac:dyDescent="0.35">
      <c r="M23538" s="263" t="s">
        <v>32916</v>
      </c>
      <c r="N23538" s="264">
        <v>3464173.22</v>
      </c>
    </row>
    <row r="23539" spans="13:14" ht="14.5" x14ac:dyDescent="0.35">
      <c r="M23539" s="263" t="s">
        <v>32917</v>
      </c>
      <c r="N23539" s="264">
        <v>1324845.1399999999</v>
      </c>
    </row>
    <row r="23540" spans="13:14" ht="14.5" x14ac:dyDescent="0.35">
      <c r="M23540" s="263" t="s">
        <v>32918</v>
      </c>
      <c r="N23540" s="264">
        <v>4647.41</v>
      </c>
    </row>
    <row r="23541" spans="13:14" ht="14.5" x14ac:dyDescent="0.35">
      <c r="M23541" s="263" t="s">
        <v>32919</v>
      </c>
      <c r="N23541" s="264">
        <v>56197.3</v>
      </c>
    </row>
    <row r="23542" spans="13:14" ht="14.5" x14ac:dyDescent="0.35">
      <c r="M23542" s="263" t="s">
        <v>32920</v>
      </c>
      <c r="N23542" s="264">
        <v>51428.65</v>
      </c>
    </row>
    <row r="23543" spans="13:14" ht="14.5" x14ac:dyDescent="0.35">
      <c r="M23543" s="263" t="s">
        <v>32921</v>
      </c>
      <c r="N23543" s="264">
        <v>233345.45</v>
      </c>
    </row>
    <row r="23544" spans="13:14" ht="14.5" x14ac:dyDescent="0.35">
      <c r="M23544" s="263" t="s">
        <v>32922</v>
      </c>
      <c r="N23544" s="264">
        <v>11471569.08</v>
      </c>
    </row>
    <row r="23545" spans="13:14" ht="14.5" x14ac:dyDescent="0.35">
      <c r="M23545" s="263" t="s">
        <v>32923</v>
      </c>
      <c r="N23545" s="264">
        <v>56878521.109999999</v>
      </c>
    </row>
    <row r="23546" spans="13:14" ht="14.5" x14ac:dyDescent="0.35">
      <c r="M23546" s="263" t="s">
        <v>32924</v>
      </c>
      <c r="N23546" s="264">
        <v>-137170.64000000001</v>
      </c>
    </row>
    <row r="23547" spans="13:14" ht="14.5" x14ac:dyDescent="0.35">
      <c r="M23547" s="263" t="s">
        <v>36302</v>
      </c>
      <c r="N23547" s="264">
        <v>2801029.44</v>
      </c>
    </row>
    <row r="23548" spans="13:14" ht="14.5" x14ac:dyDescent="0.35">
      <c r="M23548" s="263" t="s">
        <v>32925</v>
      </c>
      <c r="N23548" s="264">
        <v>14901547.16</v>
      </c>
    </row>
    <row r="23549" spans="13:14" ht="14.5" x14ac:dyDescent="0.35">
      <c r="M23549" s="263" t="s">
        <v>58711</v>
      </c>
      <c r="N23549" s="264">
        <v>23700</v>
      </c>
    </row>
    <row r="23550" spans="13:14" ht="14.5" x14ac:dyDescent="0.35">
      <c r="M23550" s="263" t="s">
        <v>54117</v>
      </c>
      <c r="N23550" s="264">
        <v>278576.40000000002</v>
      </c>
    </row>
    <row r="23551" spans="13:14" ht="14.5" x14ac:dyDescent="0.35">
      <c r="M23551" s="263" t="s">
        <v>54118</v>
      </c>
      <c r="N23551" s="264">
        <v>175125.66</v>
      </c>
    </row>
    <row r="23552" spans="13:14" ht="14.5" x14ac:dyDescent="0.35">
      <c r="M23552" s="263" t="s">
        <v>58712</v>
      </c>
      <c r="N23552" s="264">
        <v>56317.97</v>
      </c>
    </row>
    <row r="23553" spans="13:14" ht="14.5" x14ac:dyDescent="0.35">
      <c r="M23553" s="263" t="s">
        <v>37828</v>
      </c>
      <c r="N23553" s="264">
        <v>3282221.06</v>
      </c>
    </row>
    <row r="23554" spans="13:14" ht="14.5" x14ac:dyDescent="0.35">
      <c r="M23554" s="263" t="s">
        <v>32926</v>
      </c>
      <c r="N23554" s="264">
        <v>9169026.2599999998</v>
      </c>
    </row>
    <row r="23555" spans="13:14" ht="14.5" x14ac:dyDescent="0.35">
      <c r="M23555" s="263" t="s">
        <v>36303</v>
      </c>
      <c r="N23555" s="264">
        <v>3763137.74</v>
      </c>
    </row>
    <row r="23556" spans="13:14" ht="14.5" x14ac:dyDescent="0.35">
      <c r="M23556" s="263" t="s">
        <v>38852</v>
      </c>
      <c r="N23556" s="264">
        <v>3798215.94</v>
      </c>
    </row>
    <row r="23557" spans="13:14" ht="14.5" x14ac:dyDescent="0.35">
      <c r="M23557" s="263" t="s">
        <v>42406</v>
      </c>
      <c r="N23557" s="264">
        <v>35697.57</v>
      </c>
    </row>
    <row r="23558" spans="13:14" ht="14.5" x14ac:dyDescent="0.35">
      <c r="M23558" s="263" t="s">
        <v>32927</v>
      </c>
      <c r="N23558" s="264">
        <v>1119857.2</v>
      </c>
    </row>
    <row r="23559" spans="13:14" ht="14.5" x14ac:dyDescent="0.35">
      <c r="M23559" s="263" t="s">
        <v>32928</v>
      </c>
      <c r="N23559" s="264">
        <v>30550</v>
      </c>
    </row>
    <row r="23560" spans="13:14" ht="14.5" x14ac:dyDescent="0.35">
      <c r="M23560" s="263" t="s">
        <v>37829</v>
      </c>
      <c r="N23560" s="264">
        <v>334621.78000000003</v>
      </c>
    </row>
    <row r="23561" spans="13:14" ht="14.5" x14ac:dyDescent="0.35">
      <c r="M23561" s="263" t="s">
        <v>51866</v>
      </c>
      <c r="N23561" s="264">
        <v>36919.75</v>
      </c>
    </row>
    <row r="23562" spans="13:14" ht="14.5" x14ac:dyDescent="0.35">
      <c r="M23562" s="263" t="s">
        <v>37830</v>
      </c>
      <c r="N23562" s="264">
        <v>167413.79</v>
      </c>
    </row>
    <row r="23563" spans="13:14" ht="14.5" x14ac:dyDescent="0.35">
      <c r="M23563" s="263" t="s">
        <v>32929</v>
      </c>
      <c r="N23563" s="264">
        <v>15355.75</v>
      </c>
    </row>
    <row r="23564" spans="13:14" ht="14.5" x14ac:dyDescent="0.35">
      <c r="M23564" s="263" t="s">
        <v>32930</v>
      </c>
      <c r="N23564" s="264">
        <v>261490.22</v>
      </c>
    </row>
    <row r="23565" spans="13:14" ht="14.5" x14ac:dyDescent="0.35">
      <c r="M23565" s="263" t="s">
        <v>37831</v>
      </c>
      <c r="N23565" s="264">
        <v>78456.820000000007</v>
      </c>
    </row>
    <row r="23566" spans="13:14" ht="14.5" x14ac:dyDescent="0.35">
      <c r="M23566" s="263" t="s">
        <v>43741</v>
      </c>
      <c r="N23566" s="264">
        <v>3750.12</v>
      </c>
    </row>
    <row r="23567" spans="13:14" ht="14.5" x14ac:dyDescent="0.35">
      <c r="M23567" s="263" t="s">
        <v>42407</v>
      </c>
      <c r="N23567" s="264">
        <v>62577.91</v>
      </c>
    </row>
    <row r="23568" spans="13:14" ht="14.5" x14ac:dyDescent="0.35">
      <c r="M23568" s="263" t="s">
        <v>32931</v>
      </c>
      <c r="N23568" s="264">
        <v>28143.88</v>
      </c>
    </row>
    <row r="23569" spans="13:14" ht="14.5" x14ac:dyDescent="0.35">
      <c r="M23569" s="263" t="s">
        <v>36304</v>
      </c>
      <c r="N23569" s="264">
        <v>6000</v>
      </c>
    </row>
    <row r="23570" spans="13:14" ht="14.5" x14ac:dyDescent="0.35">
      <c r="M23570" s="263" t="s">
        <v>36305</v>
      </c>
      <c r="N23570" s="264">
        <v>3009.34</v>
      </c>
    </row>
    <row r="23571" spans="13:14" ht="14.5" x14ac:dyDescent="0.35">
      <c r="M23571" s="263" t="s">
        <v>54119</v>
      </c>
      <c r="N23571" s="264">
        <v>22677</v>
      </c>
    </row>
    <row r="23572" spans="13:14" ht="14.5" x14ac:dyDescent="0.35">
      <c r="M23572" s="263" t="s">
        <v>32932</v>
      </c>
      <c r="N23572" s="264">
        <v>78.13</v>
      </c>
    </row>
    <row r="23573" spans="13:14" ht="14.5" x14ac:dyDescent="0.35">
      <c r="M23573" s="263" t="s">
        <v>38853</v>
      </c>
      <c r="N23573" s="264">
        <v>40975.33</v>
      </c>
    </row>
    <row r="23574" spans="13:14" ht="14.5" x14ac:dyDescent="0.35">
      <c r="M23574" s="263" t="s">
        <v>36306</v>
      </c>
      <c r="N23574" s="264">
        <v>2737.94</v>
      </c>
    </row>
    <row r="23575" spans="13:14" ht="14.5" x14ac:dyDescent="0.35">
      <c r="M23575" s="263" t="s">
        <v>38854</v>
      </c>
      <c r="N23575" s="264">
        <v>6500.01</v>
      </c>
    </row>
    <row r="23576" spans="13:14" ht="14.5" x14ac:dyDescent="0.35">
      <c r="M23576" s="263" t="s">
        <v>38855</v>
      </c>
      <c r="N23576" s="264">
        <v>24000</v>
      </c>
    </row>
    <row r="23577" spans="13:14" ht="14.5" x14ac:dyDescent="0.35">
      <c r="M23577" s="263" t="s">
        <v>32933</v>
      </c>
      <c r="N23577" s="264">
        <v>54067.040000000001</v>
      </c>
    </row>
    <row r="23578" spans="13:14" ht="14.5" x14ac:dyDescent="0.35">
      <c r="M23578" s="263" t="s">
        <v>54120</v>
      </c>
      <c r="N23578" s="264">
        <v>46500</v>
      </c>
    </row>
    <row r="23579" spans="13:14" ht="14.5" x14ac:dyDescent="0.35">
      <c r="M23579" s="263" t="s">
        <v>43742</v>
      </c>
      <c r="N23579" s="264">
        <v>3360</v>
      </c>
    </row>
    <row r="23580" spans="13:14" ht="14.5" x14ac:dyDescent="0.35">
      <c r="M23580" s="263" t="s">
        <v>32934</v>
      </c>
      <c r="N23580" s="264">
        <v>28673.75</v>
      </c>
    </row>
    <row r="23581" spans="13:14" ht="14.5" x14ac:dyDescent="0.35">
      <c r="M23581" s="263" t="s">
        <v>32935</v>
      </c>
      <c r="N23581" s="264">
        <v>124829.54</v>
      </c>
    </row>
    <row r="23582" spans="13:14" ht="14.5" x14ac:dyDescent="0.35">
      <c r="M23582" s="263" t="s">
        <v>32936</v>
      </c>
      <c r="N23582" s="264">
        <v>97354.91</v>
      </c>
    </row>
    <row r="23583" spans="13:14" ht="14.5" x14ac:dyDescent="0.35">
      <c r="M23583" s="263" t="s">
        <v>32937</v>
      </c>
      <c r="N23583" s="264">
        <v>7934.62</v>
      </c>
    </row>
    <row r="23584" spans="13:14" ht="14.5" x14ac:dyDescent="0.35">
      <c r="M23584" s="263" t="s">
        <v>36307</v>
      </c>
      <c r="N23584" s="264">
        <v>43518.27</v>
      </c>
    </row>
    <row r="23585" spans="13:14" ht="14.5" x14ac:dyDescent="0.35">
      <c r="M23585" s="263" t="s">
        <v>46238</v>
      </c>
      <c r="N23585" s="264">
        <v>78.239999999999995</v>
      </c>
    </row>
    <row r="23586" spans="13:14" ht="14.5" x14ac:dyDescent="0.35">
      <c r="M23586" s="263" t="s">
        <v>36308</v>
      </c>
      <c r="N23586" s="264">
        <v>2087.09</v>
      </c>
    </row>
    <row r="23587" spans="13:14" ht="14.5" x14ac:dyDescent="0.35">
      <c r="M23587" s="263" t="s">
        <v>42408</v>
      </c>
      <c r="N23587" s="264">
        <v>417.6</v>
      </c>
    </row>
    <row r="23588" spans="13:14" ht="14.5" x14ac:dyDescent="0.35">
      <c r="M23588" s="263" t="s">
        <v>51867</v>
      </c>
      <c r="N23588" s="264">
        <v>7.84</v>
      </c>
    </row>
    <row r="23589" spans="13:14" ht="14.5" x14ac:dyDescent="0.35">
      <c r="M23589" s="263" t="s">
        <v>49323</v>
      </c>
      <c r="N23589" s="264">
        <v>14.97</v>
      </c>
    </row>
    <row r="23590" spans="13:14" ht="14.5" x14ac:dyDescent="0.35">
      <c r="M23590" s="263" t="s">
        <v>32938</v>
      </c>
      <c r="N23590" s="264">
        <v>323101.76</v>
      </c>
    </row>
    <row r="23591" spans="13:14" ht="14.5" x14ac:dyDescent="0.35">
      <c r="M23591" s="263" t="s">
        <v>32939</v>
      </c>
      <c r="N23591" s="264">
        <v>65495.08</v>
      </c>
    </row>
    <row r="23592" spans="13:14" ht="14.5" x14ac:dyDescent="0.35">
      <c r="M23592" s="263" t="s">
        <v>46239</v>
      </c>
      <c r="N23592" s="264">
        <v>1657.3</v>
      </c>
    </row>
    <row r="23593" spans="13:14" ht="14.5" x14ac:dyDescent="0.35">
      <c r="M23593" s="263" t="s">
        <v>58713</v>
      </c>
      <c r="N23593" s="264">
        <v>5341.62</v>
      </c>
    </row>
    <row r="23594" spans="13:14" ht="14.5" x14ac:dyDescent="0.35">
      <c r="M23594" s="263" t="s">
        <v>46240</v>
      </c>
      <c r="N23594" s="264">
        <v>180</v>
      </c>
    </row>
    <row r="23595" spans="13:14" ht="14.5" x14ac:dyDescent="0.35">
      <c r="M23595" s="263" t="s">
        <v>58714</v>
      </c>
      <c r="N23595" s="264">
        <v>2145.85</v>
      </c>
    </row>
    <row r="23596" spans="13:14" ht="14.5" x14ac:dyDescent="0.35">
      <c r="M23596" s="263" t="s">
        <v>46241</v>
      </c>
      <c r="N23596" s="264">
        <v>13787.68</v>
      </c>
    </row>
    <row r="23597" spans="13:14" ht="14.5" x14ac:dyDescent="0.35">
      <c r="M23597" s="263" t="s">
        <v>37832</v>
      </c>
      <c r="N23597" s="264">
        <v>110774.26</v>
      </c>
    </row>
    <row r="23598" spans="13:14" ht="14.5" x14ac:dyDescent="0.35">
      <c r="M23598" s="263" t="s">
        <v>54121</v>
      </c>
      <c r="N23598" s="264">
        <v>80.989999999999995</v>
      </c>
    </row>
    <row r="23599" spans="13:14" ht="14.5" x14ac:dyDescent="0.35">
      <c r="M23599" s="263" t="s">
        <v>42409</v>
      </c>
      <c r="N23599" s="264">
        <v>1378.13</v>
      </c>
    </row>
    <row r="23600" spans="13:14" ht="14.5" x14ac:dyDescent="0.35">
      <c r="M23600" s="263" t="s">
        <v>46242</v>
      </c>
      <c r="N23600" s="264">
        <v>899.17</v>
      </c>
    </row>
    <row r="23601" spans="13:14" ht="14.5" x14ac:dyDescent="0.35">
      <c r="M23601" s="263" t="s">
        <v>32940</v>
      </c>
      <c r="N23601" s="264">
        <v>585179.05000000005</v>
      </c>
    </row>
    <row r="23602" spans="13:14" ht="14.5" x14ac:dyDescent="0.35">
      <c r="M23602" s="263" t="s">
        <v>32941</v>
      </c>
      <c r="N23602" s="264">
        <v>410036.54</v>
      </c>
    </row>
    <row r="23603" spans="13:14" ht="14.5" x14ac:dyDescent="0.35">
      <c r="M23603" s="263" t="s">
        <v>42410</v>
      </c>
      <c r="N23603" s="264">
        <v>73237.990000000005</v>
      </c>
    </row>
    <row r="23604" spans="13:14" ht="14.5" x14ac:dyDescent="0.35">
      <c r="M23604" s="263" t="s">
        <v>42411</v>
      </c>
      <c r="N23604" s="264">
        <v>333</v>
      </c>
    </row>
    <row r="23605" spans="13:14" ht="14.5" x14ac:dyDescent="0.35">
      <c r="M23605" s="263" t="s">
        <v>37833</v>
      </c>
      <c r="N23605" s="264">
        <v>23447.05</v>
      </c>
    </row>
    <row r="23606" spans="13:14" ht="14.5" x14ac:dyDescent="0.35">
      <c r="M23606" s="263" t="s">
        <v>32942</v>
      </c>
      <c r="N23606" s="264">
        <v>325258.89</v>
      </c>
    </row>
    <row r="23607" spans="13:14" ht="14.5" x14ac:dyDescent="0.35">
      <c r="M23607" s="263" t="s">
        <v>42412</v>
      </c>
      <c r="N23607" s="264">
        <v>2831.44</v>
      </c>
    </row>
    <row r="23608" spans="13:14" ht="14.5" x14ac:dyDescent="0.35">
      <c r="M23608" s="263" t="s">
        <v>46243</v>
      </c>
      <c r="N23608" s="264">
        <v>12400</v>
      </c>
    </row>
    <row r="23609" spans="13:14" ht="14.5" x14ac:dyDescent="0.35">
      <c r="M23609" s="263" t="s">
        <v>32943</v>
      </c>
      <c r="N23609" s="264">
        <v>251155.35</v>
      </c>
    </row>
    <row r="23610" spans="13:14" ht="14.5" x14ac:dyDescent="0.35">
      <c r="M23610" s="263" t="s">
        <v>36309</v>
      </c>
      <c r="N23610" s="264">
        <v>133043.18</v>
      </c>
    </row>
    <row r="23611" spans="13:14" ht="14.5" x14ac:dyDescent="0.35">
      <c r="M23611" s="263" t="s">
        <v>37834</v>
      </c>
      <c r="N23611" s="264">
        <v>1987996.21</v>
      </c>
    </row>
    <row r="23612" spans="13:14" ht="14.5" x14ac:dyDescent="0.35">
      <c r="M23612" s="263" t="s">
        <v>38856</v>
      </c>
      <c r="N23612" s="264">
        <v>337358.84</v>
      </c>
    </row>
    <row r="23613" spans="13:14" ht="14.5" x14ac:dyDescent="0.35">
      <c r="M23613" s="263" t="s">
        <v>58819</v>
      </c>
      <c r="N23613" s="264">
        <v>-675.4</v>
      </c>
    </row>
    <row r="23614" spans="13:14" ht="14.5" x14ac:dyDescent="0.35">
      <c r="M23614" s="263" t="s">
        <v>43743</v>
      </c>
      <c r="N23614" s="264">
        <v>3956784.71</v>
      </c>
    </row>
    <row r="23615" spans="13:14" ht="14.5" x14ac:dyDescent="0.35">
      <c r="M23615" s="263" t="s">
        <v>38857</v>
      </c>
      <c r="N23615" s="264">
        <v>2821034.13</v>
      </c>
    </row>
    <row r="23616" spans="13:14" ht="14.5" x14ac:dyDescent="0.35">
      <c r="M23616" s="263" t="s">
        <v>38858</v>
      </c>
      <c r="N23616" s="264">
        <v>512779.8</v>
      </c>
    </row>
    <row r="23617" spans="13:14" ht="14.5" x14ac:dyDescent="0.35">
      <c r="M23617" s="263" t="s">
        <v>43744</v>
      </c>
      <c r="N23617" s="264">
        <v>503303.69</v>
      </c>
    </row>
    <row r="23618" spans="13:14" ht="14.5" x14ac:dyDescent="0.35">
      <c r="M23618" s="263" t="s">
        <v>42413</v>
      </c>
      <c r="N23618" s="264">
        <v>160.55000000000001</v>
      </c>
    </row>
    <row r="23619" spans="13:14" ht="14.5" x14ac:dyDescent="0.35">
      <c r="M23619" s="263" t="s">
        <v>49324</v>
      </c>
      <c r="N23619" s="264">
        <v>296981.34000000003</v>
      </c>
    </row>
    <row r="23620" spans="13:14" ht="14.5" x14ac:dyDescent="0.35">
      <c r="M23620" s="263" t="s">
        <v>46244</v>
      </c>
      <c r="N23620" s="264">
        <v>57778.49</v>
      </c>
    </row>
    <row r="23621" spans="13:14" ht="14.5" x14ac:dyDescent="0.35">
      <c r="M23621" s="263" t="s">
        <v>58715</v>
      </c>
      <c r="N23621" s="264">
        <v>105153.07</v>
      </c>
    </row>
    <row r="23622" spans="13:14" ht="14.5" x14ac:dyDescent="0.35">
      <c r="M23622" s="263" t="s">
        <v>49325</v>
      </c>
      <c r="N23622" s="264">
        <v>369931.93</v>
      </c>
    </row>
    <row r="23623" spans="13:14" ht="14.5" x14ac:dyDescent="0.35">
      <c r="M23623" s="263" t="s">
        <v>49326</v>
      </c>
      <c r="N23623" s="264">
        <v>41535.660000000003</v>
      </c>
    </row>
    <row r="23624" spans="13:14" ht="14.5" x14ac:dyDescent="0.35">
      <c r="M23624" s="263" t="s">
        <v>49327</v>
      </c>
      <c r="N23624" s="264">
        <v>57731.15</v>
      </c>
    </row>
    <row r="23625" spans="13:14" ht="14.5" x14ac:dyDescent="0.35">
      <c r="M23625" s="263" t="s">
        <v>49328</v>
      </c>
      <c r="N23625" s="264">
        <v>349288.96000000002</v>
      </c>
    </row>
    <row r="23626" spans="13:14" ht="14.5" x14ac:dyDescent="0.35">
      <c r="M23626" s="263" t="s">
        <v>52755</v>
      </c>
      <c r="N23626" s="264">
        <v>54580.82</v>
      </c>
    </row>
    <row r="23627" spans="13:14" ht="14.5" x14ac:dyDescent="0.35">
      <c r="M23627" s="263" t="s">
        <v>50934</v>
      </c>
      <c r="N23627" s="264">
        <v>112824.37</v>
      </c>
    </row>
    <row r="23628" spans="13:14" ht="14.5" x14ac:dyDescent="0.35">
      <c r="M23628" s="263" t="s">
        <v>50935</v>
      </c>
      <c r="N23628" s="264">
        <v>47000</v>
      </c>
    </row>
    <row r="23629" spans="13:14" ht="14.5" x14ac:dyDescent="0.35">
      <c r="M23629" s="263" t="s">
        <v>49329</v>
      </c>
      <c r="N23629" s="264">
        <v>54417.2</v>
      </c>
    </row>
    <row r="23630" spans="13:14" ht="14.5" x14ac:dyDescent="0.35">
      <c r="M23630" s="263" t="s">
        <v>49330</v>
      </c>
      <c r="N23630" s="264">
        <v>42281.74</v>
      </c>
    </row>
    <row r="23631" spans="13:14" ht="14.5" x14ac:dyDescent="0.35">
      <c r="M23631" s="263" t="s">
        <v>50936</v>
      </c>
      <c r="N23631" s="264">
        <v>9434.7000000000007</v>
      </c>
    </row>
    <row r="23632" spans="13:14" ht="14.5" x14ac:dyDescent="0.35">
      <c r="M23632" s="263" t="s">
        <v>51868</v>
      </c>
      <c r="N23632" s="264">
        <v>6826.5</v>
      </c>
    </row>
    <row r="23633" spans="13:14" ht="14.5" x14ac:dyDescent="0.35">
      <c r="M23633" s="263" t="s">
        <v>51869</v>
      </c>
      <c r="N23633" s="264">
        <v>1008</v>
      </c>
    </row>
    <row r="23634" spans="13:14" ht="14.5" x14ac:dyDescent="0.35">
      <c r="M23634" s="263" t="s">
        <v>50937</v>
      </c>
      <c r="N23634" s="264">
        <v>7839.4</v>
      </c>
    </row>
    <row r="23635" spans="13:14" ht="14.5" x14ac:dyDescent="0.35">
      <c r="M23635" s="263" t="s">
        <v>49331</v>
      </c>
      <c r="N23635" s="264">
        <v>123839.99</v>
      </c>
    </row>
    <row r="23636" spans="13:14" ht="14.5" x14ac:dyDescent="0.35">
      <c r="M23636" s="263" t="s">
        <v>49332</v>
      </c>
      <c r="N23636" s="264">
        <v>90067.23</v>
      </c>
    </row>
    <row r="23637" spans="13:14" ht="14.5" x14ac:dyDescent="0.35">
      <c r="M23637" s="263" t="s">
        <v>49333</v>
      </c>
      <c r="N23637" s="264">
        <v>10584.51</v>
      </c>
    </row>
    <row r="23638" spans="13:14" ht="14.5" x14ac:dyDescent="0.35">
      <c r="M23638" s="263" t="s">
        <v>49334</v>
      </c>
      <c r="N23638" s="264">
        <v>193.26</v>
      </c>
    </row>
    <row r="23639" spans="13:14" ht="14.5" x14ac:dyDescent="0.35">
      <c r="M23639" s="263" t="s">
        <v>49335</v>
      </c>
      <c r="N23639" s="264">
        <v>32417.32</v>
      </c>
    </row>
    <row r="23640" spans="13:14" ht="14.5" x14ac:dyDescent="0.35">
      <c r="M23640" s="263" t="s">
        <v>49336</v>
      </c>
      <c r="N23640" s="264">
        <v>6539.25</v>
      </c>
    </row>
    <row r="23641" spans="13:14" ht="14.5" x14ac:dyDescent="0.35">
      <c r="M23641" s="263" t="s">
        <v>49337</v>
      </c>
      <c r="N23641" s="264">
        <v>3046.68</v>
      </c>
    </row>
    <row r="23642" spans="13:14" ht="14.5" x14ac:dyDescent="0.35">
      <c r="M23642" s="263" t="s">
        <v>52756</v>
      </c>
      <c r="N23642" s="264">
        <v>580.39</v>
      </c>
    </row>
    <row r="23643" spans="13:14" ht="14.5" x14ac:dyDescent="0.35">
      <c r="M23643" s="263" t="s">
        <v>50938</v>
      </c>
      <c r="N23643" s="264">
        <v>283.89</v>
      </c>
    </row>
    <row r="23644" spans="13:14" ht="14.5" x14ac:dyDescent="0.35">
      <c r="M23644" s="263" t="s">
        <v>49338</v>
      </c>
      <c r="N23644" s="264">
        <v>1011.39</v>
      </c>
    </row>
    <row r="23645" spans="13:14" ht="14.5" x14ac:dyDescent="0.35">
      <c r="M23645" s="263" t="s">
        <v>49339</v>
      </c>
      <c r="N23645" s="264">
        <v>563155.25</v>
      </c>
    </row>
    <row r="23646" spans="13:14" ht="14.5" x14ac:dyDescent="0.35">
      <c r="M23646" s="263" t="s">
        <v>49340</v>
      </c>
      <c r="N23646" s="264">
        <v>33655.81</v>
      </c>
    </row>
    <row r="23647" spans="13:14" ht="14.5" x14ac:dyDescent="0.35">
      <c r="M23647" s="263" t="s">
        <v>51870</v>
      </c>
      <c r="N23647" s="264">
        <v>7079.65</v>
      </c>
    </row>
    <row r="23648" spans="13:14" ht="14.5" x14ac:dyDescent="0.35">
      <c r="M23648" s="263" t="s">
        <v>49341</v>
      </c>
      <c r="N23648" s="264">
        <v>4511.03</v>
      </c>
    </row>
    <row r="23649" spans="13:14" ht="14.5" x14ac:dyDescent="0.35">
      <c r="M23649" s="263" t="s">
        <v>49342</v>
      </c>
      <c r="N23649" s="264">
        <v>1996.75</v>
      </c>
    </row>
    <row r="23650" spans="13:14" ht="14.5" x14ac:dyDescent="0.35">
      <c r="M23650" s="263" t="s">
        <v>50939</v>
      </c>
      <c r="N23650" s="264">
        <v>349113</v>
      </c>
    </row>
    <row r="23651" spans="13:14" ht="14.5" x14ac:dyDescent="0.35">
      <c r="M23651" s="263" t="s">
        <v>50940</v>
      </c>
      <c r="N23651" s="264">
        <v>56353.31</v>
      </c>
    </row>
    <row r="23652" spans="13:14" ht="14.5" x14ac:dyDescent="0.35">
      <c r="M23652" s="263" t="s">
        <v>50941</v>
      </c>
      <c r="N23652" s="264">
        <v>940.7</v>
      </c>
    </row>
    <row r="23653" spans="13:14" ht="14.5" x14ac:dyDescent="0.35">
      <c r="M23653" s="263" t="s">
        <v>50942</v>
      </c>
      <c r="N23653" s="264">
        <v>195.61</v>
      </c>
    </row>
    <row r="23654" spans="13:14" ht="14.5" x14ac:dyDescent="0.35">
      <c r="M23654" s="263" t="s">
        <v>49343</v>
      </c>
      <c r="N23654" s="264">
        <v>522.63</v>
      </c>
    </row>
    <row r="23655" spans="13:14" ht="14.5" x14ac:dyDescent="0.35">
      <c r="M23655" s="263" t="s">
        <v>52757</v>
      </c>
      <c r="N23655" s="264">
        <v>505.3</v>
      </c>
    </row>
    <row r="23656" spans="13:14" ht="14.5" x14ac:dyDescent="0.35">
      <c r="M23656" s="263" t="s">
        <v>52758</v>
      </c>
      <c r="N23656" s="264">
        <v>12915.4</v>
      </c>
    </row>
    <row r="23657" spans="13:14" ht="14.5" x14ac:dyDescent="0.35">
      <c r="M23657" s="263" t="s">
        <v>49344</v>
      </c>
      <c r="N23657" s="264">
        <v>240136.4</v>
      </c>
    </row>
    <row r="23658" spans="13:14" ht="14.5" x14ac:dyDescent="0.35">
      <c r="M23658" s="263" t="s">
        <v>54122</v>
      </c>
      <c r="N23658" s="264">
        <v>2496.63</v>
      </c>
    </row>
    <row r="23659" spans="13:14" ht="14.5" x14ac:dyDescent="0.35">
      <c r="M23659" s="263" t="s">
        <v>49345</v>
      </c>
      <c r="N23659" s="264">
        <v>26776.19</v>
      </c>
    </row>
    <row r="23660" spans="13:14" ht="14.5" x14ac:dyDescent="0.35">
      <c r="M23660" s="263" t="s">
        <v>50943</v>
      </c>
      <c r="N23660" s="264">
        <v>3963.16</v>
      </c>
    </row>
    <row r="23661" spans="13:14" ht="14.5" x14ac:dyDescent="0.35">
      <c r="M23661" s="263" t="s">
        <v>49346</v>
      </c>
      <c r="N23661" s="264">
        <v>8209.17</v>
      </c>
    </row>
    <row r="23662" spans="13:14" ht="14.5" x14ac:dyDescent="0.35">
      <c r="M23662" s="263" t="s">
        <v>49347</v>
      </c>
      <c r="N23662" s="264">
        <v>134433.85</v>
      </c>
    </row>
    <row r="23663" spans="13:14" ht="14.5" x14ac:dyDescent="0.35">
      <c r="M23663" s="263" t="s">
        <v>52759</v>
      </c>
      <c r="N23663" s="264">
        <v>39256.36</v>
      </c>
    </row>
    <row r="23664" spans="13:14" ht="14.5" x14ac:dyDescent="0.35">
      <c r="M23664" s="263" t="s">
        <v>52760</v>
      </c>
      <c r="N23664" s="264">
        <v>921811.17</v>
      </c>
    </row>
    <row r="23665" spans="13:14" ht="14.5" x14ac:dyDescent="0.35">
      <c r="M23665" s="263" t="s">
        <v>58716</v>
      </c>
      <c r="N23665" s="264">
        <v>15826</v>
      </c>
    </row>
    <row r="23666" spans="13:14" ht="14.5" x14ac:dyDescent="0.35">
      <c r="M23666" s="263" t="s">
        <v>58717</v>
      </c>
      <c r="N23666" s="264">
        <v>313594.57</v>
      </c>
    </row>
    <row r="23667" spans="13:14" ht="14.5" x14ac:dyDescent="0.35">
      <c r="M23667" s="263" t="s">
        <v>58718</v>
      </c>
      <c r="N23667" s="264">
        <v>11777.74</v>
      </c>
    </row>
    <row r="23668" spans="13:14" ht="14.5" x14ac:dyDescent="0.35">
      <c r="M23668" s="263" t="s">
        <v>58719</v>
      </c>
      <c r="N23668" s="264">
        <v>88072.18</v>
      </c>
    </row>
    <row r="23669" spans="13:14" ht="14.5" x14ac:dyDescent="0.35">
      <c r="M23669" s="263" t="s">
        <v>58720</v>
      </c>
      <c r="N23669" s="264">
        <v>15786.5</v>
      </c>
    </row>
    <row r="23670" spans="13:14" ht="14.5" x14ac:dyDescent="0.35">
      <c r="M23670" s="263" t="s">
        <v>58721</v>
      </c>
      <c r="N23670" s="264">
        <v>125127.51</v>
      </c>
    </row>
    <row r="23671" spans="13:14" ht="14.5" x14ac:dyDescent="0.35">
      <c r="M23671" s="263" t="s">
        <v>58722</v>
      </c>
      <c r="N23671" s="264">
        <v>6094.91</v>
      </c>
    </row>
    <row r="23672" spans="13:14" ht="14.5" x14ac:dyDescent="0.35">
      <c r="M23672" s="263" t="s">
        <v>58723</v>
      </c>
      <c r="N23672" s="264">
        <v>4930.13</v>
      </c>
    </row>
    <row r="23673" spans="13:14" ht="14.5" x14ac:dyDescent="0.35">
      <c r="M23673" s="263" t="s">
        <v>58724</v>
      </c>
      <c r="N23673" s="264">
        <v>16004.85</v>
      </c>
    </row>
    <row r="23674" spans="13:14" ht="14.5" x14ac:dyDescent="0.35">
      <c r="M23674" s="263" t="s">
        <v>58725</v>
      </c>
      <c r="N23674" s="264">
        <v>2310</v>
      </c>
    </row>
    <row r="23675" spans="13:14" ht="14.5" x14ac:dyDescent="0.35">
      <c r="M23675" s="263" t="s">
        <v>58726</v>
      </c>
      <c r="N23675" s="264">
        <v>101607.17</v>
      </c>
    </row>
    <row r="23676" spans="13:14" ht="14.5" x14ac:dyDescent="0.35">
      <c r="M23676" s="263" t="s">
        <v>58727</v>
      </c>
      <c r="N23676" s="264">
        <v>13611.13</v>
      </c>
    </row>
    <row r="23677" spans="13:14" ht="14.5" x14ac:dyDescent="0.35">
      <c r="M23677" s="263" t="s">
        <v>58728</v>
      </c>
      <c r="N23677" s="264">
        <v>18750</v>
      </c>
    </row>
    <row r="23678" spans="13:14" ht="14.5" x14ac:dyDescent="0.35">
      <c r="M23678" s="263" t="s">
        <v>58729</v>
      </c>
      <c r="N23678" s="264">
        <v>2927.13</v>
      </c>
    </row>
    <row r="23679" spans="13:14" ht="14.5" x14ac:dyDescent="0.35">
      <c r="M23679" s="263" t="s">
        <v>52761</v>
      </c>
      <c r="N23679" s="264">
        <v>248189.94</v>
      </c>
    </row>
    <row r="23680" spans="13:14" ht="14.5" x14ac:dyDescent="0.35">
      <c r="M23680" s="263" t="s">
        <v>58730</v>
      </c>
      <c r="N23680" s="264">
        <v>900</v>
      </c>
    </row>
    <row r="23681" spans="13:14" ht="14.5" x14ac:dyDescent="0.35">
      <c r="M23681" s="263" t="s">
        <v>46245</v>
      </c>
      <c r="N23681" s="264">
        <v>827516.11</v>
      </c>
    </row>
    <row r="23682" spans="13:14" ht="14.5" x14ac:dyDescent="0.35">
      <c r="M23682" s="263" t="s">
        <v>46246</v>
      </c>
      <c r="N23682" s="264">
        <v>205700.3</v>
      </c>
    </row>
    <row r="23683" spans="13:14" ht="14.5" x14ac:dyDescent="0.35">
      <c r="M23683" s="263" t="s">
        <v>46247</v>
      </c>
      <c r="N23683" s="264">
        <v>564925.12</v>
      </c>
    </row>
    <row r="23684" spans="13:14" ht="14.5" x14ac:dyDescent="0.35">
      <c r="M23684" s="263" t="s">
        <v>58731</v>
      </c>
      <c r="N23684" s="264">
        <v>328.61</v>
      </c>
    </row>
    <row r="23685" spans="13:14" ht="14.5" x14ac:dyDescent="0.35">
      <c r="M23685" s="263" t="s">
        <v>54123</v>
      </c>
      <c r="N23685" s="264">
        <v>918.43</v>
      </c>
    </row>
    <row r="23686" spans="13:14" ht="14.5" x14ac:dyDescent="0.35">
      <c r="M23686" s="263" t="s">
        <v>54124</v>
      </c>
      <c r="N23686" s="264">
        <v>1210.82</v>
      </c>
    </row>
    <row r="23687" spans="13:14" ht="14.5" x14ac:dyDescent="0.35">
      <c r="M23687" s="263" t="s">
        <v>52762</v>
      </c>
      <c r="N23687" s="264">
        <v>182017</v>
      </c>
    </row>
    <row r="23688" spans="13:14" ht="14.5" x14ac:dyDescent="0.35">
      <c r="M23688" s="263" t="s">
        <v>58732</v>
      </c>
      <c r="N23688" s="264">
        <v>1500</v>
      </c>
    </row>
    <row r="23689" spans="13:14" ht="14.5" x14ac:dyDescent="0.35">
      <c r="M23689" s="263" t="s">
        <v>54125</v>
      </c>
      <c r="N23689" s="264">
        <v>139.19999999999999</v>
      </c>
    </row>
    <row r="23690" spans="13:14" ht="14.5" x14ac:dyDescent="0.35">
      <c r="M23690" s="263" t="s">
        <v>58733</v>
      </c>
      <c r="N23690" s="264">
        <v>4036.23</v>
      </c>
    </row>
    <row r="23691" spans="13:14" ht="14.5" x14ac:dyDescent="0.35">
      <c r="M23691" s="263" t="s">
        <v>52763</v>
      </c>
      <c r="N23691" s="264">
        <v>95538.51</v>
      </c>
    </row>
    <row r="23692" spans="13:14" ht="14.5" x14ac:dyDescent="0.35">
      <c r="M23692" s="263" t="s">
        <v>52764</v>
      </c>
      <c r="N23692" s="264">
        <v>81789.31</v>
      </c>
    </row>
    <row r="23693" spans="13:14" ht="14.5" x14ac:dyDescent="0.35">
      <c r="M23693" s="263" t="s">
        <v>58734</v>
      </c>
      <c r="N23693" s="264">
        <v>128037.58</v>
      </c>
    </row>
    <row r="23694" spans="13:14" ht="14.5" x14ac:dyDescent="0.35">
      <c r="M23694" s="263" t="s">
        <v>46248</v>
      </c>
      <c r="N23694" s="264">
        <v>1621810.31</v>
      </c>
    </row>
    <row r="23695" spans="13:14" ht="14.5" x14ac:dyDescent="0.35">
      <c r="M23695" s="263" t="s">
        <v>52765</v>
      </c>
      <c r="N23695" s="264">
        <v>11145.3</v>
      </c>
    </row>
    <row r="23696" spans="13:14" ht="14.5" x14ac:dyDescent="0.35">
      <c r="M23696" s="263" t="s">
        <v>58735</v>
      </c>
      <c r="N23696" s="264">
        <v>18792.599999999999</v>
      </c>
    </row>
    <row r="23697" spans="13:14" ht="14.5" x14ac:dyDescent="0.35">
      <c r="M23697" s="263" t="s">
        <v>58736</v>
      </c>
      <c r="N23697" s="264">
        <v>1265.45</v>
      </c>
    </row>
    <row r="23698" spans="13:14" ht="14.5" x14ac:dyDescent="0.35">
      <c r="M23698" s="263" t="s">
        <v>58737</v>
      </c>
      <c r="N23698" s="264">
        <v>839.54</v>
      </c>
    </row>
    <row r="23699" spans="13:14" ht="14.5" x14ac:dyDescent="0.35">
      <c r="M23699" s="263" t="s">
        <v>54126</v>
      </c>
      <c r="N23699" s="264">
        <v>14144.37</v>
      </c>
    </row>
    <row r="23700" spans="13:14" ht="14.5" x14ac:dyDescent="0.35">
      <c r="M23700" s="263" t="s">
        <v>58738</v>
      </c>
      <c r="N23700" s="264">
        <v>8907.64</v>
      </c>
    </row>
    <row r="23701" spans="13:14" ht="14.5" x14ac:dyDescent="0.35">
      <c r="M23701" s="263" t="s">
        <v>58739</v>
      </c>
      <c r="N23701" s="264">
        <v>354147.75</v>
      </c>
    </row>
    <row r="23702" spans="13:14" ht="14.5" x14ac:dyDescent="0.35">
      <c r="M23702" s="263" t="s">
        <v>58740</v>
      </c>
      <c r="N23702" s="264">
        <v>234864.36</v>
      </c>
    </row>
    <row r="23703" spans="13:14" ht="14.5" x14ac:dyDescent="0.35">
      <c r="M23703" s="263" t="s">
        <v>58741</v>
      </c>
      <c r="N23703" s="264">
        <v>9100.33</v>
      </c>
    </row>
    <row r="23704" spans="13:14" ht="14.5" x14ac:dyDescent="0.35">
      <c r="M23704" s="263" t="s">
        <v>58742</v>
      </c>
      <c r="N23704" s="264">
        <v>9442.65</v>
      </c>
    </row>
    <row r="23705" spans="13:14" ht="14.5" x14ac:dyDescent="0.35">
      <c r="M23705" s="263" t="s">
        <v>58743</v>
      </c>
      <c r="N23705" s="264">
        <v>9113.9599999999991</v>
      </c>
    </row>
    <row r="23706" spans="13:14" ht="14.5" x14ac:dyDescent="0.35">
      <c r="M23706" s="263" t="s">
        <v>58744</v>
      </c>
      <c r="N23706" s="264">
        <v>2800</v>
      </c>
    </row>
    <row r="23707" spans="13:14" ht="14.5" x14ac:dyDescent="0.35">
      <c r="M23707" s="263" t="s">
        <v>58745</v>
      </c>
      <c r="N23707" s="264">
        <v>825.54</v>
      </c>
    </row>
    <row r="23708" spans="13:14" ht="14.5" x14ac:dyDescent="0.35">
      <c r="M23708" s="263" t="s">
        <v>58746</v>
      </c>
      <c r="N23708" s="264">
        <v>1786.2</v>
      </c>
    </row>
    <row r="23709" spans="13:14" ht="14.5" x14ac:dyDescent="0.35">
      <c r="M23709" s="263" t="s">
        <v>58747</v>
      </c>
      <c r="N23709" s="264">
        <v>21984.69</v>
      </c>
    </row>
    <row r="23710" spans="13:14" ht="14.5" x14ac:dyDescent="0.35">
      <c r="M23710" s="263" t="s">
        <v>58748</v>
      </c>
      <c r="N23710" s="264">
        <v>4802.3</v>
      </c>
    </row>
    <row r="23711" spans="13:14" ht="14.5" x14ac:dyDescent="0.35">
      <c r="M23711" s="263" t="s">
        <v>58749</v>
      </c>
      <c r="N23711" s="264">
        <v>1300</v>
      </c>
    </row>
    <row r="23712" spans="13:14" ht="14.5" x14ac:dyDescent="0.35">
      <c r="M23712" s="263" t="s">
        <v>58750</v>
      </c>
      <c r="N23712" s="264">
        <v>1375</v>
      </c>
    </row>
    <row r="23713" spans="13:14" ht="14.5" x14ac:dyDescent="0.35">
      <c r="M23713" s="263" t="s">
        <v>58751</v>
      </c>
      <c r="N23713" s="264">
        <v>1000</v>
      </c>
    </row>
    <row r="23714" spans="13:14" ht="14.5" x14ac:dyDescent="0.35">
      <c r="M23714" s="263" t="s">
        <v>58752</v>
      </c>
      <c r="N23714" s="264">
        <v>187171.72</v>
      </c>
    </row>
    <row r="23715" spans="13:14" ht="14.5" x14ac:dyDescent="0.35">
      <c r="M23715" s="263" t="s">
        <v>58753</v>
      </c>
      <c r="N23715" s="264">
        <v>659.72</v>
      </c>
    </row>
    <row r="23716" spans="13:14" ht="14.5" x14ac:dyDescent="0.35">
      <c r="M23716" s="263" t="s">
        <v>52766</v>
      </c>
      <c r="N23716" s="264">
        <v>276252.69</v>
      </c>
    </row>
    <row r="23717" spans="13:14" ht="14.5" x14ac:dyDescent="0.35">
      <c r="M23717" s="263" t="s">
        <v>52767</v>
      </c>
      <c r="N23717" s="264">
        <v>88899.23</v>
      </c>
    </row>
    <row r="23718" spans="13:14" ht="14.5" x14ac:dyDescent="0.35">
      <c r="M23718" s="263" t="s">
        <v>52768</v>
      </c>
      <c r="N23718" s="264">
        <v>242008.74</v>
      </c>
    </row>
    <row r="23719" spans="13:14" ht="14.5" x14ac:dyDescent="0.35">
      <c r="M23719" s="263" t="s">
        <v>58754</v>
      </c>
      <c r="N23719" s="264">
        <v>81</v>
      </c>
    </row>
    <row r="23720" spans="13:14" ht="14.5" x14ac:dyDescent="0.35">
      <c r="M23720" s="263" t="s">
        <v>58755</v>
      </c>
      <c r="N23720" s="264">
        <v>961.73</v>
      </c>
    </row>
    <row r="23721" spans="13:14" ht="14.5" x14ac:dyDescent="0.35">
      <c r="M23721" s="263" t="s">
        <v>54127</v>
      </c>
      <c r="N23721" s="264">
        <v>629.54999999999995</v>
      </c>
    </row>
    <row r="23722" spans="13:14" ht="14.5" x14ac:dyDescent="0.35">
      <c r="M23722" s="263" t="s">
        <v>52769</v>
      </c>
      <c r="N23722" s="264">
        <v>605950</v>
      </c>
    </row>
    <row r="23723" spans="13:14" ht="14.5" x14ac:dyDescent="0.35">
      <c r="M23723" s="263" t="s">
        <v>54128</v>
      </c>
      <c r="N23723" s="264">
        <v>29346.06</v>
      </c>
    </row>
    <row r="23724" spans="13:14" ht="14.5" x14ac:dyDescent="0.35">
      <c r="M23724" s="263" t="s">
        <v>52770</v>
      </c>
      <c r="N23724" s="264">
        <v>558.63</v>
      </c>
    </row>
    <row r="23725" spans="13:14" ht="14.5" x14ac:dyDescent="0.35">
      <c r="M23725" s="263" t="s">
        <v>58756</v>
      </c>
      <c r="N23725" s="264">
        <v>71461.69</v>
      </c>
    </row>
    <row r="23726" spans="13:14" ht="14.5" x14ac:dyDescent="0.35">
      <c r="M23726" s="263" t="s">
        <v>58757</v>
      </c>
      <c r="N23726" s="264">
        <v>529.33000000000004</v>
      </c>
    </row>
    <row r="23727" spans="13:14" ht="14.5" x14ac:dyDescent="0.35">
      <c r="M23727" s="263" t="s">
        <v>54129</v>
      </c>
      <c r="N23727" s="264">
        <v>129727.19</v>
      </c>
    </row>
    <row r="23728" spans="13:14" ht="14.5" x14ac:dyDescent="0.35">
      <c r="M23728" s="263" t="s">
        <v>52771</v>
      </c>
      <c r="N23728" s="264">
        <v>17640.919999999998</v>
      </c>
    </row>
    <row r="23729" spans="13:14" ht="14.5" x14ac:dyDescent="0.35">
      <c r="M23729" s="263" t="s">
        <v>52772</v>
      </c>
      <c r="N23729" s="264">
        <v>49830.59</v>
      </c>
    </row>
    <row r="23730" spans="13:14" ht="14.5" x14ac:dyDescent="0.35">
      <c r="M23730" s="263" t="s">
        <v>58758</v>
      </c>
      <c r="N23730" s="264">
        <v>75339.41</v>
      </c>
    </row>
    <row r="23731" spans="13:14" ht="14.5" x14ac:dyDescent="0.35">
      <c r="M23731" s="263" t="s">
        <v>50944</v>
      </c>
      <c r="N23731" s="264">
        <v>734440.42</v>
      </c>
    </row>
    <row r="23732" spans="13:14" ht="14.5" x14ac:dyDescent="0.35">
      <c r="M23732" s="263" t="s">
        <v>54130</v>
      </c>
      <c r="N23732" s="264">
        <v>383.23</v>
      </c>
    </row>
    <row r="23733" spans="13:14" ht="14.5" x14ac:dyDescent="0.35">
      <c r="M23733" s="263" t="s">
        <v>52773</v>
      </c>
      <c r="N23733" s="264">
        <v>103313.51</v>
      </c>
    </row>
    <row r="23734" spans="13:14" ht="14.5" x14ac:dyDescent="0.35">
      <c r="M23734" s="263" t="s">
        <v>54131</v>
      </c>
      <c r="N23734" s="264">
        <v>2260.86</v>
      </c>
    </row>
    <row r="23735" spans="13:14" ht="14.5" x14ac:dyDescent="0.35">
      <c r="M23735" s="263" t="s">
        <v>58759</v>
      </c>
      <c r="N23735" s="264">
        <v>47.11</v>
      </c>
    </row>
    <row r="23736" spans="13:14" ht="14.5" x14ac:dyDescent="0.35">
      <c r="M23736" s="263" t="s">
        <v>58760</v>
      </c>
      <c r="N23736" s="264">
        <v>1175.7</v>
      </c>
    </row>
    <row r="23737" spans="13:14" ht="14.5" x14ac:dyDescent="0.35">
      <c r="M23737" s="263" t="s">
        <v>54132</v>
      </c>
      <c r="N23737" s="264">
        <v>7746.08</v>
      </c>
    </row>
    <row r="23738" spans="13:14" ht="14.5" x14ac:dyDescent="0.35">
      <c r="M23738" s="263" t="s">
        <v>52774</v>
      </c>
      <c r="N23738" s="264">
        <v>202883.62</v>
      </c>
    </row>
    <row r="23739" spans="13:14" ht="14.5" x14ac:dyDescent="0.35">
      <c r="M23739" s="263" t="s">
        <v>58761</v>
      </c>
      <c r="N23739" s="264">
        <v>-47.04</v>
      </c>
    </row>
    <row r="23740" spans="13:14" ht="14.5" x14ac:dyDescent="0.35">
      <c r="M23740" s="263" t="s">
        <v>54133</v>
      </c>
      <c r="N23740" s="264">
        <v>4725.7700000000004</v>
      </c>
    </row>
    <row r="23741" spans="13:14" ht="14.5" x14ac:dyDescent="0.35">
      <c r="M23741" s="263" t="s">
        <v>58762</v>
      </c>
      <c r="N23741" s="264">
        <v>66159.83</v>
      </c>
    </row>
    <row r="23742" spans="13:14" ht="14.5" x14ac:dyDescent="0.35">
      <c r="M23742" s="263" t="s">
        <v>32944</v>
      </c>
      <c r="N23742" s="264">
        <v>2054239.5</v>
      </c>
    </row>
    <row r="23743" spans="13:14" ht="14.5" x14ac:dyDescent="0.35">
      <c r="M23743" s="263" t="s">
        <v>42414</v>
      </c>
      <c r="N23743" s="264">
        <v>-879.34</v>
      </c>
    </row>
    <row r="23744" spans="13:14" ht="14.5" x14ac:dyDescent="0.35">
      <c r="M23744" s="263" t="s">
        <v>36310</v>
      </c>
      <c r="N23744" s="264">
        <v>1953230.49</v>
      </c>
    </row>
    <row r="23745" spans="13:14" ht="14.5" x14ac:dyDescent="0.35">
      <c r="M23745" s="263" t="s">
        <v>36311</v>
      </c>
      <c r="N23745" s="264">
        <v>147713.67000000001</v>
      </c>
    </row>
    <row r="23746" spans="13:14" ht="14.5" x14ac:dyDescent="0.35">
      <c r="M23746" s="263" t="s">
        <v>32945</v>
      </c>
      <c r="N23746" s="264">
        <v>2540036.71</v>
      </c>
    </row>
    <row r="23747" spans="13:14" ht="14.5" x14ac:dyDescent="0.35">
      <c r="M23747" s="263" t="s">
        <v>37835</v>
      </c>
      <c r="N23747" s="264">
        <v>92677.15</v>
      </c>
    </row>
    <row r="23748" spans="13:14" ht="14.5" x14ac:dyDescent="0.35">
      <c r="M23748" s="263" t="s">
        <v>32946</v>
      </c>
      <c r="N23748" s="264">
        <v>37705406.240000002</v>
      </c>
    </row>
    <row r="23749" spans="13:14" ht="14.5" x14ac:dyDescent="0.35">
      <c r="M23749" s="263" t="s">
        <v>38859</v>
      </c>
      <c r="N23749" s="264">
        <v>16380.01</v>
      </c>
    </row>
    <row r="23750" spans="13:14" ht="14.5" x14ac:dyDescent="0.35">
      <c r="M23750" s="263" t="s">
        <v>37836</v>
      </c>
      <c r="N23750" s="264">
        <v>611088.13</v>
      </c>
    </row>
    <row r="23751" spans="13:14" ht="14.5" x14ac:dyDescent="0.35">
      <c r="M23751" s="263" t="s">
        <v>38860</v>
      </c>
      <c r="N23751" s="264">
        <v>1145.95</v>
      </c>
    </row>
    <row r="23752" spans="13:14" ht="14.5" x14ac:dyDescent="0.35">
      <c r="M23752" s="263" t="s">
        <v>32947</v>
      </c>
      <c r="N23752" s="264">
        <v>17063703.789999999</v>
      </c>
    </row>
    <row r="23753" spans="13:14" ht="14.5" x14ac:dyDescent="0.35">
      <c r="M23753" s="263" t="s">
        <v>36312</v>
      </c>
      <c r="N23753" s="264">
        <v>1029553.77</v>
      </c>
    </row>
    <row r="23754" spans="13:14" ht="14.5" x14ac:dyDescent="0.35">
      <c r="M23754" s="263" t="s">
        <v>36313</v>
      </c>
      <c r="N23754" s="264">
        <v>29691.65</v>
      </c>
    </row>
    <row r="23755" spans="13:14" ht="14.5" x14ac:dyDescent="0.35">
      <c r="M23755" s="263" t="s">
        <v>36356</v>
      </c>
      <c r="N23755" s="264">
        <v>24694.16</v>
      </c>
    </row>
    <row r="23756" spans="13:14" ht="14.5" x14ac:dyDescent="0.35">
      <c r="M23756" s="263" t="s">
        <v>49348</v>
      </c>
      <c r="N23756" s="264">
        <v>595962.61</v>
      </c>
    </row>
    <row r="23757" spans="13:14" ht="14.5" x14ac:dyDescent="0.35">
      <c r="M23757" s="263" t="s">
        <v>32948</v>
      </c>
      <c r="N23757" s="264">
        <v>7859947.8700000001</v>
      </c>
    </row>
    <row r="23758" spans="13:14" ht="14.5" x14ac:dyDescent="0.35">
      <c r="M23758" s="263" t="s">
        <v>37837</v>
      </c>
      <c r="N23758" s="264">
        <v>177774.84</v>
      </c>
    </row>
    <row r="23759" spans="13:14" ht="14.5" x14ac:dyDescent="0.35">
      <c r="M23759" s="263" t="s">
        <v>36314</v>
      </c>
      <c r="N23759" s="264">
        <v>344199.04</v>
      </c>
    </row>
    <row r="23760" spans="13:14" ht="14.5" x14ac:dyDescent="0.35">
      <c r="M23760" s="263" t="s">
        <v>43745</v>
      </c>
      <c r="N23760" s="264">
        <v>21876.03</v>
      </c>
    </row>
    <row r="23761" spans="13:14" ht="14.5" x14ac:dyDescent="0.35">
      <c r="M23761" s="263" t="s">
        <v>32949</v>
      </c>
      <c r="N23761" s="264">
        <v>8546804.8300000001</v>
      </c>
    </row>
    <row r="23762" spans="13:14" ht="14.5" x14ac:dyDescent="0.35">
      <c r="M23762" s="263" t="s">
        <v>32950</v>
      </c>
      <c r="N23762" s="264">
        <v>898649.25</v>
      </c>
    </row>
    <row r="23763" spans="13:14" ht="14.5" x14ac:dyDescent="0.35">
      <c r="M23763" s="263" t="s">
        <v>32951</v>
      </c>
      <c r="N23763" s="264">
        <v>7104397.3300000001</v>
      </c>
    </row>
    <row r="23764" spans="13:14" ht="14.5" x14ac:dyDescent="0.35">
      <c r="M23764" s="263" t="s">
        <v>32952</v>
      </c>
      <c r="N23764" s="264">
        <v>4987198.0999999996</v>
      </c>
    </row>
    <row r="23765" spans="13:14" ht="14.5" x14ac:dyDescent="0.35">
      <c r="M23765" s="263" t="s">
        <v>32953</v>
      </c>
      <c r="N23765" s="264">
        <v>76111.710000000006</v>
      </c>
    </row>
    <row r="23766" spans="13:14" ht="14.5" x14ac:dyDescent="0.35">
      <c r="M23766" s="263" t="s">
        <v>36315</v>
      </c>
      <c r="N23766" s="264">
        <v>187973.62</v>
      </c>
    </row>
    <row r="23767" spans="13:14" ht="14.5" x14ac:dyDescent="0.35">
      <c r="M23767" s="263" t="s">
        <v>32954</v>
      </c>
      <c r="N23767" s="264">
        <v>3487969.65</v>
      </c>
    </row>
    <row r="23768" spans="13:14" ht="14.5" x14ac:dyDescent="0.35">
      <c r="M23768" s="263" t="s">
        <v>32955</v>
      </c>
      <c r="N23768" s="264">
        <v>73640.509999999995</v>
      </c>
    </row>
    <row r="23769" spans="13:14" ht="14.5" x14ac:dyDescent="0.35">
      <c r="M23769" s="263" t="s">
        <v>36316</v>
      </c>
      <c r="N23769" s="264">
        <v>6470952.0800000001</v>
      </c>
    </row>
    <row r="23770" spans="13:14" ht="14.5" x14ac:dyDescent="0.35">
      <c r="M23770" s="263" t="s">
        <v>58763</v>
      </c>
      <c r="N23770" s="264">
        <v>2994.8</v>
      </c>
    </row>
    <row r="23771" spans="13:14" ht="14.5" x14ac:dyDescent="0.35">
      <c r="M23771" s="263" t="s">
        <v>32956</v>
      </c>
      <c r="N23771" s="264">
        <v>1203788.1200000001</v>
      </c>
    </row>
    <row r="23772" spans="13:14" ht="14.5" x14ac:dyDescent="0.35">
      <c r="M23772" s="263" t="s">
        <v>32957</v>
      </c>
      <c r="N23772" s="264">
        <v>1089865.8700000001</v>
      </c>
    </row>
    <row r="23773" spans="13:14" ht="14.5" x14ac:dyDescent="0.35">
      <c r="M23773" s="263" t="s">
        <v>36317</v>
      </c>
      <c r="N23773" s="264">
        <v>306248.40999999997</v>
      </c>
    </row>
    <row r="23774" spans="13:14" ht="14.5" x14ac:dyDescent="0.35">
      <c r="M23774" s="263" t="s">
        <v>32958</v>
      </c>
      <c r="N23774" s="264">
        <v>2430618.2599999998</v>
      </c>
    </row>
    <row r="23775" spans="13:14" ht="14.5" x14ac:dyDescent="0.35">
      <c r="M23775" s="263" t="s">
        <v>38861</v>
      </c>
      <c r="N23775" s="264">
        <v>165498.35999999999</v>
      </c>
    </row>
    <row r="23776" spans="13:14" ht="14.5" x14ac:dyDescent="0.35">
      <c r="M23776" s="263" t="s">
        <v>37838</v>
      </c>
      <c r="N23776" s="264">
        <v>1861515.98</v>
      </c>
    </row>
    <row r="23777" spans="13:14" ht="14.5" x14ac:dyDescent="0.35">
      <c r="M23777" s="263" t="s">
        <v>36318</v>
      </c>
      <c r="N23777" s="264">
        <v>17888.03</v>
      </c>
    </row>
    <row r="23778" spans="13:14" ht="14.5" x14ac:dyDescent="0.35">
      <c r="M23778" s="263" t="s">
        <v>43746</v>
      </c>
      <c r="N23778" s="264">
        <v>23569.43</v>
      </c>
    </row>
    <row r="23779" spans="13:14" ht="14.5" x14ac:dyDescent="0.35">
      <c r="M23779" s="263" t="s">
        <v>38862</v>
      </c>
      <c r="N23779" s="264">
        <v>94356.71</v>
      </c>
    </row>
    <row r="23780" spans="13:14" ht="14.5" x14ac:dyDescent="0.35">
      <c r="M23780" s="263" t="s">
        <v>32959</v>
      </c>
      <c r="N23780" s="264">
        <v>2186782.02</v>
      </c>
    </row>
    <row r="23781" spans="13:14" ht="14.5" x14ac:dyDescent="0.35">
      <c r="M23781" s="263" t="s">
        <v>36319</v>
      </c>
      <c r="N23781" s="264">
        <v>2864.23</v>
      </c>
    </row>
    <row r="23782" spans="13:14" ht="14.5" x14ac:dyDescent="0.35">
      <c r="M23782" s="263" t="s">
        <v>32960</v>
      </c>
      <c r="N23782" s="264">
        <v>1934256.12</v>
      </c>
    </row>
    <row r="23783" spans="13:14" ht="14.5" x14ac:dyDescent="0.35">
      <c r="M23783" s="263" t="s">
        <v>32961</v>
      </c>
      <c r="N23783" s="264">
        <v>273778.62</v>
      </c>
    </row>
    <row r="23784" spans="13:14" ht="14.5" x14ac:dyDescent="0.35">
      <c r="M23784" s="263" t="s">
        <v>36320</v>
      </c>
      <c r="N23784" s="264">
        <v>354292.1</v>
      </c>
    </row>
    <row r="23785" spans="13:14" ht="14.5" x14ac:dyDescent="0.35">
      <c r="M23785" s="263" t="s">
        <v>32962</v>
      </c>
      <c r="N23785" s="264">
        <v>85847.31</v>
      </c>
    </row>
    <row r="23786" spans="13:14" ht="14.5" x14ac:dyDescent="0.35">
      <c r="M23786" s="263" t="s">
        <v>58764</v>
      </c>
      <c r="N23786" s="264">
        <v>4020.9</v>
      </c>
    </row>
    <row r="23787" spans="13:14" ht="14.5" x14ac:dyDescent="0.35">
      <c r="M23787" s="263" t="s">
        <v>36321</v>
      </c>
      <c r="N23787" s="264">
        <v>58010.61</v>
      </c>
    </row>
    <row r="23788" spans="13:14" ht="14.5" x14ac:dyDescent="0.35">
      <c r="M23788" s="263" t="s">
        <v>32963</v>
      </c>
      <c r="N23788" s="264">
        <v>210775614.84999999</v>
      </c>
    </row>
    <row r="23789" spans="13:14" ht="14.5" x14ac:dyDescent="0.35">
      <c r="M23789" s="263" t="s">
        <v>32964</v>
      </c>
      <c r="N23789" s="264">
        <v>20298083.18</v>
      </c>
    </row>
    <row r="23790" spans="13:14" ht="14.5" x14ac:dyDescent="0.35">
      <c r="M23790" s="263" t="s">
        <v>37839</v>
      </c>
      <c r="N23790" s="264">
        <v>48854649.409999996</v>
      </c>
    </row>
    <row r="23791" spans="13:14" ht="14.5" x14ac:dyDescent="0.35">
      <c r="M23791" s="263" t="s">
        <v>36322</v>
      </c>
      <c r="N23791" s="264">
        <v>63612.01</v>
      </c>
    </row>
    <row r="23792" spans="13:14" ht="14.5" x14ac:dyDescent="0.35">
      <c r="M23792" s="263" t="s">
        <v>37840</v>
      </c>
      <c r="N23792" s="264">
        <v>82336.539999999994</v>
      </c>
    </row>
    <row r="23793" spans="13:14" ht="14.5" x14ac:dyDescent="0.35">
      <c r="M23793" s="263" t="s">
        <v>51871</v>
      </c>
      <c r="N23793" s="264">
        <v>12244.02</v>
      </c>
    </row>
    <row r="23794" spans="13:14" ht="14.5" x14ac:dyDescent="0.35">
      <c r="M23794" s="263" t="s">
        <v>51872</v>
      </c>
      <c r="N23794" s="264">
        <v>11312.84</v>
      </c>
    </row>
    <row r="23795" spans="13:14" ht="14.5" x14ac:dyDescent="0.35">
      <c r="M23795" s="263" t="s">
        <v>32965</v>
      </c>
      <c r="N23795" s="264">
        <v>263105.26</v>
      </c>
    </row>
    <row r="23796" spans="13:14" ht="14.5" x14ac:dyDescent="0.35">
      <c r="M23796" s="263" t="s">
        <v>32966</v>
      </c>
      <c r="N23796" s="264">
        <v>6268643.6600000001</v>
      </c>
    </row>
    <row r="23797" spans="13:14" ht="14.5" x14ac:dyDescent="0.35">
      <c r="M23797" s="263" t="s">
        <v>37841</v>
      </c>
      <c r="N23797" s="264">
        <v>6000</v>
      </c>
    </row>
    <row r="23798" spans="13:14" ht="14.5" x14ac:dyDescent="0.35">
      <c r="M23798" s="263" t="s">
        <v>32967</v>
      </c>
      <c r="N23798" s="264">
        <v>3128478.92</v>
      </c>
    </row>
    <row r="23799" spans="13:14" ht="14.5" x14ac:dyDescent="0.35">
      <c r="M23799" s="263" t="s">
        <v>38863</v>
      </c>
      <c r="N23799" s="264">
        <v>150733.07</v>
      </c>
    </row>
    <row r="23800" spans="13:14" ht="14.5" x14ac:dyDescent="0.35">
      <c r="M23800" s="263" t="s">
        <v>37842</v>
      </c>
      <c r="N23800" s="264">
        <v>4308617.8899999997</v>
      </c>
    </row>
    <row r="23801" spans="13:14" ht="14.5" x14ac:dyDescent="0.35">
      <c r="M23801" s="263" t="s">
        <v>32968</v>
      </c>
      <c r="N23801" s="264">
        <v>95050.11</v>
      </c>
    </row>
    <row r="23802" spans="13:14" ht="14.5" x14ac:dyDescent="0.35">
      <c r="M23802" s="263" t="s">
        <v>32969</v>
      </c>
      <c r="N23802" s="264">
        <v>30406732.41</v>
      </c>
    </row>
    <row r="23803" spans="13:14" ht="14.5" x14ac:dyDescent="0.35">
      <c r="M23803" s="263" t="s">
        <v>32970</v>
      </c>
      <c r="N23803" s="264">
        <v>33758686.850000001</v>
      </c>
    </row>
    <row r="23804" spans="13:14" ht="14.5" x14ac:dyDescent="0.35">
      <c r="M23804" s="263" t="s">
        <v>36323</v>
      </c>
      <c r="N23804" s="264">
        <v>35737.43</v>
      </c>
    </row>
    <row r="23805" spans="13:14" ht="14.5" x14ac:dyDescent="0.35">
      <c r="M23805" s="263" t="s">
        <v>32971</v>
      </c>
      <c r="N23805" s="264">
        <v>8228856.9400000004</v>
      </c>
    </row>
    <row r="23806" spans="13:14" ht="14.5" x14ac:dyDescent="0.35">
      <c r="M23806" s="263" t="s">
        <v>32972</v>
      </c>
      <c r="N23806" s="264">
        <v>342239.55</v>
      </c>
    </row>
    <row r="23807" spans="13:14" ht="14.5" x14ac:dyDescent="0.35">
      <c r="M23807" s="263" t="s">
        <v>32973</v>
      </c>
      <c r="N23807" s="264">
        <v>5655.08</v>
      </c>
    </row>
    <row r="23808" spans="13:14" ht="14.5" x14ac:dyDescent="0.35">
      <c r="M23808" s="263" t="s">
        <v>36324</v>
      </c>
      <c r="N23808" s="264">
        <v>128637.05</v>
      </c>
    </row>
    <row r="23809" spans="13:14" ht="14.5" x14ac:dyDescent="0.35">
      <c r="M23809" s="263" t="s">
        <v>38864</v>
      </c>
      <c r="N23809" s="264">
        <v>4529.0600000000004</v>
      </c>
    </row>
    <row r="23810" spans="13:14" ht="14.5" x14ac:dyDescent="0.35">
      <c r="M23810" s="263" t="s">
        <v>38865</v>
      </c>
      <c r="N23810" s="264">
        <v>8826.9699999999993</v>
      </c>
    </row>
    <row r="23811" spans="13:14" ht="14.5" x14ac:dyDescent="0.35">
      <c r="M23811" s="263" t="s">
        <v>32974</v>
      </c>
      <c r="N23811" s="264">
        <v>21265595.52</v>
      </c>
    </row>
    <row r="23812" spans="13:14" ht="14.5" x14ac:dyDescent="0.35">
      <c r="M23812" s="263" t="s">
        <v>32975</v>
      </c>
      <c r="N23812" s="264">
        <v>6316627.46</v>
      </c>
    </row>
    <row r="23813" spans="13:14" ht="14.5" x14ac:dyDescent="0.35">
      <c r="M23813" s="263" t="s">
        <v>49349</v>
      </c>
      <c r="N23813" s="264">
        <v>14003.07</v>
      </c>
    </row>
    <row r="23814" spans="13:14" ht="14.5" x14ac:dyDescent="0.35">
      <c r="M23814" s="263" t="s">
        <v>42415</v>
      </c>
      <c r="N23814" s="264">
        <v>43924.46</v>
      </c>
    </row>
    <row r="23815" spans="13:14" ht="14.5" x14ac:dyDescent="0.35">
      <c r="M23815" s="263" t="s">
        <v>43747</v>
      </c>
      <c r="N23815" s="264">
        <v>188644.8</v>
      </c>
    </row>
    <row r="23816" spans="13:14" ht="14.5" x14ac:dyDescent="0.35">
      <c r="M23816" s="263" t="s">
        <v>37843</v>
      </c>
      <c r="N23816" s="264">
        <v>46193.8</v>
      </c>
    </row>
    <row r="23817" spans="13:14" ht="14.5" x14ac:dyDescent="0.35">
      <c r="M23817" s="263" t="s">
        <v>51873</v>
      </c>
      <c r="N23817" s="264">
        <v>102767.01</v>
      </c>
    </row>
    <row r="23818" spans="13:14" ht="14.5" x14ac:dyDescent="0.35">
      <c r="M23818" s="263" t="s">
        <v>36325</v>
      </c>
      <c r="N23818" s="264">
        <v>1324068.71</v>
      </c>
    </row>
    <row r="23819" spans="13:14" ht="14.5" x14ac:dyDescent="0.35">
      <c r="M23819" s="263" t="s">
        <v>36326</v>
      </c>
      <c r="N23819" s="264">
        <v>1891284.2</v>
      </c>
    </row>
    <row r="23820" spans="13:14" ht="14.5" x14ac:dyDescent="0.35">
      <c r="M23820" s="263" t="s">
        <v>43748</v>
      </c>
      <c r="N23820" s="264">
        <v>163402.20000000001</v>
      </c>
    </row>
    <row r="23821" spans="13:14" ht="14.5" x14ac:dyDescent="0.35">
      <c r="M23821" s="263" t="s">
        <v>32976</v>
      </c>
      <c r="N23821" s="264">
        <v>2077258.99</v>
      </c>
    </row>
    <row r="23822" spans="13:14" ht="14.5" x14ac:dyDescent="0.35">
      <c r="M23822" s="263" t="s">
        <v>36327</v>
      </c>
      <c r="N23822" s="264">
        <v>36183.050000000003</v>
      </c>
    </row>
    <row r="23823" spans="13:14" ht="14.5" x14ac:dyDescent="0.35">
      <c r="M23823" s="263" t="s">
        <v>36328</v>
      </c>
      <c r="N23823" s="264">
        <v>104345.46</v>
      </c>
    </row>
    <row r="23824" spans="13:14" ht="14.5" x14ac:dyDescent="0.35">
      <c r="M23824" s="263" t="s">
        <v>38866</v>
      </c>
      <c r="N23824" s="264">
        <v>17742.12</v>
      </c>
    </row>
    <row r="23825" spans="13:14" ht="14.5" x14ac:dyDescent="0.35">
      <c r="M23825" s="263" t="s">
        <v>37844</v>
      </c>
      <c r="N23825" s="264">
        <v>1115.7</v>
      </c>
    </row>
    <row r="23826" spans="13:14" ht="14.5" x14ac:dyDescent="0.35">
      <c r="M23826" s="263" t="s">
        <v>32977</v>
      </c>
      <c r="N23826" s="264">
        <v>108906.94</v>
      </c>
    </row>
    <row r="23827" spans="13:14" ht="14.5" x14ac:dyDescent="0.35">
      <c r="M23827" s="263" t="s">
        <v>50945</v>
      </c>
      <c r="N23827" s="264">
        <v>13084.97</v>
      </c>
    </row>
    <row r="23828" spans="13:14" ht="14.5" x14ac:dyDescent="0.35">
      <c r="M23828" s="263" t="s">
        <v>49350</v>
      </c>
      <c r="N23828" s="264">
        <v>30545</v>
      </c>
    </row>
    <row r="23829" spans="13:14" ht="14.5" x14ac:dyDescent="0.35">
      <c r="M23829" s="263" t="s">
        <v>46249</v>
      </c>
      <c r="N23829" s="264">
        <v>19035.900000000001</v>
      </c>
    </row>
    <row r="23830" spans="13:14" ht="14.5" x14ac:dyDescent="0.35">
      <c r="M23830" s="263" t="s">
        <v>43749</v>
      </c>
      <c r="N23830" s="264">
        <v>4891.93</v>
      </c>
    </row>
    <row r="23831" spans="13:14" ht="14.5" x14ac:dyDescent="0.35">
      <c r="M23831" s="263" t="s">
        <v>58765</v>
      </c>
      <c r="N23831" s="264">
        <v>13212.44</v>
      </c>
    </row>
    <row r="23832" spans="13:14" ht="14.5" x14ac:dyDescent="0.35">
      <c r="M23832" s="263" t="s">
        <v>32978</v>
      </c>
      <c r="N23832" s="264">
        <v>12733620.32</v>
      </c>
    </row>
    <row r="23833" spans="13:14" ht="14.5" x14ac:dyDescent="0.35">
      <c r="M23833" s="263" t="s">
        <v>54134</v>
      </c>
      <c r="N23833" s="264">
        <v>20158624.48</v>
      </c>
    </row>
    <row r="23834" spans="13:14" ht="14.5" x14ac:dyDescent="0.35">
      <c r="M23834" s="263" t="s">
        <v>32979</v>
      </c>
      <c r="N23834" s="264">
        <v>38762441.270000003</v>
      </c>
    </row>
    <row r="23835" spans="13:14" ht="14.5" x14ac:dyDescent="0.35">
      <c r="M23835" s="263" t="s">
        <v>32980</v>
      </c>
      <c r="N23835" s="264">
        <v>3018380.66</v>
      </c>
    </row>
    <row r="23836" spans="13:14" ht="14.5" x14ac:dyDescent="0.35">
      <c r="M23836" s="263" t="s">
        <v>37845</v>
      </c>
      <c r="N23836" s="264">
        <v>1099641.32</v>
      </c>
    </row>
    <row r="23837" spans="13:14" ht="14.5" x14ac:dyDescent="0.35">
      <c r="M23837" s="263" t="s">
        <v>32981</v>
      </c>
      <c r="N23837" s="264">
        <v>23316309.489999998</v>
      </c>
    </row>
    <row r="23838" spans="13:14" ht="14.5" x14ac:dyDescent="0.35">
      <c r="M23838" s="263" t="s">
        <v>32982</v>
      </c>
      <c r="N23838" s="264">
        <v>4133789.25</v>
      </c>
    </row>
    <row r="23839" spans="13:14" ht="14.5" x14ac:dyDescent="0.35">
      <c r="M23839" s="263" t="s">
        <v>32983</v>
      </c>
      <c r="N23839" s="264">
        <v>840267.45</v>
      </c>
    </row>
    <row r="23840" spans="13:14" ht="14.5" x14ac:dyDescent="0.35">
      <c r="M23840" s="263" t="s">
        <v>42416</v>
      </c>
      <c r="N23840" s="264">
        <v>7282.07</v>
      </c>
    </row>
    <row r="23841" spans="13:14" ht="14.5" x14ac:dyDescent="0.35">
      <c r="M23841" s="263" t="s">
        <v>42417</v>
      </c>
      <c r="N23841" s="264">
        <v>14635.29</v>
      </c>
    </row>
    <row r="23842" spans="13:14" ht="14.5" x14ac:dyDescent="0.35">
      <c r="M23842" s="263" t="s">
        <v>43750</v>
      </c>
      <c r="N23842" s="264">
        <v>-214.63</v>
      </c>
    </row>
    <row r="23843" spans="13:14" ht="14.5" x14ac:dyDescent="0.35">
      <c r="M23843" s="263" t="s">
        <v>36329</v>
      </c>
      <c r="N23843" s="264">
        <v>147914.31</v>
      </c>
    </row>
    <row r="23844" spans="13:14" ht="14.5" x14ac:dyDescent="0.35">
      <c r="M23844" s="263" t="s">
        <v>32984</v>
      </c>
      <c r="N23844" s="264">
        <v>7356223.8300000001</v>
      </c>
    </row>
    <row r="23845" spans="13:14" ht="14.5" x14ac:dyDescent="0.35">
      <c r="M23845" s="263" t="s">
        <v>32985</v>
      </c>
      <c r="N23845" s="264">
        <v>40860515.049999997</v>
      </c>
    </row>
    <row r="23846" spans="13:14" ht="14.5" x14ac:dyDescent="0.35">
      <c r="M23846" s="263" t="s">
        <v>42418</v>
      </c>
      <c r="N23846" s="264">
        <v>-90798.94</v>
      </c>
    </row>
    <row r="23847" spans="13:14" ht="14.5" x14ac:dyDescent="0.35">
      <c r="M23847" s="263" t="s">
        <v>36330</v>
      </c>
      <c r="N23847" s="264">
        <v>3263408.16</v>
      </c>
    </row>
    <row r="23848" spans="13:14" ht="14.5" x14ac:dyDescent="0.35">
      <c r="M23848" s="263" t="s">
        <v>32986</v>
      </c>
      <c r="N23848" s="264">
        <v>7350284.5999999996</v>
      </c>
    </row>
    <row r="23849" spans="13:14" ht="14.5" x14ac:dyDescent="0.35">
      <c r="M23849" s="263" t="s">
        <v>58766</v>
      </c>
      <c r="N23849" s="264">
        <v>43591.11</v>
      </c>
    </row>
    <row r="23850" spans="13:14" ht="14.5" x14ac:dyDescent="0.35">
      <c r="M23850" s="263" t="s">
        <v>37846</v>
      </c>
      <c r="N23850" s="264">
        <v>4575362.9400000004</v>
      </c>
    </row>
    <row r="23851" spans="13:14" ht="14.5" x14ac:dyDescent="0.35">
      <c r="M23851" s="263" t="s">
        <v>32987</v>
      </c>
      <c r="N23851" s="264">
        <v>5350980.41</v>
      </c>
    </row>
    <row r="23852" spans="13:14" ht="14.5" x14ac:dyDescent="0.35">
      <c r="M23852" s="263" t="s">
        <v>32988</v>
      </c>
      <c r="N23852" s="264">
        <v>10093755.73</v>
      </c>
    </row>
    <row r="23853" spans="13:14" ht="14.5" x14ac:dyDescent="0.35">
      <c r="M23853" s="263" t="s">
        <v>42419</v>
      </c>
      <c r="N23853" s="264">
        <v>1381626.4</v>
      </c>
    </row>
    <row r="23854" spans="13:14" ht="14.5" x14ac:dyDescent="0.35">
      <c r="M23854" s="263" t="s">
        <v>38867</v>
      </c>
      <c r="N23854" s="264">
        <v>100000</v>
      </c>
    </row>
    <row r="23855" spans="13:14" ht="14.5" x14ac:dyDescent="0.35">
      <c r="M23855" s="263" t="s">
        <v>52775</v>
      </c>
      <c r="N23855" s="264">
        <v>31874.99</v>
      </c>
    </row>
    <row r="23856" spans="13:14" ht="14.5" x14ac:dyDescent="0.35">
      <c r="M23856" s="263" t="s">
        <v>37854</v>
      </c>
      <c r="N23856" s="264">
        <v>463474.85</v>
      </c>
    </row>
    <row r="23857" spans="13:14" ht="14.5" x14ac:dyDescent="0.35">
      <c r="M23857" s="263" t="s">
        <v>58767</v>
      </c>
      <c r="N23857" s="264">
        <v>4466.63</v>
      </c>
    </row>
    <row r="23858" spans="13:14" ht="14.5" x14ac:dyDescent="0.35">
      <c r="M23858" s="263" t="s">
        <v>38868</v>
      </c>
      <c r="N23858" s="264">
        <v>268969.52</v>
      </c>
    </row>
    <row r="23859" spans="13:14" ht="14.5" x14ac:dyDescent="0.35">
      <c r="M23859" s="263" t="s">
        <v>50946</v>
      </c>
      <c r="N23859" s="264">
        <v>59399.4</v>
      </c>
    </row>
    <row r="23860" spans="13:14" ht="14.5" x14ac:dyDescent="0.35">
      <c r="M23860" s="263" t="s">
        <v>43751</v>
      </c>
      <c r="N23860" s="264">
        <v>139265.87</v>
      </c>
    </row>
    <row r="23861" spans="13:14" ht="14.5" x14ac:dyDescent="0.35">
      <c r="M23861" s="263" t="s">
        <v>49351</v>
      </c>
      <c r="N23861" s="264">
        <v>45232.14</v>
      </c>
    </row>
    <row r="23862" spans="13:14" ht="14.5" x14ac:dyDescent="0.35">
      <c r="M23862" s="263" t="s">
        <v>38869</v>
      </c>
      <c r="N23862" s="264">
        <v>227211.16</v>
      </c>
    </row>
    <row r="23863" spans="13:14" ht="14.5" x14ac:dyDescent="0.35">
      <c r="M23863" s="263" t="s">
        <v>58768</v>
      </c>
      <c r="N23863" s="264">
        <v>7100</v>
      </c>
    </row>
    <row r="23864" spans="13:14" ht="14.5" x14ac:dyDescent="0.35">
      <c r="M23864" s="263" t="s">
        <v>43752</v>
      </c>
      <c r="N23864" s="264">
        <v>98208.05</v>
      </c>
    </row>
    <row r="23865" spans="13:14" ht="14.5" x14ac:dyDescent="0.35">
      <c r="M23865" s="263" t="s">
        <v>43753</v>
      </c>
      <c r="N23865" s="264">
        <v>116583.5</v>
      </c>
    </row>
    <row r="23866" spans="13:14" ht="14.5" x14ac:dyDescent="0.35">
      <c r="M23866" s="263" t="s">
        <v>52776</v>
      </c>
      <c r="N23866" s="264">
        <v>4000</v>
      </c>
    </row>
    <row r="23867" spans="13:14" ht="14.5" x14ac:dyDescent="0.35">
      <c r="M23867" s="263" t="s">
        <v>46250</v>
      </c>
      <c r="N23867" s="264">
        <v>44072.42</v>
      </c>
    </row>
    <row r="23868" spans="13:14" ht="14.5" x14ac:dyDescent="0.35">
      <c r="M23868" s="263" t="s">
        <v>51874</v>
      </c>
      <c r="N23868" s="264">
        <v>4957.88</v>
      </c>
    </row>
    <row r="23869" spans="13:14" ht="14.5" x14ac:dyDescent="0.35">
      <c r="M23869" s="263" t="s">
        <v>49352</v>
      </c>
      <c r="N23869" s="264">
        <v>21365.52</v>
      </c>
    </row>
    <row r="23870" spans="13:14" ht="14.5" x14ac:dyDescent="0.35">
      <c r="M23870" s="263" t="s">
        <v>43754</v>
      </c>
      <c r="N23870" s="264">
        <v>483769.67</v>
      </c>
    </row>
    <row r="23871" spans="13:14" ht="14.5" x14ac:dyDescent="0.35">
      <c r="M23871" s="263" t="s">
        <v>46251</v>
      </c>
      <c r="N23871" s="264">
        <v>128800</v>
      </c>
    </row>
    <row r="23872" spans="13:14" ht="14.5" x14ac:dyDescent="0.35">
      <c r="M23872" s="263" t="s">
        <v>46252</v>
      </c>
      <c r="N23872" s="264">
        <v>227755.75</v>
      </c>
    </row>
    <row r="23873" spans="13:14" ht="14.5" x14ac:dyDescent="0.35">
      <c r="M23873" s="263" t="s">
        <v>43755</v>
      </c>
      <c r="N23873" s="264">
        <v>20311.509999999998</v>
      </c>
    </row>
    <row r="23874" spans="13:14" ht="14.5" x14ac:dyDescent="0.35">
      <c r="M23874" s="263" t="s">
        <v>51875</v>
      </c>
      <c r="N23874" s="264">
        <v>55696.59</v>
      </c>
    </row>
    <row r="23875" spans="13:14" ht="14.5" x14ac:dyDescent="0.35">
      <c r="M23875" s="263" t="s">
        <v>37855</v>
      </c>
      <c r="N23875" s="264">
        <v>120907.54</v>
      </c>
    </row>
    <row r="23876" spans="13:14" ht="14.5" x14ac:dyDescent="0.35">
      <c r="M23876" s="263" t="s">
        <v>43756</v>
      </c>
      <c r="N23876" s="264">
        <v>40675.440000000002</v>
      </c>
    </row>
    <row r="23877" spans="13:14" ht="14.5" x14ac:dyDescent="0.35">
      <c r="M23877" s="263" t="s">
        <v>37856</v>
      </c>
      <c r="N23877" s="264">
        <v>8025.26</v>
      </c>
    </row>
    <row r="23878" spans="13:14" ht="14.5" x14ac:dyDescent="0.35">
      <c r="M23878" s="263" t="s">
        <v>37857</v>
      </c>
      <c r="N23878" s="264">
        <v>42935.94</v>
      </c>
    </row>
    <row r="23879" spans="13:14" ht="14.5" x14ac:dyDescent="0.35">
      <c r="M23879" s="263" t="s">
        <v>46253</v>
      </c>
      <c r="N23879" s="264">
        <v>59.5</v>
      </c>
    </row>
    <row r="23880" spans="13:14" ht="14.5" x14ac:dyDescent="0.35">
      <c r="M23880" s="263" t="s">
        <v>49353</v>
      </c>
      <c r="N23880" s="264">
        <v>47.96</v>
      </c>
    </row>
    <row r="23881" spans="13:14" ht="14.5" x14ac:dyDescent="0.35">
      <c r="M23881" s="263" t="s">
        <v>50947</v>
      </c>
      <c r="N23881" s="264">
        <v>245.34</v>
      </c>
    </row>
    <row r="23882" spans="13:14" ht="14.5" x14ac:dyDescent="0.35">
      <c r="M23882" s="263" t="s">
        <v>52777</v>
      </c>
      <c r="N23882" s="264">
        <v>12.91</v>
      </c>
    </row>
    <row r="23883" spans="13:14" ht="14.5" x14ac:dyDescent="0.35">
      <c r="M23883" s="263" t="s">
        <v>46254</v>
      </c>
      <c r="N23883" s="264">
        <v>105022.31</v>
      </c>
    </row>
    <row r="23884" spans="13:14" ht="14.5" x14ac:dyDescent="0.35">
      <c r="M23884" s="263" t="s">
        <v>37858</v>
      </c>
      <c r="N23884" s="264">
        <v>93964.77</v>
      </c>
    </row>
    <row r="23885" spans="13:14" ht="14.5" x14ac:dyDescent="0.35">
      <c r="M23885" s="263" t="s">
        <v>51876</v>
      </c>
      <c r="N23885" s="264">
        <v>9336</v>
      </c>
    </row>
    <row r="23886" spans="13:14" ht="14.5" x14ac:dyDescent="0.35">
      <c r="M23886" s="263" t="s">
        <v>51877</v>
      </c>
      <c r="N23886" s="264">
        <v>545.69000000000005</v>
      </c>
    </row>
    <row r="23887" spans="13:14" ht="14.5" x14ac:dyDescent="0.35">
      <c r="M23887" s="263" t="s">
        <v>51878</v>
      </c>
      <c r="N23887" s="264">
        <v>466.86</v>
      </c>
    </row>
    <row r="23888" spans="13:14" ht="14.5" x14ac:dyDescent="0.35">
      <c r="M23888" s="263" t="s">
        <v>43757</v>
      </c>
      <c r="N23888" s="264">
        <v>67462.33</v>
      </c>
    </row>
    <row r="23889" spans="13:14" ht="14.5" x14ac:dyDescent="0.35">
      <c r="M23889" s="263" t="s">
        <v>46255</v>
      </c>
      <c r="N23889" s="264">
        <v>16210.93</v>
      </c>
    </row>
    <row r="23890" spans="13:14" ht="14.5" x14ac:dyDescent="0.35">
      <c r="M23890" s="263" t="s">
        <v>38870</v>
      </c>
      <c r="N23890" s="264">
        <v>4490</v>
      </c>
    </row>
    <row r="23891" spans="13:14" ht="14.5" x14ac:dyDescent="0.35">
      <c r="M23891" s="263" t="s">
        <v>50948</v>
      </c>
      <c r="N23891" s="264">
        <v>3250</v>
      </c>
    </row>
    <row r="23892" spans="13:14" ht="14.5" x14ac:dyDescent="0.35">
      <c r="M23892" s="263" t="s">
        <v>38871</v>
      </c>
      <c r="N23892" s="264">
        <v>340767.63</v>
      </c>
    </row>
    <row r="23893" spans="13:14" ht="14.5" x14ac:dyDescent="0.35">
      <c r="M23893" s="263" t="s">
        <v>38872</v>
      </c>
      <c r="N23893" s="264">
        <v>240009.95</v>
      </c>
    </row>
    <row r="23894" spans="13:14" ht="14.5" x14ac:dyDescent="0.35">
      <c r="M23894" s="263" t="s">
        <v>43758</v>
      </c>
      <c r="N23894" s="264">
        <v>82593.509999999995</v>
      </c>
    </row>
    <row r="23895" spans="13:14" ht="14.5" x14ac:dyDescent="0.35">
      <c r="M23895" s="263" t="s">
        <v>52778</v>
      </c>
      <c r="N23895" s="264">
        <v>12094.68</v>
      </c>
    </row>
    <row r="23896" spans="13:14" ht="14.5" x14ac:dyDescent="0.35">
      <c r="M23896" s="263" t="s">
        <v>43759</v>
      </c>
      <c r="N23896" s="264">
        <v>207973.94</v>
      </c>
    </row>
    <row r="23897" spans="13:14" ht="14.5" x14ac:dyDescent="0.35">
      <c r="M23897" s="263" t="s">
        <v>43760</v>
      </c>
      <c r="N23897" s="264">
        <v>729090.84</v>
      </c>
    </row>
    <row r="23898" spans="13:14" ht="14.5" x14ac:dyDescent="0.35">
      <c r="M23898" s="263" t="s">
        <v>46256</v>
      </c>
      <c r="N23898" s="264">
        <v>5939.85</v>
      </c>
    </row>
    <row r="23899" spans="13:14" ht="14.5" x14ac:dyDescent="0.35">
      <c r="M23899" s="263" t="s">
        <v>43761</v>
      </c>
      <c r="N23899" s="264">
        <v>85152.29</v>
      </c>
    </row>
    <row r="23900" spans="13:14" ht="14.5" x14ac:dyDescent="0.35">
      <c r="M23900" s="263" t="s">
        <v>43762</v>
      </c>
      <c r="N23900" s="264">
        <v>248560.4</v>
      </c>
    </row>
    <row r="23901" spans="13:14" ht="14.5" x14ac:dyDescent="0.35">
      <c r="M23901" s="263" t="s">
        <v>42420</v>
      </c>
      <c r="N23901" s="264">
        <v>392311.69</v>
      </c>
    </row>
    <row r="23902" spans="13:14" ht="14.5" x14ac:dyDescent="0.35">
      <c r="M23902" s="263" t="s">
        <v>50949</v>
      </c>
      <c r="N23902" s="264">
        <v>69077.19</v>
      </c>
    </row>
    <row r="23903" spans="13:14" ht="14.5" x14ac:dyDescent="0.35">
      <c r="M23903" s="263" t="s">
        <v>50950</v>
      </c>
      <c r="N23903" s="264">
        <v>7431.5</v>
      </c>
    </row>
    <row r="23904" spans="13:14" ht="14.5" x14ac:dyDescent="0.35">
      <c r="M23904" s="263" t="s">
        <v>49354</v>
      </c>
      <c r="N23904" s="264">
        <v>23312.59</v>
      </c>
    </row>
    <row r="23905" spans="13:14" ht="14.5" x14ac:dyDescent="0.35">
      <c r="M23905" s="263" t="s">
        <v>46257</v>
      </c>
      <c r="N23905" s="264">
        <v>35796.5</v>
      </c>
    </row>
    <row r="23906" spans="13:14" ht="14.5" x14ac:dyDescent="0.35">
      <c r="M23906" s="263" t="s">
        <v>50951</v>
      </c>
      <c r="N23906" s="264">
        <v>10282.120000000001</v>
      </c>
    </row>
    <row r="23907" spans="13:14" ht="14.5" x14ac:dyDescent="0.35">
      <c r="M23907" s="263" t="s">
        <v>50952</v>
      </c>
      <c r="N23907" s="264">
        <v>1428.35</v>
      </c>
    </row>
    <row r="23908" spans="13:14" ht="14.5" x14ac:dyDescent="0.35">
      <c r="M23908" s="263" t="s">
        <v>50953</v>
      </c>
      <c r="N23908" s="264">
        <v>1226.32</v>
      </c>
    </row>
    <row r="23909" spans="13:14" ht="14.5" x14ac:dyDescent="0.35">
      <c r="M23909" s="263" t="s">
        <v>51879</v>
      </c>
      <c r="N23909" s="264">
        <v>17824.849999999999</v>
      </c>
    </row>
    <row r="23910" spans="13:14" ht="14.5" x14ac:dyDescent="0.35">
      <c r="M23910" s="263" t="s">
        <v>46258</v>
      </c>
      <c r="N23910" s="264">
        <v>25010.77</v>
      </c>
    </row>
    <row r="23911" spans="13:14" ht="14.5" x14ac:dyDescent="0.35">
      <c r="M23911" s="263" t="s">
        <v>46259</v>
      </c>
      <c r="N23911" s="264">
        <v>14146.56</v>
      </c>
    </row>
    <row r="23912" spans="13:14" ht="14.5" x14ac:dyDescent="0.35">
      <c r="M23912" s="263" t="s">
        <v>46260</v>
      </c>
      <c r="N23912" s="264">
        <v>28243</v>
      </c>
    </row>
    <row r="23913" spans="13:14" ht="14.5" x14ac:dyDescent="0.35">
      <c r="M23913" s="263" t="s">
        <v>50954</v>
      </c>
      <c r="N23913" s="264">
        <v>8592.4599999999991</v>
      </c>
    </row>
    <row r="23914" spans="13:14" ht="14.5" x14ac:dyDescent="0.35">
      <c r="M23914" s="263" t="s">
        <v>54135</v>
      </c>
      <c r="N23914" s="264">
        <v>138.19999999999999</v>
      </c>
    </row>
    <row r="23915" spans="13:14" ht="14.5" x14ac:dyDescent="0.35">
      <c r="M23915" s="263" t="s">
        <v>49355</v>
      </c>
      <c r="N23915" s="264">
        <v>114274.8</v>
      </c>
    </row>
    <row r="23916" spans="13:14" ht="14.5" x14ac:dyDescent="0.35">
      <c r="M23916" s="263" t="s">
        <v>50955</v>
      </c>
      <c r="N23916" s="264">
        <v>28856.28</v>
      </c>
    </row>
    <row r="23917" spans="13:14" ht="14.5" x14ac:dyDescent="0.35">
      <c r="M23917" s="263" t="s">
        <v>51880</v>
      </c>
      <c r="N23917" s="264">
        <v>920.38</v>
      </c>
    </row>
    <row r="23918" spans="13:14" ht="14.5" x14ac:dyDescent="0.35">
      <c r="M23918" s="263" t="s">
        <v>49356</v>
      </c>
      <c r="N23918" s="264">
        <v>180277.27</v>
      </c>
    </row>
    <row r="23919" spans="13:14" ht="14.5" x14ac:dyDescent="0.35">
      <c r="M23919" s="263" t="s">
        <v>50956</v>
      </c>
      <c r="N23919" s="264">
        <v>3927.38</v>
      </c>
    </row>
    <row r="23920" spans="13:14" ht="14.5" x14ac:dyDescent="0.35">
      <c r="M23920" s="263" t="s">
        <v>51881</v>
      </c>
      <c r="N23920" s="264">
        <v>205.07</v>
      </c>
    </row>
    <row r="23921" spans="13:14" ht="14.5" x14ac:dyDescent="0.35">
      <c r="M23921" s="263" t="s">
        <v>51882</v>
      </c>
      <c r="N23921" s="264">
        <v>572.71</v>
      </c>
    </row>
    <row r="23922" spans="13:14" ht="14.5" x14ac:dyDescent="0.35">
      <c r="M23922" s="263" t="s">
        <v>58769</v>
      </c>
      <c r="N23922" s="264">
        <v>3140</v>
      </c>
    </row>
    <row r="23923" spans="13:14" ht="14.5" x14ac:dyDescent="0.35">
      <c r="M23923" s="263" t="s">
        <v>50957</v>
      </c>
      <c r="N23923" s="264">
        <v>7664.58</v>
      </c>
    </row>
    <row r="23924" spans="13:14" ht="14.5" x14ac:dyDescent="0.35">
      <c r="M23924" s="263" t="s">
        <v>58770</v>
      </c>
      <c r="N23924" s="264">
        <v>10724.43</v>
      </c>
    </row>
    <row r="23925" spans="13:14" ht="14.5" x14ac:dyDescent="0.35">
      <c r="M23925" s="263" t="s">
        <v>46261</v>
      </c>
      <c r="N23925" s="264">
        <v>63015.82</v>
      </c>
    </row>
    <row r="23926" spans="13:14" ht="14.5" x14ac:dyDescent="0.35">
      <c r="M23926" s="263" t="s">
        <v>51883</v>
      </c>
      <c r="N23926" s="264">
        <v>6683.01</v>
      </c>
    </row>
    <row r="23927" spans="13:14" ht="14.5" x14ac:dyDescent="0.35">
      <c r="M23927" s="263" t="s">
        <v>58771</v>
      </c>
      <c r="N23927" s="264">
        <v>4000</v>
      </c>
    </row>
    <row r="23928" spans="13:14" ht="14.5" x14ac:dyDescent="0.35">
      <c r="M23928" s="263" t="s">
        <v>58772</v>
      </c>
      <c r="N23928" s="264">
        <v>1400</v>
      </c>
    </row>
    <row r="23929" spans="13:14" ht="14.5" x14ac:dyDescent="0.35">
      <c r="M23929" s="263" t="s">
        <v>54136</v>
      </c>
      <c r="N23929" s="264">
        <v>2080.08</v>
      </c>
    </row>
    <row r="23930" spans="13:14" ht="14.5" x14ac:dyDescent="0.35">
      <c r="M23930" s="263" t="s">
        <v>51884</v>
      </c>
      <c r="N23930" s="264">
        <v>1600.19</v>
      </c>
    </row>
    <row r="23931" spans="13:14" ht="14.5" x14ac:dyDescent="0.35">
      <c r="M23931" s="263" t="s">
        <v>58773</v>
      </c>
      <c r="N23931" s="264">
        <v>899.2</v>
      </c>
    </row>
    <row r="23932" spans="13:14" ht="14.5" x14ac:dyDescent="0.35">
      <c r="M23932" s="263" t="s">
        <v>54137</v>
      </c>
      <c r="N23932" s="264">
        <v>9888.48</v>
      </c>
    </row>
    <row r="23933" spans="13:14" ht="14.5" x14ac:dyDescent="0.35">
      <c r="M23933" s="263" t="s">
        <v>46262</v>
      </c>
      <c r="N23933" s="264">
        <v>20158.330000000002</v>
      </c>
    </row>
    <row r="23934" spans="13:14" ht="14.5" x14ac:dyDescent="0.35">
      <c r="M23934" s="263" t="s">
        <v>54138</v>
      </c>
      <c r="N23934" s="264">
        <v>8970.7999999999993</v>
      </c>
    </row>
    <row r="23935" spans="13:14" ht="14.5" x14ac:dyDescent="0.35">
      <c r="M23935" s="263" t="s">
        <v>50958</v>
      </c>
      <c r="N23935" s="264">
        <v>3257.6</v>
      </c>
    </row>
    <row r="23936" spans="13:14" ht="14.5" x14ac:dyDescent="0.35">
      <c r="M23936" s="263" t="s">
        <v>50959</v>
      </c>
      <c r="N23936" s="264">
        <v>32400.21</v>
      </c>
    </row>
    <row r="23937" spans="13:14" ht="14.5" x14ac:dyDescent="0.35">
      <c r="M23937" s="263" t="s">
        <v>49357</v>
      </c>
      <c r="N23937" s="264">
        <v>1300</v>
      </c>
    </row>
    <row r="23938" spans="13:14" ht="14.5" x14ac:dyDescent="0.35">
      <c r="M23938" s="263" t="s">
        <v>51885</v>
      </c>
      <c r="N23938" s="264">
        <v>4292.3599999999997</v>
      </c>
    </row>
    <row r="23939" spans="13:14" ht="14.5" x14ac:dyDescent="0.35">
      <c r="M23939" s="263" t="s">
        <v>58774</v>
      </c>
      <c r="N23939" s="264">
        <v>185.71</v>
      </c>
    </row>
    <row r="23940" spans="13:14" ht="14.5" x14ac:dyDescent="0.35">
      <c r="M23940" s="263" t="s">
        <v>54139</v>
      </c>
      <c r="N23940" s="264">
        <v>5855.33</v>
      </c>
    </row>
    <row r="23941" spans="13:14" ht="14.5" x14ac:dyDescent="0.35">
      <c r="M23941" s="263" t="s">
        <v>52779</v>
      </c>
      <c r="N23941" s="264">
        <v>839.58</v>
      </c>
    </row>
    <row r="23942" spans="13:14" ht="14.5" x14ac:dyDescent="0.35">
      <c r="M23942" s="263" t="s">
        <v>58775</v>
      </c>
      <c r="N23942" s="264">
        <v>20.059999999999999</v>
      </c>
    </row>
    <row r="23943" spans="13:14" ht="14.5" x14ac:dyDescent="0.35">
      <c r="M23943" s="263" t="s">
        <v>46263</v>
      </c>
      <c r="N23943" s="264">
        <v>6518.47</v>
      </c>
    </row>
    <row r="23944" spans="13:14" ht="14.5" x14ac:dyDescent="0.35">
      <c r="M23944" s="263" t="s">
        <v>50960</v>
      </c>
      <c r="N23944" s="264">
        <v>8828.7000000000007</v>
      </c>
    </row>
    <row r="23945" spans="13:14" ht="14.5" x14ac:dyDescent="0.35">
      <c r="M23945" s="263" t="s">
        <v>54140</v>
      </c>
      <c r="N23945" s="264">
        <v>2274.64</v>
      </c>
    </row>
    <row r="23946" spans="13:14" ht="14.5" x14ac:dyDescent="0.35">
      <c r="M23946" s="263" t="s">
        <v>54141</v>
      </c>
      <c r="N23946" s="264">
        <v>376.84</v>
      </c>
    </row>
    <row r="23947" spans="13:14" ht="14.5" x14ac:dyDescent="0.35">
      <c r="M23947" s="263" t="s">
        <v>50961</v>
      </c>
      <c r="N23947" s="264">
        <v>122724.18</v>
      </c>
    </row>
    <row r="23948" spans="13:14" ht="14.5" x14ac:dyDescent="0.35">
      <c r="M23948" s="263" t="s">
        <v>50962</v>
      </c>
      <c r="N23948" s="264">
        <v>20629.12</v>
      </c>
    </row>
    <row r="23949" spans="13:14" ht="14.5" x14ac:dyDescent="0.35">
      <c r="M23949" s="263" t="s">
        <v>51886</v>
      </c>
      <c r="N23949" s="264">
        <v>821.47</v>
      </c>
    </row>
    <row r="23950" spans="13:14" ht="14.5" x14ac:dyDescent="0.35">
      <c r="M23950" s="263" t="s">
        <v>51887</v>
      </c>
      <c r="N23950" s="264">
        <v>2459.52</v>
      </c>
    </row>
    <row r="23951" spans="13:14" ht="14.5" x14ac:dyDescent="0.35">
      <c r="M23951" s="263" t="s">
        <v>50963</v>
      </c>
      <c r="N23951" s="264">
        <v>285023.90000000002</v>
      </c>
    </row>
    <row r="23952" spans="13:14" ht="14.5" x14ac:dyDescent="0.35">
      <c r="M23952" s="263" t="s">
        <v>51888</v>
      </c>
      <c r="N23952" s="264">
        <v>194.8</v>
      </c>
    </row>
    <row r="23953" spans="13:14" ht="14.5" x14ac:dyDescent="0.35">
      <c r="M23953" s="263" t="s">
        <v>58776</v>
      </c>
      <c r="N23953" s="264">
        <v>1749</v>
      </c>
    </row>
    <row r="23954" spans="13:14" ht="14.5" x14ac:dyDescent="0.35">
      <c r="M23954" s="263" t="s">
        <v>58777</v>
      </c>
      <c r="N23954" s="264">
        <v>145.46</v>
      </c>
    </row>
    <row r="23955" spans="13:14" ht="14.5" x14ac:dyDescent="0.35">
      <c r="M23955" s="263" t="s">
        <v>51889</v>
      </c>
      <c r="N23955" s="264">
        <v>2354.7600000000002</v>
      </c>
    </row>
    <row r="23956" spans="13:14" ht="14.5" x14ac:dyDescent="0.35">
      <c r="M23956" s="263" t="s">
        <v>49358</v>
      </c>
      <c r="N23956" s="264">
        <v>11014.61</v>
      </c>
    </row>
    <row r="23957" spans="13:14" ht="14.5" x14ac:dyDescent="0.35">
      <c r="M23957" s="263" t="s">
        <v>58778</v>
      </c>
      <c r="N23957" s="264">
        <v>11848.08</v>
      </c>
    </row>
    <row r="23958" spans="13:14" ht="14.5" x14ac:dyDescent="0.35">
      <c r="M23958" s="263" t="s">
        <v>46264</v>
      </c>
      <c r="N23958" s="264">
        <v>72905.289999999994</v>
      </c>
    </row>
    <row r="23959" spans="13:14" ht="14.5" x14ac:dyDescent="0.35">
      <c r="M23959" s="263" t="s">
        <v>51890</v>
      </c>
      <c r="N23959" s="264">
        <v>360</v>
      </c>
    </row>
    <row r="23960" spans="13:14" ht="14.5" x14ac:dyDescent="0.35">
      <c r="M23960" s="263" t="s">
        <v>49359</v>
      </c>
      <c r="N23960" s="264">
        <v>1488.75</v>
      </c>
    </row>
    <row r="23961" spans="13:14" ht="14.5" x14ac:dyDescent="0.35">
      <c r="M23961" s="263" t="s">
        <v>58779</v>
      </c>
      <c r="N23961" s="264">
        <v>448.02</v>
      </c>
    </row>
    <row r="23962" spans="13:14" ht="14.5" x14ac:dyDescent="0.35">
      <c r="M23962" s="263" t="s">
        <v>51891</v>
      </c>
      <c r="N23962" s="264">
        <v>3256.55</v>
      </c>
    </row>
    <row r="23963" spans="13:14" ht="14.5" x14ac:dyDescent="0.35">
      <c r="M23963" s="263" t="s">
        <v>58780</v>
      </c>
      <c r="N23963" s="264">
        <v>6000</v>
      </c>
    </row>
    <row r="23964" spans="13:14" ht="14.5" x14ac:dyDescent="0.35">
      <c r="M23964" s="263" t="s">
        <v>51892</v>
      </c>
      <c r="N23964" s="264">
        <v>31940</v>
      </c>
    </row>
    <row r="23965" spans="13:14" ht="14.5" x14ac:dyDescent="0.35">
      <c r="M23965" s="263" t="s">
        <v>43763</v>
      </c>
      <c r="N23965" s="264">
        <v>2844946.21</v>
      </c>
    </row>
    <row r="23966" spans="13:14" ht="14.5" x14ac:dyDescent="0.35">
      <c r="M23966" s="263" t="s">
        <v>51893</v>
      </c>
      <c r="N23966" s="264">
        <v>502.33</v>
      </c>
    </row>
    <row r="23967" spans="13:14" ht="14.5" x14ac:dyDescent="0.35">
      <c r="M23967" s="263" t="s">
        <v>50964</v>
      </c>
      <c r="N23967" s="264">
        <v>80021.05</v>
      </c>
    </row>
    <row r="23968" spans="13:14" ht="14.5" x14ac:dyDescent="0.35">
      <c r="M23968" s="263" t="s">
        <v>50965</v>
      </c>
      <c r="N23968" s="264">
        <v>33840.33</v>
      </c>
    </row>
    <row r="23969" spans="13:14" ht="14.5" x14ac:dyDescent="0.35">
      <c r="M23969" s="263" t="s">
        <v>49360</v>
      </c>
      <c r="N23969" s="264">
        <v>189649.75</v>
      </c>
    </row>
    <row r="23970" spans="13:14" ht="14.5" x14ac:dyDescent="0.35">
      <c r="M23970" s="263" t="s">
        <v>51894</v>
      </c>
      <c r="N23970" s="264">
        <v>75485.679999999993</v>
      </c>
    </row>
    <row r="23971" spans="13:14" ht="14.5" x14ac:dyDescent="0.35">
      <c r="M23971" s="263" t="s">
        <v>49361</v>
      </c>
      <c r="N23971" s="264">
        <v>172340</v>
      </c>
    </row>
    <row r="23972" spans="13:14" ht="14.5" x14ac:dyDescent="0.35">
      <c r="M23972" s="263" t="s">
        <v>52780</v>
      </c>
      <c r="N23972" s="264">
        <v>15918.85</v>
      </c>
    </row>
    <row r="23973" spans="13:14" ht="14.5" x14ac:dyDescent="0.35">
      <c r="M23973" s="263" t="s">
        <v>49362</v>
      </c>
      <c r="N23973" s="264">
        <v>153090.9</v>
      </c>
    </row>
    <row r="23974" spans="13:14" ht="14.5" x14ac:dyDescent="0.35">
      <c r="M23974" s="263" t="s">
        <v>43764</v>
      </c>
      <c r="N23974" s="264">
        <v>3239518.52</v>
      </c>
    </row>
    <row r="23975" spans="13:14" ht="14.5" x14ac:dyDescent="0.35">
      <c r="M23975" s="263" t="s">
        <v>46265</v>
      </c>
      <c r="N23975" s="264">
        <v>29944.7</v>
      </c>
    </row>
    <row r="23976" spans="13:14" ht="14.5" x14ac:dyDescent="0.35">
      <c r="M23976" s="263" t="s">
        <v>51895</v>
      </c>
      <c r="N23976" s="264">
        <v>7931.25</v>
      </c>
    </row>
    <row r="23977" spans="13:14" ht="14.5" x14ac:dyDescent="0.35">
      <c r="M23977" s="263" t="s">
        <v>51896</v>
      </c>
      <c r="N23977" s="264">
        <v>148295.01</v>
      </c>
    </row>
    <row r="23978" spans="13:14" ht="14.5" x14ac:dyDescent="0.35">
      <c r="M23978" s="263" t="s">
        <v>49363</v>
      </c>
      <c r="N23978" s="264">
        <v>19222.23</v>
      </c>
    </row>
    <row r="23979" spans="13:14" ht="14.5" x14ac:dyDescent="0.35">
      <c r="M23979" s="263" t="s">
        <v>50966</v>
      </c>
      <c r="N23979" s="264">
        <v>11029</v>
      </c>
    </row>
    <row r="23980" spans="13:14" ht="14.5" x14ac:dyDescent="0.35">
      <c r="M23980" s="263" t="s">
        <v>50967</v>
      </c>
      <c r="N23980" s="264">
        <v>31911.3</v>
      </c>
    </row>
    <row r="23981" spans="13:14" ht="14.5" x14ac:dyDescent="0.35">
      <c r="M23981" s="263" t="s">
        <v>43765</v>
      </c>
      <c r="N23981" s="264">
        <v>28087.42</v>
      </c>
    </row>
    <row r="23982" spans="13:14" ht="14.5" x14ac:dyDescent="0.35">
      <c r="M23982" s="263" t="s">
        <v>46266</v>
      </c>
      <c r="N23982" s="264">
        <v>34505.93</v>
      </c>
    </row>
    <row r="23983" spans="13:14" ht="14.5" x14ac:dyDescent="0.35">
      <c r="M23983" s="263" t="s">
        <v>52781</v>
      </c>
      <c r="N23983" s="264">
        <v>385.5</v>
      </c>
    </row>
    <row r="23984" spans="13:14" ht="14.5" x14ac:dyDescent="0.35">
      <c r="M23984" s="263" t="s">
        <v>51897</v>
      </c>
      <c r="N23984" s="264">
        <v>989.58</v>
      </c>
    </row>
    <row r="23985" spans="13:14" ht="14.5" x14ac:dyDescent="0.35">
      <c r="M23985" s="263" t="s">
        <v>52782</v>
      </c>
      <c r="N23985" s="264">
        <v>1126.96</v>
      </c>
    </row>
    <row r="23986" spans="13:14" ht="14.5" x14ac:dyDescent="0.35">
      <c r="M23986" s="263" t="s">
        <v>58781</v>
      </c>
      <c r="N23986" s="264">
        <v>6263.13</v>
      </c>
    </row>
    <row r="23987" spans="13:14" ht="14.5" x14ac:dyDescent="0.35">
      <c r="M23987" s="263" t="s">
        <v>50968</v>
      </c>
      <c r="N23987" s="264">
        <v>1854.78</v>
      </c>
    </row>
    <row r="23988" spans="13:14" ht="14.5" x14ac:dyDescent="0.35">
      <c r="M23988" s="263" t="s">
        <v>49364</v>
      </c>
      <c r="N23988" s="264">
        <v>115017</v>
      </c>
    </row>
    <row r="23989" spans="13:14" ht="14.5" x14ac:dyDescent="0.35">
      <c r="M23989" s="263" t="s">
        <v>43766</v>
      </c>
      <c r="N23989" s="264">
        <v>159443.26</v>
      </c>
    </row>
    <row r="23990" spans="13:14" ht="14.5" x14ac:dyDescent="0.35">
      <c r="M23990" s="263" t="s">
        <v>52783</v>
      </c>
      <c r="N23990" s="264">
        <v>480150</v>
      </c>
    </row>
    <row r="23991" spans="13:14" ht="14.5" x14ac:dyDescent="0.35">
      <c r="M23991" s="263" t="s">
        <v>46267</v>
      </c>
      <c r="N23991" s="264">
        <v>1748.31</v>
      </c>
    </row>
    <row r="23992" spans="13:14" ht="14.5" x14ac:dyDescent="0.35">
      <c r="M23992" s="263" t="s">
        <v>52784</v>
      </c>
      <c r="N23992" s="264">
        <v>1793.2</v>
      </c>
    </row>
    <row r="23993" spans="13:14" ht="14.5" x14ac:dyDescent="0.35">
      <c r="M23993" s="263" t="s">
        <v>43767</v>
      </c>
      <c r="N23993" s="264">
        <v>564193.67000000004</v>
      </c>
    </row>
    <row r="23994" spans="13:14" ht="14.5" x14ac:dyDescent="0.35">
      <c r="M23994" s="263" t="s">
        <v>52785</v>
      </c>
      <c r="N23994" s="264">
        <v>960</v>
      </c>
    </row>
    <row r="23995" spans="13:14" ht="14.5" x14ac:dyDescent="0.35">
      <c r="M23995" s="263" t="s">
        <v>52786</v>
      </c>
      <c r="N23995" s="264">
        <v>28266</v>
      </c>
    </row>
    <row r="23996" spans="13:14" ht="14.5" x14ac:dyDescent="0.35">
      <c r="M23996" s="263" t="s">
        <v>51898</v>
      </c>
      <c r="N23996" s="264">
        <v>103664.35</v>
      </c>
    </row>
    <row r="23997" spans="13:14" ht="14.5" x14ac:dyDescent="0.35">
      <c r="M23997" s="263" t="s">
        <v>50969</v>
      </c>
      <c r="N23997" s="264">
        <v>3279.21</v>
      </c>
    </row>
    <row r="23998" spans="13:14" ht="14.5" x14ac:dyDescent="0.35">
      <c r="M23998" s="263" t="s">
        <v>43768</v>
      </c>
      <c r="N23998" s="264">
        <v>589939.16</v>
      </c>
    </row>
    <row r="23999" spans="13:14" ht="14.5" x14ac:dyDescent="0.35">
      <c r="M23999" s="263" t="s">
        <v>43769</v>
      </c>
      <c r="N23999" s="264">
        <v>1682810.15</v>
      </c>
    </row>
    <row r="24000" spans="13:14" ht="14.5" x14ac:dyDescent="0.35">
      <c r="M24000" s="263" t="s">
        <v>43770</v>
      </c>
      <c r="N24000" s="264">
        <v>580.24</v>
      </c>
    </row>
    <row r="24001" spans="13:14" ht="14.5" x14ac:dyDescent="0.35">
      <c r="M24001" s="263" t="s">
        <v>43771</v>
      </c>
      <c r="N24001" s="264">
        <v>548701.93999999994</v>
      </c>
    </row>
    <row r="24002" spans="13:14" ht="14.5" x14ac:dyDescent="0.35">
      <c r="M24002" s="263" t="s">
        <v>49365</v>
      </c>
      <c r="N24002" s="264">
        <v>15636.39</v>
      </c>
    </row>
    <row r="24003" spans="13:14" ht="14.5" x14ac:dyDescent="0.35">
      <c r="M24003" s="263" t="s">
        <v>43772</v>
      </c>
      <c r="N24003" s="264">
        <v>94.77</v>
      </c>
    </row>
    <row r="24004" spans="13:14" ht="14.5" x14ac:dyDescent="0.35">
      <c r="M24004" s="263" t="s">
        <v>49366</v>
      </c>
      <c r="N24004" s="264">
        <v>2137.4499999999998</v>
      </c>
    </row>
    <row r="24005" spans="13:14" ht="14.5" x14ac:dyDescent="0.35">
      <c r="M24005" s="263" t="s">
        <v>49367</v>
      </c>
      <c r="N24005" s="264">
        <v>33.49</v>
      </c>
    </row>
    <row r="24006" spans="13:14" ht="14.5" x14ac:dyDescent="0.35">
      <c r="M24006" s="263" t="s">
        <v>51899</v>
      </c>
      <c r="N24006" s="264">
        <v>7.84</v>
      </c>
    </row>
    <row r="24007" spans="13:14" ht="14.5" x14ac:dyDescent="0.35">
      <c r="M24007" s="263" t="s">
        <v>43773</v>
      </c>
      <c r="N24007" s="264">
        <v>2450233.7000000002</v>
      </c>
    </row>
    <row r="24008" spans="13:14" ht="14.5" x14ac:dyDescent="0.35">
      <c r="M24008" s="263" t="s">
        <v>43774</v>
      </c>
      <c r="N24008" s="264">
        <v>771062.32</v>
      </c>
    </row>
    <row r="24009" spans="13:14" ht="14.5" x14ac:dyDescent="0.35">
      <c r="M24009" s="263" t="s">
        <v>46268</v>
      </c>
      <c r="N24009" s="264">
        <v>176175.48</v>
      </c>
    </row>
    <row r="24010" spans="13:14" ht="14.5" x14ac:dyDescent="0.35">
      <c r="M24010" s="263" t="s">
        <v>49368</v>
      </c>
      <c r="N24010" s="264">
        <v>260695.56</v>
      </c>
    </row>
    <row r="24011" spans="13:14" ht="14.5" x14ac:dyDescent="0.35">
      <c r="M24011" s="263" t="s">
        <v>52787</v>
      </c>
      <c r="N24011" s="264">
        <v>4970.13</v>
      </c>
    </row>
    <row r="24012" spans="13:14" ht="14.5" x14ac:dyDescent="0.35">
      <c r="M24012" s="263" t="s">
        <v>52788</v>
      </c>
      <c r="N24012" s="264">
        <v>257168.24</v>
      </c>
    </row>
    <row r="24013" spans="13:14" ht="14.5" x14ac:dyDescent="0.35">
      <c r="M24013" s="263" t="s">
        <v>43775</v>
      </c>
      <c r="N24013" s="264">
        <v>87680.21</v>
      </c>
    </row>
    <row r="24014" spans="13:14" ht="14.5" x14ac:dyDescent="0.35">
      <c r="M24014" s="263" t="s">
        <v>46269</v>
      </c>
      <c r="N24014" s="264">
        <v>3125.31</v>
      </c>
    </row>
    <row r="24015" spans="13:14" ht="14.5" x14ac:dyDescent="0.35">
      <c r="M24015" s="263" t="s">
        <v>58782</v>
      </c>
      <c r="N24015" s="264">
        <v>200</v>
      </c>
    </row>
    <row r="24016" spans="13:14" ht="14.5" x14ac:dyDescent="0.35">
      <c r="M24016" s="263" t="s">
        <v>51900</v>
      </c>
      <c r="N24016" s="264">
        <v>6141.93</v>
      </c>
    </row>
    <row r="24017" spans="13:14" ht="14.5" x14ac:dyDescent="0.35">
      <c r="M24017" s="263" t="s">
        <v>49369</v>
      </c>
      <c r="N24017" s="264">
        <v>375905.06</v>
      </c>
    </row>
    <row r="24018" spans="13:14" ht="14.5" x14ac:dyDescent="0.35">
      <c r="M24018" s="263" t="s">
        <v>43776</v>
      </c>
      <c r="N24018" s="264">
        <v>1358056.22</v>
      </c>
    </row>
    <row r="24019" spans="13:14" ht="14.5" x14ac:dyDescent="0.35">
      <c r="M24019" s="263" t="s">
        <v>46270</v>
      </c>
      <c r="N24019" s="264">
        <v>482103.78</v>
      </c>
    </row>
    <row r="24020" spans="13:14" ht="14.5" x14ac:dyDescent="0.35">
      <c r="M24020" s="263" t="s">
        <v>49370</v>
      </c>
      <c r="N24020" s="264">
        <v>2115.6999999999998</v>
      </c>
    </row>
    <row r="24021" spans="13:14" ht="14.5" x14ac:dyDescent="0.35">
      <c r="M24021" s="263" t="s">
        <v>51901</v>
      </c>
      <c r="N24021" s="264">
        <v>141.93</v>
      </c>
    </row>
    <row r="24022" spans="13:14" ht="14.5" x14ac:dyDescent="0.35">
      <c r="M24022" s="263" t="s">
        <v>46271</v>
      </c>
      <c r="N24022" s="264">
        <v>56064.43</v>
      </c>
    </row>
    <row r="24023" spans="13:14" ht="14.5" x14ac:dyDescent="0.35">
      <c r="M24023" s="263" t="s">
        <v>46272</v>
      </c>
      <c r="N24023" s="264">
        <v>251274.29</v>
      </c>
    </row>
    <row r="24024" spans="13:14" ht="14.5" x14ac:dyDescent="0.35">
      <c r="M24024" s="263" t="s">
        <v>50970</v>
      </c>
      <c r="N24024" s="264">
        <v>13354.94</v>
      </c>
    </row>
    <row r="24025" spans="13:14" ht="14.5" x14ac:dyDescent="0.35">
      <c r="M24025" s="263" t="s">
        <v>51902</v>
      </c>
      <c r="N24025" s="264">
        <v>18765.560000000001</v>
      </c>
    </row>
    <row r="24026" spans="13:14" ht="14.5" x14ac:dyDescent="0.35">
      <c r="M24026" s="263" t="s">
        <v>42421</v>
      </c>
      <c r="N24026" s="264">
        <v>243988.62</v>
      </c>
    </row>
    <row r="24027" spans="13:14" ht="14.5" x14ac:dyDescent="0.35">
      <c r="M24027" s="263" t="s">
        <v>58783</v>
      </c>
      <c r="N24027" s="264">
        <v>2826.96</v>
      </c>
    </row>
    <row r="24028" spans="13:14" ht="14.5" x14ac:dyDescent="0.35">
      <c r="M24028" s="263" t="s">
        <v>50971</v>
      </c>
      <c r="N24028" s="264">
        <v>2330.0700000000002</v>
      </c>
    </row>
    <row r="24029" spans="13:14" ht="14.5" x14ac:dyDescent="0.35">
      <c r="M24029" s="263" t="s">
        <v>58784</v>
      </c>
      <c r="N24029" s="264">
        <v>8762.4500000000007</v>
      </c>
    </row>
    <row r="24030" spans="13:14" ht="14.5" x14ac:dyDescent="0.35">
      <c r="M24030" s="263" t="s">
        <v>52789</v>
      </c>
      <c r="N24030" s="264">
        <v>1025.6400000000001</v>
      </c>
    </row>
    <row r="24031" spans="13:14" ht="14.5" x14ac:dyDescent="0.35">
      <c r="M24031" s="263" t="s">
        <v>51903</v>
      </c>
      <c r="N24031" s="264">
        <v>4784.92</v>
      </c>
    </row>
    <row r="24032" spans="13:14" ht="14.5" x14ac:dyDescent="0.35">
      <c r="M24032" s="263" t="s">
        <v>58785</v>
      </c>
      <c r="N24032" s="264">
        <v>17500</v>
      </c>
    </row>
    <row r="24033" spans="13:14" ht="14.5" x14ac:dyDescent="0.35">
      <c r="M24033" s="263" t="s">
        <v>54142</v>
      </c>
      <c r="N24033" s="264">
        <v>22281.42</v>
      </c>
    </row>
    <row r="24034" spans="13:14" ht="14.5" x14ac:dyDescent="0.35">
      <c r="M24034" s="263" t="s">
        <v>49371</v>
      </c>
      <c r="N24034" s="264">
        <v>220237.72</v>
      </c>
    </row>
    <row r="24035" spans="13:14" ht="14.5" x14ac:dyDescent="0.35">
      <c r="M24035" s="263" t="s">
        <v>43777</v>
      </c>
      <c r="N24035" s="264">
        <v>6726.68</v>
      </c>
    </row>
    <row r="24036" spans="13:14" ht="14.5" x14ac:dyDescent="0.35">
      <c r="M24036" s="263" t="s">
        <v>51904</v>
      </c>
      <c r="N24036" s="264">
        <v>1884.5</v>
      </c>
    </row>
    <row r="24037" spans="13:14" ht="14.5" x14ac:dyDescent="0.35">
      <c r="M24037" s="263" t="s">
        <v>50972</v>
      </c>
      <c r="N24037" s="264">
        <v>1372</v>
      </c>
    </row>
    <row r="24038" spans="13:14" ht="14.5" x14ac:dyDescent="0.35">
      <c r="M24038" s="263" t="s">
        <v>50973</v>
      </c>
      <c r="N24038" s="264">
        <v>683</v>
      </c>
    </row>
    <row r="24039" spans="13:14" ht="14.5" x14ac:dyDescent="0.35">
      <c r="M24039" s="263" t="s">
        <v>49372</v>
      </c>
      <c r="N24039" s="264">
        <v>12129</v>
      </c>
    </row>
    <row r="24040" spans="13:14" ht="14.5" x14ac:dyDescent="0.35">
      <c r="M24040" s="263" t="s">
        <v>43778</v>
      </c>
      <c r="N24040" s="264">
        <v>14208.72</v>
      </c>
    </row>
    <row r="24041" spans="13:14" ht="14.5" x14ac:dyDescent="0.35">
      <c r="M24041" s="263" t="s">
        <v>52790</v>
      </c>
      <c r="N24041" s="264">
        <v>12595.72</v>
      </c>
    </row>
    <row r="24042" spans="13:14" ht="14.5" x14ac:dyDescent="0.35">
      <c r="M24042" s="263" t="s">
        <v>49373</v>
      </c>
      <c r="N24042" s="264">
        <v>242.95</v>
      </c>
    </row>
    <row r="24043" spans="13:14" ht="14.5" x14ac:dyDescent="0.35">
      <c r="M24043" s="263" t="s">
        <v>42422</v>
      </c>
      <c r="N24043" s="264">
        <v>43077.15</v>
      </c>
    </row>
    <row r="24044" spans="13:14" ht="14.5" x14ac:dyDescent="0.35">
      <c r="M24044" s="263" t="s">
        <v>42423</v>
      </c>
      <c r="N24044" s="264">
        <v>130803.48</v>
      </c>
    </row>
    <row r="24045" spans="13:14" ht="14.5" x14ac:dyDescent="0.35">
      <c r="M24045" s="263" t="s">
        <v>42424</v>
      </c>
      <c r="N24045" s="264">
        <v>67358.720000000001</v>
      </c>
    </row>
    <row r="24046" spans="13:14" ht="14.5" x14ac:dyDescent="0.35">
      <c r="M24046" s="263" t="s">
        <v>52791</v>
      </c>
      <c r="N24046" s="264">
        <v>831.03</v>
      </c>
    </row>
    <row r="24047" spans="13:14" ht="14.5" x14ac:dyDescent="0.35">
      <c r="M24047" s="263" t="s">
        <v>49374</v>
      </c>
      <c r="N24047" s="264">
        <v>251.44</v>
      </c>
    </row>
    <row r="24048" spans="13:14" ht="14.5" x14ac:dyDescent="0.35">
      <c r="M24048" s="263" t="s">
        <v>42425</v>
      </c>
      <c r="N24048" s="264">
        <v>227623.86</v>
      </c>
    </row>
    <row r="24049" spans="13:14" ht="14.5" x14ac:dyDescent="0.35">
      <c r="M24049" s="263" t="s">
        <v>46273</v>
      </c>
      <c r="N24049" s="264">
        <v>5645.12</v>
      </c>
    </row>
    <row r="24050" spans="13:14" ht="14.5" x14ac:dyDescent="0.35">
      <c r="M24050" s="263" t="s">
        <v>43779</v>
      </c>
      <c r="N24050" s="264">
        <v>15793</v>
      </c>
    </row>
    <row r="24051" spans="13:14" ht="14.5" x14ac:dyDescent="0.35">
      <c r="M24051" s="263" t="s">
        <v>50974</v>
      </c>
      <c r="N24051" s="264">
        <v>34013.870000000003</v>
      </c>
    </row>
    <row r="24052" spans="13:14" ht="14.5" x14ac:dyDescent="0.35">
      <c r="M24052" s="263" t="s">
        <v>51905</v>
      </c>
      <c r="N24052" s="264">
        <v>2001.78</v>
      </c>
    </row>
    <row r="24053" spans="13:14" ht="14.5" x14ac:dyDescent="0.35">
      <c r="M24053" s="263" t="s">
        <v>52792</v>
      </c>
      <c r="N24053" s="264">
        <v>498.8</v>
      </c>
    </row>
    <row r="24054" spans="13:14" ht="14.5" x14ac:dyDescent="0.35">
      <c r="M24054" s="263" t="s">
        <v>50975</v>
      </c>
      <c r="N24054" s="264">
        <v>30470.86</v>
      </c>
    </row>
    <row r="24055" spans="13:14" ht="14.5" x14ac:dyDescent="0.35">
      <c r="M24055" s="263" t="s">
        <v>42426</v>
      </c>
      <c r="N24055" s="264">
        <v>185819.82</v>
      </c>
    </row>
    <row r="24056" spans="13:14" ht="14.5" x14ac:dyDescent="0.35">
      <c r="M24056" s="263" t="s">
        <v>54143</v>
      </c>
      <c r="N24056" s="264">
        <v>173111.72</v>
      </c>
    </row>
    <row r="24057" spans="13:14" ht="14.5" x14ac:dyDescent="0.35">
      <c r="M24057" s="263" t="s">
        <v>49375</v>
      </c>
      <c r="N24057" s="264">
        <v>53758.73</v>
      </c>
    </row>
    <row r="24058" spans="13:14" ht="14.5" x14ac:dyDescent="0.35">
      <c r="M24058" s="263" t="s">
        <v>49376</v>
      </c>
      <c r="N24058" s="264">
        <v>41942.58</v>
      </c>
    </row>
    <row r="24059" spans="13:14" ht="14.5" x14ac:dyDescent="0.35">
      <c r="M24059" s="263" t="s">
        <v>54144</v>
      </c>
      <c r="N24059" s="264">
        <v>10314.799999999999</v>
      </c>
    </row>
    <row r="24060" spans="13:14" ht="14.5" x14ac:dyDescent="0.35">
      <c r="M24060" s="263" t="s">
        <v>52793</v>
      </c>
      <c r="N24060" s="264">
        <v>22525.91</v>
      </c>
    </row>
    <row r="24061" spans="13:14" ht="14.5" x14ac:dyDescent="0.35">
      <c r="M24061" s="263" t="s">
        <v>54145</v>
      </c>
      <c r="N24061" s="264">
        <v>49938.86</v>
      </c>
    </row>
    <row r="24062" spans="13:14" ht="14.5" x14ac:dyDescent="0.35">
      <c r="M24062" s="263" t="s">
        <v>54146</v>
      </c>
      <c r="N24062" s="264">
        <v>1204</v>
      </c>
    </row>
    <row r="24063" spans="13:14" ht="14.5" x14ac:dyDescent="0.35">
      <c r="M24063" s="263" t="s">
        <v>54147</v>
      </c>
      <c r="N24063" s="264">
        <v>3862.43</v>
      </c>
    </row>
    <row r="24064" spans="13:14" ht="14.5" x14ac:dyDescent="0.35">
      <c r="M24064" s="263" t="s">
        <v>54148</v>
      </c>
      <c r="N24064" s="264">
        <v>11957.58</v>
      </c>
    </row>
    <row r="24065" spans="13:14" ht="14.5" x14ac:dyDescent="0.35">
      <c r="M24065" s="263" t="s">
        <v>54149</v>
      </c>
      <c r="N24065" s="264">
        <v>4283.22</v>
      </c>
    </row>
    <row r="24066" spans="13:14" ht="14.5" x14ac:dyDescent="0.35">
      <c r="M24066" s="263" t="s">
        <v>58786</v>
      </c>
      <c r="N24066" s="264">
        <v>1270.9100000000001</v>
      </c>
    </row>
    <row r="24067" spans="13:14" ht="14.5" x14ac:dyDescent="0.35">
      <c r="M24067" s="263" t="s">
        <v>54150</v>
      </c>
      <c r="N24067" s="264">
        <v>2240</v>
      </c>
    </row>
    <row r="24068" spans="13:14" ht="14.5" x14ac:dyDescent="0.35">
      <c r="M24068" s="263" t="s">
        <v>50976</v>
      </c>
      <c r="N24068" s="264">
        <v>2248814.5099999998</v>
      </c>
    </row>
    <row r="24069" spans="13:14" ht="14.5" x14ac:dyDescent="0.35">
      <c r="M24069" s="263" t="s">
        <v>50977</v>
      </c>
      <c r="N24069" s="264">
        <v>250641.36</v>
      </c>
    </row>
    <row r="24070" spans="13:14" ht="14.5" x14ac:dyDescent="0.35">
      <c r="M24070" s="263" t="s">
        <v>54151</v>
      </c>
      <c r="N24070" s="264">
        <v>1859.68</v>
      </c>
    </row>
    <row r="24071" spans="13:14" ht="14.5" x14ac:dyDescent="0.35">
      <c r="M24071" s="263" t="s">
        <v>58787</v>
      </c>
      <c r="N24071" s="264">
        <v>464.47</v>
      </c>
    </row>
    <row r="24072" spans="13:14" ht="14.5" x14ac:dyDescent="0.35">
      <c r="M24072" s="263" t="s">
        <v>51906</v>
      </c>
      <c r="N24072" s="264">
        <v>121063.17</v>
      </c>
    </row>
    <row r="24073" spans="13:14" ht="14.5" x14ac:dyDescent="0.35">
      <c r="M24073" s="263" t="s">
        <v>58788</v>
      </c>
      <c r="N24073" s="264">
        <v>1001</v>
      </c>
    </row>
    <row r="24074" spans="13:14" ht="14.5" x14ac:dyDescent="0.35">
      <c r="M24074" s="263" t="s">
        <v>58789</v>
      </c>
      <c r="N24074" s="264">
        <v>52.57</v>
      </c>
    </row>
    <row r="24075" spans="13:14" ht="14.5" x14ac:dyDescent="0.35">
      <c r="M24075" s="263" t="s">
        <v>58790</v>
      </c>
      <c r="N24075" s="264">
        <v>3136.51</v>
      </c>
    </row>
    <row r="24076" spans="13:14" ht="14.5" x14ac:dyDescent="0.35">
      <c r="M24076" s="263" t="s">
        <v>58791</v>
      </c>
      <c r="N24076" s="264">
        <v>2531.5</v>
      </c>
    </row>
    <row r="24077" spans="13:14" ht="14.5" x14ac:dyDescent="0.35">
      <c r="M24077" s="263" t="s">
        <v>58792</v>
      </c>
      <c r="N24077" s="264">
        <v>193.65</v>
      </c>
    </row>
    <row r="24078" spans="13:14" ht="14.5" x14ac:dyDescent="0.35">
      <c r="M24078" s="263" t="s">
        <v>58793</v>
      </c>
      <c r="N24078" s="264">
        <v>610.09</v>
      </c>
    </row>
    <row r="24079" spans="13:14" ht="14.5" x14ac:dyDescent="0.35">
      <c r="M24079" s="263" t="s">
        <v>58794</v>
      </c>
      <c r="N24079" s="264">
        <v>167.4</v>
      </c>
    </row>
    <row r="24080" spans="13:14" ht="14.5" x14ac:dyDescent="0.35">
      <c r="M24080" s="263" t="s">
        <v>54152</v>
      </c>
      <c r="N24080" s="264">
        <v>78111.11</v>
      </c>
    </row>
    <row r="24081" spans="13:14" ht="14.5" x14ac:dyDescent="0.35">
      <c r="M24081" s="263" t="s">
        <v>58795</v>
      </c>
      <c r="N24081" s="264">
        <v>7539.89</v>
      </c>
    </row>
    <row r="24082" spans="13:14" ht="14.5" x14ac:dyDescent="0.35">
      <c r="M24082" s="263" t="s">
        <v>54153</v>
      </c>
      <c r="N24082" s="264">
        <v>330625</v>
      </c>
    </row>
    <row r="24083" spans="13:14" ht="14.5" x14ac:dyDescent="0.35">
      <c r="M24083" s="263" t="s">
        <v>51907</v>
      </c>
      <c r="N24083" s="264">
        <v>21674.11</v>
      </c>
    </row>
    <row r="24084" spans="13:14" ht="14.5" x14ac:dyDescent="0.35">
      <c r="M24084" s="263" t="s">
        <v>58796</v>
      </c>
      <c r="N24084" s="264">
        <v>7800</v>
      </c>
    </row>
    <row r="24085" spans="13:14" ht="14.5" x14ac:dyDescent="0.35">
      <c r="M24085" s="263" t="s">
        <v>52794</v>
      </c>
      <c r="N24085" s="264">
        <v>1354.5</v>
      </c>
    </row>
    <row r="24086" spans="13:14" ht="14.5" x14ac:dyDescent="0.35">
      <c r="M24086" s="263" t="s">
        <v>51908</v>
      </c>
      <c r="N24086" s="264">
        <v>685.25</v>
      </c>
    </row>
    <row r="24087" spans="13:14" ht="14.5" x14ac:dyDescent="0.35">
      <c r="M24087" s="263" t="s">
        <v>51909</v>
      </c>
      <c r="N24087" s="264">
        <v>440.64</v>
      </c>
    </row>
    <row r="24088" spans="13:14" ht="14.5" x14ac:dyDescent="0.35">
      <c r="M24088" s="263" t="s">
        <v>54154</v>
      </c>
      <c r="N24088" s="264">
        <v>8827.33</v>
      </c>
    </row>
    <row r="24089" spans="13:14" ht="14.5" x14ac:dyDescent="0.35">
      <c r="M24089" s="263" t="s">
        <v>54155</v>
      </c>
      <c r="N24089" s="264">
        <v>3000</v>
      </c>
    </row>
    <row r="24090" spans="13:14" ht="14.5" x14ac:dyDescent="0.35">
      <c r="M24090" s="263" t="s">
        <v>49377</v>
      </c>
      <c r="N24090" s="264">
        <v>100589938.8</v>
      </c>
    </row>
    <row r="24091" spans="13:14" ht="14.5" x14ac:dyDescent="0.35">
      <c r="M24091" s="263" t="s">
        <v>49378</v>
      </c>
      <c r="N24091" s="264">
        <v>7490731.0099999998</v>
      </c>
    </row>
    <row r="24092" spans="13:14" ht="14.5" x14ac:dyDescent="0.35">
      <c r="M24092" s="263" t="s">
        <v>58797</v>
      </c>
      <c r="N24092" s="264">
        <v>-47552.77</v>
      </c>
    </row>
    <row r="24093" spans="13:14" ht="14.5" x14ac:dyDescent="0.35">
      <c r="M24093" s="263" t="s">
        <v>58820</v>
      </c>
      <c r="N24093" s="264">
        <v>-1687.11</v>
      </c>
    </row>
    <row r="24094" spans="13:14" ht="14.5" x14ac:dyDescent="0.35">
      <c r="M24094" s="263" t="s">
        <v>58798</v>
      </c>
      <c r="N24094" s="264">
        <v>300</v>
      </c>
    </row>
    <row r="24095" spans="13:14" ht="14.5" x14ac:dyDescent="0.35">
      <c r="M24095" s="263" t="s">
        <v>54156</v>
      </c>
      <c r="N24095" s="264">
        <v>2852.88</v>
      </c>
    </row>
    <row r="24096" spans="13:14" ht="14.5" x14ac:dyDescent="0.35">
      <c r="M24096" s="263" t="s">
        <v>52795</v>
      </c>
      <c r="N24096" s="264">
        <v>32636.45</v>
      </c>
    </row>
    <row r="24097" spans="13:14" ht="14.5" x14ac:dyDescent="0.35">
      <c r="M24097" s="263" t="s">
        <v>58799</v>
      </c>
      <c r="N24097" s="264">
        <v>472.83</v>
      </c>
    </row>
    <row r="24098" spans="13:14" ht="14.5" x14ac:dyDescent="0.35">
      <c r="M24098" s="263" t="s">
        <v>54157</v>
      </c>
      <c r="N24098" s="264">
        <v>721.61</v>
      </c>
    </row>
    <row r="24099" spans="13:14" ht="14.5" x14ac:dyDescent="0.35">
      <c r="M24099" s="263" t="s">
        <v>52796</v>
      </c>
      <c r="N24099" s="264">
        <v>2748.9</v>
      </c>
    </row>
    <row r="24100" spans="13:14" ht="14.5" x14ac:dyDescent="0.35">
      <c r="M24100" s="263" t="s">
        <v>54158</v>
      </c>
      <c r="N24100" s="264">
        <v>806.6</v>
      </c>
    </row>
    <row r="24101" spans="13:14" ht="14.5" x14ac:dyDescent="0.35">
      <c r="M24101" s="263" t="s">
        <v>54159</v>
      </c>
      <c r="N24101" s="264">
        <v>20181</v>
      </c>
    </row>
    <row r="24102" spans="13:14" ht="14.5" x14ac:dyDescent="0.35">
      <c r="M24102" s="263" t="s">
        <v>58800</v>
      </c>
      <c r="N24102" s="264">
        <v>616.44000000000005</v>
      </c>
    </row>
    <row r="24103" spans="13:14" ht="14.5" x14ac:dyDescent="0.35">
      <c r="M24103" s="263" t="s">
        <v>58801</v>
      </c>
      <c r="N24103" s="264">
        <v>88.23</v>
      </c>
    </row>
  </sheetData>
  <sheetProtection formatCells="0" formatColumns="0" formatRows="0"/>
  <mergeCells count="18">
    <mergeCell ref="Y1:Z1"/>
    <mergeCell ref="AB1:AC1"/>
    <mergeCell ref="Y2:Z2"/>
    <mergeCell ref="AB2:AC2"/>
    <mergeCell ref="S2:T2"/>
    <mergeCell ref="A1:C1"/>
    <mergeCell ref="A2:C2"/>
    <mergeCell ref="M1:N1"/>
    <mergeCell ref="M2:N2"/>
    <mergeCell ref="V1:W1"/>
    <mergeCell ref="V2:W2"/>
    <mergeCell ref="E2:G2"/>
    <mergeCell ref="E1:G1"/>
    <mergeCell ref="I2:K2"/>
    <mergeCell ref="I1:K1"/>
    <mergeCell ref="P1:Q1"/>
    <mergeCell ref="P2:Q2"/>
    <mergeCell ref="S1:T1"/>
  </mergeCells>
  <phoneticPr fontId="0"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E65"/>
  <sheetViews>
    <sheetView workbookViewId="0">
      <selection activeCell="B4" sqref="B4"/>
    </sheetView>
  </sheetViews>
  <sheetFormatPr defaultRowHeight="10" x14ac:dyDescent="0.2"/>
  <cols>
    <col min="1" max="1" width="50" customWidth="1"/>
    <col min="2" max="2" width="106.88671875" customWidth="1"/>
    <col min="3" max="3" width="17.88671875" bestFit="1" customWidth="1"/>
    <col min="4" max="4" width="15" customWidth="1"/>
  </cols>
  <sheetData>
    <row r="1" spans="1:2" ht="15.5" x14ac:dyDescent="0.35">
      <c r="A1" s="116" t="s">
        <v>13781</v>
      </c>
      <c r="B1" s="72" t="str">
        <f>Expenditures_Object!C374</f>
        <v>PSU ALL - Sum of all Covid Expenditures (All Districts)</v>
      </c>
    </row>
    <row r="2" spans="1:2" ht="15.5" x14ac:dyDescent="0.2">
      <c r="B2" s="72" t="str">
        <f>Expenditures_Object!C375</f>
        <v>PRC ALL - Sum of all Covid Expenditures (All Programs)</v>
      </c>
    </row>
    <row r="3" spans="1:2" ht="31" x14ac:dyDescent="0.2">
      <c r="A3" s="70" t="s">
        <v>214</v>
      </c>
      <c r="B3" s="72" t="str">
        <f>B1 &amp; " for " &amp; B2</f>
        <v>PSU ALL - Sum of all Covid Expenditures (All Districts) for PRC ALL - Sum of all Covid Expenditures (All Programs)</v>
      </c>
    </row>
    <row r="4" spans="1:2" x14ac:dyDescent="0.2">
      <c r="A4" s="66" t="s">
        <v>18</v>
      </c>
      <c r="B4" s="67">
        <f>Expenditures_Object!$I$443</f>
        <v>0.52942847895211553</v>
      </c>
    </row>
    <row r="5" spans="1:2" x14ac:dyDescent="0.2">
      <c r="A5" s="66" t="s">
        <v>19</v>
      </c>
      <c r="B5" s="67">
        <f>Expenditures_Object!$I$459</f>
        <v>8.7473531415573041E-2</v>
      </c>
    </row>
    <row r="6" spans="1:2" x14ac:dyDescent="0.2">
      <c r="A6" s="66" t="s">
        <v>20</v>
      </c>
      <c r="B6" s="67">
        <f>Expenditures_Object!$I$489</f>
        <v>6.7708300756926826E-2</v>
      </c>
    </row>
    <row r="7" spans="1:2" x14ac:dyDescent="0.2">
      <c r="A7" s="66" t="s">
        <v>21</v>
      </c>
      <c r="B7" s="67">
        <f>Expenditures_Object!$I$509</f>
        <v>0.25016658351126081</v>
      </c>
    </row>
    <row r="8" spans="1:2" x14ac:dyDescent="0.2">
      <c r="A8" s="66" t="s">
        <v>22</v>
      </c>
      <c r="B8" s="67">
        <f>Expenditures_Object!$I$523</f>
        <v>3.0019148621548374E-2</v>
      </c>
    </row>
    <row r="9" spans="1:2" x14ac:dyDescent="0.2">
      <c r="A9" s="66" t="s">
        <v>23</v>
      </c>
      <c r="B9" s="67">
        <f>Expenditures_Object!$I$536</f>
        <v>3.5203956742575662E-2</v>
      </c>
    </row>
    <row r="10" spans="1:2" ht="10.5" x14ac:dyDescent="0.25">
      <c r="B10" s="71">
        <f>SUM(B4:B9)</f>
        <v>1.0000000000000002</v>
      </c>
    </row>
    <row r="12" spans="1:2" x14ac:dyDescent="0.2">
      <c r="A12" s="69"/>
      <c r="B12" s="68"/>
    </row>
    <row r="13" spans="1:2" x14ac:dyDescent="0.2">
      <c r="A13" s="69"/>
      <c r="B13" s="68"/>
    </row>
    <row r="14" spans="1:2" x14ac:dyDescent="0.2">
      <c r="A14" s="69"/>
      <c r="B14" s="68"/>
    </row>
    <row r="15" spans="1:2" ht="15.5" x14ac:dyDescent="0.35">
      <c r="A15" s="116" t="s">
        <v>13780</v>
      </c>
      <c r="B15" s="200" t="str">
        <f>Expenditures_PRC!A373</f>
        <v>PSU ALL - Total Covid Expenditures (All Districts)</v>
      </c>
    </row>
    <row r="16" spans="1:2" ht="15.5" x14ac:dyDescent="0.2">
      <c r="A16" s="69"/>
      <c r="B16" s="200" t="s">
        <v>3693</v>
      </c>
    </row>
    <row r="17" spans="1:5" ht="15.5" x14ac:dyDescent="0.2">
      <c r="B17" s="200" t="str">
        <f>B15 &amp; " Selected Expenditures (in %)"</f>
        <v>PSU ALL - Total Covid Expenditures (All Districts) Selected Expenditures (in %)</v>
      </c>
    </row>
    <row r="18" spans="1:5" x14ac:dyDescent="0.2">
      <c r="A18" s="117" t="s">
        <v>3691</v>
      </c>
      <c r="B18" s="67">
        <f t="shared" ref="B18:B24" si="0">C18/C$25</f>
        <v>0.11075005449922298</v>
      </c>
      <c r="C18" s="118">
        <f>SUM(YTD_CRF)</f>
        <v>311769084.41999996</v>
      </c>
      <c r="D18" s="118"/>
      <c r="E18" s="119"/>
    </row>
    <row r="19" spans="1:5" x14ac:dyDescent="0.2">
      <c r="A19" s="117" t="s">
        <v>52815</v>
      </c>
      <c r="B19" s="67">
        <f>C19/C$25</f>
        <v>0.11106111119082039</v>
      </c>
      <c r="C19" s="118">
        <f>SUM(YTD_SFRF)</f>
        <v>312644730.57999998</v>
      </c>
      <c r="D19" s="118"/>
      <c r="E19" s="119"/>
    </row>
    <row r="20" spans="1:5" x14ac:dyDescent="0.2">
      <c r="A20" s="117" t="s">
        <v>4001</v>
      </c>
      <c r="B20" s="67">
        <f t="shared" si="0"/>
        <v>1.7535859566893745E-2</v>
      </c>
      <c r="C20" s="118">
        <f>SUM(YTD_StateCovid19)</f>
        <v>49364660.869999997</v>
      </c>
      <c r="D20" s="118"/>
      <c r="E20" s="119"/>
    </row>
    <row r="21" spans="1:5" s="152" customFormat="1" x14ac:dyDescent="0.2">
      <c r="A21" s="117" t="s">
        <v>6733</v>
      </c>
      <c r="B21" s="67">
        <f t="shared" si="0"/>
        <v>0.1320543036489103</v>
      </c>
      <c r="C21" s="151">
        <f>SUM(YTD_ESSERI)</f>
        <v>371742023.31999999</v>
      </c>
    </row>
    <row r="22" spans="1:5" x14ac:dyDescent="0.2">
      <c r="A22" s="117" t="s">
        <v>3692</v>
      </c>
      <c r="B22" s="67">
        <f t="shared" si="0"/>
        <v>1.7602386148097376E-2</v>
      </c>
      <c r="C22" s="118">
        <f>SUM(YTD_GEER)</f>
        <v>49551937.810000002</v>
      </c>
    </row>
    <row r="23" spans="1:5" x14ac:dyDescent="0.2">
      <c r="A23" s="117" t="s">
        <v>6723</v>
      </c>
      <c r="B23" s="67">
        <f t="shared" si="0"/>
        <v>0.30548131913795562</v>
      </c>
      <c r="C23" s="118">
        <f>SUM(YTD_ESSERII)</f>
        <v>859951099.8499999</v>
      </c>
    </row>
    <row r="24" spans="1:5" x14ac:dyDescent="0.2">
      <c r="A24" s="117" t="s">
        <v>46415</v>
      </c>
      <c r="B24" s="67">
        <f t="shared" si="0"/>
        <v>0.30551496580809961</v>
      </c>
      <c r="C24" s="118">
        <f>SUM(YTD_ESSERIII)</f>
        <v>860045817.56000018</v>
      </c>
    </row>
    <row r="25" spans="1:5" ht="10.5" x14ac:dyDescent="0.25">
      <c r="B25" s="201">
        <f>SUM(B18:B24)</f>
        <v>1</v>
      </c>
      <c r="C25" s="119">
        <f>SUM(C18:C24)</f>
        <v>2815069354.4099998</v>
      </c>
      <c r="D25" s="119"/>
    </row>
    <row r="29" spans="1:5" ht="15.5" x14ac:dyDescent="0.35">
      <c r="A29" s="116" t="s">
        <v>13780</v>
      </c>
      <c r="B29" s="200" t="str">
        <f>Expenditures_PRC!A373</f>
        <v>PSU ALL - Total Covid Expenditures (All Districts)</v>
      </c>
    </row>
    <row r="30" spans="1:5" ht="15.5" x14ac:dyDescent="0.2">
      <c r="A30" s="69"/>
      <c r="B30" s="200" t="s">
        <v>3693</v>
      </c>
    </row>
    <row r="31" spans="1:5" ht="15.5" x14ac:dyDescent="0.2">
      <c r="B31" s="200" t="str">
        <f>B29 &amp; " (Expenditures in $1,000)"</f>
        <v>PSU ALL - Total Covid Expenditures (All Districts) (Expenditures in $1,000)</v>
      </c>
      <c r="C31" s="120">
        <f>1000</f>
        <v>1000</v>
      </c>
    </row>
    <row r="32" spans="1:5" x14ac:dyDescent="0.2">
      <c r="A32" s="117" t="s">
        <v>3691</v>
      </c>
      <c r="B32" s="121">
        <f>SUM(YTD_CRF)/$C$31</f>
        <v>311769.08441999997</v>
      </c>
      <c r="D32" s="118"/>
    </row>
    <row r="33" spans="1:4" x14ac:dyDescent="0.2">
      <c r="A33" s="117" t="s">
        <v>52815</v>
      </c>
      <c r="B33" s="121">
        <f>SUM(YTD_SFRF)/$C$31</f>
        <v>312644.73057999997</v>
      </c>
      <c r="D33" s="118"/>
    </row>
    <row r="34" spans="1:4" x14ac:dyDescent="0.2">
      <c r="A34" s="117" t="s">
        <v>4001</v>
      </c>
      <c r="B34" s="121">
        <f>SUM(YTD_StateCovid19)/$C$31</f>
        <v>49364.66087</v>
      </c>
      <c r="D34" s="118"/>
    </row>
    <row r="35" spans="1:4" s="152" customFormat="1" x14ac:dyDescent="0.2">
      <c r="A35" s="117" t="s">
        <v>6733</v>
      </c>
      <c r="B35" s="153">
        <f>SUM(YTD_ESSERI)/$C$31</f>
        <v>371742.02331999998</v>
      </c>
    </row>
    <row r="36" spans="1:4" x14ac:dyDescent="0.2">
      <c r="A36" s="117" t="s">
        <v>3692</v>
      </c>
      <c r="B36" s="121">
        <f>SUM(YTD_GEER)/$C$31</f>
        <v>49551.937810000003</v>
      </c>
    </row>
    <row r="37" spans="1:4" x14ac:dyDescent="0.2">
      <c r="A37" s="117" t="s">
        <v>6723</v>
      </c>
      <c r="B37" s="121">
        <f>SUM(YTD_ESSERII)/$C$31</f>
        <v>859951.09984999988</v>
      </c>
    </row>
    <row r="38" spans="1:4" x14ac:dyDescent="0.2">
      <c r="A38" s="117" t="s">
        <v>46415</v>
      </c>
      <c r="B38" s="121">
        <f>SUM(YTD_ESSERIII)/$C$31</f>
        <v>860045.81756000023</v>
      </c>
    </row>
    <row r="39" spans="1:4" x14ac:dyDescent="0.2">
      <c r="B39" s="202">
        <f>SUM(B32:B38)</f>
        <v>2815069.3544100001</v>
      </c>
      <c r="D39" s="119"/>
    </row>
    <row r="43" spans="1:4" ht="15.5" x14ac:dyDescent="0.35">
      <c r="A43" s="116" t="s">
        <v>14040</v>
      </c>
      <c r="B43" s="198" t="str">
        <f>Expenditures_PSU!A60</f>
        <v>PRC ALL - All Covid PRCs (State and Federal)</v>
      </c>
    </row>
    <row r="44" spans="1:4" ht="15.5" x14ac:dyDescent="0.2">
      <c r="A44" s="69"/>
      <c r="B44" s="198" t="s">
        <v>13776</v>
      </c>
    </row>
    <row r="45" spans="1:4" ht="15.5" x14ac:dyDescent="0.2">
      <c r="B45" s="198" t="str">
        <f>B43 &amp; " Expenditures by PSU Type (in %)"</f>
        <v>PRC ALL - All Covid PRCs (State and Federal) Expenditures by PSU Type (in %)</v>
      </c>
    </row>
    <row r="46" spans="1:4" x14ac:dyDescent="0.2">
      <c r="A46" s="117" t="s">
        <v>13777</v>
      </c>
      <c r="B46" s="67">
        <f>C46/C$52</f>
        <v>0.94739419910570111</v>
      </c>
      <c r="C46" s="118">
        <f>Expenditures_PSU!H435</f>
        <v>2664261142.7099991</v>
      </c>
    </row>
    <row r="47" spans="1:4" x14ac:dyDescent="0.2">
      <c r="A47" s="117" t="s">
        <v>13778</v>
      </c>
      <c r="B47" s="67">
        <f>C47/C$52</f>
        <v>5.0792186319436716E-2</v>
      </c>
      <c r="C47" s="118">
        <f>Expenditures_PSU!H436</f>
        <v>142837742.19</v>
      </c>
    </row>
    <row r="48" spans="1:4" x14ac:dyDescent="0.2">
      <c r="A48" s="117" t="s">
        <v>13779</v>
      </c>
      <c r="B48" s="67">
        <f>C48/C$52</f>
        <v>1.8136145748622252E-3</v>
      </c>
      <c r="C48" s="151">
        <f>Expenditures_PSU!F437</f>
        <v>5100245.3299999991</v>
      </c>
    </row>
    <row r="49" spans="1:4" x14ac:dyDescent="0.2">
      <c r="A49" s="117"/>
      <c r="B49" s="67"/>
      <c r="C49" s="118"/>
    </row>
    <row r="50" spans="1:4" x14ac:dyDescent="0.2">
      <c r="A50" s="117"/>
      <c r="B50" s="67"/>
      <c r="C50" s="118"/>
    </row>
    <row r="51" spans="1:4" x14ac:dyDescent="0.2">
      <c r="A51" s="117"/>
      <c r="B51" s="67"/>
      <c r="C51" s="118"/>
    </row>
    <row r="52" spans="1:4" ht="10.5" x14ac:dyDescent="0.25">
      <c r="B52" s="199">
        <f>SUM(B46:B51)</f>
        <v>1</v>
      </c>
      <c r="C52" s="119">
        <f>SUM(C46:C51)</f>
        <v>2812199130.2299991</v>
      </c>
      <c r="D52" s="119">
        <f>+C52-Expenditures_PSU!$H$438</f>
        <v>-2870224.180003643</v>
      </c>
    </row>
    <row r="56" spans="1:4" ht="15.5" x14ac:dyDescent="0.35">
      <c r="A56" s="116" t="s">
        <v>14040</v>
      </c>
      <c r="B56" s="198" t="str">
        <f>Expenditures_PSU!A60</f>
        <v>PRC ALL - All Covid PRCs (State and Federal)</v>
      </c>
    </row>
    <row r="57" spans="1:4" ht="15.5" x14ac:dyDescent="0.2">
      <c r="A57" s="69"/>
      <c r="B57" s="198" t="s">
        <v>13776</v>
      </c>
    </row>
    <row r="58" spans="1:4" ht="31" x14ac:dyDescent="0.2">
      <c r="B58" s="198" t="str">
        <f>B56 &amp; " (Expenditures by PSU Type; in $1,000)"</f>
        <v>PRC ALL - All Covid PRCs (State and Federal) (Expenditures by PSU Type; in $1,000)</v>
      </c>
      <c r="C58" s="120">
        <f>1000</f>
        <v>1000</v>
      </c>
    </row>
    <row r="59" spans="1:4" x14ac:dyDescent="0.2">
      <c r="A59" s="117" t="s">
        <v>13777</v>
      </c>
      <c r="B59" s="121">
        <f>Expenditures_PSU!H435/$C$58</f>
        <v>2664261.1427099989</v>
      </c>
    </row>
    <row r="60" spans="1:4" x14ac:dyDescent="0.2">
      <c r="A60" s="117" t="s">
        <v>13778</v>
      </c>
      <c r="B60" s="121">
        <f>Expenditures_PSU!H436/$C$58</f>
        <v>142837.74218999999</v>
      </c>
    </row>
    <row r="61" spans="1:4" x14ac:dyDescent="0.2">
      <c r="A61" s="117" t="s">
        <v>13779</v>
      </c>
      <c r="B61" s="121">
        <f>Expenditures_PSU!H437/$C$58</f>
        <v>7970.4695100000017</v>
      </c>
      <c r="C61" s="152"/>
    </row>
    <row r="62" spans="1:4" x14ac:dyDescent="0.2">
      <c r="A62" s="117"/>
      <c r="B62" s="121"/>
    </row>
    <row r="63" spans="1:4" x14ac:dyDescent="0.2">
      <c r="A63" s="117"/>
      <c r="B63" s="121"/>
    </row>
    <row r="64" spans="1:4" x14ac:dyDescent="0.2">
      <c r="A64" s="117"/>
      <c r="B64" s="121"/>
    </row>
    <row r="65" spans="2:3" x14ac:dyDescent="0.2">
      <c r="B65" s="203">
        <f>SUM(B59:B64)</f>
        <v>2815069.3544099992</v>
      </c>
      <c r="C65" s="204">
        <f>+B65-(Expenditures_PSU!$H$438/C58)</f>
        <v>-3.7252902984619141E-9</v>
      </c>
    </row>
  </sheetData>
  <pageMargins left="0.31" right="0.31" top="0.75" bottom="0.75" header="0.3" footer="0.3"/>
  <pageSetup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N10792"/>
  <sheetViews>
    <sheetView workbookViewId="0">
      <pane ySplit="4" topLeftCell="A5" activePane="bottomLeft" state="frozen"/>
      <selection pane="bottomLeft" activeCell="A6" sqref="A6"/>
    </sheetView>
  </sheetViews>
  <sheetFormatPr defaultRowHeight="10" x14ac:dyDescent="0.2"/>
  <cols>
    <col min="1" max="1" width="26.6640625" customWidth="1"/>
    <col min="2" max="2" width="51.33203125" customWidth="1"/>
    <col min="4" max="4" width="29" customWidth="1"/>
    <col min="5" max="5" width="51.33203125" customWidth="1"/>
  </cols>
  <sheetData>
    <row r="1" spans="1:14" ht="15" customHeight="1" x14ac:dyDescent="0.2">
      <c r="A1" s="292" t="s">
        <v>54166</v>
      </c>
      <c r="B1" s="292"/>
      <c r="D1" s="292" t="s">
        <v>54167</v>
      </c>
      <c r="E1" s="292"/>
    </row>
    <row r="2" spans="1:14" ht="15" customHeight="1" x14ac:dyDescent="0.2">
      <c r="A2" s="292"/>
      <c r="B2" s="292"/>
      <c r="D2" s="292"/>
      <c r="E2" s="292"/>
    </row>
    <row r="3" spans="1:14" ht="15" customHeight="1" x14ac:dyDescent="0.4">
      <c r="A3" s="292"/>
      <c r="B3" s="292"/>
      <c r="D3" s="292"/>
      <c r="E3" s="292"/>
      <c r="G3" s="215" t="s">
        <v>36357</v>
      </c>
      <c r="H3" s="216"/>
      <c r="I3" s="216"/>
      <c r="J3" s="216"/>
      <c r="K3" s="216"/>
      <c r="L3" s="216"/>
      <c r="M3" s="216"/>
      <c r="N3" s="216"/>
    </row>
    <row r="4" spans="1:14" ht="15" customHeight="1" x14ac:dyDescent="0.4">
      <c r="A4" s="293"/>
      <c r="B4" s="293"/>
      <c r="D4" s="293"/>
      <c r="E4" s="293"/>
      <c r="G4" s="215" t="s">
        <v>14888</v>
      </c>
      <c r="H4" s="216"/>
      <c r="I4" s="216"/>
      <c r="J4" s="216"/>
      <c r="K4" s="216"/>
      <c r="L4" s="216"/>
      <c r="M4" s="216"/>
      <c r="N4" s="216"/>
    </row>
    <row r="5" spans="1:14" s="152" customFormat="1" ht="15" customHeight="1" x14ac:dyDescent="0.4">
      <c r="A5" s="252" t="s">
        <v>49873</v>
      </c>
      <c r="B5" s="252" t="s">
        <v>49875</v>
      </c>
      <c r="D5" s="252" t="s">
        <v>49874</v>
      </c>
      <c r="E5" s="252" t="s">
        <v>49875</v>
      </c>
      <c r="G5" s="251"/>
    </row>
    <row r="6" spans="1:14" ht="14.5" x14ac:dyDescent="0.35">
      <c r="A6" s="127" t="s">
        <v>327</v>
      </c>
      <c r="B6" s="128">
        <v>32656</v>
      </c>
      <c r="D6" s="127" t="s">
        <v>7451</v>
      </c>
      <c r="E6" s="258">
        <v>32656</v>
      </c>
    </row>
    <row r="7" spans="1:14" ht="14.5" x14ac:dyDescent="0.35">
      <c r="A7" s="127" t="s">
        <v>486</v>
      </c>
      <c r="B7" s="128">
        <v>149822</v>
      </c>
      <c r="D7" s="127" t="s">
        <v>7452</v>
      </c>
      <c r="E7" s="258">
        <v>149822</v>
      </c>
    </row>
    <row r="8" spans="1:14" ht="14.5" x14ac:dyDescent="0.35">
      <c r="A8" s="127" t="s">
        <v>487</v>
      </c>
      <c r="B8" s="128">
        <v>961393</v>
      </c>
      <c r="D8" s="127" t="s">
        <v>7453</v>
      </c>
      <c r="E8" s="258">
        <v>961393</v>
      </c>
    </row>
    <row r="9" spans="1:14" ht="14.5" x14ac:dyDescent="0.35">
      <c r="A9" s="127" t="s">
        <v>488</v>
      </c>
      <c r="B9" s="128">
        <v>21415</v>
      </c>
      <c r="D9" s="127" t="s">
        <v>7454</v>
      </c>
      <c r="E9" s="258">
        <v>21415</v>
      </c>
    </row>
    <row r="10" spans="1:14" ht="14.5" x14ac:dyDescent="0.35">
      <c r="A10" s="127" t="s">
        <v>489</v>
      </c>
      <c r="B10" s="128">
        <v>6075</v>
      </c>
      <c r="D10" s="127" t="s">
        <v>7455</v>
      </c>
      <c r="E10" s="258">
        <v>6075</v>
      </c>
    </row>
    <row r="11" spans="1:14" ht="14.5" x14ac:dyDescent="0.35">
      <c r="A11" s="127" t="s">
        <v>490</v>
      </c>
      <c r="B11" s="128">
        <v>175692</v>
      </c>
      <c r="D11" s="127" t="s">
        <v>7456</v>
      </c>
      <c r="E11" s="258">
        <v>175692</v>
      </c>
    </row>
    <row r="12" spans="1:14" ht="14.5" x14ac:dyDescent="0.35">
      <c r="A12" s="127" t="s">
        <v>491</v>
      </c>
      <c r="B12" s="128">
        <v>55821</v>
      </c>
      <c r="D12" s="127" t="s">
        <v>7457</v>
      </c>
      <c r="E12" s="258">
        <v>55821</v>
      </c>
    </row>
    <row r="13" spans="1:14" ht="14.5" x14ac:dyDescent="0.35">
      <c r="A13" s="127" t="s">
        <v>492</v>
      </c>
      <c r="B13" s="128">
        <v>130992</v>
      </c>
      <c r="D13" s="127" t="s">
        <v>7458</v>
      </c>
      <c r="E13" s="258">
        <v>130992</v>
      </c>
    </row>
    <row r="14" spans="1:14" ht="14.5" x14ac:dyDescent="0.35">
      <c r="A14" s="127" t="s">
        <v>493</v>
      </c>
      <c r="B14" s="128">
        <v>65804</v>
      </c>
      <c r="D14" s="127" t="s">
        <v>7459</v>
      </c>
      <c r="E14" s="258">
        <v>65804</v>
      </c>
    </row>
    <row r="15" spans="1:14" ht="14.5" x14ac:dyDescent="0.35">
      <c r="A15" s="127" t="s">
        <v>494</v>
      </c>
      <c r="B15" s="128">
        <v>57718</v>
      </c>
      <c r="D15" s="127" t="s">
        <v>7460</v>
      </c>
      <c r="E15" s="258">
        <v>57718</v>
      </c>
    </row>
    <row r="16" spans="1:14" ht="14.5" x14ac:dyDescent="0.35">
      <c r="A16" s="127" t="s">
        <v>495</v>
      </c>
      <c r="B16" s="128">
        <v>16500</v>
      </c>
      <c r="D16" s="127" t="s">
        <v>7461</v>
      </c>
      <c r="E16" s="258">
        <v>16500</v>
      </c>
    </row>
    <row r="17" spans="1:5" ht="14.5" x14ac:dyDescent="0.35">
      <c r="A17" s="127" t="s">
        <v>496</v>
      </c>
      <c r="B17" s="128">
        <v>281023</v>
      </c>
      <c r="D17" s="127" t="s">
        <v>7462</v>
      </c>
      <c r="E17" s="258">
        <v>281023</v>
      </c>
    </row>
    <row r="18" spans="1:5" ht="14.5" x14ac:dyDescent="0.35">
      <c r="A18" s="127" t="s">
        <v>497</v>
      </c>
      <c r="B18" s="128">
        <v>16500</v>
      </c>
      <c r="D18" s="127" t="s">
        <v>7463</v>
      </c>
      <c r="E18" s="258">
        <v>16500</v>
      </c>
    </row>
    <row r="19" spans="1:5" ht="14.5" x14ac:dyDescent="0.35">
      <c r="A19" s="127" t="s">
        <v>498</v>
      </c>
      <c r="B19" s="128">
        <v>128560</v>
      </c>
      <c r="D19" s="127" t="s">
        <v>7464</v>
      </c>
      <c r="E19" s="258">
        <v>128560</v>
      </c>
    </row>
    <row r="20" spans="1:5" ht="14.5" x14ac:dyDescent="0.35">
      <c r="A20" s="127" t="s">
        <v>499</v>
      </c>
      <c r="B20" s="128">
        <v>16500</v>
      </c>
      <c r="D20" s="127" t="s">
        <v>7465</v>
      </c>
      <c r="E20" s="258">
        <v>16500</v>
      </c>
    </row>
    <row r="21" spans="1:5" ht="14.5" x14ac:dyDescent="0.35">
      <c r="A21" s="127" t="s">
        <v>500</v>
      </c>
      <c r="B21" s="128">
        <v>225879</v>
      </c>
      <c r="D21" s="127" t="s">
        <v>7466</v>
      </c>
      <c r="E21" s="258">
        <v>225879</v>
      </c>
    </row>
    <row r="22" spans="1:5" ht="14.5" x14ac:dyDescent="0.35">
      <c r="A22" s="127" t="s">
        <v>501</v>
      </c>
      <c r="B22" s="128">
        <v>5335</v>
      </c>
      <c r="D22" s="127" t="s">
        <v>7467</v>
      </c>
      <c r="E22" s="258">
        <v>5335</v>
      </c>
    </row>
    <row r="23" spans="1:5" ht="14.5" x14ac:dyDescent="0.35">
      <c r="A23" s="127" t="s">
        <v>502</v>
      </c>
      <c r="B23" s="128">
        <v>514699</v>
      </c>
      <c r="D23" s="127" t="s">
        <v>7468</v>
      </c>
      <c r="E23" s="258">
        <v>514699</v>
      </c>
    </row>
    <row r="24" spans="1:5" ht="14.5" x14ac:dyDescent="0.35">
      <c r="A24" s="127" t="s">
        <v>503</v>
      </c>
      <c r="B24" s="128">
        <v>34781</v>
      </c>
      <c r="D24" s="127" t="s">
        <v>7469</v>
      </c>
      <c r="E24" s="258">
        <v>34781</v>
      </c>
    </row>
    <row r="25" spans="1:5" ht="14.5" x14ac:dyDescent="0.35">
      <c r="A25" s="127" t="s">
        <v>504</v>
      </c>
      <c r="B25" s="128">
        <v>12580</v>
      </c>
      <c r="D25" s="127" t="s">
        <v>7470</v>
      </c>
      <c r="E25" s="258">
        <v>12580</v>
      </c>
    </row>
    <row r="26" spans="1:5" ht="14.5" x14ac:dyDescent="0.35">
      <c r="A26" s="127" t="s">
        <v>505</v>
      </c>
      <c r="B26" s="128">
        <v>1070768</v>
      </c>
      <c r="D26" s="127" t="s">
        <v>7471</v>
      </c>
      <c r="E26" s="258">
        <v>1070768</v>
      </c>
    </row>
    <row r="27" spans="1:5" ht="14.5" x14ac:dyDescent="0.35">
      <c r="A27" s="127" t="s">
        <v>506</v>
      </c>
      <c r="B27" s="128">
        <v>156366</v>
      </c>
      <c r="D27" s="127" t="s">
        <v>7472</v>
      </c>
      <c r="E27" s="258">
        <v>156366</v>
      </c>
    </row>
    <row r="28" spans="1:5" ht="14.5" x14ac:dyDescent="0.35">
      <c r="A28" s="127" t="s">
        <v>507</v>
      </c>
      <c r="B28" s="128">
        <v>10598</v>
      </c>
      <c r="D28" s="127" t="s">
        <v>7473</v>
      </c>
      <c r="E28" s="258">
        <v>10598</v>
      </c>
    </row>
    <row r="29" spans="1:5" ht="14.5" x14ac:dyDescent="0.35">
      <c r="A29" s="127" t="s">
        <v>508</v>
      </c>
      <c r="B29" s="128">
        <v>16447</v>
      </c>
      <c r="D29" s="127" t="s">
        <v>7474</v>
      </c>
      <c r="E29" s="258">
        <v>16447</v>
      </c>
    </row>
    <row r="30" spans="1:5" ht="14.5" x14ac:dyDescent="0.35">
      <c r="A30" s="127" t="s">
        <v>509</v>
      </c>
      <c r="B30" s="128">
        <v>36131</v>
      </c>
      <c r="D30" s="127" t="s">
        <v>7475</v>
      </c>
      <c r="E30" s="258">
        <v>36131</v>
      </c>
    </row>
    <row r="31" spans="1:5" ht="14.5" x14ac:dyDescent="0.35">
      <c r="A31" s="127" t="s">
        <v>510</v>
      </c>
      <c r="B31" s="128">
        <v>16500</v>
      </c>
      <c r="D31" s="127" t="s">
        <v>7476</v>
      </c>
      <c r="E31" s="258">
        <v>16500</v>
      </c>
    </row>
    <row r="32" spans="1:5" ht="14.5" x14ac:dyDescent="0.35">
      <c r="A32" s="127" t="s">
        <v>328</v>
      </c>
      <c r="B32" s="128">
        <v>481554</v>
      </c>
      <c r="D32" s="127" t="s">
        <v>7477</v>
      </c>
      <c r="E32" s="258">
        <v>481554</v>
      </c>
    </row>
    <row r="33" spans="1:5" ht="14.5" x14ac:dyDescent="0.35">
      <c r="A33" s="127" t="s">
        <v>511</v>
      </c>
      <c r="B33" s="128">
        <v>18245</v>
      </c>
      <c r="D33" s="127" t="s">
        <v>7478</v>
      </c>
      <c r="E33" s="258">
        <v>18245</v>
      </c>
    </row>
    <row r="34" spans="1:5" ht="14.5" x14ac:dyDescent="0.35">
      <c r="A34" s="127" t="s">
        <v>512</v>
      </c>
      <c r="B34" s="128">
        <v>1287032</v>
      </c>
      <c r="D34" s="127" t="s">
        <v>7479</v>
      </c>
      <c r="E34" s="258">
        <v>1287032</v>
      </c>
    </row>
    <row r="35" spans="1:5" ht="14.5" x14ac:dyDescent="0.35">
      <c r="A35" s="127" t="s">
        <v>513</v>
      </c>
      <c r="B35" s="128">
        <v>301487</v>
      </c>
      <c r="D35" s="127" t="s">
        <v>7480</v>
      </c>
      <c r="E35" s="258">
        <v>301487</v>
      </c>
    </row>
    <row r="36" spans="1:5" ht="14.5" x14ac:dyDescent="0.35">
      <c r="A36" s="127" t="s">
        <v>514</v>
      </c>
      <c r="B36" s="128">
        <v>12076</v>
      </c>
      <c r="D36" s="127" t="s">
        <v>7481</v>
      </c>
      <c r="E36" s="258">
        <v>12076</v>
      </c>
    </row>
    <row r="37" spans="1:5" ht="14.5" x14ac:dyDescent="0.35">
      <c r="A37" s="127" t="s">
        <v>4004</v>
      </c>
      <c r="B37" s="128">
        <v>57815</v>
      </c>
      <c r="D37" s="127" t="s">
        <v>7482</v>
      </c>
      <c r="E37" s="258">
        <v>57815</v>
      </c>
    </row>
    <row r="38" spans="1:5" ht="14.5" x14ac:dyDescent="0.35">
      <c r="A38" s="127" t="s">
        <v>515</v>
      </c>
      <c r="B38" s="128">
        <v>36294</v>
      </c>
      <c r="D38" s="127" t="s">
        <v>7483</v>
      </c>
      <c r="E38" s="258">
        <v>36294</v>
      </c>
    </row>
    <row r="39" spans="1:5" ht="14.5" x14ac:dyDescent="0.35">
      <c r="A39" s="127" t="s">
        <v>4005</v>
      </c>
      <c r="B39" s="128">
        <v>51823</v>
      </c>
      <c r="D39" s="127" t="s">
        <v>7484</v>
      </c>
      <c r="E39" s="258">
        <v>51823</v>
      </c>
    </row>
    <row r="40" spans="1:5" ht="14.5" x14ac:dyDescent="0.35">
      <c r="A40" s="127" t="s">
        <v>516</v>
      </c>
      <c r="B40" s="128">
        <v>477725</v>
      </c>
      <c r="D40" s="127" t="s">
        <v>7485</v>
      </c>
      <c r="E40" s="258">
        <v>477725</v>
      </c>
    </row>
    <row r="41" spans="1:5" ht="14.5" x14ac:dyDescent="0.35">
      <c r="A41" s="127" t="s">
        <v>517</v>
      </c>
      <c r="B41" s="128">
        <v>32774</v>
      </c>
      <c r="D41" s="127" t="s">
        <v>7486</v>
      </c>
      <c r="E41" s="258">
        <v>32774</v>
      </c>
    </row>
    <row r="42" spans="1:5" ht="14.5" x14ac:dyDescent="0.35">
      <c r="A42" s="127" t="s">
        <v>518</v>
      </c>
      <c r="B42" s="128">
        <v>217966</v>
      </c>
      <c r="D42" s="127" t="s">
        <v>7487</v>
      </c>
      <c r="E42" s="258">
        <v>217966</v>
      </c>
    </row>
    <row r="43" spans="1:5" ht="14.5" x14ac:dyDescent="0.35">
      <c r="A43" s="127" t="s">
        <v>519</v>
      </c>
      <c r="B43" s="128">
        <v>21813</v>
      </c>
      <c r="D43" s="127" t="s">
        <v>7488</v>
      </c>
      <c r="E43" s="258">
        <v>21813</v>
      </c>
    </row>
    <row r="44" spans="1:5" ht="14.5" x14ac:dyDescent="0.35">
      <c r="A44" s="127" t="s">
        <v>520</v>
      </c>
      <c r="B44" s="128">
        <v>112785</v>
      </c>
      <c r="D44" s="127" t="s">
        <v>7489</v>
      </c>
      <c r="E44" s="258">
        <v>112785</v>
      </c>
    </row>
    <row r="45" spans="1:5" ht="14.5" x14ac:dyDescent="0.35">
      <c r="A45" s="127" t="s">
        <v>521</v>
      </c>
      <c r="B45" s="128">
        <v>680556</v>
      </c>
      <c r="D45" s="127" t="s">
        <v>7490</v>
      </c>
      <c r="E45" s="258">
        <v>680556</v>
      </c>
    </row>
    <row r="46" spans="1:5" ht="14.5" x14ac:dyDescent="0.35">
      <c r="A46" s="127" t="s">
        <v>522</v>
      </c>
      <c r="B46" s="128">
        <v>158014</v>
      </c>
      <c r="D46" s="127" t="s">
        <v>7491</v>
      </c>
      <c r="E46" s="258">
        <v>158014</v>
      </c>
    </row>
    <row r="47" spans="1:5" ht="14.5" x14ac:dyDescent="0.35">
      <c r="A47" s="127" t="s">
        <v>523</v>
      </c>
      <c r="B47" s="128">
        <v>133346</v>
      </c>
      <c r="D47" s="127" t="s">
        <v>7492</v>
      </c>
      <c r="E47" s="258">
        <v>133346</v>
      </c>
    </row>
    <row r="48" spans="1:5" ht="14.5" x14ac:dyDescent="0.35">
      <c r="A48" s="127" t="s">
        <v>524</v>
      </c>
      <c r="B48" s="128">
        <v>263915</v>
      </c>
      <c r="D48" s="127" t="s">
        <v>7493</v>
      </c>
      <c r="E48" s="258">
        <v>263915</v>
      </c>
    </row>
    <row r="49" spans="1:5" ht="14.5" x14ac:dyDescent="0.35">
      <c r="A49" s="127" t="s">
        <v>525</v>
      </c>
      <c r="B49" s="128">
        <v>19225</v>
      </c>
      <c r="D49" s="127" t="s">
        <v>7494</v>
      </c>
      <c r="E49" s="258">
        <v>19225</v>
      </c>
    </row>
    <row r="50" spans="1:5" ht="14.5" x14ac:dyDescent="0.35">
      <c r="A50" s="127" t="s">
        <v>526</v>
      </c>
      <c r="B50" s="128">
        <v>12705</v>
      </c>
      <c r="D50" s="127" t="s">
        <v>7495</v>
      </c>
      <c r="E50" s="258">
        <v>12705</v>
      </c>
    </row>
    <row r="51" spans="1:5" ht="14.5" x14ac:dyDescent="0.35">
      <c r="A51" s="127" t="s">
        <v>527</v>
      </c>
      <c r="B51" s="128">
        <v>3995</v>
      </c>
      <c r="D51" s="127" t="s">
        <v>7496</v>
      </c>
      <c r="E51" s="258">
        <v>3995</v>
      </c>
    </row>
    <row r="52" spans="1:5" ht="14.5" x14ac:dyDescent="0.35">
      <c r="A52" s="127" t="s">
        <v>528</v>
      </c>
      <c r="B52" s="128">
        <v>123567</v>
      </c>
      <c r="D52" s="127" t="s">
        <v>7497</v>
      </c>
      <c r="E52" s="258">
        <v>123567</v>
      </c>
    </row>
    <row r="53" spans="1:5" ht="14.5" x14ac:dyDescent="0.35">
      <c r="A53" s="127" t="s">
        <v>529</v>
      </c>
      <c r="B53" s="128">
        <v>13411</v>
      </c>
      <c r="D53" s="127" t="s">
        <v>7498</v>
      </c>
      <c r="E53" s="258">
        <v>13411</v>
      </c>
    </row>
    <row r="54" spans="1:5" ht="14.5" x14ac:dyDescent="0.35">
      <c r="A54" s="127" t="s">
        <v>530</v>
      </c>
      <c r="B54" s="128">
        <v>79844</v>
      </c>
      <c r="D54" s="127" t="s">
        <v>7499</v>
      </c>
      <c r="E54" s="258">
        <v>79844</v>
      </c>
    </row>
    <row r="55" spans="1:5" ht="14.5" x14ac:dyDescent="0.35">
      <c r="A55" s="127" t="s">
        <v>531</v>
      </c>
      <c r="B55" s="128">
        <v>48393</v>
      </c>
      <c r="D55" s="127" t="s">
        <v>7500</v>
      </c>
      <c r="E55" s="258">
        <v>48393</v>
      </c>
    </row>
    <row r="56" spans="1:5" ht="14.5" x14ac:dyDescent="0.35">
      <c r="A56" s="127" t="s">
        <v>532</v>
      </c>
      <c r="B56" s="128">
        <v>584448</v>
      </c>
      <c r="D56" s="127" t="s">
        <v>7501</v>
      </c>
      <c r="E56" s="258">
        <v>584448</v>
      </c>
    </row>
    <row r="57" spans="1:5" ht="14.5" x14ac:dyDescent="0.35">
      <c r="A57" s="127" t="s">
        <v>533</v>
      </c>
      <c r="B57" s="128">
        <v>30896</v>
      </c>
      <c r="D57" s="127" t="s">
        <v>7502</v>
      </c>
      <c r="E57" s="258">
        <v>30896</v>
      </c>
    </row>
    <row r="58" spans="1:5" ht="14.5" x14ac:dyDescent="0.35">
      <c r="A58" s="127" t="s">
        <v>534</v>
      </c>
      <c r="B58" s="128">
        <v>287208</v>
      </c>
      <c r="D58" s="127" t="s">
        <v>7503</v>
      </c>
      <c r="E58" s="258">
        <v>287208</v>
      </c>
    </row>
    <row r="59" spans="1:5" ht="14.5" x14ac:dyDescent="0.35">
      <c r="A59" s="127" t="s">
        <v>535</v>
      </c>
      <c r="B59" s="128">
        <v>64896</v>
      </c>
      <c r="D59" s="127" t="s">
        <v>7504</v>
      </c>
      <c r="E59" s="258">
        <v>64896</v>
      </c>
    </row>
    <row r="60" spans="1:5" ht="14.5" x14ac:dyDescent="0.35">
      <c r="A60" s="127" t="s">
        <v>536</v>
      </c>
      <c r="B60" s="128">
        <v>35768</v>
      </c>
      <c r="D60" s="127" t="s">
        <v>7505</v>
      </c>
      <c r="E60" s="258">
        <v>35768</v>
      </c>
    </row>
    <row r="61" spans="1:5" ht="14.5" x14ac:dyDescent="0.35">
      <c r="A61" s="127" t="s">
        <v>537</v>
      </c>
      <c r="B61" s="128">
        <v>669339</v>
      </c>
      <c r="D61" s="127" t="s">
        <v>7506</v>
      </c>
      <c r="E61" s="258">
        <v>669339</v>
      </c>
    </row>
    <row r="62" spans="1:5" ht="14.5" x14ac:dyDescent="0.35">
      <c r="A62" s="127" t="s">
        <v>538</v>
      </c>
      <c r="B62" s="128">
        <v>477568</v>
      </c>
      <c r="D62" s="127" t="s">
        <v>7507</v>
      </c>
      <c r="E62" s="258">
        <v>477568</v>
      </c>
    </row>
    <row r="63" spans="1:5" ht="14.5" x14ac:dyDescent="0.35">
      <c r="A63" s="127" t="s">
        <v>539</v>
      </c>
      <c r="B63" s="128">
        <v>50163</v>
      </c>
      <c r="D63" s="127" t="s">
        <v>7508</v>
      </c>
      <c r="E63" s="258">
        <v>50163</v>
      </c>
    </row>
    <row r="64" spans="1:5" ht="14.5" x14ac:dyDescent="0.35">
      <c r="A64" s="127" t="s">
        <v>540</v>
      </c>
      <c r="B64" s="128">
        <v>44295</v>
      </c>
      <c r="D64" s="127" t="s">
        <v>7509</v>
      </c>
      <c r="E64" s="258">
        <v>44295</v>
      </c>
    </row>
    <row r="65" spans="1:5" ht="14.5" x14ac:dyDescent="0.35">
      <c r="A65" s="127" t="s">
        <v>541</v>
      </c>
      <c r="B65" s="128">
        <v>160282</v>
      </c>
      <c r="D65" s="127" t="s">
        <v>7510</v>
      </c>
      <c r="E65" s="258">
        <v>160282</v>
      </c>
    </row>
    <row r="66" spans="1:5" ht="14.5" x14ac:dyDescent="0.35">
      <c r="A66" s="127" t="s">
        <v>542</v>
      </c>
      <c r="B66" s="128">
        <v>13299</v>
      </c>
      <c r="D66" s="127" t="s">
        <v>7511</v>
      </c>
      <c r="E66" s="258">
        <v>13299</v>
      </c>
    </row>
    <row r="67" spans="1:5" ht="14.5" x14ac:dyDescent="0.35">
      <c r="A67" s="127" t="s">
        <v>543</v>
      </c>
      <c r="B67" s="128">
        <v>124359</v>
      </c>
      <c r="D67" s="127" t="s">
        <v>7512</v>
      </c>
      <c r="E67" s="258">
        <v>124359</v>
      </c>
    </row>
    <row r="68" spans="1:5" ht="14.5" x14ac:dyDescent="0.35">
      <c r="A68" s="127" t="s">
        <v>544</v>
      </c>
      <c r="B68" s="128">
        <v>409107</v>
      </c>
      <c r="D68" s="127" t="s">
        <v>7513</v>
      </c>
      <c r="E68" s="258">
        <v>409107</v>
      </c>
    </row>
    <row r="69" spans="1:5" ht="14.5" x14ac:dyDescent="0.35">
      <c r="A69" s="127" t="s">
        <v>545</v>
      </c>
      <c r="B69" s="128">
        <v>179632</v>
      </c>
      <c r="D69" s="127" t="s">
        <v>7514</v>
      </c>
      <c r="E69" s="258">
        <v>179632</v>
      </c>
    </row>
    <row r="70" spans="1:5" ht="14.5" x14ac:dyDescent="0.35">
      <c r="A70" s="127" t="s">
        <v>546</v>
      </c>
      <c r="B70" s="128">
        <v>143053</v>
      </c>
      <c r="D70" s="127" t="s">
        <v>7515</v>
      </c>
      <c r="E70" s="258">
        <v>143053</v>
      </c>
    </row>
    <row r="71" spans="1:5" ht="14.5" x14ac:dyDescent="0.35">
      <c r="A71" s="127" t="s">
        <v>547</v>
      </c>
      <c r="B71" s="128">
        <v>30035</v>
      </c>
      <c r="D71" s="127" t="s">
        <v>7516</v>
      </c>
      <c r="E71" s="258">
        <v>30035</v>
      </c>
    </row>
    <row r="72" spans="1:5" ht="14.5" x14ac:dyDescent="0.35">
      <c r="A72" s="127" t="s">
        <v>548</v>
      </c>
      <c r="B72" s="128">
        <v>162426</v>
      </c>
      <c r="D72" s="127" t="s">
        <v>7517</v>
      </c>
      <c r="E72" s="258">
        <v>162426</v>
      </c>
    </row>
    <row r="73" spans="1:5" ht="14.5" x14ac:dyDescent="0.35">
      <c r="A73" s="127" t="s">
        <v>549</v>
      </c>
      <c r="B73" s="128">
        <v>581000</v>
      </c>
      <c r="D73" s="127" t="s">
        <v>7518</v>
      </c>
      <c r="E73" s="258">
        <v>581000</v>
      </c>
    </row>
    <row r="74" spans="1:5" ht="14.5" x14ac:dyDescent="0.35">
      <c r="A74" s="127" t="s">
        <v>550</v>
      </c>
      <c r="B74" s="128">
        <v>1307429</v>
      </c>
      <c r="D74" s="127" t="s">
        <v>7519</v>
      </c>
      <c r="E74" s="258">
        <v>1307429</v>
      </c>
    </row>
    <row r="75" spans="1:5" ht="14.5" x14ac:dyDescent="0.35">
      <c r="A75" s="127" t="s">
        <v>551</v>
      </c>
      <c r="B75" s="128">
        <v>38643</v>
      </c>
      <c r="D75" s="127" t="s">
        <v>7520</v>
      </c>
      <c r="E75" s="258">
        <v>38643</v>
      </c>
    </row>
    <row r="76" spans="1:5" ht="14.5" x14ac:dyDescent="0.35">
      <c r="A76" s="127" t="s">
        <v>552</v>
      </c>
      <c r="B76" s="128">
        <v>59273</v>
      </c>
      <c r="D76" s="127" t="s">
        <v>7521</v>
      </c>
      <c r="E76" s="258">
        <v>59273</v>
      </c>
    </row>
    <row r="77" spans="1:5" ht="14.5" x14ac:dyDescent="0.35">
      <c r="A77" s="127" t="s">
        <v>553</v>
      </c>
      <c r="B77" s="128">
        <v>33575</v>
      </c>
      <c r="D77" s="127" t="s">
        <v>7522</v>
      </c>
      <c r="E77" s="258">
        <v>33575</v>
      </c>
    </row>
    <row r="78" spans="1:5" ht="14.5" x14ac:dyDescent="0.35">
      <c r="A78" s="127" t="s">
        <v>554</v>
      </c>
      <c r="B78" s="128">
        <v>35296</v>
      </c>
      <c r="D78" s="127" t="s">
        <v>7523</v>
      </c>
      <c r="E78" s="258">
        <v>35296</v>
      </c>
    </row>
    <row r="79" spans="1:5" ht="14.5" x14ac:dyDescent="0.35">
      <c r="A79" s="127" t="s">
        <v>555</v>
      </c>
      <c r="B79" s="128">
        <v>30798</v>
      </c>
      <c r="D79" s="127" t="s">
        <v>7524</v>
      </c>
      <c r="E79" s="258">
        <v>30798</v>
      </c>
    </row>
    <row r="80" spans="1:5" ht="14.5" x14ac:dyDescent="0.35">
      <c r="A80" s="127" t="s">
        <v>556</v>
      </c>
      <c r="B80" s="128">
        <v>28352</v>
      </c>
      <c r="D80" s="127" t="s">
        <v>7525</v>
      </c>
      <c r="E80" s="258">
        <v>28352</v>
      </c>
    </row>
    <row r="81" spans="1:5" ht="14.5" x14ac:dyDescent="0.35">
      <c r="A81" s="127" t="s">
        <v>557</v>
      </c>
      <c r="B81" s="128">
        <v>37291</v>
      </c>
      <c r="D81" s="127" t="s">
        <v>7526</v>
      </c>
      <c r="E81" s="258">
        <v>37291</v>
      </c>
    </row>
    <row r="82" spans="1:5" ht="14.5" x14ac:dyDescent="0.35">
      <c r="A82" s="127" t="s">
        <v>558</v>
      </c>
      <c r="B82" s="128">
        <v>16644</v>
      </c>
      <c r="D82" s="127" t="s">
        <v>7527</v>
      </c>
      <c r="E82" s="258">
        <v>16644</v>
      </c>
    </row>
    <row r="83" spans="1:5" ht="14.5" x14ac:dyDescent="0.35">
      <c r="A83" s="127" t="s">
        <v>559</v>
      </c>
      <c r="B83" s="128">
        <v>27927</v>
      </c>
      <c r="D83" s="127" t="s">
        <v>7528</v>
      </c>
      <c r="E83" s="258">
        <v>27927</v>
      </c>
    </row>
    <row r="84" spans="1:5" ht="14.5" x14ac:dyDescent="0.35">
      <c r="A84" s="127" t="s">
        <v>560</v>
      </c>
      <c r="B84" s="128">
        <v>49448</v>
      </c>
      <c r="D84" s="127" t="s">
        <v>7529</v>
      </c>
      <c r="E84" s="258">
        <v>49448</v>
      </c>
    </row>
    <row r="85" spans="1:5" ht="14.5" x14ac:dyDescent="0.35">
      <c r="A85" s="127" t="s">
        <v>561</v>
      </c>
      <c r="B85" s="128">
        <v>54375</v>
      </c>
      <c r="D85" s="127" t="s">
        <v>7530</v>
      </c>
      <c r="E85" s="258">
        <v>54375</v>
      </c>
    </row>
    <row r="86" spans="1:5" ht="14.5" x14ac:dyDescent="0.35">
      <c r="A86" s="127" t="s">
        <v>562</v>
      </c>
      <c r="B86" s="128">
        <v>281321</v>
      </c>
      <c r="D86" s="127" t="s">
        <v>7531</v>
      </c>
      <c r="E86" s="258">
        <v>281321</v>
      </c>
    </row>
    <row r="87" spans="1:5" ht="14.5" x14ac:dyDescent="0.35">
      <c r="A87" s="127" t="s">
        <v>563</v>
      </c>
      <c r="B87" s="128">
        <v>36358</v>
      </c>
      <c r="D87" s="127" t="s">
        <v>7532</v>
      </c>
      <c r="E87" s="258">
        <v>36358</v>
      </c>
    </row>
    <row r="88" spans="1:5" ht="14.5" x14ac:dyDescent="0.35">
      <c r="A88" s="127" t="s">
        <v>564</v>
      </c>
      <c r="B88" s="128">
        <v>1303954</v>
      </c>
      <c r="D88" s="127" t="s">
        <v>7533</v>
      </c>
      <c r="E88" s="258">
        <v>1303954</v>
      </c>
    </row>
    <row r="89" spans="1:5" ht="14.5" x14ac:dyDescent="0.35">
      <c r="A89" s="127" t="s">
        <v>565</v>
      </c>
      <c r="B89" s="128">
        <v>38581</v>
      </c>
      <c r="D89" s="127" t="s">
        <v>7534</v>
      </c>
      <c r="E89" s="258">
        <v>38581</v>
      </c>
    </row>
    <row r="90" spans="1:5" ht="14.5" x14ac:dyDescent="0.35">
      <c r="A90" s="127" t="s">
        <v>566</v>
      </c>
      <c r="B90" s="128">
        <v>27971</v>
      </c>
      <c r="D90" s="127" t="s">
        <v>7535</v>
      </c>
      <c r="E90" s="258">
        <v>27971</v>
      </c>
    </row>
    <row r="91" spans="1:5" ht="14.5" x14ac:dyDescent="0.35">
      <c r="A91" s="127" t="s">
        <v>567</v>
      </c>
      <c r="B91" s="128">
        <v>46347</v>
      </c>
      <c r="D91" s="127" t="s">
        <v>7536</v>
      </c>
      <c r="E91" s="258">
        <v>46347</v>
      </c>
    </row>
    <row r="92" spans="1:5" ht="14.5" x14ac:dyDescent="0.35">
      <c r="A92" s="127" t="s">
        <v>568</v>
      </c>
      <c r="B92" s="128">
        <v>32197</v>
      </c>
      <c r="D92" s="127" t="s">
        <v>7537</v>
      </c>
      <c r="E92" s="258">
        <v>32197</v>
      </c>
    </row>
    <row r="93" spans="1:5" ht="14.5" x14ac:dyDescent="0.35">
      <c r="A93" s="127" t="s">
        <v>569</v>
      </c>
      <c r="B93" s="128">
        <v>7075</v>
      </c>
      <c r="D93" s="127" t="s">
        <v>7538</v>
      </c>
      <c r="E93" s="258">
        <v>7075</v>
      </c>
    </row>
    <row r="94" spans="1:5" ht="14.5" x14ac:dyDescent="0.35">
      <c r="A94" s="127" t="s">
        <v>570</v>
      </c>
      <c r="B94" s="128">
        <v>330511</v>
      </c>
      <c r="D94" s="127" t="s">
        <v>7539</v>
      </c>
      <c r="E94" s="258">
        <v>330511</v>
      </c>
    </row>
    <row r="95" spans="1:5" ht="14.5" x14ac:dyDescent="0.35">
      <c r="A95" s="127" t="s">
        <v>571</v>
      </c>
      <c r="B95" s="128">
        <v>16296</v>
      </c>
      <c r="D95" s="127" t="s">
        <v>7540</v>
      </c>
      <c r="E95" s="258">
        <v>16296</v>
      </c>
    </row>
    <row r="96" spans="1:5" ht="14.5" x14ac:dyDescent="0.35">
      <c r="A96" s="127" t="s">
        <v>572</v>
      </c>
      <c r="B96" s="128">
        <v>1605346</v>
      </c>
      <c r="D96" s="127" t="s">
        <v>7541</v>
      </c>
      <c r="E96" s="258">
        <v>1605346</v>
      </c>
    </row>
    <row r="97" spans="1:5" ht="14.5" x14ac:dyDescent="0.35">
      <c r="A97" s="127" t="s">
        <v>573</v>
      </c>
      <c r="B97" s="128">
        <v>27450</v>
      </c>
      <c r="D97" s="127" t="s">
        <v>7542</v>
      </c>
      <c r="E97" s="258">
        <v>27450</v>
      </c>
    </row>
    <row r="98" spans="1:5" ht="14.5" x14ac:dyDescent="0.35">
      <c r="A98" s="127" t="s">
        <v>574</v>
      </c>
      <c r="B98" s="128">
        <v>31203</v>
      </c>
      <c r="D98" s="127" t="s">
        <v>7543</v>
      </c>
      <c r="E98" s="258">
        <v>31203</v>
      </c>
    </row>
    <row r="99" spans="1:5" ht="14.5" x14ac:dyDescent="0.35">
      <c r="A99" s="127" t="s">
        <v>575</v>
      </c>
      <c r="B99" s="128">
        <v>15998</v>
      </c>
      <c r="D99" s="127" t="s">
        <v>7544</v>
      </c>
      <c r="E99" s="258">
        <v>15998</v>
      </c>
    </row>
    <row r="100" spans="1:5" ht="14.5" x14ac:dyDescent="0.35">
      <c r="A100" s="127" t="s">
        <v>576</v>
      </c>
      <c r="B100" s="128">
        <v>28176</v>
      </c>
      <c r="D100" s="127" t="s">
        <v>7545</v>
      </c>
      <c r="E100" s="258">
        <v>28176</v>
      </c>
    </row>
    <row r="101" spans="1:5" ht="14.5" x14ac:dyDescent="0.35">
      <c r="A101" s="127" t="s">
        <v>577</v>
      </c>
      <c r="B101" s="128">
        <v>86365</v>
      </c>
      <c r="D101" s="127" t="s">
        <v>7546</v>
      </c>
      <c r="E101" s="258">
        <v>86365</v>
      </c>
    </row>
    <row r="102" spans="1:5" ht="14.5" x14ac:dyDescent="0.35">
      <c r="A102" s="127" t="s">
        <v>578</v>
      </c>
      <c r="B102" s="128">
        <v>52021</v>
      </c>
      <c r="D102" s="127" t="s">
        <v>7547</v>
      </c>
      <c r="E102" s="258">
        <v>52021</v>
      </c>
    </row>
    <row r="103" spans="1:5" ht="14.5" x14ac:dyDescent="0.35">
      <c r="A103" s="127" t="s">
        <v>579</v>
      </c>
      <c r="B103" s="128">
        <v>179690</v>
      </c>
      <c r="D103" s="127" t="s">
        <v>7548</v>
      </c>
      <c r="E103" s="258">
        <v>179690</v>
      </c>
    </row>
    <row r="104" spans="1:5" ht="14.5" x14ac:dyDescent="0.35">
      <c r="A104" s="127" t="s">
        <v>580</v>
      </c>
      <c r="B104" s="128">
        <v>43619</v>
      </c>
      <c r="D104" s="127" t="s">
        <v>7549</v>
      </c>
      <c r="E104" s="258">
        <v>43619</v>
      </c>
    </row>
    <row r="105" spans="1:5" ht="14.5" x14ac:dyDescent="0.35">
      <c r="A105" s="127" t="s">
        <v>581</v>
      </c>
      <c r="B105" s="128">
        <v>186789</v>
      </c>
      <c r="D105" s="127" t="s">
        <v>7550</v>
      </c>
      <c r="E105" s="258">
        <v>186789</v>
      </c>
    </row>
    <row r="106" spans="1:5" ht="14.5" x14ac:dyDescent="0.35">
      <c r="A106" s="127" t="s">
        <v>582</v>
      </c>
      <c r="B106" s="128">
        <v>3308980</v>
      </c>
      <c r="D106" s="127" t="s">
        <v>7551</v>
      </c>
      <c r="E106" s="258">
        <v>3308980</v>
      </c>
    </row>
    <row r="107" spans="1:5" ht="14.5" x14ac:dyDescent="0.35">
      <c r="A107" s="127" t="s">
        <v>583</v>
      </c>
      <c r="B107" s="128">
        <v>7269</v>
      </c>
      <c r="D107" s="127" t="s">
        <v>7552</v>
      </c>
      <c r="E107" s="258">
        <v>7269</v>
      </c>
    </row>
    <row r="108" spans="1:5" ht="14.5" x14ac:dyDescent="0.35">
      <c r="A108" s="127" t="s">
        <v>584</v>
      </c>
      <c r="B108" s="128">
        <v>39404</v>
      </c>
      <c r="D108" s="127" t="s">
        <v>7553</v>
      </c>
      <c r="E108" s="258">
        <v>39404</v>
      </c>
    </row>
    <row r="109" spans="1:5" ht="14.5" x14ac:dyDescent="0.35">
      <c r="A109" s="127" t="s">
        <v>585</v>
      </c>
      <c r="B109" s="128">
        <v>22163</v>
      </c>
      <c r="D109" s="127" t="s">
        <v>7554</v>
      </c>
      <c r="E109" s="258">
        <v>22163</v>
      </c>
    </row>
    <row r="110" spans="1:5" ht="14.5" x14ac:dyDescent="0.35">
      <c r="A110" s="127" t="s">
        <v>586</v>
      </c>
      <c r="B110" s="128">
        <v>20174</v>
      </c>
      <c r="D110" s="127" t="s">
        <v>7555</v>
      </c>
      <c r="E110" s="258">
        <v>20174</v>
      </c>
    </row>
    <row r="111" spans="1:5" ht="14.5" x14ac:dyDescent="0.35">
      <c r="A111" s="127" t="s">
        <v>587</v>
      </c>
      <c r="B111" s="128">
        <v>27637</v>
      </c>
      <c r="D111" s="127" t="s">
        <v>7556</v>
      </c>
      <c r="E111" s="258">
        <v>27637</v>
      </c>
    </row>
    <row r="112" spans="1:5" ht="14.5" x14ac:dyDescent="0.35">
      <c r="A112" s="127" t="s">
        <v>588</v>
      </c>
      <c r="B112" s="128">
        <v>30627</v>
      </c>
      <c r="D112" s="127" t="s">
        <v>7557</v>
      </c>
      <c r="E112" s="258">
        <v>30627</v>
      </c>
    </row>
    <row r="113" spans="1:5" ht="14.5" x14ac:dyDescent="0.35">
      <c r="A113" s="127" t="s">
        <v>589</v>
      </c>
      <c r="B113" s="128">
        <v>10118</v>
      </c>
      <c r="D113" s="127" t="s">
        <v>7558</v>
      </c>
      <c r="E113" s="258">
        <v>10118</v>
      </c>
    </row>
    <row r="114" spans="1:5" ht="14.5" x14ac:dyDescent="0.35">
      <c r="A114" s="127" t="s">
        <v>590</v>
      </c>
      <c r="B114" s="128">
        <v>12649</v>
      </c>
      <c r="D114" s="127" t="s">
        <v>7559</v>
      </c>
      <c r="E114" s="258">
        <v>12649</v>
      </c>
    </row>
    <row r="115" spans="1:5" ht="14.5" x14ac:dyDescent="0.35">
      <c r="A115" s="127" t="s">
        <v>591</v>
      </c>
      <c r="B115" s="128">
        <v>24040</v>
      </c>
      <c r="D115" s="127" t="s">
        <v>7560</v>
      </c>
      <c r="E115" s="258">
        <v>24040</v>
      </c>
    </row>
    <row r="116" spans="1:5" ht="14.5" x14ac:dyDescent="0.35">
      <c r="A116" s="127" t="s">
        <v>592</v>
      </c>
      <c r="B116" s="128">
        <v>22569</v>
      </c>
      <c r="D116" s="127" t="s">
        <v>7561</v>
      </c>
      <c r="E116" s="258">
        <v>22569</v>
      </c>
    </row>
    <row r="117" spans="1:5" ht="14.5" x14ac:dyDescent="0.35">
      <c r="A117" s="127" t="s">
        <v>593</v>
      </c>
      <c r="B117" s="128">
        <v>71444</v>
      </c>
      <c r="D117" s="127" t="s">
        <v>7562</v>
      </c>
      <c r="E117" s="258">
        <v>71444</v>
      </c>
    </row>
    <row r="118" spans="1:5" ht="14.5" x14ac:dyDescent="0.35">
      <c r="A118" s="127" t="s">
        <v>594</v>
      </c>
      <c r="B118" s="128">
        <v>67396</v>
      </c>
      <c r="D118" s="127" t="s">
        <v>7563</v>
      </c>
      <c r="E118" s="258">
        <v>67396</v>
      </c>
    </row>
    <row r="119" spans="1:5" ht="14.5" x14ac:dyDescent="0.35">
      <c r="A119" s="127" t="s">
        <v>595</v>
      </c>
      <c r="B119" s="128">
        <v>55940</v>
      </c>
      <c r="D119" s="127" t="s">
        <v>7564</v>
      </c>
      <c r="E119" s="258">
        <v>55940</v>
      </c>
    </row>
    <row r="120" spans="1:5" ht="14.5" x14ac:dyDescent="0.35">
      <c r="A120" s="127" t="s">
        <v>596</v>
      </c>
      <c r="B120" s="128">
        <v>23000</v>
      </c>
      <c r="D120" s="127" t="s">
        <v>7565</v>
      </c>
      <c r="E120" s="258">
        <v>23000</v>
      </c>
    </row>
    <row r="121" spans="1:5" ht="14.5" x14ac:dyDescent="0.35">
      <c r="A121" s="127" t="s">
        <v>597</v>
      </c>
      <c r="B121" s="128">
        <v>15148</v>
      </c>
      <c r="D121" s="127" t="s">
        <v>7566</v>
      </c>
      <c r="E121" s="258">
        <v>15148</v>
      </c>
    </row>
    <row r="122" spans="1:5" ht="14.5" x14ac:dyDescent="0.35">
      <c r="A122" s="127" t="s">
        <v>598</v>
      </c>
      <c r="B122" s="128">
        <v>798718</v>
      </c>
      <c r="D122" s="127" t="s">
        <v>7567</v>
      </c>
      <c r="E122" s="258">
        <v>798718</v>
      </c>
    </row>
    <row r="123" spans="1:5" ht="14.5" x14ac:dyDescent="0.35">
      <c r="A123" s="127" t="s">
        <v>599</v>
      </c>
      <c r="B123" s="128">
        <v>16500</v>
      </c>
      <c r="D123" s="127" t="s">
        <v>7568</v>
      </c>
      <c r="E123" s="258">
        <v>16500</v>
      </c>
    </row>
    <row r="124" spans="1:5" ht="14.5" x14ac:dyDescent="0.35">
      <c r="A124" s="127" t="s">
        <v>600</v>
      </c>
      <c r="B124" s="128">
        <v>266992</v>
      </c>
      <c r="D124" s="127" t="s">
        <v>7569</v>
      </c>
      <c r="E124" s="258">
        <v>266992</v>
      </c>
    </row>
    <row r="125" spans="1:5" ht="14.5" x14ac:dyDescent="0.35">
      <c r="A125" s="127" t="s">
        <v>601</v>
      </c>
      <c r="B125" s="128">
        <v>10873</v>
      </c>
      <c r="D125" s="127" t="s">
        <v>7570</v>
      </c>
      <c r="E125" s="258">
        <v>10873</v>
      </c>
    </row>
    <row r="126" spans="1:5" ht="14.5" x14ac:dyDescent="0.35">
      <c r="A126" s="127" t="s">
        <v>602</v>
      </c>
      <c r="B126" s="128">
        <v>484011</v>
      </c>
      <c r="D126" s="127" t="s">
        <v>7571</v>
      </c>
      <c r="E126" s="258">
        <v>484011</v>
      </c>
    </row>
    <row r="127" spans="1:5" ht="14.5" x14ac:dyDescent="0.35">
      <c r="A127" s="127" t="s">
        <v>603</v>
      </c>
      <c r="B127" s="128">
        <v>18838</v>
      </c>
      <c r="D127" s="127" t="s">
        <v>7572</v>
      </c>
      <c r="E127" s="258">
        <v>18838</v>
      </c>
    </row>
    <row r="128" spans="1:5" ht="14.5" x14ac:dyDescent="0.35">
      <c r="A128" s="127" t="s">
        <v>604</v>
      </c>
      <c r="B128" s="128">
        <v>8539</v>
      </c>
      <c r="D128" s="127" t="s">
        <v>7573</v>
      </c>
      <c r="E128" s="258">
        <v>8539</v>
      </c>
    </row>
    <row r="129" spans="1:5" ht="14.5" x14ac:dyDescent="0.35">
      <c r="A129" s="127" t="s">
        <v>605</v>
      </c>
      <c r="B129" s="128">
        <v>120909</v>
      </c>
      <c r="D129" s="127" t="s">
        <v>7574</v>
      </c>
      <c r="E129" s="258">
        <v>120909</v>
      </c>
    </row>
    <row r="130" spans="1:5" ht="14.5" x14ac:dyDescent="0.35">
      <c r="A130" s="127" t="s">
        <v>606</v>
      </c>
      <c r="B130" s="128">
        <v>420531</v>
      </c>
      <c r="D130" s="127" t="s">
        <v>7575</v>
      </c>
      <c r="E130" s="258">
        <v>420531</v>
      </c>
    </row>
    <row r="131" spans="1:5" ht="14.5" x14ac:dyDescent="0.35">
      <c r="A131" s="127" t="s">
        <v>607</v>
      </c>
      <c r="B131" s="128">
        <v>8920</v>
      </c>
      <c r="D131" s="127" t="s">
        <v>7576</v>
      </c>
      <c r="E131" s="258">
        <v>8920</v>
      </c>
    </row>
    <row r="132" spans="1:5" ht="14.5" x14ac:dyDescent="0.35">
      <c r="A132" s="127" t="s">
        <v>608</v>
      </c>
      <c r="B132" s="128">
        <v>700218</v>
      </c>
      <c r="D132" s="127" t="s">
        <v>7577</v>
      </c>
      <c r="E132" s="258">
        <v>700218</v>
      </c>
    </row>
    <row r="133" spans="1:5" ht="14.5" x14ac:dyDescent="0.35">
      <c r="A133" s="127" t="s">
        <v>609</v>
      </c>
      <c r="B133" s="128">
        <v>151237</v>
      </c>
      <c r="D133" s="127" t="s">
        <v>7578</v>
      </c>
      <c r="E133" s="258">
        <v>151237</v>
      </c>
    </row>
    <row r="134" spans="1:5" ht="14.5" x14ac:dyDescent="0.35">
      <c r="A134" s="127" t="s">
        <v>610</v>
      </c>
      <c r="B134" s="128">
        <v>19774</v>
      </c>
      <c r="D134" s="127" t="s">
        <v>7579</v>
      </c>
      <c r="E134" s="258">
        <v>19774</v>
      </c>
    </row>
    <row r="135" spans="1:5" ht="14.5" x14ac:dyDescent="0.35">
      <c r="A135" s="127" t="s">
        <v>611</v>
      </c>
      <c r="B135" s="128">
        <v>16353</v>
      </c>
      <c r="D135" s="127" t="s">
        <v>7580</v>
      </c>
      <c r="E135" s="258">
        <v>16353</v>
      </c>
    </row>
    <row r="136" spans="1:5" ht="14.5" x14ac:dyDescent="0.35">
      <c r="A136" s="127" t="s">
        <v>612</v>
      </c>
      <c r="B136" s="128">
        <v>22579</v>
      </c>
      <c r="D136" s="127" t="s">
        <v>7581</v>
      </c>
      <c r="E136" s="258">
        <v>22579</v>
      </c>
    </row>
    <row r="137" spans="1:5" ht="14.5" x14ac:dyDescent="0.35">
      <c r="A137" s="127" t="s">
        <v>4006</v>
      </c>
      <c r="B137" s="128">
        <v>43475</v>
      </c>
      <c r="D137" s="127" t="s">
        <v>7582</v>
      </c>
      <c r="E137" s="258">
        <v>43475</v>
      </c>
    </row>
    <row r="138" spans="1:5" ht="14.5" x14ac:dyDescent="0.35">
      <c r="A138" s="127" t="s">
        <v>4007</v>
      </c>
      <c r="B138" s="128">
        <v>54538</v>
      </c>
      <c r="D138" s="127" t="s">
        <v>7583</v>
      </c>
      <c r="E138" s="258">
        <v>54538</v>
      </c>
    </row>
    <row r="139" spans="1:5" ht="14.5" x14ac:dyDescent="0.35">
      <c r="A139" s="127" t="s">
        <v>613</v>
      </c>
      <c r="B139" s="128">
        <v>181015</v>
      </c>
      <c r="D139" s="127" t="s">
        <v>7584</v>
      </c>
      <c r="E139" s="258">
        <v>181015</v>
      </c>
    </row>
    <row r="140" spans="1:5" ht="14.5" x14ac:dyDescent="0.35">
      <c r="A140" s="127" t="s">
        <v>614</v>
      </c>
      <c r="B140" s="128">
        <v>16500</v>
      </c>
      <c r="D140" s="127" t="s">
        <v>7585</v>
      </c>
      <c r="E140" s="258">
        <v>16500</v>
      </c>
    </row>
    <row r="141" spans="1:5" ht="14.5" x14ac:dyDescent="0.35">
      <c r="A141" s="127" t="s">
        <v>615</v>
      </c>
      <c r="B141" s="128">
        <v>1701511</v>
      </c>
      <c r="D141" s="127" t="s">
        <v>7586</v>
      </c>
      <c r="E141" s="258">
        <v>1701511</v>
      </c>
    </row>
    <row r="142" spans="1:5" ht="14.5" x14ac:dyDescent="0.35">
      <c r="A142" s="127" t="s">
        <v>616</v>
      </c>
      <c r="B142" s="128">
        <v>37537</v>
      </c>
      <c r="D142" s="127" t="s">
        <v>7587</v>
      </c>
      <c r="E142" s="258">
        <v>37537</v>
      </c>
    </row>
    <row r="143" spans="1:5" ht="14.5" x14ac:dyDescent="0.35">
      <c r="A143" s="127" t="s">
        <v>617</v>
      </c>
      <c r="B143" s="128">
        <v>28076</v>
      </c>
      <c r="D143" s="127" t="s">
        <v>7588</v>
      </c>
      <c r="E143" s="258">
        <v>28076</v>
      </c>
    </row>
    <row r="144" spans="1:5" ht="14.5" x14ac:dyDescent="0.35">
      <c r="A144" s="127" t="s">
        <v>618</v>
      </c>
      <c r="B144" s="128">
        <v>62902</v>
      </c>
      <c r="D144" s="127" t="s">
        <v>7589</v>
      </c>
      <c r="E144" s="258">
        <v>62902</v>
      </c>
    </row>
    <row r="145" spans="1:5" ht="14.5" x14ac:dyDescent="0.35">
      <c r="A145" s="127" t="s">
        <v>619</v>
      </c>
      <c r="B145" s="128">
        <v>453793</v>
      </c>
      <c r="D145" s="127" t="s">
        <v>7590</v>
      </c>
      <c r="E145" s="258">
        <v>453793</v>
      </c>
    </row>
    <row r="146" spans="1:5" ht="14.5" x14ac:dyDescent="0.35">
      <c r="A146" s="127" t="s">
        <v>620</v>
      </c>
      <c r="B146" s="128">
        <v>289952</v>
      </c>
      <c r="D146" s="127" t="s">
        <v>7591</v>
      </c>
      <c r="E146" s="258">
        <v>289952</v>
      </c>
    </row>
    <row r="147" spans="1:5" ht="14.5" x14ac:dyDescent="0.35">
      <c r="A147" s="127" t="s">
        <v>621</v>
      </c>
      <c r="B147" s="128">
        <v>16652</v>
      </c>
      <c r="D147" s="127" t="s">
        <v>7592</v>
      </c>
      <c r="E147" s="258">
        <v>16652</v>
      </c>
    </row>
    <row r="148" spans="1:5" ht="14.5" x14ac:dyDescent="0.35">
      <c r="A148" s="127" t="s">
        <v>622</v>
      </c>
      <c r="B148" s="128">
        <v>417941</v>
      </c>
      <c r="D148" s="127" t="s">
        <v>7593</v>
      </c>
      <c r="E148" s="258">
        <v>417941</v>
      </c>
    </row>
    <row r="149" spans="1:5" ht="14.5" x14ac:dyDescent="0.35">
      <c r="A149" s="127" t="s">
        <v>623</v>
      </c>
      <c r="B149" s="128">
        <v>38312</v>
      </c>
      <c r="D149" s="127" t="s">
        <v>7594</v>
      </c>
      <c r="E149" s="258">
        <v>38312</v>
      </c>
    </row>
    <row r="150" spans="1:5" ht="14.5" x14ac:dyDescent="0.35">
      <c r="A150" s="127" t="s">
        <v>4008</v>
      </c>
      <c r="B150" s="128">
        <v>16500</v>
      </c>
      <c r="D150" s="127" t="s">
        <v>7595</v>
      </c>
      <c r="E150" s="258">
        <v>16500</v>
      </c>
    </row>
    <row r="151" spans="1:5" ht="14.5" x14ac:dyDescent="0.35">
      <c r="A151" s="127" t="s">
        <v>624</v>
      </c>
      <c r="B151" s="128">
        <v>163132</v>
      </c>
      <c r="D151" s="127" t="s">
        <v>7596</v>
      </c>
      <c r="E151" s="258">
        <v>163132</v>
      </c>
    </row>
    <row r="152" spans="1:5" ht="14.5" x14ac:dyDescent="0.35">
      <c r="A152" s="127" t="s">
        <v>625</v>
      </c>
      <c r="B152" s="128">
        <v>27156</v>
      </c>
      <c r="D152" s="127" t="s">
        <v>7597</v>
      </c>
      <c r="E152" s="258">
        <v>27156</v>
      </c>
    </row>
    <row r="153" spans="1:5" ht="14.5" x14ac:dyDescent="0.35">
      <c r="A153" s="127" t="s">
        <v>626</v>
      </c>
      <c r="B153" s="128">
        <v>116789</v>
      </c>
      <c r="D153" s="127" t="s">
        <v>7598</v>
      </c>
      <c r="E153" s="258">
        <v>116789</v>
      </c>
    </row>
    <row r="154" spans="1:5" ht="14.5" x14ac:dyDescent="0.35">
      <c r="A154" s="127" t="s">
        <v>627</v>
      </c>
      <c r="B154" s="128">
        <v>292917</v>
      </c>
      <c r="D154" s="127" t="s">
        <v>7599</v>
      </c>
      <c r="E154" s="258">
        <v>292917</v>
      </c>
    </row>
    <row r="155" spans="1:5" ht="14.5" x14ac:dyDescent="0.35">
      <c r="A155" s="127" t="s">
        <v>628</v>
      </c>
      <c r="B155" s="128">
        <v>6594436</v>
      </c>
      <c r="D155" s="127" t="s">
        <v>7600</v>
      </c>
      <c r="E155" s="258">
        <v>6594436</v>
      </c>
    </row>
    <row r="156" spans="1:5" ht="14.5" x14ac:dyDescent="0.35">
      <c r="A156" s="127" t="s">
        <v>629</v>
      </c>
      <c r="B156" s="128">
        <v>60529</v>
      </c>
      <c r="D156" s="127" t="s">
        <v>7601</v>
      </c>
      <c r="E156" s="258">
        <v>60529</v>
      </c>
    </row>
    <row r="157" spans="1:5" ht="14.5" x14ac:dyDescent="0.35">
      <c r="A157" s="127" t="s">
        <v>630</v>
      </c>
      <c r="B157" s="128">
        <v>15852</v>
      </c>
      <c r="D157" s="127" t="s">
        <v>7602</v>
      </c>
      <c r="E157" s="258">
        <v>15852</v>
      </c>
    </row>
    <row r="158" spans="1:5" ht="14.5" x14ac:dyDescent="0.35">
      <c r="A158" s="127" t="s">
        <v>631</v>
      </c>
      <c r="B158" s="128">
        <v>24650</v>
      </c>
      <c r="D158" s="127" t="s">
        <v>7603</v>
      </c>
      <c r="E158" s="258">
        <v>24650</v>
      </c>
    </row>
    <row r="159" spans="1:5" ht="14.5" x14ac:dyDescent="0.35">
      <c r="A159" s="127" t="s">
        <v>632</v>
      </c>
      <c r="B159" s="128">
        <v>23539</v>
      </c>
      <c r="D159" s="127" t="s">
        <v>7604</v>
      </c>
      <c r="E159" s="258">
        <v>23539</v>
      </c>
    </row>
    <row r="160" spans="1:5" ht="14.5" x14ac:dyDescent="0.35">
      <c r="A160" s="127" t="s">
        <v>633</v>
      </c>
      <c r="B160" s="128">
        <v>11175</v>
      </c>
      <c r="D160" s="127" t="s">
        <v>7605</v>
      </c>
      <c r="E160" s="258">
        <v>11175</v>
      </c>
    </row>
    <row r="161" spans="1:5" ht="14.5" x14ac:dyDescent="0.35">
      <c r="A161" s="127" t="s">
        <v>634</v>
      </c>
      <c r="B161" s="128">
        <v>63563</v>
      </c>
      <c r="D161" s="127" t="s">
        <v>7606</v>
      </c>
      <c r="E161" s="258">
        <v>63563</v>
      </c>
    </row>
    <row r="162" spans="1:5" ht="14.5" x14ac:dyDescent="0.35">
      <c r="A162" s="127" t="s">
        <v>635</v>
      </c>
      <c r="B162" s="128">
        <v>31741</v>
      </c>
      <c r="D162" s="127" t="s">
        <v>7607</v>
      </c>
      <c r="E162" s="258">
        <v>31741</v>
      </c>
    </row>
    <row r="163" spans="1:5" ht="14.5" x14ac:dyDescent="0.35">
      <c r="A163" s="127" t="s">
        <v>636</v>
      </c>
      <c r="B163" s="128">
        <v>16500</v>
      </c>
      <c r="D163" s="127" t="s">
        <v>7608</v>
      </c>
      <c r="E163" s="258">
        <v>16500</v>
      </c>
    </row>
    <row r="164" spans="1:5" ht="14.5" x14ac:dyDescent="0.35">
      <c r="A164" s="127" t="s">
        <v>637</v>
      </c>
      <c r="B164" s="128">
        <v>22528</v>
      </c>
      <c r="D164" s="127" t="s">
        <v>7609</v>
      </c>
      <c r="E164" s="258">
        <v>22528</v>
      </c>
    </row>
    <row r="165" spans="1:5" ht="14.5" x14ac:dyDescent="0.35">
      <c r="A165" s="127" t="s">
        <v>638</v>
      </c>
      <c r="B165" s="128">
        <v>23529</v>
      </c>
      <c r="D165" s="127" t="s">
        <v>7610</v>
      </c>
      <c r="E165" s="258">
        <v>23529</v>
      </c>
    </row>
    <row r="166" spans="1:5" ht="14.5" x14ac:dyDescent="0.35">
      <c r="A166" s="127" t="s">
        <v>639</v>
      </c>
      <c r="B166" s="128">
        <v>45539</v>
      </c>
      <c r="D166" s="127" t="s">
        <v>7611</v>
      </c>
      <c r="E166" s="258">
        <v>45539</v>
      </c>
    </row>
    <row r="167" spans="1:5" ht="14.5" x14ac:dyDescent="0.35">
      <c r="A167" s="127" t="s">
        <v>640</v>
      </c>
      <c r="B167" s="128">
        <v>22081</v>
      </c>
      <c r="D167" s="127" t="s">
        <v>7612</v>
      </c>
      <c r="E167" s="258">
        <v>22081</v>
      </c>
    </row>
    <row r="168" spans="1:5" ht="14.5" x14ac:dyDescent="0.35">
      <c r="A168" s="127" t="s">
        <v>641</v>
      </c>
      <c r="B168" s="128">
        <v>75024</v>
      </c>
      <c r="D168" s="127" t="s">
        <v>7613</v>
      </c>
      <c r="E168" s="258">
        <v>75024</v>
      </c>
    </row>
    <row r="169" spans="1:5" ht="14.5" x14ac:dyDescent="0.35">
      <c r="A169" s="127" t="s">
        <v>642</v>
      </c>
      <c r="B169" s="128">
        <v>20550</v>
      </c>
      <c r="D169" s="127" t="s">
        <v>7614</v>
      </c>
      <c r="E169" s="258">
        <v>20550</v>
      </c>
    </row>
    <row r="170" spans="1:5" ht="14.5" x14ac:dyDescent="0.35">
      <c r="A170" s="127" t="s">
        <v>643</v>
      </c>
      <c r="B170" s="128">
        <v>16500</v>
      </c>
      <c r="D170" s="127" t="s">
        <v>7615</v>
      </c>
      <c r="E170" s="258">
        <v>16500</v>
      </c>
    </row>
    <row r="171" spans="1:5" ht="14.5" x14ac:dyDescent="0.35">
      <c r="A171" s="127" t="s">
        <v>644</v>
      </c>
      <c r="B171" s="128">
        <v>22510</v>
      </c>
      <c r="D171" s="127" t="s">
        <v>7616</v>
      </c>
      <c r="E171" s="258">
        <v>22510</v>
      </c>
    </row>
    <row r="172" spans="1:5" ht="14.5" x14ac:dyDescent="0.35">
      <c r="A172" s="127" t="s">
        <v>645</v>
      </c>
      <c r="B172" s="128">
        <v>15471</v>
      </c>
      <c r="D172" s="127" t="s">
        <v>7617</v>
      </c>
      <c r="E172" s="258">
        <v>15471</v>
      </c>
    </row>
    <row r="173" spans="1:5" ht="14.5" x14ac:dyDescent="0.35">
      <c r="A173" s="127" t="s">
        <v>646</v>
      </c>
      <c r="B173" s="128">
        <v>16985</v>
      </c>
      <c r="D173" s="127" t="s">
        <v>7618</v>
      </c>
      <c r="E173" s="258">
        <v>16985</v>
      </c>
    </row>
    <row r="174" spans="1:5" ht="14.5" x14ac:dyDescent="0.35">
      <c r="A174" s="127" t="s">
        <v>647</v>
      </c>
      <c r="B174" s="128">
        <v>11753</v>
      </c>
      <c r="D174" s="127" t="s">
        <v>7619</v>
      </c>
      <c r="E174" s="258">
        <v>11753</v>
      </c>
    </row>
    <row r="175" spans="1:5" ht="14.5" x14ac:dyDescent="0.35">
      <c r="A175" s="127" t="s">
        <v>648</v>
      </c>
      <c r="B175" s="128">
        <v>17039</v>
      </c>
      <c r="D175" s="127" t="s">
        <v>7620</v>
      </c>
      <c r="E175" s="258">
        <v>17039</v>
      </c>
    </row>
    <row r="176" spans="1:5" ht="14.5" x14ac:dyDescent="0.35">
      <c r="A176" s="127" t="s">
        <v>649</v>
      </c>
      <c r="B176" s="128">
        <v>21609</v>
      </c>
      <c r="D176" s="127" t="s">
        <v>7621</v>
      </c>
      <c r="E176" s="258">
        <v>21609</v>
      </c>
    </row>
    <row r="177" spans="1:5" ht="14.5" x14ac:dyDescent="0.35">
      <c r="A177" s="127" t="s">
        <v>650</v>
      </c>
      <c r="B177" s="128">
        <v>47905</v>
      </c>
      <c r="D177" s="127" t="s">
        <v>7622</v>
      </c>
      <c r="E177" s="258">
        <v>47905</v>
      </c>
    </row>
    <row r="178" spans="1:5" ht="14.5" x14ac:dyDescent="0.35">
      <c r="A178" s="127" t="s">
        <v>651</v>
      </c>
      <c r="B178" s="128">
        <v>15299</v>
      </c>
      <c r="D178" s="127" t="s">
        <v>7623</v>
      </c>
      <c r="E178" s="258">
        <v>15299</v>
      </c>
    </row>
    <row r="179" spans="1:5" ht="14.5" x14ac:dyDescent="0.35">
      <c r="A179" s="127" t="s">
        <v>652</v>
      </c>
      <c r="B179" s="128">
        <v>16500</v>
      </c>
      <c r="D179" s="127" t="s">
        <v>7624</v>
      </c>
      <c r="E179" s="258">
        <v>16500</v>
      </c>
    </row>
    <row r="180" spans="1:5" ht="14.5" x14ac:dyDescent="0.35">
      <c r="A180" s="127" t="s">
        <v>4009</v>
      </c>
      <c r="B180" s="128">
        <v>0</v>
      </c>
      <c r="D180" s="127" t="s">
        <v>11304</v>
      </c>
      <c r="E180" s="258">
        <v>0</v>
      </c>
    </row>
    <row r="181" spans="1:5" ht="14.5" x14ac:dyDescent="0.35">
      <c r="A181" s="127" t="s">
        <v>4010</v>
      </c>
      <c r="B181" s="128">
        <v>0</v>
      </c>
      <c r="D181" s="127" t="s">
        <v>11305</v>
      </c>
      <c r="E181" s="258">
        <v>0</v>
      </c>
    </row>
    <row r="182" spans="1:5" ht="14.5" x14ac:dyDescent="0.35">
      <c r="A182" s="127" t="s">
        <v>653</v>
      </c>
      <c r="B182" s="128">
        <v>106846</v>
      </c>
      <c r="D182" s="127" t="s">
        <v>7625</v>
      </c>
      <c r="E182" s="258">
        <v>106846</v>
      </c>
    </row>
    <row r="183" spans="1:5" ht="14.5" x14ac:dyDescent="0.35">
      <c r="A183" s="127" t="s">
        <v>654</v>
      </c>
      <c r="B183" s="128">
        <v>1500</v>
      </c>
      <c r="D183" s="127" t="s">
        <v>7626</v>
      </c>
      <c r="E183" s="258">
        <v>1500</v>
      </c>
    </row>
    <row r="184" spans="1:5" ht="14.5" x14ac:dyDescent="0.35">
      <c r="A184" s="127" t="s">
        <v>655</v>
      </c>
      <c r="B184" s="128">
        <v>8711</v>
      </c>
      <c r="D184" s="127" t="s">
        <v>7627</v>
      </c>
      <c r="E184" s="258">
        <v>8711</v>
      </c>
    </row>
    <row r="185" spans="1:5" ht="14.5" x14ac:dyDescent="0.35">
      <c r="A185" s="127" t="s">
        <v>656</v>
      </c>
      <c r="B185" s="128">
        <v>493676</v>
      </c>
      <c r="D185" s="127" t="s">
        <v>7628</v>
      </c>
      <c r="E185" s="258">
        <v>493676</v>
      </c>
    </row>
    <row r="186" spans="1:5" ht="14.5" x14ac:dyDescent="0.35">
      <c r="A186" s="127" t="s">
        <v>657</v>
      </c>
      <c r="B186" s="128">
        <v>18141</v>
      </c>
      <c r="D186" s="127" t="s">
        <v>7629</v>
      </c>
      <c r="E186" s="258">
        <v>18141</v>
      </c>
    </row>
    <row r="187" spans="1:5" ht="14.5" x14ac:dyDescent="0.35">
      <c r="A187" s="127" t="s">
        <v>658</v>
      </c>
      <c r="B187" s="128">
        <v>16500</v>
      </c>
      <c r="D187" s="127" t="s">
        <v>7630</v>
      </c>
      <c r="E187" s="258">
        <v>16500</v>
      </c>
    </row>
    <row r="188" spans="1:5" ht="14.5" x14ac:dyDescent="0.35">
      <c r="A188" s="127" t="s">
        <v>659</v>
      </c>
      <c r="B188" s="128">
        <v>16658</v>
      </c>
      <c r="D188" s="127" t="s">
        <v>7631</v>
      </c>
      <c r="E188" s="258">
        <v>16658</v>
      </c>
    </row>
    <row r="189" spans="1:5" ht="14.5" x14ac:dyDescent="0.35">
      <c r="A189" s="127" t="s">
        <v>660</v>
      </c>
      <c r="B189" s="128">
        <v>962397</v>
      </c>
      <c r="D189" s="127" t="s">
        <v>7632</v>
      </c>
      <c r="E189" s="258">
        <v>962397</v>
      </c>
    </row>
    <row r="190" spans="1:5" ht="14.5" x14ac:dyDescent="0.35">
      <c r="A190" s="127" t="s">
        <v>661</v>
      </c>
      <c r="B190" s="128">
        <v>20049</v>
      </c>
      <c r="D190" s="127" t="s">
        <v>7633</v>
      </c>
      <c r="E190" s="258">
        <v>20049</v>
      </c>
    </row>
    <row r="191" spans="1:5" ht="14.5" x14ac:dyDescent="0.35">
      <c r="A191" s="127" t="s">
        <v>662</v>
      </c>
      <c r="B191" s="128">
        <v>879946</v>
      </c>
      <c r="D191" s="127" t="s">
        <v>7634</v>
      </c>
      <c r="E191" s="258">
        <v>879946</v>
      </c>
    </row>
    <row r="192" spans="1:5" ht="14.5" x14ac:dyDescent="0.35">
      <c r="A192" s="127" t="s">
        <v>663</v>
      </c>
      <c r="B192" s="128">
        <v>17364</v>
      </c>
      <c r="D192" s="127" t="s">
        <v>7635</v>
      </c>
      <c r="E192" s="258">
        <v>17364</v>
      </c>
    </row>
    <row r="193" spans="1:5" ht="14.5" x14ac:dyDescent="0.35">
      <c r="A193" s="127" t="s">
        <v>664</v>
      </c>
      <c r="B193" s="128">
        <v>10705</v>
      </c>
      <c r="D193" s="127" t="s">
        <v>7636</v>
      </c>
      <c r="E193" s="258">
        <v>10705</v>
      </c>
    </row>
    <row r="194" spans="1:5" ht="14.5" x14ac:dyDescent="0.35">
      <c r="A194" s="127" t="s">
        <v>665</v>
      </c>
      <c r="B194" s="128">
        <v>11637</v>
      </c>
      <c r="D194" s="127" t="s">
        <v>7637</v>
      </c>
      <c r="E194" s="258">
        <v>11637</v>
      </c>
    </row>
    <row r="195" spans="1:5" ht="14.5" x14ac:dyDescent="0.35">
      <c r="A195" s="127" t="s">
        <v>666</v>
      </c>
      <c r="B195" s="128">
        <v>15411</v>
      </c>
      <c r="D195" s="127" t="s">
        <v>7638</v>
      </c>
      <c r="E195" s="258">
        <v>15411</v>
      </c>
    </row>
    <row r="196" spans="1:5" ht="14.5" x14ac:dyDescent="0.35">
      <c r="A196" s="127" t="s">
        <v>667</v>
      </c>
      <c r="B196" s="128">
        <v>50428</v>
      </c>
      <c r="D196" s="127" t="s">
        <v>7639</v>
      </c>
      <c r="E196" s="258">
        <v>50428</v>
      </c>
    </row>
    <row r="197" spans="1:5" ht="14.5" x14ac:dyDescent="0.35">
      <c r="A197" s="127" t="s">
        <v>668</v>
      </c>
      <c r="B197" s="128">
        <v>74076</v>
      </c>
      <c r="D197" s="127" t="s">
        <v>7640</v>
      </c>
      <c r="E197" s="258">
        <v>74076</v>
      </c>
    </row>
    <row r="198" spans="1:5" ht="14.5" x14ac:dyDescent="0.35">
      <c r="A198" s="127" t="s">
        <v>669</v>
      </c>
      <c r="B198" s="128">
        <v>37455</v>
      </c>
      <c r="D198" s="127" t="s">
        <v>7641</v>
      </c>
      <c r="E198" s="258">
        <v>37455</v>
      </c>
    </row>
    <row r="199" spans="1:5" ht="14.5" x14ac:dyDescent="0.35">
      <c r="A199" s="127" t="s">
        <v>670</v>
      </c>
      <c r="B199" s="128">
        <v>939227</v>
      </c>
      <c r="D199" s="127" t="s">
        <v>7642</v>
      </c>
      <c r="E199" s="258">
        <v>939227</v>
      </c>
    </row>
    <row r="200" spans="1:5" ht="14.5" x14ac:dyDescent="0.35">
      <c r="A200" s="127" t="s">
        <v>671</v>
      </c>
      <c r="B200" s="128">
        <v>18998</v>
      </c>
      <c r="D200" s="127" t="s">
        <v>7643</v>
      </c>
      <c r="E200" s="258">
        <v>18998</v>
      </c>
    </row>
    <row r="201" spans="1:5" ht="14.5" x14ac:dyDescent="0.35">
      <c r="A201" s="127" t="s">
        <v>672</v>
      </c>
      <c r="B201" s="128">
        <v>201412</v>
      </c>
      <c r="D201" s="127" t="s">
        <v>7644</v>
      </c>
      <c r="E201" s="258">
        <v>201412</v>
      </c>
    </row>
    <row r="202" spans="1:5" ht="14.5" x14ac:dyDescent="0.35">
      <c r="A202" s="127" t="s">
        <v>673</v>
      </c>
      <c r="B202" s="128">
        <v>330593</v>
      </c>
      <c r="D202" s="127" t="s">
        <v>7645</v>
      </c>
      <c r="E202" s="258">
        <v>330593</v>
      </c>
    </row>
    <row r="203" spans="1:5" ht="14.5" x14ac:dyDescent="0.35">
      <c r="A203" s="127" t="s">
        <v>674</v>
      </c>
      <c r="B203" s="128">
        <v>11099</v>
      </c>
      <c r="D203" s="127" t="s">
        <v>7646</v>
      </c>
      <c r="E203" s="258">
        <v>11099</v>
      </c>
    </row>
    <row r="204" spans="1:5" ht="14.5" x14ac:dyDescent="0.35">
      <c r="A204" s="127" t="s">
        <v>675</v>
      </c>
      <c r="B204" s="128">
        <v>16493</v>
      </c>
      <c r="D204" s="127" t="s">
        <v>7647</v>
      </c>
      <c r="E204" s="258">
        <v>16493</v>
      </c>
    </row>
    <row r="205" spans="1:5" ht="14.5" x14ac:dyDescent="0.35">
      <c r="A205" s="127" t="s">
        <v>676</v>
      </c>
      <c r="B205" s="128">
        <v>52783</v>
      </c>
      <c r="D205" s="127" t="s">
        <v>7648</v>
      </c>
      <c r="E205" s="258">
        <v>52783</v>
      </c>
    </row>
    <row r="206" spans="1:5" ht="14.5" x14ac:dyDescent="0.35">
      <c r="A206" s="127" t="s">
        <v>4011</v>
      </c>
      <c r="B206" s="128">
        <v>32707</v>
      </c>
      <c r="D206" s="127" t="s">
        <v>11306</v>
      </c>
      <c r="E206" s="258">
        <v>32707</v>
      </c>
    </row>
    <row r="207" spans="1:5" ht="14.5" x14ac:dyDescent="0.35">
      <c r="A207" s="127" t="s">
        <v>677</v>
      </c>
      <c r="B207" s="128">
        <v>139771</v>
      </c>
      <c r="D207" s="127" t="s">
        <v>7649</v>
      </c>
      <c r="E207" s="258">
        <v>139771</v>
      </c>
    </row>
    <row r="208" spans="1:5" ht="14.5" x14ac:dyDescent="0.35">
      <c r="A208" s="127" t="s">
        <v>678</v>
      </c>
      <c r="B208" s="128">
        <v>255045</v>
      </c>
      <c r="D208" s="127" t="s">
        <v>7650</v>
      </c>
      <c r="E208" s="258">
        <v>255045</v>
      </c>
    </row>
    <row r="209" spans="1:5" ht="14.5" x14ac:dyDescent="0.35">
      <c r="A209" s="127" t="s">
        <v>679</v>
      </c>
      <c r="B209" s="128">
        <v>72701</v>
      </c>
      <c r="D209" s="127" t="s">
        <v>7651</v>
      </c>
      <c r="E209" s="258">
        <v>72701</v>
      </c>
    </row>
    <row r="210" spans="1:5" ht="14.5" x14ac:dyDescent="0.35">
      <c r="A210" s="127" t="s">
        <v>680</v>
      </c>
      <c r="B210" s="128">
        <v>221445</v>
      </c>
      <c r="D210" s="127" t="s">
        <v>7652</v>
      </c>
      <c r="E210" s="258">
        <v>221445</v>
      </c>
    </row>
    <row r="211" spans="1:5" ht="14.5" x14ac:dyDescent="0.35">
      <c r="A211" s="127" t="s">
        <v>681</v>
      </c>
      <c r="B211" s="128">
        <v>16826</v>
      </c>
      <c r="D211" s="127" t="s">
        <v>7653</v>
      </c>
      <c r="E211" s="258">
        <v>16826</v>
      </c>
    </row>
    <row r="212" spans="1:5" ht="14.5" x14ac:dyDescent="0.35">
      <c r="A212" s="127" t="s">
        <v>682</v>
      </c>
      <c r="B212" s="128">
        <v>966603</v>
      </c>
      <c r="D212" s="127" t="s">
        <v>7654</v>
      </c>
      <c r="E212" s="258">
        <v>966603</v>
      </c>
    </row>
    <row r="213" spans="1:5" ht="14.5" x14ac:dyDescent="0.35">
      <c r="A213" s="127" t="s">
        <v>683</v>
      </c>
      <c r="B213" s="128">
        <v>8853</v>
      </c>
      <c r="D213" s="127" t="s">
        <v>7655</v>
      </c>
      <c r="E213" s="258">
        <v>8853</v>
      </c>
    </row>
    <row r="214" spans="1:5" ht="14.5" x14ac:dyDescent="0.35">
      <c r="A214" s="127" t="s">
        <v>684</v>
      </c>
      <c r="B214" s="128">
        <v>40743</v>
      </c>
      <c r="D214" s="127" t="s">
        <v>7656</v>
      </c>
      <c r="E214" s="258">
        <v>40743</v>
      </c>
    </row>
    <row r="215" spans="1:5" ht="14.5" x14ac:dyDescent="0.35">
      <c r="A215" s="127" t="s">
        <v>685</v>
      </c>
      <c r="B215" s="128">
        <v>473913</v>
      </c>
      <c r="D215" s="127" t="s">
        <v>7657</v>
      </c>
      <c r="E215" s="258">
        <v>473913</v>
      </c>
    </row>
    <row r="216" spans="1:5" ht="14.5" x14ac:dyDescent="0.35">
      <c r="A216" s="127" t="s">
        <v>686</v>
      </c>
      <c r="B216" s="128">
        <v>251935</v>
      </c>
      <c r="D216" s="127" t="s">
        <v>7658</v>
      </c>
      <c r="E216" s="258">
        <v>251935</v>
      </c>
    </row>
    <row r="217" spans="1:5" ht="14.5" x14ac:dyDescent="0.35">
      <c r="A217" s="127" t="s">
        <v>687</v>
      </c>
      <c r="B217" s="128">
        <v>43608</v>
      </c>
      <c r="D217" s="127" t="s">
        <v>7659</v>
      </c>
      <c r="E217" s="258">
        <v>43608</v>
      </c>
    </row>
    <row r="218" spans="1:5" ht="14.5" x14ac:dyDescent="0.35">
      <c r="A218" s="127" t="s">
        <v>688</v>
      </c>
      <c r="B218" s="128">
        <v>347957</v>
      </c>
      <c r="D218" s="127" t="s">
        <v>7660</v>
      </c>
      <c r="E218" s="258">
        <v>347957</v>
      </c>
    </row>
    <row r="219" spans="1:5" ht="14.5" x14ac:dyDescent="0.35">
      <c r="A219" s="127" t="s">
        <v>689</v>
      </c>
      <c r="B219" s="128">
        <v>1208850</v>
      </c>
      <c r="D219" s="127" t="s">
        <v>7661</v>
      </c>
      <c r="E219" s="258">
        <v>1208850</v>
      </c>
    </row>
    <row r="220" spans="1:5" ht="14.5" x14ac:dyDescent="0.35">
      <c r="A220" s="127" t="s">
        <v>690</v>
      </c>
      <c r="B220" s="128">
        <v>11304</v>
      </c>
      <c r="D220" s="127" t="s">
        <v>7662</v>
      </c>
      <c r="E220" s="258">
        <v>11304</v>
      </c>
    </row>
    <row r="221" spans="1:5" ht="14.5" x14ac:dyDescent="0.35">
      <c r="A221" s="127" t="s">
        <v>691</v>
      </c>
      <c r="B221" s="128">
        <v>566352</v>
      </c>
      <c r="D221" s="127" t="s">
        <v>7663</v>
      </c>
      <c r="E221" s="258">
        <v>566352</v>
      </c>
    </row>
    <row r="222" spans="1:5" ht="14.5" x14ac:dyDescent="0.35">
      <c r="A222" s="127" t="s">
        <v>692</v>
      </c>
      <c r="B222" s="128">
        <v>1031297.95</v>
      </c>
      <c r="D222" s="127" t="s">
        <v>7664</v>
      </c>
      <c r="E222" s="258">
        <v>1031297.95</v>
      </c>
    </row>
    <row r="223" spans="1:5" ht="14.5" x14ac:dyDescent="0.35">
      <c r="A223" s="127" t="s">
        <v>693</v>
      </c>
      <c r="B223" s="128">
        <v>24294</v>
      </c>
      <c r="D223" s="127" t="s">
        <v>7665</v>
      </c>
      <c r="E223" s="258">
        <v>24294</v>
      </c>
    </row>
    <row r="224" spans="1:5" ht="14.5" x14ac:dyDescent="0.35">
      <c r="A224" s="127" t="s">
        <v>694</v>
      </c>
      <c r="B224" s="128">
        <v>228249</v>
      </c>
      <c r="D224" s="127" t="s">
        <v>7666</v>
      </c>
      <c r="E224" s="258">
        <v>228249</v>
      </c>
    </row>
    <row r="225" spans="1:5" ht="14.5" x14ac:dyDescent="0.35">
      <c r="A225" s="127" t="s">
        <v>695</v>
      </c>
      <c r="B225" s="128">
        <v>10960</v>
      </c>
      <c r="D225" s="127" t="s">
        <v>7667</v>
      </c>
      <c r="E225" s="258">
        <v>10960</v>
      </c>
    </row>
    <row r="226" spans="1:5" ht="14.5" x14ac:dyDescent="0.35">
      <c r="A226" s="127" t="s">
        <v>696</v>
      </c>
      <c r="B226" s="128">
        <v>16500</v>
      </c>
      <c r="D226" s="127" t="s">
        <v>7668</v>
      </c>
      <c r="E226" s="258">
        <v>16500</v>
      </c>
    </row>
    <row r="227" spans="1:5" ht="14.5" x14ac:dyDescent="0.35">
      <c r="A227" s="127" t="s">
        <v>697</v>
      </c>
      <c r="B227" s="128">
        <v>337437</v>
      </c>
      <c r="D227" s="127" t="s">
        <v>7669</v>
      </c>
      <c r="E227" s="258">
        <v>337437</v>
      </c>
    </row>
    <row r="228" spans="1:5" ht="14.5" x14ac:dyDescent="0.35">
      <c r="A228" s="127" t="s">
        <v>698</v>
      </c>
      <c r="B228" s="128">
        <v>125579</v>
      </c>
      <c r="D228" s="127" t="s">
        <v>7670</v>
      </c>
      <c r="E228" s="258">
        <v>125579</v>
      </c>
    </row>
    <row r="229" spans="1:5" ht="14.5" x14ac:dyDescent="0.35">
      <c r="A229" s="127" t="s">
        <v>699</v>
      </c>
      <c r="B229" s="128">
        <v>375427</v>
      </c>
      <c r="D229" s="127" t="s">
        <v>7671</v>
      </c>
      <c r="E229" s="258">
        <v>375427</v>
      </c>
    </row>
    <row r="230" spans="1:5" ht="14.5" x14ac:dyDescent="0.35">
      <c r="A230" s="127" t="s">
        <v>700</v>
      </c>
      <c r="B230" s="128">
        <v>431527</v>
      </c>
      <c r="D230" s="127" t="s">
        <v>7672</v>
      </c>
      <c r="E230" s="258">
        <v>431527</v>
      </c>
    </row>
    <row r="231" spans="1:5" ht="14.5" x14ac:dyDescent="0.35">
      <c r="A231" s="127" t="s">
        <v>701</v>
      </c>
      <c r="B231" s="128">
        <v>255394</v>
      </c>
      <c r="D231" s="127" t="s">
        <v>7673</v>
      </c>
      <c r="E231" s="258">
        <v>255394</v>
      </c>
    </row>
    <row r="232" spans="1:5" ht="14.5" x14ac:dyDescent="0.35">
      <c r="A232" s="127" t="s">
        <v>702</v>
      </c>
      <c r="B232" s="128">
        <v>266366</v>
      </c>
      <c r="D232" s="127" t="s">
        <v>7674</v>
      </c>
      <c r="E232" s="258">
        <v>266366</v>
      </c>
    </row>
    <row r="233" spans="1:5" ht="14.5" x14ac:dyDescent="0.35">
      <c r="A233" s="127" t="s">
        <v>703</v>
      </c>
      <c r="B233" s="128">
        <v>32627</v>
      </c>
      <c r="D233" s="127" t="s">
        <v>7675</v>
      </c>
      <c r="E233" s="258">
        <v>32627</v>
      </c>
    </row>
    <row r="234" spans="1:5" ht="14.5" x14ac:dyDescent="0.35">
      <c r="A234" s="127" t="s">
        <v>704</v>
      </c>
      <c r="B234" s="128">
        <v>77725</v>
      </c>
      <c r="D234" s="127" t="s">
        <v>7676</v>
      </c>
      <c r="E234" s="258">
        <v>77725</v>
      </c>
    </row>
    <row r="235" spans="1:5" ht="14.5" x14ac:dyDescent="0.35">
      <c r="A235" s="127" t="s">
        <v>705</v>
      </c>
      <c r="B235" s="128">
        <v>30591</v>
      </c>
      <c r="D235" s="127" t="s">
        <v>7677</v>
      </c>
      <c r="E235" s="258">
        <v>30591</v>
      </c>
    </row>
    <row r="236" spans="1:5" ht="14.5" x14ac:dyDescent="0.35">
      <c r="A236" s="127" t="s">
        <v>706</v>
      </c>
      <c r="B236" s="128">
        <v>71515</v>
      </c>
      <c r="D236" s="127" t="s">
        <v>7678</v>
      </c>
      <c r="E236" s="258">
        <v>71515</v>
      </c>
    </row>
    <row r="237" spans="1:5" ht="14.5" x14ac:dyDescent="0.35">
      <c r="A237" s="127" t="s">
        <v>707</v>
      </c>
      <c r="B237" s="128">
        <v>16500</v>
      </c>
      <c r="D237" s="127" t="s">
        <v>7679</v>
      </c>
      <c r="E237" s="258">
        <v>16500</v>
      </c>
    </row>
    <row r="238" spans="1:5" ht="14.5" x14ac:dyDescent="0.35">
      <c r="A238" s="127" t="s">
        <v>708</v>
      </c>
      <c r="B238" s="128">
        <v>139876</v>
      </c>
      <c r="D238" s="127" t="s">
        <v>7680</v>
      </c>
      <c r="E238" s="258">
        <v>139876</v>
      </c>
    </row>
    <row r="239" spans="1:5" ht="14.5" x14ac:dyDescent="0.35">
      <c r="A239" s="127" t="s">
        <v>709</v>
      </c>
      <c r="B239" s="128">
        <v>22831</v>
      </c>
      <c r="D239" s="127" t="s">
        <v>7681</v>
      </c>
      <c r="E239" s="258">
        <v>22831</v>
      </c>
    </row>
    <row r="240" spans="1:5" ht="14.5" x14ac:dyDescent="0.35">
      <c r="A240" s="127" t="s">
        <v>710</v>
      </c>
      <c r="B240" s="128">
        <v>30974</v>
      </c>
      <c r="D240" s="127" t="s">
        <v>7682</v>
      </c>
      <c r="E240" s="258">
        <v>30974</v>
      </c>
    </row>
    <row r="241" spans="1:5" ht="14.5" x14ac:dyDescent="0.35">
      <c r="A241" s="127" t="s">
        <v>711</v>
      </c>
      <c r="B241" s="128">
        <v>759172</v>
      </c>
      <c r="D241" s="127" t="s">
        <v>7683</v>
      </c>
      <c r="E241" s="258">
        <v>759172</v>
      </c>
    </row>
    <row r="242" spans="1:5" ht="14.5" x14ac:dyDescent="0.35">
      <c r="A242" s="127" t="s">
        <v>712</v>
      </c>
      <c r="B242" s="128">
        <v>55369</v>
      </c>
      <c r="D242" s="127" t="s">
        <v>7684</v>
      </c>
      <c r="E242" s="258">
        <v>55369</v>
      </c>
    </row>
    <row r="243" spans="1:5" ht="14.5" x14ac:dyDescent="0.35">
      <c r="A243" s="127" t="s">
        <v>713</v>
      </c>
      <c r="B243" s="128">
        <v>30722</v>
      </c>
      <c r="D243" s="127" t="s">
        <v>7685</v>
      </c>
      <c r="E243" s="258">
        <v>30722</v>
      </c>
    </row>
    <row r="244" spans="1:5" ht="14.5" x14ac:dyDescent="0.35">
      <c r="A244" s="127" t="s">
        <v>4012</v>
      </c>
      <c r="B244" s="128">
        <v>59215</v>
      </c>
      <c r="D244" s="127" t="s">
        <v>7686</v>
      </c>
      <c r="E244" s="258">
        <v>59215</v>
      </c>
    </row>
    <row r="245" spans="1:5" ht="14.5" x14ac:dyDescent="0.35">
      <c r="A245" s="127" t="s">
        <v>714</v>
      </c>
      <c r="B245" s="128">
        <v>5382</v>
      </c>
      <c r="D245" s="127" t="s">
        <v>7687</v>
      </c>
      <c r="E245" s="258">
        <v>5382</v>
      </c>
    </row>
    <row r="246" spans="1:5" ht="14.5" x14ac:dyDescent="0.35">
      <c r="A246" s="127" t="s">
        <v>715</v>
      </c>
      <c r="B246" s="128">
        <v>295649</v>
      </c>
      <c r="D246" s="127" t="s">
        <v>7688</v>
      </c>
      <c r="E246" s="258">
        <v>295649</v>
      </c>
    </row>
    <row r="247" spans="1:5" ht="14.5" x14ac:dyDescent="0.35">
      <c r="A247" s="127" t="s">
        <v>716</v>
      </c>
      <c r="B247" s="128">
        <v>32583</v>
      </c>
      <c r="D247" s="127" t="s">
        <v>7689</v>
      </c>
      <c r="E247" s="258">
        <v>32583</v>
      </c>
    </row>
    <row r="248" spans="1:5" ht="14.5" x14ac:dyDescent="0.35">
      <c r="A248" s="127" t="s">
        <v>717</v>
      </c>
      <c r="B248" s="128">
        <v>65997</v>
      </c>
      <c r="D248" s="127" t="s">
        <v>7690</v>
      </c>
      <c r="E248" s="258">
        <v>65997</v>
      </c>
    </row>
    <row r="249" spans="1:5" ht="14.5" x14ac:dyDescent="0.35">
      <c r="A249" s="127" t="s">
        <v>718</v>
      </c>
      <c r="B249" s="128">
        <v>5599192</v>
      </c>
      <c r="D249" s="127" t="s">
        <v>7691</v>
      </c>
      <c r="E249" s="258">
        <v>5599192</v>
      </c>
    </row>
    <row r="250" spans="1:5" ht="14.5" x14ac:dyDescent="0.35">
      <c r="A250" s="127" t="s">
        <v>719</v>
      </c>
      <c r="B250" s="128">
        <v>16127</v>
      </c>
      <c r="D250" s="127" t="s">
        <v>7692</v>
      </c>
      <c r="E250" s="258">
        <v>16127</v>
      </c>
    </row>
    <row r="251" spans="1:5" ht="14.5" x14ac:dyDescent="0.35">
      <c r="A251" s="127" t="s">
        <v>720</v>
      </c>
      <c r="B251" s="128">
        <v>16434</v>
      </c>
      <c r="D251" s="127" t="s">
        <v>7693</v>
      </c>
      <c r="E251" s="258">
        <v>16434</v>
      </c>
    </row>
    <row r="252" spans="1:5" ht="14.5" x14ac:dyDescent="0.35">
      <c r="A252" s="127" t="s">
        <v>721</v>
      </c>
      <c r="B252" s="128">
        <v>13835</v>
      </c>
      <c r="D252" s="127" t="s">
        <v>7694</v>
      </c>
      <c r="E252" s="258">
        <v>13835</v>
      </c>
    </row>
    <row r="253" spans="1:5" ht="14.5" x14ac:dyDescent="0.35">
      <c r="A253" s="127" t="s">
        <v>722</v>
      </c>
      <c r="B253" s="128">
        <v>19429</v>
      </c>
      <c r="D253" s="127" t="s">
        <v>7695</v>
      </c>
      <c r="E253" s="258">
        <v>19429</v>
      </c>
    </row>
    <row r="254" spans="1:5" ht="14.5" x14ac:dyDescent="0.35">
      <c r="A254" s="127" t="s">
        <v>723</v>
      </c>
      <c r="B254" s="128">
        <v>2500</v>
      </c>
      <c r="D254" s="127" t="s">
        <v>7696</v>
      </c>
      <c r="E254" s="258">
        <v>2500</v>
      </c>
    </row>
    <row r="255" spans="1:5" ht="14.5" x14ac:dyDescent="0.35">
      <c r="A255" s="127" t="s">
        <v>724</v>
      </c>
      <c r="B255" s="128">
        <v>46577</v>
      </c>
      <c r="D255" s="127" t="s">
        <v>7697</v>
      </c>
      <c r="E255" s="258">
        <v>46577</v>
      </c>
    </row>
    <row r="256" spans="1:5" ht="14.5" x14ac:dyDescent="0.35">
      <c r="A256" s="127" t="s">
        <v>725</v>
      </c>
      <c r="B256" s="128">
        <v>5469</v>
      </c>
      <c r="D256" s="127" t="s">
        <v>7698</v>
      </c>
      <c r="E256" s="258">
        <v>5469</v>
      </c>
    </row>
    <row r="257" spans="1:5" ht="14.5" x14ac:dyDescent="0.35">
      <c r="A257" s="127" t="s">
        <v>726</v>
      </c>
      <c r="B257" s="128">
        <v>6718</v>
      </c>
      <c r="D257" s="127" t="s">
        <v>7699</v>
      </c>
      <c r="E257" s="258">
        <v>6718</v>
      </c>
    </row>
    <row r="258" spans="1:5" ht="14.5" x14ac:dyDescent="0.35">
      <c r="A258" s="127" t="s">
        <v>727</v>
      </c>
      <c r="B258" s="128">
        <v>11588</v>
      </c>
      <c r="D258" s="127" t="s">
        <v>7700</v>
      </c>
      <c r="E258" s="258">
        <v>11588</v>
      </c>
    </row>
    <row r="259" spans="1:5" ht="14.5" x14ac:dyDescent="0.35">
      <c r="A259" s="127" t="s">
        <v>728</v>
      </c>
      <c r="B259" s="128">
        <v>16500</v>
      </c>
      <c r="D259" s="127" t="s">
        <v>7701</v>
      </c>
      <c r="E259" s="258">
        <v>16500</v>
      </c>
    </row>
    <row r="260" spans="1:5" ht="14.5" x14ac:dyDescent="0.35">
      <c r="A260" s="127" t="s">
        <v>729</v>
      </c>
      <c r="B260" s="128">
        <v>29845</v>
      </c>
      <c r="D260" s="127" t="s">
        <v>7702</v>
      </c>
      <c r="E260" s="258">
        <v>29845</v>
      </c>
    </row>
    <row r="261" spans="1:5" ht="14.5" x14ac:dyDescent="0.35">
      <c r="A261" s="127" t="s">
        <v>4013</v>
      </c>
      <c r="B261" s="128">
        <v>34875</v>
      </c>
      <c r="D261" s="127" t="s">
        <v>11307</v>
      </c>
      <c r="E261" s="258">
        <v>34875</v>
      </c>
    </row>
    <row r="262" spans="1:5" ht="14.5" x14ac:dyDescent="0.35">
      <c r="A262" s="127" t="s">
        <v>730</v>
      </c>
      <c r="B262" s="128">
        <v>14072</v>
      </c>
      <c r="D262" s="127" t="s">
        <v>7703</v>
      </c>
      <c r="E262" s="258">
        <v>14072</v>
      </c>
    </row>
    <row r="263" spans="1:5" ht="14.5" x14ac:dyDescent="0.35">
      <c r="A263" s="127" t="s">
        <v>731</v>
      </c>
      <c r="B263" s="128">
        <v>60658</v>
      </c>
      <c r="D263" s="127" t="s">
        <v>7704</v>
      </c>
      <c r="E263" s="258">
        <v>60658</v>
      </c>
    </row>
    <row r="264" spans="1:5" ht="14.5" x14ac:dyDescent="0.35">
      <c r="A264" s="127" t="s">
        <v>732</v>
      </c>
      <c r="B264" s="128">
        <v>12370</v>
      </c>
      <c r="D264" s="127" t="s">
        <v>7705</v>
      </c>
      <c r="E264" s="258">
        <v>12370</v>
      </c>
    </row>
    <row r="265" spans="1:5" ht="14.5" x14ac:dyDescent="0.35">
      <c r="A265" s="127" t="s">
        <v>733</v>
      </c>
      <c r="B265" s="128">
        <v>57722</v>
      </c>
      <c r="D265" s="127" t="s">
        <v>7706</v>
      </c>
      <c r="E265" s="258">
        <v>57722</v>
      </c>
    </row>
    <row r="266" spans="1:5" ht="14.5" x14ac:dyDescent="0.35">
      <c r="A266" s="127" t="s">
        <v>734</v>
      </c>
      <c r="B266" s="128">
        <v>10029</v>
      </c>
      <c r="D266" s="127" t="s">
        <v>7707</v>
      </c>
      <c r="E266" s="258">
        <v>10029</v>
      </c>
    </row>
    <row r="267" spans="1:5" ht="14.5" x14ac:dyDescent="0.35">
      <c r="A267" s="127" t="s">
        <v>735</v>
      </c>
      <c r="B267" s="128">
        <v>23655</v>
      </c>
      <c r="D267" s="127" t="s">
        <v>7708</v>
      </c>
      <c r="E267" s="258">
        <v>23655</v>
      </c>
    </row>
    <row r="268" spans="1:5" ht="14.5" x14ac:dyDescent="0.35">
      <c r="A268" s="127" t="s">
        <v>736</v>
      </c>
      <c r="B268" s="128">
        <v>19854</v>
      </c>
      <c r="D268" s="127" t="s">
        <v>7709</v>
      </c>
      <c r="E268" s="258">
        <v>19854</v>
      </c>
    </row>
    <row r="269" spans="1:5" ht="14.5" x14ac:dyDescent="0.35">
      <c r="A269" s="127" t="s">
        <v>737</v>
      </c>
      <c r="B269" s="128">
        <v>21062</v>
      </c>
      <c r="D269" s="127" t="s">
        <v>7710</v>
      </c>
      <c r="E269" s="258">
        <v>21062</v>
      </c>
    </row>
    <row r="270" spans="1:5" ht="14.5" x14ac:dyDescent="0.35">
      <c r="A270" s="127" t="s">
        <v>738</v>
      </c>
      <c r="B270" s="128">
        <v>4312</v>
      </c>
      <c r="D270" s="127" t="s">
        <v>7711</v>
      </c>
      <c r="E270" s="258">
        <v>4312</v>
      </c>
    </row>
    <row r="271" spans="1:5" ht="14.5" x14ac:dyDescent="0.35">
      <c r="A271" s="127" t="s">
        <v>4003</v>
      </c>
      <c r="B271" s="128">
        <v>0</v>
      </c>
      <c r="D271" s="127" t="s">
        <v>11308</v>
      </c>
      <c r="E271" s="258">
        <v>0</v>
      </c>
    </row>
    <row r="272" spans="1:5" ht="14.5" x14ac:dyDescent="0.35">
      <c r="A272" s="127" t="s">
        <v>4014</v>
      </c>
      <c r="B272" s="128">
        <v>0</v>
      </c>
      <c r="D272" s="127" t="s">
        <v>11309</v>
      </c>
      <c r="E272" s="258">
        <v>0</v>
      </c>
    </row>
    <row r="273" spans="1:5" ht="14.5" x14ac:dyDescent="0.35">
      <c r="A273" s="127" t="s">
        <v>739</v>
      </c>
      <c r="B273" s="128">
        <v>91718</v>
      </c>
      <c r="D273" s="127" t="s">
        <v>7712</v>
      </c>
      <c r="E273" s="258">
        <v>91718</v>
      </c>
    </row>
    <row r="274" spans="1:5" ht="14.5" x14ac:dyDescent="0.35">
      <c r="A274" s="127" t="s">
        <v>740</v>
      </c>
      <c r="B274" s="128">
        <v>12130</v>
      </c>
      <c r="D274" s="127" t="s">
        <v>7713</v>
      </c>
      <c r="E274" s="258">
        <v>12130</v>
      </c>
    </row>
    <row r="275" spans="1:5" ht="14.5" x14ac:dyDescent="0.35">
      <c r="A275" s="127" t="s">
        <v>741</v>
      </c>
      <c r="B275" s="128">
        <v>965280</v>
      </c>
      <c r="D275" s="127" t="s">
        <v>7714</v>
      </c>
      <c r="E275" s="258">
        <v>965280</v>
      </c>
    </row>
    <row r="276" spans="1:5" ht="14.5" x14ac:dyDescent="0.35">
      <c r="A276" s="127" t="s">
        <v>742</v>
      </c>
      <c r="B276" s="128">
        <v>35062</v>
      </c>
      <c r="D276" s="127" t="s">
        <v>7715</v>
      </c>
      <c r="E276" s="258">
        <v>35062</v>
      </c>
    </row>
    <row r="277" spans="1:5" ht="14.5" x14ac:dyDescent="0.35">
      <c r="A277" s="127" t="s">
        <v>743</v>
      </c>
      <c r="B277" s="128">
        <v>63826</v>
      </c>
      <c r="D277" s="127" t="s">
        <v>7716</v>
      </c>
      <c r="E277" s="258">
        <v>63826</v>
      </c>
    </row>
    <row r="278" spans="1:5" ht="14.5" x14ac:dyDescent="0.35">
      <c r="A278" s="127" t="s">
        <v>744</v>
      </c>
      <c r="B278" s="128">
        <v>250469</v>
      </c>
      <c r="D278" s="127" t="s">
        <v>7717</v>
      </c>
      <c r="E278" s="258">
        <v>250469</v>
      </c>
    </row>
    <row r="279" spans="1:5" ht="14.5" x14ac:dyDescent="0.35">
      <c r="A279" s="127" t="s">
        <v>745</v>
      </c>
      <c r="B279" s="128">
        <v>20622</v>
      </c>
      <c r="D279" s="127" t="s">
        <v>7718</v>
      </c>
      <c r="E279" s="258">
        <v>20622</v>
      </c>
    </row>
    <row r="280" spans="1:5" ht="14.5" x14ac:dyDescent="0.35">
      <c r="A280" s="127" t="s">
        <v>746</v>
      </c>
      <c r="B280" s="128">
        <v>390984</v>
      </c>
      <c r="D280" s="127" t="s">
        <v>7719</v>
      </c>
      <c r="E280" s="258">
        <v>390984</v>
      </c>
    </row>
    <row r="281" spans="1:5" ht="14.5" x14ac:dyDescent="0.35">
      <c r="A281" s="127" t="s">
        <v>747</v>
      </c>
      <c r="B281" s="128">
        <v>79168</v>
      </c>
      <c r="D281" s="127" t="s">
        <v>7720</v>
      </c>
      <c r="E281" s="258">
        <v>79168</v>
      </c>
    </row>
    <row r="282" spans="1:5" ht="14.5" x14ac:dyDescent="0.35">
      <c r="A282" s="127" t="s">
        <v>748</v>
      </c>
      <c r="B282" s="128">
        <v>10537</v>
      </c>
      <c r="D282" s="127" t="s">
        <v>7721</v>
      </c>
      <c r="E282" s="258">
        <v>10537</v>
      </c>
    </row>
    <row r="283" spans="1:5" ht="14.5" x14ac:dyDescent="0.35">
      <c r="A283" s="127" t="s">
        <v>749</v>
      </c>
      <c r="B283" s="128">
        <v>110383</v>
      </c>
      <c r="D283" s="127" t="s">
        <v>7722</v>
      </c>
      <c r="E283" s="258">
        <v>110383</v>
      </c>
    </row>
    <row r="284" spans="1:5" ht="14.5" x14ac:dyDescent="0.35">
      <c r="A284" s="127" t="s">
        <v>750</v>
      </c>
      <c r="B284" s="128">
        <v>89077</v>
      </c>
      <c r="D284" s="127" t="s">
        <v>7723</v>
      </c>
      <c r="E284" s="258">
        <v>89077</v>
      </c>
    </row>
    <row r="285" spans="1:5" ht="14.5" x14ac:dyDescent="0.35">
      <c r="A285" s="127" t="s">
        <v>4051</v>
      </c>
      <c r="B285" s="128">
        <v>0</v>
      </c>
      <c r="D285" s="127" t="s">
        <v>11310</v>
      </c>
      <c r="E285" s="258">
        <v>0</v>
      </c>
    </row>
    <row r="286" spans="1:5" ht="14.5" x14ac:dyDescent="0.35">
      <c r="A286" s="127" t="s">
        <v>4015</v>
      </c>
      <c r="B286" s="128">
        <v>0</v>
      </c>
      <c r="D286" s="127" t="s">
        <v>11311</v>
      </c>
      <c r="E286" s="258">
        <v>0</v>
      </c>
    </row>
    <row r="287" spans="1:5" ht="14.5" x14ac:dyDescent="0.35">
      <c r="A287" s="127" t="s">
        <v>4052</v>
      </c>
      <c r="B287" s="128">
        <v>0</v>
      </c>
      <c r="D287" s="127" t="s">
        <v>11312</v>
      </c>
      <c r="E287" s="258">
        <v>0</v>
      </c>
    </row>
    <row r="288" spans="1:5" ht="14.5" x14ac:dyDescent="0.35">
      <c r="A288" s="127" t="s">
        <v>751</v>
      </c>
      <c r="B288" s="128">
        <v>4163</v>
      </c>
      <c r="D288" s="127" t="s">
        <v>7724</v>
      </c>
      <c r="E288" s="258">
        <v>4163</v>
      </c>
    </row>
    <row r="289" spans="1:5" ht="14.5" x14ac:dyDescent="0.35">
      <c r="A289" s="127" t="s">
        <v>4053</v>
      </c>
      <c r="B289" s="128">
        <v>0</v>
      </c>
      <c r="D289" s="127" t="s">
        <v>11313</v>
      </c>
      <c r="E289" s="258">
        <v>0</v>
      </c>
    </row>
    <row r="290" spans="1:5" ht="14.5" x14ac:dyDescent="0.35">
      <c r="A290" s="127" t="s">
        <v>752</v>
      </c>
      <c r="B290" s="128">
        <v>1000</v>
      </c>
      <c r="D290" s="127" t="s">
        <v>7725</v>
      </c>
      <c r="E290" s="258">
        <v>1000</v>
      </c>
    </row>
    <row r="291" spans="1:5" ht="14.5" x14ac:dyDescent="0.35">
      <c r="A291" s="127" t="s">
        <v>4016</v>
      </c>
      <c r="B291" s="128">
        <v>0</v>
      </c>
      <c r="D291" s="127" t="s">
        <v>11314</v>
      </c>
      <c r="E291" s="258">
        <v>0</v>
      </c>
    </row>
    <row r="292" spans="1:5" ht="14.5" x14ac:dyDescent="0.35">
      <c r="A292" s="127" t="s">
        <v>4017</v>
      </c>
      <c r="B292" s="128">
        <v>0</v>
      </c>
      <c r="D292" s="127" t="s">
        <v>11315</v>
      </c>
      <c r="E292" s="258">
        <v>0</v>
      </c>
    </row>
    <row r="293" spans="1:5" ht="14.5" x14ac:dyDescent="0.35">
      <c r="A293" s="127" t="s">
        <v>4018</v>
      </c>
      <c r="B293" s="128">
        <v>0</v>
      </c>
      <c r="D293" s="127" t="s">
        <v>11316</v>
      </c>
      <c r="E293" s="258">
        <v>0</v>
      </c>
    </row>
    <row r="294" spans="1:5" ht="14.5" x14ac:dyDescent="0.35">
      <c r="A294" s="127" t="s">
        <v>4019</v>
      </c>
      <c r="B294" s="128">
        <v>0</v>
      </c>
      <c r="D294" s="127" t="s">
        <v>11317</v>
      </c>
      <c r="E294" s="258">
        <v>0</v>
      </c>
    </row>
    <row r="295" spans="1:5" ht="14.5" x14ac:dyDescent="0.35">
      <c r="A295" s="127" t="s">
        <v>4020</v>
      </c>
      <c r="B295" s="128">
        <v>0</v>
      </c>
      <c r="D295" s="127" t="s">
        <v>11318</v>
      </c>
      <c r="E295" s="258">
        <v>0</v>
      </c>
    </row>
    <row r="296" spans="1:5" ht="14.5" x14ac:dyDescent="0.35">
      <c r="A296" s="127" t="s">
        <v>753</v>
      </c>
      <c r="B296" s="128">
        <v>706</v>
      </c>
      <c r="D296" s="127" t="s">
        <v>7726</v>
      </c>
      <c r="E296" s="258">
        <v>706</v>
      </c>
    </row>
    <row r="297" spans="1:5" ht="14.5" x14ac:dyDescent="0.35">
      <c r="A297" s="127" t="s">
        <v>754</v>
      </c>
      <c r="B297" s="128">
        <v>25675</v>
      </c>
      <c r="D297" s="127" t="s">
        <v>7727</v>
      </c>
      <c r="E297" s="258">
        <v>25675</v>
      </c>
    </row>
    <row r="298" spans="1:5" ht="14.5" x14ac:dyDescent="0.35">
      <c r="A298" s="127" t="s">
        <v>4054</v>
      </c>
      <c r="B298" s="128">
        <v>0</v>
      </c>
      <c r="D298" s="127" t="s">
        <v>11319</v>
      </c>
      <c r="E298" s="258">
        <v>0</v>
      </c>
    </row>
    <row r="299" spans="1:5" ht="14.5" x14ac:dyDescent="0.35">
      <c r="A299" s="127" t="s">
        <v>755</v>
      </c>
      <c r="B299" s="128">
        <v>2520</v>
      </c>
      <c r="D299" s="127" t="s">
        <v>7728</v>
      </c>
      <c r="E299" s="258">
        <v>2520</v>
      </c>
    </row>
    <row r="300" spans="1:5" ht="14.5" x14ac:dyDescent="0.35">
      <c r="A300" s="127" t="s">
        <v>756</v>
      </c>
      <c r="B300" s="128">
        <v>500</v>
      </c>
      <c r="D300" s="127" t="s">
        <v>7729</v>
      </c>
      <c r="E300" s="258">
        <v>500</v>
      </c>
    </row>
    <row r="301" spans="1:5" ht="14.5" x14ac:dyDescent="0.35">
      <c r="A301" s="127" t="s">
        <v>757</v>
      </c>
      <c r="B301" s="128">
        <v>27005</v>
      </c>
      <c r="D301" s="127" t="s">
        <v>7730</v>
      </c>
      <c r="E301" s="258">
        <v>27005</v>
      </c>
    </row>
    <row r="302" spans="1:5" ht="14.5" x14ac:dyDescent="0.35">
      <c r="A302" s="127" t="s">
        <v>4055</v>
      </c>
      <c r="B302" s="128">
        <v>962</v>
      </c>
      <c r="D302" s="127" t="s">
        <v>11320</v>
      </c>
      <c r="E302" s="258">
        <v>962</v>
      </c>
    </row>
    <row r="303" spans="1:5" ht="14.5" x14ac:dyDescent="0.35">
      <c r="A303" s="127" t="s">
        <v>4056</v>
      </c>
      <c r="B303" s="128">
        <v>3496</v>
      </c>
      <c r="D303" s="127" t="s">
        <v>11321</v>
      </c>
      <c r="E303" s="258">
        <v>3496</v>
      </c>
    </row>
    <row r="304" spans="1:5" ht="14.5" x14ac:dyDescent="0.35">
      <c r="A304" s="127" t="s">
        <v>758</v>
      </c>
      <c r="B304" s="128">
        <v>18531</v>
      </c>
      <c r="D304" s="127" t="s">
        <v>7731</v>
      </c>
      <c r="E304" s="258">
        <v>18531</v>
      </c>
    </row>
    <row r="305" spans="1:5" ht="14.5" x14ac:dyDescent="0.35">
      <c r="A305" s="127" t="s">
        <v>4057</v>
      </c>
      <c r="B305" s="128">
        <v>0</v>
      </c>
      <c r="D305" s="127" t="s">
        <v>11322</v>
      </c>
      <c r="E305" s="258">
        <v>0</v>
      </c>
    </row>
    <row r="306" spans="1:5" ht="14.5" x14ac:dyDescent="0.35">
      <c r="A306" s="127" t="s">
        <v>4058</v>
      </c>
      <c r="B306" s="128">
        <v>0</v>
      </c>
      <c r="D306" s="127" t="s">
        <v>11323</v>
      </c>
      <c r="E306" s="258">
        <v>0</v>
      </c>
    </row>
    <row r="307" spans="1:5" ht="14.5" x14ac:dyDescent="0.35">
      <c r="A307" s="127" t="s">
        <v>759</v>
      </c>
      <c r="B307" s="128">
        <v>370893</v>
      </c>
      <c r="D307" s="127" t="s">
        <v>7732</v>
      </c>
      <c r="E307" s="258">
        <v>370893</v>
      </c>
    </row>
    <row r="308" spans="1:5" ht="14.5" x14ac:dyDescent="0.35">
      <c r="A308" s="127" t="s">
        <v>760</v>
      </c>
      <c r="B308" s="128">
        <v>15417</v>
      </c>
      <c r="D308" s="127" t="s">
        <v>7733</v>
      </c>
      <c r="E308" s="258">
        <v>15417</v>
      </c>
    </row>
    <row r="309" spans="1:5" ht="14.5" x14ac:dyDescent="0.35">
      <c r="A309" s="127" t="s">
        <v>4059</v>
      </c>
      <c r="B309" s="128">
        <v>0</v>
      </c>
      <c r="D309" s="127" t="s">
        <v>11324</v>
      </c>
      <c r="E309" s="258">
        <v>0</v>
      </c>
    </row>
    <row r="310" spans="1:5" ht="14.5" x14ac:dyDescent="0.35">
      <c r="A310" s="127" t="s">
        <v>761</v>
      </c>
      <c r="B310" s="128">
        <v>2560</v>
      </c>
      <c r="D310" s="127" t="s">
        <v>7734</v>
      </c>
      <c r="E310" s="258">
        <v>2560</v>
      </c>
    </row>
    <row r="311" spans="1:5" ht="14.5" x14ac:dyDescent="0.35">
      <c r="A311" s="127" t="s">
        <v>4060</v>
      </c>
      <c r="B311" s="128">
        <v>0</v>
      </c>
      <c r="D311" s="127" t="s">
        <v>11325</v>
      </c>
      <c r="E311" s="258">
        <v>0</v>
      </c>
    </row>
    <row r="312" spans="1:5" ht="14.5" x14ac:dyDescent="0.35">
      <c r="A312" s="127" t="s">
        <v>762</v>
      </c>
      <c r="B312" s="128">
        <v>600</v>
      </c>
      <c r="D312" s="127" t="s">
        <v>7735</v>
      </c>
      <c r="E312" s="258">
        <v>600</v>
      </c>
    </row>
    <row r="313" spans="1:5" ht="14.5" x14ac:dyDescent="0.35">
      <c r="A313" s="127" t="s">
        <v>763</v>
      </c>
      <c r="B313" s="128">
        <v>1155</v>
      </c>
      <c r="D313" s="127" t="s">
        <v>7736</v>
      </c>
      <c r="E313" s="258">
        <v>1155</v>
      </c>
    </row>
    <row r="314" spans="1:5" ht="14.5" x14ac:dyDescent="0.35">
      <c r="A314" s="127" t="s">
        <v>764</v>
      </c>
      <c r="B314" s="128">
        <v>37210</v>
      </c>
      <c r="D314" s="127" t="s">
        <v>7737</v>
      </c>
      <c r="E314" s="258">
        <v>37210</v>
      </c>
    </row>
    <row r="315" spans="1:5" ht="14.5" x14ac:dyDescent="0.35">
      <c r="A315" s="127" t="s">
        <v>765</v>
      </c>
      <c r="B315" s="128">
        <v>2162</v>
      </c>
      <c r="D315" s="127" t="s">
        <v>7738</v>
      </c>
      <c r="E315" s="258">
        <v>2162</v>
      </c>
    </row>
    <row r="316" spans="1:5" ht="14.5" x14ac:dyDescent="0.35">
      <c r="A316" s="127" t="s">
        <v>766</v>
      </c>
      <c r="B316" s="128">
        <v>216000</v>
      </c>
      <c r="D316" s="127" t="s">
        <v>7739</v>
      </c>
      <c r="E316" s="258">
        <v>216000</v>
      </c>
    </row>
    <row r="317" spans="1:5" ht="14.5" x14ac:dyDescent="0.35">
      <c r="A317" s="127" t="s">
        <v>767</v>
      </c>
      <c r="B317" s="128">
        <v>36457</v>
      </c>
      <c r="D317" s="127" t="s">
        <v>7740</v>
      </c>
      <c r="E317" s="258">
        <v>36457</v>
      </c>
    </row>
    <row r="318" spans="1:5" ht="14.5" x14ac:dyDescent="0.35">
      <c r="A318" s="127" t="s">
        <v>4061</v>
      </c>
      <c r="B318" s="128">
        <v>0</v>
      </c>
      <c r="D318" s="127" t="s">
        <v>11326</v>
      </c>
      <c r="E318" s="258">
        <v>0</v>
      </c>
    </row>
    <row r="319" spans="1:5" ht="14.5" x14ac:dyDescent="0.35">
      <c r="A319" s="127" t="s">
        <v>4062</v>
      </c>
      <c r="B319" s="128">
        <v>2490</v>
      </c>
      <c r="D319" s="127" t="s">
        <v>7741</v>
      </c>
      <c r="E319" s="258">
        <v>2490</v>
      </c>
    </row>
    <row r="320" spans="1:5" ht="14.5" x14ac:dyDescent="0.35">
      <c r="A320" s="127" t="s">
        <v>4063</v>
      </c>
      <c r="B320" s="128">
        <v>0</v>
      </c>
      <c r="D320" s="127" t="s">
        <v>11327</v>
      </c>
      <c r="E320" s="258">
        <v>0</v>
      </c>
    </row>
    <row r="321" spans="1:5" ht="14.5" x14ac:dyDescent="0.35">
      <c r="A321" s="127" t="s">
        <v>4064</v>
      </c>
      <c r="B321" s="128">
        <v>2989</v>
      </c>
      <c r="D321" s="127" t="s">
        <v>7742</v>
      </c>
      <c r="E321" s="258">
        <v>2989</v>
      </c>
    </row>
    <row r="322" spans="1:5" ht="14.5" x14ac:dyDescent="0.35">
      <c r="A322" s="127" t="s">
        <v>768</v>
      </c>
      <c r="B322" s="128">
        <v>53035</v>
      </c>
      <c r="D322" s="127" t="s">
        <v>7743</v>
      </c>
      <c r="E322" s="258">
        <v>53035</v>
      </c>
    </row>
    <row r="323" spans="1:5" ht="14.5" x14ac:dyDescent="0.35">
      <c r="A323" s="127" t="s">
        <v>4021</v>
      </c>
      <c r="B323" s="128">
        <v>0</v>
      </c>
      <c r="D323" s="127" t="s">
        <v>11328</v>
      </c>
      <c r="E323" s="258">
        <v>0</v>
      </c>
    </row>
    <row r="324" spans="1:5" ht="14.5" x14ac:dyDescent="0.35">
      <c r="A324" s="127" t="s">
        <v>769</v>
      </c>
      <c r="B324" s="128">
        <v>52513</v>
      </c>
      <c r="D324" s="127" t="s">
        <v>7744</v>
      </c>
      <c r="E324" s="258">
        <v>52513</v>
      </c>
    </row>
    <row r="325" spans="1:5" ht="14.5" x14ac:dyDescent="0.35">
      <c r="A325" s="127" t="s">
        <v>770</v>
      </c>
      <c r="B325" s="128">
        <v>3336</v>
      </c>
      <c r="D325" s="127" t="s">
        <v>7745</v>
      </c>
      <c r="E325" s="258">
        <v>3336</v>
      </c>
    </row>
    <row r="326" spans="1:5" ht="14.5" x14ac:dyDescent="0.35">
      <c r="A326" s="127" t="s">
        <v>771</v>
      </c>
      <c r="B326" s="128">
        <v>9639</v>
      </c>
      <c r="D326" s="127" t="s">
        <v>7746</v>
      </c>
      <c r="E326" s="258">
        <v>9639</v>
      </c>
    </row>
    <row r="327" spans="1:5" ht="14.5" x14ac:dyDescent="0.35">
      <c r="A327" s="127" t="s">
        <v>772</v>
      </c>
      <c r="B327" s="128">
        <v>102000</v>
      </c>
      <c r="D327" s="127" t="s">
        <v>7747</v>
      </c>
      <c r="E327" s="258">
        <v>102000</v>
      </c>
    </row>
    <row r="328" spans="1:5" ht="14.5" x14ac:dyDescent="0.35">
      <c r="A328" s="127" t="s">
        <v>4022</v>
      </c>
      <c r="B328" s="128">
        <v>0</v>
      </c>
      <c r="D328" s="127" t="s">
        <v>11329</v>
      </c>
      <c r="E328" s="258">
        <v>0</v>
      </c>
    </row>
    <row r="329" spans="1:5" ht="14.5" x14ac:dyDescent="0.35">
      <c r="A329" s="127" t="s">
        <v>4023</v>
      </c>
      <c r="B329" s="128">
        <v>0</v>
      </c>
      <c r="D329" s="127" t="s">
        <v>11330</v>
      </c>
      <c r="E329" s="258">
        <v>0</v>
      </c>
    </row>
    <row r="330" spans="1:5" ht="14.5" x14ac:dyDescent="0.35">
      <c r="A330" s="127" t="s">
        <v>773</v>
      </c>
      <c r="B330" s="128">
        <v>47060</v>
      </c>
      <c r="D330" s="127" t="s">
        <v>7748</v>
      </c>
      <c r="E330" s="258">
        <v>47060</v>
      </c>
    </row>
    <row r="331" spans="1:5" ht="14.5" x14ac:dyDescent="0.35">
      <c r="A331" s="127" t="s">
        <v>4065</v>
      </c>
      <c r="B331" s="128">
        <v>0</v>
      </c>
      <c r="D331" s="127" t="s">
        <v>11331</v>
      </c>
      <c r="E331" s="258">
        <v>0</v>
      </c>
    </row>
    <row r="332" spans="1:5" ht="14.5" x14ac:dyDescent="0.35">
      <c r="A332" s="127" t="s">
        <v>4066</v>
      </c>
      <c r="B332" s="128">
        <v>0</v>
      </c>
      <c r="D332" s="127" t="s">
        <v>11332</v>
      </c>
      <c r="E332" s="258">
        <v>0</v>
      </c>
    </row>
    <row r="333" spans="1:5" ht="14.5" x14ac:dyDescent="0.35">
      <c r="A333" s="127" t="s">
        <v>774</v>
      </c>
      <c r="B333" s="128">
        <v>1170</v>
      </c>
      <c r="D333" s="127" t="s">
        <v>7749</v>
      </c>
      <c r="E333" s="258">
        <v>1170</v>
      </c>
    </row>
    <row r="334" spans="1:5" ht="14.5" x14ac:dyDescent="0.35">
      <c r="A334" s="127" t="s">
        <v>4024</v>
      </c>
      <c r="B334" s="128">
        <v>0</v>
      </c>
      <c r="D334" s="127" t="s">
        <v>11333</v>
      </c>
      <c r="E334" s="258">
        <v>0</v>
      </c>
    </row>
    <row r="335" spans="1:5" ht="14.5" x14ac:dyDescent="0.35">
      <c r="A335" s="127" t="s">
        <v>775</v>
      </c>
      <c r="B335" s="128">
        <v>1219</v>
      </c>
      <c r="D335" s="127" t="s">
        <v>7750</v>
      </c>
      <c r="E335" s="258">
        <v>1219</v>
      </c>
    </row>
    <row r="336" spans="1:5" ht="14.5" x14ac:dyDescent="0.35">
      <c r="A336" s="127" t="s">
        <v>4025</v>
      </c>
      <c r="B336" s="128">
        <v>0</v>
      </c>
      <c r="D336" s="127" t="s">
        <v>11334</v>
      </c>
      <c r="E336" s="258">
        <v>0</v>
      </c>
    </row>
    <row r="337" spans="1:5" ht="14.5" x14ac:dyDescent="0.35">
      <c r="A337" s="127" t="s">
        <v>776</v>
      </c>
      <c r="B337" s="128">
        <v>4875</v>
      </c>
      <c r="D337" s="127" t="s">
        <v>7751</v>
      </c>
      <c r="E337" s="258">
        <v>4875</v>
      </c>
    </row>
    <row r="338" spans="1:5" ht="14.5" x14ac:dyDescent="0.35">
      <c r="A338" s="127" t="s">
        <v>777</v>
      </c>
      <c r="B338" s="128">
        <v>18850</v>
      </c>
      <c r="D338" s="127" t="s">
        <v>7752</v>
      </c>
      <c r="E338" s="258">
        <v>18850</v>
      </c>
    </row>
    <row r="339" spans="1:5" ht="14.5" x14ac:dyDescent="0.35">
      <c r="A339" s="127" t="s">
        <v>778</v>
      </c>
      <c r="B339" s="128">
        <v>6306</v>
      </c>
      <c r="D339" s="127" t="s">
        <v>7753</v>
      </c>
      <c r="E339" s="258">
        <v>6306</v>
      </c>
    </row>
    <row r="340" spans="1:5" ht="14.5" x14ac:dyDescent="0.35">
      <c r="A340" s="127" t="s">
        <v>779</v>
      </c>
      <c r="B340" s="128">
        <v>15991</v>
      </c>
      <c r="D340" s="127" t="s">
        <v>7754</v>
      </c>
      <c r="E340" s="258">
        <v>15991</v>
      </c>
    </row>
    <row r="341" spans="1:5" ht="14.5" x14ac:dyDescent="0.35">
      <c r="A341" s="127" t="s">
        <v>780</v>
      </c>
      <c r="B341" s="128">
        <v>14850</v>
      </c>
      <c r="D341" s="127" t="s">
        <v>7755</v>
      </c>
      <c r="E341" s="258">
        <v>14850</v>
      </c>
    </row>
    <row r="342" spans="1:5" ht="14.5" x14ac:dyDescent="0.35">
      <c r="A342" s="127" t="s">
        <v>4067</v>
      </c>
      <c r="B342" s="128">
        <v>0</v>
      </c>
      <c r="D342" s="127" t="s">
        <v>11335</v>
      </c>
      <c r="E342" s="258">
        <v>0</v>
      </c>
    </row>
    <row r="343" spans="1:5" ht="14.5" x14ac:dyDescent="0.35">
      <c r="A343" s="127" t="s">
        <v>4068</v>
      </c>
      <c r="B343" s="128">
        <v>0</v>
      </c>
      <c r="D343" s="127" t="s">
        <v>11336</v>
      </c>
      <c r="E343" s="258">
        <v>0</v>
      </c>
    </row>
    <row r="344" spans="1:5" ht="14.5" x14ac:dyDescent="0.35">
      <c r="A344" s="127" t="s">
        <v>781</v>
      </c>
      <c r="B344" s="128">
        <v>55754</v>
      </c>
      <c r="D344" s="127" t="s">
        <v>7756</v>
      </c>
      <c r="E344" s="258">
        <v>55754</v>
      </c>
    </row>
    <row r="345" spans="1:5" ht="14.5" x14ac:dyDescent="0.35">
      <c r="A345" s="127" t="s">
        <v>4026</v>
      </c>
      <c r="B345" s="128">
        <v>0</v>
      </c>
      <c r="D345" s="127" t="s">
        <v>11337</v>
      </c>
      <c r="E345" s="258">
        <v>0</v>
      </c>
    </row>
    <row r="346" spans="1:5" ht="14.5" x14ac:dyDescent="0.35">
      <c r="A346" s="127" t="s">
        <v>4069</v>
      </c>
      <c r="B346" s="128">
        <v>5844</v>
      </c>
      <c r="D346" s="127" t="s">
        <v>11338</v>
      </c>
      <c r="E346" s="258">
        <v>5844</v>
      </c>
    </row>
    <row r="347" spans="1:5" ht="14.5" x14ac:dyDescent="0.35">
      <c r="A347" s="127" t="s">
        <v>4070</v>
      </c>
      <c r="B347" s="128">
        <v>0</v>
      </c>
      <c r="D347" s="127" t="s">
        <v>11339</v>
      </c>
      <c r="E347" s="258">
        <v>0</v>
      </c>
    </row>
    <row r="348" spans="1:5" ht="14.5" x14ac:dyDescent="0.35">
      <c r="A348" s="127" t="s">
        <v>4027</v>
      </c>
      <c r="B348" s="128">
        <v>0</v>
      </c>
      <c r="D348" s="127" t="s">
        <v>11340</v>
      </c>
      <c r="E348" s="258">
        <v>0</v>
      </c>
    </row>
    <row r="349" spans="1:5" ht="14.5" x14ac:dyDescent="0.35">
      <c r="A349" s="127" t="s">
        <v>4071</v>
      </c>
      <c r="B349" s="128">
        <v>0</v>
      </c>
      <c r="D349" s="127" t="s">
        <v>11341</v>
      </c>
      <c r="E349" s="258">
        <v>0</v>
      </c>
    </row>
    <row r="350" spans="1:5" ht="14.5" x14ac:dyDescent="0.35">
      <c r="A350" s="127" t="s">
        <v>4028</v>
      </c>
      <c r="B350" s="128">
        <v>0</v>
      </c>
      <c r="D350" s="127" t="s">
        <v>11342</v>
      </c>
      <c r="E350" s="258">
        <v>0</v>
      </c>
    </row>
    <row r="351" spans="1:5" ht="14.5" x14ac:dyDescent="0.35">
      <c r="A351" s="127" t="s">
        <v>782</v>
      </c>
      <c r="B351" s="128">
        <v>42789</v>
      </c>
      <c r="D351" s="127" t="s">
        <v>7757</v>
      </c>
      <c r="E351" s="258">
        <v>42789</v>
      </c>
    </row>
    <row r="352" spans="1:5" ht="14.5" x14ac:dyDescent="0.35">
      <c r="A352" s="127" t="s">
        <v>783</v>
      </c>
      <c r="B352" s="128">
        <v>20254</v>
      </c>
      <c r="D352" s="127" t="s">
        <v>7758</v>
      </c>
      <c r="E352" s="258">
        <v>20254</v>
      </c>
    </row>
    <row r="353" spans="1:5" ht="14.5" x14ac:dyDescent="0.35">
      <c r="A353" s="127" t="s">
        <v>784</v>
      </c>
      <c r="B353" s="128">
        <v>14853</v>
      </c>
      <c r="D353" s="127" t="s">
        <v>7759</v>
      </c>
      <c r="E353" s="258">
        <v>14853</v>
      </c>
    </row>
    <row r="354" spans="1:5" ht="14.5" x14ac:dyDescent="0.35">
      <c r="A354" s="127" t="s">
        <v>785</v>
      </c>
      <c r="B354" s="128">
        <v>1373</v>
      </c>
      <c r="D354" s="127" t="s">
        <v>7760</v>
      </c>
      <c r="E354" s="258">
        <v>1373</v>
      </c>
    </row>
    <row r="355" spans="1:5" ht="14.5" x14ac:dyDescent="0.35">
      <c r="A355" s="127" t="s">
        <v>4072</v>
      </c>
      <c r="B355" s="128">
        <v>0</v>
      </c>
      <c r="D355" s="127" t="s">
        <v>11343</v>
      </c>
      <c r="E355" s="258">
        <v>0</v>
      </c>
    </row>
    <row r="356" spans="1:5" ht="14.5" x14ac:dyDescent="0.35">
      <c r="A356" s="127" t="s">
        <v>4029</v>
      </c>
      <c r="B356" s="128">
        <v>0</v>
      </c>
      <c r="D356" s="127" t="s">
        <v>11344</v>
      </c>
      <c r="E356" s="258">
        <v>0</v>
      </c>
    </row>
    <row r="357" spans="1:5" ht="14.5" x14ac:dyDescent="0.35">
      <c r="A357" s="127" t="s">
        <v>4030</v>
      </c>
      <c r="B357" s="128">
        <v>0</v>
      </c>
      <c r="D357" s="127" t="s">
        <v>11345</v>
      </c>
      <c r="E357" s="258">
        <v>0</v>
      </c>
    </row>
    <row r="358" spans="1:5" ht="14.5" x14ac:dyDescent="0.35">
      <c r="A358" s="127" t="s">
        <v>786</v>
      </c>
      <c r="B358" s="128">
        <v>90607</v>
      </c>
      <c r="D358" s="127" t="s">
        <v>7761</v>
      </c>
      <c r="E358" s="258">
        <v>90607</v>
      </c>
    </row>
    <row r="359" spans="1:5" ht="14.5" x14ac:dyDescent="0.35">
      <c r="A359" s="127" t="s">
        <v>787</v>
      </c>
      <c r="B359" s="128">
        <v>4106</v>
      </c>
      <c r="D359" s="127" t="s">
        <v>7762</v>
      </c>
      <c r="E359" s="258">
        <v>4106</v>
      </c>
    </row>
    <row r="360" spans="1:5" ht="14.5" x14ac:dyDescent="0.35">
      <c r="A360" s="127" t="s">
        <v>788</v>
      </c>
      <c r="B360" s="128">
        <v>546</v>
      </c>
      <c r="D360" s="127" t="s">
        <v>7763</v>
      </c>
      <c r="E360" s="258">
        <v>546</v>
      </c>
    </row>
    <row r="361" spans="1:5" ht="14.5" x14ac:dyDescent="0.35">
      <c r="A361" s="127" t="s">
        <v>4073</v>
      </c>
      <c r="B361" s="128">
        <v>0</v>
      </c>
      <c r="D361" s="127" t="s">
        <v>11346</v>
      </c>
      <c r="E361" s="258">
        <v>0</v>
      </c>
    </row>
    <row r="362" spans="1:5" ht="14.5" x14ac:dyDescent="0.35">
      <c r="A362" s="127" t="s">
        <v>789</v>
      </c>
      <c r="B362" s="128">
        <v>1600</v>
      </c>
      <c r="D362" s="127" t="s">
        <v>7764</v>
      </c>
      <c r="E362" s="258">
        <v>1600</v>
      </c>
    </row>
    <row r="363" spans="1:5" ht="14.5" x14ac:dyDescent="0.35">
      <c r="A363" s="127" t="s">
        <v>4074</v>
      </c>
      <c r="B363" s="128">
        <v>0</v>
      </c>
      <c r="D363" s="127" t="s">
        <v>11347</v>
      </c>
      <c r="E363" s="258">
        <v>0</v>
      </c>
    </row>
    <row r="364" spans="1:5" ht="14.5" x14ac:dyDescent="0.35">
      <c r="A364" s="127" t="s">
        <v>4075</v>
      </c>
      <c r="B364" s="128">
        <v>0</v>
      </c>
      <c r="D364" s="127" t="s">
        <v>11348</v>
      </c>
      <c r="E364" s="258">
        <v>0</v>
      </c>
    </row>
    <row r="365" spans="1:5" ht="14.5" x14ac:dyDescent="0.35">
      <c r="A365" s="127" t="s">
        <v>790</v>
      </c>
      <c r="B365" s="128">
        <v>5150</v>
      </c>
      <c r="D365" s="127" t="s">
        <v>7765</v>
      </c>
      <c r="E365" s="258">
        <v>5150</v>
      </c>
    </row>
    <row r="366" spans="1:5" ht="14.5" x14ac:dyDescent="0.35">
      <c r="A366" s="127" t="s">
        <v>4076</v>
      </c>
      <c r="B366" s="128">
        <v>0</v>
      </c>
      <c r="D366" s="127" t="s">
        <v>11349</v>
      </c>
      <c r="E366" s="258">
        <v>0</v>
      </c>
    </row>
    <row r="367" spans="1:5" ht="14.5" x14ac:dyDescent="0.35">
      <c r="A367" s="127" t="s">
        <v>4077</v>
      </c>
      <c r="B367" s="128">
        <v>0</v>
      </c>
      <c r="D367" s="127" t="s">
        <v>11350</v>
      </c>
      <c r="E367" s="258">
        <v>0</v>
      </c>
    </row>
    <row r="368" spans="1:5" ht="14.5" x14ac:dyDescent="0.35">
      <c r="A368" s="127" t="s">
        <v>791</v>
      </c>
      <c r="B368" s="128">
        <v>900</v>
      </c>
      <c r="D368" s="127" t="s">
        <v>7766</v>
      </c>
      <c r="E368" s="258">
        <v>900</v>
      </c>
    </row>
    <row r="369" spans="1:5" ht="14.5" x14ac:dyDescent="0.35">
      <c r="A369" s="127" t="s">
        <v>792</v>
      </c>
      <c r="B369" s="128">
        <v>2181</v>
      </c>
      <c r="D369" s="127" t="s">
        <v>7767</v>
      </c>
      <c r="E369" s="258">
        <v>2181</v>
      </c>
    </row>
    <row r="370" spans="1:5" ht="14.5" x14ac:dyDescent="0.35">
      <c r="A370" s="127" t="s">
        <v>793</v>
      </c>
      <c r="B370" s="128">
        <v>8585</v>
      </c>
      <c r="D370" s="127" t="s">
        <v>7768</v>
      </c>
      <c r="E370" s="258">
        <v>8585</v>
      </c>
    </row>
    <row r="371" spans="1:5" ht="14.5" x14ac:dyDescent="0.35">
      <c r="A371" s="127" t="s">
        <v>4078</v>
      </c>
      <c r="B371" s="128">
        <v>0</v>
      </c>
      <c r="D371" s="127" t="s">
        <v>11351</v>
      </c>
      <c r="E371" s="258">
        <v>0</v>
      </c>
    </row>
    <row r="372" spans="1:5" ht="14.5" x14ac:dyDescent="0.35">
      <c r="A372" s="127" t="s">
        <v>4079</v>
      </c>
      <c r="B372" s="128">
        <v>0</v>
      </c>
      <c r="D372" s="127" t="s">
        <v>11352</v>
      </c>
      <c r="E372" s="258">
        <v>0</v>
      </c>
    </row>
    <row r="373" spans="1:5" ht="14.5" x14ac:dyDescent="0.35">
      <c r="A373" s="127" t="s">
        <v>794</v>
      </c>
      <c r="B373" s="128">
        <v>35400</v>
      </c>
      <c r="D373" s="127" t="s">
        <v>7769</v>
      </c>
      <c r="E373" s="258">
        <v>35400</v>
      </c>
    </row>
    <row r="374" spans="1:5" ht="14.5" x14ac:dyDescent="0.35">
      <c r="A374" s="127" t="s">
        <v>4080</v>
      </c>
      <c r="B374" s="128">
        <v>0</v>
      </c>
      <c r="D374" s="127" t="s">
        <v>11353</v>
      </c>
      <c r="E374" s="258">
        <v>0</v>
      </c>
    </row>
    <row r="375" spans="1:5" ht="14.5" x14ac:dyDescent="0.35">
      <c r="A375" s="127" t="s">
        <v>795</v>
      </c>
      <c r="B375" s="128">
        <v>157349</v>
      </c>
      <c r="D375" s="127" t="s">
        <v>7770</v>
      </c>
      <c r="E375" s="258">
        <v>157349</v>
      </c>
    </row>
    <row r="376" spans="1:5" ht="14.5" x14ac:dyDescent="0.35">
      <c r="A376" s="127" t="s">
        <v>4081</v>
      </c>
      <c r="B376" s="128">
        <v>0</v>
      </c>
      <c r="D376" s="127" t="s">
        <v>11354</v>
      </c>
      <c r="E376" s="258">
        <v>0</v>
      </c>
    </row>
    <row r="377" spans="1:5" ht="14.5" x14ac:dyDescent="0.35">
      <c r="A377" s="127" t="s">
        <v>796</v>
      </c>
      <c r="B377" s="128">
        <v>1710</v>
      </c>
      <c r="D377" s="127" t="s">
        <v>7771</v>
      </c>
      <c r="E377" s="258">
        <v>1710</v>
      </c>
    </row>
    <row r="378" spans="1:5" ht="14.5" x14ac:dyDescent="0.35">
      <c r="A378" s="127" t="s">
        <v>4082</v>
      </c>
      <c r="B378" s="128">
        <v>0</v>
      </c>
      <c r="D378" s="127" t="s">
        <v>11355</v>
      </c>
      <c r="E378" s="258">
        <v>0</v>
      </c>
    </row>
    <row r="379" spans="1:5" ht="14.5" x14ac:dyDescent="0.35">
      <c r="A379" s="127" t="s">
        <v>4083</v>
      </c>
      <c r="B379" s="128">
        <v>0</v>
      </c>
      <c r="D379" s="127" t="s">
        <v>11356</v>
      </c>
      <c r="E379" s="258">
        <v>0</v>
      </c>
    </row>
    <row r="380" spans="1:5" ht="14.5" x14ac:dyDescent="0.35">
      <c r="A380" s="127" t="s">
        <v>4084</v>
      </c>
      <c r="B380" s="128">
        <v>0</v>
      </c>
      <c r="D380" s="127" t="s">
        <v>11357</v>
      </c>
      <c r="E380" s="258">
        <v>0</v>
      </c>
    </row>
    <row r="381" spans="1:5" ht="14.5" x14ac:dyDescent="0.35">
      <c r="A381" s="127" t="s">
        <v>4182</v>
      </c>
      <c r="B381" s="128">
        <v>1796</v>
      </c>
      <c r="D381" s="127" t="s">
        <v>11358</v>
      </c>
      <c r="E381" s="258">
        <v>1796</v>
      </c>
    </row>
    <row r="382" spans="1:5" ht="14.5" x14ac:dyDescent="0.35">
      <c r="A382" s="127" t="s">
        <v>797</v>
      </c>
      <c r="B382" s="128">
        <v>9185</v>
      </c>
      <c r="D382" s="127" t="s">
        <v>7772</v>
      </c>
      <c r="E382" s="258">
        <v>9185</v>
      </c>
    </row>
    <row r="383" spans="1:5" ht="14.5" x14ac:dyDescent="0.35">
      <c r="A383" s="127" t="s">
        <v>4085</v>
      </c>
      <c r="B383" s="128">
        <v>0</v>
      </c>
      <c r="D383" s="127" t="s">
        <v>11359</v>
      </c>
      <c r="E383" s="258">
        <v>0</v>
      </c>
    </row>
    <row r="384" spans="1:5" ht="14.5" x14ac:dyDescent="0.35">
      <c r="A384" s="127" t="s">
        <v>4086</v>
      </c>
      <c r="B384" s="128">
        <v>0</v>
      </c>
      <c r="D384" s="127" t="s">
        <v>11360</v>
      </c>
      <c r="E384" s="258">
        <v>0</v>
      </c>
    </row>
    <row r="385" spans="1:5" ht="14.5" x14ac:dyDescent="0.35">
      <c r="A385" s="127" t="s">
        <v>4031</v>
      </c>
      <c r="B385" s="128">
        <v>0</v>
      </c>
      <c r="D385" s="127" t="s">
        <v>11361</v>
      </c>
      <c r="E385" s="258">
        <v>0</v>
      </c>
    </row>
    <row r="386" spans="1:5" ht="14.5" x14ac:dyDescent="0.35">
      <c r="A386" s="127" t="s">
        <v>4087</v>
      </c>
      <c r="B386" s="128">
        <v>0</v>
      </c>
      <c r="D386" s="127" t="s">
        <v>11362</v>
      </c>
      <c r="E386" s="258">
        <v>0</v>
      </c>
    </row>
    <row r="387" spans="1:5" ht="14.5" x14ac:dyDescent="0.35">
      <c r="A387" s="127" t="s">
        <v>4088</v>
      </c>
      <c r="B387" s="128">
        <v>0</v>
      </c>
      <c r="D387" s="127" t="s">
        <v>11363</v>
      </c>
      <c r="E387" s="258">
        <v>0</v>
      </c>
    </row>
    <row r="388" spans="1:5" ht="14.5" x14ac:dyDescent="0.35">
      <c r="A388" s="127" t="s">
        <v>4089</v>
      </c>
      <c r="B388" s="128">
        <v>0</v>
      </c>
      <c r="D388" s="127" t="s">
        <v>11364</v>
      </c>
      <c r="E388" s="258">
        <v>0</v>
      </c>
    </row>
    <row r="389" spans="1:5" ht="14.5" x14ac:dyDescent="0.35">
      <c r="A389" s="127" t="s">
        <v>798</v>
      </c>
      <c r="B389" s="128">
        <v>1520</v>
      </c>
      <c r="D389" s="127" t="s">
        <v>7773</v>
      </c>
      <c r="E389" s="258">
        <v>1520</v>
      </c>
    </row>
    <row r="390" spans="1:5" ht="14.5" x14ac:dyDescent="0.35">
      <c r="A390" s="127" t="s">
        <v>799</v>
      </c>
      <c r="B390" s="128">
        <v>10802</v>
      </c>
      <c r="D390" s="127" t="s">
        <v>7774</v>
      </c>
      <c r="E390" s="258">
        <v>10802</v>
      </c>
    </row>
    <row r="391" spans="1:5" ht="14.5" x14ac:dyDescent="0.35">
      <c r="A391" s="127" t="s">
        <v>4032</v>
      </c>
      <c r="B391" s="128">
        <v>0</v>
      </c>
      <c r="D391" s="127" t="s">
        <v>11365</v>
      </c>
      <c r="E391" s="258">
        <v>0</v>
      </c>
    </row>
    <row r="392" spans="1:5" ht="14.5" x14ac:dyDescent="0.35">
      <c r="A392" s="127" t="s">
        <v>800</v>
      </c>
      <c r="B392" s="128">
        <v>47000</v>
      </c>
      <c r="D392" s="127" t="s">
        <v>7775</v>
      </c>
      <c r="E392" s="258">
        <v>47000</v>
      </c>
    </row>
    <row r="393" spans="1:5" ht="14.5" x14ac:dyDescent="0.35">
      <c r="A393" s="127" t="s">
        <v>4090</v>
      </c>
      <c r="B393" s="128">
        <v>0</v>
      </c>
      <c r="D393" s="127" t="s">
        <v>11366</v>
      </c>
      <c r="E393" s="258">
        <v>0</v>
      </c>
    </row>
    <row r="394" spans="1:5" ht="14.5" x14ac:dyDescent="0.35">
      <c r="A394" s="127" t="s">
        <v>801</v>
      </c>
      <c r="B394" s="128">
        <v>3259</v>
      </c>
      <c r="D394" s="127" t="s">
        <v>7776</v>
      </c>
      <c r="E394" s="258">
        <v>3259</v>
      </c>
    </row>
    <row r="395" spans="1:5" ht="14.5" x14ac:dyDescent="0.35">
      <c r="A395" s="127" t="s">
        <v>802</v>
      </c>
      <c r="B395" s="128">
        <v>16274</v>
      </c>
      <c r="D395" s="127" t="s">
        <v>7777</v>
      </c>
      <c r="E395" s="258">
        <v>16274</v>
      </c>
    </row>
    <row r="396" spans="1:5" ht="14.5" x14ac:dyDescent="0.35">
      <c r="A396" s="127" t="s">
        <v>4033</v>
      </c>
      <c r="B396" s="128">
        <v>0</v>
      </c>
      <c r="D396" s="127" t="s">
        <v>11367</v>
      </c>
      <c r="E396" s="258">
        <v>0</v>
      </c>
    </row>
    <row r="397" spans="1:5" ht="14.5" x14ac:dyDescent="0.35">
      <c r="A397" s="127" t="s">
        <v>4091</v>
      </c>
      <c r="B397" s="128">
        <v>0</v>
      </c>
      <c r="D397" s="127" t="s">
        <v>11368</v>
      </c>
      <c r="E397" s="258">
        <v>0</v>
      </c>
    </row>
    <row r="398" spans="1:5" ht="14.5" x14ac:dyDescent="0.35">
      <c r="A398" s="127" t="s">
        <v>4092</v>
      </c>
      <c r="B398" s="128">
        <v>0</v>
      </c>
      <c r="D398" s="127" t="s">
        <v>11369</v>
      </c>
      <c r="E398" s="258">
        <v>0</v>
      </c>
    </row>
    <row r="399" spans="1:5" ht="14.5" x14ac:dyDescent="0.35">
      <c r="A399" s="127" t="s">
        <v>4093</v>
      </c>
      <c r="B399" s="128">
        <v>0</v>
      </c>
      <c r="D399" s="127" t="s">
        <v>11370</v>
      </c>
      <c r="E399" s="258">
        <v>0</v>
      </c>
    </row>
    <row r="400" spans="1:5" ht="14.5" x14ac:dyDescent="0.35">
      <c r="A400" s="127" t="s">
        <v>803</v>
      </c>
      <c r="B400" s="128">
        <v>0</v>
      </c>
      <c r="D400" s="127" t="s">
        <v>7778</v>
      </c>
      <c r="E400" s="258">
        <v>0</v>
      </c>
    </row>
    <row r="401" spans="1:5" ht="14.5" x14ac:dyDescent="0.35">
      <c r="A401" s="127" t="s">
        <v>4094</v>
      </c>
      <c r="B401" s="128">
        <v>0</v>
      </c>
      <c r="D401" s="127" t="s">
        <v>11371</v>
      </c>
      <c r="E401" s="258">
        <v>0</v>
      </c>
    </row>
    <row r="402" spans="1:5" ht="14.5" x14ac:dyDescent="0.35">
      <c r="A402" s="127" t="s">
        <v>804</v>
      </c>
      <c r="B402" s="128">
        <v>4897</v>
      </c>
      <c r="D402" s="127" t="s">
        <v>7779</v>
      </c>
      <c r="E402" s="258">
        <v>4897</v>
      </c>
    </row>
    <row r="403" spans="1:5" ht="14.5" x14ac:dyDescent="0.35">
      <c r="A403" s="127" t="s">
        <v>4095</v>
      </c>
      <c r="B403" s="128">
        <v>0</v>
      </c>
      <c r="D403" s="127" t="s">
        <v>11372</v>
      </c>
      <c r="E403" s="258">
        <v>0</v>
      </c>
    </row>
    <row r="404" spans="1:5" ht="14.5" x14ac:dyDescent="0.35">
      <c r="A404" s="127" t="s">
        <v>4096</v>
      </c>
      <c r="B404" s="128">
        <v>0</v>
      </c>
      <c r="D404" s="127" t="s">
        <v>11373</v>
      </c>
      <c r="E404" s="258">
        <v>0</v>
      </c>
    </row>
    <row r="405" spans="1:5" ht="14.5" x14ac:dyDescent="0.35">
      <c r="A405" s="127" t="s">
        <v>4097</v>
      </c>
      <c r="B405" s="128">
        <v>0</v>
      </c>
      <c r="D405" s="127" t="s">
        <v>11374</v>
      </c>
      <c r="E405" s="258">
        <v>0</v>
      </c>
    </row>
    <row r="406" spans="1:5" ht="14.5" x14ac:dyDescent="0.35">
      <c r="A406" s="127" t="s">
        <v>4098</v>
      </c>
      <c r="B406" s="128">
        <v>0</v>
      </c>
      <c r="D406" s="127" t="s">
        <v>11375</v>
      </c>
      <c r="E406" s="258">
        <v>0</v>
      </c>
    </row>
    <row r="407" spans="1:5" ht="14.5" x14ac:dyDescent="0.35">
      <c r="A407" s="127" t="s">
        <v>4099</v>
      </c>
      <c r="B407" s="128">
        <v>0</v>
      </c>
      <c r="D407" s="127" t="s">
        <v>11376</v>
      </c>
      <c r="E407" s="258">
        <v>0</v>
      </c>
    </row>
    <row r="408" spans="1:5" ht="14.5" x14ac:dyDescent="0.35">
      <c r="A408" s="127" t="s">
        <v>805</v>
      </c>
      <c r="B408" s="128">
        <v>1028</v>
      </c>
      <c r="D408" s="127" t="s">
        <v>7780</v>
      </c>
      <c r="E408" s="258">
        <v>1028</v>
      </c>
    </row>
    <row r="409" spans="1:5" ht="14.5" x14ac:dyDescent="0.35">
      <c r="A409" s="127" t="s">
        <v>806</v>
      </c>
      <c r="B409" s="128">
        <v>15150</v>
      </c>
      <c r="D409" s="127" t="s">
        <v>7781</v>
      </c>
      <c r="E409" s="258">
        <v>15150</v>
      </c>
    </row>
    <row r="410" spans="1:5" ht="14.5" x14ac:dyDescent="0.35">
      <c r="A410" s="127" t="s">
        <v>4034</v>
      </c>
      <c r="B410" s="128">
        <v>0</v>
      </c>
      <c r="D410" s="127" t="s">
        <v>11377</v>
      </c>
      <c r="E410" s="258">
        <v>0</v>
      </c>
    </row>
    <row r="411" spans="1:5" ht="14.5" x14ac:dyDescent="0.35">
      <c r="A411" s="127" t="s">
        <v>807</v>
      </c>
      <c r="B411" s="128">
        <v>5401</v>
      </c>
      <c r="D411" s="127" t="s">
        <v>7782</v>
      </c>
      <c r="E411" s="258">
        <v>5401</v>
      </c>
    </row>
    <row r="412" spans="1:5" ht="14.5" x14ac:dyDescent="0.35">
      <c r="A412" s="127" t="s">
        <v>4100</v>
      </c>
      <c r="B412" s="128">
        <v>0</v>
      </c>
      <c r="D412" s="127" t="s">
        <v>11378</v>
      </c>
      <c r="E412" s="258">
        <v>0</v>
      </c>
    </row>
    <row r="413" spans="1:5" ht="14.5" x14ac:dyDescent="0.35">
      <c r="A413" s="127" t="s">
        <v>4101</v>
      </c>
      <c r="B413" s="128">
        <v>0</v>
      </c>
      <c r="D413" s="127" t="s">
        <v>11379</v>
      </c>
      <c r="E413" s="258">
        <v>0</v>
      </c>
    </row>
    <row r="414" spans="1:5" ht="14.5" x14ac:dyDescent="0.35">
      <c r="A414" s="127" t="s">
        <v>808</v>
      </c>
      <c r="B414" s="128">
        <v>101114</v>
      </c>
      <c r="D414" s="127" t="s">
        <v>7783</v>
      </c>
      <c r="E414" s="258">
        <v>101114</v>
      </c>
    </row>
    <row r="415" spans="1:5" ht="14.5" x14ac:dyDescent="0.35">
      <c r="A415" s="127" t="s">
        <v>4102</v>
      </c>
      <c r="B415" s="128">
        <v>0</v>
      </c>
      <c r="D415" s="127" t="s">
        <v>11380</v>
      </c>
      <c r="E415" s="258">
        <v>0</v>
      </c>
    </row>
    <row r="416" spans="1:5" ht="14.5" x14ac:dyDescent="0.35">
      <c r="A416" s="127" t="s">
        <v>4103</v>
      </c>
      <c r="B416" s="128">
        <v>0</v>
      </c>
      <c r="D416" s="127" t="s">
        <v>11381</v>
      </c>
      <c r="E416" s="258">
        <v>0</v>
      </c>
    </row>
    <row r="417" spans="1:5" ht="14.5" x14ac:dyDescent="0.35">
      <c r="A417" s="127" t="s">
        <v>809</v>
      </c>
      <c r="B417" s="128">
        <v>41500</v>
      </c>
      <c r="D417" s="127" t="s">
        <v>7784</v>
      </c>
      <c r="E417" s="258">
        <v>41500</v>
      </c>
    </row>
    <row r="418" spans="1:5" ht="14.5" x14ac:dyDescent="0.35">
      <c r="A418" s="127" t="s">
        <v>4104</v>
      </c>
      <c r="B418" s="128">
        <v>0</v>
      </c>
      <c r="D418" s="127" t="s">
        <v>11382</v>
      </c>
      <c r="E418" s="258">
        <v>0</v>
      </c>
    </row>
    <row r="419" spans="1:5" ht="14.5" x14ac:dyDescent="0.35">
      <c r="A419" s="127" t="s">
        <v>810</v>
      </c>
      <c r="B419" s="128">
        <v>70100</v>
      </c>
      <c r="D419" s="127" t="s">
        <v>7785</v>
      </c>
      <c r="E419" s="258">
        <v>70100</v>
      </c>
    </row>
    <row r="420" spans="1:5" ht="14.5" x14ac:dyDescent="0.35">
      <c r="A420" s="127" t="s">
        <v>811</v>
      </c>
      <c r="B420" s="128">
        <v>1283</v>
      </c>
      <c r="D420" s="127" t="s">
        <v>7786</v>
      </c>
      <c r="E420" s="258">
        <v>1283</v>
      </c>
    </row>
    <row r="421" spans="1:5" ht="14.5" x14ac:dyDescent="0.35">
      <c r="A421" s="127" t="s">
        <v>4105</v>
      </c>
      <c r="B421" s="128">
        <v>0</v>
      </c>
      <c r="D421" s="127" t="s">
        <v>11383</v>
      </c>
      <c r="E421" s="258">
        <v>0</v>
      </c>
    </row>
    <row r="422" spans="1:5" ht="14.5" x14ac:dyDescent="0.35">
      <c r="A422" s="127" t="s">
        <v>4035</v>
      </c>
      <c r="B422" s="128">
        <v>0</v>
      </c>
      <c r="D422" s="127" t="s">
        <v>11384</v>
      </c>
      <c r="E422" s="258">
        <v>0</v>
      </c>
    </row>
    <row r="423" spans="1:5" ht="14.5" x14ac:dyDescent="0.35">
      <c r="A423" s="127" t="s">
        <v>812</v>
      </c>
      <c r="B423" s="128">
        <v>23877</v>
      </c>
      <c r="D423" s="127" t="s">
        <v>7787</v>
      </c>
      <c r="E423" s="258">
        <v>23877</v>
      </c>
    </row>
    <row r="424" spans="1:5" ht="14.5" x14ac:dyDescent="0.35">
      <c r="A424" s="127" t="s">
        <v>4036</v>
      </c>
      <c r="B424" s="128">
        <v>0</v>
      </c>
      <c r="D424" s="127" t="s">
        <v>11385</v>
      </c>
      <c r="E424" s="258">
        <v>0</v>
      </c>
    </row>
    <row r="425" spans="1:5" ht="14.5" x14ac:dyDescent="0.35">
      <c r="A425" s="127" t="s">
        <v>813</v>
      </c>
      <c r="B425" s="128">
        <v>130975</v>
      </c>
      <c r="D425" s="127" t="s">
        <v>7788</v>
      </c>
      <c r="E425" s="258">
        <v>130975</v>
      </c>
    </row>
    <row r="426" spans="1:5" ht="14.5" x14ac:dyDescent="0.35">
      <c r="A426" s="127" t="s">
        <v>814</v>
      </c>
      <c r="B426" s="128">
        <v>19522</v>
      </c>
      <c r="D426" s="127" t="s">
        <v>7789</v>
      </c>
      <c r="E426" s="258">
        <v>19522</v>
      </c>
    </row>
    <row r="427" spans="1:5" ht="14.5" x14ac:dyDescent="0.35">
      <c r="A427" s="127" t="s">
        <v>815</v>
      </c>
      <c r="B427" s="128">
        <v>149</v>
      </c>
      <c r="D427" s="127" t="s">
        <v>7790</v>
      </c>
      <c r="E427" s="258">
        <v>149</v>
      </c>
    </row>
    <row r="428" spans="1:5" ht="14.5" x14ac:dyDescent="0.35">
      <c r="A428" s="127" t="s">
        <v>816</v>
      </c>
      <c r="B428" s="128">
        <v>660</v>
      </c>
      <c r="D428" s="127" t="s">
        <v>7791</v>
      </c>
      <c r="E428" s="258">
        <v>660</v>
      </c>
    </row>
    <row r="429" spans="1:5" ht="14.5" x14ac:dyDescent="0.35">
      <c r="A429" s="127" t="s">
        <v>817</v>
      </c>
      <c r="B429" s="128">
        <v>9400</v>
      </c>
      <c r="D429" s="127" t="s">
        <v>7792</v>
      </c>
      <c r="E429" s="258">
        <v>9400</v>
      </c>
    </row>
    <row r="430" spans="1:5" ht="14.5" x14ac:dyDescent="0.35">
      <c r="A430" s="127" t="s">
        <v>4106</v>
      </c>
      <c r="B430" s="128">
        <v>10033</v>
      </c>
      <c r="D430" s="127" t="s">
        <v>7793</v>
      </c>
      <c r="E430" s="258">
        <v>10033</v>
      </c>
    </row>
    <row r="431" spans="1:5" ht="14.5" x14ac:dyDescent="0.35">
      <c r="A431" s="127" t="s">
        <v>4107</v>
      </c>
      <c r="B431" s="128">
        <v>0</v>
      </c>
      <c r="D431" s="127" t="s">
        <v>11386</v>
      </c>
      <c r="E431" s="258">
        <v>0</v>
      </c>
    </row>
    <row r="432" spans="1:5" ht="14.5" x14ac:dyDescent="0.35">
      <c r="A432" s="127" t="s">
        <v>818</v>
      </c>
      <c r="B432" s="128">
        <v>22954</v>
      </c>
      <c r="D432" s="127" t="s">
        <v>7794</v>
      </c>
      <c r="E432" s="258">
        <v>22954</v>
      </c>
    </row>
    <row r="433" spans="1:5" ht="14.5" x14ac:dyDescent="0.35">
      <c r="A433" s="127" t="s">
        <v>4108</v>
      </c>
      <c r="B433" s="128">
        <v>0</v>
      </c>
      <c r="D433" s="127" t="s">
        <v>11387</v>
      </c>
      <c r="E433" s="258">
        <v>0</v>
      </c>
    </row>
    <row r="434" spans="1:5" ht="14.5" x14ac:dyDescent="0.35">
      <c r="A434" s="127" t="s">
        <v>4183</v>
      </c>
      <c r="B434" s="128">
        <v>0</v>
      </c>
      <c r="D434" s="127" t="s">
        <v>11388</v>
      </c>
      <c r="E434" s="258">
        <v>0</v>
      </c>
    </row>
    <row r="435" spans="1:5" ht="14.5" x14ac:dyDescent="0.35">
      <c r="A435" s="127" t="s">
        <v>4037</v>
      </c>
      <c r="B435" s="128">
        <v>0</v>
      </c>
      <c r="D435" s="127" t="s">
        <v>11389</v>
      </c>
      <c r="E435" s="258">
        <v>0</v>
      </c>
    </row>
    <row r="436" spans="1:5" ht="14.5" x14ac:dyDescent="0.35">
      <c r="A436" s="127" t="s">
        <v>4109</v>
      </c>
      <c r="B436" s="128">
        <v>0</v>
      </c>
      <c r="D436" s="127" t="s">
        <v>11390</v>
      </c>
      <c r="E436" s="258">
        <v>0</v>
      </c>
    </row>
    <row r="437" spans="1:5" ht="14.5" x14ac:dyDescent="0.35">
      <c r="A437" s="127" t="s">
        <v>4110</v>
      </c>
      <c r="B437" s="128">
        <v>0</v>
      </c>
      <c r="D437" s="127" t="s">
        <v>11391</v>
      </c>
      <c r="E437" s="258">
        <v>0</v>
      </c>
    </row>
    <row r="438" spans="1:5" ht="14.5" x14ac:dyDescent="0.35">
      <c r="A438" s="127" t="s">
        <v>4038</v>
      </c>
      <c r="B438" s="128">
        <v>0</v>
      </c>
      <c r="D438" s="127" t="s">
        <v>11392</v>
      </c>
      <c r="E438" s="258">
        <v>0</v>
      </c>
    </row>
    <row r="439" spans="1:5" ht="14.5" x14ac:dyDescent="0.35">
      <c r="A439" s="127" t="s">
        <v>819</v>
      </c>
      <c r="B439" s="128">
        <v>2688</v>
      </c>
      <c r="D439" s="127" t="s">
        <v>7795</v>
      </c>
      <c r="E439" s="258">
        <v>2688</v>
      </c>
    </row>
    <row r="440" spans="1:5" ht="14.5" x14ac:dyDescent="0.35">
      <c r="A440" s="127" t="s">
        <v>820</v>
      </c>
      <c r="B440" s="128">
        <v>1735</v>
      </c>
      <c r="D440" s="127" t="s">
        <v>7796</v>
      </c>
      <c r="E440" s="258">
        <v>1735</v>
      </c>
    </row>
    <row r="441" spans="1:5" ht="14.5" x14ac:dyDescent="0.35">
      <c r="A441" s="127" t="s">
        <v>4111</v>
      </c>
      <c r="B441" s="128">
        <v>1636</v>
      </c>
      <c r="D441" s="127" t="s">
        <v>7797</v>
      </c>
      <c r="E441" s="258">
        <v>1636</v>
      </c>
    </row>
    <row r="442" spans="1:5" ht="14.5" x14ac:dyDescent="0.35">
      <c r="A442" s="127" t="s">
        <v>821</v>
      </c>
      <c r="B442" s="128">
        <v>42888</v>
      </c>
      <c r="D442" s="127" t="s">
        <v>7798</v>
      </c>
      <c r="E442" s="258">
        <v>42888</v>
      </c>
    </row>
    <row r="443" spans="1:5" ht="14.5" x14ac:dyDescent="0.35">
      <c r="A443" s="127" t="s">
        <v>4112</v>
      </c>
      <c r="B443" s="128">
        <v>0</v>
      </c>
      <c r="D443" s="127" t="s">
        <v>11393</v>
      </c>
      <c r="E443" s="258">
        <v>0</v>
      </c>
    </row>
    <row r="444" spans="1:5" ht="14.5" x14ac:dyDescent="0.35">
      <c r="A444" s="127" t="s">
        <v>822</v>
      </c>
      <c r="B444" s="128">
        <v>74264</v>
      </c>
      <c r="D444" s="127" t="s">
        <v>7799</v>
      </c>
      <c r="E444" s="258">
        <v>74264</v>
      </c>
    </row>
    <row r="445" spans="1:5" ht="14.5" x14ac:dyDescent="0.35">
      <c r="A445" s="127" t="s">
        <v>823</v>
      </c>
      <c r="B445" s="128">
        <v>13831</v>
      </c>
      <c r="D445" s="127" t="s">
        <v>7800</v>
      </c>
      <c r="E445" s="258">
        <v>13831</v>
      </c>
    </row>
    <row r="446" spans="1:5" ht="14.5" x14ac:dyDescent="0.35">
      <c r="A446" s="127" t="s">
        <v>4113</v>
      </c>
      <c r="B446" s="128">
        <v>744</v>
      </c>
      <c r="D446" s="127" t="s">
        <v>11394</v>
      </c>
      <c r="E446" s="258">
        <v>744</v>
      </c>
    </row>
    <row r="447" spans="1:5" ht="14.5" x14ac:dyDescent="0.35">
      <c r="A447" s="127" t="s">
        <v>824</v>
      </c>
      <c r="B447" s="128">
        <v>8315</v>
      </c>
      <c r="D447" s="127" t="s">
        <v>7801</v>
      </c>
      <c r="E447" s="258">
        <v>8315</v>
      </c>
    </row>
    <row r="448" spans="1:5" ht="14.5" x14ac:dyDescent="0.35">
      <c r="A448" s="127" t="s">
        <v>4039</v>
      </c>
      <c r="B448" s="128">
        <v>0</v>
      </c>
      <c r="D448" s="127" t="s">
        <v>11395</v>
      </c>
      <c r="E448" s="258">
        <v>0</v>
      </c>
    </row>
    <row r="449" spans="1:5" ht="14.5" x14ac:dyDescent="0.35">
      <c r="A449" s="127" t="s">
        <v>825</v>
      </c>
      <c r="B449" s="128">
        <v>12200</v>
      </c>
      <c r="D449" s="127" t="s">
        <v>7802</v>
      </c>
      <c r="E449" s="258">
        <v>12200</v>
      </c>
    </row>
    <row r="450" spans="1:5" ht="14.5" x14ac:dyDescent="0.35">
      <c r="A450" s="127" t="s">
        <v>4114</v>
      </c>
      <c r="B450" s="128">
        <v>0</v>
      </c>
      <c r="D450" s="127" t="s">
        <v>11396</v>
      </c>
      <c r="E450" s="258">
        <v>0</v>
      </c>
    </row>
    <row r="451" spans="1:5" ht="14.5" x14ac:dyDescent="0.35">
      <c r="A451" s="127" t="s">
        <v>826</v>
      </c>
      <c r="B451" s="128">
        <v>37807</v>
      </c>
      <c r="D451" s="127" t="s">
        <v>7803</v>
      </c>
      <c r="E451" s="258">
        <v>37807</v>
      </c>
    </row>
    <row r="452" spans="1:5" ht="14.5" x14ac:dyDescent="0.35">
      <c r="A452" s="127" t="s">
        <v>827</v>
      </c>
      <c r="B452" s="128">
        <v>727500</v>
      </c>
      <c r="D452" s="127" t="s">
        <v>7804</v>
      </c>
      <c r="E452" s="258">
        <v>727500</v>
      </c>
    </row>
    <row r="453" spans="1:5" ht="14.5" x14ac:dyDescent="0.35">
      <c r="A453" s="127" t="s">
        <v>4115</v>
      </c>
      <c r="B453" s="128">
        <v>0</v>
      </c>
      <c r="D453" s="127" t="s">
        <v>11397</v>
      </c>
      <c r="E453" s="258">
        <v>0</v>
      </c>
    </row>
    <row r="454" spans="1:5" ht="14.5" x14ac:dyDescent="0.35">
      <c r="A454" s="127" t="s">
        <v>4116</v>
      </c>
      <c r="B454" s="128">
        <v>0</v>
      </c>
      <c r="D454" s="127" t="s">
        <v>11398</v>
      </c>
      <c r="E454" s="258">
        <v>0</v>
      </c>
    </row>
    <row r="455" spans="1:5" ht="14.5" x14ac:dyDescent="0.35">
      <c r="A455" s="127" t="s">
        <v>828</v>
      </c>
      <c r="B455" s="128">
        <v>7999</v>
      </c>
      <c r="D455" s="127" t="s">
        <v>7805</v>
      </c>
      <c r="E455" s="258">
        <v>7999</v>
      </c>
    </row>
    <row r="456" spans="1:5" ht="14.5" x14ac:dyDescent="0.35">
      <c r="A456" s="127" t="s">
        <v>829</v>
      </c>
      <c r="B456" s="128">
        <v>3187</v>
      </c>
      <c r="D456" s="127" t="s">
        <v>7806</v>
      </c>
      <c r="E456" s="258">
        <v>3187</v>
      </c>
    </row>
    <row r="457" spans="1:5" ht="14.5" x14ac:dyDescent="0.35">
      <c r="A457" s="127" t="s">
        <v>830</v>
      </c>
      <c r="B457" s="128">
        <v>8962</v>
      </c>
      <c r="D457" s="127" t="s">
        <v>7807</v>
      </c>
      <c r="E457" s="258">
        <v>8962</v>
      </c>
    </row>
    <row r="458" spans="1:5" ht="14.5" x14ac:dyDescent="0.35">
      <c r="A458" s="127" t="s">
        <v>831</v>
      </c>
      <c r="B458" s="128">
        <v>2513</v>
      </c>
      <c r="D458" s="127" t="s">
        <v>7808</v>
      </c>
      <c r="E458" s="258">
        <v>2513</v>
      </c>
    </row>
    <row r="459" spans="1:5" ht="14.5" x14ac:dyDescent="0.35">
      <c r="A459" s="127" t="s">
        <v>832</v>
      </c>
      <c r="B459" s="128">
        <v>1432</v>
      </c>
      <c r="D459" s="127" t="s">
        <v>7809</v>
      </c>
      <c r="E459" s="258">
        <v>1432</v>
      </c>
    </row>
    <row r="460" spans="1:5" ht="14.5" x14ac:dyDescent="0.35">
      <c r="A460" s="127" t="s">
        <v>4117</v>
      </c>
      <c r="B460" s="128">
        <v>0</v>
      </c>
      <c r="D460" s="127" t="s">
        <v>11399</v>
      </c>
      <c r="E460" s="258">
        <v>0</v>
      </c>
    </row>
    <row r="461" spans="1:5" ht="14.5" x14ac:dyDescent="0.35">
      <c r="A461" s="127" t="s">
        <v>4118</v>
      </c>
      <c r="B461" s="128">
        <v>7018</v>
      </c>
      <c r="D461" s="127" t="s">
        <v>11400</v>
      </c>
      <c r="E461" s="258">
        <v>7018</v>
      </c>
    </row>
    <row r="462" spans="1:5" ht="14.5" x14ac:dyDescent="0.35">
      <c r="A462" s="127" t="s">
        <v>833</v>
      </c>
      <c r="B462" s="128">
        <v>872</v>
      </c>
      <c r="D462" s="127" t="s">
        <v>7810</v>
      </c>
      <c r="E462" s="258">
        <v>872</v>
      </c>
    </row>
    <row r="463" spans="1:5" ht="14.5" x14ac:dyDescent="0.35">
      <c r="A463" s="127" t="s">
        <v>4119</v>
      </c>
      <c r="B463" s="128">
        <v>0</v>
      </c>
      <c r="D463" s="127" t="s">
        <v>11401</v>
      </c>
      <c r="E463" s="258">
        <v>0</v>
      </c>
    </row>
    <row r="464" spans="1:5" ht="14.5" x14ac:dyDescent="0.35">
      <c r="A464" s="127" t="s">
        <v>834</v>
      </c>
      <c r="B464" s="128">
        <v>2271</v>
      </c>
      <c r="D464" s="127" t="s">
        <v>7811</v>
      </c>
      <c r="E464" s="258">
        <v>2271</v>
      </c>
    </row>
    <row r="465" spans="1:5" ht="14.5" x14ac:dyDescent="0.35">
      <c r="A465" s="127" t="s">
        <v>835</v>
      </c>
      <c r="B465" s="128">
        <v>775</v>
      </c>
      <c r="D465" s="127" t="s">
        <v>7812</v>
      </c>
      <c r="E465" s="258">
        <v>775</v>
      </c>
    </row>
    <row r="466" spans="1:5" ht="14.5" x14ac:dyDescent="0.35">
      <c r="A466" s="127" t="s">
        <v>4120</v>
      </c>
      <c r="B466" s="128">
        <v>0</v>
      </c>
      <c r="D466" s="127" t="s">
        <v>11402</v>
      </c>
      <c r="E466" s="258">
        <v>0</v>
      </c>
    </row>
    <row r="467" spans="1:5" ht="14.5" x14ac:dyDescent="0.35">
      <c r="A467" s="127" t="s">
        <v>836</v>
      </c>
      <c r="B467" s="128">
        <v>2361</v>
      </c>
      <c r="D467" s="127" t="s">
        <v>7813</v>
      </c>
      <c r="E467" s="258">
        <v>2361</v>
      </c>
    </row>
    <row r="468" spans="1:5" ht="14.5" x14ac:dyDescent="0.35">
      <c r="A468" s="127" t="s">
        <v>837</v>
      </c>
      <c r="B468" s="128">
        <v>0</v>
      </c>
      <c r="D468" s="127" t="s">
        <v>7814</v>
      </c>
      <c r="E468" s="258">
        <v>0</v>
      </c>
    </row>
    <row r="469" spans="1:5" ht="14.5" x14ac:dyDescent="0.35">
      <c r="A469" s="127" t="s">
        <v>838</v>
      </c>
      <c r="B469" s="128">
        <v>8402</v>
      </c>
      <c r="D469" s="127" t="s">
        <v>7815</v>
      </c>
      <c r="E469" s="258">
        <v>8402</v>
      </c>
    </row>
    <row r="470" spans="1:5" ht="14.5" x14ac:dyDescent="0.35">
      <c r="A470" s="127" t="s">
        <v>839</v>
      </c>
      <c r="B470" s="128">
        <v>750</v>
      </c>
      <c r="D470" s="127" t="s">
        <v>7816</v>
      </c>
      <c r="E470" s="258">
        <v>750</v>
      </c>
    </row>
    <row r="471" spans="1:5" ht="14.5" x14ac:dyDescent="0.35">
      <c r="A471" s="127" t="s">
        <v>4121</v>
      </c>
      <c r="B471" s="128">
        <v>0</v>
      </c>
      <c r="D471" s="127" t="s">
        <v>11403</v>
      </c>
      <c r="E471" s="258">
        <v>0</v>
      </c>
    </row>
    <row r="472" spans="1:5" ht="14.5" x14ac:dyDescent="0.35">
      <c r="A472" s="127" t="s">
        <v>4122</v>
      </c>
      <c r="B472" s="128">
        <v>0</v>
      </c>
      <c r="D472" s="127" t="s">
        <v>11404</v>
      </c>
      <c r="E472" s="258">
        <v>0</v>
      </c>
    </row>
    <row r="473" spans="1:5" ht="14.5" x14ac:dyDescent="0.35">
      <c r="A473" s="127" t="s">
        <v>4123</v>
      </c>
      <c r="B473" s="128">
        <v>0</v>
      </c>
      <c r="D473" s="127" t="s">
        <v>11405</v>
      </c>
      <c r="E473" s="258">
        <v>0</v>
      </c>
    </row>
    <row r="474" spans="1:5" ht="14.5" x14ac:dyDescent="0.35">
      <c r="A474" s="127" t="s">
        <v>4124</v>
      </c>
      <c r="B474" s="128">
        <v>0</v>
      </c>
      <c r="D474" s="127" t="s">
        <v>11406</v>
      </c>
      <c r="E474" s="258">
        <v>0</v>
      </c>
    </row>
    <row r="475" spans="1:5" ht="14.5" x14ac:dyDescent="0.35">
      <c r="A475" s="127" t="s">
        <v>840</v>
      </c>
      <c r="B475" s="128">
        <v>795</v>
      </c>
      <c r="D475" s="127" t="s">
        <v>7817</v>
      </c>
      <c r="E475" s="258">
        <v>795</v>
      </c>
    </row>
    <row r="476" spans="1:5" ht="14.5" x14ac:dyDescent="0.35">
      <c r="A476" s="127" t="s">
        <v>841</v>
      </c>
      <c r="B476" s="128">
        <v>4940</v>
      </c>
      <c r="D476" s="127" t="s">
        <v>7818</v>
      </c>
      <c r="E476" s="258">
        <v>4940</v>
      </c>
    </row>
    <row r="477" spans="1:5" ht="14.5" x14ac:dyDescent="0.35">
      <c r="A477" s="127" t="s">
        <v>4125</v>
      </c>
      <c r="B477" s="128">
        <v>0</v>
      </c>
      <c r="D477" s="127" t="s">
        <v>11407</v>
      </c>
      <c r="E477" s="258">
        <v>0</v>
      </c>
    </row>
    <row r="478" spans="1:5" ht="14.5" x14ac:dyDescent="0.35">
      <c r="A478" s="127" t="s">
        <v>842</v>
      </c>
      <c r="B478" s="128">
        <v>1283</v>
      </c>
      <c r="D478" s="127" t="s">
        <v>7819</v>
      </c>
      <c r="E478" s="258">
        <v>1283</v>
      </c>
    </row>
    <row r="479" spans="1:5" ht="14.5" x14ac:dyDescent="0.35">
      <c r="A479" s="127" t="s">
        <v>843</v>
      </c>
      <c r="B479" s="128">
        <v>3111</v>
      </c>
      <c r="D479" s="127" t="s">
        <v>7820</v>
      </c>
      <c r="E479" s="258">
        <v>3111</v>
      </c>
    </row>
    <row r="480" spans="1:5" ht="14.5" x14ac:dyDescent="0.35">
      <c r="A480" s="127" t="s">
        <v>4126</v>
      </c>
      <c r="B480" s="128">
        <v>0</v>
      </c>
      <c r="D480" s="127" t="s">
        <v>11408</v>
      </c>
      <c r="E480" s="258">
        <v>0</v>
      </c>
    </row>
    <row r="481" spans="1:5" ht="14.5" x14ac:dyDescent="0.35">
      <c r="A481" s="127" t="s">
        <v>844</v>
      </c>
      <c r="B481" s="128">
        <v>1501</v>
      </c>
      <c r="D481" s="127" t="s">
        <v>7821</v>
      </c>
      <c r="E481" s="258">
        <v>1501</v>
      </c>
    </row>
    <row r="482" spans="1:5" ht="14.5" x14ac:dyDescent="0.35">
      <c r="A482" s="127" t="s">
        <v>4127</v>
      </c>
      <c r="B482" s="128">
        <v>0</v>
      </c>
      <c r="D482" s="127" t="s">
        <v>11409</v>
      </c>
      <c r="E482" s="258">
        <v>0</v>
      </c>
    </row>
    <row r="483" spans="1:5" ht="14.5" x14ac:dyDescent="0.35">
      <c r="A483" s="127" t="s">
        <v>4128</v>
      </c>
      <c r="B483" s="128">
        <v>3188</v>
      </c>
      <c r="D483" s="127" t="s">
        <v>11410</v>
      </c>
      <c r="E483" s="258">
        <v>3188</v>
      </c>
    </row>
    <row r="484" spans="1:5" ht="14.5" x14ac:dyDescent="0.35">
      <c r="A484" s="127" t="s">
        <v>4129</v>
      </c>
      <c r="B484" s="128">
        <v>0</v>
      </c>
      <c r="D484" s="127" t="s">
        <v>11411</v>
      </c>
      <c r="E484" s="258">
        <v>0</v>
      </c>
    </row>
    <row r="485" spans="1:5" ht="14.5" x14ac:dyDescent="0.35">
      <c r="A485" s="127" t="s">
        <v>845</v>
      </c>
      <c r="B485" s="128">
        <v>24305</v>
      </c>
      <c r="D485" s="127" t="s">
        <v>7822</v>
      </c>
      <c r="E485" s="258">
        <v>24305</v>
      </c>
    </row>
    <row r="486" spans="1:5" ht="14.5" x14ac:dyDescent="0.35">
      <c r="A486" s="127" t="s">
        <v>846</v>
      </c>
      <c r="B486" s="128">
        <v>385</v>
      </c>
      <c r="D486" s="127" t="s">
        <v>7823</v>
      </c>
      <c r="E486" s="258">
        <v>385</v>
      </c>
    </row>
    <row r="487" spans="1:5" ht="14.5" x14ac:dyDescent="0.35">
      <c r="A487" s="127" t="s">
        <v>4130</v>
      </c>
      <c r="B487" s="128">
        <v>0</v>
      </c>
      <c r="D487" s="127" t="s">
        <v>11412</v>
      </c>
      <c r="E487" s="258">
        <v>0</v>
      </c>
    </row>
    <row r="488" spans="1:5" ht="14.5" x14ac:dyDescent="0.35">
      <c r="A488" s="127" t="s">
        <v>847</v>
      </c>
      <c r="B488" s="128">
        <v>1219</v>
      </c>
      <c r="D488" s="127" t="s">
        <v>7824</v>
      </c>
      <c r="E488" s="258">
        <v>1219</v>
      </c>
    </row>
    <row r="489" spans="1:5" ht="14.5" x14ac:dyDescent="0.35">
      <c r="A489" s="127" t="s">
        <v>848</v>
      </c>
      <c r="B489" s="128">
        <v>38838</v>
      </c>
      <c r="D489" s="127" t="s">
        <v>7825</v>
      </c>
      <c r="E489" s="258">
        <v>38838</v>
      </c>
    </row>
    <row r="490" spans="1:5" ht="14.5" x14ac:dyDescent="0.35">
      <c r="A490" s="127" t="s">
        <v>4131</v>
      </c>
      <c r="B490" s="128">
        <v>0</v>
      </c>
      <c r="D490" s="127" t="s">
        <v>11413</v>
      </c>
      <c r="E490" s="258">
        <v>0</v>
      </c>
    </row>
    <row r="491" spans="1:5" ht="14.5" x14ac:dyDescent="0.35">
      <c r="A491" s="127" t="s">
        <v>4132</v>
      </c>
      <c r="B491" s="128">
        <v>0</v>
      </c>
      <c r="D491" s="127" t="s">
        <v>11414</v>
      </c>
      <c r="E491" s="258">
        <v>0</v>
      </c>
    </row>
    <row r="492" spans="1:5" ht="14.5" x14ac:dyDescent="0.35">
      <c r="A492" s="127" t="s">
        <v>4133</v>
      </c>
      <c r="B492" s="128">
        <v>0</v>
      </c>
      <c r="D492" s="127" t="s">
        <v>11415</v>
      </c>
      <c r="E492" s="258">
        <v>0</v>
      </c>
    </row>
    <row r="493" spans="1:5" ht="14.5" x14ac:dyDescent="0.35">
      <c r="A493" s="127" t="s">
        <v>849</v>
      </c>
      <c r="B493" s="128">
        <v>64050</v>
      </c>
      <c r="D493" s="127" t="s">
        <v>7826</v>
      </c>
      <c r="E493" s="258">
        <v>64050</v>
      </c>
    </row>
    <row r="494" spans="1:5" ht="14.5" x14ac:dyDescent="0.35">
      <c r="A494" s="127" t="s">
        <v>4134</v>
      </c>
      <c r="B494" s="128">
        <v>0</v>
      </c>
      <c r="D494" s="127" t="s">
        <v>11416</v>
      </c>
      <c r="E494" s="258">
        <v>0</v>
      </c>
    </row>
    <row r="495" spans="1:5" ht="14.5" x14ac:dyDescent="0.35">
      <c r="A495" s="127" t="s">
        <v>850</v>
      </c>
      <c r="B495" s="128">
        <v>7650</v>
      </c>
      <c r="D495" s="127" t="s">
        <v>7827</v>
      </c>
      <c r="E495" s="258">
        <v>7650</v>
      </c>
    </row>
    <row r="496" spans="1:5" ht="14.5" x14ac:dyDescent="0.35">
      <c r="A496" s="127" t="s">
        <v>851</v>
      </c>
      <c r="B496" s="128">
        <v>3976</v>
      </c>
      <c r="D496" s="127" t="s">
        <v>7828</v>
      </c>
      <c r="E496" s="258">
        <v>3976</v>
      </c>
    </row>
    <row r="497" spans="1:5" ht="14.5" x14ac:dyDescent="0.35">
      <c r="A497" s="127" t="s">
        <v>4135</v>
      </c>
      <c r="B497" s="128">
        <v>0</v>
      </c>
      <c r="D497" s="127" t="s">
        <v>11417</v>
      </c>
      <c r="E497" s="258">
        <v>0</v>
      </c>
    </row>
    <row r="498" spans="1:5" ht="14.5" x14ac:dyDescent="0.35">
      <c r="A498" s="127" t="s">
        <v>4136</v>
      </c>
      <c r="B498" s="128">
        <v>0</v>
      </c>
      <c r="D498" s="127" t="s">
        <v>11418</v>
      </c>
      <c r="E498" s="258">
        <v>0</v>
      </c>
    </row>
    <row r="499" spans="1:5" ht="14.5" x14ac:dyDescent="0.35">
      <c r="A499" s="127" t="s">
        <v>4137</v>
      </c>
      <c r="B499" s="128">
        <v>0</v>
      </c>
      <c r="D499" s="127" t="s">
        <v>11419</v>
      </c>
      <c r="E499" s="258">
        <v>0</v>
      </c>
    </row>
    <row r="500" spans="1:5" ht="14.5" x14ac:dyDescent="0.35">
      <c r="A500" s="127" t="s">
        <v>4138</v>
      </c>
      <c r="B500" s="128">
        <v>0</v>
      </c>
      <c r="D500" s="127" t="s">
        <v>11420</v>
      </c>
      <c r="E500" s="258">
        <v>0</v>
      </c>
    </row>
    <row r="501" spans="1:5" ht="14.5" x14ac:dyDescent="0.35">
      <c r="A501" s="127" t="s">
        <v>4139</v>
      </c>
      <c r="B501" s="128">
        <v>0</v>
      </c>
      <c r="D501" s="127" t="s">
        <v>11421</v>
      </c>
      <c r="E501" s="258">
        <v>0</v>
      </c>
    </row>
    <row r="502" spans="1:5" ht="14.5" x14ac:dyDescent="0.35">
      <c r="A502" s="127" t="s">
        <v>852</v>
      </c>
      <c r="B502" s="128">
        <v>3996</v>
      </c>
      <c r="D502" s="127" t="s">
        <v>7829</v>
      </c>
      <c r="E502" s="258">
        <v>3996</v>
      </c>
    </row>
    <row r="503" spans="1:5" ht="14.5" x14ac:dyDescent="0.35">
      <c r="A503" s="127" t="s">
        <v>853</v>
      </c>
      <c r="B503" s="128">
        <v>1379</v>
      </c>
      <c r="D503" s="127" t="s">
        <v>7830</v>
      </c>
      <c r="E503" s="258">
        <v>1379</v>
      </c>
    </row>
    <row r="504" spans="1:5" ht="14.5" x14ac:dyDescent="0.35">
      <c r="A504" s="127" t="s">
        <v>854</v>
      </c>
      <c r="B504" s="128">
        <v>10465</v>
      </c>
      <c r="D504" s="127" t="s">
        <v>7831</v>
      </c>
      <c r="E504" s="258">
        <v>10465</v>
      </c>
    </row>
    <row r="505" spans="1:5" ht="14.5" x14ac:dyDescent="0.35">
      <c r="A505" s="127" t="s">
        <v>4140</v>
      </c>
      <c r="B505" s="128">
        <v>0</v>
      </c>
      <c r="D505" s="127" t="s">
        <v>11422</v>
      </c>
      <c r="E505" s="258">
        <v>0</v>
      </c>
    </row>
    <row r="506" spans="1:5" ht="14.5" x14ac:dyDescent="0.35">
      <c r="A506" s="127" t="s">
        <v>855</v>
      </c>
      <c r="B506" s="128">
        <v>124764</v>
      </c>
      <c r="D506" s="127" t="s">
        <v>7832</v>
      </c>
      <c r="E506" s="258">
        <v>124764</v>
      </c>
    </row>
    <row r="507" spans="1:5" ht="14.5" x14ac:dyDescent="0.35">
      <c r="A507" s="127" t="s">
        <v>4141</v>
      </c>
      <c r="B507" s="128">
        <v>0</v>
      </c>
      <c r="D507" s="127" t="s">
        <v>11423</v>
      </c>
      <c r="E507" s="258">
        <v>0</v>
      </c>
    </row>
    <row r="508" spans="1:5" ht="14.5" x14ac:dyDescent="0.35">
      <c r="A508" s="127" t="s">
        <v>856</v>
      </c>
      <c r="B508" s="128">
        <v>13590</v>
      </c>
      <c r="D508" s="127" t="s">
        <v>7833</v>
      </c>
      <c r="E508" s="258">
        <v>13590</v>
      </c>
    </row>
    <row r="509" spans="1:5" ht="14.5" x14ac:dyDescent="0.35">
      <c r="A509" s="127" t="s">
        <v>857</v>
      </c>
      <c r="B509" s="128">
        <v>79665</v>
      </c>
      <c r="D509" s="127" t="s">
        <v>7834</v>
      </c>
      <c r="E509" s="258">
        <v>79665</v>
      </c>
    </row>
    <row r="510" spans="1:5" ht="14.5" x14ac:dyDescent="0.35">
      <c r="A510" s="127" t="s">
        <v>4142</v>
      </c>
      <c r="B510" s="128">
        <v>0</v>
      </c>
      <c r="D510" s="127" t="s">
        <v>11424</v>
      </c>
      <c r="E510" s="258">
        <v>0</v>
      </c>
    </row>
    <row r="511" spans="1:5" ht="14.5" x14ac:dyDescent="0.35">
      <c r="A511" s="127" t="s">
        <v>858</v>
      </c>
      <c r="B511" s="128">
        <v>550</v>
      </c>
      <c r="D511" s="127" t="s">
        <v>7835</v>
      </c>
      <c r="E511" s="258">
        <v>550</v>
      </c>
    </row>
    <row r="512" spans="1:5" ht="14.5" x14ac:dyDescent="0.35">
      <c r="A512" s="127" t="s">
        <v>4040</v>
      </c>
      <c r="B512" s="128">
        <v>9452</v>
      </c>
      <c r="D512" s="127" t="s">
        <v>11425</v>
      </c>
      <c r="E512" s="258">
        <v>9452</v>
      </c>
    </row>
    <row r="513" spans="1:5" ht="14.5" x14ac:dyDescent="0.35">
      <c r="A513" s="127" t="s">
        <v>859</v>
      </c>
      <c r="B513" s="128">
        <v>3490</v>
      </c>
      <c r="D513" s="127" t="s">
        <v>7836</v>
      </c>
      <c r="E513" s="258">
        <v>3490</v>
      </c>
    </row>
    <row r="514" spans="1:5" ht="14.5" x14ac:dyDescent="0.35">
      <c r="A514" s="127" t="s">
        <v>860</v>
      </c>
      <c r="B514" s="128">
        <v>59227</v>
      </c>
      <c r="D514" s="127" t="s">
        <v>7837</v>
      </c>
      <c r="E514" s="258">
        <v>59227</v>
      </c>
    </row>
    <row r="515" spans="1:5" ht="14.5" x14ac:dyDescent="0.35">
      <c r="A515" s="127" t="s">
        <v>4143</v>
      </c>
      <c r="B515" s="128">
        <v>0</v>
      </c>
      <c r="D515" s="127" t="s">
        <v>11426</v>
      </c>
      <c r="E515" s="258">
        <v>0</v>
      </c>
    </row>
    <row r="516" spans="1:5" ht="14.5" x14ac:dyDescent="0.35">
      <c r="A516" s="127" t="s">
        <v>861</v>
      </c>
      <c r="B516" s="128">
        <v>60762</v>
      </c>
      <c r="D516" s="127" t="s">
        <v>7838</v>
      </c>
      <c r="E516" s="258">
        <v>60762</v>
      </c>
    </row>
    <row r="517" spans="1:5" ht="14.5" x14ac:dyDescent="0.35">
      <c r="A517" s="127" t="s">
        <v>4041</v>
      </c>
      <c r="B517" s="128">
        <v>0</v>
      </c>
      <c r="D517" s="127" t="s">
        <v>11427</v>
      </c>
      <c r="E517" s="258">
        <v>0</v>
      </c>
    </row>
    <row r="518" spans="1:5" ht="14.5" x14ac:dyDescent="0.35">
      <c r="A518" s="127" t="s">
        <v>862</v>
      </c>
      <c r="B518" s="128">
        <v>17703</v>
      </c>
      <c r="D518" s="127" t="s">
        <v>7839</v>
      </c>
      <c r="E518" s="258">
        <v>17703</v>
      </c>
    </row>
    <row r="519" spans="1:5" ht="14.5" x14ac:dyDescent="0.35">
      <c r="A519" s="127" t="s">
        <v>4144</v>
      </c>
      <c r="B519" s="128">
        <v>0</v>
      </c>
      <c r="D519" s="127" t="s">
        <v>11428</v>
      </c>
      <c r="E519" s="258">
        <v>0</v>
      </c>
    </row>
    <row r="520" spans="1:5" ht="14.5" x14ac:dyDescent="0.35">
      <c r="A520" s="127" t="s">
        <v>4145</v>
      </c>
      <c r="B520" s="128">
        <v>0</v>
      </c>
      <c r="D520" s="127" t="s">
        <v>11429</v>
      </c>
      <c r="E520" s="258">
        <v>0</v>
      </c>
    </row>
    <row r="521" spans="1:5" ht="14.5" x14ac:dyDescent="0.35">
      <c r="A521" s="127" t="s">
        <v>863</v>
      </c>
      <c r="B521" s="128">
        <v>90168</v>
      </c>
      <c r="D521" s="127" t="s">
        <v>7840</v>
      </c>
      <c r="E521" s="258">
        <v>90168</v>
      </c>
    </row>
    <row r="522" spans="1:5" ht="14.5" x14ac:dyDescent="0.35">
      <c r="A522" s="127" t="s">
        <v>4146</v>
      </c>
      <c r="B522" s="128">
        <v>0</v>
      </c>
      <c r="D522" s="127" t="s">
        <v>11430</v>
      </c>
      <c r="E522" s="258">
        <v>0</v>
      </c>
    </row>
    <row r="523" spans="1:5" ht="14.5" x14ac:dyDescent="0.35">
      <c r="A523" s="127" t="s">
        <v>4184</v>
      </c>
      <c r="B523" s="128">
        <v>0</v>
      </c>
      <c r="D523" s="127" t="s">
        <v>11431</v>
      </c>
      <c r="E523" s="258">
        <v>0</v>
      </c>
    </row>
    <row r="524" spans="1:5" ht="14.5" x14ac:dyDescent="0.35">
      <c r="A524" s="127" t="s">
        <v>864</v>
      </c>
      <c r="B524" s="128">
        <v>6442</v>
      </c>
      <c r="D524" s="127" t="s">
        <v>7841</v>
      </c>
      <c r="E524" s="258">
        <v>6442</v>
      </c>
    </row>
    <row r="525" spans="1:5" ht="14.5" x14ac:dyDescent="0.35">
      <c r="A525" s="127" t="s">
        <v>865</v>
      </c>
      <c r="B525" s="128">
        <v>27150</v>
      </c>
      <c r="D525" s="127" t="s">
        <v>7842</v>
      </c>
      <c r="E525" s="258">
        <v>27150</v>
      </c>
    </row>
    <row r="526" spans="1:5" ht="14.5" x14ac:dyDescent="0.35">
      <c r="A526" s="127" t="s">
        <v>4042</v>
      </c>
      <c r="B526" s="128">
        <v>0</v>
      </c>
      <c r="D526" s="127" t="s">
        <v>11432</v>
      </c>
      <c r="E526" s="258">
        <v>0</v>
      </c>
    </row>
    <row r="527" spans="1:5" ht="14.5" x14ac:dyDescent="0.35">
      <c r="A527" s="127" t="s">
        <v>4147</v>
      </c>
      <c r="B527" s="128">
        <v>0</v>
      </c>
      <c r="D527" s="127" t="s">
        <v>11433</v>
      </c>
      <c r="E527" s="258">
        <v>0</v>
      </c>
    </row>
    <row r="528" spans="1:5" ht="14.5" x14ac:dyDescent="0.35">
      <c r="A528" s="127" t="s">
        <v>866</v>
      </c>
      <c r="B528" s="128">
        <v>45909</v>
      </c>
      <c r="D528" s="127" t="s">
        <v>7843</v>
      </c>
      <c r="E528" s="258">
        <v>45909</v>
      </c>
    </row>
    <row r="529" spans="1:5" ht="14.5" x14ac:dyDescent="0.35">
      <c r="A529" s="127" t="s">
        <v>867</v>
      </c>
      <c r="B529" s="128">
        <v>9000</v>
      </c>
      <c r="D529" s="127" t="s">
        <v>7844</v>
      </c>
      <c r="E529" s="258">
        <v>9000</v>
      </c>
    </row>
    <row r="530" spans="1:5" ht="14.5" x14ac:dyDescent="0.35">
      <c r="A530" s="127" t="s">
        <v>4148</v>
      </c>
      <c r="B530" s="128">
        <v>770</v>
      </c>
      <c r="D530" s="127" t="s">
        <v>11434</v>
      </c>
      <c r="E530" s="258">
        <v>770</v>
      </c>
    </row>
    <row r="531" spans="1:5" ht="14.5" x14ac:dyDescent="0.35">
      <c r="A531" s="127" t="s">
        <v>4149</v>
      </c>
      <c r="B531" s="128">
        <v>0</v>
      </c>
      <c r="D531" s="127" t="s">
        <v>11435</v>
      </c>
      <c r="E531" s="258">
        <v>0</v>
      </c>
    </row>
    <row r="532" spans="1:5" ht="14.5" x14ac:dyDescent="0.35">
      <c r="A532" s="127" t="s">
        <v>4043</v>
      </c>
      <c r="B532" s="128">
        <v>74264</v>
      </c>
      <c r="D532" s="127" t="s">
        <v>11436</v>
      </c>
      <c r="E532" s="258">
        <v>74264</v>
      </c>
    </row>
    <row r="533" spans="1:5" ht="14.5" x14ac:dyDescent="0.35">
      <c r="A533" s="127" t="s">
        <v>4150</v>
      </c>
      <c r="B533" s="128">
        <v>0</v>
      </c>
      <c r="D533" s="127" t="s">
        <v>11437</v>
      </c>
      <c r="E533" s="258">
        <v>0</v>
      </c>
    </row>
    <row r="534" spans="1:5" ht="14.5" x14ac:dyDescent="0.35">
      <c r="A534" s="127" t="s">
        <v>4185</v>
      </c>
      <c r="B534" s="128">
        <v>0</v>
      </c>
      <c r="D534" s="127" t="s">
        <v>11438</v>
      </c>
      <c r="E534" s="258">
        <v>0</v>
      </c>
    </row>
    <row r="535" spans="1:5" ht="14.5" x14ac:dyDescent="0.35">
      <c r="A535" s="127" t="s">
        <v>4044</v>
      </c>
      <c r="B535" s="128">
        <v>0</v>
      </c>
      <c r="D535" s="127" t="s">
        <v>11439</v>
      </c>
      <c r="E535" s="258">
        <v>0</v>
      </c>
    </row>
    <row r="536" spans="1:5" ht="14.5" x14ac:dyDescent="0.35">
      <c r="A536" s="127" t="s">
        <v>868</v>
      </c>
      <c r="B536" s="128">
        <v>712</v>
      </c>
      <c r="D536" s="127" t="s">
        <v>7845</v>
      </c>
      <c r="E536" s="258">
        <v>712</v>
      </c>
    </row>
    <row r="537" spans="1:5" ht="14.5" x14ac:dyDescent="0.35">
      <c r="A537" s="127" t="s">
        <v>869</v>
      </c>
      <c r="B537" s="128">
        <v>1419</v>
      </c>
      <c r="D537" s="127" t="s">
        <v>7846</v>
      </c>
      <c r="E537" s="258">
        <v>1419</v>
      </c>
    </row>
    <row r="538" spans="1:5" ht="14.5" x14ac:dyDescent="0.35">
      <c r="A538" s="127" t="s">
        <v>4151</v>
      </c>
      <c r="B538" s="128">
        <v>0</v>
      </c>
      <c r="D538" s="127" t="s">
        <v>11440</v>
      </c>
      <c r="E538" s="258">
        <v>0</v>
      </c>
    </row>
    <row r="539" spans="1:5" ht="14.5" x14ac:dyDescent="0.35">
      <c r="A539" s="127" t="s">
        <v>870</v>
      </c>
      <c r="B539" s="128">
        <v>99</v>
      </c>
      <c r="D539" s="127" t="s">
        <v>7847</v>
      </c>
      <c r="E539" s="258">
        <v>99</v>
      </c>
    </row>
    <row r="540" spans="1:5" ht="14.5" x14ac:dyDescent="0.35">
      <c r="A540" s="127" t="s">
        <v>871</v>
      </c>
      <c r="B540" s="128">
        <v>608</v>
      </c>
      <c r="D540" s="127" t="s">
        <v>7848</v>
      </c>
      <c r="E540" s="258">
        <v>608</v>
      </c>
    </row>
    <row r="541" spans="1:5" ht="14.5" x14ac:dyDescent="0.35">
      <c r="A541" s="127" t="s">
        <v>4045</v>
      </c>
      <c r="B541" s="128">
        <v>0</v>
      </c>
      <c r="D541" s="127" t="s">
        <v>11441</v>
      </c>
      <c r="E541" s="258">
        <v>0</v>
      </c>
    </row>
    <row r="542" spans="1:5" ht="14.5" x14ac:dyDescent="0.35">
      <c r="A542" s="127" t="s">
        <v>4046</v>
      </c>
      <c r="B542" s="128">
        <v>0</v>
      </c>
      <c r="D542" s="127" t="s">
        <v>11442</v>
      </c>
      <c r="E542" s="258">
        <v>0</v>
      </c>
    </row>
    <row r="543" spans="1:5" ht="14.5" x14ac:dyDescent="0.35">
      <c r="A543" s="127" t="s">
        <v>872</v>
      </c>
      <c r="B543" s="128">
        <v>34085</v>
      </c>
      <c r="D543" s="127" t="s">
        <v>7849</v>
      </c>
      <c r="E543" s="258">
        <v>34085</v>
      </c>
    </row>
    <row r="544" spans="1:5" ht="14.5" x14ac:dyDescent="0.35">
      <c r="A544" s="127" t="s">
        <v>873</v>
      </c>
      <c r="B544" s="128">
        <v>1300</v>
      </c>
      <c r="D544" s="127" t="s">
        <v>7850</v>
      </c>
      <c r="E544" s="258">
        <v>1300</v>
      </c>
    </row>
    <row r="545" spans="1:5" ht="14.5" x14ac:dyDescent="0.35">
      <c r="A545" s="127" t="s">
        <v>874</v>
      </c>
      <c r="B545" s="128">
        <v>30390</v>
      </c>
      <c r="D545" s="127" t="s">
        <v>7851</v>
      </c>
      <c r="E545" s="258">
        <v>30390</v>
      </c>
    </row>
    <row r="546" spans="1:5" ht="14.5" x14ac:dyDescent="0.35">
      <c r="A546" s="127" t="s">
        <v>875</v>
      </c>
      <c r="B546" s="128">
        <v>13985</v>
      </c>
      <c r="D546" s="127" t="s">
        <v>7852</v>
      </c>
      <c r="E546" s="258">
        <v>13985</v>
      </c>
    </row>
    <row r="547" spans="1:5" ht="14.5" x14ac:dyDescent="0.35">
      <c r="A547" s="127" t="s">
        <v>876</v>
      </c>
      <c r="B547" s="128">
        <v>8673</v>
      </c>
      <c r="D547" s="127" t="s">
        <v>7853</v>
      </c>
      <c r="E547" s="258">
        <v>8673</v>
      </c>
    </row>
    <row r="548" spans="1:5" ht="14.5" x14ac:dyDescent="0.35">
      <c r="A548" s="127" t="s">
        <v>877</v>
      </c>
      <c r="B548" s="128">
        <v>10802</v>
      </c>
      <c r="D548" s="127" t="s">
        <v>7854</v>
      </c>
      <c r="E548" s="258">
        <v>10802</v>
      </c>
    </row>
    <row r="549" spans="1:5" ht="14.5" x14ac:dyDescent="0.35">
      <c r="A549" s="127" t="s">
        <v>4152</v>
      </c>
      <c r="B549" s="128">
        <v>0</v>
      </c>
      <c r="D549" s="127" t="s">
        <v>11443</v>
      </c>
      <c r="E549" s="258">
        <v>0</v>
      </c>
    </row>
    <row r="550" spans="1:5" ht="14.5" x14ac:dyDescent="0.35">
      <c r="A550" s="127" t="s">
        <v>4047</v>
      </c>
      <c r="B550" s="128">
        <v>0</v>
      </c>
      <c r="D550" s="127" t="s">
        <v>11444</v>
      </c>
      <c r="E550" s="258">
        <v>0</v>
      </c>
    </row>
    <row r="551" spans="1:5" ht="14.5" x14ac:dyDescent="0.35">
      <c r="A551" s="127" t="s">
        <v>878</v>
      </c>
      <c r="B551" s="128">
        <v>1140</v>
      </c>
      <c r="D551" s="127" t="s">
        <v>7855</v>
      </c>
      <c r="E551" s="258">
        <v>1140</v>
      </c>
    </row>
    <row r="552" spans="1:5" ht="14.5" x14ac:dyDescent="0.35">
      <c r="A552" s="127" t="s">
        <v>879</v>
      </c>
      <c r="B552" s="128">
        <v>21604</v>
      </c>
      <c r="D552" s="127" t="s">
        <v>7856</v>
      </c>
      <c r="E552" s="258">
        <v>21604</v>
      </c>
    </row>
    <row r="553" spans="1:5" ht="14.5" x14ac:dyDescent="0.35">
      <c r="A553" s="127" t="s">
        <v>880</v>
      </c>
      <c r="B553" s="128">
        <v>460</v>
      </c>
      <c r="D553" s="127" t="s">
        <v>7857</v>
      </c>
      <c r="E553" s="258">
        <v>460</v>
      </c>
    </row>
    <row r="554" spans="1:5" ht="14.5" x14ac:dyDescent="0.35">
      <c r="A554" s="127" t="s">
        <v>881</v>
      </c>
      <c r="B554" s="128">
        <v>4051</v>
      </c>
      <c r="D554" s="127" t="s">
        <v>7858</v>
      </c>
      <c r="E554" s="258">
        <v>4051</v>
      </c>
    </row>
    <row r="555" spans="1:5" ht="14.5" x14ac:dyDescent="0.35">
      <c r="A555" s="127" t="s">
        <v>882</v>
      </c>
      <c r="B555" s="128">
        <v>224650</v>
      </c>
      <c r="D555" s="127" t="s">
        <v>7859</v>
      </c>
      <c r="E555" s="258">
        <v>224650</v>
      </c>
    </row>
    <row r="556" spans="1:5" ht="14.5" x14ac:dyDescent="0.35">
      <c r="A556" s="127" t="s">
        <v>883</v>
      </c>
      <c r="B556" s="128">
        <v>9326</v>
      </c>
      <c r="D556" s="127" t="s">
        <v>7860</v>
      </c>
      <c r="E556" s="258">
        <v>9326</v>
      </c>
    </row>
    <row r="557" spans="1:5" ht="14.5" x14ac:dyDescent="0.35">
      <c r="A557" s="127" t="s">
        <v>884</v>
      </c>
      <c r="B557" s="128">
        <v>2880</v>
      </c>
      <c r="D557" s="127" t="s">
        <v>7861</v>
      </c>
      <c r="E557" s="258">
        <v>2880</v>
      </c>
    </row>
    <row r="558" spans="1:5" ht="14.5" x14ac:dyDescent="0.35">
      <c r="A558" s="127" t="s">
        <v>4153</v>
      </c>
      <c r="B558" s="128">
        <v>6197</v>
      </c>
      <c r="D558" s="127" t="s">
        <v>11445</v>
      </c>
      <c r="E558" s="258">
        <v>6197</v>
      </c>
    </row>
    <row r="559" spans="1:5" ht="14.5" x14ac:dyDescent="0.35">
      <c r="A559" s="127" t="s">
        <v>4154</v>
      </c>
      <c r="B559" s="128">
        <v>0</v>
      </c>
      <c r="D559" s="127" t="s">
        <v>11446</v>
      </c>
      <c r="E559" s="258">
        <v>0</v>
      </c>
    </row>
    <row r="560" spans="1:5" ht="14.5" x14ac:dyDescent="0.35">
      <c r="A560" s="127" t="s">
        <v>4155</v>
      </c>
      <c r="B560" s="128">
        <v>0</v>
      </c>
      <c r="D560" s="127" t="s">
        <v>11447</v>
      </c>
      <c r="E560" s="258">
        <v>0</v>
      </c>
    </row>
    <row r="561" spans="1:5" ht="14.5" x14ac:dyDescent="0.35">
      <c r="A561" s="127" t="s">
        <v>885</v>
      </c>
      <c r="B561" s="128">
        <v>2243</v>
      </c>
      <c r="D561" s="127" t="s">
        <v>7862</v>
      </c>
      <c r="E561" s="258">
        <v>2243</v>
      </c>
    </row>
    <row r="562" spans="1:5" ht="14.5" x14ac:dyDescent="0.35">
      <c r="A562" s="127" t="s">
        <v>886</v>
      </c>
      <c r="B562" s="128">
        <v>1462</v>
      </c>
      <c r="D562" s="127" t="s">
        <v>7863</v>
      </c>
      <c r="E562" s="258">
        <v>1462</v>
      </c>
    </row>
    <row r="563" spans="1:5" ht="14.5" x14ac:dyDescent="0.35">
      <c r="A563" s="127" t="s">
        <v>4156</v>
      </c>
      <c r="B563" s="128">
        <v>0</v>
      </c>
      <c r="D563" s="127" t="s">
        <v>11448</v>
      </c>
      <c r="E563" s="258">
        <v>0</v>
      </c>
    </row>
    <row r="564" spans="1:5" ht="14.5" x14ac:dyDescent="0.35">
      <c r="A564" s="127" t="s">
        <v>887</v>
      </c>
      <c r="B564" s="128">
        <v>981520</v>
      </c>
      <c r="D564" s="127" t="s">
        <v>7864</v>
      </c>
      <c r="E564" s="258">
        <v>981520</v>
      </c>
    </row>
    <row r="565" spans="1:5" ht="14.5" x14ac:dyDescent="0.35">
      <c r="A565" s="127" t="s">
        <v>4157</v>
      </c>
      <c r="B565" s="128">
        <v>0</v>
      </c>
      <c r="D565" s="127" t="s">
        <v>11449</v>
      </c>
      <c r="E565" s="258">
        <v>0</v>
      </c>
    </row>
    <row r="566" spans="1:5" ht="14.5" x14ac:dyDescent="0.35">
      <c r="A566" s="127" t="s">
        <v>4158</v>
      </c>
      <c r="B566" s="128">
        <v>0</v>
      </c>
      <c r="D566" s="127" t="s">
        <v>11450</v>
      </c>
      <c r="E566" s="258">
        <v>0</v>
      </c>
    </row>
    <row r="567" spans="1:5" ht="14.5" x14ac:dyDescent="0.35">
      <c r="A567" s="127" t="s">
        <v>4159</v>
      </c>
      <c r="B567" s="128">
        <v>0</v>
      </c>
      <c r="D567" s="127" t="s">
        <v>11451</v>
      </c>
      <c r="E567" s="258">
        <v>0</v>
      </c>
    </row>
    <row r="568" spans="1:5" ht="14.5" x14ac:dyDescent="0.35">
      <c r="A568" s="127" t="s">
        <v>4160</v>
      </c>
      <c r="B568" s="128">
        <v>0</v>
      </c>
      <c r="D568" s="127" t="s">
        <v>11452</v>
      </c>
      <c r="E568" s="258">
        <v>0</v>
      </c>
    </row>
    <row r="569" spans="1:5" ht="14.5" x14ac:dyDescent="0.35">
      <c r="A569" s="127" t="s">
        <v>4161</v>
      </c>
      <c r="B569" s="128">
        <v>0</v>
      </c>
      <c r="D569" s="127" t="s">
        <v>11453</v>
      </c>
      <c r="E569" s="258">
        <v>0</v>
      </c>
    </row>
    <row r="570" spans="1:5" ht="14.5" x14ac:dyDescent="0.35">
      <c r="A570" s="127" t="s">
        <v>4162</v>
      </c>
      <c r="B570" s="128">
        <v>2045</v>
      </c>
      <c r="D570" s="127" t="s">
        <v>11454</v>
      </c>
      <c r="E570" s="258">
        <v>2045</v>
      </c>
    </row>
    <row r="571" spans="1:5" ht="14.5" x14ac:dyDescent="0.35">
      <c r="A571" s="127" t="s">
        <v>888</v>
      </c>
      <c r="B571" s="128">
        <v>3592</v>
      </c>
      <c r="D571" s="127" t="s">
        <v>7865</v>
      </c>
      <c r="E571" s="258">
        <v>3592</v>
      </c>
    </row>
    <row r="572" spans="1:5" ht="14.5" x14ac:dyDescent="0.35">
      <c r="A572" s="127" t="s">
        <v>4163</v>
      </c>
      <c r="B572" s="128">
        <v>0</v>
      </c>
      <c r="D572" s="127" t="s">
        <v>11455</v>
      </c>
      <c r="E572" s="258">
        <v>0</v>
      </c>
    </row>
    <row r="573" spans="1:5" ht="14.5" x14ac:dyDescent="0.35">
      <c r="A573" s="127" t="s">
        <v>4164</v>
      </c>
      <c r="B573" s="128">
        <v>0</v>
      </c>
      <c r="D573" s="127" t="s">
        <v>11456</v>
      </c>
      <c r="E573" s="258">
        <v>0</v>
      </c>
    </row>
    <row r="574" spans="1:5" ht="14.5" x14ac:dyDescent="0.35">
      <c r="A574" s="127" t="s">
        <v>889</v>
      </c>
      <c r="B574" s="128">
        <v>5145</v>
      </c>
      <c r="D574" s="127" t="s">
        <v>7866</v>
      </c>
      <c r="E574" s="258">
        <v>5145</v>
      </c>
    </row>
    <row r="575" spans="1:5" ht="14.5" x14ac:dyDescent="0.35">
      <c r="A575" s="127" t="s">
        <v>4165</v>
      </c>
      <c r="B575" s="128">
        <v>0</v>
      </c>
      <c r="D575" s="127" t="s">
        <v>11457</v>
      </c>
      <c r="E575" s="258">
        <v>0</v>
      </c>
    </row>
    <row r="576" spans="1:5" ht="14.5" x14ac:dyDescent="0.35">
      <c r="A576" s="127" t="s">
        <v>890</v>
      </c>
      <c r="B576" s="128">
        <v>3291</v>
      </c>
      <c r="D576" s="127" t="s">
        <v>7867</v>
      </c>
      <c r="E576" s="258">
        <v>3291</v>
      </c>
    </row>
    <row r="577" spans="1:5" ht="14.5" x14ac:dyDescent="0.35">
      <c r="A577" s="127" t="s">
        <v>4166</v>
      </c>
      <c r="B577" s="128">
        <v>0</v>
      </c>
      <c r="D577" s="127" t="s">
        <v>11458</v>
      </c>
      <c r="E577" s="258">
        <v>0</v>
      </c>
    </row>
    <row r="578" spans="1:5" ht="14.5" x14ac:dyDescent="0.35">
      <c r="A578" s="127" t="s">
        <v>891</v>
      </c>
      <c r="B578" s="128">
        <v>2252</v>
      </c>
      <c r="D578" s="127" t="s">
        <v>7868</v>
      </c>
      <c r="E578" s="258">
        <v>2252</v>
      </c>
    </row>
    <row r="579" spans="1:5" ht="14.5" x14ac:dyDescent="0.35">
      <c r="A579" s="127" t="s">
        <v>4167</v>
      </c>
      <c r="B579" s="128">
        <v>0</v>
      </c>
      <c r="D579" s="127" t="s">
        <v>11459</v>
      </c>
      <c r="E579" s="258">
        <v>0</v>
      </c>
    </row>
    <row r="580" spans="1:5" ht="14.5" x14ac:dyDescent="0.35">
      <c r="A580" s="127" t="s">
        <v>4168</v>
      </c>
      <c r="B580" s="128">
        <v>5844</v>
      </c>
      <c r="D580" s="127" t="s">
        <v>11460</v>
      </c>
      <c r="E580" s="258">
        <v>5844</v>
      </c>
    </row>
    <row r="581" spans="1:5" ht="14.5" x14ac:dyDescent="0.35">
      <c r="A581" s="127" t="s">
        <v>4169</v>
      </c>
      <c r="B581" s="128">
        <v>0</v>
      </c>
      <c r="D581" s="127" t="s">
        <v>11461</v>
      </c>
      <c r="E581" s="258">
        <v>0</v>
      </c>
    </row>
    <row r="582" spans="1:5" ht="14.5" x14ac:dyDescent="0.35">
      <c r="A582" s="127" t="s">
        <v>4048</v>
      </c>
      <c r="B582" s="128">
        <v>0</v>
      </c>
      <c r="D582" s="127" t="s">
        <v>11462</v>
      </c>
      <c r="E582" s="258">
        <v>0</v>
      </c>
    </row>
    <row r="583" spans="1:5" ht="14.5" x14ac:dyDescent="0.35">
      <c r="A583" s="127" t="s">
        <v>4170</v>
      </c>
      <c r="B583" s="128">
        <v>0</v>
      </c>
      <c r="D583" s="127" t="s">
        <v>11463</v>
      </c>
      <c r="E583" s="258">
        <v>0</v>
      </c>
    </row>
    <row r="584" spans="1:5" ht="14.5" x14ac:dyDescent="0.35">
      <c r="A584" s="127" t="s">
        <v>4171</v>
      </c>
      <c r="B584" s="128">
        <v>0</v>
      </c>
      <c r="D584" s="127" t="s">
        <v>11464</v>
      </c>
      <c r="E584" s="258">
        <v>0</v>
      </c>
    </row>
    <row r="585" spans="1:5" ht="14.5" x14ac:dyDescent="0.35">
      <c r="A585" s="127" t="s">
        <v>4172</v>
      </c>
      <c r="B585" s="128">
        <v>0</v>
      </c>
      <c r="D585" s="127" t="s">
        <v>11465</v>
      </c>
      <c r="E585" s="258">
        <v>0</v>
      </c>
    </row>
    <row r="586" spans="1:5" ht="14.5" x14ac:dyDescent="0.35">
      <c r="A586" s="127" t="s">
        <v>4173</v>
      </c>
      <c r="B586" s="128">
        <v>0</v>
      </c>
      <c r="D586" s="127" t="s">
        <v>11466</v>
      </c>
      <c r="E586" s="258">
        <v>0</v>
      </c>
    </row>
    <row r="587" spans="1:5" ht="14.5" x14ac:dyDescent="0.35">
      <c r="A587" s="127" t="s">
        <v>892</v>
      </c>
      <c r="B587" s="128">
        <v>4901</v>
      </c>
      <c r="D587" s="127" t="s">
        <v>7869</v>
      </c>
      <c r="E587" s="258">
        <v>4901</v>
      </c>
    </row>
    <row r="588" spans="1:5" ht="14.5" x14ac:dyDescent="0.35">
      <c r="A588" s="127" t="s">
        <v>4174</v>
      </c>
      <c r="B588" s="128">
        <v>0</v>
      </c>
      <c r="D588" s="127" t="s">
        <v>11467</v>
      </c>
      <c r="E588" s="258">
        <v>0</v>
      </c>
    </row>
    <row r="589" spans="1:5" ht="14.5" x14ac:dyDescent="0.35">
      <c r="A589" s="127" t="s">
        <v>893</v>
      </c>
      <c r="B589" s="128">
        <v>5340</v>
      </c>
      <c r="D589" s="127" t="s">
        <v>7870</v>
      </c>
      <c r="E589" s="258">
        <v>5340</v>
      </c>
    </row>
    <row r="590" spans="1:5" ht="14.5" x14ac:dyDescent="0.35">
      <c r="A590" s="127" t="s">
        <v>4175</v>
      </c>
      <c r="B590" s="128">
        <v>0</v>
      </c>
      <c r="D590" s="127" t="s">
        <v>11468</v>
      </c>
      <c r="E590" s="258">
        <v>0</v>
      </c>
    </row>
    <row r="591" spans="1:5" ht="14.5" x14ac:dyDescent="0.35">
      <c r="A591" s="127" t="s">
        <v>4176</v>
      </c>
      <c r="B591" s="128">
        <v>3945</v>
      </c>
      <c r="D591" s="127" t="s">
        <v>11469</v>
      </c>
      <c r="E591" s="258">
        <v>3945</v>
      </c>
    </row>
    <row r="592" spans="1:5" ht="14.5" x14ac:dyDescent="0.35">
      <c r="A592" s="127" t="s">
        <v>894</v>
      </c>
      <c r="B592" s="128">
        <v>9452</v>
      </c>
      <c r="D592" s="127" t="s">
        <v>7871</v>
      </c>
      <c r="E592" s="258">
        <v>9452</v>
      </c>
    </row>
    <row r="593" spans="1:5" ht="14.5" x14ac:dyDescent="0.35">
      <c r="A593" s="127" t="s">
        <v>4177</v>
      </c>
      <c r="B593" s="128">
        <v>0</v>
      </c>
      <c r="D593" s="127" t="s">
        <v>11470</v>
      </c>
      <c r="E593" s="258">
        <v>0</v>
      </c>
    </row>
    <row r="594" spans="1:5" ht="14.5" x14ac:dyDescent="0.35">
      <c r="A594" s="127" t="s">
        <v>895</v>
      </c>
      <c r="B594" s="128">
        <v>1238</v>
      </c>
      <c r="D594" s="127" t="s">
        <v>7872</v>
      </c>
      <c r="E594" s="258">
        <v>1238</v>
      </c>
    </row>
    <row r="595" spans="1:5" ht="14.5" x14ac:dyDescent="0.35">
      <c r="A595" s="127" t="s">
        <v>896</v>
      </c>
      <c r="B595" s="128">
        <v>5521</v>
      </c>
      <c r="D595" s="127" t="s">
        <v>7873</v>
      </c>
      <c r="E595" s="258">
        <v>5521</v>
      </c>
    </row>
    <row r="596" spans="1:5" ht="14.5" x14ac:dyDescent="0.35">
      <c r="A596" s="127" t="s">
        <v>4178</v>
      </c>
      <c r="B596" s="128">
        <v>0</v>
      </c>
      <c r="D596" s="127" t="s">
        <v>11471</v>
      </c>
      <c r="E596" s="258">
        <v>0</v>
      </c>
    </row>
    <row r="597" spans="1:5" ht="14.5" x14ac:dyDescent="0.35">
      <c r="A597" s="127" t="s">
        <v>897</v>
      </c>
      <c r="B597" s="128">
        <v>118823</v>
      </c>
      <c r="D597" s="127" t="s">
        <v>7874</v>
      </c>
      <c r="E597" s="258">
        <v>118823</v>
      </c>
    </row>
    <row r="598" spans="1:5" ht="14.5" x14ac:dyDescent="0.35">
      <c r="A598" s="127" t="s">
        <v>4179</v>
      </c>
      <c r="B598" s="128">
        <v>0</v>
      </c>
      <c r="D598" s="127" t="s">
        <v>11472</v>
      </c>
      <c r="E598" s="258">
        <v>0</v>
      </c>
    </row>
    <row r="599" spans="1:5" ht="14.5" x14ac:dyDescent="0.35">
      <c r="A599" s="127" t="s">
        <v>4180</v>
      </c>
      <c r="B599" s="128">
        <v>0</v>
      </c>
      <c r="D599" s="127" t="s">
        <v>11473</v>
      </c>
      <c r="E599" s="258">
        <v>0</v>
      </c>
    </row>
    <row r="600" spans="1:5" ht="14.5" x14ac:dyDescent="0.35">
      <c r="A600" s="127" t="s">
        <v>4049</v>
      </c>
      <c r="B600" s="128">
        <v>0</v>
      </c>
      <c r="D600" s="127" t="s">
        <v>11474</v>
      </c>
      <c r="E600" s="258">
        <v>0</v>
      </c>
    </row>
    <row r="601" spans="1:5" ht="14.5" x14ac:dyDescent="0.35">
      <c r="A601" s="127" t="s">
        <v>898</v>
      </c>
      <c r="B601" s="128">
        <v>1103</v>
      </c>
      <c r="D601" s="127" t="s">
        <v>7875</v>
      </c>
      <c r="E601" s="258">
        <v>1103</v>
      </c>
    </row>
    <row r="602" spans="1:5" ht="14.5" x14ac:dyDescent="0.35">
      <c r="A602" s="127" t="s">
        <v>4050</v>
      </c>
      <c r="B602" s="128">
        <v>0</v>
      </c>
      <c r="D602" s="127" t="s">
        <v>11475</v>
      </c>
      <c r="E602" s="258">
        <v>0</v>
      </c>
    </row>
    <row r="603" spans="1:5" ht="14.5" x14ac:dyDescent="0.35">
      <c r="A603" s="127" t="s">
        <v>899</v>
      </c>
      <c r="B603" s="128">
        <v>3966</v>
      </c>
      <c r="D603" s="127" t="s">
        <v>7876</v>
      </c>
      <c r="E603" s="258">
        <v>3966</v>
      </c>
    </row>
    <row r="604" spans="1:5" ht="14.5" x14ac:dyDescent="0.35">
      <c r="A604" s="127" t="s">
        <v>4181</v>
      </c>
      <c r="B604" s="128">
        <v>0</v>
      </c>
      <c r="D604" s="127" t="s">
        <v>11476</v>
      </c>
      <c r="E604" s="258">
        <v>0</v>
      </c>
    </row>
    <row r="605" spans="1:5" ht="14.5" x14ac:dyDescent="0.35">
      <c r="A605" s="127" t="s">
        <v>900</v>
      </c>
      <c r="B605" s="128">
        <v>9095</v>
      </c>
      <c r="D605" s="127" t="s">
        <v>7877</v>
      </c>
      <c r="E605" s="258">
        <v>9095</v>
      </c>
    </row>
    <row r="606" spans="1:5" ht="14.5" x14ac:dyDescent="0.35">
      <c r="A606" s="127" t="s">
        <v>901</v>
      </c>
      <c r="B606" s="128">
        <v>13503</v>
      </c>
      <c r="D606" s="127" t="s">
        <v>7878</v>
      </c>
      <c r="E606" s="258">
        <v>13503</v>
      </c>
    </row>
    <row r="607" spans="1:5" ht="14.5" x14ac:dyDescent="0.35">
      <c r="A607" s="127" t="s">
        <v>902</v>
      </c>
      <c r="B607" s="128">
        <v>3335</v>
      </c>
      <c r="D607" s="127" t="s">
        <v>7879</v>
      </c>
      <c r="E607" s="258">
        <v>3335</v>
      </c>
    </row>
    <row r="608" spans="1:5" ht="14.5" x14ac:dyDescent="0.35">
      <c r="A608" s="127" t="s">
        <v>903</v>
      </c>
      <c r="B608" s="128">
        <v>44980</v>
      </c>
      <c r="D608" s="127" t="s">
        <v>7880</v>
      </c>
      <c r="E608" s="258">
        <v>44980</v>
      </c>
    </row>
    <row r="609" spans="1:5" ht="14.5" x14ac:dyDescent="0.35">
      <c r="A609" s="127" t="s">
        <v>904</v>
      </c>
      <c r="B609" s="128">
        <v>52402</v>
      </c>
      <c r="D609" s="127" t="s">
        <v>7881</v>
      </c>
      <c r="E609" s="258">
        <v>52402</v>
      </c>
    </row>
    <row r="610" spans="1:5" ht="14.5" x14ac:dyDescent="0.35">
      <c r="A610" s="127" t="s">
        <v>905</v>
      </c>
      <c r="B610" s="128">
        <v>11527</v>
      </c>
      <c r="D610" s="127" t="s">
        <v>7882</v>
      </c>
      <c r="E610" s="258">
        <v>11527</v>
      </c>
    </row>
    <row r="611" spans="1:5" ht="14.5" x14ac:dyDescent="0.35">
      <c r="A611" s="127" t="s">
        <v>906</v>
      </c>
      <c r="B611" s="128">
        <v>2031</v>
      </c>
      <c r="D611" s="127" t="s">
        <v>7883</v>
      </c>
      <c r="E611" s="258">
        <v>2031</v>
      </c>
    </row>
    <row r="612" spans="1:5" ht="14.5" x14ac:dyDescent="0.35">
      <c r="A612" s="127" t="s">
        <v>907</v>
      </c>
      <c r="B612" s="128">
        <v>595</v>
      </c>
      <c r="D612" s="127" t="s">
        <v>7884</v>
      </c>
      <c r="E612" s="258">
        <v>595</v>
      </c>
    </row>
    <row r="613" spans="1:5" ht="14.5" x14ac:dyDescent="0.35">
      <c r="A613" s="127" t="s">
        <v>908</v>
      </c>
      <c r="B613" s="128">
        <v>580</v>
      </c>
      <c r="D613" s="127" t="s">
        <v>7885</v>
      </c>
      <c r="E613" s="258">
        <v>580</v>
      </c>
    </row>
    <row r="614" spans="1:5" ht="14.5" x14ac:dyDescent="0.35">
      <c r="A614" s="127" t="s">
        <v>909</v>
      </c>
      <c r="B614" s="128">
        <v>9296</v>
      </c>
      <c r="D614" s="127" t="s">
        <v>7886</v>
      </c>
      <c r="E614" s="258">
        <v>9296</v>
      </c>
    </row>
    <row r="615" spans="1:5" ht="14.5" x14ac:dyDescent="0.35">
      <c r="A615" s="127" t="s">
        <v>910</v>
      </c>
      <c r="B615" s="128">
        <v>2602</v>
      </c>
      <c r="D615" s="127" t="s">
        <v>7887</v>
      </c>
      <c r="E615" s="258">
        <v>2602</v>
      </c>
    </row>
    <row r="616" spans="1:5" ht="14.5" x14ac:dyDescent="0.35">
      <c r="A616" s="127" t="s">
        <v>4186</v>
      </c>
      <c r="B616" s="128">
        <v>0</v>
      </c>
      <c r="D616" s="127" t="s">
        <v>11477</v>
      </c>
      <c r="E616" s="258">
        <v>0</v>
      </c>
    </row>
    <row r="617" spans="1:5" ht="14.5" x14ac:dyDescent="0.35">
      <c r="A617" s="127" t="s">
        <v>911</v>
      </c>
      <c r="B617" s="128">
        <v>5757</v>
      </c>
      <c r="D617" s="127" t="s">
        <v>7888</v>
      </c>
      <c r="E617" s="258">
        <v>5757</v>
      </c>
    </row>
    <row r="618" spans="1:5" ht="14.5" x14ac:dyDescent="0.35">
      <c r="A618" s="127" t="s">
        <v>912</v>
      </c>
      <c r="B618" s="128">
        <v>3650</v>
      </c>
      <c r="D618" s="127" t="s">
        <v>7889</v>
      </c>
      <c r="E618" s="258">
        <v>3650</v>
      </c>
    </row>
    <row r="619" spans="1:5" ht="14.5" x14ac:dyDescent="0.35">
      <c r="A619" s="127" t="s">
        <v>913</v>
      </c>
      <c r="B619" s="128">
        <v>213</v>
      </c>
      <c r="D619" s="127" t="s">
        <v>7890</v>
      </c>
      <c r="E619" s="258">
        <v>213</v>
      </c>
    </row>
    <row r="620" spans="1:5" ht="14.5" x14ac:dyDescent="0.35">
      <c r="A620" s="127" t="s">
        <v>914</v>
      </c>
      <c r="B620" s="128">
        <v>12560</v>
      </c>
      <c r="D620" s="127" t="s">
        <v>7891</v>
      </c>
      <c r="E620" s="258">
        <v>12560</v>
      </c>
    </row>
    <row r="621" spans="1:5" ht="14.5" x14ac:dyDescent="0.35">
      <c r="A621" s="127" t="s">
        <v>915</v>
      </c>
      <c r="B621" s="128">
        <v>781</v>
      </c>
      <c r="D621" s="127" t="s">
        <v>7892</v>
      </c>
      <c r="E621" s="258">
        <v>781</v>
      </c>
    </row>
    <row r="622" spans="1:5" ht="14.5" x14ac:dyDescent="0.35">
      <c r="A622" s="127" t="s">
        <v>4187</v>
      </c>
      <c r="B622" s="128">
        <v>0</v>
      </c>
      <c r="D622" s="127" t="s">
        <v>11478</v>
      </c>
      <c r="E622" s="258">
        <v>0</v>
      </c>
    </row>
    <row r="623" spans="1:5" ht="14.5" x14ac:dyDescent="0.35">
      <c r="A623" s="127" t="s">
        <v>916</v>
      </c>
      <c r="B623" s="128">
        <v>151</v>
      </c>
      <c r="D623" s="127" t="s">
        <v>7893</v>
      </c>
      <c r="E623" s="258">
        <v>151</v>
      </c>
    </row>
    <row r="624" spans="1:5" ht="14.5" x14ac:dyDescent="0.35">
      <c r="A624" s="127" t="s">
        <v>917</v>
      </c>
      <c r="B624" s="128">
        <v>7990</v>
      </c>
      <c r="D624" s="127" t="s">
        <v>7894</v>
      </c>
      <c r="E624" s="258">
        <v>7990</v>
      </c>
    </row>
    <row r="625" spans="1:5" ht="14.5" x14ac:dyDescent="0.35">
      <c r="A625" s="127" t="s">
        <v>4201</v>
      </c>
      <c r="B625" s="128">
        <v>290</v>
      </c>
      <c r="D625" s="127" t="s">
        <v>11479</v>
      </c>
      <c r="E625" s="258">
        <v>290</v>
      </c>
    </row>
    <row r="626" spans="1:5" ht="14.5" x14ac:dyDescent="0.35">
      <c r="A626" s="127" t="s">
        <v>918</v>
      </c>
      <c r="B626" s="128">
        <v>1053</v>
      </c>
      <c r="D626" s="127" t="s">
        <v>7895</v>
      </c>
      <c r="E626" s="258">
        <v>1053</v>
      </c>
    </row>
    <row r="627" spans="1:5" ht="14.5" x14ac:dyDescent="0.35">
      <c r="A627" s="127" t="s">
        <v>919</v>
      </c>
      <c r="B627" s="128">
        <v>18983</v>
      </c>
      <c r="D627" s="127" t="s">
        <v>7896</v>
      </c>
      <c r="E627" s="258">
        <v>18983</v>
      </c>
    </row>
    <row r="628" spans="1:5" ht="14.5" x14ac:dyDescent="0.35">
      <c r="A628" s="127" t="s">
        <v>920</v>
      </c>
      <c r="B628" s="128">
        <v>1859</v>
      </c>
      <c r="D628" s="127" t="s">
        <v>7897</v>
      </c>
      <c r="E628" s="258">
        <v>1859</v>
      </c>
    </row>
    <row r="629" spans="1:5" ht="14.5" x14ac:dyDescent="0.35">
      <c r="A629" s="127" t="s">
        <v>921</v>
      </c>
      <c r="B629" s="128">
        <v>765</v>
      </c>
      <c r="D629" s="127" t="s">
        <v>7898</v>
      </c>
      <c r="E629" s="258">
        <v>765</v>
      </c>
    </row>
    <row r="630" spans="1:5" ht="14.5" x14ac:dyDescent="0.35">
      <c r="A630" s="127" t="s">
        <v>922</v>
      </c>
      <c r="B630" s="128">
        <v>45754</v>
      </c>
      <c r="D630" s="127" t="s">
        <v>7899</v>
      </c>
      <c r="E630" s="258">
        <v>45754</v>
      </c>
    </row>
    <row r="631" spans="1:5" ht="14.5" x14ac:dyDescent="0.35">
      <c r="A631" s="127" t="s">
        <v>923</v>
      </c>
      <c r="B631" s="128">
        <v>8365</v>
      </c>
      <c r="D631" s="127" t="s">
        <v>7900</v>
      </c>
      <c r="E631" s="258">
        <v>8365</v>
      </c>
    </row>
    <row r="632" spans="1:5" ht="14.5" x14ac:dyDescent="0.35">
      <c r="A632" s="127" t="s">
        <v>4202</v>
      </c>
      <c r="B632" s="128">
        <v>0</v>
      </c>
      <c r="D632" s="127" t="s">
        <v>11480</v>
      </c>
      <c r="E632" s="258">
        <v>0</v>
      </c>
    </row>
    <row r="633" spans="1:5" ht="14.5" x14ac:dyDescent="0.35">
      <c r="A633" s="127" t="s">
        <v>924</v>
      </c>
      <c r="B633" s="128">
        <v>771</v>
      </c>
      <c r="D633" s="127" t="s">
        <v>7901</v>
      </c>
      <c r="E633" s="258">
        <v>771</v>
      </c>
    </row>
    <row r="634" spans="1:5" ht="14.5" x14ac:dyDescent="0.35">
      <c r="A634" s="127" t="s">
        <v>4203</v>
      </c>
      <c r="B634" s="128">
        <v>0</v>
      </c>
      <c r="D634" s="127" t="s">
        <v>11481</v>
      </c>
      <c r="E634" s="258">
        <v>0</v>
      </c>
    </row>
    <row r="635" spans="1:5" ht="14.5" x14ac:dyDescent="0.35">
      <c r="A635" s="127" t="s">
        <v>925</v>
      </c>
      <c r="B635" s="128">
        <v>908</v>
      </c>
      <c r="D635" s="127" t="s">
        <v>7902</v>
      </c>
      <c r="E635" s="258">
        <v>908</v>
      </c>
    </row>
    <row r="636" spans="1:5" ht="14.5" x14ac:dyDescent="0.35">
      <c r="A636" s="127" t="s">
        <v>926</v>
      </c>
      <c r="B636" s="128">
        <v>348</v>
      </c>
      <c r="D636" s="127" t="s">
        <v>7903</v>
      </c>
      <c r="E636" s="258">
        <v>348</v>
      </c>
    </row>
    <row r="637" spans="1:5" ht="14.5" x14ac:dyDescent="0.35">
      <c r="A637" s="127" t="s">
        <v>927</v>
      </c>
      <c r="B637" s="128">
        <v>21572</v>
      </c>
      <c r="D637" s="127" t="s">
        <v>7904</v>
      </c>
      <c r="E637" s="258">
        <v>21572</v>
      </c>
    </row>
    <row r="638" spans="1:5" ht="14.5" x14ac:dyDescent="0.35">
      <c r="A638" s="127" t="s">
        <v>928</v>
      </c>
      <c r="B638" s="128">
        <v>651</v>
      </c>
      <c r="D638" s="127" t="s">
        <v>7905</v>
      </c>
      <c r="E638" s="258">
        <v>651</v>
      </c>
    </row>
    <row r="639" spans="1:5" ht="14.5" x14ac:dyDescent="0.35">
      <c r="A639" s="127" t="s">
        <v>929</v>
      </c>
      <c r="B639" s="128">
        <v>64255</v>
      </c>
      <c r="D639" s="127" t="s">
        <v>7906</v>
      </c>
      <c r="E639" s="258">
        <v>64255</v>
      </c>
    </row>
    <row r="640" spans="1:5" ht="14.5" x14ac:dyDescent="0.35">
      <c r="A640" s="127" t="s">
        <v>930</v>
      </c>
      <c r="B640" s="128">
        <v>11345</v>
      </c>
      <c r="D640" s="127" t="s">
        <v>7907</v>
      </c>
      <c r="E640" s="258">
        <v>11345</v>
      </c>
    </row>
    <row r="641" spans="1:5" ht="14.5" x14ac:dyDescent="0.35">
      <c r="A641" s="127" t="s">
        <v>931</v>
      </c>
      <c r="B641" s="128">
        <v>1692</v>
      </c>
      <c r="D641" s="127" t="s">
        <v>7908</v>
      </c>
      <c r="E641" s="258">
        <v>1692</v>
      </c>
    </row>
    <row r="642" spans="1:5" ht="14.5" x14ac:dyDescent="0.35">
      <c r="A642" s="127" t="s">
        <v>4204</v>
      </c>
      <c r="B642" s="128">
        <v>1724.46</v>
      </c>
      <c r="D642" s="127" t="s">
        <v>7909</v>
      </c>
      <c r="E642" s="258">
        <v>1724.46</v>
      </c>
    </row>
    <row r="643" spans="1:5" ht="14.5" x14ac:dyDescent="0.35">
      <c r="A643" s="127" t="s">
        <v>932</v>
      </c>
      <c r="B643" s="128">
        <v>775</v>
      </c>
      <c r="D643" s="127" t="s">
        <v>7910</v>
      </c>
      <c r="E643" s="258">
        <v>775</v>
      </c>
    </row>
    <row r="644" spans="1:5" ht="14.5" x14ac:dyDescent="0.35">
      <c r="A644" s="127" t="s">
        <v>4205</v>
      </c>
      <c r="B644" s="128">
        <v>0</v>
      </c>
      <c r="D644" s="127" t="s">
        <v>11482</v>
      </c>
      <c r="E644" s="258">
        <v>0</v>
      </c>
    </row>
    <row r="645" spans="1:5" ht="14.5" x14ac:dyDescent="0.35">
      <c r="A645" s="127" t="s">
        <v>933</v>
      </c>
      <c r="B645" s="128">
        <v>22003</v>
      </c>
      <c r="D645" s="127" t="s">
        <v>7911</v>
      </c>
      <c r="E645" s="258">
        <v>22003</v>
      </c>
    </row>
    <row r="646" spans="1:5" ht="14.5" x14ac:dyDescent="0.35">
      <c r="A646" s="127" t="s">
        <v>934</v>
      </c>
      <c r="B646" s="128">
        <v>3794</v>
      </c>
      <c r="D646" s="127" t="s">
        <v>7912</v>
      </c>
      <c r="E646" s="258">
        <v>3794</v>
      </c>
    </row>
    <row r="647" spans="1:5" ht="14.5" x14ac:dyDescent="0.35">
      <c r="A647" s="127" t="s">
        <v>935</v>
      </c>
      <c r="B647" s="128">
        <v>15772</v>
      </c>
      <c r="D647" s="127" t="s">
        <v>7913</v>
      </c>
      <c r="E647" s="258">
        <v>15772</v>
      </c>
    </row>
    <row r="648" spans="1:5" ht="14.5" x14ac:dyDescent="0.35">
      <c r="A648" s="127" t="s">
        <v>936</v>
      </c>
      <c r="B648" s="128">
        <v>398</v>
      </c>
      <c r="D648" s="127" t="s">
        <v>7914</v>
      </c>
      <c r="E648" s="258">
        <v>398</v>
      </c>
    </row>
    <row r="649" spans="1:5" ht="14.5" x14ac:dyDescent="0.35">
      <c r="A649" s="127" t="s">
        <v>937</v>
      </c>
      <c r="B649" s="128">
        <v>4782</v>
      </c>
      <c r="D649" s="127" t="s">
        <v>7915</v>
      </c>
      <c r="E649" s="258">
        <v>4782</v>
      </c>
    </row>
    <row r="650" spans="1:5" ht="14.5" x14ac:dyDescent="0.35">
      <c r="A650" s="127" t="s">
        <v>938</v>
      </c>
      <c r="B650" s="128">
        <v>30737</v>
      </c>
      <c r="D650" s="127" t="s">
        <v>7916</v>
      </c>
      <c r="E650" s="258">
        <v>30737</v>
      </c>
    </row>
    <row r="651" spans="1:5" ht="14.5" x14ac:dyDescent="0.35">
      <c r="A651" s="127" t="s">
        <v>939</v>
      </c>
      <c r="B651" s="128">
        <v>7875</v>
      </c>
      <c r="D651" s="127" t="s">
        <v>7917</v>
      </c>
      <c r="E651" s="258">
        <v>7875</v>
      </c>
    </row>
    <row r="652" spans="1:5" ht="14.5" x14ac:dyDescent="0.35">
      <c r="A652" s="127" t="s">
        <v>940</v>
      </c>
      <c r="B652" s="128">
        <v>3396</v>
      </c>
      <c r="D652" s="127" t="s">
        <v>7918</v>
      </c>
      <c r="E652" s="258">
        <v>3396</v>
      </c>
    </row>
    <row r="653" spans="1:5" ht="14.5" x14ac:dyDescent="0.35">
      <c r="A653" s="127" t="s">
        <v>941</v>
      </c>
      <c r="B653" s="128">
        <v>17258</v>
      </c>
      <c r="D653" s="127" t="s">
        <v>7919</v>
      </c>
      <c r="E653" s="258">
        <v>17258</v>
      </c>
    </row>
    <row r="654" spans="1:5" ht="14.5" x14ac:dyDescent="0.35">
      <c r="A654" s="127" t="s">
        <v>942</v>
      </c>
      <c r="B654" s="128">
        <v>4086</v>
      </c>
      <c r="D654" s="127" t="s">
        <v>7920</v>
      </c>
      <c r="E654" s="258">
        <v>4086</v>
      </c>
    </row>
    <row r="655" spans="1:5" ht="14.5" x14ac:dyDescent="0.35">
      <c r="A655" s="127" t="s">
        <v>943</v>
      </c>
      <c r="B655" s="128">
        <v>17046</v>
      </c>
      <c r="D655" s="127" t="s">
        <v>7921</v>
      </c>
      <c r="E655" s="258">
        <v>17046</v>
      </c>
    </row>
    <row r="656" spans="1:5" ht="14.5" x14ac:dyDescent="0.35">
      <c r="A656" s="127" t="s">
        <v>944</v>
      </c>
      <c r="B656" s="128">
        <v>943</v>
      </c>
      <c r="D656" s="127" t="s">
        <v>7922</v>
      </c>
      <c r="E656" s="258">
        <v>943</v>
      </c>
    </row>
    <row r="657" spans="1:5" ht="14.5" x14ac:dyDescent="0.35">
      <c r="A657" s="127" t="s">
        <v>945</v>
      </c>
      <c r="B657" s="128">
        <v>6074</v>
      </c>
      <c r="D657" s="127" t="s">
        <v>7923</v>
      </c>
      <c r="E657" s="258">
        <v>6074</v>
      </c>
    </row>
    <row r="658" spans="1:5" ht="14.5" x14ac:dyDescent="0.35">
      <c r="A658" s="127" t="s">
        <v>946</v>
      </c>
      <c r="B658" s="128">
        <v>367</v>
      </c>
      <c r="D658" s="127" t="s">
        <v>7924</v>
      </c>
      <c r="E658" s="258">
        <v>367</v>
      </c>
    </row>
    <row r="659" spans="1:5" ht="14.5" x14ac:dyDescent="0.35">
      <c r="A659" s="127" t="s">
        <v>4188</v>
      </c>
      <c r="B659" s="128">
        <v>0</v>
      </c>
      <c r="D659" s="127" t="s">
        <v>11483</v>
      </c>
      <c r="E659" s="258">
        <v>0</v>
      </c>
    </row>
    <row r="660" spans="1:5" ht="14.5" x14ac:dyDescent="0.35">
      <c r="A660" s="127" t="s">
        <v>947</v>
      </c>
      <c r="B660" s="128">
        <v>2464</v>
      </c>
      <c r="D660" s="127" t="s">
        <v>7925</v>
      </c>
      <c r="E660" s="258">
        <v>2464</v>
      </c>
    </row>
    <row r="661" spans="1:5" ht="14.5" x14ac:dyDescent="0.35">
      <c r="A661" s="127" t="s">
        <v>948</v>
      </c>
      <c r="B661" s="128">
        <v>27758</v>
      </c>
      <c r="D661" s="127" t="s">
        <v>7926</v>
      </c>
      <c r="E661" s="258">
        <v>27758</v>
      </c>
    </row>
    <row r="662" spans="1:5" ht="14.5" x14ac:dyDescent="0.35">
      <c r="A662" s="127" t="s">
        <v>949</v>
      </c>
      <c r="B662" s="128">
        <v>1899</v>
      </c>
      <c r="D662" s="127" t="s">
        <v>7927</v>
      </c>
      <c r="E662" s="258">
        <v>1899</v>
      </c>
    </row>
    <row r="663" spans="1:5" ht="14.5" x14ac:dyDescent="0.35">
      <c r="A663" s="127" t="s">
        <v>4189</v>
      </c>
      <c r="B663" s="128">
        <v>0</v>
      </c>
      <c r="D663" s="127" t="s">
        <v>11484</v>
      </c>
      <c r="E663" s="258">
        <v>0</v>
      </c>
    </row>
    <row r="664" spans="1:5" ht="14.5" x14ac:dyDescent="0.35">
      <c r="A664" s="127" t="s">
        <v>950</v>
      </c>
      <c r="B664" s="128">
        <v>4197</v>
      </c>
      <c r="D664" s="127" t="s">
        <v>7928</v>
      </c>
      <c r="E664" s="258">
        <v>4197</v>
      </c>
    </row>
    <row r="665" spans="1:5" ht="14.5" x14ac:dyDescent="0.35">
      <c r="A665" s="127" t="s">
        <v>951</v>
      </c>
      <c r="B665" s="128">
        <v>172</v>
      </c>
      <c r="D665" s="127" t="s">
        <v>7929</v>
      </c>
      <c r="E665" s="258">
        <v>172</v>
      </c>
    </row>
    <row r="666" spans="1:5" ht="14.5" x14ac:dyDescent="0.35">
      <c r="A666" s="127" t="s">
        <v>952</v>
      </c>
      <c r="B666" s="128">
        <v>5480</v>
      </c>
      <c r="D666" s="127" t="s">
        <v>7930</v>
      </c>
      <c r="E666" s="258">
        <v>5480</v>
      </c>
    </row>
    <row r="667" spans="1:5" ht="14.5" x14ac:dyDescent="0.35">
      <c r="A667" s="127" t="s">
        <v>953</v>
      </c>
      <c r="B667" s="128">
        <v>26314</v>
      </c>
      <c r="D667" s="127" t="s">
        <v>7931</v>
      </c>
      <c r="E667" s="258">
        <v>26314</v>
      </c>
    </row>
    <row r="668" spans="1:5" ht="14.5" x14ac:dyDescent="0.35">
      <c r="A668" s="127" t="s">
        <v>954</v>
      </c>
      <c r="B668" s="128">
        <v>201028</v>
      </c>
      <c r="D668" s="127" t="s">
        <v>7932</v>
      </c>
      <c r="E668" s="258">
        <v>201028</v>
      </c>
    </row>
    <row r="669" spans="1:5" ht="14.5" x14ac:dyDescent="0.35">
      <c r="A669" s="127" t="s">
        <v>4206</v>
      </c>
      <c r="B669" s="128">
        <v>0</v>
      </c>
      <c r="D669" s="127" t="s">
        <v>11485</v>
      </c>
      <c r="E669" s="258">
        <v>0</v>
      </c>
    </row>
    <row r="670" spans="1:5" ht="14.5" x14ac:dyDescent="0.35">
      <c r="A670" s="127" t="s">
        <v>4207</v>
      </c>
      <c r="B670" s="128">
        <v>0</v>
      </c>
      <c r="D670" s="127" t="s">
        <v>11486</v>
      </c>
      <c r="E670" s="258">
        <v>0</v>
      </c>
    </row>
    <row r="671" spans="1:5" ht="14.5" x14ac:dyDescent="0.35">
      <c r="A671" s="127" t="s">
        <v>4190</v>
      </c>
      <c r="B671" s="128">
        <v>0</v>
      </c>
      <c r="D671" s="127" t="s">
        <v>11487</v>
      </c>
      <c r="E671" s="258">
        <v>0</v>
      </c>
    </row>
    <row r="672" spans="1:5" ht="14.5" x14ac:dyDescent="0.35">
      <c r="A672" s="127" t="s">
        <v>955</v>
      </c>
      <c r="B672" s="128">
        <v>73</v>
      </c>
      <c r="D672" s="127" t="s">
        <v>7933</v>
      </c>
      <c r="E672" s="258">
        <v>73</v>
      </c>
    </row>
    <row r="673" spans="1:5" ht="14.5" x14ac:dyDescent="0.35">
      <c r="A673" s="127" t="s">
        <v>956</v>
      </c>
      <c r="B673" s="128">
        <v>9190</v>
      </c>
      <c r="D673" s="127" t="s">
        <v>7934</v>
      </c>
      <c r="E673" s="258">
        <v>9190</v>
      </c>
    </row>
    <row r="674" spans="1:5" ht="14.5" x14ac:dyDescent="0.35">
      <c r="A674" s="127" t="s">
        <v>4191</v>
      </c>
      <c r="B674" s="128">
        <v>0</v>
      </c>
      <c r="D674" s="127" t="s">
        <v>11488</v>
      </c>
      <c r="E674" s="258">
        <v>0</v>
      </c>
    </row>
    <row r="675" spans="1:5" ht="14.5" x14ac:dyDescent="0.35">
      <c r="A675" s="127" t="s">
        <v>957</v>
      </c>
      <c r="B675" s="128">
        <v>5812</v>
      </c>
      <c r="D675" s="127" t="s">
        <v>7935</v>
      </c>
      <c r="E675" s="258">
        <v>5812</v>
      </c>
    </row>
    <row r="676" spans="1:5" ht="14.5" x14ac:dyDescent="0.35">
      <c r="A676" s="127" t="s">
        <v>958</v>
      </c>
      <c r="B676" s="128">
        <v>4413</v>
      </c>
      <c r="D676" s="127" t="s">
        <v>7936</v>
      </c>
      <c r="E676" s="258">
        <v>4413</v>
      </c>
    </row>
    <row r="677" spans="1:5" ht="14.5" x14ac:dyDescent="0.35">
      <c r="A677" s="127" t="s">
        <v>959</v>
      </c>
      <c r="B677" s="128">
        <v>413</v>
      </c>
      <c r="D677" s="127" t="s">
        <v>7937</v>
      </c>
      <c r="E677" s="258">
        <v>413</v>
      </c>
    </row>
    <row r="678" spans="1:5" ht="14.5" x14ac:dyDescent="0.35">
      <c r="A678" s="127" t="s">
        <v>960</v>
      </c>
      <c r="B678" s="128">
        <v>459</v>
      </c>
      <c r="D678" s="127" t="s">
        <v>7938</v>
      </c>
      <c r="E678" s="258">
        <v>459</v>
      </c>
    </row>
    <row r="679" spans="1:5" ht="14.5" x14ac:dyDescent="0.35">
      <c r="A679" s="127" t="s">
        <v>4192</v>
      </c>
      <c r="B679" s="128">
        <v>0</v>
      </c>
      <c r="D679" s="127" t="s">
        <v>11489</v>
      </c>
      <c r="E679" s="258">
        <v>0</v>
      </c>
    </row>
    <row r="680" spans="1:5" ht="14.5" x14ac:dyDescent="0.35">
      <c r="A680" s="127" t="s">
        <v>961</v>
      </c>
      <c r="B680" s="128">
        <v>10917</v>
      </c>
      <c r="D680" s="127" t="s">
        <v>7939</v>
      </c>
      <c r="E680" s="258">
        <v>10917</v>
      </c>
    </row>
    <row r="681" spans="1:5" ht="14.5" x14ac:dyDescent="0.35">
      <c r="A681" s="127" t="s">
        <v>962</v>
      </c>
      <c r="B681" s="128">
        <v>61642</v>
      </c>
      <c r="D681" s="127" t="s">
        <v>7940</v>
      </c>
      <c r="E681" s="258">
        <v>61642</v>
      </c>
    </row>
    <row r="682" spans="1:5" ht="14.5" x14ac:dyDescent="0.35">
      <c r="A682" s="127" t="s">
        <v>963</v>
      </c>
      <c r="B682" s="128">
        <v>1236</v>
      </c>
      <c r="D682" s="127" t="s">
        <v>7941</v>
      </c>
      <c r="E682" s="258">
        <v>1236</v>
      </c>
    </row>
    <row r="683" spans="1:5" ht="14.5" x14ac:dyDescent="0.35">
      <c r="A683" s="127" t="s">
        <v>964</v>
      </c>
      <c r="B683" s="128">
        <v>6106</v>
      </c>
      <c r="D683" s="127" t="s">
        <v>7942</v>
      </c>
      <c r="E683" s="258">
        <v>6106</v>
      </c>
    </row>
    <row r="684" spans="1:5" ht="14.5" x14ac:dyDescent="0.35">
      <c r="A684" s="127" t="s">
        <v>965</v>
      </c>
      <c r="B684" s="128">
        <v>991</v>
      </c>
      <c r="D684" s="127" t="s">
        <v>7943</v>
      </c>
      <c r="E684" s="258">
        <v>991</v>
      </c>
    </row>
    <row r="685" spans="1:5" ht="14.5" x14ac:dyDescent="0.35">
      <c r="A685" s="127" t="s">
        <v>966</v>
      </c>
      <c r="B685" s="128">
        <v>899</v>
      </c>
      <c r="D685" s="127" t="s">
        <v>7944</v>
      </c>
      <c r="E685" s="258">
        <v>899</v>
      </c>
    </row>
    <row r="686" spans="1:5" ht="14.5" x14ac:dyDescent="0.35">
      <c r="A686" s="127" t="s">
        <v>4208</v>
      </c>
      <c r="B686" s="128">
        <v>0</v>
      </c>
      <c r="D686" s="127" t="s">
        <v>11490</v>
      </c>
      <c r="E686" s="258">
        <v>0</v>
      </c>
    </row>
    <row r="687" spans="1:5" ht="14.5" x14ac:dyDescent="0.35">
      <c r="A687" s="127" t="s">
        <v>967</v>
      </c>
      <c r="B687" s="128">
        <v>1186</v>
      </c>
      <c r="D687" s="127" t="s">
        <v>7945</v>
      </c>
      <c r="E687" s="258">
        <v>1186</v>
      </c>
    </row>
    <row r="688" spans="1:5" ht="14.5" x14ac:dyDescent="0.35">
      <c r="A688" s="127" t="s">
        <v>968</v>
      </c>
      <c r="B688" s="128">
        <v>2955</v>
      </c>
      <c r="D688" s="127" t="s">
        <v>7946</v>
      </c>
      <c r="E688" s="258">
        <v>2955</v>
      </c>
    </row>
    <row r="689" spans="1:5" ht="14.5" x14ac:dyDescent="0.35">
      <c r="A689" s="127" t="s">
        <v>4209</v>
      </c>
      <c r="B689" s="128">
        <v>0</v>
      </c>
      <c r="D689" s="127" t="s">
        <v>11491</v>
      </c>
      <c r="E689" s="258">
        <v>0</v>
      </c>
    </row>
    <row r="690" spans="1:5" ht="14.5" x14ac:dyDescent="0.35">
      <c r="A690" s="127" t="s">
        <v>4210</v>
      </c>
      <c r="B690" s="128">
        <v>0</v>
      </c>
      <c r="D690" s="127" t="s">
        <v>11492</v>
      </c>
      <c r="E690" s="258">
        <v>0</v>
      </c>
    </row>
    <row r="691" spans="1:5" ht="14.5" x14ac:dyDescent="0.35">
      <c r="A691" s="127" t="s">
        <v>969</v>
      </c>
      <c r="B691" s="128">
        <v>680</v>
      </c>
      <c r="D691" s="127" t="s">
        <v>7947</v>
      </c>
      <c r="E691" s="258">
        <v>680</v>
      </c>
    </row>
    <row r="692" spans="1:5" ht="14.5" x14ac:dyDescent="0.35">
      <c r="A692" s="127" t="s">
        <v>970</v>
      </c>
      <c r="B692" s="128">
        <v>657</v>
      </c>
      <c r="D692" s="127" t="s">
        <v>7948</v>
      </c>
      <c r="E692" s="258">
        <v>657</v>
      </c>
    </row>
    <row r="693" spans="1:5" ht="14.5" x14ac:dyDescent="0.35">
      <c r="A693" s="127" t="s">
        <v>971</v>
      </c>
      <c r="B693" s="128">
        <v>622</v>
      </c>
      <c r="D693" s="127" t="s">
        <v>7949</v>
      </c>
      <c r="E693" s="258">
        <v>622</v>
      </c>
    </row>
    <row r="694" spans="1:5" ht="14.5" x14ac:dyDescent="0.35">
      <c r="A694" s="127" t="s">
        <v>4211</v>
      </c>
      <c r="B694" s="128">
        <v>0</v>
      </c>
      <c r="D694" s="127" t="s">
        <v>11493</v>
      </c>
      <c r="E694" s="258">
        <v>0</v>
      </c>
    </row>
    <row r="695" spans="1:5" ht="14.5" x14ac:dyDescent="0.35">
      <c r="A695" s="127" t="s">
        <v>972</v>
      </c>
      <c r="B695" s="128">
        <v>222</v>
      </c>
      <c r="D695" s="127" t="s">
        <v>7950</v>
      </c>
      <c r="E695" s="258">
        <v>222</v>
      </c>
    </row>
    <row r="696" spans="1:5" ht="14.5" x14ac:dyDescent="0.35">
      <c r="A696" s="127" t="s">
        <v>4193</v>
      </c>
      <c r="B696" s="128">
        <v>0</v>
      </c>
      <c r="D696" s="127" t="s">
        <v>11494</v>
      </c>
      <c r="E696" s="258">
        <v>0</v>
      </c>
    </row>
    <row r="697" spans="1:5" ht="14.5" x14ac:dyDescent="0.35">
      <c r="A697" s="127" t="s">
        <v>973</v>
      </c>
      <c r="B697" s="128">
        <v>2649</v>
      </c>
      <c r="D697" s="127" t="s">
        <v>7951</v>
      </c>
      <c r="E697" s="258">
        <v>2649</v>
      </c>
    </row>
    <row r="698" spans="1:5" ht="14.5" x14ac:dyDescent="0.35">
      <c r="A698" s="127" t="s">
        <v>974</v>
      </c>
      <c r="B698" s="128">
        <v>7549</v>
      </c>
      <c r="D698" s="127" t="s">
        <v>7952</v>
      </c>
      <c r="E698" s="258">
        <v>7549</v>
      </c>
    </row>
    <row r="699" spans="1:5" ht="14.5" x14ac:dyDescent="0.35">
      <c r="A699" s="127" t="s">
        <v>4212</v>
      </c>
      <c r="B699" s="128">
        <v>0</v>
      </c>
      <c r="D699" s="127" t="s">
        <v>11495</v>
      </c>
      <c r="E699" s="258">
        <v>0</v>
      </c>
    </row>
    <row r="700" spans="1:5" ht="14.5" x14ac:dyDescent="0.35">
      <c r="A700" s="127" t="s">
        <v>4213</v>
      </c>
      <c r="B700" s="128">
        <v>0</v>
      </c>
      <c r="D700" s="127" t="s">
        <v>11496</v>
      </c>
      <c r="E700" s="258">
        <v>0</v>
      </c>
    </row>
    <row r="701" spans="1:5" ht="14.5" x14ac:dyDescent="0.35">
      <c r="A701" s="127" t="s">
        <v>4214</v>
      </c>
      <c r="B701" s="128">
        <v>0</v>
      </c>
      <c r="D701" s="127" t="s">
        <v>11497</v>
      </c>
      <c r="E701" s="258">
        <v>0</v>
      </c>
    </row>
    <row r="702" spans="1:5" ht="14.5" x14ac:dyDescent="0.35">
      <c r="A702" s="127" t="s">
        <v>975</v>
      </c>
      <c r="B702" s="128">
        <v>3419</v>
      </c>
      <c r="D702" s="127" t="s">
        <v>7953</v>
      </c>
      <c r="E702" s="258">
        <v>3419</v>
      </c>
    </row>
    <row r="703" spans="1:5" ht="14.5" x14ac:dyDescent="0.35">
      <c r="A703" s="127" t="s">
        <v>976</v>
      </c>
      <c r="B703" s="128">
        <v>258</v>
      </c>
      <c r="D703" s="127" t="s">
        <v>7954</v>
      </c>
      <c r="E703" s="258">
        <v>258</v>
      </c>
    </row>
    <row r="704" spans="1:5" ht="14.5" x14ac:dyDescent="0.35">
      <c r="A704" s="127" t="s">
        <v>977</v>
      </c>
      <c r="B704" s="128">
        <v>13771</v>
      </c>
      <c r="D704" s="127" t="s">
        <v>7955</v>
      </c>
      <c r="E704" s="258">
        <v>13771</v>
      </c>
    </row>
    <row r="705" spans="1:5" ht="14.5" x14ac:dyDescent="0.35">
      <c r="A705" s="127" t="s">
        <v>4215</v>
      </c>
      <c r="B705" s="128">
        <v>0</v>
      </c>
      <c r="D705" s="127" t="s">
        <v>11498</v>
      </c>
      <c r="E705" s="258">
        <v>0</v>
      </c>
    </row>
    <row r="706" spans="1:5" ht="14.5" x14ac:dyDescent="0.35">
      <c r="A706" s="127" t="s">
        <v>978</v>
      </c>
      <c r="B706" s="128">
        <v>753</v>
      </c>
      <c r="D706" s="127" t="s">
        <v>7956</v>
      </c>
      <c r="E706" s="258">
        <v>753</v>
      </c>
    </row>
    <row r="707" spans="1:5" ht="14.5" x14ac:dyDescent="0.35">
      <c r="A707" s="127" t="s">
        <v>979</v>
      </c>
      <c r="B707" s="128">
        <v>59993</v>
      </c>
      <c r="D707" s="127" t="s">
        <v>7957</v>
      </c>
      <c r="E707" s="258">
        <v>59993</v>
      </c>
    </row>
    <row r="708" spans="1:5" ht="14.5" x14ac:dyDescent="0.35">
      <c r="A708" s="127" t="s">
        <v>4216</v>
      </c>
      <c r="B708" s="128">
        <v>0</v>
      </c>
      <c r="D708" s="127" t="s">
        <v>11499</v>
      </c>
      <c r="E708" s="258">
        <v>0</v>
      </c>
    </row>
    <row r="709" spans="1:5" ht="14.5" x14ac:dyDescent="0.35">
      <c r="A709" s="127" t="s">
        <v>980</v>
      </c>
      <c r="B709" s="128">
        <v>4211</v>
      </c>
      <c r="D709" s="127" t="s">
        <v>7958</v>
      </c>
      <c r="E709" s="258">
        <v>4211</v>
      </c>
    </row>
    <row r="710" spans="1:5" ht="14.5" x14ac:dyDescent="0.35">
      <c r="A710" s="127" t="s">
        <v>4217</v>
      </c>
      <c r="B710" s="128">
        <v>0</v>
      </c>
      <c r="D710" s="127" t="s">
        <v>11500</v>
      </c>
      <c r="E710" s="258">
        <v>0</v>
      </c>
    </row>
    <row r="711" spans="1:5" ht="14.5" x14ac:dyDescent="0.35">
      <c r="A711" s="127" t="s">
        <v>981</v>
      </c>
      <c r="B711" s="128">
        <v>458</v>
      </c>
      <c r="D711" s="127" t="s">
        <v>7959</v>
      </c>
      <c r="E711" s="258">
        <v>458</v>
      </c>
    </row>
    <row r="712" spans="1:5" ht="14.5" x14ac:dyDescent="0.35">
      <c r="A712" s="127" t="s">
        <v>982</v>
      </c>
      <c r="B712" s="128">
        <v>3296</v>
      </c>
      <c r="D712" s="127" t="s">
        <v>7960</v>
      </c>
      <c r="E712" s="258">
        <v>3296</v>
      </c>
    </row>
    <row r="713" spans="1:5" ht="14.5" x14ac:dyDescent="0.35">
      <c r="A713" s="127" t="s">
        <v>4194</v>
      </c>
      <c r="B713" s="128">
        <v>0</v>
      </c>
      <c r="D713" s="127" t="s">
        <v>11501</v>
      </c>
      <c r="E713" s="258">
        <v>0</v>
      </c>
    </row>
    <row r="714" spans="1:5" ht="14.5" x14ac:dyDescent="0.35">
      <c r="A714" s="127" t="s">
        <v>983</v>
      </c>
      <c r="B714" s="128">
        <v>12746</v>
      </c>
      <c r="D714" s="127" t="s">
        <v>7961</v>
      </c>
      <c r="E714" s="258">
        <v>12746</v>
      </c>
    </row>
    <row r="715" spans="1:5" ht="14.5" x14ac:dyDescent="0.35">
      <c r="A715" s="127" t="s">
        <v>4218</v>
      </c>
      <c r="B715" s="128">
        <v>0</v>
      </c>
      <c r="D715" s="127" t="s">
        <v>11502</v>
      </c>
      <c r="E715" s="258">
        <v>0</v>
      </c>
    </row>
    <row r="716" spans="1:5" ht="14.5" x14ac:dyDescent="0.35">
      <c r="A716" s="127" t="s">
        <v>984</v>
      </c>
      <c r="B716" s="128">
        <v>981</v>
      </c>
      <c r="D716" s="127" t="s">
        <v>7962</v>
      </c>
      <c r="E716" s="258">
        <v>981</v>
      </c>
    </row>
    <row r="717" spans="1:5" ht="14.5" x14ac:dyDescent="0.35">
      <c r="A717" s="127" t="s">
        <v>985</v>
      </c>
      <c r="B717" s="128">
        <v>5672</v>
      </c>
      <c r="D717" s="127" t="s">
        <v>7963</v>
      </c>
      <c r="E717" s="258">
        <v>5672</v>
      </c>
    </row>
    <row r="718" spans="1:5" ht="14.5" x14ac:dyDescent="0.35">
      <c r="A718" s="127" t="s">
        <v>986</v>
      </c>
      <c r="B718" s="128">
        <v>177382</v>
      </c>
      <c r="D718" s="127" t="s">
        <v>7964</v>
      </c>
      <c r="E718" s="258">
        <v>177382</v>
      </c>
    </row>
    <row r="719" spans="1:5" ht="14.5" x14ac:dyDescent="0.35">
      <c r="A719" s="127" t="s">
        <v>4219</v>
      </c>
      <c r="B719" s="128">
        <v>0</v>
      </c>
      <c r="D719" s="127" t="s">
        <v>11503</v>
      </c>
      <c r="E719" s="258">
        <v>0</v>
      </c>
    </row>
    <row r="720" spans="1:5" ht="14.5" x14ac:dyDescent="0.35">
      <c r="A720" s="127" t="s">
        <v>987</v>
      </c>
      <c r="B720" s="128">
        <v>659</v>
      </c>
      <c r="D720" s="127" t="s">
        <v>7965</v>
      </c>
      <c r="E720" s="258">
        <v>659</v>
      </c>
    </row>
    <row r="721" spans="1:5" ht="14.5" x14ac:dyDescent="0.35">
      <c r="A721" s="127" t="s">
        <v>988</v>
      </c>
      <c r="B721" s="128">
        <v>5599</v>
      </c>
      <c r="D721" s="127" t="s">
        <v>7966</v>
      </c>
      <c r="E721" s="258">
        <v>5599</v>
      </c>
    </row>
    <row r="722" spans="1:5" ht="14.5" x14ac:dyDescent="0.35">
      <c r="A722" s="127" t="s">
        <v>4220</v>
      </c>
      <c r="B722" s="128">
        <v>0</v>
      </c>
      <c r="D722" s="127" t="s">
        <v>11504</v>
      </c>
      <c r="E722" s="258">
        <v>0</v>
      </c>
    </row>
    <row r="723" spans="1:5" ht="14.5" x14ac:dyDescent="0.35">
      <c r="A723" s="127" t="s">
        <v>989</v>
      </c>
      <c r="B723" s="128">
        <v>2261</v>
      </c>
      <c r="D723" s="127" t="s">
        <v>7967</v>
      </c>
      <c r="E723" s="258">
        <v>2261</v>
      </c>
    </row>
    <row r="724" spans="1:5" ht="14.5" x14ac:dyDescent="0.35">
      <c r="A724" s="127" t="s">
        <v>4221</v>
      </c>
      <c r="B724" s="128">
        <v>0</v>
      </c>
      <c r="D724" s="127" t="s">
        <v>11505</v>
      </c>
      <c r="E724" s="258">
        <v>0</v>
      </c>
    </row>
    <row r="725" spans="1:5" ht="14.5" x14ac:dyDescent="0.35">
      <c r="A725" s="127" t="s">
        <v>4222</v>
      </c>
      <c r="B725" s="128">
        <v>0</v>
      </c>
      <c r="D725" s="127" t="s">
        <v>11506</v>
      </c>
      <c r="E725" s="258">
        <v>0</v>
      </c>
    </row>
    <row r="726" spans="1:5" ht="14.5" x14ac:dyDescent="0.35">
      <c r="A726" s="127" t="s">
        <v>990</v>
      </c>
      <c r="B726" s="128">
        <v>3270</v>
      </c>
      <c r="D726" s="127" t="s">
        <v>7968</v>
      </c>
      <c r="E726" s="258">
        <v>3270</v>
      </c>
    </row>
    <row r="727" spans="1:5" ht="14.5" x14ac:dyDescent="0.35">
      <c r="A727" s="127" t="s">
        <v>4223</v>
      </c>
      <c r="B727" s="128">
        <v>0</v>
      </c>
      <c r="D727" s="127" t="s">
        <v>11507</v>
      </c>
      <c r="E727" s="258">
        <v>0</v>
      </c>
    </row>
    <row r="728" spans="1:5" ht="14.5" x14ac:dyDescent="0.35">
      <c r="A728" s="127" t="s">
        <v>991</v>
      </c>
      <c r="B728" s="128">
        <v>1842</v>
      </c>
      <c r="D728" s="127" t="s">
        <v>7969</v>
      </c>
      <c r="E728" s="258">
        <v>1842</v>
      </c>
    </row>
    <row r="729" spans="1:5" ht="14.5" x14ac:dyDescent="0.35">
      <c r="A729" s="127" t="s">
        <v>992</v>
      </c>
      <c r="B729" s="128">
        <v>4196</v>
      </c>
      <c r="D729" s="127" t="s">
        <v>7970</v>
      </c>
      <c r="E729" s="258">
        <v>4196</v>
      </c>
    </row>
    <row r="730" spans="1:5" ht="14.5" x14ac:dyDescent="0.35">
      <c r="A730" s="127" t="s">
        <v>993</v>
      </c>
      <c r="B730" s="128">
        <v>769</v>
      </c>
      <c r="D730" s="127" t="s">
        <v>7971</v>
      </c>
      <c r="E730" s="258">
        <v>769</v>
      </c>
    </row>
    <row r="731" spans="1:5" ht="14.5" x14ac:dyDescent="0.35">
      <c r="A731" s="127" t="s">
        <v>994</v>
      </c>
      <c r="B731" s="128">
        <v>4555</v>
      </c>
      <c r="D731" s="127" t="s">
        <v>7972</v>
      </c>
      <c r="E731" s="258">
        <v>4555</v>
      </c>
    </row>
    <row r="732" spans="1:5" ht="14.5" x14ac:dyDescent="0.35">
      <c r="A732" s="127" t="s">
        <v>4195</v>
      </c>
      <c r="B732" s="128">
        <v>0</v>
      </c>
      <c r="D732" s="127" t="s">
        <v>11508</v>
      </c>
      <c r="E732" s="258">
        <v>0</v>
      </c>
    </row>
    <row r="733" spans="1:5" ht="14.5" x14ac:dyDescent="0.35">
      <c r="A733" s="127" t="s">
        <v>995</v>
      </c>
      <c r="B733" s="128">
        <v>1503</v>
      </c>
      <c r="D733" s="127" t="s">
        <v>7973</v>
      </c>
      <c r="E733" s="258">
        <v>1503</v>
      </c>
    </row>
    <row r="734" spans="1:5" ht="14.5" x14ac:dyDescent="0.35">
      <c r="A734" s="127" t="s">
        <v>4224</v>
      </c>
      <c r="B734" s="128">
        <v>0</v>
      </c>
      <c r="D734" s="127" t="s">
        <v>11509</v>
      </c>
      <c r="E734" s="258">
        <v>0</v>
      </c>
    </row>
    <row r="735" spans="1:5" ht="14.5" x14ac:dyDescent="0.35">
      <c r="A735" s="127" t="s">
        <v>996</v>
      </c>
      <c r="B735" s="128">
        <v>429</v>
      </c>
      <c r="D735" s="127" t="s">
        <v>7974</v>
      </c>
      <c r="E735" s="258">
        <v>429</v>
      </c>
    </row>
    <row r="736" spans="1:5" ht="14.5" x14ac:dyDescent="0.35">
      <c r="A736" s="127" t="s">
        <v>997</v>
      </c>
      <c r="B736" s="128">
        <v>39791</v>
      </c>
      <c r="D736" s="127" t="s">
        <v>7975</v>
      </c>
      <c r="E736" s="258">
        <v>39791</v>
      </c>
    </row>
    <row r="737" spans="1:5" ht="14.5" x14ac:dyDescent="0.35">
      <c r="A737" s="127" t="s">
        <v>998</v>
      </c>
      <c r="B737" s="128">
        <v>483</v>
      </c>
      <c r="D737" s="127" t="s">
        <v>7976</v>
      </c>
      <c r="E737" s="258">
        <v>483</v>
      </c>
    </row>
    <row r="738" spans="1:5" ht="14.5" x14ac:dyDescent="0.35">
      <c r="A738" s="127" t="s">
        <v>4225</v>
      </c>
      <c r="B738" s="128">
        <v>0</v>
      </c>
      <c r="D738" s="127" t="s">
        <v>11510</v>
      </c>
      <c r="E738" s="258">
        <v>0</v>
      </c>
    </row>
    <row r="739" spans="1:5" ht="14.5" x14ac:dyDescent="0.35">
      <c r="A739" s="127" t="s">
        <v>999</v>
      </c>
      <c r="B739" s="128">
        <v>13134</v>
      </c>
      <c r="D739" s="127" t="s">
        <v>7977</v>
      </c>
      <c r="E739" s="258">
        <v>13134</v>
      </c>
    </row>
    <row r="740" spans="1:5" ht="14.5" x14ac:dyDescent="0.35">
      <c r="A740" s="127" t="s">
        <v>1000</v>
      </c>
      <c r="B740" s="128">
        <v>609</v>
      </c>
      <c r="D740" s="127" t="s">
        <v>7978</v>
      </c>
      <c r="E740" s="258">
        <v>609</v>
      </c>
    </row>
    <row r="741" spans="1:5" ht="14.5" x14ac:dyDescent="0.35">
      <c r="A741" s="127" t="s">
        <v>1001</v>
      </c>
      <c r="B741" s="128">
        <v>26044</v>
      </c>
      <c r="D741" s="127" t="s">
        <v>7979</v>
      </c>
      <c r="E741" s="258">
        <v>26044</v>
      </c>
    </row>
    <row r="742" spans="1:5" ht="14.5" x14ac:dyDescent="0.35">
      <c r="A742" s="127" t="s">
        <v>1002</v>
      </c>
      <c r="B742" s="128">
        <v>386</v>
      </c>
      <c r="D742" s="127" t="s">
        <v>7980</v>
      </c>
      <c r="E742" s="258">
        <v>386</v>
      </c>
    </row>
    <row r="743" spans="1:5" ht="14.5" x14ac:dyDescent="0.35">
      <c r="A743" s="127" t="s">
        <v>1003</v>
      </c>
      <c r="B743" s="128">
        <v>632</v>
      </c>
      <c r="D743" s="127" t="s">
        <v>7981</v>
      </c>
      <c r="E743" s="258">
        <v>632</v>
      </c>
    </row>
    <row r="744" spans="1:5" ht="14.5" x14ac:dyDescent="0.35">
      <c r="A744" s="127" t="s">
        <v>1004</v>
      </c>
      <c r="B744" s="128">
        <v>3442</v>
      </c>
      <c r="D744" s="127" t="s">
        <v>7982</v>
      </c>
      <c r="E744" s="258">
        <v>3442</v>
      </c>
    </row>
    <row r="745" spans="1:5" ht="14.5" x14ac:dyDescent="0.35">
      <c r="A745" s="127" t="s">
        <v>1005</v>
      </c>
      <c r="B745" s="128">
        <v>17166</v>
      </c>
      <c r="D745" s="127" t="s">
        <v>7983</v>
      </c>
      <c r="E745" s="258">
        <v>17166</v>
      </c>
    </row>
    <row r="746" spans="1:5" ht="14.5" x14ac:dyDescent="0.35">
      <c r="A746" s="127" t="s">
        <v>4196</v>
      </c>
      <c r="B746" s="128">
        <v>0</v>
      </c>
      <c r="D746" s="127" t="s">
        <v>11511</v>
      </c>
      <c r="E746" s="258">
        <v>0</v>
      </c>
    </row>
    <row r="747" spans="1:5" ht="14.5" x14ac:dyDescent="0.35">
      <c r="A747" s="127" t="s">
        <v>1006</v>
      </c>
      <c r="B747" s="128">
        <v>39185</v>
      </c>
      <c r="D747" s="127" t="s">
        <v>7984</v>
      </c>
      <c r="E747" s="258">
        <v>39185</v>
      </c>
    </row>
    <row r="748" spans="1:5" ht="14.5" x14ac:dyDescent="0.35">
      <c r="A748" s="127" t="s">
        <v>1007</v>
      </c>
      <c r="B748" s="128">
        <v>12298</v>
      </c>
      <c r="D748" s="127" t="s">
        <v>7985</v>
      </c>
      <c r="E748" s="258">
        <v>12298</v>
      </c>
    </row>
    <row r="749" spans="1:5" ht="14.5" x14ac:dyDescent="0.35">
      <c r="A749" s="127" t="s">
        <v>1008</v>
      </c>
      <c r="B749" s="128">
        <v>1128</v>
      </c>
      <c r="D749" s="127" t="s">
        <v>7986</v>
      </c>
      <c r="E749" s="258">
        <v>1128</v>
      </c>
    </row>
    <row r="750" spans="1:5" ht="14.5" x14ac:dyDescent="0.35">
      <c r="A750" s="127" t="s">
        <v>4226</v>
      </c>
      <c r="B750" s="128">
        <v>0</v>
      </c>
      <c r="D750" s="127" t="s">
        <v>11512</v>
      </c>
      <c r="E750" s="258">
        <v>0</v>
      </c>
    </row>
    <row r="751" spans="1:5" ht="14.5" x14ac:dyDescent="0.35">
      <c r="A751" s="127" t="s">
        <v>4227</v>
      </c>
      <c r="B751" s="128">
        <v>0</v>
      </c>
      <c r="D751" s="127" t="s">
        <v>11513</v>
      </c>
      <c r="E751" s="258">
        <v>0</v>
      </c>
    </row>
    <row r="752" spans="1:5" ht="14.5" x14ac:dyDescent="0.35">
      <c r="A752" s="127" t="s">
        <v>4228</v>
      </c>
      <c r="B752" s="128">
        <v>0</v>
      </c>
      <c r="D752" s="127" t="s">
        <v>11514</v>
      </c>
      <c r="E752" s="258">
        <v>0</v>
      </c>
    </row>
    <row r="753" spans="1:5" ht="14.5" x14ac:dyDescent="0.35">
      <c r="A753" s="127" t="s">
        <v>4229</v>
      </c>
      <c r="B753" s="128">
        <v>1249</v>
      </c>
      <c r="D753" s="127" t="s">
        <v>7987</v>
      </c>
      <c r="E753" s="258">
        <v>1249</v>
      </c>
    </row>
    <row r="754" spans="1:5" ht="14.5" x14ac:dyDescent="0.35">
      <c r="A754" s="127" t="s">
        <v>1009</v>
      </c>
      <c r="B754" s="128">
        <v>6378</v>
      </c>
      <c r="D754" s="127" t="s">
        <v>7988</v>
      </c>
      <c r="E754" s="258">
        <v>6378</v>
      </c>
    </row>
    <row r="755" spans="1:5" ht="14.5" x14ac:dyDescent="0.35">
      <c r="A755" s="127" t="s">
        <v>1010</v>
      </c>
      <c r="B755" s="128">
        <v>2672</v>
      </c>
      <c r="D755" s="127" t="s">
        <v>7989</v>
      </c>
      <c r="E755" s="258">
        <v>2672</v>
      </c>
    </row>
    <row r="756" spans="1:5" ht="14.5" x14ac:dyDescent="0.35">
      <c r="A756" s="127" t="s">
        <v>1011</v>
      </c>
      <c r="B756" s="128">
        <v>72071</v>
      </c>
      <c r="D756" s="127" t="s">
        <v>7990</v>
      </c>
      <c r="E756" s="258">
        <v>72071</v>
      </c>
    </row>
    <row r="757" spans="1:5" ht="14.5" x14ac:dyDescent="0.35">
      <c r="A757" s="127" t="s">
        <v>1012</v>
      </c>
      <c r="B757" s="128">
        <v>1820</v>
      </c>
      <c r="D757" s="127" t="s">
        <v>7991</v>
      </c>
      <c r="E757" s="258">
        <v>1820</v>
      </c>
    </row>
    <row r="758" spans="1:5" ht="14.5" x14ac:dyDescent="0.35">
      <c r="A758" s="127" t="s">
        <v>4230</v>
      </c>
      <c r="B758" s="128">
        <v>0</v>
      </c>
      <c r="D758" s="127" t="s">
        <v>11515</v>
      </c>
      <c r="E758" s="258">
        <v>0</v>
      </c>
    </row>
    <row r="759" spans="1:5" ht="14.5" x14ac:dyDescent="0.35">
      <c r="A759" s="127" t="s">
        <v>1013</v>
      </c>
      <c r="B759" s="128">
        <v>2084</v>
      </c>
      <c r="D759" s="127" t="s">
        <v>7992</v>
      </c>
      <c r="E759" s="258">
        <v>2084</v>
      </c>
    </row>
    <row r="760" spans="1:5" ht="14.5" x14ac:dyDescent="0.35">
      <c r="A760" s="127" t="s">
        <v>1014</v>
      </c>
      <c r="B760" s="128">
        <v>19064</v>
      </c>
      <c r="D760" s="127" t="s">
        <v>7993</v>
      </c>
      <c r="E760" s="258">
        <v>19064</v>
      </c>
    </row>
    <row r="761" spans="1:5" ht="14.5" x14ac:dyDescent="0.35">
      <c r="A761" s="127" t="s">
        <v>1015</v>
      </c>
      <c r="B761" s="128">
        <v>614</v>
      </c>
      <c r="D761" s="127" t="s">
        <v>7994</v>
      </c>
      <c r="E761" s="258">
        <v>614</v>
      </c>
    </row>
    <row r="762" spans="1:5" ht="14.5" x14ac:dyDescent="0.35">
      <c r="A762" s="127" t="s">
        <v>1016</v>
      </c>
      <c r="B762" s="128">
        <v>493</v>
      </c>
      <c r="D762" s="127" t="s">
        <v>7995</v>
      </c>
      <c r="E762" s="258">
        <v>493</v>
      </c>
    </row>
    <row r="763" spans="1:5" ht="14.5" x14ac:dyDescent="0.35">
      <c r="A763" s="127" t="s">
        <v>4197</v>
      </c>
      <c r="B763" s="128">
        <v>0</v>
      </c>
      <c r="D763" s="127" t="s">
        <v>11516</v>
      </c>
      <c r="E763" s="258">
        <v>0</v>
      </c>
    </row>
    <row r="764" spans="1:5" ht="14.5" x14ac:dyDescent="0.35">
      <c r="A764" s="127" t="s">
        <v>1017</v>
      </c>
      <c r="B764" s="128">
        <v>323</v>
      </c>
      <c r="D764" s="127" t="s">
        <v>7996</v>
      </c>
      <c r="E764" s="258">
        <v>323</v>
      </c>
    </row>
    <row r="765" spans="1:5" ht="14.5" x14ac:dyDescent="0.35">
      <c r="A765" s="127" t="s">
        <v>1018</v>
      </c>
      <c r="B765" s="128">
        <v>114788</v>
      </c>
      <c r="D765" s="127" t="s">
        <v>7997</v>
      </c>
      <c r="E765" s="258">
        <v>114788</v>
      </c>
    </row>
    <row r="766" spans="1:5" ht="14.5" x14ac:dyDescent="0.35">
      <c r="A766" s="127" t="s">
        <v>4231</v>
      </c>
      <c r="B766" s="128">
        <v>0</v>
      </c>
      <c r="D766" s="127" t="s">
        <v>11517</v>
      </c>
      <c r="E766" s="258">
        <v>0</v>
      </c>
    </row>
    <row r="767" spans="1:5" ht="14.5" x14ac:dyDescent="0.35">
      <c r="A767" s="127" t="s">
        <v>4232</v>
      </c>
      <c r="B767" s="128">
        <v>210</v>
      </c>
      <c r="D767" s="127" t="s">
        <v>7998</v>
      </c>
      <c r="E767" s="258">
        <v>210</v>
      </c>
    </row>
    <row r="768" spans="1:5" ht="14.5" x14ac:dyDescent="0.35">
      <c r="A768" s="127" t="s">
        <v>1019</v>
      </c>
      <c r="B768" s="128">
        <v>5816</v>
      </c>
      <c r="D768" s="127" t="s">
        <v>7999</v>
      </c>
      <c r="E768" s="258">
        <v>5816</v>
      </c>
    </row>
    <row r="769" spans="1:5" ht="14.5" x14ac:dyDescent="0.35">
      <c r="A769" s="127" t="s">
        <v>4198</v>
      </c>
      <c r="B769" s="128">
        <v>0</v>
      </c>
      <c r="D769" s="127" t="s">
        <v>11518</v>
      </c>
      <c r="E769" s="258">
        <v>0</v>
      </c>
    </row>
    <row r="770" spans="1:5" ht="14.5" x14ac:dyDescent="0.35">
      <c r="A770" s="127" t="s">
        <v>1020</v>
      </c>
      <c r="B770" s="128">
        <v>5730</v>
      </c>
      <c r="D770" s="127" t="s">
        <v>8000</v>
      </c>
      <c r="E770" s="258">
        <v>5730</v>
      </c>
    </row>
    <row r="771" spans="1:5" ht="14.5" x14ac:dyDescent="0.35">
      <c r="A771" s="127" t="s">
        <v>1021</v>
      </c>
      <c r="B771" s="128">
        <v>808</v>
      </c>
      <c r="D771" s="127" t="s">
        <v>8001</v>
      </c>
      <c r="E771" s="258">
        <v>808</v>
      </c>
    </row>
    <row r="772" spans="1:5" ht="14.5" x14ac:dyDescent="0.35">
      <c r="A772" s="127" t="s">
        <v>1022</v>
      </c>
      <c r="B772" s="128">
        <v>12179</v>
      </c>
      <c r="D772" s="127" t="s">
        <v>8002</v>
      </c>
      <c r="E772" s="258">
        <v>12179</v>
      </c>
    </row>
    <row r="773" spans="1:5" ht="14.5" x14ac:dyDescent="0.35">
      <c r="A773" s="127" t="s">
        <v>1023</v>
      </c>
      <c r="B773" s="128">
        <v>285311</v>
      </c>
      <c r="D773" s="127" t="s">
        <v>8003</v>
      </c>
      <c r="E773" s="258">
        <v>285311</v>
      </c>
    </row>
    <row r="774" spans="1:5" ht="14.5" x14ac:dyDescent="0.35">
      <c r="A774" s="127" t="s">
        <v>4233</v>
      </c>
      <c r="B774" s="128">
        <v>0</v>
      </c>
      <c r="D774" s="127" t="s">
        <v>11519</v>
      </c>
      <c r="E774" s="258">
        <v>0</v>
      </c>
    </row>
    <row r="775" spans="1:5" ht="14.5" x14ac:dyDescent="0.35">
      <c r="A775" s="127" t="s">
        <v>1024</v>
      </c>
      <c r="B775" s="128">
        <v>2852</v>
      </c>
      <c r="D775" s="127" t="s">
        <v>8004</v>
      </c>
      <c r="E775" s="258">
        <v>2852</v>
      </c>
    </row>
    <row r="776" spans="1:5" ht="14.5" x14ac:dyDescent="0.35">
      <c r="A776" s="127" t="s">
        <v>1025</v>
      </c>
      <c r="B776" s="128">
        <v>113</v>
      </c>
      <c r="D776" s="127" t="s">
        <v>8005</v>
      </c>
      <c r="E776" s="258">
        <v>113</v>
      </c>
    </row>
    <row r="777" spans="1:5" ht="14.5" x14ac:dyDescent="0.35">
      <c r="A777" s="127" t="s">
        <v>1026</v>
      </c>
      <c r="B777" s="128">
        <v>912</v>
      </c>
      <c r="D777" s="127" t="s">
        <v>8006</v>
      </c>
      <c r="E777" s="258">
        <v>912</v>
      </c>
    </row>
    <row r="778" spans="1:5" ht="14.5" x14ac:dyDescent="0.35">
      <c r="A778" s="127" t="s">
        <v>1027</v>
      </c>
      <c r="B778" s="128">
        <v>2699</v>
      </c>
      <c r="D778" s="127" t="s">
        <v>8007</v>
      </c>
      <c r="E778" s="258">
        <v>2699</v>
      </c>
    </row>
    <row r="779" spans="1:5" ht="14.5" x14ac:dyDescent="0.35">
      <c r="A779" s="127" t="s">
        <v>1028</v>
      </c>
      <c r="B779" s="128">
        <v>1376</v>
      </c>
      <c r="D779" s="127" t="s">
        <v>8008</v>
      </c>
      <c r="E779" s="258">
        <v>1376</v>
      </c>
    </row>
    <row r="780" spans="1:5" ht="14.5" x14ac:dyDescent="0.35">
      <c r="A780" s="127" t="s">
        <v>1029</v>
      </c>
      <c r="B780" s="128">
        <v>830</v>
      </c>
      <c r="D780" s="127" t="s">
        <v>8009</v>
      </c>
      <c r="E780" s="258">
        <v>830</v>
      </c>
    </row>
    <row r="781" spans="1:5" ht="14.5" x14ac:dyDescent="0.35">
      <c r="A781" s="127" t="s">
        <v>1030</v>
      </c>
      <c r="B781" s="128">
        <v>1656</v>
      </c>
      <c r="D781" s="127" t="s">
        <v>8010</v>
      </c>
      <c r="E781" s="258">
        <v>1656</v>
      </c>
    </row>
    <row r="782" spans="1:5" ht="14.5" x14ac:dyDescent="0.35">
      <c r="A782" s="127" t="s">
        <v>4234</v>
      </c>
      <c r="B782" s="128">
        <v>310</v>
      </c>
      <c r="D782" s="127" t="s">
        <v>11520</v>
      </c>
      <c r="E782" s="258">
        <v>310</v>
      </c>
    </row>
    <row r="783" spans="1:5" ht="14.5" x14ac:dyDescent="0.35">
      <c r="A783" s="127" t="s">
        <v>1031</v>
      </c>
      <c r="B783" s="128">
        <v>263</v>
      </c>
      <c r="D783" s="127" t="s">
        <v>8011</v>
      </c>
      <c r="E783" s="258">
        <v>263</v>
      </c>
    </row>
    <row r="784" spans="1:5" ht="14.5" x14ac:dyDescent="0.35">
      <c r="A784" s="127" t="s">
        <v>1032</v>
      </c>
      <c r="B784" s="128">
        <v>213</v>
      </c>
      <c r="D784" s="127" t="s">
        <v>8012</v>
      </c>
      <c r="E784" s="258">
        <v>213</v>
      </c>
    </row>
    <row r="785" spans="1:5" ht="14.5" x14ac:dyDescent="0.35">
      <c r="A785" s="127" t="s">
        <v>1033</v>
      </c>
      <c r="B785" s="128">
        <v>684</v>
      </c>
      <c r="D785" s="127" t="s">
        <v>8013</v>
      </c>
      <c r="E785" s="258">
        <v>684</v>
      </c>
    </row>
    <row r="786" spans="1:5" ht="14.5" x14ac:dyDescent="0.35">
      <c r="A786" s="127" t="s">
        <v>1034</v>
      </c>
      <c r="B786" s="128">
        <v>2841</v>
      </c>
      <c r="D786" s="127" t="s">
        <v>8014</v>
      </c>
      <c r="E786" s="258">
        <v>2841</v>
      </c>
    </row>
    <row r="787" spans="1:5" ht="14.5" x14ac:dyDescent="0.35">
      <c r="A787" s="127" t="s">
        <v>4235</v>
      </c>
      <c r="B787" s="128">
        <v>0</v>
      </c>
      <c r="D787" s="127" t="s">
        <v>11521</v>
      </c>
      <c r="E787" s="258">
        <v>0</v>
      </c>
    </row>
    <row r="788" spans="1:5" ht="14.5" x14ac:dyDescent="0.35">
      <c r="A788" s="127" t="s">
        <v>1035</v>
      </c>
      <c r="B788" s="128">
        <v>711</v>
      </c>
      <c r="D788" s="127" t="s">
        <v>8015</v>
      </c>
      <c r="E788" s="258">
        <v>711</v>
      </c>
    </row>
    <row r="789" spans="1:5" ht="14.5" x14ac:dyDescent="0.35">
      <c r="A789" s="127" t="s">
        <v>1036</v>
      </c>
      <c r="B789" s="128">
        <v>3626</v>
      </c>
      <c r="D789" s="127" t="s">
        <v>8016</v>
      </c>
      <c r="E789" s="258">
        <v>3626</v>
      </c>
    </row>
    <row r="790" spans="1:5" ht="14.5" x14ac:dyDescent="0.35">
      <c r="A790" s="127" t="s">
        <v>1037</v>
      </c>
      <c r="B790" s="128">
        <v>303</v>
      </c>
      <c r="D790" s="127" t="s">
        <v>8017</v>
      </c>
      <c r="E790" s="258">
        <v>303</v>
      </c>
    </row>
    <row r="791" spans="1:5" ht="14.5" x14ac:dyDescent="0.35">
      <c r="A791" s="127" t="s">
        <v>1038</v>
      </c>
      <c r="B791" s="128">
        <v>469</v>
      </c>
      <c r="D791" s="127" t="s">
        <v>8018</v>
      </c>
      <c r="E791" s="258">
        <v>469</v>
      </c>
    </row>
    <row r="792" spans="1:5" ht="14.5" x14ac:dyDescent="0.35">
      <c r="A792" s="127" t="s">
        <v>4236</v>
      </c>
      <c r="B792" s="128">
        <v>0</v>
      </c>
      <c r="D792" s="127" t="s">
        <v>11522</v>
      </c>
      <c r="E792" s="258">
        <v>0</v>
      </c>
    </row>
    <row r="793" spans="1:5" ht="14.5" x14ac:dyDescent="0.35">
      <c r="A793" s="127" t="s">
        <v>1039</v>
      </c>
      <c r="B793" s="128">
        <v>1167</v>
      </c>
      <c r="D793" s="127" t="s">
        <v>8019</v>
      </c>
      <c r="E793" s="258">
        <v>1167</v>
      </c>
    </row>
    <row r="794" spans="1:5" ht="14.5" x14ac:dyDescent="0.35">
      <c r="A794" s="127" t="s">
        <v>1040</v>
      </c>
      <c r="B794" s="128">
        <v>1356</v>
      </c>
      <c r="D794" s="127" t="s">
        <v>8020</v>
      </c>
      <c r="E794" s="258">
        <v>1356</v>
      </c>
    </row>
    <row r="795" spans="1:5" ht="14.5" x14ac:dyDescent="0.35">
      <c r="A795" s="127" t="s">
        <v>4237</v>
      </c>
      <c r="B795" s="128">
        <v>0</v>
      </c>
      <c r="D795" s="127" t="s">
        <v>11523</v>
      </c>
      <c r="E795" s="258">
        <v>0</v>
      </c>
    </row>
    <row r="796" spans="1:5" ht="14.5" x14ac:dyDescent="0.35">
      <c r="A796" s="127" t="s">
        <v>1041</v>
      </c>
      <c r="B796" s="128">
        <v>1733</v>
      </c>
      <c r="D796" s="127" t="s">
        <v>8021</v>
      </c>
      <c r="E796" s="258">
        <v>1733</v>
      </c>
    </row>
    <row r="797" spans="1:5" ht="14.5" x14ac:dyDescent="0.35">
      <c r="A797" s="127" t="s">
        <v>4238</v>
      </c>
      <c r="B797" s="128">
        <v>0</v>
      </c>
      <c r="D797" s="127" t="s">
        <v>11524</v>
      </c>
      <c r="E797" s="258">
        <v>0</v>
      </c>
    </row>
    <row r="798" spans="1:5" ht="14.5" x14ac:dyDescent="0.35">
      <c r="A798" s="127" t="s">
        <v>1042</v>
      </c>
      <c r="B798" s="128">
        <v>386</v>
      </c>
      <c r="D798" s="127" t="s">
        <v>8022</v>
      </c>
      <c r="E798" s="258">
        <v>386</v>
      </c>
    </row>
    <row r="799" spans="1:5" ht="14.5" x14ac:dyDescent="0.35">
      <c r="A799" s="127" t="s">
        <v>1043</v>
      </c>
      <c r="B799" s="128">
        <v>937</v>
      </c>
      <c r="D799" s="127" t="s">
        <v>8023</v>
      </c>
      <c r="E799" s="258">
        <v>937</v>
      </c>
    </row>
    <row r="800" spans="1:5" ht="14.5" x14ac:dyDescent="0.35">
      <c r="A800" s="127" t="s">
        <v>1044</v>
      </c>
      <c r="B800" s="128">
        <v>219</v>
      </c>
      <c r="D800" s="127" t="s">
        <v>8024</v>
      </c>
      <c r="E800" s="258">
        <v>219</v>
      </c>
    </row>
    <row r="801" spans="1:5" ht="14.5" x14ac:dyDescent="0.35">
      <c r="A801" s="127" t="s">
        <v>1045</v>
      </c>
      <c r="B801" s="128">
        <v>452</v>
      </c>
      <c r="D801" s="127" t="s">
        <v>8025</v>
      </c>
      <c r="E801" s="258">
        <v>452</v>
      </c>
    </row>
    <row r="802" spans="1:5" ht="14.5" x14ac:dyDescent="0.35">
      <c r="A802" s="127" t="s">
        <v>1046</v>
      </c>
      <c r="B802" s="128">
        <v>2007</v>
      </c>
      <c r="D802" s="127" t="s">
        <v>8026</v>
      </c>
      <c r="E802" s="258">
        <v>2007</v>
      </c>
    </row>
    <row r="803" spans="1:5" ht="14.5" x14ac:dyDescent="0.35">
      <c r="A803" s="127" t="s">
        <v>1047</v>
      </c>
      <c r="B803" s="128">
        <v>868</v>
      </c>
      <c r="D803" s="127" t="s">
        <v>8027</v>
      </c>
      <c r="E803" s="258">
        <v>868</v>
      </c>
    </row>
    <row r="804" spans="1:5" ht="14.5" x14ac:dyDescent="0.35">
      <c r="A804" s="127" t="s">
        <v>4239</v>
      </c>
      <c r="B804" s="128">
        <v>1179</v>
      </c>
      <c r="D804" s="127" t="s">
        <v>8028</v>
      </c>
      <c r="E804" s="258">
        <v>1179</v>
      </c>
    </row>
    <row r="805" spans="1:5" ht="14.5" x14ac:dyDescent="0.35">
      <c r="A805" s="127" t="s">
        <v>1048</v>
      </c>
      <c r="B805" s="128">
        <v>7374</v>
      </c>
      <c r="D805" s="127" t="s">
        <v>8029</v>
      </c>
      <c r="E805" s="258">
        <v>7374</v>
      </c>
    </row>
    <row r="806" spans="1:5" ht="14.5" x14ac:dyDescent="0.35">
      <c r="A806" s="127" t="s">
        <v>1049</v>
      </c>
      <c r="B806" s="128">
        <v>116</v>
      </c>
      <c r="D806" s="127" t="s">
        <v>8030</v>
      </c>
      <c r="E806" s="258">
        <v>116</v>
      </c>
    </row>
    <row r="807" spans="1:5" ht="14.5" x14ac:dyDescent="0.35">
      <c r="A807" s="127" t="s">
        <v>1050</v>
      </c>
      <c r="B807" s="128">
        <v>608</v>
      </c>
      <c r="D807" s="127" t="s">
        <v>8031</v>
      </c>
      <c r="E807" s="258">
        <v>608</v>
      </c>
    </row>
    <row r="808" spans="1:5" ht="14.5" x14ac:dyDescent="0.35">
      <c r="A808" s="127" t="s">
        <v>1051</v>
      </c>
      <c r="B808" s="128">
        <v>1009</v>
      </c>
      <c r="D808" s="127" t="s">
        <v>8032</v>
      </c>
      <c r="E808" s="258">
        <v>1009</v>
      </c>
    </row>
    <row r="809" spans="1:5" ht="14.5" x14ac:dyDescent="0.35">
      <c r="A809" s="127" t="s">
        <v>1052</v>
      </c>
      <c r="B809" s="128">
        <v>925</v>
      </c>
      <c r="D809" s="127" t="s">
        <v>8033</v>
      </c>
      <c r="E809" s="258">
        <v>925</v>
      </c>
    </row>
    <row r="810" spans="1:5" ht="14.5" x14ac:dyDescent="0.35">
      <c r="A810" s="127" t="s">
        <v>1053</v>
      </c>
      <c r="B810" s="128">
        <v>1489</v>
      </c>
      <c r="D810" s="127" t="s">
        <v>8034</v>
      </c>
      <c r="E810" s="258">
        <v>1489</v>
      </c>
    </row>
    <row r="811" spans="1:5" ht="14.5" x14ac:dyDescent="0.35">
      <c r="A811" s="127" t="s">
        <v>1054</v>
      </c>
      <c r="B811" s="128">
        <v>1111</v>
      </c>
      <c r="D811" s="127" t="s">
        <v>8035</v>
      </c>
      <c r="E811" s="258">
        <v>1111</v>
      </c>
    </row>
    <row r="812" spans="1:5" ht="14.5" x14ac:dyDescent="0.35">
      <c r="A812" s="127" t="s">
        <v>1055</v>
      </c>
      <c r="B812" s="128">
        <v>718</v>
      </c>
      <c r="D812" s="127" t="s">
        <v>8036</v>
      </c>
      <c r="E812" s="258">
        <v>718</v>
      </c>
    </row>
    <row r="813" spans="1:5" ht="14.5" x14ac:dyDescent="0.35">
      <c r="A813" s="127" t="s">
        <v>1056</v>
      </c>
      <c r="B813" s="128">
        <v>21944</v>
      </c>
      <c r="D813" s="127" t="s">
        <v>8037</v>
      </c>
      <c r="E813" s="258">
        <v>21944</v>
      </c>
    </row>
    <row r="814" spans="1:5" ht="14.5" x14ac:dyDescent="0.35">
      <c r="A814" s="127" t="s">
        <v>4240</v>
      </c>
      <c r="B814" s="128">
        <v>0</v>
      </c>
      <c r="D814" s="127" t="s">
        <v>11525</v>
      </c>
      <c r="E814" s="258">
        <v>0</v>
      </c>
    </row>
    <row r="815" spans="1:5" ht="14.5" x14ac:dyDescent="0.35">
      <c r="A815" s="127" t="s">
        <v>1057</v>
      </c>
      <c r="B815" s="128">
        <v>25155</v>
      </c>
      <c r="D815" s="127" t="s">
        <v>8038</v>
      </c>
      <c r="E815" s="258">
        <v>25155</v>
      </c>
    </row>
    <row r="816" spans="1:5" ht="14.5" x14ac:dyDescent="0.35">
      <c r="A816" s="127" t="s">
        <v>1058</v>
      </c>
      <c r="B816" s="128">
        <v>781</v>
      </c>
      <c r="D816" s="127" t="s">
        <v>8039</v>
      </c>
      <c r="E816" s="258">
        <v>781</v>
      </c>
    </row>
    <row r="817" spans="1:5" ht="14.5" x14ac:dyDescent="0.35">
      <c r="A817" s="127" t="s">
        <v>4241</v>
      </c>
      <c r="B817" s="128">
        <v>0</v>
      </c>
      <c r="D817" s="127" t="s">
        <v>11526</v>
      </c>
      <c r="E817" s="258">
        <v>0</v>
      </c>
    </row>
    <row r="818" spans="1:5" ht="14.5" x14ac:dyDescent="0.35">
      <c r="A818" s="127" t="s">
        <v>1059</v>
      </c>
      <c r="B818" s="128">
        <v>243</v>
      </c>
      <c r="D818" s="127" t="s">
        <v>8040</v>
      </c>
      <c r="E818" s="258">
        <v>243</v>
      </c>
    </row>
    <row r="819" spans="1:5" ht="14.5" x14ac:dyDescent="0.35">
      <c r="A819" s="127" t="s">
        <v>1060</v>
      </c>
      <c r="B819" s="128">
        <v>425</v>
      </c>
      <c r="D819" s="127" t="s">
        <v>8041</v>
      </c>
      <c r="E819" s="258">
        <v>425</v>
      </c>
    </row>
    <row r="820" spans="1:5" ht="14.5" x14ac:dyDescent="0.35">
      <c r="A820" s="127" t="s">
        <v>4242</v>
      </c>
      <c r="B820" s="128">
        <v>1074</v>
      </c>
      <c r="D820" s="127" t="s">
        <v>11527</v>
      </c>
      <c r="E820" s="258">
        <v>1074</v>
      </c>
    </row>
    <row r="821" spans="1:5" ht="14.5" x14ac:dyDescent="0.35">
      <c r="A821" s="127" t="s">
        <v>4243</v>
      </c>
      <c r="B821" s="128">
        <v>0</v>
      </c>
      <c r="D821" s="127" t="s">
        <v>11528</v>
      </c>
      <c r="E821" s="258">
        <v>0</v>
      </c>
    </row>
    <row r="822" spans="1:5" ht="14.5" x14ac:dyDescent="0.35">
      <c r="A822" s="127" t="s">
        <v>1061</v>
      </c>
      <c r="B822" s="128">
        <v>270</v>
      </c>
      <c r="D822" s="127" t="s">
        <v>8042</v>
      </c>
      <c r="E822" s="258">
        <v>270</v>
      </c>
    </row>
    <row r="823" spans="1:5" ht="14.5" x14ac:dyDescent="0.35">
      <c r="A823" s="127" t="s">
        <v>1062</v>
      </c>
      <c r="B823" s="128">
        <v>2962</v>
      </c>
      <c r="D823" s="127" t="s">
        <v>8043</v>
      </c>
      <c r="E823" s="258">
        <v>2962</v>
      </c>
    </row>
    <row r="824" spans="1:5" ht="14.5" x14ac:dyDescent="0.35">
      <c r="A824" s="127" t="s">
        <v>4244</v>
      </c>
      <c r="B824" s="128">
        <v>0</v>
      </c>
      <c r="D824" s="127" t="s">
        <v>11529</v>
      </c>
      <c r="E824" s="258">
        <v>0</v>
      </c>
    </row>
    <row r="825" spans="1:5" ht="14.5" x14ac:dyDescent="0.35">
      <c r="A825" s="127" t="s">
        <v>1063</v>
      </c>
      <c r="B825" s="128">
        <v>59585</v>
      </c>
      <c r="D825" s="127" t="s">
        <v>8044</v>
      </c>
      <c r="E825" s="258">
        <v>59585</v>
      </c>
    </row>
    <row r="826" spans="1:5" ht="14.5" x14ac:dyDescent="0.35">
      <c r="A826" s="127" t="s">
        <v>4245</v>
      </c>
      <c r="B826" s="128">
        <v>0</v>
      </c>
      <c r="D826" s="127" t="s">
        <v>11530</v>
      </c>
      <c r="E826" s="258">
        <v>0</v>
      </c>
    </row>
    <row r="827" spans="1:5" ht="14.5" x14ac:dyDescent="0.35">
      <c r="A827" s="127" t="s">
        <v>1064</v>
      </c>
      <c r="B827" s="128">
        <v>13375</v>
      </c>
      <c r="D827" s="127" t="s">
        <v>8045</v>
      </c>
      <c r="E827" s="258">
        <v>13375</v>
      </c>
    </row>
    <row r="828" spans="1:5" ht="14.5" x14ac:dyDescent="0.35">
      <c r="A828" s="127" t="s">
        <v>1065</v>
      </c>
      <c r="B828" s="128">
        <v>23869</v>
      </c>
      <c r="D828" s="127" t="s">
        <v>8046</v>
      </c>
      <c r="E828" s="258">
        <v>23869</v>
      </c>
    </row>
    <row r="829" spans="1:5" ht="14.5" x14ac:dyDescent="0.35">
      <c r="A829" s="127" t="s">
        <v>1066</v>
      </c>
      <c r="B829" s="128">
        <v>1884</v>
      </c>
      <c r="D829" s="127" t="s">
        <v>8047</v>
      </c>
      <c r="E829" s="258">
        <v>1884</v>
      </c>
    </row>
    <row r="830" spans="1:5" ht="14.5" x14ac:dyDescent="0.35">
      <c r="A830" s="127" t="s">
        <v>1067</v>
      </c>
      <c r="B830" s="128">
        <v>695</v>
      </c>
      <c r="D830" s="127" t="s">
        <v>8048</v>
      </c>
      <c r="E830" s="258">
        <v>695</v>
      </c>
    </row>
    <row r="831" spans="1:5" ht="14.5" x14ac:dyDescent="0.35">
      <c r="A831" s="127" t="s">
        <v>1068</v>
      </c>
      <c r="B831" s="128">
        <v>2641</v>
      </c>
      <c r="D831" s="127" t="s">
        <v>8049</v>
      </c>
      <c r="E831" s="258">
        <v>2641</v>
      </c>
    </row>
    <row r="832" spans="1:5" ht="14.5" x14ac:dyDescent="0.35">
      <c r="A832" s="127" t="s">
        <v>1069</v>
      </c>
      <c r="B832" s="128">
        <v>1051</v>
      </c>
      <c r="D832" s="127" t="s">
        <v>8050</v>
      </c>
      <c r="E832" s="258">
        <v>1051</v>
      </c>
    </row>
    <row r="833" spans="1:5" ht="14.5" x14ac:dyDescent="0.35">
      <c r="A833" s="127" t="s">
        <v>1070</v>
      </c>
      <c r="B833" s="128">
        <v>10455</v>
      </c>
      <c r="D833" s="127" t="s">
        <v>8051</v>
      </c>
      <c r="E833" s="258">
        <v>10455</v>
      </c>
    </row>
    <row r="834" spans="1:5" ht="14.5" x14ac:dyDescent="0.35">
      <c r="A834" s="127" t="s">
        <v>1071</v>
      </c>
      <c r="B834" s="128">
        <v>1130</v>
      </c>
      <c r="D834" s="127" t="s">
        <v>8052</v>
      </c>
      <c r="E834" s="258">
        <v>1130</v>
      </c>
    </row>
    <row r="835" spans="1:5" ht="14.5" x14ac:dyDescent="0.35">
      <c r="A835" s="127" t="s">
        <v>1072</v>
      </c>
      <c r="B835" s="128">
        <v>18170</v>
      </c>
      <c r="D835" s="127" t="s">
        <v>8053</v>
      </c>
      <c r="E835" s="258">
        <v>18170</v>
      </c>
    </row>
    <row r="836" spans="1:5" ht="14.5" x14ac:dyDescent="0.35">
      <c r="A836" s="127" t="s">
        <v>1073</v>
      </c>
      <c r="B836" s="128">
        <v>3139</v>
      </c>
      <c r="D836" s="127" t="s">
        <v>8054</v>
      </c>
      <c r="E836" s="258">
        <v>3139</v>
      </c>
    </row>
    <row r="837" spans="1:5" ht="14.5" x14ac:dyDescent="0.35">
      <c r="A837" s="127" t="s">
        <v>4199</v>
      </c>
      <c r="B837" s="128">
        <v>0</v>
      </c>
      <c r="D837" s="127" t="s">
        <v>11531</v>
      </c>
      <c r="E837" s="258">
        <v>0</v>
      </c>
    </row>
    <row r="838" spans="1:5" ht="14.5" x14ac:dyDescent="0.35">
      <c r="A838" s="127" t="s">
        <v>1074</v>
      </c>
      <c r="B838" s="128">
        <v>773</v>
      </c>
      <c r="D838" s="127" t="s">
        <v>8055</v>
      </c>
      <c r="E838" s="258">
        <v>773</v>
      </c>
    </row>
    <row r="839" spans="1:5" ht="14.5" x14ac:dyDescent="0.35">
      <c r="A839" s="127" t="s">
        <v>1075</v>
      </c>
      <c r="B839" s="128">
        <v>343</v>
      </c>
      <c r="D839" s="127" t="s">
        <v>8056</v>
      </c>
      <c r="E839" s="258">
        <v>343</v>
      </c>
    </row>
    <row r="840" spans="1:5" ht="14.5" x14ac:dyDescent="0.35">
      <c r="A840" s="127" t="s">
        <v>1076</v>
      </c>
      <c r="B840" s="128">
        <v>31075</v>
      </c>
      <c r="D840" s="127" t="s">
        <v>8057</v>
      </c>
      <c r="E840" s="258">
        <v>31075</v>
      </c>
    </row>
    <row r="841" spans="1:5" ht="14.5" x14ac:dyDescent="0.35">
      <c r="A841" s="127" t="s">
        <v>4246</v>
      </c>
      <c r="B841" s="128">
        <v>0</v>
      </c>
      <c r="D841" s="127" t="s">
        <v>11532</v>
      </c>
      <c r="E841" s="258">
        <v>0</v>
      </c>
    </row>
    <row r="842" spans="1:5" ht="14.5" x14ac:dyDescent="0.35">
      <c r="A842" s="127" t="s">
        <v>1077</v>
      </c>
      <c r="B842" s="128">
        <v>406</v>
      </c>
      <c r="D842" s="127" t="s">
        <v>8058</v>
      </c>
      <c r="E842" s="258">
        <v>406</v>
      </c>
    </row>
    <row r="843" spans="1:5" ht="14.5" x14ac:dyDescent="0.35">
      <c r="A843" s="127" t="s">
        <v>1078</v>
      </c>
      <c r="B843" s="128">
        <v>28247</v>
      </c>
      <c r="D843" s="127" t="s">
        <v>8059</v>
      </c>
      <c r="E843" s="258">
        <v>28247</v>
      </c>
    </row>
    <row r="844" spans="1:5" ht="14.5" x14ac:dyDescent="0.35">
      <c r="A844" s="127" t="s">
        <v>1079</v>
      </c>
      <c r="B844" s="128">
        <v>8678</v>
      </c>
      <c r="D844" s="127" t="s">
        <v>8060</v>
      </c>
      <c r="E844" s="258">
        <v>8678</v>
      </c>
    </row>
    <row r="845" spans="1:5" ht="14.5" x14ac:dyDescent="0.35">
      <c r="A845" s="127" t="s">
        <v>4247</v>
      </c>
      <c r="B845" s="128">
        <v>3182</v>
      </c>
      <c r="D845" s="127" t="s">
        <v>11533</v>
      </c>
      <c r="E845" s="258">
        <v>3182</v>
      </c>
    </row>
    <row r="846" spans="1:5" ht="14.5" x14ac:dyDescent="0.35">
      <c r="A846" s="127" t="s">
        <v>1080</v>
      </c>
      <c r="B846" s="128">
        <v>13717</v>
      </c>
      <c r="D846" s="127" t="s">
        <v>8061</v>
      </c>
      <c r="E846" s="258">
        <v>13717</v>
      </c>
    </row>
    <row r="847" spans="1:5" ht="14.5" x14ac:dyDescent="0.35">
      <c r="A847" s="127" t="s">
        <v>1081</v>
      </c>
      <c r="B847" s="128">
        <v>20462</v>
      </c>
      <c r="D847" s="127" t="s">
        <v>8062</v>
      </c>
      <c r="E847" s="258">
        <v>20462</v>
      </c>
    </row>
    <row r="848" spans="1:5" ht="14.5" x14ac:dyDescent="0.35">
      <c r="A848" s="127" t="s">
        <v>4248</v>
      </c>
      <c r="B848" s="128">
        <v>0</v>
      </c>
      <c r="D848" s="127" t="s">
        <v>11534</v>
      </c>
      <c r="E848" s="258">
        <v>0</v>
      </c>
    </row>
    <row r="849" spans="1:5" ht="14.5" x14ac:dyDescent="0.35">
      <c r="A849" s="127" t="s">
        <v>1082</v>
      </c>
      <c r="B849" s="128">
        <v>484</v>
      </c>
      <c r="D849" s="127" t="s">
        <v>8063</v>
      </c>
      <c r="E849" s="258">
        <v>484</v>
      </c>
    </row>
    <row r="850" spans="1:5" ht="14.5" x14ac:dyDescent="0.35">
      <c r="A850" s="127" t="s">
        <v>1083</v>
      </c>
      <c r="B850" s="128">
        <v>22441</v>
      </c>
      <c r="D850" s="127" t="s">
        <v>8064</v>
      </c>
      <c r="E850" s="258">
        <v>22441</v>
      </c>
    </row>
    <row r="851" spans="1:5" ht="14.5" x14ac:dyDescent="0.35">
      <c r="A851" s="127" t="s">
        <v>1084</v>
      </c>
      <c r="B851" s="128">
        <v>970</v>
      </c>
      <c r="D851" s="127" t="s">
        <v>8065</v>
      </c>
      <c r="E851" s="258">
        <v>970</v>
      </c>
    </row>
    <row r="852" spans="1:5" ht="14.5" x14ac:dyDescent="0.35">
      <c r="A852" s="127" t="s">
        <v>1085</v>
      </c>
      <c r="B852" s="128">
        <v>36264</v>
      </c>
      <c r="D852" s="127" t="s">
        <v>8066</v>
      </c>
      <c r="E852" s="258">
        <v>36264</v>
      </c>
    </row>
    <row r="853" spans="1:5" ht="14.5" x14ac:dyDescent="0.35">
      <c r="A853" s="127" t="s">
        <v>4249</v>
      </c>
      <c r="B853" s="128">
        <v>214</v>
      </c>
      <c r="D853" s="127" t="s">
        <v>11535</v>
      </c>
      <c r="E853" s="258">
        <v>214</v>
      </c>
    </row>
    <row r="854" spans="1:5" ht="14.5" x14ac:dyDescent="0.35">
      <c r="A854" s="127" t="s">
        <v>1086</v>
      </c>
      <c r="B854" s="128">
        <v>121611</v>
      </c>
      <c r="D854" s="127" t="s">
        <v>8067</v>
      </c>
      <c r="E854" s="258">
        <v>121611</v>
      </c>
    </row>
    <row r="855" spans="1:5" ht="14.5" x14ac:dyDescent="0.35">
      <c r="A855" s="127" t="s">
        <v>4250</v>
      </c>
      <c r="B855" s="128">
        <v>0</v>
      </c>
      <c r="D855" s="127" t="s">
        <v>11536</v>
      </c>
      <c r="E855" s="258">
        <v>0</v>
      </c>
    </row>
    <row r="856" spans="1:5" ht="14.5" x14ac:dyDescent="0.35">
      <c r="A856" s="127" t="s">
        <v>1087</v>
      </c>
      <c r="B856" s="128">
        <v>1003</v>
      </c>
      <c r="D856" s="127" t="s">
        <v>8068</v>
      </c>
      <c r="E856" s="258">
        <v>1003</v>
      </c>
    </row>
    <row r="857" spans="1:5" ht="14.5" x14ac:dyDescent="0.35">
      <c r="A857" s="127" t="s">
        <v>1088</v>
      </c>
      <c r="B857" s="128">
        <v>15556</v>
      </c>
      <c r="D857" s="127" t="s">
        <v>8069</v>
      </c>
      <c r="E857" s="258">
        <v>15556</v>
      </c>
    </row>
    <row r="858" spans="1:5" ht="14.5" x14ac:dyDescent="0.35">
      <c r="A858" s="127" t="s">
        <v>1089</v>
      </c>
      <c r="B858" s="128">
        <v>1815</v>
      </c>
      <c r="D858" s="127" t="s">
        <v>8070</v>
      </c>
      <c r="E858" s="258">
        <v>1815</v>
      </c>
    </row>
    <row r="859" spans="1:5" ht="14.5" x14ac:dyDescent="0.35">
      <c r="A859" s="127" t="s">
        <v>4200</v>
      </c>
      <c r="B859" s="128">
        <v>0</v>
      </c>
      <c r="D859" s="127" t="s">
        <v>11537</v>
      </c>
      <c r="E859" s="258">
        <v>0</v>
      </c>
    </row>
    <row r="860" spans="1:5" ht="14.5" x14ac:dyDescent="0.35">
      <c r="A860" s="127" t="s">
        <v>1090</v>
      </c>
      <c r="B860" s="128">
        <v>18256</v>
      </c>
      <c r="D860" s="127" t="s">
        <v>8071</v>
      </c>
      <c r="E860" s="258">
        <v>18256</v>
      </c>
    </row>
    <row r="861" spans="1:5" ht="14.5" x14ac:dyDescent="0.35">
      <c r="A861" s="127" t="s">
        <v>4251</v>
      </c>
      <c r="B861" s="128">
        <v>0</v>
      </c>
      <c r="D861" s="127" t="s">
        <v>11538</v>
      </c>
      <c r="E861" s="258">
        <v>0</v>
      </c>
    </row>
    <row r="862" spans="1:5" ht="14.5" x14ac:dyDescent="0.35">
      <c r="A862" s="127" t="s">
        <v>1091</v>
      </c>
      <c r="B862" s="128">
        <v>11212</v>
      </c>
      <c r="D862" s="127" t="s">
        <v>8072</v>
      </c>
      <c r="E862" s="258">
        <v>11212</v>
      </c>
    </row>
    <row r="863" spans="1:5" ht="14.5" x14ac:dyDescent="0.35">
      <c r="A863" s="127" t="s">
        <v>1092</v>
      </c>
      <c r="B863" s="128">
        <v>14770</v>
      </c>
      <c r="D863" s="127" t="s">
        <v>8073</v>
      </c>
      <c r="E863" s="258">
        <v>14770</v>
      </c>
    </row>
    <row r="864" spans="1:5" ht="14.5" x14ac:dyDescent="0.35">
      <c r="A864" s="127" t="s">
        <v>1093</v>
      </c>
      <c r="B864" s="128">
        <v>2303</v>
      </c>
      <c r="D864" s="127" t="s">
        <v>8074</v>
      </c>
      <c r="E864" s="258">
        <v>2303</v>
      </c>
    </row>
    <row r="865" spans="1:5" ht="14.5" x14ac:dyDescent="0.35">
      <c r="A865" s="127" t="s">
        <v>1094</v>
      </c>
      <c r="B865" s="128">
        <v>3160</v>
      </c>
      <c r="D865" s="127" t="s">
        <v>8075</v>
      </c>
      <c r="E865" s="258">
        <v>3160</v>
      </c>
    </row>
    <row r="866" spans="1:5" ht="14.5" x14ac:dyDescent="0.35">
      <c r="A866" s="127" t="s">
        <v>4252</v>
      </c>
      <c r="B866" s="128">
        <v>0</v>
      </c>
      <c r="D866" s="127" t="s">
        <v>11539</v>
      </c>
      <c r="E866" s="258">
        <v>0</v>
      </c>
    </row>
    <row r="867" spans="1:5" ht="14.5" x14ac:dyDescent="0.35">
      <c r="A867" s="127" t="s">
        <v>1095</v>
      </c>
      <c r="B867" s="128">
        <v>3496</v>
      </c>
      <c r="D867" s="127" t="s">
        <v>8076</v>
      </c>
      <c r="E867" s="258">
        <v>3496</v>
      </c>
    </row>
    <row r="868" spans="1:5" ht="14.5" x14ac:dyDescent="0.35">
      <c r="A868" s="127" t="s">
        <v>1096</v>
      </c>
      <c r="B868" s="128">
        <v>350</v>
      </c>
      <c r="D868" s="127" t="s">
        <v>8077</v>
      </c>
      <c r="E868" s="258">
        <v>350</v>
      </c>
    </row>
    <row r="869" spans="1:5" ht="14.5" x14ac:dyDescent="0.35">
      <c r="A869" s="127" t="s">
        <v>1097</v>
      </c>
      <c r="B869" s="128">
        <v>100</v>
      </c>
      <c r="D869" s="127" t="s">
        <v>8078</v>
      </c>
      <c r="E869" s="258">
        <v>100</v>
      </c>
    </row>
    <row r="870" spans="1:5" ht="14.5" x14ac:dyDescent="0.35">
      <c r="A870" s="127" t="s">
        <v>1098</v>
      </c>
      <c r="B870" s="128">
        <v>821</v>
      </c>
      <c r="D870" s="127" t="s">
        <v>8079</v>
      </c>
      <c r="E870" s="258">
        <v>821</v>
      </c>
    </row>
    <row r="871" spans="1:5" ht="14.5" x14ac:dyDescent="0.35">
      <c r="A871" s="127" t="s">
        <v>1099</v>
      </c>
      <c r="B871" s="128">
        <v>1294</v>
      </c>
      <c r="D871" s="127" t="s">
        <v>8080</v>
      </c>
      <c r="E871" s="258">
        <v>1294</v>
      </c>
    </row>
    <row r="872" spans="1:5" ht="14.5" x14ac:dyDescent="0.35">
      <c r="A872" s="127" t="s">
        <v>1100</v>
      </c>
      <c r="B872" s="128">
        <v>79831</v>
      </c>
      <c r="D872" s="127" t="s">
        <v>8081</v>
      </c>
      <c r="E872" s="258">
        <v>79831</v>
      </c>
    </row>
    <row r="873" spans="1:5" ht="14.5" x14ac:dyDescent="0.35">
      <c r="A873" s="127" t="s">
        <v>1101</v>
      </c>
      <c r="B873" s="128">
        <v>3823</v>
      </c>
      <c r="D873" s="127" t="s">
        <v>8082</v>
      </c>
      <c r="E873" s="258">
        <v>3823</v>
      </c>
    </row>
    <row r="874" spans="1:5" ht="14.5" x14ac:dyDescent="0.35">
      <c r="A874" s="127" t="s">
        <v>1102</v>
      </c>
      <c r="B874" s="128">
        <v>872</v>
      </c>
      <c r="D874" s="127" t="s">
        <v>8083</v>
      </c>
      <c r="E874" s="258">
        <v>872</v>
      </c>
    </row>
    <row r="875" spans="1:5" ht="14.5" x14ac:dyDescent="0.35">
      <c r="A875" s="127" t="s">
        <v>4253</v>
      </c>
      <c r="B875" s="128">
        <v>0</v>
      </c>
      <c r="D875" s="127" t="s">
        <v>11540</v>
      </c>
      <c r="E875" s="258">
        <v>0</v>
      </c>
    </row>
    <row r="876" spans="1:5" ht="14.5" x14ac:dyDescent="0.35">
      <c r="A876" s="127" t="s">
        <v>1103</v>
      </c>
      <c r="B876" s="128">
        <v>1354</v>
      </c>
      <c r="D876" s="127" t="s">
        <v>8084</v>
      </c>
      <c r="E876" s="258">
        <v>1354</v>
      </c>
    </row>
    <row r="877" spans="1:5" ht="14.5" x14ac:dyDescent="0.35">
      <c r="A877" s="127" t="s">
        <v>4254</v>
      </c>
      <c r="B877" s="128">
        <v>0</v>
      </c>
      <c r="D877" s="127" t="s">
        <v>11541</v>
      </c>
      <c r="E877" s="258">
        <v>0</v>
      </c>
    </row>
    <row r="878" spans="1:5" ht="14.5" x14ac:dyDescent="0.35">
      <c r="A878" s="127" t="s">
        <v>1104</v>
      </c>
      <c r="B878" s="128">
        <v>10523</v>
      </c>
      <c r="D878" s="127" t="s">
        <v>8085</v>
      </c>
      <c r="E878" s="258">
        <v>10523</v>
      </c>
    </row>
    <row r="879" spans="1:5" ht="14.5" x14ac:dyDescent="0.35">
      <c r="A879" s="127" t="s">
        <v>1105</v>
      </c>
      <c r="B879" s="128">
        <v>6325</v>
      </c>
      <c r="D879" s="127" t="s">
        <v>8086</v>
      </c>
      <c r="E879" s="258">
        <v>6325</v>
      </c>
    </row>
    <row r="880" spans="1:5" ht="14.5" x14ac:dyDescent="0.35">
      <c r="A880" s="127" t="s">
        <v>1106</v>
      </c>
      <c r="B880" s="128">
        <v>2571</v>
      </c>
      <c r="D880" s="127" t="s">
        <v>8087</v>
      </c>
      <c r="E880" s="258">
        <v>2571</v>
      </c>
    </row>
    <row r="881" spans="1:5" ht="14.5" x14ac:dyDescent="0.35">
      <c r="A881" s="127" t="s">
        <v>1107</v>
      </c>
      <c r="B881" s="128">
        <v>314409</v>
      </c>
      <c r="D881" s="127" t="s">
        <v>8088</v>
      </c>
      <c r="E881" s="258">
        <v>314409</v>
      </c>
    </row>
    <row r="882" spans="1:5" ht="14.5" x14ac:dyDescent="0.35">
      <c r="A882" s="127" t="s">
        <v>1108</v>
      </c>
      <c r="B882" s="128">
        <v>1332</v>
      </c>
      <c r="D882" s="127" t="s">
        <v>8089</v>
      </c>
      <c r="E882" s="258">
        <v>1332</v>
      </c>
    </row>
    <row r="883" spans="1:5" ht="14.5" x14ac:dyDescent="0.35">
      <c r="A883" s="127" t="s">
        <v>4255</v>
      </c>
      <c r="B883" s="128">
        <v>0</v>
      </c>
      <c r="D883" s="127" t="s">
        <v>11542</v>
      </c>
      <c r="E883" s="258">
        <v>0</v>
      </c>
    </row>
    <row r="884" spans="1:5" ht="14.5" x14ac:dyDescent="0.35">
      <c r="A884" s="127" t="s">
        <v>1109</v>
      </c>
      <c r="B884" s="128">
        <v>7575</v>
      </c>
      <c r="D884" s="127" t="s">
        <v>8090</v>
      </c>
      <c r="E884" s="258">
        <v>7575</v>
      </c>
    </row>
    <row r="885" spans="1:5" ht="14.5" x14ac:dyDescent="0.35">
      <c r="A885" s="127" t="s">
        <v>1110</v>
      </c>
      <c r="B885" s="128">
        <v>42292</v>
      </c>
      <c r="D885" s="127" t="s">
        <v>8091</v>
      </c>
      <c r="E885" s="258">
        <v>42292</v>
      </c>
    </row>
    <row r="886" spans="1:5" ht="14.5" x14ac:dyDescent="0.35">
      <c r="A886" s="127" t="s">
        <v>1111</v>
      </c>
      <c r="B886" s="128">
        <v>46798</v>
      </c>
      <c r="D886" s="127" t="s">
        <v>8092</v>
      </c>
      <c r="E886" s="258">
        <v>46798</v>
      </c>
    </row>
    <row r="887" spans="1:5" ht="14.5" x14ac:dyDescent="0.35">
      <c r="A887" s="127" t="s">
        <v>1112</v>
      </c>
      <c r="B887" s="128">
        <v>1084</v>
      </c>
      <c r="D887" s="127" t="s">
        <v>8093</v>
      </c>
      <c r="E887" s="258">
        <v>1084</v>
      </c>
    </row>
    <row r="888" spans="1:5" ht="14.5" x14ac:dyDescent="0.35">
      <c r="A888" s="127" t="s">
        <v>1113</v>
      </c>
      <c r="B888" s="128">
        <v>1082</v>
      </c>
      <c r="D888" s="127" t="s">
        <v>8094</v>
      </c>
      <c r="E888" s="258">
        <v>1082</v>
      </c>
    </row>
    <row r="889" spans="1:5" ht="14.5" x14ac:dyDescent="0.35">
      <c r="A889" s="127" t="s">
        <v>4256</v>
      </c>
      <c r="B889" s="128">
        <v>0</v>
      </c>
      <c r="D889" s="127" t="s">
        <v>11543</v>
      </c>
      <c r="E889" s="258">
        <v>0</v>
      </c>
    </row>
    <row r="890" spans="1:5" ht="14.5" x14ac:dyDescent="0.35">
      <c r="A890" s="127" t="s">
        <v>1114</v>
      </c>
      <c r="B890" s="128">
        <v>2374</v>
      </c>
      <c r="D890" s="127" t="s">
        <v>8095</v>
      </c>
      <c r="E890" s="258">
        <v>2374</v>
      </c>
    </row>
    <row r="891" spans="1:5" ht="14.5" x14ac:dyDescent="0.35">
      <c r="A891" s="127" t="s">
        <v>1115</v>
      </c>
      <c r="B891" s="128">
        <v>1549</v>
      </c>
      <c r="D891" s="127" t="s">
        <v>8096</v>
      </c>
      <c r="E891" s="258">
        <v>1549</v>
      </c>
    </row>
    <row r="892" spans="1:5" ht="14.5" x14ac:dyDescent="0.35">
      <c r="A892" s="127" t="s">
        <v>1116</v>
      </c>
      <c r="B892" s="128">
        <v>752</v>
      </c>
      <c r="D892" s="127" t="s">
        <v>8097</v>
      </c>
      <c r="E892" s="258">
        <v>752</v>
      </c>
    </row>
    <row r="893" spans="1:5" ht="14.5" x14ac:dyDescent="0.35">
      <c r="A893" s="127" t="s">
        <v>1117</v>
      </c>
      <c r="B893" s="128">
        <v>27443</v>
      </c>
      <c r="D893" s="127" t="s">
        <v>8098</v>
      </c>
      <c r="E893" s="258">
        <v>27443</v>
      </c>
    </row>
    <row r="894" spans="1:5" ht="14.5" x14ac:dyDescent="0.35">
      <c r="A894" s="127" t="s">
        <v>4257</v>
      </c>
      <c r="B894" s="128">
        <v>0</v>
      </c>
      <c r="D894" s="127" t="s">
        <v>11544</v>
      </c>
      <c r="E894" s="258">
        <v>0</v>
      </c>
    </row>
    <row r="895" spans="1:5" ht="14.5" x14ac:dyDescent="0.35">
      <c r="A895" s="127" t="s">
        <v>1118</v>
      </c>
      <c r="B895" s="128">
        <v>2256</v>
      </c>
      <c r="D895" s="127" t="s">
        <v>8099</v>
      </c>
      <c r="E895" s="258">
        <v>2256</v>
      </c>
    </row>
    <row r="896" spans="1:5" ht="14.5" x14ac:dyDescent="0.35">
      <c r="A896" s="127" t="s">
        <v>4258</v>
      </c>
      <c r="B896" s="128">
        <v>0</v>
      </c>
      <c r="D896" s="127" t="s">
        <v>11545</v>
      </c>
      <c r="E896" s="258">
        <v>0</v>
      </c>
    </row>
    <row r="897" spans="1:5" ht="14.5" x14ac:dyDescent="0.35">
      <c r="A897" s="127" t="s">
        <v>1119</v>
      </c>
      <c r="B897" s="128">
        <v>1760</v>
      </c>
      <c r="D897" s="127" t="s">
        <v>11546</v>
      </c>
      <c r="E897" s="258">
        <v>1760</v>
      </c>
    </row>
    <row r="898" spans="1:5" ht="14.5" x14ac:dyDescent="0.35">
      <c r="A898" s="127" t="s">
        <v>4259</v>
      </c>
      <c r="B898" s="128">
        <v>0</v>
      </c>
      <c r="D898" s="127" t="s">
        <v>11547</v>
      </c>
      <c r="E898" s="258">
        <v>0</v>
      </c>
    </row>
    <row r="899" spans="1:5" ht="14.5" x14ac:dyDescent="0.35">
      <c r="A899" s="127" t="s">
        <v>1120</v>
      </c>
      <c r="B899" s="128">
        <v>2200</v>
      </c>
      <c r="D899" s="127" t="s">
        <v>8100</v>
      </c>
      <c r="E899" s="258">
        <v>2200</v>
      </c>
    </row>
    <row r="900" spans="1:5" ht="14.5" x14ac:dyDescent="0.35">
      <c r="A900" s="127" t="s">
        <v>4260</v>
      </c>
      <c r="B900" s="128">
        <v>0</v>
      </c>
      <c r="D900" s="127" t="s">
        <v>11548</v>
      </c>
      <c r="E900" s="258">
        <v>0</v>
      </c>
    </row>
    <row r="901" spans="1:5" ht="14.5" x14ac:dyDescent="0.35">
      <c r="A901" s="127" t="s">
        <v>1121</v>
      </c>
      <c r="B901" s="128">
        <v>788</v>
      </c>
      <c r="D901" s="127" t="s">
        <v>8101</v>
      </c>
      <c r="E901" s="258">
        <v>788</v>
      </c>
    </row>
    <row r="902" spans="1:5" ht="14.5" x14ac:dyDescent="0.35">
      <c r="A902" s="127" t="s">
        <v>4261</v>
      </c>
      <c r="B902" s="128">
        <v>0</v>
      </c>
      <c r="D902" s="127" t="s">
        <v>11549</v>
      </c>
      <c r="E902" s="258">
        <v>0</v>
      </c>
    </row>
    <row r="903" spans="1:5" ht="14.5" x14ac:dyDescent="0.35">
      <c r="A903" s="127" t="s">
        <v>4262</v>
      </c>
      <c r="B903" s="128">
        <v>0</v>
      </c>
      <c r="D903" s="127" t="s">
        <v>11550</v>
      </c>
      <c r="E903" s="258">
        <v>0</v>
      </c>
    </row>
    <row r="904" spans="1:5" ht="14.5" x14ac:dyDescent="0.35">
      <c r="A904" s="127" t="s">
        <v>1122</v>
      </c>
      <c r="B904" s="128">
        <v>1476</v>
      </c>
      <c r="D904" s="127" t="s">
        <v>8102</v>
      </c>
      <c r="E904" s="258">
        <v>1476</v>
      </c>
    </row>
    <row r="905" spans="1:5" ht="14.5" x14ac:dyDescent="0.35">
      <c r="A905" s="127" t="s">
        <v>4263</v>
      </c>
      <c r="B905" s="128">
        <v>0</v>
      </c>
      <c r="D905" s="127" t="s">
        <v>11551</v>
      </c>
      <c r="E905" s="258">
        <v>0</v>
      </c>
    </row>
    <row r="906" spans="1:5" ht="14.5" x14ac:dyDescent="0.35">
      <c r="A906" s="127" t="s">
        <v>1123</v>
      </c>
      <c r="B906" s="128">
        <v>3311</v>
      </c>
      <c r="D906" s="127" t="s">
        <v>8103</v>
      </c>
      <c r="E906" s="258">
        <v>3311</v>
      </c>
    </row>
    <row r="907" spans="1:5" ht="14.5" x14ac:dyDescent="0.35">
      <c r="A907" s="127" t="s">
        <v>4264</v>
      </c>
      <c r="B907" s="128">
        <v>0</v>
      </c>
      <c r="D907" s="127" t="s">
        <v>11552</v>
      </c>
      <c r="E907" s="258">
        <v>0</v>
      </c>
    </row>
    <row r="908" spans="1:5" ht="14.5" x14ac:dyDescent="0.35">
      <c r="A908" s="127" t="s">
        <v>4265</v>
      </c>
      <c r="B908" s="128">
        <v>1107</v>
      </c>
      <c r="D908" s="127" t="s">
        <v>8104</v>
      </c>
      <c r="E908" s="258">
        <v>1107</v>
      </c>
    </row>
    <row r="909" spans="1:5" ht="14.5" x14ac:dyDescent="0.35">
      <c r="A909" s="127" t="s">
        <v>1124</v>
      </c>
      <c r="B909" s="128">
        <v>2643</v>
      </c>
      <c r="D909" s="127" t="s">
        <v>8105</v>
      </c>
      <c r="E909" s="258">
        <v>2643</v>
      </c>
    </row>
    <row r="910" spans="1:5" ht="14.5" x14ac:dyDescent="0.35">
      <c r="A910" s="127" t="s">
        <v>1125</v>
      </c>
      <c r="B910" s="128">
        <v>220</v>
      </c>
      <c r="D910" s="127" t="s">
        <v>8106</v>
      </c>
      <c r="E910" s="258">
        <v>220</v>
      </c>
    </row>
    <row r="911" spans="1:5" ht="14.5" x14ac:dyDescent="0.35">
      <c r="A911" s="127" t="s">
        <v>4266</v>
      </c>
      <c r="B911" s="128">
        <v>0</v>
      </c>
      <c r="D911" s="127" t="s">
        <v>11553</v>
      </c>
      <c r="E911" s="258">
        <v>0</v>
      </c>
    </row>
    <row r="912" spans="1:5" ht="14.5" x14ac:dyDescent="0.35">
      <c r="A912" s="127" t="s">
        <v>1126</v>
      </c>
      <c r="B912" s="128">
        <v>63323</v>
      </c>
      <c r="D912" s="127" t="s">
        <v>8107</v>
      </c>
      <c r="E912" s="258">
        <v>63323</v>
      </c>
    </row>
    <row r="913" spans="1:5" ht="14.5" x14ac:dyDescent="0.35">
      <c r="A913" s="127" t="s">
        <v>1127</v>
      </c>
      <c r="B913" s="128">
        <v>672</v>
      </c>
      <c r="D913" s="127" t="s">
        <v>8108</v>
      </c>
      <c r="E913" s="258">
        <v>672</v>
      </c>
    </row>
    <row r="914" spans="1:5" ht="14.5" x14ac:dyDescent="0.35">
      <c r="A914" s="127" t="s">
        <v>1128</v>
      </c>
      <c r="B914" s="128">
        <v>35866</v>
      </c>
      <c r="D914" s="127" t="s">
        <v>8109</v>
      </c>
      <c r="E914" s="258">
        <v>35866</v>
      </c>
    </row>
    <row r="915" spans="1:5" ht="14.5" x14ac:dyDescent="0.35">
      <c r="A915" s="127" t="s">
        <v>1129</v>
      </c>
      <c r="B915" s="128">
        <v>1313</v>
      </c>
      <c r="D915" s="127" t="s">
        <v>8110</v>
      </c>
      <c r="E915" s="258">
        <v>1313</v>
      </c>
    </row>
    <row r="916" spans="1:5" ht="14.5" x14ac:dyDescent="0.35">
      <c r="A916" s="127" t="s">
        <v>1130</v>
      </c>
      <c r="B916" s="128">
        <v>1493</v>
      </c>
      <c r="D916" s="127" t="s">
        <v>8111</v>
      </c>
      <c r="E916" s="258">
        <v>1493</v>
      </c>
    </row>
    <row r="917" spans="1:5" ht="14.5" x14ac:dyDescent="0.35">
      <c r="A917" s="127" t="s">
        <v>1131</v>
      </c>
      <c r="B917" s="128">
        <v>8290</v>
      </c>
      <c r="D917" s="127" t="s">
        <v>8112</v>
      </c>
      <c r="E917" s="258">
        <v>8290</v>
      </c>
    </row>
    <row r="918" spans="1:5" ht="14.5" x14ac:dyDescent="0.35">
      <c r="A918" s="127" t="s">
        <v>1132</v>
      </c>
      <c r="B918" s="128">
        <v>332</v>
      </c>
      <c r="D918" s="127" t="s">
        <v>8113</v>
      </c>
      <c r="E918" s="258">
        <v>332</v>
      </c>
    </row>
    <row r="919" spans="1:5" ht="14.5" x14ac:dyDescent="0.35">
      <c r="A919" s="127" t="s">
        <v>1133</v>
      </c>
      <c r="B919" s="128">
        <v>17879</v>
      </c>
      <c r="D919" s="127" t="s">
        <v>8114</v>
      </c>
      <c r="E919" s="258">
        <v>17879</v>
      </c>
    </row>
    <row r="920" spans="1:5" ht="14.5" x14ac:dyDescent="0.35">
      <c r="A920" s="127" t="s">
        <v>1134</v>
      </c>
      <c r="B920" s="128">
        <v>2073</v>
      </c>
      <c r="D920" s="127" t="s">
        <v>8115</v>
      </c>
      <c r="E920" s="258">
        <v>2073</v>
      </c>
    </row>
    <row r="921" spans="1:5" ht="14.5" x14ac:dyDescent="0.35">
      <c r="A921" s="127" t="s">
        <v>1135</v>
      </c>
      <c r="B921" s="128">
        <v>1743</v>
      </c>
      <c r="D921" s="127" t="s">
        <v>8116</v>
      </c>
      <c r="E921" s="258">
        <v>1743</v>
      </c>
    </row>
    <row r="922" spans="1:5" ht="14.5" x14ac:dyDescent="0.35">
      <c r="A922" s="127" t="s">
        <v>1136</v>
      </c>
      <c r="B922" s="128">
        <v>2547</v>
      </c>
      <c r="D922" s="127" t="s">
        <v>8117</v>
      </c>
      <c r="E922" s="258">
        <v>2547</v>
      </c>
    </row>
    <row r="923" spans="1:5" ht="14.5" x14ac:dyDescent="0.35">
      <c r="A923" s="127" t="s">
        <v>1137</v>
      </c>
      <c r="B923" s="128">
        <v>4106</v>
      </c>
      <c r="D923" s="127" t="s">
        <v>8118</v>
      </c>
      <c r="E923" s="258">
        <v>4106</v>
      </c>
    </row>
    <row r="924" spans="1:5" ht="14.5" x14ac:dyDescent="0.35">
      <c r="A924" s="127" t="s">
        <v>329</v>
      </c>
      <c r="B924" s="128">
        <v>82070</v>
      </c>
      <c r="D924" s="127" t="s">
        <v>8119</v>
      </c>
      <c r="E924" s="258">
        <v>82070</v>
      </c>
    </row>
    <row r="925" spans="1:5" ht="14.5" x14ac:dyDescent="0.35">
      <c r="A925" s="127" t="s">
        <v>1138</v>
      </c>
      <c r="B925" s="128">
        <v>30273</v>
      </c>
      <c r="D925" s="127" t="s">
        <v>8120</v>
      </c>
      <c r="E925" s="258">
        <v>30273</v>
      </c>
    </row>
    <row r="926" spans="1:5" ht="14.5" x14ac:dyDescent="0.35">
      <c r="A926" s="127" t="s">
        <v>330</v>
      </c>
      <c r="B926" s="128">
        <v>442021</v>
      </c>
      <c r="D926" s="127" t="s">
        <v>8121</v>
      </c>
      <c r="E926" s="258">
        <v>442021</v>
      </c>
    </row>
    <row r="927" spans="1:5" ht="14.5" x14ac:dyDescent="0.35">
      <c r="A927" s="127" t="s">
        <v>1139</v>
      </c>
      <c r="B927" s="128">
        <v>26078</v>
      </c>
      <c r="D927" s="127" t="s">
        <v>8122</v>
      </c>
      <c r="E927" s="258">
        <v>26078</v>
      </c>
    </row>
    <row r="928" spans="1:5" ht="14.5" x14ac:dyDescent="0.35">
      <c r="A928" s="127" t="s">
        <v>1140</v>
      </c>
      <c r="B928" s="128">
        <v>12530</v>
      </c>
      <c r="D928" s="127" t="s">
        <v>8123</v>
      </c>
      <c r="E928" s="258">
        <v>12530</v>
      </c>
    </row>
    <row r="929" spans="1:5" ht="14.5" x14ac:dyDescent="0.35">
      <c r="A929" s="127" t="s">
        <v>1141</v>
      </c>
      <c r="B929" s="128">
        <v>8427</v>
      </c>
      <c r="D929" s="127" t="s">
        <v>8124</v>
      </c>
      <c r="E929" s="258">
        <v>8427</v>
      </c>
    </row>
    <row r="930" spans="1:5" ht="14.5" x14ac:dyDescent="0.35">
      <c r="A930" s="127" t="s">
        <v>1142</v>
      </c>
      <c r="B930" s="128">
        <v>7340</v>
      </c>
      <c r="D930" s="127" t="s">
        <v>8125</v>
      </c>
      <c r="E930" s="258">
        <v>7340</v>
      </c>
    </row>
    <row r="931" spans="1:5" ht="14.5" x14ac:dyDescent="0.35">
      <c r="A931" s="127" t="s">
        <v>1143</v>
      </c>
      <c r="B931" s="128">
        <v>0</v>
      </c>
      <c r="D931" s="127" t="s">
        <v>11554</v>
      </c>
      <c r="E931" s="258">
        <v>0</v>
      </c>
    </row>
    <row r="932" spans="1:5" ht="14.5" x14ac:dyDescent="0.35">
      <c r="A932" s="127" t="s">
        <v>1144</v>
      </c>
      <c r="B932" s="128">
        <v>30901</v>
      </c>
      <c r="D932" s="127" t="s">
        <v>8126</v>
      </c>
      <c r="E932" s="258">
        <v>30901</v>
      </c>
    </row>
    <row r="933" spans="1:5" ht="14.5" x14ac:dyDescent="0.35">
      <c r="A933" s="127" t="s">
        <v>1145</v>
      </c>
      <c r="B933" s="128">
        <v>77992</v>
      </c>
      <c r="D933" s="127" t="s">
        <v>8127</v>
      </c>
      <c r="E933" s="258">
        <v>77992</v>
      </c>
    </row>
    <row r="934" spans="1:5" ht="14.5" x14ac:dyDescent="0.35">
      <c r="A934" s="127" t="s">
        <v>1146</v>
      </c>
      <c r="B934" s="128">
        <v>244738</v>
      </c>
      <c r="D934" s="127" t="s">
        <v>8128</v>
      </c>
      <c r="E934" s="258">
        <v>244738</v>
      </c>
    </row>
    <row r="935" spans="1:5" ht="14.5" x14ac:dyDescent="0.35">
      <c r="A935" s="127" t="s">
        <v>1147</v>
      </c>
      <c r="B935" s="128">
        <v>91482.99</v>
      </c>
      <c r="D935" s="127" t="s">
        <v>8129</v>
      </c>
      <c r="E935" s="258">
        <v>91482.99</v>
      </c>
    </row>
    <row r="936" spans="1:5" ht="14.5" x14ac:dyDescent="0.35">
      <c r="A936" s="127" t="s">
        <v>1148</v>
      </c>
      <c r="B936" s="128">
        <v>2128</v>
      </c>
      <c r="D936" s="127" t="s">
        <v>8130</v>
      </c>
      <c r="E936" s="258">
        <v>2128</v>
      </c>
    </row>
    <row r="937" spans="1:5" ht="14.5" x14ac:dyDescent="0.35">
      <c r="A937" s="127" t="s">
        <v>1149</v>
      </c>
      <c r="B937" s="128">
        <v>151093</v>
      </c>
      <c r="D937" s="127" t="s">
        <v>8131</v>
      </c>
      <c r="E937" s="258">
        <v>151093</v>
      </c>
    </row>
    <row r="938" spans="1:5" ht="14.5" x14ac:dyDescent="0.35">
      <c r="A938" s="127" t="s">
        <v>1150</v>
      </c>
      <c r="B938" s="128">
        <v>19716</v>
      </c>
      <c r="D938" s="127" t="s">
        <v>8132</v>
      </c>
      <c r="E938" s="258">
        <v>19716</v>
      </c>
    </row>
    <row r="939" spans="1:5" ht="14.5" x14ac:dyDescent="0.35">
      <c r="A939" s="127" t="s">
        <v>1151</v>
      </c>
      <c r="B939" s="128">
        <v>106275</v>
      </c>
      <c r="D939" s="127" t="s">
        <v>8133</v>
      </c>
      <c r="E939" s="258">
        <v>106275</v>
      </c>
    </row>
    <row r="940" spans="1:5" ht="14.5" x14ac:dyDescent="0.35">
      <c r="A940" s="127" t="s">
        <v>1152</v>
      </c>
      <c r="B940" s="128">
        <v>1520</v>
      </c>
      <c r="D940" s="127" t="s">
        <v>8134</v>
      </c>
      <c r="E940" s="258">
        <v>1520</v>
      </c>
    </row>
    <row r="941" spans="1:5" ht="14.5" x14ac:dyDescent="0.35">
      <c r="A941" s="127" t="s">
        <v>331</v>
      </c>
      <c r="B941" s="128">
        <v>97837</v>
      </c>
      <c r="D941" s="127" t="s">
        <v>10949</v>
      </c>
      <c r="E941" s="258">
        <v>97837</v>
      </c>
    </row>
    <row r="942" spans="1:5" ht="14.5" x14ac:dyDescent="0.35">
      <c r="A942" s="127" t="s">
        <v>4270</v>
      </c>
      <c r="B942" s="128">
        <v>2897</v>
      </c>
      <c r="D942" s="127" t="s">
        <v>11555</v>
      </c>
      <c r="E942" s="258">
        <v>2897</v>
      </c>
    </row>
    <row r="943" spans="1:5" ht="14.5" x14ac:dyDescent="0.35">
      <c r="A943" s="127" t="s">
        <v>1153</v>
      </c>
      <c r="B943" s="128">
        <v>20786</v>
      </c>
      <c r="D943" s="127" t="s">
        <v>8135</v>
      </c>
      <c r="E943" s="258">
        <v>20786</v>
      </c>
    </row>
    <row r="944" spans="1:5" ht="14.5" x14ac:dyDescent="0.35">
      <c r="A944" s="127" t="s">
        <v>1154</v>
      </c>
      <c r="B944" s="128">
        <v>250101</v>
      </c>
      <c r="D944" s="127" t="s">
        <v>8136</v>
      </c>
      <c r="E944" s="258">
        <v>250101</v>
      </c>
    </row>
    <row r="945" spans="1:5" ht="14.5" x14ac:dyDescent="0.35">
      <c r="A945" s="127" t="s">
        <v>1155</v>
      </c>
      <c r="B945" s="128">
        <v>21013</v>
      </c>
      <c r="D945" s="127" t="s">
        <v>8137</v>
      </c>
      <c r="E945" s="258">
        <v>21013</v>
      </c>
    </row>
    <row r="946" spans="1:5" ht="14.5" x14ac:dyDescent="0.35">
      <c r="A946" s="127" t="s">
        <v>1156</v>
      </c>
      <c r="B946" s="128">
        <v>11906</v>
      </c>
      <c r="D946" s="127" t="s">
        <v>8138</v>
      </c>
      <c r="E946" s="258">
        <v>11906</v>
      </c>
    </row>
    <row r="947" spans="1:5" ht="14.5" x14ac:dyDescent="0.35">
      <c r="A947" s="127" t="s">
        <v>1157</v>
      </c>
      <c r="B947" s="128">
        <v>549823</v>
      </c>
      <c r="D947" s="127" t="s">
        <v>8139</v>
      </c>
      <c r="E947" s="258">
        <v>549823</v>
      </c>
    </row>
    <row r="948" spans="1:5" ht="14.5" x14ac:dyDescent="0.35">
      <c r="A948" s="127" t="s">
        <v>1158</v>
      </c>
      <c r="B948" s="128">
        <v>134957</v>
      </c>
      <c r="D948" s="127" t="s">
        <v>8140</v>
      </c>
      <c r="E948" s="258">
        <v>134957</v>
      </c>
    </row>
    <row r="949" spans="1:5" ht="14.5" x14ac:dyDescent="0.35">
      <c r="A949" s="127" t="s">
        <v>1159</v>
      </c>
      <c r="B949" s="128">
        <v>12400</v>
      </c>
      <c r="D949" s="127" t="s">
        <v>8141</v>
      </c>
      <c r="E949" s="258">
        <v>12400</v>
      </c>
    </row>
    <row r="950" spans="1:5" ht="14.5" x14ac:dyDescent="0.35">
      <c r="A950" s="127" t="s">
        <v>1160</v>
      </c>
      <c r="B950" s="128">
        <v>9256</v>
      </c>
      <c r="D950" s="127" t="s">
        <v>8142</v>
      </c>
      <c r="E950" s="258">
        <v>9256</v>
      </c>
    </row>
    <row r="951" spans="1:5" ht="14.5" x14ac:dyDescent="0.35">
      <c r="A951" s="127" t="s">
        <v>1161</v>
      </c>
      <c r="B951" s="128">
        <v>45285</v>
      </c>
      <c r="D951" s="127" t="s">
        <v>8143</v>
      </c>
      <c r="E951" s="258">
        <v>45285</v>
      </c>
    </row>
    <row r="952" spans="1:5" ht="14.5" x14ac:dyDescent="0.35">
      <c r="A952" s="127" t="s">
        <v>1162</v>
      </c>
      <c r="B952" s="128">
        <v>20481</v>
      </c>
      <c r="D952" s="127" t="s">
        <v>8144</v>
      </c>
      <c r="E952" s="258">
        <v>20481</v>
      </c>
    </row>
    <row r="953" spans="1:5" ht="14.5" x14ac:dyDescent="0.35">
      <c r="A953" s="127" t="s">
        <v>1163</v>
      </c>
      <c r="B953" s="128">
        <v>3485</v>
      </c>
      <c r="D953" s="127" t="s">
        <v>8145</v>
      </c>
      <c r="E953" s="258">
        <v>3485</v>
      </c>
    </row>
    <row r="954" spans="1:5" ht="14.5" x14ac:dyDescent="0.35">
      <c r="A954" s="127" t="s">
        <v>1164</v>
      </c>
      <c r="B954" s="128">
        <v>220214</v>
      </c>
      <c r="D954" s="127" t="s">
        <v>8146</v>
      </c>
      <c r="E954" s="258">
        <v>220214</v>
      </c>
    </row>
    <row r="955" spans="1:5" ht="14.5" x14ac:dyDescent="0.35">
      <c r="A955" s="127" t="s">
        <v>1165</v>
      </c>
      <c r="B955" s="128">
        <v>6492</v>
      </c>
      <c r="D955" s="127" t="s">
        <v>8147</v>
      </c>
      <c r="E955" s="258">
        <v>6492</v>
      </c>
    </row>
    <row r="956" spans="1:5" ht="14.5" x14ac:dyDescent="0.35">
      <c r="A956" s="127" t="s">
        <v>332</v>
      </c>
      <c r="B956" s="128">
        <v>638604</v>
      </c>
      <c r="D956" s="127" t="s">
        <v>8148</v>
      </c>
      <c r="E956" s="258">
        <v>638604</v>
      </c>
    </row>
    <row r="957" spans="1:5" ht="14.5" x14ac:dyDescent="0.35">
      <c r="A957" s="127" t="s">
        <v>1166</v>
      </c>
      <c r="B957" s="128">
        <v>148693</v>
      </c>
      <c r="D957" s="127" t="s">
        <v>8149</v>
      </c>
      <c r="E957" s="258">
        <v>148693</v>
      </c>
    </row>
    <row r="958" spans="1:5" ht="14.5" x14ac:dyDescent="0.35">
      <c r="A958" s="127" t="s">
        <v>1167</v>
      </c>
      <c r="B958" s="128">
        <v>41879</v>
      </c>
      <c r="D958" s="127" t="s">
        <v>8150</v>
      </c>
      <c r="E958" s="258">
        <v>41879</v>
      </c>
    </row>
    <row r="959" spans="1:5" ht="14.5" x14ac:dyDescent="0.35">
      <c r="A959" s="127" t="s">
        <v>4271</v>
      </c>
      <c r="B959" s="128">
        <v>24518.3</v>
      </c>
      <c r="D959" s="127" t="s">
        <v>8151</v>
      </c>
      <c r="E959" s="258">
        <v>24518.3</v>
      </c>
    </row>
    <row r="960" spans="1:5" ht="14.5" x14ac:dyDescent="0.35">
      <c r="A960" s="127" t="s">
        <v>1168</v>
      </c>
      <c r="B960" s="128">
        <v>7749</v>
      </c>
      <c r="D960" s="127" t="s">
        <v>8152</v>
      </c>
      <c r="E960" s="258">
        <v>7749</v>
      </c>
    </row>
    <row r="961" spans="1:5" ht="14.5" x14ac:dyDescent="0.35">
      <c r="A961" s="127" t="s">
        <v>4272</v>
      </c>
      <c r="B961" s="128">
        <v>0</v>
      </c>
      <c r="D961" s="127" t="s">
        <v>8153</v>
      </c>
      <c r="E961" s="258">
        <v>0</v>
      </c>
    </row>
    <row r="962" spans="1:5" ht="14.5" x14ac:dyDescent="0.35">
      <c r="A962" s="127" t="s">
        <v>1169</v>
      </c>
      <c r="B962" s="128">
        <v>222778</v>
      </c>
      <c r="D962" s="127" t="s">
        <v>8154</v>
      </c>
      <c r="E962" s="258">
        <v>222778</v>
      </c>
    </row>
    <row r="963" spans="1:5" ht="14.5" x14ac:dyDescent="0.35">
      <c r="A963" s="127" t="s">
        <v>1170</v>
      </c>
      <c r="B963" s="128">
        <v>123195</v>
      </c>
      <c r="D963" s="127" t="s">
        <v>8155</v>
      </c>
      <c r="E963" s="258">
        <v>123195</v>
      </c>
    </row>
    <row r="964" spans="1:5" ht="14.5" x14ac:dyDescent="0.35">
      <c r="A964" s="127" t="s">
        <v>1171</v>
      </c>
      <c r="B964" s="128">
        <v>153749</v>
      </c>
      <c r="D964" s="127" t="s">
        <v>8156</v>
      </c>
      <c r="E964" s="258">
        <v>153749</v>
      </c>
    </row>
    <row r="965" spans="1:5" ht="14.5" x14ac:dyDescent="0.35">
      <c r="A965" s="127" t="s">
        <v>1172</v>
      </c>
      <c r="B965" s="128">
        <v>3992</v>
      </c>
      <c r="D965" s="127" t="s">
        <v>8157</v>
      </c>
      <c r="E965" s="258">
        <v>3992</v>
      </c>
    </row>
    <row r="966" spans="1:5" ht="14.5" x14ac:dyDescent="0.35">
      <c r="A966" s="127" t="s">
        <v>1173</v>
      </c>
      <c r="B966" s="128">
        <v>59765</v>
      </c>
      <c r="D966" s="127" t="s">
        <v>8158</v>
      </c>
      <c r="E966" s="258">
        <v>59765</v>
      </c>
    </row>
    <row r="967" spans="1:5" ht="14.5" x14ac:dyDescent="0.35">
      <c r="A967" s="127" t="s">
        <v>1174</v>
      </c>
      <c r="B967" s="128">
        <v>237810</v>
      </c>
      <c r="D967" s="127" t="s">
        <v>8159</v>
      </c>
      <c r="E967" s="258">
        <v>237810</v>
      </c>
    </row>
    <row r="968" spans="1:5" ht="14.5" x14ac:dyDescent="0.35">
      <c r="A968" s="127" t="s">
        <v>1175</v>
      </c>
      <c r="B968" s="128">
        <v>82829</v>
      </c>
      <c r="D968" s="127" t="s">
        <v>8160</v>
      </c>
      <c r="E968" s="258">
        <v>82829</v>
      </c>
    </row>
    <row r="969" spans="1:5" ht="14.5" x14ac:dyDescent="0.35">
      <c r="A969" s="127" t="s">
        <v>1176</v>
      </c>
      <c r="B969" s="128">
        <v>56045</v>
      </c>
      <c r="D969" s="127" t="s">
        <v>8161</v>
      </c>
      <c r="E969" s="258">
        <v>56045</v>
      </c>
    </row>
    <row r="970" spans="1:5" ht="14.5" x14ac:dyDescent="0.35">
      <c r="A970" s="127" t="s">
        <v>1177</v>
      </c>
      <c r="B970" s="128">
        <v>151574</v>
      </c>
      <c r="D970" s="127" t="s">
        <v>8162</v>
      </c>
      <c r="E970" s="258">
        <v>151574</v>
      </c>
    </row>
    <row r="971" spans="1:5" ht="14.5" x14ac:dyDescent="0.35">
      <c r="A971" s="127" t="s">
        <v>1178</v>
      </c>
      <c r="B971" s="128">
        <v>32548</v>
      </c>
      <c r="D971" s="127" t="s">
        <v>8163</v>
      </c>
      <c r="E971" s="258">
        <v>32548</v>
      </c>
    </row>
    <row r="972" spans="1:5" ht="14.5" x14ac:dyDescent="0.35">
      <c r="A972" s="127" t="s">
        <v>1179</v>
      </c>
      <c r="B972" s="128">
        <v>18923</v>
      </c>
      <c r="D972" s="127" t="s">
        <v>8164</v>
      </c>
      <c r="E972" s="258">
        <v>18923</v>
      </c>
    </row>
    <row r="973" spans="1:5" ht="14.5" x14ac:dyDescent="0.35">
      <c r="A973" s="127" t="s">
        <v>1180</v>
      </c>
      <c r="B973" s="128">
        <v>11522</v>
      </c>
      <c r="D973" s="127" t="s">
        <v>8165</v>
      </c>
      <c r="E973" s="258">
        <v>11522</v>
      </c>
    </row>
    <row r="974" spans="1:5" ht="14.5" x14ac:dyDescent="0.35">
      <c r="A974" s="127" t="s">
        <v>1181</v>
      </c>
      <c r="B974" s="128">
        <v>71869</v>
      </c>
      <c r="D974" s="127" t="s">
        <v>8166</v>
      </c>
      <c r="E974" s="258">
        <v>71869</v>
      </c>
    </row>
    <row r="975" spans="1:5" ht="14.5" x14ac:dyDescent="0.35">
      <c r="A975" s="127" t="s">
        <v>333</v>
      </c>
      <c r="B975" s="128">
        <v>3667</v>
      </c>
      <c r="D975" s="127" t="s">
        <v>10950</v>
      </c>
      <c r="E975" s="258">
        <v>3667</v>
      </c>
    </row>
    <row r="976" spans="1:5" ht="14.5" x14ac:dyDescent="0.35">
      <c r="A976" s="127" t="s">
        <v>1182</v>
      </c>
      <c r="B976" s="128">
        <v>206684</v>
      </c>
      <c r="D976" s="127" t="s">
        <v>8167</v>
      </c>
      <c r="E976" s="258">
        <v>206684</v>
      </c>
    </row>
    <row r="977" spans="1:5" ht="14.5" x14ac:dyDescent="0.35">
      <c r="A977" s="127" t="s">
        <v>1183</v>
      </c>
      <c r="B977" s="128">
        <v>27954</v>
      </c>
      <c r="D977" s="127" t="s">
        <v>8168</v>
      </c>
      <c r="E977" s="258">
        <v>27954</v>
      </c>
    </row>
    <row r="978" spans="1:5" ht="14.5" x14ac:dyDescent="0.35">
      <c r="A978" s="127" t="s">
        <v>1184</v>
      </c>
      <c r="B978" s="128">
        <v>307679</v>
      </c>
      <c r="D978" s="127" t="s">
        <v>8169</v>
      </c>
      <c r="E978" s="258">
        <v>307679</v>
      </c>
    </row>
    <row r="979" spans="1:5" ht="14.5" x14ac:dyDescent="0.35">
      <c r="A979" s="127" t="s">
        <v>1185</v>
      </c>
      <c r="B979" s="128">
        <v>18994</v>
      </c>
      <c r="D979" s="127" t="s">
        <v>8170</v>
      </c>
      <c r="E979" s="258">
        <v>18994</v>
      </c>
    </row>
    <row r="980" spans="1:5" ht="14.5" x14ac:dyDescent="0.35">
      <c r="A980" s="127" t="s">
        <v>1186</v>
      </c>
      <c r="B980" s="128">
        <v>298666</v>
      </c>
      <c r="D980" s="127" t="s">
        <v>8171</v>
      </c>
      <c r="E980" s="258">
        <v>298666</v>
      </c>
    </row>
    <row r="981" spans="1:5" ht="14.5" x14ac:dyDescent="0.35">
      <c r="A981" s="127" t="s">
        <v>1187</v>
      </c>
      <c r="B981" s="128">
        <v>149634.74</v>
      </c>
      <c r="D981" s="127" t="s">
        <v>8172</v>
      </c>
      <c r="E981" s="258">
        <v>149634.74</v>
      </c>
    </row>
    <row r="982" spans="1:5" ht="14.5" x14ac:dyDescent="0.35">
      <c r="A982" s="127" t="s">
        <v>1188</v>
      </c>
      <c r="B982" s="128">
        <v>1712</v>
      </c>
      <c r="D982" s="127" t="s">
        <v>8173</v>
      </c>
      <c r="E982" s="258">
        <v>1712</v>
      </c>
    </row>
    <row r="983" spans="1:5" ht="14.5" x14ac:dyDescent="0.35">
      <c r="A983" s="127" t="s">
        <v>1189</v>
      </c>
      <c r="B983" s="128">
        <v>29846</v>
      </c>
      <c r="D983" s="127" t="s">
        <v>8174</v>
      </c>
      <c r="E983" s="258">
        <v>29846</v>
      </c>
    </row>
    <row r="984" spans="1:5" ht="14.5" x14ac:dyDescent="0.35">
      <c r="A984" s="127" t="s">
        <v>1190</v>
      </c>
      <c r="B984" s="128">
        <v>302969</v>
      </c>
      <c r="D984" s="127" t="s">
        <v>8175</v>
      </c>
      <c r="E984" s="258">
        <v>302969</v>
      </c>
    </row>
    <row r="985" spans="1:5" ht="14.5" x14ac:dyDescent="0.35">
      <c r="A985" s="127" t="s">
        <v>1191</v>
      </c>
      <c r="B985" s="128">
        <v>1031895</v>
      </c>
      <c r="D985" s="127" t="s">
        <v>8176</v>
      </c>
      <c r="E985" s="258">
        <v>1031895</v>
      </c>
    </row>
    <row r="986" spans="1:5" ht="14.5" x14ac:dyDescent="0.35">
      <c r="A986" s="127" t="s">
        <v>1192</v>
      </c>
      <c r="B986" s="128">
        <v>17617</v>
      </c>
      <c r="D986" s="127" t="s">
        <v>8177</v>
      </c>
      <c r="E986" s="258">
        <v>17617</v>
      </c>
    </row>
    <row r="987" spans="1:5" ht="14.5" x14ac:dyDescent="0.35">
      <c r="A987" s="127" t="s">
        <v>1193</v>
      </c>
      <c r="B987" s="128">
        <v>43052</v>
      </c>
      <c r="D987" s="127" t="s">
        <v>8178</v>
      </c>
      <c r="E987" s="258">
        <v>43052</v>
      </c>
    </row>
    <row r="988" spans="1:5" ht="14.5" x14ac:dyDescent="0.35">
      <c r="A988" s="127" t="s">
        <v>334</v>
      </c>
      <c r="B988" s="128">
        <v>259696</v>
      </c>
      <c r="D988" s="127" t="s">
        <v>8179</v>
      </c>
      <c r="E988" s="258">
        <v>259696</v>
      </c>
    </row>
    <row r="989" spans="1:5" ht="14.5" x14ac:dyDescent="0.35">
      <c r="A989" s="127" t="s">
        <v>1194</v>
      </c>
      <c r="B989" s="128">
        <v>4078</v>
      </c>
      <c r="D989" s="127" t="s">
        <v>8180</v>
      </c>
      <c r="E989" s="258">
        <v>4078</v>
      </c>
    </row>
    <row r="990" spans="1:5" ht="14.5" x14ac:dyDescent="0.35">
      <c r="A990" s="127" t="s">
        <v>1195</v>
      </c>
      <c r="B990" s="128">
        <v>187364</v>
      </c>
      <c r="D990" s="127" t="s">
        <v>8181</v>
      </c>
      <c r="E990" s="258">
        <v>187364</v>
      </c>
    </row>
    <row r="991" spans="1:5" ht="14.5" x14ac:dyDescent="0.35">
      <c r="A991" s="127" t="s">
        <v>1196</v>
      </c>
      <c r="B991" s="128">
        <v>1587535</v>
      </c>
      <c r="D991" s="127" t="s">
        <v>8182</v>
      </c>
      <c r="E991" s="258">
        <v>1587535</v>
      </c>
    </row>
    <row r="992" spans="1:5" ht="14.5" x14ac:dyDescent="0.35">
      <c r="A992" s="127" t="s">
        <v>1197</v>
      </c>
      <c r="B992" s="128">
        <v>72302.490000000005</v>
      </c>
      <c r="D992" s="127" t="s">
        <v>8183</v>
      </c>
      <c r="E992" s="258">
        <v>72302.490000000005</v>
      </c>
    </row>
    <row r="993" spans="1:5" ht="14.5" x14ac:dyDescent="0.35">
      <c r="A993" s="127" t="s">
        <v>1198</v>
      </c>
      <c r="B993" s="128">
        <v>60694.239999999998</v>
      </c>
      <c r="D993" s="127" t="s">
        <v>8184</v>
      </c>
      <c r="E993" s="258">
        <v>60694.239999999998</v>
      </c>
    </row>
    <row r="994" spans="1:5" ht="14.5" x14ac:dyDescent="0.35">
      <c r="A994" s="127" t="s">
        <v>1199</v>
      </c>
      <c r="B994" s="128">
        <v>4154</v>
      </c>
      <c r="D994" s="127" t="s">
        <v>8185</v>
      </c>
      <c r="E994" s="258">
        <v>4154</v>
      </c>
    </row>
    <row r="995" spans="1:5" ht="14.5" x14ac:dyDescent="0.35">
      <c r="A995" s="127" t="s">
        <v>335</v>
      </c>
      <c r="B995" s="128">
        <v>8538</v>
      </c>
      <c r="D995" s="127" t="s">
        <v>10951</v>
      </c>
      <c r="E995" s="258">
        <v>8538</v>
      </c>
    </row>
    <row r="996" spans="1:5" ht="14.5" x14ac:dyDescent="0.35">
      <c r="A996" s="127" t="s">
        <v>336</v>
      </c>
      <c r="B996" s="128">
        <v>306733</v>
      </c>
      <c r="D996" s="127" t="s">
        <v>8186</v>
      </c>
      <c r="E996" s="258">
        <v>306733</v>
      </c>
    </row>
    <row r="997" spans="1:5" ht="14.5" x14ac:dyDescent="0.35">
      <c r="A997" s="127" t="s">
        <v>1200</v>
      </c>
      <c r="B997" s="128">
        <v>127479</v>
      </c>
      <c r="D997" s="127" t="s">
        <v>8187</v>
      </c>
      <c r="E997" s="258">
        <v>127479</v>
      </c>
    </row>
    <row r="998" spans="1:5" ht="14.5" x14ac:dyDescent="0.35">
      <c r="A998" s="127" t="s">
        <v>1201</v>
      </c>
      <c r="B998" s="128">
        <v>2224577</v>
      </c>
      <c r="D998" s="127" t="s">
        <v>8188</v>
      </c>
      <c r="E998" s="258">
        <v>2224577</v>
      </c>
    </row>
    <row r="999" spans="1:5" ht="14.5" x14ac:dyDescent="0.35">
      <c r="A999" s="127" t="s">
        <v>1202</v>
      </c>
      <c r="B999" s="128">
        <v>50634</v>
      </c>
      <c r="D999" s="127" t="s">
        <v>8189</v>
      </c>
      <c r="E999" s="258">
        <v>50634</v>
      </c>
    </row>
    <row r="1000" spans="1:5" ht="14.5" x14ac:dyDescent="0.35">
      <c r="A1000" s="127" t="s">
        <v>1203</v>
      </c>
      <c r="B1000" s="128">
        <v>23076</v>
      </c>
      <c r="D1000" s="127" t="s">
        <v>8190</v>
      </c>
      <c r="E1000" s="258">
        <v>23076</v>
      </c>
    </row>
    <row r="1001" spans="1:5" ht="14.5" x14ac:dyDescent="0.35">
      <c r="A1001" s="127" t="s">
        <v>1204</v>
      </c>
      <c r="B1001" s="128">
        <v>6660</v>
      </c>
      <c r="D1001" s="127" t="s">
        <v>8191</v>
      </c>
      <c r="E1001" s="258">
        <v>6660</v>
      </c>
    </row>
    <row r="1002" spans="1:5" ht="14.5" x14ac:dyDescent="0.35">
      <c r="A1002" s="127" t="s">
        <v>1205</v>
      </c>
      <c r="B1002" s="128">
        <v>17768</v>
      </c>
      <c r="D1002" s="127" t="s">
        <v>8192</v>
      </c>
      <c r="E1002" s="258">
        <v>17768</v>
      </c>
    </row>
    <row r="1003" spans="1:5" ht="14.5" x14ac:dyDescent="0.35">
      <c r="A1003" s="127" t="s">
        <v>1206</v>
      </c>
      <c r="B1003" s="128">
        <v>88889</v>
      </c>
      <c r="D1003" s="127" t="s">
        <v>8193</v>
      </c>
      <c r="E1003" s="258">
        <v>88889</v>
      </c>
    </row>
    <row r="1004" spans="1:5" ht="14.5" x14ac:dyDescent="0.35">
      <c r="A1004" s="127" t="s">
        <v>1207</v>
      </c>
      <c r="B1004" s="128">
        <v>11852</v>
      </c>
      <c r="D1004" s="127" t="s">
        <v>8194</v>
      </c>
      <c r="E1004" s="258">
        <v>11852</v>
      </c>
    </row>
    <row r="1005" spans="1:5" ht="14.5" x14ac:dyDescent="0.35">
      <c r="A1005" s="127" t="s">
        <v>1208</v>
      </c>
      <c r="B1005" s="128">
        <v>36773</v>
      </c>
      <c r="D1005" s="127" t="s">
        <v>8195</v>
      </c>
      <c r="E1005" s="258">
        <v>36773</v>
      </c>
    </row>
    <row r="1006" spans="1:5" ht="14.5" x14ac:dyDescent="0.35">
      <c r="A1006" s="127" t="s">
        <v>337</v>
      </c>
      <c r="B1006" s="128">
        <v>14948</v>
      </c>
      <c r="D1006" s="127" t="s">
        <v>8196</v>
      </c>
      <c r="E1006" s="258">
        <v>14948</v>
      </c>
    </row>
    <row r="1007" spans="1:5" ht="14.5" x14ac:dyDescent="0.35">
      <c r="A1007" s="127" t="s">
        <v>1209</v>
      </c>
      <c r="B1007" s="128">
        <v>11230</v>
      </c>
      <c r="D1007" s="127" t="s">
        <v>8197</v>
      </c>
      <c r="E1007" s="258">
        <v>11230</v>
      </c>
    </row>
    <row r="1008" spans="1:5" ht="14.5" x14ac:dyDescent="0.35">
      <c r="A1008" s="127" t="s">
        <v>1210</v>
      </c>
      <c r="B1008" s="128">
        <v>38114</v>
      </c>
      <c r="D1008" s="127" t="s">
        <v>8198</v>
      </c>
      <c r="E1008" s="258">
        <v>38114</v>
      </c>
    </row>
    <row r="1009" spans="1:5" ht="14.5" x14ac:dyDescent="0.35">
      <c r="A1009" s="127" t="s">
        <v>1211</v>
      </c>
      <c r="B1009" s="128">
        <v>6603</v>
      </c>
      <c r="D1009" s="127" t="s">
        <v>8199</v>
      </c>
      <c r="E1009" s="258">
        <v>6603</v>
      </c>
    </row>
    <row r="1010" spans="1:5" ht="14.5" x14ac:dyDescent="0.35">
      <c r="A1010" s="127" t="s">
        <v>1212</v>
      </c>
      <c r="B1010" s="128">
        <v>3658</v>
      </c>
      <c r="D1010" s="127" t="s">
        <v>8200</v>
      </c>
      <c r="E1010" s="258">
        <v>3658</v>
      </c>
    </row>
    <row r="1011" spans="1:5" ht="14.5" x14ac:dyDescent="0.35">
      <c r="A1011" s="127" t="s">
        <v>4273</v>
      </c>
      <c r="B1011" s="128">
        <v>0</v>
      </c>
      <c r="D1011" s="127" t="s">
        <v>11556</v>
      </c>
      <c r="E1011" s="258">
        <v>0</v>
      </c>
    </row>
    <row r="1012" spans="1:5" ht="14.5" x14ac:dyDescent="0.35">
      <c r="A1012" s="127" t="s">
        <v>1213</v>
      </c>
      <c r="B1012" s="128">
        <v>8955</v>
      </c>
      <c r="D1012" s="127" t="s">
        <v>8201</v>
      </c>
      <c r="E1012" s="258">
        <v>8955</v>
      </c>
    </row>
    <row r="1013" spans="1:5" ht="14.5" x14ac:dyDescent="0.35">
      <c r="A1013" s="127" t="s">
        <v>1214</v>
      </c>
      <c r="B1013" s="128">
        <v>62067</v>
      </c>
      <c r="D1013" s="127" t="s">
        <v>8202</v>
      </c>
      <c r="E1013" s="258">
        <v>62067</v>
      </c>
    </row>
    <row r="1014" spans="1:5" ht="14.5" x14ac:dyDescent="0.35">
      <c r="A1014" s="127" t="s">
        <v>1215</v>
      </c>
      <c r="B1014" s="128">
        <v>18578</v>
      </c>
      <c r="D1014" s="127" t="s">
        <v>8203</v>
      </c>
      <c r="E1014" s="258">
        <v>18578</v>
      </c>
    </row>
    <row r="1015" spans="1:5" ht="14.5" x14ac:dyDescent="0.35">
      <c r="A1015" s="127" t="s">
        <v>1216</v>
      </c>
      <c r="B1015" s="128">
        <v>2397824</v>
      </c>
      <c r="D1015" s="127" t="s">
        <v>8204</v>
      </c>
      <c r="E1015" s="258">
        <v>2397824</v>
      </c>
    </row>
    <row r="1016" spans="1:5" ht="14.5" x14ac:dyDescent="0.35">
      <c r="A1016" s="127" t="s">
        <v>1217</v>
      </c>
      <c r="B1016" s="128">
        <v>55808</v>
      </c>
      <c r="D1016" s="127" t="s">
        <v>8205</v>
      </c>
      <c r="E1016" s="258">
        <v>55808</v>
      </c>
    </row>
    <row r="1017" spans="1:5" ht="14.5" x14ac:dyDescent="0.35">
      <c r="A1017" s="127" t="s">
        <v>1218</v>
      </c>
      <c r="B1017" s="128">
        <v>6990</v>
      </c>
      <c r="D1017" s="127" t="s">
        <v>8206</v>
      </c>
      <c r="E1017" s="258">
        <v>6990</v>
      </c>
    </row>
    <row r="1018" spans="1:5" ht="14.5" x14ac:dyDescent="0.35">
      <c r="A1018" s="127" t="s">
        <v>1219</v>
      </c>
      <c r="B1018" s="128">
        <v>77084</v>
      </c>
      <c r="D1018" s="127" t="s">
        <v>8207</v>
      </c>
      <c r="E1018" s="258">
        <v>77084</v>
      </c>
    </row>
    <row r="1019" spans="1:5" ht="14.5" x14ac:dyDescent="0.35">
      <c r="A1019" s="127" t="s">
        <v>1220</v>
      </c>
      <c r="B1019" s="128">
        <v>22378</v>
      </c>
      <c r="D1019" s="127" t="s">
        <v>8208</v>
      </c>
      <c r="E1019" s="258">
        <v>22378</v>
      </c>
    </row>
    <row r="1020" spans="1:5" ht="14.5" x14ac:dyDescent="0.35">
      <c r="A1020" s="127" t="s">
        <v>1221</v>
      </c>
      <c r="B1020" s="128">
        <v>35406</v>
      </c>
      <c r="D1020" s="127" t="s">
        <v>8209</v>
      </c>
      <c r="E1020" s="258">
        <v>35406</v>
      </c>
    </row>
    <row r="1021" spans="1:5" ht="14.5" x14ac:dyDescent="0.35">
      <c r="A1021" s="127" t="s">
        <v>49454</v>
      </c>
      <c r="B1021" s="128">
        <v>0</v>
      </c>
      <c r="D1021" s="127" t="s">
        <v>49455</v>
      </c>
      <c r="E1021" s="258">
        <v>0</v>
      </c>
    </row>
    <row r="1022" spans="1:5" ht="14.5" x14ac:dyDescent="0.35">
      <c r="A1022" s="127" t="s">
        <v>1222</v>
      </c>
      <c r="B1022" s="128">
        <v>186584</v>
      </c>
      <c r="D1022" s="127" t="s">
        <v>8210</v>
      </c>
      <c r="E1022" s="258">
        <v>186584</v>
      </c>
    </row>
    <row r="1023" spans="1:5" ht="14.5" x14ac:dyDescent="0.35">
      <c r="A1023" s="127" t="s">
        <v>1223</v>
      </c>
      <c r="B1023" s="128">
        <v>6654</v>
      </c>
      <c r="D1023" s="127" t="s">
        <v>8211</v>
      </c>
      <c r="E1023" s="258">
        <v>6654</v>
      </c>
    </row>
    <row r="1024" spans="1:5" ht="14.5" x14ac:dyDescent="0.35">
      <c r="A1024" s="127" t="s">
        <v>1224</v>
      </c>
      <c r="B1024" s="128">
        <v>7515</v>
      </c>
      <c r="D1024" s="127" t="s">
        <v>8212</v>
      </c>
      <c r="E1024" s="258">
        <v>7515</v>
      </c>
    </row>
    <row r="1025" spans="1:5" ht="14.5" x14ac:dyDescent="0.35">
      <c r="A1025" s="127" t="s">
        <v>1225</v>
      </c>
      <c r="B1025" s="128">
        <v>626565</v>
      </c>
      <c r="D1025" s="127" t="s">
        <v>8213</v>
      </c>
      <c r="E1025" s="258">
        <v>626565</v>
      </c>
    </row>
    <row r="1026" spans="1:5" ht="14.5" x14ac:dyDescent="0.35">
      <c r="A1026" s="127" t="s">
        <v>1226</v>
      </c>
      <c r="B1026" s="128">
        <v>26164</v>
      </c>
      <c r="D1026" s="127" t="s">
        <v>8214</v>
      </c>
      <c r="E1026" s="258">
        <v>26164</v>
      </c>
    </row>
    <row r="1027" spans="1:5" ht="14.5" x14ac:dyDescent="0.35">
      <c r="A1027" s="127" t="s">
        <v>1227</v>
      </c>
      <c r="B1027" s="128">
        <v>80795</v>
      </c>
      <c r="D1027" s="127" t="s">
        <v>8215</v>
      </c>
      <c r="E1027" s="258">
        <v>80795</v>
      </c>
    </row>
    <row r="1028" spans="1:5" ht="14.5" x14ac:dyDescent="0.35">
      <c r="A1028" s="127" t="s">
        <v>1228</v>
      </c>
      <c r="B1028" s="128">
        <v>10197</v>
      </c>
      <c r="D1028" s="127" t="s">
        <v>8216</v>
      </c>
      <c r="E1028" s="258">
        <v>10197</v>
      </c>
    </row>
    <row r="1029" spans="1:5" ht="14.5" x14ac:dyDescent="0.35">
      <c r="A1029" s="127" t="s">
        <v>1229</v>
      </c>
      <c r="B1029" s="128">
        <v>11128</v>
      </c>
      <c r="D1029" s="127" t="s">
        <v>8217</v>
      </c>
      <c r="E1029" s="258">
        <v>11128</v>
      </c>
    </row>
    <row r="1030" spans="1:5" ht="14.5" x14ac:dyDescent="0.35">
      <c r="A1030" s="127" t="s">
        <v>4267</v>
      </c>
      <c r="B1030" s="128">
        <v>0</v>
      </c>
      <c r="D1030" s="127" t="s">
        <v>11557</v>
      </c>
      <c r="E1030" s="258">
        <v>0</v>
      </c>
    </row>
    <row r="1031" spans="1:5" ht="14.5" x14ac:dyDescent="0.35">
      <c r="A1031" s="127" t="s">
        <v>1230</v>
      </c>
      <c r="B1031" s="128">
        <v>24610</v>
      </c>
      <c r="D1031" s="127" t="s">
        <v>8218</v>
      </c>
      <c r="E1031" s="258">
        <v>24610</v>
      </c>
    </row>
    <row r="1032" spans="1:5" ht="14.5" x14ac:dyDescent="0.35">
      <c r="A1032" s="127" t="s">
        <v>1231</v>
      </c>
      <c r="B1032" s="128">
        <v>581946</v>
      </c>
      <c r="D1032" s="127" t="s">
        <v>8219</v>
      </c>
      <c r="E1032" s="258">
        <v>581946</v>
      </c>
    </row>
    <row r="1033" spans="1:5" ht="14.5" x14ac:dyDescent="0.35">
      <c r="A1033" s="127" t="s">
        <v>338</v>
      </c>
      <c r="B1033" s="128">
        <v>18197</v>
      </c>
      <c r="D1033" s="127" t="s">
        <v>8220</v>
      </c>
      <c r="E1033" s="258">
        <v>18197</v>
      </c>
    </row>
    <row r="1034" spans="1:5" ht="14.5" x14ac:dyDescent="0.35">
      <c r="A1034" s="127" t="s">
        <v>1232</v>
      </c>
      <c r="B1034" s="128">
        <v>9805</v>
      </c>
      <c r="D1034" s="127" t="s">
        <v>8221</v>
      </c>
      <c r="E1034" s="258">
        <v>9805</v>
      </c>
    </row>
    <row r="1035" spans="1:5" ht="14.5" x14ac:dyDescent="0.35">
      <c r="A1035" s="127" t="s">
        <v>1233</v>
      </c>
      <c r="B1035" s="128">
        <v>85180</v>
      </c>
      <c r="D1035" s="127" t="s">
        <v>8222</v>
      </c>
      <c r="E1035" s="258">
        <v>85180</v>
      </c>
    </row>
    <row r="1036" spans="1:5" ht="14.5" x14ac:dyDescent="0.35">
      <c r="A1036" s="127" t="s">
        <v>1234</v>
      </c>
      <c r="B1036" s="128">
        <v>3945639</v>
      </c>
      <c r="D1036" s="127" t="s">
        <v>8223</v>
      </c>
      <c r="E1036" s="258">
        <v>3945639</v>
      </c>
    </row>
    <row r="1037" spans="1:5" ht="14.5" x14ac:dyDescent="0.35">
      <c r="A1037" s="127" t="s">
        <v>1235</v>
      </c>
      <c r="B1037" s="128">
        <v>39524</v>
      </c>
      <c r="D1037" s="127" t="s">
        <v>8224</v>
      </c>
      <c r="E1037" s="258">
        <v>39524</v>
      </c>
    </row>
    <row r="1038" spans="1:5" ht="14.5" x14ac:dyDescent="0.35">
      <c r="A1038" s="127" t="s">
        <v>1236</v>
      </c>
      <c r="B1038" s="128">
        <v>31796</v>
      </c>
      <c r="D1038" s="127" t="s">
        <v>8225</v>
      </c>
      <c r="E1038" s="258">
        <v>31796</v>
      </c>
    </row>
    <row r="1039" spans="1:5" ht="14.5" x14ac:dyDescent="0.35">
      <c r="A1039" s="127" t="s">
        <v>1237</v>
      </c>
      <c r="B1039" s="128">
        <v>74227</v>
      </c>
      <c r="D1039" s="127" t="s">
        <v>8226</v>
      </c>
      <c r="E1039" s="258">
        <v>74227</v>
      </c>
    </row>
    <row r="1040" spans="1:5" ht="14.5" x14ac:dyDescent="0.35">
      <c r="A1040" s="127" t="s">
        <v>1238</v>
      </c>
      <c r="B1040" s="128">
        <v>24200</v>
      </c>
      <c r="D1040" s="127" t="s">
        <v>8227</v>
      </c>
      <c r="E1040" s="258">
        <v>24200</v>
      </c>
    </row>
    <row r="1041" spans="1:5" ht="14.5" x14ac:dyDescent="0.35">
      <c r="A1041" s="127" t="s">
        <v>1239</v>
      </c>
      <c r="B1041" s="128">
        <v>23946</v>
      </c>
      <c r="D1041" s="127" t="s">
        <v>8228</v>
      </c>
      <c r="E1041" s="258">
        <v>23946</v>
      </c>
    </row>
    <row r="1042" spans="1:5" ht="14.5" x14ac:dyDescent="0.35">
      <c r="A1042" s="127" t="s">
        <v>1240</v>
      </c>
      <c r="B1042" s="128">
        <v>84551</v>
      </c>
      <c r="D1042" s="127" t="s">
        <v>8229</v>
      </c>
      <c r="E1042" s="258">
        <v>84551</v>
      </c>
    </row>
    <row r="1043" spans="1:5" ht="14.5" x14ac:dyDescent="0.35">
      <c r="A1043" s="127" t="s">
        <v>1241</v>
      </c>
      <c r="B1043" s="128">
        <v>47133</v>
      </c>
      <c r="D1043" s="127" t="s">
        <v>8230</v>
      </c>
      <c r="E1043" s="258">
        <v>47133</v>
      </c>
    </row>
    <row r="1044" spans="1:5" ht="14.5" x14ac:dyDescent="0.35">
      <c r="A1044" s="127" t="s">
        <v>1242</v>
      </c>
      <c r="B1044" s="128">
        <v>8562</v>
      </c>
      <c r="D1044" s="127" t="s">
        <v>8231</v>
      </c>
      <c r="E1044" s="258">
        <v>8562</v>
      </c>
    </row>
    <row r="1045" spans="1:5" ht="14.5" x14ac:dyDescent="0.35">
      <c r="A1045" s="127" t="s">
        <v>1243</v>
      </c>
      <c r="B1045" s="128">
        <v>95158</v>
      </c>
      <c r="D1045" s="127" t="s">
        <v>8232</v>
      </c>
      <c r="E1045" s="258">
        <v>95158</v>
      </c>
    </row>
    <row r="1046" spans="1:5" ht="14.5" x14ac:dyDescent="0.35">
      <c r="A1046" s="127" t="s">
        <v>1244</v>
      </c>
      <c r="B1046" s="128">
        <v>10778</v>
      </c>
      <c r="D1046" s="127" t="s">
        <v>8233</v>
      </c>
      <c r="E1046" s="258">
        <v>10778</v>
      </c>
    </row>
    <row r="1047" spans="1:5" ht="14.5" x14ac:dyDescent="0.35">
      <c r="A1047" s="127" t="s">
        <v>4274</v>
      </c>
      <c r="B1047" s="128">
        <v>0</v>
      </c>
      <c r="D1047" s="127" t="s">
        <v>11558</v>
      </c>
      <c r="E1047" s="258">
        <v>0</v>
      </c>
    </row>
    <row r="1048" spans="1:5" ht="14.5" x14ac:dyDescent="0.35">
      <c r="A1048" s="127" t="s">
        <v>1245</v>
      </c>
      <c r="B1048" s="128">
        <v>7677</v>
      </c>
      <c r="D1048" s="127" t="s">
        <v>8234</v>
      </c>
      <c r="E1048" s="258">
        <v>7677</v>
      </c>
    </row>
    <row r="1049" spans="1:5" ht="14.5" x14ac:dyDescent="0.35">
      <c r="A1049" s="127" t="s">
        <v>1246</v>
      </c>
      <c r="B1049" s="128">
        <v>81856</v>
      </c>
      <c r="D1049" s="127" t="s">
        <v>8235</v>
      </c>
      <c r="E1049" s="258">
        <v>81856</v>
      </c>
    </row>
    <row r="1050" spans="1:5" ht="14.5" x14ac:dyDescent="0.35">
      <c r="A1050" s="127" t="s">
        <v>1247</v>
      </c>
      <c r="B1050" s="128">
        <v>366181</v>
      </c>
      <c r="D1050" s="127" t="s">
        <v>8236</v>
      </c>
      <c r="E1050" s="258">
        <v>366181</v>
      </c>
    </row>
    <row r="1051" spans="1:5" ht="14.5" x14ac:dyDescent="0.35">
      <c r="A1051" s="127" t="s">
        <v>1248</v>
      </c>
      <c r="B1051" s="128">
        <v>30390</v>
      </c>
      <c r="D1051" s="127" t="s">
        <v>8237</v>
      </c>
      <c r="E1051" s="258">
        <v>30390</v>
      </c>
    </row>
    <row r="1052" spans="1:5" ht="14.5" x14ac:dyDescent="0.35">
      <c r="A1052" s="127" t="s">
        <v>4275</v>
      </c>
      <c r="B1052" s="128">
        <v>0</v>
      </c>
      <c r="D1052" s="127" t="s">
        <v>11559</v>
      </c>
      <c r="E1052" s="258">
        <v>0</v>
      </c>
    </row>
    <row r="1053" spans="1:5" ht="14.5" x14ac:dyDescent="0.35">
      <c r="A1053" s="127" t="s">
        <v>1249</v>
      </c>
      <c r="B1053" s="128">
        <v>4274</v>
      </c>
      <c r="D1053" s="127" t="s">
        <v>8238</v>
      </c>
      <c r="E1053" s="258">
        <v>4274</v>
      </c>
    </row>
    <row r="1054" spans="1:5" ht="14.5" x14ac:dyDescent="0.35">
      <c r="A1054" s="127" t="s">
        <v>1250</v>
      </c>
      <c r="B1054" s="128">
        <v>431568</v>
      </c>
      <c r="D1054" s="127" t="s">
        <v>8239</v>
      </c>
      <c r="E1054" s="258">
        <v>431568</v>
      </c>
    </row>
    <row r="1055" spans="1:5" ht="14.5" x14ac:dyDescent="0.35">
      <c r="A1055" s="127" t="s">
        <v>4276</v>
      </c>
      <c r="B1055" s="128">
        <v>0</v>
      </c>
      <c r="D1055" s="127" t="s">
        <v>11560</v>
      </c>
      <c r="E1055" s="258">
        <v>0</v>
      </c>
    </row>
    <row r="1056" spans="1:5" ht="14.5" x14ac:dyDescent="0.35">
      <c r="A1056" s="127" t="s">
        <v>1251</v>
      </c>
      <c r="B1056" s="128">
        <v>21254</v>
      </c>
      <c r="D1056" s="127" t="s">
        <v>8240</v>
      </c>
      <c r="E1056" s="258">
        <v>21254</v>
      </c>
    </row>
    <row r="1057" spans="1:5" ht="14.5" x14ac:dyDescent="0.35">
      <c r="A1057" s="127" t="s">
        <v>1252</v>
      </c>
      <c r="B1057" s="128">
        <v>137304</v>
      </c>
      <c r="D1057" s="127" t="s">
        <v>8241</v>
      </c>
      <c r="E1057" s="258">
        <v>137304</v>
      </c>
    </row>
    <row r="1058" spans="1:5" ht="14.5" x14ac:dyDescent="0.35">
      <c r="A1058" s="127" t="s">
        <v>1253</v>
      </c>
      <c r="B1058" s="128">
        <v>25638</v>
      </c>
      <c r="D1058" s="127" t="s">
        <v>8242</v>
      </c>
      <c r="E1058" s="258">
        <v>25638</v>
      </c>
    </row>
    <row r="1059" spans="1:5" ht="14.5" x14ac:dyDescent="0.35">
      <c r="A1059" s="127" t="s">
        <v>1254</v>
      </c>
      <c r="B1059" s="128">
        <v>467508</v>
      </c>
      <c r="D1059" s="127" t="s">
        <v>8243</v>
      </c>
      <c r="E1059" s="258">
        <v>467508</v>
      </c>
    </row>
    <row r="1060" spans="1:5" ht="14.5" x14ac:dyDescent="0.35">
      <c r="A1060" s="127" t="s">
        <v>1255</v>
      </c>
      <c r="B1060" s="128">
        <v>3849</v>
      </c>
      <c r="D1060" s="127" t="s">
        <v>8244</v>
      </c>
      <c r="E1060" s="258">
        <v>3849</v>
      </c>
    </row>
    <row r="1061" spans="1:5" ht="14.5" x14ac:dyDescent="0.35">
      <c r="A1061" s="127" t="s">
        <v>1256</v>
      </c>
      <c r="B1061" s="128">
        <v>10695</v>
      </c>
      <c r="D1061" s="127" t="s">
        <v>8245</v>
      </c>
      <c r="E1061" s="258">
        <v>10695</v>
      </c>
    </row>
    <row r="1062" spans="1:5" ht="14.5" x14ac:dyDescent="0.35">
      <c r="A1062" s="127" t="s">
        <v>1257</v>
      </c>
      <c r="B1062" s="128">
        <v>72917</v>
      </c>
      <c r="D1062" s="127" t="s">
        <v>8246</v>
      </c>
      <c r="E1062" s="258">
        <v>72917</v>
      </c>
    </row>
    <row r="1063" spans="1:5" ht="14.5" x14ac:dyDescent="0.35">
      <c r="A1063" s="127" t="s">
        <v>1258</v>
      </c>
      <c r="B1063" s="128">
        <v>187403</v>
      </c>
      <c r="D1063" s="127" t="s">
        <v>8247</v>
      </c>
      <c r="E1063" s="258">
        <v>187403</v>
      </c>
    </row>
    <row r="1064" spans="1:5" ht="14.5" x14ac:dyDescent="0.35">
      <c r="A1064" s="127" t="s">
        <v>1259</v>
      </c>
      <c r="B1064" s="128">
        <v>7024</v>
      </c>
      <c r="D1064" s="127" t="s">
        <v>8248</v>
      </c>
      <c r="E1064" s="258">
        <v>7024</v>
      </c>
    </row>
    <row r="1065" spans="1:5" ht="14.5" x14ac:dyDescent="0.35">
      <c r="A1065" s="127" t="s">
        <v>1260</v>
      </c>
      <c r="B1065" s="128">
        <v>348772</v>
      </c>
      <c r="D1065" s="127" t="s">
        <v>8249</v>
      </c>
      <c r="E1065" s="258">
        <v>348772</v>
      </c>
    </row>
    <row r="1066" spans="1:5" ht="14.5" x14ac:dyDescent="0.35">
      <c r="A1066" s="127" t="s">
        <v>1261</v>
      </c>
      <c r="B1066" s="128">
        <v>90666</v>
      </c>
      <c r="D1066" s="127" t="s">
        <v>8250</v>
      </c>
      <c r="E1066" s="258">
        <v>90666</v>
      </c>
    </row>
    <row r="1067" spans="1:5" ht="14.5" x14ac:dyDescent="0.35">
      <c r="A1067" s="127" t="s">
        <v>1262</v>
      </c>
      <c r="B1067" s="128">
        <v>11243</v>
      </c>
      <c r="D1067" s="127" t="s">
        <v>8251</v>
      </c>
      <c r="E1067" s="258">
        <v>11243</v>
      </c>
    </row>
    <row r="1068" spans="1:5" ht="14.5" x14ac:dyDescent="0.35">
      <c r="A1068" s="127" t="s">
        <v>1263</v>
      </c>
      <c r="B1068" s="128">
        <v>4380</v>
      </c>
      <c r="D1068" s="127" t="s">
        <v>8252</v>
      </c>
      <c r="E1068" s="258">
        <v>4380</v>
      </c>
    </row>
    <row r="1069" spans="1:5" ht="14.5" x14ac:dyDescent="0.35">
      <c r="A1069" s="127" t="s">
        <v>1264</v>
      </c>
      <c r="B1069" s="128">
        <v>36204</v>
      </c>
      <c r="D1069" s="127" t="s">
        <v>8253</v>
      </c>
      <c r="E1069" s="258">
        <v>36204</v>
      </c>
    </row>
    <row r="1070" spans="1:5" ht="14.5" x14ac:dyDescent="0.35">
      <c r="A1070" s="127" t="s">
        <v>4277</v>
      </c>
      <c r="B1070" s="128">
        <v>31394</v>
      </c>
      <c r="D1070" s="127" t="s">
        <v>8254</v>
      </c>
      <c r="E1070" s="258">
        <v>31394</v>
      </c>
    </row>
    <row r="1071" spans="1:5" ht="14.5" x14ac:dyDescent="0.35">
      <c r="A1071" s="127" t="s">
        <v>4278</v>
      </c>
      <c r="B1071" s="128">
        <v>2676</v>
      </c>
      <c r="D1071" s="127" t="s">
        <v>8255</v>
      </c>
      <c r="E1071" s="258">
        <v>2676</v>
      </c>
    </row>
    <row r="1072" spans="1:5" ht="14.5" x14ac:dyDescent="0.35">
      <c r="A1072" s="127" t="s">
        <v>1265</v>
      </c>
      <c r="B1072" s="128">
        <v>75553</v>
      </c>
      <c r="D1072" s="127" t="s">
        <v>8256</v>
      </c>
      <c r="E1072" s="258">
        <v>75553</v>
      </c>
    </row>
    <row r="1073" spans="1:5" ht="14.5" x14ac:dyDescent="0.35">
      <c r="A1073" s="127" t="s">
        <v>1266</v>
      </c>
      <c r="B1073" s="128">
        <v>4518</v>
      </c>
      <c r="D1073" s="127" t="s">
        <v>8257</v>
      </c>
      <c r="E1073" s="258">
        <v>4518</v>
      </c>
    </row>
    <row r="1074" spans="1:5" ht="14.5" x14ac:dyDescent="0.35">
      <c r="A1074" s="127" t="s">
        <v>1267</v>
      </c>
      <c r="B1074" s="128">
        <v>671563</v>
      </c>
      <c r="D1074" s="127" t="s">
        <v>8258</v>
      </c>
      <c r="E1074" s="258">
        <v>671563</v>
      </c>
    </row>
    <row r="1075" spans="1:5" ht="14.5" x14ac:dyDescent="0.35">
      <c r="A1075" s="127" t="s">
        <v>1268</v>
      </c>
      <c r="B1075" s="128">
        <v>18214</v>
      </c>
      <c r="D1075" s="127" t="s">
        <v>8259</v>
      </c>
      <c r="E1075" s="258">
        <v>18214</v>
      </c>
    </row>
    <row r="1076" spans="1:5" ht="14.5" x14ac:dyDescent="0.35">
      <c r="A1076" s="127" t="s">
        <v>1269</v>
      </c>
      <c r="B1076" s="128">
        <v>42708</v>
      </c>
      <c r="D1076" s="127" t="s">
        <v>8260</v>
      </c>
      <c r="E1076" s="258">
        <v>42708</v>
      </c>
    </row>
    <row r="1077" spans="1:5" ht="14.5" x14ac:dyDescent="0.35">
      <c r="A1077" s="127" t="s">
        <v>1270</v>
      </c>
      <c r="B1077" s="128">
        <v>27917</v>
      </c>
      <c r="D1077" s="127" t="s">
        <v>8261</v>
      </c>
      <c r="E1077" s="258">
        <v>27917</v>
      </c>
    </row>
    <row r="1078" spans="1:5" ht="14.5" x14ac:dyDescent="0.35">
      <c r="A1078" s="127" t="s">
        <v>1271</v>
      </c>
      <c r="B1078" s="128">
        <v>194419</v>
      </c>
      <c r="D1078" s="127" t="s">
        <v>8262</v>
      </c>
      <c r="E1078" s="258">
        <v>194419</v>
      </c>
    </row>
    <row r="1079" spans="1:5" ht="14.5" x14ac:dyDescent="0.35">
      <c r="A1079" s="127" t="s">
        <v>1272</v>
      </c>
      <c r="B1079" s="128">
        <v>5976</v>
      </c>
      <c r="D1079" s="127" t="s">
        <v>8263</v>
      </c>
      <c r="E1079" s="258">
        <v>5976</v>
      </c>
    </row>
    <row r="1080" spans="1:5" ht="14.5" x14ac:dyDescent="0.35">
      <c r="A1080" s="127" t="s">
        <v>1273</v>
      </c>
      <c r="B1080" s="128">
        <v>4933</v>
      </c>
      <c r="D1080" s="127" t="s">
        <v>8264</v>
      </c>
      <c r="E1080" s="258">
        <v>4933</v>
      </c>
    </row>
    <row r="1081" spans="1:5" ht="14.5" x14ac:dyDescent="0.35">
      <c r="A1081" s="127" t="s">
        <v>1274</v>
      </c>
      <c r="B1081" s="128">
        <v>299192</v>
      </c>
      <c r="D1081" s="127" t="s">
        <v>8265</v>
      </c>
      <c r="E1081" s="258">
        <v>299192</v>
      </c>
    </row>
    <row r="1082" spans="1:5" ht="14.5" x14ac:dyDescent="0.35">
      <c r="A1082" s="127" t="s">
        <v>1275</v>
      </c>
      <c r="B1082" s="128">
        <v>3232</v>
      </c>
      <c r="D1082" s="127" t="s">
        <v>8266</v>
      </c>
      <c r="E1082" s="258">
        <v>3232</v>
      </c>
    </row>
    <row r="1083" spans="1:5" ht="14.5" x14ac:dyDescent="0.35">
      <c r="A1083" s="127" t="s">
        <v>1276</v>
      </c>
      <c r="B1083" s="128">
        <v>233982</v>
      </c>
      <c r="D1083" s="127" t="s">
        <v>8267</v>
      </c>
      <c r="E1083" s="258">
        <v>233982</v>
      </c>
    </row>
    <row r="1084" spans="1:5" ht="14.5" x14ac:dyDescent="0.35">
      <c r="A1084" s="127" t="s">
        <v>1277</v>
      </c>
      <c r="B1084" s="128">
        <v>41654</v>
      </c>
      <c r="D1084" s="127" t="s">
        <v>8268</v>
      </c>
      <c r="E1084" s="258">
        <v>41654</v>
      </c>
    </row>
    <row r="1085" spans="1:5" ht="14.5" x14ac:dyDescent="0.35">
      <c r="A1085" s="127" t="s">
        <v>4279</v>
      </c>
      <c r="B1085" s="128">
        <v>2112</v>
      </c>
      <c r="D1085" s="127" t="s">
        <v>8269</v>
      </c>
      <c r="E1085" s="258">
        <v>2112</v>
      </c>
    </row>
    <row r="1086" spans="1:5" ht="14.5" x14ac:dyDescent="0.35">
      <c r="A1086" s="127" t="s">
        <v>1278</v>
      </c>
      <c r="B1086" s="128">
        <v>175576</v>
      </c>
      <c r="D1086" s="127" t="s">
        <v>8270</v>
      </c>
      <c r="E1086" s="258">
        <v>175576</v>
      </c>
    </row>
    <row r="1087" spans="1:5" ht="14.5" x14ac:dyDescent="0.35">
      <c r="A1087" s="127" t="s">
        <v>1279</v>
      </c>
      <c r="B1087" s="128">
        <v>159012</v>
      </c>
      <c r="D1087" s="127" t="s">
        <v>8271</v>
      </c>
      <c r="E1087" s="258">
        <v>159012</v>
      </c>
    </row>
    <row r="1088" spans="1:5" ht="14.5" x14ac:dyDescent="0.35">
      <c r="A1088" s="127" t="s">
        <v>1280</v>
      </c>
      <c r="B1088" s="128">
        <v>68919</v>
      </c>
      <c r="D1088" s="127" t="s">
        <v>8272</v>
      </c>
      <c r="E1088" s="258">
        <v>68919</v>
      </c>
    </row>
    <row r="1089" spans="1:5" ht="14.5" x14ac:dyDescent="0.35">
      <c r="A1089" s="127" t="s">
        <v>1281</v>
      </c>
      <c r="B1089" s="128">
        <v>8084</v>
      </c>
      <c r="D1089" s="127" t="s">
        <v>8273</v>
      </c>
      <c r="E1089" s="258">
        <v>8084</v>
      </c>
    </row>
    <row r="1090" spans="1:5" ht="14.5" x14ac:dyDescent="0.35">
      <c r="A1090" s="127" t="s">
        <v>1282</v>
      </c>
      <c r="B1090" s="128">
        <v>127662</v>
      </c>
      <c r="D1090" s="127" t="s">
        <v>8274</v>
      </c>
      <c r="E1090" s="258">
        <v>127662</v>
      </c>
    </row>
    <row r="1091" spans="1:5" ht="14.5" x14ac:dyDescent="0.35">
      <c r="A1091" s="127" t="s">
        <v>1283</v>
      </c>
      <c r="B1091" s="128">
        <v>2895764</v>
      </c>
      <c r="D1091" s="127" t="s">
        <v>8275</v>
      </c>
      <c r="E1091" s="258">
        <v>2895764</v>
      </c>
    </row>
    <row r="1092" spans="1:5" ht="14.5" x14ac:dyDescent="0.35">
      <c r="A1092" s="127" t="s">
        <v>1284</v>
      </c>
      <c r="B1092" s="128">
        <v>283758</v>
      </c>
      <c r="D1092" s="127" t="s">
        <v>8276</v>
      </c>
      <c r="E1092" s="258">
        <v>283758</v>
      </c>
    </row>
    <row r="1093" spans="1:5" ht="14.5" x14ac:dyDescent="0.35">
      <c r="A1093" s="127" t="s">
        <v>1285</v>
      </c>
      <c r="B1093" s="128">
        <v>36206</v>
      </c>
      <c r="D1093" s="127" t="s">
        <v>8277</v>
      </c>
      <c r="E1093" s="258">
        <v>36206</v>
      </c>
    </row>
    <row r="1094" spans="1:5" ht="14.5" x14ac:dyDescent="0.35">
      <c r="A1094" s="127" t="s">
        <v>1286</v>
      </c>
      <c r="B1094" s="128">
        <v>5458</v>
      </c>
      <c r="D1094" s="127" t="s">
        <v>8278</v>
      </c>
      <c r="E1094" s="258">
        <v>5458</v>
      </c>
    </row>
    <row r="1095" spans="1:5" ht="14.5" x14ac:dyDescent="0.35">
      <c r="A1095" s="127" t="s">
        <v>1287</v>
      </c>
      <c r="B1095" s="128">
        <v>85834</v>
      </c>
      <c r="D1095" s="127" t="s">
        <v>8279</v>
      </c>
      <c r="E1095" s="258">
        <v>85834</v>
      </c>
    </row>
    <row r="1096" spans="1:5" ht="14.5" x14ac:dyDescent="0.35">
      <c r="A1096" s="127" t="s">
        <v>1288</v>
      </c>
      <c r="B1096" s="128">
        <v>26996</v>
      </c>
      <c r="D1096" s="127" t="s">
        <v>8280</v>
      </c>
      <c r="E1096" s="258">
        <v>26996</v>
      </c>
    </row>
    <row r="1097" spans="1:5" ht="14.5" x14ac:dyDescent="0.35">
      <c r="A1097" s="127" t="s">
        <v>1289</v>
      </c>
      <c r="B1097" s="128">
        <v>14294</v>
      </c>
      <c r="D1097" s="127" t="s">
        <v>8281</v>
      </c>
      <c r="E1097" s="258">
        <v>14294</v>
      </c>
    </row>
    <row r="1098" spans="1:5" ht="14.5" x14ac:dyDescent="0.35">
      <c r="A1098" s="127" t="s">
        <v>1290</v>
      </c>
      <c r="B1098" s="128">
        <v>8221</v>
      </c>
      <c r="D1098" s="127" t="s">
        <v>8282</v>
      </c>
      <c r="E1098" s="258">
        <v>8221</v>
      </c>
    </row>
    <row r="1099" spans="1:5" ht="14.5" x14ac:dyDescent="0.35">
      <c r="A1099" s="127" t="s">
        <v>1291</v>
      </c>
      <c r="B1099" s="128">
        <v>45054</v>
      </c>
      <c r="D1099" s="127" t="s">
        <v>8283</v>
      </c>
      <c r="E1099" s="258">
        <v>45054</v>
      </c>
    </row>
    <row r="1100" spans="1:5" ht="14.5" x14ac:dyDescent="0.35">
      <c r="A1100" s="127" t="s">
        <v>1292</v>
      </c>
      <c r="B1100" s="128">
        <v>21130</v>
      </c>
      <c r="D1100" s="127" t="s">
        <v>8284</v>
      </c>
      <c r="E1100" s="258">
        <v>21130</v>
      </c>
    </row>
    <row r="1101" spans="1:5" ht="14.5" x14ac:dyDescent="0.35">
      <c r="A1101" s="127" t="s">
        <v>1293</v>
      </c>
      <c r="B1101" s="128">
        <v>2634</v>
      </c>
      <c r="D1101" s="127" t="s">
        <v>8285</v>
      </c>
      <c r="E1101" s="258">
        <v>2634</v>
      </c>
    </row>
    <row r="1102" spans="1:5" ht="14.5" x14ac:dyDescent="0.35">
      <c r="A1102" s="127" t="s">
        <v>1294</v>
      </c>
      <c r="B1102" s="128">
        <v>21831</v>
      </c>
      <c r="D1102" s="127" t="s">
        <v>8286</v>
      </c>
      <c r="E1102" s="258">
        <v>21831</v>
      </c>
    </row>
    <row r="1103" spans="1:5" ht="14.5" x14ac:dyDescent="0.35">
      <c r="A1103" s="127" t="s">
        <v>1295</v>
      </c>
      <c r="B1103" s="128">
        <v>18061</v>
      </c>
      <c r="D1103" s="127" t="s">
        <v>8287</v>
      </c>
      <c r="E1103" s="258">
        <v>18061</v>
      </c>
    </row>
    <row r="1104" spans="1:5" ht="14.5" x14ac:dyDescent="0.35">
      <c r="A1104" s="127" t="s">
        <v>1296</v>
      </c>
      <c r="B1104" s="128">
        <v>78279</v>
      </c>
      <c r="D1104" s="127" t="s">
        <v>8288</v>
      </c>
      <c r="E1104" s="258">
        <v>78279</v>
      </c>
    </row>
    <row r="1105" spans="1:5" ht="14.5" x14ac:dyDescent="0.35">
      <c r="A1105" s="127" t="s">
        <v>1297</v>
      </c>
      <c r="B1105" s="128">
        <v>8985</v>
      </c>
      <c r="D1105" s="127" t="s">
        <v>8289</v>
      </c>
      <c r="E1105" s="258">
        <v>8985</v>
      </c>
    </row>
    <row r="1106" spans="1:5" ht="14.5" x14ac:dyDescent="0.35">
      <c r="A1106" s="127" t="s">
        <v>1298</v>
      </c>
      <c r="B1106" s="128">
        <v>7090</v>
      </c>
      <c r="D1106" s="127" t="s">
        <v>8290</v>
      </c>
      <c r="E1106" s="258">
        <v>7090</v>
      </c>
    </row>
    <row r="1107" spans="1:5" ht="14.5" x14ac:dyDescent="0.35">
      <c r="A1107" s="127" t="s">
        <v>1299</v>
      </c>
      <c r="B1107" s="128">
        <v>37936</v>
      </c>
      <c r="D1107" s="127" t="s">
        <v>8291</v>
      </c>
      <c r="E1107" s="258">
        <v>37936</v>
      </c>
    </row>
    <row r="1108" spans="1:5" ht="14.5" x14ac:dyDescent="0.35">
      <c r="A1108" s="127" t="s">
        <v>1300</v>
      </c>
      <c r="B1108" s="128">
        <v>6873</v>
      </c>
      <c r="D1108" s="127" t="s">
        <v>8292</v>
      </c>
      <c r="E1108" s="258">
        <v>6873</v>
      </c>
    </row>
    <row r="1109" spans="1:5" ht="14.5" x14ac:dyDescent="0.35">
      <c r="A1109" s="127" t="s">
        <v>1301</v>
      </c>
      <c r="B1109" s="128">
        <v>4690</v>
      </c>
      <c r="D1109" s="127" t="s">
        <v>8293</v>
      </c>
      <c r="E1109" s="258">
        <v>4690</v>
      </c>
    </row>
    <row r="1110" spans="1:5" ht="14.5" x14ac:dyDescent="0.35">
      <c r="A1110" s="127" t="s">
        <v>4280</v>
      </c>
      <c r="B1110" s="128">
        <v>10552</v>
      </c>
      <c r="D1110" s="127" t="s">
        <v>11561</v>
      </c>
      <c r="E1110" s="258">
        <v>10552</v>
      </c>
    </row>
    <row r="1111" spans="1:5" ht="14.5" x14ac:dyDescent="0.35">
      <c r="A1111" s="127" t="s">
        <v>1302</v>
      </c>
      <c r="B1111" s="128">
        <v>21344</v>
      </c>
      <c r="D1111" s="127" t="s">
        <v>8294</v>
      </c>
      <c r="E1111" s="258">
        <v>21344</v>
      </c>
    </row>
    <row r="1112" spans="1:5" ht="14.5" x14ac:dyDescent="0.35">
      <c r="A1112" s="127" t="s">
        <v>4281</v>
      </c>
      <c r="B1112" s="128">
        <v>13554</v>
      </c>
      <c r="D1112" s="127" t="s">
        <v>11562</v>
      </c>
      <c r="E1112" s="258">
        <v>13554</v>
      </c>
    </row>
    <row r="1113" spans="1:5" ht="14.5" x14ac:dyDescent="0.35">
      <c r="A1113" s="127" t="s">
        <v>1303</v>
      </c>
      <c r="B1113" s="128">
        <v>4317</v>
      </c>
      <c r="D1113" s="127" t="s">
        <v>8295</v>
      </c>
      <c r="E1113" s="258">
        <v>4317</v>
      </c>
    </row>
    <row r="1114" spans="1:5" ht="14.5" x14ac:dyDescent="0.35">
      <c r="A1114" s="127" t="s">
        <v>1304</v>
      </c>
      <c r="B1114" s="128">
        <v>71577</v>
      </c>
      <c r="D1114" s="127" t="s">
        <v>8296</v>
      </c>
      <c r="E1114" s="258">
        <v>71577</v>
      </c>
    </row>
    <row r="1115" spans="1:5" ht="14.5" x14ac:dyDescent="0.35">
      <c r="A1115" s="127" t="s">
        <v>1305</v>
      </c>
      <c r="B1115" s="128">
        <v>79417</v>
      </c>
      <c r="D1115" s="127" t="s">
        <v>8297</v>
      </c>
      <c r="E1115" s="258">
        <v>79417</v>
      </c>
    </row>
    <row r="1116" spans="1:5" ht="14.5" x14ac:dyDescent="0.35">
      <c r="A1116" s="127" t="s">
        <v>1306</v>
      </c>
      <c r="B1116" s="128">
        <v>7755</v>
      </c>
      <c r="D1116" s="127" t="s">
        <v>8298</v>
      </c>
      <c r="E1116" s="258">
        <v>7755</v>
      </c>
    </row>
    <row r="1117" spans="1:5" ht="14.5" x14ac:dyDescent="0.35">
      <c r="A1117" s="127" t="s">
        <v>339</v>
      </c>
      <c r="B1117" s="128">
        <v>19443</v>
      </c>
      <c r="D1117" s="127" t="s">
        <v>8299</v>
      </c>
      <c r="E1117" s="258">
        <v>19443</v>
      </c>
    </row>
    <row r="1118" spans="1:5" ht="14.5" x14ac:dyDescent="0.35">
      <c r="A1118" s="127" t="s">
        <v>1307</v>
      </c>
      <c r="B1118" s="128">
        <v>2309</v>
      </c>
      <c r="D1118" s="127" t="s">
        <v>8300</v>
      </c>
      <c r="E1118" s="258">
        <v>2309</v>
      </c>
    </row>
    <row r="1119" spans="1:5" ht="14.5" x14ac:dyDescent="0.35">
      <c r="A1119" s="127" t="s">
        <v>1308</v>
      </c>
      <c r="B1119" s="128">
        <v>31247</v>
      </c>
      <c r="D1119" s="127" t="s">
        <v>8301</v>
      </c>
      <c r="E1119" s="258">
        <v>31247</v>
      </c>
    </row>
    <row r="1120" spans="1:5" ht="14.5" x14ac:dyDescent="0.35">
      <c r="A1120" s="127" t="s">
        <v>1309</v>
      </c>
      <c r="B1120" s="128">
        <v>1136</v>
      </c>
      <c r="D1120" s="127" t="s">
        <v>8302</v>
      </c>
      <c r="E1120" s="258">
        <v>1136</v>
      </c>
    </row>
    <row r="1121" spans="1:5" ht="14.5" x14ac:dyDescent="0.35">
      <c r="A1121" s="127" t="s">
        <v>1310</v>
      </c>
      <c r="B1121" s="128">
        <v>9614</v>
      </c>
      <c r="D1121" s="127" t="s">
        <v>8303</v>
      </c>
      <c r="E1121" s="258">
        <v>9614</v>
      </c>
    </row>
    <row r="1122" spans="1:5" ht="14.5" x14ac:dyDescent="0.35">
      <c r="A1122" s="127" t="s">
        <v>4282</v>
      </c>
      <c r="B1122" s="128">
        <v>7224</v>
      </c>
      <c r="D1122" s="127" t="s">
        <v>8304</v>
      </c>
      <c r="E1122" s="258">
        <v>7224</v>
      </c>
    </row>
    <row r="1123" spans="1:5" ht="14.5" x14ac:dyDescent="0.35">
      <c r="A1123" s="127" t="s">
        <v>1311</v>
      </c>
      <c r="B1123" s="128">
        <v>86704</v>
      </c>
      <c r="D1123" s="127" t="s">
        <v>8305</v>
      </c>
      <c r="E1123" s="258">
        <v>86704</v>
      </c>
    </row>
    <row r="1124" spans="1:5" ht="14.5" x14ac:dyDescent="0.35">
      <c r="A1124" s="127" t="s">
        <v>1312</v>
      </c>
      <c r="B1124" s="128">
        <v>2203</v>
      </c>
      <c r="D1124" s="127" t="s">
        <v>8306</v>
      </c>
      <c r="E1124" s="258">
        <v>2203</v>
      </c>
    </row>
    <row r="1125" spans="1:5" ht="14.5" x14ac:dyDescent="0.35">
      <c r="A1125" s="127" t="s">
        <v>1313</v>
      </c>
      <c r="B1125" s="128">
        <v>57378</v>
      </c>
      <c r="D1125" s="127" t="s">
        <v>8307</v>
      </c>
      <c r="E1125" s="258">
        <v>57378</v>
      </c>
    </row>
    <row r="1126" spans="1:5" ht="14.5" x14ac:dyDescent="0.35">
      <c r="A1126" s="127" t="s">
        <v>1314</v>
      </c>
      <c r="B1126" s="128">
        <v>4966</v>
      </c>
      <c r="D1126" s="127" t="s">
        <v>8308</v>
      </c>
      <c r="E1126" s="258">
        <v>4966</v>
      </c>
    </row>
    <row r="1127" spans="1:5" ht="14.5" x14ac:dyDescent="0.35">
      <c r="A1127" s="127" t="s">
        <v>1315</v>
      </c>
      <c r="B1127" s="128">
        <v>353420</v>
      </c>
      <c r="D1127" s="127" t="s">
        <v>8309</v>
      </c>
      <c r="E1127" s="258">
        <v>353420</v>
      </c>
    </row>
    <row r="1128" spans="1:5" ht="14.5" x14ac:dyDescent="0.35">
      <c r="A1128" s="127" t="s">
        <v>1316</v>
      </c>
      <c r="B1128" s="128">
        <v>13279</v>
      </c>
      <c r="D1128" s="127" t="s">
        <v>8310</v>
      </c>
      <c r="E1128" s="258">
        <v>13279</v>
      </c>
    </row>
    <row r="1129" spans="1:5" ht="14.5" x14ac:dyDescent="0.35">
      <c r="A1129" s="127" t="s">
        <v>1317</v>
      </c>
      <c r="B1129" s="128">
        <v>28064</v>
      </c>
      <c r="D1129" s="127" t="s">
        <v>8311</v>
      </c>
      <c r="E1129" s="258">
        <v>28064</v>
      </c>
    </row>
    <row r="1130" spans="1:5" ht="14.5" x14ac:dyDescent="0.35">
      <c r="A1130" s="127" t="s">
        <v>1318</v>
      </c>
      <c r="B1130" s="128">
        <v>6818</v>
      </c>
      <c r="D1130" s="127" t="s">
        <v>8312</v>
      </c>
      <c r="E1130" s="258">
        <v>6818</v>
      </c>
    </row>
    <row r="1131" spans="1:5" ht="14.5" x14ac:dyDescent="0.35">
      <c r="A1131" s="127" t="s">
        <v>1319</v>
      </c>
      <c r="B1131" s="128">
        <v>323792</v>
      </c>
      <c r="D1131" s="127" t="s">
        <v>8313</v>
      </c>
      <c r="E1131" s="258">
        <v>323792</v>
      </c>
    </row>
    <row r="1132" spans="1:5" ht="14.5" x14ac:dyDescent="0.35">
      <c r="A1132" s="127" t="s">
        <v>1320</v>
      </c>
      <c r="B1132" s="128">
        <v>20634</v>
      </c>
      <c r="D1132" s="127" t="s">
        <v>8314</v>
      </c>
      <c r="E1132" s="258">
        <v>20634</v>
      </c>
    </row>
    <row r="1133" spans="1:5" ht="14.5" x14ac:dyDescent="0.35">
      <c r="A1133" s="127" t="s">
        <v>1321</v>
      </c>
      <c r="B1133" s="128">
        <v>1494785</v>
      </c>
      <c r="D1133" s="127" t="s">
        <v>8315</v>
      </c>
      <c r="E1133" s="258">
        <v>1494785</v>
      </c>
    </row>
    <row r="1134" spans="1:5" ht="14.5" x14ac:dyDescent="0.35">
      <c r="A1134" s="127" t="s">
        <v>1322</v>
      </c>
      <c r="B1134" s="128">
        <v>6025</v>
      </c>
      <c r="D1134" s="127" t="s">
        <v>8316</v>
      </c>
      <c r="E1134" s="258">
        <v>6025</v>
      </c>
    </row>
    <row r="1135" spans="1:5" ht="14.5" x14ac:dyDescent="0.35">
      <c r="A1135" s="127" t="s">
        <v>340</v>
      </c>
      <c r="B1135" s="128">
        <v>2491</v>
      </c>
      <c r="D1135" s="127" t="s">
        <v>10952</v>
      </c>
      <c r="E1135" s="258">
        <v>2491</v>
      </c>
    </row>
    <row r="1136" spans="1:5" ht="14.5" x14ac:dyDescent="0.35">
      <c r="A1136" s="127" t="s">
        <v>1323</v>
      </c>
      <c r="B1136" s="128">
        <v>13303</v>
      </c>
      <c r="D1136" s="127" t="s">
        <v>8317</v>
      </c>
      <c r="E1136" s="258">
        <v>13303</v>
      </c>
    </row>
    <row r="1137" spans="1:5" ht="14.5" x14ac:dyDescent="0.35">
      <c r="A1137" s="127" t="s">
        <v>341</v>
      </c>
      <c r="B1137" s="128">
        <v>4255</v>
      </c>
      <c r="D1137" s="127" t="s">
        <v>10953</v>
      </c>
      <c r="E1137" s="258">
        <v>4255</v>
      </c>
    </row>
    <row r="1138" spans="1:5" ht="14.5" x14ac:dyDescent="0.35">
      <c r="A1138" s="127" t="s">
        <v>342</v>
      </c>
      <c r="B1138" s="128">
        <v>30639</v>
      </c>
      <c r="D1138" s="127" t="s">
        <v>8318</v>
      </c>
      <c r="E1138" s="258">
        <v>30639</v>
      </c>
    </row>
    <row r="1139" spans="1:5" ht="14.5" x14ac:dyDescent="0.35">
      <c r="A1139" s="127" t="s">
        <v>1324</v>
      </c>
      <c r="B1139" s="128">
        <v>15582</v>
      </c>
      <c r="D1139" s="127" t="s">
        <v>8319</v>
      </c>
      <c r="E1139" s="258">
        <v>15582</v>
      </c>
    </row>
    <row r="1140" spans="1:5" ht="14.5" x14ac:dyDescent="0.35">
      <c r="A1140" s="127" t="s">
        <v>1325</v>
      </c>
      <c r="B1140" s="128">
        <v>2715</v>
      </c>
      <c r="D1140" s="127" t="s">
        <v>8320</v>
      </c>
      <c r="E1140" s="258">
        <v>2715</v>
      </c>
    </row>
    <row r="1141" spans="1:5" ht="14.5" x14ac:dyDescent="0.35">
      <c r="A1141" s="127" t="s">
        <v>1326</v>
      </c>
      <c r="B1141" s="128">
        <v>58595</v>
      </c>
      <c r="D1141" s="127" t="s">
        <v>8321</v>
      </c>
      <c r="E1141" s="258">
        <v>58595</v>
      </c>
    </row>
    <row r="1142" spans="1:5" ht="14.5" x14ac:dyDescent="0.35">
      <c r="A1142" s="127" t="s">
        <v>4283</v>
      </c>
      <c r="B1142" s="128">
        <v>0</v>
      </c>
      <c r="D1142" s="127" t="s">
        <v>11563</v>
      </c>
      <c r="E1142" s="258">
        <v>0</v>
      </c>
    </row>
    <row r="1143" spans="1:5" ht="14.5" x14ac:dyDescent="0.35">
      <c r="A1143" s="127" t="s">
        <v>1327</v>
      </c>
      <c r="B1143" s="128">
        <v>464612</v>
      </c>
      <c r="D1143" s="127" t="s">
        <v>8322</v>
      </c>
      <c r="E1143" s="258">
        <v>464612</v>
      </c>
    </row>
    <row r="1144" spans="1:5" ht="14.5" x14ac:dyDescent="0.35">
      <c r="A1144" s="127" t="s">
        <v>1328</v>
      </c>
      <c r="B1144" s="128">
        <v>3210</v>
      </c>
      <c r="D1144" s="127" t="s">
        <v>8323</v>
      </c>
      <c r="E1144" s="258">
        <v>3210</v>
      </c>
    </row>
    <row r="1145" spans="1:5" ht="14.5" x14ac:dyDescent="0.35">
      <c r="A1145" s="127" t="s">
        <v>4268</v>
      </c>
      <c r="B1145" s="128">
        <v>0</v>
      </c>
      <c r="D1145" s="127" t="s">
        <v>11564</v>
      </c>
      <c r="E1145" s="258">
        <v>0</v>
      </c>
    </row>
    <row r="1146" spans="1:5" ht="14.5" x14ac:dyDescent="0.35">
      <c r="A1146" s="127" t="s">
        <v>1329</v>
      </c>
      <c r="B1146" s="128">
        <v>187474</v>
      </c>
      <c r="D1146" s="127" t="s">
        <v>8324</v>
      </c>
      <c r="E1146" s="258">
        <v>187474</v>
      </c>
    </row>
    <row r="1147" spans="1:5" ht="14.5" x14ac:dyDescent="0.35">
      <c r="A1147" s="127" t="s">
        <v>1330</v>
      </c>
      <c r="B1147" s="128">
        <v>35000</v>
      </c>
      <c r="D1147" s="127" t="s">
        <v>8325</v>
      </c>
      <c r="E1147" s="258">
        <v>35000</v>
      </c>
    </row>
    <row r="1148" spans="1:5" ht="14.5" x14ac:dyDescent="0.35">
      <c r="A1148" s="127" t="s">
        <v>1331</v>
      </c>
      <c r="B1148" s="128">
        <v>6970</v>
      </c>
      <c r="D1148" s="127" t="s">
        <v>8326</v>
      </c>
      <c r="E1148" s="258">
        <v>6970</v>
      </c>
    </row>
    <row r="1149" spans="1:5" ht="14.5" x14ac:dyDescent="0.35">
      <c r="A1149" s="127" t="s">
        <v>1332</v>
      </c>
      <c r="B1149" s="128">
        <v>30923</v>
      </c>
      <c r="D1149" s="127" t="s">
        <v>8327</v>
      </c>
      <c r="E1149" s="258">
        <v>30923</v>
      </c>
    </row>
    <row r="1150" spans="1:5" ht="14.5" x14ac:dyDescent="0.35">
      <c r="A1150" s="127" t="s">
        <v>1333</v>
      </c>
      <c r="B1150" s="128">
        <v>10494</v>
      </c>
      <c r="D1150" s="127" t="s">
        <v>8328</v>
      </c>
      <c r="E1150" s="258">
        <v>10494</v>
      </c>
    </row>
    <row r="1151" spans="1:5" ht="14.5" x14ac:dyDescent="0.35">
      <c r="A1151" s="127" t="s">
        <v>1334</v>
      </c>
      <c r="B1151" s="128">
        <v>130506</v>
      </c>
      <c r="D1151" s="127" t="s">
        <v>8329</v>
      </c>
      <c r="E1151" s="258">
        <v>130506</v>
      </c>
    </row>
    <row r="1152" spans="1:5" ht="14.5" x14ac:dyDescent="0.35">
      <c r="A1152" s="127" t="s">
        <v>1335</v>
      </c>
      <c r="B1152" s="128">
        <v>2049</v>
      </c>
      <c r="D1152" s="127" t="s">
        <v>8330</v>
      </c>
      <c r="E1152" s="258">
        <v>2049</v>
      </c>
    </row>
    <row r="1153" spans="1:5" ht="14.5" x14ac:dyDescent="0.35">
      <c r="A1153" s="127" t="s">
        <v>1336</v>
      </c>
      <c r="B1153" s="128">
        <v>208567</v>
      </c>
      <c r="D1153" s="127" t="s">
        <v>8331</v>
      </c>
      <c r="E1153" s="258">
        <v>208567</v>
      </c>
    </row>
    <row r="1154" spans="1:5" ht="14.5" x14ac:dyDescent="0.35">
      <c r="A1154" s="127" t="s">
        <v>1337</v>
      </c>
      <c r="B1154" s="128">
        <v>36908</v>
      </c>
      <c r="D1154" s="127" t="s">
        <v>8332</v>
      </c>
      <c r="E1154" s="258">
        <v>36908</v>
      </c>
    </row>
    <row r="1155" spans="1:5" ht="14.5" x14ac:dyDescent="0.35">
      <c r="A1155" s="127" t="s">
        <v>1338</v>
      </c>
      <c r="B1155" s="128">
        <v>93796</v>
      </c>
      <c r="D1155" s="127" t="s">
        <v>8333</v>
      </c>
      <c r="E1155" s="258">
        <v>93796</v>
      </c>
    </row>
    <row r="1156" spans="1:5" ht="14.5" x14ac:dyDescent="0.35">
      <c r="A1156" s="127" t="s">
        <v>1339</v>
      </c>
      <c r="B1156" s="128">
        <v>6474</v>
      </c>
      <c r="D1156" s="127" t="s">
        <v>8334</v>
      </c>
      <c r="E1156" s="258">
        <v>6474</v>
      </c>
    </row>
    <row r="1157" spans="1:5" ht="14.5" x14ac:dyDescent="0.35">
      <c r="A1157" s="127" t="s">
        <v>1340</v>
      </c>
      <c r="B1157" s="128">
        <v>16450</v>
      </c>
      <c r="D1157" s="127" t="s">
        <v>8335</v>
      </c>
      <c r="E1157" s="258">
        <v>16450</v>
      </c>
    </row>
    <row r="1158" spans="1:5" ht="14.5" x14ac:dyDescent="0.35">
      <c r="A1158" s="127" t="s">
        <v>1341</v>
      </c>
      <c r="B1158" s="128">
        <v>1152846</v>
      </c>
      <c r="D1158" s="127" t="s">
        <v>8336</v>
      </c>
      <c r="E1158" s="258">
        <v>1152846</v>
      </c>
    </row>
    <row r="1159" spans="1:5" ht="14.5" x14ac:dyDescent="0.35">
      <c r="A1159" s="127" t="s">
        <v>1342</v>
      </c>
      <c r="B1159" s="128">
        <v>76903</v>
      </c>
      <c r="D1159" s="127" t="s">
        <v>8337</v>
      </c>
      <c r="E1159" s="258">
        <v>76903</v>
      </c>
    </row>
    <row r="1160" spans="1:5" ht="14.5" x14ac:dyDescent="0.35">
      <c r="A1160" s="127" t="s">
        <v>1343</v>
      </c>
      <c r="B1160" s="128">
        <v>144919</v>
      </c>
      <c r="D1160" s="127" t="s">
        <v>8338</v>
      </c>
      <c r="E1160" s="258">
        <v>144919</v>
      </c>
    </row>
    <row r="1161" spans="1:5" ht="14.5" x14ac:dyDescent="0.35">
      <c r="A1161" s="127" t="s">
        <v>1344</v>
      </c>
      <c r="B1161" s="128">
        <v>313303</v>
      </c>
      <c r="D1161" s="127" t="s">
        <v>8339</v>
      </c>
      <c r="E1161" s="258">
        <v>313303</v>
      </c>
    </row>
    <row r="1162" spans="1:5" ht="14.5" x14ac:dyDescent="0.35">
      <c r="A1162" s="127" t="s">
        <v>1345</v>
      </c>
      <c r="B1162" s="128">
        <v>96334</v>
      </c>
      <c r="D1162" s="127" t="s">
        <v>8340</v>
      </c>
      <c r="E1162" s="258">
        <v>96334</v>
      </c>
    </row>
    <row r="1163" spans="1:5" ht="14.5" x14ac:dyDescent="0.35">
      <c r="A1163" s="127" t="s">
        <v>1346</v>
      </c>
      <c r="B1163" s="128">
        <v>33245</v>
      </c>
      <c r="D1163" s="127" t="s">
        <v>8341</v>
      </c>
      <c r="E1163" s="258">
        <v>33245</v>
      </c>
    </row>
    <row r="1164" spans="1:5" ht="14.5" x14ac:dyDescent="0.35">
      <c r="A1164" s="127" t="s">
        <v>1347</v>
      </c>
      <c r="B1164" s="128">
        <v>174418</v>
      </c>
      <c r="D1164" s="127" t="s">
        <v>8342</v>
      </c>
      <c r="E1164" s="258">
        <v>174418</v>
      </c>
    </row>
    <row r="1165" spans="1:5" ht="14.5" x14ac:dyDescent="0.35">
      <c r="A1165" s="127" t="s">
        <v>1348</v>
      </c>
      <c r="B1165" s="128">
        <v>646723</v>
      </c>
      <c r="D1165" s="127" t="s">
        <v>8343</v>
      </c>
      <c r="E1165" s="258">
        <v>646723</v>
      </c>
    </row>
    <row r="1166" spans="1:5" ht="14.5" x14ac:dyDescent="0.35">
      <c r="A1166" s="127" t="s">
        <v>1349</v>
      </c>
      <c r="B1166" s="128">
        <v>2221</v>
      </c>
      <c r="D1166" s="127" t="s">
        <v>8344</v>
      </c>
      <c r="E1166" s="258">
        <v>2221</v>
      </c>
    </row>
    <row r="1167" spans="1:5" ht="14.5" x14ac:dyDescent="0.35">
      <c r="A1167" s="127" t="s">
        <v>1350</v>
      </c>
      <c r="B1167" s="128">
        <v>6231</v>
      </c>
      <c r="D1167" s="127" t="s">
        <v>8345</v>
      </c>
      <c r="E1167" s="258">
        <v>6231</v>
      </c>
    </row>
    <row r="1168" spans="1:5" ht="14.5" x14ac:dyDescent="0.35">
      <c r="A1168" s="127" t="s">
        <v>1351</v>
      </c>
      <c r="B1168" s="128">
        <v>238195</v>
      </c>
      <c r="D1168" s="127" t="s">
        <v>8346</v>
      </c>
      <c r="E1168" s="258">
        <v>238195</v>
      </c>
    </row>
    <row r="1169" spans="1:5" ht="14.5" x14ac:dyDescent="0.35">
      <c r="A1169" s="127" t="s">
        <v>1352</v>
      </c>
      <c r="B1169" s="128">
        <v>22639</v>
      </c>
      <c r="D1169" s="127" t="s">
        <v>8347</v>
      </c>
      <c r="E1169" s="258">
        <v>22639</v>
      </c>
    </row>
    <row r="1170" spans="1:5" ht="14.5" x14ac:dyDescent="0.35">
      <c r="A1170" s="127" t="s">
        <v>1353</v>
      </c>
      <c r="B1170" s="128">
        <v>365580</v>
      </c>
      <c r="D1170" s="127" t="s">
        <v>8348</v>
      </c>
      <c r="E1170" s="258">
        <v>365580</v>
      </c>
    </row>
    <row r="1171" spans="1:5" ht="14.5" x14ac:dyDescent="0.35">
      <c r="A1171" s="127" t="s">
        <v>4284</v>
      </c>
      <c r="B1171" s="128">
        <v>2137</v>
      </c>
      <c r="D1171" s="127" t="s">
        <v>11565</v>
      </c>
      <c r="E1171" s="258">
        <v>2137</v>
      </c>
    </row>
    <row r="1172" spans="1:5" ht="14.5" x14ac:dyDescent="0.35">
      <c r="A1172" s="127" t="s">
        <v>1354</v>
      </c>
      <c r="B1172" s="128">
        <v>174019</v>
      </c>
      <c r="D1172" s="127" t="s">
        <v>8349</v>
      </c>
      <c r="E1172" s="258">
        <v>174019</v>
      </c>
    </row>
    <row r="1173" spans="1:5" ht="14.5" x14ac:dyDescent="0.35">
      <c r="A1173" s="127" t="s">
        <v>1355</v>
      </c>
      <c r="B1173" s="128">
        <v>75644</v>
      </c>
      <c r="D1173" s="127" t="s">
        <v>8350</v>
      </c>
      <c r="E1173" s="258">
        <v>75644</v>
      </c>
    </row>
    <row r="1174" spans="1:5" ht="14.5" x14ac:dyDescent="0.35">
      <c r="A1174" s="127" t="s">
        <v>1356</v>
      </c>
      <c r="B1174" s="128">
        <v>30615</v>
      </c>
      <c r="D1174" s="127" t="s">
        <v>8351</v>
      </c>
      <c r="E1174" s="258">
        <v>30615</v>
      </c>
    </row>
    <row r="1175" spans="1:5" ht="14.5" x14ac:dyDescent="0.35">
      <c r="A1175" s="127" t="s">
        <v>1357</v>
      </c>
      <c r="B1175" s="128">
        <v>254578</v>
      </c>
      <c r="D1175" s="127" t="s">
        <v>8352</v>
      </c>
      <c r="E1175" s="258">
        <v>254578</v>
      </c>
    </row>
    <row r="1176" spans="1:5" ht="14.5" x14ac:dyDescent="0.35">
      <c r="A1176" s="127" t="s">
        <v>1358</v>
      </c>
      <c r="B1176" s="128">
        <v>297629</v>
      </c>
      <c r="D1176" s="127" t="s">
        <v>8353</v>
      </c>
      <c r="E1176" s="258">
        <v>297629</v>
      </c>
    </row>
    <row r="1177" spans="1:5" ht="14.5" x14ac:dyDescent="0.35">
      <c r="A1177" s="127" t="s">
        <v>1359</v>
      </c>
      <c r="B1177" s="128">
        <v>146130</v>
      </c>
      <c r="D1177" s="127" t="s">
        <v>8354</v>
      </c>
      <c r="E1177" s="258">
        <v>146130</v>
      </c>
    </row>
    <row r="1178" spans="1:5" ht="14.5" x14ac:dyDescent="0.35">
      <c r="A1178" s="127" t="s">
        <v>1360</v>
      </c>
      <c r="B1178" s="128">
        <v>161749</v>
      </c>
      <c r="D1178" s="127" t="s">
        <v>8355</v>
      </c>
      <c r="E1178" s="258">
        <v>161749</v>
      </c>
    </row>
    <row r="1179" spans="1:5" ht="14.5" x14ac:dyDescent="0.35">
      <c r="A1179" s="127" t="s">
        <v>343</v>
      </c>
      <c r="B1179" s="128">
        <v>15671</v>
      </c>
      <c r="D1179" s="127" t="s">
        <v>10954</v>
      </c>
      <c r="E1179" s="258">
        <v>15671</v>
      </c>
    </row>
    <row r="1180" spans="1:5" ht="14.5" x14ac:dyDescent="0.35">
      <c r="A1180" s="127" t="s">
        <v>1361</v>
      </c>
      <c r="B1180" s="128">
        <v>106255</v>
      </c>
      <c r="D1180" s="127" t="s">
        <v>8356</v>
      </c>
      <c r="E1180" s="258">
        <v>106255</v>
      </c>
    </row>
    <row r="1181" spans="1:5" ht="14.5" x14ac:dyDescent="0.35">
      <c r="A1181" s="127" t="s">
        <v>1362</v>
      </c>
      <c r="B1181" s="128">
        <v>149954</v>
      </c>
      <c r="D1181" s="127" t="s">
        <v>8357</v>
      </c>
      <c r="E1181" s="258">
        <v>149954</v>
      </c>
    </row>
    <row r="1182" spans="1:5" ht="14.5" x14ac:dyDescent="0.35">
      <c r="A1182" s="127" t="s">
        <v>1363</v>
      </c>
      <c r="B1182" s="128">
        <v>63563</v>
      </c>
      <c r="D1182" s="127" t="s">
        <v>8358</v>
      </c>
      <c r="E1182" s="258">
        <v>63563</v>
      </c>
    </row>
    <row r="1183" spans="1:5" ht="14.5" x14ac:dyDescent="0.35">
      <c r="A1183" s="127" t="s">
        <v>1364</v>
      </c>
      <c r="B1183" s="128">
        <v>32476</v>
      </c>
      <c r="D1183" s="127" t="s">
        <v>8359</v>
      </c>
      <c r="E1183" s="258">
        <v>32476</v>
      </c>
    </row>
    <row r="1184" spans="1:5" ht="14.5" x14ac:dyDescent="0.35">
      <c r="A1184" s="127" t="s">
        <v>1365</v>
      </c>
      <c r="B1184" s="128">
        <v>21650</v>
      </c>
      <c r="D1184" s="127" t="s">
        <v>8360</v>
      </c>
      <c r="E1184" s="258">
        <v>21650</v>
      </c>
    </row>
    <row r="1185" spans="1:5" ht="14.5" x14ac:dyDescent="0.35">
      <c r="A1185" s="127" t="s">
        <v>1366</v>
      </c>
      <c r="B1185" s="128">
        <v>35691</v>
      </c>
      <c r="D1185" s="127" t="s">
        <v>8361</v>
      </c>
      <c r="E1185" s="258">
        <v>35691</v>
      </c>
    </row>
    <row r="1186" spans="1:5" ht="14.5" x14ac:dyDescent="0.35">
      <c r="A1186" s="127" t="s">
        <v>1367</v>
      </c>
      <c r="B1186" s="128">
        <v>5224</v>
      </c>
      <c r="D1186" s="127" t="s">
        <v>8362</v>
      </c>
      <c r="E1186" s="258">
        <v>5224</v>
      </c>
    </row>
    <row r="1187" spans="1:5" ht="14.5" x14ac:dyDescent="0.35">
      <c r="A1187" s="127" t="s">
        <v>1368</v>
      </c>
      <c r="B1187" s="128">
        <v>70307</v>
      </c>
      <c r="D1187" s="127" t="s">
        <v>8363</v>
      </c>
      <c r="E1187" s="258">
        <v>70307</v>
      </c>
    </row>
    <row r="1188" spans="1:5" ht="14.5" x14ac:dyDescent="0.35">
      <c r="A1188" s="127" t="s">
        <v>1369</v>
      </c>
      <c r="B1188" s="128">
        <v>14463</v>
      </c>
      <c r="D1188" s="127" t="s">
        <v>8364</v>
      </c>
      <c r="E1188" s="258">
        <v>14463</v>
      </c>
    </row>
    <row r="1189" spans="1:5" ht="14.5" x14ac:dyDescent="0.35">
      <c r="A1189" s="127" t="s">
        <v>1370</v>
      </c>
      <c r="B1189" s="128">
        <v>14693</v>
      </c>
      <c r="D1189" s="127" t="s">
        <v>8365</v>
      </c>
      <c r="E1189" s="258">
        <v>14693</v>
      </c>
    </row>
    <row r="1190" spans="1:5" ht="14.5" x14ac:dyDescent="0.35">
      <c r="A1190" s="127" t="s">
        <v>344</v>
      </c>
      <c r="B1190" s="128">
        <v>1111295</v>
      </c>
      <c r="D1190" s="127" t="s">
        <v>8366</v>
      </c>
      <c r="E1190" s="258">
        <v>1111295</v>
      </c>
    </row>
    <row r="1191" spans="1:5" ht="14.5" x14ac:dyDescent="0.35">
      <c r="A1191" s="127" t="s">
        <v>1371</v>
      </c>
      <c r="B1191" s="128">
        <v>38241</v>
      </c>
      <c r="D1191" s="127" t="s">
        <v>8367</v>
      </c>
      <c r="E1191" s="258">
        <v>38241</v>
      </c>
    </row>
    <row r="1192" spans="1:5" ht="14.5" x14ac:dyDescent="0.35">
      <c r="A1192" s="127" t="s">
        <v>345</v>
      </c>
      <c r="B1192" s="128">
        <v>8908</v>
      </c>
      <c r="D1192" s="127" t="s">
        <v>8368</v>
      </c>
      <c r="E1192" s="258">
        <v>8908</v>
      </c>
    </row>
    <row r="1193" spans="1:5" ht="14.5" x14ac:dyDescent="0.35">
      <c r="A1193" s="127" t="s">
        <v>4285</v>
      </c>
      <c r="B1193" s="128">
        <v>21257</v>
      </c>
      <c r="D1193" s="127" t="s">
        <v>11566</v>
      </c>
      <c r="E1193" s="258">
        <v>21257</v>
      </c>
    </row>
    <row r="1194" spans="1:5" ht="14.5" x14ac:dyDescent="0.35">
      <c r="A1194" s="127" t="s">
        <v>1372</v>
      </c>
      <c r="B1194" s="128">
        <v>10336</v>
      </c>
      <c r="D1194" s="127" t="s">
        <v>8369</v>
      </c>
      <c r="E1194" s="258">
        <v>10336</v>
      </c>
    </row>
    <row r="1195" spans="1:5" ht="14.5" x14ac:dyDescent="0.35">
      <c r="A1195" s="127" t="s">
        <v>1373</v>
      </c>
      <c r="B1195" s="128">
        <v>11028</v>
      </c>
      <c r="D1195" s="127" t="s">
        <v>8370</v>
      </c>
      <c r="E1195" s="258">
        <v>11028</v>
      </c>
    </row>
    <row r="1196" spans="1:5" ht="14.5" x14ac:dyDescent="0.35">
      <c r="A1196" s="127" t="s">
        <v>346</v>
      </c>
      <c r="B1196" s="128">
        <v>481208</v>
      </c>
      <c r="D1196" s="127" t="s">
        <v>8371</v>
      </c>
      <c r="E1196" s="258">
        <v>481208</v>
      </c>
    </row>
    <row r="1197" spans="1:5" ht="14.5" x14ac:dyDescent="0.35">
      <c r="A1197" s="127" t="s">
        <v>1374</v>
      </c>
      <c r="B1197" s="128">
        <v>37800</v>
      </c>
      <c r="D1197" s="127" t="s">
        <v>8372</v>
      </c>
      <c r="E1197" s="258">
        <v>37800</v>
      </c>
    </row>
    <row r="1198" spans="1:5" ht="14.5" x14ac:dyDescent="0.35">
      <c r="A1198" s="127" t="s">
        <v>1375</v>
      </c>
      <c r="B1198" s="128">
        <v>25720</v>
      </c>
      <c r="D1198" s="127" t="s">
        <v>8373</v>
      </c>
      <c r="E1198" s="258">
        <v>25720</v>
      </c>
    </row>
    <row r="1199" spans="1:5" ht="14.5" x14ac:dyDescent="0.35">
      <c r="A1199" s="127" t="s">
        <v>1376</v>
      </c>
      <c r="B1199" s="128">
        <v>3321872</v>
      </c>
      <c r="D1199" s="127" t="s">
        <v>8374</v>
      </c>
      <c r="E1199" s="258">
        <v>3321872</v>
      </c>
    </row>
    <row r="1200" spans="1:5" ht="14.5" x14ac:dyDescent="0.35">
      <c r="A1200" s="127" t="s">
        <v>1377</v>
      </c>
      <c r="B1200" s="128">
        <v>9509</v>
      </c>
      <c r="D1200" s="127" t="s">
        <v>8375</v>
      </c>
      <c r="E1200" s="258">
        <v>9509</v>
      </c>
    </row>
    <row r="1201" spans="1:5" ht="14.5" x14ac:dyDescent="0.35">
      <c r="A1201" s="127" t="s">
        <v>1378</v>
      </c>
      <c r="B1201" s="128">
        <v>7841</v>
      </c>
      <c r="D1201" s="127" t="s">
        <v>8376</v>
      </c>
      <c r="E1201" s="258">
        <v>7841</v>
      </c>
    </row>
    <row r="1202" spans="1:5" ht="14.5" x14ac:dyDescent="0.35">
      <c r="A1202" s="127" t="s">
        <v>1379</v>
      </c>
      <c r="B1202" s="128">
        <v>11790</v>
      </c>
      <c r="D1202" s="127" t="s">
        <v>8377</v>
      </c>
      <c r="E1202" s="258">
        <v>11790</v>
      </c>
    </row>
    <row r="1203" spans="1:5" ht="14.5" x14ac:dyDescent="0.35">
      <c r="A1203" s="127" t="s">
        <v>1380</v>
      </c>
      <c r="B1203" s="128">
        <v>31858</v>
      </c>
      <c r="D1203" s="127" t="s">
        <v>8378</v>
      </c>
      <c r="E1203" s="258">
        <v>31858</v>
      </c>
    </row>
    <row r="1204" spans="1:5" ht="14.5" x14ac:dyDescent="0.35">
      <c r="A1204" s="127" t="s">
        <v>1381</v>
      </c>
      <c r="B1204" s="128">
        <v>23238</v>
      </c>
      <c r="D1204" s="127" t="s">
        <v>8379</v>
      </c>
      <c r="E1204" s="258">
        <v>23238</v>
      </c>
    </row>
    <row r="1205" spans="1:5" ht="14.5" x14ac:dyDescent="0.35">
      <c r="A1205" s="127" t="s">
        <v>1382</v>
      </c>
      <c r="B1205" s="128">
        <v>9083.44</v>
      </c>
      <c r="D1205" s="127" t="s">
        <v>8380</v>
      </c>
      <c r="E1205" s="258">
        <v>9083.44</v>
      </c>
    </row>
    <row r="1206" spans="1:5" ht="14.5" x14ac:dyDescent="0.35">
      <c r="A1206" s="127" t="s">
        <v>1383</v>
      </c>
      <c r="B1206" s="128">
        <v>10818</v>
      </c>
      <c r="D1206" s="127" t="s">
        <v>8381</v>
      </c>
      <c r="E1206" s="258">
        <v>10818</v>
      </c>
    </row>
    <row r="1207" spans="1:5" ht="14.5" x14ac:dyDescent="0.35">
      <c r="A1207" s="127" t="s">
        <v>1384</v>
      </c>
      <c r="B1207" s="128">
        <v>118854</v>
      </c>
      <c r="D1207" s="127" t="s">
        <v>8382</v>
      </c>
      <c r="E1207" s="258">
        <v>118854</v>
      </c>
    </row>
    <row r="1208" spans="1:5" ht="14.5" x14ac:dyDescent="0.35">
      <c r="A1208" s="127" t="s">
        <v>1385</v>
      </c>
      <c r="B1208" s="128">
        <v>8766</v>
      </c>
      <c r="D1208" s="127" t="s">
        <v>8383</v>
      </c>
      <c r="E1208" s="258">
        <v>8766</v>
      </c>
    </row>
    <row r="1209" spans="1:5" ht="14.5" x14ac:dyDescent="0.35">
      <c r="A1209" s="127" t="s">
        <v>1386</v>
      </c>
      <c r="B1209" s="128">
        <v>13516</v>
      </c>
      <c r="D1209" s="127" t="s">
        <v>8384</v>
      </c>
      <c r="E1209" s="258">
        <v>13516</v>
      </c>
    </row>
    <row r="1210" spans="1:5" ht="14.5" x14ac:dyDescent="0.35">
      <c r="A1210" s="127" t="s">
        <v>1387</v>
      </c>
      <c r="B1210" s="128">
        <v>18760</v>
      </c>
      <c r="D1210" s="127" t="s">
        <v>8385</v>
      </c>
      <c r="E1210" s="258">
        <v>18760</v>
      </c>
    </row>
    <row r="1211" spans="1:5" ht="14.5" x14ac:dyDescent="0.35">
      <c r="A1211" s="127" t="s">
        <v>1388</v>
      </c>
      <c r="B1211" s="128">
        <v>9248</v>
      </c>
      <c r="D1211" s="127" t="s">
        <v>8386</v>
      </c>
      <c r="E1211" s="258">
        <v>9248</v>
      </c>
    </row>
    <row r="1212" spans="1:5" ht="14.5" x14ac:dyDescent="0.35">
      <c r="A1212" s="127" t="s">
        <v>1389</v>
      </c>
      <c r="B1212" s="128">
        <v>25318</v>
      </c>
      <c r="D1212" s="127" t="s">
        <v>8387</v>
      </c>
      <c r="E1212" s="258">
        <v>25318</v>
      </c>
    </row>
    <row r="1213" spans="1:5" ht="14.5" x14ac:dyDescent="0.35">
      <c r="A1213" s="127" t="s">
        <v>1390</v>
      </c>
      <c r="B1213" s="128">
        <v>6798</v>
      </c>
      <c r="D1213" s="127" t="s">
        <v>8388</v>
      </c>
      <c r="E1213" s="258">
        <v>6798</v>
      </c>
    </row>
    <row r="1214" spans="1:5" ht="14.5" x14ac:dyDescent="0.35">
      <c r="A1214" s="127" t="s">
        <v>1391</v>
      </c>
      <c r="B1214" s="128">
        <v>45117</v>
      </c>
      <c r="D1214" s="127" t="s">
        <v>8389</v>
      </c>
      <c r="E1214" s="258">
        <v>45117</v>
      </c>
    </row>
    <row r="1215" spans="1:5" ht="14.5" x14ac:dyDescent="0.35">
      <c r="A1215" s="127" t="s">
        <v>1392</v>
      </c>
      <c r="B1215" s="128">
        <v>18509</v>
      </c>
      <c r="D1215" s="127" t="s">
        <v>11567</v>
      </c>
      <c r="E1215" s="258">
        <v>18509</v>
      </c>
    </row>
    <row r="1216" spans="1:5" ht="14.5" x14ac:dyDescent="0.35">
      <c r="A1216" s="127" t="s">
        <v>1393</v>
      </c>
      <c r="B1216" s="128">
        <v>13066</v>
      </c>
      <c r="D1216" s="127" t="s">
        <v>8390</v>
      </c>
      <c r="E1216" s="258">
        <v>13066</v>
      </c>
    </row>
    <row r="1217" spans="1:5" ht="14.5" x14ac:dyDescent="0.35">
      <c r="A1217" s="127" t="s">
        <v>1394</v>
      </c>
      <c r="B1217" s="128">
        <v>23749</v>
      </c>
      <c r="D1217" s="127" t="s">
        <v>8391</v>
      </c>
      <c r="E1217" s="258">
        <v>23749</v>
      </c>
    </row>
    <row r="1218" spans="1:5" ht="14.5" x14ac:dyDescent="0.35">
      <c r="A1218" s="127" t="s">
        <v>1395</v>
      </c>
      <c r="B1218" s="128">
        <v>2897</v>
      </c>
      <c r="D1218" s="127" t="s">
        <v>8392</v>
      </c>
      <c r="E1218" s="258">
        <v>2897</v>
      </c>
    </row>
    <row r="1219" spans="1:5" ht="14.5" x14ac:dyDescent="0.35">
      <c r="A1219" s="127" t="s">
        <v>1396</v>
      </c>
      <c r="B1219" s="128">
        <v>50370</v>
      </c>
      <c r="D1219" s="127" t="s">
        <v>8393</v>
      </c>
      <c r="E1219" s="258">
        <v>50370</v>
      </c>
    </row>
    <row r="1220" spans="1:5" ht="14.5" x14ac:dyDescent="0.35">
      <c r="A1220" s="127" t="s">
        <v>1397</v>
      </c>
      <c r="B1220" s="128">
        <v>10817</v>
      </c>
      <c r="D1220" s="127" t="s">
        <v>8394</v>
      </c>
      <c r="E1220" s="258">
        <v>10817</v>
      </c>
    </row>
    <row r="1221" spans="1:5" ht="14.5" x14ac:dyDescent="0.35">
      <c r="A1221" s="127" t="s">
        <v>1398</v>
      </c>
      <c r="B1221" s="128">
        <v>43765</v>
      </c>
      <c r="D1221" s="127" t="s">
        <v>8395</v>
      </c>
      <c r="E1221" s="258">
        <v>43765</v>
      </c>
    </row>
    <row r="1222" spans="1:5" ht="14.5" x14ac:dyDescent="0.35">
      <c r="A1222" s="127" t="s">
        <v>1399</v>
      </c>
      <c r="B1222" s="128">
        <v>33775</v>
      </c>
      <c r="D1222" s="127" t="s">
        <v>8396</v>
      </c>
      <c r="E1222" s="258">
        <v>33775</v>
      </c>
    </row>
    <row r="1223" spans="1:5" ht="14.5" x14ac:dyDescent="0.35">
      <c r="A1223" s="127" t="s">
        <v>1400</v>
      </c>
      <c r="B1223" s="128">
        <v>67595</v>
      </c>
      <c r="D1223" s="127" t="s">
        <v>8397</v>
      </c>
      <c r="E1223" s="258">
        <v>67595</v>
      </c>
    </row>
    <row r="1224" spans="1:5" ht="14.5" x14ac:dyDescent="0.35">
      <c r="A1224" s="127" t="s">
        <v>1401</v>
      </c>
      <c r="B1224" s="128">
        <v>9047</v>
      </c>
      <c r="D1224" s="127" t="s">
        <v>8398</v>
      </c>
      <c r="E1224" s="258">
        <v>9047</v>
      </c>
    </row>
    <row r="1225" spans="1:5" ht="14.5" x14ac:dyDescent="0.35">
      <c r="A1225" s="127" t="s">
        <v>1402</v>
      </c>
      <c r="B1225" s="128">
        <v>16568</v>
      </c>
      <c r="D1225" s="127" t="s">
        <v>8399</v>
      </c>
      <c r="E1225" s="258">
        <v>16568</v>
      </c>
    </row>
    <row r="1226" spans="1:5" ht="14.5" x14ac:dyDescent="0.35">
      <c r="A1226" s="127" t="s">
        <v>4286</v>
      </c>
      <c r="B1226" s="128">
        <v>17154</v>
      </c>
      <c r="D1226" s="127" t="s">
        <v>8400</v>
      </c>
      <c r="E1226" s="258">
        <v>17154</v>
      </c>
    </row>
    <row r="1227" spans="1:5" ht="14.5" x14ac:dyDescent="0.35">
      <c r="A1227" s="127" t="s">
        <v>1403</v>
      </c>
      <c r="B1227" s="128">
        <v>42747</v>
      </c>
      <c r="D1227" s="127" t="s">
        <v>8401</v>
      </c>
      <c r="E1227" s="258">
        <v>42747</v>
      </c>
    </row>
    <row r="1228" spans="1:5" ht="14.5" x14ac:dyDescent="0.35">
      <c r="A1228" s="127" t="s">
        <v>1404</v>
      </c>
      <c r="B1228" s="128">
        <v>12136</v>
      </c>
      <c r="D1228" s="127" t="s">
        <v>8402</v>
      </c>
      <c r="E1228" s="258">
        <v>12136</v>
      </c>
    </row>
    <row r="1229" spans="1:5" ht="14.5" x14ac:dyDescent="0.35">
      <c r="A1229" s="127" t="s">
        <v>1405</v>
      </c>
      <c r="B1229" s="128">
        <v>4732</v>
      </c>
      <c r="D1229" s="127" t="s">
        <v>8403</v>
      </c>
      <c r="E1229" s="258">
        <v>4732</v>
      </c>
    </row>
    <row r="1230" spans="1:5" ht="14.5" x14ac:dyDescent="0.35">
      <c r="A1230" s="127" t="s">
        <v>1406</v>
      </c>
      <c r="B1230" s="128">
        <v>165627</v>
      </c>
      <c r="D1230" s="127" t="s">
        <v>8404</v>
      </c>
      <c r="E1230" s="258">
        <v>165627</v>
      </c>
    </row>
    <row r="1231" spans="1:5" ht="14.5" x14ac:dyDescent="0.35">
      <c r="A1231" s="127" t="s">
        <v>1407</v>
      </c>
      <c r="B1231" s="128">
        <v>4569</v>
      </c>
      <c r="D1231" s="127" t="s">
        <v>8405</v>
      </c>
      <c r="E1231" s="258">
        <v>4569</v>
      </c>
    </row>
    <row r="1232" spans="1:5" ht="14.5" x14ac:dyDescent="0.35">
      <c r="A1232" s="127" t="s">
        <v>4269</v>
      </c>
      <c r="B1232" s="128">
        <v>0</v>
      </c>
      <c r="D1232" s="127" t="s">
        <v>11568</v>
      </c>
      <c r="E1232" s="258">
        <v>0</v>
      </c>
    </row>
    <row r="1233" spans="1:5" ht="14.5" x14ac:dyDescent="0.35">
      <c r="A1233" s="127" t="s">
        <v>1408</v>
      </c>
      <c r="B1233" s="128">
        <v>35099</v>
      </c>
      <c r="D1233" s="127" t="s">
        <v>8406</v>
      </c>
      <c r="E1233" s="258">
        <v>35099</v>
      </c>
    </row>
    <row r="1234" spans="1:5" ht="14.5" x14ac:dyDescent="0.35">
      <c r="A1234" s="127" t="s">
        <v>1409</v>
      </c>
      <c r="B1234" s="128">
        <v>16714</v>
      </c>
      <c r="D1234" s="127" t="s">
        <v>8407</v>
      </c>
      <c r="E1234" s="258">
        <v>16714</v>
      </c>
    </row>
    <row r="1235" spans="1:5" ht="14.5" x14ac:dyDescent="0.35">
      <c r="A1235" s="127" t="s">
        <v>1410</v>
      </c>
      <c r="B1235" s="128">
        <v>190836</v>
      </c>
      <c r="D1235" s="127" t="s">
        <v>8408</v>
      </c>
      <c r="E1235" s="258">
        <v>190836</v>
      </c>
    </row>
    <row r="1236" spans="1:5" ht="14.5" x14ac:dyDescent="0.35">
      <c r="A1236" s="127" t="s">
        <v>347</v>
      </c>
      <c r="B1236" s="128">
        <v>3322</v>
      </c>
      <c r="D1236" s="127" t="s">
        <v>10955</v>
      </c>
      <c r="E1236" s="258">
        <v>3322</v>
      </c>
    </row>
    <row r="1237" spans="1:5" ht="14.5" x14ac:dyDescent="0.35">
      <c r="A1237" s="127" t="s">
        <v>1411</v>
      </c>
      <c r="B1237" s="128">
        <v>264452</v>
      </c>
      <c r="D1237" s="127" t="s">
        <v>8409</v>
      </c>
      <c r="E1237" s="258">
        <v>264452</v>
      </c>
    </row>
    <row r="1238" spans="1:5" ht="14.5" x14ac:dyDescent="0.35">
      <c r="A1238" s="127" t="s">
        <v>1412</v>
      </c>
      <c r="B1238" s="128">
        <v>20270</v>
      </c>
      <c r="D1238" s="127" t="s">
        <v>8410</v>
      </c>
      <c r="E1238" s="258">
        <v>20270</v>
      </c>
    </row>
    <row r="1239" spans="1:5" ht="14.5" x14ac:dyDescent="0.35">
      <c r="A1239" s="127" t="s">
        <v>1413</v>
      </c>
      <c r="B1239" s="128">
        <v>52281</v>
      </c>
      <c r="D1239" s="127" t="s">
        <v>8411</v>
      </c>
      <c r="E1239" s="258">
        <v>52281</v>
      </c>
    </row>
    <row r="1240" spans="1:5" ht="14.5" x14ac:dyDescent="0.35">
      <c r="A1240" s="127" t="s">
        <v>1414</v>
      </c>
      <c r="B1240" s="128">
        <v>100188</v>
      </c>
      <c r="D1240" s="127" t="s">
        <v>8412</v>
      </c>
      <c r="E1240" s="258">
        <v>100188</v>
      </c>
    </row>
    <row r="1241" spans="1:5" ht="14.5" x14ac:dyDescent="0.35">
      <c r="A1241" s="127" t="s">
        <v>1415</v>
      </c>
      <c r="B1241" s="128">
        <v>45294</v>
      </c>
      <c r="D1241" s="127" t="s">
        <v>8413</v>
      </c>
      <c r="E1241" s="258">
        <v>45294</v>
      </c>
    </row>
    <row r="1242" spans="1:5" ht="14.5" x14ac:dyDescent="0.35">
      <c r="A1242" s="127" t="s">
        <v>348</v>
      </c>
      <c r="B1242" s="128">
        <v>1528508</v>
      </c>
      <c r="D1242" s="127" t="s">
        <v>8414</v>
      </c>
      <c r="E1242" s="258">
        <v>1528508</v>
      </c>
    </row>
    <row r="1243" spans="1:5" ht="14.5" x14ac:dyDescent="0.35">
      <c r="A1243" s="127" t="s">
        <v>349</v>
      </c>
      <c r="B1243" s="128">
        <v>253438</v>
      </c>
      <c r="D1243" s="127" t="s">
        <v>8415</v>
      </c>
      <c r="E1243" s="258">
        <v>253438</v>
      </c>
    </row>
    <row r="1244" spans="1:5" ht="14.5" x14ac:dyDescent="0.35">
      <c r="A1244" s="127" t="s">
        <v>1416</v>
      </c>
      <c r="B1244" s="128">
        <v>68264</v>
      </c>
      <c r="D1244" s="127" t="s">
        <v>8416</v>
      </c>
      <c r="E1244" s="258">
        <v>68264</v>
      </c>
    </row>
    <row r="1245" spans="1:5" ht="14.5" x14ac:dyDescent="0.35">
      <c r="A1245" s="127" t="s">
        <v>1417</v>
      </c>
      <c r="B1245" s="128">
        <v>126093</v>
      </c>
      <c r="D1245" s="127" t="s">
        <v>8417</v>
      </c>
      <c r="E1245" s="258">
        <v>126093</v>
      </c>
    </row>
    <row r="1246" spans="1:5" ht="14.5" x14ac:dyDescent="0.35">
      <c r="A1246" s="127" t="s">
        <v>350</v>
      </c>
      <c r="B1246" s="128">
        <v>167483</v>
      </c>
      <c r="D1246" s="127" t="s">
        <v>10956</v>
      </c>
      <c r="E1246" s="258">
        <v>167483</v>
      </c>
    </row>
    <row r="1247" spans="1:5" ht="14.5" x14ac:dyDescent="0.35">
      <c r="A1247" s="127" t="s">
        <v>1418</v>
      </c>
      <c r="B1247" s="128">
        <v>45095</v>
      </c>
      <c r="D1247" s="127" t="s">
        <v>8418</v>
      </c>
      <c r="E1247" s="258">
        <v>45095</v>
      </c>
    </row>
    <row r="1248" spans="1:5" ht="14.5" x14ac:dyDescent="0.35">
      <c r="A1248" s="127" t="s">
        <v>351</v>
      </c>
      <c r="B1248" s="128">
        <v>10672</v>
      </c>
      <c r="D1248" s="127" t="s">
        <v>10957</v>
      </c>
      <c r="E1248" s="258">
        <v>10672</v>
      </c>
    </row>
    <row r="1249" spans="1:5" ht="14.5" x14ac:dyDescent="0.35">
      <c r="A1249" s="127" t="s">
        <v>352</v>
      </c>
      <c r="B1249" s="128">
        <v>455531</v>
      </c>
      <c r="D1249" s="127" t="s">
        <v>10958</v>
      </c>
      <c r="E1249" s="258">
        <v>455531</v>
      </c>
    </row>
    <row r="1250" spans="1:5" ht="14.5" x14ac:dyDescent="0.35">
      <c r="A1250" s="127" t="s">
        <v>353</v>
      </c>
      <c r="B1250" s="128">
        <v>174418</v>
      </c>
      <c r="D1250" s="127" t="s">
        <v>8419</v>
      </c>
      <c r="E1250" s="258">
        <v>174418</v>
      </c>
    </row>
    <row r="1251" spans="1:5" ht="14.5" x14ac:dyDescent="0.35">
      <c r="A1251" s="127" t="s">
        <v>354</v>
      </c>
      <c r="B1251" s="128">
        <v>385630</v>
      </c>
      <c r="D1251" s="127" t="s">
        <v>8420</v>
      </c>
      <c r="E1251" s="258">
        <v>385630</v>
      </c>
    </row>
    <row r="1252" spans="1:5" ht="14.5" x14ac:dyDescent="0.35">
      <c r="A1252" s="127" t="s">
        <v>355</v>
      </c>
      <c r="B1252" s="128">
        <v>791747</v>
      </c>
      <c r="D1252" s="127" t="s">
        <v>8421</v>
      </c>
      <c r="E1252" s="258">
        <v>791747</v>
      </c>
    </row>
    <row r="1253" spans="1:5" ht="14.5" x14ac:dyDescent="0.35">
      <c r="A1253" s="127" t="s">
        <v>1419</v>
      </c>
      <c r="B1253" s="128">
        <v>680076</v>
      </c>
      <c r="D1253" s="127" t="s">
        <v>8422</v>
      </c>
      <c r="E1253" s="258">
        <v>680076</v>
      </c>
    </row>
    <row r="1254" spans="1:5" ht="14.5" x14ac:dyDescent="0.35">
      <c r="A1254" s="127" t="s">
        <v>356</v>
      </c>
      <c r="B1254" s="128">
        <v>171450</v>
      </c>
      <c r="D1254" s="127" t="s">
        <v>8423</v>
      </c>
      <c r="E1254" s="258">
        <v>171450</v>
      </c>
    </row>
    <row r="1255" spans="1:5" ht="14.5" x14ac:dyDescent="0.35">
      <c r="A1255" s="127" t="s">
        <v>357</v>
      </c>
      <c r="B1255" s="128">
        <v>382427</v>
      </c>
      <c r="D1255" s="127" t="s">
        <v>8424</v>
      </c>
      <c r="E1255" s="258">
        <v>382427</v>
      </c>
    </row>
    <row r="1256" spans="1:5" ht="14.5" x14ac:dyDescent="0.35">
      <c r="A1256" s="127" t="s">
        <v>358</v>
      </c>
      <c r="B1256" s="128">
        <v>1545560</v>
      </c>
      <c r="D1256" s="127" t="s">
        <v>8425</v>
      </c>
      <c r="E1256" s="258">
        <v>1545560</v>
      </c>
    </row>
    <row r="1257" spans="1:5" ht="14.5" x14ac:dyDescent="0.35">
      <c r="A1257" s="127" t="s">
        <v>1420</v>
      </c>
      <c r="B1257" s="128">
        <v>361810</v>
      </c>
      <c r="D1257" s="127" t="s">
        <v>8426</v>
      </c>
      <c r="E1257" s="258">
        <v>361810</v>
      </c>
    </row>
    <row r="1258" spans="1:5" ht="14.5" x14ac:dyDescent="0.35">
      <c r="A1258" s="127" t="s">
        <v>4288</v>
      </c>
      <c r="B1258" s="128">
        <v>22943</v>
      </c>
      <c r="D1258" s="127" t="s">
        <v>8427</v>
      </c>
      <c r="E1258" s="258">
        <v>22943</v>
      </c>
    </row>
    <row r="1259" spans="1:5" ht="14.5" x14ac:dyDescent="0.35">
      <c r="A1259" s="127" t="s">
        <v>1421</v>
      </c>
      <c r="B1259" s="128">
        <v>14300</v>
      </c>
      <c r="D1259" s="127" t="s">
        <v>8428</v>
      </c>
      <c r="E1259" s="258">
        <v>14300</v>
      </c>
    </row>
    <row r="1260" spans="1:5" ht="14.5" x14ac:dyDescent="0.35">
      <c r="A1260" s="127" t="s">
        <v>4289</v>
      </c>
      <c r="B1260" s="128">
        <v>11821</v>
      </c>
      <c r="D1260" s="127" t="s">
        <v>8429</v>
      </c>
      <c r="E1260" s="258">
        <v>11821</v>
      </c>
    </row>
    <row r="1261" spans="1:5" ht="14.5" x14ac:dyDescent="0.35">
      <c r="A1261" s="127" t="s">
        <v>359</v>
      </c>
      <c r="B1261" s="128">
        <v>249713</v>
      </c>
      <c r="D1261" s="127" t="s">
        <v>8430</v>
      </c>
      <c r="E1261" s="258">
        <v>249713</v>
      </c>
    </row>
    <row r="1262" spans="1:5" ht="14.5" x14ac:dyDescent="0.35">
      <c r="A1262" s="127" t="s">
        <v>1422</v>
      </c>
      <c r="B1262" s="128">
        <v>20626</v>
      </c>
      <c r="D1262" s="127" t="s">
        <v>8431</v>
      </c>
      <c r="E1262" s="258">
        <v>20626</v>
      </c>
    </row>
    <row r="1263" spans="1:5" ht="14.5" x14ac:dyDescent="0.35">
      <c r="A1263" s="127" t="s">
        <v>360</v>
      </c>
      <c r="B1263" s="128">
        <v>507298</v>
      </c>
      <c r="D1263" s="127" t="s">
        <v>10959</v>
      </c>
      <c r="E1263" s="258">
        <v>507298</v>
      </c>
    </row>
    <row r="1264" spans="1:5" ht="14.5" x14ac:dyDescent="0.35">
      <c r="A1264" s="127" t="s">
        <v>361</v>
      </c>
      <c r="B1264" s="128">
        <v>138716</v>
      </c>
      <c r="D1264" s="127" t="s">
        <v>8432</v>
      </c>
      <c r="E1264" s="258">
        <v>138716</v>
      </c>
    </row>
    <row r="1265" spans="1:5" ht="14.5" x14ac:dyDescent="0.35">
      <c r="A1265" s="127" t="s">
        <v>362</v>
      </c>
      <c r="B1265" s="128">
        <v>864207</v>
      </c>
      <c r="D1265" s="127" t="s">
        <v>8433</v>
      </c>
      <c r="E1265" s="258">
        <v>864207</v>
      </c>
    </row>
    <row r="1266" spans="1:5" ht="14.5" x14ac:dyDescent="0.35">
      <c r="A1266" s="127" t="s">
        <v>363</v>
      </c>
      <c r="B1266" s="128">
        <v>245476</v>
      </c>
      <c r="D1266" s="127" t="s">
        <v>8434</v>
      </c>
      <c r="E1266" s="258">
        <v>245476</v>
      </c>
    </row>
    <row r="1267" spans="1:5" ht="14.5" x14ac:dyDescent="0.35">
      <c r="A1267" s="127" t="s">
        <v>364</v>
      </c>
      <c r="B1267" s="128">
        <v>159648</v>
      </c>
      <c r="D1267" s="127" t="s">
        <v>8435</v>
      </c>
      <c r="E1267" s="258">
        <v>159648</v>
      </c>
    </row>
    <row r="1268" spans="1:5" ht="14.5" x14ac:dyDescent="0.35">
      <c r="A1268" s="127" t="s">
        <v>365</v>
      </c>
      <c r="B1268" s="128">
        <v>523110</v>
      </c>
      <c r="D1268" s="127" t="s">
        <v>8436</v>
      </c>
      <c r="E1268" s="258">
        <v>523110</v>
      </c>
    </row>
    <row r="1269" spans="1:5" ht="14.5" x14ac:dyDescent="0.35">
      <c r="A1269" s="127" t="s">
        <v>366</v>
      </c>
      <c r="B1269" s="128">
        <v>157842</v>
      </c>
      <c r="D1269" s="127" t="s">
        <v>8437</v>
      </c>
      <c r="E1269" s="258">
        <v>157842</v>
      </c>
    </row>
    <row r="1270" spans="1:5" ht="14.5" x14ac:dyDescent="0.35">
      <c r="A1270" s="127" t="s">
        <v>1423</v>
      </c>
      <c r="B1270" s="128">
        <v>7715</v>
      </c>
      <c r="D1270" s="127" t="s">
        <v>8438</v>
      </c>
      <c r="E1270" s="258">
        <v>7715</v>
      </c>
    </row>
    <row r="1271" spans="1:5" ht="14.5" x14ac:dyDescent="0.35">
      <c r="A1271" s="127" t="s">
        <v>1424</v>
      </c>
      <c r="B1271" s="128">
        <v>63213</v>
      </c>
      <c r="D1271" s="127" t="s">
        <v>8439</v>
      </c>
      <c r="E1271" s="258">
        <v>63213</v>
      </c>
    </row>
    <row r="1272" spans="1:5" ht="14.5" x14ac:dyDescent="0.35">
      <c r="A1272" s="127" t="s">
        <v>367</v>
      </c>
      <c r="B1272" s="128">
        <v>50642</v>
      </c>
      <c r="D1272" s="127" t="s">
        <v>8440</v>
      </c>
      <c r="E1272" s="258">
        <v>50642</v>
      </c>
    </row>
    <row r="1273" spans="1:5" ht="14.5" x14ac:dyDescent="0.35">
      <c r="A1273" s="127" t="s">
        <v>368</v>
      </c>
      <c r="B1273" s="128">
        <v>822750</v>
      </c>
      <c r="D1273" s="127" t="s">
        <v>10960</v>
      </c>
      <c r="E1273" s="258">
        <v>822750</v>
      </c>
    </row>
    <row r="1274" spans="1:5" ht="14.5" x14ac:dyDescent="0.35">
      <c r="A1274" s="127" t="s">
        <v>369</v>
      </c>
      <c r="B1274" s="128">
        <v>510036</v>
      </c>
      <c r="D1274" s="127" t="s">
        <v>8441</v>
      </c>
      <c r="E1274" s="258">
        <v>510036</v>
      </c>
    </row>
    <row r="1275" spans="1:5" ht="14.5" x14ac:dyDescent="0.35">
      <c r="A1275" s="127" t="s">
        <v>1425</v>
      </c>
      <c r="B1275" s="128">
        <v>176733</v>
      </c>
      <c r="D1275" s="127" t="s">
        <v>8442</v>
      </c>
      <c r="E1275" s="258">
        <v>176733</v>
      </c>
    </row>
    <row r="1276" spans="1:5" ht="14.5" x14ac:dyDescent="0.35">
      <c r="A1276" s="127" t="s">
        <v>4290</v>
      </c>
      <c r="B1276" s="128">
        <v>0</v>
      </c>
      <c r="D1276" s="127" t="s">
        <v>11569</v>
      </c>
      <c r="E1276" s="258">
        <v>0</v>
      </c>
    </row>
    <row r="1277" spans="1:5" ht="14.5" x14ac:dyDescent="0.35">
      <c r="A1277" s="127" t="s">
        <v>370</v>
      </c>
      <c r="B1277" s="128">
        <v>790450</v>
      </c>
      <c r="D1277" s="127" t="s">
        <v>8443</v>
      </c>
      <c r="E1277" s="258">
        <v>790450</v>
      </c>
    </row>
    <row r="1278" spans="1:5" ht="14.5" x14ac:dyDescent="0.35">
      <c r="A1278" s="127" t="s">
        <v>371</v>
      </c>
      <c r="B1278" s="128">
        <v>1859436</v>
      </c>
      <c r="D1278" s="127" t="s">
        <v>8444</v>
      </c>
      <c r="E1278" s="258">
        <v>1859436</v>
      </c>
    </row>
    <row r="1279" spans="1:5" ht="14.5" x14ac:dyDescent="0.35">
      <c r="A1279" s="127" t="s">
        <v>372</v>
      </c>
      <c r="B1279" s="128">
        <v>21223</v>
      </c>
      <c r="D1279" s="127" t="s">
        <v>10961</v>
      </c>
      <c r="E1279" s="258">
        <v>21223</v>
      </c>
    </row>
    <row r="1280" spans="1:5" ht="14.5" x14ac:dyDescent="0.35">
      <c r="A1280" s="127" t="s">
        <v>373</v>
      </c>
      <c r="B1280" s="128">
        <v>118317</v>
      </c>
      <c r="D1280" s="127" t="s">
        <v>10962</v>
      </c>
      <c r="E1280" s="258">
        <v>118317</v>
      </c>
    </row>
    <row r="1281" spans="1:5" ht="14.5" x14ac:dyDescent="0.35">
      <c r="A1281" s="127" t="s">
        <v>374</v>
      </c>
      <c r="B1281" s="128">
        <v>164141</v>
      </c>
      <c r="D1281" s="127" t="s">
        <v>8445</v>
      </c>
      <c r="E1281" s="258">
        <v>164141</v>
      </c>
    </row>
    <row r="1282" spans="1:5" ht="14.5" x14ac:dyDescent="0.35">
      <c r="A1282" s="127" t="s">
        <v>375</v>
      </c>
      <c r="B1282" s="128">
        <v>449790</v>
      </c>
      <c r="D1282" s="127" t="s">
        <v>8446</v>
      </c>
      <c r="E1282" s="258">
        <v>449790</v>
      </c>
    </row>
    <row r="1283" spans="1:5" ht="14.5" x14ac:dyDescent="0.35">
      <c r="A1283" s="127" t="s">
        <v>376</v>
      </c>
      <c r="B1283" s="128">
        <v>239884</v>
      </c>
      <c r="D1283" s="127" t="s">
        <v>8447</v>
      </c>
      <c r="E1283" s="258">
        <v>239884</v>
      </c>
    </row>
    <row r="1284" spans="1:5" ht="14.5" x14ac:dyDescent="0.35">
      <c r="A1284" s="127" t="s">
        <v>1426</v>
      </c>
      <c r="B1284" s="128">
        <v>194771</v>
      </c>
      <c r="D1284" s="127" t="s">
        <v>8448</v>
      </c>
      <c r="E1284" s="258">
        <v>194771</v>
      </c>
    </row>
    <row r="1285" spans="1:5" ht="14.5" x14ac:dyDescent="0.35">
      <c r="A1285" s="127" t="s">
        <v>377</v>
      </c>
      <c r="B1285" s="128">
        <v>29943</v>
      </c>
      <c r="D1285" s="127" t="s">
        <v>8449</v>
      </c>
      <c r="E1285" s="258">
        <v>29943</v>
      </c>
    </row>
    <row r="1286" spans="1:5" ht="14.5" x14ac:dyDescent="0.35">
      <c r="A1286" s="127" t="s">
        <v>1427</v>
      </c>
      <c r="B1286" s="128">
        <v>532821</v>
      </c>
      <c r="D1286" s="127" t="s">
        <v>8450</v>
      </c>
      <c r="E1286" s="258">
        <v>532821</v>
      </c>
    </row>
    <row r="1287" spans="1:5" ht="14.5" x14ac:dyDescent="0.35">
      <c r="A1287" s="127" t="s">
        <v>378</v>
      </c>
      <c r="B1287" s="128">
        <v>1621707</v>
      </c>
      <c r="D1287" s="127" t="s">
        <v>8451</v>
      </c>
      <c r="E1287" s="258">
        <v>1621707</v>
      </c>
    </row>
    <row r="1288" spans="1:5" ht="14.5" x14ac:dyDescent="0.35">
      <c r="A1288" s="127" t="s">
        <v>1428</v>
      </c>
      <c r="B1288" s="128">
        <v>6590</v>
      </c>
      <c r="D1288" s="127" t="s">
        <v>8452</v>
      </c>
      <c r="E1288" s="258">
        <v>6590</v>
      </c>
    </row>
    <row r="1289" spans="1:5" ht="14.5" x14ac:dyDescent="0.35">
      <c r="A1289" s="127" t="s">
        <v>1429</v>
      </c>
      <c r="B1289" s="128">
        <v>3879</v>
      </c>
      <c r="D1289" s="127" t="s">
        <v>8453</v>
      </c>
      <c r="E1289" s="258">
        <v>3879</v>
      </c>
    </row>
    <row r="1290" spans="1:5" ht="14.5" x14ac:dyDescent="0.35">
      <c r="A1290" s="127" t="s">
        <v>4291</v>
      </c>
      <c r="B1290" s="128">
        <v>0</v>
      </c>
      <c r="D1290" s="127" t="s">
        <v>11570</v>
      </c>
      <c r="E1290" s="258">
        <v>0</v>
      </c>
    </row>
    <row r="1291" spans="1:5" ht="14.5" x14ac:dyDescent="0.35">
      <c r="A1291" s="127" t="s">
        <v>4292</v>
      </c>
      <c r="B1291" s="128">
        <v>0</v>
      </c>
      <c r="D1291" s="127" t="s">
        <v>11571</v>
      </c>
      <c r="E1291" s="258">
        <v>0</v>
      </c>
    </row>
    <row r="1292" spans="1:5" ht="14.5" x14ac:dyDescent="0.35">
      <c r="A1292" s="127" t="s">
        <v>1430</v>
      </c>
      <c r="B1292" s="128">
        <v>15019</v>
      </c>
      <c r="D1292" s="127" t="s">
        <v>8454</v>
      </c>
      <c r="E1292" s="258">
        <v>15019</v>
      </c>
    </row>
    <row r="1293" spans="1:5" ht="14.5" x14ac:dyDescent="0.35">
      <c r="A1293" s="127" t="s">
        <v>1431</v>
      </c>
      <c r="B1293" s="128">
        <v>13631</v>
      </c>
      <c r="D1293" s="127" t="s">
        <v>8455</v>
      </c>
      <c r="E1293" s="258">
        <v>13631</v>
      </c>
    </row>
    <row r="1294" spans="1:5" ht="14.5" x14ac:dyDescent="0.35">
      <c r="A1294" s="127" t="s">
        <v>1432</v>
      </c>
      <c r="B1294" s="128">
        <v>57397</v>
      </c>
      <c r="D1294" s="127" t="s">
        <v>8456</v>
      </c>
      <c r="E1294" s="258">
        <v>57397</v>
      </c>
    </row>
    <row r="1295" spans="1:5" ht="14.5" x14ac:dyDescent="0.35">
      <c r="A1295" s="127" t="s">
        <v>379</v>
      </c>
      <c r="B1295" s="128">
        <v>440027</v>
      </c>
      <c r="D1295" s="127" t="s">
        <v>8457</v>
      </c>
      <c r="E1295" s="258">
        <v>440027</v>
      </c>
    </row>
    <row r="1296" spans="1:5" ht="14.5" x14ac:dyDescent="0.35">
      <c r="A1296" s="127" t="s">
        <v>4293</v>
      </c>
      <c r="B1296" s="128">
        <v>0</v>
      </c>
      <c r="D1296" s="127" t="s">
        <v>11572</v>
      </c>
      <c r="E1296" s="258">
        <v>0</v>
      </c>
    </row>
    <row r="1297" spans="1:5" ht="14.5" x14ac:dyDescent="0.35">
      <c r="A1297" s="127" t="s">
        <v>380</v>
      </c>
      <c r="B1297" s="128">
        <v>2546363</v>
      </c>
      <c r="D1297" s="127" t="s">
        <v>8458</v>
      </c>
      <c r="E1297" s="258">
        <v>2546363</v>
      </c>
    </row>
    <row r="1298" spans="1:5" ht="14.5" x14ac:dyDescent="0.35">
      <c r="A1298" s="127" t="s">
        <v>381</v>
      </c>
      <c r="B1298" s="128">
        <v>20596</v>
      </c>
      <c r="D1298" s="127" t="s">
        <v>10963</v>
      </c>
      <c r="E1298" s="258">
        <v>20596</v>
      </c>
    </row>
    <row r="1299" spans="1:5" ht="14.5" x14ac:dyDescent="0.35">
      <c r="A1299" s="127" t="s">
        <v>382</v>
      </c>
      <c r="B1299" s="128">
        <v>29778</v>
      </c>
      <c r="D1299" s="127" t="s">
        <v>10964</v>
      </c>
      <c r="E1299" s="258">
        <v>29778</v>
      </c>
    </row>
    <row r="1300" spans="1:5" ht="14.5" x14ac:dyDescent="0.35">
      <c r="A1300" s="127" t="s">
        <v>4294</v>
      </c>
      <c r="B1300" s="128">
        <v>0</v>
      </c>
      <c r="D1300" s="127" t="s">
        <v>11573</v>
      </c>
      <c r="E1300" s="258">
        <v>0</v>
      </c>
    </row>
    <row r="1301" spans="1:5" ht="14.5" x14ac:dyDescent="0.35">
      <c r="A1301" s="127" t="s">
        <v>383</v>
      </c>
      <c r="B1301" s="128">
        <v>405745</v>
      </c>
      <c r="D1301" s="127" t="s">
        <v>10965</v>
      </c>
      <c r="E1301" s="258">
        <v>405745</v>
      </c>
    </row>
    <row r="1302" spans="1:5" ht="14.5" x14ac:dyDescent="0.35">
      <c r="A1302" s="127" t="s">
        <v>1433</v>
      </c>
      <c r="B1302" s="128">
        <v>2083158</v>
      </c>
      <c r="D1302" s="127" t="s">
        <v>8459</v>
      </c>
      <c r="E1302" s="258">
        <v>2083158</v>
      </c>
    </row>
    <row r="1303" spans="1:5" ht="14.5" x14ac:dyDescent="0.35">
      <c r="A1303" s="127" t="s">
        <v>4295</v>
      </c>
      <c r="B1303" s="128">
        <v>0</v>
      </c>
      <c r="D1303" s="127" t="s">
        <v>11574</v>
      </c>
      <c r="E1303" s="258">
        <v>0</v>
      </c>
    </row>
    <row r="1304" spans="1:5" ht="14.5" x14ac:dyDescent="0.35">
      <c r="A1304" s="127" t="s">
        <v>384</v>
      </c>
      <c r="B1304" s="128">
        <v>68718</v>
      </c>
      <c r="D1304" s="127" t="s">
        <v>10966</v>
      </c>
      <c r="E1304" s="258">
        <v>68718</v>
      </c>
    </row>
    <row r="1305" spans="1:5" ht="14.5" x14ac:dyDescent="0.35">
      <c r="A1305" s="127" t="s">
        <v>385</v>
      </c>
      <c r="B1305" s="128">
        <v>49146</v>
      </c>
      <c r="D1305" s="127" t="s">
        <v>8460</v>
      </c>
      <c r="E1305" s="258">
        <v>49146</v>
      </c>
    </row>
    <row r="1306" spans="1:5" ht="14.5" x14ac:dyDescent="0.35">
      <c r="A1306" s="127" t="s">
        <v>386</v>
      </c>
      <c r="B1306" s="128">
        <v>193323</v>
      </c>
      <c r="D1306" s="127" t="s">
        <v>8461</v>
      </c>
      <c r="E1306" s="258">
        <v>193323</v>
      </c>
    </row>
    <row r="1307" spans="1:5" ht="14.5" x14ac:dyDescent="0.35">
      <c r="A1307" s="127" t="s">
        <v>387</v>
      </c>
      <c r="B1307" s="128">
        <v>239315</v>
      </c>
      <c r="D1307" s="127" t="s">
        <v>10967</v>
      </c>
      <c r="E1307" s="258">
        <v>239315</v>
      </c>
    </row>
    <row r="1308" spans="1:5" ht="14.5" x14ac:dyDescent="0.35">
      <c r="A1308" s="127" t="s">
        <v>388</v>
      </c>
      <c r="B1308" s="128">
        <v>4609004</v>
      </c>
      <c r="D1308" s="127" t="s">
        <v>10968</v>
      </c>
      <c r="E1308" s="258">
        <v>4609004</v>
      </c>
    </row>
    <row r="1309" spans="1:5" ht="14.5" x14ac:dyDescent="0.35">
      <c r="A1309" s="127" t="s">
        <v>4296</v>
      </c>
      <c r="B1309" s="128">
        <v>0</v>
      </c>
      <c r="D1309" s="127" t="s">
        <v>11575</v>
      </c>
      <c r="E1309" s="258">
        <v>0</v>
      </c>
    </row>
    <row r="1310" spans="1:5" ht="14.5" x14ac:dyDescent="0.35">
      <c r="A1310" s="127" t="s">
        <v>389</v>
      </c>
      <c r="B1310" s="128">
        <v>42606</v>
      </c>
      <c r="D1310" s="127" t="s">
        <v>10969</v>
      </c>
      <c r="E1310" s="258">
        <v>42606</v>
      </c>
    </row>
    <row r="1311" spans="1:5" ht="14.5" x14ac:dyDescent="0.35">
      <c r="A1311" s="127" t="s">
        <v>4297</v>
      </c>
      <c r="B1311" s="128">
        <v>0</v>
      </c>
      <c r="D1311" s="127" t="s">
        <v>11576</v>
      </c>
      <c r="E1311" s="258">
        <v>0</v>
      </c>
    </row>
    <row r="1312" spans="1:5" ht="14.5" x14ac:dyDescent="0.35">
      <c r="A1312" s="127" t="s">
        <v>4298</v>
      </c>
      <c r="B1312" s="128">
        <v>0</v>
      </c>
      <c r="D1312" s="127" t="s">
        <v>11577</v>
      </c>
      <c r="E1312" s="258">
        <v>0</v>
      </c>
    </row>
    <row r="1313" spans="1:5" ht="14.5" x14ac:dyDescent="0.35">
      <c r="A1313" s="127" t="s">
        <v>390</v>
      </c>
      <c r="B1313" s="128">
        <v>226890</v>
      </c>
      <c r="D1313" s="127" t="s">
        <v>10970</v>
      </c>
      <c r="E1313" s="258">
        <v>226890</v>
      </c>
    </row>
    <row r="1314" spans="1:5" ht="14.5" x14ac:dyDescent="0.35">
      <c r="A1314" s="127" t="s">
        <v>391</v>
      </c>
      <c r="B1314" s="128">
        <v>55575</v>
      </c>
      <c r="D1314" s="127" t="s">
        <v>8462</v>
      </c>
      <c r="E1314" s="258">
        <v>55575</v>
      </c>
    </row>
    <row r="1315" spans="1:5" ht="14.5" x14ac:dyDescent="0.35">
      <c r="A1315" s="127" t="s">
        <v>392</v>
      </c>
      <c r="B1315" s="128">
        <v>71355</v>
      </c>
      <c r="D1315" s="127" t="s">
        <v>8463</v>
      </c>
      <c r="E1315" s="258">
        <v>71355</v>
      </c>
    </row>
    <row r="1316" spans="1:5" ht="14.5" x14ac:dyDescent="0.35">
      <c r="A1316" s="127" t="s">
        <v>393</v>
      </c>
      <c r="B1316" s="128">
        <v>126746</v>
      </c>
      <c r="D1316" s="127" t="s">
        <v>8464</v>
      </c>
      <c r="E1316" s="258">
        <v>126746</v>
      </c>
    </row>
    <row r="1317" spans="1:5" ht="14.5" x14ac:dyDescent="0.35">
      <c r="A1317" s="127" t="s">
        <v>394</v>
      </c>
      <c r="B1317" s="128">
        <v>1044755</v>
      </c>
      <c r="D1317" s="127" t="s">
        <v>8465</v>
      </c>
      <c r="E1317" s="258">
        <v>1044755</v>
      </c>
    </row>
    <row r="1318" spans="1:5" ht="14.5" x14ac:dyDescent="0.35">
      <c r="A1318" s="127" t="s">
        <v>1434</v>
      </c>
      <c r="B1318" s="128">
        <v>231116</v>
      </c>
      <c r="D1318" s="127" t="s">
        <v>8466</v>
      </c>
      <c r="E1318" s="258">
        <v>231116</v>
      </c>
    </row>
    <row r="1319" spans="1:5" ht="14.5" x14ac:dyDescent="0.35">
      <c r="A1319" s="127" t="s">
        <v>395</v>
      </c>
      <c r="B1319" s="128">
        <v>678510</v>
      </c>
      <c r="D1319" s="127" t="s">
        <v>10971</v>
      </c>
      <c r="E1319" s="258">
        <v>678510</v>
      </c>
    </row>
    <row r="1320" spans="1:5" ht="14.5" x14ac:dyDescent="0.35">
      <c r="A1320" s="127" t="s">
        <v>1435</v>
      </c>
      <c r="B1320" s="128">
        <v>243491</v>
      </c>
      <c r="D1320" s="127" t="s">
        <v>8467</v>
      </c>
      <c r="E1320" s="258">
        <v>243491</v>
      </c>
    </row>
    <row r="1321" spans="1:5" ht="14.5" x14ac:dyDescent="0.35">
      <c r="A1321" s="127" t="s">
        <v>396</v>
      </c>
      <c r="B1321" s="128">
        <v>763558</v>
      </c>
      <c r="D1321" s="127" t="s">
        <v>8468</v>
      </c>
      <c r="E1321" s="258">
        <v>763558</v>
      </c>
    </row>
    <row r="1322" spans="1:5" ht="14.5" x14ac:dyDescent="0.35">
      <c r="A1322" s="127" t="s">
        <v>397</v>
      </c>
      <c r="B1322" s="128">
        <v>44194</v>
      </c>
      <c r="D1322" s="127" t="s">
        <v>10972</v>
      </c>
      <c r="E1322" s="258">
        <v>44194</v>
      </c>
    </row>
    <row r="1323" spans="1:5" ht="14.5" x14ac:dyDescent="0.35">
      <c r="A1323" s="127" t="s">
        <v>398</v>
      </c>
      <c r="B1323" s="128">
        <v>1016770</v>
      </c>
      <c r="D1323" s="127" t="s">
        <v>8469</v>
      </c>
      <c r="E1323" s="258">
        <v>1016770</v>
      </c>
    </row>
    <row r="1324" spans="1:5" ht="14.5" x14ac:dyDescent="0.35">
      <c r="A1324" s="127" t="s">
        <v>399</v>
      </c>
      <c r="B1324" s="128">
        <v>304967</v>
      </c>
      <c r="D1324" s="127" t="s">
        <v>8470</v>
      </c>
      <c r="E1324" s="258">
        <v>304967</v>
      </c>
    </row>
    <row r="1325" spans="1:5" ht="14.5" x14ac:dyDescent="0.35">
      <c r="A1325" s="127" t="s">
        <v>400</v>
      </c>
      <c r="B1325" s="128">
        <v>12162</v>
      </c>
      <c r="D1325" s="127" t="s">
        <v>10973</v>
      </c>
      <c r="E1325" s="258">
        <v>12162</v>
      </c>
    </row>
    <row r="1326" spans="1:5" ht="14.5" x14ac:dyDescent="0.35">
      <c r="A1326" s="127" t="s">
        <v>4299</v>
      </c>
      <c r="B1326" s="128">
        <v>14167</v>
      </c>
      <c r="D1326" s="127" t="s">
        <v>8471</v>
      </c>
      <c r="E1326" s="258">
        <v>14167</v>
      </c>
    </row>
    <row r="1327" spans="1:5" ht="14.5" x14ac:dyDescent="0.35">
      <c r="A1327" s="127" t="s">
        <v>4300</v>
      </c>
      <c r="B1327" s="128">
        <v>14013</v>
      </c>
      <c r="D1327" s="127" t="s">
        <v>8472</v>
      </c>
      <c r="E1327" s="258">
        <v>14013</v>
      </c>
    </row>
    <row r="1328" spans="1:5" ht="14.5" x14ac:dyDescent="0.35">
      <c r="A1328" s="127" t="s">
        <v>401</v>
      </c>
      <c r="B1328" s="128">
        <v>179176</v>
      </c>
      <c r="D1328" s="127" t="s">
        <v>8473</v>
      </c>
      <c r="E1328" s="258">
        <v>179176</v>
      </c>
    </row>
    <row r="1329" spans="1:5" ht="14.5" x14ac:dyDescent="0.35">
      <c r="A1329" s="127" t="s">
        <v>402</v>
      </c>
      <c r="B1329" s="128">
        <v>879899</v>
      </c>
      <c r="D1329" s="127" t="s">
        <v>8474</v>
      </c>
      <c r="E1329" s="258">
        <v>879899</v>
      </c>
    </row>
    <row r="1330" spans="1:5" ht="14.5" x14ac:dyDescent="0.35">
      <c r="A1330" s="127" t="s">
        <v>4301</v>
      </c>
      <c r="B1330" s="128">
        <v>0</v>
      </c>
      <c r="D1330" s="127" t="s">
        <v>11578</v>
      </c>
      <c r="E1330" s="258">
        <v>0</v>
      </c>
    </row>
    <row r="1331" spans="1:5" ht="14.5" x14ac:dyDescent="0.35">
      <c r="A1331" s="127" t="s">
        <v>403</v>
      </c>
      <c r="B1331" s="128">
        <v>87556</v>
      </c>
      <c r="D1331" s="127" t="s">
        <v>8475</v>
      </c>
      <c r="E1331" s="258">
        <v>87556</v>
      </c>
    </row>
    <row r="1332" spans="1:5" ht="14.5" x14ac:dyDescent="0.35">
      <c r="A1332" s="127" t="s">
        <v>404</v>
      </c>
      <c r="B1332" s="128">
        <v>486049</v>
      </c>
      <c r="D1332" s="127" t="s">
        <v>8476</v>
      </c>
      <c r="E1332" s="258">
        <v>486049</v>
      </c>
    </row>
    <row r="1333" spans="1:5" ht="14.5" x14ac:dyDescent="0.35">
      <c r="A1333" s="127" t="s">
        <v>405</v>
      </c>
      <c r="B1333" s="128">
        <v>697808</v>
      </c>
      <c r="D1333" s="127" t="s">
        <v>8477</v>
      </c>
      <c r="E1333" s="258">
        <v>697808</v>
      </c>
    </row>
    <row r="1334" spans="1:5" ht="14.5" x14ac:dyDescent="0.35">
      <c r="A1334" s="127" t="s">
        <v>406</v>
      </c>
      <c r="B1334" s="128">
        <v>20363</v>
      </c>
      <c r="D1334" s="127" t="s">
        <v>10974</v>
      </c>
      <c r="E1334" s="258">
        <v>20363</v>
      </c>
    </row>
    <row r="1335" spans="1:5" ht="14.5" x14ac:dyDescent="0.35">
      <c r="A1335" s="127" t="s">
        <v>407</v>
      </c>
      <c r="B1335" s="128">
        <v>448322</v>
      </c>
      <c r="D1335" s="127" t="s">
        <v>8478</v>
      </c>
      <c r="E1335" s="258">
        <v>448322</v>
      </c>
    </row>
    <row r="1336" spans="1:5" ht="14.5" x14ac:dyDescent="0.35">
      <c r="A1336" s="127" t="s">
        <v>408</v>
      </c>
      <c r="B1336" s="128">
        <v>242181</v>
      </c>
      <c r="D1336" s="127" t="s">
        <v>8479</v>
      </c>
      <c r="E1336" s="258">
        <v>242181</v>
      </c>
    </row>
    <row r="1337" spans="1:5" ht="14.5" x14ac:dyDescent="0.35">
      <c r="A1337" s="127" t="s">
        <v>409</v>
      </c>
      <c r="B1337" s="128">
        <v>87792</v>
      </c>
      <c r="D1337" s="127" t="s">
        <v>8480</v>
      </c>
      <c r="E1337" s="258">
        <v>87792</v>
      </c>
    </row>
    <row r="1338" spans="1:5" ht="14.5" x14ac:dyDescent="0.35">
      <c r="A1338" s="127" t="s">
        <v>410</v>
      </c>
      <c r="B1338" s="128">
        <v>199850</v>
      </c>
      <c r="D1338" s="127" t="s">
        <v>8481</v>
      </c>
      <c r="E1338" s="258">
        <v>199850</v>
      </c>
    </row>
    <row r="1339" spans="1:5" ht="14.5" x14ac:dyDescent="0.35">
      <c r="A1339" s="127" t="s">
        <v>411</v>
      </c>
      <c r="B1339" s="128">
        <v>355733</v>
      </c>
      <c r="D1339" s="127" t="s">
        <v>10975</v>
      </c>
      <c r="E1339" s="258">
        <v>355733</v>
      </c>
    </row>
    <row r="1340" spans="1:5" ht="14.5" x14ac:dyDescent="0.35">
      <c r="A1340" s="127" t="s">
        <v>412</v>
      </c>
      <c r="B1340" s="128">
        <v>6746361</v>
      </c>
      <c r="D1340" s="127" t="s">
        <v>8482</v>
      </c>
      <c r="E1340" s="258">
        <v>6746361</v>
      </c>
    </row>
    <row r="1341" spans="1:5" ht="14.5" x14ac:dyDescent="0.35">
      <c r="A1341" s="127" t="s">
        <v>1436</v>
      </c>
      <c r="B1341" s="128">
        <v>2839</v>
      </c>
      <c r="D1341" s="127" t="s">
        <v>8483</v>
      </c>
      <c r="E1341" s="258">
        <v>2839</v>
      </c>
    </row>
    <row r="1342" spans="1:5" ht="14.5" x14ac:dyDescent="0.35">
      <c r="A1342" s="127" t="s">
        <v>4302</v>
      </c>
      <c r="B1342" s="128">
        <v>0</v>
      </c>
      <c r="D1342" s="127" t="s">
        <v>11579</v>
      </c>
      <c r="E1342" s="258">
        <v>0</v>
      </c>
    </row>
    <row r="1343" spans="1:5" ht="14.5" x14ac:dyDescent="0.35">
      <c r="A1343" s="127" t="s">
        <v>4303</v>
      </c>
      <c r="B1343" s="128">
        <v>0</v>
      </c>
      <c r="D1343" s="127" t="s">
        <v>11580</v>
      </c>
      <c r="E1343" s="258">
        <v>0</v>
      </c>
    </row>
    <row r="1344" spans="1:5" ht="14.5" x14ac:dyDescent="0.35">
      <c r="A1344" s="127" t="s">
        <v>413</v>
      </c>
      <c r="B1344" s="128">
        <v>12335</v>
      </c>
      <c r="D1344" s="127" t="s">
        <v>10976</v>
      </c>
      <c r="E1344" s="258">
        <v>12335</v>
      </c>
    </row>
    <row r="1345" spans="1:5" ht="14.5" x14ac:dyDescent="0.35">
      <c r="A1345" s="127" t="s">
        <v>4304</v>
      </c>
      <c r="B1345" s="128">
        <v>0</v>
      </c>
      <c r="D1345" s="127" t="s">
        <v>11581</v>
      </c>
      <c r="E1345" s="258">
        <v>0</v>
      </c>
    </row>
    <row r="1346" spans="1:5" ht="14.5" x14ac:dyDescent="0.35">
      <c r="A1346" s="127" t="s">
        <v>414</v>
      </c>
      <c r="B1346" s="128">
        <v>78618</v>
      </c>
      <c r="D1346" s="127" t="s">
        <v>8484</v>
      </c>
      <c r="E1346" s="258">
        <v>78618</v>
      </c>
    </row>
    <row r="1347" spans="1:5" ht="14.5" x14ac:dyDescent="0.35">
      <c r="A1347" s="127" t="s">
        <v>415</v>
      </c>
      <c r="B1347" s="128">
        <v>13540</v>
      </c>
      <c r="D1347" s="127" t="s">
        <v>10977</v>
      </c>
      <c r="E1347" s="258">
        <v>13540</v>
      </c>
    </row>
    <row r="1348" spans="1:5" ht="14.5" x14ac:dyDescent="0.35">
      <c r="A1348" s="127" t="s">
        <v>4305</v>
      </c>
      <c r="B1348" s="128">
        <v>0</v>
      </c>
      <c r="D1348" s="127" t="s">
        <v>11582</v>
      </c>
      <c r="E1348" s="258">
        <v>0</v>
      </c>
    </row>
    <row r="1349" spans="1:5" ht="14.5" x14ac:dyDescent="0.35">
      <c r="A1349" s="127" t="s">
        <v>1437</v>
      </c>
      <c r="B1349" s="128">
        <v>46210</v>
      </c>
      <c r="D1349" s="127" t="s">
        <v>8485</v>
      </c>
      <c r="E1349" s="258">
        <v>46210</v>
      </c>
    </row>
    <row r="1350" spans="1:5" ht="14.5" x14ac:dyDescent="0.35">
      <c r="A1350" s="127" t="s">
        <v>416</v>
      </c>
      <c r="B1350" s="128">
        <v>4156</v>
      </c>
      <c r="D1350" s="127" t="s">
        <v>10978</v>
      </c>
      <c r="E1350" s="258">
        <v>4156</v>
      </c>
    </row>
    <row r="1351" spans="1:5" ht="14.5" x14ac:dyDescent="0.35">
      <c r="A1351" s="127" t="s">
        <v>4306</v>
      </c>
      <c r="B1351" s="128">
        <v>10923</v>
      </c>
      <c r="D1351" s="127" t="s">
        <v>8486</v>
      </c>
      <c r="E1351" s="258">
        <v>10923</v>
      </c>
    </row>
    <row r="1352" spans="1:5" ht="14.5" x14ac:dyDescent="0.35">
      <c r="A1352" s="127" t="s">
        <v>417</v>
      </c>
      <c r="B1352" s="128">
        <v>279616</v>
      </c>
      <c r="D1352" s="127" t="s">
        <v>8487</v>
      </c>
      <c r="E1352" s="258">
        <v>279616</v>
      </c>
    </row>
    <row r="1353" spans="1:5" ht="14.5" x14ac:dyDescent="0.35">
      <c r="A1353" s="127" t="s">
        <v>418</v>
      </c>
      <c r="B1353" s="128">
        <v>645913</v>
      </c>
      <c r="D1353" s="127" t="s">
        <v>8488</v>
      </c>
      <c r="E1353" s="258">
        <v>645913</v>
      </c>
    </row>
    <row r="1354" spans="1:5" ht="14.5" x14ac:dyDescent="0.35">
      <c r="A1354" s="127" t="s">
        <v>419</v>
      </c>
      <c r="B1354" s="128">
        <v>934913</v>
      </c>
      <c r="D1354" s="127" t="s">
        <v>10979</v>
      </c>
      <c r="E1354" s="258">
        <v>934913</v>
      </c>
    </row>
    <row r="1355" spans="1:5" ht="14.5" x14ac:dyDescent="0.35">
      <c r="A1355" s="127" t="s">
        <v>420</v>
      </c>
      <c r="B1355" s="128">
        <v>54044</v>
      </c>
      <c r="D1355" s="127" t="s">
        <v>8489</v>
      </c>
      <c r="E1355" s="258">
        <v>54044</v>
      </c>
    </row>
    <row r="1356" spans="1:5" ht="14.5" x14ac:dyDescent="0.35">
      <c r="A1356" s="127" t="s">
        <v>421</v>
      </c>
      <c r="B1356" s="128">
        <v>790542</v>
      </c>
      <c r="D1356" s="127" t="s">
        <v>8490</v>
      </c>
      <c r="E1356" s="258">
        <v>790542</v>
      </c>
    </row>
    <row r="1357" spans="1:5" ht="14.5" x14ac:dyDescent="0.35">
      <c r="A1357" s="127" t="s">
        <v>4307</v>
      </c>
      <c r="B1357" s="128">
        <v>0</v>
      </c>
      <c r="D1357" s="127" t="s">
        <v>11583</v>
      </c>
      <c r="E1357" s="258">
        <v>0</v>
      </c>
    </row>
    <row r="1358" spans="1:5" ht="14.5" x14ac:dyDescent="0.35">
      <c r="A1358" s="127" t="s">
        <v>422</v>
      </c>
      <c r="B1358" s="128">
        <v>17276</v>
      </c>
      <c r="D1358" s="127" t="s">
        <v>10980</v>
      </c>
      <c r="E1358" s="258">
        <v>17276</v>
      </c>
    </row>
    <row r="1359" spans="1:5" ht="14.5" x14ac:dyDescent="0.35">
      <c r="A1359" s="127" t="s">
        <v>423</v>
      </c>
      <c r="B1359" s="128">
        <v>129894</v>
      </c>
      <c r="D1359" s="127" t="s">
        <v>10981</v>
      </c>
      <c r="E1359" s="258">
        <v>129894</v>
      </c>
    </row>
    <row r="1360" spans="1:5" ht="14.5" x14ac:dyDescent="0.35">
      <c r="A1360" s="127" t="s">
        <v>424</v>
      </c>
      <c r="B1360" s="128">
        <v>284328</v>
      </c>
      <c r="D1360" s="127" t="s">
        <v>8491</v>
      </c>
      <c r="E1360" s="258">
        <v>284328</v>
      </c>
    </row>
    <row r="1361" spans="1:5" ht="14.5" x14ac:dyDescent="0.35">
      <c r="A1361" s="127" t="s">
        <v>425</v>
      </c>
      <c r="B1361" s="128">
        <v>1160050</v>
      </c>
      <c r="D1361" s="127" t="s">
        <v>8492</v>
      </c>
      <c r="E1361" s="258">
        <v>1160050</v>
      </c>
    </row>
    <row r="1362" spans="1:5" ht="14.5" x14ac:dyDescent="0.35">
      <c r="A1362" s="127" t="s">
        <v>426</v>
      </c>
      <c r="B1362" s="128">
        <v>16438</v>
      </c>
      <c r="D1362" s="127" t="s">
        <v>8493</v>
      </c>
      <c r="E1362" s="258">
        <v>16438</v>
      </c>
    </row>
    <row r="1363" spans="1:5" ht="14.5" x14ac:dyDescent="0.35">
      <c r="A1363" s="127" t="s">
        <v>427</v>
      </c>
      <c r="B1363" s="128">
        <v>276951</v>
      </c>
      <c r="D1363" s="127" t="s">
        <v>8494</v>
      </c>
      <c r="E1363" s="258">
        <v>276951</v>
      </c>
    </row>
    <row r="1364" spans="1:5" ht="14.5" x14ac:dyDescent="0.35">
      <c r="A1364" s="127" t="s">
        <v>428</v>
      </c>
      <c r="B1364" s="128">
        <v>381296</v>
      </c>
      <c r="D1364" s="127" t="s">
        <v>8495</v>
      </c>
      <c r="E1364" s="258">
        <v>381296</v>
      </c>
    </row>
    <row r="1365" spans="1:5" ht="14.5" x14ac:dyDescent="0.35">
      <c r="A1365" s="127" t="s">
        <v>429</v>
      </c>
      <c r="B1365" s="128">
        <v>68303</v>
      </c>
      <c r="D1365" s="127" t="s">
        <v>8496</v>
      </c>
      <c r="E1365" s="258">
        <v>68303</v>
      </c>
    </row>
    <row r="1366" spans="1:5" ht="14.5" x14ac:dyDescent="0.35">
      <c r="A1366" s="127" t="s">
        <v>430</v>
      </c>
      <c r="B1366" s="128">
        <v>38942</v>
      </c>
      <c r="D1366" s="127" t="s">
        <v>8497</v>
      </c>
      <c r="E1366" s="258">
        <v>38942</v>
      </c>
    </row>
    <row r="1367" spans="1:5" ht="14.5" x14ac:dyDescent="0.35">
      <c r="A1367" s="127" t="s">
        <v>431</v>
      </c>
      <c r="B1367" s="128">
        <v>315207</v>
      </c>
      <c r="D1367" s="127" t="s">
        <v>8498</v>
      </c>
      <c r="E1367" s="258">
        <v>315207</v>
      </c>
    </row>
    <row r="1368" spans="1:5" ht="14.5" x14ac:dyDescent="0.35">
      <c r="A1368" s="127" t="s">
        <v>432</v>
      </c>
      <c r="B1368" s="128">
        <v>424482</v>
      </c>
      <c r="D1368" s="127" t="s">
        <v>8499</v>
      </c>
      <c r="E1368" s="258">
        <v>424482</v>
      </c>
    </row>
    <row r="1369" spans="1:5" ht="14.5" x14ac:dyDescent="0.35">
      <c r="A1369" s="127" t="s">
        <v>433</v>
      </c>
      <c r="B1369" s="128">
        <v>106029</v>
      </c>
      <c r="D1369" s="127" t="s">
        <v>8500</v>
      </c>
      <c r="E1369" s="258">
        <v>106029</v>
      </c>
    </row>
    <row r="1370" spans="1:5" ht="14.5" x14ac:dyDescent="0.35">
      <c r="A1370" s="127" t="s">
        <v>434</v>
      </c>
      <c r="B1370" s="128">
        <v>232001</v>
      </c>
      <c r="D1370" s="127" t="s">
        <v>8501</v>
      </c>
      <c r="E1370" s="258">
        <v>232001</v>
      </c>
    </row>
    <row r="1371" spans="1:5" ht="14.5" x14ac:dyDescent="0.35">
      <c r="A1371" s="127" t="s">
        <v>1438</v>
      </c>
      <c r="B1371" s="128">
        <v>13939</v>
      </c>
      <c r="D1371" s="127" t="s">
        <v>8502</v>
      </c>
      <c r="E1371" s="258">
        <v>13939</v>
      </c>
    </row>
    <row r="1372" spans="1:5" ht="14.5" x14ac:dyDescent="0.35">
      <c r="A1372" s="127" t="s">
        <v>435</v>
      </c>
      <c r="B1372" s="128">
        <v>1401004</v>
      </c>
      <c r="D1372" s="127" t="s">
        <v>8503</v>
      </c>
      <c r="E1372" s="258">
        <v>1401004</v>
      </c>
    </row>
    <row r="1373" spans="1:5" ht="14.5" x14ac:dyDescent="0.35">
      <c r="A1373" s="127" t="s">
        <v>4308</v>
      </c>
      <c r="B1373" s="128">
        <v>0</v>
      </c>
      <c r="D1373" s="127" t="s">
        <v>11584</v>
      </c>
      <c r="E1373" s="258">
        <v>0</v>
      </c>
    </row>
    <row r="1374" spans="1:5" ht="14.5" x14ac:dyDescent="0.35">
      <c r="A1374" s="127" t="s">
        <v>436</v>
      </c>
      <c r="B1374" s="128">
        <v>53639</v>
      </c>
      <c r="D1374" s="127" t="s">
        <v>8504</v>
      </c>
      <c r="E1374" s="258">
        <v>53639</v>
      </c>
    </row>
    <row r="1375" spans="1:5" ht="14.5" x14ac:dyDescent="0.35">
      <c r="A1375" s="127" t="s">
        <v>1439</v>
      </c>
      <c r="B1375" s="128">
        <v>690590</v>
      </c>
      <c r="D1375" s="127" t="s">
        <v>8505</v>
      </c>
      <c r="E1375" s="258">
        <v>690590</v>
      </c>
    </row>
    <row r="1376" spans="1:5" ht="14.5" x14ac:dyDescent="0.35">
      <c r="A1376" s="127" t="s">
        <v>1440</v>
      </c>
      <c r="B1376" s="128">
        <v>103775</v>
      </c>
      <c r="D1376" s="127" t="s">
        <v>8506</v>
      </c>
      <c r="E1376" s="258">
        <v>103775</v>
      </c>
    </row>
    <row r="1377" spans="1:5" ht="14.5" x14ac:dyDescent="0.35">
      <c r="A1377" s="127" t="s">
        <v>437</v>
      </c>
      <c r="B1377" s="128">
        <v>504015</v>
      </c>
      <c r="D1377" s="127" t="s">
        <v>8507</v>
      </c>
      <c r="E1377" s="258">
        <v>504015</v>
      </c>
    </row>
    <row r="1378" spans="1:5" ht="14.5" x14ac:dyDescent="0.35">
      <c r="A1378" s="127" t="s">
        <v>1441</v>
      </c>
      <c r="B1378" s="128">
        <v>736325</v>
      </c>
      <c r="D1378" s="127" t="s">
        <v>8508</v>
      </c>
      <c r="E1378" s="258">
        <v>736325</v>
      </c>
    </row>
    <row r="1379" spans="1:5" ht="14.5" x14ac:dyDescent="0.35">
      <c r="A1379" s="127" t="s">
        <v>4309</v>
      </c>
      <c r="B1379" s="128">
        <v>0</v>
      </c>
      <c r="D1379" s="127" t="s">
        <v>11585</v>
      </c>
      <c r="E1379" s="258">
        <v>0</v>
      </c>
    </row>
    <row r="1380" spans="1:5" ht="14.5" x14ac:dyDescent="0.35">
      <c r="A1380" s="127" t="s">
        <v>438</v>
      </c>
      <c r="B1380" s="128">
        <v>610589.41</v>
      </c>
      <c r="D1380" s="127" t="s">
        <v>8509</v>
      </c>
      <c r="E1380" s="258">
        <v>610589.41</v>
      </c>
    </row>
    <row r="1381" spans="1:5" ht="14.5" x14ac:dyDescent="0.35">
      <c r="A1381" s="127" t="s">
        <v>439</v>
      </c>
      <c r="B1381" s="128">
        <v>893851</v>
      </c>
      <c r="D1381" s="127" t="s">
        <v>8510</v>
      </c>
      <c r="E1381" s="258">
        <v>893851</v>
      </c>
    </row>
    <row r="1382" spans="1:5" ht="14.5" x14ac:dyDescent="0.35">
      <c r="A1382" s="127" t="s">
        <v>440</v>
      </c>
      <c r="B1382" s="128">
        <v>511416</v>
      </c>
      <c r="D1382" s="127" t="s">
        <v>8511</v>
      </c>
      <c r="E1382" s="258">
        <v>511416</v>
      </c>
    </row>
    <row r="1383" spans="1:5" ht="14.5" x14ac:dyDescent="0.35">
      <c r="A1383" s="127" t="s">
        <v>1442</v>
      </c>
      <c r="B1383" s="128">
        <v>633570</v>
      </c>
      <c r="D1383" s="127" t="s">
        <v>8512</v>
      </c>
      <c r="E1383" s="258">
        <v>633570</v>
      </c>
    </row>
    <row r="1384" spans="1:5" ht="14.5" x14ac:dyDescent="0.35">
      <c r="A1384" s="127" t="s">
        <v>4287</v>
      </c>
      <c r="B1384" s="128">
        <v>0</v>
      </c>
      <c r="D1384" s="127" t="s">
        <v>11586</v>
      </c>
      <c r="E1384" s="258">
        <v>0</v>
      </c>
    </row>
    <row r="1385" spans="1:5" ht="14.5" x14ac:dyDescent="0.35">
      <c r="A1385" s="127" t="s">
        <v>441</v>
      </c>
      <c r="B1385" s="128">
        <v>456619</v>
      </c>
      <c r="D1385" s="127" t="s">
        <v>10982</v>
      </c>
      <c r="E1385" s="258">
        <v>456619</v>
      </c>
    </row>
    <row r="1386" spans="1:5" ht="14.5" x14ac:dyDescent="0.35">
      <c r="A1386" s="127" t="s">
        <v>442</v>
      </c>
      <c r="B1386" s="128">
        <v>416960</v>
      </c>
      <c r="D1386" s="127" t="s">
        <v>8513</v>
      </c>
      <c r="E1386" s="258">
        <v>416960</v>
      </c>
    </row>
    <row r="1387" spans="1:5" ht="14.5" x14ac:dyDescent="0.35">
      <c r="A1387" s="127" t="s">
        <v>443</v>
      </c>
      <c r="B1387" s="128">
        <v>463261</v>
      </c>
      <c r="D1387" s="127" t="s">
        <v>8514</v>
      </c>
      <c r="E1387" s="258">
        <v>463261</v>
      </c>
    </row>
    <row r="1388" spans="1:5" ht="14.5" x14ac:dyDescent="0.35">
      <c r="A1388" s="127" t="s">
        <v>1443</v>
      </c>
      <c r="B1388" s="128">
        <v>527312</v>
      </c>
      <c r="D1388" s="127" t="s">
        <v>8515</v>
      </c>
      <c r="E1388" s="258">
        <v>527312</v>
      </c>
    </row>
    <row r="1389" spans="1:5" ht="14.5" x14ac:dyDescent="0.35">
      <c r="A1389" s="127" t="s">
        <v>444</v>
      </c>
      <c r="B1389" s="128">
        <v>56617</v>
      </c>
      <c r="D1389" s="127" t="s">
        <v>8516</v>
      </c>
      <c r="E1389" s="258">
        <v>56617</v>
      </c>
    </row>
    <row r="1390" spans="1:5" ht="14.5" x14ac:dyDescent="0.35">
      <c r="A1390" s="127" t="s">
        <v>1444</v>
      </c>
      <c r="B1390" s="128">
        <v>103765</v>
      </c>
      <c r="D1390" s="127" t="s">
        <v>8517</v>
      </c>
      <c r="E1390" s="258">
        <v>103765</v>
      </c>
    </row>
    <row r="1391" spans="1:5" ht="14.5" x14ac:dyDescent="0.35">
      <c r="A1391" s="127" t="s">
        <v>445</v>
      </c>
      <c r="B1391" s="128">
        <v>83317</v>
      </c>
      <c r="D1391" s="127" t="s">
        <v>8518</v>
      </c>
      <c r="E1391" s="258">
        <v>83317</v>
      </c>
    </row>
    <row r="1392" spans="1:5" ht="14.5" x14ac:dyDescent="0.35">
      <c r="A1392" s="127" t="s">
        <v>446</v>
      </c>
      <c r="B1392" s="128">
        <v>152187</v>
      </c>
      <c r="D1392" s="127" t="s">
        <v>10983</v>
      </c>
      <c r="E1392" s="258">
        <v>152187</v>
      </c>
    </row>
    <row r="1393" spans="1:5" ht="14.5" x14ac:dyDescent="0.35">
      <c r="A1393" s="127" t="s">
        <v>447</v>
      </c>
      <c r="B1393" s="128">
        <v>47578</v>
      </c>
      <c r="D1393" s="127" t="s">
        <v>8519</v>
      </c>
      <c r="E1393" s="258">
        <v>47578</v>
      </c>
    </row>
    <row r="1394" spans="1:5" ht="14.5" x14ac:dyDescent="0.35">
      <c r="A1394" s="127" t="s">
        <v>448</v>
      </c>
      <c r="B1394" s="128">
        <v>1593407</v>
      </c>
      <c r="D1394" s="127" t="s">
        <v>8520</v>
      </c>
      <c r="E1394" s="258">
        <v>1593407</v>
      </c>
    </row>
    <row r="1395" spans="1:5" ht="14.5" x14ac:dyDescent="0.35">
      <c r="A1395" s="127" t="s">
        <v>4310</v>
      </c>
      <c r="B1395" s="128">
        <v>22135</v>
      </c>
      <c r="D1395" s="127" t="s">
        <v>8521</v>
      </c>
      <c r="E1395" s="258">
        <v>22135</v>
      </c>
    </row>
    <row r="1396" spans="1:5" ht="14.5" x14ac:dyDescent="0.35">
      <c r="A1396" s="127" t="s">
        <v>449</v>
      </c>
      <c r="B1396" s="128">
        <v>417248</v>
      </c>
      <c r="D1396" s="127" t="s">
        <v>8522</v>
      </c>
      <c r="E1396" s="258">
        <v>417248</v>
      </c>
    </row>
    <row r="1397" spans="1:5" ht="14.5" x14ac:dyDescent="0.35">
      <c r="A1397" s="127" t="s">
        <v>1445</v>
      </c>
      <c r="B1397" s="128">
        <v>104585</v>
      </c>
      <c r="D1397" s="127" t="s">
        <v>8523</v>
      </c>
      <c r="E1397" s="258">
        <v>104585</v>
      </c>
    </row>
    <row r="1398" spans="1:5" ht="14.5" x14ac:dyDescent="0.35">
      <c r="A1398" s="127" t="s">
        <v>450</v>
      </c>
      <c r="B1398" s="128">
        <v>4319898</v>
      </c>
      <c r="D1398" s="127" t="s">
        <v>8524</v>
      </c>
      <c r="E1398" s="258">
        <v>4319898</v>
      </c>
    </row>
    <row r="1399" spans="1:5" ht="14.5" x14ac:dyDescent="0.35">
      <c r="A1399" s="127" t="s">
        <v>451</v>
      </c>
      <c r="B1399" s="128">
        <v>44540</v>
      </c>
      <c r="D1399" s="127" t="s">
        <v>10984</v>
      </c>
      <c r="E1399" s="258">
        <v>44540</v>
      </c>
    </row>
    <row r="1400" spans="1:5" ht="14.5" x14ac:dyDescent="0.35">
      <c r="A1400" s="127" t="s">
        <v>4311</v>
      </c>
      <c r="B1400" s="128">
        <v>0</v>
      </c>
      <c r="D1400" s="127" t="s">
        <v>11587</v>
      </c>
      <c r="E1400" s="258">
        <v>0</v>
      </c>
    </row>
    <row r="1401" spans="1:5" ht="14.5" x14ac:dyDescent="0.35">
      <c r="A1401" s="127" t="s">
        <v>4312</v>
      </c>
      <c r="B1401" s="128">
        <v>0</v>
      </c>
      <c r="D1401" s="127" t="s">
        <v>11588</v>
      </c>
      <c r="E1401" s="258">
        <v>0</v>
      </c>
    </row>
    <row r="1402" spans="1:5" ht="14.5" x14ac:dyDescent="0.35">
      <c r="A1402" s="127" t="s">
        <v>1446</v>
      </c>
      <c r="B1402" s="128">
        <v>13556</v>
      </c>
      <c r="D1402" s="127" t="s">
        <v>11589</v>
      </c>
      <c r="E1402" s="258">
        <v>13556</v>
      </c>
    </row>
    <row r="1403" spans="1:5" ht="14.5" x14ac:dyDescent="0.35">
      <c r="A1403" s="127" t="s">
        <v>452</v>
      </c>
      <c r="B1403" s="128">
        <v>128474</v>
      </c>
      <c r="D1403" s="127" t="s">
        <v>10985</v>
      </c>
      <c r="E1403" s="258">
        <v>128474</v>
      </c>
    </row>
    <row r="1404" spans="1:5" ht="14.5" x14ac:dyDescent="0.35">
      <c r="A1404" s="127" t="s">
        <v>453</v>
      </c>
      <c r="B1404" s="128">
        <v>9062</v>
      </c>
      <c r="D1404" s="127" t="s">
        <v>8525</v>
      </c>
      <c r="E1404" s="258">
        <v>9062</v>
      </c>
    </row>
    <row r="1405" spans="1:5" ht="14.5" x14ac:dyDescent="0.35">
      <c r="A1405" s="127" t="s">
        <v>4313</v>
      </c>
      <c r="B1405" s="128">
        <v>0</v>
      </c>
      <c r="D1405" s="127" t="s">
        <v>11590</v>
      </c>
      <c r="E1405" s="258">
        <v>0</v>
      </c>
    </row>
    <row r="1406" spans="1:5" ht="14.5" x14ac:dyDescent="0.35">
      <c r="A1406" s="127" t="s">
        <v>4314</v>
      </c>
      <c r="B1406" s="128">
        <v>0</v>
      </c>
      <c r="D1406" s="127" t="s">
        <v>11591</v>
      </c>
      <c r="E1406" s="258">
        <v>0</v>
      </c>
    </row>
    <row r="1407" spans="1:5" ht="14.5" x14ac:dyDescent="0.35">
      <c r="A1407" s="127" t="s">
        <v>4315</v>
      </c>
      <c r="B1407" s="128">
        <v>0</v>
      </c>
      <c r="D1407" s="127" t="s">
        <v>11592</v>
      </c>
      <c r="E1407" s="258">
        <v>0</v>
      </c>
    </row>
    <row r="1408" spans="1:5" ht="14.5" x14ac:dyDescent="0.35">
      <c r="A1408" s="127" t="s">
        <v>454</v>
      </c>
      <c r="B1408" s="128">
        <v>120125</v>
      </c>
      <c r="D1408" s="127" t="s">
        <v>8526</v>
      </c>
      <c r="E1408" s="258">
        <v>120125</v>
      </c>
    </row>
    <row r="1409" spans="1:5" ht="14.5" x14ac:dyDescent="0.35">
      <c r="A1409" s="127" t="s">
        <v>455</v>
      </c>
      <c r="B1409" s="128">
        <v>106137</v>
      </c>
      <c r="D1409" s="127" t="s">
        <v>8527</v>
      </c>
      <c r="E1409" s="258">
        <v>106137</v>
      </c>
    </row>
    <row r="1410" spans="1:5" ht="14.5" x14ac:dyDescent="0.35">
      <c r="A1410" s="127" t="s">
        <v>456</v>
      </c>
      <c r="B1410" s="128">
        <v>1142950</v>
      </c>
      <c r="D1410" s="127" t="s">
        <v>8528</v>
      </c>
      <c r="E1410" s="258">
        <v>1142950</v>
      </c>
    </row>
    <row r="1411" spans="1:5" ht="14.5" x14ac:dyDescent="0.35">
      <c r="A1411" s="127" t="s">
        <v>1447</v>
      </c>
      <c r="B1411" s="128">
        <v>602</v>
      </c>
      <c r="D1411" s="127" t="s">
        <v>8529</v>
      </c>
      <c r="E1411" s="258">
        <v>602</v>
      </c>
    </row>
    <row r="1412" spans="1:5" ht="14.5" x14ac:dyDescent="0.35">
      <c r="A1412" s="127" t="s">
        <v>457</v>
      </c>
      <c r="B1412" s="128">
        <v>609127</v>
      </c>
      <c r="D1412" s="127" t="s">
        <v>8530</v>
      </c>
      <c r="E1412" s="258">
        <v>609127</v>
      </c>
    </row>
    <row r="1413" spans="1:5" ht="14.5" x14ac:dyDescent="0.35">
      <c r="A1413" s="127" t="s">
        <v>458</v>
      </c>
      <c r="B1413" s="128">
        <v>9659</v>
      </c>
      <c r="D1413" s="127" t="s">
        <v>10986</v>
      </c>
      <c r="E1413" s="258">
        <v>9659</v>
      </c>
    </row>
    <row r="1414" spans="1:5" ht="14.5" x14ac:dyDescent="0.35">
      <c r="A1414" s="127" t="s">
        <v>459</v>
      </c>
      <c r="B1414" s="128">
        <v>990693</v>
      </c>
      <c r="D1414" s="127" t="s">
        <v>8531</v>
      </c>
      <c r="E1414" s="258">
        <v>990693</v>
      </c>
    </row>
    <row r="1415" spans="1:5" ht="14.5" x14ac:dyDescent="0.35">
      <c r="A1415" s="127" t="s">
        <v>1448</v>
      </c>
      <c r="B1415" s="128">
        <v>90107</v>
      </c>
      <c r="D1415" s="127" t="s">
        <v>8532</v>
      </c>
      <c r="E1415" s="258">
        <v>90107</v>
      </c>
    </row>
    <row r="1416" spans="1:5" ht="14.5" x14ac:dyDescent="0.35">
      <c r="A1416" s="127" t="s">
        <v>460</v>
      </c>
      <c r="B1416" s="128">
        <v>315726</v>
      </c>
      <c r="D1416" s="127" t="s">
        <v>8533</v>
      </c>
      <c r="E1416" s="258">
        <v>315726</v>
      </c>
    </row>
    <row r="1417" spans="1:5" ht="14.5" x14ac:dyDescent="0.35">
      <c r="A1417" s="127" t="s">
        <v>461</v>
      </c>
      <c r="B1417" s="128">
        <v>85424</v>
      </c>
      <c r="D1417" s="127" t="s">
        <v>8534</v>
      </c>
      <c r="E1417" s="258">
        <v>85424</v>
      </c>
    </row>
    <row r="1418" spans="1:5" ht="14.5" x14ac:dyDescent="0.35">
      <c r="A1418" s="127" t="s">
        <v>462</v>
      </c>
      <c r="B1418" s="128">
        <v>5557</v>
      </c>
      <c r="D1418" s="127" t="s">
        <v>10987</v>
      </c>
      <c r="E1418" s="258">
        <v>5557</v>
      </c>
    </row>
    <row r="1419" spans="1:5" ht="14.5" x14ac:dyDescent="0.35">
      <c r="A1419" s="127" t="s">
        <v>1449</v>
      </c>
      <c r="B1419" s="128">
        <v>13242</v>
      </c>
      <c r="D1419" s="127" t="s">
        <v>8535</v>
      </c>
      <c r="E1419" s="258">
        <v>13242</v>
      </c>
    </row>
    <row r="1420" spans="1:5" ht="14.5" x14ac:dyDescent="0.35">
      <c r="A1420" s="127" t="s">
        <v>1450</v>
      </c>
      <c r="B1420" s="128">
        <v>73439</v>
      </c>
      <c r="D1420" s="127" t="s">
        <v>8536</v>
      </c>
      <c r="E1420" s="258">
        <v>73439</v>
      </c>
    </row>
    <row r="1421" spans="1:5" ht="14.5" x14ac:dyDescent="0.35">
      <c r="A1421" s="127" t="s">
        <v>1451</v>
      </c>
      <c r="B1421" s="128">
        <v>6708</v>
      </c>
      <c r="D1421" s="127" t="s">
        <v>8537</v>
      </c>
      <c r="E1421" s="258">
        <v>6708</v>
      </c>
    </row>
    <row r="1422" spans="1:5" ht="14.5" x14ac:dyDescent="0.35">
      <c r="A1422" s="127" t="s">
        <v>1452</v>
      </c>
      <c r="B1422" s="128">
        <v>2090</v>
      </c>
      <c r="D1422" s="127" t="s">
        <v>8538</v>
      </c>
      <c r="E1422" s="258">
        <v>2090</v>
      </c>
    </row>
    <row r="1423" spans="1:5" ht="14.5" x14ac:dyDescent="0.35">
      <c r="A1423" s="127" t="s">
        <v>1453</v>
      </c>
      <c r="B1423" s="128">
        <v>1296</v>
      </c>
      <c r="D1423" s="127" t="s">
        <v>8539</v>
      </c>
      <c r="E1423" s="258">
        <v>1296</v>
      </c>
    </row>
    <row r="1424" spans="1:5" ht="14.5" x14ac:dyDescent="0.35">
      <c r="A1424" s="127" t="s">
        <v>1454</v>
      </c>
      <c r="B1424" s="128">
        <v>1946</v>
      </c>
      <c r="D1424" s="127" t="s">
        <v>8540</v>
      </c>
      <c r="E1424" s="258">
        <v>1946</v>
      </c>
    </row>
    <row r="1425" spans="1:5" ht="14.5" x14ac:dyDescent="0.35">
      <c r="A1425" s="127" t="s">
        <v>1455</v>
      </c>
      <c r="B1425" s="128">
        <v>15320</v>
      </c>
      <c r="D1425" s="127" t="s">
        <v>8541</v>
      </c>
      <c r="E1425" s="258">
        <v>15320</v>
      </c>
    </row>
    <row r="1426" spans="1:5" ht="14.5" x14ac:dyDescent="0.35">
      <c r="A1426" s="127" t="s">
        <v>1456</v>
      </c>
      <c r="B1426" s="128">
        <v>4337</v>
      </c>
      <c r="D1426" s="127" t="s">
        <v>8542</v>
      </c>
      <c r="E1426" s="258">
        <v>4337</v>
      </c>
    </row>
    <row r="1427" spans="1:5" ht="14.5" x14ac:dyDescent="0.35">
      <c r="A1427" s="127" t="s">
        <v>1457</v>
      </c>
      <c r="B1427" s="128">
        <v>10252</v>
      </c>
      <c r="D1427" s="127" t="s">
        <v>8543</v>
      </c>
      <c r="E1427" s="258">
        <v>10252</v>
      </c>
    </row>
    <row r="1428" spans="1:5" ht="14.5" x14ac:dyDescent="0.35">
      <c r="A1428" s="127" t="s">
        <v>1458</v>
      </c>
      <c r="B1428" s="128">
        <v>9552</v>
      </c>
      <c r="D1428" s="127" t="s">
        <v>8544</v>
      </c>
      <c r="E1428" s="258">
        <v>9552</v>
      </c>
    </row>
    <row r="1429" spans="1:5" ht="14.5" x14ac:dyDescent="0.35">
      <c r="A1429" s="127" t="s">
        <v>1459</v>
      </c>
      <c r="B1429" s="128">
        <v>33234</v>
      </c>
      <c r="D1429" s="127" t="s">
        <v>8545</v>
      </c>
      <c r="E1429" s="258">
        <v>33234</v>
      </c>
    </row>
    <row r="1430" spans="1:5" ht="14.5" x14ac:dyDescent="0.35">
      <c r="A1430" s="127" t="s">
        <v>1460</v>
      </c>
      <c r="B1430" s="128">
        <v>354</v>
      </c>
      <c r="D1430" s="127" t="s">
        <v>8546</v>
      </c>
      <c r="E1430" s="258">
        <v>354</v>
      </c>
    </row>
    <row r="1431" spans="1:5" ht="14.5" x14ac:dyDescent="0.35">
      <c r="A1431" s="127" t="s">
        <v>1461</v>
      </c>
      <c r="B1431" s="128">
        <v>207164</v>
      </c>
      <c r="D1431" s="127" t="s">
        <v>8547</v>
      </c>
      <c r="E1431" s="258">
        <v>207164</v>
      </c>
    </row>
    <row r="1432" spans="1:5" ht="14.5" x14ac:dyDescent="0.35">
      <c r="A1432" s="127" t="s">
        <v>1462</v>
      </c>
      <c r="B1432" s="128">
        <v>8660</v>
      </c>
      <c r="D1432" s="127" t="s">
        <v>8548</v>
      </c>
      <c r="E1432" s="258">
        <v>8660</v>
      </c>
    </row>
    <row r="1433" spans="1:5" ht="14.5" x14ac:dyDescent="0.35">
      <c r="A1433" s="127" t="s">
        <v>1463</v>
      </c>
      <c r="B1433" s="128">
        <v>6797</v>
      </c>
      <c r="D1433" s="127" t="s">
        <v>8549</v>
      </c>
      <c r="E1433" s="258">
        <v>6797</v>
      </c>
    </row>
    <row r="1434" spans="1:5" ht="14.5" x14ac:dyDescent="0.35">
      <c r="A1434" s="127" t="s">
        <v>1464</v>
      </c>
      <c r="B1434" s="128">
        <v>251</v>
      </c>
      <c r="D1434" s="127" t="s">
        <v>8550</v>
      </c>
      <c r="E1434" s="258">
        <v>251</v>
      </c>
    </row>
    <row r="1435" spans="1:5" ht="14.5" x14ac:dyDescent="0.35">
      <c r="A1435" s="127" t="s">
        <v>463</v>
      </c>
      <c r="B1435" s="128">
        <v>13317</v>
      </c>
      <c r="D1435" s="127" t="s">
        <v>10988</v>
      </c>
      <c r="E1435" s="258">
        <v>13317</v>
      </c>
    </row>
    <row r="1436" spans="1:5" ht="14.5" x14ac:dyDescent="0.35">
      <c r="A1436" s="127" t="s">
        <v>4322</v>
      </c>
      <c r="B1436" s="128">
        <v>483</v>
      </c>
      <c r="D1436" s="127" t="s">
        <v>11593</v>
      </c>
      <c r="E1436" s="258">
        <v>483</v>
      </c>
    </row>
    <row r="1437" spans="1:5" ht="14.5" x14ac:dyDescent="0.35">
      <c r="A1437" s="127" t="s">
        <v>1465</v>
      </c>
      <c r="B1437" s="128">
        <v>1456</v>
      </c>
      <c r="D1437" s="127" t="s">
        <v>8551</v>
      </c>
      <c r="E1437" s="258">
        <v>1456</v>
      </c>
    </row>
    <row r="1438" spans="1:5" ht="14.5" x14ac:dyDescent="0.35">
      <c r="A1438" s="127" t="s">
        <v>1466</v>
      </c>
      <c r="B1438" s="128">
        <v>41222</v>
      </c>
      <c r="D1438" s="127" t="s">
        <v>8552</v>
      </c>
      <c r="E1438" s="258">
        <v>41222</v>
      </c>
    </row>
    <row r="1439" spans="1:5" ht="14.5" x14ac:dyDescent="0.35">
      <c r="A1439" s="127" t="s">
        <v>1467</v>
      </c>
      <c r="B1439" s="128">
        <v>14159</v>
      </c>
      <c r="D1439" s="127" t="s">
        <v>8553</v>
      </c>
      <c r="E1439" s="258">
        <v>14159</v>
      </c>
    </row>
    <row r="1440" spans="1:5" ht="14.5" x14ac:dyDescent="0.35">
      <c r="A1440" s="127" t="s">
        <v>1468</v>
      </c>
      <c r="B1440" s="128">
        <v>11526</v>
      </c>
      <c r="D1440" s="127" t="s">
        <v>8554</v>
      </c>
      <c r="E1440" s="258">
        <v>11526</v>
      </c>
    </row>
    <row r="1441" spans="1:5" ht="14.5" x14ac:dyDescent="0.35">
      <c r="A1441" s="127" t="s">
        <v>1469</v>
      </c>
      <c r="B1441" s="128">
        <v>127035</v>
      </c>
      <c r="D1441" s="127" t="s">
        <v>8555</v>
      </c>
      <c r="E1441" s="258">
        <v>127035</v>
      </c>
    </row>
    <row r="1442" spans="1:5" ht="14.5" x14ac:dyDescent="0.35">
      <c r="A1442" s="127" t="s">
        <v>1470</v>
      </c>
      <c r="B1442" s="128">
        <v>13941</v>
      </c>
      <c r="D1442" s="127" t="s">
        <v>8556</v>
      </c>
      <c r="E1442" s="258">
        <v>13941</v>
      </c>
    </row>
    <row r="1443" spans="1:5" ht="14.5" x14ac:dyDescent="0.35">
      <c r="A1443" s="127" t="s">
        <v>1471</v>
      </c>
      <c r="B1443" s="128">
        <v>2658</v>
      </c>
      <c r="D1443" s="127" t="s">
        <v>8557</v>
      </c>
      <c r="E1443" s="258">
        <v>2658</v>
      </c>
    </row>
    <row r="1444" spans="1:5" ht="14.5" x14ac:dyDescent="0.35">
      <c r="A1444" s="127" t="s">
        <v>1472</v>
      </c>
      <c r="B1444" s="128">
        <v>1285</v>
      </c>
      <c r="D1444" s="127" t="s">
        <v>8558</v>
      </c>
      <c r="E1444" s="258">
        <v>1285</v>
      </c>
    </row>
    <row r="1445" spans="1:5" ht="14.5" x14ac:dyDescent="0.35">
      <c r="A1445" s="127" t="s">
        <v>1473</v>
      </c>
      <c r="B1445" s="128">
        <v>31899</v>
      </c>
      <c r="D1445" s="127" t="s">
        <v>8559</v>
      </c>
      <c r="E1445" s="258">
        <v>31899</v>
      </c>
    </row>
    <row r="1446" spans="1:5" ht="14.5" x14ac:dyDescent="0.35">
      <c r="A1446" s="127" t="s">
        <v>1474</v>
      </c>
      <c r="B1446" s="128">
        <v>1842</v>
      </c>
      <c r="D1446" s="127" t="s">
        <v>8560</v>
      </c>
      <c r="E1446" s="258">
        <v>1842</v>
      </c>
    </row>
    <row r="1447" spans="1:5" ht="14.5" x14ac:dyDescent="0.35">
      <c r="A1447" s="127" t="s">
        <v>464</v>
      </c>
      <c r="B1447" s="128">
        <v>580</v>
      </c>
      <c r="D1447" s="127" t="s">
        <v>10989</v>
      </c>
      <c r="E1447" s="258">
        <v>580</v>
      </c>
    </row>
    <row r="1448" spans="1:5" ht="14.5" x14ac:dyDescent="0.35">
      <c r="A1448" s="127" t="s">
        <v>1475</v>
      </c>
      <c r="B1448" s="128">
        <v>38299</v>
      </c>
      <c r="D1448" s="127" t="s">
        <v>8561</v>
      </c>
      <c r="E1448" s="258">
        <v>38299</v>
      </c>
    </row>
    <row r="1449" spans="1:5" ht="14.5" x14ac:dyDescent="0.35">
      <c r="A1449" s="127" t="s">
        <v>1476</v>
      </c>
      <c r="B1449" s="128">
        <v>1085</v>
      </c>
      <c r="D1449" s="127" t="s">
        <v>8562</v>
      </c>
      <c r="E1449" s="258">
        <v>1085</v>
      </c>
    </row>
    <row r="1450" spans="1:5" ht="14.5" x14ac:dyDescent="0.35">
      <c r="A1450" s="127" t="s">
        <v>465</v>
      </c>
      <c r="B1450" s="128">
        <v>105263</v>
      </c>
      <c r="D1450" s="127" t="s">
        <v>8563</v>
      </c>
      <c r="E1450" s="258">
        <v>105263</v>
      </c>
    </row>
    <row r="1451" spans="1:5" ht="14.5" x14ac:dyDescent="0.35">
      <c r="A1451" s="127" t="s">
        <v>1477</v>
      </c>
      <c r="B1451" s="128">
        <v>17805</v>
      </c>
      <c r="D1451" s="127" t="s">
        <v>8564</v>
      </c>
      <c r="E1451" s="258">
        <v>17805</v>
      </c>
    </row>
    <row r="1452" spans="1:5" ht="14.5" x14ac:dyDescent="0.35">
      <c r="A1452" s="127" t="s">
        <v>1478</v>
      </c>
      <c r="B1452" s="128">
        <v>4757</v>
      </c>
      <c r="D1452" s="127" t="s">
        <v>8565</v>
      </c>
      <c r="E1452" s="258">
        <v>4757</v>
      </c>
    </row>
    <row r="1453" spans="1:5" ht="14.5" x14ac:dyDescent="0.35">
      <c r="A1453" s="127" t="s">
        <v>4323</v>
      </c>
      <c r="B1453" s="128">
        <v>2901</v>
      </c>
      <c r="D1453" s="127" t="s">
        <v>8566</v>
      </c>
      <c r="E1453" s="258">
        <v>2901</v>
      </c>
    </row>
    <row r="1454" spans="1:5" ht="14.5" x14ac:dyDescent="0.35">
      <c r="A1454" s="127" t="s">
        <v>1479</v>
      </c>
      <c r="B1454" s="128">
        <v>2446</v>
      </c>
      <c r="D1454" s="127" t="s">
        <v>8567</v>
      </c>
      <c r="E1454" s="258">
        <v>2446</v>
      </c>
    </row>
    <row r="1455" spans="1:5" ht="14.5" x14ac:dyDescent="0.35">
      <c r="A1455" s="127" t="s">
        <v>4324</v>
      </c>
      <c r="B1455" s="128">
        <v>1478</v>
      </c>
      <c r="D1455" s="127" t="s">
        <v>8568</v>
      </c>
      <c r="E1455" s="258">
        <v>1478</v>
      </c>
    </row>
    <row r="1456" spans="1:5" ht="14.5" x14ac:dyDescent="0.35">
      <c r="A1456" s="127" t="s">
        <v>1480</v>
      </c>
      <c r="B1456" s="128">
        <v>177419</v>
      </c>
      <c r="D1456" s="127" t="s">
        <v>8569</v>
      </c>
      <c r="E1456" s="258">
        <v>177419</v>
      </c>
    </row>
    <row r="1457" spans="1:5" ht="14.5" x14ac:dyDescent="0.35">
      <c r="A1457" s="127" t="s">
        <v>1481</v>
      </c>
      <c r="B1457" s="128">
        <v>13124</v>
      </c>
      <c r="D1457" s="127" t="s">
        <v>8570</v>
      </c>
      <c r="E1457" s="258">
        <v>13124</v>
      </c>
    </row>
    <row r="1458" spans="1:5" ht="14.5" x14ac:dyDescent="0.35">
      <c r="A1458" s="127" t="s">
        <v>1482</v>
      </c>
      <c r="B1458" s="128">
        <v>124325</v>
      </c>
      <c r="D1458" s="127" t="s">
        <v>8571</v>
      </c>
      <c r="E1458" s="258">
        <v>124325</v>
      </c>
    </row>
    <row r="1459" spans="1:5" ht="14.5" x14ac:dyDescent="0.35">
      <c r="A1459" s="127" t="s">
        <v>1483</v>
      </c>
      <c r="B1459" s="128">
        <v>837</v>
      </c>
      <c r="D1459" s="127" t="s">
        <v>8572</v>
      </c>
      <c r="E1459" s="258">
        <v>837</v>
      </c>
    </row>
    <row r="1460" spans="1:5" ht="14.5" x14ac:dyDescent="0.35">
      <c r="A1460" s="127" t="s">
        <v>1484</v>
      </c>
      <c r="B1460" s="128">
        <v>7933</v>
      </c>
      <c r="D1460" s="127" t="s">
        <v>8573</v>
      </c>
      <c r="E1460" s="258">
        <v>7933</v>
      </c>
    </row>
    <row r="1461" spans="1:5" ht="14.5" x14ac:dyDescent="0.35">
      <c r="A1461" s="127" t="s">
        <v>1485</v>
      </c>
      <c r="B1461" s="128">
        <v>51150</v>
      </c>
      <c r="D1461" s="127" t="s">
        <v>8574</v>
      </c>
      <c r="E1461" s="258">
        <v>51150</v>
      </c>
    </row>
    <row r="1462" spans="1:5" ht="14.5" x14ac:dyDescent="0.35">
      <c r="A1462" s="127" t="s">
        <v>1486</v>
      </c>
      <c r="B1462" s="128">
        <v>12982</v>
      </c>
      <c r="D1462" s="127" t="s">
        <v>8575</v>
      </c>
      <c r="E1462" s="258">
        <v>12982</v>
      </c>
    </row>
    <row r="1463" spans="1:5" ht="14.5" x14ac:dyDescent="0.35">
      <c r="A1463" s="127" t="s">
        <v>1487</v>
      </c>
      <c r="B1463" s="128">
        <v>9524</v>
      </c>
      <c r="D1463" s="127" t="s">
        <v>8576</v>
      </c>
      <c r="E1463" s="258">
        <v>9524</v>
      </c>
    </row>
    <row r="1464" spans="1:5" ht="14.5" x14ac:dyDescent="0.35">
      <c r="A1464" s="127" t="s">
        <v>1488</v>
      </c>
      <c r="B1464" s="128">
        <v>28761</v>
      </c>
      <c r="D1464" s="127" t="s">
        <v>8577</v>
      </c>
      <c r="E1464" s="258">
        <v>28761</v>
      </c>
    </row>
    <row r="1465" spans="1:5" ht="14.5" x14ac:dyDescent="0.35">
      <c r="A1465" s="127" t="s">
        <v>1489</v>
      </c>
      <c r="B1465" s="128">
        <v>1411</v>
      </c>
      <c r="D1465" s="127" t="s">
        <v>8578</v>
      </c>
      <c r="E1465" s="258">
        <v>1411</v>
      </c>
    </row>
    <row r="1466" spans="1:5" ht="14.5" x14ac:dyDescent="0.35">
      <c r="A1466" s="127" t="s">
        <v>1490</v>
      </c>
      <c r="B1466" s="128">
        <v>1652</v>
      </c>
      <c r="D1466" s="127" t="s">
        <v>8579</v>
      </c>
      <c r="E1466" s="258">
        <v>1652</v>
      </c>
    </row>
    <row r="1467" spans="1:5" ht="14.5" x14ac:dyDescent="0.35">
      <c r="A1467" s="127" t="s">
        <v>1491</v>
      </c>
      <c r="B1467" s="128">
        <v>9738</v>
      </c>
      <c r="D1467" s="127" t="s">
        <v>8580</v>
      </c>
      <c r="E1467" s="258">
        <v>9738</v>
      </c>
    </row>
    <row r="1468" spans="1:5" ht="14.5" x14ac:dyDescent="0.35">
      <c r="A1468" s="127" t="s">
        <v>1492</v>
      </c>
      <c r="B1468" s="128">
        <v>164071</v>
      </c>
      <c r="D1468" s="127" t="s">
        <v>8581</v>
      </c>
      <c r="E1468" s="258">
        <v>164071</v>
      </c>
    </row>
    <row r="1469" spans="1:5" ht="14.5" x14ac:dyDescent="0.35">
      <c r="A1469" s="127" t="s">
        <v>466</v>
      </c>
      <c r="B1469" s="128">
        <v>612</v>
      </c>
      <c r="D1469" s="127" t="s">
        <v>10990</v>
      </c>
      <c r="E1469" s="258">
        <v>612</v>
      </c>
    </row>
    <row r="1470" spans="1:5" ht="14.5" x14ac:dyDescent="0.35">
      <c r="A1470" s="127" t="s">
        <v>1493</v>
      </c>
      <c r="B1470" s="128">
        <v>6317</v>
      </c>
      <c r="D1470" s="127" t="s">
        <v>8582</v>
      </c>
      <c r="E1470" s="258">
        <v>6317</v>
      </c>
    </row>
    <row r="1471" spans="1:5" ht="14.5" x14ac:dyDescent="0.35">
      <c r="A1471" s="127" t="s">
        <v>1494</v>
      </c>
      <c r="B1471" s="128">
        <v>4120</v>
      </c>
      <c r="D1471" s="127" t="s">
        <v>8583</v>
      </c>
      <c r="E1471" s="258">
        <v>4120</v>
      </c>
    </row>
    <row r="1472" spans="1:5" ht="14.5" x14ac:dyDescent="0.35">
      <c r="A1472" s="127" t="s">
        <v>1495</v>
      </c>
      <c r="B1472" s="128">
        <v>46349</v>
      </c>
      <c r="D1472" s="127" t="s">
        <v>8584</v>
      </c>
      <c r="E1472" s="258">
        <v>46349</v>
      </c>
    </row>
    <row r="1473" spans="1:5" ht="14.5" x14ac:dyDescent="0.35">
      <c r="A1473" s="127" t="s">
        <v>1496</v>
      </c>
      <c r="B1473" s="128">
        <v>3165</v>
      </c>
      <c r="D1473" s="127" t="s">
        <v>8585</v>
      </c>
      <c r="E1473" s="258">
        <v>3165</v>
      </c>
    </row>
    <row r="1474" spans="1:5" ht="14.5" x14ac:dyDescent="0.35">
      <c r="A1474" s="127" t="s">
        <v>1497</v>
      </c>
      <c r="B1474" s="128">
        <v>17853</v>
      </c>
      <c r="D1474" s="127" t="s">
        <v>8586</v>
      </c>
      <c r="E1474" s="258">
        <v>17853</v>
      </c>
    </row>
    <row r="1475" spans="1:5" ht="14.5" x14ac:dyDescent="0.35">
      <c r="A1475" s="127" t="s">
        <v>1498</v>
      </c>
      <c r="B1475" s="128">
        <v>6905</v>
      </c>
      <c r="D1475" s="127" t="s">
        <v>8587</v>
      </c>
      <c r="E1475" s="258">
        <v>6905</v>
      </c>
    </row>
    <row r="1476" spans="1:5" ht="14.5" x14ac:dyDescent="0.35">
      <c r="A1476" s="127" t="s">
        <v>1499</v>
      </c>
      <c r="B1476" s="128">
        <v>287</v>
      </c>
      <c r="D1476" s="127" t="s">
        <v>8588</v>
      </c>
      <c r="E1476" s="258">
        <v>287</v>
      </c>
    </row>
    <row r="1477" spans="1:5" ht="14.5" x14ac:dyDescent="0.35">
      <c r="A1477" s="127" t="s">
        <v>1500</v>
      </c>
      <c r="B1477" s="128">
        <v>45410</v>
      </c>
      <c r="D1477" s="127" t="s">
        <v>8589</v>
      </c>
      <c r="E1477" s="258">
        <v>45410</v>
      </c>
    </row>
    <row r="1478" spans="1:5" ht="14.5" x14ac:dyDescent="0.35">
      <c r="A1478" s="127" t="s">
        <v>1501</v>
      </c>
      <c r="B1478" s="128">
        <v>43619</v>
      </c>
      <c r="D1478" s="127" t="s">
        <v>8590</v>
      </c>
      <c r="E1478" s="258">
        <v>43619</v>
      </c>
    </row>
    <row r="1479" spans="1:5" ht="14.5" x14ac:dyDescent="0.35">
      <c r="A1479" s="127" t="s">
        <v>1502</v>
      </c>
      <c r="B1479" s="128">
        <v>161802</v>
      </c>
      <c r="D1479" s="127" t="s">
        <v>8591</v>
      </c>
      <c r="E1479" s="258">
        <v>161802</v>
      </c>
    </row>
    <row r="1480" spans="1:5" ht="14.5" x14ac:dyDescent="0.35">
      <c r="A1480" s="127" t="s">
        <v>1503</v>
      </c>
      <c r="B1480" s="128">
        <v>2933</v>
      </c>
      <c r="D1480" s="127" t="s">
        <v>8592</v>
      </c>
      <c r="E1480" s="258">
        <v>2933</v>
      </c>
    </row>
    <row r="1481" spans="1:5" ht="14.5" x14ac:dyDescent="0.35">
      <c r="A1481" s="127" t="s">
        <v>1504</v>
      </c>
      <c r="B1481" s="128">
        <v>4946</v>
      </c>
      <c r="D1481" s="127" t="s">
        <v>8593</v>
      </c>
      <c r="E1481" s="258">
        <v>4946</v>
      </c>
    </row>
    <row r="1482" spans="1:5" ht="14.5" x14ac:dyDescent="0.35">
      <c r="A1482" s="127" t="s">
        <v>467</v>
      </c>
      <c r="B1482" s="128">
        <v>13310</v>
      </c>
      <c r="D1482" s="127" t="s">
        <v>10991</v>
      </c>
      <c r="E1482" s="258">
        <v>13310</v>
      </c>
    </row>
    <row r="1483" spans="1:5" ht="14.5" x14ac:dyDescent="0.35">
      <c r="A1483" s="127" t="s">
        <v>1505</v>
      </c>
      <c r="B1483" s="128">
        <v>1101</v>
      </c>
      <c r="D1483" s="127" t="s">
        <v>8594</v>
      </c>
      <c r="E1483" s="258">
        <v>1101</v>
      </c>
    </row>
    <row r="1484" spans="1:5" ht="14.5" x14ac:dyDescent="0.35">
      <c r="A1484" s="127" t="s">
        <v>1506</v>
      </c>
      <c r="B1484" s="128">
        <v>111955</v>
      </c>
      <c r="D1484" s="127" t="s">
        <v>8595</v>
      </c>
      <c r="E1484" s="258">
        <v>111955</v>
      </c>
    </row>
    <row r="1485" spans="1:5" ht="14.5" x14ac:dyDescent="0.35">
      <c r="A1485" s="127" t="s">
        <v>4316</v>
      </c>
      <c r="B1485" s="128">
        <v>0</v>
      </c>
      <c r="D1485" s="127" t="s">
        <v>11594</v>
      </c>
      <c r="E1485" s="258">
        <v>0</v>
      </c>
    </row>
    <row r="1486" spans="1:5" ht="14.5" x14ac:dyDescent="0.35">
      <c r="A1486" s="127" t="s">
        <v>1507</v>
      </c>
      <c r="B1486" s="128">
        <v>9250</v>
      </c>
      <c r="D1486" s="127" t="s">
        <v>8596</v>
      </c>
      <c r="E1486" s="258">
        <v>9250</v>
      </c>
    </row>
    <row r="1487" spans="1:5" ht="14.5" x14ac:dyDescent="0.35">
      <c r="A1487" s="127" t="s">
        <v>1508</v>
      </c>
      <c r="B1487" s="128">
        <v>7490</v>
      </c>
      <c r="D1487" s="127" t="s">
        <v>8597</v>
      </c>
      <c r="E1487" s="258">
        <v>7490</v>
      </c>
    </row>
    <row r="1488" spans="1:5" ht="14.5" x14ac:dyDescent="0.35">
      <c r="A1488" s="127" t="s">
        <v>1509</v>
      </c>
      <c r="B1488" s="128">
        <v>689</v>
      </c>
      <c r="D1488" s="127" t="s">
        <v>8598</v>
      </c>
      <c r="E1488" s="258">
        <v>689</v>
      </c>
    </row>
    <row r="1489" spans="1:5" ht="14.5" x14ac:dyDescent="0.35">
      <c r="A1489" s="127" t="s">
        <v>468</v>
      </c>
      <c r="B1489" s="128">
        <v>1426</v>
      </c>
      <c r="D1489" s="127" t="s">
        <v>10992</v>
      </c>
      <c r="E1489" s="258">
        <v>1426</v>
      </c>
    </row>
    <row r="1490" spans="1:5" ht="14.5" x14ac:dyDescent="0.35">
      <c r="A1490" s="127" t="s">
        <v>1510</v>
      </c>
      <c r="B1490" s="128">
        <v>19747</v>
      </c>
      <c r="D1490" s="127" t="s">
        <v>8599</v>
      </c>
      <c r="E1490" s="258">
        <v>19747</v>
      </c>
    </row>
    <row r="1491" spans="1:5" ht="14.5" x14ac:dyDescent="0.35">
      <c r="A1491" s="127" t="s">
        <v>1511</v>
      </c>
      <c r="B1491" s="128">
        <v>154</v>
      </c>
      <c r="D1491" s="127" t="s">
        <v>8600</v>
      </c>
      <c r="E1491" s="258">
        <v>154</v>
      </c>
    </row>
    <row r="1492" spans="1:5" ht="14.5" x14ac:dyDescent="0.35">
      <c r="A1492" s="127" t="s">
        <v>1512</v>
      </c>
      <c r="B1492" s="128">
        <v>207604</v>
      </c>
      <c r="D1492" s="127" t="s">
        <v>8601</v>
      </c>
      <c r="E1492" s="258">
        <v>207604</v>
      </c>
    </row>
    <row r="1493" spans="1:5" ht="14.5" x14ac:dyDescent="0.35">
      <c r="A1493" s="127" t="s">
        <v>1513</v>
      </c>
      <c r="B1493" s="128">
        <v>2061</v>
      </c>
      <c r="D1493" s="127" t="s">
        <v>8602</v>
      </c>
      <c r="E1493" s="258">
        <v>2061</v>
      </c>
    </row>
    <row r="1494" spans="1:5" ht="14.5" x14ac:dyDescent="0.35">
      <c r="A1494" s="127" t="s">
        <v>1514</v>
      </c>
      <c r="B1494" s="128">
        <v>1798</v>
      </c>
      <c r="D1494" s="127" t="s">
        <v>8603</v>
      </c>
      <c r="E1494" s="258">
        <v>1798</v>
      </c>
    </row>
    <row r="1495" spans="1:5" ht="14.5" x14ac:dyDescent="0.35">
      <c r="A1495" s="127" t="s">
        <v>1515</v>
      </c>
      <c r="B1495" s="128">
        <v>11730</v>
      </c>
      <c r="D1495" s="127" t="s">
        <v>8604</v>
      </c>
      <c r="E1495" s="258">
        <v>11730</v>
      </c>
    </row>
    <row r="1496" spans="1:5" ht="14.5" x14ac:dyDescent="0.35">
      <c r="A1496" s="127" t="s">
        <v>1516</v>
      </c>
      <c r="B1496" s="128">
        <v>5300</v>
      </c>
      <c r="D1496" s="127" t="s">
        <v>8605</v>
      </c>
      <c r="E1496" s="258">
        <v>5300</v>
      </c>
    </row>
    <row r="1497" spans="1:5" ht="14.5" x14ac:dyDescent="0.35">
      <c r="A1497" s="127" t="s">
        <v>1517</v>
      </c>
      <c r="B1497" s="128">
        <v>1609</v>
      </c>
      <c r="D1497" s="127" t="s">
        <v>8606</v>
      </c>
      <c r="E1497" s="258">
        <v>1609</v>
      </c>
    </row>
    <row r="1498" spans="1:5" ht="14.5" x14ac:dyDescent="0.35">
      <c r="A1498" s="127" t="s">
        <v>1518</v>
      </c>
      <c r="B1498" s="128">
        <v>1977</v>
      </c>
      <c r="D1498" s="127" t="s">
        <v>8607</v>
      </c>
      <c r="E1498" s="258">
        <v>1977</v>
      </c>
    </row>
    <row r="1499" spans="1:5" ht="14.5" x14ac:dyDescent="0.35">
      <c r="A1499" s="127" t="s">
        <v>1519</v>
      </c>
      <c r="B1499" s="128">
        <v>4739</v>
      </c>
      <c r="D1499" s="127" t="s">
        <v>8608</v>
      </c>
      <c r="E1499" s="258">
        <v>4739</v>
      </c>
    </row>
    <row r="1500" spans="1:5" ht="14.5" x14ac:dyDescent="0.35">
      <c r="A1500" s="127" t="s">
        <v>469</v>
      </c>
      <c r="B1500" s="128">
        <v>683</v>
      </c>
      <c r="D1500" s="127" t="s">
        <v>10993</v>
      </c>
      <c r="E1500" s="258">
        <v>683</v>
      </c>
    </row>
    <row r="1501" spans="1:5" ht="14.5" x14ac:dyDescent="0.35">
      <c r="A1501" s="127" t="s">
        <v>1520</v>
      </c>
      <c r="B1501" s="128">
        <v>4607</v>
      </c>
      <c r="D1501" s="127" t="s">
        <v>8609</v>
      </c>
      <c r="E1501" s="258">
        <v>4607</v>
      </c>
    </row>
    <row r="1502" spans="1:5" ht="14.5" x14ac:dyDescent="0.35">
      <c r="A1502" s="127" t="s">
        <v>4325</v>
      </c>
      <c r="B1502" s="128">
        <v>0</v>
      </c>
      <c r="D1502" s="127" t="s">
        <v>11595</v>
      </c>
      <c r="E1502" s="258">
        <v>0</v>
      </c>
    </row>
    <row r="1503" spans="1:5" ht="14.5" x14ac:dyDescent="0.35">
      <c r="A1503" s="127" t="s">
        <v>1521</v>
      </c>
      <c r="B1503" s="128">
        <v>1095</v>
      </c>
      <c r="D1503" s="127" t="s">
        <v>8610</v>
      </c>
      <c r="E1503" s="258">
        <v>1095</v>
      </c>
    </row>
    <row r="1504" spans="1:5" ht="14.5" x14ac:dyDescent="0.35">
      <c r="A1504" s="127" t="s">
        <v>1522</v>
      </c>
      <c r="B1504" s="128">
        <v>15709</v>
      </c>
      <c r="D1504" s="127" t="s">
        <v>8611</v>
      </c>
      <c r="E1504" s="258">
        <v>15709</v>
      </c>
    </row>
    <row r="1505" spans="1:5" ht="14.5" x14ac:dyDescent="0.35">
      <c r="A1505" s="127" t="s">
        <v>4326</v>
      </c>
      <c r="B1505" s="128">
        <v>0</v>
      </c>
      <c r="D1505" s="127" t="s">
        <v>11596</v>
      </c>
      <c r="E1505" s="258">
        <v>0</v>
      </c>
    </row>
    <row r="1506" spans="1:5" ht="14.5" x14ac:dyDescent="0.35">
      <c r="A1506" s="127" t="s">
        <v>1523</v>
      </c>
      <c r="B1506" s="128">
        <v>370</v>
      </c>
      <c r="D1506" s="127" t="s">
        <v>8612</v>
      </c>
      <c r="E1506" s="258">
        <v>370</v>
      </c>
    </row>
    <row r="1507" spans="1:5" ht="14.5" x14ac:dyDescent="0.35">
      <c r="A1507" s="127" t="s">
        <v>1524</v>
      </c>
      <c r="B1507" s="128">
        <v>58662</v>
      </c>
      <c r="D1507" s="127" t="s">
        <v>8613</v>
      </c>
      <c r="E1507" s="258">
        <v>58662</v>
      </c>
    </row>
    <row r="1508" spans="1:5" ht="14.5" x14ac:dyDescent="0.35">
      <c r="A1508" s="127" t="s">
        <v>1525</v>
      </c>
      <c r="B1508" s="128">
        <v>3097</v>
      </c>
      <c r="D1508" s="127" t="s">
        <v>8614</v>
      </c>
      <c r="E1508" s="258">
        <v>3097</v>
      </c>
    </row>
    <row r="1509" spans="1:5" ht="14.5" x14ac:dyDescent="0.35">
      <c r="A1509" s="127" t="s">
        <v>1526</v>
      </c>
      <c r="B1509" s="128">
        <v>839864</v>
      </c>
      <c r="D1509" s="127" t="s">
        <v>8615</v>
      </c>
      <c r="E1509" s="258">
        <v>839864</v>
      </c>
    </row>
    <row r="1510" spans="1:5" ht="14.5" x14ac:dyDescent="0.35">
      <c r="A1510" s="127" t="s">
        <v>1527</v>
      </c>
      <c r="B1510" s="128">
        <v>1800</v>
      </c>
      <c r="D1510" s="127" t="s">
        <v>8616</v>
      </c>
      <c r="E1510" s="258">
        <v>1800</v>
      </c>
    </row>
    <row r="1511" spans="1:5" ht="14.5" x14ac:dyDescent="0.35">
      <c r="A1511" s="127" t="s">
        <v>1528</v>
      </c>
      <c r="B1511" s="128">
        <v>13086</v>
      </c>
      <c r="D1511" s="127" t="s">
        <v>8617</v>
      </c>
      <c r="E1511" s="258">
        <v>13086</v>
      </c>
    </row>
    <row r="1512" spans="1:5" ht="14.5" x14ac:dyDescent="0.35">
      <c r="A1512" s="127" t="s">
        <v>1529</v>
      </c>
      <c r="B1512" s="128">
        <v>2328</v>
      </c>
      <c r="D1512" s="127" t="s">
        <v>8618</v>
      </c>
      <c r="E1512" s="258">
        <v>2328</v>
      </c>
    </row>
    <row r="1513" spans="1:5" ht="14.5" x14ac:dyDescent="0.35">
      <c r="A1513" s="127" t="s">
        <v>1530</v>
      </c>
      <c r="B1513" s="128">
        <v>3501</v>
      </c>
      <c r="D1513" s="127" t="s">
        <v>8619</v>
      </c>
      <c r="E1513" s="258">
        <v>3501</v>
      </c>
    </row>
    <row r="1514" spans="1:5" ht="14.5" x14ac:dyDescent="0.35">
      <c r="A1514" s="127" t="s">
        <v>1531</v>
      </c>
      <c r="B1514" s="128">
        <v>2422</v>
      </c>
      <c r="D1514" s="127" t="s">
        <v>8620</v>
      </c>
      <c r="E1514" s="258">
        <v>2422</v>
      </c>
    </row>
    <row r="1515" spans="1:5" ht="14.5" x14ac:dyDescent="0.35">
      <c r="A1515" s="127" t="s">
        <v>4327</v>
      </c>
      <c r="B1515" s="128">
        <v>177</v>
      </c>
      <c r="D1515" s="127" t="s">
        <v>11597</v>
      </c>
      <c r="E1515" s="258">
        <v>177</v>
      </c>
    </row>
    <row r="1516" spans="1:5" ht="14.5" x14ac:dyDescent="0.35">
      <c r="A1516" s="127" t="s">
        <v>1532</v>
      </c>
      <c r="B1516" s="128">
        <v>26107</v>
      </c>
      <c r="D1516" s="127" t="s">
        <v>8621</v>
      </c>
      <c r="E1516" s="258">
        <v>26107</v>
      </c>
    </row>
    <row r="1517" spans="1:5" ht="14.5" x14ac:dyDescent="0.35">
      <c r="A1517" s="127" t="s">
        <v>1533</v>
      </c>
      <c r="B1517" s="128">
        <v>1111</v>
      </c>
      <c r="D1517" s="127" t="s">
        <v>8622</v>
      </c>
      <c r="E1517" s="258">
        <v>1111</v>
      </c>
    </row>
    <row r="1518" spans="1:5" ht="14.5" x14ac:dyDescent="0.35">
      <c r="A1518" s="127" t="s">
        <v>1534</v>
      </c>
      <c r="B1518" s="128">
        <v>2691</v>
      </c>
      <c r="D1518" s="127" t="s">
        <v>8623</v>
      </c>
      <c r="E1518" s="258">
        <v>2691</v>
      </c>
    </row>
    <row r="1519" spans="1:5" ht="14.5" x14ac:dyDescent="0.35">
      <c r="A1519" s="127" t="s">
        <v>1535</v>
      </c>
      <c r="B1519" s="128">
        <v>100302</v>
      </c>
      <c r="D1519" s="127" t="s">
        <v>8624</v>
      </c>
      <c r="E1519" s="258">
        <v>100302</v>
      </c>
    </row>
    <row r="1520" spans="1:5" ht="14.5" x14ac:dyDescent="0.35">
      <c r="A1520" s="127" t="s">
        <v>1536</v>
      </c>
      <c r="B1520" s="128">
        <v>25515</v>
      </c>
      <c r="D1520" s="127" t="s">
        <v>8625</v>
      </c>
      <c r="E1520" s="258">
        <v>25515</v>
      </c>
    </row>
    <row r="1521" spans="1:5" ht="14.5" x14ac:dyDescent="0.35">
      <c r="A1521" s="127" t="s">
        <v>4328</v>
      </c>
      <c r="B1521" s="128">
        <v>0</v>
      </c>
      <c r="D1521" s="127" t="s">
        <v>11598</v>
      </c>
      <c r="E1521" s="258">
        <v>0</v>
      </c>
    </row>
    <row r="1522" spans="1:5" ht="14.5" x14ac:dyDescent="0.35">
      <c r="A1522" s="127" t="s">
        <v>1537</v>
      </c>
      <c r="B1522" s="128">
        <v>286</v>
      </c>
      <c r="D1522" s="127" t="s">
        <v>8626</v>
      </c>
      <c r="E1522" s="258">
        <v>286</v>
      </c>
    </row>
    <row r="1523" spans="1:5" ht="14.5" x14ac:dyDescent="0.35">
      <c r="A1523" s="127" t="s">
        <v>1538</v>
      </c>
      <c r="B1523" s="128">
        <v>763</v>
      </c>
      <c r="D1523" s="127" t="s">
        <v>8627</v>
      </c>
      <c r="E1523" s="258">
        <v>763</v>
      </c>
    </row>
    <row r="1524" spans="1:5" ht="14.5" x14ac:dyDescent="0.35">
      <c r="A1524" s="127" t="s">
        <v>1539</v>
      </c>
      <c r="B1524" s="128">
        <v>29420</v>
      </c>
      <c r="D1524" s="127" t="s">
        <v>8628</v>
      </c>
      <c r="E1524" s="258">
        <v>29420</v>
      </c>
    </row>
    <row r="1525" spans="1:5" ht="14.5" x14ac:dyDescent="0.35">
      <c r="A1525" s="127" t="s">
        <v>1540</v>
      </c>
      <c r="B1525" s="128">
        <v>3326</v>
      </c>
      <c r="D1525" s="127" t="s">
        <v>8629</v>
      </c>
      <c r="E1525" s="258">
        <v>3326</v>
      </c>
    </row>
    <row r="1526" spans="1:5" ht="14.5" x14ac:dyDescent="0.35">
      <c r="A1526" s="127" t="s">
        <v>1541</v>
      </c>
      <c r="B1526" s="128">
        <v>167213</v>
      </c>
      <c r="D1526" s="127" t="s">
        <v>8630</v>
      </c>
      <c r="E1526" s="258">
        <v>167213</v>
      </c>
    </row>
    <row r="1527" spans="1:5" ht="14.5" x14ac:dyDescent="0.35">
      <c r="A1527" s="127" t="s">
        <v>1542</v>
      </c>
      <c r="B1527" s="128">
        <v>4920</v>
      </c>
      <c r="D1527" s="127" t="s">
        <v>8631</v>
      </c>
      <c r="E1527" s="258">
        <v>4920</v>
      </c>
    </row>
    <row r="1528" spans="1:5" ht="14.5" x14ac:dyDescent="0.35">
      <c r="A1528" s="127" t="s">
        <v>1543</v>
      </c>
      <c r="B1528" s="128">
        <v>1636</v>
      </c>
      <c r="D1528" s="127" t="s">
        <v>8632</v>
      </c>
      <c r="E1528" s="258">
        <v>1636</v>
      </c>
    </row>
    <row r="1529" spans="1:5" ht="14.5" x14ac:dyDescent="0.35">
      <c r="A1529" s="127" t="s">
        <v>1544</v>
      </c>
      <c r="B1529" s="128">
        <v>9453</v>
      </c>
      <c r="D1529" s="127" t="s">
        <v>8633</v>
      </c>
      <c r="E1529" s="258">
        <v>9453</v>
      </c>
    </row>
    <row r="1530" spans="1:5" ht="14.5" x14ac:dyDescent="0.35">
      <c r="A1530" s="127" t="s">
        <v>1545</v>
      </c>
      <c r="B1530" s="128">
        <v>872718</v>
      </c>
      <c r="D1530" s="127" t="s">
        <v>8634</v>
      </c>
      <c r="E1530" s="258">
        <v>872718</v>
      </c>
    </row>
    <row r="1531" spans="1:5" ht="14.5" x14ac:dyDescent="0.35">
      <c r="A1531" s="127" t="s">
        <v>1546</v>
      </c>
      <c r="B1531" s="128">
        <v>3192</v>
      </c>
      <c r="D1531" s="127" t="s">
        <v>8635</v>
      </c>
      <c r="E1531" s="258">
        <v>3192</v>
      </c>
    </row>
    <row r="1532" spans="1:5" ht="14.5" x14ac:dyDescent="0.35">
      <c r="A1532" s="127" t="s">
        <v>1547</v>
      </c>
      <c r="B1532" s="128">
        <v>1098</v>
      </c>
      <c r="D1532" s="127" t="s">
        <v>8636</v>
      </c>
      <c r="E1532" s="258">
        <v>1098</v>
      </c>
    </row>
    <row r="1533" spans="1:5" ht="14.5" x14ac:dyDescent="0.35">
      <c r="A1533" s="127" t="s">
        <v>1548</v>
      </c>
      <c r="B1533" s="128">
        <v>3213</v>
      </c>
      <c r="D1533" s="127" t="s">
        <v>8637</v>
      </c>
      <c r="E1533" s="258">
        <v>3213</v>
      </c>
    </row>
    <row r="1534" spans="1:5" ht="14.5" x14ac:dyDescent="0.35">
      <c r="A1534" s="127" t="s">
        <v>1549</v>
      </c>
      <c r="B1534" s="128">
        <v>80884</v>
      </c>
      <c r="D1534" s="127" t="s">
        <v>8638</v>
      </c>
      <c r="E1534" s="258">
        <v>80884</v>
      </c>
    </row>
    <row r="1535" spans="1:5" ht="14.5" x14ac:dyDescent="0.35">
      <c r="A1535" s="127" t="s">
        <v>1550</v>
      </c>
      <c r="B1535" s="128">
        <v>3976</v>
      </c>
      <c r="D1535" s="127" t="s">
        <v>8639</v>
      </c>
      <c r="E1535" s="258">
        <v>3976</v>
      </c>
    </row>
    <row r="1536" spans="1:5" ht="14.5" x14ac:dyDescent="0.35">
      <c r="A1536" s="127" t="s">
        <v>4329</v>
      </c>
      <c r="B1536" s="128">
        <v>0</v>
      </c>
      <c r="D1536" s="127" t="s">
        <v>11599</v>
      </c>
      <c r="E1536" s="258">
        <v>0</v>
      </c>
    </row>
    <row r="1537" spans="1:5" ht="14.5" x14ac:dyDescent="0.35">
      <c r="A1537" s="127" t="s">
        <v>1551</v>
      </c>
      <c r="B1537" s="128">
        <v>2527</v>
      </c>
      <c r="D1537" s="127" t="s">
        <v>8640</v>
      </c>
      <c r="E1537" s="258">
        <v>2527</v>
      </c>
    </row>
    <row r="1538" spans="1:5" ht="14.5" x14ac:dyDescent="0.35">
      <c r="A1538" s="127" t="s">
        <v>1552</v>
      </c>
      <c r="B1538" s="128">
        <v>1397</v>
      </c>
      <c r="D1538" s="127" t="s">
        <v>8641</v>
      </c>
      <c r="E1538" s="258">
        <v>1397</v>
      </c>
    </row>
    <row r="1539" spans="1:5" ht="14.5" x14ac:dyDescent="0.35">
      <c r="A1539" s="127" t="s">
        <v>1553</v>
      </c>
      <c r="B1539" s="128">
        <v>3699</v>
      </c>
      <c r="D1539" s="127" t="s">
        <v>8642</v>
      </c>
      <c r="E1539" s="258">
        <v>3699</v>
      </c>
    </row>
    <row r="1540" spans="1:5" ht="14.5" x14ac:dyDescent="0.35">
      <c r="A1540" s="127" t="s">
        <v>1554</v>
      </c>
      <c r="B1540" s="128">
        <v>1193</v>
      </c>
      <c r="D1540" s="127" t="s">
        <v>8643</v>
      </c>
      <c r="E1540" s="258">
        <v>1193</v>
      </c>
    </row>
    <row r="1541" spans="1:5" ht="14.5" x14ac:dyDescent="0.35">
      <c r="A1541" s="127" t="s">
        <v>1555</v>
      </c>
      <c r="B1541" s="128">
        <v>14171</v>
      </c>
      <c r="D1541" s="127" t="s">
        <v>8644</v>
      </c>
      <c r="E1541" s="258">
        <v>14171</v>
      </c>
    </row>
    <row r="1542" spans="1:5" ht="14.5" x14ac:dyDescent="0.35">
      <c r="A1542" s="127" t="s">
        <v>1556</v>
      </c>
      <c r="B1542" s="128">
        <v>1281</v>
      </c>
      <c r="D1542" s="127" t="s">
        <v>8645</v>
      </c>
      <c r="E1542" s="258">
        <v>1281</v>
      </c>
    </row>
    <row r="1543" spans="1:5" ht="14.5" x14ac:dyDescent="0.35">
      <c r="A1543" s="127" t="s">
        <v>1557</v>
      </c>
      <c r="B1543" s="128">
        <v>3730</v>
      </c>
      <c r="D1543" s="127" t="s">
        <v>8646</v>
      </c>
      <c r="E1543" s="258">
        <v>3730</v>
      </c>
    </row>
    <row r="1544" spans="1:5" ht="14.5" x14ac:dyDescent="0.35">
      <c r="A1544" s="127" t="s">
        <v>1558</v>
      </c>
      <c r="B1544" s="128">
        <v>9060</v>
      </c>
      <c r="D1544" s="127" t="s">
        <v>8647</v>
      </c>
      <c r="E1544" s="258">
        <v>9060</v>
      </c>
    </row>
    <row r="1545" spans="1:5" ht="14.5" x14ac:dyDescent="0.35">
      <c r="A1545" s="127" t="s">
        <v>1559</v>
      </c>
      <c r="B1545" s="128">
        <v>2018</v>
      </c>
      <c r="D1545" s="127" t="s">
        <v>8648</v>
      </c>
      <c r="E1545" s="258">
        <v>2018</v>
      </c>
    </row>
    <row r="1546" spans="1:5" ht="14.5" x14ac:dyDescent="0.35">
      <c r="A1546" s="127" t="s">
        <v>4330</v>
      </c>
      <c r="B1546" s="128">
        <v>0</v>
      </c>
      <c r="D1546" s="127" t="s">
        <v>11600</v>
      </c>
      <c r="E1546" s="258">
        <v>0</v>
      </c>
    </row>
    <row r="1547" spans="1:5" ht="14.5" x14ac:dyDescent="0.35">
      <c r="A1547" s="127" t="s">
        <v>1560</v>
      </c>
      <c r="B1547" s="128">
        <v>715</v>
      </c>
      <c r="D1547" s="127" t="s">
        <v>8649</v>
      </c>
      <c r="E1547" s="258">
        <v>715</v>
      </c>
    </row>
    <row r="1548" spans="1:5" ht="14.5" x14ac:dyDescent="0.35">
      <c r="A1548" s="127" t="s">
        <v>1561</v>
      </c>
      <c r="B1548" s="128">
        <v>73494</v>
      </c>
      <c r="D1548" s="127" t="s">
        <v>8650</v>
      </c>
      <c r="E1548" s="258">
        <v>73494</v>
      </c>
    </row>
    <row r="1549" spans="1:5" ht="14.5" x14ac:dyDescent="0.35">
      <c r="A1549" s="127" t="s">
        <v>1562</v>
      </c>
      <c r="B1549" s="128">
        <v>847</v>
      </c>
      <c r="D1549" s="127" t="s">
        <v>8651</v>
      </c>
      <c r="E1549" s="258">
        <v>847</v>
      </c>
    </row>
    <row r="1550" spans="1:5" ht="14.5" x14ac:dyDescent="0.35">
      <c r="A1550" s="127" t="s">
        <v>4331</v>
      </c>
      <c r="B1550" s="128">
        <v>0</v>
      </c>
      <c r="D1550" s="127" t="s">
        <v>11601</v>
      </c>
      <c r="E1550" s="258">
        <v>0</v>
      </c>
    </row>
    <row r="1551" spans="1:5" ht="14.5" x14ac:dyDescent="0.35">
      <c r="A1551" s="127" t="s">
        <v>1563</v>
      </c>
      <c r="B1551" s="128">
        <v>184830</v>
      </c>
      <c r="D1551" s="127" t="s">
        <v>8652</v>
      </c>
      <c r="E1551" s="258">
        <v>184830</v>
      </c>
    </row>
    <row r="1552" spans="1:5" ht="14.5" x14ac:dyDescent="0.35">
      <c r="A1552" s="127" t="s">
        <v>1564</v>
      </c>
      <c r="B1552" s="128">
        <v>6662</v>
      </c>
      <c r="D1552" s="127" t="s">
        <v>8653</v>
      </c>
      <c r="E1552" s="258">
        <v>6662</v>
      </c>
    </row>
    <row r="1553" spans="1:5" ht="14.5" x14ac:dyDescent="0.35">
      <c r="A1553" s="127" t="s">
        <v>1565</v>
      </c>
      <c r="B1553" s="128">
        <v>43382</v>
      </c>
      <c r="D1553" s="127" t="s">
        <v>8654</v>
      </c>
      <c r="E1553" s="258">
        <v>43382</v>
      </c>
    </row>
    <row r="1554" spans="1:5" ht="14.5" x14ac:dyDescent="0.35">
      <c r="A1554" s="127" t="s">
        <v>1566</v>
      </c>
      <c r="B1554" s="128">
        <v>644</v>
      </c>
      <c r="D1554" s="127" t="s">
        <v>8655</v>
      </c>
      <c r="E1554" s="258">
        <v>644</v>
      </c>
    </row>
    <row r="1555" spans="1:5" ht="14.5" x14ac:dyDescent="0.35">
      <c r="A1555" s="127" t="s">
        <v>1567</v>
      </c>
      <c r="B1555" s="128">
        <v>15861</v>
      </c>
      <c r="D1555" s="127" t="s">
        <v>8656</v>
      </c>
      <c r="E1555" s="258">
        <v>15861</v>
      </c>
    </row>
    <row r="1556" spans="1:5" ht="14.5" x14ac:dyDescent="0.35">
      <c r="A1556" s="127" t="s">
        <v>1568</v>
      </c>
      <c r="B1556" s="128">
        <v>7512</v>
      </c>
      <c r="D1556" s="127" t="s">
        <v>8657</v>
      </c>
      <c r="E1556" s="258">
        <v>7512</v>
      </c>
    </row>
    <row r="1557" spans="1:5" ht="14.5" x14ac:dyDescent="0.35">
      <c r="A1557" s="127" t="s">
        <v>1569</v>
      </c>
      <c r="B1557" s="128">
        <v>27822</v>
      </c>
      <c r="D1557" s="127" t="s">
        <v>8658</v>
      </c>
      <c r="E1557" s="258">
        <v>27822</v>
      </c>
    </row>
    <row r="1558" spans="1:5" ht="14.5" x14ac:dyDescent="0.35">
      <c r="A1558" s="127" t="s">
        <v>1570</v>
      </c>
      <c r="B1558" s="128">
        <v>38952</v>
      </c>
      <c r="D1558" s="127" t="s">
        <v>8659</v>
      </c>
      <c r="E1558" s="258">
        <v>38952</v>
      </c>
    </row>
    <row r="1559" spans="1:5" ht="14.5" x14ac:dyDescent="0.35">
      <c r="A1559" s="127" t="s">
        <v>1571</v>
      </c>
      <c r="B1559" s="128">
        <v>64769</v>
      </c>
      <c r="D1559" s="127" t="s">
        <v>8660</v>
      </c>
      <c r="E1559" s="258">
        <v>64769</v>
      </c>
    </row>
    <row r="1560" spans="1:5" ht="14.5" x14ac:dyDescent="0.35">
      <c r="A1560" s="127" t="s">
        <v>1572</v>
      </c>
      <c r="B1560" s="128">
        <v>19066</v>
      </c>
      <c r="D1560" s="127" t="s">
        <v>8661</v>
      </c>
      <c r="E1560" s="258">
        <v>19066</v>
      </c>
    </row>
    <row r="1561" spans="1:5" ht="14.5" x14ac:dyDescent="0.35">
      <c r="A1561" s="127" t="s">
        <v>1573</v>
      </c>
      <c r="B1561" s="128">
        <v>38944.92</v>
      </c>
      <c r="D1561" s="127" t="s">
        <v>8662</v>
      </c>
      <c r="E1561" s="258">
        <v>38944.92</v>
      </c>
    </row>
    <row r="1562" spans="1:5" ht="14.5" x14ac:dyDescent="0.35">
      <c r="A1562" s="127" t="s">
        <v>1574</v>
      </c>
      <c r="B1562" s="128">
        <v>320</v>
      </c>
      <c r="D1562" s="127" t="s">
        <v>8663</v>
      </c>
      <c r="E1562" s="258">
        <v>320</v>
      </c>
    </row>
    <row r="1563" spans="1:5" ht="14.5" x14ac:dyDescent="0.35">
      <c r="A1563" s="127" t="s">
        <v>1575</v>
      </c>
      <c r="B1563" s="128">
        <v>5600</v>
      </c>
      <c r="D1563" s="127" t="s">
        <v>8664</v>
      </c>
      <c r="E1563" s="258">
        <v>5600</v>
      </c>
    </row>
    <row r="1564" spans="1:5" ht="14.5" x14ac:dyDescent="0.35">
      <c r="A1564" s="127" t="s">
        <v>4332</v>
      </c>
      <c r="B1564" s="128">
        <v>3626</v>
      </c>
      <c r="D1564" s="127" t="s">
        <v>11602</v>
      </c>
      <c r="E1564" s="258">
        <v>3626</v>
      </c>
    </row>
    <row r="1565" spans="1:5" ht="14.5" x14ac:dyDescent="0.35">
      <c r="A1565" s="127" t="s">
        <v>4333</v>
      </c>
      <c r="B1565" s="128">
        <v>1902</v>
      </c>
      <c r="D1565" s="127" t="s">
        <v>8665</v>
      </c>
      <c r="E1565" s="258">
        <v>1902</v>
      </c>
    </row>
    <row r="1566" spans="1:5" ht="14.5" x14ac:dyDescent="0.35">
      <c r="A1566" s="127" t="s">
        <v>1576</v>
      </c>
      <c r="B1566" s="128">
        <v>11639</v>
      </c>
      <c r="D1566" s="127" t="s">
        <v>8666</v>
      </c>
      <c r="E1566" s="258">
        <v>11639</v>
      </c>
    </row>
    <row r="1567" spans="1:5" ht="14.5" x14ac:dyDescent="0.35">
      <c r="A1567" s="127" t="s">
        <v>1577</v>
      </c>
      <c r="B1567" s="128">
        <v>1930</v>
      </c>
      <c r="D1567" s="127" t="s">
        <v>8667</v>
      </c>
      <c r="E1567" s="258">
        <v>1930</v>
      </c>
    </row>
    <row r="1568" spans="1:5" ht="14.5" x14ac:dyDescent="0.35">
      <c r="A1568" s="127" t="s">
        <v>1578</v>
      </c>
      <c r="B1568" s="128">
        <v>119841</v>
      </c>
      <c r="D1568" s="127" t="s">
        <v>8668</v>
      </c>
      <c r="E1568" s="258">
        <v>119841</v>
      </c>
    </row>
    <row r="1569" spans="1:5" ht="14.5" x14ac:dyDescent="0.35">
      <c r="A1569" s="127" t="s">
        <v>1579</v>
      </c>
      <c r="B1569" s="128">
        <v>3748</v>
      </c>
      <c r="D1569" s="127" t="s">
        <v>8669</v>
      </c>
      <c r="E1569" s="258">
        <v>3748</v>
      </c>
    </row>
    <row r="1570" spans="1:5" ht="14.5" x14ac:dyDescent="0.35">
      <c r="A1570" s="127" t="s">
        <v>1580</v>
      </c>
      <c r="B1570" s="128">
        <v>2242</v>
      </c>
      <c r="D1570" s="127" t="s">
        <v>8670</v>
      </c>
      <c r="E1570" s="258">
        <v>2242</v>
      </c>
    </row>
    <row r="1571" spans="1:5" ht="14.5" x14ac:dyDescent="0.35">
      <c r="A1571" s="127" t="s">
        <v>1581</v>
      </c>
      <c r="B1571" s="128">
        <v>2630</v>
      </c>
      <c r="D1571" s="127" t="s">
        <v>8671</v>
      </c>
      <c r="E1571" s="258">
        <v>2630</v>
      </c>
    </row>
    <row r="1572" spans="1:5" ht="14.5" x14ac:dyDescent="0.35">
      <c r="A1572" s="127" t="s">
        <v>1582</v>
      </c>
      <c r="B1572" s="128">
        <v>31772</v>
      </c>
      <c r="D1572" s="127" t="s">
        <v>8672</v>
      </c>
      <c r="E1572" s="258">
        <v>31772</v>
      </c>
    </row>
    <row r="1573" spans="1:5" ht="14.5" x14ac:dyDescent="0.35">
      <c r="A1573" s="127" t="s">
        <v>1583</v>
      </c>
      <c r="B1573" s="128">
        <v>1030</v>
      </c>
      <c r="D1573" s="127" t="s">
        <v>8673</v>
      </c>
      <c r="E1573" s="258">
        <v>1030</v>
      </c>
    </row>
    <row r="1574" spans="1:5" ht="14.5" x14ac:dyDescent="0.35">
      <c r="A1574" s="127" t="s">
        <v>4334</v>
      </c>
      <c r="B1574" s="128">
        <v>821</v>
      </c>
      <c r="D1574" s="127" t="s">
        <v>8674</v>
      </c>
      <c r="E1574" s="258">
        <v>821</v>
      </c>
    </row>
    <row r="1575" spans="1:5" ht="14.5" x14ac:dyDescent="0.35">
      <c r="A1575" s="127" t="s">
        <v>1584</v>
      </c>
      <c r="B1575" s="128">
        <v>27365</v>
      </c>
      <c r="D1575" s="127" t="s">
        <v>8675</v>
      </c>
      <c r="E1575" s="258">
        <v>27365</v>
      </c>
    </row>
    <row r="1576" spans="1:5" ht="14.5" x14ac:dyDescent="0.35">
      <c r="A1576" s="127" t="s">
        <v>1585</v>
      </c>
      <c r="B1576" s="128">
        <v>538</v>
      </c>
      <c r="D1576" s="127" t="s">
        <v>8676</v>
      </c>
      <c r="E1576" s="258">
        <v>538</v>
      </c>
    </row>
    <row r="1577" spans="1:5" ht="14.5" x14ac:dyDescent="0.35">
      <c r="A1577" s="127" t="s">
        <v>1586</v>
      </c>
      <c r="B1577" s="128">
        <v>36514</v>
      </c>
      <c r="D1577" s="127" t="s">
        <v>8677</v>
      </c>
      <c r="E1577" s="258">
        <v>36514</v>
      </c>
    </row>
    <row r="1578" spans="1:5" ht="14.5" x14ac:dyDescent="0.35">
      <c r="A1578" s="127" t="s">
        <v>1587</v>
      </c>
      <c r="B1578" s="128">
        <v>36896</v>
      </c>
      <c r="D1578" s="127" t="s">
        <v>8678</v>
      </c>
      <c r="E1578" s="258">
        <v>36896</v>
      </c>
    </row>
    <row r="1579" spans="1:5" ht="14.5" x14ac:dyDescent="0.35">
      <c r="A1579" s="127" t="s">
        <v>4335</v>
      </c>
      <c r="B1579" s="128">
        <v>298</v>
      </c>
      <c r="D1579" s="127" t="s">
        <v>8679</v>
      </c>
      <c r="E1579" s="258">
        <v>298</v>
      </c>
    </row>
    <row r="1580" spans="1:5" ht="14.5" x14ac:dyDescent="0.35">
      <c r="A1580" s="127" t="s">
        <v>1588</v>
      </c>
      <c r="B1580" s="128">
        <v>23631</v>
      </c>
      <c r="D1580" s="127" t="s">
        <v>8680</v>
      </c>
      <c r="E1580" s="258">
        <v>23631</v>
      </c>
    </row>
    <row r="1581" spans="1:5" ht="14.5" x14ac:dyDescent="0.35">
      <c r="A1581" s="127" t="s">
        <v>4317</v>
      </c>
      <c r="B1581" s="128">
        <v>0</v>
      </c>
      <c r="D1581" s="127" t="s">
        <v>11603</v>
      </c>
      <c r="E1581" s="258">
        <v>0</v>
      </c>
    </row>
    <row r="1582" spans="1:5" ht="14.5" x14ac:dyDescent="0.35">
      <c r="A1582" s="127" t="s">
        <v>1589</v>
      </c>
      <c r="B1582" s="128">
        <v>8182</v>
      </c>
      <c r="D1582" s="127" t="s">
        <v>8681</v>
      </c>
      <c r="E1582" s="258">
        <v>8182</v>
      </c>
    </row>
    <row r="1583" spans="1:5" ht="14.5" x14ac:dyDescent="0.35">
      <c r="A1583" s="127" t="s">
        <v>1590</v>
      </c>
      <c r="B1583" s="128">
        <v>1346</v>
      </c>
      <c r="D1583" s="127" t="s">
        <v>8682</v>
      </c>
      <c r="E1583" s="258">
        <v>1346</v>
      </c>
    </row>
    <row r="1584" spans="1:5" ht="14.5" x14ac:dyDescent="0.35">
      <c r="A1584" s="127" t="s">
        <v>1591</v>
      </c>
      <c r="B1584" s="128">
        <v>5608</v>
      </c>
      <c r="D1584" s="127" t="s">
        <v>8683</v>
      </c>
      <c r="E1584" s="258">
        <v>5608</v>
      </c>
    </row>
    <row r="1585" spans="1:5" ht="14.5" x14ac:dyDescent="0.35">
      <c r="A1585" s="127" t="s">
        <v>1592</v>
      </c>
      <c r="B1585" s="128">
        <v>728461</v>
      </c>
      <c r="D1585" s="127" t="s">
        <v>8684</v>
      </c>
      <c r="E1585" s="258">
        <v>728461</v>
      </c>
    </row>
    <row r="1586" spans="1:5" ht="14.5" x14ac:dyDescent="0.35">
      <c r="A1586" s="127" t="s">
        <v>1593</v>
      </c>
      <c r="B1586" s="128">
        <v>4050</v>
      </c>
      <c r="D1586" s="127" t="s">
        <v>8685</v>
      </c>
      <c r="E1586" s="258">
        <v>4050</v>
      </c>
    </row>
    <row r="1587" spans="1:5" ht="14.5" x14ac:dyDescent="0.35">
      <c r="A1587" s="127" t="s">
        <v>1594</v>
      </c>
      <c r="B1587" s="128">
        <v>20658</v>
      </c>
      <c r="D1587" s="127" t="s">
        <v>8686</v>
      </c>
      <c r="E1587" s="258">
        <v>20658</v>
      </c>
    </row>
    <row r="1588" spans="1:5" ht="14.5" x14ac:dyDescent="0.35">
      <c r="A1588" s="127" t="s">
        <v>1595</v>
      </c>
      <c r="B1588" s="128">
        <v>14554</v>
      </c>
      <c r="D1588" s="127" t="s">
        <v>8687</v>
      </c>
      <c r="E1588" s="258">
        <v>14554</v>
      </c>
    </row>
    <row r="1589" spans="1:5" ht="14.5" x14ac:dyDescent="0.35">
      <c r="A1589" s="127" t="s">
        <v>1596</v>
      </c>
      <c r="B1589" s="128">
        <v>2194</v>
      </c>
      <c r="D1589" s="127" t="s">
        <v>8688</v>
      </c>
      <c r="E1589" s="258">
        <v>2194</v>
      </c>
    </row>
    <row r="1590" spans="1:5" ht="14.5" x14ac:dyDescent="0.35">
      <c r="A1590" s="127" t="s">
        <v>1597</v>
      </c>
      <c r="B1590" s="128">
        <v>28539</v>
      </c>
      <c r="D1590" s="127" t="s">
        <v>8689</v>
      </c>
      <c r="E1590" s="258">
        <v>28539</v>
      </c>
    </row>
    <row r="1591" spans="1:5" ht="14.5" x14ac:dyDescent="0.35">
      <c r="A1591" s="127" t="s">
        <v>1598</v>
      </c>
      <c r="B1591" s="128">
        <v>3835</v>
      </c>
      <c r="D1591" s="127" t="s">
        <v>8690</v>
      </c>
      <c r="E1591" s="258">
        <v>3835</v>
      </c>
    </row>
    <row r="1592" spans="1:5" ht="14.5" x14ac:dyDescent="0.35">
      <c r="A1592" s="127" t="s">
        <v>1599</v>
      </c>
      <c r="B1592" s="128">
        <v>4227</v>
      </c>
      <c r="D1592" s="127" t="s">
        <v>8691</v>
      </c>
      <c r="E1592" s="258">
        <v>4227</v>
      </c>
    </row>
    <row r="1593" spans="1:5" ht="14.5" x14ac:dyDescent="0.35">
      <c r="A1593" s="127" t="s">
        <v>1600</v>
      </c>
      <c r="B1593" s="128">
        <v>2759</v>
      </c>
      <c r="D1593" s="127" t="s">
        <v>8692</v>
      </c>
      <c r="E1593" s="258">
        <v>2759</v>
      </c>
    </row>
    <row r="1594" spans="1:5" ht="14.5" x14ac:dyDescent="0.35">
      <c r="A1594" s="127" t="s">
        <v>1601</v>
      </c>
      <c r="B1594" s="128">
        <v>3522</v>
      </c>
      <c r="D1594" s="127" t="s">
        <v>8693</v>
      </c>
      <c r="E1594" s="258">
        <v>3522</v>
      </c>
    </row>
    <row r="1595" spans="1:5" ht="14.5" x14ac:dyDescent="0.35">
      <c r="A1595" s="127" t="s">
        <v>1602</v>
      </c>
      <c r="B1595" s="128">
        <v>438</v>
      </c>
      <c r="D1595" s="127" t="s">
        <v>8694</v>
      </c>
      <c r="E1595" s="258">
        <v>438</v>
      </c>
    </row>
    <row r="1596" spans="1:5" ht="14.5" x14ac:dyDescent="0.35">
      <c r="A1596" s="127" t="s">
        <v>4336</v>
      </c>
      <c r="B1596" s="128">
        <v>0</v>
      </c>
      <c r="D1596" s="127" t="s">
        <v>11604</v>
      </c>
      <c r="E1596" s="258">
        <v>0</v>
      </c>
    </row>
    <row r="1597" spans="1:5" ht="14.5" x14ac:dyDescent="0.35">
      <c r="A1597" s="127" t="s">
        <v>1603</v>
      </c>
      <c r="B1597" s="128">
        <v>1140</v>
      </c>
      <c r="D1597" s="127" t="s">
        <v>8695</v>
      </c>
      <c r="E1597" s="258">
        <v>1140</v>
      </c>
    </row>
    <row r="1598" spans="1:5" ht="14.5" x14ac:dyDescent="0.35">
      <c r="A1598" s="127" t="s">
        <v>1604</v>
      </c>
      <c r="B1598" s="128">
        <v>10169</v>
      </c>
      <c r="D1598" s="127" t="s">
        <v>8696</v>
      </c>
      <c r="E1598" s="258">
        <v>10169</v>
      </c>
    </row>
    <row r="1599" spans="1:5" ht="14.5" x14ac:dyDescent="0.35">
      <c r="A1599" s="127" t="s">
        <v>4337</v>
      </c>
      <c r="B1599" s="128">
        <v>0</v>
      </c>
      <c r="D1599" s="127" t="s">
        <v>11605</v>
      </c>
      <c r="E1599" s="258">
        <v>0</v>
      </c>
    </row>
    <row r="1600" spans="1:5" ht="14.5" x14ac:dyDescent="0.35">
      <c r="A1600" s="127" t="s">
        <v>1605</v>
      </c>
      <c r="B1600" s="128">
        <v>1185</v>
      </c>
      <c r="D1600" s="127" t="s">
        <v>8697</v>
      </c>
      <c r="E1600" s="258">
        <v>1185</v>
      </c>
    </row>
    <row r="1601" spans="1:5" ht="14.5" x14ac:dyDescent="0.35">
      <c r="A1601" s="127" t="s">
        <v>1606</v>
      </c>
      <c r="B1601" s="128">
        <v>6043</v>
      </c>
      <c r="D1601" s="127" t="s">
        <v>8698</v>
      </c>
      <c r="E1601" s="258">
        <v>6043</v>
      </c>
    </row>
    <row r="1602" spans="1:5" ht="14.5" x14ac:dyDescent="0.35">
      <c r="A1602" s="127" t="s">
        <v>1607</v>
      </c>
      <c r="B1602" s="128">
        <v>2067</v>
      </c>
      <c r="D1602" s="127" t="s">
        <v>8699</v>
      </c>
      <c r="E1602" s="258">
        <v>2067</v>
      </c>
    </row>
    <row r="1603" spans="1:5" ht="14.5" x14ac:dyDescent="0.35">
      <c r="A1603" s="127" t="s">
        <v>1608</v>
      </c>
      <c r="B1603" s="128">
        <v>1780</v>
      </c>
      <c r="D1603" s="127" t="s">
        <v>8700</v>
      </c>
      <c r="E1603" s="258">
        <v>1780</v>
      </c>
    </row>
    <row r="1604" spans="1:5" ht="14.5" x14ac:dyDescent="0.35">
      <c r="A1604" s="127" t="s">
        <v>4338</v>
      </c>
      <c r="B1604" s="128">
        <v>0</v>
      </c>
      <c r="D1604" s="127" t="s">
        <v>11606</v>
      </c>
      <c r="E1604" s="258">
        <v>0</v>
      </c>
    </row>
    <row r="1605" spans="1:5" ht="14.5" x14ac:dyDescent="0.35">
      <c r="A1605" s="127" t="s">
        <v>1609</v>
      </c>
      <c r="B1605" s="128">
        <v>6301</v>
      </c>
      <c r="D1605" s="127" t="s">
        <v>8701</v>
      </c>
      <c r="E1605" s="258">
        <v>6301</v>
      </c>
    </row>
    <row r="1606" spans="1:5" ht="14.5" x14ac:dyDescent="0.35">
      <c r="A1606" s="127" t="s">
        <v>1610</v>
      </c>
      <c r="B1606" s="128">
        <v>26253</v>
      </c>
      <c r="D1606" s="127" t="s">
        <v>8702</v>
      </c>
      <c r="E1606" s="258">
        <v>26253</v>
      </c>
    </row>
    <row r="1607" spans="1:5" ht="14.5" x14ac:dyDescent="0.35">
      <c r="A1607" s="127" t="s">
        <v>470</v>
      </c>
      <c r="B1607" s="128">
        <v>399</v>
      </c>
      <c r="D1607" s="127" t="s">
        <v>10994</v>
      </c>
      <c r="E1607" s="258">
        <v>399</v>
      </c>
    </row>
    <row r="1608" spans="1:5" ht="14.5" x14ac:dyDescent="0.35">
      <c r="A1608" s="127" t="s">
        <v>4339</v>
      </c>
      <c r="B1608" s="128">
        <v>0</v>
      </c>
      <c r="D1608" s="127" t="s">
        <v>11607</v>
      </c>
      <c r="E1608" s="258">
        <v>0</v>
      </c>
    </row>
    <row r="1609" spans="1:5" ht="14.5" x14ac:dyDescent="0.35">
      <c r="A1609" s="127" t="s">
        <v>1611</v>
      </c>
      <c r="B1609" s="128">
        <v>2338</v>
      </c>
      <c r="D1609" s="127" t="s">
        <v>8703</v>
      </c>
      <c r="E1609" s="258">
        <v>2338</v>
      </c>
    </row>
    <row r="1610" spans="1:5" ht="14.5" x14ac:dyDescent="0.35">
      <c r="A1610" s="127" t="s">
        <v>1612</v>
      </c>
      <c r="B1610" s="128">
        <v>1025</v>
      </c>
      <c r="D1610" s="127" t="s">
        <v>8704</v>
      </c>
      <c r="E1610" s="258">
        <v>1025</v>
      </c>
    </row>
    <row r="1611" spans="1:5" ht="14.5" x14ac:dyDescent="0.35">
      <c r="A1611" s="127" t="s">
        <v>471</v>
      </c>
      <c r="B1611" s="128">
        <v>1562</v>
      </c>
      <c r="D1611" s="127" t="s">
        <v>10995</v>
      </c>
      <c r="E1611" s="258">
        <v>1562</v>
      </c>
    </row>
    <row r="1612" spans="1:5" ht="14.5" x14ac:dyDescent="0.35">
      <c r="A1612" s="127" t="s">
        <v>1613</v>
      </c>
      <c r="B1612" s="128">
        <v>386</v>
      </c>
      <c r="D1612" s="127" t="s">
        <v>8705</v>
      </c>
      <c r="E1612" s="258">
        <v>386</v>
      </c>
    </row>
    <row r="1613" spans="1:5" ht="14.5" x14ac:dyDescent="0.35">
      <c r="A1613" s="127" t="s">
        <v>4340</v>
      </c>
      <c r="B1613" s="128">
        <v>0</v>
      </c>
      <c r="D1613" s="127" t="s">
        <v>11608</v>
      </c>
      <c r="E1613" s="258">
        <v>0</v>
      </c>
    </row>
    <row r="1614" spans="1:5" ht="14.5" x14ac:dyDescent="0.35">
      <c r="A1614" s="127" t="s">
        <v>4341</v>
      </c>
      <c r="B1614" s="128">
        <v>0</v>
      </c>
      <c r="D1614" s="127" t="s">
        <v>11609</v>
      </c>
      <c r="E1614" s="258">
        <v>0</v>
      </c>
    </row>
    <row r="1615" spans="1:5" ht="14.5" x14ac:dyDescent="0.35">
      <c r="A1615" s="127" t="s">
        <v>1614</v>
      </c>
      <c r="B1615" s="128">
        <v>11122</v>
      </c>
      <c r="D1615" s="127" t="s">
        <v>8706</v>
      </c>
      <c r="E1615" s="258">
        <v>11122</v>
      </c>
    </row>
    <row r="1616" spans="1:5" ht="14.5" x14ac:dyDescent="0.35">
      <c r="A1616" s="127" t="s">
        <v>4342</v>
      </c>
      <c r="B1616" s="128">
        <v>9503</v>
      </c>
      <c r="D1616" s="127" t="s">
        <v>8707</v>
      </c>
      <c r="E1616" s="258">
        <v>9503</v>
      </c>
    </row>
    <row r="1617" spans="1:5" ht="14.5" x14ac:dyDescent="0.35">
      <c r="A1617" s="127" t="s">
        <v>1615</v>
      </c>
      <c r="B1617" s="128">
        <v>12290</v>
      </c>
      <c r="D1617" s="127" t="s">
        <v>8708</v>
      </c>
      <c r="E1617" s="258">
        <v>12290</v>
      </c>
    </row>
    <row r="1618" spans="1:5" ht="14.5" x14ac:dyDescent="0.35">
      <c r="A1618" s="127" t="s">
        <v>1616</v>
      </c>
      <c r="B1618" s="128">
        <v>193</v>
      </c>
      <c r="D1618" s="127" t="s">
        <v>8709</v>
      </c>
      <c r="E1618" s="258">
        <v>193</v>
      </c>
    </row>
    <row r="1619" spans="1:5" ht="14.5" x14ac:dyDescent="0.35">
      <c r="A1619" s="127" t="s">
        <v>4343</v>
      </c>
      <c r="B1619" s="128">
        <v>0</v>
      </c>
      <c r="D1619" s="127" t="s">
        <v>11610</v>
      </c>
      <c r="E1619" s="258">
        <v>0</v>
      </c>
    </row>
    <row r="1620" spans="1:5" ht="14.5" x14ac:dyDescent="0.35">
      <c r="A1620" s="127" t="s">
        <v>1617</v>
      </c>
      <c r="B1620" s="128">
        <v>172</v>
      </c>
      <c r="D1620" s="127" t="s">
        <v>8710</v>
      </c>
      <c r="E1620" s="258">
        <v>172</v>
      </c>
    </row>
    <row r="1621" spans="1:5" ht="14.5" x14ac:dyDescent="0.35">
      <c r="A1621" s="127" t="s">
        <v>1618</v>
      </c>
      <c r="B1621" s="128">
        <v>109152</v>
      </c>
      <c r="D1621" s="127" t="s">
        <v>8711</v>
      </c>
      <c r="E1621" s="258">
        <v>109152</v>
      </c>
    </row>
    <row r="1622" spans="1:5" ht="14.5" x14ac:dyDescent="0.35">
      <c r="A1622" s="127" t="s">
        <v>1619</v>
      </c>
      <c r="B1622" s="128">
        <v>1436</v>
      </c>
      <c r="D1622" s="127" t="s">
        <v>8712</v>
      </c>
      <c r="E1622" s="258">
        <v>1436</v>
      </c>
    </row>
    <row r="1623" spans="1:5" ht="14.5" x14ac:dyDescent="0.35">
      <c r="A1623" s="127" t="s">
        <v>1620</v>
      </c>
      <c r="B1623" s="128">
        <v>1851</v>
      </c>
      <c r="D1623" s="127" t="s">
        <v>8713</v>
      </c>
      <c r="E1623" s="258">
        <v>1851</v>
      </c>
    </row>
    <row r="1624" spans="1:5" ht="14.5" x14ac:dyDescent="0.35">
      <c r="A1624" s="127" t="s">
        <v>1621</v>
      </c>
      <c r="B1624" s="128">
        <v>1653</v>
      </c>
      <c r="D1624" s="127" t="s">
        <v>8714</v>
      </c>
      <c r="E1624" s="258">
        <v>1653</v>
      </c>
    </row>
    <row r="1625" spans="1:5" ht="14.5" x14ac:dyDescent="0.35">
      <c r="A1625" s="127" t="s">
        <v>1622</v>
      </c>
      <c r="B1625" s="128">
        <v>47083</v>
      </c>
      <c r="D1625" s="127" t="s">
        <v>8715</v>
      </c>
      <c r="E1625" s="258">
        <v>47083</v>
      </c>
    </row>
    <row r="1626" spans="1:5" ht="14.5" x14ac:dyDescent="0.35">
      <c r="A1626" s="127" t="s">
        <v>1623</v>
      </c>
      <c r="B1626" s="128">
        <v>5108</v>
      </c>
      <c r="D1626" s="127" t="s">
        <v>8716</v>
      </c>
      <c r="E1626" s="258">
        <v>5108</v>
      </c>
    </row>
    <row r="1627" spans="1:5" ht="14.5" x14ac:dyDescent="0.35">
      <c r="A1627" s="127" t="s">
        <v>1624</v>
      </c>
      <c r="B1627" s="128">
        <v>165939</v>
      </c>
      <c r="D1627" s="127" t="s">
        <v>8717</v>
      </c>
      <c r="E1627" s="258">
        <v>165939</v>
      </c>
    </row>
    <row r="1628" spans="1:5" ht="14.5" x14ac:dyDescent="0.35">
      <c r="A1628" s="127" t="s">
        <v>1625</v>
      </c>
      <c r="B1628" s="128">
        <v>2095</v>
      </c>
      <c r="D1628" s="127" t="s">
        <v>8718</v>
      </c>
      <c r="E1628" s="258">
        <v>2095</v>
      </c>
    </row>
    <row r="1629" spans="1:5" ht="14.5" x14ac:dyDescent="0.35">
      <c r="A1629" s="127" t="s">
        <v>472</v>
      </c>
      <c r="B1629" s="128">
        <v>419</v>
      </c>
      <c r="D1629" s="127" t="s">
        <v>10996</v>
      </c>
      <c r="E1629" s="258">
        <v>419</v>
      </c>
    </row>
    <row r="1630" spans="1:5" ht="14.5" x14ac:dyDescent="0.35">
      <c r="A1630" s="127" t="s">
        <v>1626</v>
      </c>
      <c r="B1630" s="128">
        <v>10274</v>
      </c>
      <c r="D1630" s="127" t="s">
        <v>8719</v>
      </c>
      <c r="E1630" s="258">
        <v>10274</v>
      </c>
    </row>
    <row r="1631" spans="1:5" ht="14.5" x14ac:dyDescent="0.35">
      <c r="A1631" s="127" t="s">
        <v>1627</v>
      </c>
      <c r="B1631" s="128">
        <v>10061</v>
      </c>
      <c r="D1631" s="127" t="s">
        <v>8720</v>
      </c>
      <c r="E1631" s="258">
        <v>10061</v>
      </c>
    </row>
    <row r="1632" spans="1:5" ht="14.5" x14ac:dyDescent="0.35">
      <c r="A1632" s="127" t="s">
        <v>1628</v>
      </c>
      <c r="B1632" s="128">
        <v>8214</v>
      </c>
      <c r="D1632" s="127" t="s">
        <v>8721</v>
      </c>
      <c r="E1632" s="258">
        <v>8214</v>
      </c>
    </row>
    <row r="1633" spans="1:5" ht="14.5" x14ac:dyDescent="0.35">
      <c r="A1633" s="127" t="s">
        <v>1629</v>
      </c>
      <c r="B1633" s="128">
        <v>947</v>
      </c>
      <c r="D1633" s="127" t="s">
        <v>8722</v>
      </c>
      <c r="E1633" s="258">
        <v>947</v>
      </c>
    </row>
    <row r="1634" spans="1:5" ht="14.5" x14ac:dyDescent="0.35">
      <c r="A1634" s="127" t="s">
        <v>1630</v>
      </c>
      <c r="B1634" s="128">
        <v>451</v>
      </c>
      <c r="D1634" s="127" t="s">
        <v>8723</v>
      </c>
      <c r="E1634" s="258">
        <v>451</v>
      </c>
    </row>
    <row r="1635" spans="1:5" ht="14.5" x14ac:dyDescent="0.35">
      <c r="A1635" s="127" t="s">
        <v>1631</v>
      </c>
      <c r="B1635" s="128">
        <v>10305</v>
      </c>
      <c r="D1635" s="127" t="s">
        <v>8724</v>
      </c>
      <c r="E1635" s="258">
        <v>10305</v>
      </c>
    </row>
    <row r="1636" spans="1:5" ht="14.5" x14ac:dyDescent="0.35">
      <c r="A1636" s="127" t="s">
        <v>4344</v>
      </c>
      <c r="B1636" s="128">
        <v>0</v>
      </c>
      <c r="D1636" s="127" t="s">
        <v>11611</v>
      </c>
      <c r="E1636" s="258">
        <v>0</v>
      </c>
    </row>
    <row r="1637" spans="1:5" ht="14.5" x14ac:dyDescent="0.35">
      <c r="A1637" s="127" t="s">
        <v>1632</v>
      </c>
      <c r="B1637" s="128">
        <v>88497</v>
      </c>
      <c r="D1637" s="127" t="s">
        <v>8725</v>
      </c>
      <c r="E1637" s="258">
        <v>88497</v>
      </c>
    </row>
    <row r="1638" spans="1:5" ht="14.5" x14ac:dyDescent="0.35">
      <c r="A1638" s="127" t="s">
        <v>1633</v>
      </c>
      <c r="B1638" s="128">
        <v>544</v>
      </c>
      <c r="D1638" s="127" t="s">
        <v>8726</v>
      </c>
      <c r="E1638" s="258">
        <v>544</v>
      </c>
    </row>
    <row r="1639" spans="1:5" ht="14.5" x14ac:dyDescent="0.35">
      <c r="A1639" s="127" t="s">
        <v>1634</v>
      </c>
      <c r="B1639" s="128">
        <v>190273</v>
      </c>
      <c r="D1639" s="127" t="s">
        <v>8727</v>
      </c>
      <c r="E1639" s="258">
        <v>190273</v>
      </c>
    </row>
    <row r="1640" spans="1:5" ht="14.5" x14ac:dyDescent="0.35">
      <c r="A1640" s="127" t="s">
        <v>1635</v>
      </c>
      <c r="B1640" s="128">
        <v>39780</v>
      </c>
      <c r="D1640" s="127" t="s">
        <v>8728</v>
      </c>
      <c r="E1640" s="258">
        <v>39780</v>
      </c>
    </row>
    <row r="1641" spans="1:5" ht="14.5" x14ac:dyDescent="0.35">
      <c r="A1641" s="127" t="s">
        <v>1636</v>
      </c>
      <c r="B1641" s="128">
        <v>10739</v>
      </c>
      <c r="D1641" s="127" t="s">
        <v>8729</v>
      </c>
      <c r="E1641" s="258">
        <v>10739</v>
      </c>
    </row>
    <row r="1642" spans="1:5" ht="14.5" x14ac:dyDescent="0.35">
      <c r="A1642" s="127" t="s">
        <v>1637</v>
      </c>
      <c r="B1642" s="128">
        <v>1159</v>
      </c>
      <c r="D1642" s="127" t="s">
        <v>8730</v>
      </c>
      <c r="E1642" s="258">
        <v>1159</v>
      </c>
    </row>
    <row r="1643" spans="1:5" ht="14.5" x14ac:dyDescent="0.35">
      <c r="A1643" s="127" t="s">
        <v>1638</v>
      </c>
      <c r="B1643" s="128">
        <v>4260</v>
      </c>
      <c r="D1643" s="127" t="s">
        <v>8731</v>
      </c>
      <c r="E1643" s="258">
        <v>4260</v>
      </c>
    </row>
    <row r="1644" spans="1:5" ht="14.5" x14ac:dyDescent="0.35">
      <c r="A1644" s="127" t="s">
        <v>1639</v>
      </c>
      <c r="B1644" s="128">
        <v>1752</v>
      </c>
      <c r="D1644" s="127" t="s">
        <v>8732</v>
      </c>
      <c r="E1644" s="258">
        <v>1752</v>
      </c>
    </row>
    <row r="1645" spans="1:5" ht="14.5" x14ac:dyDescent="0.35">
      <c r="A1645" s="127" t="s">
        <v>1640</v>
      </c>
      <c r="B1645" s="128">
        <v>17445</v>
      </c>
      <c r="D1645" s="127" t="s">
        <v>8733</v>
      </c>
      <c r="E1645" s="258">
        <v>17445</v>
      </c>
    </row>
    <row r="1646" spans="1:5" ht="14.5" x14ac:dyDescent="0.35">
      <c r="A1646" s="127" t="s">
        <v>1641</v>
      </c>
      <c r="B1646" s="128">
        <v>1710</v>
      </c>
      <c r="D1646" s="127" t="s">
        <v>8734</v>
      </c>
      <c r="E1646" s="258">
        <v>1710</v>
      </c>
    </row>
    <row r="1647" spans="1:5" ht="14.5" x14ac:dyDescent="0.35">
      <c r="A1647" s="127" t="s">
        <v>1642</v>
      </c>
      <c r="B1647" s="128">
        <v>39511</v>
      </c>
      <c r="D1647" s="127" t="s">
        <v>8735</v>
      </c>
      <c r="E1647" s="258">
        <v>39511</v>
      </c>
    </row>
    <row r="1648" spans="1:5" ht="14.5" x14ac:dyDescent="0.35">
      <c r="A1648" s="127" t="s">
        <v>1643</v>
      </c>
      <c r="B1648" s="128">
        <v>5235</v>
      </c>
      <c r="D1648" s="127" t="s">
        <v>8736</v>
      </c>
      <c r="E1648" s="258">
        <v>5235</v>
      </c>
    </row>
    <row r="1649" spans="1:5" ht="14.5" x14ac:dyDescent="0.35">
      <c r="A1649" s="127" t="s">
        <v>1644</v>
      </c>
      <c r="B1649" s="128">
        <v>14057</v>
      </c>
      <c r="D1649" s="127" t="s">
        <v>8737</v>
      </c>
      <c r="E1649" s="258">
        <v>14057</v>
      </c>
    </row>
    <row r="1650" spans="1:5" ht="14.5" x14ac:dyDescent="0.35">
      <c r="A1650" s="127" t="s">
        <v>1645</v>
      </c>
      <c r="B1650" s="128">
        <v>1627</v>
      </c>
      <c r="D1650" s="127" t="s">
        <v>8738</v>
      </c>
      <c r="E1650" s="258">
        <v>1627</v>
      </c>
    </row>
    <row r="1651" spans="1:5" ht="14.5" x14ac:dyDescent="0.35">
      <c r="A1651" s="127" t="s">
        <v>1646</v>
      </c>
      <c r="B1651" s="128">
        <v>2305</v>
      </c>
      <c r="D1651" s="127" t="s">
        <v>8739</v>
      </c>
      <c r="E1651" s="258">
        <v>2305</v>
      </c>
    </row>
    <row r="1652" spans="1:5" ht="14.5" x14ac:dyDescent="0.35">
      <c r="A1652" s="127" t="s">
        <v>1647</v>
      </c>
      <c r="B1652" s="128">
        <v>75815</v>
      </c>
      <c r="D1652" s="127" t="s">
        <v>8740</v>
      </c>
      <c r="E1652" s="258">
        <v>75815</v>
      </c>
    </row>
    <row r="1653" spans="1:5" ht="14.5" x14ac:dyDescent="0.35">
      <c r="A1653" s="127" t="s">
        <v>1648</v>
      </c>
      <c r="B1653" s="128">
        <v>2170</v>
      </c>
      <c r="D1653" s="127" t="s">
        <v>8741</v>
      </c>
      <c r="E1653" s="258">
        <v>2170</v>
      </c>
    </row>
    <row r="1654" spans="1:5" ht="14.5" x14ac:dyDescent="0.35">
      <c r="A1654" s="127" t="s">
        <v>1649</v>
      </c>
      <c r="B1654" s="128">
        <v>11409</v>
      </c>
      <c r="D1654" s="127" t="s">
        <v>8742</v>
      </c>
      <c r="E1654" s="258">
        <v>11409</v>
      </c>
    </row>
    <row r="1655" spans="1:5" ht="14.5" x14ac:dyDescent="0.35">
      <c r="A1655" s="127" t="s">
        <v>1650</v>
      </c>
      <c r="B1655" s="128">
        <v>51284</v>
      </c>
      <c r="D1655" s="127" t="s">
        <v>8743</v>
      </c>
      <c r="E1655" s="258">
        <v>51284</v>
      </c>
    </row>
    <row r="1656" spans="1:5" ht="14.5" x14ac:dyDescent="0.35">
      <c r="A1656" s="127" t="s">
        <v>1651</v>
      </c>
      <c r="B1656" s="128">
        <v>12861</v>
      </c>
      <c r="D1656" s="127" t="s">
        <v>8744</v>
      </c>
      <c r="E1656" s="258">
        <v>12861</v>
      </c>
    </row>
    <row r="1657" spans="1:5" ht="14.5" x14ac:dyDescent="0.35">
      <c r="A1657" s="127" t="s">
        <v>1652</v>
      </c>
      <c r="B1657" s="128">
        <v>5544</v>
      </c>
      <c r="D1657" s="127" t="s">
        <v>8745</v>
      </c>
      <c r="E1657" s="258">
        <v>5544</v>
      </c>
    </row>
    <row r="1658" spans="1:5" ht="14.5" x14ac:dyDescent="0.35">
      <c r="A1658" s="127" t="s">
        <v>1653</v>
      </c>
      <c r="B1658" s="128">
        <v>22860</v>
      </c>
      <c r="D1658" s="127" t="s">
        <v>8746</v>
      </c>
      <c r="E1658" s="258">
        <v>22860</v>
      </c>
    </row>
    <row r="1659" spans="1:5" ht="14.5" x14ac:dyDescent="0.35">
      <c r="A1659" s="127" t="s">
        <v>1654</v>
      </c>
      <c r="B1659" s="128">
        <v>67932</v>
      </c>
      <c r="D1659" s="127" t="s">
        <v>8747</v>
      </c>
      <c r="E1659" s="258">
        <v>67932</v>
      </c>
    </row>
    <row r="1660" spans="1:5" ht="14.5" x14ac:dyDescent="0.35">
      <c r="A1660" s="127" t="s">
        <v>1655</v>
      </c>
      <c r="B1660" s="128">
        <v>386</v>
      </c>
      <c r="D1660" s="127" t="s">
        <v>8748</v>
      </c>
      <c r="E1660" s="258">
        <v>386</v>
      </c>
    </row>
    <row r="1661" spans="1:5" ht="14.5" x14ac:dyDescent="0.35">
      <c r="A1661" s="127" t="s">
        <v>1656</v>
      </c>
      <c r="B1661" s="128">
        <v>1020</v>
      </c>
      <c r="D1661" s="127" t="s">
        <v>8749</v>
      </c>
      <c r="E1661" s="258">
        <v>1020</v>
      </c>
    </row>
    <row r="1662" spans="1:5" ht="14.5" x14ac:dyDescent="0.35">
      <c r="A1662" s="127" t="s">
        <v>4318</v>
      </c>
      <c r="B1662" s="128">
        <v>37401</v>
      </c>
      <c r="D1662" s="127" t="s">
        <v>11612</v>
      </c>
      <c r="E1662" s="258">
        <v>37401</v>
      </c>
    </row>
    <row r="1663" spans="1:5" ht="14.5" x14ac:dyDescent="0.35">
      <c r="A1663" s="127" t="s">
        <v>1657</v>
      </c>
      <c r="B1663" s="128">
        <v>1616</v>
      </c>
      <c r="D1663" s="127" t="s">
        <v>8750</v>
      </c>
      <c r="E1663" s="258">
        <v>1616</v>
      </c>
    </row>
    <row r="1664" spans="1:5" ht="14.5" x14ac:dyDescent="0.35">
      <c r="A1664" s="127" t="s">
        <v>1658</v>
      </c>
      <c r="B1664" s="128">
        <v>91222</v>
      </c>
      <c r="D1664" s="127" t="s">
        <v>8751</v>
      </c>
      <c r="E1664" s="258">
        <v>91222</v>
      </c>
    </row>
    <row r="1665" spans="1:5" ht="14.5" x14ac:dyDescent="0.35">
      <c r="A1665" s="127" t="s">
        <v>4345</v>
      </c>
      <c r="B1665" s="128">
        <v>357</v>
      </c>
      <c r="D1665" s="127" t="s">
        <v>11613</v>
      </c>
      <c r="E1665" s="258">
        <v>357</v>
      </c>
    </row>
    <row r="1666" spans="1:5" ht="14.5" x14ac:dyDescent="0.35">
      <c r="A1666" s="127" t="s">
        <v>1659</v>
      </c>
      <c r="B1666" s="128">
        <v>25265</v>
      </c>
      <c r="D1666" s="127" t="s">
        <v>8752</v>
      </c>
      <c r="E1666" s="258">
        <v>25265</v>
      </c>
    </row>
    <row r="1667" spans="1:5" ht="14.5" x14ac:dyDescent="0.35">
      <c r="A1667" s="127" t="s">
        <v>1660</v>
      </c>
      <c r="B1667" s="128">
        <v>4128</v>
      </c>
      <c r="D1667" s="127" t="s">
        <v>8753</v>
      </c>
      <c r="E1667" s="258">
        <v>4128</v>
      </c>
    </row>
    <row r="1668" spans="1:5" ht="14.5" x14ac:dyDescent="0.35">
      <c r="A1668" s="127" t="s">
        <v>4346</v>
      </c>
      <c r="B1668" s="128">
        <v>0</v>
      </c>
      <c r="D1668" s="127" t="s">
        <v>11614</v>
      </c>
      <c r="E1668" s="258">
        <v>0</v>
      </c>
    </row>
    <row r="1669" spans="1:5" ht="14.5" x14ac:dyDescent="0.35">
      <c r="A1669" s="127" t="s">
        <v>1661</v>
      </c>
      <c r="B1669" s="128">
        <v>42774</v>
      </c>
      <c r="D1669" s="127" t="s">
        <v>8754</v>
      </c>
      <c r="E1669" s="258">
        <v>42774</v>
      </c>
    </row>
    <row r="1670" spans="1:5" ht="14.5" x14ac:dyDescent="0.35">
      <c r="A1670" s="127" t="s">
        <v>1662</v>
      </c>
      <c r="B1670" s="128">
        <v>9285</v>
      </c>
      <c r="D1670" s="127" t="s">
        <v>8755</v>
      </c>
      <c r="E1670" s="258">
        <v>9285</v>
      </c>
    </row>
    <row r="1671" spans="1:5" ht="14.5" x14ac:dyDescent="0.35">
      <c r="A1671" s="127" t="s">
        <v>1663</v>
      </c>
      <c r="B1671" s="128">
        <v>17159</v>
      </c>
      <c r="D1671" s="127" t="s">
        <v>8756</v>
      </c>
      <c r="E1671" s="258">
        <v>17159</v>
      </c>
    </row>
    <row r="1672" spans="1:5" ht="14.5" x14ac:dyDescent="0.35">
      <c r="A1672" s="127" t="s">
        <v>1664</v>
      </c>
      <c r="B1672" s="128">
        <v>26345</v>
      </c>
      <c r="D1672" s="127" t="s">
        <v>8757</v>
      </c>
      <c r="E1672" s="258">
        <v>26345</v>
      </c>
    </row>
    <row r="1673" spans="1:5" ht="14.5" x14ac:dyDescent="0.35">
      <c r="A1673" s="127" t="s">
        <v>1665</v>
      </c>
      <c r="B1673" s="128">
        <v>2611</v>
      </c>
      <c r="D1673" s="127" t="s">
        <v>8758</v>
      </c>
      <c r="E1673" s="258">
        <v>2611</v>
      </c>
    </row>
    <row r="1674" spans="1:5" ht="14.5" x14ac:dyDescent="0.35">
      <c r="A1674" s="127" t="s">
        <v>1666</v>
      </c>
      <c r="B1674" s="128">
        <v>18736</v>
      </c>
      <c r="D1674" s="127" t="s">
        <v>8759</v>
      </c>
      <c r="E1674" s="258">
        <v>18736</v>
      </c>
    </row>
    <row r="1675" spans="1:5" ht="14.5" x14ac:dyDescent="0.35">
      <c r="A1675" s="127" t="s">
        <v>1667</v>
      </c>
      <c r="B1675" s="128">
        <v>23726</v>
      </c>
      <c r="D1675" s="127" t="s">
        <v>8760</v>
      </c>
      <c r="E1675" s="258">
        <v>23726</v>
      </c>
    </row>
    <row r="1676" spans="1:5" ht="14.5" x14ac:dyDescent="0.35">
      <c r="A1676" s="127" t="s">
        <v>4319</v>
      </c>
      <c r="B1676" s="128">
        <v>0</v>
      </c>
      <c r="D1676" s="127" t="s">
        <v>11615</v>
      </c>
      <c r="E1676" s="258">
        <v>0</v>
      </c>
    </row>
    <row r="1677" spans="1:5" ht="14.5" x14ac:dyDescent="0.35">
      <c r="A1677" s="127" t="s">
        <v>1668</v>
      </c>
      <c r="B1677" s="128">
        <v>5274</v>
      </c>
      <c r="D1677" s="127" t="s">
        <v>8761</v>
      </c>
      <c r="E1677" s="258">
        <v>5274</v>
      </c>
    </row>
    <row r="1678" spans="1:5" ht="14.5" x14ac:dyDescent="0.35">
      <c r="A1678" s="127" t="s">
        <v>1669</v>
      </c>
      <c r="B1678" s="128">
        <v>11649</v>
      </c>
      <c r="D1678" s="127" t="s">
        <v>8762</v>
      </c>
      <c r="E1678" s="258">
        <v>11649</v>
      </c>
    </row>
    <row r="1679" spans="1:5" ht="14.5" x14ac:dyDescent="0.35">
      <c r="A1679" s="127" t="s">
        <v>1670</v>
      </c>
      <c r="B1679" s="128">
        <v>6285</v>
      </c>
      <c r="D1679" s="127" t="s">
        <v>8763</v>
      </c>
      <c r="E1679" s="258">
        <v>6285</v>
      </c>
    </row>
    <row r="1680" spans="1:5" ht="14.5" x14ac:dyDescent="0.35">
      <c r="A1680" s="127" t="s">
        <v>1671</v>
      </c>
      <c r="B1680" s="128">
        <v>3787</v>
      </c>
      <c r="D1680" s="127" t="s">
        <v>8764</v>
      </c>
      <c r="E1680" s="258">
        <v>3787</v>
      </c>
    </row>
    <row r="1681" spans="1:5" ht="14.5" x14ac:dyDescent="0.35">
      <c r="A1681" s="127" t="s">
        <v>1672</v>
      </c>
      <c r="B1681" s="128">
        <v>50814</v>
      </c>
      <c r="D1681" s="127" t="s">
        <v>8765</v>
      </c>
      <c r="E1681" s="258">
        <v>50814</v>
      </c>
    </row>
    <row r="1682" spans="1:5" ht="14.5" x14ac:dyDescent="0.35">
      <c r="A1682" s="127" t="s">
        <v>1673</v>
      </c>
      <c r="B1682" s="128">
        <v>1368</v>
      </c>
      <c r="D1682" s="127" t="s">
        <v>8766</v>
      </c>
      <c r="E1682" s="258">
        <v>1368</v>
      </c>
    </row>
    <row r="1683" spans="1:5" ht="14.5" x14ac:dyDescent="0.35">
      <c r="A1683" s="127" t="s">
        <v>1674</v>
      </c>
      <c r="B1683" s="128">
        <v>2157</v>
      </c>
      <c r="D1683" s="127" t="s">
        <v>8767</v>
      </c>
      <c r="E1683" s="258">
        <v>2157</v>
      </c>
    </row>
    <row r="1684" spans="1:5" ht="14.5" x14ac:dyDescent="0.35">
      <c r="A1684" s="127" t="s">
        <v>473</v>
      </c>
      <c r="B1684" s="128">
        <v>370040</v>
      </c>
      <c r="D1684" s="127" t="s">
        <v>8768</v>
      </c>
      <c r="E1684" s="258">
        <v>370040</v>
      </c>
    </row>
    <row r="1685" spans="1:5" ht="14.5" x14ac:dyDescent="0.35">
      <c r="A1685" s="127" t="s">
        <v>1675</v>
      </c>
      <c r="B1685" s="128">
        <v>52023</v>
      </c>
      <c r="D1685" s="127" t="s">
        <v>8769</v>
      </c>
      <c r="E1685" s="258">
        <v>52023</v>
      </c>
    </row>
    <row r="1686" spans="1:5" ht="14.5" x14ac:dyDescent="0.35">
      <c r="A1686" s="127" t="s">
        <v>1676</v>
      </c>
      <c r="B1686" s="128">
        <v>2912</v>
      </c>
      <c r="D1686" s="127" t="s">
        <v>8770</v>
      </c>
      <c r="E1686" s="258">
        <v>2912</v>
      </c>
    </row>
    <row r="1687" spans="1:5" ht="14.5" x14ac:dyDescent="0.35">
      <c r="A1687" s="127" t="s">
        <v>4347</v>
      </c>
      <c r="B1687" s="128">
        <v>3110</v>
      </c>
      <c r="D1687" s="127" t="s">
        <v>8771</v>
      </c>
      <c r="E1687" s="258">
        <v>3110</v>
      </c>
    </row>
    <row r="1688" spans="1:5" ht="14.5" x14ac:dyDescent="0.35">
      <c r="A1688" s="127" t="s">
        <v>1677</v>
      </c>
      <c r="B1688" s="128">
        <v>337</v>
      </c>
      <c r="D1688" s="127" t="s">
        <v>8772</v>
      </c>
      <c r="E1688" s="258">
        <v>337</v>
      </c>
    </row>
    <row r="1689" spans="1:5" ht="14.5" x14ac:dyDescent="0.35">
      <c r="A1689" s="127" t="s">
        <v>1678</v>
      </c>
      <c r="B1689" s="128">
        <v>734</v>
      </c>
      <c r="D1689" s="127" t="s">
        <v>8773</v>
      </c>
      <c r="E1689" s="258">
        <v>734</v>
      </c>
    </row>
    <row r="1690" spans="1:5" ht="14.5" x14ac:dyDescent="0.35">
      <c r="A1690" s="127" t="s">
        <v>4320</v>
      </c>
      <c r="B1690" s="128">
        <v>0</v>
      </c>
      <c r="D1690" s="127" t="s">
        <v>11616</v>
      </c>
      <c r="E1690" s="258">
        <v>0</v>
      </c>
    </row>
    <row r="1691" spans="1:5" ht="14.5" x14ac:dyDescent="0.35">
      <c r="A1691" s="127" t="s">
        <v>1679</v>
      </c>
      <c r="B1691" s="128">
        <v>3004</v>
      </c>
      <c r="D1691" s="127" t="s">
        <v>8774</v>
      </c>
      <c r="E1691" s="258">
        <v>3004</v>
      </c>
    </row>
    <row r="1692" spans="1:5" ht="14.5" x14ac:dyDescent="0.35">
      <c r="A1692" s="127" t="s">
        <v>1680</v>
      </c>
      <c r="B1692" s="128">
        <v>4285</v>
      </c>
      <c r="D1692" s="127" t="s">
        <v>8775</v>
      </c>
      <c r="E1692" s="258">
        <v>4285</v>
      </c>
    </row>
    <row r="1693" spans="1:5" ht="14.5" x14ac:dyDescent="0.35">
      <c r="A1693" s="127" t="s">
        <v>1681</v>
      </c>
      <c r="B1693" s="128">
        <v>586197</v>
      </c>
      <c r="D1693" s="127" t="s">
        <v>8776</v>
      </c>
      <c r="E1693" s="258">
        <v>586197</v>
      </c>
    </row>
    <row r="1694" spans="1:5" ht="14.5" x14ac:dyDescent="0.35">
      <c r="A1694" s="127" t="s">
        <v>1682</v>
      </c>
      <c r="B1694" s="128">
        <v>720</v>
      </c>
      <c r="D1694" s="127" t="s">
        <v>8777</v>
      </c>
      <c r="E1694" s="258">
        <v>720</v>
      </c>
    </row>
    <row r="1695" spans="1:5" ht="14.5" x14ac:dyDescent="0.35">
      <c r="A1695" s="127" t="s">
        <v>1683</v>
      </c>
      <c r="B1695" s="128">
        <v>12659</v>
      </c>
      <c r="D1695" s="127" t="s">
        <v>8778</v>
      </c>
      <c r="E1695" s="258">
        <v>12659</v>
      </c>
    </row>
    <row r="1696" spans="1:5" ht="14.5" x14ac:dyDescent="0.35">
      <c r="A1696" s="127" t="s">
        <v>1684</v>
      </c>
      <c r="B1696" s="128">
        <v>3249</v>
      </c>
      <c r="D1696" s="127" t="s">
        <v>8779</v>
      </c>
      <c r="E1696" s="258">
        <v>3249</v>
      </c>
    </row>
    <row r="1697" spans="1:5" ht="14.5" x14ac:dyDescent="0.35">
      <c r="A1697" s="127" t="s">
        <v>1685</v>
      </c>
      <c r="B1697" s="128">
        <v>5309</v>
      </c>
      <c r="D1697" s="127" t="s">
        <v>8780</v>
      </c>
      <c r="E1697" s="258">
        <v>5309</v>
      </c>
    </row>
    <row r="1698" spans="1:5" ht="14.5" x14ac:dyDescent="0.35">
      <c r="A1698" s="127" t="s">
        <v>1686</v>
      </c>
      <c r="B1698" s="128">
        <v>4772</v>
      </c>
      <c r="D1698" s="127" t="s">
        <v>8781</v>
      </c>
      <c r="E1698" s="258">
        <v>4772</v>
      </c>
    </row>
    <row r="1699" spans="1:5" ht="14.5" x14ac:dyDescent="0.35">
      <c r="A1699" s="127" t="s">
        <v>1687</v>
      </c>
      <c r="B1699" s="128">
        <v>1806</v>
      </c>
      <c r="D1699" s="127" t="s">
        <v>8782</v>
      </c>
      <c r="E1699" s="258">
        <v>1806</v>
      </c>
    </row>
    <row r="1700" spans="1:5" ht="14.5" x14ac:dyDescent="0.35">
      <c r="A1700" s="127" t="s">
        <v>1688</v>
      </c>
      <c r="B1700" s="128">
        <v>1803</v>
      </c>
      <c r="D1700" s="127" t="s">
        <v>8783</v>
      </c>
      <c r="E1700" s="258">
        <v>1803</v>
      </c>
    </row>
    <row r="1701" spans="1:5" ht="14.5" x14ac:dyDescent="0.35">
      <c r="A1701" s="127" t="s">
        <v>1689</v>
      </c>
      <c r="B1701" s="128">
        <v>2196</v>
      </c>
      <c r="D1701" s="127" t="s">
        <v>8784</v>
      </c>
      <c r="E1701" s="258">
        <v>2196</v>
      </c>
    </row>
    <row r="1702" spans="1:5" ht="14.5" x14ac:dyDescent="0.35">
      <c r="A1702" s="127" t="s">
        <v>1690</v>
      </c>
      <c r="B1702" s="128">
        <v>460</v>
      </c>
      <c r="D1702" s="127" t="s">
        <v>8785</v>
      </c>
      <c r="E1702" s="258">
        <v>460</v>
      </c>
    </row>
    <row r="1703" spans="1:5" ht="14.5" x14ac:dyDescent="0.35">
      <c r="A1703" s="127" t="s">
        <v>1691</v>
      </c>
      <c r="B1703" s="128">
        <v>2284</v>
      </c>
      <c r="D1703" s="127" t="s">
        <v>8786</v>
      </c>
      <c r="E1703" s="258">
        <v>2284</v>
      </c>
    </row>
    <row r="1704" spans="1:5" ht="14.5" x14ac:dyDescent="0.35">
      <c r="A1704" s="127" t="s">
        <v>1692</v>
      </c>
      <c r="B1704" s="128">
        <v>1829</v>
      </c>
      <c r="D1704" s="127" t="s">
        <v>8787</v>
      </c>
      <c r="E1704" s="258">
        <v>1829</v>
      </c>
    </row>
    <row r="1705" spans="1:5" ht="14.5" x14ac:dyDescent="0.35">
      <c r="A1705" s="127" t="s">
        <v>1693</v>
      </c>
      <c r="B1705" s="128">
        <v>686</v>
      </c>
      <c r="D1705" s="127" t="s">
        <v>8788</v>
      </c>
      <c r="E1705" s="258">
        <v>686</v>
      </c>
    </row>
    <row r="1706" spans="1:5" ht="14.5" x14ac:dyDescent="0.35">
      <c r="A1706" s="127" t="s">
        <v>1694</v>
      </c>
      <c r="B1706" s="128">
        <v>296</v>
      </c>
      <c r="D1706" s="127" t="s">
        <v>8789</v>
      </c>
      <c r="E1706" s="258">
        <v>296</v>
      </c>
    </row>
    <row r="1707" spans="1:5" ht="14.5" x14ac:dyDescent="0.35">
      <c r="A1707" s="127" t="s">
        <v>1695</v>
      </c>
      <c r="B1707" s="128">
        <v>1130</v>
      </c>
      <c r="D1707" s="127" t="s">
        <v>8790</v>
      </c>
      <c r="E1707" s="258">
        <v>1130</v>
      </c>
    </row>
    <row r="1708" spans="1:5" ht="14.5" x14ac:dyDescent="0.35">
      <c r="A1708" s="127" t="s">
        <v>1696</v>
      </c>
      <c r="B1708" s="128">
        <v>2453</v>
      </c>
      <c r="D1708" s="127" t="s">
        <v>8791</v>
      </c>
      <c r="E1708" s="258">
        <v>2453</v>
      </c>
    </row>
    <row r="1709" spans="1:5" ht="14.5" x14ac:dyDescent="0.35">
      <c r="A1709" s="127" t="s">
        <v>4348</v>
      </c>
      <c r="B1709" s="128">
        <v>2933</v>
      </c>
      <c r="D1709" s="127" t="s">
        <v>11617</v>
      </c>
      <c r="E1709" s="258">
        <v>2933</v>
      </c>
    </row>
    <row r="1710" spans="1:5" ht="14.5" x14ac:dyDescent="0.35">
      <c r="A1710" s="127" t="s">
        <v>1697</v>
      </c>
      <c r="B1710" s="128">
        <v>20781</v>
      </c>
      <c r="D1710" s="127" t="s">
        <v>8792</v>
      </c>
      <c r="E1710" s="258">
        <v>20781</v>
      </c>
    </row>
    <row r="1711" spans="1:5" ht="14.5" x14ac:dyDescent="0.35">
      <c r="A1711" s="127" t="s">
        <v>1698</v>
      </c>
      <c r="B1711" s="128">
        <v>5338</v>
      </c>
      <c r="D1711" s="127" t="s">
        <v>8793</v>
      </c>
      <c r="E1711" s="258">
        <v>5338</v>
      </c>
    </row>
    <row r="1712" spans="1:5" ht="14.5" x14ac:dyDescent="0.35">
      <c r="A1712" s="127" t="s">
        <v>1699</v>
      </c>
      <c r="B1712" s="128">
        <v>4871</v>
      </c>
      <c r="D1712" s="127" t="s">
        <v>8794</v>
      </c>
      <c r="E1712" s="258">
        <v>4871</v>
      </c>
    </row>
    <row r="1713" spans="1:5" ht="14.5" x14ac:dyDescent="0.35">
      <c r="A1713" s="127" t="s">
        <v>1700</v>
      </c>
      <c r="B1713" s="128">
        <v>1314</v>
      </c>
      <c r="D1713" s="127" t="s">
        <v>8795</v>
      </c>
      <c r="E1713" s="258">
        <v>1314</v>
      </c>
    </row>
    <row r="1714" spans="1:5" ht="14.5" x14ac:dyDescent="0.35">
      <c r="A1714" s="127" t="s">
        <v>4349</v>
      </c>
      <c r="B1714" s="128">
        <v>0</v>
      </c>
      <c r="D1714" s="127" t="s">
        <v>11618</v>
      </c>
      <c r="E1714" s="258">
        <v>0</v>
      </c>
    </row>
    <row r="1715" spans="1:5" ht="14.5" x14ac:dyDescent="0.35">
      <c r="A1715" s="127" t="s">
        <v>1701</v>
      </c>
      <c r="B1715" s="128">
        <v>2386</v>
      </c>
      <c r="D1715" s="127" t="s">
        <v>8796</v>
      </c>
      <c r="E1715" s="258">
        <v>2386</v>
      </c>
    </row>
    <row r="1716" spans="1:5" ht="14.5" x14ac:dyDescent="0.35">
      <c r="A1716" s="127" t="s">
        <v>1702</v>
      </c>
      <c r="B1716" s="128">
        <v>2460</v>
      </c>
      <c r="D1716" s="127" t="s">
        <v>8797</v>
      </c>
      <c r="E1716" s="258">
        <v>2460</v>
      </c>
    </row>
    <row r="1717" spans="1:5" ht="14.5" x14ac:dyDescent="0.35">
      <c r="A1717" s="127" t="s">
        <v>1703</v>
      </c>
      <c r="B1717" s="128">
        <v>2112</v>
      </c>
      <c r="D1717" s="127" t="s">
        <v>8798</v>
      </c>
      <c r="E1717" s="258">
        <v>2112</v>
      </c>
    </row>
    <row r="1718" spans="1:5" ht="14.5" x14ac:dyDescent="0.35">
      <c r="A1718" s="127" t="s">
        <v>1704</v>
      </c>
      <c r="B1718" s="128">
        <v>12292</v>
      </c>
      <c r="D1718" s="127" t="s">
        <v>8799</v>
      </c>
      <c r="E1718" s="258">
        <v>12292</v>
      </c>
    </row>
    <row r="1719" spans="1:5" ht="14.5" x14ac:dyDescent="0.35">
      <c r="A1719" s="127" t="s">
        <v>1705</v>
      </c>
      <c r="B1719" s="128">
        <v>17131</v>
      </c>
      <c r="D1719" s="127" t="s">
        <v>8800</v>
      </c>
      <c r="E1719" s="258">
        <v>17131</v>
      </c>
    </row>
    <row r="1720" spans="1:5" ht="14.5" x14ac:dyDescent="0.35">
      <c r="A1720" s="127" t="s">
        <v>4350</v>
      </c>
      <c r="B1720" s="128">
        <v>0</v>
      </c>
      <c r="D1720" s="127" t="s">
        <v>11619</v>
      </c>
      <c r="E1720" s="258">
        <v>0</v>
      </c>
    </row>
    <row r="1721" spans="1:5" ht="14.5" x14ac:dyDescent="0.35">
      <c r="A1721" s="127" t="s">
        <v>1706</v>
      </c>
      <c r="B1721" s="128">
        <v>28541</v>
      </c>
      <c r="D1721" s="127" t="s">
        <v>8801</v>
      </c>
      <c r="E1721" s="258">
        <v>28541</v>
      </c>
    </row>
    <row r="1722" spans="1:5" ht="14.5" x14ac:dyDescent="0.35">
      <c r="A1722" s="127" t="s">
        <v>1707</v>
      </c>
      <c r="B1722" s="128">
        <v>8000</v>
      </c>
      <c r="D1722" s="127" t="s">
        <v>8802</v>
      </c>
      <c r="E1722" s="258">
        <v>8000</v>
      </c>
    </row>
    <row r="1723" spans="1:5" ht="14.5" x14ac:dyDescent="0.35">
      <c r="A1723" s="127" t="s">
        <v>4351</v>
      </c>
      <c r="B1723" s="128">
        <v>0</v>
      </c>
      <c r="D1723" s="127" t="s">
        <v>11620</v>
      </c>
      <c r="E1723" s="258">
        <v>0</v>
      </c>
    </row>
    <row r="1724" spans="1:5" ht="14.5" x14ac:dyDescent="0.35">
      <c r="A1724" s="127" t="s">
        <v>1708</v>
      </c>
      <c r="B1724" s="128">
        <v>25732</v>
      </c>
      <c r="D1724" s="127" t="s">
        <v>8803</v>
      </c>
      <c r="E1724" s="258">
        <v>25732</v>
      </c>
    </row>
    <row r="1725" spans="1:5" ht="14.5" x14ac:dyDescent="0.35">
      <c r="A1725" s="127" t="s">
        <v>1709</v>
      </c>
      <c r="B1725" s="128">
        <v>4059</v>
      </c>
      <c r="D1725" s="127" t="s">
        <v>8804</v>
      </c>
      <c r="E1725" s="258">
        <v>4059</v>
      </c>
    </row>
    <row r="1726" spans="1:5" ht="14.5" x14ac:dyDescent="0.35">
      <c r="A1726" s="127" t="s">
        <v>4321</v>
      </c>
      <c r="B1726" s="128">
        <v>0</v>
      </c>
      <c r="D1726" s="127" t="s">
        <v>11621</v>
      </c>
      <c r="E1726" s="258">
        <v>0</v>
      </c>
    </row>
    <row r="1727" spans="1:5" ht="14.5" x14ac:dyDescent="0.35">
      <c r="A1727" s="127" t="s">
        <v>1710</v>
      </c>
      <c r="B1727" s="128">
        <v>953</v>
      </c>
      <c r="D1727" s="127" t="s">
        <v>8805</v>
      </c>
      <c r="E1727" s="258">
        <v>953</v>
      </c>
    </row>
    <row r="1728" spans="1:5" ht="14.5" x14ac:dyDescent="0.35">
      <c r="A1728" s="127" t="s">
        <v>1711</v>
      </c>
      <c r="B1728" s="128">
        <v>108869</v>
      </c>
      <c r="D1728" s="127" t="s">
        <v>8806</v>
      </c>
      <c r="E1728" s="258">
        <v>108869</v>
      </c>
    </row>
    <row r="1729" spans="1:5" ht="14.5" x14ac:dyDescent="0.35">
      <c r="A1729" s="127" t="s">
        <v>1712</v>
      </c>
      <c r="B1729" s="128">
        <v>25431</v>
      </c>
      <c r="D1729" s="127" t="s">
        <v>8807</v>
      </c>
      <c r="E1729" s="258">
        <v>25431</v>
      </c>
    </row>
    <row r="1730" spans="1:5" ht="14.5" x14ac:dyDescent="0.35">
      <c r="A1730" s="127" t="s">
        <v>474</v>
      </c>
      <c r="B1730" s="128">
        <v>554</v>
      </c>
      <c r="D1730" s="127" t="s">
        <v>10997</v>
      </c>
      <c r="E1730" s="258">
        <v>554</v>
      </c>
    </row>
    <row r="1731" spans="1:5" ht="14.5" x14ac:dyDescent="0.35">
      <c r="A1731" s="127" t="s">
        <v>1713</v>
      </c>
      <c r="B1731" s="128">
        <v>35657</v>
      </c>
      <c r="D1731" s="127" t="s">
        <v>8808</v>
      </c>
      <c r="E1731" s="258">
        <v>35657</v>
      </c>
    </row>
    <row r="1732" spans="1:5" ht="14.5" x14ac:dyDescent="0.35">
      <c r="A1732" s="127" t="s">
        <v>1714</v>
      </c>
      <c r="B1732" s="128">
        <v>6095</v>
      </c>
      <c r="D1732" s="127" t="s">
        <v>8809</v>
      </c>
      <c r="E1732" s="258">
        <v>6095</v>
      </c>
    </row>
    <row r="1733" spans="1:5" ht="14.5" x14ac:dyDescent="0.35">
      <c r="A1733" s="127" t="s">
        <v>1715</v>
      </c>
      <c r="B1733" s="128">
        <v>2904</v>
      </c>
      <c r="D1733" s="127" t="s">
        <v>8810</v>
      </c>
      <c r="E1733" s="258">
        <v>2904</v>
      </c>
    </row>
    <row r="1734" spans="1:5" ht="14.5" x14ac:dyDescent="0.35">
      <c r="A1734" s="127" t="s">
        <v>1716</v>
      </c>
      <c r="B1734" s="128">
        <v>16685</v>
      </c>
      <c r="D1734" s="127" t="s">
        <v>8811</v>
      </c>
      <c r="E1734" s="258">
        <v>16685</v>
      </c>
    </row>
    <row r="1735" spans="1:5" ht="14.5" x14ac:dyDescent="0.35">
      <c r="A1735" s="127" t="s">
        <v>475</v>
      </c>
      <c r="B1735" s="128">
        <v>6848</v>
      </c>
      <c r="D1735" s="127" t="s">
        <v>10998</v>
      </c>
      <c r="E1735" s="258">
        <v>6848</v>
      </c>
    </row>
    <row r="1736" spans="1:5" ht="14.5" x14ac:dyDescent="0.35">
      <c r="A1736" s="127" t="s">
        <v>4352</v>
      </c>
      <c r="B1736" s="128">
        <v>0</v>
      </c>
      <c r="D1736" s="127" t="s">
        <v>11622</v>
      </c>
      <c r="E1736" s="258">
        <v>0</v>
      </c>
    </row>
    <row r="1737" spans="1:5" ht="14.5" x14ac:dyDescent="0.35">
      <c r="A1737" s="127" t="s">
        <v>4383</v>
      </c>
      <c r="B1737" s="128">
        <v>0</v>
      </c>
      <c r="D1737" s="127" t="s">
        <v>11623</v>
      </c>
      <c r="E1737" s="258">
        <v>0</v>
      </c>
    </row>
    <row r="1738" spans="1:5" ht="14.5" x14ac:dyDescent="0.35">
      <c r="A1738" s="127" t="s">
        <v>4384</v>
      </c>
      <c r="B1738" s="128">
        <v>0</v>
      </c>
      <c r="D1738" s="127" t="s">
        <v>11624</v>
      </c>
      <c r="E1738" s="258">
        <v>0</v>
      </c>
    </row>
    <row r="1739" spans="1:5" ht="14.5" x14ac:dyDescent="0.35">
      <c r="A1739" s="127" t="s">
        <v>1717</v>
      </c>
      <c r="B1739" s="128">
        <v>5582</v>
      </c>
      <c r="D1739" s="127" t="s">
        <v>8812</v>
      </c>
      <c r="E1739" s="258">
        <v>5582</v>
      </c>
    </row>
    <row r="1740" spans="1:5" ht="14.5" x14ac:dyDescent="0.35">
      <c r="A1740" s="127" t="s">
        <v>4353</v>
      </c>
      <c r="B1740" s="128">
        <v>0</v>
      </c>
      <c r="D1740" s="127" t="s">
        <v>11625</v>
      </c>
      <c r="E1740" s="258">
        <v>0</v>
      </c>
    </row>
    <row r="1741" spans="1:5" ht="14.5" x14ac:dyDescent="0.35">
      <c r="A1741" s="127" t="s">
        <v>4354</v>
      </c>
      <c r="B1741" s="128">
        <v>0</v>
      </c>
      <c r="D1741" s="127" t="s">
        <v>11626</v>
      </c>
      <c r="E1741" s="258">
        <v>0</v>
      </c>
    </row>
    <row r="1742" spans="1:5" ht="14.5" x14ac:dyDescent="0.35">
      <c r="A1742" s="127" t="s">
        <v>1718</v>
      </c>
      <c r="B1742" s="128">
        <v>11006</v>
      </c>
      <c r="D1742" s="127" t="s">
        <v>8813</v>
      </c>
      <c r="E1742" s="258">
        <v>11006</v>
      </c>
    </row>
    <row r="1743" spans="1:5" ht="14.5" x14ac:dyDescent="0.35">
      <c r="A1743" s="127" t="s">
        <v>1719</v>
      </c>
      <c r="B1743" s="128">
        <v>1522</v>
      </c>
      <c r="D1743" s="127" t="s">
        <v>8814</v>
      </c>
      <c r="E1743" s="258">
        <v>1522</v>
      </c>
    </row>
    <row r="1744" spans="1:5" ht="14.5" x14ac:dyDescent="0.35">
      <c r="A1744" s="127" t="s">
        <v>4385</v>
      </c>
      <c r="B1744" s="128">
        <v>2664</v>
      </c>
      <c r="D1744" s="127" t="s">
        <v>11627</v>
      </c>
      <c r="E1744" s="258">
        <v>2664</v>
      </c>
    </row>
    <row r="1745" spans="1:5" ht="14.5" x14ac:dyDescent="0.35">
      <c r="A1745" s="127" t="s">
        <v>4386</v>
      </c>
      <c r="B1745" s="128">
        <v>0</v>
      </c>
      <c r="D1745" s="127" t="s">
        <v>11628</v>
      </c>
      <c r="E1745" s="258">
        <v>0</v>
      </c>
    </row>
    <row r="1746" spans="1:5" ht="14.5" x14ac:dyDescent="0.35">
      <c r="A1746" s="127" t="s">
        <v>4387</v>
      </c>
      <c r="B1746" s="128">
        <v>0</v>
      </c>
      <c r="D1746" s="127" t="s">
        <v>11629</v>
      </c>
      <c r="E1746" s="258">
        <v>0</v>
      </c>
    </row>
    <row r="1747" spans="1:5" ht="14.5" x14ac:dyDescent="0.35">
      <c r="A1747" s="127" t="s">
        <v>4355</v>
      </c>
      <c r="B1747" s="128">
        <v>0</v>
      </c>
      <c r="D1747" s="127" t="s">
        <v>11630</v>
      </c>
      <c r="E1747" s="258">
        <v>0</v>
      </c>
    </row>
    <row r="1748" spans="1:5" ht="14.5" x14ac:dyDescent="0.35">
      <c r="A1748" s="127" t="s">
        <v>4388</v>
      </c>
      <c r="B1748" s="128">
        <v>0</v>
      </c>
      <c r="D1748" s="127" t="s">
        <v>11631</v>
      </c>
      <c r="E1748" s="258">
        <v>0</v>
      </c>
    </row>
    <row r="1749" spans="1:5" ht="14.5" x14ac:dyDescent="0.35">
      <c r="A1749" s="127" t="s">
        <v>1720</v>
      </c>
      <c r="B1749" s="128">
        <v>9513</v>
      </c>
      <c r="D1749" s="127" t="s">
        <v>8815</v>
      </c>
      <c r="E1749" s="258">
        <v>9513</v>
      </c>
    </row>
    <row r="1750" spans="1:5" ht="14.5" x14ac:dyDescent="0.35">
      <c r="A1750" s="127" t="s">
        <v>1721</v>
      </c>
      <c r="B1750" s="128">
        <v>19861</v>
      </c>
      <c r="D1750" s="127" t="s">
        <v>8816</v>
      </c>
      <c r="E1750" s="258">
        <v>19861</v>
      </c>
    </row>
    <row r="1751" spans="1:5" ht="14.5" x14ac:dyDescent="0.35">
      <c r="A1751" s="127" t="s">
        <v>4389</v>
      </c>
      <c r="B1751" s="128">
        <v>0</v>
      </c>
      <c r="D1751" s="127" t="s">
        <v>11632</v>
      </c>
      <c r="E1751" s="258">
        <v>0</v>
      </c>
    </row>
    <row r="1752" spans="1:5" ht="14.5" x14ac:dyDescent="0.35">
      <c r="A1752" s="127" t="s">
        <v>4356</v>
      </c>
      <c r="B1752" s="128">
        <v>0</v>
      </c>
      <c r="D1752" s="127" t="s">
        <v>11633</v>
      </c>
      <c r="E1752" s="258">
        <v>0</v>
      </c>
    </row>
    <row r="1753" spans="1:5" ht="14.5" x14ac:dyDescent="0.35">
      <c r="A1753" s="127" t="s">
        <v>4390</v>
      </c>
      <c r="B1753" s="128">
        <v>0</v>
      </c>
      <c r="D1753" s="127" t="s">
        <v>11634</v>
      </c>
      <c r="E1753" s="258">
        <v>0</v>
      </c>
    </row>
    <row r="1754" spans="1:5" ht="14.5" x14ac:dyDescent="0.35">
      <c r="A1754" s="127" t="s">
        <v>1722</v>
      </c>
      <c r="B1754" s="128">
        <v>54033</v>
      </c>
      <c r="D1754" s="127" t="s">
        <v>8817</v>
      </c>
      <c r="E1754" s="258">
        <v>54033</v>
      </c>
    </row>
    <row r="1755" spans="1:5" ht="14.5" x14ac:dyDescent="0.35">
      <c r="A1755" s="127" t="s">
        <v>4357</v>
      </c>
      <c r="B1755" s="128">
        <v>0</v>
      </c>
      <c r="D1755" s="127" t="s">
        <v>11635</v>
      </c>
      <c r="E1755" s="258">
        <v>0</v>
      </c>
    </row>
    <row r="1756" spans="1:5" ht="14.5" x14ac:dyDescent="0.35">
      <c r="A1756" s="127" t="s">
        <v>4358</v>
      </c>
      <c r="B1756" s="128">
        <v>0</v>
      </c>
      <c r="D1756" s="127" t="s">
        <v>11636</v>
      </c>
      <c r="E1756" s="258">
        <v>0</v>
      </c>
    </row>
    <row r="1757" spans="1:5" ht="14.5" x14ac:dyDescent="0.35">
      <c r="A1757" s="127" t="s">
        <v>4391</v>
      </c>
      <c r="B1757" s="128">
        <v>0</v>
      </c>
      <c r="D1757" s="127" t="s">
        <v>11637</v>
      </c>
      <c r="E1757" s="258">
        <v>0</v>
      </c>
    </row>
    <row r="1758" spans="1:5" ht="14.5" x14ac:dyDescent="0.35">
      <c r="A1758" s="127" t="s">
        <v>1723</v>
      </c>
      <c r="B1758" s="128">
        <v>57639</v>
      </c>
      <c r="D1758" s="127" t="s">
        <v>8818</v>
      </c>
      <c r="E1758" s="258">
        <v>57639</v>
      </c>
    </row>
    <row r="1759" spans="1:5" ht="14.5" x14ac:dyDescent="0.35">
      <c r="A1759" s="127" t="s">
        <v>1724</v>
      </c>
      <c r="B1759" s="128">
        <v>28693</v>
      </c>
      <c r="D1759" s="127" t="s">
        <v>8819</v>
      </c>
      <c r="E1759" s="258">
        <v>28693</v>
      </c>
    </row>
    <row r="1760" spans="1:5" ht="14.5" x14ac:dyDescent="0.35">
      <c r="A1760" s="127" t="s">
        <v>4359</v>
      </c>
      <c r="B1760" s="128">
        <v>0</v>
      </c>
      <c r="D1760" s="127" t="s">
        <v>11638</v>
      </c>
      <c r="E1760" s="258">
        <v>0</v>
      </c>
    </row>
    <row r="1761" spans="1:5" ht="14.5" x14ac:dyDescent="0.35">
      <c r="A1761" s="127" t="s">
        <v>4360</v>
      </c>
      <c r="B1761" s="128">
        <v>0</v>
      </c>
      <c r="D1761" s="127" t="s">
        <v>11639</v>
      </c>
      <c r="E1761" s="258">
        <v>0</v>
      </c>
    </row>
    <row r="1762" spans="1:5" ht="14.5" x14ac:dyDescent="0.35">
      <c r="A1762" s="127" t="s">
        <v>1725</v>
      </c>
      <c r="B1762" s="128">
        <v>7560</v>
      </c>
      <c r="D1762" s="127" t="s">
        <v>8820</v>
      </c>
      <c r="E1762" s="258">
        <v>7560</v>
      </c>
    </row>
    <row r="1763" spans="1:5" ht="14.5" x14ac:dyDescent="0.35">
      <c r="A1763" s="127" t="s">
        <v>1726</v>
      </c>
      <c r="B1763" s="128">
        <v>41356</v>
      </c>
      <c r="D1763" s="127" t="s">
        <v>8821</v>
      </c>
      <c r="E1763" s="258">
        <v>41356</v>
      </c>
    </row>
    <row r="1764" spans="1:5" ht="14.5" x14ac:dyDescent="0.35">
      <c r="A1764" s="127" t="s">
        <v>4392</v>
      </c>
      <c r="B1764" s="128">
        <v>0</v>
      </c>
      <c r="D1764" s="127" t="s">
        <v>11640</v>
      </c>
      <c r="E1764" s="258">
        <v>0</v>
      </c>
    </row>
    <row r="1765" spans="1:5" ht="14.5" x14ac:dyDescent="0.35">
      <c r="A1765" s="127" t="s">
        <v>4393</v>
      </c>
      <c r="B1765" s="128">
        <v>0</v>
      </c>
      <c r="D1765" s="127" t="s">
        <v>11641</v>
      </c>
      <c r="E1765" s="258">
        <v>0</v>
      </c>
    </row>
    <row r="1766" spans="1:5" ht="14.5" x14ac:dyDescent="0.35">
      <c r="A1766" s="127" t="s">
        <v>4394</v>
      </c>
      <c r="B1766" s="128">
        <v>0</v>
      </c>
      <c r="D1766" s="127" t="s">
        <v>11642</v>
      </c>
      <c r="E1766" s="258">
        <v>0</v>
      </c>
    </row>
    <row r="1767" spans="1:5" ht="14.5" x14ac:dyDescent="0.35">
      <c r="A1767" s="127" t="s">
        <v>4395</v>
      </c>
      <c r="B1767" s="128">
        <v>0</v>
      </c>
      <c r="D1767" s="127" t="s">
        <v>11643</v>
      </c>
      <c r="E1767" s="258">
        <v>0</v>
      </c>
    </row>
    <row r="1768" spans="1:5" ht="14.5" x14ac:dyDescent="0.35">
      <c r="A1768" s="127" t="s">
        <v>4396</v>
      </c>
      <c r="B1768" s="128">
        <v>0</v>
      </c>
      <c r="D1768" s="127" t="s">
        <v>11644</v>
      </c>
      <c r="E1768" s="258">
        <v>0</v>
      </c>
    </row>
    <row r="1769" spans="1:5" ht="14.5" x14ac:dyDescent="0.35">
      <c r="A1769" s="127" t="s">
        <v>4397</v>
      </c>
      <c r="B1769" s="128">
        <v>0</v>
      </c>
      <c r="D1769" s="127" t="s">
        <v>11645</v>
      </c>
      <c r="E1769" s="258">
        <v>0</v>
      </c>
    </row>
    <row r="1770" spans="1:5" ht="14.5" x14ac:dyDescent="0.35">
      <c r="A1770" s="127" t="s">
        <v>4398</v>
      </c>
      <c r="B1770" s="128">
        <v>0</v>
      </c>
      <c r="D1770" s="127" t="s">
        <v>11646</v>
      </c>
      <c r="E1770" s="258">
        <v>0</v>
      </c>
    </row>
    <row r="1771" spans="1:5" ht="14.5" x14ac:dyDescent="0.35">
      <c r="A1771" s="127" t="s">
        <v>1727</v>
      </c>
      <c r="B1771" s="128">
        <v>5708</v>
      </c>
      <c r="D1771" s="127" t="s">
        <v>8822</v>
      </c>
      <c r="E1771" s="258">
        <v>5708</v>
      </c>
    </row>
    <row r="1772" spans="1:5" ht="14.5" x14ac:dyDescent="0.35">
      <c r="A1772" s="127" t="s">
        <v>4361</v>
      </c>
      <c r="B1772" s="128">
        <v>3805</v>
      </c>
      <c r="D1772" s="127" t="s">
        <v>11647</v>
      </c>
      <c r="E1772" s="258">
        <v>3805</v>
      </c>
    </row>
    <row r="1773" spans="1:5" ht="14.5" x14ac:dyDescent="0.35">
      <c r="A1773" s="127" t="s">
        <v>4362</v>
      </c>
      <c r="B1773" s="128">
        <v>0</v>
      </c>
      <c r="D1773" s="127" t="s">
        <v>11648</v>
      </c>
      <c r="E1773" s="258">
        <v>0</v>
      </c>
    </row>
    <row r="1774" spans="1:5" ht="14.5" x14ac:dyDescent="0.35">
      <c r="A1774" s="127" t="s">
        <v>4399</v>
      </c>
      <c r="B1774" s="128">
        <v>0</v>
      </c>
      <c r="D1774" s="127" t="s">
        <v>11649</v>
      </c>
      <c r="E1774" s="258">
        <v>0</v>
      </c>
    </row>
    <row r="1775" spans="1:5" ht="14.5" x14ac:dyDescent="0.35">
      <c r="A1775" s="127" t="s">
        <v>4400</v>
      </c>
      <c r="B1775" s="128">
        <v>0</v>
      </c>
      <c r="D1775" s="127" t="s">
        <v>11650</v>
      </c>
      <c r="E1775" s="258">
        <v>0</v>
      </c>
    </row>
    <row r="1776" spans="1:5" ht="14.5" x14ac:dyDescent="0.35">
      <c r="A1776" s="127" t="s">
        <v>4363</v>
      </c>
      <c r="B1776" s="128">
        <v>0</v>
      </c>
      <c r="D1776" s="127" t="s">
        <v>11651</v>
      </c>
      <c r="E1776" s="258">
        <v>0</v>
      </c>
    </row>
    <row r="1777" spans="1:5" ht="14.5" x14ac:dyDescent="0.35">
      <c r="A1777" s="127" t="s">
        <v>4401</v>
      </c>
      <c r="B1777" s="128">
        <v>0</v>
      </c>
      <c r="D1777" s="127" t="s">
        <v>11652</v>
      </c>
      <c r="E1777" s="258">
        <v>0</v>
      </c>
    </row>
    <row r="1778" spans="1:5" ht="14.5" x14ac:dyDescent="0.35">
      <c r="A1778" s="127" t="s">
        <v>1728</v>
      </c>
      <c r="B1778" s="128">
        <v>195</v>
      </c>
      <c r="D1778" s="127" t="s">
        <v>8823</v>
      </c>
      <c r="E1778" s="258">
        <v>195</v>
      </c>
    </row>
    <row r="1779" spans="1:5" ht="14.5" x14ac:dyDescent="0.35">
      <c r="A1779" s="127" t="s">
        <v>4364</v>
      </c>
      <c r="B1779" s="128">
        <v>0</v>
      </c>
      <c r="D1779" s="127" t="s">
        <v>11653</v>
      </c>
      <c r="E1779" s="258">
        <v>0</v>
      </c>
    </row>
    <row r="1780" spans="1:5" ht="14.5" x14ac:dyDescent="0.35">
      <c r="A1780" s="127" t="s">
        <v>4402</v>
      </c>
      <c r="B1780" s="128">
        <v>0</v>
      </c>
      <c r="D1780" s="127" t="s">
        <v>11654</v>
      </c>
      <c r="E1780" s="258">
        <v>0</v>
      </c>
    </row>
    <row r="1781" spans="1:5" ht="14.5" x14ac:dyDescent="0.35">
      <c r="A1781" s="127" t="s">
        <v>4403</v>
      </c>
      <c r="B1781" s="128">
        <v>0</v>
      </c>
      <c r="D1781" s="127" t="s">
        <v>11655</v>
      </c>
      <c r="E1781" s="258">
        <v>0</v>
      </c>
    </row>
    <row r="1782" spans="1:5" ht="14.5" x14ac:dyDescent="0.35">
      <c r="A1782" s="127" t="s">
        <v>4404</v>
      </c>
      <c r="B1782" s="128">
        <v>0</v>
      </c>
      <c r="D1782" s="127" t="s">
        <v>11656</v>
      </c>
      <c r="E1782" s="258">
        <v>0</v>
      </c>
    </row>
    <row r="1783" spans="1:5" ht="14.5" x14ac:dyDescent="0.35">
      <c r="A1783" s="127" t="s">
        <v>1729</v>
      </c>
      <c r="B1783" s="128">
        <v>28182</v>
      </c>
      <c r="D1783" s="127" t="s">
        <v>8824</v>
      </c>
      <c r="E1783" s="258">
        <v>28182</v>
      </c>
    </row>
    <row r="1784" spans="1:5" ht="14.5" x14ac:dyDescent="0.35">
      <c r="A1784" s="127" t="s">
        <v>4365</v>
      </c>
      <c r="B1784" s="128">
        <v>0</v>
      </c>
      <c r="D1784" s="127" t="s">
        <v>11657</v>
      </c>
      <c r="E1784" s="258">
        <v>0</v>
      </c>
    </row>
    <row r="1785" spans="1:5" ht="14.5" x14ac:dyDescent="0.35">
      <c r="A1785" s="127" t="s">
        <v>4366</v>
      </c>
      <c r="B1785" s="128">
        <v>0</v>
      </c>
      <c r="D1785" s="127" t="s">
        <v>11658</v>
      </c>
      <c r="E1785" s="258">
        <v>0</v>
      </c>
    </row>
    <row r="1786" spans="1:5" ht="14.5" x14ac:dyDescent="0.35">
      <c r="A1786" s="127" t="s">
        <v>1730</v>
      </c>
      <c r="B1786" s="128">
        <v>12916</v>
      </c>
      <c r="D1786" s="127" t="s">
        <v>8825</v>
      </c>
      <c r="E1786" s="258">
        <v>12916</v>
      </c>
    </row>
    <row r="1787" spans="1:5" ht="14.5" x14ac:dyDescent="0.35">
      <c r="A1787" s="127" t="s">
        <v>1731</v>
      </c>
      <c r="B1787" s="128">
        <v>5370</v>
      </c>
      <c r="D1787" s="127" t="s">
        <v>8826</v>
      </c>
      <c r="E1787" s="258">
        <v>5370</v>
      </c>
    </row>
    <row r="1788" spans="1:5" ht="14.5" x14ac:dyDescent="0.35">
      <c r="A1788" s="127" t="s">
        <v>4367</v>
      </c>
      <c r="B1788" s="128">
        <v>0</v>
      </c>
      <c r="D1788" s="127" t="s">
        <v>11659</v>
      </c>
      <c r="E1788" s="258">
        <v>0</v>
      </c>
    </row>
    <row r="1789" spans="1:5" ht="14.5" x14ac:dyDescent="0.35">
      <c r="A1789" s="127" t="s">
        <v>1732</v>
      </c>
      <c r="B1789" s="128">
        <v>1931</v>
      </c>
      <c r="D1789" s="127" t="s">
        <v>8827</v>
      </c>
      <c r="E1789" s="258">
        <v>1931</v>
      </c>
    </row>
    <row r="1790" spans="1:5" ht="14.5" x14ac:dyDescent="0.35">
      <c r="A1790" s="127" t="s">
        <v>1733</v>
      </c>
      <c r="B1790" s="128">
        <v>6449</v>
      </c>
      <c r="D1790" s="127" t="s">
        <v>8828</v>
      </c>
      <c r="E1790" s="258">
        <v>6449</v>
      </c>
    </row>
    <row r="1791" spans="1:5" ht="14.5" x14ac:dyDescent="0.35">
      <c r="A1791" s="127" t="s">
        <v>1734</v>
      </c>
      <c r="B1791" s="128">
        <v>2283</v>
      </c>
      <c r="D1791" s="127" t="s">
        <v>8829</v>
      </c>
      <c r="E1791" s="258">
        <v>2283</v>
      </c>
    </row>
    <row r="1792" spans="1:5" ht="14.5" x14ac:dyDescent="0.35">
      <c r="A1792" s="127" t="s">
        <v>4405</v>
      </c>
      <c r="B1792" s="128">
        <v>0</v>
      </c>
      <c r="D1792" s="127" t="s">
        <v>8830</v>
      </c>
      <c r="E1792" s="258">
        <v>0</v>
      </c>
    </row>
    <row r="1793" spans="1:5" ht="14.5" x14ac:dyDescent="0.35">
      <c r="A1793" s="127" t="s">
        <v>4406</v>
      </c>
      <c r="B1793" s="128">
        <v>0</v>
      </c>
      <c r="D1793" s="127" t="s">
        <v>11660</v>
      </c>
      <c r="E1793" s="258">
        <v>0</v>
      </c>
    </row>
    <row r="1794" spans="1:5" ht="14.5" x14ac:dyDescent="0.35">
      <c r="A1794" s="127" t="s">
        <v>4407</v>
      </c>
      <c r="B1794" s="128">
        <v>0</v>
      </c>
      <c r="D1794" s="127" t="s">
        <v>11661</v>
      </c>
      <c r="E1794" s="258">
        <v>0</v>
      </c>
    </row>
    <row r="1795" spans="1:5" ht="14.5" x14ac:dyDescent="0.35">
      <c r="A1795" s="127" t="s">
        <v>4408</v>
      </c>
      <c r="B1795" s="128">
        <v>0</v>
      </c>
      <c r="D1795" s="127" t="s">
        <v>11662</v>
      </c>
      <c r="E1795" s="258">
        <v>0</v>
      </c>
    </row>
    <row r="1796" spans="1:5" ht="14.5" x14ac:dyDescent="0.35">
      <c r="A1796" s="127" t="s">
        <v>4409</v>
      </c>
      <c r="B1796" s="128">
        <v>0</v>
      </c>
      <c r="D1796" s="127" t="s">
        <v>11663</v>
      </c>
      <c r="E1796" s="258">
        <v>0</v>
      </c>
    </row>
    <row r="1797" spans="1:5" ht="14.5" x14ac:dyDescent="0.35">
      <c r="A1797" s="127" t="s">
        <v>4410</v>
      </c>
      <c r="B1797" s="128">
        <v>0</v>
      </c>
      <c r="D1797" s="127" t="s">
        <v>11664</v>
      </c>
      <c r="E1797" s="258">
        <v>0</v>
      </c>
    </row>
    <row r="1798" spans="1:5" ht="14.5" x14ac:dyDescent="0.35">
      <c r="A1798" s="127" t="s">
        <v>4411</v>
      </c>
      <c r="B1798" s="128">
        <v>0</v>
      </c>
      <c r="D1798" s="127" t="s">
        <v>11665</v>
      </c>
      <c r="E1798" s="258">
        <v>0</v>
      </c>
    </row>
    <row r="1799" spans="1:5" ht="14.5" x14ac:dyDescent="0.35">
      <c r="A1799" s="127" t="s">
        <v>1735</v>
      </c>
      <c r="B1799" s="128">
        <v>1142</v>
      </c>
      <c r="D1799" s="127" t="s">
        <v>8831</v>
      </c>
      <c r="E1799" s="258">
        <v>1142</v>
      </c>
    </row>
    <row r="1800" spans="1:5" ht="14.5" x14ac:dyDescent="0.35">
      <c r="A1800" s="127" t="s">
        <v>4412</v>
      </c>
      <c r="B1800" s="128">
        <v>0</v>
      </c>
      <c r="D1800" s="127" t="s">
        <v>11666</v>
      </c>
      <c r="E1800" s="258">
        <v>0</v>
      </c>
    </row>
    <row r="1801" spans="1:5" ht="14.5" x14ac:dyDescent="0.35">
      <c r="A1801" s="127" t="s">
        <v>4413</v>
      </c>
      <c r="B1801" s="128">
        <v>0</v>
      </c>
      <c r="D1801" s="127" t="s">
        <v>11667</v>
      </c>
      <c r="E1801" s="258">
        <v>0</v>
      </c>
    </row>
    <row r="1802" spans="1:5" ht="14.5" x14ac:dyDescent="0.35">
      <c r="A1802" s="127" t="s">
        <v>4414</v>
      </c>
      <c r="B1802" s="128">
        <v>0</v>
      </c>
      <c r="D1802" s="127" t="s">
        <v>11668</v>
      </c>
      <c r="E1802" s="258">
        <v>0</v>
      </c>
    </row>
    <row r="1803" spans="1:5" ht="14.5" x14ac:dyDescent="0.35">
      <c r="A1803" s="127" t="s">
        <v>4415</v>
      </c>
      <c r="B1803" s="128">
        <v>0</v>
      </c>
      <c r="D1803" s="127" t="s">
        <v>11669</v>
      </c>
      <c r="E1803" s="258">
        <v>0</v>
      </c>
    </row>
    <row r="1804" spans="1:5" ht="14.5" x14ac:dyDescent="0.35">
      <c r="A1804" s="127" t="s">
        <v>4416</v>
      </c>
      <c r="B1804" s="128">
        <v>0</v>
      </c>
      <c r="D1804" s="127" t="s">
        <v>11670</v>
      </c>
      <c r="E1804" s="258">
        <v>0</v>
      </c>
    </row>
    <row r="1805" spans="1:5" ht="14.5" x14ac:dyDescent="0.35">
      <c r="A1805" s="127" t="s">
        <v>4417</v>
      </c>
      <c r="B1805" s="128">
        <v>0</v>
      </c>
      <c r="D1805" s="127" t="s">
        <v>11671</v>
      </c>
      <c r="E1805" s="258">
        <v>0</v>
      </c>
    </row>
    <row r="1806" spans="1:5" ht="14.5" x14ac:dyDescent="0.35">
      <c r="A1806" s="127" t="s">
        <v>4368</v>
      </c>
      <c r="B1806" s="128">
        <v>0</v>
      </c>
      <c r="D1806" s="127" t="s">
        <v>11672</v>
      </c>
      <c r="E1806" s="258">
        <v>0</v>
      </c>
    </row>
    <row r="1807" spans="1:5" ht="14.5" x14ac:dyDescent="0.35">
      <c r="A1807" s="127" t="s">
        <v>4418</v>
      </c>
      <c r="B1807" s="128">
        <v>0</v>
      </c>
      <c r="D1807" s="127" t="s">
        <v>11673</v>
      </c>
      <c r="E1807" s="258">
        <v>0</v>
      </c>
    </row>
    <row r="1808" spans="1:5" ht="14.5" x14ac:dyDescent="0.35">
      <c r="A1808" s="127" t="s">
        <v>4419</v>
      </c>
      <c r="B1808" s="128">
        <v>0</v>
      </c>
      <c r="D1808" s="127" t="s">
        <v>11674</v>
      </c>
      <c r="E1808" s="258">
        <v>0</v>
      </c>
    </row>
    <row r="1809" spans="1:5" ht="14.5" x14ac:dyDescent="0.35">
      <c r="A1809" s="127" t="s">
        <v>4420</v>
      </c>
      <c r="B1809" s="128">
        <v>0</v>
      </c>
      <c r="D1809" s="127" t="s">
        <v>11675</v>
      </c>
      <c r="E1809" s="258">
        <v>0</v>
      </c>
    </row>
    <row r="1810" spans="1:5" ht="14.5" x14ac:dyDescent="0.35">
      <c r="A1810" s="127" t="s">
        <v>1736</v>
      </c>
      <c r="B1810" s="128">
        <v>11415</v>
      </c>
      <c r="D1810" s="127" t="s">
        <v>8832</v>
      </c>
      <c r="E1810" s="258">
        <v>11415</v>
      </c>
    </row>
    <row r="1811" spans="1:5" ht="14.5" x14ac:dyDescent="0.35">
      <c r="A1811" s="127" t="s">
        <v>4421</v>
      </c>
      <c r="B1811" s="128">
        <v>0</v>
      </c>
      <c r="D1811" s="127" t="s">
        <v>11676</v>
      </c>
      <c r="E1811" s="258">
        <v>0</v>
      </c>
    </row>
    <row r="1812" spans="1:5" ht="14.5" x14ac:dyDescent="0.35">
      <c r="A1812" s="127" t="s">
        <v>1737</v>
      </c>
      <c r="B1812" s="128">
        <v>86765</v>
      </c>
      <c r="D1812" s="127" t="s">
        <v>8833</v>
      </c>
      <c r="E1812" s="258">
        <v>86765</v>
      </c>
    </row>
    <row r="1813" spans="1:5" ht="14.5" x14ac:dyDescent="0.35">
      <c r="A1813" s="127" t="s">
        <v>4369</v>
      </c>
      <c r="B1813" s="128">
        <v>0</v>
      </c>
      <c r="D1813" s="127" t="s">
        <v>11677</v>
      </c>
      <c r="E1813" s="258">
        <v>0</v>
      </c>
    </row>
    <row r="1814" spans="1:5" ht="14.5" x14ac:dyDescent="0.35">
      <c r="A1814" s="127" t="s">
        <v>4370</v>
      </c>
      <c r="B1814" s="128">
        <v>2283</v>
      </c>
      <c r="D1814" s="127" t="s">
        <v>11678</v>
      </c>
      <c r="E1814" s="258">
        <v>2283</v>
      </c>
    </row>
    <row r="1815" spans="1:5" ht="14.5" x14ac:dyDescent="0.35">
      <c r="A1815" s="127" t="s">
        <v>4371</v>
      </c>
      <c r="B1815" s="128">
        <v>0</v>
      </c>
      <c r="D1815" s="127" t="s">
        <v>11679</v>
      </c>
      <c r="E1815" s="258">
        <v>0</v>
      </c>
    </row>
    <row r="1816" spans="1:5" ht="14.5" x14ac:dyDescent="0.35">
      <c r="A1816" s="127" t="s">
        <v>1738</v>
      </c>
      <c r="B1816" s="128">
        <v>1522</v>
      </c>
      <c r="D1816" s="127" t="s">
        <v>8834</v>
      </c>
      <c r="E1816" s="258">
        <v>1522</v>
      </c>
    </row>
    <row r="1817" spans="1:5" ht="14.5" x14ac:dyDescent="0.35">
      <c r="A1817" s="127" t="s">
        <v>1739</v>
      </c>
      <c r="B1817" s="128">
        <v>2089</v>
      </c>
      <c r="D1817" s="127" t="s">
        <v>8835</v>
      </c>
      <c r="E1817" s="258">
        <v>2089</v>
      </c>
    </row>
    <row r="1818" spans="1:5" ht="14.5" x14ac:dyDescent="0.35">
      <c r="A1818" s="127" t="s">
        <v>4372</v>
      </c>
      <c r="B1818" s="128">
        <v>0</v>
      </c>
      <c r="D1818" s="127" t="s">
        <v>11680</v>
      </c>
      <c r="E1818" s="258">
        <v>0</v>
      </c>
    </row>
    <row r="1819" spans="1:5" ht="14.5" x14ac:dyDescent="0.35">
      <c r="A1819" s="127" t="s">
        <v>4373</v>
      </c>
      <c r="B1819" s="128">
        <v>0</v>
      </c>
      <c r="D1819" s="127" t="s">
        <v>11681</v>
      </c>
      <c r="E1819" s="258">
        <v>0</v>
      </c>
    </row>
    <row r="1820" spans="1:5" ht="14.5" x14ac:dyDescent="0.35">
      <c r="A1820" s="127" t="s">
        <v>4422</v>
      </c>
      <c r="B1820" s="128">
        <v>1002.68</v>
      </c>
      <c r="D1820" s="127" t="s">
        <v>11682</v>
      </c>
      <c r="E1820" s="258">
        <v>1002.68</v>
      </c>
    </row>
    <row r="1821" spans="1:5" ht="14.5" x14ac:dyDescent="0.35">
      <c r="A1821" s="127" t="s">
        <v>1740</v>
      </c>
      <c r="B1821" s="128">
        <v>25</v>
      </c>
      <c r="D1821" s="127" t="s">
        <v>8836</v>
      </c>
      <c r="E1821" s="258">
        <v>25</v>
      </c>
    </row>
    <row r="1822" spans="1:5" ht="14.5" x14ac:dyDescent="0.35">
      <c r="A1822" s="127" t="s">
        <v>1741</v>
      </c>
      <c r="B1822" s="128">
        <v>381</v>
      </c>
      <c r="D1822" s="127" t="s">
        <v>8837</v>
      </c>
      <c r="E1822" s="258">
        <v>381</v>
      </c>
    </row>
    <row r="1823" spans="1:5" ht="14.5" x14ac:dyDescent="0.35">
      <c r="A1823" s="127" t="s">
        <v>4374</v>
      </c>
      <c r="B1823" s="128">
        <v>47564</v>
      </c>
      <c r="D1823" s="127" t="s">
        <v>11683</v>
      </c>
      <c r="E1823" s="258">
        <v>47564</v>
      </c>
    </row>
    <row r="1824" spans="1:5" ht="14.5" x14ac:dyDescent="0.35">
      <c r="A1824" s="127" t="s">
        <v>4423</v>
      </c>
      <c r="B1824" s="128">
        <v>0</v>
      </c>
      <c r="D1824" s="127" t="s">
        <v>11684</v>
      </c>
      <c r="E1824" s="258">
        <v>0</v>
      </c>
    </row>
    <row r="1825" spans="1:5" ht="14.5" x14ac:dyDescent="0.35">
      <c r="A1825" s="127" t="s">
        <v>4375</v>
      </c>
      <c r="B1825" s="128">
        <v>0</v>
      </c>
      <c r="D1825" s="127" t="s">
        <v>11685</v>
      </c>
      <c r="E1825" s="258">
        <v>0</v>
      </c>
    </row>
    <row r="1826" spans="1:5" ht="14.5" x14ac:dyDescent="0.35">
      <c r="A1826" s="127" t="s">
        <v>4424</v>
      </c>
      <c r="B1826" s="128">
        <v>761</v>
      </c>
      <c r="D1826" s="127" t="s">
        <v>8838</v>
      </c>
      <c r="E1826" s="258">
        <v>761</v>
      </c>
    </row>
    <row r="1827" spans="1:5" ht="14.5" x14ac:dyDescent="0.35">
      <c r="A1827" s="127" t="s">
        <v>4425</v>
      </c>
      <c r="B1827" s="128">
        <v>0</v>
      </c>
      <c r="D1827" s="127" t="s">
        <v>11686</v>
      </c>
      <c r="E1827" s="258">
        <v>0</v>
      </c>
    </row>
    <row r="1828" spans="1:5" ht="14.5" x14ac:dyDescent="0.35">
      <c r="A1828" s="127" t="s">
        <v>1742</v>
      </c>
      <c r="B1828" s="128">
        <v>9039</v>
      </c>
      <c r="D1828" s="127" t="s">
        <v>8839</v>
      </c>
      <c r="E1828" s="258">
        <v>9039</v>
      </c>
    </row>
    <row r="1829" spans="1:5" ht="14.5" x14ac:dyDescent="0.35">
      <c r="A1829" s="127" t="s">
        <v>4376</v>
      </c>
      <c r="B1829" s="128">
        <v>0</v>
      </c>
      <c r="D1829" s="127" t="s">
        <v>11687</v>
      </c>
      <c r="E1829" s="258">
        <v>0</v>
      </c>
    </row>
    <row r="1830" spans="1:5" ht="14.5" x14ac:dyDescent="0.35">
      <c r="A1830" s="127" t="s">
        <v>4377</v>
      </c>
      <c r="B1830" s="128">
        <v>0</v>
      </c>
      <c r="D1830" s="127" t="s">
        <v>11688</v>
      </c>
      <c r="E1830" s="258">
        <v>0</v>
      </c>
    </row>
    <row r="1831" spans="1:5" ht="14.5" x14ac:dyDescent="0.35">
      <c r="A1831" s="127" t="s">
        <v>4378</v>
      </c>
      <c r="B1831" s="128">
        <v>0</v>
      </c>
      <c r="D1831" s="127" t="s">
        <v>11689</v>
      </c>
      <c r="E1831" s="258">
        <v>0</v>
      </c>
    </row>
    <row r="1832" spans="1:5" ht="14.5" x14ac:dyDescent="0.35">
      <c r="A1832" s="127" t="s">
        <v>4426</v>
      </c>
      <c r="B1832" s="128">
        <v>0</v>
      </c>
      <c r="D1832" s="127" t="s">
        <v>11690</v>
      </c>
      <c r="E1832" s="258">
        <v>0</v>
      </c>
    </row>
    <row r="1833" spans="1:5" ht="14.5" x14ac:dyDescent="0.35">
      <c r="A1833" s="127" t="s">
        <v>1743</v>
      </c>
      <c r="B1833" s="128">
        <v>9513</v>
      </c>
      <c r="D1833" s="127" t="s">
        <v>8840</v>
      </c>
      <c r="E1833" s="258">
        <v>9513</v>
      </c>
    </row>
    <row r="1834" spans="1:5" ht="14.5" x14ac:dyDescent="0.35">
      <c r="A1834" s="127" t="s">
        <v>1744</v>
      </c>
      <c r="B1834" s="128">
        <v>1522</v>
      </c>
      <c r="D1834" s="127" t="s">
        <v>8841</v>
      </c>
      <c r="E1834" s="258">
        <v>1522</v>
      </c>
    </row>
    <row r="1835" spans="1:5" ht="14.5" x14ac:dyDescent="0.35">
      <c r="A1835" s="127" t="s">
        <v>4379</v>
      </c>
      <c r="B1835" s="128">
        <v>0</v>
      </c>
      <c r="D1835" s="127" t="s">
        <v>11691</v>
      </c>
      <c r="E1835" s="258">
        <v>0</v>
      </c>
    </row>
    <row r="1836" spans="1:5" ht="14.5" x14ac:dyDescent="0.35">
      <c r="A1836" s="127" t="s">
        <v>1745</v>
      </c>
      <c r="B1836" s="128">
        <v>3805</v>
      </c>
      <c r="D1836" s="127" t="s">
        <v>8842</v>
      </c>
      <c r="E1836" s="258">
        <v>3805</v>
      </c>
    </row>
    <row r="1837" spans="1:5" ht="14.5" x14ac:dyDescent="0.35">
      <c r="A1837" s="127" t="s">
        <v>4427</v>
      </c>
      <c r="B1837" s="128">
        <v>0</v>
      </c>
      <c r="D1837" s="127" t="s">
        <v>11692</v>
      </c>
      <c r="E1837" s="258">
        <v>0</v>
      </c>
    </row>
    <row r="1838" spans="1:5" ht="14.5" x14ac:dyDescent="0.35">
      <c r="A1838" s="127" t="s">
        <v>4428</v>
      </c>
      <c r="B1838" s="128">
        <v>0</v>
      </c>
      <c r="D1838" s="127" t="s">
        <v>11693</v>
      </c>
      <c r="E1838" s="258">
        <v>0</v>
      </c>
    </row>
    <row r="1839" spans="1:5" ht="14.5" x14ac:dyDescent="0.35">
      <c r="A1839" s="127" t="s">
        <v>4380</v>
      </c>
      <c r="B1839" s="128">
        <v>0</v>
      </c>
      <c r="D1839" s="127" t="s">
        <v>11694</v>
      </c>
      <c r="E1839" s="258">
        <v>0</v>
      </c>
    </row>
    <row r="1840" spans="1:5" ht="14.5" x14ac:dyDescent="0.35">
      <c r="A1840" s="127" t="s">
        <v>4429</v>
      </c>
      <c r="B1840" s="128">
        <v>0</v>
      </c>
      <c r="D1840" s="127" t="s">
        <v>11695</v>
      </c>
      <c r="E1840" s="258">
        <v>0</v>
      </c>
    </row>
    <row r="1841" spans="1:5" ht="14.5" x14ac:dyDescent="0.35">
      <c r="A1841" s="127" t="s">
        <v>4381</v>
      </c>
      <c r="B1841" s="128">
        <v>0</v>
      </c>
      <c r="D1841" s="127" t="s">
        <v>11696</v>
      </c>
      <c r="E1841" s="258">
        <v>0</v>
      </c>
    </row>
    <row r="1842" spans="1:5" ht="14.5" x14ac:dyDescent="0.35">
      <c r="A1842" s="127" t="s">
        <v>1746</v>
      </c>
      <c r="B1842" s="128">
        <v>804</v>
      </c>
      <c r="D1842" s="127" t="s">
        <v>8843</v>
      </c>
      <c r="E1842" s="258">
        <v>804</v>
      </c>
    </row>
    <row r="1843" spans="1:5" ht="14.5" x14ac:dyDescent="0.35">
      <c r="A1843" s="127" t="s">
        <v>1747</v>
      </c>
      <c r="B1843" s="128">
        <v>3741</v>
      </c>
      <c r="D1843" s="127" t="s">
        <v>8844</v>
      </c>
      <c r="E1843" s="258">
        <v>3741</v>
      </c>
    </row>
    <row r="1844" spans="1:5" ht="14.5" x14ac:dyDescent="0.35">
      <c r="A1844" s="127" t="s">
        <v>4430</v>
      </c>
      <c r="B1844" s="128">
        <v>0</v>
      </c>
      <c r="D1844" s="127" t="s">
        <v>11697</v>
      </c>
      <c r="E1844" s="258">
        <v>0</v>
      </c>
    </row>
    <row r="1845" spans="1:5" ht="14.5" x14ac:dyDescent="0.35">
      <c r="A1845" s="127" t="s">
        <v>4382</v>
      </c>
      <c r="B1845" s="128">
        <v>0</v>
      </c>
      <c r="D1845" s="127" t="s">
        <v>11698</v>
      </c>
      <c r="E1845" s="258">
        <v>0</v>
      </c>
    </row>
    <row r="1846" spans="1:5" ht="14.5" x14ac:dyDescent="0.35">
      <c r="A1846" s="127" t="s">
        <v>1748</v>
      </c>
      <c r="B1846" s="128">
        <v>257061</v>
      </c>
      <c r="D1846" s="127" t="s">
        <v>8845</v>
      </c>
      <c r="E1846" s="258">
        <v>257061</v>
      </c>
    </row>
    <row r="1847" spans="1:5" ht="14.5" x14ac:dyDescent="0.35">
      <c r="A1847" s="127" t="s">
        <v>1749</v>
      </c>
      <c r="B1847" s="128">
        <v>8623</v>
      </c>
      <c r="D1847" s="127" t="s">
        <v>8846</v>
      </c>
      <c r="E1847" s="258">
        <v>8623</v>
      </c>
    </row>
    <row r="1848" spans="1:5" ht="14.5" x14ac:dyDescent="0.35">
      <c r="A1848" s="127" t="s">
        <v>4449</v>
      </c>
      <c r="B1848" s="128">
        <v>0</v>
      </c>
      <c r="D1848" s="127" t="s">
        <v>11699</v>
      </c>
      <c r="E1848" s="258">
        <v>0</v>
      </c>
    </row>
    <row r="1849" spans="1:5" ht="14.5" x14ac:dyDescent="0.35">
      <c r="A1849" s="127" t="s">
        <v>4450</v>
      </c>
      <c r="B1849" s="128">
        <v>0</v>
      </c>
      <c r="D1849" s="127" t="s">
        <v>11700</v>
      </c>
      <c r="E1849" s="258">
        <v>0</v>
      </c>
    </row>
    <row r="1850" spans="1:5" ht="14.5" x14ac:dyDescent="0.35">
      <c r="A1850" s="127" t="s">
        <v>4451</v>
      </c>
      <c r="B1850" s="128">
        <v>0</v>
      </c>
      <c r="D1850" s="127" t="s">
        <v>11701</v>
      </c>
      <c r="E1850" s="258">
        <v>0</v>
      </c>
    </row>
    <row r="1851" spans="1:5" ht="14.5" x14ac:dyDescent="0.35">
      <c r="A1851" s="127" t="s">
        <v>1750</v>
      </c>
      <c r="B1851" s="128">
        <v>41045</v>
      </c>
      <c r="D1851" s="127" t="s">
        <v>8847</v>
      </c>
      <c r="E1851" s="258">
        <v>41045</v>
      </c>
    </row>
    <row r="1852" spans="1:5" ht="14.5" x14ac:dyDescent="0.35">
      <c r="A1852" s="127" t="s">
        <v>1751</v>
      </c>
      <c r="B1852" s="128">
        <v>8387</v>
      </c>
      <c r="D1852" s="127" t="s">
        <v>8848</v>
      </c>
      <c r="E1852" s="258">
        <v>8387</v>
      </c>
    </row>
    <row r="1853" spans="1:5" ht="14.5" x14ac:dyDescent="0.35">
      <c r="A1853" s="127" t="s">
        <v>1752</v>
      </c>
      <c r="B1853" s="128">
        <v>27707</v>
      </c>
      <c r="D1853" s="127" t="s">
        <v>8849</v>
      </c>
      <c r="E1853" s="258">
        <v>27707</v>
      </c>
    </row>
    <row r="1854" spans="1:5" ht="14.5" x14ac:dyDescent="0.35">
      <c r="A1854" s="127" t="s">
        <v>1753</v>
      </c>
      <c r="B1854" s="128">
        <v>5491</v>
      </c>
      <c r="D1854" s="127" t="s">
        <v>8850</v>
      </c>
      <c r="E1854" s="258">
        <v>5491</v>
      </c>
    </row>
    <row r="1855" spans="1:5" ht="14.5" x14ac:dyDescent="0.35">
      <c r="A1855" s="127" t="s">
        <v>1754</v>
      </c>
      <c r="B1855" s="128">
        <v>14894</v>
      </c>
      <c r="D1855" s="127" t="s">
        <v>8851</v>
      </c>
      <c r="E1855" s="258">
        <v>14894</v>
      </c>
    </row>
    <row r="1856" spans="1:5" ht="14.5" x14ac:dyDescent="0.35">
      <c r="A1856" s="127" t="s">
        <v>1755</v>
      </c>
      <c r="B1856" s="128">
        <v>1410</v>
      </c>
      <c r="D1856" s="127" t="s">
        <v>8852</v>
      </c>
      <c r="E1856" s="258">
        <v>1410</v>
      </c>
    </row>
    <row r="1857" spans="1:5" ht="14.5" x14ac:dyDescent="0.35">
      <c r="A1857" s="127" t="s">
        <v>1756</v>
      </c>
      <c r="B1857" s="128">
        <v>79851</v>
      </c>
      <c r="D1857" s="127" t="s">
        <v>8853</v>
      </c>
      <c r="E1857" s="258">
        <v>79851</v>
      </c>
    </row>
    <row r="1858" spans="1:5" ht="14.5" x14ac:dyDescent="0.35">
      <c r="A1858" s="127" t="s">
        <v>4452</v>
      </c>
      <c r="B1858" s="128">
        <v>1486</v>
      </c>
      <c r="D1858" s="127" t="s">
        <v>11702</v>
      </c>
      <c r="E1858" s="258">
        <v>1486</v>
      </c>
    </row>
    <row r="1859" spans="1:5" ht="14.5" x14ac:dyDescent="0.35">
      <c r="A1859" s="127" t="s">
        <v>1757</v>
      </c>
      <c r="B1859" s="128">
        <v>23180</v>
      </c>
      <c r="D1859" s="127" t="s">
        <v>8854</v>
      </c>
      <c r="E1859" s="258">
        <v>23180</v>
      </c>
    </row>
    <row r="1860" spans="1:5" ht="14.5" x14ac:dyDescent="0.35">
      <c r="A1860" s="127" t="s">
        <v>1758</v>
      </c>
      <c r="B1860" s="128">
        <v>1144</v>
      </c>
      <c r="D1860" s="127" t="s">
        <v>8855</v>
      </c>
      <c r="E1860" s="258">
        <v>1144</v>
      </c>
    </row>
    <row r="1861" spans="1:5" ht="14.5" x14ac:dyDescent="0.35">
      <c r="A1861" s="127" t="s">
        <v>4431</v>
      </c>
      <c r="B1861" s="128">
        <v>15214</v>
      </c>
      <c r="D1861" s="127" t="s">
        <v>11703</v>
      </c>
      <c r="E1861" s="258">
        <v>15214</v>
      </c>
    </row>
    <row r="1862" spans="1:5" ht="14.5" x14ac:dyDescent="0.35">
      <c r="A1862" s="127" t="s">
        <v>4453</v>
      </c>
      <c r="B1862" s="128">
        <v>1954</v>
      </c>
      <c r="D1862" s="127" t="s">
        <v>11704</v>
      </c>
      <c r="E1862" s="258">
        <v>1954</v>
      </c>
    </row>
    <row r="1863" spans="1:5" ht="14.5" x14ac:dyDescent="0.35">
      <c r="A1863" s="127" t="s">
        <v>4454</v>
      </c>
      <c r="B1863" s="128">
        <v>0</v>
      </c>
      <c r="D1863" s="127" t="s">
        <v>11705</v>
      </c>
      <c r="E1863" s="258">
        <v>0</v>
      </c>
    </row>
    <row r="1864" spans="1:5" ht="14.5" x14ac:dyDescent="0.35">
      <c r="A1864" s="127" t="s">
        <v>1759</v>
      </c>
      <c r="B1864" s="128">
        <v>85500</v>
      </c>
      <c r="D1864" s="127" t="s">
        <v>8856</v>
      </c>
      <c r="E1864" s="258">
        <v>85500</v>
      </c>
    </row>
    <row r="1865" spans="1:5" ht="14.5" x14ac:dyDescent="0.35">
      <c r="A1865" s="127" t="s">
        <v>1760</v>
      </c>
      <c r="B1865" s="128">
        <v>1277</v>
      </c>
      <c r="D1865" s="127" t="s">
        <v>8857</v>
      </c>
      <c r="E1865" s="258">
        <v>1277</v>
      </c>
    </row>
    <row r="1866" spans="1:5" ht="14.5" x14ac:dyDescent="0.35">
      <c r="A1866" s="127" t="s">
        <v>4455</v>
      </c>
      <c r="B1866" s="128">
        <v>0</v>
      </c>
      <c r="D1866" s="127" t="s">
        <v>11706</v>
      </c>
      <c r="E1866" s="258">
        <v>0</v>
      </c>
    </row>
    <row r="1867" spans="1:5" ht="14.5" x14ac:dyDescent="0.35">
      <c r="A1867" s="127" t="s">
        <v>1761</v>
      </c>
      <c r="B1867" s="128">
        <v>172368</v>
      </c>
      <c r="D1867" s="127" t="s">
        <v>8858</v>
      </c>
      <c r="E1867" s="258">
        <v>172368</v>
      </c>
    </row>
    <row r="1868" spans="1:5" ht="14.5" x14ac:dyDescent="0.35">
      <c r="A1868" s="127" t="s">
        <v>4432</v>
      </c>
      <c r="B1868" s="128">
        <v>0</v>
      </c>
      <c r="D1868" s="127" t="s">
        <v>11707</v>
      </c>
      <c r="E1868" s="258">
        <v>0</v>
      </c>
    </row>
    <row r="1869" spans="1:5" ht="14.5" x14ac:dyDescent="0.35">
      <c r="A1869" s="127" t="s">
        <v>1762</v>
      </c>
      <c r="B1869" s="128">
        <v>4302</v>
      </c>
      <c r="D1869" s="127" t="s">
        <v>8859</v>
      </c>
      <c r="E1869" s="258">
        <v>4302</v>
      </c>
    </row>
    <row r="1870" spans="1:5" ht="14.5" x14ac:dyDescent="0.35">
      <c r="A1870" s="127" t="s">
        <v>1763</v>
      </c>
      <c r="B1870" s="128">
        <v>2960</v>
      </c>
      <c r="D1870" s="127" t="s">
        <v>8860</v>
      </c>
      <c r="E1870" s="258">
        <v>2960</v>
      </c>
    </row>
    <row r="1871" spans="1:5" ht="14.5" x14ac:dyDescent="0.35">
      <c r="A1871" s="127" t="s">
        <v>1764</v>
      </c>
      <c r="B1871" s="128">
        <v>12828</v>
      </c>
      <c r="D1871" s="127" t="s">
        <v>8861</v>
      </c>
      <c r="E1871" s="258">
        <v>12828</v>
      </c>
    </row>
    <row r="1872" spans="1:5" ht="14.5" x14ac:dyDescent="0.35">
      <c r="A1872" s="127" t="s">
        <v>1765</v>
      </c>
      <c r="B1872" s="128">
        <v>937</v>
      </c>
      <c r="D1872" s="127" t="s">
        <v>8862</v>
      </c>
      <c r="E1872" s="258">
        <v>937</v>
      </c>
    </row>
    <row r="1873" spans="1:5" ht="14.5" x14ac:dyDescent="0.35">
      <c r="A1873" s="127" t="s">
        <v>1766</v>
      </c>
      <c r="B1873" s="128">
        <v>1881</v>
      </c>
      <c r="D1873" s="127" t="s">
        <v>8863</v>
      </c>
      <c r="E1873" s="258">
        <v>1881</v>
      </c>
    </row>
    <row r="1874" spans="1:5" ht="14.5" x14ac:dyDescent="0.35">
      <c r="A1874" s="127" t="s">
        <v>1767</v>
      </c>
      <c r="B1874" s="128">
        <v>148362</v>
      </c>
      <c r="D1874" s="127" t="s">
        <v>8864</v>
      </c>
      <c r="E1874" s="258">
        <v>148362</v>
      </c>
    </row>
    <row r="1875" spans="1:5" ht="14.5" x14ac:dyDescent="0.35">
      <c r="A1875" s="127" t="s">
        <v>1768</v>
      </c>
      <c r="B1875" s="128">
        <v>4510</v>
      </c>
      <c r="D1875" s="127" t="s">
        <v>8865</v>
      </c>
      <c r="E1875" s="258">
        <v>4510</v>
      </c>
    </row>
    <row r="1876" spans="1:5" ht="14.5" x14ac:dyDescent="0.35">
      <c r="A1876" s="127" t="s">
        <v>476</v>
      </c>
      <c r="B1876" s="128">
        <v>31452</v>
      </c>
      <c r="D1876" s="127" t="s">
        <v>8866</v>
      </c>
      <c r="E1876" s="258">
        <v>31452</v>
      </c>
    </row>
    <row r="1877" spans="1:5" ht="14.5" x14ac:dyDescent="0.35">
      <c r="A1877" s="127" t="s">
        <v>4433</v>
      </c>
      <c r="B1877" s="128">
        <v>0</v>
      </c>
      <c r="D1877" s="127" t="s">
        <v>11708</v>
      </c>
      <c r="E1877" s="258">
        <v>0</v>
      </c>
    </row>
    <row r="1878" spans="1:5" ht="14.5" x14ac:dyDescent="0.35">
      <c r="A1878" s="127" t="s">
        <v>1769</v>
      </c>
      <c r="B1878" s="128">
        <v>500</v>
      </c>
      <c r="D1878" s="127" t="s">
        <v>8867</v>
      </c>
      <c r="E1878" s="258">
        <v>500</v>
      </c>
    </row>
    <row r="1879" spans="1:5" ht="14.5" x14ac:dyDescent="0.35">
      <c r="A1879" s="127" t="s">
        <v>4456</v>
      </c>
      <c r="B1879" s="128">
        <v>1407</v>
      </c>
      <c r="D1879" s="127" t="s">
        <v>8868</v>
      </c>
      <c r="E1879" s="258">
        <v>1407</v>
      </c>
    </row>
    <row r="1880" spans="1:5" ht="14.5" x14ac:dyDescent="0.35">
      <c r="A1880" s="127" t="s">
        <v>1770</v>
      </c>
      <c r="B1880" s="128">
        <v>1070</v>
      </c>
      <c r="D1880" s="127" t="s">
        <v>8869</v>
      </c>
      <c r="E1880" s="258">
        <v>1070</v>
      </c>
    </row>
    <row r="1881" spans="1:5" ht="14.5" x14ac:dyDescent="0.35">
      <c r="A1881" s="127" t="s">
        <v>4457</v>
      </c>
      <c r="B1881" s="128">
        <v>1238</v>
      </c>
      <c r="D1881" s="127" t="s">
        <v>8870</v>
      </c>
      <c r="E1881" s="258">
        <v>1238</v>
      </c>
    </row>
    <row r="1882" spans="1:5" ht="14.5" x14ac:dyDescent="0.35">
      <c r="A1882" s="127" t="s">
        <v>1771</v>
      </c>
      <c r="B1882" s="128">
        <v>82165</v>
      </c>
      <c r="D1882" s="127" t="s">
        <v>8871</v>
      </c>
      <c r="E1882" s="258">
        <v>82165</v>
      </c>
    </row>
    <row r="1883" spans="1:5" ht="14.5" x14ac:dyDescent="0.35">
      <c r="A1883" s="127" t="s">
        <v>4434</v>
      </c>
      <c r="B1883" s="128">
        <v>0</v>
      </c>
      <c r="D1883" s="127" t="s">
        <v>11709</v>
      </c>
      <c r="E1883" s="258">
        <v>0</v>
      </c>
    </row>
    <row r="1884" spans="1:5" ht="14.5" x14ac:dyDescent="0.35">
      <c r="A1884" s="127" t="s">
        <v>1772</v>
      </c>
      <c r="B1884" s="128">
        <v>53040</v>
      </c>
      <c r="D1884" s="127" t="s">
        <v>8872</v>
      </c>
      <c r="E1884" s="258">
        <v>53040</v>
      </c>
    </row>
    <row r="1885" spans="1:5" ht="14.5" x14ac:dyDescent="0.35">
      <c r="A1885" s="127" t="s">
        <v>4458</v>
      </c>
      <c r="B1885" s="128">
        <v>0</v>
      </c>
      <c r="D1885" s="127" t="s">
        <v>11710</v>
      </c>
      <c r="E1885" s="258">
        <v>0</v>
      </c>
    </row>
    <row r="1886" spans="1:5" ht="14.5" x14ac:dyDescent="0.35">
      <c r="A1886" s="127" t="s">
        <v>1773</v>
      </c>
      <c r="B1886" s="128">
        <v>23978</v>
      </c>
      <c r="D1886" s="127" t="s">
        <v>8873</v>
      </c>
      <c r="E1886" s="258">
        <v>23978</v>
      </c>
    </row>
    <row r="1887" spans="1:5" ht="14.5" x14ac:dyDescent="0.35">
      <c r="A1887" s="127" t="s">
        <v>1774</v>
      </c>
      <c r="B1887" s="128">
        <v>174062</v>
      </c>
      <c r="D1887" s="127" t="s">
        <v>8874</v>
      </c>
      <c r="E1887" s="258">
        <v>174062</v>
      </c>
    </row>
    <row r="1888" spans="1:5" ht="14.5" x14ac:dyDescent="0.35">
      <c r="A1888" s="127" t="s">
        <v>4435</v>
      </c>
      <c r="B1888" s="128">
        <v>0</v>
      </c>
      <c r="D1888" s="127" t="s">
        <v>11711</v>
      </c>
      <c r="E1888" s="258">
        <v>0</v>
      </c>
    </row>
    <row r="1889" spans="1:5" ht="14.5" x14ac:dyDescent="0.35">
      <c r="A1889" s="127" t="s">
        <v>1775</v>
      </c>
      <c r="B1889" s="128">
        <v>19925</v>
      </c>
      <c r="D1889" s="127" t="s">
        <v>8875</v>
      </c>
      <c r="E1889" s="258">
        <v>19925</v>
      </c>
    </row>
    <row r="1890" spans="1:5" ht="14.5" x14ac:dyDescent="0.35">
      <c r="A1890" s="127" t="s">
        <v>1776</v>
      </c>
      <c r="B1890" s="128">
        <v>65822</v>
      </c>
      <c r="D1890" s="127" t="s">
        <v>8876</v>
      </c>
      <c r="E1890" s="258">
        <v>65822</v>
      </c>
    </row>
    <row r="1891" spans="1:5" ht="14.5" x14ac:dyDescent="0.35">
      <c r="A1891" s="127" t="s">
        <v>4459</v>
      </c>
      <c r="B1891" s="128">
        <v>0</v>
      </c>
      <c r="D1891" s="127" t="s">
        <v>11712</v>
      </c>
      <c r="E1891" s="258">
        <v>0</v>
      </c>
    </row>
    <row r="1892" spans="1:5" ht="14.5" x14ac:dyDescent="0.35">
      <c r="A1892" s="127" t="s">
        <v>1777</v>
      </c>
      <c r="B1892" s="128">
        <v>2294</v>
      </c>
      <c r="D1892" s="127" t="s">
        <v>8877</v>
      </c>
      <c r="E1892" s="258">
        <v>2294</v>
      </c>
    </row>
    <row r="1893" spans="1:5" ht="14.5" x14ac:dyDescent="0.35">
      <c r="A1893" s="127" t="s">
        <v>4460</v>
      </c>
      <c r="B1893" s="128">
        <v>0</v>
      </c>
      <c r="D1893" s="127" t="s">
        <v>11713</v>
      </c>
      <c r="E1893" s="258">
        <v>0</v>
      </c>
    </row>
    <row r="1894" spans="1:5" ht="14.5" x14ac:dyDescent="0.35">
      <c r="A1894" s="127" t="s">
        <v>1778</v>
      </c>
      <c r="B1894" s="128">
        <v>26903</v>
      </c>
      <c r="D1894" s="127" t="s">
        <v>8878</v>
      </c>
      <c r="E1894" s="258">
        <v>26903</v>
      </c>
    </row>
    <row r="1895" spans="1:5" ht="14.5" x14ac:dyDescent="0.35">
      <c r="A1895" s="127" t="s">
        <v>477</v>
      </c>
      <c r="B1895" s="128">
        <v>5620</v>
      </c>
      <c r="D1895" s="127" t="s">
        <v>8879</v>
      </c>
      <c r="E1895" s="258">
        <v>5620</v>
      </c>
    </row>
    <row r="1896" spans="1:5" ht="14.5" x14ac:dyDescent="0.35">
      <c r="A1896" s="127" t="s">
        <v>4436</v>
      </c>
      <c r="B1896" s="128">
        <v>0</v>
      </c>
      <c r="D1896" s="127" t="s">
        <v>11714</v>
      </c>
      <c r="E1896" s="258">
        <v>0</v>
      </c>
    </row>
    <row r="1897" spans="1:5" ht="14.5" x14ac:dyDescent="0.35">
      <c r="A1897" s="127" t="s">
        <v>1779</v>
      </c>
      <c r="B1897" s="128">
        <v>3210</v>
      </c>
      <c r="D1897" s="127" t="s">
        <v>8880</v>
      </c>
      <c r="E1897" s="258">
        <v>3210</v>
      </c>
    </row>
    <row r="1898" spans="1:5" ht="14.5" x14ac:dyDescent="0.35">
      <c r="A1898" s="127" t="s">
        <v>1780</v>
      </c>
      <c r="B1898" s="128">
        <v>139428</v>
      </c>
      <c r="D1898" s="127" t="s">
        <v>8881</v>
      </c>
      <c r="E1898" s="258">
        <v>139428</v>
      </c>
    </row>
    <row r="1899" spans="1:5" ht="14.5" x14ac:dyDescent="0.35">
      <c r="A1899" s="127" t="s">
        <v>1781</v>
      </c>
      <c r="B1899" s="128">
        <v>5050</v>
      </c>
      <c r="D1899" s="127" t="s">
        <v>8882</v>
      </c>
      <c r="E1899" s="258">
        <v>5050</v>
      </c>
    </row>
    <row r="1900" spans="1:5" ht="14.5" x14ac:dyDescent="0.35">
      <c r="A1900" s="127" t="s">
        <v>1782</v>
      </c>
      <c r="B1900" s="128">
        <v>68470</v>
      </c>
      <c r="D1900" s="127" t="s">
        <v>8883</v>
      </c>
      <c r="E1900" s="258">
        <v>68470</v>
      </c>
    </row>
    <row r="1901" spans="1:5" ht="14.5" x14ac:dyDescent="0.35">
      <c r="A1901" s="127" t="s">
        <v>4437</v>
      </c>
      <c r="B1901" s="128">
        <v>0</v>
      </c>
      <c r="D1901" s="127" t="s">
        <v>11715</v>
      </c>
      <c r="E1901" s="258">
        <v>0</v>
      </c>
    </row>
    <row r="1902" spans="1:5" ht="14.5" x14ac:dyDescent="0.35">
      <c r="A1902" s="127" t="s">
        <v>1783</v>
      </c>
      <c r="B1902" s="128">
        <v>1223</v>
      </c>
      <c r="D1902" s="127" t="s">
        <v>8884</v>
      </c>
      <c r="E1902" s="258">
        <v>1223</v>
      </c>
    </row>
    <row r="1903" spans="1:5" ht="14.5" x14ac:dyDescent="0.35">
      <c r="A1903" s="127" t="s">
        <v>1784</v>
      </c>
      <c r="B1903" s="128">
        <v>410</v>
      </c>
      <c r="D1903" s="127" t="s">
        <v>8885</v>
      </c>
      <c r="E1903" s="258">
        <v>410</v>
      </c>
    </row>
    <row r="1904" spans="1:5" ht="14.5" x14ac:dyDescent="0.35">
      <c r="A1904" s="127" t="s">
        <v>1785</v>
      </c>
      <c r="B1904" s="128">
        <v>141620</v>
      </c>
      <c r="D1904" s="127" t="s">
        <v>8886</v>
      </c>
      <c r="E1904" s="258">
        <v>141620</v>
      </c>
    </row>
    <row r="1905" spans="1:5" ht="14.5" x14ac:dyDescent="0.35">
      <c r="A1905" s="127" t="s">
        <v>1786</v>
      </c>
      <c r="B1905" s="128">
        <v>519073.85</v>
      </c>
      <c r="D1905" s="127" t="s">
        <v>8887</v>
      </c>
      <c r="E1905" s="258">
        <v>519073.85</v>
      </c>
    </row>
    <row r="1906" spans="1:5" ht="14.5" x14ac:dyDescent="0.35">
      <c r="A1906" s="127" t="s">
        <v>4461</v>
      </c>
      <c r="B1906" s="128">
        <v>9382</v>
      </c>
      <c r="D1906" s="127" t="s">
        <v>11716</v>
      </c>
      <c r="E1906" s="258">
        <v>9382</v>
      </c>
    </row>
    <row r="1907" spans="1:5" ht="14.5" x14ac:dyDescent="0.35">
      <c r="A1907" s="127" t="s">
        <v>4462</v>
      </c>
      <c r="B1907" s="128">
        <v>0</v>
      </c>
      <c r="D1907" s="127" t="s">
        <v>11717</v>
      </c>
      <c r="E1907" s="258">
        <v>0</v>
      </c>
    </row>
    <row r="1908" spans="1:5" ht="14.5" x14ac:dyDescent="0.35">
      <c r="A1908" s="127" t="s">
        <v>478</v>
      </c>
      <c r="B1908" s="128">
        <v>18413</v>
      </c>
      <c r="D1908" s="127" t="s">
        <v>8888</v>
      </c>
      <c r="E1908" s="258">
        <v>18413</v>
      </c>
    </row>
    <row r="1909" spans="1:5" ht="14.5" x14ac:dyDescent="0.35">
      <c r="A1909" s="127" t="s">
        <v>4463</v>
      </c>
      <c r="B1909" s="128">
        <v>0</v>
      </c>
      <c r="D1909" s="127" t="s">
        <v>11718</v>
      </c>
      <c r="E1909" s="258">
        <v>0</v>
      </c>
    </row>
    <row r="1910" spans="1:5" ht="14.5" x14ac:dyDescent="0.35">
      <c r="A1910" s="127" t="s">
        <v>4438</v>
      </c>
      <c r="B1910" s="128">
        <v>0</v>
      </c>
      <c r="D1910" s="127" t="s">
        <v>11719</v>
      </c>
      <c r="E1910" s="258">
        <v>0</v>
      </c>
    </row>
    <row r="1911" spans="1:5" ht="14.5" x14ac:dyDescent="0.35">
      <c r="A1911" s="127" t="s">
        <v>1787</v>
      </c>
      <c r="B1911" s="128">
        <v>97966</v>
      </c>
      <c r="D1911" s="127" t="s">
        <v>8889</v>
      </c>
      <c r="E1911" s="258">
        <v>97966</v>
      </c>
    </row>
    <row r="1912" spans="1:5" ht="14.5" x14ac:dyDescent="0.35">
      <c r="A1912" s="127" t="s">
        <v>1788</v>
      </c>
      <c r="B1912" s="128">
        <v>49165</v>
      </c>
      <c r="D1912" s="127" t="s">
        <v>8890</v>
      </c>
      <c r="E1912" s="258">
        <v>49165</v>
      </c>
    </row>
    <row r="1913" spans="1:5" ht="14.5" x14ac:dyDescent="0.35">
      <c r="A1913" s="127" t="s">
        <v>1789</v>
      </c>
      <c r="B1913" s="128">
        <v>17240</v>
      </c>
      <c r="D1913" s="127" t="s">
        <v>8891</v>
      </c>
      <c r="E1913" s="258">
        <v>17240</v>
      </c>
    </row>
    <row r="1914" spans="1:5" ht="14.5" x14ac:dyDescent="0.35">
      <c r="A1914" s="127" t="s">
        <v>1790</v>
      </c>
      <c r="B1914" s="128">
        <v>1101</v>
      </c>
      <c r="D1914" s="127" t="s">
        <v>8892</v>
      </c>
      <c r="E1914" s="258">
        <v>1101</v>
      </c>
    </row>
    <row r="1915" spans="1:5" ht="14.5" x14ac:dyDescent="0.35">
      <c r="A1915" s="127" t="s">
        <v>4464</v>
      </c>
      <c r="B1915" s="128">
        <v>0</v>
      </c>
      <c r="D1915" s="127" t="s">
        <v>11720</v>
      </c>
      <c r="E1915" s="258">
        <v>0</v>
      </c>
    </row>
    <row r="1916" spans="1:5" ht="14.5" x14ac:dyDescent="0.35">
      <c r="A1916" s="127" t="s">
        <v>1791</v>
      </c>
      <c r="B1916" s="128">
        <v>6178</v>
      </c>
      <c r="D1916" s="127" t="s">
        <v>8893</v>
      </c>
      <c r="E1916" s="258">
        <v>6178</v>
      </c>
    </row>
    <row r="1917" spans="1:5" ht="14.5" x14ac:dyDescent="0.35">
      <c r="A1917" s="127" t="s">
        <v>1792</v>
      </c>
      <c r="B1917" s="128">
        <v>96644</v>
      </c>
      <c r="D1917" s="127" t="s">
        <v>8894</v>
      </c>
      <c r="E1917" s="258">
        <v>96644</v>
      </c>
    </row>
    <row r="1918" spans="1:5" ht="14.5" x14ac:dyDescent="0.35">
      <c r="A1918" s="127" t="s">
        <v>1793</v>
      </c>
      <c r="B1918" s="128">
        <v>9405</v>
      </c>
      <c r="D1918" s="127" t="s">
        <v>8895</v>
      </c>
      <c r="E1918" s="258">
        <v>9405</v>
      </c>
    </row>
    <row r="1919" spans="1:5" ht="14.5" x14ac:dyDescent="0.35">
      <c r="A1919" s="127" t="s">
        <v>1794</v>
      </c>
      <c r="B1919" s="128">
        <v>6195</v>
      </c>
      <c r="D1919" s="127" t="s">
        <v>8896</v>
      </c>
      <c r="E1919" s="258">
        <v>6195</v>
      </c>
    </row>
    <row r="1920" spans="1:5" ht="14.5" x14ac:dyDescent="0.35">
      <c r="A1920" s="127" t="s">
        <v>1795</v>
      </c>
      <c r="B1920" s="128">
        <v>2801</v>
      </c>
      <c r="D1920" s="127" t="s">
        <v>8897</v>
      </c>
      <c r="E1920" s="258">
        <v>2801</v>
      </c>
    </row>
    <row r="1921" spans="1:5" ht="14.5" x14ac:dyDescent="0.35">
      <c r="A1921" s="127" t="s">
        <v>1796</v>
      </c>
      <c r="B1921" s="128">
        <v>1351</v>
      </c>
      <c r="D1921" s="127" t="s">
        <v>8898</v>
      </c>
      <c r="E1921" s="258">
        <v>1351</v>
      </c>
    </row>
    <row r="1922" spans="1:5" ht="14.5" x14ac:dyDescent="0.35">
      <c r="A1922" s="127" t="s">
        <v>1797</v>
      </c>
      <c r="B1922" s="128">
        <v>10472</v>
      </c>
      <c r="D1922" s="127" t="s">
        <v>8899</v>
      </c>
      <c r="E1922" s="258">
        <v>10472</v>
      </c>
    </row>
    <row r="1923" spans="1:5" ht="14.5" x14ac:dyDescent="0.35">
      <c r="A1923" s="127" t="s">
        <v>4465</v>
      </c>
      <c r="B1923" s="128">
        <v>0</v>
      </c>
      <c r="D1923" s="127" t="s">
        <v>11721</v>
      </c>
      <c r="E1923" s="258">
        <v>0</v>
      </c>
    </row>
    <row r="1924" spans="1:5" ht="14.5" x14ac:dyDescent="0.35">
      <c r="A1924" s="127" t="s">
        <v>1798</v>
      </c>
      <c r="B1924" s="128">
        <v>5940</v>
      </c>
      <c r="D1924" s="127" t="s">
        <v>8900</v>
      </c>
      <c r="E1924" s="258">
        <v>5940</v>
      </c>
    </row>
    <row r="1925" spans="1:5" ht="14.5" x14ac:dyDescent="0.35">
      <c r="A1925" s="127" t="s">
        <v>1799</v>
      </c>
      <c r="B1925" s="128">
        <v>8092</v>
      </c>
      <c r="D1925" s="127" t="s">
        <v>8901</v>
      </c>
      <c r="E1925" s="258">
        <v>8092</v>
      </c>
    </row>
    <row r="1926" spans="1:5" ht="14.5" x14ac:dyDescent="0.35">
      <c r="A1926" s="127" t="s">
        <v>479</v>
      </c>
      <c r="B1926" s="128">
        <v>1264</v>
      </c>
      <c r="D1926" s="127" t="s">
        <v>10999</v>
      </c>
      <c r="E1926" s="258">
        <v>1264</v>
      </c>
    </row>
    <row r="1927" spans="1:5" ht="14.5" x14ac:dyDescent="0.35">
      <c r="A1927" s="127" t="s">
        <v>1800</v>
      </c>
      <c r="B1927" s="128">
        <v>5780</v>
      </c>
      <c r="D1927" s="127" t="s">
        <v>8902</v>
      </c>
      <c r="E1927" s="258">
        <v>5780</v>
      </c>
    </row>
    <row r="1928" spans="1:5" ht="14.5" x14ac:dyDescent="0.35">
      <c r="A1928" s="127" t="s">
        <v>4466</v>
      </c>
      <c r="B1928" s="128">
        <v>0</v>
      </c>
      <c r="D1928" s="127" t="s">
        <v>11722</v>
      </c>
      <c r="E1928" s="258">
        <v>0</v>
      </c>
    </row>
    <row r="1929" spans="1:5" ht="14.5" x14ac:dyDescent="0.35">
      <c r="A1929" s="127" t="s">
        <v>1801</v>
      </c>
      <c r="B1929" s="128">
        <v>1294</v>
      </c>
      <c r="D1929" s="127" t="s">
        <v>8903</v>
      </c>
      <c r="E1929" s="258">
        <v>1294</v>
      </c>
    </row>
    <row r="1930" spans="1:5" ht="14.5" x14ac:dyDescent="0.35">
      <c r="A1930" s="127" t="s">
        <v>4467</v>
      </c>
      <c r="B1930" s="128">
        <v>0</v>
      </c>
      <c r="D1930" s="127" t="s">
        <v>11723</v>
      </c>
      <c r="E1930" s="258">
        <v>0</v>
      </c>
    </row>
    <row r="1931" spans="1:5" ht="14.5" x14ac:dyDescent="0.35">
      <c r="A1931" s="127" t="s">
        <v>4468</v>
      </c>
      <c r="B1931" s="128">
        <v>0</v>
      </c>
      <c r="D1931" s="127" t="s">
        <v>11724</v>
      </c>
      <c r="E1931" s="258">
        <v>0</v>
      </c>
    </row>
    <row r="1932" spans="1:5" ht="14.5" x14ac:dyDescent="0.35">
      <c r="A1932" s="127" t="s">
        <v>4469</v>
      </c>
      <c r="B1932" s="128">
        <v>0</v>
      </c>
      <c r="D1932" s="127" t="s">
        <v>11725</v>
      </c>
      <c r="E1932" s="258">
        <v>0</v>
      </c>
    </row>
    <row r="1933" spans="1:5" ht="14.5" x14ac:dyDescent="0.35">
      <c r="A1933" s="127" t="s">
        <v>4439</v>
      </c>
      <c r="B1933" s="128">
        <v>0</v>
      </c>
      <c r="D1933" s="127" t="s">
        <v>11726</v>
      </c>
      <c r="E1933" s="258">
        <v>0</v>
      </c>
    </row>
    <row r="1934" spans="1:5" ht="14.5" x14ac:dyDescent="0.35">
      <c r="A1934" s="127" t="s">
        <v>1802</v>
      </c>
      <c r="B1934" s="128">
        <v>6703</v>
      </c>
      <c r="D1934" s="127" t="s">
        <v>8904</v>
      </c>
      <c r="E1934" s="258">
        <v>6703</v>
      </c>
    </row>
    <row r="1935" spans="1:5" ht="14.5" x14ac:dyDescent="0.35">
      <c r="A1935" s="127" t="s">
        <v>1803</v>
      </c>
      <c r="B1935" s="128">
        <v>380620</v>
      </c>
      <c r="D1935" s="127" t="s">
        <v>8905</v>
      </c>
      <c r="E1935" s="258">
        <v>380620</v>
      </c>
    </row>
    <row r="1936" spans="1:5" ht="14.5" x14ac:dyDescent="0.35">
      <c r="A1936" s="127" t="s">
        <v>1804</v>
      </c>
      <c r="B1936" s="128">
        <v>1070</v>
      </c>
      <c r="D1936" s="127" t="s">
        <v>8906</v>
      </c>
      <c r="E1936" s="258">
        <v>1070</v>
      </c>
    </row>
    <row r="1937" spans="1:5" ht="14.5" x14ac:dyDescent="0.35">
      <c r="A1937" s="127" t="s">
        <v>1805</v>
      </c>
      <c r="B1937" s="128">
        <v>105</v>
      </c>
      <c r="D1937" s="127" t="s">
        <v>8907</v>
      </c>
      <c r="E1937" s="258">
        <v>105</v>
      </c>
    </row>
    <row r="1938" spans="1:5" ht="14.5" x14ac:dyDescent="0.35">
      <c r="A1938" s="127" t="s">
        <v>4470</v>
      </c>
      <c r="B1938" s="128">
        <v>0</v>
      </c>
      <c r="D1938" s="127" t="s">
        <v>11727</v>
      </c>
      <c r="E1938" s="258">
        <v>0</v>
      </c>
    </row>
    <row r="1939" spans="1:5" ht="14.5" x14ac:dyDescent="0.35">
      <c r="A1939" s="127" t="s">
        <v>4471</v>
      </c>
      <c r="B1939" s="128">
        <v>0</v>
      </c>
      <c r="D1939" s="127" t="s">
        <v>11728</v>
      </c>
      <c r="E1939" s="258">
        <v>0</v>
      </c>
    </row>
    <row r="1940" spans="1:5" ht="14.5" x14ac:dyDescent="0.35">
      <c r="A1940" s="127" t="s">
        <v>4472</v>
      </c>
      <c r="B1940" s="128">
        <v>0</v>
      </c>
      <c r="D1940" s="127" t="s">
        <v>11729</v>
      </c>
      <c r="E1940" s="258">
        <v>0</v>
      </c>
    </row>
    <row r="1941" spans="1:5" ht="14.5" x14ac:dyDescent="0.35">
      <c r="A1941" s="127" t="s">
        <v>4473</v>
      </c>
      <c r="B1941" s="128">
        <v>383</v>
      </c>
      <c r="D1941" s="127" t="s">
        <v>11730</v>
      </c>
      <c r="E1941" s="258">
        <v>383</v>
      </c>
    </row>
    <row r="1942" spans="1:5" ht="14.5" x14ac:dyDescent="0.35">
      <c r="A1942" s="127" t="s">
        <v>1806</v>
      </c>
      <c r="B1942" s="128">
        <v>62643</v>
      </c>
      <c r="D1942" s="127" t="s">
        <v>8908</v>
      </c>
      <c r="E1942" s="258">
        <v>62643</v>
      </c>
    </row>
    <row r="1943" spans="1:5" ht="14.5" x14ac:dyDescent="0.35">
      <c r="A1943" s="127" t="s">
        <v>1807</v>
      </c>
      <c r="B1943" s="128">
        <v>1774</v>
      </c>
      <c r="D1943" s="127" t="s">
        <v>8909</v>
      </c>
      <c r="E1943" s="258">
        <v>1774</v>
      </c>
    </row>
    <row r="1944" spans="1:5" ht="14.5" x14ac:dyDescent="0.35">
      <c r="A1944" s="127" t="s">
        <v>4474</v>
      </c>
      <c r="B1944" s="128">
        <v>0</v>
      </c>
      <c r="D1944" s="127" t="s">
        <v>11731</v>
      </c>
      <c r="E1944" s="258">
        <v>0</v>
      </c>
    </row>
    <row r="1945" spans="1:5" ht="14.5" x14ac:dyDescent="0.35">
      <c r="A1945" s="127" t="s">
        <v>1808</v>
      </c>
      <c r="B1945" s="128">
        <v>227446</v>
      </c>
      <c r="D1945" s="127" t="s">
        <v>8910</v>
      </c>
      <c r="E1945" s="258">
        <v>227446</v>
      </c>
    </row>
    <row r="1946" spans="1:5" ht="14.5" x14ac:dyDescent="0.35">
      <c r="A1946" s="127" t="s">
        <v>1809</v>
      </c>
      <c r="B1946" s="128">
        <v>1604</v>
      </c>
      <c r="D1946" s="127" t="s">
        <v>8911</v>
      </c>
      <c r="E1946" s="258">
        <v>1604</v>
      </c>
    </row>
    <row r="1947" spans="1:5" ht="14.5" x14ac:dyDescent="0.35">
      <c r="A1947" s="127" t="s">
        <v>4475</v>
      </c>
      <c r="B1947" s="128">
        <v>0</v>
      </c>
      <c r="D1947" s="127" t="s">
        <v>11732</v>
      </c>
      <c r="E1947" s="258">
        <v>0</v>
      </c>
    </row>
    <row r="1948" spans="1:5" ht="14.5" x14ac:dyDescent="0.35">
      <c r="A1948" s="127" t="s">
        <v>1810</v>
      </c>
      <c r="B1948" s="128">
        <v>1233</v>
      </c>
      <c r="D1948" s="127" t="s">
        <v>8912</v>
      </c>
      <c r="E1948" s="258">
        <v>1233</v>
      </c>
    </row>
    <row r="1949" spans="1:5" ht="14.5" x14ac:dyDescent="0.35">
      <c r="A1949" s="127" t="s">
        <v>1811</v>
      </c>
      <c r="B1949" s="128">
        <v>1728</v>
      </c>
      <c r="D1949" s="127" t="s">
        <v>8913</v>
      </c>
      <c r="E1949" s="258">
        <v>1728</v>
      </c>
    </row>
    <row r="1950" spans="1:5" ht="14.5" x14ac:dyDescent="0.35">
      <c r="A1950" s="127" t="s">
        <v>1812</v>
      </c>
      <c r="B1950" s="128">
        <v>31769</v>
      </c>
      <c r="D1950" s="127" t="s">
        <v>8914</v>
      </c>
      <c r="E1950" s="258">
        <v>31769</v>
      </c>
    </row>
    <row r="1951" spans="1:5" ht="14.5" x14ac:dyDescent="0.35">
      <c r="A1951" s="127" t="s">
        <v>4440</v>
      </c>
      <c r="B1951" s="128">
        <v>0</v>
      </c>
      <c r="D1951" s="127" t="s">
        <v>11733</v>
      </c>
      <c r="E1951" s="258">
        <v>0</v>
      </c>
    </row>
    <row r="1952" spans="1:5" ht="14.5" x14ac:dyDescent="0.35">
      <c r="A1952" s="127" t="s">
        <v>1813</v>
      </c>
      <c r="B1952" s="128">
        <v>56145</v>
      </c>
      <c r="D1952" s="127" t="s">
        <v>8915</v>
      </c>
      <c r="E1952" s="258">
        <v>56145</v>
      </c>
    </row>
    <row r="1953" spans="1:5" ht="14.5" x14ac:dyDescent="0.35">
      <c r="A1953" s="127" t="s">
        <v>1814</v>
      </c>
      <c r="B1953" s="128">
        <v>1988</v>
      </c>
      <c r="D1953" s="127" t="s">
        <v>8916</v>
      </c>
      <c r="E1953" s="258">
        <v>1988</v>
      </c>
    </row>
    <row r="1954" spans="1:5" ht="14.5" x14ac:dyDescent="0.35">
      <c r="A1954" s="127" t="s">
        <v>4476</v>
      </c>
      <c r="B1954" s="128">
        <v>0</v>
      </c>
      <c r="D1954" s="127" t="s">
        <v>11734</v>
      </c>
      <c r="E1954" s="258">
        <v>0</v>
      </c>
    </row>
    <row r="1955" spans="1:5" ht="14.5" x14ac:dyDescent="0.35">
      <c r="A1955" s="127" t="s">
        <v>1815</v>
      </c>
      <c r="B1955" s="128">
        <v>34642</v>
      </c>
      <c r="D1955" s="127" t="s">
        <v>8917</v>
      </c>
      <c r="E1955" s="258">
        <v>34642</v>
      </c>
    </row>
    <row r="1956" spans="1:5" ht="14.5" x14ac:dyDescent="0.35">
      <c r="A1956" s="127" t="s">
        <v>1816</v>
      </c>
      <c r="B1956" s="128">
        <v>388500</v>
      </c>
      <c r="D1956" s="127" t="s">
        <v>8918</v>
      </c>
      <c r="E1956" s="258">
        <v>388500</v>
      </c>
    </row>
    <row r="1957" spans="1:5" ht="14.5" x14ac:dyDescent="0.35">
      <c r="A1957" s="127" t="s">
        <v>4477</v>
      </c>
      <c r="B1957" s="128">
        <v>0</v>
      </c>
      <c r="D1957" s="127" t="s">
        <v>11735</v>
      </c>
      <c r="E1957" s="258">
        <v>0</v>
      </c>
    </row>
    <row r="1958" spans="1:5" ht="14.5" x14ac:dyDescent="0.35">
      <c r="A1958" s="127" t="s">
        <v>4478</v>
      </c>
      <c r="B1958" s="128">
        <v>0</v>
      </c>
      <c r="D1958" s="127" t="s">
        <v>11736</v>
      </c>
      <c r="E1958" s="258">
        <v>0</v>
      </c>
    </row>
    <row r="1959" spans="1:5" ht="14.5" x14ac:dyDescent="0.35">
      <c r="A1959" s="127" t="s">
        <v>4479</v>
      </c>
      <c r="B1959" s="128">
        <v>0</v>
      </c>
      <c r="D1959" s="127" t="s">
        <v>11737</v>
      </c>
      <c r="E1959" s="258">
        <v>0</v>
      </c>
    </row>
    <row r="1960" spans="1:5" ht="14.5" x14ac:dyDescent="0.35">
      <c r="A1960" s="127" t="s">
        <v>1817</v>
      </c>
      <c r="B1960" s="128">
        <v>3719</v>
      </c>
      <c r="D1960" s="127" t="s">
        <v>8919</v>
      </c>
      <c r="E1960" s="258">
        <v>3719</v>
      </c>
    </row>
    <row r="1961" spans="1:5" ht="14.5" x14ac:dyDescent="0.35">
      <c r="A1961" s="127" t="s">
        <v>1818</v>
      </c>
      <c r="B1961" s="128">
        <v>16848</v>
      </c>
      <c r="D1961" s="127" t="s">
        <v>8920</v>
      </c>
      <c r="E1961" s="258">
        <v>16848</v>
      </c>
    </row>
    <row r="1962" spans="1:5" ht="14.5" x14ac:dyDescent="0.35">
      <c r="A1962" s="127" t="s">
        <v>4480</v>
      </c>
      <c r="B1962" s="128">
        <v>0</v>
      </c>
      <c r="D1962" s="127" t="s">
        <v>11738</v>
      </c>
      <c r="E1962" s="258">
        <v>0</v>
      </c>
    </row>
    <row r="1963" spans="1:5" ht="14.5" x14ac:dyDescent="0.35">
      <c r="A1963" s="127" t="s">
        <v>4481</v>
      </c>
      <c r="B1963" s="128">
        <v>0</v>
      </c>
      <c r="D1963" s="127" t="s">
        <v>11739</v>
      </c>
      <c r="E1963" s="258">
        <v>0</v>
      </c>
    </row>
    <row r="1964" spans="1:5" ht="14.5" x14ac:dyDescent="0.35">
      <c r="A1964" s="127" t="s">
        <v>1819</v>
      </c>
      <c r="B1964" s="128">
        <v>3552</v>
      </c>
      <c r="D1964" s="127" t="s">
        <v>8921</v>
      </c>
      <c r="E1964" s="258">
        <v>3552</v>
      </c>
    </row>
    <row r="1965" spans="1:5" ht="14.5" x14ac:dyDescent="0.35">
      <c r="A1965" s="127" t="s">
        <v>4482</v>
      </c>
      <c r="B1965" s="128">
        <v>0</v>
      </c>
      <c r="D1965" s="127" t="s">
        <v>11740</v>
      </c>
      <c r="E1965" s="258">
        <v>0</v>
      </c>
    </row>
    <row r="1966" spans="1:5" ht="14.5" x14ac:dyDescent="0.35">
      <c r="A1966" s="127" t="s">
        <v>1820</v>
      </c>
      <c r="B1966" s="128">
        <v>2048</v>
      </c>
      <c r="D1966" s="127" t="s">
        <v>8922</v>
      </c>
      <c r="E1966" s="258">
        <v>2048</v>
      </c>
    </row>
    <row r="1967" spans="1:5" ht="14.5" x14ac:dyDescent="0.35">
      <c r="A1967" s="127" t="s">
        <v>1821</v>
      </c>
      <c r="B1967" s="128">
        <v>3804</v>
      </c>
      <c r="D1967" s="127" t="s">
        <v>8923</v>
      </c>
      <c r="E1967" s="258">
        <v>3804</v>
      </c>
    </row>
    <row r="1968" spans="1:5" ht="14.5" x14ac:dyDescent="0.35">
      <c r="A1968" s="127" t="s">
        <v>1822</v>
      </c>
      <c r="B1968" s="128">
        <v>3255</v>
      </c>
      <c r="D1968" s="127" t="s">
        <v>8924</v>
      </c>
      <c r="E1968" s="258">
        <v>3255</v>
      </c>
    </row>
    <row r="1969" spans="1:5" ht="14.5" x14ac:dyDescent="0.35">
      <c r="A1969" s="127" t="s">
        <v>1823</v>
      </c>
      <c r="B1969" s="128">
        <v>25455</v>
      </c>
      <c r="D1969" s="127" t="s">
        <v>8925</v>
      </c>
      <c r="E1969" s="258">
        <v>25455</v>
      </c>
    </row>
    <row r="1970" spans="1:5" ht="14.5" x14ac:dyDescent="0.35">
      <c r="A1970" s="127" t="s">
        <v>4441</v>
      </c>
      <c r="B1970" s="128">
        <v>0</v>
      </c>
      <c r="D1970" s="127" t="s">
        <v>11741</v>
      </c>
      <c r="E1970" s="258">
        <v>0</v>
      </c>
    </row>
    <row r="1971" spans="1:5" ht="14.5" x14ac:dyDescent="0.35">
      <c r="A1971" s="127" t="s">
        <v>1824</v>
      </c>
      <c r="B1971" s="128">
        <v>2828</v>
      </c>
      <c r="D1971" s="127" t="s">
        <v>8926</v>
      </c>
      <c r="E1971" s="258">
        <v>2828</v>
      </c>
    </row>
    <row r="1972" spans="1:5" ht="14.5" x14ac:dyDescent="0.35">
      <c r="A1972" s="127" t="s">
        <v>4483</v>
      </c>
      <c r="B1972" s="128">
        <v>0</v>
      </c>
      <c r="D1972" s="127" t="s">
        <v>11742</v>
      </c>
      <c r="E1972" s="258">
        <v>0</v>
      </c>
    </row>
    <row r="1973" spans="1:5" ht="14.5" x14ac:dyDescent="0.35">
      <c r="A1973" s="127" t="s">
        <v>1825</v>
      </c>
      <c r="B1973" s="128">
        <v>3207</v>
      </c>
      <c r="D1973" s="127" t="s">
        <v>8927</v>
      </c>
      <c r="E1973" s="258">
        <v>3207</v>
      </c>
    </row>
    <row r="1974" spans="1:5" ht="14.5" x14ac:dyDescent="0.35">
      <c r="A1974" s="127" t="s">
        <v>1826</v>
      </c>
      <c r="B1974" s="128">
        <v>223280</v>
      </c>
      <c r="D1974" s="127" t="s">
        <v>8928</v>
      </c>
      <c r="E1974" s="258">
        <v>223280</v>
      </c>
    </row>
    <row r="1975" spans="1:5" ht="14.5" x14ac:dyDescent="0.35">
      <c r="A1975" s="127" t="s">
        <v>4484</v>
      </c>
      <c r="B1975" s="128">
        <v>0</v>
      </c>
      <c r="D1975" s="127" t="s">
        <v>11743</v>
      </c>
      <c r="E1975" s="258">
        <v>0</v>
      </c>
    </row>
    <row r="1976" spans="1:5" ht="14.5" x14ac:dyDescent="0.35">
      <c r="A1976" s="127" t="s">
        <v>4485</v>
      </c>
      <c r="B1976" s="128">
        <v>0</v>
      </c>
      <c r="D1976" s="127" t="s">
        <v>11744</v>
      </c>
      <c r="E1976" s="258">
        <v>0</v>
      </c>
    </row>
    <row r="1977" spans="1:5" ht="14.5" x14ac:dyDescent="0.35">
      <c r="A1977" s="127" t="s">
        <v>1827</v>
      </c>
      <c r="B1977" s="128">
        <v>93009</v>
      </c>
      <c r="D1977" s="127" t="s">
        <v>8929</v>
      </c>
      <c r="E1977" s="258">
        <v>93009</v>
      </c>
    </row>
    <row r="1978" spans="1:5" ht="14.5" x14ac:dyDescent="0.35">
      <c r="A1978" s="127" t="s">
        <v>4486</v>
      </c>
      <c r="B1978" s="128">
        <v>0</v>
      </c>
      <c r="D1978" s="127" t="s">
        <v>11745</v>
      </c>
      <c r="E1978" s="258">
        <v>0</v>
      </c>
    </row>
    <row r="1979" spans="1:5" ht="14.5" x14ac:dyDescent="0.35">
      <c r="A1979" s="127" t="s">
        <v>1828</v>
      </c>
      <c r="B1979" s="128">
        <v>119034</v>
      </c>
      <c r="D1979" s="127" t="s">
        <v>8930</v>
      </c>
      <c r="E1979" s="258">
        <v>119034</v>
      </c>
    </row>
    <row r="1980" spans="1:5" ht="14.5" x14ac:dyDescent="0.35">
      <c r="A1980" s="127" t="s">
        <v>4487</v>
      </c>
      <c r="B1980" s="128">
        <v>0</v>
      </c>
      <c r="D1980" s="127" t="s">
        <v>11746</v>
      </c>
      <c r="E1980" s="258">
        <v>0</v>
      </c>
    </row>
    <row r="1981" spans="1:5" ht="14.5" x14ac:dyDescent="0.35">
      <c r="A1981" s="127" t="s">
        <v>4488</v>
      </c>
      <c r="B1981" s="128">
        <v>0</v>
      </c>
      <c r="D1981" s="127" t="s">
        <v>11747</v>
      </c>
      <c r="E1981" s="258">
        <v>0</v>
      </c>
    </row>
    <row r="1982" spans="1:5" ht="14.5" x14ac:dyDescent="0.35">
      <c r="A1982" s="127" t="s">
        <v>4442</v>
      </c>
      <c r="B1982" s="128">
        <v>0</v>
      </c>
      <c r="D1982" s="127" t="s">
        <v>11748</v>
      </c>
      <c r="E1982" s="258">
        <v>0</v>
      </c>
    </row>
    <row r="1983" spans="1:5" ht="14.5" x14ac:dyDescent="0.35">
      <c r="A1983" s="127" t="s">
        <v>1829</v>
      </c>
      <c r="B1983" s="128">
        <v>16011</v>
      </c>
      <c r="D1983" s="127" t="s">
        <v>8931</v>
      </c>
      <c r="E1983" s="258">
        <v>16011</v>
      </c>
    </row>
    <row r="1984" spans="1:5" ht="14.5" x14ac:dyDescent="0.35">
      <c r="A1984" s="127" t="s">
        <v>1830</v>
      </c>
      <c r="B1984" s="128">
        <v>44107</v>
      </c>
      <c r="D1984" s="127" t="s">
        <v>8932</v>
      </c>
      <c r="E1984" s="258">
        <v>44107</v>
      </c>
    </row>
    <row r="1985" spans="1:5" ht="14.5" x14ac:dyDescent="0.35">
      <c r="A1985" s="127" t="s">
        <v>1831</v>
      </c>
      <c r="B1985" s="128">
        <v>104859</v>
      </c>
      <c r="D1985" s="127" t="s">
        <v>8933</v>
      </c>
      <c r="E1985" s="258">
        <v>104859</v>
      </c>
    </row>
    <row r="1986" spans="1:5" ht="14.5" x14ac:dyDescent="0.35">
      <c r="A1986" s="127" t="s">
        <v>1832</v>
      </c>
      <c r="B1986" s="128">
        <v>41088</v>
      </c>
      <c r="D1986" s="127" t="s">
        <v>8934</v>
      </c>
      <c r="E1986" s="258">
        <v>41088</v>
      </c>
    </row>
    <row r="1987" spans="1:5" ht="14.5" x14ac:dyDescent="0.35">
      <c r="A1987" s="127" t="s">
        <v>4489</v>
      </c>
      <c r="B1987" s="128">
        <v>0</v>
      </c>
      <c r="D1987" s="127" t="s">
        <v>11749</v>
      </c>
      <c r="E1987" s="258">
        <v>0</v>
      </c>
    </row>
    <row r="1988" spans="1:5" ht="14.5" x14ac:dyDescent="0.35">
      <c r="A1988" s="127" t="s">
        <v>4490</v>
      </c>
      <c r="B1988" s="128">
        <v>0</v>
      </c>
      <c r="D1988" s="127" t="s">
        <v>11750</v>
      </c>
      <c r="E1988" s="258">
        <v>0</v>
      </c>
    </row>
    <row r="1989" spans="1:5" ht="14.5" x14ac:dyDescent="0.35">
      <c r="A1989" s="127" t="s">
        <v>1833</v>
      </c>
      <c r="B1989" s="128">
        <v>919</v>
      </c>
      <c r="D1989" s="127" t="s">
        <v>8935</v>
      </c>
      <c r="E1989" s="258">
        <v>919</v>
      </c>
    </row>
    <row r="1990" spans="1:5" ht="14.5" x14ac:dyDescent="0.35">
      <c r="A1990" s="127" t="s">
        <v>4491</v>
      </c>
      <c r="B1990" s="128">
        <v>15653</v>
      </c>
      <c r="D1990" s="127" t="s">
        <v>11751</v>
      </c>
      <c r="E1990" s="258">
        <v>15653</v>
      </c>
    </row>
    <row r="1991" spans="1:5" ht="14.5" x14ac:dyDescent="0.35">
      <c r="A1991" s="127" t="s">
        <v>4492</v>
      </c>
      <c r="B1991" s="128">
        <v>1671.28</v>
      </c>
      <c r="D1991" s="127" t="s">
        <v>8936</v>
      </c>
      <c r="E1991" s="258">
        <v>1671.28</v>
      </c>
    </row>
    <row r="1992" spans="1:5" ht="14.5" x14ac:dyDescent="0.35">
      <c r="A1992" s="127" t="s">
        <v>1834</v>
      </c>
      <c r="B1992" s="128">
        <v>45603</v>
      </c>
      <c r="D1992" s="127" t="s">
        <v>8937</v>
      </c>
      <c r="E1992" s="258">
        <v>45603</v>
      </c>
    </row>
    <row r="1993" spans="1:5" ht="14.5" x14ac:dyDescent="0.35">
      <c r="A1993" s="127" t="s">
        <v>1835</v>
      </c>
      <c r="B1993" s="128">
        <v>3203</v>
      </c>
      <c r="D1993" s="127" t="s">
        <v>8938</v>
      </c>
      <c r="E1993" s="258">
        <v>3203</v>
      </c>
    </row>
    <row r="1994" spans="1:5" ht="14.5" x14ac:dyDescent="0.35">
      <c r="A1994" s="127" t="s">
        <v>1836</v>
      </c>
      <c r="B1994" s="128">
        <v>279399</v>
      </c>
      <c r="D1994" s="127" t="s">
        <v>8939</v>
      </c>
      <c r="E1994" s="258">
        <v>279399</v>
      </c>
    </row>
    <row r="1995" spans="1:5" ht="14.5" x14ac:dyDescent="0.35">
      <c r="A1995" s="127" t="s">
        <v>4493</v>
      </c>
      <c r="B1995" s="128">
        <v>0</v>
      </c>
      <c r="D1995" s="127" t="s">
        <v>11752</v>
      </c>
      <c r="E1995" s="258">
        <v>0</v>
      </c>
    </row>
    <row r="1996" spans="1:5" ht="14.5" x14ac:dyDescent="0.35">
      <c r="A1996" s="127" t="s">
        <v>4494</v>
      </c>
      <c r="B1996" s="128">
        <v>0</v>
      </c>
      <c r="D1996" s="127" t="s">
        <v>11753</v>
      </c>
      <c r="E1996" s="258">
        <v>0</v>
      </c>
    </row>
    <row r="1997" spans="1:5" ht="14.5" x14ac:dyDescent="0.35">
      <c r="A1997" s="127" t="s">
        <v>1837</v>
      </c>
      <c r="B1997" s="128">
        <v>6420</v>
      </c>
      <c r="D1997" s="127" t="s">
        <v>8940</v>
      </c>
      <c r="E1997" s="258">
        <v>6420</v>
      </c>
    </row>
    <row r="1998" spans="1:5" ht="14.5" x14ac:dyDescent="0.35">
      <c r="A1998" s="127" t="s">
        <v>1838</v>
      </c>
      <c r="B1998" s="128">
        <v>19800</v>
      </c>
      <c r="D1998" s="127" t="s">
        <v>8941</v>
      </c>
      <c r="E1998" s="258">
        <v>19800</v>
      </c>
    </row>
    <row r="1999" spans="1:5" ht="14.5" x14ac:dyDescent="0.35">
      <c r="A1999" s="127" t="s">
        <v>1839</v>
      </c>
      <c r="B1999" s="128">
        <v>2501</v>
      </c>
      <c r="D1999" s="127" t="s">
        <v>8942</v>
      </c>
      <c r="E1999" s="258">
        <v>2501</v>
      </c>
    </row>
    <row r="2000" spans="1:5" ht="14.5" x14ac:dyDescent="0.35">
      <c r="A2000" s="127" t="s">
        <v>4495</v>
      </c>
      <c r="B2000" s="128">
        <v>5129</v>
      </c>
      <c r="D2000" s="127" t="s">
        <v>8943</v>
      </c>
      <c r="E2000" s="258">
        <v>5129</v>
      </c>
    </row>
    <row r="2001" spans="1:5" ht="14.5" x14ac:dyDescent="0.35">
      <c r="A2001" s="127" t="s">
        <v>1840</v>
      </c>
      <c r="B2001" s="128">
        <v>51753</v>
      </c>
      <c r="D2001" s="127" t="s">
        <v>8944</v>
      </c>
      <c r="E2001" s="258">
        <v>51753</v>
      </c>
    </row>
    <row r="2002" spans="1:5" ht="14.5" x14ac:dyDescent="0.35">
      <c r="A2002" s="127" t="s">
        <v>1841</v>
      </c>
      <c r="B2002" s="128">
        <v>1906</v>
      </c>
      <c r="D2002" s="127" t="s">
        <v>8945</v>
      </c>
      <c r="E2002" s="258">
        <v>1906</v>
      </c>
    </row>
    <row r="2003" spans="1:5" ht="14.5" x14ac:dyDescent="0.35">
      <c r="A2003" s="127" t="s">
        <v>480</v>
      </c>
      <c r="B2003" s="128">
        <v>81106</v>
      </c>
      <c r="D2003" s="127" t="s">
        <v>8946</v>
      </c>
      <c r="E2003" s="258">
        <v>81106</v>
      </c>
    </row>
    <row r="2004" spans="1:5" ht="14.5" x14ac:dyDescent="0.35">
      <c r="A2004" s="127" t="s">
        <v>1842</v>
      </c>
      <c r="B2004" s="128">
        <v>13946</v>
      </c>
      <c r="D2004" s="127" t="s">
        <v>8947</v>
      </c>
      <c r="E2004" s="258">
        <v>13946</v>
      </c>
    </row>
    <row r="2005" spans="1:5" ht="14.5" x14ac:dyDescent="0.35">
      <c r="A2005" s="127" t="s">
        <v>4496</v>
      </c>
      <c r="B2005" s="128">
        <v>370</v>
      </c>
      <c r="D2005" s="127" t="s">
        <v>11754</v>
      </c>
      <c r="E2005" s="258">
        <v>370</v>
      </c>
    </row>
    <row r="2006" spans="1:5" ht="14.5" x14ac:dyDescent="0.35">
      <c r="A2006" s="127" t="s">
        <v>4443</v>
      </c>
      <c r="B2006" s="128">
        <v>0</v>
      </c>
      <c r="D2006" s="127" t="s">
        <v>11755</v>
      </c>
      <c r="E2006" s="258">
        <v>0</v>
      </c>
    </row>
    <row r="2007" spans="1:5" ht="14.5" x14ac:dyDescent="0.35">
      <c r="A2007" s="127" t="s">
        <v>4444</v>
      </c>
      <c r="B2007" s="128">
        <v>8409</v>
      </c>
      <c r="D2007" s="127" t="s">
        <v>11756</v>
      </c>
      <c r="E2007" s="258">
        <v>8409</v>
      </c>
    </row>
    <row r="2008" spans="1:5" ht="14.5" x14ac:dyDescent="0.35">
      <c r="A2008" s="127" t="s">
        <v>1843</v>
      </c>
      <c r="B2008" s="128">
        <v>27852</v>
      </c>
      <c r="D2008" s="127" t="s">
        <v>8948</v>
      </c>
      <c r="E2008" s="258">
        <v>27852</v>
      </c>
    </row>
    <row r="2009" spans="1:5" ht="14.5" x14ac:dyDescent="0.35">
      <c r="A2009" s="127" t="s">
        <v>1844</v>
      </c>
      <c r="B2009" s="128">
        <v>6855</v>
      </c>
      <c r="D2009" s="127" t="s">
        <v>8949</v>
      </c>
      <c r="E2009" s="258">
        <v>6855</v>
      </c>
    </row>
    <row r="2010" spans="1:5" ht="14.5" x14ac:dyDescent="0.35">
      <c r="A2010" s="127" t="s">
        <v>4445</v>
      </c>
      <c r="B2010" s="128">
        <v>0</v>
      </c>
      <c r="D2010" s="127" t="s">
        <v>11757</v>
      </c>
      <c r="E2010" s="258">
        <v>0</v>
      </c>
    </row>
    <row r="2011" spans="1:5" ht="14.5" x14ac:dyDescent="0.35">
      <c r="A2011" s="127" t="s">
        <v>1845</v>
      </c>
      <c r="B2011" s="128">
        <v>624195</v>
      </c>
      <c r="D2011" s="127" t="s">
        <v>8950</v>
      </c>
      <c r="E2011" s="258">
        <v>624195</v>
      </c>
    </row>
    <row r="2012" spans="1:5" ht="14.5" x14ac:dyDescent="0.35">
      <c r="A2012" s="127" t="s">
        <v>1846</v>
      </c>
      <c r="B2012" s="128">
        <v>9844</v>
      </c>
      <c r="D2012" s="127" t="s">
        <v>8951</v>
      </c>
      <c r="E2012" s="258">
        <v>9844</v>
      </c>
    </row>
    <row r="2013" spans="1:5" ht="14.5" x14ac:dyDescent="0.35">
      <c r="A2013" s="127" t="s">
        <v>4497</v>
      </c>
      <c r="B2013" s="128">
        <v>0</v>
      </c>
      <c r="D2013" s="127" t="s">
        <v>11758</v>
      </c>
      <c r="E2013" s="258">
        <v>0</v>
      </c>
    </row>
    <row r="2014" spans="1:5" ht="14.5" x14ac:dyDescent="0.35">
      <c r="A2014" s="127" t="s">
        <v>4498</v>
      </c>
      <c r="B2014" s="128">
        <v>0</v>
      </c>
      <c r="D2014" s="127" t="s">
        <v>11759</v>
      </c>
      <c r="E2014" s="258">
        <v>0</v>
      </c>
    </row>
    <row r="2015" spans="1:5" ht="14.5" x14ac:dyDescent="0.35">
      <c r="A2015" s="127" t="s">
        <v>1847</v>
      </c>
      <c r="B2015" s="128">
        <v>3056</v>
      </c>
      <c r="D2015" s="127" t="s">
        <v>8952</v>
      </c>
      <c r="E2015" s="258">
        <v>3056</v>
      </c>
    </row>
    <row r="2016" spans="1:5" ht="14.5" x14ac:dyDescent="0.35">
      <c r="A2016" s="127" t="s">
        <v>1848</v>
      </c>
      <c r="B2016" s="128">
        <v>50</v>
      </c>
      <c r="D2016" s="127" t="s">
        <v>8953</v>
      </c>
      <c r="E2016" s="258">
        <v>50</v>
      </c>
    </row>
    <row r="2017" spans="1:5" ht="14.5" x14ac:dyDescent="0.35">
      <c r="A2017" s="127" t="s">
        <v>1849</v>
      </c>
      <c r="B2017" s="128">
        <v>3600</v>
      </c>
      <c r="D2017" s="127" t="s">
        <v>8954</v>
      </c>
      <c r="E2017" s="258">
        <v>3600</v>
      </c>
    </row>
    <row r="2018" spans="1:5" ht="14.5" x14ac:dyDescent="0.35">
      <c r="A2018" s="127" t="s">
        <v>4499</v>
      </c>
      <c r="B2018" s="128">
        <v>0</v>
      </c>
      <c r="D2018" s="127" t="s">
        <v>11760</v>
      </c>
      <c r="E2018" s="258">
        <v>0</v>
      </c>
    </row>
    <row r="2019" spans="1:5" ht="14.5" x14ac:dyDescent="0.35">
      <c r="A2019" s="127" t="s">
        <v>1850</v>
      </c>
      <c r="B2019" s="128">
        <v>4987</v>
      </c>
      <c r="D2019" s="127" t="s">
        <v>8955</v>
      </c>
      <c r="E2019" s="258">
        <v>4987</v>
      </c>
    </row>
    <row r="2020" spans="1:5" ht="14.5" x14ac:dyDescent="0.35">
      <c r="A2020" s="127" t="s">
        <v>4500</v>
      </c>
      <c r="B2020" s="128">
        <v>10398</v>
      </c>
      <c r="D2020" s="127" t="s">
        <v>11761</v>
      </c>
      <c r="E2020" s="258">
        <v>10398</v>
      </c>
    </row>
    <row r="2021" spans="1:5" ht="14.5" x14ac:dyDescent="0.35">
      <c r="A2021" s="127" t="s">
        <v>1851</v>
      </c>
      <c r="B2021" s="128">
        <v>1290</v>
      </c>
      <c r="D2021" s="127" t="s">
        <v>8956</v>
      </c>
      <c r="E2021" s="258">
        <v>1290</v>
      </c>
    </row>
    <row r="2022" spans="1:5" ht="14.5" x14ac:dyDescent="0.35">
      <c r="A2022" s="127" t="s">
        <v>4501</v>
      </c>
      <c r="B2022" s="128">
        <v>0</v>
      </c>
      <c r="D2022" s="127" t="s">
        <v>11762</v>
      </c>
      <c r="E2022" s="258">
        <v>0</v>
      </c>
    </row>
    <row r="2023" spans="1:5" ht="14.5" x14ac:dyDescent="0.35">
      <c r="A2023" s="127" t="s">
        <v>1852</v>
      </c>
      <c r="B2023" s="128">
        <v>2914</v>
      </c>
      <c r="D2023" s="127" t="s">
        <v>8957</v>
      </c>
      <c r="E2023" s="258">
        <v>2914</v>
      </c>
    </row>
    <row r="2024" spans="1:5" ht="14.5" x14ac:dyDescent="0.35">
      <c r="A2024" s="127" t="s">
        <v>4502</v>
      </c>
      <c r="B2024" s="128">
        <v>0</v>
      </c>
      <c r="D2024" s="127" t="s">
        <v>11763</v>
      </c>
      <c r="E2024" s="258">
        <v>0</v>
      </c>
    </row>
    <row r="2025" spans="1:5" ht="14.5" x14ac:dyDescent="0.35">
      <c r="A2025" s="127" t="s">
        <v>4503</v>
      </c>
      <c r="B2025" s="128">
        <v>0</v>
      </c>
      <c r="D2025" s="127" t="s">
        <v>11764</v>
      </c>
      <c r="E2025" s="258">
        <v>0</v>
      </c>
    </row>
    <row r="2026" spans="1:5" ht="14.5" x14ac:dyDescent="0.35">
      <c r="A2026" s="127" t="s">
        <v>1853</v>
      </c>
      <c r="B2026" s="128">
        <v>3496</v>
      </c>
      <c r="D2026" s="127" t="s">
        <v>8958</v>
      </c>
      <c r="E2026" s="258">
        <v>3496</v>
      </c>
    </row>
    <row r="2027" spans="1:5" ht="14.5" x14ac:dyDescent="0.35">
      <c r="A2027" s="127" t="s">
        <v>1854</v>
      </c>
      <c r="B2027" s="128">
        <v>33550</v>
      </c>
      <c r="D2027" s="127" t="s">
        <v>8959</v>
      </c>
      <c r="E2027" s="258">
        <v>33550</v>
      </c>
    </row>
    <row r="2028" spans="1:5" ht="14.5" x14ac:dyDescent="0.35">
      <c r="A2028" s="127" t="s">
        <v>4504</v>
      </c>
      <c r="B2028" s="128">
        <v>0</v>
      </c>
      <c r="D2028" s="127" t="s">
        <v>11765</v>
      </c>
      <c r="E2028" s="258">
        <v>0</v>
      </c>
    </row>
    <row r="2029" spans="1:5" ht="14.5" x14ac:dyDescent="0.35">
      <c r="A2029" s="127" t="s">
        <v>1855</v>
      </c>
      <c r="B2029" s="128">
        <v>1408</v>
      </c>
      <c r="D2029" s="127" t="s">
        <v>8960</v>
      </c>
      <c r="E2029" s="258">
        <v>1408</v>
      </c>
    </row>
    <row r="2030" spans="1:5" ht="14.5" x14ac:dyDescent="0.35">
      <c r="A2030" s="127" t="s">
        <v>4505</v>
      </c>
      <c r="B2030" s="128">
        <v>0</v>
      </c>
      <c r="D2030" s="127" t="s">
        <v>11766</v>
      </c>
      <c r="E2030" s="258">
        <v>0</v>
      </c>
    </row>
    <row r="2031" spans="1:5" ht="14.5" x14ac:dyDescent="0.35">
      <c r="A2031" s="127" t="s">
        <v>4506</v>
      </c>
      <c r="B2031" s="128">
        <v>0</v>
      </c>
      <c r="D2031" s="127" t="s">
        <v>11767</v>
      </c>
      <c r="E2031" s="258">
        <v>0</v>
      </c>
    </row>
    <row r="2032" spans="1:5" ht="14.5" x14ac:dyDescent="0.35">
      <c r="A2032" s="127" t="s">
        <v>1856</v>
      </c>
      <c r="B2032" s="128">
        <v>1704</v>
      </c>
      <c r="D2032" s="127" t="s">
        <v>8961</v>
      </c>
      <c r="E2032" s="258">
        <v>1704</v>
      </c>
    </row>
    <row r="2033" spans="1:5" ht="14.5" x14ac:dyDescent="0.35">
      <c r="A2033" s="127" t="s">
        <v>1857</v>
      </c>
      <c r="B2033" s="128">
        <v>713</v>
      </c>
      <c r="D2033" s="127" t="s">
        <v>8962</v>
      </c>
      <c r="E2033" s="258">
        <v>713</v>
      </c>
    </row>
    <row r="2034" spans="1:5" ht="14.5" x14ac:dyDescent="0.35">
      <c r="A2034" s="127" t="s">
        <v>4507</v>
      </c>
      <c r="B2034" s="128">
        <v>0</v>
      </c>
      <c r="D2034" s="127" t="s">
        <v>11768</v>
      </c>
      <c r="E2034" s="258">
        <v>0</v>
      </c>
    </row>
    <row r="2035" spans="1:5" ht="14.5" x14ac:dyDescent="0.35">
      <c r="A2035" s="127" t="s">
        <v>4508</v>
      </c>
      <c r="B2035" s="128">
        <v>0</v>
      </c>
      <c r="D2035" s="127" t="s">
        <v>11769</v>
      </c>
      <c r="E2035" s="258">
        <v>0</v>
      </c>
    </row>
    <row r="2036" spans="1:5" ht="14.5" x14ac:dyDescent="0.35">
      <c r="A2036" s="127" t="s">
        <v>4509</v>
      </c>
      <c r="B2036" s="128">
        <v>0</v>
      </c>
      <c r="D2036" s="127" t="s">
        <v>11770</v>
      </c>
      <c r="E2036" s="258">
        <v>0</v>
      </c>
    </row>
    <row r="2037" spans="1:5" ht="14.5" x14ac:dyDescent="0.35">
      <c r="A2037" s="127" t="s">
        <v>481</v>
      </c>
      <c r="B2037" s="128">
        <v>5307</v>
      </c>
      <c r="D2037" s="127" t="s">
        <v>8963</v>
      </c>
      <c r="E2037" s="258">
        <v>5307</v>
      </c>
    </row>
    <row r="2038" spans="1:5" ht="14.5" x14ac:dyDescent="0.35">
      <c r="A2038" s="127" t="s">
        <v>1858</v>
      </c>
      <c r="B2038" s="128">
        <v>990</v>
      </c>
      <c r="D2038" s="127" t="s">
        <v>8964</v>
      </c>
      <c r="E2038" s="258">
        <v>990</v>
      </c>
    </row>
    <row r="2039" spans="1:5" ht="14.5" x14ac:dyDescent="0.35">
      <c r="A2039" s="127" t="s">
        <v>4510</v>
      </c>
      <c r="B2039" s="128">
        <v>0</v>
      </c>
      <c r="D2039" s="127" t="s">
        <v>11771</v>
      </c>
      <c r="E2039" s="258">
        <v>0</v>
      </c>
    </row>
    <row r="2040" spans="1:5" ht="14.5" x14ac:dyDescent="0.35">
      <c r="A2040" s="127" t="s">
        <v>4511</v>
      </c>
      <c r="B2040" s="128">
        <v>0</v>
      </c>
      <c r="D2040" s="127" t="s">
        <v>11772</v>
      </c>
      <c r="E2040" s="258">
        <v>0</v>
      </c>
    </row>
    <row r="2041" spans="1:5" ht="14.5" x14ac:dyDescent="0.35">
      <c r="A2041" s="127" t="s">
        <v>4512</v>
      </c>
      <c r="B2041" s="128">
        <v>0</v>
      </c>
      <c r="D2041" s="127" t="s">
        <v>11773</v>
      </c>
      <c r="E2041" s="258">
        <v>0</v>
      </c>
    </row>
    <row r="2042" spans="1:5" ht="14.5" x14ac:dyDescent="0.35">
      <c r="A2042" s="127" t="s">
        <v>4513</v>
      </c>
      <c r="B2042" s="128">
        <v>1372</v>
      </c>
      <c r="D2042" s="127" t="s">
        <v>11774</v>
      </c>
      <c r="E2042" s="258">
        <v>1372</v>
      </c>
    </row>
    <row r="2043" spans="1:5" ht="14.5" x14ac:dyDescent="0.35">
      <c r="A2043" s="127" t="s">
        <v>482</v>
      </c>
      <c r="B2043" s="128">
        <v>25082</v>
      </c>
      <c r="D2043" s="127" t="s">
        <v>8965</v>
      </c>
      <c r="E2043" s="258">
        <v>25082</v>
      </c>
    </row>
    <row r="2044" spans="1:5" ht="14.5" x14ac:dyDescent="0.35">
      <c r="A2044" s="127" t="s">
        <v>4514</v>
      </c>
      <c r="B2044" s="128">
        <v>221</v>
      </c>
      <c r="D2044" s="127" t="s">
        <v>8966</v>
      </c>
      <c r="E2044" s="258">
        <v>221</v>
      </c>
    </row>
    <row r="2045" spans="1:5" ht="14.5" x14ac:dyDescent="0.35">
      <c r="A2045" s="127" t="s">
        <v>4515</v>
      </c>
      <c r="B2045" s="128">
        <v>0</v>
      </c>
      <c r="D2045" s="127" t="s">
        <v>11775</v>
      </c>
      <c r="E2045" s="258">
        <v>0</v>
      </c>
    </row>
    <row r="2046" spans="1:5" ht="14.5" x14ac:dyDescent="0.35">
      <c r="A2046" s="127" t="s">
        <v>1859</v>
      </c>
      <c r="B2046" s="128">
        <v>2506</v>
      </c>
      <c r="D2046" s="127" t="s">
        <v>8967</v>
      </c>
      <c r="E2046" s="258">
        <v>2506</v>
      </c>
    </row>
    <row r="2047" spans="1:5" ht="14.5" x14ac:dyDescent="0.35">
      <c r="A2047" s="127" t="s">
        <v>1860</v>
      </c>
      <c r="B2047" s="128">
        <v>48627</v>
      </c>
      <c r="D2047" s="127" t="s">
        <v>8968</v>
      </c>
      <c r="E2047" s="258">
        <v>48627</v>
      </c>
    </row>
    <row r="2048" spans="1:5" ht="14.5" x14ac:dyDescent="0.35">
      <c r="A2048" s="127" t="s">
        <v>4516</v>
      </c>
      <c r="B2048" s="128">
        <v>0</v>
      </c>
      <c r="D2048" s="127" t="s">
        <v>11776</v>
      </c>
      <c r="E2048" s="258">
        <v>0</v>
      </c>
    </row>
    <row r="2049" spans="1:5" ht="14.5" x14ac:dyDescent="0.35">
      <c r="A2049" s="127" t="s">
        <v>4517</v>
      </c>
      <c r="B2049" s="128">
        <v>0</v>
      </c>
      <c r="D2049" s="127" t="s">
        <v>11777</v>
      </c>
      <c r="E2049" s="258">
        <v>0</v>
      </c>
    </row>
    <row r="2050" spans="1:5" ht="14.5" x14ac:dyDescent="0.35">
      <c r="A2050" s="127" t="s">
        <v>4518</v>
      </c>
      <c r="B2050" s="128">
        <v>0</v>
      </c>
      <c r="D2050" s="127" t="s">
        <v>11778</v>
      </c>
      <c r="E2050" s="258">
        <v>0</v>
      </c>
    </row>
    <row r="2051" spans="1:5" ht="14.5" x14ac:dyDescent="0.35">
      <c r="A2051" s="127" t="s">
        <v>1861</v>
      </c>
      <c r="B2051" s="128">
        <v>117379</v>
      </c>
      <c r="D2051" s="127" t="s">
        <v>8969</v>
      </c>
      <c r="E2051" s="258">
        <v>117379</v>
      </c>
    </row>
    <row r="2052" spans="1:5" ht="14.5" x14ac:dyDescent="0.35">
      <c r="A2052" s="127" t="s">
        <v>4519</v>
      </c>
      <c r="B2052" s="128">
        <v>0</v>
      </c>
      <c r="D2052" s="127" t="s">
        <v>11779</v>
      </c>
      <c r="E2052" s="258">
        <v>0</v>
      </c>
    </row>
    <row r="2053" spans="1:5" ht="14.5" x14ac:dyDescent="0.35">
      <c r="A2053" s="127" t="s">
        <v>1862</v>
      </c>
      <c r="B2053" s="128">
        <v>82910</v>
      </c>
      <c r="D2053" s="127" t="s">
        <v>8970</v>
      </c>
      <c r="E2053" s="258">
        <v>82910</v>
      </c>
    </row>
    <row r="2054" spans="1:5" ht="14.5" x14ac:dyDescent="0.35">
      <c r="A2054" s="127" t="s">
        <v>1863</v>
      </c>
      <c r="B2054" s="128">
        <v>166</v>
      </c>
      <c r="D2054" s="127" t="s">
        <v>8971</v>
      </c>
      <c r="E2054" s="258">
        <v>166</v>
      </c>
    </row>
    <row r="2055" spans="1:5" ht="14.5" x14ac:dyDescent="0.35">
      <c r="A2055" s="127" t="s">
        <v>4520</v>
      </c>
      <c r="B2055" s="128">
        <v>0</v>
      </c>
      <c r="D2055" s="127" t="s">
        <v>11780</v>
      </c>
      <c r="E2055" s="258">
        <v>0</v>
      </c>
    </row>
    <row r="2056" spans="1:5" ht="14.5" x14ac:dyDescent="0.35">
      <c r="A2056" s="127" t="s">
        <v>4521</v>
      </c>
      <c r="B2056" s="128">
        <v>0</v>
      </c>
      <c r="D2056" s="127" t="s">
        <v>11781</v>
      </c>
      <c r="E2056" s="258">
        <v>0</v>
      </c>
    </row>
    <row r="2057" spans="1:5" ht="14.5" x14ac:dyDescent="0.35">
      <c r="A2057" s="127" t="s">
        <v>4522</v>
      </c>
      <c r="B2057" s="128">
        <v>0</v>
      </c>
      <c r="D2057" s="127" t="s">
        <v>11782</v>
      </c>
      <c r="E2057" s="258">
        <v>0</v>
      </c>
    </row>
    <row r="2058" spans="1:5" ht="14.5" x14ac:dyDescent="0.35">
      <c r="A2058" s="127" t="s">
        <v>4523</v>
      </c>
      <c r="B2058" s="128">
        <v>0</v>
      </c>
      <c r="D2058" s="127" t="s">
        <v>11783</v>
      </c>
      <c r="E2058" s="258">
        <v>0</v>
      </c>
    </row>
    <row r="2059" spans="1:5" ht="14.5" x14ac:dyDescent="0.35">
      <c r="A2059" s="127" t="s">
        <v>1864</v>
      </c>
      <c r="B2059" s="128">
        <v>934</v>
      </c>
      <c r="D2059" s="127" t="s">
        <v>8972</v>
      </c>
      <c r="E2059" s="258">
        <v>934</v>
      </c>
    </row>
    <row r="2060" spans="1:5" ht="14.5" x14ac:dyDescent="0.35">
      <c r="A2060" s="127" t="s">
        <v>1865</v>
      </c>
      <c r="B2060" s="128">
        <v>357</v>
      </c>
      <c r="D2060" s="127" t="s">
        <v>8973</v>
      </c>
      <c r="E2060" s="258">
        <v>357</v>
      </c>
    </row>
    <row r="2061" spans="1:5" ht="14.5" x14ac:dyDescent="0.35">
      <c r="A2061" s="127" t="s">
        <v>1866</v>
      </c>
      <c r="B2061" s="128">
        <v>18190</v>
      </c>
      <c r="D2061" s="127" t="s">
        <v>8974</v>
      </c>
      <c r="E2061" s="258">
        <v>18190</v>
      </c>
    </row>
    <row r="2062" spans="1:5" ht="14.5" x14ac:dyDescent="0.35">
      <c r="A2062" s="127" t="s">
        <v>4524</v>
      </c>
      <c r="B2062" s="128">
        <v>0</v>
      </c>
      <c r="D2062" s="127" t="s">
        <v>11784</v>
      </c>
      <c r="E2062" s="258">
        <v>0</v>
      </c>
    </row>
    <row r="2063" spans="1:5" ht="14.5" x14ac:dyDescent="0.35">
      <c r="A2063" s="127" t="s">
        <v>1867</v>
      </c>
      <c r="B2063" s="128">
        <v>155330</v>
      </c>
      <c r="D2063" s="127" t="s">
        <v>8975</v>
      </c>
      <c r="E2063" s="258">
        <v>155330</v>
      </c>
    </row>
    <row r="2064" spans="1:5" ht="14.5" x14ac:dyDescent="0.35">
      <c r="A2064" s="127" t="s">
        <v>1868</v>
      </c>
      <c r="B2064" s="128">
        <v>1628</v>
      </c>
      <c r="D2064" s="127" t="s">
        <v>8976</v>
      </c>
      <c r="E2064" s="258">
        <v>1628</v>
      </c>
    </row>
    <row r="2065" spans="1:5" ht="14.5" x14ac:dyDescent="0.35">
      <c r="A2065" s="127" t="s">
        <v>1869</v>
      </c>
      <c r="B2065" s="128">
        <v>117029</v>
      </c>
      <c r="D2065" s="127" t="s">
        <v>8977</v>
      </c>
      <c r="E2065" s="258">
        <v>117029</v>
      </c>
    </row>
    <row r="2066" spans="1:5" ht="14.5" x14ac:dyDescent="0.35">
      <c r="A2066" s="127" t="s">
        <v>1870</v>
      </c>
      <c r="B2066" s="128">
        <v>114811</v>
      </c>
      <c r="D2066" s="127" t="s">
        <v>8978</v>
      </c>
      <c r="E2066" s="258">
        <v>114811</v>
      </c>
    </row>
    <row r="2067" spans="1:5" ht="14.5" x14ac:dyDescent="0.35">
      <c r="A2067" s="127" t="s">
        <v>1871</v>
      </c>
      <c r="B2067" s="128">
        <v>4502</v>
      </c>
      <c r="D2067" s="127" t="s">
        <v>8979</v>
      </c>
      <c r="E2067" s="258">
        <v>4502</v>
      </c>
    </row>
    <row r="2068" spans="1:5" ht="14.5" x14ac:dyDescent="0.35">
      <c r="A2068" s="127" t="s">
        <v>1872</v>
      </c>
      <c r="B2068" s="128">
        <v>1187</v>
      </c>
      <c r="D2068" s="127" t="s">
        <v>8980</v>
      </c>
      <c r="E2068" s="258">
        <v>1187</v>
      </c>
    </row>
    <row r="2069" spans="1:5" ht="14.5" x14ac:dyDescent="0.35">
      <c r="A2069" s="127" t="s">
        <v>1873</v>
      </c>
      <c r="B2069" s="128">
        <v>16667</v>
      </c>
      <c r="D2069" s="127" t="s">
        <v>8981</v>
      </c>
      <c r="E2069" s="258">
        <v>16667</v>
      </c>
    </row>
    <row r="2070" spans="1:5" ht="14.5" x14ac:dyDescent="0.35">
      <c r="A2070" s="127" t="s">
        <v>4525</v>
      </c>
      <c r="B2070" s="128">
        <v>0</v>
      </c>
      <c r="D2070" s="127" t="s">
        <v>11785</v>
      </c>
      <c r="E2070" s="258">
        <v>0</v>
      </c>
    </row>
    <row r="2071" spans="1:5" ht="14.5" x14ac:dyDescent="0.35">
      <c r="A2071" s="127" t="s">
        <v>1874</v>
      </c>
      <c r="B2071" s="128">
        <v>34342</v>
      </c>
      <c r="D2071" s="127" t="s">
        <v>8982</v>
      </c>
      <c r="E2071" s="258">
        <v>34342</v>
      </c>
    </row>
    <row r="2072" spans="1:5" ht="14.5" x14ac:dyDescent="0.35">
      <c r="A2072" s="127" t="s">
        <v>1875</v>
      </c>
      <c r="B2072" s="128">
        <v>3993</v>
      </c>
      <c r="D2072" s="127" t="s">
        <v>8983</v>
      </c>
      <c r="E2072" s="258">
        <v>3993</v>
      </c>
    </row>
    <row r="2073" spans="1:5" ht="14.5" x14ac:dyDescent="0.35">
      <c r="A2073" s="127" t="s">
        <v>1876</v>
      </c>
      <c r="B2073" s="128">
        <v>53394</v>
      </c>
      <c r="D2073" s="127" t="s">
        <v>8984</v>
      </c>
      <c r="E2073" s="258">
        <v>53394</v>
      </c>
    </row>
    <row r="2074" spans="1:5" ht="14.5" x14ac:dyDescent="0.35">
      <c r="A2074" s="127" t="s">
        <v>1877</v>
      </c>
      <c r="B2074" s="128">
        <v>28188</v>
      </c>
      <c r="D2074" s="127" t="s">
        <v>8985</v>
      </c>
      <c r="E2074" s="258">
        <v>28188</v>
      </c>
    </row>
    <row r="2075" spans="1:5" ht="14.5" x14ac:dyDescent="0.35">
      <c r="A2075" s="127" t="s">
        <v>1878</v>
      </c>
      <c r="B2075" s="128">
        <v>34235</v>
      </c>
      <c r="D2075" s="127" t="s">
        <v>8986</v>
      </c>
      <c r="E2075" s="258">
        <v>34235</v>
      </c>
    </row>
    <row r="2076" spans="1:5" ht="14.5" x14ac:dyDescent="0.35">
      <c r="A2076" s="127" t="s">
        <v>4526</v>
      </c>
      <c r="B2076" s="128">
        <v>0</v>
      </c>
      <c r="D2076" s="127" t="s">
        <v>11786</v>
      </c>
      <c r="E2076" s="258">
        <v>0</v>
      </c>
    </row>
    <row r="2077" spans="1:5" ht="14.5" x14ac:dyDescent="0.35">
      <c r="A2077" s="127" t="s">
        <v>1879</v>
      </c>
      <c r="B2077" s="128">
        <v>5594</v>
      </c>
      <c r="D2077" s="127" t="s">
        <v>8987</v>
      </c>
      <c r="E2077" s="258">
        <v>5594</v>
      </c>
    </row>
    <row r="2078" spans="1:5" ht="14.5" x14ac:dyDescent="0.35">
      <c r="A2078" s="127" t="s">
        <v>1880</v>
      </c>
      <c r="B2078" s="128">
        <v>169935</v>
      </c>
      <c r="D2078" s="127" t="s">
        <v>8988</v>
      </c>
      <c r="E2078" s="258">
        <v>169935</v>
      </c>
    </row>
    <row r="2079" spans="1:5" ht="14.5" x14ac:dyDescent="0.35">
      <c r="A2079" s="127" t="s">
        <v>4527</v>
      </c>
      <c r="B2079" s="128">
        <v>0</v>
      </c>
      <c r="D2079" s="127" t="s">
        <v>11787</v>
      </c>
      <c r="E2079" s="258">
        <v>0</v>
      </c>
    </row>
    <row r="2080" spans="1:5" ht="14.5" x14ac:dyDescent="0.35">
      <c r="A2080" s="127" t="s">
        <v>4446</v>
      </c>
      <c r="B2080" s="128">
        <v>0</v>
      </c>
      <c r="D2080" s="127" t="s">
        <v>11788</v>
      </c>
      <c r="E2080" s="258">
        <v>0</v>
      </c>
    </row>
    <row r="2081" spans="1:5" ht="14.5" x14ac:dyDescent="0.35">
      <c r="A2081" s="127" t="s">
        <v>1881</v>
      </c>
      <c r="B2081" s="128">
        <v>133841</v>
      </c>
      <c r="D2081" s="127" t="s">
        <v>8989</v>
      </c>
      <c r="E2081" s="258">
        <v>133841</v>
      </c>
    </row>
    <row r="2082" spans="1:5" ht="14.5" x14ac:dyDescent="0.35">
      <c r="A2082" s="127" t="s">
        <v>1882</v>
      </c>
      <c r="B2082" s="128">
        <v>37705</v>
      </c>
      <c r="D2082" s="127" t="s">
        <v>8990</v>
      </c>
      <c r="E2082" s="258">
        <v>37705</v>
      </c>
    </row>
    <row r="2083" spans="1:5" ht="14.5" x14ac:dyDescent="0.35">
      <c r="A2083" s="127" t="s">
        <v>4528</v>
      </c>
      <c r="B2083" s="128">
        <v>121.79</v>
      </c>
      <c r="D2083" s="127" t="s">
        <v>11789</v>
      </c>
      <c r="E2083" s="258">
        <v>121.79</v>
      </c>
    </row>
    <row r="2084" spans="1:5" ht="14.5" x14ac:dyDescent="0.35">
      <c r="A2084" s="127" t="s">
        <v>1883</v>
      </c>
      <c r="B2084" s="128">
        <v>60672</v>
      </c>
      <c r="D2084" s="127" t="s">
        <v>8991</v>
      </c>
      <c r="E2084" s="258">
        <v>60672</v>
      </c>
    </row>
    <row r="2085" spans="1:5" ht="14.5" x14ac:dyDescent="0.35">
      <c r="A2085" s="127" t="s">
        <v>1884</v>
      </c>
      <c r="B2085" s="128">
        <v>214059</v>
      </c>
      <c r="D2085" s="127" t="s">
        <v>8992</v>
      </c>
      <c r="E2085" s="258">
        <v>214059</v>
      </c>
    </row>
    <row r="2086" spans="1:5" ht="14.5" x14ac:dyDescent="0.35">
      <c r="A2086" s="127" t="s">
        <v>1885</v>
      </c>
      <c r="B2086" s="128">
        <v>890</v>
      </c>
      <c r="D2086" s="127" t="s">
        <v>8993</v>
      </c>
      <c r="E2086" s="258">
        <v>890</v>
      </c>
    </row>
    <row r="2087" spans="1:5" ht="14.5" x14ac:dyDescent="0.35">
      <c r="A2087" s="127" t="s">
        <v>1886</v>
      </c>
      <c r="B2087" s="128">
        <v>2721</v>
      </c>
      <c r="D2087" s="127" t="s">
        <v>8994</v>
      </c>
      <c r="E2087" s="258">
        <v>2721</v>
      </c>
    </row>
    <row r="2088" spans="1:5" ht="14.5" x14ac:dyDescent="0.35">
      <c r="A2088" s="127" t="s">
        <v>4447</v>
      </c>
      <c r="B2088" s="128">
        <v>145571</v>
      </c>
      <c r="D2088" s="127" t="s">
        <v>11790</v>
      </c>
      <c r="E2088" s="258">
        <v>145571</v>
      </c>
    </row>
    <row r="2089" spans="1:5" ht="14.5" x14ac:dyDescent="0.35">
      <c r="A2089" s="127" t="s">
        <v>4529</v>
      </c>
      <c r="B2089" s="128">
        <v>0</v>
      </c>
      <c r="D2089" s="127" t="s">
        <v>11791</v>
      </c>
      <c r="E2089" s="258">
        <v>0</v>
      </c>
    </row>
    <row r="2090" spans="1:5" ht="14.5" x14ac:dyDescent="0.35">
      <c r="A2090" s="127" t="s">
        <v>1887</v>
      </c>
      <c r="B2090" s="128">
        <v>190691</v>
      </c>
      <c r="D2090" s="127" t="s">
        <v>8995</v>
      </c>
      <c r="E2090" s="258">
        <v>190691</v>
      </c>
    </row>
    <row r="2091" spans="1:5" ht="14.5" x14ac:dyDescent="0.35">
      <c r="A2091" s="127" t="s">
        <v>4530</v>
      </c>
      <c r="B2091" s="128">
        <v>1228</v>
      </c>
      <c r="D2091" s="127" t="s">
        <v>11792</v>
      </c>
      <c r="E2091" s="258">
        <v>1228</v>
      </c>
    </row>
    <row r="2092" spans="1:5" ht="14.5" x14ac:dyDescent="0.35">
      <c r="A2092" s="127" t="s">
        <v>1888</v>
      </c>
      <c r="B2092" s="128">
        <v>50680</v>
      </c>
      <c r="D2092" s="127" t="s">
        <v>8996</v>
      </c>
      <c r="E2092" s="258">
        <v>50680</v>
      </c>
    </row>
    <row r="2093" spans="1:5" ht="14.5" x14ac:dyDescent="0.35">
      <c r="A2093" s="127" t="s">
        <v>1889</v>
      </c>
      <c r="B2093" s="128">
        <v>5566</v>
      </c>
      <c r="D2093" s="127" t="s">
        <v>8997</v>
      </c>
      <c r="E2093" s="258">
        <v>5566</v>
      </c>
    </row>
    <row r="2094" spans="1:5" ht="14.5" x14ac:dyDescent="0.35">
      <c r="A2094" s="127" t="s">
        <v>4531</v>
      </c>
      <c r="B2094" s="128">
        <v>0</v>
      </c>
      <c r="D2094" s="127" t="s">
        <v>11793</v>
      </c>
      <c r="E2094" s="258">
        <v>0</v>
      </c>
    </row>
    <row r="2095" spans="1:5" ht="14.5" x14ac:dyDescent="0.35">
      <c r="A2095" s="127" t="s">
        <v>1890</v>
      </c>
      <c r="B2095" s="128">
        <v>88386</v>
      </c>
      <c r="D2095" s="127" t="s">
        <v>8998</v>
      </c>
      <c r="E2095" s="258">
        <v>88386</v>
      </c>
    </row>
    <row r="2096" spans="1:5" ht="14.5" x14ac:dyDescent="0.35">
      <c r="A2096" s="127" t="s">
        <v>1891</v>
      </c>
      <c r="B2096" s="128">
        <v>1291</v>
      </c>
      <c r="D2096" s="127" t="s">
        <v>8999</v>
      </c>
      <c r="E2096" s="258">
        <v>1291</v>
      </c>
    </row>
    <row r="2097" spans="1:5" ht="14.5" x14ac:dyDescent="0.35">
      <c r="A2097" s="127" t="s">
        <v>1892</v>
      </c>
      <c r="B2097" s="128">
        <v>58884</v>
      </c>
      <c r="D2097" s="127" t="s">
        <v>9000</v>
      </c>
      <c r="E2097" s="258">
        <v>58884</v>
      </c>
    </row>
    <row r="2098" spans="1:5" ht="14.5" x14ac:dyDescent="0.35">
      <c r="A2098" s="127" t="s">
        <v>1893</v>
      </c>
      <c r="B2098" s="128">
        <v>60391</v>
      </c>
      <c r="D2098" s="127" t="s">
        <v>9001</v>
      </c>
      <c r="E2098" s="258">
        <v>60391</v>
      </c>
    </row>
    <row r="2099" spans="1:5" ht="14.5" x14ac:dyDescent="0.35">
      <c r="A2099" s="127" t="s">
        <v>4532</v>
      </c>
      <c r="B2099" s="128">
        <v>0</v>
      </c>
      <c r="D2099" s="127" t="s">
        <v>11794</v>
      </c>
      <c r="E2099" s="258">
        <v>0</v>
      </c>
    </row>
    <row r="2100" spans="1:5" ht="14.5" x14ac:dyDescent="0.35">
      <c r="A2100" s="127" t="s">
        <v>1894</v>
      </c>
      <c r="B2100" s="128">
        <v>4219</v>
      </c>
      <c r="D2100" s="127" t="s">
        <v>9002</v>
      </c>
      <c r="E2100" s="258">
        <v>4219</v>
      </c>
    </row>
    <row r="2101" spans="1:5" ht="14.5" x14ac:dyDescent="0.35">
      <c r="A2101" s="127" t="s">
        <v>1895</v>
      </c>
      <c r="B2101" s="128">
        <v>31615</v>
      </c>
      <c r="D2101" s="127" t="s">
        <v>9003</v>
      </c>
      <c r="E2101" s="258">
        <v>31615</v>
      </c>
    </row>
    <row r="2102" spans="1:5" ht="14.5" x14ac:dyDescent="0.35">
      <c r="A2102" s="127" t="s">
        <v>4448</v>
      </c>
      <c r="B2102" s="128">
        <v>0</v>
      </c>
      <c r="D2102" s="127" t="s">
        <v>11795</v>
      </c>
      <c r="E2102" s="258">
        <v>0</v>
      </c>
    </row>
    <row r="2103" spans="1:5" ht="14.5" x14ac:dyDescent="0.35">
      <c r="A2103" s="127" t="s">
        <v>1896</v>
      </c>
      <c r="B2103" s="128">
        <v>13495</v>
      </c>
      <c r="D2103" s="127" t="s">
        <v>9004</v>
      </c>
      <c r="E2103" s="258">
        <v>13495</v>
      </c>
    </row>
    <row r="2104" spans="1:5" ht="14.5" x14ac:dyDescent="0.35">
      <c r="A2104" s="127" t="s">
        <v>4533</v>
      </c>
      <c r="B2104" s="128">
        <v>0</v>
      </c>
      <c r="D2104" s="127" t="s">
        <v>11796</v>
      </c>
      <c r="E2104" s="258">
        <v>0</v>
      </c>
    </row>
    <row r="2105" spans="1:5" ht="14.5" x14ac:dyDescent="0.35">
      <c r="A2105" s="127" t="s">
        <v>1897</v>
      </c>
      <c r="B2105" s="128">
        <v>23138</v>
      </c>
      <c r="D2105" s="127" t="s">
        <v>9005</v>
      </c>
      <c r="E2105" s="258">
        <v>23138</v>
      </c>
    </row>
    <row r="2106" spans="1:5" ht="14.5" x14ac:dyDescent="0.35">
      <c r="A2106" s="127" t="s">
        <v>4534</v>
      </c>
      <c r="B2106" s="128">
        <v>0</v>
      </c>
      <c r="D2106" s="127" t="s">
        <v>11797</v>
      </c>
      <c r="E2106" s="258">
        <v>0</v>
      </c>
    </row>
    <row r="2107" spans="1:5" ht="14.5" x14ac:dyDescent="0.35">
      <c r="A2107" s="127" t="s">
        <v>1898</v>
      </c>
      <c r="B2107" s="128">
        <v>25393</v>
      </c>
      <c r="D2107" s="127" t="s">
        <v>9006</v>
      </c>
      <c r="E2107" s="258">
        <v>25393</v>
      </c>
    </row>
    <row r="2108" spans="1:5" ht="14.5" x14ac:dyDescent="0.35">
      <c r="A2108" s="127" t="s">
        <v>1899</v>
      </c>
      <c r="B2108" s="128">
        <v>1320</v>
      </c>
      <c r="D2108" s="127" t="s">
        <v>9007</v>
      </c>
      <c r="E2108" s="258">
        <v>1320</v>
      </c>
    </row>
    <row r="2109" spans="1:5" ht="14.5" x14ac:dyDescent="0.35">
      <c r="A2109" s="127" t="s">
        <v>1900</v>
      </c>
      <c r="B2109" s="128">
        <v>9311</v>
      </c>
      <c r="D2109" s="127" t="s">
        <v>9008</v>
      </c>
      <c r="E2109" s="258">
        <v>9311</v>
      </c>
    </row>
    <row r="2110" spans="1:5" ht="14.5" x14ac:dyDescent="0.35">
      <c r="A2110" s="127" t="s">
        <v>1901</v>
      </c>
      <c r="B2110" s="128">
        <v>210188</v>
      </c>
      <c r="D2110" s="127" t="s">
        <v>9009</v>
      </c>
      <c r="E2110" s="258">
        <v>210188</v>
      </c>
    </row>
    <row r="2111" spans="1:5" ht="14.5" x14ac:dyDescent="0.35">
      <c r="A2111" s="127" t="s">
        <v>4535</v>
      </c>
      <c r="B2111" s="128">
        <v>0</v>
      </c>
      <c r="D2111" s="127" t="s">
        <v>11798</v>
      </c>
      <c r="E2111" s="258">
        <v>0</v>
      </c>
    </row>
    <row r="2112" spans="1:5" ht="14.5" x14ac:dyDescent="0.35">
      <c r="A2112" s="127" t="s">
        <v>1902</v>
      </c>
      <c r="B2112" s="128">
        <v>1492</v>
      </c>
      <c r="D2112" s="127" t="s">
        <v>9010</v>
      </c>
      <c r="E2112" s="258">
        <v>1492</v>
      </c>
    </row>
    <row r="2113" spans="1:5" ht="14.5" x14ac:dyDescent="0.35">
      <c r="A2113" s="127" t="s">
        <v>4536</v>
      </c>
      <c r="B2113" s="128">
        <v>8689</v>
      </c>
      <c r="D2113" s="127" t="s">
        <v>9011</v>
      </c>
      <c r="E2113" s="258">
        <v>8689</v>
      </c>
    </row>
    <row r="2114" spans="1:5" ht="14.5" x14ac:dyDescent="0.35">
      <c r="A2114" s="127" t="s">
        <v>4537</v>
      </c>
      <c r="B2114" s="128">
        <v>0</v>
      </c>
      <c r="D2114" s="127" t="s">
        <v>11799</v>
      </c>
      <c r="E2114" s="258">
        <v>0</v>
      </c>
    </row>
    <row r="2115" spans="1:5" ht="14.5" x14ac:dyDescent="0.35">
      <c r="A2115" s="127" t="s">
        <v>4538</v>
      </c>
      <c r="B2115" s="128">
        <v>0</v>
      </c>
      <c r="D2115" s="127" t="s">
        <v>11800</v>
      </c>
      <c r="E2115" s="258">
        <v>0</v>
      </c>
    </row>
    <row r="2116" spans="1:5" ht="14.5" x14ac:dyDescent="0.35">
      <c r="A2116" s="127" t="s">
        <v>483</v>
      </c>
      <c r="B2116" s="128">
        <v>115323</v>
      </c>
      <c r="D2116" s="127" t="s">
        <v>9012</v>
      </c>
      <c r="E2116" s="258">
        <v>115323</v>
      </c>
    </row>
    <row r="2117" spans="1:5" ht="14.5" x14ac:dyDescent="0.35">
      <c r="A2117" s="127" t="s">
        <v>1903</v>
      </c>
      <c r="B2117" s="128">
        <v>12116</v>
      </c>
      <c r="D2117" s="127" t="s">
        <v>9013</v>
      </c>
      <c r="E2117" s="258">
        <v>12116</v>
      </c>
    </row>
    <row r="2118" spans="1:5" ht="14.5" x14ac:dyDescent="0.35">
      <c r="A2118" s="127" t="s">
        <v>1904</v>
      </c>
      <c r="B2118" s="128">
        <v>14380</v>
      </c>
      <c r="D2118" s="127" t="s">
        <v>9014</v>
      </c>
      <c r="E2118" s="258">
        <v>14380</v>
      </c>
    </row>
    <row r="2119" spans="1:5" ht="14.5" x14ac:dyDescent="0.35">
      <c r="A2119" s="127" t="s">
        <v>1905</v>
      </c>
      <c r="B2119" s="128">
        <v>856950</v>
      </c>
      <c r="D2119" s="127" t="s">
        <v>9015</v>
      </c>
      <c r="E2119" s="258">
        <v>856950</v>
      </c>
    </row>
    <row r="2120" spans="1:5" ht="14.5" x14ac:dyDescent="0.35">
      <c r="A2120" s="127" t="s">
        <v>4539</v>
      </c>
      <c r="B2120" s="128">
        <v>0</v>
      </c>
      <c r="D2120" s="127" t="s">
        <v>11801</v>
      </c>
      <c r="E2120" s="258">
        <v>0</v>
      </c>
    </row>
    <row r="2121" spans="1:5" ht="14.5" x14ac:dyDescent="0.35">
      <c r="A2121" s="127" t="s">
        <v>4540</v>
      </c>
      <c r="B2121" s="128">
        <v>0</v>
      </c>
      <c r="D2121" s="127" t="s">
        <v>11802</v>
      </c>
      <c r="E2121" s="258">
        <v>0</v>
      </c>
    </row>
    <row r="2122" spans="1:5" ht="14.5" x14ac:dyDescent="0.35">
      <c r="A2122" s="127" t="s">
        <v>1906</v>
      </c>
      <c r="B2122" s="128">
        <v>643</v>
      </c>
      <c r="D2122" s="127" t="s">
        <v>9016</v>
      </c>
      <c r="E2122" s="258">
        <v>643</v>
      </c>
    </row>
    <row r="2123" spans="1:5" ht="14.5" x14ac:dyDescent="0.35">
      <c r="A2123" s="127" t="s">
        <v>4541</v>
      </c>
      <c r="B2123" s="128">
        <v>0</v>
      </c>
      <c r="D2123" s="127" t="s">
        <v>11803</v>
      </c>
      <c r="E2123" s="258">
        <v>0</v>
      </c>
    </row>
    <row r="2124" spans="1:5" ht="14.5" x14ac:dyDescent="0.35">
      <c r="A2124" s="127" t="s">
        <v>1907</v>
      </c>
      <c r="B2124" s="128">
        <v>7652</v>
      </c>
      <c r="D2124" s="127" t="s">
        <v>9017</v>
      </c>
      <c r="E2124" s="258">
        <v>7652</v>
      </c>
    </row>
    <row r="2125" spans="1:5" ht="14.5" x14ac:dyDescent="0.35">
      <c r="A2125" s="127" t="s">
        <v>1908</v>
      </c>
      <c r="B2125" s="128">
        <v>2964</v>
      </c>
      <c r="D2125" s="127" t="s">
        <v>9018</v>
      </c>
      <c r="E2125" s="258">
        <v>2964</v>
      </c>
    </row>
    <row r="2126" spans="1:5" ht="14.5" x14ac:dyDescent="0.35">
      <c r="A2126" s="127" t="s">
        <v>1909</v>
      </c>
      <c r="B2126" s="128">
        <v>5021</v>
      </c>
      <c r="D2126" s="127" t="s">
        <v>9019</v>
      </c>
      <c r="E2126" s="258">
        <v>5021</v>
      </c>
    </row>
    <row r="2127" spans="1:5" ht="14.5" x14ac:dyDescent="0.35">
      <c r="A2127" s="127" t="s">
        <v>4542</v>
      </c>
      <c r="B2127" s="128">
        <v>0</v>
      </c>
      <c r="D2127" s="127" t="s">
        <v>11804</v>
      </c>
      <c r="E2127" s="258">
        <v>0</v>
      </c>
    </row>
    <row r="2128" spans="1:5" ht="14.5" x14ac:dyDescent="0.35">
      <c r="A2128" s="127" t="s">
        <v>4543</v>
      </c>
      <c r="B2128" s="128">
        <v>0</v>
      </c>
      <c r="D2128" s="127" t="s">
        <v>11805</v>
      </c>
      <c r="E2128" s="258">
        <v>0</v>
      </c>
    </row>
    <row r="2129" spans="1:5" ht="14.5" x14ac:dyDescent="0.35">
      <c r="A2129" s="127" t="s">
        <v>1910</v>
      </c>
      <c r="B2129" s="128">
        <v>398</v>
      </c>
      <c r="D2129" s="127" t="s">
        <v>9020</v>
      </c>
      <c r="E2129" s="258">
        <v>398</v>
      </c>
    </row>
    <row r="2130" spans="1:5" ht="14.5" x14ac:dyDescent="0.35">
      <c r="A2130" s="127" t="s">
        <v>4544</v>
      </c>
      <c r="B2130" s="128">
        <v>0</v>
      </c>
      <c r="D2130" s="127" t="s">
        <v>11806</v>
      </c>
      <c r="E2130" s="258">
        <v>0</v>
      </c>
    </row>
    <row r="2131" spans="1:5" ht="14.5" x14ac:dyDescent="0.35">
      <c r="A2131" s="127" t="s">
        <v>4545</v>
      </c>
      <c r="B2131" s="128">
        <v>0</v>
      </c>
      <c r="D2131" s="127" t="s">
        <v>11807</v>
      </c>
      <c r="E2131" s="258">
        <v>0</v>
      </c>
    </row>
    <row r="2132" spans="1:5" ht="14.5" x14ac:dyDescent="0.35">
      <c r="A2132" s="127" t="s">
        <v>1911</v>
      </c>
      <c r="B2132" s="128">
        <v>4463</v>
      </c>
      <c r="D2132" s="127" t="s">
        <v>9021</v>
      </c>
      <c r="E2132" s="258">
        <v>4463</v>
      </c>
    </row>
    <row r="2133" spans="1:5" ht="14.5" x14ac:dyDescent="0.35">
      <c r="A2133" s="127" t="s">
        <v>1912</v>
      </c>
      <c r="B2133" s="128">
        <v>154</v>
      </c>
      <c r="D2133" s="127" t="s">
        <v>9022</v>
      </c>
      <c r="E2133" s="258">
        <v>154</v>
      </c>
    </row>
    <row r="2134" spans="1:5" ht="14.5" x14ac:dyDescent="0.35">
      <c r="A2134" s="127" t="s">
        <v>4546</v>
      </c>
      <c r="B2134" s="128">
        <v>0</v>
      </c>
      <c r="D2134" s="127" t="s">
        <v>11808</v>
      </c>
      <c r="E2134" s="258">
        <v>0</v>
      </c>
    </row>
    <row r="2135" spans="1:5" ht="14.5" x14ac:dyDescent="0.35">
      <c r="A2135" s="127" t="s">
        <v>1913</v>
      </c>
      <c r="B2135" s="128">
        <v>5343</v>
      </c>
      <c r="D2135" s="127" t="s">
        <v>11809</v>
      </c>
      <c r="E2135" s="258">
        <v>5343</v>
      </c>
    </row>
    <row r="2136" spans="1:5" ht="14.5" x14ac:dyDescent="0.35">
      <c r="A2136" s="127" t="s">
        <v>1914</v>
      </c>
      <c r="B2136" s="128">
        <v>3526</v>
      </c>
      <c r="D2136" s="127" t="s">
        <v>9023</v>
      </c>
      <c r="E2136" s="258">
        <v>3526</v>
      </c>
    </row>
    <row r="2137" spans="1:5" ht="14.5" x14ac:dyDescent="0.35">
      <c r="A2137" s="127" t="s">
        <v>1915</v>
      </c>
      <c r="B2137" s="128">
        <v>20766</v>
      </c>
      <c r="D2137" s="127" t="s">
        <v>9024</v>
      </c>
      <c r="E2137" s="258">
        <v>20766</v>
      </c>
    </row>
    <row r="2138" spans="1:5" ht="14.5" x14ac:dyDescent="0.35">
      <c r="A2138" s="127" t="s">
        <v>1916</v>
      </c>
      <c r="B2138" s="128">
        <v>9795</v>
      </c>
      <c r="D2138" s="127" t="s">
        <v>9025</v>
      </c>
      <c r="E2138" s="258">
        <v>9795</v>
      </c>
    </row>
    <row r="2139" spans="1:5" ht="14.5" x14ac:dyDescent="0.35">
      <c r="A2139" s="127" t="s">
        <v>4547</v>
      </c>
      <c r="B2139" s="128">
        <v>0</v>
      </c>
      <c r="D2139" s="127" t="s">
        <v>11810</v>
      </c>
      <c r="E2139" s="258">
        <v>0</v>
      </c>
    </row>
    <row r="2140" spans="1:5" ht="14.5" x14ac:dyDescent="0.35">
      <c r="A2140" s="127" t="s">
        <v>4548</v>
      </c>
      <c r="B2140" s="128">
        <v>0</v>
      </c>
      <c r="D2140" s="127" t="s">
        <v>11811</v>
      </c>
      <c r="E2140" s="258">
        <v>0</v>
      </c>
    </row>
    <row r="2141" spans="1:5" ht="14.5" x14ac:dyDescent="0.35">
      <c r="A2141" s="127" t="s">
        <v>4549</v>
      </c>
      <c r="B2141" s="128">
        <v>0</v>
      </c>
      <c r="D2141" s="127" t="s">
        <v>11812</v>
      </c>
      <c r="E2141" s="258">
        <v>0</v>
      </c>
    </row>
    <row r="2142" spans="1:5" ht="14.5" x14ac:dyDescent="0.35">
      <c r="A2142" s="127" t="s">
        <v>1917</v>
      </c>
      <c r="B2142" s="128">
        <v>1521</v>
      </c>
      <c r="D2142" s="127" t="s">
        <v>9026</v>
      </c>
      <c r="E2142" s="258">
        <v>1521</v>
      </c>
    </row>
    <row r="2143" spans="1:5" ht="14.5" x14ac:dyDescent="0.35">
      <c r="A2143" s="127" t="s">
        <v>4550</v>
      </c>
      <c r="B2143" s="128">
        <v>0</v>
      </c>
      <c r="D2143" s="127" t="s">
        <v>11813</v>
      </c>
      <c r="E2143" s="258">
        <v>0</v>
      </c>
    </row>
    <row r="2144" spans="1:5" ht="14.5" x14ac:dyDescent="0.35">
      <c r="A2144" s="127" t="s">
        <v>4551</v>
      </c>
      <c r="B2144" s="128">
        <v>0</v>
      </c>
      <c r="D2144" s="127" t="s">
        <v>11814</v>
      </c>
      <c r="E2144" s="258">
        <v>0</v>
      </c>
    </row>
    <row r="2145" spans="1:5" ht="14.5" x14ac:dyDescent="0.35">
      <c r="A2145" s="127" t="s">
        <v>4552</v>
      </c>
      <c r="B2145" s="128">
        <v>0</v>
      </c>
      <c r="D2145" s="127" t="s">
        <v>11815</v>
      </c>
      <c r="E2145" s="258">
        <v>0</v>
      </c>
    </row>
    <row r="2146" spans="1:5" ht="14.5" x14ac:dyDescent="0.35">
      <c r="A2146" s="127" t="s">
        <v>4553</v>
      </c>
      <c r="B2146" s="128">
        <v>2262</v>
      </c>
      <c r="D2146" s="127" t="s">
        <v>11816</v>
      </c>
      <c r="E2146" s="258">
        <v>2262</v>
      </c>
    </row>
    <row r="2147" spans="1:5" ht="14.5" x14ac:dyDescent="0.35">
      <c r="A2147" s="127" t="s">
        <v>1918</v>
      </c>
      <c r="B2147" s="128">
        <v>4740</v>
      </c>
      <c r="D2147" s="127" t="s">
        <v>9027</v>
      </c>
      <c r="E2147" s="258">
        <v>4740</v>
      </c>
    </row>
    <row r="2148" spans="1:5" ht="14.5" x14ac:dyDescent="0.35">
      <c r="A2148" s="127" t="s">
        <v>4554</v>
      </c>
      <c r="B2148" s="128">
        <v>0</v>
      </c>
      <c r="D2148" s="127" t="s">
        <v>11817</v>
      </c>
      <c r="E2148" s="258">
        <v>0</v>
      </c>
    </row>
    <row r="2149" spans="1:5" ht="14.5" x14ac:dyDescent="0.35">
      <c r="A2149" s="127" t="s">
        <v>1919</v>
      </c>
      <c r="B2149" s="128">
        <v>2759</v>
      </c>
      <c r="D2149" s="127" t="s">
        <v>9028</v>
      </c>
      <c r="E2149" s="258">
        <v>2759</v>
      </c>
    </row>
    <row r="2150" spans="1:5" ht="14.5" x14ac:dyDescent="0.35">
      <c r="A2150" s="127" t="s">
        <v>1920</v>
      </c>
      <c r="B2150" s="128">
        <v>11802</v>
      </c>
      <c r="D2150" s="127" t="s">
        <v>9029</v>
      </c>
      <c r="E2150" s="258">
        <v>11802</v>
      </c>
    </row>
    <row r="2151" spans="1:5" ht="14.5" x14ac:dyDescent="0.35">
      <c r="A2151" s="127" t="s">
        <v>4555</v>
      </c>
      <c r="B2151" s="128">
        <v>0</v>
      </c>
      <c r="D2151" s="127" t="s">
        <v>11818</v>
      </c>
      <c r="E2151" s="258">
        <v>0</v>
      </c>
    </row>
    <row r="2152" spans="1:5" ht="14.5" x14ac:dyDescent="0.35">
      <c r="A2152" s="127" t="s">
        <v>1921</v>
      </c>
      <c r="B2152" s="128">
        <v>141893</v>
      </c>
      <c r="D2152" s="127" t="s">
        <v>9030</v>
      </c>
      <c r="E2152" s="258">
        <v>141893</v>
      </c>
    </row>
    <row r="2153" spans="1:5" ht="14.5" x14ac:dyDescent="0.35">
      <c r="A2153" s="127" t="s">
        <v>4556</v>
      </c>
      <c r="B2153" s="128">
        <v>0</v>
      </c>
      <c r="D2153" s="127" t="s">
        <v>11819</v>
      </c>
      <c r="E2153" s="258">
        <v>0</v>
      </c>
    </row>
    <row r="2154" spans="1:5" ht="14.5" x14ac:dyDescent="0.35">
      <c r="A2154" s="127" t="s">
        <v>4557</v>
      </c>
      <c r="B2154" s="128">
        <v>0</v>
      </c>
      <c r="D2154" s="127" t="s">
        <v>11820</v>
      </c>
      <c r="E2154" s="258">
        <v>0</v>
      </c>
    </row>
    <row r="2155" spans="1:5" ht="14.5" x14ac:dyDescent="0.35">
      <c r="A2155" s="127" t="s">
        <v>1922</v>
      </c>
      <c r="B2155" s="128">
        <v>34488</v>
      </c>
      <c r="D2155" s="127" t="s">
        <v>9031</v>
      </c>
      <c r="E2155" s="258">
        <v>34488</v>
      </c>
    </row>
    <row r="2156" spans="1:5" ht="14.5" x14ac:dyDescent="0.35">
      <c r="A2156" s="127" t="s">
        <v>484</v>
      </c>
      <c r="B2156" s="128">
        <v>2062</v>
      </c>
      <c r="D2156" s="127" t="s">
        <v>9032</v>
      </c>
      <c r="E2156" s="258">
        <v>2062</v>
      </c>
    </row>
    <row r="2157" spans="1:5" ht="14.5" x14ac:dyDescent="0.35">
      <c r="A2157" s="127" t="s">
        <v>1923</v>
      </c>
      <c r="B2157" s="128">
        <v>197762.39</v>
      </c>
      <c r="D2157" s="127" t="s">
        <v>9033</v>
      </c>
      <c r="E2157" s="258">
        <v>197762.39</v>
      </c>
    </row>
    <row r="2158" spans="1:5" ht="14.5" x14ac:dyDescent="0.35">
      <c r="A2158" s="127" t="s">
        <v>1924</v>
      </c>
      <c r="B2158" s="128">
        <v>12239</v>
      </c>
      <c r="D2158" s="127" t="s">
        <v>9034</v>
      </c>
      <c r="E2158" s="258">
        <v>12239</v>
      </c>
    </row>
    <row r="2159" spans="1:5" ht="14.5" x14ac:dyDescent="0.35">
      <c r="A2159" s="127" t="s">
        <v>1925</v>
      </c>
      <c r="B2159" s="128">
        <v>1824</v>
      </c>
      <c r="D2159" s="127" t="s">
        <v>9035</v>
      </c>
      <c r="E2159" s="258">
        <v>1824</v>
      </c>
    </row>
    <row r="2160" spans="1:5" ht="14.5" x14ac:dyDescent="0.35">
      <c r="A2160" s="127" t="s">
        <v>485</v>
      </c>
      <c r="B2160" s="128">
        <v>27780</v>
      </c>
      <c r="D2160" s="127" t="s">
        <v>9036</v>
      </c>
      <c r="E2160" s="258">
        <v>27780</v>
      </c>
    </row>
    <row r="2161" spans="1:5" ht="14.5" x14ac:dyDescent="0.35">
      <c r="A2161" s="127" t="s">
        <v>1926</v>
      </c>
      <c r="B2161" s="128">
        <v>20424</v>
      </c>
      <c r="D2161" s="127" t="s">
        <v>9037</v>
      </c>
      <c r="E2161" s="258">
        <v>20424</v>
      </c>
    </row>
    <row r="2162" spans="1:5" ht="14.5" x14ac:dyDescent="0.35">
      <c r="A2162" s="127" t="s">
        <v>1927</v>
      </c>
      <c r="B2162" s="128">
        <v>7538</v>
      </c>
      <c r="D2162" s="127" t="s">
        <v>9038</v>
      </c>
      <c r="E2162" s="258">
        <v>7538</v>
      </c>
    </row>
    <row r="2163" spans="1:5" ht="14.5" x14ac:dyDescent="0.35">
      <c r="A2163" s="127" t="s">
        <v>1928</v>
      </c>
      <c r="B2163" s="128">
        <v>1960</v>
      </c>
      <c r="D2163" s="127" t="s">
        <v>9039</v>
      </c>
      <c r="E2163" s="258">
        <v>1960</v>
      </c>
    </row>
    <row r="2164" spans="1:5" ht="14.5" x14ac:dyDescent="0.35">
      <c r="A2164" s="127" t="s">
        <v>1929</v>
      </c>
      <c r="B2164" s="128">
        <v>5400</v>
      </c>
      <c r="D2164" s="127" t="s">
        <v>9040</v>
      </c>
      <c r="E2164" s="258">
        <v>5400</v>
      </c>
    </row>
    <row r="2165" spans="1:5" ht="14.5" x14ac:dyDescent="0.35">
      <c r="A2165" s="127" t="s">
        <v>1930</v>
      </c>
      <c r="B2165" s="128">
        <v>18063</v>
      </c>
      <c r="D2165" s="127" t="s">
        <v>9041</v>
      </c>
      <c r="E2165" s="258">
        <v>18063</v>
      </c>
    </row>
    <row r="2166" spans="1:5" ht="14.5" x14ac:dyDescent="0.35">
      <c r="A2166" s="127" t="s">
        <v>4562</v>
      </c>
      <c r="B2166" s="128">
        <v>610.87</v>
      </c>
      <c r="D2166" s="127" t="s">
        <v>11821</v>
      </c>
      <c r="E2166" s="258">
        <v>610.87</v>
      </c>
    </row>
    <row r="2167" spans="1:5" ht="14.5" x14ac:dyDescent="0.35">
      <c r="A2167" s="127" t="s">
        <v>1931</v>
      </c>
      <c r="B2167" s="128">
        <v>18700</v>
      </c>
      <c r="D2167" s="127" t="s">
        <v>9042</v>
      </c>
      <c r="E2167" s="258">
        <v>18700</v>
      </c>
    </row>
    <row r="2168" spans="1:5" ht="14.5" x14ac:dyDescent="0.35">
      <c r="A2168" s="127" t="s">
        <v>1932</v>
      </c>
      <c r="B2168" s="128">
        <v>299</v>
      </c>
      <c r="D2168" s="127" t="s">
        <v>9043</v>
      </c>
      <c r="E2168" s="258">
        <v>299</v>
      </c>
    </row>
    <row r="2169" spans="1:5" ht="14.5" x14ac:dyDescent="0.35">
      <c r="A2169" s="127" t="s">
        <v>1933</v>
      </c>
      <c r="B2169" s="128">
        <v>19599</v>
      </c>
      <c r="D2169" s="127" t="s">
        <v>9044</v>
      </c>
      <c r="E2169" s="258">
        <v>19599</v>
      </c>
    </row>
    <row r="2170" spans="1:5" ht="14.5" x14ac:dyDescent="0.35">
      <c r="A2170" s="127" t="s">
        <v>4558</v>
      </c>
      <c r="B2170" s="128">
        <v>0</v>
      </c>
      <c r="D2170" s="127" t="s">
        <v>11822</v>
      </c>
      <c r="E2170" s="258">
        <v>0</v>
      </c>
    </row>
    <row r="2171" spans="1:5" ht="14.5" x14ac:dyDescent="0.35">
      <c r="A2171" s="127" t="s">
        <v>1934</v>
      </c>
      <c r="B2171" s="128">
        <v>11968</v>
      </c>
      <c r="D2171" s="127" t="s">
        <v>9045</v>
      </c>
      <c r="E2171" s="258">
        <v>11968</v>
      </c>
    </row>
    <row r="2172" spans="1:5" ht="14.5" x14ac:dyDescent="0.35">
      <c r="A2172" s="127" t="s">
        <v>4563</v>
      </c>
      <c r="B2172" s="128">
        <v>0</v>
      </c>
      <c r="D2172" s="127" t="s">
        <v>11823</v>
      </c>
      <c r="E2172" s="258">
        <v>0</v>
      </c>
    </row>
    <row r="2173" spans="1:5" ht="14.5" x14ac:dyDescent="0.35">
      <c r="A2173" s="127" t="s">
        <v>1935</v>
      </c>
      <c r="B2173" s="128">
        <v>223834</v>
      </c>
      <c r="D2173" s="127" t="s">
        <v>9046</v>
      </c>
      <c r="E2173" s="258">
        <v>223834</v>
      </c>
    </row>
    <row r="2174" spans="1:5" ht="14.5" x14ac:dyDescent="0.35">
      <c r="A2174" s="127" t="s">
        <v>1936</v>
      </c>
      <c r="B2174" s="128">
        <v>10920</v>
      </c>
      <c r="D2174" s="127" t="s">
        <v>9047</v>
      </c>
      <c r="E2174" s="258">
        <v>10920</v>
      </c>
    </row>
    <row r="2175" spans="1:5" ht="14.5" x14ac:dyDescent="0.35">
      <c r="A2175" s="127" t="s">
        <v>1937</v>
      </c>
      <c r="B2175" s="128">
        <v>6750</v>
      </c>
      <c r="D2175" s="127" t="s">
        <v>9048</v>
      </c>
      <c r="E2175" s="258">
        <v>6750</v>
      </c>
    </row>
    <row r="2176" spans="1:5" ht="14.5" x14ac:dyDescent="0.35">
      <c r="A2176" s="127" t="s">
        <v>1938</v>
      </c>
      <c r="B2176" s="128">
        <v>1980</v>
      </c>
      <c r="D2176" s="127" t="s">
        <v>9049</v>
      </c>
      <c r="E2176" s="258">
        <v>1980</v>
      </c>
    </row>
    <row r="2177" spans="1:5" ht="14.5" x14ac:dyDescent="0.35">
      <c r="A2177" s="127" t="s">
        <v>1939</v>
      </c>
      <c r="B2177" s="128">
        <v>1496</v>
      </c>
      <c r="D2177" s="127" t="s">
        <v>9050</v>
      </c>
      <c r="E2177" s="258">
        <v>1496</v>
      </c>
    </row>
    <row r="2178" spans="1:5" ht="14.5" x14ac:dyDescent="0.35">
      <c r="A2178" s="127" t="s">
        <v>1940</v>
      </c>
      <c r="B2178" s="128">
        <v>3040</v>
      </c>
      <c r="D2178" s="127" t="s">
        <v>9051</v>
      </c>
      <c r="E2178" s="258">
        <v>3040</v>
      </c>
    </row>
    <row r="2179" spans="1:5" ht="14.5" x14ac:dyDescent="0.35">
      <c r="A2179" s="127" t="s">
        <v>1941</v>
      </c>
      <c r="B2179" s="128">
        <v>15558</v>
      </c>
      <c r="D2179" s="127" t="s">
        <v>9052</v>
      </c>
      <c r="E2179" s="258">
        <v>15558</v>
      </c>
    </row>
    <row r="2180" spans="1:5" ht="14.5" x14ac:dyDescent="0.35">
      <c r="A2180" s="127" t="s">
        <v>1942</v>
      </c>
      <c r="B2180" s="128">
        <v>15390</v>
      </c>
      <c r="D2180" s="127" t="s">
        <v>9053</v>
      </c>
      <c r="E2180" s="258">
        <v>15390</v>
      </c>
    </row>
    <row r="2181" spans="1:5" ht="14.5" x14ac:dyDescent="0.35">
      <c r="A2181" s="127" t="s">
        <v>1943</v>
      </c>
      <c r="B2181" s="128">
        <v>115192</v>
      </c>
      <c r="D2181" s="127" t="s">
        <v>9054</v>
      </c>
      <c r="E2181" s="258">
        <v>115192</v>
      </c>
    </row>
    <row r="2182" spans="1:5" ht="14.5" x14ac:dyDescent="0.35">
      <c r="A2182" s="127" t="s">
        <v>4564</v>
      </c>
      <c r="B2182" s="128">
        <v>0</v>
      </c>
      <c r="D2182" s="127" t="s">
        <v>11824</v>
      </c>
      <c r="E2182" s="258">
        <v>0</v>
      </c>
    </row>
    <row r="2183" spans="1:5" ht="14.5" x14ac:dyDescent="0.35">
      <c r="A2183" s="127" t="s">
        <v>1944</v>
      </c>
      <c r="B2183" s="128">
        <v>3975</v>
      </c>
      <c r="D2183" s="127" t="s">
        <v>9055</v>
      </c>
      <c r="E2183" s="258">
        <v>3975</v>
      </c>
    </row>
    <row r="2184" spans="1:5" ht="14.5" x14ac:dyDescent="0.35">
      <c r="A2184" s="127" t="s">
        <v>1945</v>
      </c>
      <c r="B2184" s="128">
        <v>5417</v>
      </c>
      <c r="D2184" s="127" t="s">
        <v>9056</v>
      </c>
      <c r="E2184" s="258">
        <v>5417</v>
      </c>
    </row>
    <row r="2185" spans="1:5" ht="14.5" x14ac:dyDescent="0.35">
      <c r="A2185" s="127" t="s">
        <v>1946</v>
      </c>
      <c r="B2185" s="128">
        <v>12337</v>
      </c>
      <c r="D2185" s="127" t="s">
        <v>9057</v>
      </c>
      <c r="E2185" s="258">
        <v>12337</v>
      </c>
    </row>
    <row r="2186" spans="1:5" ht="14.5" x14ac:dyDescent="0.35">
      <c r="A2186" s="127" t="s">
        <v>1947</v>
      </c>
      <c r="B2186" s="128">
        <v>211680</v>
      </c>
      <c r="D2186" s="127" t="s">
        <v>9058</v>
      </c>
      <c r="E2186" s="258">
        <v>211680</v>
      </c>
    </row>
    <row r="2187" spans="1:5" ht="14.5" x14ac:dyDescent="0.35">
      <c r="A2187" s="127" t="s">
        <v>1948</v>
      </c>
      <c r="B2187" s="128">
        <v>10000</v>
      </c>
      <c r="D2187" s="127" t="s">
        <v>9059</v>
      </c>
      <c r="E2187" s="258">
        <v>10000</v>
      </c>
    </row>
    <row r="2188" spans="1:5" ht="14.5" x14ac:dyDescent="0.35">
      <c r="A2188" s="127" t="s">
        <v>4565</v>
      </c>
      <c r="B2188" s="128">
        <v>0</v>
      </c>
      <c r="D2188" s="127" t="s">
        <v>11825</v>
      </c>
      <c r="E2188" s="258">
        <v>0</v>
      </c>
    </row>
    <row r="2189" spans="1:5" ht="14.5" x14ac:dyDescent="0.35">
      <c r="A2189" s="127" t="s">
        <v>4566</v>
      </c>
      <c r="B2189" s="128">
        <v>0</v>
      </c>
      <c r="D2189" s="127" t="s">
        <v>11826</v>
      </c>
      <c r="E2189" s="258">
        <v>0</v>
      </c>
    </row>
    <row r="2190" spans="1:5" ht="14.5" x14ac:dyDescent="0.35">
      <c r="A2190" s="127" t="s">
        <v>1949</v>
      </c>
      <c r="B2190" s="128">
        <v>60027</v>
      </c>
      <c r="D2190" s="127" t="s">
        <v>9060</v>
      </c>
      <c r="E2190" s="258">
        <v>60027</v>
      </c>
    </row>
    <row r="2191" spans="1:5" ht="14.5" x14ac:dyDescent="0.35">
      <c r="A2191" s="127" t="s">
        <v>1950</v>
      </c>
      <c r="B2191" s="128">
        <v>784</v>
      </c>
      <c r="D2191" s="127" t="s">
        <v>9061</v>
      </c>
      <c r="E2191" s="258">
        <v>784</v>
      </c>
    </row>
    <row r="2192" spans="1:5" ht="14.5" x14ac:dyDescent="0.35">
      <c r="A2192" s="127" t="s">
        <v>1951</v>
      </c>
      <c r="B2192" s="128">
        <v>7238</v>
      </c>
      <c r="D2192" s="127" t="s">
        <v>9062</v>
      </c>
      <c r="E2192" s="258">
        <v>7238</v>
      </c>
    </row>
    <row r="2193" spans="1:5" ht="14.5" x14ac:dyDescent="0.35">
      <c r="A2193" s="127" t="s">
        <v>1952</v>
      </c>
      <c r="B2193" s="128">
        <v>156800</v>
      </c>
      <c r="D2193" s="127" t="s">
        <v>9063</v>
      </c>
      <c r="E2193" s="258">
        <v>156800</v>
      </c>
    </row>
    <row r="2194" spans="1:5" ht="14.5" x14ac:dyDescent="0.35">
      <c r="A2194" s="127" t="s">
        <v>1953</v>
      </c>
      <c r="B2194" s="128">
        <v>6297</v>
      </c>
      <c r="D2194" s="127" t="s">
        <v>9064</v>
      </c>
      <c r="E2194" s="258">
        <v>6297</v>
      </c>
    </row>
    <row r="2195" spans="1:5" ht="14.5" x14ac:dyDescent="0.35">
      <c r="A2195" s="127" t="s">
        <v>1954</v>
      </c>
      <c r="B2195" s="128">
        <v>5872</v>
      </c>
      <c r="D2195" s="127" t="s">
        <v>9065</v>
      </c>
      <c r="E2195" s="258">
        <v>5872</v>
      </c>
    </row>
    <row r="2196" spans="1:5" ht="14.5" x14ac:dyDescent="0.35">
      <c r="A2196" s="127" t="s">
        <v>1955</v>
      </c>
      <c r="B2196" s="128">
        <v>1800</v>
      </c>
      <c r="D2196" s="127" t="s">
        <v>9066</v>
      </c>
      <c r="E2196" s="258">
        <v>1800</v>
      </c>
    </row>
    <row r="2197" spans="1:5" ht="14.5" x14ac:dyDescent="0.35">
      <c r="A2197" s="127" t="s">
        <v>4567</v>
      </c>
      <c r="B2197" s="128">
        <v>0</v>
      </c>
      <c r="D2197" s="127" t="s">
        <v>11827</v>
      </c>
      <c r="E2197" s="258">
        <v>0</v>
      </c>
    </row>
    <row r="2198" spans="1:5" ht="14.5" x14ac:dyDescent="0.35">
      <c r="A2198" s="127" t="s">
        <v>1956</v>
      </c>
      <c r="B2198" s="128">
        <v>5817</v>
      </c>
      <c r="D2198" s="127" t="s">
        <v>9067</v>
      </c>
      <c r="E2198" s="258">
        <v>5817</v>
      </c>
    </row>
    <row r="2199" spans="1:5" ht="14.5" x14ac:dyDescent="0.35">
      <c r="A2199" s="127" t="s">
        <v>1957</v>
      </c>
      <c r="B2199" s="128">
        <v>5679</v>
      </c>
      <c r="D2199" s="127" t="s">
        <v>9068</v>
      </c>
      <c r="E2199" s="258">
        <v>5679</v>
      </c>
    </row>
    <row r="2200" spans="1:5" ht="14.5" x14ac:dyDescent="0.35">
      <c r="A2200" s="127" t="s">
        <v>4559</v>
      </c>
      <c r="B2200" s="128">
        <v>0</v>
      </c>
      <c r="D2200" s="127" t="s">
        <v>11828</v>
      </c>
      <c r="E2200" s="258">
        <v>0</v>
      </c>
    </row>
    <row r="2201" spans="1:5" ht="14.5" x14ac:dyDescent="0.35">
      <c r="A2201" s="127" t="s">
        <v>1958</v>
      </c>
      <c r="B2201" s="128">
        <v>292</v>
      </c>
      <c r="D2201" s="127" t="s">
        <v>9069</v>
      </c>
      <c r="E2201" s="258">
        <v>292</v>
      </c>
    </row>
    <row r="2202" spans="1:5" ht="14.5" x14ac:dyDescent="0.35">
      <c r="A2202" s="127" t="s">
        <v>1959</v>
      </c>
      <c r="B2202" s="128">
        <v>15960</v>
      </c>
      <c r="D2202" s="127" t="s">
        <v>9070</v>
      </c>
      <c r="E2202" s="258">
        <v>15960</v>
      </c>
    </row>
    <row r="2203" spans="1:5" ht="14.5" x14ac:dyDescent="0.35">
      <c r="A2203" s="127" t="s">
        <v>1960</v>
      </c>
      <c r="B2203" s="128">
        <v>6068</v>
      </c>
      <c r="D2203" s="127" t="s">
        <v>9071</v>
      </c>
      <c r="E2203" s="258">
        <v>6068</v>
      </c>
    </row>
    <row r="2204" spans="1:5" ht="14.5" x14ac:dyDescent="0.35">
      <c r="A2204" s="127" t="s">
        <v>1961</v>
      </c>
      <c r="B2204" s="128">
        <v>2955</v>
      </c>
      <c r="D2204" s="127" t="s">
        <v>9072</v>
      </c>
      <c r="E2204" s="258">
        <v>2955</v>
      </c>
    </row>
    <row r="2205" spans="1:5" ht="14.5" x14ac:dyDescent="0.35">
      <c r="A2205" s="127" t="s">
        <v>1962</v>
      </c>
      <c r="B2205" s="128">
        <v>5700</v>
      </c>
      <c r="D2205" s="127" t="s">
        <v>9073</v>
      </c>
      <c r="E2205" s="258">
        <v>5700</v>
      </c>
    </row>
    <row r="2206" spans="1:5" ht="14.5" x14ac:dyDescent="0.35">
      <c r="A2206" s="127" t="s">
        <v>1963</v>
      </c>
      <c r="B2206" s="128">
        <v>12046</v>
      </c>
      <c r="D2206" s="127" t="s">
        <v>9074</v>
      </c>
      <c r="E2206" s="258">
        <v>12046</v>
      </c>
    </row>
    <row r="2207" spans="1:5" ht="14.5" x14ac:dyDescent="0.35">
      <c r="A2207" s="127" t="s">
        <v>1964</v>
      </c>
      <c r="B2207" s="128">
        <v>7750</v>
      </c>
      <c r="D2207" s="127" t="s">
        <v>9075</v>
      </c>
      <c r="E2207" s="258">
        <v>7750</v>
      </c>
    </row>
    <row r="2208" spans="1:5" ht="14.5" x14ac:dyDescent="0.35">
      <c r="A2208" s="127" t="s">
        <v>4568</v>
      </c>
      <c r="B2208" s="128">
        <v>0</v>
      </c>
      <c r="D2208" s="127" t="s">
        <v>11829</v>
      </c>
      <c r="E2208" s="258">
        <v>0</v>
      </c>
    </row>
    <row r="2209" spans="1:5" ht="14.5" x14ac:dyDescent="0.35">
      <c r="A2209" s="127" t="s">
        <v>1965</v>
      </c>
      <c r="B2209" s="128">
        <v>7837</v>
      </c>
      <c r="D2209" s="127" t="s">
        <v>9076</v>
      </c>
      <c r="E2209" s="258">
        <v>7837</v>
      </c>
    </row>
    <row r="2210" spans="1:5" ht="14.5" x14ac:dyDescent="0.35">
      <c r="A2210" s="127" t="s">
        <v>1966</v>
      </c>
      <c r="B2210" s="128">
        <v>2207</v>
      </c>
      <c r="D2210" s="127" t="s">
        <v>9077</v>
      </c>
      <c r="E2210" s="258">
        <v>2207</v>
      </c>
    </row>
    <row r="2211" spans="1:5" ht="14.5" x14ac:dyDescent="0.35">
      <c r="A2211" s="127" t="s">
        <v>1967</v>
      </c>
      <c r="B2211" s="128">
        <v>5876</v>
      </c>
      <c r="D2211" s="127" t="s">
        <v>9078</v>
      </c>
      <c r="E2211" s="258">
        <v>5876</v>
      </c>
    </row>
    <row r="2212" spans="1:5" ht="14.5" x14ac:dyDescent="0.35">
      <c r="A2212" s="127" t="s">
        <v>4569</v>
      </c>
      <c r="B2212" s="128">
        <v>0</v>
      </c>
      <c r="D2212" s="127" t="s">
        <v>11830</v>
      </c>
      <c r="E2212" s="258">
        <v>0</v>
      </c>
    </row>
    <row r="2213" spans="1:5" ht="14.5" x14ac:dyDescent="0.35">
      <c r="A2213" s="127" t="s">
        <v>4570</v>
      </c>
      <c r="B2213" s="128">
        <v>0</v>
      </c>
      <c r="D2213" s="127" t="s">
        <v>11831</v>
      </c>
      <c r="E2213" s="258">
        <v>0</v>
      </c>
    </row>
    <row r="2214" spans="1:5" ht="14.5" x14ac:dyDescent="0.35">
      <c r="A2214" s="127" t="s">
        <v>4571</v>
      </c>
      <c r="B2214" s="128">
        <v>0</v>
      </c>
      <c r="D2214" s="127" t="s">
        <v>11832</v>
      </c>
      <c r="E2214" s="258">
        <v>0</v>
      </c>
    </row>
    <row r="2215" spans="1:5" ht="14.5" x14ac:dyDescent="0.35">
      <c r="A2215" s="127" t="s">
        <v>1968</v>
      </c>
      <c r="B2215" s="128">
        <v>5984</v>
      </c>
      <c r="D2215" s="127" t="s">
        <v>9079</v>
      </c>
      <c r="E2215" s="258">
        <v>5984</v>
      </c>
    </row>
    <row r="2216" spans="1:5" ht="14.5" x14ac:dyDescent="0.35">
      <c r="A2216" s="127" t="s">
        <v>4572</v>
      </c>
      <c r="B2216" s="128">
        <v>0</v>
      </c>
      <c r="D2216" s="127" t="s">
        <v>11833</v>
      </c>
      <c r="E2216" s="258">
        <v>0</v>
      </c>
    </row>
    <row r="2217" spans="1:5" ht="14.5" x14ac:dyDescent="0.35">
      <c r="A2217" s="127" t="s">
        <v>1969</v>
      </c>
      <c r="B2217" s="128">
        <v>28050</v>
      </c>
      <c r="D2217" s="127" t="s">
        <v>9080</v>
      </c>
      <c r="E2217" s="258">
        <v>28050</v>
      </c>
    </row>
    <row r="2218" spans="1:5" ht="14.5" x14ac:dyDescent="0.35">
      <c r="A2218" s="127" t="s">
        <v>1970</v>
      </c>
      <c r="B2218" s="128">
        <v>6166</v>
      </c>
      <c r="D2218" s="127" t="s">
        <v>9081</v>
      </c>
      <c r="E2218" s="258">
        <v>6166</v>
      </c>
    </row>
    <row r="2219" spans="1:5" ht="14.5" x14ac:dyDescent="0.35">
      <c r="A2219" s="127" t="s">
        <v>1971</v>
      </c>
      <c r="B2219" s="128">
        <v>5229</v>
      </c>
      <c r="D2219" s="127" t="s">
        <v>9082</v>
      </c>
      <c r="E2219" s="258">
        <v>5229</v>
      </c>
    </row>
    <row r="2220" spans="1:5" ht="14.5" x14ac:dyDescent="0.35">
      <c r="A2220" s="127" t="s">
        <v>1972</v>
      </c>
      <c r="B2220" s="128">
        <v>10789</v>
      </c>
      <c r="D2220" s="127" t="s">
        <v>9083</v>
      </c>
      <c r="E2220" s="258">
        <v>10789</v>
      </c>
    </row>
    <row r="2221" spans="1:5" ht="14.5" x14ac:dyDescent="0.35">
      <c r="A2221" s="127" t="s">
        <v>1973</v>
      </c>
      <c r="B2221" s="128">
        <v>449</v>
      </c>
      <c r="D2221" s="127" t="s">
        <v>9084</v>
      </c>
      <c r="E2221" s="258">
        <v>449</v>
      </c>
    </row>
    <row r="2222" spans="1:5" ht="14.5" x14ac:dyDescent="0.35">
      <c r="A2222" s="127" t="s">
        <v>4573</v>
      </c>
      <c r="B2222" s="128">
        <v>0</v>
      </c>
      <c r="D2222" s="127" t="s">
        <v>11834</v>
      </c>
      <c r="E2222" s="258">
        <v>0</v>
      </c>
    </row>
    <row r="2223" spans="1:5" ht="14.5" x14ac:dyDescent="0.35">
      <c r="A2223" s="127" t="s">
        <v>4560</v>
      </c>
      <c r="B2223" s="128">
        <v>0</v>
      </c>
      <c r="D2223" s="127" t="s">
        <v>11835</v>
      </c>
      <c r="E2223" s="258">
        <v>0</v>
      </c>
    </row>
    <row r="2224" spans="1:5" ht="14.5" x14ac:dyDescent="0.35">
      <c r="A2224" s="127" t="s">
        <v>1974</v>
      </c>
      <c r="B2224" s="128">
        <v>15056</v>
      </c>
      <c r="D2224" s="127" t="s">
        <v>9085</v>
      </c>
      <c r="E2224" s="258">
        <v>15056</v>
      </c>
    </row>
    <row r="2225" spans="1:5" ht="14.5" x14ac:dyDescent="0.35">
      <c r="A2225" s="127" t="s">
        <v>1975</v>
      </c>
      <c r="B2225" s="128">
        <v>6358</v>
      </c>
      <c r="D2225" s="127" t="s">
        <v>9086</v>
      </c>
      <c r="E2225" s="258">
        <v>6358</v>
      </c>
    </row>
    <row r="2226" spans="1:5" ht="14.5" x14ac:dyDescent="0.35">
      <c r="A2226" s="127" t="s">
        <v>4574</v>
      </c>
      <c r="B2226" s="128">
        <v>0</v>
      </c>
      <c r="D2226" s="127" t="s">
        <v>11836</v>
      </c>
      <c r="E2226" s="258">
        <v>0</v>
      </c>
    </row>
    <row r="2227" spans="1:5" ht="14.5" x14ac:dyDescent="0.35">
      <c r="A2227" s="127" t="s">
        <v>1976</v>
      </c>
      <c r="B2227" s="128">
        <v>4778</v>
      </c>
      <c r="D2227" s="127" t="s">
        <v>9087</v>
      </c>
      <c r="E2227" s="258">
        <v>4778</v>
      </c>
    </row>
    <row r="2228" spans="1:5" ht="14.5" x14ac:dyDescent="0.35">
      <c r="A2228" s="127" t="s">
        <v>1977</v>
      </c>
      <c r="B2228" s="128">
        <v>6960</v>
      </c>
      <c r="D2228" s="127" t="s">
        <v>9088</v>
      </c>
      <c r="E2228" s="258">
        <v>6960</v>
      </c>
    </row>
    <row r="2229" spans="1:5" ht="14.5" x14ac:dyDescent="0.35">
      <c r="A2229" s="127" t="s">
        <v>1978</v>
      </c>
      <c r="B2229" s="128">
        <v>6730</v>
      </c>
      <c r="D2229" s="127" t="s">
        <v>9089</v>
      </c>
      <c r="E2229" s="258">
        <v>6730</v>
      </c>
    </row>
    <row r="2230" spans="1:5" ht="14.5" x14ac:dyDescent="0.35">
      <c r="A2230" s="127" t="s">
        <v>1979</v>
      </c>
      <c r="B2230" s="128">
        <v>18700</v>
      </c>
      <c r="D2230" s="127" t="s">
        <v>9090</v>
      </c>
      <c r="E2230" s="258">
        <v>18700</v>
      </c>
    </row>
    <row r="2231" spans="1:5" ht="14.5" x14ac:dyDescent="0.35">
      <c r="A2231" s="127" t="s">
        <v>4561</v>
      </c>
      <c r="B2231" s="128">
        <v>0</v>
      </c>
      <c r="D2231" s="127" t="s">
        <v>11837</v>
      </c>
      <c r="E2231" s="258">
        <v>0</v>
      </c>
    </row>
    <row r="2232" spans="1:5" ht="14.5" x14ac:dyDescent="0.35">
      <c r="A2232" s="127" t="s">
        <v>1980</v>
      </c>
      <c r="B2232" s="128">
        <v>8016</v>
      </c>
      <c r="D2232" s="127" t="s">
        <v>9091</v>
      </c>
      <c r="E2232" s="258">
        <v>8016</v>
      </c>
    </row>
    <row r="2233" spans="1:5" ht="14.5" x14ac:dyDescent="0.35">
      <c r="A2233" s="127" t="s">
        <v>1981</v>
      </c>
      <c r="B2233" s="128">
        <v>30664</v>
      </c>
      <c r="D2233" s="127" t="s">
        <v>9092</v>
      </c>
      <c r="E2233" s="258">
        <v>30664</v>
      </c>
    </row>
    <row r="2234" spans="1:5" ht="14.5" x14ac:dyDescent="0.35">
      <c r="A2234" s="127" t="s">
        <v>1982</v>
      </c>
      <c r="B2234" s="128">
        <v>1683</v>
      </c>
      <c r="D2234" s="127" t="s">
        <v>9093</v>
      </c>
      <c r="E2234" s="258">
        <v>1683</v>
      </c>
    </row>
    <row r="2235" spans="1:5" ht="14.5" x14ac:dyDescent="0.35">
      <c r="A2235" s="127" t="s">
        <v>1983</v>
      </c>
      <c r="B2235" s="128">
        <v>5041</v>
      </c>
      <c r="D2235" s="127" t="s">
        <v>9094</v>
      </c>
      <c r="E2235" s="258">
        <v>5041</v>
      </c>
    </row>
    <row r="2236" spans="1:5" ht="14.5" x14ac:dyDescent="0.35">
      <c r="A2236" s="127" t="s">
        <v>1984</v>
      </c>
      <c r="B2236" s="128">
        <v>3534</v>
      </c>
      <c r="D2236" s="127" t="s">
        <v>9095</v>
      </c>
      <c r="E2236" s="258">
        <v>3534</v>
      </c>
    </row>
    <row r="2237" spans="1:5" ht="14.5" x14ac:dyDescent="0.35">
      <c r="A2237" s="127" t="s">
        <v>1985</v>
      </c>
      <c r="B2237" s="128">
        <v>7548</v>
      </c>
      <c r="D2237" s="127" t="s">
        <v>9096</v>
      </c>
      <c r="E2237" s="258">
        <v>7548</v>
      </c>
    </row>
    <row r="2238" spans="1:5" ht="14.5" x14ac:dyDescent="0.35">
      <c r="A2238" s="127" t="s">
        <v>1986</v>
      </c>
      <c r="B2238" s="128">
        <v>5276</v>
      </c>
      <c r="D2238" s="127" t="s">
        <v>9097</v>
      </c>
      <c r="E2238" s="258">
        <v>5276</v>
      </c>
    </row>
    <row r="2239" spans="1:5" ht="14.5" x14ac:dyDescent="0.35">
      <c r="A2239" s="127" t="s">
        <v>1987</v>
      </c>
      <c r="B2239" s="128">
        <v>51300</v>
      </c>
      <c r="D2239" s="127" t="s">
        <v>9098</v>
      </c>
      <c r="E2239" s="258">
        <v>51300</v>
      </c>
    </row>
    <row r="2240" spans="1:5" ht="14.5" x14ac:dyDescent="0.35">
      <c r="A2240" s="127" t="s">
        <v>1988</v>
      </c>
      <c r="B2240" s="128">
        <v>11830</v>
      </c>
      <c r="D2240" s="127" t="s">
        <v>9099</v>
      </c>
      <c r="E2240" s="258">
        <v>11830</v>
      </c>
    </row>
    <row r="2241" spans="1:5" ht="14.5" x14ac:dyDescent="0.35">
      <c r="A2241" s="127" t="s">
        <v>4575</v>
      </c>
      <c r="B2241" s="128">
        <v>0</v>
      </c>
      <c r="D2241" s="127" t="s">
        <v>11838</v>
      </c>
      <c r="E2241" s="258">
        <v>0</v>
      </c>
    </row>
    <row r="2242" spans="1:5" ht="14.5" x14ac:dyDescent="0.35">
      <c r="A2242" s="127" t="s">
        <v>1989</v>
      </c>
      <c r="B2242" s="128">
        <v>48638</v>
      </c>
      <c r="D2242" s="127" t="s">
        <v>9100</v>
      </c>
      <c r="E2242" s="258">
        <v>48638</v>
      </c>
    </row>
    <row r="2243" spans="1:5" ht="14.5" x14ac:dyDescent="0.35">
      <c r="A2243" s="127" t="s">
        <v>1990</v>
      </c>
      <c r="B2243" s="128">
        <v>57991</v>
      </c>
      <c r="D2243" s="127" t="s">
        <v>9101</v>
      </c>
      <c r="E2243" s="258">
        <v>57991</v>
      </c>
    </row>
    <row r="2244" spans="1:5" ht="14.5" x14ac:dyDescent="0.35">
      <c r="A2244" s="127" t="s">
        <v>1991</v>
      </c>
      <c r="B2244" s="128">
        <v>133768</v>
      </c>
      <c r="D2244" s="127" t="s">
        <v>9102</v>
      </c>
      <c r="E2244" s="258">
        <v>133768</v>
      </c>
    </row>
    <row r="2245" spans="1:5" ht="14.5" x14ac:dyDescent="0.35">
      <c r="A2245" s="127" t="s">
        <v>1992</v>
      </c>
      <c r="B2245" s="128">
        <v>54</v>
      </c>
      <c r="D2245" s="127" t="s">
        <v>9103</v>
      </c>
      <c r="E2245" s="258">
        <v>54</v>
      </c>
    </row>
    <row r="2246" spans="1:5" ht="14.5" x14ac:dyDescent="0.35">
      <c r="A2246" s="127" t="s">
        <v>1993</v>
      </c>
      <c r="B2246" s="128">
        <v>132584</v>
      </c>
      <c r="D2246" s="127" t="s">
        <v>9104</v>
      </c>
      <c r="E2246" s="258">
        <v>132584</v>
      </c>
    </row>
    <row r="2247" spans="1:5" ht="14.5" x14ac:dyDescent="0.35">
      <c r="A2247" s="127" t="s">
        <v>1994</v>
      </c>
      <c r="B2247" s="128">
        <v>32497</v>
      </c>
      <c r="D2247" s="127" t="s">
        <v>9105</v>
      </c>
      <c r="E2247" s="258">
        <v>32497</v>
      </c>
    </row>
    <row r="2248" spans="1:5" ht="14.5" x14ac:dyDescent="0.35">
      <c r="A2248" s="127" t="s">
        <v>1995</v>
      </c>
      <c r="B2248" s="128">
        <v>33200</v>
      </c>
      <c r="D2248" s="127" t="s">
        <v>9106</v>
      </c>
      <c r="E2248" s="258">
        <v>33200</v>
      </c>
    </row>
    <row r="2249" spans="1:5" ht="14.5" x14ac:dyDescent="0.35">
      <c r="A2249" s="127" t="s">
        <v>1996</v>
      </c>
      <c r="B2249" s="128">
        <v>20579</v>
      </c>
      <c r="D2249" s="127" t="s">
        <v>9107</v>
      </c>
      <c r="E2249" s="258">
        <v>20579</v>
      </c>
    </row>
    <row r="2250" spans="1:5" ht="14.5" x14ac:dyDescent="0.35">
      <c r="A2250" s="127" t="s">
        <v>1997</v>
      </c>
      <c r="B2250" s="128">
        <v>66340</v>
      </c>
      <c r="D2250" s="127" t="s">
        <v>9108</v>
      </c>
      <c r="E2250" s="258">
        <v>66340</v>
      </c>
    </row>
    <row r="2251" spans="1:5" ht="14.5" x14ac:dyDescent="0.35">
      <c r="A2251" s="127" t="s">
        <v>1998</v>
      </c>
      <c r="B2251" s="128">
        <v>181055</v>
      </c>
      <c r="D2251" s="127" t="s">
        <v>9109</v>
      </c>
      <c r="E2251" s="258">
        <v>181055</v>
      </c>
    </row>
    <row r="2252" spans="1:5" ht="14.5" x14ac:dyDescent="0.35">
      <c r="A2252" s="127" t="s">
        <v>1999</v>
      </c>
      <c r="B2252" s="128">
        <v>5276</v>
      </c>
      <c r="D2252" s="127" t="s">
        <v>9110</v>
      </c>
      <c r="E2252" s="258">
        <v>5276</v>
      </c>
    </row>
    <row r="2253" spans="1:5" ht="14.5" x14ac:dyDescent="0.35">
      <c r="A2253" s="127" t="s">
        <v>2000</v>
      </c>
      <c r="B2253" s="128">
        <v>53592</v>
      </c>
      <c r="D2253" s="127" t="s">
        <v>9111</v>
      </c>
      <c r="E2253" s="258">
        <v>53592</v>
      </c>
    </row>
    <row r="2254" spans="1:5" ht="14.5" x14ac:dyDescent="0.35">
      <c r="A2254" s="127" t="s">
        <v>2001</v>
      </c>
      <c r="B2254" s="128">
        <v>104098</v>
      </c>
      <c r="D2254" s="127" t="s">
        <v>9112</v>
      </c>
      <c r="E2254" s="258">
        <v>104098</v>
      </c>
    </row>
    <row r="2255" spans="1:5" ht="14.5" x14ac:dyDescent="0.35">
      <c r="A2255" s="127" t="s">
        <v>4576</v>
      </c>
      <c r="B2255" s="128">
        <v>2830</v>
      </c>
      <c r="D2255" s="127" t="s">
        <v>11839</v>
      </c>
      <c r="E2255" s="258">
        <v>2830</v>
      </c>
    </row>
    <row r="2256" spans="1:5" ht="14.5" x14ac:dyDescent="0.35">
      <c r="A2256" s="127" t="s">
        <v>2002</v>
      </c>
      <c r="B2256" s="128">
        <v>13137</v>
      </c>
      <c r="D2256" s="127" t="s">
        <v>9113</v>
      </c>
      <c r="E2256" s="258">
        <v>13137</v>
      </c>
    </row>
    <row r="2257" spans="1:5" ht="14.5" x14ac:dyDescent="0.35">
      <c r="A2257" s="127" t="s">
        <v>2003</v>
      </c>
      <c r="B2257" s="128">
        <v>309254</v>
      </c>
      <c r="D2257" s="127" t="s">
        <v>9114</v>
      </c>
      <c r="E2257" s="258">
        <v>309254</v>
      </c>
    </row>
    <row r="2258" spans="1:5" ht="14.5" x14ac:dyDescent="0.35">
      <c r="A2258" s="127" t="s">
        <v>2004</v>
      </c>
      <c r="B2258" s="128">
        <v>532150</v>
      </c>
      <c r="D2258" s="127" t="s">
        <v>9115</v>
      </c>
      <c r="E2258" s="258">
        <v>532150</v>
      </c>
    </row>
    <row r="2259" spans="1:5" ht="14.5" x14ac:dyDescent="0.35">
      <c r="A2259" s="127" t="s">
        <v>2005</v>
      </c>
      <c r="B2259" s="128">
        <v>107026</v>
      </c>
      <c r="D2259" s="127" t="s">
        <v>9116</v>
      </c>
      <c r="E2259" s="258">
        <v>107026</v>
      </c>
    </row>
    <row r="2260" spans="1:5" ht="14.5" x14ac:dyDescent="0.35">
      <c r="A2260" s="127" t="s">
        <v>2006</v>
      </c>
      <c r="B2260" s="128">
        <v>12052</v>
      </c>
      <c r="D2260" s="127" t="s">
        <v>9117</v>
      </c>
      <c r="E2260" s="258">
        <v>12052</v>
      </c>
    </row>
    <row r="2261" spans="1:5" ht="14.5" x14ac:dyDescent="0.35">
      <c r="A2261" s="127" t="s">
        <v>2007</v>
      </c>
      <c r="B2261" s="128">
        <v>5397</v>
      </c>
      <c r="D2261" s="127" t="s">
        <v>9118</v>
      </c>
      <c r="E2261" s="258">
        <v>5397</v>
      </c>
    </row>
    <row r="2262" spans="1:5" ht="14.5" x14ac:dyDescent="0.35">
      <c r="A2262" s="127" t="s">
        <v>2008</v>
      </c>
      <c r="B2262" s="128">
        <v>2592</v>
      </c>
      <c r="D2262" s="127" t="s">
        <v>9119</v>
      </c>
      <c r="E2262" s="258">
        <v>2592</v>
      </c>
    </row>
    <row r="2263" spans="1:5" ht="14.5" x14ac:dyDescent="0.35">
      <c r="A2263" s="127" t="s">
        <v>2009</v>
      </c>
      <c r="B2263" s="128">
        <v>12935</v>
      </c>
      <c r="D2263" s="127" t="s">
        <v>9120</v>
      </c>
      <c r="E2263" s="258">
        <v>12935</v>
      </c>
    </row>
    <row r="2264" spans="1:5" ht="14.5" x14ac:dyDescent="0.35">
      <c r="A2264" s="127" t="s">
        <v>2010</v>
      </c>
      <c r="B2264" s="128">
        <v>4354</v>
      </c>
      <c r="D2264" s="127" t="s">
        <v>9121</v>
      </c>
      <c r="E2264" s="258">
        <v>4354</v>
      </c>
    </row>
    <row r="2265" spans="1:5" ht="14.5" x14ac:dyDescent="0.35">
      <c r="A2265" s="127" t="s">
        <v>2011</v>
      </c>
      <c r="B2265" s="128">
        <v>338255</v>
      </c>
      <c r="D2265" s="127" t="s">
        <v>9122</v>
      </c>
      <c r="E2265" s="258">
        <v>338255</v>
      </c>
    </row>
    <row r="2266" spans="1:5" ht="14.5" x14ac:dyDescent="0.35">
      <c r="A2266" s="127" t="s">
        <v>2012</v>
      </c>
      <c r="B2266" s="128">
        <v>7580</v>
      </c>
      <c r="D2266" s="127" t="s">
        <v>9123</v>
      </c>
      <c r="E2266" s="258">
        <v>7580</v>
      </c>
    </row>
    <row r="2267" spans="1:5" ht="14.5" x14ac:dyDescent="0.35">
      <c r="A2267" s="127" t="s">
        <v>2013</v>
      </c>
      <c r="B2267" s="128">
        <v>731638</v>
      </c>
      <c r="D2267" s="127" t="s">
        <v>9124</v>
      </c>
      <c r="E2267" s="258">
        <v>731638</v>
      </c>
    </row>
    <row r="2268" spans="1:5" ht="14.5" x14ac:dyDescent="0.35">
      <c r="A2268" s="127" t="s">
        <v>2014</v>
      </c>
      <c r="B2268" s="128">
        <v>116753</v>
      </c>
      <c r="D2268" s="127" t="s">
        <v>2014</v>
      </c>
      <c r="E2268" s="258">
        <v>116753</v>
      </c>
    </row>
    <row r="2269" spans="1:5" ht="14.5" x14ac:dyDescent="0.35">
      <c r="A2269" s="127" t="s">
        <v>2015</v>
      </c>
      <c r="B2269" s="128">
        <v>9767</v>
      </c>
      <c r="D2269" s="127" t="s">
        <v>9125</v>
      </c>
      <c r="E2269" s="258">
        <v>9767</v>
      </c>
    </row>
    <row r="2270" spans="1:5" ht="14.5" x14ac:dyDescent="0.35">
      <c r="A2270" s="127" t="s">
        <v>4577</v>
      </c>
      <c r="B2270" s="128">
        <v>6794.43</v>
      </c>
      <c r="D2270" s="127" t="s">
        <v>9126</v>
      </c>
      <c r="E2270" s="258">
        <v>6794.43</v>
      </c>
    </row>
    <row r="2271" spans="1:5" ht="14.5" x14ac:dyDescent="0.35">
      <c r="A2271" s="127" t="s">
        <v>2016</v>
      </c>
      <c r="B2271" s="128">
        <v>2005</v>
      </c>
      <c r="D2271" s="127" t="s">
        <v>9127</v>
      </c>
      <c r="E2271" s="258">
        <v>2005</v>
      </c>
    </row>
    <row r="2272" spans="1:5" ht="14.5" x14ac:dyDescent="0.35">
      <c r="A2272" s="127" t="s">
        <v>4578</v>
      </c>
      <c r="B2272" s="128">
        <v>6830</v>
      </c>
      <c r="D2272" s="127" t="s">
        <v>9128</v>
      </c>
      <c r="E2272" s="258">
        <v>6830</v>
      </c>
    </row>
    <row r="2273" spans="1:5" ht="14.5" x14ac:dyDescent="0.35">
      <c r="A2273" s="127" t="s">
        <v>2017</v>
      </c>
      <c r="B2273" s="128">
        <v>253230</v>
      </c>
      <c r="D2273" s="127" t="s">
        <v>9129</v>
      </c>
      <c r="E2273" s="258">
        <v>253230</v>
      </c>
    </row>
    <row r="2274" spans="1:5" ht="14.5" x14ac:dyDescent="0.35">
      <c r="A2274" s="127" t="s">
        <v>2018</v>
      </c>
      <c r="B2274" s="128">
        <v>7535</v>
      </c>
      <c r="D2274" s="127" t="s">
        <v>9130</v>
      </c>
      <c r="E2274" s="258">
        <v>7535</v>
      </c>
    </row>
    <row r="2275" spans="1:5" ht="14.5" x14ac:dyDescent="0.35">
      <c r="A2275" s="127" t="s">
        <v>2019</v>
      </c>
      <c r="B2275" s="128">
        <v>171682</v>
      </c>
      <c r="D2275" s="127" t="s">
        <v>9131</v>
      </c>
      <c r="E2275" s="258">
        <v>171682</v>
      </c>
    </row>
    <row r="2276" spans="1:5" ht="14.5" x14ac:dyDescent="0.35">
      <c r="A2276" s="127" t="s">
        <v>2020</v>
      </c>
      <c r="B2276" s="128">
        <v>3972</v>
      </c>
      <c r="D2276" s="127" t="s">
        <v>9132</v>
      </c>
      <c r="E2276" s="258">
        <v>3972</v>
      </c>
    </row>
    <row r="2277" spans="1:5" ht="14.5" x14ac:dyDescent="0.35">
      <c r="A2277" s="127" t="s">
        <v>2021</v>
      </c>
      <c r="B2277" s="128">
        <v>78610</v>
      </c>
      <c r="D2277" s="127" t="s">
        <v>5976</v>
      </c>
      <c r="E2277" s="258">
        <v>78610</v>
      </c>
    </row>
    <row r="2278" spans="1:5" ht="14.5" x14ac:dyDescent="0.35">
      <c r="A2278" s="127" t="s">
        <v>2022</v>
      </c>
      <c r="B2278" s="128">
        <v>430348</v>
      </c>
      <c r="D2278" s="127" t="s">
        <v>9133</v>
      </c>
      <c r="E2278" s="258">
        <v>430348</v>
      </c>
    </row>
    <row r="2279" spans="1:5" ht="14.5" x14ac:dyDescent="0.35">
      <c r="A2279" s="127" t="s">
        <v>2023</v>
      </c>
      <c r="B2279" s="128">
        <v>38914</v>
      </c>
      <c r="D2279" s="127" t="s">
        <v>6416</v>
      </c>
      <c r="E2279" s="258">
        <v>38914</v>
      </c>
    </row>
    <row r="2280" spans="1:5" ht="14.5" x14ac:dyDescent="0.35">
      <c r="A2280" s="127" t="s">
        <v>2024</v>
      </c>
      <c r="B2280" s="128">
        <v>75624</v>
      </c>
      <c r="D2280" s="127" t="s">
        <v>9134</v>
      </c>
      <c r="E2280" s="258">
        <v>75624</v>
      </c>
    </row>
    <row r="2281" spans="1:5" ht="14.5" x14ac:dyDescent="0.35">
      <c r="A2281" s="127" t="s">
        <v>2025</v>
      </c>
      <c r="B2281" s="128">
        <v>76500</v>
      </c>
      <c r="D2281" s="127" t="s">
        <v>9135</v>
      </c>
      <c r="E2281" s="258">
        <v>76500</v>
      </c>
    </row>
    <row r="2282" spans="1:5" ht="14.5" x14ac:dyDescent="0.35">
      <c r="A2282" s="127" t="s">
        <v>2026</v>
      </c>
      <c r="B2282" s="128">
        <v>2253</v>
      </c>
      <c r="D2282" s="127" t="s">
        <v>9136</v>
      </c>
      <c r="E2282" s="258">
        <v>2253</v>
      </c>
    </row>
    <row r="2283" spans="1:5" ht="14.5" x14ac:dyDescent="0.35">
      <c r="A2283" s="127" t="s">
        <v>4579</v>
      </c>
      <c r="B2283" s="128">
        <v>1726</v>
      </c>
      <c r="D2283" s="127" t="s">
        <v>11840</v>
      </c>
      <c r="E2283" s="258">
        <v>1726</v>
      </c>
    </row>
    <row r="2284" spans="1:5" ht="14.5" x14ac:dyDescent="0.35">
      <c r="A2284" s="127" t="s">
        <v>2027</v>
      </c>
      <c r="B2284" s="128">
        <v>89697</v>
      </c>
      <c r="D2284" s="127" t="s">
        <v>9137</v>
      </c>
      <c r="E2284" s="258">
        <v>89697</v>
      </c>
    </row>
    <row r="2285" spans="1:5" ht="14.5" x14ac:dyDescent="0.35">
      <c r="A2285" s="127" t="s">
        <v>2028</v>
      </c>
      <c r="B2285" s="128">
        <v>7476</v>
      </c>
      <c r="D2285" s="127" t="s">
        <v>9138</v>
      </c>
      <c r="E2285" s="258">
        <v>7476</v>
      </c>
    </row>
    <row r="2286" spans="1:5" ht="14.5" x14ac:dyDescent="0.35">
      <c r="A2286" s="127" t="s">
        <v>2029</v>
      </c>
      <c r="B2286" s="128">
        <v>24335</v>
      </c>
      <c r="D2286" s="127" t="s">
        <v>9139</v>
      </c>
      <c r="E2286" s="258">
        <v>24335</v>
      </c>
    </row>
    <row r="2287" spans="1:5" ht="14.5" x14ac:dyDescent="0.35">
      <c r="A2287" s="127" t="s">
        <v>2030</v>
      </c>
      <c r="B2287" s="128">
        <v>36628</v>
      </c>
      <c r="D2287" s="127" t="s">
        <v>9140</v>
      </c>
      <c r="E2287" s="258">
        <v>36628</v>
      </c>
    </row>
    <row r="2288" spans="1:5" ht="14.5" x14ac:dyDescent="0.35">
      <c r="A2288" s="127" t="s">
        <v>2031</v>
      </c>
      <c r="B2288" s="128">
        <v>411692</v>
      </c>
      <c r="D2288" s="127" t="s">
        <v>9141</v>
      </c>
      <c r="E2288" s="258">
        <v>411692</v>
      </c>
    </row>
    <row r="2289" spans="1:5" ht="14.5" x14ac:dyDescent="0.35">
      <c r="A2289" s="127" t="s">
        <v>2032</v>
      </c>
      <c r="B2289" s="128">
        <v>11940</v>
      </c>
      <c r="D2289" s="127" t="s">
        <v>9142</v>
      </c>
      <c r="E2289" s="258">
        <v>11940</v>
      </c>
    </row>
    <row r="2290" spans="1:5" ht="14.5" x14ac:dyDescent="0.35">
      <c r="A2290" s="127" t="s">
        <v>2033</v>
      </c>
      <c r="B2290" s="128">
        <v>60728</v>
      </c>
      <c r="D2290" s="127" t="s">
        <v>9143</v>
      </c>
      <c r="E2290" s="258">
        <v>60728</v>
      </c>
    </row>
    <row r="2291" spans="1:5" ht="14.5" x14ac:dyDescent="0.35">
      <c r="A2291" s="127" t="s">
        <v>2034</v>
      </c>
      <c r="B2291" s="128">
        <v>54007</v>
      </c>
      <c r="D2291" s="127" t="s">
        <v>9144</v>
      </c>
      <c r="E2291" s="258">
        <v>54007</v>
      </c>
    </row>
    <row r="2292" spans="1:5" ht="14.5" x14ac:dyDescent="0.35">
      <c r="A2292" s="127" t="s">
        <v>2035</v>
      </c>
      <c r="B2292" s="128">
        <v>156</v>
      </c>
      <c r="D2292" s="127" t="s">
        <v>9145</v>
      </c>
      <c r="E2292" s="258">
        <v>156</v>
      </c>
    </row>
    <row r="2293" spans="1:5" ht="14.5" x14ac:dyDescent="0.35">
      <c r="A2293" s="127" t="s">
        <v>2036</v>
      </c>
      <c r="B2293" s="128">
        <v>339186.18</v>
      </c>
      <c r="D2293" s="127" t="s">
        <v>9146</v>
      </c>
      <c r="E2293" s="258">
        <v>339186.18</v>
      </c>
    </row>
    <row r="2294" spans="1:5" ht="14.5" x14ac:dyDescent="0.35">
      <c r="A2294" s="127" t="s">
        <v>2037</v>
      </c>
      <c r="B2294" s="128">
        <v>1340729</v>
      </c>
      <c r="D2294" s="127" t="s">
        <v>9147</v>
      </c>
      <c r="E2294" s="258">
        <v>1340729</v>
      </c>
    </row>
    <row r="2295" spans="1:5" ht="14.5" x14ac:dyDescent="0.35">
      <c r="A2295" s="127" t="s">
        <v>2038</v>
      </c>
      <c r="B2295" s="128">
        <v>10195</v>
      </c>
      <c r="D2295" s="127" t="s">
        <v>9148</v>
      </c>
      <c r="E2295" s="258">
        <v>10195</v>
      </c>
    </row>
    <row r="2296" spans="1:5" ht="14.5" x14ac:dyDescent="0.35">
      <c r="A2296" s="127" t="s">
        <v>2039</v>
      </c>
      <c r="B2296" s="128">
        <v>45585</v>
      </c>
      <c r="D2296" s="127" t="s">
        <v>9149</v>
      </c>
      <c r="E2296" s="258">
        <v>45585</v>
      </c>
    </row>
    <row r="2297" spans="1:5" ht="14.5" x14ac:dyDescent="0.35">
      <c r="A2297" s="127" t="s">
        <v>4580</v>
      </c>
      <c r="B2297" s="128">
        <v>0</v>
      </c>
      <c r="D2297" s="127" t="s">
        <v>11841</v>
      </c>
      <c r="E2297" s="258">
        <v>0</v>
      </c>
    </row>
    <row r="2298" spans="1:5" ht="14.5" x14ac:dyDescent="0.35">
      <c r="A2298" s="127" t="s">
        <v>2040</v>
      </c>
      <c r="B2298" s="128">
        <v>96410</v>
      </c>
      <c r="D2298" s="127" t="s">
        <v>9150</v>
      </c>
      <c r="E2298" s="258">
        <v>96410</v>
      </c>
    </row>
    <row r="2299" spans="1:5" ht="14.5" x14ac:dyDescent="0.35">
      <c r="A2299" s="127" t="s">
        <v>2041</v>
      </c>
      <c r="B2299" s="128">
        <v>277844</v>
      </c>
      <c r="D2299" s="127" t="s">
        <v>9151</v>
      </c>
      <c r="E2299" s="258">
        <v>277844</v>
      </c>
    </row>
    <row r="2300" spans="1:5" ht="14.5" x14ac:dyDescent="0.35">
      <c r="A2300" s="127" t="s">
        <v>2042</v>
      </c>
      <c r="B2300" s="128">
        <v>37011.019999999997</v>
      </c>
      <c r="D2300" s="127" t="s">
        <v>9152</v>
      </c>
      <c r="E2300" s="258">
        <v>37011.019999999997</v>
      </c>
    </row>
    <row r="2301" spans="1:5" ht="14.5" x14ac:dyDescent="0.35">
      <c r="A2301" s="127" t="s">
        <v>2043</v>
      </c>
      <c r="B2301" s="128">
        <v>47116.68</v>
      </c>
      <c r="D2301" s="127" t="s">
        <v>9153</v>
      </c>
      <c r="E2301" s="258">
        <v>47116.68</v>
      </c>
    </row>
    <row r="2302" spans="1:5" ht="14.5" x14ac:dyDescent="0.35">
      <c r="A2302" s="127" t="s">
        <v>2044</v>
      </c>
      <c r="B2302" s="128">
        <v>1463</v>
      </c>
      <c r="D2302" s="127" t="s">
        <v>9154</v>
      </c>
      <c r="E2302" s="258">
        <v>1463</v>
      </c>
    </row>
    <row r="2303" spans="1:5" ht="14.5" x14ac:dyDescent="0.35">
      <c r="A2303" s="127" t="s">
        <v>2045</v>
      </c>
      <c r="B2303" s="128">
        <v>6456</v>
      </c>
      <c r="D2303" s="127" t="s">
        <v>9155</v>
      </c>
      <c r="E2303" s="258">
        <v>6456</v>
      </c>
    </row>
    <row r="2304" spans="1:5" ht="14.5" x14ac:dyDescent="0.35">
      <c r="A2304" s="127" t="s">
        <v>2046</v>
      </c>
      <c r="B2304" s="128">
        <v>190097</v>
      </c>
      <c r="D2304" s="127" t="s">
        <v>9156</v>
      </c>
      <c r="E2304" s="258">
        <v>190097</v>
      </c>
    </row>
    <row r="2305" spans="1:5" ht="14.5" x14ac:dyDescent="0.35">
      <c r="A2305" s="127" t="s">
        <v>2047</v>
      </c>
      <c r="B2305" s="128">
        <v>43910</v>
      </c>
      <c r="D2305" s="127" t="s">
        <v>9157</v>
      </c>
      <c r="E2305" s="258">
        <v>43910</v>
      </c>
    </row>
    <row r="2306" spans="1:5" ht="14.5" x14ac:dyDescent="0.35">
      <c r="A2306" s="127" t="s">
        <v>2048</v>
      </c>
      <c r="B2306" s="128">
        <v>357396</v>
      </c>
      <c r="D2306" s="127" t="s">
        <v>9158</v>
      </c>
      <c r="E2306" s="258">
        <v>357396</v>
      </c>
    </row>
    <row r="2307" spans="1:5" ht="14.5" x14ac:dyDescent="0.35">
      <c r="A2307" s="127" t="s">
        <v>4581</v>
      </c>
      <c r="B2307" s="128">
        <v>0</v>
      </c>
      <c r="D2307" s="127" t="s">
        <v>11842</v>
      </c>
      <c r="E2307" s="258">
        <v>0</v>
      </c>
    </row>
    <row r="2308" spans="1:5" ht="14.5" x14ac:dyDescent="0.35">
      <c r="A2308" s="127" t="s">
        <v>4582</v>
      </c>
      <c r="B2308" s="128">
        <v>2416</v>
      </c>
      <c r="D2308" s="127" t="s">
        <v>11843</v>
      </c>
      <c r="E2308" s="258">
        <v>2416</v>
      </c>
    </row>
    <row r="2309" spans="1:5" ht="14.5" x14ac:dyDescent="0.35">
      <c r="A2309" s="127" t="s">
        <v>2049</v>
      </c>
      <c r="B2309" s="128">
        <v>16065</v>
      </c>
      <c r="D2309" s="127" t="s">
        <v>9159</v>
      </c>
      <c r="E2309" s="258">
        <v>16065</v>
      </c>
    </row>
    <row r="2310" spans="1:5" ht="14.5" x14ac:dyDescent="0.35">
      <c r="A2310" s="127" t="s">
        <v>2050</v>
      </c>
      <c r="B2310" s="128">
        <v>23661</v>
      </c>
      <c r="D2310" s="127" t="s">
        <v>9160</v>
      </c>
      <c r="E2310" s="258">
        <v>23661</v>
      </c>
    </row>
    <row r="2311" spans="1:5" ht="14.5" x14ac:dyDescent="0.35">
      <c r="A2311" s="127" t="s">
        <v>2051</v>
      </c>
      <c r="B2311" s="128">
        <v>1636</v>
      </c>
      <c r="D2311" s="127" t="s">
        <v>9161</v>
      </c>
      <c r="E2311" s="258">
        <v>1636</v>
      </c>
    </row>
    <row r="2312" spans="1:5" ht="14.5" x14ac:dyDescent="0.35">
      <c r="A2312" s="127" t="s">
        <v>4583</v>
      </c>
      <c r="B2312" s="128">
        <v>0</v>
      </c>
      <c r="D2312" s="127" t="s">
        <v>11844</v>
      </c>
      <c r="E2312" s="258">
        <v>0</v>
      </c>
    </row>
    <row r="2313" spans="1:5" ht="14.5" x14ac:dyDescent="0.35">
      <c r="A2313" s="127" t="s">
        <v>2052</v>
      </c>
      <c r="B2313" s="128">
        <v>9292</v>
      </c>
      <c r="D2313" s="127" t="s">
        <v>9162</v>
      </c>
      <c r="E2313" s="258">
        <v>9292</v>
      </c>
    </row>
    <row r="2314" spans="1:5" ht="14.5" x14ac:dyDescent="0.35">
      <c r="A2314" s="127" t="s">
        <v>4584</v>
      </c>
      <c r="B2314" s="128">
        <v>0</v>
      </c>
      <c r="D2314" s="127" t="s">
        <v>11845</v>
      </c>
      <c r="E2314" s="258">
        <v>0</v>
      </c>
    </row>
    <row r="2315" spans="1:5" ht="14.5" x14ac:dyDescent="0.35">
      <c r="A2315" s="127" t="s">
        <v>2053</v>
      </c>
      <c r="B2315" s="128">
        <v>130240</v>
      </c>
      <c r="D2315" s="127" t="s">
        <v>9163</v>
      </c>
      <c r="E2315" s="258">
        <v>130240</v>
      </c>
    </row>
    <row r="2316" spans="1:5" ht="14.5" x14ac:dyDescent="0.35">
      <c r="A2316" s="127" t="s">
        <v>4585</v>
      </c>
      <c r="B2316" s="128">
        <v>0</v>
      </c>
      <c r="D2316" s="127" t="s">
        <v>11846</v>
      </c>
      <c r="E2316" s="258">
        <v>0</v>
      </c>
    </row>
    <row r="2317" spans="1:5" ht="14.5" x14ac:dyDescent="0.35">
      <c r="A2317" s="127" t="s">
        <v>2054</v>
      </c>
      <c r="B2317" s="128">
        <v>1387836</v>
      </c>
      <c r="D2317" s="127" t="s">
        <v>9164</v>
      </c>
      <c r="E2317" s="258">
        <v>1387836</v>
      </c>
    </row>
    <row r="2318" spans="1:5" ht="14.5" x14ac:dyDescent="0.35">
      <c r="A2318" s="127" t="s">
        <v>2055</v>
      </c>
      <c r="B2318" s="128">
        <v>0</v>
      </c>
      <c r="D2318" s="127" t="s">
        <v>9165</v>
      </c>
      <c r="E2318" s="258">
        <v>0</v>
      </c>
    </row>
    <row r="2319" spans="1:5" ht="14.5" x14ac:dyDescent="0.35">
      <c r="A2319" s="127" t="s">
        <v>2056</v>
      </c>
      <c r="B2319" s="128">
        <v>19105</v>
      </c>
      <c r="D2319" s="127" t="s">
        <v>9166</v>
      </c>
      <c r="E2319" s="258">
        <v>19105</v>
      </c>
    </row>
    <row r="2320" spans="1:5" ht="14.5" x14ac:dyDescent="0.35">
      <c r="A2320" s="127" t="s">
        <v>2057</v>
      </c>
      <c r="B2320" s="128">
        <v>8369</v>
      </c>
      <c r="D2320" s="127" t="s">
        <v>9167</v>
      </c>
      <c r="E2320" s="258">
        <v>8369</v>
      </c>
    </row>
    <row r="2321" spans="1:5" ht="14.5" x14ac:dyDescent="0.35">
      <c r="A2321" s="127" t="s">
        <v>4586</v>
      </c>
      <c r="B2321" s="128">
        <v>0</v>
      </c>
      <c r="D2321" s="127" t="s">
        <v>11847</v>
      </c>
      <c r="E2321" s="258">
        <v>0</v>
      </c>
    </row>
    <row r="2322" spans="1:5" ht="14.5" x14ac:dyDescent="0.35">
      <c r="A2322" s="127" t="s">
        <v>4601</v>
      </c>
      <c r="B2322" s="128">
        <v>3897</v>
      </c>
      <c r="D2322" s="127" t="s">
        <v>11848</v>
      </c>
      <c r="E2322" s="258">
        <v>3897</v>
      </c>
    </row>
    <row r="2323" spans="1:5" ht="14.5" x14ac:dyDescent="0.35">
      <c r="A2323" s="127" t="s">
        <v>2058</v>
      </c>
      <c r="B2323" s="128">
        <v>98229</v>
      </c>
      <c r="D2323" s="127" t="s">
        <v>9168</v>
      </c>
      <c r="E2323" s="258">
        <v>98229</v>
      </c>
    </row>
    <row r="2324" spans="1:5" ht="14.5" x14ac:dyDescent="0.35">
      <c r="A2324" s="127" t="s">
        <v>2059</v>
      </c>
      <c r="B2324" s="128">
        <v>5847</v>
      </c>
      <c r="D2324" s="127" t="s">
        <v>9169</v>
      </c>
      <c r="E2324" s="258">
        <v>5847</v>
      </c>
    </row>
    <row r="2325" spans="1:5" ht="14.5" x14ac:dyDescent="0.35">
      <c r="A2325" s="127" t="s">
        <v>2060</v>
      </c>
      <c r="B2325" s="128">
        <v>819993</v>
      </c>
      <c r="D2325" s="127" t="s">
        <v>9170</v>
      </c>
      <c r="E2325" s="258">
        <v>819993</v>
      </c>
    </row>
    <row r="2326" spans="1:5" ht="14.5" x14ac:dyDescent="0.35">
      <c r="A2326" s="127" t="s">
        <v>2061</v>
      </c>
      <c r="B2326" s="128">
        <v>9601</v>
      </c>
      <c r="D2326" s="127" t="s">
        <v>9171</v>
      </c>
      <c r="E2326" s="258">
        <v>9601</v>
      </c>
    </row>
    <row r="2327" spans="1:5" ht="14.5" x14ac:dyDescent="0.35">
      <c r="A2327" s="127" t="s">
        <v>2062</v>
      </c>
      <c r="B2327" s="128">
        <v>48893</v>
      </c>
      <c r="D2327" s="127" t="s">
        <v>9172</v>
      </c>
      <c r="E2327" s="258">
        <v>48893</v>
      </c>
    </row>
    <row r="2328" spans="1:5" ht="14.5" x14ac:dyDescent="0.35">
      <c r="A2328" s="127" t="s">
        <v>2063</v>
      </c>
      <c r="B2328" s="128">
        <v>1241</v>
      </c>
      <c r="D2328" s="127" t="s">
        <v>9173</v>
      </c>
      <c r="E2328" s="258">
        <v>1241</v>
      </c>
    </row>
    <row r="2329" spans="1:5" ht="14.5" x14ac:dyDescent="0.35">
      <c r="A2329" s="127" t="s">
        <v>2064</v>
      </c>
      <c r="B2329" s="128">
        <v>51970</v>
      </c>
      <c r="D2329" s="127" t="s">
        <v>9174</v>
      </c>
      <c r="E2329" s="258">
        <v>51970</v>
      </c>
    </row>
    <row r="2330" spans="1:5" ht="14.5" x14ac:dyDescent="0.35">
      <c r="A2330" s="127" t="s">
        <v>2065</v>
      </c>
      <c r="B2330" s="128">
        <v>33034</v>
      </c>
      <c r="D2330" s="127" t="s">
        <v>9175</v>
      </c>
      <c r="E2330" s="258">
        <v>33034</v>
      </c>
    </row>
    <row r="2331" spans="1:5" ht="14.5" x14ac:dyDescent="0.35">
      <c r="A2331" s="127" t="s">
        <v>2066</v>
      </c>
      <c r="B2331" s="128">
        <v>206938</v>
      </c>
      <c r="D2331" s="127" t="s">
        <v>9176</v>
      </c>
      <c r="E2331" s="258">
        <v>206938</v>
      </c>
    </row>
    <row r="2332" spans="1:5" ht="14.5" x14ac:dyDescent="0.35">
      <c r="A2332" s="127" t="s">
        <v>2067</v>
      </c>
      <c r="B2332" s="128">
        <v>23540</v>
      </c>
      <c r="D2332" s="127" t="s">
        <v>9177</v>
      </c>
      <c r="E2332" s="258">
        <v>23540</v>
      </c>
    </row>
    <row r="2333" spans="1:5" ht="14.5" x14ac:dyDescent="0.35">
      <c r="A2333" s="127" t="s">
        <v>2068</v>
      </c>
      <c r="B2333" s="128">
        <v>52995</v>
      </c>
      <c r="D2333" s="127" t="s">
        <v>9178</v>
      </c>
      <c r="E2333" s="258">
        <v>52995</v>
      </c>
    </row>
    <row r="2334" spans="1:5" ht="14.5" x14ac:dyDescent="0.35">
      <c r="A2334" s="127" t="s">
        <v>2069</v>
      </c>
      <c r="B2334" s="128">
        <v>1875633</v>
      </c>
      <c r="D2334" s="127" t="s">
        <v>9179</v>
      </c>
      <c r="E2334" s="258">
        <v>1875633</v>
      </c>
    </row>
    <row r="2335" spans="1:5" ht="14.5" x14ac:dyDescent="0.35">
      <c r="A2335" s="127" t="s">
        <v>2070</v>
      </c>
      <c r="B2335" s="128">
        <v>10665</v>
      </c>
      <c r="D2335" s="127" t="s">
        <v>9180</v>
      </c>
      <c r="E2335" s="258">
        <v>10665</v>
      </c>
    </row>
    <row r="2336" spans="1:5" ht="14.5" x14ac:dyDescent="0.35">
      <c r="A2336" s="127" t="s">
        <v>4587</v>
      </c>
      <c r="B2336" s="128">
        <v>0</v>
      </c>
      <c r="D2336" s="127" t="s">
        <v>11849</v>
      </c>
      <c r="E2336" s="258">
        <v>0</v>
      </c>
    </row>
    <row r="2337" spans="1:5" ht="14.5" x14ac:dyDescent="0.35">
      <c r="A2337" s="127" t="s">
        <v>2071</v>
      </c>
      <c r="B2337" s="128">
        <v>22205</v>
      </c>
      <c r="D2337" s="127" t="s">
        <v>9181</v>
      </c>
      <c r="E2337" s="258">
        <v>22205</v>
      </c>
    </row>
    <row r="2338" spans="1:5" ht="14.5" x14ac:dyDescent="0.35">
      <c r="A2338" s="127" t="s">
        <v>2072</v>
      </c>
      <c r="B2338" s="128">
        <v>1519</v>
      </c>
      <c r="D2338" s="127" t="s">
        <v>9182</v>
      </c>
      <c r="E2338" s="258">
        <v>1519</v>
      </c>
    </row>
    <row r="2339" spans="1:5" ht="14.5" x14ac:dyDescent="0.35">
      <c r="A2339" s="127" t="s">
        <v>2073</v>
      </c>
      <c r="B2339" s="128">
        <v>8013</v>
      </c>
      <c r="D2339" s="127" t="s">
        <v>9183</v>
      </c>
      <c r="E2339" s="258">
        <v>8013</v>
      </c>
    </row>
    <row r="2340" spans="1:5" ht="14.5" x14ac:dyDescent="0.35">
      <c r="A2340" s="127" t="s">
        <v>2074</v>
      </c>
      <c r="B2340" s="128">
        <v>4594</v>
      </c>
      <c r="D2340" s="127" t="s">
        <v>9184</v>
      </c>
      <c r="E2340" s="258">
        <v>4594</v>
      </c>
    </row>
    <row r="2341" spans="1:5" ht="14.5" x14ac:dyDescent="0.35">
      <c r="A2341" s="127" t="s">
        <v>2075</v>
      </c>
      <c r="B2341" s="128">
        <v>17242</v>
      </c>
      <c r="D2341" s="127" t="s">
        <v>9185</v>
      </c>
      <c r="E2341" s="258">
        <v>17242</v>
      </c>
    </row>
    <row r="2342" spans="1:5" ht="14.5" x14ac:dyDescent="0.35">
      <c r="A2342" s="127" t="s">
        <v>2076</v>
      </c>
      <c r="B2342" s="128">
        <v>974</v>
      </c>
      <c r="D2342" s="127" t="s">
        <v>9186</v>
      </c>
      <c r="E2342" s="258">
        <v>974</v>
      </c>
    </row>
    <row r="2343" spans="1:5" ht="14.5" x14ac:dyDescent="0.35">
      <c r="A2343" s="127" t="s">
        <v>2077</v>
      </c>
      <c r="B2343" s="128">
        <v>71</v>
      </c>
      <c r="D2343" s="127" t="s">
        <v>9187</v>
      </c>
      <c r="E2343" s="258">
        <v>71</v>
      </c>
    </row>
    <row r="2344" spans="1:5" ht="14.5" x14ac:dyDescent="0.35">
      <c r="A2344" s="127" t="s">
        <v>2078</v>
      </c>
      <c r="B2344" s="128">
        <v>63627</v>
      </c>
      <c r="D2344" s="127" t="s">
        <v>9188</v>
      </c>
      <c r="E2344" s="258">
        <v>63627</v>
      </c>
    </row>
    <row r="2345" spans="1:5" ht="14.5" x14ac:dyDescent="0.35">
      <c r="A2345" s="127" t="s">
        <v>2079</v>
      </c>
      <c r="B2345" s="128">
        <v>3662</v>
      </c>
      <c r="D2345" s="127" t="s">
        <v>9189</v>
      </c>
      <c r="E2345" s="258">
        <v>3662</v>
      </c>
    </row>
    <row r="2346" spans="1:5" ht="14.5" x14ac:dyDescent="0.35">
      <c r="A2346" s="127" t="s">
        <v>2080</v>
      </c>
      <c r="B2346" s="128">
        <v>23585</v>
      </c>
      <c r="D2346" s="127" t="s">
        <v>9190</v>
      </c>
      <c r="E2346" s="258">
        <v>23585</v>
      </c>
    </row>
    <row r="2347" spans="1:5" ht="14.5" x14ac:dyDescent="0.35">
      <c r="A2347" s="127" t="s">
        <v>4588</v>
      </c>
      <c r="B2347" s="128">
        <v>0</v>
      </c>
      <c r="D2347" s="127" t="s">
        <v>11850</v>
      </c>
      <c r="E2347" s="258">
        <v>0</v>
      </c>
    </row>
    <row r="2348" spans="1:5" ht="14.5" x14ac:dyDescent="0.35">
      <c r="A2348" s="127" t="s">
        <v>2081</v>
      </c>
      <c r="B2348" s="128">
        <v>1979</v>
      </c>
      <c r="D2348" s="127" t="s">
        <v>9191</v>
      </c>
      <c r="E2348" s="258">
        <v>1979</v>
      </c>
    </row>
    <row r="2349" spans="1:5" ht="14.5" x14ac:dyDescent="0.35">
      <c r="A2349" s="127" t="s">
        <v>2082</v>
      </c>
      <c r="B2349" s="128">
        <v>303314</v>
      </c>
      <c r="D2349" s="127" t="s">
        <v>9192</v>
      </c>
      <c r="E2349" s="258">
        <v>303314</v>
      </c>
    </row>
    <row r="2350" spans="1:5" ht="14.5" x14ac:dyDescent="0.35">
      <c r="A2350" s="127" t="s">
        <v>4589</v>
      </c>
      <c r="B2350" s="128">
        <v>0</v>
      </c>
      <c r="D2350" s="127" t="s">
        <v>11851</v>
      </c>
      <c r="E2350" s="258">
        <v>0</v>
      </c>
    </row>
    <row r="2351" spans="1:5" ht="14.5" x14ac:dyDescent="0.35">
      <c r="A2351" s="127" t="s">
        <v>2083</v>
      </c>
      <c r="B2351" s="128">
        <v>177997</v>
      </c>
      <c r="D2351" s="127" t="s">
        <v>9193</v>
      </c>
      <c r="E2351" s="258">
        <v>177997</v>
      </c>
    </row>
    <row r="2352" spans="1:5" ht="14.5" x14ac:dyDescent="0.35">
      <c r="A2352" s="127" t="s">
        <v>2084</v>
      </c>
      <c r="B2352" s="128">
        <v>148331</v>
      </c>
      <c r="D2352" s="127" t="s">
        <v>9194</v>
      </c>
      <c r="E2352" s="258">
        <v>148331</v>
      </c>
    </row>
    <row r="2353" spans="1:5" ht="14.5" x14ac:dyDescent="0.35">
      <c r="A2353" s="127" t="s">
        <v>2085</v>
      </c>
      <c r="B2353" s="128">
        <v>4832</v>
      </c>
      <c r="D2353" s="127" t="s">
        <v>9195</v>
      </c>
      <c r="E2353" s="258">
        <v>4832</v>
      </c>
    </row>
    <row r="2354" spans="1:5" ht="14.5" x14ac:dyDescent="0.35">
      <c r="A2354" s="127" t="s">
        <v>2086</v>
      </c>
      <c r="B2354" s="128">
        <v>5363</v>
      </c>
      <c r="D2354" s="127" t="s">
        <v>9196</v>
      </c>
      <c r="E2354" s="258">
        <v>5363</v>
      </c>
    </row>
    <row r="2355" spans="1:5" ht="14.5" x14ac:dyDescent="0.35">
      <c r="A2355" s="127" t="s">
        <v>2087</v>
      </c>
      <c r="B2355" s="128">
        <v>18605</v>
      </c>
      <c r="D2355" s="127" t="s">
        <v>9197</v>
      </c>
      <c r="E2355" s="258">
        <v>18605</v>
      </c>
    </row>
    <row r="2356" spans="1:5" ht="14.5" x14ac:dyDescent="0.35">
      <c r="A2356" s="127" t="s">
        <v>2088</v>
      </c>
      <c r="B2356" s="128">
        <v>87457</v>
      </c>
      <c r="D2356" s="127" t="s">
        <v>9198</v>
      </c>
      <c r="E2356" s="258">
        <v>87457</v>
      </c>
    </row>
    <row r="2357" spans="1:5" ht="14.5" x14ac:dyDescent="0.35">
      <c r="A2357" s="127" t="s">
        <v>2089</v>
      </c>
      <c r="B2357" s="128">
        <v>10573</v>
      </c>
      <c r="D2357" s="127" t="s">
        <v>9199</v>
      </c>
      <c r="E2357" s="258">
        <v>10573</v>
      </c>
    </row>
    <row r="2358" spans="1:5" ht="14.5" x14ac:dyDescent="0.35">
      <c r="A2358" s="127" t="s">
        <v>2090</v>
      </c>
      <c r="B2358" s="128">
        <v>418228</v>
      </c>
      <c r="D2358" s="127" t="s">
        <v>9200</v>
      </c>
      <c r="E2358" s="258">
        <v>418228</v>
      </c>
    </row>
    <row r="2359" spans="1:5" ht="14.5" x14ac:dyDescent="0.35">
      <c r="A2359" s="127" t="s">
        <v>2091</v>
      </c>
      <c r="B2359" s="128">
        <v>132458</v>
      </c>
      <c r="D2359" s="127" t="s">
        <v>9201</v>
      </c>
      <c r="E2359" s="258">
        <v>132458</v>
      </c>
    </row>
    <row r="2360" spans="1:5" ht="14.5" x14ac:dyDescent="0.35">
      <c r="A2360" s="127" t="s">
        <v>4590</v>
      </c>
      <c r="B2360" s="128">
        <v>0</v>
      </c>
      <c r="D2360" s="127" t="s">
        <v>11852</v>
      </c>
      <c r="E2360" s="258">
        <v>0</v>
      </c>
    </row>
    <row r="2361" spans="1:5" ht="14.5" x14ac:dyDescent="0.35">
      <c r="A2361" s="127" t="s">
        <v>2092</v>
      </c>
      <c r="B2361" s="128">
        <v>185</v>
      </c>
      <c r="D2361" s="127" t="s">
        <v>9202</v>
      </c>
      <c r="E2361" s="258">
        <v>185</v>
      </c>
    </row>
    <row r="2362" spans="1:5" ht="14.5" x14ac:dyDescent="0.35">
      <c r="A2362" s="127" t="s">
        <v>4591</v>
      </c>
      <c r="B2362" s="128">
        <v>27593.279999999999</v>
      </c>
      <c r="D2362" s="127" t="s">
        <v>9203</v>
      </c>
      <c r="E2362" s="258">
        <v>27593.279999999999</v>
      </c>
    </row>
    <row r="2363" spans="1:5" ht="14.5" x14ac:dyDescent="0.35">
      <c r="A2363" s="127" t="s">
        <v>4592</v>
      </c>
      <c r="B2363" s="128">
        <v>10367.42</v>
      </c>
      <c r="D2363" s="127" t="s">
        <v>9204</v>
      </c>
      <c r="E2363" s="258">
        <v>10367.42</v>
      </c>
    </row>
    <row r="2364" spans="1:5" ht="14.5" x14ac:dyDescent="0.35">
      <c r="A2364" s="127" t="s">
        <v>2093</v>
      </c>
      <c r="B2364" s="128">
        <v>81495</v>
      </c>
      <c r="D2364" s="127" t="s">
        <v>9205</v>
      </c>
      <c r="E2364" s="258">
        <v>81495</v>
      </c>
    </row>
    <row r="2365" spans="1:5" ht="14.5" x14ac:dyDescent="0.35">
      <c r="A2365" s="127" t="s">
        <v>2094</v>
      </c>
      <c r="B2365" s="128">
        <v>2045</v>
      </c>
      <c r="D2365" s="127" t="s">
        <v>9206</v>
      </c>
      <c r="E2365" s="258">
        <v>2045</v>
      </c>
    </row>
    <row r="2366" spans="1:5" ht="14.5" x14ac:dyDescent="0.35">
      <c r="A2366" s="127" t="s">
        <v>2095</v>
      </c>
      <c r="B2366" s="128">
        <v>421285</v>
      </c>
      <c r="D2366" s="127" t="s">
        <v>9207</v>
      </c>
      <c r="E2366" s="258">
        <v>421285</v>
      </c>
    </row>
    <row r="2367" spans="1:5" ht="14.5" x14ac:dyDescent="0.35">
      <c r="A2367" s="127" t="s">
        <v>2096</v>
      </c>
      <c r="B2367" s="128">
        <v>4161</v>
      </c>
      <c r="D2367" s="127" t="s">
        <v>9208</v>
      </c>
      <c r="E2367" s="258">
        <v>4161</v>
      </c>
    </row>
    <row r="2368" spans="1:5" ht="14.5" x14ac:dyDescent="0.35">
      <c r="A2368" s="127" t="s">
        <v>2097</v>
      </c>
      <c r="B2368" s="128">
        <v>12228</v>
      </c>
      <c r="D2368" s="127" t="s">
        <v>9209</v>
      </c>
      <c r="E2368" s="258">
        <v>12228</v>
      </c>
    </row>
    <row r="2369" spans="1:5" ht="14.5" x14ac:dyDescent="0.35">
      <c r="A2369" s="127" t="s">
        <v>2098</v>
      </c>
      <c r="B2369" s="128">
        <v>13497</v>
      </c>
      <c r="D2369" s="127" t="s">
        <v>9210</v>
      </c>
      <c r="E2369" s="258">
        <v>13497</v>
      </c>
    </row>
    <row r="2370" spans="1:5" ht="14.5" x14ac:dyDescent="0.35">
      <c r="A2370" s="127" t="s">
        <v>2099</v>
      </c>
      <c r="B2370" s="128">
        <v>109043</v>
      </c>
      <c r="D2370" s="127" t="s">
        <v>9211</v>
      </c>
      <c r="E2370" s="258">
        <v>109043</v>
      </c>
    </row>
    <row r="2371" spans="1:5" ht="14.5" x14ac:dyDescent="0.35">
      <c r="A2371" s="127" t="s">
        <v>2100</v>
      </c>
      <c r="B2371" s="128">
        <v>219431</v>
      </c>
      <c r="D2371" s="127" t="s">
        <v>9212</v>
      </c>
      <c r="E2371" s="258">
        <v>219431</v>
      </c>
    </row>
    <row r="2372" spans="1:5" ht="14.5" x14ac:dyDescent="0.35">
      <c r="A2372" s="127" t="s">
        <v>2101</v>
      </c>
      <c r="B2372" s="128">
        <v>298135</v>
      </c>
      <c r="D2372" s="127" t="s">
        <v>9213</v>
      </c>
      <c r="E2372" s="258">
        <v>298135</v>
      </c>
    </row>
    <row r="2373" spans="1:5" ht="14.5" x14ac:dyDescent="0.35">
      <c r="A2373" s="127" t="s">
        <v>2102</v>
      </c>
      <c r="B2373" s="128">
        <v>29195</v>
      </c>
      <c r="D2373" s="127" t="s">
        <v>9214</v>
      </c>
      <c r="E2373" s="258">
        <v>29195</v>
      </c>
    </row>
    <row r="2374" spans="1:5" ht="14.5" x14ac:dyDescent="0.35">
      <c r="A2374" s="127" t="s">
        <v>4593</v>
      </c>
      <c r="B2374" s="128">
        <v>1100</v>
      </c>
      <c r="D2374" s="127" t="s">
        <v>9215</v>
      </c>
      <c r="E2374" s="258">
        <v>1100</v>
      </c>
    </row>
    <row r="2375" spans="1:5" ht="14.5" x14ac:dyDescent="0.35">
      <c r="A2375" s="127" t="s">
        <v>2103</v>
      </c>
      <c r="B2375" s="128">
        <v>131010</v>
      </c>
      <c r="D2375" s="127" t="s">
        <v>9216</v>
      </c>
      <c r="E2375" s="258">
        <v>131010</v>
      </c>
    </row>
    <row r="2376" spans="1:5" ht="14.5" x14ac:dyDescent="0.35">
      <c r="A2376" s="127" t="s">
        <v>2104</v>
      </c>
      <c r="B2376" s="128">
        <v>68391</v>
      </c>
      <c r="D2376" s="127" t="s">
        <v>9217</v>
      </c>
      <c r="E2376" s="258">
        <v>68391</v>
      </c>
    </row>
    <row r="2377" spans="1:5" ht="14.5" x14ac:dyDescent="0.35">
      <c r="A2377" s="127" t="s">
        <v>2105</v>
      </c>
      <c r="B2377" s="128">
        <v>133469</v>
      </c>
      <c r="D2377" s="127" t="s">
        <v>9218</v>
      </c>
      <c r="E2377" s="258">
        <v>133469</v>
      </c>
    </row>
    <row r="2378" spans="1:5" ht="14.5" x14ac:dyDescent="0.35">
      <c r="A2378" s="127" t="s">
        <v>2106</v>
      </c>
      <c r="B2378" s="128">
        <v>5099</v>
      </c>
      <c r="D2378" s="127" t="s">
        <v>9219</v>
      </c>
      <c r="E2378" s="258">
        <v>5099</v>
      </c>
    </row>
    <row r="2379" spans="1:5" ht="14.5" x14ac:dyDescent="0.35">
      <c r="A2379" s="127" t="s">
        <v>2107</v>
      </c>
      <c r="B2379" s="128">
        <v>109433</v>
      </c>
      <c r="D2379" s="127" t="s">
        <v>9220</v>
      </c>
      <c r="E2379" s="258">
        <v>109433</v>
      </c>
    </row>
    <row r="2380" spans="1:5" ht="14.5" x14ac:dyDescent="0.35">
      <c r="A2380" s="127" t="s">
        <v>2108</v>
      </c>
      <c r="B2380" s="128">
        <v>2746417</v>
      </c>
      <c r="D2380" s="127" t="s">
        <v>9221</v>
      </c>
      <c r="E2380" s="258">
        <v>2746417</v>
      </c>
    </row>
    <row r="2381" spans="1:5" ht="14.5" x14ac:dyDescent="0.35">
      <c r="A2381" s="127" t="s">
        <v>2109</v>
      </c>
      <c r="B2381" s="128">
        <v>1508</v>
      </c>
      <c r="D2381" s="127" t="s">
        <v>9222</v>
      </c>
      <c r="E2381" s="258">
        <v>1508</v>
      </c>
    </row>
    <row r="2382" spans="1:5" ht="14.5" x14ac:dyDescent="0.35">
      <c r="A2382" s="127" t="s">
        <v>2110</v>
      </c>
      <c r="B2382" s="128">
        <v>18094</v>
      </c>
      <c r="D2382" s="127" t="s">
        <v>9223</v>
      </c>
      <c r="E2382" s="258">
        <v>18094</v>
      </c>
    </row>
    <row r="2383" spans="1:5" ht="14.5" x14ac:dyDescent="0.35">
      <c r="A2383" s="127" t="s">
        <v>2111</v>
      </c>
      <c r="B2383" s="128">
        <v>20041</v>
      </c>
      <c r="D2383" s="127" t="s">
        <v>9224</v>
      </c>
      <c r="E2383" s="258">
        <v>20041</v>
      </c>
    </row>
    <row r="2384" spans="1:5" ht="14.5" x14ac:dyDescent="0.35">
      <c r="A2384" s="127" t="s">
        <v>2112</v>
      </c>
      <c r="B2384" s="128">
        <v>19085</v>
      </c>
      <c r="D2384" s="127" t="s">
        <v>9225</v>
      </c>
      <c r="E2384" s="258">
        <v>19085</v>
      </c>
    </row>
    <row r="2385" spans="1:5" ht="14.5" x14ac:dyDescent="0.35">
      <c r="A2385" s="127" t="s">
        <v>2113</v>
      </c>
      <c r="B2385" s="128">
        <v>11638</v>
      </c>
      <c r="D2385" s="127" t="s">
        <v>9226</v>
      </c>
      <c r="E2385" s="258">
        <v>11638</v>
      </c>
    </row>
    <row r="2386" spans="1:5" ht="14.5" x14ac:dyDescent="0.35">
      <c r="A2386" s="127" t="s">
        <v>2114</v>
      </c>
      <c r="B2386" s="128">
        <v>1973</v>
      </c>
      <c r="D2386" s="127" t="s">
        <v>9227</v>
      </c>
      <c r="E2386" s="258">
        <v>1973</v>
      </c>
    </row>
    <row r="2387" spans="1:5" ht="14.5" x14ac:dyDescent="0.35">
      <c r="A2387" s="127" t="s">
        <v>4594</v>
      </c>
      <c r="B2387" s="128">
        <v>0</v>
      </c>
      <c r="D2387" s="127" t="s">
        <v>11853</v>
      </c>
      <c r="E2387" s="258">
        <v>0</v>
      </c>
    </row>
    <row r="2388" spans="1:5" ht="14.5" x14ac:dyDescent="0.35">
      <c r="A2388" s="127" t="s">
        <v>2115</v>
      </c>
      <c r="B2388" s="128">
        <v>25784</v>
      </c>
      <c r="D2388" s="127" t="s">
        <v>9228</v>
      </c>
      <c r="E2388" s="258">
        <v>25784</v>
      </c>
    </row>
    <row r="2389" spans="1:5" ht="14.5" x14ac:dyDescent="0.35">
      <c r="A2389" s="127" t="s">
        <v>2116</v>
      </c>
      <c r="B2389" s="128">
        <v>7894</v>
      </c>
      <c r="D2389" s="127" t="s">
        <v>9229</v>
      </c>
      <c r="E2389" s="258">
        <v>7894</v>
      </c>
    </row>
    <row r="2390" spans="1:5" ht="14.5" x14ac:dyDescent="0.35">
      <c r="A2390" s="127" t="s">
        <v>2117</v>
      </c>
      <c r="B2390" s="128">
        <v>9442</v>
      </c>
      <c r="D2390" s="127" t="s">
        <v>9230</v>
      </c>
      <c r="E2390" s="258">
        <v>9442</v>
      </c>
    </row>
    <row r="2391" spans="1:5" ht="14.5" x14ac:dyDescent="0.35">
      <c r="A2391" s="127" t="s">
        <v>2118</v>
      </c>
      <c r="B2391" s="128">
        <v>45179</v>
      </c>
      <c r="D2391" s="127" t="s">
        <v>9231</v>
      </c>
      <c r="E2391" s="258">
        <v>45179</v>
      </c>
    </row>
    <row r="2392" spans="1:5" ht="14.5" x14ac:dyDescent="0.35">
      <c r="A2392" s="127" t="s">
        <v>2119</v>
      </c>
      <c r="B2392" s="128">
        <v>1296</v>
      </c>
      <c r="D2392" s="127" t="s">
        <v>9232</v>
      </c>
      <c r="E2392" s="258">
        <v>1296</v>
      </c>
    </row>
    <row r="2393" spans="1:5" ht="14.5" x14ac:dyDescent="0.35">
      <c r="A2393" s="127" t="s">
        <v>2120</v>
      </c>
      <c r="B2393" s="128">
        <v>9466</v>
      </c>
      <c r="D2393" s="127" t="s">
        <v>9233</v>
      </c>
      <c r="E2393" s="258">
        <v>9466</v>
      </c>
    </row>
    <row r="2394" spans="1:5" ht="14.5" x14ac:dyDescent="0.35">
      <c r="A2394" s="127" t="s">
        <v>2121</v>
      </c>
      <c r="B2394" s="128">
        <v>3563</v>
      </c>
      <c r="D2394" s="127" t="s">
        <v>9234</v>
      </c>
      <c r="E2394" s="258">
        <v>3563</v>
      </c>
    </row>
    <row r="2395" spans="1:5" ht="14.5" x14ac:dyDescent="0.35">
      <c r="A2395" s="127" t="s">
        <v>2122</v>
      </c>
      <c r="B2395" s="128">
        <v>374</v>
      </c>
      <c r="D2395" s="127" t="s">
        <v>9235</v>
      </c>
      <c r="E2395" s="258">
        <v>374</v>
      </c>
    </row>
    <row r="2396" spans="1:5" ht="14.5" x14ac:dyDescent="0.35">
      <c r="A2396" s="127" t="s">
        <v>2123</v>
      </c>
      <c r="B2396" s="128">
        <v>23145</v>
      </c>
      <c r="D2396" s="127" t="s">
        <v>9236</v>
      </c>
      <c r="E2396" s="258">
        <v>23145</v>
      </c>
    </row>
    <row r="2397" spans="1:5" ht="14.5" x14ac:dyDescent="0.35">
      <c r="A2397" s="127" t="s">
        <v>2124</v>
      </c>
      <c r="B2397" s="128">
        <v>19061</v>
      </c>
      <c r="D2397" s="127" t="s">
        <v>9237</v>
      </c>
      <c r="E2397" s="258">
        <v>19061</v>
      </c>
    </row>
    <row r="2398" spans="1:5" ht="14.5" x14ac:dyDescent="0.35">
      <c r="A2398" s="127" t="s">
        <v>2125</v>
      </c>
      <c r="B2398" s="128">
        <v>2045</v>
      </c>
      <c r="D2398" s="127" t="s">
        <v>9238</v>
      </c>
      <c r="E2398" s="258">
        <v>2045</v>
      </c>
    </row>
    <row r="2399" spans="1:5" ht="14.5" x14ac:dyDescent="0.35">
      <c r="A2399" s="127" t="s">
        <v>4595</v>
      </c>
      <c r="B2399" s="128">
        <v>0</v>
      </c>
      <c r="D2399" s="127" t="s">
        <v>11854</v>
      </c>
      <c r="E2399" s="258">
        <v>0</v>
      </c>
    </row>
    <row r="2400" spans="1:5" ht="14.5" x14ac:dyDescent="0.35">
      <c r="A2400" s="127" t="s">
        <v>2126</v>
      </c>
      <c r="B2400" s="128">
        <v>397</v>
      </c>
      <c r="D2400" s="127" t="s">
        <v>9239</v>
      </c>
      <c r="E2400" s="258">
        <v>397</v>
      </c>
    </row>
    <row r="2401" spans="1:5" ht="14.5" x14ac:dyDescent="0.35">
      <c r="A2401" s="127" t="s">
        <v>4596</v>
      </c>
      <c r="B2401" s="128">
        <v>2276</v>
      </c>
      <c r="D2401" s="127" t="s">
        <v>9240</v>
      </c>
      <c r="E2401" s="258">
        <v>2276</v>
      </c>
    </row>
    <row r="2402" spans="1:5" ht="14.5" x14ac:dyDescent="0.35">
      <c r="A2402" s="127" t="s">
        <v>2127</v>
      </c>
      <c r="B2402" s="128">
        <v>84449</v>
      </c>
      <c r="D2402" s="127" t="s">
        <v>9241</v>
      </c>
      <c r="E2402" s="258">
        <v>84449</v>
      </c>
    </row>
    <row r="2403" spans="1:5" ht="14.5" x14ac:dyDescent="0.35">
      <c r="A2403" s="127" t="s">
        <v>2128</v>
      </c>
      <c r="B2403" s="128">
        <v>151546</v>
      </c>
      <c r="D2403" s="127" t="s">
        <v>9242</v>
      </c>
      <c r="E2403" s="258">
        <v>151546</v>
      </c>
    </row>
    <row r="2404" spans="1:5" ht="14.5" x14ac:dyDescent="0.35">
      <c r="A2404" s="127" t="s">
        <v>2129</v>
      </c>
      <c r="B2404" s="128">
        <v>5384</v>
      </c>
      <c r="D2404" s="127" t="s">
        <v>9243</v>
      </c>
      <c r="E2404" s="258">
        <v>5384</v>
      </c>
    </row>
    <row r="2405" spans="1:5" ht="14.5" x14ac:dyDescent="0.35">
      <c r="A2405" s="127" t="s">
        <v>2130</v>
      </c>
      <c r="B2405" s="128">
        <v>445</v>
      </c>
      <c r="D2405" s="127" t="s">
        <v>9244</v>
      </c>
      <c r="E2405" s="258">
        <v>445</v>
      </c>
    </row>
    <row r="2406" spans="1:5" ht="14.5" x14ac:dyDescent="0.35">
      <c r="A2406" s="127" t="s">
        <v>2131</v>
      </c>
      <c r="B2406" s="128">
        <v>276654</v>
      </c>
      <c r="D2406" s="127" t="s">
        <v>9245</v>
      </c>
      <c r="E2406" s="258">
        <v>276654</v>
      </c>
    </row>
    <row r="2407" spans="1:5" ht="14.5" x14ac:dyDescent="0.35">
      <c r="A2407" s="127" t="s">
        <v>2132</v>
      </c>
      <c r="B2407" s="128">
        <v>12107</v>
      </c>
      <c r="D2407" s="127" t="s">
        <v>9246</v>
      </c>
      <c r="E2407" s="258">
        <v>12107</v>
      </c>
    </row>
    <row r="2408" spans="1:5" ht="14.5" x14ac:dyDescent="0.35">
      <c r="A2408" s="127" t="s">
        <v>2133</v>
      </c>
      <c r="B2408" s="128">
        <v>182740</v>
      </c>
      <c r="D2408" s="127" t="s">
        <v>9247</v>
      </c>
      <c r="E2408" s="258">
        <v>182740</v>
      </c>
    </row>
    <row r="2409" spans="1:5" ht="14.5" x14ac:dyDescent="0.35">
      <c r="A2409" s="127" t="s">
        <v>2134</v>
      </c>
      <c r="B2409" s="128">
        <v>15940</v>
      </c>
      <c r="D2409" s="127" t="s">
        <v>9248</v>
      </c>
      <c r="E2409" s="258">
        <v>15940</v>
      </c>
    </row>
    <row r="2410" spans="1:5" ht="14.5" x14ac:dyDescent="0.35">
      <c r="A2410" s="127" t="s">
        <v>2135</v>
      </c>
      <c r="B2410" s="128">
        <v>6863</v>
      </c>
      <c r="D2410" s="127" t="s">
        <v>9249</v>
      </c>
      <c r="E2410" s="258">
        <v>6863</v>
      </c>
    </row>
    <row r="2411" spans="1:5" ht="14.5" x14ac:dyDescent="0.35">
      <c r="A2411" s="127" t="s">
        <v>2136</v>
      </c>
      <c r="B2411" s="128">
        <v>7221</v>
      </c>
      <c r="D2411" s="127" t="s">
        <v>9250</v>
      </c>
      <c r="E2411" s="258">
        <v>7221</v>
      </c>
    </row>
    <row r="2412" spans="1:5" ht="14.5" x14ac:dyDescent="0.35">
      <c r="A2412" s="127" t="s">
        <v>2137</v>
      </c>
      <c r="B2412" s="128">
        <v>47448</v>
      </c>
      <c r="D2412" s="127" t="s">
        <v>9251</v>
      </c>
      <c r="E2412" s="258">
        <v>47448</v>
      </c>
    </row>
    <row r="2413" spans="1:5" ht="14.5" x14ac:dyDescent="0.35">
      <c r="A2413" s="127" t="s">
        <v>4597</v>
      </c>
      <c r="B2413" s="128">
        <v>0</v>
      </c>
      <c r="D2413" s="127" t="s">
        <v>11855</v>
      </c>
      <c r="E2413" s="258">
        <v>0</v>
      </c>
    </row>
    <row r="2414" spans="1:5" ht="14.5" x14ac:dyDescent="0.35">
      <c r="A2414" s="127" t="s">
        <v>2138</v>
      </c>
      <c r="B2414" s="128">
        <v>311228</v>
      </c>
      <c r="D2414" s="127" t="s">
        <v>9252</v>
      </c>
      <c r="E2414" s="258">
        <v>311228</v>
      </c>
    </row>
    <row r="2415" spans="1:5" ht="14.5" x14ac:dyDescent="0.35">
      <c r="A2415" s="127" t="s">
        <v>2139</v>
      </c>
      <c r="B2415" s="128">
        <v>183557</v>
      </c>
      <c r="D2415" s="127" t="s">
        <v>9253</v>
      </c>
      <c r="E2415" s="258">
        <v>183557</v>
      </c>
    </row>
    <row r="2416" spans="1:5" ht="14.5" x14ac:dyDescent="0.35">
      <c r="A2416" s="127" t="s">
        <v>2140</v>
      </c>
      <c r="B2416" s="128">
        <v>247117</v>
      </c>
      <c r="D2416" s="127" t="s">
        <v>9254</v>
      </c>
      <c r="E2416" s="258">
        <v>247117</v>
      </c>
    </row>
    <row r="2417" spans="1:5" ht="14.5" x14ac:dyDescent="0.35">
      <c r="A2417" s="127" t="s">
        <v>2141</v>
      </c>
      <c r="B2417" s="128">
        <v>515</v>
      </c>
      <c r="D2417" s="127" t="s">
        <v>9255</v>
      </c>
      <c r="E2417" s="258">
        <v>515</v>
      </c>
    </row>
    <row r="2418" spans="1:5" ht="14.5" x14ac:dyDescent="0.35">
      <c r="A2418" s="127" t="s">
        <v>2142</v>
      </c>
      <c r="B2418" s="128">
        <v>5695</v>
      </c>
      <c r="D2418" s="127" t="s">
        <v>9256</v>
      </c>
      <c r="E2418" s="258">
        <v>5695</v>
      </c>
    </row>
    <row r="2419" spans="1:5" ht="14.5" x14ac:dyDescent="0.35">
      <c r="A2419" s="127" t="s">
        <v>2143</v>
      </c>
      <c r="B2419" s="128">
        <v>41836</v>
      </c>
      <c r="D2419" s="127" t="s">
        <v>9257</v>
      </c>
      <c r="E2419" s="258">
        <v>41836</v>
      </c>
    </row>
    <row r="2420" spans="1:5" ht="14.5" x14ac:dyDescent="0.35">
      <c r="A2420" s="127" t="s">
        <v>2144</v>
      </c>
      <c r="B2420" s="128">
        <v>142371</v>
      </c>
      <c r="D2420" s="127" t="s">
        <v>9258</v>
      </c>
      <c r="E2420" s="258">
        <v>142371</v>
      </c>
    </row>
    <row r="2421" spans="1:5" ht="14.5" x14ac:dyDescent="0.35">
      <c r="A2421" s="127" t="s">
        <v>2145</v>
      </c>
      <c r="B2421" s="128">
        <v>5542</v>
      </c>
      <c r="D2421" s="127" t="s">
        <v>9259</v>
      </c>
      <c r="E2421" s="258">
        <v>5542</v>
      </c>
    </row>
    <row r="2422" spans="1:5" ht="14.5" x14ac:dyDescent="0.35">
      <c r="A2422" s="127" t="s">
        <v>2146</v>
      </c>
      <c r="B2422" s="128">
        <v>240326</v>
      </c>
      <c r="D2422" s="127" t="s">
        <v>9260</v>
      </c>
      <c r="E2422" s="258">
        <v>240326</v>
      </c>
    </row>
    <row r="2423" spans="1:5" ht="14.5" x14ac:dyDescent="0.35">
      <c r="A2423" s="127" t="s">
        <v>2147</v>
      </c>
      <c r="B2423" s="128">
        <v>38224</v>
      </c>
      <c r="D2423" s="127" t="s">
        <v>9261</v>
      </c>
      <c r="E2423" s="258">
        <v>38224</v>
      </c>
    </row>
    <row r="2424" spans="1:5" ht="14.5" x14ac:dyDescent="0.35">
      <c r="A2424" s="127" t="s">
        <v>2148</v>
      </c>
      <c r="B2424" s="128">
        <v>124255</v>
      </c>
      <c r="D2424" s="127" t="s">
        <v>9262</v>
      </c>
      <c r="E2424" s="258">
        <v>124255</v>
      </c>
    </row>
    <row r="2425" spans="1:5" ht="14.5" x14ac:dyDescent="0.35">
      <c r="A2425" s="127" t="s">
        <v>2149</v>
      </c>
      <c r="B2425" s="128">
        <v>554092</v>
      </c>
      <c r="D2425" s="127" t="s">
        <v>9263</v>
      </c>
      <c r="E2425" s="258">
        <v>554092</v>
      </c>
    </row>
    <row r="2426" spans="1:5" ht="14.5" x14ac:dyDescent="0.35">
      <c r="A2426" s="127" t="s">
        <v>2150</v>
      </c>
      <c r="B2426" s="128">
        <v>14082</v>
      </c>
      <c r="D2426" s="127" t="s">
        <v>9264</v>
      </c>
      <c r="E2426" s="258">
        <v>14082</v>
      </c>
    </row>
    <row r="2427" spans="1:5" ht="14.5" x14ac:dyDescent="0.35">
      <c r="A2427" s="127" t="s">
        <v>2151</v>
      </c>
      <c r="B2427" s="128">
        <v>5399</v>
      </c>
      <c r="D2427" s="127" t="s">
        <v>9265</v>
      </c>
      <c r="E2427" s="258">
        <v>5399</v>
      </c>
    </row>
    <row r="2428" spans="1:5" ht="14.5" x14ac:dyDescent="0.35">
      <c r="A2428" s="127" t="s">
        <v>2152</v>
      </c>
      <c r="B2428" s="128">
        <v>58237</v>
      </c>
      <c r="D2428" s="127" t="s">
        <v>9266</v>
      </c>
      <c r="E2428" s="258">
        <v>58237</v>
      </c>
    </row>
    <row r="2429" spans="1:5" ht="14.5" x14ac:dyDescent="0.35">
      <c r="A2429" s="127" t="s">
        <v>2153</v>
      </c>
      <c r="B2429" s="128">
        <v>242559</v>
      </c>
      <c r="D2429" s="127" t="s">
        <v>9267</v>
      </c>
      <c r="E2429" s="258">
        <v>242559</v>
      </c>
    </row>
    <row r="2430" spans="1:5" ht="14.5" x14ac:dyDescent="0.35">
      <c r="A2430" s="127" t="s">
        <v>2154</v>
      </c>
      <c r="B2430" s="128">
        <v>40651</v>
      </c>
      <c r="D2430" s="127" t="s">
        <v>9268</v>
      </c>
      <c r="E2430" s="258">
        <v>40651</v>
      </c>
    </row>
    <row r="2431" spans="1:5" ht="14.5" x14ac:dyDescent="0.35">
      <c r="A2431" s="127" t="s">
        <v>2155</v>
      </c>
      <c r="B2431" s="128">
        <v>194075</v>
      </c>
      <c r="D2431" s="127" t="s">
        <v>9269</v>
      </c>
      <c r="E2431" s="258">
        <v>194075</v>
      </c>
    </row>
    <row r="2432" spans="1:5" ht="14.5" x14ac:dyDescent="0.35">
      <c r="A2432" s="127" t="s">
        <v>2156</v>
      </c>
      <c r="B2432" s="128">
        <v>754753</v>
      </c>
      <c r="D2432" s="127" t="s">
        <v>9270</v>
      </c>
      <c r="E2432" s="258">
        <v>754753</v>
      </c>
    </row>
    <row r="2433" spans="1:5" ht="14.5" x14ac:dyDescent="0.35">
      <c r="A2433" s="127" t="s">
        <v>2157</v>
      </c>
      <c r="B2433" s="128">
        <v>759</v>
      </c>
      <c r="D2433" s="127" t="s">
        <v>9271</v>
      </c>
      <c r="E2433" s="258">
        <v>759</v>
      </c>
    </row>
    <row r="2434" spans="1:5" ht="14.5" x14ac:dyDescent="0.35">
      <c r="A2434" s="127" t="s">
        <v>2158</v>
      </c>
      <c r="B2434" s="128">
        <v>334642.26</v>
      </c>
      <c r="D2434" s="127" t="s">
        <v>9272</v>
      </c>
      <c r="E2434" s="258">
        <v>334642.26</v>
      </c>
    </row>
    <row r="2435" spans="1:5" ht="14.5" x14ac:dyDescent="0.35">
      <c r="A2435" s="127" t="s">
        <v>2159</v>
      </c>
      <c r="B2435" s="128">
        <v>971</v>
      </c>
      <c r="D2435" s="127" t="s">
        <v>9273</v>
      </c>
      <c r="E2435" s="258">
        <v>971</v>
      </c>
    </row>
    <row r="2436" spans="1:5" ht="14.5" x14ac:dyDescent="0.35">
      <c r="A2436" s="127" t="s">
        <v>2160</v>
      </c>
      <c r="B2436" s="128">
        <v>460700</v>
      </c>
      <c r="D2436" s="127" t="s">
        <v>9274</v>
      </c>
      <c r="E2436" s="258">
        <v>460700</v>
      </c>
    </row>
    <row r="2437" spans="1:5" ht="14.5" x14ac:dyDescent="0.35">
      <c r="A2437" s="127" t="s">
        <v>2161</v>
      </c>
      <c r="B2437" s="128">
        <v>131032</v>
      </c>
      <c r="D2437" s="127" t="s">
        <v>9275</v>
      </c>
      <c r="E2437" s="258">
        <v>131032</v>
      </c>
    </row>
    <row r="2438" spans="1:5" ht="14.5" x14ac:dyDescent="0.35">
      <c r="A2438" s="127" t="s">
        <v>2162</v>
      </c>
      <c r="B2438" s="128">
        <v>1272</v>
      </c>
      <c r="D2438" s="127" t="s">
        <v>9276</v>
      </c>
      <c r="E2438" s="258">
        <v>1272</v>
      </c>
    </row>
    <row r="2439" spans="1:5" ht="14.5" x14ac:dyDescent="0.35">
      <c r="A2439" s="127" t="s">
        <v>2163</v>
      </c>
      <c r="B2439" s="128">
        <v>1814</v>
      </c>
      <c r="D2439" s="127" t="s">
        <v>9277</v>
      </c>
      <c r="E2439" s="258">
        <v>1814</v>
      </c>
    </row>
    <row r="2440" spans="1:5" ht="14.5" x14ac:dyDescent="0.35">
      <c r="A2440" s="127" t="s">
        <v>2164</v>
      </c>
      <c r="B2440" s="128">
        <v>157902</v>
      </c>
      <c r="D2440" s="127" t="s">
        <v>9278</v>
      </c>
      <c r="E2440" s="258">
        <v>157902</v>
      </c>
    </row>
    <row r="2441" spans="1:5" ht="14.5" x14ac:dyDescent="0.35">
      <c r="A2441" s="127" t="s">
        <v>2165</v>
      </c>
      <c r="B2441" s="128">
        <v>14718</v>
      </c>
      <c r="D2441" s="127" t="s">
        <v>9279</v>
      </c>
      <c r="E2441" s="258">
        <v>14718</v>
      </c>
    </row>
    <row r="2442" spans="1:5" ht="14.5" x14ac:dyDescent="0.35">
      <c r="A2442" s="127" t="s">
        <v>2166</v>
      </c>
      <c r="B2442" s="128">
        <v>140512</v>
      </c>
      <c r="D2442" s="127" t="s">
        <v>9280</v>
      </c>
      <c r="E2442" s="258">
        <v>140512</v>
      </c>
    </row>
    <row r="2443" spans="1:5" ht="14.5" x14ac:dyDescent="0.35">
      <c r="A2443" s="127" t="s">
        <v>2167</v>
      </c>
      <c r="B2443" s="128">
        <v>269916</v>
      </c>
      <c r="D2443" s="127" t="s">
        <v>9281</v>
      </c>
      <c r="E2443" s="258">
        <v>269916</v>
      </c>
    </row>
    <row r="2444" spans="1:5" ht="14.5" x14ac:dyDescent="0.35">
      <c r="A2444" s="127" t="s">
        <v>2168</v>
      </c>
      <c r="B2444" s="128">
        <v>733</v>
      </c>
      <c r="D2444" s="127" t="s">
        <v>9282</v>
      </c>
      <c r="E2444" s="258">
        <v>733</v>
      </c>
    </row>
    <row r="2445" spans="1:5" ht="14.5" x14ac:dyDescent="0.35">
      <c r="A2445" s="127" t="s">
        <v>2169</v>
      </c>
      <c r="B2445" s="128">
        <v>163437</v>
      </c>
      <c r="D2445" s="127" t="s">
        <v>9283</v>
      </c>
      <c r="E2445" s="258">
        <v>163437</v>
      </c>
    </row>
    <row r="2446" spans="1:5" ht="14.5" x14ac:dyDescent="0.35">
      <c r="A2446" s="127" t="s">
        <v>2170</v>
      </c>
      <c r="B2446" s="128">
        <v>117990</v>
      </c>
      <c r="D2446" s="127" t="s">
        <v>9284</v>
      </c>
      <c r="E2446" s="258">
        <v>117990</v>
      </c>
    </row>
    <row r="2447" spans="1:5" ht="14.5" x14ac:dyDescent="0.35">
      <c r="A2447" s="127" t="s">
        <v>2171</v>
      </c>
      <c r="B2447" s="128">
        <v>23504</v>
      </c>
      <c r="D2447" s="127" t="s">
        <v>9285</v>
      </c>
      <c r="E2447" s="258">
        <v>23504</v>
      </c>
    </row>
    <row r="2448" spans="1:5" ht="14.5" x14ac:dyDescent="0.35">
      <c r="A2448" s="127" t="s">
        <v>2172</v>
      </c>
      <c r="B2448" s="128">
        <v>9599</v>
      </c>
      <c r="D2448" s="127" t="s">
        <v>9286</v>
      </c>
      <c r="E2448" s="258">
        <v>9599</v>
      </c>
    </row>
    <row r="2449" spans="1:5" ht="14.5" x14ac:dyDescent="0.35">
      <c r="A2449" s="127" t="s">
        <v>2173</v>
      </c>
      <c r="B2449" s="128">
        <v>60964</v>
      </c>
      <c r="D2449" s="127" t="s">
        <v>9287</v>
      </c>
      <c r="E2449" s="258">
        <v>60964</v>
      </c>
    </row>
    <row r="2450" spans="1:5" ht="14.5" x14ac:dyDescent="0.35">
      <c r="A2450" s="127" t="s">
        <v>2174</v>
      </c>
      <c r="B2450" s="128">
        <v>77129.98</v>
      </c>
      <c r="D2450" s="127" t="s">
        <v>9288</v>
      </c>
      <c r="E2450" s="258">
        <v>77129.98</v>
      </c>
    </row>
    <row r="2451" spans="1:5" ht="14.5" x14ac:dyDescent="0.35">
      <c r="A2451" s="127" t="s">
        <v>2175</v>
      </c>
      <c r="B2451" s="128">
        <v>2283</v>
      </c>
      <c r="D2451" s="127" t="s">
        <v>9289</v>
      </c>
      <c r="E2451" s="258">
        <v>2283</v>
      </c>
    </row>
    <row r="2452" spans="1:5" ht="14.5" x14ac:dyDescent="0.35">
      <c r="A2452" s="127" t="s">
        <v>2176</v>
      </c>
      <c r="B2452" s="128">
        <v>17583</v>
      </c>
      <c r="D2452" s="127" t="s">
        <v>9290</v>
      </c>
      <c r="E2452" s="258">
        <v>17583</v>
      </c>
    </row>
    <row r="2453" spans="1:5" ht="14.5" x14ac:dyDescent="0.35">
      <c r="A2453" s="127" t="s">
        <v>2177</v>
      </c>
      <c r="B2453" s="128">
        <v>783240</v>
      </c>
      <c r="D2453" s="127" t="s">
        <v>9291</v>
      </c>
      <c r="E2453" s="258">
        <v>783240</v>
      </c>
    </row>
    <row r="2454" spans="1:5" ht="14.5" x14ac:dyDescent="0.35">
      <c r="A2454" s="127" t="s">
        <v>2178</v>
      </c>
      <c r="B2454" s="128">
        <v>14933</v>
      </c>
      <c r="D2454" s="127" t="s">
        <v>9292</v>
      </c>
      <c r="E2454" s="258">
        <v>14933</v>
      </c>
    </row>
    <row r="2455" spans="1:5" ht="14.5" x14ac:dyDescent="0.35">
      <c r="A2455" s="127" t="s">
        <v>2179</v>
      </c>
      <c r="B2455" s="128">
        <v>2779</v>
      </c>
      <c r="D2455" s="127" t="s">
        <v>9293</v>
      </c>
      <c r="E2455" s="258">
        <v>2779</v>
      </c>
    </row>
    <row r="2456" spans="1:5" ht="14.5" x14ac:dyDescent="0.35">
      <c r="A2456" s="127" t="s">
        <v>4598</v>
      </c>
      <c r="B2456" s="128">
        <v>17888</v>
      </c>
      <c r="D2456" s="127" t="s">
        <v>9294</v>
      </c>
      <c r="E2456" s="258">
        <v>17888</v>
      </c>
    </row>
    <row r="2457" spans="1:5" ht="14.5" x14ac:dyDescent="0.35">
      <c r="A2457" s="127" t="s">
        <v>4599</v>
      </c>
      <c r="B2457" s="128">
        <v>0</v>
      </c>
      <c r="D2457" s="127" t="s">
        <v>11856</v>
      </c>
      <c r="E2457" s="258">
        <v>0</v>
      </c>
    </row>
    <row r="2458" spans="1:5" ht="14.5" x14ac:dyDescent="0.35">
      <c r="A2458" s="127" t="s">
        <v>2180</v>
      </c>
      <c r="B2458" s="128">
        <v>82443</v>
      </c>
      <c r="D2458" s="127" t="s">
        <v>9295</v>
      </c>
      <c r="E2458" s="258">
        <v>82443</v>
      </c>
    </row>
    <row r="2459" spans="1:5" ht="14.5" x14ac:dyDescent="0.35">
      <c r="A2459" s="127" t="s">
        <v>2181</v>
      </c>
      <c r="B2459" s="128">
        <v>12395</v>
      </c>
      <c r="D2459" s="127" t="s">
        <v>9296</v>
      </c>
      <c r="E2459" s="258">
        <v>12395</v>
      </c>
    </row>
    <row r="2460" spans="1:5" ht="14.5" x14ac:dyDescent="0.35">
      <c r="A2460" s="127" t="s">
        <v>2182</v>
      </c>
      <c r="B2460" s="128">
        <v>3708556</v>
      </c>
      <c r="D2460" s="127" t="s">
        <v>9297</v>
      </c>
      <c r="E2460" s="258">
        <v>3708556</v>
      </c>
    </row>
    <row r="2461" spans="1:5" ht="14.5" x14ac:dyDescent="0.35">
      <c r="A2461" s="127" t="s">
        <v>2183</v>
      </c>
      <c r="B2461" s="128">
        <v>4470</v>
      </c>
      <c r="D2461" s="127" t="s">
        <v>9298</v>
      </c>
      <c r="E2461" s="258">
        <v>4470</v>
      </c>
    </row>
    <row r="2462" spans="1:5" ht="14.5" x14ac:dyDescent="0.35">
      <c r="A2462" s="127" t="s">
        <v>2184</v>
      </c>
      <c r="B2462" s="128">
        <v>11460</v>
      </c>
      <c r="D2462" s="127" t="s">
        <v>9299</v>
      </c>
      <c r="E2462" s="258">
        <v>11460</v>
      </c>
    </row>
    <row r="2463" spans="1:5" ht="14.5" x14ac:dyDescent="0.35">
      <c r="A2463" s="127" t="s">
        <v>2185</v>
      </c>
      <c r="B2463" s="128">
        <v>12417</v>
      </c>
      <c r="D2463" s="127" t="s">
        <v>9300</v>
      </c>
      <c r="E2463" s="258">
        <v>12417</v>
      </c>
    </row>
    <row r="2464" spans="1:5" ht="14.5" x14ac:dyDescent="0.35">
      <c r="A2464" s="127" t="s">
        <v>2186</v>
      </c>
      <c r="B2464" s="128">
        <v>21793</v>
      </c>
      <c r="D2464" s="127" t="s">
        <v>9301</v>
      </c>
      <c r="E2464" s="258">
        <v>21793</v>
      </c>
    </row>
    <row r="2465" spans="1:5" ht="14.5" x14ac:dyDescent="0.35">
      <c r="A2465" s="127" t="s">
        <v>2187</v>
      </c>
      <c r="B2465" s="128">
        <v>12056</v>
      </c>
      <c r="D2465" s="127" t="s">
        <v>9302</v>
      </c>
      <c r="E2465" s="258">
        <v>12056</v>
      </c>
    </row>
    <row r="2466" spans="1:5" ht="14.5" x14ac:dyDescent="0.35">
      <c r="A2466" s="127" t="s">
        <v>2188</v>
      </c>
      <c r="B2466" s="128">
        <v>16784</v>
      </c>
      <c r="D2466" s="127" t="s">
        <v>9303</v>
      </c>
      <c r="E2466" s="258">
        <v>16784</v>
      </c>
    </row>
    <row r="2467" spans="1:5" ht="14.5" x14ac:dyDescent="0.35">
      <c r="A2467" s="127" t="s">
        <v>2189</v>
      </c>
      <c r="B2467" s="128">
        <v>19604</v>
      </c>
      <c r="D2467" s="127" t="s">
        <v>11857</v>
      </c>
      <c r="E2467" s="258">
        <v>19604</v>
      </c>
    </row>
    <row r="2468" spans="1:5" ht="14.5" x14ac:dyDescent="0.35">
      <c r="A2468" s="127" t="s">
        <v>2190</v>
      </c>
      <c r="B2468" s="128">
        <v>14438</v>
      </c>
      <c r="D2468" s="127" t="s">
        <v>9304</v>
      </c>
      <c r="E2468" s="258">
        <v>14438</v>
      </c>
    </row>
    <row r="2469" spans="1:5" ht="14.5" x14ac:dyDescent="0.35">
      <c r="A2469" s="127" t="s">
        <v>2191</v>
      </c>
      <c r="B2469" s="128">
        <v>3097</v>
      </c>
      <c r="D2469" s="127" t="s">
        <v>9305</v>
      </c>
      <c r="E2469" s="258">
        <v>3097</v>
      </c>
    </row>
    <row r="2470" spans="1:5" ht="14.5" x14ac:dyDescent="0.35">
      <c r="A2470" s="127" t="s">
        <v>2192</v>
      </c>
      <c r="B2470" s="128">
        <v>14975</v>
      </c>
      <c r="D2470" s="127" t="s">
        <v>9306</v>
      </c>
      <c r="E2470" s="258">
        <v>14975</v>
      </c>
    </row>
    <row r="2471" spans="1:5" ht="14.5" x14ac:dyDescent="0.35">
      <c r="A2471" s="127" t="s">
        <v>2193</v>
      </c>
      <c r="B2471" s="128">
        <v>13608</v>
      </c>
      <c r="D2471" s="127" t="s">
        <v>9307</v>
      </c>
      <c r="E2471" s="258">
        <v>13608</v>
      </c>
    </row>
    <row r="2472" spans="1:5" ht="14.5" x14ac:dyDescent="0.35">
      <c r="A2472" s="127" t="s">
        <v>2194</v>
      </c>
      <c r="B2472" s="128">
        <v>2893</v>
      </c>
      <c r="D2472" s="127" t="s">
        <v>9308</v>
      </c>
      <c r="E2472" s="258">
        <v>2893</v>
      </c>
    </row>
    <row r="2473" spans="1:5" ht="14.5" x14ac:dyDescent="0.35">
      <c r="A2473" s="127" t="s">
        <v>2195</v>
      </c>
      <c r="B2473" s="128">
        <v>32271</v>
      </c>
      <c r="D2473" s="127" t="s">
        <v>9309</v>
      </c>
      <c r="E2473" s="258">
        <v>32271</v>
      </c>
    </row>
    <row r="2474" spans="1:5" ht="14.5" x14ac:dyDescent="0.35">
      <c r="A2474" s="127" t="s">
        <v>2196</v>
      </c>
      <c r="B2474" s="128">
        <v>7209</v>
      </c>
      <c r="D2474" s="127" t="s">
        <v>9310</v>
      </c>
      <c r="E2474" s="258">
        <v>7209</v>
      </c>
    </row>
    <row r="2475" spans="1:5" ht="14.5" x14ac:dyDescent="0.35">
      <c r="A2475" s="127" t="s">
        <v>2197</v>
      </c>
      <c r="B2475" s="128">
        <v>184515</v>
      </c>
      <c r="D2475" s="127" t="s">
        <v>9311</v>
      </c>
      <c r="E2475" s="258">
        <v>184515</v>
      </c>
    </row>
    <row r="2476" spans="1:5" ht="14.5" x14ac:dyDescent="0.35">
      <c r="A2476" s="127" t="s">
        <v>2198</v>
      </c>
      <c r="B2476" s="128">
        <v>7444</v>
      </c>
      <c r="D2476" s="127" t="s">
        <v>9312</v>
      </c>
      <c r="E2476" s="258">
        <v>7444</v>
      </c>
    </row>
    <row r="2477" spans="1:5" ht="14.5" x14ac:dyDescent="0.35">
      <c r="A2477" s="127" t="s">
        <v>2199</v>
      </c>
      <c r="B2477" s="128">
        <v>119895</v>
      </c>
      <c r="D2477" s="127" t="s">
        <v>9313</v>
      </c>
      <c r="E2477" s="258">
        <v>119895</v>
      </c>
    </row>
    <row r="2478" spans="1:5" ht="14.5" x14ac:dyDescent="0.35">
      <c r="A2478" s="127" t="s">
        <v>4600</v>
      </c>
      <c r="B2478" s="128">
        <v>0</v>
      </c>
      <c r="D2478" s="127" t="s">
        <v>11858</v>
      </c>
      <c r="E2478" s="258">
        <v>0</v>
      </c>
    </row>
    <row r="2479" spans="1:5" ht="14.5" x14ac:dyDescent="0.35">
      <c r="A2479" s="127" t="s">
        <v>2200</v>
      </c>
      <c r="B2479" s="128">
        <v>3065</v>
      </c>
      <c r="D2479" s="127" t="s">
        <v>9314</v>
      </c>
      <c r="E2479" s="258">
        <v>3065</v>
      </c>
    </row>
    <row r="2480" spans="1:5" ht="14.5" x14ac:dyDescent="0.35">
      <c r="A2480" s="127" t="s">
        <v>2201</v>
      </c>
      <c r="B2480" s="128">
        <v>102684</v>
      </c>
      <c r="D2480" s="127" t="s">
        <v>9315</v>
      </c>
      <c r="E2480" s="258">
        <v>102684</v>
      </c>
    </row>
    <row r="2481" spans="1:5" ht="14.5" x14ac:dyDescent="0.35">
      <c r="A2481" s="127" t="s">
        <v>2202</v>
      </c>
      <c r="B2481" s="128">
        <v>11458</v>
      </c>
      <c r="D2481" s="127" t="s">
        <v>9316</v>
      </c>
      <c r="E2481" s="258">
        <v>11458</v>
      </c>
    </row>
    <row r="2482" spans="1:5" ht="14.5" x14ac:dyDescent="0.35">
      <c r="A2482" s="127" t="s">
        <v>2203</v>
      </c>
      <c r="B2482" s="128">
        <v>194352</v>
      </c>
      <c r="D2482" s="127" t="s">
        <v>9317</v>
      </c>
      <c r="E2482" s="258">
        <v>194352</v>
      </c>
    </row>
    <row r="2483" spans="1:5" ht="14.5" x14ac:dyDescent="0.35">
      <c r="A2483" s="127" t="s">
        <v>2204</v>
      </c>
      <c r="B2483" s="128">
        <v>128750</v>
      </c>
      <c r="D2483" s="127" t="s">
        <v>9318</v>
      </c>
      <c r="E2483" s="258">
        <v>128750</v>
      </c>
    </row>
    <row r="2484" spans="1:5" ht="14.5" x14ac:dyDescent="0.35">
      <c r="A2484" s="127" t="s">
        <v>2205</v>
      </c>
      <c r="B2484" s="128">
        <v>62138</v>
      </c>
      <c r="D2484" s="127" t="s">
        <v>9319</v>
      </c>
      <c r="E2484" s="258">
        <v>62138</v>
      </c>
    </row>
    <row r="2485" spans="1:5" ht="14.5" x14ac:dyDescent="0.35">
      <c r="A2485" s="127" t="s">
        <v>4602</v>
      </c>
      <c r="B2485" s="128">
        <v>137524</v>
      </c>
      <c r="D2485" s="127" t="s">
        <v>9320</v>
      </c>
      <c r="E2485" s="258">
        <v>137524</v>
      </c>
    </row>
    <row r="2486" spans="1:5" ht="14.5" x14ac:dyDescent="0.35">
      <c r="A2486" s="127" t="s">
        <v>4603</v>
      </c>
      <c r="B2486" s="128">
        <v>202500</v>
      </c>
      <c r="D2486" s="127" t="s">
        <v>9321</v>
      </c>
      <c r="E2486" s="258">
        <v>202500</v>
      </c>
    </row>
    <row r="2487" spans="1:5" ht="14.5" x14ac:dyDescent="0.35">
      <c r="A2487" s="127" t="s">
        <v>4604</v>
      </c>
      <c r="B2487" s="128">
        <v>173198</v>
      </c>
      <c r="D2487" s="127" t="s">
        <v>9322</v>
      </c>
      <c r="E2487" s="258">
        <v>173198</v>
      </c>
    </row>
    <row r="2488" spans="1:5" ht="14.5" x14ac:dyDescent="0.35">
      <c r="A2488" s="127" t="s">
        <v>4605</v>
      </c>
      <c r="B2488" s="128">
        <v>268000</v>
      </c>
      <c r="D2488" s="127" t="s">
        <v>9323</v>
      </c>
      <c r="E2488" s="258">
        <v>268000</v>
      </c>
    </row>
    <row r="2489" spans="1:5" ht="14.5" x14ac:dyDescent="0.35">
      <c r="A2489" s="127" t="s">
        <v>4606</v>
      </c>
      <c r="B2489" s="128">
        <v>112000</v>
      </c>
      <c r="D2489" s="127" t="s">
        <v>9324</v>
      </c>
      <c r="E2489" s="258">
        <v>112000</v>
      </c>
    </row>
    <row r="2490" spans="1:5" ht="14.5" x14ac:dyDescent="0.35">
      <c r="A2490" s="127" t="s">
        <v>4607</v>
      </c>
      <c r="B2490" s="128">
        <v>166698</v>
      </c>
      <c r="D2490" s="127" t="s">
        <v>9325</v>
      </c>
      <c r="E2490" s="258">
        <v>166698</v>
      </c>
    </row>
    <row r="2491" spans="1:5" ht="14.5" x14ac:dyDescent="0.35">
      <c r="A2491" s="127" t="s">
        <v>4608</v>
      </c>
      <c r="B2491" s="128">
        <v>202500</v>
      </c>
      <c r="D2491" s="127" t="s">
        <v>9326</v>
      </c>
      <c r="E2491" s="258">
        <v>202500</v>
      </c>
    </row>
    <row r="2492" spans="1:5" ht="14.5" x14ac:dyDescent="0.35">
      <c r="A2492" s="127" t="s">
        <v>4609</v>
      </c>
      <c r="B2492" s="128">
        <v>224836</v>
      </c>
      <c r="D2492" s="127" t="s">
        <v>9327</v>
      </c>
      <c r="E2492" s="258">
        <v>224836</v>
      </c>
    </row>
    <row r="2493" spans="1:5" ht="14.5" x14ac:dyDescent="0.35">
      <c r="A2493" s="127" t="s">
        <v>4610</v>
      </c>
      <c r="B2493" s="128">
        <v>161392</v>
      </c>
      <c r="D2493" s="127" t="s">
        <v>9328</v>
      </c>
      <c r="E2493" s="258">
        <v>161392</v>
      </c>
    </row>
    <row r="2494" spans="1:5" ht="14.5" x14ac:dyDescent="0.35">
      <c r="A2494" s="127" t="s">
        <v>4611</v>
      </c>
      <c r="B2494" s="128">
        <v>295000</v>
      </c>
      <c r="D2494" s="127" t="s">
        <v>9329</v>
      </c>
      <c r="E2494" s="258">
        <v>295000</v>
      </c>
    </row>
    <row r="2495" spans="1:5" ht="14.5" x14ac:dyDescent="0.35">
      <c r="A2495" s="127" t="s">
        <v>4612</v>
      </c>
      <c r="B2495" s="128">
        <v>294999</v>
      </c>
      <c r="D2495" s="127" t="s">
        <v>9330</v>
      </c>
      <c r="E2495" s="258">
        <v>294999</v>
      </c>
    </row>
    <row r="2496" spans="1:5" ht="14.5" x14ac:dyDescent="0.35">
      <c r="A2496" s="127" t="s">
        <v>4613</v>
      </c>
      <c r="B2496" s="128">
        <v>269829</v>
      </c>
      <c r="D2496" s="127" t="s">
        <v>9331</v>
      </c>
      <c r="E2496" s="258">
        <v>269829</v>
      </c>
    </row>
    <row r="2497" spans="1:5" ht="14.5" x14ac:dyDescent="0.35">
      <c r="A2497" s="127" t="s">
        <v>4614</v>
      </c>
      <c r="B2497" s="128">
        <v>180116</v>
      </c>
      <c r="D2497" s="127" t="s">
        <v>9332</v>
      </c>
      <c r="E2497" s="258">
        <v>180116</v>
      </c>
    </row>
    <row r="2498" spans="1:5" ht="14.5" x14ac:dyDescent="0.35">
      <c r="A2498" s="127" t="s">
        <v>4615</v>
      </c>
      <c r="B2498" s="128">
        <v>179041</v>
      </c>
      <c r="D2498" s="127" t="s">
        <v>9333</v>
      </c>
      <c r="E2498" s="258">
        <v>179041</v>
      </c>
    </row>
    <row r="2499" spans="1:5" ht="14.5" x14ac:dyDescent="0.35">
      <c r="A2499" s="127" t="s">
        <v>4616</v>
      </c>
      <c r="B2499" s="128">
        <v>228698</v>
      </c>
      <c r="D2499" s="127" t="s">
        <v>9334</v>
      </c>
      <c r="E2499" s="258">
        <v>228698</v>
      </c>
    </row>
    <row r="2500" spans="1:5" ht="14.5" x14ac:dyDescent="0.35">
      <c r="A2500" s="127" t="s">
        <v>4617</v>
      </c>
      <c r="B2500" s="128">
        <v>67200</v>
      </c>
      <c r="D2500" s="127" t="s">
        <v>9335</v>
      </c>
      <c r="E2500" s="258">
        <v>67200</v>
      </c>
    </row>
    <row r="2501" spans="1:5" ht="14.5" x14ac:dyDescent="0.35">
      <c r="A2501" s="127" t="s">
        <v>4618</v>
      </c>
      <c r="B2501" s="128">
        <v>220188</v>
      </c>
      <c r="D2501" s="127" t="s">
        <v>9336</v>
      </c>
      <c r="E2501" s="258">
        <v>220188</v>
      </c>
    </row>
    <row r="2502" spans="1:5" ht="14.5" x14ac:dyDescent="0.35">
      <c r="A2502" s="127" t="s">
        <v>4619</v>
      </c>
      <c r="B2502" s="128">
        <v>80500</v>
      </c>
      <c r="D2502" s="127" t="s">
        <v>9337</v>
      </c>
      <c r="E2502" s="258">
        <v>80500</v>
      </c>
    </row>
    <row r="2503" spans="1:5" ht="14.5" x14ac:dyDescent="0.35">
      <c r="A2503" s="127" t="s">
        <v>4620</v>
      </c>
      <c r="B2503" s="128">
        <v>79670</v>
      </c>
      <c r="D2503" s="127" t="s">
        <v>9338</v>
      </c>
      <c r="E2503" s="258">
        <v>79670</v>
      </c>
    </row>
    <row r="2504" spans="1:5" ht="14.5" x14ac:dyDescent="0.35">
      <c r="A2504" s="127" t="s">
        <v>4621</v>
      </c>
      <c r="B2504" s="128">
        <v>201017</v>
      </c>
      <c r="D2504" s="127" t="s">
        <v>9339</v>
      </c>
      <c r="E2504" s="258">
        <v>201017</v>
      </c>
    </row>
    <row r="2505" spans="1:5" ht="14.5" x14ac:dyDescent="0.35">
      <c r="A2505" s="127" t="s">
        <v>4622</v>
      </c>
      <c r="B2505" s="128">
        <v>200115</v>
      </c>
      <c r="D2505" s="127" t="s">
        <v>9340</v>
      </c>
      <c r="E2505" s="258">
        <v>200115</v>
      </c>
    </row>
    <row r="2506" spans="1:5" ht="14.5" x14ac:dyDescent="0.35">
      <c r="A2506" s="127" t="s">
        <v>4623</v>
      </c>
      <c r="B2506" s="128">
        <v>79500</v>
      </c>
      <c r="D2506" s="127" t="s">
        <v>9341</v>
      </c>
      <c r="E2506" s="258">
        <v>79500</v>
      </c>
    </row>
    <row r="2507" spans="1:5" ht="14.5" x14ac:dyDescent="0.35">
      <c r="A2507" s="127" t="s">
        <v>4624</v>
      </c>
      <c r="B2507" s="128">
        <v>270000</v>
      </c>
      <c r="D2507" s="127" t="s">
        <v>9342</v>
      </c>
      <c r="E2507" s="258">
        <v>270000</v>
      </c>
    </row>
    <row r="2508" spans="1:5" ht="14.5" x14ac:dyDescent="0.35">
      <c r="A2508" s="127" t="s">
        <v>4625</v>
      </c>
      <c r="B2508" s="128">
        <v>128779</v>
      </c>
      <c r="D2508" s="127" t="s">
        <v>9343</v>
      </c>
      <c r="E2508" s="258">
        <v>128779</v>
      </c>
    </row>
    <row r="2509" spans="1:5" ht="14.5" x14ac:dyDescent="0.35">
      <c r="A2509" s="127" t="s">
        <v>4626</v>
      </c>
      <c r="B2509" s="128">
        <v>24000</v>
      </c>
      <c r="D2509" s="127" t="s">
        <v>9344</v>
      </c>
      <c r="E2509" s="258">
        <v>24000</v>
      </c>
    </row>
    <row r="2510" spans="1:5" ht="14.5" x14ac:dyDescent="0.35">
      <c r="A2510" s="127" t="s">
        <v>4627</v>
      </c>
      <c r="B2510" s="128">
        <v>65575</v>
      </c>
      <c r="D2510" s="127" t="s">
        <v>9345</v>
      </c>
      <c r="E2510" s="258">
        <v>65575</v>
      </c>
    </row>
    <row r="2511" spans="1:5" ht="14.5" x14ac:dyDescent="0.35">
      <c r="A2511" s="127" t="s">
        <v>2206</v>
      </c>
      <c r="B2511" s="128">
        <v>1211754</v>
      </c>
      <c r="D2511" s="127" t="s">
        <v>9346</v>
      </c>
      <c r="E2511" s="258">
        <v>1211754</v>
      </c>
    </row>
    <row r="2512" spans="1:5" ht="14.5" x14ac:dyDescent="0.35">
      <c r="A2512" s="127" t="s">
        <v>4633</v>
      </c>
      <c r="B2512" s="128">
        <v>0</v>
      </c>
      <c r="D2512" s="127" t="s">
        <v>11859</v>
      </c>
      <c r="E2512" s="258">
        <v>0</v>
      </c>
    </row>
    <row r="2513" spans="1:5" ht="14.5" x14ac:dyDescent="0.35">
      <c r="A2513" s="127" t="s">
        <v>2207</v>
      </c>
      <c r="B2513" s="128">
        <v>42022</v>
      </c>
      <c r="D2513" s="127" t="s">
        <v>9347</v>
      </c>
      <c r="E2513" s="258">
        <v>42022</v>
      </c>
    </row>
    <row r="2514" spans="1:5" ht="14.5" x14ac:dyDescent="0.35">
      <c r="A2514" s="127" t="s">
        <v>2208</v>
      </c>
      <c r="B2514" s="128">
        <v>5051</v>
      </c>
      <c r="D2514" s="127" t="s">
        <v>9348</v>
      </c>
      <c r="E2514" s="258">
        <v>5051</v>
      </c>
    </row>
    <row r="2515" spans="1:5" ht="14.5" x14ac:dyDescent="0.35">
      <c r="A2515" s="127" t="s">
        <v>2209</v>
      </c>
      <c r="B2515" s="128">
        <v>21682</v>
      </c>
      <c r="D2515" s="127" t="s">
        <v>9349</v>
      </c>
      <c r="E2515" s="258">
        <v>21682</v>
      </c>
    </row>
    <row r="2516" spans="1:5" ht="14.5" x14ac:dyDescent="0.35">
      <c r="A2516" s="127" t="s">
        <v>2210</v>
      </c>
      <c r="B2516" s="128">
        <v>237403</v>
      </c>
      <c r="D2516" s="127" t="s">
        <v>9350</v>
      </c>
      <c r="E2516" s="258">
        <v>237403</v>
      </c>
    </row>
    <row r="2517" spans="1:5" ht="14.5" x14ac:dyDescent="0.35">
      <c r="A2517" s="127" t="s">
        <v>2211</v>
      </c>
      <c r="B2517" s="128">
        <v>385706</v>
      </c>
      <c r="D2517" s="127" t="s">
        <v>9351</v>
      </c>
      <c r="E2517" s="258">
        <v>385706</v>
      </c>
    </row>
    <row r="2518" spans="1:5" ht="14.5" x14ac:dyDescent="0.35">
      <c r="A2518" s="127" t="s">
        <v>4628</v>
      </c>
      <c r="B2518" s="128">
        <v>0</v>
      </c>
      <c r="D2518" s="127" t="s">
        <v>11860</v>
      </c>
      <c r="E2518" s="258">
        <v>0</v>
      </c>
    </row>
    <row r="2519" spans="1:5" ht="14.5" x14ac:dyDescent="0.35">
      <c r="A2519" s="127" t="s">
        <v>4634</v>
      </c>
      <c r="B2519" s="128">
        <v>0</v>
      </c>
      <c r="D2519" s="127" t="s">
        <v>11861</v>
      </c>
      <c r="E2519" s="258">
        <v>0</v>
      </c>
    </row>
    <row r="2520" spans="1:5" ht="14.5" x14ac:dyDescent="0.35">
      <c r="A2520" s="127" t="s">
        <v>2212</v>
      </c>
      <c r="B2520" s="128">
        <v>87266</v>
      </c>
      <c r="D2520" s="127" t="s">
        <v>9352</v>
      </c>
      <c r="E2520" s="258">
        <v>87266</v>
      </c>
    </row>
    <row r="2521" spans="1:5" ht="14.5" x14ac:dyDescent="0.35">
      <c r="A2521" s="127" t="s">
        <v>2213</v>
      </c>
      <c r="B2521" s="128">
        <v>3889</v>
      </c>
      <c r="D2521" s="127" t="s">
        <v>9353</v>
      </c>
      <c r="E2521" s="258">
        <v>3889</v>
      </c>
    </row>
    <row r="2522" spans="1:5" ht="14.5" x14ac:dyDescent="0.35">
      <c r="A2522" s="127" t="s">
        <v>2214</v>
      </c>
      <c r="B2522" s="128">
        <v>185155</v>
      </c>
      <c r="D2522" s="127" t="s">
        <v>9354</v>
      </c>
      <c r="E2522" s="258">
        <v>185155</v>
      </c>
    </row>
    <row r="2523" spans="1:5" ht="14.5" x14ac:dyDescent="0.35">
      <c r="A2523" s="127" t="s">
        <v>4635</v>
      </c>
      <c r="B2523" s="128">
        <v>7670</v>
      </c>
      <c r="D2523" s="127" t="s">
        <v>11862</v>
      </c>
      <c r="E2523" s="258">
        <v>7670</v>
      </c>
    </row>
    <row r="2524" spans="1:5" ht="14.5" x14ac:dyDescent="0.35">
      <c r="A2524" s="127" t="s">
        <v>2215</v>
      </c>
      <c r="B2524" s="128">
        <v>25031</v>
      </c>
      <c r="D2524" s="127" t="s">
        <v>9355</v>
      </c>
      <c r="E2524" s="258">
        <v>25031</v>
      </c>
    </row>
    <row r="2525" spans="1:5" ht="14.5" x14ac:dyDescent="0.35">
      <c r="A2525" s="127" t="s">
        <v>2216</v>
      </c>
      <c r="B2525" s="128">
        <v>487571</v>
      </c>
      <c r="D2525" s="127" t="s">
        <v>9356</v>
      </c>
      <c r="E2525" s="258">
        <v>487571</v>
      </c>
    </row>
    <row r="2526" spans="1:5" ht="14.5" x14ac:dyDescent="0.35">
      <c r="A2526" s="127" t="s">
        <v>2217</v>
      </c>
      <c r="B2526" s="128">
        <v>15861</v>
      </c>
      <c r="D2526" s="127" t="s">
        <v>9357</v>
      </c>
      <c r="E2526" s="258">
        <v>15861</v>
      </c>
    </row>
    <row r="2527" spans="1:5" ht="14.5" x14ac:dyDescent="0.35">
      <c r="A2527" s="127" t="s">
        <v>2218</v>
      </c>
      <c r="B2527" s="128">
        <v>30536</v>
      </c>
      <c r="D2527" s="127" t="s">
        <v>9358</v>
      </c>
      <c r="E2527" s="258">
        <v>30536</v>
      </c>
    </row>
    <row r="2528" spans="1:5" ht="14.5" x14ac:dyDescent="0.35">
      <c r="A2528" s="127" t="s">
        <v>2219</v>
      </c>
      <c r="B2528" s="128">
        <v>482185</v>
      </c>
      <c r="D2528" s="127" t="s">
        <v>9359</v>
      </c>
      <c r="E2528" s="258">
        <v>482185</v>
      </c>
    </row>
    <row r="2529" spans="1:5" ht="14.5" x14ac:dyDescent="0.35">
      <c r="A2529" s="127" t="s">
        <v>2220</v>
      </c>
      <c r="B2529" s="128">
        <v>46599</v>
      </c>
      <c r="D2529" s="127" t="s">
        <v>9360</v>
      </c>
      <c r="E2529" s="258">
        <v>46599</v>
      </c>
    </row>
    <row r="2530" spans="1:5" ht="14.5" x14ac:dyDescent="0.35">
      <c r="A2530" s="127" t="s">
        <v>2221</v>
      </c>
      <c r="B2530" s="128">
        <v>72698</v>
      </c>
      <c r="D2530" s="127" t="s">
        <v>9361</v>
      </c>
      <c r="E2530" s="258">
        <v>72698</v>
      </c>
    </row>
    <row r="2531" spans="1:5" ht="14.5" x14ac:dyDescent="0.35">
      <c r="A2531" s="127" t="s">
        <v>4629</v>
      </c>
      <c r="B2531" s="128">
        <v>0</v>
      </c>
      <c r="D2531" s="127" t="s">
        <v>11863</v>
      </c>
      <c r="E2531" s="258">
        <v>0</v>
      </c>
    </row>
    <row r="2532" spans="1:5" ht="14.5" x14ac:dyDescent="0.35">
      <c r="A2532" s="127" t="s">
        <v>2222</v>
      </c>
      <c r="B2532" s="128">
        <v>1852</v>
      </c>
      <c r="D2532" s="127" t="s">
        <v>9362</v>
      </c>
      <c r="E2532" s="258">
        <v>1852</v>
      </c>
    </row>
    <row r="2533" spans="1:5" ht="14.5" x14ac:dyDescent="0.35">
      <c r="A2533" s="127" t="s">
        <v>2223</v>
      </c>
      <c r="B2533" s="128">
        <v>56267</v>
      </c>
      <c r="D2533" s="127" t="s">
        <v>9363</v>
      </c>
      <c r="E2533" s="258">
        <v>56267</v>
      </c>
    </row>
    <row r="2534" spans="1:5" ht="14.5" x14ac:dyDescent="0.35">
      <c r="A2534" s="127" t="s">
        <v>2224</v>
      </c>
      <c r="B2534" s="128">
        <v>543213</v>
      </c>
      <c r="D2534" s="127" t="s">
        <v>9364</v>
      </c>
      <c r="E2534" s="258">
        <v>543213</v>
      </c>
    </row>
    <row r="2535" spans="1:5" ht="14.5" x14ac:dyDescent="0.35">
      <c r="A2535" s="127" t="s">
        <v>2225</v>
      </c>
      <c r="B2535" s="128">
        <v>65703</v>
      </c>
      <c r="D2535" s="127" t="s">
        <v>9365</v>
      </c>
      <c r="E2535" s="258">
        <v>65703</v>
      </c>
    </row>
    <row r="2536" spans="1:5" ht="14.5" x14ac:dyDescent="0.35">
      <c r="A2536" s="127" t="s">
        <v>2226</v>
      </c>
      <c r="B2536" s="128">
        <v>378164</v>
      </c>
      <c r="D2536" s="127" t="s">
        <v>9366</v>
      </c>
      <c r="E2536" s="258">
        <v>378164</v>
      </c>
    </row>
    <row r="2537" spans="1:5" ht="14.5" x14ac:dyDescent="0.35">
      <c r="A2537" s="127" t="s">
        <v>2227</v>
      </c>
      <c r="B2537" s="128">
        <v>128194.6</v>
      </c>
      <c r="D2537" s="127" t="s">
        <v>9367</v>
      </c>
      <c r="E2537" s="258">
        <v>128194.6</v>
      </c>
    </row>
    <row r="2538" spans="1:5" ht="14.5" x14ac:dyDescent="0.35">
      <c r="A2538" s="127" t="s">
        <v>2228</v>
      </c>
      <c r="B2538" s="128">
        <v>8361</v>
      </c>
      <c r="D2538" s="127" t="s">
        <v>9368</v>
      </c>
      <c r="E2538" s="258">
        <v>8361</v>
      </c>
    </row>
    <row r="2539" spans="1:5" ht="14.5" x14ac:dyDescent="0.35">
      <c r="A2539" s="127" t="s">
        <v>2229</v>
      </c>
      <c r="B2539" s="128">
        <v>70684</v>
      </c>
      <c r="D2539" s="127" t="s">
        <v>9369</v>
      </c>
      <c r="E2539" s="258">
        <v>70684</v>
      </c>
    </row>
    <row r="2540" spans="1:5" ht="14.5" x14ac:dyDescent="0.35">
      <c r="A2540" s="127" t="s">
        <v>2230</v>
      </c>
      <c r="B2540" s="128">
        <v>243288</v>
      </c>
      <c r="D2540" s="127" t="s">
        <v>9370</v>
      </c>
      <c r="E2540" s="258">
        <v>243288</v>
      </c>
    </row>
    <row r="2541" spans="1:5" ht="14.5" x14ac:dyDescent="0.35">
      <c r="A2541" s="127" t="s">
        <v>2231</v>
      </c>
      <c r="B2541" s="128">
        <v>5233656</v>
      </c>
      <c r="D2541" s="127" t="s">
        <v>9371</v>
      </c>
      <c r="E2541" s="258">
        <v>5233656</v>
      </c>
    </row>
    <row r="2542" spans="1:5" ht="14.5" x14ac:dyDescent="0.35">
      <c r="A2542" s="127" t="s">
        <v>2232</v>
      </c>
      <c r="B2542" s="128">
        <v>27487</v>
      </c>
      <c r="D2542" s="127" t="s">
        <v>9372</v>
      </c>
      <c r="E2542" s="258">
        <v>27487</v>
      </c>
    </row>
    <row r="2543" spans="1:5" ht="14.5" x14ac:dyDescent="0.35">
      <c r="A2543" s="127" t="s">
        <v>4636</v>
      </c>
      <c r="B2543" s="128">
        <v>0</v>
      </c>
      <c r="D2543" s="127" t="s">
        <v>11864</v>
      </c>
      <c r="E2543" s="258">
        <v>0</v>
      </c>
    </row>
    <row r="2544" spans="1:5" ht="14.5" x14ac:dyDescent="0.35">
      <c r="A2544" s="127" t="s">
        <v>2233</v>
      </c>
      <c r="B2544" s="128">
        <v>324136</v>
      </c>
      <c r="D2544" s="127" t="s">
        <v>9373</v>
      </c>
      <c r="E2544" s="258">
        <v>324136</v>
      </c>
    </row>
    <row r="2545" spans="1:5" ht="14.5" x14ac:dyDescent="0.35">
      <c r="A2545" s="127" t="s">
        <v>2234</v>
      </c>
      <c r="B2545" s="128">
        <v>60558.12</v>
      </c>
      <c r="D2545" s="127" t="s">
        <v>9374</v>
      </c>
      <c r="E2545" s="258">
        <v>60558.12</v>
      </c>
    </row>
    <row r="2546" spans="1:5" ht="14.5" x14ac:dyDescent="0.35">
      <c r="A2546" s="127" t="s">
        <v>2235</v>
      </c>
      <c r="B2546" s="128">
        <v>88341</v>
      </c>
      <c r="D2546" s="127" t="s">
        <v>9375</v>
      </c>
      <c r="E2546" s="258">
        <v>88341</v>
      </c>
    </row>
    <row r="2547" spans="1:5" ht="14.5" x14ac:dyDescent="0.35">
      <c r="A2547" s="127" t="s">
        <v>2236</v>
      </c>
      <c r="B2547" s="128">
        <v>16775</v>
      </c>
      <c r="D2547" s="127" t="s">
        <v>9376</v>
      </c>
      <c r="E2547" s="258">
        <v>16775</v>
      </c>
    </row>
    <row r="2548" spans="1:5" ht="14.5" x14ac:dyDescent="0.35">
      <c r="A2548" s="127" t="s">
        <v>2237</v>
      </c>
      <c r="B2548" s="128">
        <v>17272</v>
      </c>
      <c r="D2548" s="127" t="s">
        <v>9377</v>
      </c>
      <c r="E2548" s="258">
        <v>17272</v>
      </c>
    </row>
    <row r="2549" spans="1:5" ht="14.5" x14ac:dyDescent="0.35">
      <c r="A2549" s="127" t="s">
        <v>2238</v>
      </c>
      <c r="B2549" s="128">
        <v>331561</v>
      </c>
      <c r="D2549" s="127" t="s">
        <v>9378</v>
      </c>
      <c r="E2549" s="258">
        <v>331561</v>
      </c>
    </row>
    <row r="2550" spans="1:5" ht="14.5" x14ac:dyDescent="0.35">
      <c r="A2550" s="127" t="s">
        <v>2239</v>
      </c>
      <c r="B2550" s="128">
        <v>1052169</v>
      </c>
      <c r="D2550" s="127" t="s">
        <v>9379</v>
      </c>
      <c r="E2550" s="258">
        <v>1052169</v>
      </c>
    </row>
    <row r="2551" spans="1:5" ht="14.5" x14ac:dyDescent="0.35">
      <c r="A2551" s="127" t="s">
        <v>2240</v>
      </c>
      <c r="B2551" s="128">
        <v>460562</v>
      </c>
      <c r="D2551" s="127" t="s">
        <v>9380</v>
      </c>
      <c r="E2551" s="258">
        <v>460562</v>
      </c>
    </row>
    <row r="2552" spans="1:5" ht="14.5" x14ac:dyDescent="0.35">
      <c r="A2552" s="127" t="s">
        <v>2241</v>
      </c>
      <c r="B2552" s="128">
        <v>127878</v>
      </c>
      <c r="D2552" s="127" t="s">
        <v>9381</v>
      </c>
      <c r="E2552" s="258">
        <v>127878</v>
      </c>
    </row>
    <row r="2553" spans="1:5" ht="14.5" x14ac:dyDescent="0.35">
      <c r="A2553" s="127" t="s">
        <v>2242</v>
      </c>
      <c r="B2553" s="128">
        <v>479054</v>
      </c>
      <c r="D2553" s="127" t="s">
        <v>9382</v>
      </c>
      <c r="E2553" s="258">
        <v>479054</v>
      </c>
    </row>
    <row r="2554" spans="1:5" ht="14.5" x14ac:dyDescent="0.35">
      <c r="A2554" s="127" t="s">
        <v>2243</v>
      </c>
      <c r="B2554" s="128">
        <v>4783</v>
      </c>
      <c r="D2554" s="127" t="s">
        <v>9383</v>
      </c>
      <c r="E2554" s="258">
        <v>4783</v>
      </c>
    </row>
    <row r="2555" spans="1:5" ht="14.5" x14ac:dyDescent="0.35">
      <c r="A2555" s="127" t="s">
        <v>2244</v>
      </c>
      <c r="B2555" s="128">
        <v>28366</v>
      </c>
      <c r="D2555" s="127" t="s">
        <v>9384</v>
      </c>
      <c r="E2555" s="258">
        <v>28366</v>
      </c>
    </row>
    <row r="2556" spans="1:5" ht="14.5" x14ac:dyDescent="0.35">
      <c r="A2556" s="127" t="s">
        <v>2245</v>
      </c>
      <c r="B2556" s="128">
        <v>354659</v>
      </c>
      <c r="D2556" s="127" t="s">
        <v>9385</v>
      </c>
      <c r="E2556" s="258">
        <v>354659</v>
      </c>
    </row>
    <row r="2557" spans="1:5" ht="14.5" x14ac:dyDescent="0.35">
      <c r="A2557" s="127" t="s">
        <v>2246</v>
      </c>
      <c r="B2557" s="128">
        <v>26571</v>
      </c>
      <c r="D2557" s="127" t="s">
        <v>9386</v>
      </c>
      <c r="E2557" s="258">
        <v>26571</v>
      </c>
    </row>
    <row r="2558" spans="1:5" ht="14.5" x14ac:dyDescent="0.35">
      <c r="A2558" s="127" t="s">
        <v>2247</v>
      </c>
      <c r="B2558" s="128">
        <v>30312</v>
      </c>
      <c r="D2558" s="127" t="s">
        <v>9387</v>
      </c>
      <c r="E2558" s="258">
        <v>30312</v>
      </c>
    </row>
    <row r="2559" spans="1:5" ht="14.5" x14ac:dyDescent="0.35">
      <c r="A2559" s="127" t="s">
        <v>4637</v>
      </c>
      <c r="B2559" s="128">
        <v>0</v>
      </c>
      <c r="D2559" s="127" t="s">
        <v>11865</v>
      </c>
      <c r="E2559" s="258">
        <v>0</v>
      </c>
    </row>
    <row r="2560" spans="1:5" ht="14.5" x14ac:dyDescent="0.35">
      <c r="A2560" s="127" t="s">
        <v>2248</v>
      </c>
      <c r="B2560" s="128">
        <v>2665</v>
      </c>
      <c r="D2560" s="127" t="s">
        <v>9388</v>
      </c>
      <c r="E2560" s="258">
        <v>2665</v>
      </c>
    </row>
    <row r="2561" spans="1:5" ht="14.5" x14ac:dyDescent="0.35">
      <c r="A2561" s="127" t="s">
        <v>2249</v>
      </c>
      <c r="B2561" s="128">
        <v>64519</v>
      </c>
      <c r="D2561" s="127" t="s">
        <v>9389</v>
      </c>
      <c r="E2561" s="258">
        <v>64519</v>
      </c>
    </row>
    <row r="2562" spans="1:5" ht="14.5" x14ac:dyDescent="0.35">
      <c r="A2562" s="127" t="s">
        <v>2250</v>
      </c>
      <c r="B2562" s="128">
        <v>7449</v>
      </c>
      <c r="D2562" s="127" t="s">
        <v>9390</v>
      </c>
      <c r="E2562" s="258">
        <v>7449</v>
      </c>
    </row>
    <row r="2563" spans="1:5" ht="14.5" x14ac:dyDescent="0.35">
      <c r="A2563" s="127" t="s">
        <v>2251</v>
      </c>
      <c r="B2563" s="128">
        <v>34028</v>
      </c>
      <c r="D2563" s="127" t="s">
        <v>9391</v>
      </c>
      <c r="E2563" s="258">
        <v>34028</v>
      </c>
    </row>
    <row r="2564" spans="1:5" ht="14.5" x14ac:dyDescent="0.35">
      <c r="A2564" s="127" t="s">
        <v>2252</v>
      </c>
      <c r="B2564" s="128">
        <v>42140</v>
      </c>
      <c r="D2564" s="127" t="s">
        <v>9392</v>
      </c>
      <c r="E2564" s="258">
        <v>42140</v>
      </c>
    </row>
    <row r="2565" spans="1:5" ht="14.5" x14ac:dyDescent="0.35">
      <c r="A2565" s="127" t="s">
        <v>2253</v>
      </c>
      <c r="B2565" s="128">
        <v>31935</v>
      </c>
      <c r="D2565" s="127" t="s">
        <v>9393</v>
      </c>
      <c r="E2565" s="258">
        <v>31935</v>
      </c>
    </row>
    <row r="2566" spans="1:5" ht="14.5" x14ac:dyDescent="0.35">
      <c r="A2566" s="127" t="s">
        <v>2254</v>
      </c>
      <c r="B2566" s="128">
        <v>175850</v>
      </c>
      <c r="D2566" s="127" t="s">
        <v>9394</v>
      </c>
      <c r="E2566" s="258">
        <v>175850</v>
      </c>
    </row>
    <row r="2567" spans="1:5" ht="14.5" x14ac:dyDescent="0.35">
      <c r="A2567" s="127" t="s">
        <v>2255</v>
      </c>
      <c r="B2567" s="128">
        <v>269567</v>
      </c>
      <c r="D2567" s="127" t="s">
        <v>9395</v>
      </c>
      <c r="E2567" s="258">
        <v>269567</v>
      </c>
    </row>
    <row r="2568" spans="1:5" ht="14.5" x14ac:dyDescent="0.35">
      <c r="A2568" s="127" t="s">
        <v>2256</v>
      </c>
      <c r="B2568" s="128">
        <v>156150</v>
      </c>
      <c r="D2568" s="127" t="s">
        <v>9396</v>
      </c>
      <c r="E2568" s="258">
        <v>156150</v>
      </c>
    </row>
    <row r="2569" spans="1:5" ht="14.5" x14ac:dyDescent="0.35">
      <c r="A2569" s="127" t="s">
        <v>2257</v>
      </c>
      <c r="B2569" s="128">
        <v>54430</v>
      </c>
      <c r="D2569" s="127" t="s">
        <v>9397</v>
      </c>
      <c r="E2569" s="258">
        <v>54430</v>
      </c>
    </row>
    <row r="2570" spans="1:5" ht="14.5" x14ac:dyDescent="0.35">
      <c r="A2570" s="127" t="s">
        <v>4638</v>
      </c>
      <c r="B2570" s="128">
        <v>0</v>
      </c>
      <c r="D2570" s="127" t="s">
        <v>11866</v>
      </c>
      <c r="E2570" s="258">
        <v>0</v>
      </c>
    </row>
    <row r="2571" spans="1:5" ht="14.5" x14ac:dyDescent="0.35">
      <c r="A2571" s="127" t="s">
        <v>2258</v>
      </c>
      <c r="B2571" s="128">
        <v>19952</v>
      </c>
      <c r="D2571" s="127" t="s">
        <v>9398</v>
      </c>
      <c r="E2571" s="258">
        <v>19952</v>
      </c>
    </row>
    <row r="2572" spans="1:5" ht="14.5" x14ac:dyDescent="0.35">
      <c r="A2572" s="127" t="s">
        <v>2259</v>
      </c>
      <c r="B2572" s="128">
        <v>1210823</v>
      </c>
      <c r="D2572" s="127" t="s">
        <v>9399</v>
      </c>
      <c r="E2572" s="258">
        <v>1210823</v>
      </c>
    </row>
    <row r="2573" spans="1:5" ht="14.5" x14ac:dyDescent="0.35">
      <c r="A2573" s="127" t="s">
        <v>2260</v>
      </c>
      <c r="B2573" s="128">
        <v>15007</v>
      </c>
      <c r="D2573" s="127" t="s">
        <v>9400</v>
      </c>
      <c r="E2573" s="258">
        <v>15007</v>
      </c>
    </row>
    <row r="2574" spans="1:5" ht="14.5" x14ac:dyDescent="0.35">
      <c r="A2574" s="127" t="s">
        <v>2261</v>
      </c>
      <c r="B2574" s="128">
        <v>931</v>
      </c>
      <c r="D2574" s="127" t="s">
        <v>9401</v>
      </c>
      <c r="E2574" s="258">
        <v>931</v>
      </c>
    </row>
    <row r="2575" spans="1:5" ht="14.5" x14ac:dyDescent="0.35">
      <c r="A2575" s="127" t="s">
        <v>2262</v>
      </c>
      <c r="B2575" s="128">
        <v>234601</v>
      </c>
      <c r="D2575" s="127" t="s">
        <v>9402</v>
      </c>
      <c r="E2575" s="258">
        <v>234601</v>
      </c>
    </row>
    <row r="2576" spans="1:5" ht="14.5" x14ac:dyDescent="0.35">
      <c r="A2576" s="127" t="s">
        <v>2263</v>
      </c>
      <c r="B2576" s="128">
        <v>653059</v>
      </c>
      <c r="D2576" s="127" t="s">
        <v>9403</v>
      </c>
      <c r="E2576" s="258">
        <v>653059</v>
      </c>
    </row>
    <row r="2577" spans="1:5" ht="14.5" x14ac:dyDescent="0.35">
      <c r="A2577" s="127" t="s">
        <v>2264</v>
      </c>
      <c r="B2577" s="128">
        <v>3402884</v>
      </c>
      <c r="D2577" s="127" t="s">
        <v>9404</v>
      </c>
      <c r="E2577" s="258">
        <v>3402884</v>
      </c>
    </row>
    <row r="2578" spans="1:5" ht="14.5" x14ac:dyDescent="0.35">
      <c r="A2578" s="127" t="s">
        <v>2265</v>
      </c>
      <c r="B2578" s="128">
        <v>71252</v>
      </c>
      <c r="D2578" s="127" t="s">
        <v>9405</v>
      </c>
      <c r="E2578" s="258">
        <v>71252</v>
      </c>
    </row>
    <row r="2579" spans="1:5" ht="14.5" x14ac:dyDescent="0.35">
      <c r="A2579" s="127" t="s">
        <v>2266</v>
      </c>
      <c r="B2579" s="128">
        <v>28248</v>
      </c>
      <c r="D2579" s="127" t="s">
        <v>9406</v>
      </c>
      <c r="E2579" s="258">
        <v>28248</v>
      </c>
    </row>
    <row r="2580" spans="1:5" ht="14.5" x14ac:dyDescent="0.35">
      <c r="A2580" s="127" t="s">
        <v>2267</v>
      </c>
      <c r="B2580" s="128">
        <v>27699</v>
      </c>
      <c r="D2580" s="127" t="s">
        <v>9407</v>
      </c>
      <c r="E2580" s="258">
        <v>27699</v>
      </c>
    </row>
    <row r="2581" spans="1:5" ht="14.5" x14ac:dyDescent="0.35">
      <c r="A2581" s="127" t="s">
        <v>2268</v>
      </c>
      <c r="B2581" s="128">
        <v>474961</v>
      </c>
      <c r="D2581" s="127" t="s">
        <v>9408</v>
      </c>
      <c r="E2581" s="258">
        <v>474961</v>
      </c>
    </row>
    <row r="2582" spans="1:5" ht="14.5" x14ac:dyDescent="0.35">
      <c r="A2582" s="127" t="s">
        <v>2269</v>
      </c>
      <c r="B2582" s="128">
        <v>11180</v>
      </c>
      <c r="D2582" s="127" t="s">
        <v>9409</v>
      </c>
      <c r="E2582" s="258">
        <v>11180</v>
      </c>
    </row>
    <row r="2583" spans="1:5" ht="14.5" x14ac:dyDescent="0.35">
      <c r="A2583" s="127" t="s">
        <v>2270</v>
      </c>
      <c r="B2583" s="128">
        <v>6255</v>
      </c>
      <c r="D2583" s="127" t="s">
        <v>9410</v>
      </c>
      <c r="E2583" s="258">
        <v>6255</v>
      </c>
    </row>
    <row r="2584" spans="1:5" ht="14.5" x14ac:dyDescent="0.35">
      <c r="A2584" s="127" t="s">
        <v>2271</v>
      </c>
      <c r="B2584" s="128">
        <v>550110</v>
      </c>
      <c r="D2584" s="127" t="s">
        <v>9411</v>
      </c>
      <c r="E2584" s="258">
        <v>550110</v>
      </c>
    </row>
    <row r="2585" spans="1:5" ht="14.5" x14ac:dyDescent="0.35">
      <c r="A2585" s="127" t="s">
        <v>2272</v>
      </c>
      <c r="B2585" s="128">
        <v>6621</v>
      </c>
      <c r="D2585" s="127" t="s">
        <v>9412</v>
      </c>
      <c r="E2585" s="258">
        <v>6621</v>
      </c>
    </row>
    <row r="2586" spans="1:5" ht="14.5" x14ac:dyDescent="0.35">
      <c r="A2586" s="127" t="s">
        <v>4630</v>
      </c>
      <c r="B2586" s="128">
        <v>1841</v>
      </c>
      <c r="D2586" s="127" t="s">
        <v>11867</v>
      </c>
      <c r="E2586" s="258">
        <v>1841</v>
      </c>
    </row>
    <row r="2587" spans="1:5" ht="14.5" x14ac:dyDescent="0.35">
      <c r="A2587" s="127" t="s">
        <v>2273</v>
      </c>
      <c r="B2587" s="128">
        <v>132434</v>
      </c>
      <c r="D2587" s="127" t="s">
        <v>9413</v>
      </c>
      <c r="E2587" s="258">
        <v>132434</v>
      </c>
    </row>
    <row r="2588" spans="1:5" ht="14.5" x14ac:dyDescent="0.35">
      <c r="A2588" s="127" t="s">
        <v>2274</v>
      </c>
      <c r="B2588" s="128">
        <v>27406</v>
      </c>
      <c r="D2588" s="127" t="s">
        <v>9414</v>
      </c>
      <c r="E2588" s="258">
        <v>27406</v>
      </c>
    </row>
    <row r="2589" spans="1:5" ht="14.5" x14ac:dyDescent="0.35">
      <c r="A2589" s="127" t="s">
        <v>2275</v>
      </c>
      <c r="B2589" s="128">
        <v>357903</v>
      </c>
      <c r="D2589" s="127" t="s">
        <v>9415</v>
      </c>
      <c r="E2589" s="258">
        <v>357903</v>
      </c>
    </row>
    <row r="2590" spans="1:5" ht="14.5" x14ac:dyDescent="0.35">
      <c r="A2590" s="127" t="s">
        <v>2276</v>
      </c>
      <c r="B2590" s="128">
        <v>10777</v>
      </c>
      <c r="D2590" s="127" t="s">
        <v>9416</v>
      </c>
      <c r="E2590" s="258">
        <v>10777</v>
      </c>
    </row>
    <row r="2591" spans="1:5" ht="14.5" x14ac:dyDescent="0.35">
      <c r="A2591" s="127" t="s">
        <v>2277</v>
      </c>
      <c r="B2591" s="128">
        <v>194583</v>
      </c>
      <c r="D2591" s="127" t="s">
        <v>9417</v>
      </c>
      <c r="E2591" s="258">
        <v>194583</v>
      </c>
    </row>
    <row r="2592" spans="1:5" ht="14.5" x14ac:dyDescent="0.35">
      <c r="A2592" s="127" t="s">
        <v>2278</v>
      </c>
      <c r="B2592" s="128">
        <v>14839</v>
      </c>
      <c r="D2592" s="127" t="s">
        <v>9418</v>
      </c>
      <c r="E2592" s="258">
        <v>14839</v>
      </c>
    </row>
    <row r="2593" spans="1:5" ht="14.5" x14ac:dyDescent="0.35">
      <c r="A2593" s="127" t="s">
        <v>2279</v>
      </c>
      <c r="B2593" s="128">
        <v>802823</v>
      </c>
      <c r="D2593" s="127" t="s">
        <v>9419</v>
      </c>
      <c r="E2593" s="258">
        <v>802823</v>
      </c>
    </row>
    <row r="2594" spans="1:5" ht="14.5" x14ac:dyDescent="0.35">
      <c r="A2594" s="127" t="s">
        <v>2280</v>
      </c>
      <c r="B2594" s="128">
        <v>156976</v>
      </c>
      <c r="D2594" s="127" t="s">
        <v>9420</v>
      </c>
      <c r="E2594" s="258">
        <v>156976</v>
      </c>
    </row>
    <row r="2595" spans="1:5" ht="14.5" x14ac:dyDescent="0.35">
      <c r="A2595" s="127" t="s">
        <v>2281</v>
      </c>
      <c r="B2595" s="128">
        <v>91334</v>
      </c>
      <c r="D2595" s="127" t="s">
        <v>9421</v>
      </c>
      <c r="E2595" s="258">
        <v>91334</v>
      </c>
    </row>
    <row r="2596" spans="1:5" ht="14.5" x14ac:dyDescent="0.35">
      <c r="A2596" s="127" t="s">
        <v>4639</v>
      </c>
      <c r="B2596" s="128">
        <v>0</v>
      </c>
      <c r="D2596" s="127" t="s">
        <v>11868</v>
      </c>
      <c r="E2596" s="258">
        <v>0</v>
      </c>
    </row>
    <row r="2597" spans="1:5" ht="14.5" x14ac:dyDescent="0.35">
      <c r="A2597" s="127" t="s">
        <v>2282</v>
      </c>
      <c r="B2597" s="128">
        <v>1363914</v>
      </c>
      <c r="D2597" s="127" t="s">
        <v>9422</v>
      </c>
      <c r="E2597" s="258">
        <v>1363914</v>
      </c>
    </row>
    <row r="2598" spans="1:5" ht="14.5" x14ac:dyDescent="0.35">
      <c r="A2598" s="127" t="s">
        <v>4640</v>
      </c>
      <c r="B2598" s="128">
        <v>3245</v>
      </c>
      <c r="D2598" s="127" t="s">
        <v>11869</v>
      </c>
      <c r="E2598" s="258">
        <v>3245</v>
      </c>
    </row>
    <row r="2599" spans="1:5" ht="14.5" x14ac:dyDescent="0.35">
      <c r="A2599" s="127" t="s">
        <v>4631</v>
      </c>
      <c r="B2599" s="128">
        <v>2598</v>
      </c>
      <c r="D2599" s="127" t="s">
        <v>11870</v>
      </c>
      <c r="E2599" s="258">
        <v>2598</v>
      </c>
    </row>
    <row r="2600" spans="1:5" ht="14.5" x14ac:dyDescent="0.35">
      <c r="A2600" s="127" t="s">
        <v>2283</v>
      </c>
      <c r="B2600" s="128">
        <v>19162</v>
      </c>
      <c r="D2600" s="127" t="s">
        <v>9423</v>
      </c>
      <c r="E2600" s="258">
        <v>19162</v>
      </c>
    </row>
    <row r="2601" spans="1:5" ht="14.5" x14ac:dyDescent="0.35">
      <c r="A2601" s="127" t="s">
        <v>2284</v>
      </c>
      <c r="B2601" s="128">
        <v>341089</v>
      </c>
      <c r="D2601" s="127" t="s">
        <v>9424</v>
      </c>
      <c r="E2601" s="258">
        <v>341089</v>
      </c>
    </row>
    <row r="2602" spans="1:5" ht="14.5" x14ac:dyDescent="0.35">
      <c r="A2602" s="127" t="s">
        <v>2285</v>
      </c>
      <c r="B2602" s="128">
        <v>43824</v>
      </c>
      <c r="D2602" s="127" t="s">
        <v>9425</v>
      </c>
      <c r="E2602" s="258">
        <v>43824</v>
      </c>
    </row>
    <row r="2603" spans="1:5" ht="14.5" x14ac:dyDescent="0.35">
      <c r="A2603" s="127" t="s">
        <v>2286</v>
      </c>
      <c r="B2603" s="128">
        <v>357028</v>
      </c>
      <c r="D2603" s="127" t="s">
        <v>9426</v>
      </c>
      <c r="E2603" s="258">
        <v>357028</v>
      </c>
    </row>
    <row r="2604" spans="1:5" ht="14.5" x14ac:dyDescent="0.35">
      <c r="A2604" s="127" t="s">
        <v>2287</v>
      </c>
      <c r="B2604" s="128">
        <v>25691</v>
      </c>
      <c r="D2604" s="127" t="s">
        <v>9427</v>
      </c>
      <c r="E2604" s="258">
        <v>25691</v>
      </c>
    </row>
    <row r="2605" spans="1:5" ht="14.5" x14ac:dyDescent="0.35">
      <c r="A2605" s="127" t="s">
        <v>2288</v>
      </c>
      <c r="B2605" s="128">
        <v>65294</v>
      </c>
      <c r="D2605" s="127" t="s">
        <v>9428</v>
      </c>
      <c r="E2605" s="258">
        <v>65294</v>
      </c>
    </row>
    <row r="2606" spans="1:5" ht="14.5" x14ac:dyDescent="0.35">
      <c r="A2606" s="127" t="s">
        <v>2289</v>
      </c>
      <c r="B2606" s="128">
        <v>24127</v>
      </c>
      <c r="D2606" s="127" t="s">
        <v>9429</v>
      </c>
      <c r="E2606" s="258">
        <v>24127</v>
      </c>
    </row>
    <row r="2607" spans="1:5" ht="14.5" x14ac:dyDescent="0.35">
      <c r="A2607" s="127" t="s">
        <v>2290</v>
      </c>
      <c r="B2607" s="128">
        <v>16661</v>
      </c>
      <c r="D2607" s="127" t="s">
        <v>9430</v>
      </c>
      <c r="E2607" s="258">
        <v>16661</v>
      </c>
    </row>
    <row r="2608" spans="1:5" ht="14.5" x14ac:dyDescent="0.35">
      <c r="A2608" s="127" t="s">
        <v>2291</v>
      </c>
      <c r="B2608" s="128">
        <v>602125</v>
      </c>
      <c r="D2608" s="127" t="s">
        <v>9431</v>
      </c>
      <c r="E2608" s="258">
        <v>602125</v>
      </c>
    </row>
    <row r="2609" spans="1:5" ht="14.5" x14ac:dyDescent="0.35">
      <c r="A2609" s="127" t="s">
        <v>2292</v>
      </c>
      <c r="B2609" s="128">
        <v>19653</v>
      </c>
      <c r="D2609" s="127" t="s">
        <v>9432</v>
      </c>
      <c r="E2609" s="258">
        <v>19653</v>
      </c>
    </row>
    <row r="2610" spans="1:5" ht="14.5" x14ac:dyDescent="0.35">
      <c r="A2610" s="127" t="s">
        <v>2293</v>
      </c>
      <c r="B2610" s="128">
        <v>1268</v>
      </c>
      <c r="D2610" s="127" t="s">
        <v>9433</v>
      </c>
      <c r="E2610" s="258">
        <v>1268</v>
      </c>
    </row>
    <row r="2611" spans="1:5" ht="14.5" x14ac:dyDescent="0.35">
      <c r="A2611" s="127" t="s">
        <v>2294</v>
      </c>
      <c r="B2611" s="128">
        <v>1276055</v>
      </c>
      <c r="D2611" s="127" t="s">
        <v>9434</v>
      </c>
      <c r="E2611" s="258">
        <v>1276055</v>
      </c>
    </row>
    <row r="2612" spans="1:5" ht="14.5" x14ac:dyDescent="0.35">
      <c r="A2612" s="127" t="s">
        <v>2295</v>
      </c>
      <c r="B2612" s="128">
        <v>614668</v>
      </c>
      <c r="D2612" s="127" t="s">
        <v>9435</v>
      </c>
      <c r="E2612" s="258">
        <v>614668</v>
      </c>
    </row>
    <row r="2613" spans="1:5" ht="14.5" x14ac:dyDescent="0.35">
      <c r="A2613" s="127" t="s">
        <v>2296</v>
      </c>
      <c r="B2613" s="128">
        <v>82633</v>
      </c>
      <c r="D2613" s="127" t="s">
        <v>9436</v>
      </c>
      <c r="E2613" s="258">
        <v>82633</v>
      </c>
    </row>
    <row r="2614" spans="1:5" ht="14.5" x14ac:dyDescent="0.35">
      <c r="A2614" s="127" t="s">
        <v>2297</v>
      </c>
      <c r="B2614" s="128">
        <v>492687</v>
      </c>
      <c r="D2614" s="127" t="s">
        <v>9437</v>
      </c>
      <c r="E2614" s="258">
        <v>492687</v>
      </c>
    </row>
    <row r="2615" spans="1:5" ht="14.5" x14ac:dyDescent="0.35">
      <c r="A2615" s="127" t="s">
        <v>2298</v>
      </c>
      <c r="B2615" s="128">
        <v>2638889</v>
      </c>
      <c r="D2615" s="127" t="s">
        <v>9438</v>
      </c>
      <c r="E2615" s="258">
        <v>2638889</v>
      </c>
    </row>
    <row r="2616" spans="1:5" ht="14.5" x14ac:dyDescent="0.35">
      <c r="A2616" s="127" t="s">
        <v>2299</v>
      </c>
      <c r="B2616" s="128">
        <v>8154</v>
      </c>
      <c r="D2616" s="127" t="s">
        <v>9439</v>
      </c>
      <c r="E2616" s="258">
        <v>8154</v>
      </c>
    </row>
    <row r="2617" spans="1:5" ht="14.5" x14ac:dyDescent="0.35">
      <c r="A2617" s="127" t="s">
        <v>2300</v>
      </c>
      <c r="B2617" s="128">
        <v>4093</v>
      </c>
      <c r="D2617" s="127" t="s">
        <v>9440</v>
      </c>
      <c r="E2617" s="258">
        <v>4093</v>
      </c>
    </row>
    <row r="2618" spans="1:5" ht="14.5" x14ac:dyDescent="0.35">
      <c r="A2618" s="127" t="s">
        <v>4632</v>
      </c>
      <c r="B2618" s="128">
        <v>437193</v>
      </c>
      <c r="D2618" s="127" t="s">
        <v>11871</v>
      </c>
      <c r="E2618" s="258">
        <v>437193</v>
      </c>
    </row>
    <row r="2619" spans="1:5" ht="14.5" x14ac:dyDescent="0.35">
      <c r="A2619" s="127" t="s">
        <v>2301</v>
      </c>
      <c r="B2619" s="128">
        <v>22426</v>
      </c>
      <c r="D2619" s="127" t="s">
        <v>9441</v>
      </c>
      <c r="E2619" s="258">
        <v>22426</v>
      </c>
    </row>
    <row r="2620" spans="1:5" ht="14.5" x14ac:dyDescent="0.35">
      <c r="A2620" s="127" t="s">
        <v>2302</v>
      </c>
      <c r="B2620" s="128">
        <v>14582</v>
      </c>
      <c r="D2620" s="127" t="s">
        <v>9442</v>
      </c>
      <c r="E2620" s="258">
        <v>14582</v>
      </c>
    </row>
    <row r="2621" spans="1:5" ht="14.5" x14ac:dyDescent="0.35">
      <c r="A2621" s="127" t="s">
        <v>2303</v>
      </c>
      <c r="B2621" s="128">
        <v>436393</v>
      </c>
      <c r="D2621" s="127" t="s">
        <v>9443</v>
      </c>
      <c r="E2621" s="258">
        <v>436393</v>
      </c>
    </row>
    <row r="2622" spans="1:5" ht="14.5" x14ac:dyDescent="0.35">
      <c r="A2622" s="127" t="s">
        <v>2304</v>
      </c>
      <c r="B2622" s="128">
        <v>2915</v>
      </c>
      <c r="D2622" s="127" t="s">
        <v>9444</v>
      </c>
      <c r="E2622" s="258">
        <v>2915</v>
      </c>
    </row>
    <row r="2623" spans="1:5" ht="14.5" x14ac:dyDescent="0.35">
      <c r="A2623" s="127" t="s">
        <v>2305</v>
      </c>
      <c r="B2623" s="128">
        <v>235206</v>
      </c>
      <c r="D2623" s="127" t="s">
        <v>9445</v>
      </c>
      <c r="E2623" s="258">
        <v>235206</v>
      </c>
    </row>
    <row r="2624" spans="1:5" ht="14.5" x14ac:dyDescent="0.35">
      <c r="A2624" s="127" t="s">
        <v>2306</v>
      </c>
      <c r="B2624" s="128">
        <v>6830</v>
      </c>
      <c r="D2624" s="127" t="s">
        <v>9446</v>
      </c>
      <c r="E2624" s="258">
        <v>6830</v>
      </c>
    </row>
    <row r="2625" spans="1:5" ht="14.5" x14ac:dyDescent="0.35">
      <c r="A2625" s="127" t="s">
        <v>2307</v>
      </c>
      <c r="B2625" s="128">
        <v>8361</v>
      </c>
      <c r="D2625" s="127" t="s">
        <v>9447</v>
      </c>
      <c r="E2625" s="258">
        <v>8361</v>
      </c>
    </row>
    <row r="2626" spans="1:5" ht="14.5" x14ac:dyDescent="0.35">
      <c r="A2626" s="127" t="s">
        <v>2308</v>
      </c>
      <c r="B2626" s="128">
        <v>407638</v>
      </c>
      <c r="D2626" s="127" t="s">
        <v>9448</v>
      </c>
      <c r="E2626" s="258">
        <v>407638</v>
      </c>
    </row>
    <row r="2627" spans="1:5" ht="14.5" x14ac:dyDescent="0.35">
      <c r="A2627" s="127" t="s">
        <v>2309</v>
      </c>
      <c r="B2627" s="128">
        <v>156486</v>
      </c>
      <c r="D2627" s="127" t="s">
        <v>9449</v>
      </c>
      <c r="E2627" s="258">
        <v>156486</v>
      </c>
    </row>
    <row r="2628" spans="1:5" ht="14.5" x14ac:dyDescent="0.35">
      <c r="A2628" s="127" t="s">
        <v>2310</v>
      </c>
      <c r="B2628" s="128">
        <v>507259</v>
      </c>
      <c r="D2628" s="127" t="s">
        <v>9450</v>
      </c>
      <c r="E2628" s="258">
        <v>507259</v>
      </c>
    </row>
    <row r="2629" spans="1:5" ht="14.5" x14ac:dyDescent="0.35">
      <c r="A2629" s="127" t="s">
        <v>2311</v>
      </c>
      <c r="B2629" s="128">
        <v>306919</v>
      </c>
      <c r="D2629" s="127" t="s">
        <v>9451</v>
      </c>
      <c r="E2629" s="258">
        <v>306919</v>
      </c>
    </row>
    <row r="2630" spans="1:5" ht="14.5" x14ac:dyDescent="0.35">
      <c r="A2630" s="127" t="s">
        <v>2312</v>
      </c>
      <c r="B2630" s="128">
        <v>39670</v>
      </c>
      <c r="D2630" s="127" t="s">
        <v>9452</v>
      </c>
      <c r="E2630" s="258">
        <v>39670</v>
      </c>
    </row>
    <row r="2631" spans="1:5" ht="14.5" x14ac:dyDescent="0.35">
      <c r="A2631" s="127" t="s">
        <v>2313</v>
      </c>
      <c r="B2631" s="128">
        <v>227882</v>
      </c>
      <c r="D2631" s="127" t="s">
        <v>9453</v>
      </c>
      <c r="E2631" s="258">
        <v>227882</v>
      </c>
    </row>
    <row r="2632" spans="1:5" ht="14.5" x14ac:dyDescent="0.35">
      <c r="A2632" s="127" t="s">
        <v>2314</v>
      </c>
      <c r="B2632" s="128">
        <v>342215</v>
      </c>
      <c r="D2632" s="127" t="s">
        <v>9454</v>
      </c>
      <c r="E2632" s="258">
        <v>342215</v>
      </c>
    </row>
    <row r="2633" spans="1:5" ht="14.5" x14ac:dyDescent="0.35">
      <c r="A2633" s="127" t="s">
        <v>2315</v>
      </c>
      <c r="B2633" s="128">
        <v>41150</v>
      </c>
      <c r="D2633" s="127" t="s">
        <v>9455</v>
      </c>
      <c r="E2633" s="258">
        <v>41150</v>
      </c>
    </row>
    <row r="2634" spans="1:5" ht="14.5" x14ac:dyDescent="0.35">
      <c r="A2634" s="127" t="s">
        <v>2316</v>
      </c>
      <c r="B2634" s="128">
        <v>94783</v>
      </c>
      <c r="D2634" s="127" t="s">
        <v>9456</v>
      </c>
      <c r="E2634" s="258">
        <v>94783</v>
      </c>
    </row>
    <row r="2635" spans="1:5" ht="14.5" x14ac:dyDescent="0.35">
      <c r="A2635" s="127" t="s">
        <v>2317</v>
      </c>
      <c r="B2635" s="128">
        <v>28844</v>
      </c>
      <c r="D2635" s="127" t="s">
        <v>9457</v>
      </c>
      <c r="E2635" s="258">
        <v>28844</v>
      </c>
    </row>
    <row r="2636" spans="1:5" ht="14.5" x14ac:dyDescent="0.35">
      <c r="A2636" s="127" t="s">
        <v>2318</v>
      </c>
      <c r="B2636" s="128">
        <v>44566</v>
      </c>
      <c r="D2636" s="127" t="s">
        <v>9458</v>
      </c>
      <c r="E2636" s="258">
        <v>44566</v>
      </c>
    </row>
    <row r="2637" spans="1:5" ht="14.5" x14ac:dyDescent="0.35">
      <c r="A2637" s="127" t="s">
        <v>2319</v>
      </c>
      <c r="B2637" s="128">
        <v>1080</v>
      </c>
      <c r="D2637" s="127" t="s">
        <v>9459</v>
      </c>
      <c r="E2637" s="258">
        <v>1080</v>
      </c>
    </row>
    <row r="2638" spans="1:5" ht="14.5" x14ac:dyDescent="0.35">
      <c r="A2638" s="127" t="s">
        <v>2320</v>
      </c>
      <c r="B2638" s="128">
        <v>30915</v>
      </c>
      <c r="D2638" s="127" t="s">
        <v>9460</v>
      </c>
      <c r="E2638" s="258">
        <v>30915</v>
      </c>
    </row>
    <row r="2639" spans="1:5" ht="14.5" x14ac:dyDescent="0.35">
      <c r="A2639" s="127" t="s">
        <v>2321</v>
      </c>
      <c r="B2639" s="128">
        <v>234319</v>
      </c>
      <c r="D2639" s="127" t="s">
        <v>9461</v>
      </c>
      <c r="E2639" s="258">
        <v>234319</v>
      </c>
    </row>
    <row r="2640" spans="1:5" ht="14.5" x14ac:dyDescent="0.35">
      <c r="A2640" s="127" t="s">
        <v>2322</v>
      </c>
      <c r="B2640" s="128">
        <v>16131</v>
      </c>
      <c r="D2640" s="127" t="s">
        <v>9462</v>
      </c>
      <c r="E2640" s="258">
        <v>16131</v>
      </c>
    </row>
    <row r="2641" spans="1:5" ht="14.5" x14ac:dyDescent="0.35">
      <c r="A2641" s="127" t="s">
        <v>2323</v>
      </c>
      <c r="B2641" s="128">
        <v>61910</v>
      </c>
      <c r="D2641" s="127" t="s">
        <v>9463</v>
      </c>
      <c r="E2641" s="258">
        <v>61910</v>
      </c>
    </row>
    <row r="2642" spans="1:5" ht="14.5" x14ac:dyDescent="0.35">
      <c r="A2642" s="127" t="s">
        <v>2324</v>
      </c>
      <c r="B2642" s="128">
        <v>242825</v>
      </c>
      <c r="D2642" s="127" t="s">
        <v>9464</v>
      </c>
      <c r="E2642" s="258">
        <v>242825</v>
      </c>
    </row>
    <row r="2643" spans="1:5" ht="14.5" x14ac:dyDescent="0.35">
      <c r="A2643" s="127" t="s">
        <v>4641</v>
      </c>
      <c r="B2643" s="128">
        <v>893.68</v>
      </c>
      <c r="D2643" s="127" t="s">
        <v>11872</v>
      </c>
      <c r="E2643" s="258">
        <v>893.68</v>
      </c>
    </row>
    <row r="2644" spans="1:5" ht="14.5" x14ac:dyDescent="0.35">
      <c r="A2644" s="127" t="s">
        <v>2325</v>
      </c>
      <c r="B2644" s="128">
        <v>110950</v>
      </c>
      <c r="D2644" s="127" t="s">
        <v>9465</v>
      </c>
      <c r="E2644" s="258">
        <v>110950</v>
      </c>
    </row>
    <row r="2645" spans="1:5" ht="14.5" x14ac:dyDescent="0.35">
      <c r="A2645" s="127" t="s">
        <v>2326</v>
      </c>
      <c r="B2645" s="128">
        <v>9458</v>
      </c>
      <c r="D2645" s="127" t="s">
        <v>9466</v>
      </c>
      <c r="E2645" s="258">
        <v>9458</v>
      </c>
    </row>
    <row r="2646" spans="1:5" ht="14.5" x14ac:dyDescent="0.35">
      <c r="A2646" s="127" t="s">
        <v>2327</v>
      </c>
      <c r="B2646" s="128">
        <v>2342893</v>
      </c>
      <c r="D2646" s="127" t="s">
        <v>9467</v>
      </c>
      <c r="E2646" s="258">
        <v>2342893</v>
      </c>
    </row>
    <row r="2647" spans="1:5" ht="14.5" x14ac:dyDescent="0.35">
      <c r="A2647" s="127" t="s">
        <v>2328</v>
      </c>
      <c r="B2647" s="128">
        <v>18492</v>
      </c>
      <c r="D2647" s="127" t="s">
        <v>9468</v>
      </c>
      <c r="E2647" s="258">
        <v>18492</v>
      </c>
    </row>
    <row r="2648" spans="1:5" ht="14.5" x14ac:dyDescent="0.35">
      <c r="A2648" s="127" t="s">
        <v>2329</v>
      </c>
      <c r="B2648" s="128">
        <v>19340</v>
      </c>
      <c r="D2648" s="127" t="s">
        <v>9469</v>
      </c>
      <c r="E2648" s="258">
        <v>19340</v>
      </c>
    </row>
    <row r="2649" spans="1:5" ht="14.5" x14ac:dyDescent="0.35">
      <c r="A2649" s="127" t="s">
        <v>2330</v>
      </c>
      <c r="B2649" s="128">
        <v>385696</v>
      </c>
      <c r="D2649" s="127" t="s">
        <v>9470</v>
      </c>
      <c r="E2649" s="258">
        <v>385696</v>
      </c>
    </row>
    <row r="2650" spans="1:5" ht="14.5" x14ac:dyDescent="0.35">
      <c r="A2650" s="127" t="s">
        <v>2331</v>
      </c>
      <c r="B2650" s="128">
        <v>5441</v>
      </c>
      <c r="D2650" s="127" t="s">
        <v>9471</v>
      </c>
      <c r="E2650" s="258">
        <v>5441</v>
      </c>
    </row>
    <row r="2651" spans="1:5" ht="14.5" x14ac:dyDescent="0.35">
      <c r="A2651" s="127" t="s">
        <v>2332</v>
      </c>
      <c r="B2651" s="128">
        <v>241525</v>
      </c>
      <c r="D2651" s="127" t="s">
        <v>9472</v>
      </c>
      <c r="E2651" s="258">
        <v>241525</v>
      </c>
    </row>
    <row r="2652" spans="1:5" ht="14.5" x14ac:dyDescent="0.35">
      <c r="A2652" s="127" t="s">
        <v>2333</v>
      </c>
      <c r="B2652" s="128">
        <v>42269</v>
      </c>
      <c r="D2652" s="127" t="s">
        <v>9473</v>
      </c>
      <c r="E2652" s="258">
        <v>42269</v>
      </c>
    </row>
    <row r="2653" spans="1:5" ht="14.5" x14ac:dyDescent="0.35">
      <c r="A2653" s="127" t="s">
        <v>2334</v>
      </c>
      <c r="B2653" s="128">
        <v>41976</v>
      </c>
      <c r="D2653" s="127" t="s">
        <v>9474</v>
      </c>
      <c r="E2653" s="258">
        <v>41976</v>
      </c>
    </row>
    <row r="2654" spans="1:5" ht="14.5" x14ac:dyDescent="0.35">
      <c r="A2654" s="127" t="s">
        <v>2335</v>
      </c>
      <c r="B2654" s="128">
        <v>447953</v>
      </c>
      <c r="D2654" s="127" t="s">
        <v>9475</v>
      </c>
      <c r="E2654" s="258">
        <v>447953</v>
      </c>
    </row>
    <row r="2655" spans="1:5" ht="14.5" x14ac:dyDescent="0.35">
      <c r="A2655" s="127" t="s">
        <v>2336</v>
      </c>
      <c r="B2655" s="128">
        <v>3729</v>
      </c>
      <c r="D2655" s="127" t="s">
        <v>9476</v>
      </c>
      <c r="E2655" s="258">
        <v>3729</v>
      </c>
    </row>
    <row r="2656" spans="1:5" ht="14.5" x14ac:dyDescent="0.35">
      <c r="A2656" s="127" t="s">
        <v>4648</v>
      </c>
      <c r="B2656" s="128">
        <v>0</v>
      </c>
      <c r="D2656" s="127" t="s">
        <v>11873</v>
      </c>
      <c r="E2656" s="258">
        <v>0</v>
      </c>
    </row>
    <row r="2657" spans="1:5" ht="14.5" x14ac:dyDescent="0.35">
      <c r="A2657" s="127" t="s">
        <v>2337</v>
      </c>
      <c r="B2657" s="128">
        <v>44789</v>
      </c>
      <c r="D2657" s="127" t="s">
        <v>9477</v>
      </c>
      <c r="E2657" s="258">
        <v>44789</v>
      </c>
    </row>
    <row r="2658" spans="1:5" ht="14.5" x14ac:dyDescent="0.35">
      <c r="A2658" s="127" t="s">
        <v>2338</v>
      </c>
      <c r="B2658" s="128">
        <v>2000</v>
      </c>
      <c r="D2658" s="127" t="s">
        <v>9478</v>
      </c>
      <c r="E2658" s="258">
        <v>2000</v>
      </c>
    </row>
    <row r="2659" spans="1:5" ht="14.5" x14ac:dyDescent="0.35">
      <c r="A2659" s="127" t="s">
        <v>2339</v>
      </c>
      <c r="B2659" s="128">
        <v>2000</v>
      </c>
      <c r="D2659" s="127" t="s">
        <v>9479</v>
      </c>
      <c r="E2659" s="258">
        <v>2000</v>
      </c>
    </row>
    <row r="2660" spans="1:5" ht="14.5" x14ac:dyDescent="0.35">
      <c r="A2660" s="127" t="s">
        <v>2340</v>
      </c>
      <c r="B2660" s="128">
        <v>768</v>
      </c>
      <c r="D2660" s="127" t="s">
        <v>9480</v>
      </c>
      <c r="E2660" s="258">
        <v>768</v>
      </c>
    </row>
    <row r="2661" spans="1:5" ht="14.5" x14ac:dyDescent="0.35">
      <c r="A2661" s="127" t="s">
        <v>2341</v>
      </c>
      <c r="B2661" s="128">
        <v>1700</v>
      </c>
      <c r="D2661" s="127" t="s">
        <v>9481</v>
      </c>
      <c r="E2661" s="258">
        <v>1700</v>
      </c>
    </row>
    <row r="2662" spans="1:5" ht="14.5" x14ac:dyDescent="0.35">
      <c r="A2662" s="127" t="s">
        <v>2342</v>
      </c>
      <c r="B2662" s="128">
        <v>7700</v>
      </c>
      <c r="D2662" s="127" t="s">
        <v>9482</v>
      </c>
      <c r="E2662" s="258">
        <v>7700</v>
      </c>
    </row>
    <row r="2663" spans="1:5" ht="14.5" x14ac:dyDescent="0.35">
      <c r="A2663" s="127" t="s">
        <v>2343</v>
      </c>
      <c r="B2663" s="128">
        <v>3464</v>
      </c>
      <c r="D2663" s="127" t="s">
        <v>9483</v>
      </c>
      <c r="E2663" s="258">
        <v>3464</v>
      </c>
    </row>
    <row r="2664" spans="1:5" ht="14.5" x14ac:dyDescent="0.35">
      <c r="A2664" s="127" t="s">
        <v>2344</v>
      </c>
      <c r="B2664" s="128">
        <v>8562</v>
      </c>
      <c r="D2664" s="127" t="s">
        <v>9484</v>
      </c>
      <c r="E2664" s="258">
        <v>8562</v>
      </c>
    </row>
    <row r="2665" spans="1:5" ht="14.5" x14ac:dyDescent="0.35">
      <c r="A2665" s="127" t="s">
        <v>2345</v>
      </c>
      <c r="B2665" s="128">
        <v>6856</v>
      </c>
      <c r="D2665" s="127" t="s">
        <v>9485</v>
      </c>
      <c r="E2665" s="258">
        <v>6856</v>
      </c>
    </row>
    <row r="2666" spans="1:5" ht="14.5" x14ac:dyDescent="0.35">
      <c r="A2666" s="127" t="s">
        <v>2346</v>
      </c>
      <c r="B2666" s="128">
        <v>4617</v>
      </c>
      <c r="D2666" s="127" t="s">
        <v>9486</v>
      </c>
      <c r="E2666" s="258">
        <v>4617</v>
      </c>
    </row>
    <row r="2667" spans="1:5" ht="14.5" x14ac:dyDescent="0.35">
      <c r="A2667" s="127" t="s">
        <v>2347</v>
      </c>
      <c r="B2667" s="128">
        <v>2000</v>
      </c>
      <c r="D2667" s="127" t="s">
        <v>9487</v>
      </c>
      <c r="E2667" s="258">
        <v>2000</v>
      </c>
    </row>
    <row r="2668" spans="1:5" ht="14.5" x14ac:dyDescent="0.35">
      <c r="A2668" s="127" t="s">
        <v>2348</v>
      </c>
      <c r="B2668" s="128">
        <v>16477</v>
      </c>
      <c r="D2668" s="127" t="s">
        <v>9488</v>
      </c>
      <c r="E2668" s="258">
        <v>16477</v>
      </c>
    </row>
    <row r="2669" spans="1:5" ht="14.5" x14ac:dyDescent="0.35">
      <c r="A2669" s="127" t="s">
        <v>2349</v>
      </c>
      <c r="B2669" s="128">
        <v>2000</v>
      </c>
      <c r="D2669" s="127" t="s">
        <v>9489</v>
      </c>
      <c r="E2669" s="258">
        <v>2000</v>
      </c>
    </row>
    <row r="2670" spans="1:5" ht="14.5" x14ac:dyDescent="0.35">
      <c r="A2670" s="127" t="s">
        <v>2350</v>
      </c>
      <c r="B2670" s="128">
        <v>6564</v>
      </c>
      <c r="D2670" s="127" t="s">
        <v>9490</v>
      </c>
      <c r="E2670" s="258">
        <v>6564</v>
      </c>
    </row>
    <row r="2671" spans="1:5" ht="14.5" x14ac:dyDescent="0.35">
      <c r="A2671" s="127" t="s">
        <v>2351</v>
      </c>
      <c r="B2671" s="128">
        <v>2000</v>
      </c>
      <c r="D2671" s="127" t="s">
        <v>9491</v>
      </c>
      <c r="E2671" s="258">
        <v>2000</v>
      </c>
    </row>
    <row r="2672" spans="1:5" ht="14.5" x14ac:dyDescent="0.35">
      <c r="A2672" s="127" t="s">
        <v>2352</v>
      </c>
      <c r="B2672" s="128">
        <v>10711</v>
      </c>
      <c r="D2672" s="127" t="s">
        <v>9492</v>
      </c>
      <c r="E2672" s="258">
        <v>10711</v>
      </c>
    </row>
    <row r="2673" spans="1:5" ht="14.5" x14ac:dyDescent="0.35">
      <c r="A2673" s="127" t="s">
        <v>4649</v>
      </c>
      <c r="B2673" s="128">
        <v>2000</v>
      </c>
      <c r="D2673" s="127" t="s">
        <v>11874</v>
      </c>
      <c r="E2673" s="258">
        <v>2000</v>
      </c>
    </row>
    <row r="2674" spans="1:5" ht="14.5" x14ac:dyDescent="0.35">
      <c r="A2674" s="127" t="s">
        <v>4650</v>
      </c>
      <c r="B2674" s="128">
        <v>0</v>
      </c>
      <c r="D2674" s="127" t="s">
        <v>11875</v>
      </c>
      <c r="E2674" s="258">
        <v>0</v>
      </c>
    </row>
    <row r="2675" spans="1:5" ht="14.5" x14ac:dyDescent="0.35">
      <c r="A2675" s="127" t="s">
        <v>2353</v>
      </c>
      <c r="B2675" s="128">
        <v>25147</v>
      </c>
      <c r="D2675" s="127" t="s">
        <v>9493</v>
      </c>
      <c r="E2675" s="258">
        <v>25147</v>
      </c>
    </row>
    <row r="2676" spans="1:5" ht="14.5" x14ac:dyDescent="0.35">
      <c r="A2676" s="127" t="s">
        <v>2354</v>
      </c>
      <c r="B2676" s="128">
        <v>2132</v>
      </c>
      <c r="D2676" s="127" t="s">
        <v>9494</v>
      </c>
      <c r="E2676" s="258">
        <v>2132</v>
      </c>
    </row>
    <row r="2677" spans="1:5" ht="14.5" x14ac:dyDescent="0.35">
      <c r="A2677" s="127" t="s">
        <v>2355</v>
      </c>
      <c r="B2677" s="128">
        <v>2000</v>
      </c>
      <c r="D2677" s="127" t="s">
        <v>9495</v>
      </c>
      <c r="E2677" s="258">
        <v>2000</v>
      </c>
    </row>
    <row r="2678" spans="1:5" ht="14.5" x14ac:dyDescent="0.35">
      <c r="A2678" s="127" t="s">
        <v>2356</v>
      </c>
      <c r="B2678" s="128">
        <v>47882</v>
      </c>
      <c r="D2678" s="127" t="s">
        <v>9496</v>
      </c>
      <c r="E2678" s="258">
        <v>47882</v>
      </c>
    </row>
    <row r="2679" spans="1:5" ht="14.5" x14ac:dyDescent="0.35">
      <c r="A2679" s="127" t="s">
        <v>2357</v>
      </c>
      <c r="B2679" s="128">
        <v>8437</v>
      </c>
      <c r="D2679" s="127" t="s">
        <v>9497</v>
      </c>
      <c r="E2679" s="258">
        <v>8437</v>
      </c>
    </row>
    <row r="2680" spans="1:5" ht="14.5" x14ac:dyDescent="0.35">
      <c r="A2680" s="127" t="s">
        <v>2358</v>
      </c>
      <c r="B2680" s="128">
        <v>2000</v>
      </c>
      <c r="D2680" s="127" t="s">
        <v>9498</v>
      </c>
      <c r="E2680" s="258">
        <v>2000</v>
      </c>
    </row>
    <row r="2681" spans="1:5" ht="14.5" x14ac:dyDescent="0.35">
      <c r="A2681" s="127" t="s">
        <v>2359</v>
      </c>
      <c r="B2681" s="128">
        <v>1534</v>
      </c>
      <c r="D2681" s="127" t="s">
        <v>9499</v>
      </c>
      <c r="E2681" s="258">
        <v>1534</v>
      </c>
    </row>
    <row r="2682" spans="1:5" ht="14.5" x14ac:dyDescent="0.35">
      <c r="A2682" s="127" t="s">
        <v>4651</v>
      </c>
      <c r="B2682" s="128">
        <v>0</v>
      </c>
      <c r="D2682" s="127" t="s">
        <v>11876</v>
      </c>
      <c r="E2682" s="258">
        <v>0</v>
      </c>
    </row>
    <row r="2683" spans="1:5" ht="14.5" x14ac:dyDescent="0.35">
      <c r="A2683" s="127" t="s">
        <v>2360</v>
      </c>
      <c r="B2683" s="128">
        <v>2000</v>
      </c>
      <c r="D2683" s="127" t="s">
        <v>9500</v>
      </c>
      <c r="E2683" s="258">
        <v>2000</v>
      </c>
    </row>
    <row r="2684" spans="1:5" ht="14.5" x14ac:dyDescent="0.35">
      <c r="A2684" s="127" t="s">
        <v>2361</v>
      </c>
      <c r="B2684" s="128">
        <v>2000</v>
      </c>
      <c r="D2684" s="127" t="s">
        <v>9501</v>
      </c>
      <c r="E2684" s="258">
        <v>2000</v>
      </c>
    </row>
    <row r="2685" spans="1:5" ht="14.5" x14ac:dyDescent="0.35">
      <c r="A2685" s="127" t="s">
        <v>2362</v>
      </c>
      <c r="B2685" s="128">
        <v>22642</v>
      </c>
      <c r="D2685" s="127" t="s">
        <v>9502</v>
      </c>
      <c r="E2685" s="258">
        <v>22642</v>
      </c>
    </row>
    <row r="2686" spans="1:5" ht="14.5" x14ac:dyDescent="0.35">
      <c r="A2686" s="127" t="s">
        <v>2363</v>
      </c>
      <c r="B2686" s="128">
        <v>2000</v>
      </c>
      <c r="D2686" s="127" t="s">
        <v>9503</v>
      </c>
      <c r="E2686" s="258">
        <v>2000</v>
      </c>
    </row>
    <row r="2687" spans="1:5" ht="14.5" x14ac:dyDescent="0.35">
      <c r="A2687" s="127" t="s">
        <v>2364</v>
      </c>
      <c r="B2687" s="128">
        <v>52698</v>
      </c>
      <c r="D2687" s="127" t="s">
        <v>9504</v>
      </c>
      <c r="E2687" s="258">
        <v>52698</v>
      </c>
    </row>
    <row r="2688" spans="1:5" ht="14.5" x14ac:dyDescent="0.35">
      <c r="A2688" s="127" t="s">
        <v>2365</v>
      </c>
      <c r="B2688" s="128">
        <v>10299</v>
      </c>
      <c r="D2688" s="127" t="s">
        <v>9505</v>
      </c>
      <c r="E2688" s="258">
        <v>10299</v>
      </c>
    </row>
    <row r="2689" spans="1:5" ht="14.5" x14ac:dyDescent="0.35">
      <c r="A2689" s="127" t="s">
        <v>2366</v>
      </c>
      <c r="B2689" s="128">
        <v>4730</v>
      </c>
      <c r="D2689" s="127" t="s">
        <v>9506</v>
      </c>
      <c r="E2689" s="258">
        <v>4730</v>
      </c>
    </row>
    <row r="2690" spans="1:5" ht="14.5" x14ac:dyDescent="0.35">
      <c r="A2690" s="127" t="s">
        <v>4652</v>
      </c>
      <c r="B2690" s="128">
        <v>1090</v>
      </c>
      <c r="D2690" s="127" t="s">
        <v>9507</v>
      </c>
      <c r="E2690" s="258">
        <v>1090</v>
      </c>
    </row>
    <row r="2691" spans="1:5" ht="14.5" x14ac:dyDescent="0.35">
      <c r="A2691" s="127" t="s">
        <v>2367</v>
      </c>
      <c r="B2691" s="128">
        <v>10126</v>
      </c>
      <c r="D2691" s="127" t="s">
        <v>9508</v>
      </c>
      <c r="E2691" s="258">
        <v>10126</v>
      </c>
    </row>
    <row r="2692" spans="1:5" ht="14.5" x14ac:dyDescent="0.35">
      <c r="A2692" s="127" t="s">
        <v>4653</v>
      </c>
      <c r="B2692" s="128">
        <v>0</v>
      </c>
      <c r="D2692" s="127" t="s">
        <v>11877</v>
      </c>
      <c r="E2692" s="258">
        <v>0</v>
      </c>
    </row>
    <row r="2693" spans="1:5" ht="14.5" x14ac:dyDescent="0.35">
      <c r="A2693" s="127" t="s">
        <v>2368</v>
      </c>
      <c r="B2693" s="128">
        <v>22806</v>
      </c>
      <c r="D2693" s="127" t="s">
        <v>9509</v>
      </c>
      <c r="E2693" s="258">
        <v>22806</v>
      </c>
    </row>
    <row r="2694" spans="1:5" ht="14.5" x14ac:dyDescent="0.35">
      <c r="A2694" s="127" t="s">
        <v>2369</v>
      </c>
      <c r="B2694" s="128">
        <v>2957</v>
      </c>
      <c r="D2694" s="127" t="s">
        <v>9510</v>
      </c>
      <c r="E2694" s="258">
        <v>2957</v>
      </c>
    </row>
    <row r="2695" spans="1:5" ht="14.5" x14ac:dyDescent="0.35">
      <c r="A2695" s="127" t="s">
        <v>2370</v>
      </c>
      <c r="B2695" s="128">
        <v>16674</v>
      </c>
      <c r="D2695" s="127" t="s">
        <v>9511</v>
      </c>
      <c r="E2695" s="258">
        <v>16674</v>
      </c>
    </row>
    <row r="2696" spans="1:5" ht="14.5" x14ac:dyDescent="0.35">
      <c r="A2696" s="127" t="s">
        <v>2371</v>
      </c>
      <c r="B2696" s="128">
        <v>75</v>
      </c>
      <c r="D2696" s="127" t="s">
        <v>9512</v>
      </c>
      <c r="E2696" s="258">
        <v>75</v>
      </c>
    </row>
    <row r="2697" spans="1:5" ht="14.5" x14ac:dyDescent="0.35">
      <c r="A2697" s="127" t="s">
        <v>2372</v>
      </c>
      <c r="B2697" s="128">
        <v>6565</v>
      </c>
      <c r="D2697" s="127" t="s">
        <v>9513</v>
      </c>
      <c r="E2697" s="258">
        <v>6565</v>
      </c>
    </row>
    <row r="2698" spans="1:5" ht="14.5" x14ac:dyDescent="0.35">
      <c r="A2698" s="127" t="s">
        <v>2373</v>
      </c>
      <c r="B2698" s="128">
        <v>26790</v>
      </c>
      <c r="D2698" s="127" t="s">
        <v>9514</v>
      </c>
      <c r="E2698" s="258">
        <v>26790</v>
      </c>
    </row>
    <row r="2699" spans="1:5" ht="14.5" x14ac:dyDescent="0.35">
      <c r="A2699" s="127" t="s">
        <v>2374</v>
      </c>
      <c r="B2699" s="128">
        <v>9102</v>
      </c>
      <c r="D2699" s="127" t="s">
        <v>9515</v>
      </c>
      <c r="E2699" s="258">
        <v>9102</v>
      </c>
    </row>
    <row r="2700" spans="1:5" ht="14.5" x14ac:dyDescent="0.35">
      <c r="A2700" s="127" t="s">
        <v>2375</v>
      </c>
      <c r="B2700" s="128">
        <v>16086</v>
      </c>
      <c r="D2700" s="127" t="s">
        <v>9516</v>
      </c>
      <c r="E2700" s="258">
        <v>16086</v>
      </c>
    </row>
    <row r="2701" spans="1:5" ht="14.5" x14ac:dyDescent="0.35">
      <c r="A2701" s="127" t="s">
        <v>2376</v>
      </c>
      <c r="B2701" s="128">
        <v>15593</v>
      </c>
      <c r="D2701" s="127" t="s">
        <v>9517</v>
      </c>
      <c r="E2701" s="258">
        <v>15593</v>
      </c>
    </row>
    <row r="2702" spans="1:5" ht="14.5" x14ac:dyDescent="0.35">
      <c r="A2702" s="127" t="s">
        <v>4654</v>
      </c>
      <c r="B2702" s="128">
        <v>0</v>
      </c>
      <c r="D2702" s="127" t="s">
        <v>11878</v>
      </c>
      <c r="E2702" s="258">
        <v>0</v>
      </c>
    </row>
    <row r="2703" spans="1:5" ht="14.5" x14ac:dyDescent="0.35">
      <c r="A2703" s="127" t="s">
        <v>4655</v>
      </c>
      <c r="B2703" s="128">
        <v>0</v>
      </c>
      <c r="D2703" s="127" t="s">
        <v>11879</v>
      </c>
      <c r="E2703" s="258">
        <v>0</v>
      </c>
    </row>
    <row r="2704" spans="1:5" ht="14.5" x14ac:dyDescent="0.35">
      <c r="A2704" s="127" t="s">
        <v>2377</v>
      </c>
      <c r="B2704" s="128">
        <v>500</v>
      </c>
      <c r="D2704" s="127" t="s">
        <v>9518</v>
      </c>
      <c r="E2704" s="258">
        <v>500</v>
      </c>
    </row>
    <row r="2705" spans="1:5" ht="14.5" x14ac:dyDescent="0.35">
      <c r="A2705" s="127" t="s">
        <v>2378</v>
      </c>
      <c r="B2705" s="128">
        <v>7903</v>
      </c>
      <c r="D2705" s="127" t="s">
        <v>9519</v>
      </c>
      <c r="E2705" s="258">
        <v>7903</v>
      </c>
    </row>
    <row r="2706" spans="1:5" ht="14.5" x14ac:dyDescent="0.35">
      <c r="A2706" s="127" t="s">
        <v>2379</v>
      </c>
      <c r="B2706" s="128">
        <v>5788</v>
      </c>
      <c r="D2706" s="127" t="s">
        <v>9520</v>
      </c>
      <c r="E2706" s="258">
        <v>5788</v>
      </c>
    </row>
    <row r="2707" spans="1:5" ht="14.5" x14ac:dyDescent="0.35">
      <c r="A2707" s="127" t="s">
        <v>2380</v>
      </c>
      <c r="B2707" s="128">
        <v>4918</v>
      </c>
      <c r="D2707" s="127" t="s">
        <v>9521</v>
      </c>
      <c r="E2707" s="258">
        <v>4918</v>
      </c>
    </row>
    <row r="2708" spans="1:5" ht="14.5" x14ac:dyDescent="0.35">
      <c r="A2708" s="127" t="s">
        <v>2381</v>
      </c>
      <c r="B2708" s="128">
        <v>3146</v>
      </c>
      <c r="D2708" s="127" t="s">
        <v>9522</v>
      </c>
      <c r="E2708" s="258">
        <v>3146</v>
      </c>
    </row>
    <row r="2709" spans="1:5" ht="14.5" x14ac:dyDescent="0.35">
      <c r="A2709" s="127" t="s">
        <v>2382</v>
      </c>
      <c r="B2709" s="128">
        <v>33429</v>
      </c>
      <c r="D2709" s="127" t="s">
        <v>9523</v>
      </c>
      <c r="E2709" s="258">
        <v>33429</v>
      </c>
    </row>
    <row r="2710" spans="1:5" ht="14.5" x14ac:dyDescent="0.35">
      <c r="A2710" s="127" t="s">
        <v>2383</v>
      </c>
      <c r="B2710" s="128">
        <v>2175</v>
      </c>
      <c r="D2710" s="127" t="s">
        <v>9524</v>
      </c>
      <c r="E2710" s="258">
        <v>2175</v>
      </c>
    </row>
    <row r="2711" spans="1:5" ht="14.5" x14ac:dyDescent="0.35">
      <c r="A2711" s="127" t="s">
        <v>2384</v>
      </c>
      <c r="B2711" s="128">
        <v>15491</v>
      </c>
      <c r="D2711" s="127" t="s">
        <v>9525</v>
      </c>
      <c r="E2711" s="258">
        <v>15491</v>
      </c>
    </row>
    <row r="2712" spans="1:5" ht="14.5" x14ac:dyDescent="0.35">
      <c r="A2712" s="127" t="s">
        <v>2385</v>
      </c>
      <c r="B2712" s="128">
        <v>6310</v>
      </c>
      <c r="D2712" s="127" t="s">
        <v>9526</v>
      </c>
      <c r="E2712" s="258">
        <v>6310</v>
      </c>
    </row>
    <row r="2713" spans="1:5" ht="14.5" x14ac:dyDescent="0.35">
      <c r="A2713" s="127" t="s">
        <v>2386</v>
      </c>
      <c r="B2713" s="128">
        <v>2000</v>
      </c>
      <c r="D2713" s="127" t="s">
        <v>9527</v>
      </c>
      <c r="E2713" s="258">
        <v>2000</v>
      </c>
    </row>
    <row r="2714" spans="1:5" ht="14.5" x14ac:dyDescent="0.35">
      <c r="A2714" s="127" t="s">
        <v>2387</v>
      </c>
      <c r="B2714" s="128">
        <v>2000</v>
      </c>
      <c r="D2714" s="127" t="s">
        <v>9528</v>
      </c>
      <c r="E2714" s="258">
        <v>2000</v>
      </c>
    </row>
    <row r="2715" spans="1:5" ht="14.5" x14ac:dyDescent="0.35">
      <c r="A2715" s="127" t="s">
        <v>2388</v>
      </c>
      <c r="B2715" s="128">
        <v>33037</v>
      </c>
      <c r="D2715" s="127" t="s">
        <v>9529</v>
      </c>
      <c r="E2715" s="258">
        <v>33037</v>
      </c>
    </row>
    <row r="2716" spans="1:5" ht="14.5" x14ac:dyDescent="0.35">
      <c r="A2716" s="127" t="s">
        <v>2389</v>
      </c>
      <c r="B2716" s="128">
        <v>111974</v>
      </c>
      <c r="D2716" s="127" t="s">
        <v>9530</v>
      </c>
      <c r="E2716" s="258">
        <v>111974</v>
      </c>
    </row>
    <row r="2717" spans="1:5" ht="14.5" x14ac:dyDescent="0.35">
      <c r="A2717" s="127" t="s">
        <v>2390</v>
      </c>
      <c r="B2717" s="128">
        <v>2024</v>
      </c>
      <c r="D2717" s="127" t="s">
        <v>9531</v>
      </c>
      <c r="E2717" s="258">
        <v>2024</v>
      </c>
    </row>
    <row r="2718" spans="1:5" ht="14.5" x14ac:dyDescent="0.35">
      <c r="A2718" s="127" t="s">
        <v>2391</v>
      </c>
      <c r="B2718" s="128">
        <v>2000</v>
      </c>
      <c r="D2718" s="127" t="s">
        <v>9532</v>
      </c>
      <c r="E2718" s="258">
        <v>2000</v>
      </c>
    </row>
    <row r="2719" spans="1:5" ht="14.5" x14ac:dyDescent="0.35">
      <c r="A2719" s="127" t="s">
        <v>2392</v>
      </c>
      <c r="B2719" s="128">
        <v>5531</v>
      </c>
      <c r="D2719" s="127" t="s">
        <v>9533</v>
      </c>
      <c r="E2719" s="258">
        <v>5531</v>
      </c>
    </row>
    <row r="2720" spans="1:5" ht="14.5" x14ac:dyDescent="0.35">
      <c r="A2720" s="127" t="s">
        <v>2393</v>
      </c>
      <c r="B2720" s="128">
        <v>568</v>
      </c>
      <c r="D2720" s="127" t="s">
        <v>9534</v>
      </c>
      <c r="E2720" s="258">
        <v>568</v>
      </c>
    </row>
    <row r="2721" spans="1:5" ht="14.5" x14ac:dyDescent="0.35">
      <c r="A2721" s="127" t="s">
        <v>2394</v>
      </c>
      <c r="B2721" s="128">
        <v>8990</v>
      </c>
      <c r="D2721" s="127" t="s">
        <v>9535</v>
      </c>
      <c r="E2721" s="258">
        <v>8990</v>
      </c>
    </row>
    <row r="2722" spans="1:5" ht="14.5" x14ac:dyDescent="0.35">
      <c r="A2722" s="127" t="s">
        <v>2395</v>
      </c>
      <c r="B2722" s="128">
        <v>32483</v>
      </c>
      <c r="D2722" s="127" t="s">
        <v>9536</v>
      </c>
      <c r="E2722" s="258">
        <v>32483</v>
      </c>
    </row>
    <row r="2723" spans="1:5" ht="14.5" x14ac:dyDescent="0.35">
      <c r="A2723" s="127" t="s">
        <v>2396</v>
      </c>
      <c r="B2723" s="128">
        <v>47946</v>
      </c>
      <c r="D2723" s="127" t="s">
        <v>9537</v>
      </c>
      <c r="E2723" s="258">
        <v>47946</v>
      </c>
    </row>
    <row r="2724" spans="1:5" ht="14.5" x14ac:dyDescent="0.35">
      <c r="A2724" s="127" t="s">
        <v>2397</v>
      </c>
      <c r="B2724" s="128">
        <v>6688</v>
      </c>
      <c r="D2724" s="127" t="s">
        <v>9538</v>
      </c>
      <c r="E2724" s="258">
        <v>6688</v>
      </c>
    </row>
    <row r="2725" spans="1:5" ht="14.5" x14ac:dyDescent="0.35">
      <c r="A2725" s="127" t="s">
        <v>4736</v>
      </c>
      <c r="B2725" s="128">
        <v>0</v>
      </c>
      <c r="D2725" s="127" t="s">
        <v>11880</v>
      </c>
      <c r="E2725" s="258">
        <v>0</v>
      </c>
    </row>
    <row r="2726" spans="1:5" ht="14.5" x14ac:dyDescent="0.35">
      <c r="A2726" s="127" t="s">
        <v>2398</v>
      </c>
      <c r="B2726" s="128">
        <v>3300</v>
      </c>
      <c r="D2726" s="127" t="s">
        <v>9539</v>
      </c>
      <c r="E2726" s="258">
        <v>3300</v>
      </c>
    </row>
    <row r="2727" spans="1:5" ht="14.5" x14ac:dyDescent="0.35">
      <c r="A2727" s="127" t="s">
        <v>2399</v>
      </c>
      <c r="B2727" s="128">
        <v>15884</v>
      </c>
      <c r="D2727" s="127" t="s">
        <v>9540</v>
      </c>
      <c r="E2727" s="258">
        <v>15884</v>
      </c>
    </row>
    <row r="2728" spans="1:5" ht="14.5" x14ac:dyDescent="0.35">
      <c r="A2728" s="127" t="s">
        <v>2400</v>
      </c>
      <c r="B2728" s="128">
        <v>23396</v>
      </c>
      <c r="D2728" s="127" t="s">
        <v>9541</v>
      </c>
      <c r="E2728" s="258">
        <v>23396</v>
      </c>
    </row>
    <row r="2729" spans="1:5" ht="14.5" x14ac:dyDescent="0.35">
      <c r="A2729" s="127" t="s">
        <v>2401</v>
      </c>
      <c r="B2729" s="128">
        <v>84564</v>
      </c>
      <c r="D2729" s="127" t="s">
        <v>9542</v>
      </c>
      <c r="E2729" s="258">
        <v>84564</v>
      </c>
    </row>
    <row r="2730" spans="1:5" ht="14.5" x14ac:dyDescent="0.35">
      <c r="A2730" s="127" t="s">
        <v>2402</v>
      </c>
      <c r="B2730" s="128">
        <v>2000</v>
      </c>
      <c r="D2730" s="127" t="s">
        <v>9543</v>
      </c>
      <c r="E2730" s="258">
        <v>2000</v>
      </c>
    </row>
    <row r="2731" spans="1:5" ht="14.5" x14ac:dyDescent="0.35">
      <c r="A2731" s="127" t="s">
        <v>4656</v>
      </c>
      <c r="B2731" s="128">
        <v>0</v>
      </c>
      <c r="D2731" s="127" t="s">
        <v>11881</v>
      </c>
      <c r="E2731" s="258">
        <v>0</v>
      </c>
    </row>
    <row r="2732" spans="1:5" ht="14.5" x14ac:dyDescent="0.35">
      <c r="A2732" s="127" t="s">
        <v>4657</v>
      </c>
      <c r="B2732" s="128">
        <v>0</v>
      </c>
      <c r="D2732" s="127" t="s">
        <v>11882</v>
      </c>
      <c r="E2732" s="258">
        <v>0</v>
      </c>
    </row>
    <row r="2733" spans="1:5" ht="14.5" x14ac:dyDescent="0.35">
      <c r="A2733" s="127" t="s">
        <v>2403</v>
      </c>
      <c r="B2733" s="128">
        <v>2000</v>
      </c>
      <c r="D2733" s="127" t="s">
        <v>9544</v>
      </c>
      <c r="E2733" s="258">
        <v>2000</v>
      </c>
    </row>
    <row r="2734" spans="1:5" ht="14.5" x14ac:dyDescent="0.35">
      <c r="A2734" s="127" t="s">
        <v>2404</v>
      </c>
      <c r="B2734" s="128">
        <v>2000</v>
      </c>
      <c r="D2734" s="127" t="s">
        <v>9545</v>
      </c>
      <c r="E2734" s="258">
        <v>2000</v>
      </c>
    </row>
    <row r="2735" spans="1:5" ht="14.5" x14ac:dyDescent="0.35">
      <c r="A2735" s="127" t="s">
        <v>4658</v>
      </c>
      <c r="B2735" s="128">
        <v>0</v>
      </c>
      <c r="D2735" s="127" t="s">
        <v>11883</v>
      </c>
      <c r="E2735" s="258">
        <v>0</v>
      </c>
    </row>
    <row r="2736" spans="1:5" ht="14.5" x14ac:dyDescent="0.35">
      <c r="A2736" s="127" t="s">
        <v>2405</v>
      </c>
      <c r="B2736" s="128">
        <v>2217</v>
      </c>
      <c r="D2736" s="127" t="s">
        <v>9546</v>
      </c>
      <c r="E2736" s="258">
        <v>2217</v>
      </c>
    </row>
    <row r="2737" spans="1:5" ht="14.5" x14ac:dyDescent="0.35">
      <c r="A2737" s="127" t="s">
        <v>2406</v>
      </c>
      <c r="B2737" s="128">
        <v>2000</v>
      </c>
      <c r="D2737" s="127" t="s">
        <v>9547</v>
      </c>
      <c r="E2737" s="258">
        <v>2000</v>
      </c>
    </row>
    <row r="2738" spans="1:5" ht="14.5" x14ac:dyDescent="0.35">
      <c r="A2738" s="127" t="s">
        <v>2407</v>
      </c>
      <c r="B2738" s="128">
        <v>1841</v>
      </c>
      <c r="D2738" s="127" t="s">
        <v>9548</v>
      </c>
      <c r="E2738" s="258">
        <v>1841</v>
      </c>
    </row>
    <row r="2739" spans="1:5" ht="14.5" x14ac:dyDescent="0.35">
      <c r="A2739" s="127" t="s">
        <v>4659</v>
      </c>
      <c r="B2739" s="128">
        <v>0</v>
      </c>
      <c r="D2739" s="127" t="s">
        <v>11884</v>
      </c>
      <c r="E2739" s="258">
        <v>0</v>
      </c>
    </row>
    <row r="2740" spans="1:5" ht="14.5" x14ac:dyDescent="0.35">
      <c r="A2740" s="127" t="s">
        <v>4660</v>
      </c>
      <c r="B2740" s="128">
        <v>0</v>
      </c>
      <c r="D2740" s="127" t="s">
        <v>11885</v>
      </c>
      <c r="E2740" s="258">
        <v>0</v>
      </c>
    </row>
    <row r="2741" spans="1:5" ht="14.5" x14ac:dyDescent="0.35">
      <c r="A2741" s="127" t="s">
        <v>4661</v>
      </c>
      <c r="B2741" s="128">
        <v>0</v>
      </c>
      <c r="D2741" s="127" t="s">
        <v>11886</v>
      </c>
      <c r="E2741" s="258">
        <v>0</v>
      </c>
    </row>
    <row r="2742" spans="1:5" ht="14.5" x14ac:dyDescent="0.35">
      <c r="A2742" s="127" t="s">
        <v>2408</v>
      </c>
      <c r="B2742" s="128">
        <v>2000</v>
      </c>
      <c r="D2742" s="127" t="s">
        <v>9549</v>
      </c>
      <c r="E2742" s="258">
        <v>2000</v>
      </c>
    </row>
    <row r="2743" spans="1:5" ht="14.5" x14ac:dyDescent="0.35">
      <c r="A2743" s="127" t="s">
        <v>2409</v>
      </c>
      <c r="B2743" s="128">
        <v>250</v>
      </c>
      <c r="D2743" s="127" t="s">
        <v>9550</v>
      </c>
      <c r="E2743" s="258">
        <v>250</v>
      </c>
    </row>
    <row r="2744" spans="1:5" ht="14.5" x14ac:dyDescent="0.35">
      <c r="A2744" s="127" t="s">
        <v>2410</v>
      </c>
      <c r="B2744" s="128">
        <v>14281</v>
      </c>
      <c r="D2744" s="127" t="s">
        <v>9551</v>
      </c>
      <c r="E2744" s="258">
        <v>14281</v>
      </c>
    </row>
    <row r="2745" spans="1:5" ht="14.5" x14ac:dyDescent="0.35">
      <c r="A2745" s="127" t="s">
        <v>4662</v>
      </c>
      <c r="B2745" s="128">
        <v>0</v>
      </c>
      <c r="D2745" s="127" t="s">
        <v>11887</v>
      </c>
      <c r="E2745" s="258">
        <v>0</v>
      </c>
    </row>
    <row r="2746" spans="1:5" ht="14.5" x14ac:dyDescent="0.35">
      <c r="A2746" s="127" t="s">
        <v>2411</v>
      </c>
      <c r="B2746" s="128">
        <v>128346</v>
      </c>
      <c r="D2746" s="127" t="s">
        <v>9552</v>
      </c>
      <c r="E2746" s="258">
        <v>128346</v>
      </c>
    </row>
    <row r="2747" spans="1:5" ht="14.5" x14ac:dyDescent="0.35">
      <c r="A2747" s="127" t="s">
        <v>4663</v>
      </c>
      <c r="B2747" s="128">
        <v>0</v>
      </c>
      <c r="D2747" s="127" t="s">
        <v>11888</v>
      </c>
      <c r="E2747" s="258">
        <v>0</v>
      </c>
    </row>
    <row r="2748" spans="1:5" ht="14.5" x14ac:dyDescent="0.35">
      <c r="A2748" s="127" t="s">
        <v>4664</v>
      </c>
      <c r="B2748" s="128">
        <v>0</v>
      </c>
      <c r="D2748" s="127" t="s">
        <v>11889</v>
      </c>
      <c r="E2748" s="258">
        <v>0</v>
      </c>
    </row>
    <row r="2749" spans="1:5" ht="14.5" x14ac:dyDescent="0.35">
      <c r="A2749" s="127" t="s">
        <v>2412</v>
      </c>
      <c r="B2749" s="128">
        <v>2000</v>
      </c>
      <c r="D2749" s="127" t="s">
        <v>9553</v>
      </c>
      <c r="E2749" s="258">
        <v>2000</v>
      </c>
    </row>
    <row r="2750" spans="1:5" ht="14.5" x14ac:dyDescent="0.35">
      <c r="A2750" s="127" t="s">
        <v>4665</v>
      </c>
      <c r="B2750" s="128">
        <v>0</v>
      </c>
      <c r="D2750" s="127" t="s">
        <v>11890</v>
      </c>
      <c r="E2750" s="258">
        <v>0</v>
      </c>
    </row>
    <row r="2751" spans="1:5" ht="14.5" x14ac:dyDescent="0.35">
      <c r="A2751" s="127" t="s">
        <v>2413</v>
      </c>
      <c r="B2751" s="128">
        <v>35569</v>
      </c>
      <c r="D2751" s="127" t="s">
        <v>9554</v>
      </c>
      <c r="E2751" s="258">
        <v>35569</v>
      </c>
    </row>
    <row r="2752" spans="1:5" ht="14.5" x14ac:dyDescent="0.35">
      <c r="A2752" s="127" t="s">
        <v>2414</v>
      </c>
      <c r="B2752" s="128">
        <v>20260</v>
      </c>
      <c r="D2752" s="127" t="s">
        <v>9555</v>
      </c>
      <c r="E2752" s="258">
        <v>20260</v>
      </c>
    </row>
    <row r="2753" spans="1:5" ht="14.5" x14ac:dyDescent="0.35">
      <c r="A2753" s="127" t="s">
        <v>2415</v>
      </c>
      <c r="B2753" s="128">
        <v>2000</v>
      </c>
      <c r="D2753" s="127" t="s">
        <v>9556</v>
      </c>
      <c r="E2753" s="258">
        <v>2000</v>
      </c>
    </row>
    <row r="2754" spans="1:5" ht="14.5" x14ac:dyDescent="0.35">
      <c r="A2754" s="127" t="s">
        <v>4666</v>
      </c>
      <c r="B2754" s="128">
        <v>0</v>
      </c>
      <c r="D2754" s="127" t="s">
        <v>11891</v>
      </c>
      <c r="E2754" s="258">
        <v>0</v>
      </c>
    </row>
    <row r="2755" spans="1:5" ht="14.5" x14ac:dyDescent="0.35">
      <c r="A2755" s="127" t="s">
        <v>2416</v>
      </c>
      <c r="B2755" s="128">
        <v>67956</v>
      </c>
      <c r="D2755" s="127" t="s">
        <v>9557</v>
      </c>
      <c r="E2755" s="258">
        <v>67956</v>
      </c>
    </row>
    <row r="2756" spans="1:5" ht="14.5" x14ac:dyDescent="0.35">
      <c r="A2756" s="127" t="s">
        <v>2417</v>
      </c>
      <c r="B2756" s="128">
        <v>2954</v>
      </c>
      <c r="D2756" s="127" t="s">
        <v>9558</v>
      </c>
      <c r="E2756" s="258">
        <v>2954</v>
      </c>
    </row>
    <row r="2757" spans="1:5" ht="14.5" x14ac:dyDescent="0.35">
      <c r="A2757" s="127" t="s">
        <v>4667</v>
      </c>
      <c r="B2757" s="128">
        <v>0</v>
      </c>
      <c r="D2757" s="127" t="s">
        <v>11892</v>
      </c>
      <c r="E2757" s="258">
        <v>0</v>
      </c>
    </row>
    <row r="2758" spans="1:5" ht="14.5" x14ac:dyDescent="0.35">
      <c r="A2758" s="127" t="s">
        <v>4668</v>
      </c>
      <c r="B2758" s="128">
        <v>0</v>
      </c>
      <c r="D2758" s="127" t="s">
        <v>11893</v>
      </c>
      <c r="E2758" s="258">
        <v>0</v>
      </c>
    </row>
    <row r="2759" spans="1:5" ht="14.5" x14ac:dyDescent="0.35">
      <c r="A2759" s="127" t="s">
        <v>2418</v>
      </c>
      <c r="B2759" s="128">
        <v>1365</v>
      </c>
      <c r="D2759" s="127" t="s">
        <v>9559</v>
      </c>
      <c r="E2759" s="258">
        <v>1365</v>
      </c>
    </row>
    <row r="2760" spans="1:5" ht="14.5" x14ac:dyDescent="0.35">
      <c r="A2760" s="127" t="s">
        <v>2419</v>
      </c>
      <c r="B2760" s="128">
        <v>3573</v>
      </c>
      <c r="D2760" s="127" t="s">
        <v>9560</v>
      </c>
      <c r="E2760" s="258">
        <v>3573</v>
      </c>
    </row>
    <row r="2761" spans="1:5" ht="14.5" x14ac:dyDescent="0.35">
      <c r="A2761" s="127" t="s">
        <v>2420</v>
      </c>
      <c r="B2761" s="128">
        <v>2799</v>
      </c>
      <c r="D2761" s="127" t="s">
        <v>9561</v>
      </c>
      <c r="E2761" s="258">
        <v>2799</v>
      </c>
    </row>
    <row r="2762" spans="1:5" ht="14.5" x14ac:dyDescent="0.35">
      <c r="A2762" s="127" t="s">
        <v>2421</v>
      </c>
      <c r="B2762" s="128">
        <v>14550</v>
      </c>
      <c r="D2762" s="127" t="s">
        <v>9562</v>
      </c>
      <c r="E2762" s="258">
        <v>14550</v>
      </c>
    </row>
    <row r="2763" spans="1:5" ht="14.5" x14ac:dyDescent="0.35">
      <c r="A2763" s="127" t="s">
        <v>2422</v>
      </c>
      <c r="B2763" s="128">
        <v>2401</v>
      </c>
      <c r="D2763" s="127" t="s">
        <v>9563</v>
      </c>
      <c r="E2763" s="258">
        <v>2401</v>
      </c>
    </row>
    <row r="2764" spans="1:5" ht="14.5" x14ac:dyDescent="0.35">
      <c r="A2764" s="127" t="s">
        <v>2423</v>
      </c>
      <c r="B2764" s="128">
        <v>2000</v>
      </c>
      <c r="D2764" s="127" t="s">
        <v>9564</v>
      </c>
      <c r="E2764" s="258">
        <v>2000</v>
      </c>
    </row>
    <row r="2765" spans="1:5" ht="14.5" x14ac:dyDescent="0.35">
      <c r="A2765" s="127" t="s">
        <v>2424</v>
      </c>
      <c r="B2765" s="128">
        <v>9341</v>
      </c>
      <c r="D2765" s="127" t="s">
        <v>9565</v>
      </c>
      <c r="E2765" s="258">
        <v>9341</v>
      </c>
    </row>
    <row r="2766" spans="1:5" ht="14.5" x14ac:dyDescent="0.35">
      <c r="A2766" s="127" t="s">
        <v>2425</v>
      </c>
      <c r="B2766" s="128">
        <v>160590</v>
      </c>
      <c r="D2766" s="127" t="s">
        <v>9566</v>
      </c>
      <c r="E2766" s="258">
        <v>160590</v>
      </c>
    </row>
    <row r="2767" spans="1:5" ht="14.5" x14ac:dyDescent="0.35">
      <c r="A2767" s="127" t="s">
        <v>2426</v>
      </c>
      <c r="B2767" s="128">
        <v>2000</v>
      </c>
      <c r="D2767" s="127" t="s">
        <v>9567</v>
      </c>
      <c r="E2767" s="258">
        <v>2000</v>
      </c>
    </row>
    <row r="2768" spans="1:5" ht="14.5" x14ac:dyDescent="0.35">
      <c r="A2768" s="127" t="s">
        <v>4669</v>
      </c>
      <c r="B2768" s="128">
        <v>0</v>
      </c>
      <c r="D2768" s="127" t="s">
        <v>11894</v>
      </c>
      <c r="E2768" s="258">
        <v>0</v>
      </c>
    </row>
    <row r="2769" spans="1:5" ht="14.5" x14ac:dyDescent="0.35">
      <c r="A2769" s="127" t="s">
        <v>4670</v>
      </c>
      <c r="B2769" s="128">
        <v>0</v>
      </c>
      <c r="D2769" s="127" t="s">
        <v>11895</v>
      </c>
      <c r="E2769" s="258">
        <v>0</v>
      </c>
    </row>
    <row r="2770" spans="1:5" ht="14.5" x14ac:dyDescent="0.35">
      <c r="A2770" s="127" t="s">
        <v>2427</v>
      </c>
      <c r="B2770" s="128">
        <v>2739</v>
      </c>
      <c r="D2770" s="127" t="s">
        <v>9568</v>
      </c>
      <c r="E2770" s="258">
        <v>2739</v>
      </c>
    </row>
    <row r="2771" spans="1:5" ht="14.5" x14ac:dyDescent="0.35">
      <c r="A2771" s="127" t="s">
        <v>2428</v>
      </c>
      <c r="B2771" s="128">
        <v>2713</v>
      </c>
      <c r="D2771" s="127" t="s">
        <v>9569</v>
      </c>
      <c r="E2771" s="258">
        <v>2713</v>
      </c>
    </row>
    <row r="2772" spans="1:5" ht="14.5" x14ac:dyDescent="0.35">
      <c r="A2772" s="127" t="s">
        <v>4671</v>
      </c>
      <c r="B2772" s="128">
        <v>0</v>
      </c>
      <c r="D2772" s="127" t="s">
        <v>11896</v>
      </c>
      <c r="E2772" s="258">
        <v>0</v>
      </c>
    </row>
    <row r="2773" spans="1:5" ht="14.5" x14ac:dyDescent="0.35">
      <c r="A2773" s="127" t="s">
        <v>2429</v>
      </c>
      <c r="B2773" s="128">
        <v>2000</v>
      </c>
      <c r="D2773" s="127" t="s">
        <v>9570</v>
      </c>
      <c r="E2773" s="258">
        <v>2000</v>
      </c>
    </row>
    <row r="2774" spans="1:5" ht="14.5" x14ac:dyDescent="0.35">
      <c r="A2774" s="127" t="s">
        <v>2430</v>
      </c>
      <c r="B2774" s="128">
        <v>646</v>
      </c>
      <c r="D2774" s="127" t="s">
        <v>9571</v>
      </c>
      <c r="E2774" s="258">
        <v>646</v>
      </c>
    </row>
    <row r="2775" spans="1:5" ht="14.5" x14ac:dyDescent="0.35">
      <c r="A2775" s="127" t="s">
        <v>2431</v>
      </c>
      <c r="B2775" s="128">
        <v>2000</v>
      </c>
      <c r="D2775" s="127" t="s">
        <v>9572</v>
      </c>
      <c r="E2775" s="258">
        <v>2000</v>
      </c>
    </row>
    <row r="2776" spans="1:5" ht="14.5" x14ac:dyDescent="0.35">
      <c r="A2776" s="127" t="s">
        <v>2432</v>
      </c>
      <c r="B2776" s="128">
        <v>2000</v>
      </c>
      <c r="D2776" s="127" t="s">
        <v>9573</v>
      </c>
      <c r="E2776" s="258">
        <v>2000</v>
      </c>
    </row>
    <row r="2777" spans="1:5" ht="14.5" x14ac:dyDescent="0.35">
      <c r="A2777" s="127" t="s">
        <v>2433</v>
      </c>
      <c r="B2777" s="128">
        <v>2000</v>
      </c>
      <c r="D2777" s="127" t="s">
        <v>9574</v>
      </c>
      <c r="E2777" s="258">
        <v>2000</v>
      </c>
    </row>
    <row r="2778" spans="1:5" ht="14.5" x14ac:dyDescent="0.35">
      <c r="A2778" s="127" t="s">
        <v>4672</v>
      </c>
      <c r="B2778" s="128">
        <v>0</v>
      </c>
      <c r="D2778" s="127" t="s">
        <v>11897</v>
      </c>
      <c r="E2778" s="258">
        <v>0</v>
      </c>
    </row>
    <row r="2779" spans="1:5" ht="14.5" x14ac:dyDescent="0.35">
      <c r="A2779" s="127" t="s">
        <v>2434</v>
      </c>
      <c r="B2779" s="128">
        <v>22990</v>
      </c>
      <c r="D2779" s="127" t="s">
        <v>9575</v>
      </c>
      <c r="E2779" s="258">
        <v>22990</v>
      </c>
    </row>
    <row r="2780" spans="1:5" ht="14.5" x14ac:dyDescent="0.35">
      <c r="A2780" s="127" t="s">
        <v>2435</v>
      </c>
      <c r="B2780" s="128">
        <v>4345</v>
      </c>
      <c r="D2780" s="127" t="s">
        <v>9576</v>
      </c>
      <c r="E2780" s="258">
        <v>4345</v>
      </c>
    </row>
    <row r="2781" spans="1:5" ht="14.5" x14ac:dyDescent="0.35">
      <c r="A2781" s="127" t="s">
        <v>4642</v>
      </c>
      <c r="B2781" s="128">
        <v>0</v>
      </c>
      <c r="D2781" s="127" t="s">
        <v>11898</v>
      </c>
      <c r="E2781" s="258">
        <v>0</v>
      </c>
    </row>
    <row r="2782" spans="1:5" ht="14.5" x14ac:dyDescent="0.35">
      <c r="A2782" s="127" t="s">
        <v>2436</v>
      </c>
      <c r="B2782" s="128">
        <v>2000</v>
      </c>
      <c r="D2782" s="127" t="s">
        <v>9577</v>
      </c>
      <c r="E2782" s="258">
        <v>2000</v>
      </c>
    </row>
    <row r="2783" spans="1:5" ht="14.5" x14ac:dyDescent="0.35">
      <c r="A2783" s="127" t="s">
        <v>4673</v>
      </c>
      <c r="B2783" s="128">
        <v>0</v>
      </c>
      <c r="D2783" s="127" t="s">
        <v>11899</v>
      </c>
      <c r="E2783" s="258">
        <v>0</v>
      </c>
    </row>
    <row r="2784" spans="1:5" ht="14.5" x14ac:dyDescent="0.35">
      <c r="A2784" s="127" t="s">
        <v>2437</v>
      </c>
      <c r="B2784" s="128">
        <v>55244</v>
      </c>
      <c r="D2784" s="127" t="s">
        <v>9578</v>
      </c>
      <c r="E2784" s="258">
        <v>55244</v>
      </c>
    </row>
    <row r="2785" spans="1:5" ht="14.5" x14ac:dyDescent="0.35">
      <c r="A2785" s="127" t="s">
        <v>4674</v>
      </c>
      <c r="B2785" s="128">
        <v>2000</v>
      </c>
      <c r="D2785" s="127" t="s">
        <v>11900</v>
      </c>
      <c r="E2785" s="258">
        <v>2000</v>
      </c>
    </row>
    <row r="2786" spans="1:5" ht="14.5" x14ac:dyDescent="0.35">
      <c r="A2786" s="127" t="s">
        <v>2438</v>
      </c>
      <c r="B2786" s="128">
        <v>2000</v>
      </c>
      <c r="D2786" s="127" t="s">
        <v>9579</v>
      </c>
      <c r="E2786" s="258">
        <v>2000</v>
      </c>
    </row>
    <row r="2787" spans="1:5" ht="14.5" x14ac:dyDescent="0.35">
      <c r="A2787" s="127" t="s">
        <v>2439</v>
      </c>
      <c r="B2787" s="128">
        <v>15445</v>
      </c>
      <c r="D2787" s="127" t="s">
        <v>9580</v>
      </c>
      <c r="E2787" s="258">
        <v>15445</v>
      </c>
    </row>
    <row r="2788" spans="1:5" ht="14.5" x14ac:dyDescent="0.35">
      <c r="A2788" s="127" t="s">
        <v>4675</v>
      </c>
      <c r="B2788" s="128">
        <v>0</v>
      </c>
      <c r="D2788" s="127" t="s">
        <v>11901</v>
      </c>
      <c r="E2788" s="258">
        <v>0</v>
      </c>
    </row>
    <row r="2789" spans="1:5" ht="14.5" x14ac:dyDescent="0.35">
      <c r="A2789" s="127" t="s">
        <v>2440</v>
      </c>
      <c r="B2789" s="128">
        <v>26099</v>
      </c>
      <c r="D2789" s="127" t="s">
        <v>9581</v>
      </c>
      <c r="E2789" s="258">
        <v>26099</v>
      </c>
    </row>
    <row r="2790" spans="1:5" ht="14.5" x14ac:dyDescent="0.35">
      <c r="A2790" s="127" t="s">
        <v>2441</v>
      </c>
      <c r="B2790" s="128">
        <v>2000</v>
      </c>
      <c r="D2790" s="127" t="s">
        <v>9582</v>
      </c>
      <c r="E2790" s="258">
        <v>2000</v>
      </c>
    </row>
    <row r="2791" spans="1:5" ht="14.5" x14ac:dyDescent="0.35">
      <c r="A2791" s="127" t="s">
        <v>2442</v>
      </c>
      <c r="B2791" s="128">
        <v>903</v>
      </c>
      <c r="D2791" s="127" t="s">
        <v>9583</v>
      </c>
      <c r="E2791" s="258">
        <v>903</v>
      </c>
    </row>
    <row r="2792" spans="1:5" ht="14.5" x14ac:dyDescent="0.35">
      <c r="A2792" s="127" t="s">
        <v>2443</v>
      </c>
      <c r="B2792" s="128">
        <v>4843</v>
      </c>
      <c r="D2792" s="127" t="s">
        <v>9584</v>
      </c>
      <c r="E2792" s="258">
        <v>4843</v>
      </c>
    </row>
    <row r="2793" spans="1:5" ht="14.5" x14ac:dyDescent="0.35">
      <c r="A2793" s="127" t="s">
        <v>2444</v>
      </c>
      <c r="B2793" s="128">
        <v>7700</v>
      </c>
      <c r="D2793" s="127" t="s">
        <v>9585</v>
      </c>
      <c r="E2793" s="258">
        <v>7700</v>
      </c>
    </row>
    <row r="2794" spans="1:5" ht="14.5" x14ac:dyDescent="0.35">
      <c r="A2794" s="127" t="s">
        <v>2445</v>
      </c>
      <c r="B2794" s="128">
        <v>318</v>
      </c>
      <c r="D2794" s="127" t="s">
        <v>9586</v>
      </c>
      <c r="E2794" s="258">
        <v>318</v>
      </c>
    </row>
    <row r="2795" spans="1:5" ht="14.5" x14ac:dyDescent="0.35">
      <c r="A2795" s="127" t="s">
        <v>2446</v>
      </c>
      <c r="B2795" s="128">
        <v>27963</v>
      </c>
      <c r="D2795" s="127" t="s">
        <v>9587</v>
      </c>
      <c r="E2795" s="258">
        <v>27963</v>
      </c>
    </row>
    <row r="2796" spans="1:5" ht="14.5" x14ac:dyDescent="0.35">
      <c r="A2796" s="127" t="s">
        <v>2447</v>
      </c>
      <c r="B2796" s="128">
        <v>9934</v>
      </c>
      <c r="D2796" s="127" t="s">
        <v>9588</v>
      </c>
      <c r="E2796" s="258">
        <v>9934</v>
      </c>
    </row>
    <row r="2797" spans="1:5" ht="14.5" x14ac:dyDescent="0.35">
      <c r="A2797" s="127" t="s">
        <v>2448</v>
      </c>
      <c r="B2797" s="128">
        <v>2000</v>
      </c>
      <c r="D2797" s="127" t="s">
        <v>9589</v>
      </c>
      <c r="E2797" s="258">
        <v>2000</v>
      </c>
    </row>
    <row r="2798" spans="1:5" ht="14.5" x14ac:dyDescent="0.35">
      <c r="A2798" s="127" t="s">
        <v>2449</v>
      </c>
      <c r="B2798" s="128">
        <v>830</v>
      </c>
      <c r="D2798" s="127" t="s">
        <v>9590</v>
      </c>
      <c r="E2798" s="258">
        <v>830</v>
      </c>
    </row>
    <row r="2799" spans="1:5" ht="14.5" x14ac:dyDescent="0.35">
      <c r="A2799" s="127" t="s">
        <v>2450</v>
      </c>
      <c r="B2799" s="128">
        <v>1750</v>
      </c>
      <c r="D2799" s="127" t="s">
        <v>9591</v>
      </c>
      <c r="E2799" s="258">
        <v>1750</v>
      </c>
    </row>
    <row r="2800" spans="1:5" ht="14.5" x14ac:dyDescent="0.35">
      <c r="A2800" s="127" t="s">
        <v>4676</v>
      </c>
      <c r="B2800" s="128">
        <v>3390</v>
      </c>
      <c r="D2800" s="127" t="s">
        <v>9592</v>
      </c>
      <c r="E2800" s="258">
        <v>3390</v>
      </c>
    </row>
    <row r="2801" spans="1:5" ht="14.5" x14ac:dyDescent="0.35">
      <c r="A2801" s="127" t="s">
        <v>4677</v>
      </c>
      <c r="B2801" s="128">
        <v>0</v>
      </c>
      <c r="D2801" s="127" t="s">
        <v>11902</v>
      </c>
      <c r="E2801" s="258">
        <v>0</v>
      </c>
    </row>
    <row r="2802" spans="1:5" ht="14.5" x14ac:dyDescent="0.35">
      <c r="A2802" s="127" t="s">
        <v>2451</v>
      </c>
      <c r="B2802" s="128">
        <v>8298</v>
      </c>
      <c r="D2802" s="127" t="s">
        <v>9593</v>
      </c>
      <c r="E2802" s="258">
        <v>8298</v>
      </c>
    </row>
    <row r="2803" spans="1:5" ht="14.5" x14ac:dyDescent="0.35">
      <c r="A2803" s="127" t="s">
        <v>2452</v>
      </c>
      <c r="B2803" s="128">
        <v>2000</v>
      </c>
      <c r="D2803" s="127" t="s">
        <v>9594</v>
      </c>
      <c r="E2803" s="258">
        <v>2000</v>
      </c>
    </row>
    <row r="2804" spans="1:5" ht="14.5" x14ac:dyDescent="0.35">
      <c r="A2804" s="127" t="s">
        <v>2453</v>
      </c>
      <c r="B2804" s="128">
        <v>72809</v>
      </c>
      <c r="D2804" s="127" t="s">
        <v>9595</v>
      </c>
      <c r="E2804" s="258">
        <v>72809</v>
      </c>
    </row>
    <row r="2805" spans="1:5" ht="14.5" x14ac:dyDescent="0.35">
      <c r="A2805" s="127" t="s">
        <v>4678</v>
      </c>
      <c r="B2805" s="128">
        <v>0</v>
      </c>
      <c r="D2805" s="127" t="s">
        <v>11903</v>
      </c>
      <c r="E2805" s="258">
        <v>0</v>
      </c>
    </row>
    <row r="2806" spans="1:5" ht="14.5" x14ac:dyDescent="0.35">
      <c r="A2806" s="127" t="s">
        <v>2454</v>
      </c>
      <c r="B2806" s="128">
        <v>2000</v>
      </c>
      <c r="D2806" s="127" t="s">
        <v>9596</v>
      </c>
      <c r="E2806" s="258">
        <v>2000</v>
      </c>
    </row>
    <row r="2807" spans="1:5" ht="14.5" x14ac:dyDescent="0.35">
      <c r="A2807" s="127" t="s">
        <v>2455</v>
      </c>
      <c r="B2807" s="128">
        <v>5214</v>
      </c>
      <c r="D2807" s="127" t="s">
        <v>9597</v>
      </c>
      <c r="E2807" s="258">
        <v>5214</v>
      </c>
    </row>
    <row r="2808" spans="1:5" ht="14.5" x14ac:dyDescent="0.35">
      <c r="A2808" s="127" t="s">
        <v>2456</v>
      </c>
      <c r="B2808" s="128">
        <v>21215</v>
      </c>
      <c r="D2808" s="127" t="s">
        <v>9598</v>
      </c>
      <c r="E2808" s="258">
        <v>21215</v>
      </c>
    </row>
    <row r="2809" spans="1:5" ht="14.5" x14ac:dyDescent="0.35">
      <c r="A2809" s="127" t="s">
        <v>2457</v>
      </c>
      <c r="B2809" s="128">
        <v>2000</v>
      </c>
      <c r="D2809" s="127" t="s">
        <v>9599</v>
      </c>
      <c r="E2809" s="258">
        <v>2000</v>
      </c>
    </row>
    <row r="2810" spans="1:5" ht="14.5" x14ac:dyDescent="0.35">
      <c r="A2810" s="127" t="s">
        <v>4679</v>
      </c>
      <c r="B2810" s="128">
        <v>2000</v>
      </c>
      <c r="D2810" s="127" t="s">
        <v>9600</v>
      </c>
      <c r="E2810" s="258">
        <v>2000</v>
      </c>
    </row>
    <row r="2811" spans="1:5" ht="14.5" x14ac:dyDescent="0.35">
      <c r="A2811" s="127" t="s">
        <v>4643</v>
      </c>
      <c r="B2811" s="128">
        <v>0</v>
      </c>
      <c r="D2811" s="127" t="s">
        <v>11904</v>
      </c>
      <c r="E2811" s="258">
        <v>0</v>
      </c>
    </row>
    <row r="2812" spans="1:5" ht="14.5" x14ac:dyDescent="0.35">
      <c r="A2812" s="127" t="s">
        <v>4680</v>
      </c>
      <c r="B2812" s="128">
        <v>0</v>
      </c>
      <c r="D2812" s="127" t="s">
        <v>11905</v>
      </c>
      <c r="E2812" s="258">
        <v>0</v>
      </c>
    </row>
    <row r="2813" spans="1:5" ht="14.5" x14ac:dyDescent="0.35">
      <c r="A2813" s="127" t="s">
        <v>2458</v>
      </c>
      <c r="B2813" s="128">
        <v>17876</v>
      </c>
      <c r="D2813" s="127" t="s">
        <v>9601</v>
      </c>
      <c r="E2813" s="258">
        <v>17876</v>
      </c>
    </row>
    <row r="2814" spans="1:5" ht="14.5" x14ac:dyDescent="0.35">
      <c r="A2814" s="127" t="s">
        <v>2459</v>
      </c>
      <c r="B2814" s="128">
        <v>2696</v>
      </c>
      <c r="D2814" s="127" t="s">
        <v>9602</v>
      </c>
      <c r="E2814" s="258">
        <v>2696</v>
      </c>
    </row>
    <row r="2815" spans="1:5" ht="14.5" x14ac:dyDescent="0.35">
      <c r="A2815" s="127" t="s">
        <v>4681</v>
      </c>
      <c r="B2815" s="128">
        <v>0</v>
      </c>
      <c r="D2815" s="127" t="s">
        <v>11906</v>
      </c>
      <c r="E2815" s="258">
        <v>0</v>
      </c>
    </row>
    <row r="2816" spans="1:5" ht="14.5" x14ac:dyDescent="0.35">
      <c r="A2816" s="127" t="s">
        <v>2460</v>
      </c>
      <c r="B2816" s="128">
        <v>22817</v>
      </c>
      <c r="D2816" s="127" t="s">
        <v>9603</v>
      </c>
      <c r="E2816" s="258">
        <v>22817</v>
      </c>
    </row>
    <row r="2817" spans="1:5" ht="14.5" x14ac:dyDescent="0.35">
      <c r="A2817" s="127" t="s">
        <v>2461</v>
      </c>
      <c r="B2817" s="128">
        <v>5797</v>
      </c>
      <c r="D2817" s="127" t="s">
        <v>9604</v>
      </c>
      <c r="E2817" s="258">
        <v>5797</v>
      </c>
    </row>
    <row r="2818" spans="1:5" ht="14.5" x14ac:dyDescent="0.35">
      <c r="A2818" s="127" t="s">
        <v>4644</v>
      </c>
      <c r="B2818" s="128">
        <v>0</v>
      </c>
      <c r="D2818" s="127" t="s">
        <v>11907</v>
      </c>
      <c r="E2818" s="258">
        <v>0</v>
      </c>
    </row>
    <row r="2819" spans="1:5" ht="14.5" x14ac:dyDescent="0.35">
      <c r="A2819" s="127" t="s">
        <v>2462</v>
      </c>
      <c r="B2819" s="128">
        <v>1008</v>
      </c>
      <c r="D2819" s="127" t="s">
        <v>9605</v>
      </c>
      <c r="E2819" s="258">
        <v>1008</v>
      </c>
    </row>
    <row r="2820" spans="1:5" ht="14.5" x14ac:dyDescent="0.35">
      <c r="A2820" s="127" t="s">
        <v>2463</v>
      </c>
      <c r="B2820" s="128">
        <v>13940</v>
      </c>
      <c r="D2820" s="127" t="s">
        <v>9606</v>
      </c>
      <c r="E2820" s="258">
        <v>13940</v>
      </c>
    </row>
    <row r="2821" spans="1:5" ht="14.5" x14ac:dyDescent="0.35">
      <c r="A2821" s="127" t="s">
        <v>2464</v>
      </c>
      <c r="B2821" s="128">
        <v>437913</v>
      </c>
      <c r="D2821" s="127" t="s">
        <v>9607</v>
      </c>
      <c r="E2821" s="258">
        <v>437913</v>
      </c>
    </row>
    <row r="2822" spans="1:5" ht="14.5" x14ac:dyDescent="0.35">
      <c r="A2822" s="127" t="s">
        <v>4682</v>
      </c>
      <c r="B2822" s="128">
        <v>0</v>
      </c>
      <c r="D2822" s="127" t="s">
        <v>11908</v>
      </c>
      <c r="E2822" s="258">
        <v>0</v>
      </c>
    </row>
    <row r="2823" spans="1:5" ht="14.5" x14ac:dyDescent="0.35">
      <c r="A2823" s="127" t="s">
        <v>2465</v>
      </c>
      <c r="B2823" s="128">
        <v>24118</v>
      </c>
      <c r="D2823" s="127" t="s">
        <v>9608</v>
      </c>
      <c r="E2823" s="258">
        <v>24118</v>
      </c>
    </row>
    <row r="2824" spans="1:5" ht="14.5" x14ac:dyDescent="0.35">
      <c r="A2824" s="127" t="s">
        <v>2466</v>
      </c>
      <c r="B2824" s="128">
        <v>2400</v>
      </c>
      <c r="D2824" s="127" t="s">
        <v>9609</v>
      </c>
      <c r="E2824" s="258">
        <v>2400</v>
      </c>
    </row>
    <row r="2825" spans="1:5" ht="14.5" x14ac:dyDescent="0.35">
      <c r="A2825" s="127" t="s">
        <v>2467</v>
      </c>
      <c r="B2825" s="128">
        <v>2692</v>
      </c>
      <c r="D2825" s="127" t="s">
        <v>9610</v>
      </c>
      <c r="E2825" s="258">
        <v>2692</v>
      </c>
    </row>
    <row r="2826" spans="1:5" ht="14.5" x14ac:dyDescent="0.35">
      <c r="A2826" s="127" t="s">
        <v>2468</v>
      </c>
      <c r="B2826" s="128">
        <v>8179</v>
      </c>
      <c r="D2826" s="127" t="s">
        <v>9611</v>
      </c>
      <c r="E2826" s="258">
        <v>8179</v>
      </c>
    </row>
    <row r="2827" spans="1:5" ht="14.5" x14ac:dyDescent="0.35">
      <c r="A2827" s="127" t="s">
        <v>4683</v>
      </c>
      <c r="B2827" s="128">
        <v>0</v>
      </c>
      <c r="D2827" s="127" t="s">
        <v>11909</v>
      </c>
      <c r="E2827" s="258">
        <v>0</v>
      </c>
    </row>
    <row r="2828" spans="1:5" ht="14.5" x14ac:dyDescent="0.35">
      <c r="A2828" s="127" t="s">
        <v>2469</v>
      </c>
      <c r="B2828" s="128">
        <v>2000</v>
      </c>
      <c r="D2828" s="127" t="s">
        <v>9612</v>
      </c>
      <c r="E2828" s="258">
        <v>2000</v>
      </c>
    </row>
    <row r="2829" spans="1:5" ht="14.5" x14ac:dyDescent="0.35">
      <c r="A2829" s="127" t="s">
        <v>2470</v>
      </c>
      <c r="B2829" s="128">
        <v>2000</v>
      </c>
      <c r="D2829" s="127" t="s">
        <v>9613</v>
      </c>
      <c r="E2829" s="258">
        <v>2000</v>
      </c>
    </row>
    <row r="2830" spans="1:5" ht="14.5" x14ac:dyDescent="0.35">
      <c r="A2830" s="127" t="s">
        <v>4684</v>
      </c>
      <c r="B2830" s="128">
        <v>0</v>
      </c>
      <c r="D2830" s="127" t="s">
        <v>11910</v>
      </c>
      <c r="E2830" s="258">
        <v>0</v>
      </c>
    </row>
    <row r="2831" spans="1:5" ht="14.5" x14ac:dyDescent="0.35">
      <c r="A2831" s="127" t="s">
        <v>2471</v>
      </c>
      <c r="B2831" s="128">
        <v>2000</v>
      </c>
      <c r="D2831" s="127" t="s">
        <v>9614</v>
      </c>
      <c r="E2831" s="258">
        <v>2000</v>
      </c>
    </row>
    <row r="2832" spans="1:5" ht="14.5" x14ac:dyDescent="0.35">
      <c r="A2832" s="127" t="s">
        <v>4685</v>
      </c>
      <c r="B2832" s="128">
        <v>0</v>
      </c>
      <c r="D2832" s="127" t="s">
        <v>11911</v>
      </c>
      <c r="E2832" s="258">
        <v>0</v>
      </c>
    </row>
    <row r="2833" spans="1:5" ht="14.5" x14ac:dyDescent="0.35">
      <c r="A2833" s="127" t="s">
        <v>2472</v>
      </c>
      <c r="B2833" s="128">
        <v>2000</v>
      </c>
      <c r="D2833" s="127" t="s">
        <v>9615</v>
      </c>
      <c r="E2833" s="258">
        <v>2000</v>
      </c>
    </row>
    <row r="2834" spans="1:5" ht="14.5" x14ac:dyDescent="0.35">
      <c r="A2834" s="127" t="s">
        <v>4686</v>
      </c>
      <c r="B2834" s="128">
        <v>0</v>
      </c>
      <c r="D2834" s="127" t="s">
        <v>11912</v>
      </c>
      <c r="E2834" s="258">
        <v>0</v>
      </c>
    </row>
    <row r="2835" spans="1:5" ht="14.5" x14ac:dyDescent="0.35">
      <c r="A2835" s="127" t="s">
        <v>4687</v>
      </c>
      <c r="B2835" s="128">
        <v>0</v>
      </c>
      <c r="D2835" s="127" t="s">
        <v>11913</v>
      </c>
      <c r="E2835" s="258">
        <v>0</v>
      </c>
    </row>
    <row r="2836" spans="1:5" ht="14.5" x14ac:dyDescent="0.35">
      <c r="A2836" s="127" t="s">
        <v>4688</v>
      </c>
      <c r="B2836" s="128">
        <v>2000</v>
      </c>
      <c r="D2836" s="127" t="s">
        <v>11914</v>
      </c>
      <c r="E2836" s="258">
        <v>2000</v>
      </c>
    </row>
    <row r="2837" spans="1:5" ht="14.5" x14ac:dyDescent="0.35">
      <c r="A2837" s="127" t="s">
        <v>2473</v>
      </c>
      <c r="B2837" s="128">
        <v>3459</v>
      </c>
      <c r="D2837" s="127" t="s">
        <v>9616</v>
      </c>
      <c r="E2837" s="258">
        <v>3459</v>
      </c>
    </row>
    <row r="2838" spans="1:5" ht="14.5" x14ac:dyDescent="0.35">
      <c r="A2838" s="127" t="s">
        <v>4689</v>
      </c>
      <c r="B2838" s="128">
        <v>0</v>
      </c>
      <c r="D2838" s="127" t="s">
        <v>11915</v>
      </c>
      <c r="E2838" s="258">
        <v>0</v>
      </c>
    </row>
    <row r="2839" spans="1:5" ht="14.5" x14ac:dyDescent="0.35">
      <c r="A2839" s="127" t="s">
        <v>2474</v>
      </c>
      <c r="B2839" s="128">
        <v>2000</v>
      </c>
      <c r="D2839" s="127" t="s">
        <v>9617</v>
      </c>
      <c r="E2839" s="258">
        <v>2000</v>
      </c>
    </row>
    <row r="2840" spans="1:5" ht="14.5" x14ac:dyDescent="0.35">
      <c r="A2840" s="127" t="s">
        <v>4690</v>
      </c>
      <c r="B2840" s="128">
        <v>0</v>
      </c>
      <c r="D2840" s="127" t="s">
        <v>11916</v>
      </c>
      <c r="E2840" s="258">
        <v>0</v>
      </c>
    </row>
    <row r="2841" spans="1:5" ht="14.5" x14ac:dyDescent="0.35">
      <c r="A2841" s="127" t="s">
        <v>2475</v>
      </c>
      <c r="B2841" s="128">
        <v>2000</v>
      </c>
      <c r="D2841" s="127" t="s">
        <v>9618</v>
      </c>
      <c r="E2841" s="258">
        <v>2000</v>
      </c>
    </row>
    <row r="2842" spans="1:5" ht="14.5" x14ac:dyDescent="0.35">
      <c r="A2842" s="127" t="s">
        <v>4691</v>
      </c>
      <c r="B2842" s="128">
        <v>0</v>
      </c>
      <c r="D2842" s="127" t="s">
        <v>11917</v>
      </c>
      <c r="E2842" s="258">
        <v>0</v>
      </c>
    </row>
    <row r="2843" spans="1:5" ht="14.5" x14ac:dyDescent="0.35">
      <c r="A2843" s="127" t="s">
        <v>2476</v>
      </c>
      <c r="B2843" s="128">
        <v>1985</v>
      </c>
      <c r="D2843" s="127" t="s">
        <v>9619</v>
      </c>
      <c r="E2843" s="258">
        <v>1985</v>
      </c>
    </row>
    <row r="2844" spans="1:5" ht="14.5" x14ac:dyDescent="0.35">
      <c r="A2844" s="127" t="s">
        <v>2477</v>
      </c>
      <c r="B2844" s="128">
        <v>15000</v>
      </c>
      <c r="D2844" s="127" t="s">
        <v>9620</v>
      </c>
      <c r="E2844" s="258">
        <v>15000</v>
      </c>
    </row>
    <row r="2845" spans="1:5" ht="14.5" x14ac:dyDescent="0.35">
      <c r="A2845" s="127" t="s">
        <v>2478</v>
      </c>
      <c r="B2845" s="128">
        <v>2000</v>
      </c>
      <c r="D2845" s="127" t="s">
        <v>9621</v>
      </c>
      <c r="E2845" s="258">
        <v>2000</v>
      </c>
    </row>
    <row r="2846" spans="1:5" ht="14.5" x14ac:dyDescent="0.35">
      <c r="A2846" s="127" t="s">
        <v>4692</v>
      </c>
      <c r="B2846" s="128">
        <v>0</v>
      </c>
      <c r="D2846" s="127" t="s">
        <v>11918</v>
      </c>
      <c r="E2846" s="258">
        <v>0</v>
      </c>
    </row>
    <row r="2847" spans="1:5" ht="14.5" x14ac:dyDescent="0.35">
      <c r="A2847" s="127" t="s">
        <v>4693</v>
      </c>
      <c r="B2847" s="128">
        <v>2000</v>
      </c>
      <c r="D2847" s="127" t="s">
        <v>9622</v>
      </c>
      <c r="E2847" s="258">
        <v>2000</v>
      </c>
    </row>
    <row r="2848" spans="1:5" ht="14.5" x14ac:dyDescent="0.35">
      <c r="A2848" s="127" t="s">
        <v>2479</v>
      </c>
      <c r="B2848" s="128">
        <v>2000</v>
      </c>
      <c r="D2848" s="127" t="s">
        <v>9623</v>
      </c>
      <c r="E2848" s="258">
        <v>2000</v>
      </c>
    </row>
    <row r="2849" spans="1:5" ht="14.5" x14ac:dyDescent="0.35">
      <c r="A2849" s="127" t="s">
        <v>4694</v>
      </c>
      <c r="B2849" s="128">
        <v>0</v>
      </c>
      <c r="D2849" s="127" t="s">
        <v>11919</v>
      </c>
      <c r="E2849" s="258">
        <v>0</v>
      </c>
    </row>
    <row r="2850" spans="1:5" ht="14.5" x14ac:dyDescent="0.35">
      <c r="A2850" s="127" t="s">
        <v>4695</v>
      </c>
      <c r="B2850" s="128">
        <v>0</v>
      </c>
      <c r="D2850" s="127" t="s">
        <v>11920</v>
      </c>
      <c r="E2850" s="258">
        <v>0</v>
      </c>
    </row>
    <row r="2851" spans="1:5" ht="14.5" x14ac:dyDescent="0.35">
      <c r="A2851" s="127" t="s">
        <v>4696</v>
      </c>
      <c r="B2851" s="128">
        <v>0</v>
      </c>
      <c r="D2851" s="127" t="s">
        <v>11921</v>
      </c>
      <c r="E2851" s="258">
        <v>0</v>
      </c>
    </row>
    <row r="2852" spans="1:5" ht="14.5" x14ac:dyDescent="0.35">
      <c r="A2852" s="127" t="s">
        <v>4697</v>
      </c>
      <c r="B2852" s="128">
        <v>0</v>
      </c>
      <c r="D2852" s="127" t="s">
        <v>11922</v>
      </c>
      <c r="E2852" s="258">
        <v>0</v>
      </c>
    </row>
    <row r="2853" spans="1:5" ht="14.5" x14ac:dyDescent="0.35">
      <c r="A2853" s="127" t="s">
        <v>2480</v>
      </c>
      <c r="B2853" s="128">
        <v>9506</v>
      </c>
      <c r="D2853" s="127" t="s">
        <v>9624</v>
      </c>
      <c r="E2853" s="258">
        <v>9506</v>
      </c>
    </row>
    <row r="2854" spans="1:5" ht="14.5" x14ac:dyDescent="0.35">
      <c r="A2854" s="127" t="s">
        <v>2481</v>
      </c>
      <c r="B2854" s="128">
        <v>1150</v>
      </c>
      <c r="D2854" s="127" t="s">
        <v>9625</v>
      </c>
      <c r="E2854" s="258">
        <v>1150</v>
      </c>
    </row>
    <row r="2855" spans="1:5" ht="14.5" x14ac:dyDescent="0.35">
      <c r="A2855" s="127" t="s">
        <v>4698</v>
      </c>
      <c r="B2855" s="128">
        <v>0</v>
      </c>
      <c r="D2855" s="127" t="s">
        <v>11923</v>
      </c>
      <c r="E2855" s="258">
        <v>0</v>
      </c>
    </row>
    <row r="2856" spans="1:5" ht="14.5" x14ac:dyDescent="0.35">
      <c r="A2856" s="127" t="s">
        <v>2482</v>
      </c>
      <c r="B2856" s="128">
        <v>4320</v>
      </c>
      <c r="D2856" s="127" t="s">
        <v>9626</v>
      </c>
      <c r="E2856" s="258">
        <v>4320</v>
      </c>
    </row>
    <row r="2857" spans="1:5" ht="14.5" x14ac:dyDescent="0.35">
      <c r="A2857" s="127" t="s">
        <v>2483</v>
      </c>
      <c r="B2857" s="128">
        <v>64612</v>
      </c>
      <c r="D2857" s="127" t="s">
        <v>9627</v>
      </c>
      <c r="E2857" s="258">
        <v>64612</v>
      </c>
    </row>
    <row r="2858" spans="1:5" ht="14.5" x14ac:dyDescent="0.35">
      <c r="A2858" s="127" t="s">
        <v>4699</v>
      </c>
      <c r="B2858" s="128">
        <v>0</v>
      </c>
      <c r="D2858" s="127" t="s">
        <v>11924</v>
      </c>
      <c r="E2858" s="258">
        <v>0</v>
      </c>
    </row>
    <row r="2859" spans="1:5" ht="14.5" x14ac:dyDescent="0.35">
      <c r="A2859" s="127" t="s">
        <v>4700</v>
      </c>
      <c r="B2859" s="128">
        <v>0</v>
      </c>
      <c r="D2859" s="127" t="s">
        <v>11925</v>
      </c>
      <c r="E2859" s="258">
        <v>0</v>
      </c>
    </row>
    <row r="2860" spans="1:5" ht="14.5" x14ac:dyDescent="0.35">
      <c r="A2860" s="127" t="s">
        <v>4701</v>
      </c>
      <c r="B2860" s="128">
        <v>0</v>
      </c>
      <c r="D2860" s="127" t="s">
        <v>11926</v>
      </c>
      <c r="E2860" s="258">
        <v>0</v>
      </c>
    </row>
    <row r="2861" spans="1:5" ht="14.5" x14ac:dyDescent="0.35">
      <c r="A2861" s="127" t="s">
        <v>2484</v>
      </c>
      <c r="B2861" s="128">
        <v>35214</v>
      </c>
      <c r="D2861" s="127" t="s">
        <v>9628</v>
      </c>
      <c r="E2861" s="258">
        <v>35214</v>
      </c>
    </row>
    <row r="2862" spans="1:5" ht="14.5" x14ac:dyDescent="0.35">
      <c r="A2862" s="127" t="s">
        <v>4702</v>
      </c>
      <c r="B2862" s="128">
        <v>0</v>
      </c>
      <c r="D2862" s="127" t="s">
        <v>11927</v>
      </c>
      <c r="E2862" s="258">
        <v>0</v>
      </c>
    </row>
    <row r="2863" spans="1:5" ht="14.5" x14ac:dyDescent="0.35">
      <c r="A2863" s="127" t="s">
        <v>2485</v>
      </c>
      <c r="B2863" s="128">
        <v>87031</v>
      </c>
      <c r="D2863" s="127" t="s">
        <v>9629</v>
      </c>
      <c r="E2863" s="258">
        <v>87031</v>
      </c>
    </row>
    <row r="2864" spans="1:5" ht="14.5" x14ac:dyDescent="0.35">
      <c r="A2864" s="127" t="s">
        <v>4703</v>
      </c>
      <c r="B2864" s="128">
        <v>0</v>
      </c>
      <c r="D2864" s="127" t="s">
        <v>11928</v>
      </c>
      <c r="E2864" s="258">
        <v>0</v>
      </c>
    </row>
    <row r="2865" spans="1:5" ht="14.5" x14ac:dyDescent="0.35">
      <c r="A2865" s="127" t="s">
        <v>4704</v>
      </c>
      <c r="B2865" s="128">
        <v>0</v>
      </c>
      <c r="D2865" s="127" t="s">
        <v>11929</v>
      </c>
      <c r="E2865" s="258">
        <v>0</v>
      </c>
    </row>
    <row r="2866" spans="1:5" ht="14.5" x14ac:dyDescent="0.35">
      <c r="A2866" s="127" t="s">
        <v>2486</v>
      </c>
      <c r="B2866" s="128">
        <v>750</v>
      </c>
      <c r="D2866" s="127" t="s">
        <v>9630</v>
      </c>
      <c r="E2866" s="258">
        <v>750</v>
      </c>
    </row>
    <row r="2867" spans="1:5" ht="14.5" x14ac:dyDescent="0.35">
      <c r="A2867" s="127" t="s">
        <v>4705</v>
      </c>
      <c r="B2867" s="128">
        <v>0</v>
      </c>
      <c r="D2867" s="127" t="s">
        <v>11930</v>
      </c>
      <c r="E2867" s="258">
        <v>0</v>
      </c>
    </row>
    <row r="2868" spans="1:5" ht="14.5" x14ac:dyDescent="0.35">
      <c r="A2868" s="127" t="s">
        <v>4706</v>
      </c>
      <c r="B2868" s="128">
        <v>0</v>
      </c>
      <c r="D2868" s="127" t="s">
        <v>11931</v>
      </c>
      <c r="E2868" s="258">
        <v>0</v>
      </c>
    </row>
    <row r="2869" spans="1:5" ht="14.5" x14ac:dyDescent="0.35">
      <c r="A2869" s="127" t="s">
        <v>2487</v>
      </c>
      <c r="B2869" s="128">
        <v>0</v>
      </c>
      <c r="D2869" s="127" t="s">
        <v>9631</v>
      </c>
      <c r="E2869" s="258">
        <v>0</v>
      </c>
    </row>
    <row r="2870" spans="1:5" ht="14.5" x14ac:dyDescent="0.35">
      <c r="A2870" s="127" t="s">
        <v>2488</v>
      </c>
      <c r="B2870" s="128">
        <v>2000</v>
      </c>
      <c r="D2870" s="127" t="s">
        <v>9632</v>
      </c>
      <c r="E2870" s="258">
        <v>2000</v>
      </c>
    </row>
    <row r="2871" spans="1:5" ht="14.5" x14ac:dyDescent="0.35">
      <c r="A2871" s="127" t="s">
        <v>2489</v>
      </c>
      <c r="B2871" s="128">
        <v>6462</v>
      </c>
      <c r="D2871" s="127" t="s">
        <v>9633</v>
      </c>
      <c r="E2871" s="258">
        <v>6462</v>
      </c>
    </row>
    <row r="2872" spans="1:5" ht="14.5" x14ac:dyDescent="0.35">
      <c r="A2872" s="127" t="s">
        <v>2490</v>
      </c>
      <c r="B2872" s="128">
        <v>2809</v>
      </c>
      <c r="D2872" s="127" t="s">
        <v>9634</v>
      </c>
      <c r="E2872" s="258">
        <v>2809</v>
      </c>
    </row>
    <row r="2873" spans="1:5" ht="14.5" x14ac:dyDescent="0.35">
      <c r="A2873" s="127" t="s">
        <v>2491</v>
      </c>
      <c r="B2873" s="128">
        <v>76385</v>
      </c>
      <c r="D2873" s="127" t="s">
        <v>9635</v>
      </c>
      <c r="E2873" s="258">
        <v>76385</v>
      </c>
    </row>
    <row r="2874" spans="1:5" ht="14.5" x14ac:dyDescent="0.35">
      <c r="A2874" s="127" t="s">
        <v>2492</v>
      </c>
      <c r="B2874" s="128">
        <v>1767</v>
      </c>
      <c r="D2874" s="127" t="s">
        <v>9636</v>
      </c>
      <c r="E2874" s="258">
        <v>1767</v>
      </c>
    </row>
    <row r="2875" spans="1:5" ht="14.5" x14ac:dyDescent="0.35">
      <c r="A2875" s="127" t="s">
        <v>4645</v>
      </c>
      <c r="B2875" s="128">
        <v>0</v>
      </c>
      <c r="D2875" s="127" t="s">
        <v>11932</v>
      </c>
      <c r="E2875" s="258">
        <v>0</v>
      </c>
    </row>
    <row r="2876" spans="1:5" ht="14.5" x14ac:dyDescent="0.35">
      <c r="A2876" s="127" t="s">
        <v>4646</v>
      </c>
      <c r="B2876" s="128">
        <v>0</v>
      </c>
      <c r="D2876" s="127" t="s">
        <v>11933</v>
      </c>
      <c r="E2876" s="258">
        <v>0</v>
      </c>
    </row>
    <row r="2877" spans="1:5" ht="14.5" x14ac:dyDescent="0.35">
      <c r="A2877" s="127" t="s">
        <v>4707</v>
      </c>
      <c r="B2877" s="128">
        <v>0</v>
      </c>
      <c r="D2877" s="127" t="s">
        <v>11934</v>
      </c>
      <c r="E2877" s="258">
        <v>0</v>
      </c>
    </row>
    <row r="2878" spans="1:5" ht="14.5" x14ac:dyDescent="0.35">
      <c r="A2878" s="127" t="s">
        <v>2493</v>
      </c>
      <c r="B2878" s="128">
        <v>2000</v>
      </c>
      <c r="D2878" s="127" t="s">
        <v>9637</v>
      </c>
      <c r="E2878" s="258">
        <v>2000</v>
      </c>
    </row>
    <row r="2879" spans="1:5" ht="14.5" x14ac:dyDescent="0.35">
      <c r="A2879" s="127" t="s">
        <v>2494</v>
      </c>
      <c r="B2879" s="128">
        <v>3467</v>
      </c>
      <c r="D2879" s="127" t="s">
        <v>9638</v>
      </c>
      <c r="E2879" s="258">
        <v>3467</v>
      </c>
    </row>
    <row r="2880" spans="1:5" ht="14.5" x14ac:dyDescent="0.35">
      <c r="A2880" s="127" t="s">
        <v>2495</v>
      </c>
      <c r="B2880" s="128">
        <v>1498</v>
      </c>
      <c r="D2880" s="127" t="s">
        <v>9639</v>
      </c>
      <c r="E2880" s="258">
        <v>1498</v>
      </c>
    </row>
    <row r="2881" spans="1:5" ht="14.5" x14ac:dyDescent="0.35">
      <c r="A2881" s="127" t="s">
        <v>2496</v>
      </c>
      <c r="B2881" s="128">
        <v>23852</v>
      </c>
      <c r="D2881" s="127" t="s">
        <v>9640</v>
      </c>
      <c r="E2881" s="258">
        <v>23852</v>
      </c>
    </row>
    <row r="2882" spans="1:5" ht="14.5" x14ac:dyDescent="0.35">
      <c r="A2882" s="127" t="s">
        <v>4708</v>
      </c>
      <c r="B2882" s="128">
        <v>0</v>
      </c>
      <c r="D2882" s="127" t="s">
        <v>11935</v>
      </c>
      <c r="E2882" s="258">
        <v>0</v>
      </c>
    </row>
    <row r="2883" spans="1:5" ht="14.5" x14ac:dyDescent="0.35">
      <c r="A2883" s="127" t="s">
        <v>2497</v>
      </c>
      <c r="B2883" s="128">
        <v>13175</v>
      </c>
      <c r="D2883" s="127" t="s">
        <v>9641</v>
      </c>
      <c r="E2883" s="258">
        <v>13175</v>
      </c>
    </row>
    <row r="2884" spans="1:5" ht="14.5" x14ac:dyDescent="0.35">
      <c r="A2884" s="127" t="s">
        <v>2498</v>
      </c>
      <c r="B2884" s="128">
        <v>4084</v>
      </c>
      <c r="D2884" s="127" t="s">
        <v>9642</v>
      </c>
      <c r="E2884" s="258">
        <v>4084</v>
      </c>
    </row>
    <row r="2885" spans="1:5" ht="14.5" x14ac:dyDescent="0.35">
      <c r="A2885" s="127" t="s">
        <v>2499</v>
      </c>
      <c r="B2885" s="128">
        <v>8684</v>
      </c>
      <c r="D2885" s="127" t="s">
        <v>9643</v>
      </c>
      <c r="E2885" s="258">
        <v>8684</v>
      </c>
    </row>
    <row r="2886" spans="1:5" ht="14.5" x14ac:dyDescent="0.35">
      <c r="A2886" s="127" t="s">
        <v>4709</v>
      </c>
      <c r="B2886" s="128">
        <v>0</v>
      </c>
      <c r="D2886" s="127" t="s">
        <v>11936</v>
      </c>
      <c r="E2886" s="258">
        <v>0</v>
      </c>
    </row>
    <row r="2887" spans="1:5" ht="14.5" x14ac:dyDescent="0.35">
      <c r="A2887" s="127" t="s">
        <v>2500</v>
      </c>
      <c r="B2887" s="128">
        <v>1180</v>
      </c>
      <c r="D2887" s="127" t="s">
        <v>9644</v>
      </c>
      <c r="E2887" s="258">
        <v>1180</v>
      </c>
    </row>
    <row r="2888" spans="1:5" ht="14.5" x14ac:dyDescent="0.35">
      <c r="A2888" s="127" t="s">
        <v>2501</v>
      </c>
      <c r="B2888" s="128">
        <v>60889</v>
      </c>
      <c r="D2888" s="127" t="s">
        <v>9645</v>
      </c>
      <c r="E2888" s="258">
        <v>60889</v>
      </c>
    </row>
    <row r="2889" spans="1:5" ht="14.5" x14ac:dyDescent="0.35">
      <c r="A2889" s="127" t="s">
        <v>2502</v>
      </c>
      <c r="B2889" s="128">
        <v>2000</v>
      </c>
      <c r="D2889" s="127" t="s">
        <v>9646</v>
      </c>
      <c r="E2889" s="258">
        <v>2000</v>
      </c>
    </row>
    <row r="2890" spans="1:5" ht="14.5" x14ac:dyDescent="0.35">
      <c r="A2890" s="127" t="s">
        <v>2503</v>
      </c>
      <c r="B2890" s="128">
        <v>4622</v>
      </c>
      <c r="D2890" s="127" t="s">
        <v>9647</v>
      </c>
      <c r="E2890" s="258">
        <v>4622</v>
      </c>
    </row>
    <row r="2891" spans="1:5" ht="14.5" x14ac:dyDescent="0.35">
      <c r="A2891" s="127" t="s">
        <v>2504</v>
      </c>
      <c r="B2891" s="128">
        <v>37560</v>
      </c>
      <c r="D2891" s="127" t="s">
        <v>9648</v>
      </c>
      <c r="E2891" s="258">
        <v>37560</v>
      </c>
    </row>
    <row r="2892" spans="1:5" ht="14.5" x14ac:dyDescent="0.35">
      <c r="A2892" s="127" t="s">
        <v>2505</v>
      </c>
      <c r="B2892" s="128">
        <v>10548</v>
      </c>
      <c r="D2892" s="127" t="s">
        <v>9649</v>
      </c>
      <c r="E2892" s="258">
        <v>10548</v>
      </c>
    </row>
    <row r="2893" spans="1:5" ht="14.5" x14ac:dyDescent="0.35">
      <c r="A2893" s="127" t="s">
        <v>4710</v>
      </c>
      <c r="B2893" s="128">
        <v>3721</v>
      </c>
      <c r="D2893" s="127" t="s">
        <v>11937</v>
      </c>
      <c r="E2893" s="258">
        <v>3721</v>
      </c>
    </row>
    <row r="2894" spans="1:5" ht="14.5" x14ac:dyDescent="0.35">
      <c r="A2894" s="127" t="s">
        <v>4647</v>
      </c>
      <c r="B2894" s="128">
        <v>0</v>
      </c>
      <c r="D2894" s="127" t="s">
        <v>11938</v>
      </c>
      <c r="E2894" s="258">
        <v>0</v>
      </c>
    </row>
    <row r="2895" spans="1:5" ht="14.5" x14ac:dyDescent="0.35">
      <c r="A2895" s="127" t="s">
        <v>2506</v>
      </c>
      <c r="B2895" s="128">
        <v>70151</v>
      </c>
      <c r="D2895" s="127" t="s">
        <v>9650</v>
      </c>
      <c r="E2895" s="258">
        <v>70151</v>
      </c>
    </row>
    <row r="2896" spans="1:5" ht="14.5" x14ac:dyDescent="0.35">
      <c r="A2896" s="127" t="s">
        <v>2507</v>
      </c>
      <c r="B2896" s="128">
        <v>1637.08</v>
      </c>
      <c r="D2896" s="127" t="s">
        <v>9651</v>
      </c>
      <c r="E2896" s="258">
        <v>1637.08</v>
      </c>
    </row>
    <row r="2897" spans="1:5" ht="14.5" x14ac:dyDescent="0.35">
      <c r="A2897" s="127" t="s">
        <v>2508</v>
      </c>
      <c r="B2897" s="128">
        <v>2000</v>
      </c>
      <c r="D2897" s="127" t="s">
        <v>9652</v>
      </c>
      <c r="E2897" s="258">
        <v>2000</v>
      </c>
    </row>
    <row r="2898" spans="1:5" ht="14.5" x14ac:dyDescent="0.35">
      <c r="A2898" s="127" t="s">
        <v>2509</v>
      </c>
      <c r="B2898" s="128">
        <v>25907</v>
      </c>
      <c r="D2898" s="127" t="s">
        <v>9653</v>
      </c>
      <c r="E2898" s="258">
        <v>25907</v>
      </c>
    </row>
    <row r="2899" spans="1:5" ht="14.5" x14ac:dyDescent="0.35">
      <c r="A2899" s="127" t="s">
        <v>2510</v>
      </c>
      <c r="B2899" s="128">
        <v>2000</v>
      </c>
      <c r="D2899" s="127" t="s">
        <v>9654</v>
      </c>
      <c r="E2899" s="258">
        <v>2000</v>
      </c>
    </row>
    <row r="2900" spans="1:5" ht="14.5" x14ac:dyDescent="0.35">
      <c r="A2900" s="127" t="s">
        <v>2511</v>
      </c>
      <c r="B2900" s="128">
        <v>40791</v>
      </c>
      <c r="D2900" s="127" t="s">
        <v>9655</v>
      </c>
      <c r="E2900" s="258">
        <v>40791</v>
      </c>
    </row>
    <row r="2901" spans="1:5" ht="14.5" x14ac:dyDescent="0.35">
      <c r="A2901" s="127" t="s">
        <v>4711</v>
      </c>
      <c r="B2901" s="128">
        <v>2000</v>
      </c>
      <c r="D2901" s="127" t="s">
        <v>11939</v>
      </c>
      <c r="E2901" s="258">
        <v>2000</v>
      </c>
    </row>
    <row r="2902" spans="1:5" ht="14.5" x14ac:dyDescent="0.35">
      <c r="A2902" s="127" t="s">
        <v>2512</v>
      </c>
      <c r="B2902" s="128">
        <v>158527</v>
      </c>
      <c r="D2902" s="127" t="s">
        <v>9656</v>
      </c>
      <c r="E2902" s="258">
        <v>158527</v>
      </c>
    </row>
    <row r="2903" spans="1:5" ht="14.5" x14ac:dyDescent="0.35">
      <c r="A2903" s="127" t="s">
        <v>2513</v>
      </c>
      <c r="B2903" s="128">
        <v>273</v>
      </c>
      <c r="D2903" s="127" t="s">
        <v>9657</v>
      </c>
      <c r="E2903" s="258">
        <v>273</v>
      </c>
    </row>
    <row r="2904" spans="1:5" ht="14.5" x14ac:dyDescent="0.35">
      <c r="A2904" s="127" t="s">
        <v>2514</v>
      </c>
      <c r="B2904" s="128">
        <v>2000</v>
      </c>
      <c r="D2904" s="127" t="s">
        <v>9658</v>
      </c>
      <c r="E2904" s="258">
        <v>2000</v>
      </c>
    </row>
    <row r="2905" spans="1:5" ht="14.5" x14ac:dyDescent="0.35">
      <c r="A2905" s="127" t="s">
        <v>2515</v>
      </c>
      <c r="B2905" s="128">
        <v>19338</v>
      </c>
      <c r="D2905" s="127" t="s">
        <v>9659</v>
      </c>
      <c r="E2905" s="258">
        <v>19338</v>
      </c>
    </row>
    <row r="2906" spans="1:5" ht="14.5" x14ac:dyDescent="0.35">
      <c r="A2906" s="127" t="s">
        <v>2516</v>
      </c>
      <c r="B2906" s="128">
        <v>6096</v>
      </c>
      <c r="D2906" s="127" t="s">
        <v>9660</v>
      </c>
      <c r="E2906" s="258">
        <v>6096</v>
      </c>
    </row>
    <row r="2907" spans="1:5" ht="14.5" x14ac:dyDescent="0.35">
      <c r="A2907" s="127" t="s">
        <v>2517</v>
      </c>
      <c r="B2907" s="128">
        <v>15940</v>
      </c>
      <c r="D2907" s="127" t="s">
        <v>9661</v>
      </c>
      <c r="E2907" s="258">
        <v>15940</v>
      </c>
    </row>
    <row r="2908" spans="1:5" ht="14.5" x14ac:dyDescent="0.35">
      <c r="A2908" s="127" t="s">
        <v>2518</v>
      </c>
      <c r="B2908" s="128">
        <v>17467</v>
      </c>
      <c r="D2908" s="127" t="s">
        <v>9662</v>
      </c>
      <c r="E2908" s="258">
        <v>17467</v>
      </c>
    </row>
    <row r="2909" spans="1:5" ht="14.5" x14ac:dyDescent="0.35">
      <c r="A2909" s="127" t="s">
        <v>2519</v>
      </c>
      <c r="B2909" s="128">
        <v>2920</v>
      </c>
      <c r="D2909" s="127" t="s">
        <v>9663</v>
      </c>
      <c r="E2909" s="258">
        <v>2920</v>
      </c>
    </row>
    <row r="2910" spans="1:5" ht="14.5" x14ac:dyDescent="0.35">
      <c r="A2910" s="127" t="s">
        <v>2520</v>
      </c>
      <c r="B2910" s="128">
        <v>11623</v>
      </c>
      <c r="D2910" s="127" t="s">
        <v>9664</v>
      </c>
      <c r="E2910" s="258">
        <v>11623</v>
      </c>
    </row>
    <row r="2911" spans="1:5" ht="14.5" x14ac:dyDescent="0.35">
      <c r="A2911" s="127" t="s">
        <v>2521</v>
      </c>
      <c r="B2911" s="128">
        <v>13879</v>
      </c>
      <c r="D2911" s="127" t="s">
        <v>9665</v>
      </c>
      <c r="E2911" s="258">
        <v>13879</v>
      </c>
    </row>
    <row r="2912" spans="1:5" ht="14.5" x14ac:dyDescent="0.35">
      <c r="A2912" s="127" t="s">
        <v>2522</v>
      </c>
      <c r="B2912" s="128">
        <v>2412</v>
      </c>
      <c r="D2912" s="127" t="s">
        <v>9666</v>
      </c>
      <c r="E2912" s="258">
        <v>2412</v>
      </c>
    </row>
    <row r="2913" spans="1:5" ht="14.5" x14ac:dyDescent="0.35">
      <c r="A2913" s="127" t="s">
        <v>2523</v>
      </c>
      <c r="B2913" s="128">
        <v>3635</v>
      </c>
      <c r="D2913" s="127" t="s">
        <v>9667</v>
      </c>
      <c r="E2913" s="258">
        <v>3635</v>
      </c>
    </row>
    <row r="2914" spans="1:5" ht="14.5" x14ac:dyDescent="0.35">
      <c r="A2914" s="127" t="s">
        <v>4712</v>
      </c>
      <c r="B2914" s="128">
        <v>0</v>
      </c>
      <c r="D2914" s="127" t="s">
        <v>11940</v>
      </c>
      <c r="E2914" s="258">
        <v>0</v>
      </c>
    </row>
    <row r="2915" spans="1:5" ht="14.5" x14ac:dyDescent="0.35">
      <c r="A2915" s="127" t="s">
        <v>2524</v>
      </c>
      <c r="B2915" s="128">
        <v>11186</v>
      </c>
      <c r="D2915" s="127" t="s">
        <v>9668</v>
      </c>
      <c r="E2915" s="258">
        <v>11186</v>
      </c>
    </row>
    <row r="2916" spans="1:5" ht="14.5" x14ac:dyDescent="0.35">
      <c r="A2916" s="127" t="s">
        <v>2525</v>
      </c>
      <c r="B2916" s="128">
        <v>2000</v>
      </c>
      <c r="D2916" s="127" t="s">
        <v>9669</v>
      </c>
      <c r="E2916" s="258">
        <v>2000</v>
      </c>
    </row>
    <row r="2917" spans="1:5" ht="14.5" x14ac:dyDescent="0.35">
      <c r="A2917" s="127" t="s">
        <v>2526</v>
      </c>
      <c r="B2917" s="128">
        <v>7781</v>
      </c>
      <c r="D2917" s="127" t="s">
        <v>9670</v>
      </c>
      <c r="E2917" s="258">
        <v>7781</v>
      </c>
    </row>
    <row r="2918" spans="1:5" ht="14.5" x14ac:dyDescent="0.35">
      <c r="A2918" s="127" t="s">
        <v>2527</v>
      </c>
      <c r="B2918" s="128">
        <v>2000</v>
      </c>
      <c r="D2918" s="127" t="s">
        <v>9671</v>
      </c>
      <c r="E2918" s="258">
        <v>2000</v>
      </c>
    </row>
    <row r="2919" spans="1:5" ht="14.5" x14ac:dyDescent="0.35">
      <c r="A2919" s="127" t="s">
        <v>2528</v>
      </c>
      <c r="B2919" s="128">
        <v>2000</v>
      </c>
      <c r="D2919" s="127" t="s">
        <v>9672</v>
      </c>
      <c r="E2919" s="258">
        <v>2000</v>
      </c>
    </row>
    <row r="2920" spans="1:5" ht="14.5" x14ac:dyDescent="0.35">
      <c r="A2920" s="127" t="s">
        <v>2529</v>
      </c>
      <c r="B2920" s="128">
        <v>68758</v>
      </c>
      <c r="D2920" s="127" t="s">
        <v>9673</v>
      </c>
      <c r="E2920" s="258">
        <v>68758</v>
      </c>
    </row>
    <row r="2921" spans="1:5" ht="14.5" x14ac:dyDescent="0.35">
      <c r="A2921" s="127" t="s">
        <v>2530</v>
      </c>
      <c r="B2921" s="128">
        <v>4257</v>
      </c>
      <c r="D2921" s="127" t="s">
        <v>9674</v>
      </c>
      <c r="E2921" s="258">
        <v>4257</v>
      </c>
    </row>
    <row r="2922" spans="1:5" ht="14.5" x14ac:dyDescent="0.35">
      <c r="A2922" s="127" t="s">
        <v>4713</v>
      </c>
      <c r="B2922" s="128">
        <v>303</v>
      </c>
      <c r="D2922" s="127" t="s">
        <v>11941</v>
      </c>
      <c r="E2922" s="258">
        <v>303</v>
      </c>
    </row>
    <row r="2923" spans="1:5" ht="14.5" x14ac:dyDescent="0.35">
      <c r="A2923" s="127" t="s">
        <v>4714</v>
      </c>
      <c r="B2923" s="128">
        <v>2139</v>
      </c>
      <c r="D2923" s="127" t="s">
        <v>9675</v>
      </c>
      <c r="E2923" s="258">
        <v>2139</v>
      </c>
    </row>
    <row r="2924" spans="1:5" ht="14.5" x14ac:dyDescent="0.35">
      <c r="A2924" s="127" t="s">
        <v>2531</v>
      </c>
      <c r="B2924" s="128">
        <v>1147</v>
      </c>
      <c r="D2924" s="127" t="s">
        <v>9676</v>
      </c>
      <c r="E2924" s="258">
        <v>1147</v>
      </c>
    </row>
    <row r="2925" spans="1:5" ht="14.5" x14ac:dyDescent="0.35">
      <c r="A2925" s="127" t="s">
        <v>4715</v>
      </c>
      <c r="B2925" s="128">
        <v>0</v>
      </c>
      <c r="D2925" s="127" t="s">
        <v>11942</v>
      </c>
      <c r="E2925" s="258">
        <v>0</v>
      </c>
    </row>
    <row r="2926" spans="1:5" ht="14.5" x14ac:dyDescent="0.35">
      <c r="A2926" s="127" t="s">
        <v>2532</v>
      </c>
      <c r="B2926" s="128">
        <v>20761</v>
      </c>
      <c r="D2926" s="127" t="s">
        <v>9677</v>
      </c>
      <c r="E2926" s="258">
        <v>20761</v>
      </c>
    </row>
    <row r="2927" spans="1:5" ht="14.5" x14ac:dyDescent="0.35">
      <c r="A2927" s="127" t="s">
        <v>2533</v>
      </c>
      <c r="B2927" s="128">
        <v>2467</v>
      </c>
      <c r="D2927" s="127" t="s">
        <v>9678</v>
      </c>
      <c r="E2927" s="258">
        <v>2467</v>
      </c>
    </row>
    <row r="2928" spans="1:5" ht="14.5" x14ac:dyDescent="0.35">
      <c r="A2928" s="127" t="s">
        <v>2534</v>
      </c>
      <c r="B2928" s="128">
        <v>2903</v>
      </c>
      <c r="D2928" s="127" t="s">
        <v>9679</v>
      </c>
      <c r="E2928" s="258">
        <v>2903</v>
      </c>
    </row>
    <row r="2929" spans="1:5" ht="14.5" x14ac:dyDescent="0.35">
      <c r="A2929" s="127" t="s">
        <v>2535</v>
      </c>
      <c r="B2929" s="128">
        <v>268346</v>
      </c>
      <c r="D2929" s="127" t="s">
        <v>9680</v>
      </c>
      <c r="E2929" s="258">
        <v>268346</v>
      </c>
    </row>
    <row r="2930" spans="1:5" ht="14.5" x14ac:dyDescent="0.35">
      <c r="A2930" s="127" t="s">
        <v>4716</v>
      </c>
      <c r="B2930" s="128">
        <v>0</v>
      </c>
      <c r="D2930" s="127" t="s">
        <v>11943</v>
      </c>
      <c r="E2930" s="258">
        <v>0</v>
      </c>
    </row>
    <row r="2931" spans="1:5" ht="14.5" x14ac:dyDescent="0.35">
      <c r="A2931" s="127" t="s">
        <v>4717</v>
      </c>
      <c r="B2931" s="128">
        <v>0</v>
      </c>
      <c r="D2931" s="127" t="s">
        <v>11944</v>
      </c>
      <c r="E2931" s="258">
        <v>0</v>
      </c>
    </row>
    <row r="2932" spans="1:5" ht="14.5" x14ac:dyDescent="0.35">
      <c r="A2932" s="127" t="s">
        <v>4718</v>
      </c>
      <c r="B2932" s="128">
        <v>0</v>
      </c>
      <c r="D2932" s="127" t="s">
        <v>11945</v>
      </c>
      <c r="E2932" s="258">
        <v>0</v>
      </c>
    </row>
    <row r="2933" spans="1:5" ht="14.5" x14ac:dyDescent="0.35">
      <c r="A2933" s="127" t="s">
        <v>4719</v>
      </c>
      <c r="B2933" s="128">
        <v>0</v>
      </c>
      <c r="D2933" s="127" t="s">
        <v>11946</v>
      </c>
      <c r="E2933" s="258">
        <v>0</v>
      </c>
    </row>
    <row r="2934" spans="1:5" ht="14.5" x14ac:dyDescent="0.35">
      <c r="A2934" s="127" t="s">
        <v>4720</v>
      </c>
      <c r="B2934" s="128">
        <v>0</v>
      </c>
      <c r="D2934" s="127" t="s">
        <v>11947</v>
      </c>
      <c r="E2934" s="258">
        <v>0</v>
      </c>
    </row>
    <row r="2935" spans="1:5" ht="14.5" x14ac:dyDescent="0.35">
      <c r="A2935" s="127" t="s">
        <v>4721</v>
      </c>
      <c r="B2935" s="128">
        <v>2000</v>
      </c>
      <c r="D2935" s="127" t="s">
        <v>11948</v>
      </c>
      <c r="E2935" s="258">
        <v>2000</v>
      </c>
    </row>
    <row r="2936" spans="1:5" ht="14.5" x14ac:dyDescent="0.35">
      <c r="A2936" s="127" t="s">
        <v>2536</v>
      </c>
      <c r="B2936" s="128">
        <v>2000</v>
      </c>
      <c r="D2936" s="127" t="s">
        <v>9681</v>
      </c>
      <c r="E2936" s="258">
        <v>2000</v>
      </c>
    </row>
    <row r="2937" spans="1:5" ht="14.5" x14ac:dyDescent="0.35">
      <c r="A2937" s="127" t="s">
        <v>2537</v>
      </c>
      <c r="B2937" s="128">
        <v>2000</v>
      </c>
      <c r="D2937" s="127" t="s">
        <v>9682</v>
      </c>
      <c r="E2937" s="258">
        <v>2000</v>
      </c>
    </row>
    <row r="2938" spans="1:5" ht="14.5" x14ac:dyDescent="0.35">
      <c r="A2938" s="127" t="s">
        <v>4722</v>
      </c>
      <c r="B2938" s="128">
        <v>0</v>
      </c>
      <c r="D2938" s="127" t="s">
        <v>11949</v>
      </c>
      <c r="E2938" s="258">
        <v>0</v>
      </c>
    </row>
    <row r="2939" spans="1:5" ht="14.5" x14ac:dyDescent="0.35">
      <c r="A2939" s="127" t="s">
        <v>4723</v>
      </c>
      <c r="B2939" s="128">
        <v>0</v>
      </c>
      <c r="D2939" s="127" t="s">
        <v>11950</v>
      </c>
      <c r="E2939" s="258">
        <v>0</v>
      </c>
    </row>
    <row r="2940" spans="1:5" ht="14.5" x14ac:dyDescent="0.35">
      <c r="A2940" s="127" t="s">
        <v>2538</v>
      </c>
      <c r="B2940" s="128">
        <v>8361</v>
      </c>
      <c r="D2940" s="127" t="s">
        <v>9683</v>
      </c>
      <c r="E2940" s="258">
        <v>8361</v>
      </c>
    </row>
    <row r="2941" spans="1:5" ht="14.5" x14ac:dyDescent="0.35">
      <c r="A2941" s="127" t="s">
        <v>4724</v>
      </c>
      <c r="B2941" s="128">
        <v>0</v>
      </c>
      <c r="D2941" s="127" t="s">
        <v>11951</v>
      </c>
      <c r="E2941" s="258">
        <v>0</v>
      </c>
    </row>
    <row r="2942" spans="1:5" ht="14.5" x14ac:dyDescent="0.35">
      <c r="A2942" s="127" t="s">
        <v>2539</v>
      </c>
      <c r="B2942" s="128">
        <v>2002</v>
      </c>
      <c r="D2942" s="127" t="s">
        <v>9684</v>
      </c>
      <c r="E2942" s="258">
        <v>2002</v>
      </c>
    </row>
    <row r="2943" spans="1:5" ht="14.5" x14ac:dyDescent="0.35">
      <c r="A2943" s="127" t="s">
        <v>4725</v>
      </c>
      <c r="B2943" s="128">
        <v>0</v>
      </c>
      <c r="D2943" s="127" t="s">
        <v>11952</v>
      </c>
      <c r="E2943" s="258">
        <v>0</v>
      </c>
    </row>
    <row r="2944" spans="1:5" ht="14.5" x14ac:dyDescent="0.35">
      <c r="A2944" s="127" t="s">
        <v>2540</v>
      </c>
      <c r="B2944" s="128">
        <v>2000</v>
      </c>
      <c r="D2944" s="127" t="s">
        <v>9685</v>
      </c>
      <c r="E2944" s="258">
        <v>2000</v>
      </c>
    </row>
    <row r="2945" spans="1:5" ht="14.5" x14ac:dyDescent="0.35">
      <c r="A2945" s="127" t="s">
        <v>2541</v>
      </c>
      <c r="B2945" s="128">
        <v>698</v>
      </c>
      <c r="D2945" s="127" t="s">
        <v>11953</v>
      </c>
      <c r="E2945" s="258">
        <v>698</v>
      </c>
    </row>
    <row r="2946" spans="1:5" ht="14.5" x14ac:dyDescent="0.35">
      <c r="A2946" s="127" t="s">
        <v>4726</v>
      </c>
      <c r="B2946" s="128">
        <v>0</v>
      </c>
      <c r="D2946" s="127" t="s">
        <v>11954</v>
      </c>
      <c r="E2946" s="258">
        <v>0</v>
      </c>
    </row>
    <row r="2947" spans="1:5" ht="14.5" x14ac:dyDescent="0.35">
      <c r="A2947" s="127" t="s">
        <v>2542</v>
      </c>
      <c r="B2947" s="128">
        <v>375</v>
      </c>
      <c r="D2947" s="127" t="s">
        <v>9686</v>
      </c>
      <c r="E2947" s="258">
        <v>375</v>
      </c>
    </row>
    <row r="2948" spans="1:5" ht="14.5" x14ac:dyDescent="0.35">
      <c r="A2948" s="127" t="s">
        <v>4727</v>
      </c>
      <c r="B2948" s="128">
        <v>0</v>
      </c>
      <c r="D2948" s="127" t="s">
        <v>11955</v>
      </c>
      <c r="E2948" s="258">
        <v>0</v>
      </c>
    </row>
    <row r="2949" spans="1:5" ht="14.5" x14ac:dyDescent="0.35">
      <c r="A2949" s="127" t="s">
        <v>4728</v>
      </c>
      <c r="B2949" s="128">
        <v>0</v>
      </c>
      <c r="D2949" s="127" t="s">
        <v>11956</v>
      </c>
      <c r="E2949" s="258">
        <v>0</v>
      </c>
    </row>
    <row r="2950" spans="1:5" ht="14.5" x14ac:dyDescent="0.35">
      <c r="A2950" s="127" t="s">
        <v>4729</v>
      </c>
      <c r="B2950" s="128">
        <v>0</v>
      </c>
      <c r="D2950" s="127" t="s">
        <v>11957</v>
      </c>
      <c r="E2950" s="258">
        <v>0</v>
      </c>
    </row>
    <row r="2951" spans="1:5" ht="14.5" x14ac:dyDescent="0.35">
      <c r="A2951" s="127" t="s">
        <v>2543</v>
      </c>
      <c r="B2951" s="128">
        <v>2000</v>
      </c>
      <c r="D2951" s="127" t="s">
        <v>9687</v>
      </c>
      <c r="E2951" s="258">
        <v>2000</v>
      </c>
    </row>
    <row r="2952" spans="1:5" ht="14.5" x14ac:dyDescent="0.35">
      <c r="A2952" s="127" t="s">
        <v>2544</v>
      </c>
      <c r="B2952" s="128">
        <v>2000</v>
      </c>
      <c r="D2952" s="127" t="s">
        <v>9688</v>
      </c>
      <c r="E2952" s="258">
        <v>2000</v>
      </c>
    </row>
    <row r="2953" spans="1:5" ht="14.5" x14ac:dyDescent="0.35">
      <c r="A2953" s="127" t="s">
        <v>2545</v>
      </c>
      <c r="B2953" s="128">
        <v>2000</v>
      </c>
      <c r="D2953" s="127" t="s">
        <v>9689</v>
      </c>
      <c r="E2953" s="258">
        <v>2000</v>
      </c>
    </row>
    <row r="2954" spans="1:5" ht="14.5" x14ac:dyDescent="0.35">
      <c r="A2954" s="127" t="s">
        <v>4730</v>
      </c>
      <c r="B2954" s="128">
        <v>0</v>
      </c>
      <c r="D2954" s="127" t="s">
        <v>11958</v>
      </c>
      <c r="E2954" s="258">
        <v>0</v>
      </c>
    </row>
    <row r="2955" spans="1:5" ht="14.5" x14ac:dyDescent="0.35">
      <c r="A2955" s="127" t="s">
        <v>4731</v>
      </c>
      <c r="B2955" s="128">
        <v>0</v>
      </c>
      <c r="D2955" s="127" t="s">
        <v>11959</v>
      </c>
      <c r="E2955" s="258">
        <v>0</v>
      </c>
    </row>
    <row r="2956" spans="1:5" ht="14.5" x14ac:dyDescent="0.35">
      <c r="A2956" s="127" t="s">
        <v>4732</v>
      </c>
      <c r="B2956" s="128">
        <v>2000</v>
      </c>
      <c r="D2956" s="127" t="s">
        <v>9690</v>
      </c>
      <c r="E2956" s="258">
        <v>2000</v>
      </c>
    </row>
    <row r="2957" spans="1:5" ht="14.5" x14ac:dyDescent="0.35">
      <c r="A2957" s="127" t="s">
        <v>2546</v>
      </c>
      <c r="B2957" s="128">
        <v>4560</v>
      </c>
      <c r="D2957" s="127" t="s">
        <v>9691</v>
      </c>
      <c r="E2957" s="258">
        <v>4560</v>
      </c>
    </row>
    <row r="2958" spans="1:5" ht="14.5" x14ac:dyDescent="0.35">
      <c r="A2958" s="127" t="s">
        <v>2547</v>
      </c>
      <c r="B2958" s="128">
        <v>2295</v>
      </c>
      <c r="D2958" s="127" t="s">
        <v>9692</v>
      </c>
      <c r="E2958" s="258">
        <v>2295</v>
      </c>
    </row>
    <row r="2959" spans="1:5" ht="14.5" x14ac:dyDescent="0.35">
      <c r="A2959" s="127" t="s">
        <v>2548</v>
      </c>
      <c r="B2959" s="128">
        <v>2000</v>
      </c>
      <c r="D2959" s="127" t="s">
        <v>9693</v>
      </c>
      <c r="E2959" s="258">
        <v>2000</v>
      </c>
    </row>
    <row r="2960" spans="1:5" ht="14.5" x14ac:dyDescent="0.35">
      <c r="A2960" s="127" t="s">
        <v>2549</v>
      </c>
      <c r="B2960" s="128">
        <v>9734</v>
      </c>
      <c r="D2960" s="127" t="s">
        <v>9694</v>
      </c>
      <c r="E2960" s="258">
        <v>9734</v>
      </c>
    </row>
    <row r="2961" spans="1:5" ht="14.5" x14ac:dyDescent="0.35">
      <c r="A2961" s="127" t="s">
        <v>4733</v>
      </c>
      <c r="B2961" s="128">
        <v>0</v>
      </c>
      <c r="D2961" s="127" t="s">
        <v>11960</v>
      </c>
      <c r="E2961" s="258">
        <v>0</v>
      </c>
    </row>
    <row r="2962" spans="1:5" ht="14.5" x14ac:dyDescent="0.35">
      <c r="A2962" s="127" t="s">
        <v>2550</v>
      </c>
      <c r="B2962" s="128">
        <v>45758</v>
      </c>
      <c r="D2962" s="127" t="s">
        <v>9695</v>
      </c>
      <c r="E2962" s="258">
        <v>45758</v>
      </c>
    </row>
    <row r="2963" spans="1:5" ht="14.5" x14ac:dyDescent="0.35">
      <c r="A2963" s="127" t="s">
        <v>2551</v>
      </c>
      <c r="B2963" s="128">
        <v>2000</v>
      </c>
      <c r="D2963" s="127" t="s">
        <v>9696</v>
      </c>
      <c r="E2963" s="258">
        <v>2000</v>
      </c>
    </row>
    <row r="2964" spans="1:5" ht="14.5" x14ac:dyDescent="0.35">
      <c r="A2964" s="127" t="s">
        <v>4734</v>
      </c>
      <c r="B2964" s="128">
        <v>0</v>
      </c>
      <c r="D2964" s="127" t="s">
        <v>11961</v>
      </c>
      <c r="E2964" s="258">
        <v>0</v>
      </c>
    </row>
    <row r="2965" spans="1:5" ht="14.5" x14ac:dyDescent="0.35">
      <c r="A2965" s="127" t="s">
        <v>2552</v>
      </c>
      <c r="B2965" s="128">
        <v>21134</v>
      </c>
      <c r="D2965" s="127" t="s">
        <v>9697</v>
      </c>
      <c r="E2965" s="258">
        <v>21134</v>
      </c>
    </row>
    <row r="2966" spans="1:5" ht="14.5" x14ac:dyDescent="0.35">
      <c r="A2966" s="127" t="s">
        <v>2553</v>
      </c>
      <c r="B2966" s="128">
        <v>2000</v>
      </c>
      <c r="D2966" s="127" t="s">
        <v>9698</v>
      </c>
      <c r="E2966" s="258">
        <v>2000</v>
      </c>
    </row>
    <row r="2967" spans="1:5" ht="14.5" x14ac:dyDescent="0.35">
      <c r="A2967" s="127" t="s">
        <v>2554</v>
      </c>
      <c r="B2967" s="128">
        <v>28813</v>
      </c>
      <c r="D2967" s="127" t="s">
        <v>9699</v>
      </c>
      <c r="E2967" s="258">
        <v>28813</v>
      </c>
    </row>
    <row r="2968" spans="1:5" ht="14.5" x14ac:dyDescent="0.35">
      <c r="A2968" s="127" t="s">
        <v>2555</v>
      </c>
      <c r="B2968" s="128">
        <v>21357</v>
      </c>
      <c r="D2968" s="127" t="s">
        <v>9700</v>
      </c>
      <c r="E2968" s="258">
        <v>21357</v>
      </c>
    </row>
    <row r="2969" spans="1:5" ht="14.5" x14ac:dyDescent="0.35">
      <c r="A2969" s="127" t="s">
        <v>4735</v>
      </c>
      <c r="B2969" s="128">
        <v>0</v>
      </c>
      <c r="D2969" s="127" t="s">
        <v>11962</v>
      </c>
      <c r="E2969" s="258">
        <v>0</v>
      </c>
    </row>
    <row r="2970" spans="1:5" ht="14.5" x14ac:dyDescent="0.35">
      <c r="A2970" s="127" t="s">
        <v>2556</v>
      </c>
      <c r="B2970" s="128">
        <v>7758</v>
      </c>
      <c r="D2970" s="127" t="s">
        <v>9701</v>
      </c>
      <c r="E2970" s="258">
        <v>7758</v>
      </c>
    </row>
    <row r="2971" spans="1:5" ht="14.5" x14ac:dyDescent="0.35">
      <c r="A2971" s="127" t="s">
        <v>2557</v>
      </c>
      <c r="B2971" s="128">
        <v>5036</v>
      </c>
      <c r="D2971" s="127" t="s">
        <v>9702</v>
      </c>
      <c r="E2971" s="258">
        <v>5036</v>
      </c>
    </row>
    <row r="2972" spans="1:5" ht="14.5" x14ac:dyDescent="0.35">
      <c r="A2972" s="127" t="s">
        <v>2558</v>
      </c>
      <c r="B2972" s="128">
        <v>1000000</v>
      </c>
      <c r="D2972" s="127" t="s">
        <v>9703</v>
      </c>
      <c r="E2972" s="258">
        <v>1000000</v>
      </c>
    </row>
    <row r="2973" spans="1:5" ht="14.5" x14ac:dyDescent="0.35">
      <c r="A2973" s="127" t="s">
        <v>2559</v>
      </c>
      <c r="B2973" s="128">
        <v>107212</v>
      </c>
      <c r="D2973" s="127" t="s">
        <v>9704</v>
      </c>
      <c r="E2973" s="258">
        <v>107212</v>
      </c>
    </row>
    <row r="2974" spans="1:5" ht="14.5" x14ac:dyDescent="0.35">
      <c r="A2974" s="127" t="s">
        <v>2560</v>
      </c>
      <c r="B2974" s="128">
        <v>3961</v>
      </c>
      <c r="D2974" s="127" t="s">
        <v>9705</v>
      </c>
      <c r="E2974" s="258">
        <v>3961</v>
      </c>
    </row>
    <row r="2975" spans="1:5" ht="14.5" x14ac:dyDescent="0.35">
      <c r="A2975" s="127" t="s">
        <v>2561</v>
      </c>
      <c r="B2975" s="128">
        <v>97308</v>
      </c>
      <c r="D2975" s="127" t="s">
        <v>9706</v>
      </c>
      <c r="E2975" s="258">
        <v>97308</v>
      </c>
    </row>
    <row r="2976" spans="1:5" ht="14.5" x14ac:dyDescent="0.35">
      <c r="A2976" s="127" t="s">
        <v>2562</v>
      </c>
      <c r="B2976" s="128">
        <v>99645</v>
      </c>
      <c r="D2976" s="127" t="s">
        <v>9707</v>
      </c>
      <c r="E2976" s="258">
        <v>99645</v>
      </c>
    </row>
    <row r="2977" spans="1:5" ht="14.5" x14ac:dyDescent="0.35">
      <c r="A2977" s="127" t="s">
        <v>2563</v>
      </c>
      <c r="B2977" s="128">
        <v>82529</v>
      </c>
      <c r="D2977" s="127" t="s">
        <v>9708</v>
      </c>
      <c r="E2977" s="258">
        <v>82529</v>
      </c>
    </row>
    <row r="2978" spans="1:5" ht="14.5" x14ac:dyDescent="0.35">
      <c r="A2978" s="127" t="s">
        <v>2564</v>
      </c>
      <c r="B2978" s="128">
        <v>115000</v>
      </c>
      <c r="D2978" s="127" t="s">
        <v>9709</v>
      </c>
      <c r="E2978" s="258">
        <v>115000</v>
      </c>
    </row>
    <row r="2979" spans="1:5" ht="14.5" x14ac:dyDescent="0.35">
      <c r="A2979" s="127" t="s">
        <v>2565</v>
      </c>
      <c r="B2979" s="128">
        <v>34028</v>
      </c>
      <c r="D2979" s="127" t="s">
        <v>9710</v>
      </c>
      <c r="E2979" s="258">
        <v>34028</v>
      </c>
    </row>
    <row r="2980" spans="1:5" ht="14.5" x14ac:dyDescent="0.35">
      <c r="A2980" s="127" t="s">
        <v>2566</v>
      </c>
      <c r="B2980" s="128">
        <v>68258</v>
      </c>
      <c r="D2980" s="127" t="s">
        <v>9711</v>
      </c>
      <c r="E2980" s="258">
        <v>68258</v>
      </c>
    </row>
    <row r="2981" spans="1:5" ht="14.5" x14ac:dyDescent="0.35">
      <c r="A2981" s="127" t="s">
        <v>4737</v>
      </c>
      <c r="B2981" s="128">
        <v>7059</v>
      </c>
      <c r="D2981" s="127" t="s">
        <v>11963</v>
      </c>
      <c r="E2981" s="258">
        <v>7059</v>
      </c>
    </row>
    <row r="2982" spans="1:5" ht="14.5" x14ac:dyDescent="0.35">
      <c r="A2982" s="127" t="s">
        <v>4738</v>
      </c>
      <c r="B2982" s="128">
        <v>1100000</v>
      </c>
      <c r="D2982" s="127" t="s">
        <v>9712</v>
      </c>
      <c r="E2982" s="258">
        <v>1100000</v>
      </c>
    </row>
    <row r="2983" spans="1:5" ht="14.5" x14ac:dyDescent="0.35">
      <c r="A2983" s="127" t="s">
        <v>2567</v>
      </c>
      <c r="B2983" s="128">
        <v>376</v>
      </c>
      <c r="D2983" s="127" t="s">
        <v>9713</v>
      </c>
      <c r="E2983" s="258">
        <v>376</v>
      </c>
    </row>
    <row r="2984" spans="1:5" ht="14.5" x14ac:dyDescent="0.35">
      <c r="A2984" s="127" t="s">
        <v>2568</v>
      </c>
      <c r="B2984" s="128">
        <v>13881</v>
      </c>
      <c r="D2984" s="127" t="s">
        <v>9714</v>
      </c>
      <c r="E2984" s="258">
        <v>13881</v>
      </c>
    </row>
    <row r="2985" spans="1:5" ht="14.5" x14ac:dyDescent="0.35">
      <c r="A2985" s="127" t="s">
        <v>2569</v>
      </c>
      <c r="B2985" s="128">
        <v>207905</v>
      </c>
      <c r="D2985" s="127" t="s">
        <v>9715</v>
      </c>
      <c r="E2985" s="258">
        <v>207905</v>
      </c>
    </row>
    <row r="2986" spans="1:5" ht="14.5" x14ac:dyDescent="0.35">
      <c r="A2986" s="127" t="s">
        <v>2570</v>
      </c>
      <c r="B2986" s="128">
        <v>7511</v>
      </c>
      <c r="D2986" s="127" t="s">
        <v>9716</v>
      </c>
      <c r="E2986" s="258">
        <v>7511</v>
      </c>
    </row>
    <row r="2987" spans="1:5" ht="14.5" x14ac:dyDescent="0.35">
      <c r="A2987" s="127" t="s">
        <v>2571</v>
      </c>
      <c r="B2987" s="128">
        <v>1972</v>
      </c>
      <c r="D2987" s="127" t="s">
        <v>9717</v>
      </c>
      <c r="E2987" s="258">
        <v>1972</v>
      </c>
    </row>
    <row r="2988" spans="1:5" ht="14.5" x14ac:dyDescent="0.35">
      <c r="A2988" s="127" t="s">
        <v>2572</v>
      </c>
      <c r="B2988" s="128">
        <v>17137</v>
      </c>
      <c r="D2988" s="127" t="s">
        <v>9718</v>
      </c>
      <c r="E2988" s="258">
        <v>17137</v>
      </c>
    </row>
    <row r="2989" spans="1:5" ht="14.5" x14ac:dyDescent="0.35">
      <c r="A2989" s="127" t="s">
        <v>2573</v>
      </c>
      <c r="B2989" s="128">
        <v>2786</v>
      </c>
      <c r="D2989" s="127" t="s">
        <v>9719</v>
      </c>
      <c r="E2989" s="258">
        <v>2786</v>
      </c>
    </row>
    <row r="2990" spans="1:5" ht="14.5" x14ac:dyDescent="0.35">
      <c r="A2990" s="127" t="s">
        <v>2574</v>
      </c>
      <c r="B2990" s="128">
        <v>254247</v>
      </c>
      <c r="D2990" s="127" t="s">
        <v>9720</v>
      </c>
      <c r="E2990" s="258">
        <v>254247</v>
      </c>
    </row>
    <row r="2991" spans="1:5" ht="14.5" x14ac:dyDescent="0.35">
      <c r="A2991" s="127" t="s">
        <v>2575</v>
      </c>
      <c r="B2991" s="128">
        <v>61231</v>
      </c>
      <c r="D2991" s="127" t="s">
        <v>9721</v>
      </c>
      <c r="E2991" s="258">
        <v>61231</v>
      </c>
    </row>
    <row r="2992" spans="1:5" ht="14.5" x14ac:dyDescent="0.35">
      <c r="A2992" s="127" t="s">
        <v>2576</v>
      </c>
      <c r="B2992" s="128">
        <v>29022</v>
      </c>
      <c r="D2992" s="127" t="s">
        <v>9722</v>
      </c>
      <c r="E2992" s="258">
        <v>29022</v>
      </c>
    </row>
    <row r="2993" spans="1:5" ht="14.5" x14ac:dyDescent="0.35">
      <c r="A2993" s="127" t="s">
        <v>2577</v>
      </c>
      <c r="B2993" s="128">
        <v>54326</v>
      </c>
      <c r="D2993" s="127" t="s">
        <v>9723</v>
      </c>
      <c r="E2993" s="258">
        <v>54326</v>
      </c>
    </row>
    <row r="2994" spans="1:5" ht="14.5" x14ac:dyDescent="0.35">
      <c r="A2994" s="127" t="s">
        <v>2578</v>
      </c>
      <c r="B2994" s="128">
        <v>80563</v>
      </c>
      <c r="D2994" s="127" t="s">
        <v>9724</v>
      </c>
      <c r="E2994" s="258">
        <v>80563</v>
      </c>
    </row>
    <row r="2995" spans="1:5" ht="14.5" x14ac:dyDescent="0.35">
      <c r="A2995" s="127" t="s">
        <v>2579</v>
      </c>
      <c r="B2995" s="128">
        <v>2507</v>
      </c>
      <c r="D2995" s="127" t="s">
        <v>9725</v>
      </c>
      <c r="E2995" s="258">
        <v>2507</v>
      </c>
    </row>
    <row r="2996" spans="1:5" ht="14.5" x14ac:dyDescent="0.35">
      <c r="A2996" s="127" t="s">
        <v>2580</v>
      </c>
      <c r="B2996" s="128">
        <v>118514</v>
      </c>
      <c r="D2996" s="127" t="s">
        <v>9726</v>
      </c>
      <c r="E2996" s="258">
        <v>118514</v>
      </c>
    </row>
    <row r="2997" spans="1:5" ht="14.5" x14ac:dyDescent="0.35">
      <c r="A2997" s="127" t="s">
        <v>2581</v>
      </c>
      <c r="B2997" s="128">
        <v>8013</v>
      </c>
      <c r="D2997" s="127" t="s">
        <v>9727</v>
      </c>
      <c r="E2997" s="258">
        <v>8013</v>
      </c>
    </row>
    <row r="2998" spans="1:5" ht="14.5" x14ac:dyDescent="0.35">
      <c r="A2998" s="127" t="s">
        <v>2582</v>
      </c>
      <c r="B2998" s="128">
        <v>18179</v>
      </c>
      <c r="D2998" s="127" t="s">
        <v>9728</v>
      </c>
      <c r="E2998" s="258">
        <v>18179</v>
      </c>
    </row>
    <row r="2999" spans="1:5" ht="14.5" x14ac:dyDescent="0.35">
      <c r="A2999" s="127" t="s">
        <v>2583</v>
      </c>
      <c r="B2999" s="128">
        <v>711</v>
      </c>
      <c r="D2999" s="127" t="s">
        <v>9729</v>
      </c>
      <c r="E2999" s="258">
        <v>711</v>
      </c>
    </row>
    <row r="3000" spans="1:5" ht="14.5" x14ac:dyDescent="0.35">
      <c r="A3000" s="127" t="s">
        <v>2584</v>
      </c>
      <c r="B3000" s="128">
        <v>114209.39</v>
      </c>
      <c r="D3000" s="127" t="s">
        <v>9730</v>
      </c>
      <c r="E3000" s="258">
        <v>114209.39</v>
      </c>
    </row>
    <row r="3001" spans="1:5" ht="14.5" x14ac:dyDescent="0.35">
      <c r="A3001" s="127" t="s">
        <v>4749</v>
      </c>
      <c r="B3001" s="128">
        <v>1367</v>
      </c>
      <c r="D3001" s="127" t="s">
        <v>11964</v>
      </c>
      <c r="E3001" s="258">
        <v>1367</v>
      </c>
    </row>
    <row r="3002" spans="1:5" ht="14.5" x14ac:dyDescent="0.35">
      <c r="A3002" s="127" t="s">
        <v>2585</v>
      </c>
      <c r="B3002" s="128">
        <v>12419</v>
      </c>
      <c r="D3002" s="127" t="s">
        <v>9731</v>
      </c>
      <c r="E3002" s="258">
        <v>12419</v>
      </c>
    </row>
    <row r="3003" spans="1:5" ht="14.5" x14ac:dyDescent="0.35">
      <c r="A3003" s="127" t="s">
        <v>2586</v>
      </c>
      <c r="B3003" s="128">
        <v>533881</v>
      </c>
      <c r="D3003" s="127" t="s">
        <v>9732</v>
      </c>
      <c r="E3003" s="258">
        <v>533881</v>
      </c>
    </row>
    <row r="3004" spans="1:5" ht="14.5" x14ac:dyDescent="0.35">
      <c r="A3004" s="127" t="s">
        <v>2587</v>
      </c>
      <c r="B3004" s="128">
        <v>29845</v>
      </c>
      <c r="D3004" s="127" t="s">
        <v>9733</v>
      </c>
      <c r="E3004" s="258">
        <v>29845</v>
      </c>
    </row>
    <row r="3005" spans="1:5" ht="14.5" x14ac:dyDescent="0.35">
      <c r="A3005" s="127" t="s">
        <v>2588</v>
      </c>
      <c r="B3005" s="128">
        <v>11632</v>
      </c>
      <c r="D3005" s="127" t="s">
        <v>9734</v>
      </c>
      <c r="E3005" s="258">
        <v>11632</v>
      </c>
    </row>
    <row r="3006" spans="1:5" ht="14.5" x14ac:dyDescent="0.35">
      <c r="A3006" s="127" t="s">
        <v>2589</v>
      </c>
      <c r="B3006" s="128">
        <v>644855</v>
      </c>
      <c r="D3006" s="127" t="s">
        <v>9735</v>
      </c>
      <c r="E3006" s="258">
        <v>644855</v>
      </c>
    </row>
    <row r="3007" spans="1:5" ht="14.5" x14ac:dyDescent="0.35">
      <c r="A3007" s="127" t="s">
        <v>2590</v>
      </c>
      <c r="B3007" s="128">
        <v>39468</v>
      </c>
      <c r="D3007" s="127" t="s">
        <v>9736</v>
      </c>
      <c r="E3007" s="258">
        <v>39468</v>
      </c>
    </row>
    <row r="3008" spans="1:5" ht="14.5" x14ac:dyDescent="0.35">
      <c r="A3008" s="127" t="s">
        <v>2591</v>
      </c>
      <c r="B3008" s="128">
        <v>11604</v>
      </c>
      <c r="D3008" s="127" t="s">
        <v>9737</v>
      </c>
      <c r="E3008" s="258">
        <v>11604</v>
      </c>
    </row>
    <row r="3009" spans="1:5" ht="14.5" x14ac:dyDescent="0.35">
      <c r="A3009" s="127" t="s">
        <v>2592</v>
      </c>
      <c r="B3009" s="128">
        <v>10338</v>
      </c>
      <c r="D3009" s="127" t="s">
        <v>9738</v>
      </c>
      <c r="E3009" s="258">
        <v>10338</v>
      </c>
    </row>
    <row r="3010" spans="1:5" ht="14.5" x14ac:dyDescent="0.35">
      <c r="A3010" s="127" t="s">
        <v>2593</v>
      </c>
      <c r="B3010" s="128">
        <v>506</v>
      </c>
      <c r="D3010" s="127" t="s">
        <v>9739</v>
      </c>
      <c r="E3010" s="258">
        <v>506</v>
      </c>
    </row>
    <row r="3011" spans="1:5" ht="14.5" x14ac:dyDescent="0.35">
      <c r="A3011" s="127" t="s">
        <v>2594</v>
      </c>
      <c r="B3011" s="128">
        <v>5186</v>
      </c>
      <c r="D3011" s="127" t="s">
        <v>9740</v>
      </c>
      <c r="E3011" s="258">
        <v>5186</v>
      </c>
    </row>
    <row r="3012" spans="1:5" ht="14.5" x14ac:dyDescent="0.35">
      <c r="A3012" s="127" t="s">
        <v>2595</v>
      </c>
      <c r="B3012" s="128">
        <v>1641</v>
      </c>
      <c r="D3012" s="127" t="s">
        <v>9741</v>
      </c>
      <c r="E3012" s="258">
        <v>1641</v>
      </c>
    </row>
    <row r="3013" spans="1:5" ht="14.5" x14ac:dyDescent="0.35">
      <c r="A3013" s="127" t="s">
        <v>2596</v>
      </c>
      <c r="B3013" s="128">
        <v>798020</v>
      </c>
      <c r="D3013" s="127" t="s">
        <v>9742</v>
      </c>
      <c r="E3013" s="258">
        <v>798020</v>
      </c>
    </row>
    <row r="3014" spans="1:5" ht="14.5" x14ac:dyDescent="0.35">
      <c r="A3014" s="127" t="s">
        <v>2597</v>
      </c>
      <c r="B3014" s="128">
        <v>9215</v>
      </c>
      <c r="D3014" s="127" t="s">
        <v>9743</v>
      </c>
      <c r="E3014" s="258">
        <v>9215</v>
      </c>
    </row>
    <row r="3015" spans="1:5" ht="14.5" x14ac:dyDescent="0.35">
      <c r="A3015" s="127" t="s">
        <v>2598</v>
      </c>
      <c r="B3015" s="128">
        <v>757763</v>
      </c>
      <c r="D3015" s="127" t="s">
        <v>9744</v>
      </c>
      <c r="E3015" s="258">
        <v>757763</v>
      </c>
    </row>
    <row r="3016" spans="1:5" ht="14.5" x14ac:dyDescent="0.35">
      <c r="A3016" s="127" t="s">
        <v>2599</v>
      </c>
      <c r="B3016" s="128">
        <v>184368</v>
      </c>
      <c r="D3016" s="127" t="s">
        <v>9745</v>
      </c>
      <c r="E3016" s="258">
        <v>184368</v>
      </c>
    </row>
    <row r="3017" spans="1:5" ht="14.5" x14ac:dyDescent="0.35">
      <c r="A3017" s="127" t="s">
        <v>2600</v>
      </c>
      <c r="B3017" s="128">
        <v>12846</v>
      </c>
      <c r="D3017" s="127" t="s">
        <v>9746</v>
      </c>
      <c r="E3017" s="258">
        <v>12846</v>
      </c>
    </row>
    <row r="3018" spans="1:5" ht="14.5" x14ac:dyDescent="0.35">
      <c r="A3018" s="127" t="s">
        <v>4750</v>
      </c>
      <c r="B3018" s="128">
        <v>20351.91</v>
      </c>
      <c r="D3018" s="127" t="s">
        <v>9747</v>
      </c>
      <c r="E3018" s="258">
        <v>20351.91</v>
      </c>
    </row>
    <row r="3019" spans="1:5" ht="14.5" x14ac:dyDescent="0.35">
      <c r="A3019" s="127" t="s">
        <v>2601</v>
      </c>
      <c r="B3019" s="128">
        <v>8510</v>
      </c>
      <c r="D3019" s="127" t="s">
        <v>9748</v>
      </c>
      <c r="E3019" s="258">
        <v>8510</v>
      </c>
    </row>
    <row r="3020" spans="1:5" ht="14.5" x14ac:dyDescent="0.35">
      <c r="A3020" s="127" t="s">
        <v>4751</v>
      </c>
      <c r="B3020" s="128">
        <v>8645</v>
      </c>
      <c r="D3020" s="127" t="s">
        <v>9749</v>
      </c>
      <c r="E3020" s="258">
        <v>8645</v>
      </c>
    </row>
    <row r="3021" spans="1:5" ht="14.5" x14ac:dyDescent="0.35">
      <c r="A3021" s="127" t="s">
        <v>2602</v>
      </c>
      <c r="B3021" s="128">
        <v>464669</v>
      </c>
      <c r="D3021" s="127" t="s">
        <v>9750</v>
      </c>
      <c r="E3021" s="258">
        <v>464669</v>
      </c>
    </row>
    <row r="3022" spans="1:5" ht="14.5" x14ac:dyDescent="0.35">
      <c r="A3022" s="127" t="s">
        <v>2603</v>
      </c>
      <c r="B3022" s="128">
        <v>34913</v>
      </c>
      <c r="D3022" s="127" t="s">
        <v>9751</v>
      </c>
      <c r="E3022" s="258">
        <v>34913</v>
      </c>
    </row>
    <row r="3023" spans="1:5" ht="14.5" x14ac:dyDescent="0.35">
      <c r="A3023" s="127" t="s">
        <v>2604</v>
      </c>
      <c r="B3023" s="128">
        <v>148831</v>
      </c>
      <c r="D3023" s="127" t="s">
        <v>9752</v>
      </c>
      <c r="E3023" s="258">
        <v>148831</v>
      </c>
    </row>
    <row r="3024" spans="1:5" ht="14.5" x14ac:dyDescent="0.35">
      <c r="A3024" s="127" t="s">
        <v>2605</v>
      </c>
      <c r="B3024" s="128">
        <v>2967</v>
      </c>
      <c r="D3024" s="127" t="s">
        <v>9753</v>
      </c>
      <c r="E3024" s="258">
        <v>2967</v>
      </c>
    </row>
    <row r="3025" spans="1:5" ht="14.5" x14ac:dyDescent="0.35">
      <c r="A3025" s="127" t="s">
        <v>2606</v>
      </c>
      <c r="B3025" s="128">
        <v>38531</v>
      </c>
      <c r="D3025" s="127" t="s">
        <v>9754</v>
      </c>
      <c r="E3025" s="258">
        <v>38531</v>
      </c>
    </row>
    <row r="3026" spans="1:5" ht="14.5" x14ac:dyDescent="0.35">
      <c r="A3026" s="127" t="s">
        <v>2607</v>
      </c>
      <c r="B3026" s="128">
        <v>428496</v>
      </c>
      <c r="D3026" s="127" t="s">
        <v>9755</v>
      </c>
      <c r="E3026" s="258">
        <v>428496</v>
      </c>
    </row>
    <row r="3027" spans="1:5" ht="14.5" x14ac:dyDescent="0.35">
      <c r="A3027" s="127" t="s">
        <v>2608</v>
      </c>
      <c r="B3027" s="128">
        <v>236480</v>
      </c>
      <c r="D3027" s="127" t="s">
        <v>9756</v>
      </c>
      <c r="E3027" s="258">
        <v>236480</v>
      </c>
    </row>
    <row r="3028" spans="1:5" ht="14.5" x14ac:dyDescent="0.35">
      <c r="A3028" s="127" t="s">
        <v>2609</v>
      </c>
      <c r="B3028" s="128">
        <v>110319</v>
      </c>
      <c r="D3028" s="127" t="s">
        <v>9757</v>
      </c>
      <c r="E3028" s="258">
        <v>110319</v>
      </c>
    </row>
    <row r="3029" spans="1:5" ht="14.5" x14ac:dyDescent="0.35">
      <c r="A3029" s="127" t="s">
        <v>2610</v>
      </c>
      <c r="B3029" s="128">
        <v>232602</v>
      </c>
      <c r="D3029" s="127" t="s">
        <v>9758</v>
      </c>
      <c r="E3029" s="258">
        <v>232602</v>
      </c>
    </row>
    <row r="3030" spans="1:5" ht="14.5" x14ac:dyDescent="0.35">
      <c r="A3030" s="127" t="s">
        <v>2611</v>
      </c>
      <c r="B3030" s="128">
        <v>986</v>
      </c>
      <c r="D3030" s="127" t="s">
        <v>9759</v>
      </c>
      <c r="E3030" s="258">
        <v>986</v>
      </c>
    </row>
    <row r="3031" spans="1:5" ht="14.5" x14ac:dyDescent="0.35">
      <c r="A3031" s="127" t="s">
        <v>2612</v>
      </c>
      <c r="B3031" s="128">
        <v>1780</v>
      </c>
      <c r="D3031" s="127" t="s">
        <v>9760</v>
      </c>
      <c r="E3031" s="258">
        <v>1780</v>
      </c>
    </row>
    <row r="3032" spans="1:5" ht="14.5" x14ac:dyDescent="0.35">
      <c r="A3032" s="127" t="s">
        <v>2613</v>
      </c>
      <c r="B3032" s="128">
        <v>6802</v>
      </c>
      <c r="D3032" s="127" t="s">
        <v>9761</v>
      </c>
      <c r="E3032" s="258">
        <v>6802</v>
      </c>
    </row>
    <row r="3033" spans="1:5" ht="14.5" x14ac:dyDescent="0.35">
      <c r="A3033" s="127" t="s">
        <v>4739</v>
      </c>
      <c r="B3033" s="128">
        <v>0</v>
      </c>
      <c r="D3033" s="127" t="s">
        <v>11965</v>
      </c>
      <c r="E3033" s="258">
        <v>0</v>
      </c>
    </row>
    <row r="3034" spans="1:5" ht="14.5" x14ac:dyDescent="0.35">
      <c r="A3034" s="127" t="s">
        <v>2614</v>
      </c>
      <c r="B3034" s="128">
        <v>4330</v>
      </c>
      <c r="D3034" s="127" t="s">
        <v>9762</v>
      </c>
      <c r="E3034" s="258">
        <v>4330</v>
      </c>
    </row>
    <row r="3035" spans="1:5" ht="14.5" x14ac:dyDescent="0.35">
      <c r="A3035" s="127" t="s">
        <v>4740</v>
      </c>
      <c r="B3035" s="128">
        <v>0</v>
      </c>
      <c r="D3035" s="127" t="s">
        <v>11966</v>
      </c>
      <c r="E3035" s="258">
        <v>0</v>
      </c>
    </row>
    <row r="3036" spans="1:5" ht="14.5" x14ac:dyDescent="0.35">
      <c r="A3036" s="127" t="s">
        <v>2615</v>
      </c>
      <c r="B3036" s="128">
        <v>54443</v>
      </c>
      <c r="D3036" s="127" t="s">
        <v>9763</v>
      </c>
      <c r="E3036" s="258">
        <v>54443</v>
      </c>
    </row>
    <row r="3037" spans="1:5" ht="14.5" x14ac:dyDescent="0.35">
      <c r="A3037" s="127" t="s">
        <v>2616</v>
      </c>
      <c r="B3037" s="128">
        <v>410534</v>
      </c>
      <c r="D3037" s="127" t="s">
        <v>9764</v>
      </c>
      <c r="E3037" s="258">
        <v>410534</v>
      </c>
    </row>
    <row r="3038" spans="1:5" ht="14.5" x14ac:dyDescent="0.35">
      <c r="A3038" s="127" t="s">
        <v>2617</v>
      </c>
      <c r="B3038" s="128">
        <v>12555</v>
      </c>
      <c r="D3038" s="127" t="s">
        <v>9765</v>
      </c>
      <c r="E3038" s="258">
        <v>12555</v>
      </c>
    </row>
    <row r="3039" spans="1:5" ht="14.5" x14ac:dyDescent="0.35">
      <c r="A3039" s="127" t="s">
        <v>2618</v>
      </c>
      <c r="B3039" s="128">
        <v>38205</v>
      </c>
      <c r="D3039" s="127" t="s">
        <v>9766</v>
      </c>
      <c r="E3039" s="258">
        <v>38205</v>
      </c>
    </row>
    <row r="3040" spans="1:5" ht="14.5" x14ac:dyDescent="0.35">
      <c r="A3040" s="127" t="s">
        <v>2619</v>
      </c>
      <c r="B3040" s="128">
        <v>63949.35</v>
      </c>
      <c r="D3040" s="127" t="s">
        <v>9767</v>
      </c>
      <c r="E3040" s="258">
        <v>63949.35</v>
      </c>
    </row>
    <row r="3041" spans="1:5" ht="14.5" x14ac:dyDescent="0.35">
      <c r="A3041" s="127" t="s">
        <v>2620</v>
      </c>
      <c r="B3041" s="128">
        <v>2434</v>
      </c>
      <c r="D3041" s="127" t="s">
        <v>9768</v>
      </c>
      <c r="E3041" s="258">
        <v>2434</v>
      </c>
    </row>
    <row r="3042" spans="1:5" ht="14.5" x14ac:dyDescent="0.35">
      <c r="A3042" s="127" t="s">
        <v>2621</v>
      </c>
      <c r="B3042" s="128">
        <v>28261</v>
      </c>
      <c r="D3042" s="127" t="s">
        <v>9769</v>
      </c>
      <c r="E3042" s="258">
        <v>28261</v>
      </c>
    </row>
    <row r="3043" spans="1:5" ht="14.5" x14ac:dyDescent="0.35">
      <c r="A3043" s="127" t="s">
        <v>2622</v>
      </c>
      <c r="B3043" s="128">
        <v>187421</v>
      </c>
      <c r="D3043" s="127" t="s">
        <v>9770</v>
      </c>
      <c r="E3043" s="258">
        <v>187421</v>
      </c>
    </row>
    <row r="3044" spans="1:5" ht="14.5" x14ac:dyDescent="0.35">
      <c r="A3044" s="127" t="s">
        <v>2623</v>
      </c>
      <c r="B3044" s="128">
        <v>603407</v>
      </c>
      <c r="D3044" s="127" t="s">
        <v>9771</v>
      </c>
      <c r="E3044" s="258">
        <v>603407</v>
      </c>
    </row>
    <row r="3045" spans="1:5" ht="14.5" x14ac:dyDescent="0.35">
      <c r="A3045" s="127" t="s">
        <v>2624</v>
      </c>
      <c r="B3045" s="128">
        <v>8304</v>
      </c>
      <c r="D3045" s="127" t="s">
        <v>9772</v>
      </c>
      <c r="E3045" s="258">
        <v>8304</v>
      </c>
    </row>
    <row r="3046" spans="1:5" ht="14.5" x14ac:dyDescent="0.35">
      <c r="A3046" s="127" t="s">
        <v>2625</v>
      </c>
      <c r="B3046" s="128">
        <v>12375</v>
      </c>
      <c r="D3046" s="127" t="s">
        <v>9773</v>
      </c>
      <c r="E3046" s="258">
        <v>12375</v>
      </c>
    </row>
    <row r="3047" spans="1:5" ht="14.5" x14ac:dyDescent="0.35">
      <c r="A3047" s="127" t="s">
        <v>4741</v>
      </c>
      <c r="B3047" s="128">
        <v>0</v>
      </c>
      <c r="D3047" s="127" t="s">
        <v>11967</v>
      </c>
      <c r="E3047" s="258">
        <v>0</v>
      </c>
    </row>
    <row r="3048" spans="1:5" ht="14.5" x14ac:dyDescent="0.35">
      <c r="A3048" s="127" t="s">
        <v>2626</v>
      </c>
      <c r="B3048" s="128">
        <v>294</v>
      </c>
      <c r="D3048" s="127" t="s">
        <v>9774</v>
      </c>
      <c r="E3048" s="258">
        <v>294</v>
      </c>
    </row>
    <row r="3049" spans="1:5" ht="14.5" x14ac:dyDescent="0.35">
      <c r="A3049" s="127" t="s">
        <v>2627</v>
      </c>
      <c r="B3049" s="128">
        <v>73748</v>
      </c>
      <c r="D3049" s="127" t="s">
        <v>9775</v>
      </c>
      <c r="E3049" s="258">
        <v>73748</v>
      </c>
    </row>
    <row r="3050" spans="1:5" ht="14.5" x14ac:dyDescent="0.35">
      <c r="A3050" s="127" t="s">
        <v>2628</v>
      </c>
      <c r="B3050" s="128">
        <v>411943</v>
      </c>
      <c r="D3050" s="127" t="s">
        <v>9776</v>
      </c>
      <c r="E3050" s="258">
        <v>411943</v>
      </c>
    </row>
    <row r="3051" spans="1:5" ht="14.5" x14ac:dyDescent="0.35">
      <c r="A3051" s="127" t="s">
        <v>2629</v>
      </c>
      <c r="B3051" s="128">
        <v>55255</v>
      </c>
      <c r="D3051" s="127" t="s">
        <v>9777</v>
      </c>
      <c r="E3051" s="258">
        <v>55255</v>
      </c>
    </row>
    <row r="3052" spans="1:5" ht="14.5" x14ac:dyDescent="0.35">
      <c r="A3052" s="127" t="s">
        <v>2630</v>
      </c>
      <c r="B3052" s="128">
        <v>24206</v>
      </c>
      <c r="D3052" s="127" t="s">
        <v>9778</v>
      </c>
      <c r="E3052" s="258">
        <v>24206</v>
      </c>
    </row>
    <row r="3053" spans="1:5" ht="14.5" x14ac:dyDescent="0.35">
      <c r="A3053" s="127" t="s">
        <v>2631</v>
      </c>
      <c r="B3053" s="128">
        <v>19344</v>
      </c>
      <c r="D3053" s="127" t="s">
        <v>9779</v>
      </c>
      <c r="E3053" s="258">
        <v>19344</v>
      </c>
    </row>
    <row r="3054" spans="1:5" ht="14.5" x14ac:dyDescent="0.35">
      <c r="A3054" s="127" t="s">
        <v>2632</v>
      </c>
      <c r="B3054" s="128">
        <v>11769</v>
      </c>
      <c r="D3054" s="127" t="s">
        <v>9780</v>
      </c>
      <c r="E3054" s="258">
        <v>11769</v>
      </c>
    </row>
    <row r="3055" spans="1:5" ht="14.5" x14ac:dyDescent="0.35">
      <c r="A3055" s="127" t="s">
        <v>2633</v>
      </c>
      <c r="B3055" s="128">
        <v>167708</v>
      </c>
      <c r="D3055" s="127" t="s">
        <v>9781</v>
      </c>
      <c r="E3055" s="258">
        <v>167708</v>
      </c>
    </row>
    <row r="3056" spans="1:5" ht="14.5" x14ac:dyDescent="0.35">
      <c r="A3056" s="127" t="s">
        <v>2634</v>
      </c>
      <c r="B3056" s="128">
        <v>217371</v>
      </c>
      <c r="D3056" s="127" t="s">
        <v>9782</v>
      </c>
      <c r="E3056" s="258">
        <v>217371</v>
      </c>
    </row>
    <row r="3057" spans="1:5" ht="14.5" x14ac:dyDescent="0.35">
      <c r="A3057" s="127" t="s">
        <v>2635</v>
      </c>
      <c r="B3057" s="128">
        <v>296071</v>
      </c>
      <c r="D3057" s="127" t="s">
        <v>9783</v>
      </c>
      <c r="E3057" s="258">
        <v>296071</v>
      </c>
    </row>
    <row r="3058" spans="1:5" ht="14.5" x14ac:dyDescent="0.35">
      <c r="A3058" s="127" t="s">
        <v>2636</v>
      </c>
      <c r="B3058" s="128">
        <v>5834</v>
      </c>
      <c r="D3058" s="127" t="s">
        <v>9784</v>
      </c>
      <c r="E3058" s="258">
        <v>5834</v>
      </c>
    </row>
    <row r="3059" spans="1:5" ht="14.5" x14ac:dyDescent="0.35">
      <c r="A3059" s="127" t="s">
        <v>2637</v>
      </c>
      <c r="B3059" s="128">
        <v>10942</v>
      </c>
      <c r="D3059" s="127" t="s">
        <v>9785</v>
      </c>
      <c r="E3059" s="258">
        <v>10942</v>
      </c>
    </row>
    <row r="3060" spans="1:5" ht="14.5" x14ac:dyDescent="0.35">
      <c r="A3060" s="127" t="s">
        <v>2638</v>
      </c>
      <c r="B3060" s="128">
        <v>5865</v>
      </c>
      <c r="D3060" s="127" t="s">
        <v>9786</v>
      </c>
      <c r="E3060" s="258">
        <v>5865</v>
      </c>
    </row>
    <row r="3061" spans="1:5" ht="14.5" x14ac:dyDescent="0.35">
      <c r="A3061" s="127" t="s">
        <v>2639</v>
      </c>
      <c r="B3061" s="128">
        <v>4567</v>
      </c>
      <c r="D3061" s="127" t="s">
        <v>9787</v>
      </c>
      <c r="E3061" s="258">
        <v>4567</v>
      </c>
    </row>
    <row r="3062" spans="1:5" ht="14.5" x14ac:dyDescent="0.35">
      <c r="A3062" s="127" t="s">
        <v>2640</v>
      </c>
      <c r="B3062" s="128">
        <v>12208</v>
      </c>
      <c r="D3062" s="127" t="s">
        <v>9788</v>
      </c>
      <c r="E3062" s="258">
        <v>12208</v>
      </c>
    </row>
    <row r="3063" spans="1:5" ht="14.5" x14ac:dyDescent="0.35">
      <c r="A3063" s="127" t="s">
        <v>2641</v>
      </c>
      <c r="B3063" s="128">
        <v>12543</v>
      </c>
      <c r="D3063" s="127" t="s">
        <v>9789</v>
      </c>
      <c r="E3063" s="258">
        <v>12543</v>
      </c>
    </row>
    <row r="3064" spans="1:5" ht="14.5" x14ac:dyDescent="0.35">
      <c r="A3064" s="127" t="s">
        <v>2642</v>
      </c>
      <c r="B3064" s="128">
        <v>12914</v>
      </c>
      <c r="D3064" s="127" t="s">
        <v>9790</v>
      </c>
      <c r="E3064" s="258">
        <v>12914</v>
      </c>
    </row>
    <row r="3065" spans="1:5" ht="14.5" x14ac:dyDescent="0.35">
      <c r="A3065" s="127" t="s">
        <v>2643</v>
      </c>
      <c r="B3065" s="128">
        <v>1932</v>
      </c>
      <c r="D3065" s="127" t="s">
        <v>9791</v>
      </c>
      <c r="E3065" s="258">
        <v>1932</v>
      </c>
    </row>
    <row r="3066" spans="1:5" ht="14.5" x14ac:dyDescent="0.35">
      <c r="A3066" s="127" t="s">
        <v>2644</v>
      </c>
      <c r="B3066" s="128">
        <v>6566</v>
      </c>
      <c r="D3066" s="127" t="s">
        <v>9792</v>
      </c>
      <c r="E3066" s="258">
        <v>6566</v>
      </c>
    </row>
    <row r="3067" spans="1:5" ht="14.5" x14ac:dyDescent="0.35">
      <c r="A3067" s="127" t="s">
        <v>2645</v>
      </c>
      <c r="B3067" s="128">
        <v>2901</v>
      </c>
      <c r="D3067" s="127" t="s">
        <v>9793</v>
      </c>
      <c r="E3067" s="258">
        <v>2901</v>
      </c>
    </row>
    <row r="3068" spans="1:5" ht="14.5" x14ac:dyDescent="0.35">
      <c r="A3068" s="127" t="s">
        <v>2646</v>
      </c>
      <c r="B3068" s="128">
        <v>10143</v>
      </c>
      <c r="D3068" s="127" t="s">
        <v>9794</v>
      </c>
      <c r="E3068" s="258">
        <v>10143</v>
      </c>
    </row>
    <row r="3069" spans="1:5" ht="14.5" x14ac:dyDescent="0.35">
      <c r="A3069" s="127" t="s">
        <v>2647</v>
      </c>
      <c r="B3069" s="128">
        <v>6528</v>
      </c>
      <c r="D3069" s="127" t="s">
        <v>9795</v>
      </c>
      <c r="E3069" s="258">
        <v>6528</v>
      </c>
    </row>
    <row r="3070" spans="1:5" ht="14.5" x14ac:dyDescent="0.35">
      <c r="A3070" s="127" t="s">
        <v>4752</v>
      </c>
      <c r="B3070" s="128">
        <v>0</v>
      </c>
      <c r="D3070" s="127" t="s">
        <v>11968</v>
      </c>
      <c r="E3070" s="258">
        <v>0</v>
      </c>
    </row>
    <row r="3071" spans="1:5" ht="14.5" x14ac:dyDescent="0.35">
      <c r="A3071" s="127" t="s">
        <v>4753</v>
      </c>
      <c r="B3071" s="128">
        <v>0</v>
      </c>
      <c r="D3071" s="127" t="s">
        <v>11969</v>
      </c>
      <c r="E3071" s="258">
        <v>0</v>
      </c>
    </row>
    <row r="3072" spans="1:5" ht="14.5" x14ac:dyDescent="0.35">
      <c r="A3072" s="127" t="s">
        <v>2648</v>
      </c>
      <c r="B3072" s="128">
        <v>135000</v>
      </c>
      <c r="D3072" s="127" t="s">
        <v>9796</v>
      </c>
      <c r="E3072" s="258">
        <v>135000</v>
      </c>
    </row>
    <row r="3073" spans="1:5" ht="14.5" x14ac:dyDescent="0.35">
      <c r="A3073" s="127" t="s">
        <v>2649</v>
      </c>
      <c r="B3073" s="128">
        <v>23420</v>
      </c>
      <c r="D3073" s="127" t="s">
        <v>9797</v>
      </c>
      <c r="E3073" s="258">
        <v>23420</v>
      </c>
    </row>
    <row r="3074" spans="1:5" ht="14.5" x14ac:dyDescent="0.35">
      <c r="A3074" s="127" t="s">
        <v>2650</v>
      </c>
      <c r="B3074" s="128">
        <v>1555636</v>
      </c>
      <c r="D3074" s="127" t="s">
        <v>9798</v>
      </c>
      <c r="E3074" s="258">
        <v>1555636</v>
      </c>
    </row>
    <row r="3075" spans="1:5" ht="14.5" x14ac:dyDescent="0.35">
      <c r="A3075" s="127" t="s">
        <v>2651</v>
      </c>
      <c r="B3075" s="128">
        <v>7706</v>
      </c>
      <c r="D3075" s="127" t="s">
        <v>9799</v>
      </c>
      <c r="E3075" s="258">
        <v>7706</v>
      </c>
    </row>
    <row r="3076" spans="1:5" ht="14.5" x14ac:dyDescent="0.35">
      <c r="A3076" s="127" t="s">
        <v>2652</v>
      </c>
      <c r="B3076" s="128">
        <v>14062</v>
      </c>
      <c r="D3076" s="127" t="s">
        <v>9800</v>
      </c>
      <c r="E3076" s="258">
        <v>14062</v>
      </c>
    </row>
    <row r="3077" spans="1:5" ht="14.5" x14ac:dyDescent="0.35">
      <c r="A3077" s="127" t="s">
        <v>2653</v>
      </c>
      <c r="B3077" s="128">
        <v>7866</v>
      </c>
      <c r="D3077" s="127" t="s">
        <v>9801</v>
      </c>
      <c r="E3077" s="258">
        <v>7866</v>
      </c>
    </row>
    <row r="3078" spans="1:5" ht="14.5" x14ac:dyDescent="0.35">
      <c r="A3078" s="127" t="s">
        <v>2654</v>
      </c>
      <c r="B3078" s="128">
        <v>1075</v>
      </c>
      <c r="D3078" s="127" t="s">
        <v>9802</v>
      </c>
      <c r="E3078" s="258">
        <v>1075</v>
      </c>
    </row>
    <row r="3079" spans="1:5" ht="14.5" x14ac:dyDescent="0.35">
      <c r="A3079" s="127" t="s">
        <v>2655</v>
      </c>
      <c r="B3079" s="128">
        <v>11459</v>
      </c>
      <c r="D3079" s="127" t="s">
        <v>9803</v>
      </c>
      <c r="E3079" s="258">
        <v>11459</v>
      </c>
    </row>
    <row r="3080" spans="1:5" ht="14.5" x14ac:dyDescent="0.35">
      <c r="A3080" s="127" t="s">
        <v>2656</v>
      </c>
      <c r="B3080" s="128">
        <v>5104</v>
      </c>
      <c r="D3080" s="127" t="s">
        <v>9804</v>
      </c>
      <c r="E3080" s="258">
        <v>5104</v>
      </c>
    </row>
    <row r="3081" spans="1:5" ht="14.5" x14ac:dyDescent="0.35">
      <c r="A3081" s="127" t="s">
        <v>2657</v>
      </c>
      <c r="B3081" s="128">
        <v>149086</v>
      </c>
      <c r="D3081" s="127" t="s">
        <v>9805</v>
      </c>
      <c r="E3081" s="258">
        <v>149086</v>
      </c>
    </row>
    <row r="3082" spans="1:5" ht="14.5" x14ac:dyDescent="0.35">
      <c r="A3082" s="127" t="s">
        <v>2658</v>
      </c>
      <c r="B3082" s="128">
        <v>5325</v>
      </c>
      <c r="D3082" s="127" t="s">
        <v>9806</v>
      </c>
      <c r="E3082" s="258">
        <v>5325</v>
      </c>
    </row>
    <row r="3083" spans="1:5" ht="14.5" x14ac:dyDescent="0.35">
      <c r="A3083" s="127" t="s">
        <v>2659</v>
      </c>
      <c r="B3083" s="128">
        <v>4074</v>
      </c>
      <c r="D3083" s="127" t="s">
        <v>9807</v>
      </c>
      <c r="E3083" s="258">
        <v>4074</v>
      </c>
    </row>
    <row r="3084" spans="1:5" ht="14.5" x14ac:dyDescent="0.35">
      <c r="A3084" s="127" t="s">
        <v>2660</v>
      </c>
      <c r="B3084" s="128">
        <v>937221</v>
      </c>
      <c r="D3084" s="127" t="s">
        <v>9808</v>
      </c>
      <c r="E3084" s="258">
        <v>937221</v>
      </c>
    </row>
    <row r="3085" spans="1:5" ht="14.5" x14ac:dyDescent="0.35">
      <c r="A3085" s="127" t="s">
        <v>2661</v>
      </c>
      <c r="B3085" s="128">
        <v>63663</v>
      </c>
      <c r="D3085" s="127" t="s">
        <v>9809</v>
      </c>
      <c r="E3085" s="258">
        <v>63663</v>
      </c>
    </row>
    <row r="3086" spans="1:5" ht="14.5" x14ac:dyDescent="0.35">
      <c r="A3086" s="127" t="s">
        <v>4754</v>
      </c>
      <c r="B3086" s="128">
        <v>0</v>
      </c>
      <c r="D3086" s="127" t="s">
        <v>11970</v>
      </c>
      <c r="E3086" s="258">
        <v>0</v>
      </c>
    </row>
    <row r="3087" spans="1:5" ht="14.5" x14ac:dyDescent="0.35">
      <c r="A3087" s="127" t="s">
        <v>2662</v>
      </c>
      <c r="B3087" s="128">
        <v>10523</v>
      </c>
      <c r="D3087" s="127" t="s">
        <v>9810</v>
      </c>
      <c r="E3087" s="258">
        <v>10523</v>
      </c>
    </row>
    <row r="3088" spans="1:5" ht="14.5" x14ac:dyDescent="0.35">
      <c r="A3088" s="127" t="s">
        <v>2663</v>
      </c>
      <c r="B3088" s="128">
        <v>5107</v>
      </c>
      <c r="D3088" s="127" t="s">
        <v>9811</v>
      </c>
      <c r="E3088" s="258">
        <v>5107</v>
      </c>
    </row>
    <row r="3089" spans="1:5" ht="14.5" x14ac:dyDescent="0.35">
      <c r="A3089" s="127" t="s">
        <v>2664</v>
      </c>
      <c r="B3089" s="128">
        <v>15550</v>
      </c>
      <c r="D3089" s="127" t="s">
        <v>9812</v>
      </c>
      <c r="E3089" s="258">
        <v>15550</v>
      </c>
    </row>
    <row r="3090" spans="1:5" ht="14.5" x14ac:dyDescent="0.35">
      <c r="A3090" s="127" t="s">
        <v>2665</v>
      </c>
      <c r="B3090" s="128">
        <v>19838</v>
      </c>
      <c r="D3090" s="127" t="s">
        <v>9813</v>
      </c>
      <c r="E3090" s="258">
        <v>19838</v>
      </c>
    </row>
    <row r="3091" spans="1:5" ht="14.5" x14ac:dyDescent="0.35">
      <c r="A3091" s="127" t="s">
        <v>2666</v>
      </c>
      <c r="B3091" s="128">
        <v>199202</v>
      </c>
      <c r="D3091" s="127" t="s">
        <v>9814</v>
      </c>
      <c r="E3091" s="258">
        <v>199202</v>
      </c>
    </row>
    <row r="3092" spans="1:5" ht="14.5" x14ac:dyDescent="0.35">
      <c r="A3092" s="127" t="s">
        <v>2667</v>
      </c>
      <c r="B3092" s="128">
        <v>48215</v>
      </c>
      <c r="D3092" s="127" t="s">
        <v>9815</v>
      </c>
      <c r="E3092" s="258">
        <v>48215</v>
      </c>
    </row>
    <row r="3093" spans="1:5" ht="14.5" x14ac:dyDescent="0.35">
      <c r="A3093" s="127" t="s">
        <v>2668</v>
      </c>
      <c r="B3093" s="128">
        <v>11218</v>
      </c>
      <c r="D3093" s="127" t="s">
        <v>9816</v>
      </c>
      <c r="E3093" s="258">
        <v>11218</v>
      </c>
    </row>
    <row r="3094" spans="1:5" ht="14.5" x14ac:dyDescent="0.35">
      <c r="A3094" s="127" t="s">
        <v>2669</v>
      </c>
      <c r="B3094" s="128">
        <v>80285</v>
      </c>
      <c r="D3094" s="127" t="s">
        <v>9817</v>
      </c>
      <c r="E3094" s="258">
        <v>80285</v>
      </c>
    </row>
    <row r="3095" spans="1:5" ht="14.5" x14ac:dyDescent="0.35">
      <c r="A3095" s="127" t="s">
        <v>2670</v>
      </c>
      <c r="B3095" s="128">
        <v>1311220</v>
      </c>
      <c r="D3095" s="127" t="s">
        <v>9818</v>
      </c>
      <c r="E3095" s="258">
        <v>1311220</v>
      </c>
    </row>
    <row r="3096" spans="1:5" ht="14.5" x14ac:dyDescent="0.35">
      <c r="A3096" s="127" t="s">
        <v>2671</v>
      </c>
      <c r="B3096" s="128">
        <v>6026</v>
      </c>
      <c r="D3096" s="127" t="s">
        <v>9819</v>
      </c>
      <c r="E3096" s="258">
        <v>6026</v>
      </c>
    </row>
    <row r="3097" spans="1:5" ht="14.5" x14ac:dyDescent="0.35">
      <c r="A3097" s="127" t="s">
        <v>2672</v>
      </c>
      <c r="B3097" s="128">
        <v>1124</v>
      </c>
      <c r="D3097" s="127" t="s">
        <v>9820</v>
      </c>
      <c r="E3097" s="258">
        <v>1124</v>
      </c>
    </row>
    <row r="3098" spans="1:5" ht="14.5" x14ac:dyDescent="0.35">
      <c r="A3098" s="127" t="s">
        <v>2673</v>
      </c>
      <c r="B3098" s="128">
        <v>15092</v>
      </c>
      <c r="D3098" s="127" t="s">
        <v>9821</v>
      </c>
      <c r="E3098" s="258">
        <v>15092</v>
      </c>
    </row>
    <row r="3099" spans="1:5" ht="14.5" x14ac:dyDescent="0.35">
      <c r="A3099" s="127" t="s">
        <v>2674</v>
      </c>
      <c r="B3099" s="128">
        <v>13103</v>
      </c>
      <c r="D3099" s="127" t="s">
        <v>9822</v>
      </c>
      <c r="E3099" s="258">
        <v>13103</v>
      </c>
    </row>
    <row r="3100" spans="1:5" ht="14.5" x14ac:dyDescent="0.35">
      <c r="A3100" s="127" t="s">
        <v>2675</v>
      </c>
      <c r="B3100" s="128">
        <v>40519</v>
      </c>
      <c r="D3100" s="127" t="s">
        <v>9823</v>
      </c>
      <c r="E3100" s="258">
        <v>40519</v>
      </c>
    </row>
    <row r="3101" spans="1:5" ht="14.5" x14ac:dyDescent="0.35">
      <c r="A3101" s="127" t="s">
        <v>2676</v>
      </c>
      <c r="B3101" s="128">
        <v>9846</v>
      </c>
      <c r="D3101" s="127" t="s">
        <v>9824</v>
      </c>
      <c r="E3101" s="258">
        <v>9846</v>
      </c>
    </row>
    <row r="3102" spans="1:5" ht="14.5" x14ac:dyDescent="0.35">
      <c r="A3102" s="127" t="s">
        <v>2677</v>
      </c>
      <c r="B3102" s="128">
        <v>5713</v>
      </c>
      <c r="D3102" s="127" t="s">
        <v>9825</v>
      </c>
      <c r="E3102" s="258">
        <v>5713</v>
      </c>
    </row>
    <row r="3103" spans="1:5" ht="14.5" x14ac:dyDescent="0.35">
      <c r="A3103" s="127" t="s">
        <v>2678</v>
      </c>
      <c r="B3103" s="128">
        <v>17687</v>
      </c>
      <c r="D3103" s="127" t="s">
        <v>9826</v>
      </c>
      <c r="E3103" s="258">
        <v>17687</v>
      </c>
    </row>
    <row r="3104" spans="1:5" ht="14.5" x14ac:dyDescent="0.35">
      <c r="A3104" s="127" t="s">
        <v>2679</v>
      </c>
      <c r="B3104" s="128">
        <v>15177</v>
      </c>
      <c r="D3104" s="127" t="s">
        <v>9827</v>
      </c>
      <c r="E3104" s="258">
        <v>15177</v>
      </c>
    </row>
    <row r="3105" spans="1:5" ht="14.5" x14ac:dyDescent="0.35">
      <c r="A3105" s="127" t="s">
        <v>2680</v>
      </c>
      <c r="B3105" s="128">
        <v>9353</v>
      </c>
      <c r="D3105" s="127" t="s">
        <v>9828</v>
      </c>
      <c r="E3105" s="258">
        <v>9353</v>
      </c>
    </row>
    <row r="3106" spans="1:5" ht="14.5" x14ac:dyDescent="0.35">
      <c r="A3106" s="127" t="s">
        <v>2681</v>
      </c>
      <c r="B3106" s="128">
        <v>2926</v>
      </c>
      <c r="D3106" s="127" t="s">
        <v>9829</v>
      </c>
      <c r="E3106" s="258">
        <v>2926</v>
      </c>
    </row>
    <row r="3107" spans="1:5" ht="14.5" x14ac:dyDescent="0.35">
      <c r="A3107" s="127" t="s">
        <v>2682</v>
      </c>
      <c r="B3107" s="128">
        <v>13868</v>
      </c>
      <c r="D3107" s="127" t="s">
        <v>9830</v>
      </c>
      <c r="E3107" s="258">
        <v>13868</v>
      </c>
    </row>
    <row r="3108" spans="1:5" ht="14.5" x14ac:dyDescent="0.35">
      <c r="A3108" s="127" t="s">
        <v>4742</v>
      </c>
      <c r="B3108" s="128">
        <v>0</v>
      </c>
      <c r="D3108" s="127" t="s">
        <v>11971</v>
      </c>
      <c r="E3108" s="258">
        <v>0</v>
      </c>
    </row>
    <row r="3109" spans="1:5" ht="14.5" x14ac:dyDescent="0.35">
      <c r="A3109" s="127" t="s">
        <v>4743</v>
      </c>
      <c r="B3109" s="128">
        <v>0</v>
      </c>
      <c r="D3109" s="127" t="s">
        <v>11972</v>
      </c>
      <c r="E3109" s="258">
        <v>0</v>
      </c>
    </row>
    <row r="3110" spans="1:5" ht="14.5" x14ac:dyDescent="0.35">
      <c r="A3110" s="127" t="s">
        <v>2683</v>
      </c>
      <c r="B3110" s="128">
        <v>6010</v>
      </c>
      <c r="D3110" s="127" t="s">
        <v>9831</v>
      </c>
      <c r="E3110" s="258">
        <v>6010</v>
      </c>
    </row>
    <row r="3111" spans="1:5" ht="14.5" x14ac:dyDescent="0.35">
      <c r="A3111" s="127" t="s">
        <v>4755</v>
      </c>
      <c r="B3111" s="128">
        <v>0</v>
      </c>
      <c r="D3111" s="127" t="s">
        <v>11973</v>
      </c>
      <c r="E3111" s="258">
        <v>0</v>
      </c>
    </row>
    <row r="3112" spans="1:5" ht="14.5" x14ac:dyDescent="0.35">
      <c r="A3112" s="127" t="s">
        <v>2684</v>
      </c>
      <c r="B3112" s="128">
        <v>5059</v>
      </c>
      <c r="D3112" s="127" t="s">
        <v>9832</v>
      </c>
      <c r="E3112" s="258">
        <v>5059</v>
      </c>
    </row>
    <row r="3113" spans="1:5" ht="14.5" x14ac:dyDescent="0.35">
      <c r="A3113" s="127" t="s">
        <v>2685</v>
      </c>
      <c r="B3113" s="128">
        <v>1009452</v>
      </c>
      <c r="D3113" s="127" t="s">
        <v>9833</v>
      </c>
      <c r="E3113" s="258">
        <v>1009452</v>
      </c>
    </row>
    <row r="3114" spans="1:5" ht="14.5" x14ac:dyDescent="0.35">
      <c r="A3114" s="127" t="s">
        <v>2686</v>
      </c>
      <c r="B3114" s="128">
        <v>7192</v>
      </c>
      <c r="D3114" s="127" t="s">
        <v>9834</v>
      </c>
      <c r="E3114" s="258">
        <v>7192</v>
      </c>
    </row>
    <row r="3115" spans="1:5" ht="14.5" x14ac:dyDescent="0.35">
      <c r="A3115" s="127" t="s">
        <v>2687</v>
      </c>
      <c r="B3115" s="128">
        <v>5385</v>
      </c>
      <c r="D3115" s="127" t="s">
        <v>9835</v>
      </c>
      <c r="E3115" s="258">
        <v>5385</v>
      </c>
    </row>
    <row r="3116" spans="1:5" ht="14.5" x14ac:dyDescent="0.35">
      <c r="A3116" s="127" t="s">
        <v>2688</v>
      </c>
      <c r="B3116" s="128">
        <v>177341</v>
      </c>
      <c r="D3116" s="127" t="s">
        <v>9836</v>
      </c>
      <c r="E3116" s="258">
        <v>177341</v>
      </c>
    </row>
    <row r="3117" spans="1:5" ht="14.5" x14ac:dyDescent="0.35">
      <c r="A3117" s="127" t="s">
        <v>2689</v>
      </c>
      <c r="B3117" s="128">
        <v>1770</v>
      </c>
      <c r="D3117" s="127" t="s">
        <v>9837</v>
      </c>
      <c r="E3117" s="258">
        <v>1770</v>
      </c>
    </row>
    <row r="3118" spans="1:5" ht="14.5" x14ac:dyDescent="0.35">
      <c r="A3118" s="127" t="s">
        <v>2690</v>
      </c>
      <c r="B3118" s="128">
        <v>304711</v>
      </c>
      <c r="D3118" s="127" t="s">
        <v>9838</v>
      </c>
      <c r="E3118" s="258">
        <v>304711</v>
      </c>
    </row>
    <row r="3119" spans="1:5" ht="14.5" x14ac:dyDescent="0.35">
      <c r="A3119" s="127" t="s">
        <v>2691</v>
      </c>
      <c r="B3119" s="128">
        <v>3646</v>
      </c>
      <c r="D3119" s="127" t="s">
        <v>9839</v>
      </c>
      <c r="E3119" s="258">
        <v>3646</v>
      </c>
    </row>
    <row r="3120" spans="1:5" ht="14.5" x14ac:dyDescent="0.35">
      <c r="A3120" s="127" t="s">
        <v>2692</v>
      </c>
      <c r="B3120" s="128">
        <v>2981</v>
      </c>
      <c r="D3120" s="127" t="s">
        <v>9840</v>
      </c>
      <c r="E3120" s="258">
        <v>2981</v>
      </c>
    </row>
    <row r="3121" spans="1:5" ht="14.5" x14ac:dyDescent="0.35">
      <c r="A3121" s="127" t="s">
        <v>2693</v>
      </c>
      <c r="B3121" s="128">
        <v>22536</v>
      </c>
      <c r="D3121" s="127" t="s">
        <v>9841</v>
      </c>
      <c r="E3121" s="258">
        <v>22536</v>
      </c>
    </row>
    <row r="3122" spans="1:5" ht="14.5" x14ac:dyDescent="0.35">
      <c r="A3122" s="127" t="s">
        <v>2694</v>
      </c>
      <c r="B3122" s="128">
        <v>580322</v>
      </c>
      <c r="D3122" s="127" t="s">
        <v>9842</v>
      </c>
      <c r="E3122" s="258">
        <v>580322</v>
      </c>
    </row>
    <row r="3123" spans="1:5" ht="14.5" x14ac:dyDescent="0.35">
      <c r="A3123" s="127" t="s">
        <v>2695</v>
      </c>
      <c r="B3123" s="128">
        <v>8538</v>
      </c>
      <c r="D3123" s="127" t="s">
        <v>9843</v>
      </c>
      <c r="E3123" s="258">
        <v>8538</v>
      </c>
    </row>
    <row r="3124" spans="1:5" ht="14.5" x14ac:dyDescent="0.35">
      <c r="A3124" s="127" t="s">
        <v>2696</v>
      </c>
      <c r="B3124" s="128">
        <v>467941</v>
      </c>
      <c r="D3124" s="127" t="s">
        <v>9844</v>
      </c>
      <c r="E3124" s="258">
        <v>467941</v>
      </c>
    </row>
    <row r="3125" spans="1:5" ht="14.5" x14ac:dyDescent="0.35">
      <c r="A3125" s="127" t="s">
        <v>2697</v>
      </c>
      <c r="B3125" s="128">
        <v>157362</v>
      </c>
      <c r="D3125" s="127" t="s">
        <v>9845</v>
      </c>
      <c r="E3125" s="258">
        <v>157362</v>
      </c>
    </row>
    <row r="3126" spans="1:5" ht="14.5" x14ac:dyDescent="0.35">
      <c r="A3126" s="127" t="s">
        <v>2698</v>
      </c>
      <c r="B3126" s="128">
        <v>2451</v>
      </c>
      <c r="D3126" s="127" t="s">
        <v>9846</v>
      </c>
      <c r="E3126" s="258">
        <v>2451</v>
      </c>
    </row>
    <row r="3127" spans="1:5" ht="14.5" x14ac:dyDescent="0.35">
      <c r="A3127" s="127" t="s">
        <v>2699</v>
      </c>
      <c r="B3127" s="128">
        <v>5197</v>
      </c>
      <c r="D3127" s="127" t="s">
        <v>9847</v>
      </c>
      <c r="E3127" s="258">
        <v>5197</v>
      </c>
    </row>
    <row r="3128" spans="1:5" ht="14.5" x14ac:dyDescent="0.35">
      <c r="A3128" s="127" t="s">
        <v>2700</v>
      </c>
      <c r="B3128" s="128">
        <v>62093</v>
      </c>
      <c r="D3128" s="127" t="s">
        <v>9848</v>
      </c>
      <c r="E3128" s="258">
        <v>62093</v>
      </c>
    </row>
    <row r="3129" spans="1:5" ht="14.5" x14ac:dyDescent="0.35">
      <c r="A3129" s="127" t="s">
        <v>4756</v>
      </c>
      <c r="B3129" s="128">
        <v>36409</v>
      </c>
      <c r="D3129" s="127" t="s">
        <v>9849</v>
      </c>
      <c r="E3129" s="258">
        <v>36409</v>
      </c>
    </row>
    <row r="3130" spans="1:5" ht="14.5" x14ac:dyDescent="0.35">
      <c r="A3130" s="127" t="s">
        <v>4757</v>
      </c>
      <c r="B3130" s="128">
        <v>11241</v>
      </c>
      <c r="D3130" s="127" t="s">
        <v>9850</v>
      </c>
      <c r="E3130" s="258">
        <v>11241</v>
      </c>
    </row>
    <row r="3131" spans="1:5" ht="14.5" x14ac:dyDescent="0.35">
      <c r="A3131" s="127" t="s">
        <v>2701</v>
      </c>
      <c r="B3131" s="128">
        <v>98853</v>
      </c>
      <c r="D3131" s="127" t="s">
        <v>9851</v>
      </c>
      <c r="E3131" s="258">
        <v>98853</v>
      </c>
    </row>
    <row r="3132" spans="1:5" ht="14.5" x14ac:dyDescent="0.35">
      <c r="A3132" s="127" t="s">
        <v>2702</v>
      </c>
      <c r="B3132" s="128">
        <v>4253</v>
      </c>
      <c r="D3132" s="127" t="s">
        <v>9852</v>
      </c>
      <c r="E3132" s="258">
        <v>4253</v>
      </c>
    </row>
    <row r="3133" spans="1:5" ht="14.5" x14ac:dyDescent="0.35">
      <c r="A3133" s="127" t="s">
        <v>2703</v>
      </c>
      <c r="B3133" s="128">
        <v>1991</v>
      </c>
      <c r="D3133" s="127" t="s">
        <v>9853</v>
      </c>
      <c r="E3133" s="258">
        <v>1991</v>
      </c>
    </row>
    <row r="3134" spans="1:5" ht="14.5" x14ac:dyDescent="0.35">
      <c r="A3134" s="127" t="s">
        <v>2704</v>
      </c>
      <c r="B3134" s="128">
        <v>554820</v>
      </c>
      <c r="D3134" s="127" t="s">
        <v>9854</v>
      </c>
      <c r="E3134" s="258">
        <v>554820</v>
      </c>
    </row>
    <row r="3135" spans="1:5" ht="14.5" x14ac:dyDescent="0.35">
      <c r="A3135" s="127" t="s">
        <v>2705</v>
      </c>
      <c r="B3135" s="128">
        <v>14387</v>
      </c>
      <c r="D3135" s="127" t="s">
        <v>9855</v>
      </c>
      <c r="E3135" s="258">
        <v>14387</v>
      </c>
    </row>
    <row r="3136" spans="1:5" ht="14.5" x14ac:dyDescent="0.35">
      <c r="A3136" s="127" t="s">
        <v>2706</v>
      </c>
      <c r="B3136" s="128">
        <v>16202</v>
      </c>
      <c r="D3136" s="127" t="s">
        <v>9856</v>
      </c>
      <c r="E3136" s="258">
        <v>16202</v>
      </c>
    </row>
    <row r="3137" spans="1:5" ht="14.5" x14ac:dyDescent="0.35">
      <c r="A3137" s="127" t="s">
        <v>2707</v>
      </c>
      <c r="B3137" s="128">
        <v>45680</v>
      </c>
      <c r="D3137" s="127" t="s">
        <v>9857</v>
      </c>
      <c r="E3137" s="258">
        <v>45680</v>
      </c>
    </row>
    <row r="3138" spans="1:5" ht="14.5" x14ac:dyDescent="0.35">
      <c r="A3138" s="127" t="s">
        <v>2708</v>
      </c>
      <c r="B3138" s="128">
        <v>277102</v>
      </c>
      <c r="D3138" s="127" t="s">
        <v>9858</v>
      </c>
      <c r="E3138" s="258">
        <v>277102</v>
      </c>
    </row>
    <row r="3139" spans="1:5" ht="14.5" x14ac:dyDescent="0.35">
      <c r="A3139" s="127" t="s">
        <v>2709</v>
      </c>
      <c r="B3139" s="128">
        <v>2917</v>
      </c>
      <c r="D3139" s="127" t="s">
        <v>9859</v>
      </c>
      <c r="E3139" s="258">
        <v>2917</v>
      </c>
    </row>
    <row r="3140" spans="1:5" ht="14.5" x14ac:dyDescent="0.35">
      <c r="A3140" s="127" t="s">
        <v>4758</v>
      </c>
      <c r="B3140" s="128">
        <v>5811</v>
      </c>
      <c r="D3140" s="127" t="s">
        <v>9860</v>
      </c>
      <c r="E3140" s="258">
        <v>5811</v>
      </c>
    </row>
    <row r="3141" spans="1:5" ht="14.5" x14ac:dyDescent="0.35">
      <c r="A3141" s="127" t="s">
        <v>2710</v>
      </c>
      <c r="B3141" s="128">
        <v>206304</v>
      </c>
      <c r="D3141" s="127" t="s">
        <v>9861</v>
      </c>
      <c r="E3141" s="258">
        <v>206304</v>
      </c>
    </row>
    <row r="3142" spans="1:5" ht="14.5" x14ac:dyDescent="0.35">
      <c r="A3142" s="127" t="s">
        <v>2711</v>
      </c>
      <c r="B3142" s="128">
        <v>1522</v>
      </c>
      <c r="D3142" s="127" t="s">
        <v>9862</v>
      </c>
      <c r="E3142" s="258">
        <v>1522</v>
      </c>
    </row>
    <row r="3143" spans="1:5" ht="14.5" x14ac:dyDescent="0.35">
      <c r="A3143" s="127" t="s">
        <v>2712</v>
      </c>
      <c r="B3143" s="128">
        <v>337911</v>
      </c>
      <c r="D3143" s="127" t="s">
        <v>9863</v>
      </c>
      <c r="E3143" s="258">
        <v>337911</v>
      </c>
    </row>
    <row r="3144" spans="1:5" ht="14.5" x14ac:dyDescent="0.35">
      <c r="A3144" s="127" t="s">
        <v>2713</v>
      </c>
      <c r="B3144" s="128">
        <v>28428</v>
      </c>
      <c r="D3144" s="127" t="s">
        <v>9864</v>
      </c>
      <c r="E3144" s="258">
        <v>28428</v>
      </c>
    </row>
    <row r="3145" spans="1:5" ht="14.5" x14ac:dyDescent="0.35">
      <c r="A3145" s="127" t="s">
        <v>4759</v>
      </c>
      <c r="B3145" s="128">
        <v>3381</v>
      </c>
      <c r="D3145" s="127" t="s">
        <v>9865</v>
      </c>
      <c r="E3145" s="258">
        <v>3381</v>
      </c>
    </row>
    <row r="3146" spans="1:5" ht="14.5" x14ac:dyDescent="0.35">
      <c r="A3146" s="127" t="s">
        <v>2714</v>
      </c>
      <c r="B3146" s="128">
        <v>103895</v>
      </c>
      <c r="D3146" s="127" t="s">
        <v>9866</v>
      </c>
      <c r="E3146" s="258">
        <v>103895</v>
      </c>
    </row>
    <row r="3147" spans="1:5" ht="14.5" x14ac:dyDescent="0.35">
      <c r="A3147" s="127" t="s">
        <v>2715</v>
      </c>
      <c r="B3147" s="128">
        <v>34613</v>
      </c>
      <c r="D3147" s="127" t="s">
        <v>9867</v>
      </c>
      <c r="E3147" s="258">
        <v>34613</v>
      </c>
    </row>
    <row r="3148" spans="1:5" ht="14.5" x14ac:dyDescent="0.35">
      <c r="A3148" s="127" t="s">
        <v>2716</v>
      </c>
      <c r="B3148" s="128">
        <v>96402</v>
      </c>
      <c r="D3148" s="127" t="s">
        <v>9868</v>
      </c>
      <c r="E3148" s="258">
        <v>96402</v>
      </c>
    </row>
    <row r="3149" spans="1:5" ht="14.5" x14ac:dyDescent="0.35">
      <c r="A3149" s="127" t="s">
        <v>2717</v>
      </c>
      <c r="B3149" s="128">
        <v>9525</v>
      </c>
      <c r="D3149" s="127" t="s">
        <v>9869</v>
      </c>
      <c r="E3149" s="258">
        <v>9525</v>
      </c>
    </row>
    <row r="3150" spans="1:5" ht="14.5" x14ac:dyDescent="0.35">
      <c r="A3150" s="127" t="s">
        <v>2718</v>
      </c>
      <c r="B3150" s="128">
        <v>190534</v>
      </c>
      <c r="D3150" s="127" t="s">
        <v>9870</v>
      </c>
      <c r="E3150" s="258">
        <v>190534</v>
      </c>
    </row>
    <row r="3151" spans="1:5" ht="14.5" x14ac:dyDescent="0.35">
      <c r="A3151" s="127" t="s">
        <v>2719</v>
      </c>
      <c r="B3151" s="128">
        <v>1750768</v>
      </c>
      <c r="D3151" s="127" t="s">
        <v>9871</v>
      </c>
      <c r="E3151" s="258">
        <v>1750768</v>
      </c>
    </row>
    <row r="3152" spans="1:5" ht="14.5" x14ac:dyDescent="0.35">
      <c r="A3152" s="127" t="s">
        <v>2720</v>
      </c>
      <c r="B3152" s="128">
        <v>15005</v>
      </c>
      <c r="D3152" s="127" t="s">
        <v>9872</v>
      </c>
      <c r="E3152" s="258">
        <v>15005</v>
      </c>
    </row>
    <row r="3153" spans="1:5" ht="14.5" x14ac:dyDescent="0.35">
      <c r="A3153" s="127" t="s">
        <v>2721</v>
      </c>
      <c r="B3153" s="128">
        <v>52297</v>
      </c>
      <c r="D3153" s="127" t="s">
        <v>9873</v>
      </c>
      <c r="E3153" s="258">
        <v>52297</v>
      </c>
    </row>
    <row r="3154" spans="1:5" ht="14.5" x14ac:dyDescent="0.35">
      <c r="A3154" s="127" t="s">
        <v>2722</v>
      </c>
      <c r="B3154" s="128">
        <v>7155</v>
      </c>
      <c r="D3154" s="127" t="s">
        <v>9874</v>
      </c>
      <c r="E3154" s="258">
        <v>7155</v>
      </c>
    </row>
    <row r="3155" spans="1:5" ht="14.5" x14ac:dyDescent="0.35">
      <c r="A3155" s="127" t="s">
        <v>2723</v>
      </c>
      <c r="B3155" s="128">
        <v>23421</v>
      </c>
      <c r="D3155" s="127" t="s">
        <v>9875</v>
      </c>
      <c r="E3155" s="258">
        <v>23421</v>
      </c>
    </row>
    <row r="3156" spans="1:5" ht="14.5" x14ac:dyDescent="0.35">
      <c r="A3156" s="127" t="s">
        <v>2724</v>
      </c>
      <c r="B3156" s="128">
        <v>33138</v>
      </c>
      <c r="D3156" s="127" t="s">
        <v>9876</v>
      </c>
      <c r="E3156" s="258">
        <v>33138</v>
      </c>
    </row>
    <row r="3157" spans="1:5" ht="14.5" x14ac:dyDescent="0.35">
      <c r="A3157" s="127" t="s">
        <v>2725</v>
      </c>
      <c r="B3157" s="128">
        <v>12653.38</v>
      </c>
      <c r="D3157" s="127" t="s">
        <v>9877</v>
      </c>
      <c r="E3157" s="258">
        <v>12653.38</v>
      </c>
    </row>
    <row r="3158" spans="1:5" ht="14.5" x14ac:dyDescent="0.35">
      <c r="A3158" s="127" t="s">
        <v>2726</v>
      </c>
      <c r="B3158" s="128">
        <v>3386</v>
      </c>
      <c r="D3158" s="127" t="s">
        <v>9878</v>
      </c>
      <c r="E3158" s="258">
        <v>3386</v>
      </c>
    </row>
    <row r="3159" spans="1:5" ht="14.5" x14ac:dyDescent="0.35">
      <c r="A3159" s="127" t="s">
        <v>2727</v>
      </c>
      <c r="B3159" s="128">
        <v>907</v>
      </c>
      <c r="D3159" s="127" t="s">
        <v>9879</v>
      </c>
      <c r="E3159" s="258">
        <v>907</v>
      </c>
    </row>
    <row r="3160" spans="1:5" ht="14.5" x14ac:dyDescent="0.35">
      <c r="A3160" s="127" t="s">
        <v>2728</v>
      </c>
      <c r="B3160" s="128">
        <v>9972</v>
      </c>
      <c r="D3160" s="127" t="s">
        <v>9880</v>
      </c>
      <c r="E3160" s="258">
        <v>9972</v>
      </c>
    </row>
    <row r="3161" spans="1:5" ht="14.5" x14ac:dyDescent="0.35">
      <c r="A3161" s="127" t="s">
        <v>2729</v>
      </c>
      <c r="B3161" s="128">
        <v>5241</v>
      </c>
      <c r="D3161" s="127" t="s">
        <v>9881</v>
      </c>
      <c r="E3161" s="258">
        <v>5241</v>
      </c>
    </row>
    <row r="3162" spans="1:5" ht="14.5" x14ac:dyDescent="0.35">
      <c r="A3162" s="127" t="s">
        <v>2730</v>
      </c>
      <c r="B3162" s="128">
        <v>156</v>
      </c>
      <c r="D3162" s="127" t="s">
        <v>9882</v>
      </c>
      <c r="E3162" s="258">
        <v>156</v>
      </c>
    </row>
    <row r="3163" spans="1:5" ht="14.5" x14ac:dyDescent="0.35">
      <c r="A3163" s="127" t="s">
        <v>2731</v>
      </c>
      <c r="B3163" s="128">
        <v>10136</v>
      </c>
      <c r="D3163" s="127" t="s">
        <v>9883</v>
      </c>
      <c r="E3163" s="258">
        <v>10136</v>
      </c>
    </row>
    <row r="3164" spans="1:5" ht="14.5" x14ac:dyDescent="0.35">
      <c r="A3164" s="127" t="s">
        <v>2732</v>
      </c>
      <c r="B3164" s="128">
        <v>27163</v>
      </c>
      <c r="D3164" s="127" t="s">
        <v>9884</v>
      </c>
      <c r="E3164" s="258">
        <v>27163</v>
      </c>
    </row>
    <row r="3165" spans="1:5" ht="14.5" x14ac:dyDescent="0.35">
      <c r="A3165" s="127" t="s">
        <v>4760</v>
      </c>
      <c r="B3165" s="128">
        <v>0</v>
      </c>
      <c r="D3165" s="127" t="s">
        <v>11974</v>
      </c>
      <c r="E3165" s="258">
        <v>0</v>
      </c>
    </row>
    <row r="3166" spans="1:5" ht="14.5" x14ac:dyDescent="0.35">
      <c r="A3166" s="127" t="s">
        <v>2733</v>
      </c>
      <c r="B3166" s="128">
        <v>3354</v>
      </c>
      <c r="D3166" s="127" t="s">
        <v>9885</v>
      </c>
      <c r="E3166" s="258">
        <v>3354</v>
      </c>
    </row>
    <row r="3167" spans="1:5" ht="14.5" x14ac:dyDescent="0.35">
      <c r="A3167" s="127" t="s">
        <v>2734</v>
      </c>
      <c r="B3167" s="128">
        <v>1366</v>
      </c>
      <c r="D3167" s="127" t="s">
        <v>9886</v>
      </c>
      <c r="E3167" s="258">
        <v>1366</v>
      </c>
    </row>
    <row r="3168" spans="1:5" ht="14.5" x14ac:dyDescent="0.35">
      <c r="A3168" s="127" t="s">
        <v>2735</v>
      </c>
      <c r="B3168" s="128">
        <v>42772</v>
      </c>
      <c r="D3168" s="127" t="s">
        <v>9887</v>
      </c>
      <c r="E3168" s="258">
        <v>42772</v>
      </c>
    </row>
    <row r="3169" spans="1:5" ht="14.5" x14ac:dyDescent="0.35">
      <c r="A3169" s="127" t="s">
        <v>2736</v>
      </c>
      <c r="B3169" s="128">
        <v>2384</v>
      </c>
      <c r="D3169" s="127" t="s">
        <v>9888</v>
      </c>
      <c r="E3169" s="258">
        <v>2384</v>
      </c>
    </row>
    <row r="3170" spans="1:5" ht="14.5" x14ac:dyDescent="0.35">
      <c r="A3170" s="127" t="s">
        <v>2737</v>
      </c>
      <c r="B3170" s="128">
        <v>5885</v>
      </c>
      <c r="D3170" s="127" t="s">
        <v>9889</v>
      </c>
      <c r="E3170" s="258">
        <v>5885</v>
      </c>
    </row>
    <row r="3171" spans="1:5" ht="14.5" x14ac:dyDescent="0.35">
      <c r="A3171" s="127" t="s">
        <v>4761</v>
      </c>
      <c r="B3171" s="128">
        <v>0</v>
      </c>
      <c r="D3171" s="127" t="s">
        <v>11975</v>
      </c>
      <c r="E3171" s="258">
        <v>0</v>
      </c>
    </row>
    <row r="3172" spans="1:5" ht="14.5" x14ac:dyDescent="0.35">
      <c r="A3172" s="127" t="s">
        <v>2738</v>
      </c>
      <c r="B3172" s="128">
        <v>5961</v>
      </c>
      <c r="D3172" s="127" t="s">
        <v>9890</v>
      </c>
      <c r="E3172" s="258">
        <v>5961</v>
      </c>
    </row>
    <row r="3173" spans="1:5" ht="14.5" x14ac:dyDescent="0.35">
      <c r="A3173" s="127" t="s">
        <v>2739</v>
      </c>
      <c r="B3173" s="128">
        <v>13212</v>
      </c>
      <c r="D3173" s="127" t="s">
        <v>9891</v>
      </c>
      <c r="E3173" s="258">
        <v>13212</v>
      </c>
    </row>
    <row r="3174" spans="1:5" ht="14.5" x14ac:dyDescent="0.35">
      <c r="A3174" s="127" t="s">
        <v>2740</v>
      </c>
      <c r="B3174" s="128">
        <v>2826</v>
      </c>
      <c r="D3174" s="127" t="s">
        <v>9892</v>
      </c>
      <c r="E3174" s="258">
        <v>2826</v>
      </c>
    </row>
    <row r="3175" spans="1:5" ht="14.5" x14ac:dyDescent="0.35">
      <c r="A3175" s="127" t="s">
        <v>4762</v>
      </c>
      <c r="B3175" s="128">
        <v>0</v>
      </c>
      <c r="D3175" s="127" t="s">
        <v>11976</v>
      </c>
      <c r="E3175" s="258">
        <v>0</v>
      </c>
    </row>
    <row r="3176" spans="1:5" ht="14.5" x14ac:dyDescent="0.35">
      <c r="A3176" s="127" t="s">
        <v>2741</v>
      </c>
      <c r="B3176" s="128">
        <v>9479</v>
      </c>
      <c r="D3176" s="127" t="s">
        <v>9893</v>
      </c>
      <c r="E3176" s="258">
        <v>9479</v>
      </c>
    </row>
    <row r="3177" spans="1:5" ht="14.5" x14ac:dyDescent="0.35">
      <c r="A3177" s="127" t="s">
        <v>2742</v>
      </c>
      <c r="B3177" s="128">
        <v>4558</v>
      </c>
      <c r="D3177" s="127" t="s">
        <v>9894</v>
      </c>
      <c r="E3177" s="258">
        <v>4558</v>
      </c>
    </row>
    <row r="3178" spans="1:5" ht="14.5" x14ac:dyDescent="0.35">
      <c r="A3178" s="127" t="s">
        <v>2743</v>
      </c>
      <c r="B3178" s="128">
        <v>9353</v>
      </c>
      <c r="D3178" s="127" t="s">
        <v>9895</v>
      </c>
      <c r="E3178" s="258">
        <v>9353</v>
      </c>
    </row>
    <row r="3179" spans="1:5" ht="14.5" x14ac:dyDescent="0.35">
      <c r="A3179" s="127" t="s">
        <v>2744</v>
      </c>
      <c r="B3179" s="128">
        <v>3281</v>
      </c>
      <c r="D3179" s="127" t="s">
        <v>9896</v>
      </c>
      <c r="E3179" s="258">
        <v>3281</v>
      </c>
    </row>
    <row r="3180" spans="1:5" ht="14.5" x14ac:dyDescent="0.35">
      <c r="A3180" s="127" t="s">
        <v>4763</v>
      </c>
      <c r="B3180" s="128">
        <v>0</v>
      </c>
      <c r="D3180" s="127" t="s">
        <v>11977</v>
      </c>
      <c r="E3180" s="258">
        <v>0</v>
      </c>
    </row>
    <row r="3181" spans="1:5" ht="14.5" x14ac:dyDescent="0.35">
      <c r="A3181" s="127" t="s">
        <v>2745</v>
      </c>
      <c r="B3181" s="128">
        <v>6117</v>
      </c>
      <c r="D3181" s="127" t="s">
        <v>9897</v>
      </c>
      <c r="E3181" s="258">
        <v>6117</v>
      </c>
    </row>
    <row r="3182" spans="1:5" ht="14.5" x14ac:dyDescent="0.35">
      <c r="A3182" s="127" t="s">
        <v>2746</v>
      </c>
      <c r="B3182" s="128">
        <v>13591</v>
      </c>
      <c r="D3182" s="127" t="s">
        <v>9898</v>
      </c>
      <c r="E3182" s="258">
        <v>13591</v>
      </c>
    </row>
    <row r="3183" spans="1:5" ht="14.5" x14ac:dyDescent="0.35">
      <c r="A3183" s="127" t="s">
        <v>4764</v>
      </c>
      <c r="B3183" s="128">
        <v>4239</v>
      </c>
      <c r="D3183" s="127" t="s">
        <v>9899</v>
      </c>
      <c r="E3183" s="258">
        <v>4239</v>
      </c>
    </row>
    <row r="3184" spans="1:5" ht="14.5" x14ac:dyDescent="0.35">
      <c r="A3184" s="127" t="s">
        <v>2747</v>
      </c>
      <c r="B3184" s="128">
        <v>34792</v>
      </c>
      <c r="D3184" s="127" t="s">
        <v>9900</v>
      </c>
      <c r="E3184" s="258">
        <v>34792</v>
      </c>
    </row>
    <row r="3185" spans="1:5" ht="14.5" x14ac:dyDescent="0.35">
      <c r="A3185" s="127" t="s">
        <v>2748</v>
      </c>
      <c r="B3185" s="128">
        <v>4246</v>
      </c>
      <c r="D3185" s="127" t="s">
        <v>9901</v>
      </c>
      <c r="E3185" s="258">
        <v>4246</v>
      </c>
    </row>
    <row r="3186" spans="1:5" ht="14.5" x14ac:dyDescent="0.35">
      <c r="A3186" s="127" t="s">
        <v>4765</v>
      </c>
      <c r="B3186" s="128">
        <v>0</v>
      </c>
      <c r="D3186" s="127" t="s">
        <v>11978</v>
      </c>
      <c r="E3186" s="258">
        <v>0</v>
      </c>
    </row>
    <row r="3187" spans="1:5" ht="14.5" x14ac:dyDescent="0.35">
      <c r="A3187" s="127" t="s">
        <v>2749</v>
      </c>
      <c r="B3187" s="128">
        <v>7346</v>
      </c>
      <c r="D3187" s="127" t="s">
        <v>9902</v>
      </c>
      <c r="E3187" s="258">
        <v>7346</v>
      </c>
    </row>
    <row r="3188" spans="1:5" ht="14.5" x14ac:dyDescent="0.35">
      <c r="A3188" s="127" t="s">
        <v>2750</v>
      </c>
      <c r="B3188" s="128">
        <v>376561</v>
      </c>
      <c r="D3188" s="127" t="s">
        <v>9903</v>
      </c>
      <c r="E3188" s="258">
        <v>376561</v>
      </c>
    </row>
    <row r="3189" spans="1:5" ht="14.5" x14ac:dyDescent="0.35">
      <c r="A3189" s="127" t="s">
        <v>2751</v>
      </c>
      <c r="B3189" s="128">
        <v>15726</v>
      </c>
      <c r="D3189" s="127" t="s">
        <v>9904</v>
      </c>
      <c r="E3189" s="258">
        <v>15726</v>
      </c>
    </row>
    <row r="3190" spans="1:5" ht="14.5" x14ac:dyDescent="0.35">
      <c r="A3190" s="127" t="s">
        <v>2752</v>
      </c>
      <c r="B3190" s="128">
        <v>10401</v>
      </c>
      <c r="D3190" s="127" t="s">
        <v>9905</v>
      </c>
      <c r="E3190" s="258">
        <v>10401</v>
      </c>
    </row>
    <row r="3191" spans="1:5" ht="14.5" x14ac:dyDescent="0.35">
      <c r="A3191" s="127" t="s">
        <v>2753</v>
      </c>
      <c r="B3191" s="128">
        <v>3541</v>
      </c>
      <c r="D3191" s="127" t="s">
        <v>9906</v>
      </c>
      <c r="E3191" s="258">
        <v>3541</v>
      </c>
    </row>
    <row r="3192" spans="1:5" ht="14.5" x14ac:dyDescent="0.35">
      <c r="A3192" s="127" t="s">
        <v>2754</v>
      </c>
      <c r="B3192" s="128">
        <v>133947</v>
      </c>
      <c r="D3192" s="127" t="s">
        <v>9907</v>
      </c>
      <c r="E3192" s="258">
        <v>133947</v>
      </c>
    </row>
    <row r="3193" spans="1:5" ht="14.5" x14ac:dyDescent="0.35">
      <c r="A3193" s="127" t="s">
        <v>2755</v>
      </c>
      <c r="B3193" s="128">
        <v>339</v>
      </c>
      <c r="D3193" s="127" t="s">
        <v>9908</v>
      </c>
      <c r="E3193" s="258">
        <v>339</v>
      </c>
    </row>
    <row r="3194" spans="1:5" ht="14.5" x14ac:dyDescent="0.35">
      <c r="A3194" s="127" t="s">
        <v>2756</v>
      </c>
      <c r="B3194" s="128">
        <v>864097</v>
      </c>
      <c r="D3194" s="127" t="s">
        <v>9909</v>
      </c>
      <c r="E3194" s="258">
        <v>864097</v>
      </c>
    </row>
    <row r="3195" spans="1:5" ht="14.5" x14ac:dyDescent="0.35">
      <c r="A3195" s="127" t="s">
        <v>2757</v>
      </c>
      <c r="B3195" s="128">
        <v>4302</v>
      </c>
      <c r="D3195" s="127" t="s">
        <v>9910</v>
      </c>
      <c r="E3195" s="258">
        <v>4302</v>
      </c>
    </row>
    <row r="3196" spans="1:5" ht="14.5" x14ac:dyDescent="0.35">
      <c r="A3196" s="127" t="s">
        <v>4766</v>
      </c>
      <c r="B3196" s="128">
        <v>0</v>
      </c>
      <c r="D3196" s="127" t="s">
        <v>11979</v>
      </c>
      <c r="E3196" s="258">
        <v>0</v>
      </c>
    </row>
    <row r="3197" spans="1:5" ht="14.5" x14ac:dyDescent="0.35">
      <c r="A3197" s="127" t="s">
        <v>2758</v>
      </c>
      <c r="B3197" s="128">
        <v>1422</v>
      </c>
      <c r="D3197" s="127" t="s">
        <v>9911</v>
      </c>
      <c r="E3197" s="258">
        <v>1422</v>
      </c>
    </row>
    <row r="3198" spans="1:5" ht="14.5" x14ac:dyDescent="0.35">
      <c r="A3198" s="127" t="s">
        <v>4767</v>
      </c>
      <c r="B3198" s="128">
        <v>2073</v>
      </c>
      <c r="D3198" s="127" t="s">
        <v>11980</v>
      </c>
      <c r="E3198" s="258">
        <v>2073</v>
      </c>
    </row>
    <row r="3199" spans="1:5" ht="14.5" x14ac:dyDescent="0.35">
      <c r="A3199" s="127" t="s">
        <v>2759</v>
      </c>
      <c r="B3199" s="128">
        <v>0</v>
      </c>
      <c r="D3199" s="127" t="s">
        <v>9912</v>
      </c>
      <c r="E3199" s="258">
        <v>0</v>
      </c>
    </row>
    <row r="3200" spans="1:5" ht="14.5" x14ac:dyDescent="0.35">
      <c r="A3200" s="127" t="s">
        <v>2760</v>
      </c>
      <c r="B3200" s="128">
        <v>6700</v>
      </c>
      <c r="D3200" s="127" t="s">
        <v>9913</v>
      </c>
      <c r="E3200" s="258">
        <v>6700</v>
      </c>
    </row>
    <row r="3201" spans="1:5" ht="14.5" x14ac:dyDescent="0.35">
      <c r="A3201" s="127" t="s">
        <v>2761</v>
      </c>
      <c r="B3201" s="128">
        <v>1777</v>
      </c>
      <c r="D3201" s="127" t="s">
        <v>9914</v>
      </c>
      <c r="E3201" s="258">
        <v>1777</v>
      </c>
    </row>
    <row r="3202" spans="1:5" ht="14.5" x14ac:dyDescent="0.35">
      <c r="A3202" s="127" t="s">
        <v>2762</v>
      </c>
      <c r="B3202" s="128">
        <v>3919</v>
      </c>
      <c r="D3202" s="127" t="s">
        <v>9915</v>
      </c>
      <c r="E3202" s="258">
        <v>3919</v>
      </c>
    </row>
    <row r="3203" spans="1:5" ht="14.5" x14ac:dyDescent="0.35">
      <c r="A3203" s="127" t="s">
        <v>2763</v>
      </c>
      <c r="B3203" s="128">
        <v>13919</v>
      </c>
      <c r="D3203" s="127" t="s">
        <v>9916</v>
      </c>
      <c r="E3203" s="258">
        <v>13919</v>
      </c>
    </row>
    <row r="3204" spans="1:5" ht="14.5" x14ac:dyDescent="0.35">
      <c r="A3204" s="127" t="s">
        <v>4768</v>
      </c>
      <c r="B3204" s="128">
        <v>0</v>
      </c>
      <c r="D3204" s="127" t="s">
        <v>11981</v>
      </c>
      <c r="E3204" s="258">
        <v>0</v>
      </c>
    </row>
    <row r="3205" spans="1:5" ht="14.5" x14ac:dyDescent="0.35">
      <c r="A3205" s="127" t="s">
        <v>2764</v>
      </c>
      <c r="B3205" s="128">
        <v>964116</v>
      </c>
      <c r="D3205" s="127" t="s">
        <v>9917</v>
      </c>
      <c r="E3205" s="258">
        <v>964116</v>
      </c>
    </row>
    <row r="3206" spans="1:5" ht="14.5" x14ac:dyDescent="0.35">
      <c r="A3206" s="127" t="s">
        <v>2765</v>
      </c>
      <c r="B3206" s="128">
        <v>7230</v>
      </c>
      <c r="D3206" s="127" t="s">
        <v>9918</v>
      </c>
      <c r="E3206" s="258">
        <v>7230</v>
      </c>
    </row>
    <row r="3207" spans="1:5" ht="14.5" x14ac:dyDescent="0.35">
      <c r="A3207" s="127" t="s">
        <v>2766</v>
      </c>
      <c r="B3207" s="128">
        <v>234698</v>
      </c>
      <c r="D3207" s="127" t="s">
        <v>9919</v>
      </c>
      <c r="E3207" s="258">
        <v>234698</v>
      </c>
    </row>
    <row r="3208" spans="1:5" ht="14.5" x14ac:dyDescent="0.35">
      <c r="A3208" s="127" t="s">
        <v>2767</v>
      </c>
      <c r="B3208" s="128">
        <v>112617</v>
      </c>
      <c r="D3208" s="127" t="s">
        <v>9920</v>
      </c>
      <c r="E3208" s="258">
        <v>112617</v>
      </c>
    </row>
    <row r="3209" spans="1:5" ht="14.5" x14ac:dyDescent="0.35">
      <c r="A3209" s="127" t="s">
        <v>2768</v>
      </c>
      <c r="B3209" s="128">
        <v>4371</v>
      </c>
      <c r="D3209" s="127" t="s">
        <v>9921</v>
      </c>
      <c r="E3209" s="258">
        <v>4371</v>
      </c>
    </row>
    <row r="3210" spans="1:5" ht="14.5" x14ac:dyDescent="0.35">
      <c r="A3210" s="127" t="s">
        <v>2769</v>
      </c>
      <c r="B3210" s="128">
        <v>7213</v>
      </c>
      <c r="D3210" s="127" t="s">
        <v>9922</v>
      </c>
      <c r="E3210" s="258">
        <v>7213</v>
      </c>
    </row>
    <row r="3211" spans="1:5" ht="14.5" x14ac:dyDescent="0.35">
      <c r="A3211" s="127" t="s">
        <v>2770</v>
      </c>
      <c r="B3211" s="128">
        <v>37381</v>
      </c>
      <c r="D3211" s="127" t="s">
        <v>9923</v>
      </c>
      <c r="E3211" s="258">
        <v>37381</v>
      </c>
    </row>
    <row r="3212" spans="1:5" ht="14.5" x14ac:dyDescent="0.35">
      <c r="A3212" s="127" t="s">
        <v>2771</v>
      </c>
      <c r="B3212" s="128">
        <v>3426</v>
      </c>
      <c r="D3212" s="127" t="s">
        <v>9924</v>
      </c>
      <c r="E3212" s="258">
        <v>3426</v>
      </c>
    </row>
    <row r="3213" spans="1:5" ht="14.5" x14ac:dyDescent="0.35">
      <c r="A3213" s="127" t="s">
        <v>2772</v>
      </c>
      <c r="B3213" s="128">
        <v>116235</v>
      </c>
      <c r="D3213" s="127" t="s">
        <v>9925</v>
      </c>
      <c r="E3213" s="258">
        <v>116235</v>
      </c>
    </row>
    <row r="3214" spans="1:5" ht="14.5" x14ac:dyDescent="0.35">
      <c r="A3214" s="127" t="s">
        <v>2773</v>
      </c>
      <c r="B3214" s="128">
        <v>11594</v>
      </c>
      <c r="D3214" s="127" t="s">
        <v>9926</v>
      </c>
      <c r="E3214" s="258">
        <v>11594</v>
      </c>
    </row>
    <row r="3215" spans="1:5" ht="14.5" x14ac:dyDescent="0.35">
      <c r="A3215" s="127" t="s">
        <v>2774</v>
      </c>
      <c r="B3215" s="128">
        <v>257181</v>
      </c>
      <c r="D3215" s="127" t="s">
        <v>9927</v>
      </c>
      <c r="E3215" s="258">
        <v>257181</v>
      </c>
    </row>
    <row r="3216" spans="1:5" ht="14.5" x14ac:dyDescent="0.35">
      <c r="A3216" s="127" t="s">
        <v>2775</v>
      </c>
      <c r="B3216" s="128">
        <v>37030</v>
      </c>
      <c r="D3216" s="127" t="s">
        <v>9928</v>
      </c>
      <c r="E3216" s="258">
        <v>37030</v>
      </c>
    </row>
    <row r="3217" spans="1:5" ht="14.5" x14ac:dyDescent="0.35">
      <c r="A3217" s="127" t="s">
        <v>2776</v>
      </c>
      <c r="B3217" s="128">
        <v>187883</v>
      </c>
      <c r="D3217" s="127" t="s">
        <v>9929</v>
      </c>
      <c r="E3217" s="258">
        <v>187883</v>
      </c>
    </row>
    <row r="3218" spans="1:5" ht="14.5" x14ac:dyDescent="0.35">
      <c r="A3218" s="127" t="s">
        <v>2777</v>
      </c>
      <c r="B3218" s="128">
        <v>14067</v>
      </c>
      <c r="D3218" s="127" t="s">
        <v>9930</v>
      </c>
      <c r="E3218" s="258">
        <v>14067</v>
      </c>
    </row>
    <row r="3219" spans="1:5" ht="14.5" x14ac:dyDescent="0.35">
      <c r="A3219" s="127" t="s">
        <v>2778</v>
      </c>
      <c r="B3219" s="128">
        <v>19579</v>
      </c>
      <c r="D3219" s="127" t="s">
        <v>9931</v>
      </c>
      <c r="E3219" s="258">
        <v>19579</v>
      </c>
    </row>
    <row r="3220" spans="1:5" ht="14.5" x14ac:dyDescent="0.35">
      <c r="A3220" s="127" t="s">
        <v>2779</v>
      </c>
      <c r="B3220" s="128">
        <v>313916</v>
      </c>
      <c r="D3220" s="127" t="s">
        <v>9932</v>
      </c>
      <c r="E3220" s="258">
        <v>313916</v>
      </c>
    </row>
    <row r="3221" spans="1:5" ht="14.5" x14ac:dyDescent="0.35">
      <c r="A3221" s="127" t="s">
        <v>2780</v>
      </c>
      <c r="B3221" s="128">
        <v>4394</v>
      </c>
      <c r="D3221" s="127" t="s">
        <v>9933</v>
      </c>
      <c r="E3221" s="258">
        <v>4394</v>
      </c>
    </row>
    <row r="3222" spans="1:5" ht="14.5" x14ac:dyDescent="0.35">
      <c r="A3222" s="127" t="s">
        <v>2781</v>
      </c>
      <c r="B3222" s="128">
        <v>2060</v>
      </c>
      <c r="D3222" s="127" t="s">
        <v>9934</v>
      </c>
      <c r="E3222" s="258">
        <v>2060</v>
      </c>
    </row>
    <row r="3223" spans="1:5" ht="14.5" x14ac:dyDescent="0.35">
      <c r="A3223" s="127" t="s">
        <v>2782</v>
      </c>
      <c r="B3223" s="128">
        <v>75375</v>
      </c>
      <c r="D3223" s="127" t="s">
        <v>9935</v>
      </c>
      <c r="E3223" s="258">
        <v>75375</v>
      </c>
    </row>
    <row r="3224" spans="1:5" ht="14.5" x14ac:dyDescent="0.35">
      <c r="A3224" s="127" t="s">
        <v>2783</v>
      </c>
      <c r="B3224" s="128">
        <v>196756</v>
      </c>
      <c r="D3224" s="127" t="s">
        <v>9936</v>
      </c>
      <c r="E3224" s="258">
        <v>196756</v>
      </c>
    </row>
    <row r="3225" spans="1:5" ht="14.5" x14ac:dyDescent="0.35">
      <c r="A3225" s="127" t="s">
        <v>4744</v>
      </c>
      <c r="B3225" s="128">
        <v>0</v>
      </c>
      <c r="D3225" s="127" t="s">
        <v>11982</v>
      </c>
      <c r="E3225" s="258">
        <v>0</v>
      </c>
    </row>
    <row r="3226" spans="1:5" ht="14.5" x14ac:dyDescent="0.35">
      <c r="A3226" s="127" t="s">
        <v>2784</v>
      </c>
      <c r="B3226" s="128">
        <v>47088</v>
      </c>
      <c r="D3226" s="127" t="s">
        <v>9937</v>
      </c>
      <c r="E3226" s="258">
        <v>47088</v>
      </c>
    </row>
    <row r="3227" spans="1:5" ht="14.5" x14ac:dyDescent="0.35">
      <c r="A3227" s="127" t="s">
        <v>2785</v>
      </c>
      <c r="B3227" s="128">
        <v>178035</v>
      </c>
      <c r="D3227" s="127" t="s">
        <v>9938</v>
      </c>
      <c r="E3227" s="258">
        <v>178035</v>
      </c>
    </row>
    <row r="3228" spans="1:5" ht="14.5" x14ac:dyDescent="0.35">
      <c r="A3228" s="127" t="s">
        <v>2786</v>
      </c>
      <c r="B3228" s="128">
        <v>422624</v>
      </c>
      <c r="D3228" s="127" t="s">
        <v>9939</v>
      </c>
      <c r="E3228" s="258">
        <v>422624</v>
      </c>
    </row>
    <row r="3229" spans="1:5" ht="14.5" x14ac:dyDescent="0.35">
      <c r="A3229" s="127" t="s">
        <v>2787</v>
      </c>
      <c r="B3229" s="128">
        <v>905</v>
      </c>
      <c r="D3229" s="127" t="s">
        <v>9940</v>
      </c>
      <c r="E3229" s="258">
        <v>905</v>
      </c>
    </row>
    <row r="3230" spans="1:5" ht="14.5" x14ac:dyDescent="0.35">
      <c r="A3230" s="127" t="s">
        <v>2788</v>
      </c>
      <c r="B3230" s="128">
        <v>20750</v>
      </c>
      <c r="D3230" s="127" t="s">
        <v>9941</v>
      </c>
      <c r="E3230" s="258">
        <v>20750</v>
      </c>
    </row>
    <row r="3231" spans="1:5" ht="14.5" x14ac:dyDescent="0.35">
      <c r="A3231" s="127" t="s">
        <v>4745</v>
      </c>
      <c r="B3231" s="128">
        <v>264701</v>
      </c>
      <c r="D3231" s="127" t="s">
        <v>11983</v>
      </c>
      <c r="E3231" s="258">
        <v>264701</v>
      </c>
    </row>
    <row r="3232" spans="1:5" ht="14.5" x14ac:dyDescent="0.35">
      <c r="A3232" s="127" t="s">
        <v>2789</v>
      </c>
      <c r="B3232" s="128">
        <v>13727</v>
      </c>
      <c r="D3232" s="127" t="s">
        <v>9942</v>
      </c>
      <c r="E3232" s="258">
        <v>13727</v>
      </c>
    </row>
    <row r="3233" spans="1:5" ht="14.5" x14ac:dyDescent="0.35">
      <c r="A3233" s="127" t="s">
        <v>2790</v>
      </c>
      <c r="B3233" s="128">
        <v>21201</v>
      </c>
      <c r="D3233" s="127" t="s">
        <v>9943</v>
      </c>
      <c r="E3233" s="258">
        <v>21201</v>
      </c>
    </row>
    <row r="3234" spans="1:5" ht="14.5" x14ac:dyDescent="0.35">
      <c r="A3234" s="127" t="s">
        <v>2791</v>
      </c>
      <c r="B3234" s="128">
        <v>683327.09</v>
      </c>
      <c r="D3234" s="127" t="s">
        <v>9944</v>
      </c>
      <c r="E3234" s="258">
        <v>683327.09</v>
      </c>
    </row>
    <row r="3235" spans="1:5" ht="14.5" x14ac:dyDescent="0.35">
      <c r="A3235" s="127" t="s">
        <v>4769</v>
      </c>
      <c r="B3235" s="128">
        <v>3035</v>
      </c>
      <c r="D3235" s="127" t="s">
        <v>9945</v>
      </c>
      <c r="E3235" s="258">
        <v>3035</v>
      </c>
    </row>
    <row r="3236" spans="1:5" ht="14.5" x14ac:dyDescent="0.35">
      <c r="A3236" s="127" t="s">
        <v>2792</v>
      </c>
      <c r="B3236" s="128">
        <v>154060</v>
      </c>
      <c r="D3236" s="127" t="s">
        <v>9946</v>
      </c>
      <c r="E3236" s="258">
        <v>154060</v>
      </c>
    </row>
    <row r="3237" spans="1:5" ht="14.5" x14ac:dyDescent="0.35">
      <c r="A3237" s="127" t="s">
        <v>2793</v>
      </c>
      <c r="B3237" s="128">
        <v>61651</v>
      </c>
      <c r="D3237" s="127" t="s">
        <v>9947</v>
      </c>
      <c r="E3237" s="258">
        <v>61651</v>
      </c>
    </row>
    <row r="3238" spans="1:5" ht="14.5" x14ac:dyDescent="0.35">
      <c r="A3238" s="127" t="s">
        <v>2794</v>
      </c>
      <c r="B3238" s="128">
        <v>17058</v>
      </c>
      <c r="D3238" s="127" t="s">
        <v>9948</v>
      </c>
      <c r="E3238" s="258">
        <v>17058</v>
      </c>
    </row>
    <row r="3239" spans="1:5" ht="14.5" x14ac:dyDescent="0.35">
      <c r="A3239" s="127" t="s">
        <v>2795</v>
      </c>
      <c r="B3239" s="128">
        <v>146789</v>
      </c>
      <c r="D3239" s="127" t="s">
        <v>9949</v>
      </c>
      <c r="E3239" s="258">
        <v>146789</v>
      </c>
    </row>
    <row r="3240" spans="1:5" ht="14.5" x14ac:dyDescent="0.35">
      <c r="A3240" s="127" t="s">
        <v>2796</v>
      </c>
      <c r="B3240" s="128">
        <v>225314</v>
      </c>
      <c r="D3240" s="127" t="s">
        <v>9950</v>
      </c>
      <c r="E3240" s="258">
        <v>225314</v>
      </c>
    </row>
    <row r="3241" spans="1:5" ht="14.5" x14ac:dyDescent="0.35">
      <c r="A3241" s="127" t="s">
        <v>4746</v>
      </c>
      <c r="B3241" s="128">
        <v>0</v>
      </c>
      <c r="D3241" s="127" t="s">
        <v>11984</v>
      </c>
      <c r="E3241" s="258">
        <v>0</v>
      </c>
    </row>
    <row r="3242" spans="1:5" ht="14.5" x14ac:dyDescent="0.35">
      <c r="A3242" s="127" t="s">
        <v>2797</v>
      </c>
      <c r="B3242" s="128">
        <v>61554</v>
      </c>
      <c r="D3242" s="127" t="s">
        <v>9951</v>
      </c>
      <c r="E3242" s="258">
        <v>61554</v>
      </c>
    </row>
    <row r="3243" spans="1:5" ht="14.5" x14ac:dyDescent="0.35">
      <c r="A3243" s="127" t="s">
        <v>2798</v>
      </c>
      <c r="B3243" s="128">
        <v>5294</v>
      </c>
      <c r="D3243" s="127" t="s">
        <v>9952</v>
      </c>
      <c r="E3243" s="258">
        <v>5294</v>
      </c>
    </row>
    <row r="3244" spans="1:5" ht="14.5" x14ac:dyDescent="0.35">
      <c r="A3244" s="127" t="s">
        <v>2799</v>
      </c>
      <c r="B3244" s="128">
        <v>76843</v>
      </c>
      <c r="D3244" s="127" t="s">
        <v>9953</v>
      </c>
      <c r="E3244" s="258">
        <v>76843</v>
      </c>
    </row>
    <row r="3245" spans="1:5" ht="14.5" x14ac:dyDescent="0.35">
      <c r="A3245" s="127" t="s">
        <v>2800</v>
      </c>
      <c r="B3245" s="128">
        <v>205851</v>
      </c>
      <c r="D3245" s="127" t="s">
        <v>9954</v>
      </c>
      <c r="E3245" s="258">
        <v>205851</v>
      </c>
    </row>
    <row r="3246" spans="1:5" ht="14.5" x14ac:dyDescent="0.35">
      <c r="A3246" s="127" t="s">
        <v>4747</v>
      </c>
      <c r="B3246" s="128">
        <v>0</v>
      </c>
      <c r="D3246" s="127" t="s">
        <v>11985</v>
      </c>
      <c r="E3246" s="258">
        <v>0</v>
      </c>
    </row>
    <row r="3247" spans="1:5" ht="14.5" x14ac:dyDescent="0.35">
      <c r="A3247" s="127" t="s">
        <v>2801</v>
      </c>
      <c r="B3247" s="128">
        <v>44773</v>
      </c>
      <c r="D3247" s="127" t="s">
        <v>9955</v>
      </c>
      <c r="E3247" s="258">
        <v>44773</v>
      </c>
    </row>
    <row r="3248" spans="1:5" ht="14.5" x14ac:dyDescent="0.35">
      <c r="A3248" s="127" t="s">
        <v>2802</v>
      </c>
      <c r="B3248" s="128">
        <v>22505</v>
      </c>
      <c r="D3248" s="127" t="s">
        <v>9956</v>
      </c>
      <c r="E3248" s="258">
        <v>22505</v>
      </c>
    </row>
    <row r="3249" spans="1:5" ht="14.5" x14ac:dyDescent="0.35">
      <c r="A3249" s="127" t="s">
        <v>2803</v>
      </c>
      <c r="B3249" s="128">
        <v>23325</v>
      </c>
      <c r="D3249" s="127" t="s">
        <v>9957</v>
      </c>
      <c r="E3249" s="258">
        <v>23325</v>
      </c>
    </row>
    <row r="3250" spans="1:5" ht="14.5" x14ac:dyDescent="0.35">
      <c r="A3250" s="127" t="s">
        <v>2804</v>
      </c>
      <c r="B3250" s="128">
        <v>2932</v>
      </c>
      <c r="D3250" s="127" t="s">
        <v>9958</v>
      </c>
      <c r="E3250" s="258">
        <v>2932</v>
      </c>
    </row>
    <row r="3251" spans="1:5" ht="14.5" x14ac:dyDescent="0.35">
      <c r="A3251" s="127" t="s">
        <v>2805</v>
      </c>
      <c r="B3251" s="128">
        <v>62190</v>
      </c>
      <c r="D3251" s="127" t="s">
        <v>9959</v>
      </c>
      <c r="E3251" s="258">
        <v>62190</v>
      </c>
    </row>
    <row r="3252" spans="1:5" ht="14.5" x14ac:dyDescent="0.35">
      <c r="A3252" s="127" t="s">
        <v>2806</v>
      </c>
      <c r="B3252" s="128">
        <v>11716</v>
      </c>
      <c r="D3252" s="127" t="s">
        <v>9960</v>
      </c>
      <c r="E3252" s="258">
        <v>11716</v>
      </c>
    </row>
    <row r="3253" spans="1:5" ht="14.5" x14ac:dyDescent="0.35">
      <c r="A3253" s="127" t="s">
        <v>2807</v>
      </c>
      <c r="B3253" s="128">
        <v>12214</v>
      </c>
      <c r="D3253" s="127" t="s">
        <v>9961</v>
      </c>
      <c r="E3253" s="258">
        <v>12214</v>
      </c>
    </row>
    <row r="3254" spans="1:5" ht="14.5" x14ac:dyDescent="0.35">
      <c r="A3254" s="127" t="s">
        <v>2808</v>
      </c>
      <c r="B3254" s="128">
        <v>403274</v>
      </c>
      <c r="D3254" s="127" t="s">
        <v>9962</v>
      </c>
      <c r="E3254" s="258">
        <v>403274</v>
      </c>
    </row>
    <row r="3255" spans="1:5" ht="14.5" x14ac:dyDescent="0.35">
      <c r="A3255" s="127" t="s">
        <v>2809</v>
      </c>
      <c r="B3255" s="128">
        <v>45097</v>
      </c>
      <c r="D3255" s="127" t="s">
        <v>9963</v>
      </c>
      <c r="E3255" s="258">
        <v>45097</v>
      </c>
    </row>
    <row r="3256" spans="1:5" ht="14.5" x14ac:dyDescent="0.35">
      <c r="A3256" s="127" t="s">
        <v>2810</v>
      </c>
      <c r="B3256" s="128">
        <v>12278</v>
      </c>
      <c r="D3256" s="127" t="s">
        <v>9964</v>
      </c>
      <c r="E3256" s="258">
        <v>12278</v>
      </c>
    </row>
    <row r="3257" spans="1:5" ht="14.5" x14ac:dyDescent="0.35">
      <c r="A3257" s="127" t="s">
        <v>4770</v>
      </c>
      <c r="B3257" s="128">
        <v>21111</v>
      </c>
      <c r="D3257" s="127" t="s">
        <v>9965</v>
      </c>
      <c r="E3257" s="258">
        <v>21111</v>
      </c>
    </row>
    <row r="3258" spans="1:5" ht="14.5" x14ac:dyDescent="0.35">
      <c r="A3258" s="127" t="s">
        <v>2811</v>
      </c>
      <c r="B3258" s="128">
        <v>3847</v>
      </c>
      <c r="D3258" s="127" t="s">
        <v>9966</v>
      </c>
      <c r="E3258" s="258">
        <v>3847</v>
      </c>
    </row>
    <row r="3259" spans="1:5" ht="14.5" x14ac:dyDescent="0.35">
      <c r="A3259" s="127" t="s">
        <v>2812</v>
      </c>
      <c r="B3259" s="128">
        <v>2078</v>
      </c>
      <c r="D3259" s="127" t="s">
        <v>9967</v>
      </c>
      <c r="E3259" s="258">
        <v>2078</v>
      </c>
    </row>
    <row r="3260" spans="1:5" ht="14.5" x14ac:dyDescent="0.35">
      <c r="A3260" s="127" t="s">
        <v>2813</v>
      </c>
      <c r="B3260" s="128">
        <v>50488</v>
      </c>
      <c r="D3260" s="127" t="s">
        <v>9968</v>
      </c>
      <c r="E3260" s="258">
        <v>50488</v>
      </c>
    </row>
    <row r="3261" spans="1:5" ht="14.5" x14ac:dyDescent="0.35">
      <c r="A3261" s="127" t="s">
        <v>2814</v>
      </c>
      <c r="B3261" s="128">
        <v>20864</v>
      </c>
      <c r="D3261" s="127" t="s">
        <v>9969</v>
      </c>
      <c r="E3261" s="258">
        <v>20864</v>
      </c>
    </row>
    <row r="3262" spans="1:5" ht="14.5" x14ac:dyDescent="0.35">
      <c r="A3262" s="127" t="s">
        <v>2815</v>
      </c>
      <c r="B3262" s="128">
        <v>35719</v>
      </c>
      <c r="D3262" s="127" t="s">
        <v>9970</v>
      </c>
      <c r="E3262" s="258">
        <v>35719</v>
      </c>
    </row>
    <row r="3263" spans="1:5" ht="14.5" x14ac:dyDescent="0.35">
      <c r="A3263" s="127" t="s">
        <v>2816</v>
      </c>
      <c r="B3263" s="128">
        <v>1483411</v>
      </c>
      <c r="D3263" s="127" t="s">
        <v>9971</v>
      </c>
      <c r="E3263" s="258">
        <v>1483411</v>
      </c>
    </row>
    <row r="3264" spans="1:5" ht="14.5" x14ac:dyDescent="0.35">
      <c r="A3264" s="127" t="s">
        <v>2817</v>
      </c>
      <c r="B3264" s="128">
        <v>19516</v>
      </c>
      <c r="D3264" s="127" t="s">
        <v>9972</v>
      </c>
      <c r="E3264" s="258">
        <v>19516</v>
      </c>
    </row>
    <row r="3265" spans="1:5" ht="14.5" x14ac:dyDescent="0.35">
      <c r="A3265" s="127" t="s">
        <v>2818</v>
      </c>
      <c r="B3265" s="128">
        <v>5137</v>
      </c>
      <c r="D3265" s="127" t="s">
        <v>9973</v>
      </c>
      <c r="E3265" s="258">
        <v>5137</v>
      </c>
    </row>
    <row r="3266" spans="1:5" ht="14.5" x14ac:dyDescent="0.35">
      <c r="A3266" s="127" t="s">
        <v>2819</v>
      </c>
      <c r="B3266" s="128">
        <v>11666</v>
      </c>
      <c r="D3266" s="127" t="s">
        <v>9974</v>
      </c>
      <c r="E3266" s="258">
        <v>11666</v>
      </c>
    </row>
    <row r="3267" spans="1:5" ht="14.5" x14ac:dyDescent="0.35">
      <c r="A3267" s="127" t="s">
        <v>2820</v>
      </c>
      <c r="B3267" s="128">
        <v>34901</v>
      </c>
      <c r="D3267" s="127" t="s">
        <v>9975</v>
      </c>
      <c r="E3267" s="258">
        <v>34901</v>
      </c>
    </row>
    <row r="3268" spans="1:5" ht="14.5" x14ac:dyDescent="0.35">
      <c r="A3268" s="127" t="s">
        <v>2821</v>
      </c>
      <c r="B3268" s="128">
        <v>10286</v>
      </c>
      <c r="D3268" s="127" t="s">
        <v>9976</v>
      </c>
      <c r="E3268" s="258">
        <v>10286</v>
      </c>
    </row>
    <row r="3269" spans="1:5" ht="14.5" x14ac:dyDescent="0.35">
      <c r="A3269" s="127" t="s">
        <v>2822</v>
      </c>
      <c r="B3269" s="128">
        <v>5114</v>
      </c>
      <c r="D3269" s="127" t="s">
        <v>9977</v>
      </c>
      <c r="E3269" s="258">
        <v>5114</v>
      </c>
    </row>
    <row r="3270" spans="1:5" ht="14.5" x14ac:dyDescent="0.35">
      <c r="A3270" s="127" t="s">
        <v>2823</v>
      </c>
      <c r="B3270" s="128">
        <v>5104</v>
      </c>
      <c r="D3270" s="127" t="s">
        <v>9978</v>
      </c>
      <c r="E3270" s="258">
        <v>5104</v>
      </c>
    </row>
    <row r="3271" spans="1:5" ht="14.5" x14ac:dyDescent="0.35">
      <c r="A3271" s="127" t="s">
        <v>2824</v>
      </c>
      <c r="B3271" s="128">
        <v>8079</v>
      </c>
      <c r="D3271" s="127" t="s">
        <v>9979</v>
      </c>
      <c r="E3271" s="258">
        <v>8079</v>
      </c>
    </row>
    <row r="3272" spans="1:5" ht="14.5" x14ac:dyDescent="0.35">
      <c r="A3272" s="127" t="s">
        <v>2825</v>
      </c>
      <c r="B3272" s="128">
        <v>9111</v>
      </c>
      <c r="D3272" s="127" t="s">
        <v>9980</v>
      </c>
      <c r="E3272" s="258">
        <v>9111</v>
      </c>
    </row>
    <row r="3273" spans="1:5" ht="14.5" x14ac:dyDescent="0.35">
      <c r="A3273" s="127" t="s">
        <v>2826</v>
      </c>
      <c r="B3273" s="128">
        <v>18372</v>
      </c>
      <c r="D3273" s="127" t="s">
        <v>9981</v>
      </c>
      <c r="E3273" s="258">
        <v>18372</v>
      </c>
    </row>
    <row r="3274" spans="1:5" ht="14.5" x14ac:dyDescent="0.35">
      <c r="A3274" s="127" t="s">
        <v>2827</v>
      </c>
      <c r="B3274" s="128">
        <v>104</v>
      </c>
      <c r="D3274" s="127" t="s">
        <v>9982</v>
      </c>
      <c r="E3274" s="258">
        <v>104</v>
      </c>
    </row>
    <row r="3275" spans="1:5" ht="14.5" x14ac:dyDescent="0.35">
      <c r="A3275" s="127" t="s">
        <v>2828</v>
      </c>
      <c r="B3275" s="128">
        <v>697</v>
      </c>
      <c r="D3275" s="127" t="s">
        <v>9983</v>
      </c>
      <c r="E3275" s="258">
        <v>697</v>
      </c>
    </row>
    <row r="3276" spans="1:5" ht="14.5" x14ac:dyDescent="0.35">
      <c r="A3276" s="127" t="s">
        <v>2829</v>
      </c>
      <c r="B3276" s="128">
        <v>13977</v>
      </c>
      <c r="D3276" s="127" t="s">
        <v>9984</v>
      </c>
      <c r="E3276" s="258">
        <v>13977</v>
      </c>
    </row>
    <row r="3277" spans="1:5" ht="14.5" x14ac:dyDescent="0.35">
      <c r="A3277" s="127" t="s">
        <v>2830</v>
      </c>
      <c r="B3277" s="128">
        <v>6602</v>
      </c>
      <c r="D3277" s="127" t="s">
        <v>9985</v>
      </c>
      <c r="E3277" s="258">
        <v>6602</v>
      </c>
    </row>
    <row r="3278" spans="1:5" ht="14.5" x14ac:dyDescent="0.35">
      <c r="A3278" s="127" t="s">
        <v>2831</v>
      </c>
      <c r="B3278" s="128">
        <v>9321</v>
      </c>
      <c r="D3278" s="127" t="s">
        <v>9986</v>
      </c>
      <c r="E3278" s="258">
        <v>9321</v>
      </c>
    </row>
    <row r="3279" spans="1:5" ht="14.5" x14ac:dyDescent="0.35">
      <c r="A3279" s="127" t="s">
        <v>2832</v>
      </c>
      <c r="B3279" s="128">
        <v>16608</v>
      </c>
      <c r="D3279" s="127" t="s">
        <v>11986</v>
      </c>
      <c r="E3279" s="258">
        <v>16608</v>
      </c>
    </row>
    <row r="3280" spans="1:5" ht="14.5" x14ac:dyDescent="0.35">
      <c r="A3280" s="127" t="s">
        <v>2833</v>
      </c>
      <c r="B3280" s="128">
        <v>11194</v>
      </c>
      <c r="D3280" s="127" t="s">
        <v>9987</v>
      </c>
      <c r="E3280" s="258">
        <v>11194</v>
      </c>
    </row>
    <row r="3281" spans="1:5" ht="14.5" x14ac:dyDescent="0.35">
      <c r="A3281" s="127" t="s">
        <v>4748</v>
      </c>
      <c r="B3281" s="128">
        <v>0</v>
      </c>
      <c r="D3281" s="127" t="s">
        <v>11987</v>
      </c>
      <c r="E3281" s="258">
        <v>0</v>
      </c>
    </row>
    <row r="3282" spans="1:5" ht="14.5" x14ac:dyDescent="0.35">
      <c r="A3282" s="127" t="s">
        <v>2834</v>
      </c>
      <c r="B3282" s="128">
        <v>3670</v>
      </c>
      <c r="D3282" s="127" t="s">
        <v>9988</v>
      </c>
      <c r="E3282" s="258">
        <v>3670</v>
      </c>
    </row>
    <row r="3283" spans="1:5" ht="14.5" x14ac:dyDescent="0.35">
      <c r="A3283" s="127" t="s">
        <v>2835</v>
      </c>
      <c r="B3283" s="128">
        <v>3719</v>
      </c>
      <c r="D3283" s="127" t="s">
        <v>9989</v>
      </c>
      <c r="E3283" s="258">
        <v>3719</v>
      </c>
    </row>
    <row r="3284" spans="1:5" ht="14.5" x14ac:dyDescent="0.35">
      <c r="A3284" s="127" t="s">
        <v>4771</v>
      </c>
      <c r="B3284" s="128">
        <v>0</v>
      </c>
      <c r="D3284" s="127" t="s">
        <v>11988</v>
      </c>
      <c r="E3284" s="258">
        <v>0</v>
      </c>
    </row>
    <row r="3285" spans="1:5" ht="14.5" x14ac:dyDescent="0.35">
      <c r="A3285" s="127" t="s">
        <v>2836</v>
      </c>
      <c r="B3285" s="128">
        <v>7686</v>
      </c>
      <c r="D3285" s="127" t="s">
        <v>9990</v>
      </c>
      <c r="E3285" s="258">
        <v>7686</v>
      </c>
    </row>
    <row r="3286" spans="1:5" ht="14.5" x14ac:dyDescent="0.35">
      <c r="A3286" s="127" t="s">
        <v>2837</v>
      </c>
      <c r="B3286" s="128">
        <v>7181</v>
      </c>
      <c r="D3286" s="127" t="s">
        <v>9991</v>
      </c>
      <c r="E3286" s="258">
        <v>7181</v>
      </c>
    </row>
    <row r="3287" spans="1:5" ht="14.5" x14ac:dyDescent="0.35">
      <c r="A3287" s="127" t="s">
        <v>2838</v>
      </c>
      <c r="B3287" s="128">
        <v>5979</v>
      </c>
      <c r="D3287" s="127" t="s">
        <v>9992</v>
      </c>
      <c r="E3287" s="258">
        <v>5979</v>
      </c>
    </row>
    <row r="3288" spans="1:5" ht="14.5" x14ac:dyDescent="0.35">
      <c r="A3288" s="127" t="s">
        <v>2839</v>
      </c>
      <c r="B3288" s="128">
        <v>4858</v>
      </c>
      <c r="D3288" s="127" t="s">
        <v>9993</v>
      </c>
      <c r="E3288" s="258">
        <v>4858</v>
      </c>
    </row>
    <row r="3289" spans="1:5" ht="14.5" x14ac:dyDescent="0.35">
      <c r="A3289" s="127" t="s">
        <v>2840</v>
      </c>
      <c r="B3289" s="128">
        <v>8442</v>
      </c>
      <c r="D3289" s="127" t="s">
        <v>9994</v>
      </c>
      <c r="E3289" s="258">
        <v>8442</v>
      </c>
    </row>
    <row r="3290" spans="1:5" ht="14.5" x14ac:dyDescent="0.35">
      <c r="A3290" s="127" t="s">
        <v>4772</v>
      </c>
      <c r="B3290" s="128">
        <v>5534</v>
      </c>
      <c r="D3290" s="127" t="s">
        <v>9995</v>
      </c>
      <c r="E3290" s="258">
        <v>5534</v>
      </c>
    </row>
    <row r="3291" spans="1:5" ht="14.5" x14ac:dyDescent="0.35">
      <c r="A3291" s="127" t="s">
        <v>2841</v>
      </c>
      <c r="B3291" s="128">
        <v>12549</v>
      </c>
      <c r="D3291" s="127" t="s">
        <v>9996</v>
      </c>
      <c r="E3291" s="258">
        <v>12549</v>
      </c>
    </row>
    <row r="3292" spans="1:5" ht="14.5" x14ac:dyDescent="0.35">
      <c r="A3292" s="127" t="s">
        <v>2842</v>
      </c>
      <c r="B3292" s="128">
        <v>1672</v>
      </c>
      <c r="D3292" s="127" t="s">
        <v>9997</v>
      </c>
      <c r="E3292" s="258">
        <v>1672</v>
      </c>
    </row>
    <row r="3293" spans="1:5" ht="14.5" x14ac:dyDescent="0.35">
      <c r="A3293" s="127" t="s">
        <v>2843</v>
      </c>
      <c r="B3293" s="128">
        <v>1951</v>
      </c>
      <c r="D3293" s="127" t="s">
        <v>9998</v>
      </c>
      <c r="E3293" s="258">
        <v>1951</v>
      </c>
    </row>
    <row r="3294" spans="1:5" ht="14.5" x14ac:dyDescent="0.35">
      <c r="A3294" s="127" t="s">
        <v>2844</v>
      </c>
      <c r="B3294" s="128">
        <v>106965</v>
      </c>
      <c r="D3294" s="127" t="s">
        <v>9999</v>
      </c>
      <c r="E3294" s="258">
        <v>106965</v>
      </c>
    </row>
    <row r="3295" spans="1:5" ht="14.5" x14ac:dyDescent="0.35">
      <c r="A3295" s="127" t="s">
        <v>2845</v>
      </c>
      <c r="B3295" s="128">
        <v>2715</v>
      </c>
      <c r="D3295" s="127" t="s">
        <v>10000</v>
      </c>
      <c r="E3295" s="258">
        <v>2715</v>
      </c>
    </row>
    <row r="3296" spans="1:5" ht="14.5" x14ac:dyDescent="0.35">
      <c r="A3296" s="127" t="s">
        <v>2846</v>
      </c>
      <c r="B3296" s="128">
        <v>2349</v>
      </c>
      <c r="D3296" s="127" t="s">
        <v>10001</v>
      </c>
      <c r="E3296" s="258">
        <v>2349</v>
      </c>
    </row>
    <row r="3297" spans="1:5" ht="14.5" x14ac:dyDescent="0.35">
      <c r="A3297" s="127" t="s">
        <v>2847</v>
      </c>
      <c r="B3297" s="128">
        <v>4117</v>
      </c>
      <c r="D3297" s="127" t="s">
        <v>10002</v>
      </c>
      <c r="E3297" s="258">
        <v>4117</v>
      </c>
    </row>
    <row r="3298" spans="1:5" ht="14.5" x14ac:dyDescent="0.35">
      <c r="A3298" s="127" t="s">
        <v>2848</v>
      </c>
      <c r="B3298" s="128">
        <v>23446</v>
      </c>
      <c r="D3298" s="127" t="s">
        <v>10003</v>
      </c>
      <c r="E3298" s="258">
        <v>23446</v>
      </c>
    </row>
    <row r="3299" spans="1:5" ht="14.5" x14ac:dyDescent="0.35">
      <c r="A3299" s="127" t="s">
        <v>2849</v>
      </c>
      <c r="B3299" s="128">
        <v>447430</v>
      </c>
      <c r="D3299" s="127" t="s">
        <v>10004</v>
      </c>
      <c r="E3299" s="258">
        <v>447430</v>
      </c>
    </row>
    <row r="3300" spans="1:5" ht="14.5" x14ac:dyDescent="0.35">
      <c r="A3300" s="127" t="s">
        <v>2850</v>
      </c>
      <c r="B3300" s="128">
        <v>1568</v>
      </c>
      <c r="D3300" s="127" t="s">
        <v>10005</v>
      </c>
      <c r="E3300" s="258">
        <v>1568</v>
      </c>
    </row>
    <row r="3301" spans="1:5" ht="14.5" x14ac:dyDescent="0.35">
      <c r="A3301" s="127" t="s">
        <v>2851</v>
      </c>
      <c r="B3301" s="128">
        <v>180124</v>
      </c>
      <c r="D3301" s="127" t="s">
        <v>10006</v>
      </c>
      <c r="E3301" s="258">
        <v>180124</v>
      </c>
    </row>
    <row r="3302" spans="1:5" ht="14.5" x14ac:dyDescent="0.35">
      <c r="A3302" s="127" t="s">
        <v>2852</v>
      </c>
      <c r="B3302" s="128">
        <v>5730</v>
      </c>
      <c r="D3302" s="127" t="s">
        <v>10007</v>
      </c>
      <c r="E3302" s="258">
        <v>5730</v>
      </c>
    </row>
    <row r="3303" spans="1:5" ht="14.5" x14ac:dyDescent="0.35">
      <c r="A3303" s="127" t="s">
        <v>2853</v>
      </c>
      <c r="B3303" s="128">
        <v>6165</v>
      </c>
      <c r="D3303" s="127" t="s">
        <v>10008</v>
      </c>
      <c r="E3303" s="258">
        <v>6165</v>
      </c>
    </row>
    <row r="3304" spans="1:5" ht="14.5" x14ac:dyDescent="0.35">
      <c r="A3304" s="127" t="s">
        <v>2854</v>
      </c>
      <c r="B3304" s="128">
        <v>25749</v>
      </c>
      <c r="D3304" s="127" t="s">
        <v>10009</v>
      </c>
      <c r="E3304" s="258">
        <v>25749</v>
      </c>
    </row>
    <row r="3305" spans="1:5" ht="14.5" x14ac:dyDescent="0.35">
      <c r="A3305" s="127" t="s">
        <v>2855</v>
      </c>
      <c r="B3305" s="128">
        <v>64032</v>
      </c>
      <c r="D3305" s="127" t="s">
        <v>10010</v>
      </c>
      <c r="E3305" s="258">
        <v>64032</v>
      </c>
    </row>
    <row r="3306" spans="1:5" ht="14.5" x14ac:dyDescent="0.35">
      <c r="A3306" s="127" t="s">
        <v>2856</v>
      </c>
      <c r="B3306" s="128">
        <v>5250</v>
      </c>
      <c r="D3306" s="127" t="s">
        <v>10011</v>
      </c>
      <c r="E3306" s="258">
        <v>5250</v>
      </c>
    </row>
    <row r="3307" spans="1:5" ht="14.5" x14ac:dyDescent="0.35">
      <c r="A3307" s="127" t="s">
        <v>2857</v>
      </c>
      <c r="B3307" s="128">
        <v>5572</v>
      </c>
      <c r="D3307" s="127" t="s">
        <v>10012</v>
      </c>
      <c r="E3307" s="258">
        <v>5572</v>
      </c>
    </row>
    <row r="3308" spans="1:5" ht="14.5" x14ac:dyDescent="0.35">
      <c r="A3308" s="127" t="s">
        <v>2858</v>
      </c>
      <c r="B3308" s="128">
        <v>22354</v>
      </c>
      <c r="D3308" s="127" t="s">
        <v>10013</v>
      </c>
      <c r="E3308" s="258">
        <v>22354</v>
      </c>
    </row>
    <row r="3309" spans="1:5" ht="14.5" x14ac:dyDescent="0.35">
      <c r="A3309" s="127" t="s">
        <v>2859</v>
      </c>
      <c r="B3309" s="128">
        <v>216</v>
      </c>
      <c r="D3309" s="127" t="s">
        <v>10014</v>
      </c>
      <c r="E3309" s="258">
        <v>216</v>
      </c>
    </row>
    <row r="3310" spans="1:5" ht="14.5" x14ac:dyDescent="0.35">
      <c r="A3310" s="127" t="s">
        <v>2860</v>
      </c>
      <c r="B3310" s="128">
        <v>8219</v>
      </c>
      <c r="D3310" s="127" t="s">
        <v>10015</v>
      </c>
      <c r="E3310" s="258">
        <v>8219</v>
      </c>
    </row>
    <row r="3311" spans="1:5" ht="14.5" x14ac:dyDescent="0.35">
      <c r="A3311" s="127" t="s">
        <v>2861</v>
      </c>
      <c r="B3311" s="128">
        <v>37285</v>
      </c>
      <c r="D3311" s="127" t="s">
        <v>10016</v>
      </c>
      <c r="E3311" s="258">
        <v>37285</v>
      </c>
    </row>
    <row r="3312" spans="1:5" ht="14.5" x14ac:dyDescent="0.35">
      <c r="A3312" s="127" t="s">
        <v>2862</v>
      </c>
      <c r="B3312" s="128">
        <v>3149</v>
      </c>
      <c r="D3312" s="127" t="s">
        <v>10017</v>
      </c>
      <c r="E3312" s="258">
        <v>3149</v>
      </c>
    </row>
    <row r="3313" spans="1:5" ht="14.5" x14ac:dyDescent="0.35">
      <c r="A3313" s="127" t="s">
        <v>2863</v>
      </c>
      <c r="B3313" s="128">
        <v>2077</v>
      </c>
      <c r="D3313" s="127" t="s">
        <v>10018</v>
      </c>
      <c r="E3313" s="258">
        <v>2077</v>
      </c>
    </row>
    <row r="3314" spans="1:5" ht="14.5" x14ac:dyDescent="0.35">
      <c r="A3314" s="127" t="s">
        <v>2864</v>
      </c>
      <c r="B3314" s="128">
        <v>21676</v>
      </c>
      <c r="D3314" s="127" t="s">
        <v>10019</v>
      </c>
      <c r="E3314" s="258">
        <v>21676</v>
      </c>
    </row>
    <row r="3315" spans="1:5" ht="14.5" x14ac:dyDescent="0.35">
      <c r="A3315" s="127" t="s">
        <v>2865</v>
      </c>
      <c r="B3315" s="128">
        <v>91595</v>
      </c>
      <c r="D3315" s="127" t="s">
        <v>10020</v>
      </c>
      <c r="E3315" s="258">
        <v>91595</v>
      </c>
    </row>
    <row r="3316" spans="1:5" ht="14.5" x14ac:dyDescent="0.35">
      <c r="A3316" s="127" t="s">
        <v>2866</v>
      </c>
      <c r="B3316" s="128">
        <v>7706</v>
      </c>
      <c r="D3316" s="127" t="s">
        <v>10021</v>
      </c>
      <c r="E3316" s="258">
        <v>7706</v>
      </c>
    </row>
    <row r="3317" spans="1:5" ht="14.5" x14ac:dyDescent="0.35">
      <c r="A3317" s="127" t="s">
        <v>2867</v>
      </c>
      <c r="B3317" s="128">
        <v>12744</v>
      </c>
      <c r="D3317" s="127" t="s">
        <v>10022</v>
      </c>
      <c r="E3317" s="258">
        <v>12744</v>
      </c>
    </row>
    <row r="3318" spans="1:5" ht="14.5" x14ac:dyDescent="0.35">
      <c r="A3318" s="127" t="s">
        <v>2868</v>
      </c>
      <c r="B3318" s="128">
        <v>900</v>
      </c>
      <c r="D3318" s="127" t="s">
        <v>10023</v>
      </c>
      <c r="E3318" s="258">
        <v>900</v>
      </c>
    </row>
    <row r="3319" spans="1:5" ht="14.5" x14ac:dyDescent="0.35">
      <c r="A3319" s="127" t="s">
        <v>2869</v>
      </c>
      <c r="B3319" s="128">
        <v>16405</v>
      </c>
      <c r="D3319" s="127" t="s">
        <v>10024</v>
      </c>
      <c r="E3319" s="258">
        <v>16405</v>
      </c>
    </row>
    <row r="3320" spans="1:5" ht="14.5" x14ac:dyDescent="0.35">
      <c r="A3320" s="127" t="s">
        <v>2870</v>
      </c>
      <c r="B3320" s="128">
        <v>143270</v>
      </c>
      <c r="D3320" s="127" t="s">
        <v>10025</v>
      </c>
      <c r="E3320" s="258">
        <v>143270</v>
      </c>
    </row>
    <row r="3321" spans="1:5" ht="14.5" x14ac:dyDescent="0.35">
      <c r="A3321" s="127" t="s">
        <v>2871</v>
      </c>
      <c r="B3321" s="128">
        <v>1837</v>
      </c>
      <c r="D3321" s="127" t="s">
        <v>10026</v>
      </c>
      <c r="E3321" s="258">
        <v>1837</v>
      </c>
    </row>
    <row r="3322" spans="1:5" ht="14.5" x14ac:dyDescent="0.35">
      <c r="A3322" s="127" t="s">
        <v>4776</v>
      </c>
      <c r="B3322" s="128">
        <v>0</v>
      </c>
      <c r="D3322" s="127" t="s">
        <v>11989</v>
      </c>
      <c r="E3322" s="258">
        <v>0</v>
      </c>
    </row>
    <row r="3323" spans="1:5" ht="14.5" x14ac:dyDescent="0.35">
      <c r="A3323" s="127" t="s">
        <v>2872</v>
      </c>
      <c r="B3323" s="128">
        <v>3904</v>
      </c>
      <c r="D3323" s="127" t="s">
        <v>10027</v>
      </c>
      <c r="E3323" s="258">
        <v>3904</v>
      </c>
    </row>
    <row r="3324" spans="1:5" ht="14.5" x14ac:dyDescent="0.35">
      <c r="A3324" s="127" t="s">
        <v>2873</v>
      </c>
      <c r="B3324" s="128">
        <v>641</v>
      </c>
      <c r="D3324" s="127" t="s">
        <v>10028</v>
      </c>
      <c r="E3324" s="258">
        <v>641</v>
      </c>
    </row>
    <row r="3325" spans="1:5" ht="14.5" x14ac:dyDescent="0.35">
      <c r="A3325" s="127" t="s">
        <v>2874</v>
      </c>
      <c r="B3325" s="128">
        <v>700</v>
      </c>
      <c r="D3325" s="127" t="s">
        <v>10029</v>
      </c>
      <c r="E3325" s="258">
        <v>700</v>
      </c>
    </row>
    <row r="3326" spans="1:5" ht="14.5" x14ac:dyDescent="0.35">
      <c r="A3326" s="127" t="s">
        <v>4773</v>
      </c>
      <c r="B3326" s="128">
        <v>0</v>
      </c>
      <c r="D3326" s="127" t="s">
        <v>11990</v>
      </c>
      <c r="E3326" s="258">
        <v>0</v>
      </c>
    </row>
    <row r="3327" spans="1:5" ht="14.5" x14ac:dyDescent="0.35">
      <c r="A3327" s="127" t="s">
        <v>2875</v>
      </c>
      <c r="B3327" s="128">
        <v>5145</v>
      </c>
      <c r="D3327" s="127" t="s">
        <v>10030</v>
      </c>
      <c r="E3327" s="258">
        <v>5145</v>
      </c>
    </row>
    <row r="3328" spans="1:5" ht="14.5" x14ac:dyDescent="0.35">
      <c r="A3328" s="127" t="s">
        <v>2876</v>
      </c>
      <c r="B3328" s="128">
        <v>5145</v>
      </c>
      <c r="D3328" s="127" t="s">
        <v>10031</v>
      </c>
      <c r="E3328" s="258">
        <v>5145</v>
      </c>
    </row>
    <row r="3329" spans="1:5" ht="14.5" x14ac:dyDescent="0.35">
      <c r="A3329" s="127" t="s">
        <v>2877</v>
      </c>
      <c r="B3329" s="128">
        <v>7575</v>
      </c>
      <c r="D3329" s="127" t="s">
        <v>10032</v>
      </c>
      <c r="E3329" s="258">
        <v>7575</v>
      </c>
    </row>
    <row r="3330" spans="1:5" ht="14.5" x14ac:dyDescent="0.35">
      <c r="A3330" s="127" t="s">
        <v>2878</v>
      </c>
      <c r="B3330" s="128">
        <v>4875</v>
      </c>
      <c r="D3330" s="127" t="s">
        <v>10033</v>
      </c>
      <c r="E3330" s="258">
        <v>4875</v>
      </c>
    </row>
    <row r="3331" spans="1:5" ht="14.5" x14ac:dyDescent="0.35">
      <c r="A3331" s="127" t="s">
        <v>2879</v>
      </c>
      <c r="B3331" s="128">
        <v>3026</v>
      </c>
      <c r="D3331" s="127" t="s">
        <v>10034</v>
      </c>
      <c r="E3331" s="258">
        <v>3026</v>
      </c>
    </row>
    <row r="3332" spans="1:5" ht="14.5" x14ac:dyDescent="0.35">
      <c r="A3332" s="127" t="s">
        <v>2880</v>
      </c>
      <c r="B3332" s="128">
        <v>500</v>
      </c>
      <c r="D3332" s="127" t="s">
        <v>10035</v>
      </c>
      <c r="E3332" s="258">
        <v>500</v>
      </c>
    </row>
    <row r="3333" spans="1:5" ht="14.5" x14ac:dyDescent="0.35">
      <c r="A3333" s="127" t="s">
        <v>2881</v>
      </c>
      <c r="B3333" s="128">
        <v>6260</v>
      </c>
      <c r="D3333" s="127" t="s">
        <v>10036</v>
      </c>
      <c r="E3333" s="258">
        <v>6260</v>
      </c>
    </row>
    <row r="3334" spans="1:5" ht="14.5" x14ac:dyDescent="0.35">
      <c r="A3334" s="127" t="s">
        <v>2882</v>
      </c>
      <c r="B3334" s="128">
        <v>19710</v>
      </c>
      <c r="D3334" s="127" t="s">
        <v>10037</v>
      </c>
      <c r="E3334" s="258">
        <v>19710</v>
      </c>
    </row>
    <row r="3335" spans="1:5" ht="14.5" x14ac:dyDescent="0.35">
      <c r="A3335" s="127" t="s">
        <v>2883</v>
      </c>
      <c r="B3335" s="128">
        <v>8820</v>
      </c>
      <c r="D3335" s="127" t="s">
        <v>10038</v>
      </c>
      <c r="E3335" s="258">
        <v>8820</v>
      </c>
    </row>
    <row r="3336" spans="1:5" ht="14.5" x14ac:dyDescent="0.35">
      <c r="A3336" s="127" t="s">
        <v>4774</v>
      </c>
      <c r="B3336" s="128">
        <v>0</v>
      </c>
      <c r="D3336" s="127" t="s">
        <v>11991</v>
      </c>
      <c r="E3336" s="258">
        <v>0</v>
      </c>
    </row>
    <row r="3337" spans="1:5" ht="14.5" x14ac:dyDescent="0.35">
      <c r="A3337" s="127" t="s">
        <v>2884</v>
      </c>
      <c r="B3337" s="128">
        <v>5003</v>
      </c>
      <c r="D3337" s="127" t="s">
        <v>10039</v>
      </c>
      <c r="E3337" s="258">
        <v>5003</v>
      </c>
    </row>
    <row r="3338" spans="1:5" ht="14.5" x14ac:dyDescent="0.35">
      <c r="A3338" s="127" t="s">
        <v>2885</v>
      </c>
      <c r="B3338" s="128">
        <v>1187</v>
      </c>
      <c r="D3338" s="127" t="s">
        <v>10040</v>
      </c>
      <c r="E3338" s="258">
        <v>1187</v>
      </c>
    </row>
    <row r="3339" spans="1:5" ht="14.5" x14ac:dyDescent="0.35">
      <c r="A3339" s="127" t="s">
        <v>2886</v>
      </c>
      <c r="B3339" s="128">
        <v>4188</v>
      </c>
      <c r="D3339" s="127" t="s">
        <v>10041</v>
      </c>
      <c r="E3339" s="258">
        <v>4188</v>
      </c>
    </row>
    <row r="3340" spans="1:5" ht="14.5" x14ac:dyDescent="0.35">
      <c r="A3340" s="127" t="s">
        <v>2887</v>
      </c>
      <c r="B3340" s="128">
        <v>1444</v>
      </c>
      <c r="D3340" s="127" t="s">
        <v>10042</v>
      </c>
      <c r="E3340" s="258">
        <v>1444</v>
      </c>
    </row>
    <row r="3341" spans="1:5" ht="14.5" x14ac:dyDescent="0.35">
      <c r="A3341" s="127" t="s">
        <v>2888</v>
      </c>
      <c r="B3341" s="128">
        <v>347</v>
      </c>
      <c r="D3341" s="127" t="s">
        <v>10043</v>
      </c>
      <c r="E3341" s="258">
        <v>347</v>
      </c>
    </row>
    <row r="3342" spans="1:5" ht="14.5" x14ac:dyDescent="0.35">
      <c r="A3342" s="127" t="s">
        <v>2889</v>
      </c>
      <c r="B3342" s="128">
        <v>65715</v>
      </c>
      <c r="D3342" s="127" t="s">
        <v>10044</v>
      </c>
      <c r="E3342" s="258">
        <v>65715</v>
      </c>
    </row>
    <row r="3343" spans="1:5" ht="14.5" x14ac:dyDescent="0.35">
      <c r="A3343" s="127" t="s">
        <v>2890</v>
      </c>
      <c r="B3343" s="128">
        <v>1321</v>
      </c>
      <c r="D3343" s="127" t="s">
        <v>10045</v>
      </c>
      <c r="E3343" s="258">
        <v>1321</v>
      </c>
    </row>
    <row r="3344" spans="1:5" ht="14.5" x14ac:dyDescent="0.35">
      <c r="A3344" s="127" t="s">
        <v>2891</v>
      </c>
      <c r="B3344" s="128">
        <v>787</v>
      </c>
      <c r="D3344" s="127" t="s">
        <v>10046</v>
      </c>
      <c r="E3344" s="258">
        <v>787</v>
      </c>
    </row>
    <row r="3345" spans="1:5" ht="14.5" x14ac:dyDescent="0.35">
      <c r="A3345" s="127" t="s">
        <v>2892</v>
      </c>
      <c r="B3345" s="128">
        <v>57095</v>
      </c>
      <c r="D3345" s="127" t="s">
        <v>10047</v>
      </c>
      <c r="E3345" s="258">
        <v>57095</v>
      </c>
    </row>
    <row r="3346" spans="1:5" ht="14.5" x14ac:dyDescent="0.35">
      <c r="A3346" s="127" t="s">
        <v>2893</v>
      </c>
      <c r="B3346" s="128">
        <v>5775</v>
      </c>
      <c r="D3346" s="127" t="s">
        <v>10048</v>
      </c>
      <c r="E3346" s="258">
        <v>5775</v>
      </c>
    </row>
    <row r="3347" spans="1:5" ht="14.5" x14ac:dyDescent="0.35">
      <c r="A3347" s="127" t="s">
        <v>2894</v>
      </c>
      <c r="B3347" s="128">
        <v>12571</v>
      </c>
      <c r="D3347" s="127" t="s">
        <v>10049</v>
      </c>
      <c r="E3347" s="258">
        <v>12571</v>
      </c>
    </row>
    <row r="3348" spans="1:5" ht="14.5" x14ac:dyDescent="0.35">
      <c r="A3348" s="127" t="s">
        <v>2895</v>
      </c>
      <c r="B3348" s="128">
        <v>34554</v>
      </c>
      <c r="D3348" s="127" t="s">
        <v>10050</v>
      </c>
      <c r="E3348" s="258">
        <v>34554</v>
      </c>
    </row>
    <row r="3349" spans="1:5" ht="14.5" x14ac:dyDescent="0.35">
      <c r="A3349" s="127" t="s">
        <v>2896</v>
      </c>
      <c r="B3349" s="128">
        <v>17765</v>
      </c>
      <c r="D3349" s="127" t="s">
        <v>10051</v>
      </c>
      <c r="E3349" s="258">
        <v>17765</v>
      </c>
    </row>
    <row r="3350" spans="1:5" ht="14.5" x14ac:dyDescent="0.35">
      <c r="A3350" s="127" t="s">
        <v>2897</v>
      </c>
      <c r="B3350" s="128">
        <v>11957</v>
      </c>
      <c r="D3350" s="127" t="s">
        <v>10052</v>
      </c>
      <c r="E3350" s="258">
        <v>11957</v>
      </c>
    </row>
    <row r="3351" spans="1:5" ht="14.5" x14ac:dyDescent="0.35">
      <c r="A3351" s="127" t="s">
        <v>2898</v>
      </c>
      <c r="B3351" s="128">
        <v>2915</v>
      </c>
      <c r="D3351" s="127" t="s">
        <v>10053</v>
      </c>
      <c r="E3351" s="258">
        <v>2915</v>
      </c>
    </row>
    <row r="3352" spans="1:5" ht="14.5" x14ac:dyDescent="0.35">
      <c r="A3352" s="127" t="s">
        <v>2899</v>
      </c>
      <c r="B3352" s="128">
        <v>12725</v>
      </c>
      <c r="D3352" s="127" t="s">
        <v>10054</v>
      </c>
      <c r="E3352" s="258">
        <v>12725</v>
      </c>
    </row>
    <row r="3353" spans="1:5" ht="14.5" x14ac:dyDescent="0.35">
      <c r="A3353" s="127" t="s">
        <v>2900</v>
      </c>
      <c r="B3353" s="128">
        <v>132610</v>
      </c>
      <c r="D3353" s="127" t="s">
        <v>10055</v>
      </c>
      <c r="E3353" s="258">
        <v>132610</v>
      </c>
    </row>
    <row r="3354" spans="1:5" ht="14.5" x14ac:dyDescent="0.35">
      <c r="A3354" s="127" t="s">
        <v>2901</v>
      </c>
      <c r="B3354" s="128">
        <v>1452</v>
      </c>
      <c r="D3354" s="127" t="s">
        <v>10056</v>
      </c>
      <c r="E3354" s="258">
        <v>1452</v>
      </c>
    </row>
    <row r="3355" spans="1:5" ht="14.5" x14ac:dyDescent="0.35">
      <c r="A3355" s="127" t="s">
        <v>2902</v>
      </c>
      <c r="B3355" s="128">
        <v>1327</v>
      </c>
      <c r="D3355" s="127" t="s">
        <v>10057</v>
      </c>
      <c r="E3355" s="258">
        <v>1327</v>
      </c>
    </row>
    <row r="3356" spans="1:5" ht="14.5" x14ac:dyDescent="0.35">
      <c r="A3356" s="127" t="s">
        <v>2903</v>
      </c>
      <c r="B3356" s="128">
        <v>5450</v>
      </c>
      <c r="D3356" s="127" t="s">
        <v>10058</v>
      </c>
      <c r="E3356" s="258">
        <v>5450</v>
      </c>
    </row>
    <row r="3357" spans="1:5" ht="14.5" x14ac:dyDescent="0.35">
      <c r="A3357" s="127" t="s">
        <v>2904</v>
      </c>
      <c r="B3357" s="128">
        <v>325</v>
      </c>
      <c r="D3357" s="127" t="s">
        <v>10059</v>
      </c>
      <c r="E3357" s="258">
        <v>325</v>
      </c>
    </row>
    <row r="3358" spans="1:5" ht="14.5" x14ac:dyDescent="0.35">
      <c r="A3358" s="127" t="s">
        <v>4775</v>
      </c>
      <c r="B3358" s="128">
        <v>0</v>
      </c>
      <c r="D3358" s="127" t="s">
        <v>11992</v>
      </c>
      <c r="E3358" s="258">
        <v>0</v>
      </c>
    </row>
    <row r="3359" spans="1:5" ht="14.5" x14ac:dyDescent="0.35">
      <c r="A3359" s="127" t="s">
        <v>2905</v>
      </c>
      <c r="B3359" s="128">
        <v>63030</v>
      </c>
      <c r="D3359" s="127" t="s">
        <v>10060</v>
      </c>
      <c r="E3359" s="258">
        <v>63030</v>
      </c>
    </row>
    <row r="3360" spans="1:5" ht="14.5" x14ac:dyDescent="0.35">
      <c r="A3360" s="127" t="s">
        <v>2906</v>
      </c>
      <c r="B3360" s="128">
        <v>5849</v>
      </c>
      <c r="D3360" s="127" t="s">
        <v>10061</v>
      </c>
      <c r="E3360" s="258">
        <v>5849</v>
      </c>
    </row>
    <row r="3361" spans="1:5" ht="14.5" x14ac:dyDescent="0.35">
      <c r="A3361" s="127" t="s">
        <v>52816</v>
      </c>
      <c r="B3361" s="128">
        <v>702000</v>
      </c>
      <c r="D3361" s="127" t="s">
        <v>52816</v>
      </c>
      <c r="E3361" s="258">
        <v>702000</v>
      </c>
    </row>
    <row r="3362" spans="1:5" ht="14.5" x14ac:dyDescent="0.35">
      <c r="A3362" s="127" t="s">
        <v>52817</v>
      </c>
      <c r="B3362" s="128">
        <v>566000</v>
      </c>
      <c r="D3362" s="127" t="s">
        <v>52832</v>
      </c>
      <c r="E3362" s="258">
        <v>566000</v>
      </c>
    </row>
    <row r="3363" spans="1:5" ht="14.5" x14ac:dyDescent="0.35">
      <c r="A3363" s="127" t="s">
        <v>52818</v>
      </c>
      <c r="B3363" s="128">
        <v>1891000</v>
      </c>
      <c r="D3363" s="127" t="s">
        <v>52833</v>
      </c>
      <c r="E3363" s="258">
        <v>1891000</v>
      </c>
    </row>
    <row r="3364" spans="1:5" ht="14.5" x14ac:dyDescent="0.35">
      <c r="A3364" s="127" t="s">
        <v>52819</v>
      </c>
      <c r="B3364" s="128">
        <v>1270000</v>
      </c>
      <c r="D3364" s="127" t="s">
        <v>52834</v>
      </c>
      <c r="E3364" s="258">
        <v>1270000</v>
      </c>
    </row>
    <row r="3365" spans="1:5" ht="14.5" x14ac:dyDescent="0.35">
      <c r="A3365" s="127" t="s">
        <v>52820</v>
      </c>
      <c r="B3365" s="128">
        <v>1185000</v>
      </c>
      <c r="D3365" s="127" t="s">
        <v>52835</v>
      </c>
      <c r="E3365" s="258">
        <v>1185000</v>
      </c>
    </row>
    <row r="3366" spans="1:5" ht="14.5" x14ac:dyDescent="0.35">
      <c r="A3366" s="127" t="s">
        <v>52821</v>
      </c>
      <c r="B3366" s="128">
        <v>1851000</v>
      </c>
      <c r="D3366" s="127" t="s">
        <v>52836</v>
      </c>
      <c r="E3366" s="258">
        <v>1851000</v>
      </c>
    </row>
    <row r="3367" spans="1:5" ht="14.5" x14ac:dyDescent="0.35">
      <c r="A3367" s="127" t="s">
        <v>52822</v>
      </c>
      <c r="B3367" s="128">
        <v>201000</v>
      </c>
      <c r="D3367" s="127" t="s">
        <v>52837</v>
      </c>
      <c r="E3367" s="258">
        <v>201000</v>
      </c>
    </row>
    <row r="3368" spans="1:5" ht="14.5" x14ac:dyDescent="0.35">
      <c r="A3368" s="127" t="s">
        <v>52823</v>
      </c>
      <c r="B3368" s="128">
        <v>182000</v>
      </c>
      <c r="D3368" s="127" t="s">
        <v>52838</v>
      </c>
      <c r="E3368" s="258">
        <v>182000</v>
      </c>
    </row>
    <row r="3369" spans="1:5" ht="14.5" x14ac:dyDescent="0.35">
      <c r="A3369" s="127" t="s">
        <v>54169</v>
      </c>
      <c r="B3369" s="128">
        <v>522500</v>
      </c>
      <c r="D3369" s="127" t="s">
        <v>54825</v>
      </c>
      <c r="E3369" s="258">
        <v>522500</v>
      </c>
    </row>
    <row r="3370" spans="1:5" ht="14.5" x14ac:dyDescent="0.35">
      <c r="A3370" s="127" t="s">
        <v>52824</v>
      </c>
      <c r="B3370" s="128">
        <v>66500</v>
      </c>
      <c r="D3370" s="127" t="s">
        <v>52839</v>
      </c>
      <c r="E3370" s="258">
        <v>66500</v>
      </c>
    </row>
    <row r="3371" spans="1:5" ht="14.5" x14ac:dyDescent="0.35">
      <c r="A3371" s="127" t="s">
        <v>52825</v>
      </c>
      <c r="B3371" s="128">
        <v>2143000</v>
      </c>
      <c r="D3371" s="127" t="s">
        <v>52840</v>
      </c>
      <c r="E3371" s="258">
        <v>2143000</v>
      </c>
    </row>
    <row r="3372" spans="1:5" ht="14.5" x14ac:dyDescent="0.35">
      <c r="A3372" s="127" t="s">
        <v>52826</v>
      </c>
      <c r="B3372" s="128">
        <v>1402000</v>
      </c>
      <c r="D3372" s="127" t="s">
        <v>52841</v>
      </c>
      <c r="E3372" s="258">
        <v>1402000</v>
      </c>
    </row>
    <row r="3373" spans="1:5" ht="14.5" x14ac:dyDescent="0.35">
      <c r="A3373" s="127" t="s">
        <v>52827</v>
      </c>
      <c r="B3373" s="128">
        <v>147000</v>
      </c>
      <c r="D3373" s="127" t="s">
        <v>52842</v>
      </c>
      <c r="E3373" s="258">
        <v>147000</v>
      </c>
    </row>
    <row r="3374" spans="1:5" ht="14.5" x14ac:dyDescent="0.35">
      <c r="A3374" s="127" t="s">
        <v>43780</v>
      </c>
      <c r="B3374" s="128">
        <v>216377</v>
      </c>
      <c r="D3374" s="127" t="s">
        <v>44323</v>
      </c>
      <c r="E3374" s="258">
        <v>216377</v>
      </c>
    </row>
    <row r="3375" spans="1:5" ht="14.5" x14ac:dyDescent="0.35">
      <c r="A3375" s="127" t="s">
        <v>43781</v>
      </c>
      <c r="B3375" s="128">
        <v>252171</v>
      </c>
      <c r="D3375" s="127" t="s">
        <v>44324</v>
      </c>
      <c r="E3375" s="258">
        <v>252171</v>
      </c>
    </row>
    <row r="3376" spans="1:5" ht="14.5" x14ac:dyDescent="0.35">
      <c r="A3376" s="127" t="s">
        <v>47293</v>
      </c>
      <c r="B3376" s="128">
        <v>4419751.24</v>
      </c>
      <c r="D3376" s="127" t="s">
        <v>49379</v>
      </c>
      <c r="E3376" s="258">
        <v>4419751.24</v>
      </c>
    </row>
    <row r="3377" spans="1:5" ht="14.5" x14ac:dyDescent="0.35">
      <c r="A3377" s="127" t="s">
        <v>43782</v>
      </c>
      <c r="B3377" s="128">
        <v>115455</v>
      </c>
      <c r="D3377" s="127" t="s">
        <v>44325</v>
      </c>
      <c r="E3377" s="258">
        <v>115455</v>
      </c>
    </row>
    <row r="3378" spans="1:5" ht="14.5" x14ac:dyDescent="0.35">
      <c r="A3378" s="127" t="s">
        <v>43783</v>
      </c>
      <c r="B3378" s="128">
        <v>101743</v>
      </c>
      <c r="D3378" s="127" t="s">
        <v>44326</v>
      </c>
      <c r="E3378" s="258">
        <v>101743</v>
      </c>
    </row>
    <row r="3379" spans="1:5" ht="14.5" x14ac:dyDescent="0.35">
      <c r="A3379" s="127" t="s">
        <v>43784</v>
      </c>
      <c r="B3379" s="128">
        <v>80200</v>
      </c>
      <c r="D3379" s="127" t="s">
        <v>44327</v>
      </c>
      <c r="E3379" s="258">
        <v>80200</v>
      </c>
    </row>
    <row r="3380" spans="1:5" ht="14.5" x14ac:dyDescent="0.35">
      <c r="A3380" s="127" t="s">
        <v>43785</v>
      </c>
      <c r="B3380" s="128">
        <v>67120</v>
      </c>
      <c r="D3380" s="127" t="s">
        <v>44328</v>
      </c>
      <c r="E3380" s="258">
        <v>67120</v>
      </c>
    </row>
    <row r="3381" spans="1:5" ht="14.5" x14ac:dyDescent="0.35">
      <c r="A3381" s="127" t="s">
        <v>47294</v>
      </c>
      <c r="B3381" s="128">
        <v>1083944.69</v>
      </c>
      <c r="D3381" s="127" t="s">
        <v>49380</v>
      </c>
      <c r="E3381" s="258">
        <v>1083944.69</v>
      </c>
    </row>
    <row r="3382" spans="1:5" ht="14.5" x14ac:dyDescent="0.35">
      <c r="A3382" s="127" t="s">
        <v>47295</v>
      </c>
      <c r="B3382" s="128">
        <v>370959.74</v>
      </c>
      <c r="D3382" s="127" t="s">
        <v>49381</v>
      </c>
      <c r="E3382" s="258">
        <v>370959.74</v>
      </c>
    </row>
    <row r="3383" spans="1:5" ht="14.5" x14ac:dyDescent="0.35">
      <c r="A3383" s="127" t="s">
        <v>44883</v>
      </c>
      <c r="B3383" s="128">
        <v>713274.56</v>
      </c>
      <c r="D3383" s="127" t="s">
        <v>46274</v>
      </c>
      <c r="E3383" s="258">
        <v>713274.56</v>
      </c>
    </row>
    <row r="3384" spans="1:5" ht="14.5" x14ac:dyDescent="0.35">
      <c r="A3384" s="127" t="s">
        <v>47296</v>
      </c>
      <c r="B3384" s="128">
        <v>676015.13</v>
      </c>
      <c r="D3384" s="127" t="s">
        <v>49382</v>
      </c>
      <c r="E3384" s="258">
        <v>676015.13</v>
      </c>
    </row>
    <row r="3385" spans="1:5" ht="14.5" x14ac:dyDescent="0.35">
      <c r="A3385" s="127" t="s">
        <v>47297</v>
      </c>
      <c r="B3385" s="128">
        <v>505744.36</v>
      </c>
      <c r="D3385" s="127" t="s">
        <v>49383</v>
      </c>
      <c r="E3385" s="258">
        <v>505744.36</v>
      </c>
    </row>
    <row r="3386" spans="1:5" ht="14.5" x14ac:dyDescent="0.35">
      <c r="A3386" s="127" t="s">
        <v>43786</v>
      </c>
      <c r="B3386" s="128">
        <v>40235</v>
      </c>
      <c r="D3386" s="127" t="s">
        <v>44329</v>
      </c>
      <c r="E3386" s="258">
        <v>40235</v>
      </c>
    </row>
    <row r="3387" spans="1:5" ht="14.5" x14ac:dyDescent="0.35">
      <c r="A3387" s="127" t="s">
        <v>47298</v>
      </c>
      <c r="B3387" s="128">
        <v>1412520.92</v>
      </c>
      <c r="D3387" s="127" t="s">
        <v>49384</v>
      </c>
      <c r="E3387" s="258">
        <v>1412520.92</v>
      </c>
    </row>
    <row r="3388" spans="1:5" ht="14.5" x14ac:dyDescent="0.35">
      <c r="A3388" s="127" t="s">
        <v>43787</v>
      </c>
      <c r="B3388" s="128">
        <v>82891</v>
      </c>
      <c r="D3388" s="127" t="s">
        <v>44330</v>
      </c>
      <c r="E3388" s="258">
        <v>82891</v>
      </c>
    </row>
    <row r="3389" spans="1:5" ht="14.5" x14ac:dyDescent="0.35">
      <c r="A3389" s="127" t="s">
        <v>47299</v>
      </c>
      <c r="B3389" s="128">
        <v>486193.21</v>
      </c>
      <c r="D3389" s="127" t="s">
        <v>49385</v>
      </c>
      <c r="E3389" s="258">
        <v>486193.21</v>
      </c>
    </row>
    <row r="3390" spans="1:5" ht="14.5" x14ac:dyDescent="0.35">
      <c r="A3390" s="127" t="s">
        <v>43788</v>
      </c>
      <c r="B3390" s="128">
        <v>12918</v>
      </c>
      <c r="D3390" s="127" t="s">
        <v>44331</v>
      </c>
      <c r="E3390" s="258">
        <v>12918</v>
      </c>
    </row>
    <row r="3391" spans="1:5" ht="14.5" x14ac:dyDescent="0.35">
      <c r="A3391" s="127" t="s">
        <v>44884</v>
      </c>
      <c r="B3391" s="128">
        <v>889824.1</v>
      </c>
      <c r="D3391" s="127" t="s">
        <v>46275</v>
      </c>
      <c r="E3391" s="258">
        <v>889824.1</v>
      </c>
    </row>
    <row r="3392" spans="1:5" ht="14.5" x14ac:dyDescent="0.35">
      <c r="A3392" s="127" t="s">
        <v>43789</v>
      </c>
      <c r="B3392" s="128">
        <v>20831</v>
      </c>
      <c r="D3392" s="127" t="s">
        <v>44332</v>
      </c>
      <c r="E3392" s="258">
        <v>20831</v>
      </c>
    </row>
    <row r="3393" spans="1:5" ht="14.5" x14ac:dyDescent="0.35">
      <c r="A3393" s="127" t="s">
        <v>43790</v>
      </c>
      <c r="B3393" s="128">
        <v>109265</v>
      </c>
      <c r="D3393" s="127" t="s">
        <v>44333</v>
      </c>
      <c r="E3393" s="258">
        <v>109265</v>
      </c>
    </row>
    <row r="3394" spans="1:5" ht="14.5" x14ac:dyDescent="0.35">
      <c r="A3394" s="127" t="s">
        <v>44885</v>
      </c>
      <c r="B3394" s="128">
        <v>2668919.06</v>
      </c>
      <c r="D3394" s="127" t="s">
        <v>46276</v>
      </c>
      <c r="E3394" s="258">
        <v>2668919.06</v>
      </c>
    </row>
    <row r="3395" spans="1:5" ht="14.5" x14ac:dyDescent="0.35">
      <c r="A3395" s="127" t="s">
        <v>43791</v>
      </c>
      <c r="B3395" s="128">
        <v>165633</v>
      </c>
      <c r="D3395" s="127" t="s">
        <v>44334</v>
      </c>
      <c r="E3395" s="258">
        <v>165633</v>
      </c>
    </row>
    <row r="3396" spans="1:5" ht="14.5" x14ac:dyDescent="0.35">
      <c r="A3396" s="127" t="s">
        <v>43792</v>
      </c>
      <c r="B3396" s="128">
        <v>75894</v>
      </c>
      <c r="D3396" s="127" t="s">
        <v>44335</v>
      </c>
      <c r="E3396" s="258">
        <v>75894</v>
      </c>
    </row>
    <row r="3397" spans="1:5" ht="14.5" x14ac:dyDescent="0.35">
      <c r="A3397" s="127" t="s">
        <v>47300</v>
      </c>
      <c r="B3397" s="128">
        <v>5445534.5300000003</v>
      </c>
      <c r="D3397" s="127" t="s">
        <v>49386</v>
      </c>
      <c r="E3397" s="258">
        <v>5445534.5300000003</v>
      </c>
    </row>
    <row r="3398" spans="1:5" ht="14.5" x14ac:dyDescent="0.35">
      <c r="A3398" s="127" t="s">
        <v>44886</v>
      </c>
      <c r="B3398" s="128">
        <v>1080925.74</v>
      </c>
      <c r="D3398" s="127" t="s">
        <v>46277</v>
      </c>
      <c r="E3398" s="258">
        <v>1080925.74</v>
      </c>
    </row>
    <row r="3399" spans="1:5" ht="14.5" x14ac:dyDescent="0.35">
      <c r="A3399" s="127" t="s">
        <v>43793</v>
      </c>
      <c r="B3399" s="128">
        <v>99658</v>
      </c>
      <c r="D3399" s="127" t="s">
        <v>44336</v>
      </c>
      <c r="E3399" s="258">
        <v>99658</v>
      </c>
    </row>
    <row r="3400" spans="1:5" ht="14.5" x14ac:dyDescent="0.35">
      <c r="A3400" s="127" t="s">
        <v>43794</v>
      </c>
      <c r="B3400" s="128">
        <v>96347</v>
      </c>
      <c r="D3400" s="127" t="s">
        <v>44337</v>
      </c>
      <c r="E3400" s="258">
        <v>96347</v>
      </c>
    </row>
    <row r="3401" spans="1:5" ht="14.5" x14ac:dyDescent="0.35">
      <c r="A3401" s="127" t="s">
        <v>43795</v>
      </c>
      <c r="B3401" s="128">
        <v>224989</v>
      </c>
      <c r="D3401" s="127" t="s">
        <v>44338</v>
      </c>
      <c r="E3401" s="258">
        <v>224989</v>
      </c>
    </row>
    <row r="3402" spans="1:5" ht="14.5" x14ac:dyDescent="0.35">
      <c r="A3402" s="127" t="s">
        <v>43796</v>
      </c>
      <c r="B3402" s="128">
        <v>138734</v>
      </c>
      <c r="D3402" s="127" t="s">
        <v>44339</v>
      </c>
      <c r="E3402" s="258">
        <v>138734</v>
      </c>
    </row>
    <row r="3403" spans="1:5" ht="14.5" x14ac:dyDescent="0.35">
      <c r="A3403" s="127" t="s">
        <v>43797</v>
      </c>
      <c r="B3403" s="128">
        <v>25702</v>
      </c>
      <c r="D3403" s="127" t="s">
        <v>44340</v>
      </c>
      <c r="E3403" s="258">
        <v>25702</v>
      </c>
    </row>
    <row r="3404" spans="1:5" ht="14.5" x14ac:dyDescent="0.35">
      <c r="A3404" s="127" t="s">
        <v>43798</v>
      </c>
      <c r="B3404" s="128">
        <v>44542</v>
      </c>
      <c r="D3404" s="127" t="s">
        <v>44341</v>
      </c>
      <c r="E3404" s="258">
        <v>44542</v>
      </c>
    </row>
    <row r="3405" spans="1:5" ht="14.5" x14ac:dyDescent="0.35">
      <c r="A3405" s="127" t="s">
        <v>44887</v>
      </c>
      <c r="B3405" s="128">
        <v>2340592.7400000002</v>
      </c>
      <c r="D3405" s="127" t="s">
        <v>46278</v>
      </c>
      <c r="E3405" s="258">
        <v>2340592.7400000002</v>
      </c>
    </row>
    <row r="3406" spans="1:5" ht="14.5" x14ac:dyDescent="0.35">
      <c r="A3406" s="127" t="s">
        <v>43799</v>
      </c>
      <c r="B3406" s="128">
        <v>104421</v>
      </c>
      <c r="D3406" s="127" t="s">
        <v>44342</v>
      </c>
      <c r="E3406" s="258">
        <v>104421</v>
      </c>
    </row>
    <row r="3407" spans="1:5" ht="14.5" x14ac:dyDescent="0.35">
      <c r="A3407" s="127" t="s">
        <v>47301</v>
      </c>
      <c r="B3407" s="128">
        <v>6483373.7599999998</v>
      </c>
      <c r="D3407" s="127" t="s">
        <v>49387</v>
      </c>
      <c r="E3407" s="258">
        <v>6483373.7599999998</v>
      </c>
    </row>
    <row r="3408" spans="1:5" ht="14.5" x14ac:dyDescent="0.35">
      <c r="A3408" s="127" t="s">
        <v>44888</v>
      </c>
      <c r="B3408" s="128">
        <v>1149960.24</v>
      </c>
      <c r="D3408" s="127" t="s">
        <v>46279</v>
      </c>
      <c r="E3408" s="258">
        <v>1149960.24</v>
      </c>
    </row>
    <row r="3409" spans="1:5" ht="14.5" x14ac:dyDescent="0.35">
      <c r="A3409" s="127" t="s">
        <v>43800</v>
      </c>
      <c r="B3409" s="128">
        <v>124336</v>
      </c>
      <c r="D3409" s="127" t="s">
        <v>44343</v>
      </c>
      <c r="E3409" s="258">
        <v>124336</v>
      </c>
    </row>
    <row r="3410" spans="1:5" ht="14.5" x14ac:dyDescent="0.35">
      <c r="A3410" s="127" t="s">
        <v>43801</v>
      </c>
      <c r="B3410" s="128">
        <v>128925</v>
      </c>
      <c r="D3410" s="127" t="s">
        <v>44344</v>
      </c>
      <c r="E3410" s="258">
        <v>128925</v>
      </c>
    </row>
    <row r="3411" spans="1:5" ht="14.5" x14ac:dyDescent="0.35">
      <c r="A3411" s="127" t="s">
        <v>43802</v>
      </c>
      <c r="B3411" s="128">
        <v>88152</v>
      </c>
      <c r="D3411" s="127" t="s">
        <v>44345</v>
      </c>
      <c r="E3411" s="258">
        <v>88152</v>
      </c>
    </row>
    <row r="3412" spans="1:5" ht="14.5" x14ac:dyDescent="0.35">
      <c r="A3412" s="127" t="s">
        <v>43803</v>
      </c>
      <c r="B3412" s="128">
        <v>87829</v>
      </c>
      <c r="D3412" s="127" t="s">
        <v>44346</v>
      </c>
      <c r="E3412" s="258">
        <v>87829</v>
      </c>
    </row>
    <row r="3413" spans="1:5" ht="14.5" x14ac:dyDescent="0.35">
      <c r="A3413" s="127" t="s">
        <v>47302</v>
      </c>
      <c r="B3413" s="128">
        <v>2305490.94</v>
      </c>
      <c r="D3413" s="127" t="s">
        <v>49388</v>
      </c>
      <c r="E3413" s="258">
        <v>2305490.94</v>
      </c>
    </row>
    <row r="3414" spans="1:5" ht="14.5" x14ac:dyDescent="0.35">
      <c r="A3414" s="127" t="s">
        <v>47303</v>
      </c>
      <c r="B3414" s="128">
        <v>394129.4</v>
      </c>
      <c r="D3414" s="127" t="s">
        <v>49389</v>
      </c>
      <c r="E3414" s="258">
        <v>394129.4</v>
      </c>
    </row>
    <row r="3415" spans="1:5" ht="14.5" x14ac:dyDescent="0.35">
      <c r="A3415" s="127" t="s">
        <v>47304</v>
      </c>
      <c r="B3415" s="128">
        <v>1678474.53</v>
      </c>
      <c r="D3415" s="127" t="s">
        <v>49390</v>
      </c>
      <c r="E3415" s="258">
        <v>1678474.53</v>
      </c>
    </row>
    <row r="3416" spans="1:5" ht="14.5" x14ac:dyDescent="0.35">
      <c r="A3416" s="127" t="s">
        <v>43804</v>
      </c>
      <c r="B3416" s="128">
        <v>50529</v>
      </c>
      <c r="D3416" s="127" t="s">
        <v>44347</v>
      </c>
      <c r="E3416" s="258">
        <v>50529</v>
      </c>
    </row>
    <row r="3417" spans="1:5" ht="14.5" x14ac:dyDescent="0.35">
      <c r="A3417" s="127" t="s">
        <v>47305</v>
      </c>
      <c r="B3417" s="128">
        <v>531836.51</v>
      </c>
      <c r="D3417" s="127" t="s">
        <v>49391</v>
      </c>
      <c r="E3417" s="258">
        <v>531836.51</v>
      </c>
    </row>
    <row r="3418" spans="1:5" ht="14.5" x14ac:dyDescent="0.35">
      <c r="A3418" s="127" t="s">
        <v>47306</v>
      </c>
      <c r="B3418" s="128">
        <v>2990725.42</v>
      </c>
      <c r="D3418" s="127" t="s">
        <v>49392</v>
      </c>
      <c r="E3418" s="258">
        <v>2990725.42</v>
      </c>
    </row>
    <row r="3419" spans="1:5" ht="14.5" x14ac:dyDescent="0.35">
      <c r="A3419" s="127" t="s">
        <v>44889</v>
      </c>
      <c r="B3419" s="128">
        <v>772315.37</v>
      </c>
      <c r="D3419" s="127" t="s">
        <v>46280</v>
      </c>
      <c r="E3419" s="258">
        <v>772315.37</v>
      </c>
    </row>
    <row r="3420" spans="1:5" ht="14.5" x14ac:dyDescent="0.35">
      <c r="A3420" s="127" t="s">
        <v>44890</v>
      </c>
      <c r="B3420" s="128">
        <v>610227.82999999996</v>
      </c>
      <c r="D3420" s="127" t="s">
        <v>46281</v>
      </c>
      <c r="E3420" s="258">
        <v>610227.82999999996</v>
      </c>
    </row>
    <row r="3421" spans="1:5" ht="14.5" x14ac:dyDescent="0.35">
      <c r="A3421" s="127" t="s">
        <v>44891</v>
      </c>
      <c r="B3421" s="128">
        <v>1927845.4</v>
      </c>
      <c r="D3421" s="127" t="s">
        <v>46282</v>
      </c>
      <c r="E3421" s="258">
        <v>1927845.4</v>
      </c>
    </row>
    <row r="3422" spans="1:5" ht="14.5" x14ac:dyDescent="0.35">
      <c r="A3422" s="127" t="s">
        <v>43805</v>
      </c>
      <c r="B3422" s="128">
        <v>114540</v>
      </c>
      <c r="D3422" s="127" t="s">
        <v>44348</v>
      </c>
      <c r="E3422" s="258">
        <v>114540</v>
      </c>
    </row>
    <row r="3423" spans="1:5" ht="14.5" x14ac:dyDescent="0.35">
      <c r="A3423" s="127" t="s">
        <v>43806</v>
      </c>
      <c r="B3423" s="128">
        <v>116968</v>
      </c>
      <c r="D3423" s="127" t="s">
        <v>44349</v>
      </c>
      <c r="E3423" s="258">
        <v>116968</v>
      </c>
    </row>
    <row r="3424" spans="1:5" ht="14.5" x14ac:dyDescent="0.35">
      <c r="A3424" s="127" t="s">
        <v>43807</v>
      </c>
      <c r="B3424" s="128">
        <v>50986</v>
      </c>
      <c r="D3424" s="127" t="s">
        <v>44350</v>
      </c>
      <c r="E3424" s="258">
        <v>50986</v>
      </c>
    </row>
    <row r="3425" spans="1:5" ht="14.5" x14ac:dyDescent="0.35">
      <c r="A3425" s="127" t="s">
        <v>47307</v>
      </c>
      <c r="B3425" s="128">
        <v>726449.17</v>
      </c>
      <c r="D3425" s="127" t="s">
        <v>49393</v>
      </c>
      <c r="E3425" s="258">
        <v>726449.17</v>
      </c>
    </row>
    <row r="3426" spans="1:5" ht="14.5" x14ac:dyDescent="0.35">
      <c r="A3426" s="127" t="s">
        <v>43808</v>
      </c>
      <c r="B3426" s="128">
        <v>60823</v>
      </c>
      <c r="D3426" s="127" t="s">
        <v>44351</v>
      </c>
      <c r="E3426" s="258">
        <v>60823</v>
      </c>
    </row>
    <row r="3427" spans="1:5" ht="14.5" x14ac:dyDescent="0.35">
      <c r="A3427" s="127" t="s">
        <v>47308</v>
      </c>
      <c r="B3427" s="128">
        <v>459836.89</v>
      </c>
      <c r="D3427" s="127" t="s">
        <v>49394</v>
      </c>
      <c r="E3427" s="258">
        <v>459836.89</v>
      </c>
    </row>
    <row r="3428" spans="1:5" ht="14.5" x14ac:dyDescent="0.35">
      <c r="A3428" s="127" t="s">
        <v>47309</v>
      </c>
      <c r="B3428" s="128">
        <v>306043.63</v>
      </c>
      <c r="D3428" s="127" t="s">
        <v>49395</v>
      </c>
      <c r="E3428" s="258">
        <v>306043.63</v>
      </c>
    </row>
    <row r="3429" spans="1:5" ht="14.5" x14ac:dyDescent="0.35">
      <c r="A3429" s="127" t="s">
        <v>47310</v>
      </c>
      <c r="B3429" s="128">
        <v>3052145.66</v>
      </c>
      <c r="D3429" s="127" t="s">
        <v>49396</v>
      </c>
      <c r="E3429" s="258">
        <v>3052145.66</v>
      </c>
    </row>
    <row r="3430" spans="1:5" ht="14.5" x14ac:dyDescent="0.35">
      <c r="A3430" s="127" t="s">
        <v>43809</v>
      </c>
      <c r="B3430" s="128">
        <v>162135</v>
      </c>
      <c r="D3430" s="127" t="s">
        <v>44352</v>
      </c>
      <c r="E3430" s="258">
        <v>162135</v>
      </c>
    </row>
    <row r="3431" spans="1:5" ht="14.5" x14ac:dyDescent="0.35">
      <c r="A3431" s="127" t="s">
        <v>44892</v>
      </c>
      <c r="B3431" s="128">
        <v>1076037.43</v>
      </c>
      <c r="D3431" s="127" t="s">
        <v>46283</v>
      </c>
      <c r="E3431" s="258">
        <v>1076037.43</v>
      </c>
    </row>
    <row r="3432" spans="1:5" ht="14.5" x14ac:dyDescent="0.35">
      <c r="A3432" s="127" t="s">
        <v>47311</v>
      </c>
      <c r="B3432" s="128">
        <v>519157.24</v>
      </c>
      <c r="D3432" s="127" t="s">
        <v>49397</v>
      </c>
      <c r="E3432" s="258">
        <v>519157.24</v>
      </c>
    </row>
    <row r="3433" spans="1:5" ht="14.5" x14ac:dyDescent="0.35">
      <c r="A3433" s="127" t="s">
        <v>43810</v>
      </c>
      <c r="B3433" s="128">
        <v>29873</v>
      </c>
      <c r="D3433" s="127" t="s">
        <v>44353</v>
      </c>
      <c r="E3433" s="258">
        <v>29873</v>
      </c>
    </row>
    <row r="3434" spans="1:5" ht="14.5" x14ac:dyDescent="0.35">
      <c r="A3434" s="127" t="s">
        <v>43811</v>
      </c>
      <c r="B3434" s="128">
        <v>137779</v>
      </c>
      <c r="D3434" s="127" t="s">
        <v>44354</v>
      </c>
      <c r="E3434" s="258">
        <v>137779</v>
      </c>
    </row>
    <row r="3435" spans="1:5" ht="14.5" x14ac:dyDescent="0.35">
      <c r="A3435" s="127" t="s">
        <v>47312</v>
      </c>
      <c r="B3435" s="128">
        <v>2453462.7599999998</v>
      </c>
      <c r="D3435" s="127" t="s">
        <v>49398</v>
      </c>
      <c r="E3435" s="258">
        <v>2453462.7599999998</v>
      </c>
    </row>
    <row r="3436" spans="1:5" ht="14.5" x14ac:dyDescent="0.35">
      <c r="A3436" s="127" t="s">
        <v>47313</v>
      </c>
      <c r="B3436" s="128">
        <v>10689218.630000001</v>
      </c>
      <c r="D3436" s="127" t="s">
        <v>49399</v>
      </c>
      <c r="E3436" s="258">
        <v>10689218.630000001</v>
      </c>
    </row>
    <row r="3437" spans="1:5" ht="14.5" x14ac:dyDescent="0.35">
      <c r="A3437" s="127" t="s">
        <v>43812</v>
      </c>
      <c r="B3437" s="128">
        <v>172294</v>
      </c>
      <c r="D3437" s="127" t="s">
        <v>44355</v>
      </c>
      <c r="E3437" s="258">
        <v>172294</v>
      </c>
    </row>
    <row r="3438" spans="1:5" ht="14.5" x14ac:dyDescent="0.35">
      <c r="A3438" s="127" t="s">
        <v>43813</v>
      </c>
      <c r="B3438" s="128">
        <v>92041</v>
      </c>
      <c r="D3438" s="127" t="s">
        <v>44356</v>
      </c>
      <c r="E3438" s="258">
        <v>92041</v>
      </c>
    </row>
    <row r="3439" spans="1:5" ht="14.5" x14ac:dyDescent="0.35">
      <c r="A3439" s="127" t="s">
        <v>47314</v>
      </c>
      <c r="B3439" s="128">
        <v>922000.35</v>
      </c>
      <c r="D3439" s="127" t="s">
        <v>49400</v>
      </c>
      <c r="E3439" s="258">
        <v>922000.35</v>
      </c>
    </row>
    <row r="3440" spans="1:5" ht="14.5" x14ac:dyDescent="0.35">
      <c r="A3440" s="127" t="s">
        <v>43814</v>
      </c>
      <c r="B3440" s="128">
        <v>11304</v>
      </c>
      <c r="D3440" s="127" t="s">
        <v>44357</v>
      </c>
      <c r="E3440" s="258">
        <v>11304</v>
      </c>
    </row>
    <row r="3441" spans="1:5" ht="14.5" x14ac:dyDescent="0.35">
      <c r="A3441" s="127" t="s">
        <v>44893</v>
      </c>
      <c r="B3441" s="128">
        <v>1235500.3899999999</v>
      </c>
      <c r="D3441" s="127" t="s">
        <v>46284</v>
      </c>
      <c r="E3441" s="258">
        <v>1235500.3899999999</v>
      </c>
    </row>
    <row r="3442" spans="1:5" ht="14.5" x14ac:dyDescent="0.35">
      <c r="A3442" s="127" t="s">
        <v>44894</v>
      </c>
      <c r="B3442" s="128">
        <v>3477633.52</v>
      </c>
      <c r="D3442" s="127" t="s">
        <v>46285</v>
      </c>
      <c r="E3442" s="258">
        <v>3477633.52</v>
      </c>
    </row>
    <row r="3443" spans="1:5" ht="14.5" x14ac:dyDescent="0.35">
      <c r="A3443" s="127" t="s">
        <v>44895</v>
      </c>
      <c r="B3443" s="128">
        <v>659894.59</v>
      </c>
      <c r="D3443" s="127" t="s">
        <v>46286</v>
      </c>
      <c r="E3443" s="258">
        <v>659894.59</v>
      </c>
    </row>
    <row r="3444" spans="1:5" ht="14.5" x14ac:dyDescent="0.35">
      <c r="A3444" s="127" t="s">
        <v>44896</v>
      </c>
      <c r="B3444" s="128">
        <v>461632.08</v>
      </c>
      <c r="D3444" s="127" t="s">
        <v>46287</v>
      </c>
      <c r="E3444" s="258">
        <v>461632.08</v>
      </c>
    </row>
    <row r="3445" spans="1:5" ht="14.5" x14ac:dyDescent="0.35">
      <c r="A3445" s="127" t="s">
        <v>43815</v>
      </c>
      <c r="B3445" s="128">
        <v>42990.42</v>
      </c>
      <c r="D3445" s="127" t="s">
        <v>44358</v>
      </c>
      <c r="E3445" s="258">
        <v>42990.42</v>
      </c>
    </row>
    <row r="3446" spans="1:5" ht="14.5" x14ac:dyDescent="0.35">
      <c r="A3446" s="127" t="s">
        <v>43816</v>
      </c>
      <c r="B3446" s="128">
        <v>76096</v>
      </c>
      <c r="D3446" s="127" t="s">
        <v>44359</v>
      </c>
      <c r="E3446" s="258">
        <v>76096</v>
      </c>
    </row>
    <row r="3447" spans="1:5" ht="14.5" x14ac:dyDescent="0.35">
      <c r="A3447" s="127" t="s">
        <v>44897</v>
      </c>
      <c r="B3447" s="128">
        <v>1247457.6200000001</v>
      </c>
      <c r="D3447" s="127" t="s">
        <v>46288</v>
      </c>
      <c r="E3447" s="258">
        <v>1247457.6200000001</v>
      </c>
    </row>
    <row r="3448" spans="1:5" ht="14.5" x14ac:dyDescent="0.35">
      <c r="A3448" s="127" t="s">
        <v>47315</v>
      </c>
      <c r="B3448" s="128">
        <v>1867970.64</v>
      </c>
      <c r="D3448" s="127" t="s">
        <v>49401</v>
      </c>
      <c r="E3448" s="258">
        <v>1867970.64</v>
      </c>
    </row>
    <row r="3449" spans="1:5" ht="14.5" x14ac:dyDescent="0.35">
      <c r="A3449" s="127" t="s">
        <v>44898</v>
      </c>
      <c r="B3449" s="128">
        <v>7826730.6799999997</v>
      </c>
      <c r="D3449" s="127" t="s">
        <v>46289</v>
      </c>
      <c r="E3449" s="258">
        <v>7826730.6799999997</v>
      </c>
    </row>
    <row r="3450" spans="1:5" ht="14.5" x14ac:dyDescent="0.35">
      <c r="A3450" s="127" t="s">
        <v>43817</v>
      </c>
      <c r="B3450" s="128">
        <v>168473</v>
      </c>
      <c r="D3450" s="127" t="s">
        <v>44360</v>
      </c>
      <c r="E3450" s="258">
        <v>168473</v>
      </c>
    </row>
    <row r="3451" spans="1:5" ht="14.5" x14ac:dyDescent="0.35">
      <c r="A3451" s="127" t="s">
        <v>43818</v>
      </c>
      <c r="B3451" s="128">
        <v>96374</v>
      </c>
      <c r="D3451" s="127" t="s">
        <v>44361</v>
      </c>
      <c r="E3451" s="258">
        <v>96374</v>
      </c>
    </row>
    <row r="3452" spans="1:5" ht="14.5" x14ac:dyDescent="0.35">
      <c r="A3452" s="127" t="s">
        <v>43819</v>
      </c>
      <c r="B3452" s="128">
        <v>48120</v>
      </c>
      <c r="D3452" s="127" t="s">
        <v>44362</v>
      </c>
      <c r="E3452" s="258">
        <v>48120</v>
      </c>
    </row>
    <row r="3453" spans="1:5" ht="14.5" x14ac:dyDescent="0.35">
      <c r="A3453" s="127" t="s">
        <v>43820</v>
      </c>
      <c r="B3453" s="128">
        <v>83322</v>
      </c>
      <c r="D3453" s="127" t="s">
        <v>44363</v>
      </c>
      <c r="E3453" s="258">
        <v>83322</v>
      </c>
    </row>
    <row r="3454" spans="1:5" ht="14.5" x14ac:dyDescent="0.35">
      <c r="A3454" s="127" t="s">
        <v>43821</v>
      </c>
      <c r="B3454" s="128">
        <v>82622</v>
      </c>
      <c r="D3454" s="127" t="s">
        <v>44364</v>
      </c>
      <c r="E3454" s="258">
        <v>82622</v>
      </c>
    </row>
    <row r="3455" spans="1:5" ht="14.5" x14ac:dyDescent="0.35">
      <c r="A3455" s="127" t="s">
        <v>43822</v>
      </c>
      <c r="B3455" s="128">
        <v>130765</v>
      </c>
      <c r="D3455" s="127" t="s">
        <v>44365</v>
      </c>
      <c r="E3455" s="258">
        <v>130765</v>
      </c>
    </row>
    <row r="3456" spans="1:5" ht="14.5" x14ac:dyDescent="0.35">
      <c r="A3456" s="127" t="s">
        <v>43823</v>
      </c>
      <c r="B3456" s="128">
        <v>214042</v>
      </c>
      <c r="D3456" s="127" t="s">
        <v>44366</v>
      </c>
      <c r="E3456" s="258">
        <v>214042</v>
      </c>
    </row>
    <row r="3457" spans="1:5" ht="14.5" x14ac:dyDescent="0.35">
      <c r="A3457" s="127" t="s">
        <v>43824</v>
      </c>
      <c r="B3457" s="128">
        <v>55911</v>
      </c>
      <c r="D3457" s="127" t="s">
        <v>44367</v>
      </c>
      <c r="E3457" s="258">
        <v>55911</v>
      </c>
    </row>
    <row r="3458" spans="1:5" ht="14.5" x14ac:dyDescent="0.35">
      <c r="A3458" s="127" t="s">
        <v>43825</v>
      </c>
      <c r="B3458" s="128">
        <v>86390</v>
      </c>
      <c r="D3458" s="127" t="s">
        <v>44368</v>
      </c>
      <c r="E3458" s="258">
        <v>86390</v>
      </c>
    </row>
    <row r="3459" spans="1:5" ht="14.5" x14ac:dyDescent="0.35">
      <c r="A3459" s="127" t="s">
        <v>43826</v>
      </c>
      <c r="B3459" s="128">
        <v>50058</v>
      </c>
      <c r="D3459" s="127" t="s">
        <v>44369</v>
      </c>
      <c r="E3459" s="258">
        <v>50058</v>
      </c>
    </row>
    <row r="3460" spans="1:5" ht="14.5" x14ac:dyDescent="0.35">
      <c r="A3460" s="127" t="s">
        <v>43827</v>
      </c>
      <c r="B3460" s="128">
        <v>71588</v>
      </c>
      <c r="D3460" s="127" t="s">
        <v>44370</v>
      </c>
      <c r="E3460" s="258">
        <v>71588</v>
      </c>
    </row>
    <row r="3461" spans="1:5" ht="14.5" x14ac:dyDescent="0.35">
      <c r="A3461" s="127" t="s">
        <v>43828</v>
      </c>
      <c r="B3461" s="128">
        <v>163844</v>
      </c>
      <c r="D3461" s="127" t="s">
        <v>44371</v>
      </c>
      <c r="E3461" s="258">
        <v>163844</v>
      </c>
    </row>
    <row r="3462" spans="1:5" ht="14.5" x14ac:dyDescent="0.35">
      <c r="A3462" s="127" t="s">
        <v>43829</v>
      </c>
      <c r="B3462" s="128">
        <v>67231</v>
      </c>
      <c r="D3462" s="127" t="s">
        <v>44372</v>
      </c>
      <c r="E3462" s="258">
        <v>67231</v>
      </c>
    </row>
    <row r="3463" spans="1:5" ht="14.5" x14ac:dyDescent="0.35">
      <c r="A3463" s="127" t="s">
        <v>43830</v>
      </c>
      <c r="B3463" s="128">
        <v>40235</v>
      </c>
      <c r="D3463" s="127" t="s">
        <v>44373</v>
      </c>
      <c r="E3463" s="258">
        <v>40235</v>
      </c>
    </row>
    <row r="3464" spans="1:5" ht="14.5" x14ac:dyDescent="0.35">
      <c r="A3464" s="127" t="s">
        <v>44899</v>
      </c>
      <c r="B3464" s="128">
        <v>1208654.3999999999</v>
      </c>
      <c r="D3464" s="127" t="s">
        <v>46290</v>
      </c>
      <c r="E3464" s="258">
        <v>1208654.3999999999</v>
      </c>
    </row>
    <row r="3465" spans="1:5" ht="14.5" x14ac:dyDescent="0.35">
      <c r="A3465" s="127" t="s">
        <v>43831</v>
      </c>
      <c r="B3465" s="128">
        <v>176008</v>
      </c>
      <c r="D3465" s="127" t="s">
        <v>44374</v>
      </c>
      <c r="E3465" s="258">
        <v>176008</v>
      </c>
    </row>
    <row r="3466" spans="1:5" ht="14.5" x14ac:dyDescent="0.35">
      <c r="A3466" s="127" t="s">
        <v>44900</v>
      </c>
      <c r="B3466" s="128">
        <v>10837098.09</v>
      </c>
      <c r="D3466" s="127" t="s">
        <v>46291</v>
      </c>
      <c r="E3466" s="258">
        <v>10837098.09</v>
      </c>
    </row>
    <row r="3467" spans="1:5" ht="14.5" x14ac:dyDescent="0.35">
      <c r="A3467" s="127" t="s">
        <v>43832</v>
      </c>
      <c r="B3467" s="128">
        <v>169549</v>
      </c>
      <c r="D3467" s="127" t="s">
        <v>44375</v>
      </c>
      <c r="E3467" s="258">
        <v>169549</v>
      </c>
    </row>
    <row r="3468" spans="1:5" ht="14.5" x14ac:dyDescent="0.35">
      <c r="A3468" s="127" t="s">
        <v>43833</v>
      </c>
      <c r="B3468" s="128">
        <v>89888</v>
      </c>
      <c r="D3468" s="127" t="s">
        <v>44376</v>
      </c>
      <c r="E3468" s="258">
        <v>89888</v>
      </c>
    </row>
    <row r="3469" spans="1:5" ht="14.5" x14ac:dyDescent="0.35">
      <c r="A3469" s="127" t="s">
        <v>43834</v>
      </c>
      <c r="B3469" s="128">
        <v>94732</v>
      </c>
      <c r="D3469" s="127" t="s">
        <v>44377</v>
      </c>
      <c r="E3469" s="258">
        <v>94732</v>
      </c>
    </row>
    <row r="3470" spans="1:5" ht="14.5" x14ac:dyDescent="0.35">
      <c r="A3470" s="127" t="s">
        <v>43835</v>
      </c>
      <c r="B3470" s="128">
        <v>85557</v>
      </c>
      <c r="D3470" s="127" t="s">
        <v>44378</v>
      </c>
      <c r="E3470" s="258">
        <v>85557</v>
      </c>
    </row>
    <row r="3471" spans="1:5" ht="14.5" x14ac:dyDescent="0.35">
      <c r="A3471" s="127" t="s">
        <v>43836</v>
      </c>
      <c r="B3471" s="128">
        <v>124803</v>
      </c>
      <c r="D3471" s="127" t="s">
        <v>44379</v>
      </c>
      <c r="E3471" s="258">
        <v>124803</v>
      </c>
    </row>
    <row r="3472" spans="1:5" ht="14.5" x14ac:dyDescent="0.35">
      <c r="A3472" s="127" t="s">
        <v>44901</v>
      </c>
      <c r="B3472" s="128">
        <v>1600179.84</v>
      </c>
      <c r="D3472" s="127" t="s">
        <v>46292</v>
      </c>
      <c r="E3472" s="258">
        <v>1600179.84</v>
      </c>
    </row>
    <row r="3473" spans="1:5" ht="14.5" x14ac:dyDescent="0.35">
      <c r="A3473" s="127" t="s">
        <v>43837</v>
      </c>
      <c r="B3473" s="128">
        <v>69098</v>
      </c>
      <c r="D3473" s="127" t="s">
        <v>44380</v>
      </c>
      <c r="E3473" s="258">
        <v>69098</v>
      </c>
    </row>
    <row r="3474" spans="1:5" ht="14.5" x14ac:dyDescent="0.35">
      <c r="A3474" s="127" t="s">
        <v>43838</v>
      </c>
      <c r="B3474" s="128">
        <v>67282</v>
      </c>
      <c r="D3474" s="127" t="s">
        <v>44381</v>
      </c>
      <c r="E3474" s="258">
        <v>67282</v>
      </c>
    </row>
    <row r="3475" spans="1:5" ht="14.5" x14ac:dyDescent="0.35">
      <c r="A3475" s="127" t="s">
        <v>47316</v>
      </c>
      <c r="B3475" s="128">
        <v>5832592.2199999997</v>
      </c>
      <c r="D3475" s="127" t="s">
        <v>49402</v>
      </c>
      <c r="E3475" s="258">
        <v>5832592.2199999997</v>
      </c>
    </row>
    <row r="3476" spans="1:5" ht="14.5" x14ac:dyDescent="0.35">
      <c r="A3476" s="127" t="s">
        <v>43839</v>
      </c>
      <c r="B3476" s="128">
        <v>309361</v>
      </c>
      <c r="D3476" s="127" t="s">
        <v>44382</v>
      </c>
      <c r="E3476" s="258">
        <v>309361</v>
      </c>
    </row>
    <row r="3477" spans="1:5" ht="14.5" x14ac:dyDescent="0.35">
      <c r="A3477" s="127" t="s">
        <v>43840</v>
      </c>
      <c r="B3477" s="128">
        <v>269018</v>
      </c>
      <c r="D3477" s="127" t="s">
        <v>44383</v>
      </c>
      <c r="E3477" s="258">
        <v>269018</v>
      </c>
    </row>
    <row r="3478" spans="1:5" ht="14.5" x14ac:dyDescent="0.35">
      <c r="A3478" s="127" t="s">
        <v>43841</v>
      </c>
      <c r="B3478" s="128">
        <v>33318</v>
      </c>
      <c r="D3478" s="127" t="s">
        <v>44384</v>
      </c>
      <c r="E3478" s="258">
        <v>33318</v>
      </c>
    </row>
    <row r="3479" spans="1:5" ht="14.5" x14ac:dyDescent="0.35">
      <c r="A3479" s="127" t="s">
        <v>43842</v>
      </c>
      <c r="B3479" s="128">
        <v>78047</v>
      </c>
      <c r="D3479" s="127" t="s">
        <v>44385</v>
      </c>
      <c r="E3479" s="258">
        <v>78047</v>
      </c>
    </row>
    <row r="3480" spans="1:5" ht="14.5" x14ac:dyDescent="0.35">
      <c r="A3480" s="127" t="s">
        <v>47317</v>
      </c>
      <c r="B3480" s="128">
        <v>451204.29</v>
      </c>
      <c r="D3480" s="127" t="s">
        <v>49403</v>
      </c>
      <c r="E3480" s="258">
        <v>451204.29</v>
      </c>
    </row>
    <row r="3481" spans="1:5" ht="14.5" x14ac:dyDescent="0.35">
      <c r="A3481" s="127" t="s">
        <v>47318</v>
      </c>
      <c r="B3481" s="128">
        <v>332240.2</v>
      </c>
      <c r="D3481" s="127" t="s">
        <v>49404</v>
      </c>
      <c r="E3481" s="258">
        <v>332240.2</v>
      </c>
    </row>
    <row r="3482" spans="1:5" ht="14.5" x14ac:dyDescent="0.35">
      <c r="A3482" s="127" t="s">
        <v>44902</v>
      </c>
      <c r="B3482" s="128">
        <v>1357762.41</v>
      </c>
      <c r="D3482" s="127" t="s">
        <v>46293</v>
      </c>
      <c r="E3482" s="258">
        <v>1357762.41</v>
      </c>
    </row>
    <row r="3483" spans="1:5" ht="14.5" x14ac:dyDescent="0.35">
      <c r="A3483" s="127" t="s">
        <v>43843</v>
      </c>
      <c r="B3483" s="128">
        <v>198076</v>
      </c>
      <c r="D3483" s="127" t="s">
        <v>44386</v>
      </c>
      <c r="E3483" s="258">
        <v>198076</v>
      </c>
    </row>
    <row r="3484" spans="1:5" ht="14.5" x14ac:dyDescent="0.35">
      <c r="A3484" s="127" t="s">
        <v>43844</v>
      </c>
      <c r="B3484" s="128">
        <v>125951</v>
      </c>
      <c r="D3484" s="127" t="s">
        <v>44387</v>
      </c>
      <c r="E3484" s="258">
        <v>125951</v>
      </c>
    </row>
    <row r="3485" spans="1:5" ht="14.5" x14ac:dyDescent="0.35">
      <c r="A3485" s="127" t="s">
        <v>44903</v>
      </c>
      <c r="B3485" s="128">
        <v>670275.53</v>
      </c>
      <c r="D3485" s="127" t="s">
        <v>46294</v>
      </c>
      <c r="E3485" s="258">
        <v>670275.53</v>
      </c>
    </row>
    <row r="3486" spans="1:5" ht="14.5" x14ac:dyDescent="0.35">
      <c r="A3486" s="127" t="s">
        <v>44904</v>
      </c>
      <c r="B3486" s="128">
        <v>15036704.51</v>
      </c>
      <c r="D3486" s="127" t="s">
        <v>46295</v>
      </c>
      <c r="E3486" s="258">
        <v>15036704.51</v>
      </c>
    </row>
    <row r="3487" spans="1:5" ht="14.5" x14ac:dyDescent="0.35">
      <c r="A3487" s="127" t="s">
        <v>43845</v>
      </c>
      <c r="B3487" s="128">
        <v>77239</v>
      </c>
      <c r="D3487" s="127" t="s">
        <v>44388</v>
      </c>
      <c r="E3487" s="258">
        <v>77239</v>
      </c>
    </row>
    <row r="3488" spans="1:5" ht="14.5" x14ac:dyDescent="0.35">
      <c r="A3488" s="127" t="s">
        <v>43846</v>
      </c>
      <c r="B3488" s="128">
        <v>82622</v>
      </c>
      <c r="D3488" s="127" t="s">
        <v>44389</v>
      </c>
      <c r="E3488" s="258">
        <v>82622</v>
      </c>
    </row>
    <row r="3489" spans="1:5" ht="14.5" x14ac:dyDescent="0.35">
      <c r="A3489" s="127" t="s">
        <v>43847</v>
      </c>
      <c r="B3489" s="128">
        <v>135801</v>
      </c>
      <c r="D3489" s="127" t="s">
        <v>44390</v>
      </c>
      <c r="E3489" s="258">
        <v>135801</v>
      </c>
    </row>
    <row r="3490" spans="1:5" ht="14.5" x14ac:dyDescent="0.35">
      <c r="A3490" s="127" t="s">
        <v>43848</v>
      </c>
      <c r="B3490" s="128">
        <v>202383</v>
      </c>
      <c r="D3490" s="127" t="s">
        <v>44391</v>
      </c>
      <c r="E3490" s="258">
        <v>202383</v>
      </c>
    </row>
    <row r="3491" spans="1:5" ht="14.5" x14ac:dyDescent="0.35">
      <c r="A3491" s="127" t="s">
        <v>43849</v>
      </c>
      <c r="B3491" s="128">
        <v>164705</v>
      </c>
      <c r="D3491" s="127" t="s">
        <v>44392</v>
      </c>
      <c r="E3491" s="258">
        <v>164705</v>
      </c>
    </row>
    <row r="3492" spans="1:5" ht="14.5" x14ac:dyDescent="0.35">
      <c r="A3492" s="127" t="s">
        <v>43850</v>
      </c>
      <c r="B3492" s="128">
        <v>186773</v>
      </c>
      <c r="D3492" s="127" t="s">
        <v>44393</v>
      </c>
      <c r="E3492" s="258">
        <v>186773</v>
      </c>
    </row>
    <row r="3493" spans="1:5" ht="14.5" x14ac:dyDescent="0.35">
      <c r="A3493" s="127" t="s">
        <v>43851</v>
      </c>
      <c r="B3493" s="128">
        <v>76163</v>
      </c>
      <c r="D3493" s="127" t="s">
        <v>44394</v>
      </c>
      <c r="E3493" s="258">
        <v>76163</v>
      </c>
    </row>
    <row r="3494" spans="1:5" ht="14.5" x14ac:dyDescent="0.35">
      <c r="A3494" s="127" t="s">
        <v>43852</v>
      </c>
      <c r="B3494" s="128">
        <v>63191</v>
      </c>
      <c r="D3494" s="127" t="s">
        <v>44395</v>
      </c>
      <c r="E3494" s="258">
        <v>63191</v>
      </c>
    </row>
    <row r="3495" spans="1:5" ht="14.5" x14ac:dyDescent="0.35">
      <c r="A3495" s="127" t="s">
        <v>43853</v>
      </c>
      <c r="B3495" s="128">
        <v>88536</v>
      </c>
      <c r="D3495" s="127" t="s">
        <v>44396</v>
      </c>
      <c r="E3495" s="258">
        <v>88536</v>
      </c>
    </row>
    <row r="3496" spans="1:5" ht="14.5" x14ac:dyDescent="0.35">
      <c r="A3496" s="127" t="s">
        <v>43854</v>
      </c>
      <c r="B3496" s="128">
        <v>94733</v>
      </c>
      <c r="D3496" s="127" t="s">
        <v>44397</v>
      </c>
      <c r="E3496" s="258">
        <v>94733</v>
      </c>
    </row>
    <row r="3497" spans="1:5" ht="14.5" x14ac:dyDescent="0.35">
      <c r="A3497" s="127" t="s">
        <v>43855</v>
      </c>
      <c r="B3497" s="128">
        <v>61832</v>
      </c>
      <c r="D3497" s="127" t="s">
        <v>44398</v>
      </c>
      <c r="E3497" s="258">
        <v>61832</v>
      </c>
    </row>
    <row r="3498" spans="1:5" ht="14.5" x14ac:dyDescent="0.35">
      <c r="A3498" s="127" t="s">
        <v>43856</v>
      </c>
      <c r="B3498" s="128">
        <v>67282</v>
      </c>
      <c r="D3498" s="127" t="s">
        <v>44399</v>
      </c>
      <c r="E3498" s="258">
        <v>67282</v>
      </c>
    </row>
    <row r="3499" spans="1:5" ht="14.5" x14ac:dyDescent="0.35">
      <c r="A3499" s="127" t="s">
        <v>43857</v>
      </c>
      <c r="B3499" s="128">
        <v>60217</v>
      </c>
      <c r="D3499" s="127" t="s">
        <v>44400</v>
      </c>
      <c r="E3499" s="258">
        <v>60217</v>
      </c>
    </row>
    <row r="3500" spans="1:5" ht="14.5" x14ac:dyDescent="0.35">
      <c r="A3500" s="127" t="s">
        <v>47319</v>
      </c>
      <c r="B3500" s="128">
        <v>579387.55000000005</v>
      </c>
      <c r="D3500" s="127" t="s">
        <v>49405</v>
      </c>
      <c r="E3500" s="258">
        <v>579387.55000000005</v>
      </c>
    </row>
    <row r="3501" spans="1:5" ht="14.5" x14ac:dyDescent="0.35">
      <c r="A3501" s="127" t="s">
        <v>44905</v>
      </c>
      <c r="B3501" s="128">
        <v>567667.31999999995</v>
      </c>
      <c r="D3501" s="127" t="s">
        <v>46296</v>
      </c>
      <c r="E3501" s="258">
        <v>567667.31999999995</v>
      </c>
    </row>
    <row r="3502" spans="1:5" ht="14.5" x14ac:dyDescent="0.35">
      <c r="A3502" s="127" t="s">
        <v>47320</v>
      </c>
      <c r="B3502" s="128">
        <v>234677.02</v>
      </c>
      <c r="D3502" s="127" t="s">
        <v>49406</v>
      </c>
      <c r="E3502" s="258">
        <v>234677.02</v>
      </c>
    </row>
    <row r="3503" spans="1:5" ht="14.5" x14ac:dyDescent="0.35">
      <c r="A3503" s="127" t="s">
        <v>43858</v>
      </c>
      <c r="B3503" s="128">
        <v>132562</v>
      </c>
      <c r="D3503" s="127" t="s">
        <v>44401</v>
      </c>
      <c r="E3503" s="258">
        <v>132562</v>
      </c>
    </row>
    <row r="3504" spans="1:5" ht="14.5" x14ac:dyDescent="0.35">
      <c r="A3504" s="127" t="s">
        <v>43859</v>
      </c>
      <c r="B3504" s="128">
        <v>73741</v>
      </c>
      <c r="D3504" s="127" t="s">
        <v>44402</v>
      </c>
      <c r="E3504" s="258">
        <v>73741</v>
      </c>
    </row>
    <row r="3505" spans="1:5" ht="14.5" x14ac:dyDescent="0.35">
      <c r="A3505" s="127" t="s">
        <v>47321</v>
      </c>
      <c r="B3505" s="128">
        <v>3761696.48</v>
      </c>
      <c r="D3505" s="127" t="s">
        <v>49407</v>
      </c>
      <c r="E3505" s="258">
        <v>3761696.48</v>
      </c>
    </row>
    <row r="3506" spans="1:5" ht="14.5" x14ac:dyDescent="0.35">
      <c r="A3506" s="127" t="s">
        <v>43860</v>
      </c>
      <c r="B3506" s="128">
        <v>57593</v>
      </c>
      <c r="D3506" s="127" t="s">
        <v>44403</v>
      </c>
      <c r="E3506" s="258">
        <v>57593</v>
      </c>
    </row>
    <row r="3507" spans="1:5" ht="14.5" x14ac:dyDescent="0.35">
      <c r="A3507" s="127" t="s">
        <v>43861</v>
      </c>
      <c r="B3507" s="128">
        <v>44029</v>
      </c>
      <c r="D3507" s="127" t="s">
        <v>44404</v>
      </c>
      <c r="E3507" s="258">
        <v>44029</v>
      </c>
    </row>
    <row r="3508" spans="1:5" ht="14.5" x14ac:dyDescent="0.35">
      <c r="A3508" s="127" t="s">
        <v>47322</v>
      </c>
      <c r="B3508" s="128">
        <v>1524996.94</v>
      </c>
      <c r="D3508" s="127" t="s">
        <v>49408</v>
      </c>
      <c r="E3508" s="258">
        <v>1524996.94</v>
      </c>
    </row>
    <row r="3509" spans="1:5" ht="14.5" x14ac:dyDescent="0.35">
      <c r="A3509" s="127" t="s">
        <v>43862</v>
      </c>
      <c r="B3509" s="128">
        <v>90897</v>
      </c>
      <c r="D3509" s="127" t="s">
        <v>44405</v>
      </c>
      <c r="E3509" s="258">
        <v>90897</v>
      </c>
    </row>
    <row r="3510" spans="1:5" ht="14.5" x14ac:dyDescent="0.35">
      <c r="A3510" s="127" t="s">
        <v>47323</v>
      </c>
      <c r="B3510" s="128">
        <v>2617456.3199999998</v>
      </c>
      <c r="D3510" s="127" t="s">
        <v>49409</v>
      </c>
      <c r="E3510" s="258">
        <v>2617456.3199999998</v>
      </c>
    </row>
    <row r="3511" spans="1:5" ht="14.5" x14ac:dyDescent="0.35">
      <c r="A3511" s="127" t="s">
        <v>43863</v>
      </c>
      <c r="B3511" s="128">
        <v>37611</v>
      </c>
      <c r="D3511" s="127" t="s">
        <v>44406</v>
      </c>
      <c r="E3511" s="258">
        <v>37611</v>
      </c>
    </row>
    <row r="3512" spans="1:5" ht="14.5" x14ac:dyDescent="0.35">
      <c r="A3512" s="127" t="s">
        <v>43864</v>
      </c>
      <c r="B3512" s="128">
        <v>90050</v>
      </c>
      <c r="D3512" s="127" t="s">
        <v>44407</v>
      </c>
      <c r="E3512" s="258">
        <v>90050</v>
      </c>
    </row>
    <row r="3513" spans="1:5" ht="14.5" x14ac:dyDescent="0.35">
      <c r="A3513" s="127" t="s">
        <v>47324</v>
      </c>
      <c r="B3513" s="128">
        <v>645191.97</v>
      </c>
      <c r="D3513" s="127" t="s">
        <v>49410</v>
      </c>
      <c r="E3513" s="258">
        <v>645191.97</v>
      </c>
    </row>
    <row r="3514" spans="1:5" ht="14.5" x14ac:dyDescent="0.35">
      <c r="A3514" s="127" t="s">
        <v>47325</v>
      </c>
      <c r="B3514" s="128">
        <v>1803137.77</v>
      </c>
      <c r="D3514" s="127" t="s">
        <v>49411</v>
      </c>
      <c r="E3514" s="258">
        <v>1803137.77</v>
      </c>
    </row>
    <row r="3515" spans="1:5" ht="14.5" x14ac:dyDescent="0.35">
      <c r="A3515" s="127" t="s">
        <v>44906</v>
      </c>
      <c r="B3515" s="128">
        <v>204126.64</v>
      </c>
      <c r="D3515" s="127" t="s">
        <v>46297</v>
      </c>
      <c r="E3515" s="258">
        <v>204126.64</v>
      </c>
    </row>
    <row r="3516" spans="1:5" ht="14.5" x14ac:dyDescent="0.35">
      <c r="A3516" s="127" t="s">
        <v>47326</v>
      </c>
      <c r="B3516" s="128">
        <v>3975534.35</v>
      </c>
      <c r="D3516" s="127" t="s">
        <v>49412</v>
      </c>
      <c r="E3516" s="258">
        <v>3975534.35</v>
      </c>
    </row>
    <row r="3517" spans="1:5" ht="14.5" x14ac:dyDescent="0.35">
      <c r="A3517" s="127" t="s">
        <v>47327</v>
      </c>
      <c r="B3517" s="128">
        <v>1188469.9099999999</v>
      </c>
      <c r="D3517" s="127" t="s">
        <v>49413</v>
      </c>
      <c r="E3517" s="258">
        <v>1188469.9099999999</v>
      </c>
    </row>
    <row r="3518" spans="1:5" ht="14.5" x14ac:dyDescent="0.35">
      <c r="A3518" s="127" t="s">
        <v>43865</v>
      </c>
      <c r="B3518" s="128">
        <v>107677</v>
      </c>
      <c r="D3518" s="127" t="s">
        <v>44408</v>
      </c>
      <c r="E3518" s="258">
        <v>107677</v>
      </c>
    </row>
    <row r="3519" spans="1:5" ht="14.5" x14ac:dyDescent="0.35">
      <c r="A3519" s="127" t="s">
        <v>43866</v>
      </c>
      <c r="B3519" s="128">
        <v>16619</v>
      </c>
      <c r="D3519" s="127" t="s">
        <v>44409</v>
      </c>
      <c r="E3519" s="258">
        <v>16619</v>
      </c>
    </row>
    <row r="3520" spans="1:5" ht="14.5" x14ac:dyDescent="0.35">
      <c r="A3520" s="127" t="s">
        <v>43867</v>
      </c>
      <c r="B3520" s="128">
        <v>284262</v>
      </c>
      <c r="D3520" s="127" t="s">
        <v>44410</v>
      </c>
      <c r="E3520" s="258">
        <v>284262</v>
      </c>
    </row>
    <row r="3521" spans="1:5" ht="14.5" x14ac:dyDescent="0.35">
      <c r="A3521" s="127" t="s">
        <v>43868</v>
      </c>
      <c r="B3521" s="128">
        <v>214359</v>
      </c>
      <c r="D3521" s="127" t="s">
        <v>44411</v>
      </c>
      <c r="E3521" s="258">
        <v>214359</v>
      </c>
    </row>
    <row r="3522" spans="1:5" ht="14.5" x14ac:dyDescent="0.35">
      <c r="A3522" s="127" t="s">
        <v>43869</v>
      </c>
      <c r="B3522" s="128">
        <v>102806</v>
      </c>
      <c r="D3522" s="127" t="s">
        <v>44412</v>
      </c>
      <c r="E3522" s="258">
        <v>102806</v>
      </c>
    </row>
    <row r="3523" spans="1:5" ht="14.5" x14ac:dyDescent="0.35">
      <c r="A3523" s="127" t="s">
        <v>47328</v>
      </c>
      <c r="B3523" s="128">
        <v>860947.65</v>
      </c>
      <c r="D3523" s="127" t="s">
        <v>49414</v>
      </c>
      <c r="E3523" s="258">
        <v>860947.65</v>
      </c>
    </row>
    <row r="3524" spans="1:5" ht="14.5" x14ac:dyDescent="0.35">
      <c r="A3524" s="127" t="s">
        <v>43870</v>
      </c>
      <c r="B3524" s="128">
        <v>64483</v>
      </c>
      <c r="D3524" s="127" t="s">
        <v>44413</v>
      </c>
      <c r="E3524" s="258">
        <v>64483</v>
      </c>
    </row>
    <row r="3525" spans="1:5" ht="14.5" x14ac:dyDescent="0.35">
      <c r="A3525" s="127" t="s">
        <v>47329</v>
      </c>
      <c r="B3525" s="128">
        <v>6653640.9299999997</v>
      </c>
      <c r="D3525" s="127" t="s">
        <v>49415</v>
      </c>
      <c r="E3525" s="258">
        <v>6653640.9299999997</v>
      </c>
    </row>
    <row r="3526" spans="1:5" ht="14.5" x14ac:dyDescent="0.35">
      <c r="A3526" s="127" t="s">
        <v>43871</v>
      </c>
      <c r="B3526" s="128">
        <v>132773</v>
      </c>
      <c r="D3526" s="127" t="s">
        <v>44414</v>
      </c>
      <c r="E3526" s="258">
        <v>132773</v>
      </c>
    </row>
    <row r="3527" spans="1:5" ht="14.5" x14ac:dyDescent="0.35">
      <c r="A3527" s="127" t="s">
        <v>43872</v>
      </c>
      <c r="B3527" s="128">
        <v>80583</v>
      </c>
      <c r="D3527" s="127" t="s">
        <v>44415</v>
      </c>
      <c r="E3527" s="258">
        <v>80583</v>
      </c>
    </row>
    <row r="3528" spans="1:5" ht="14.5" x14ac:dyDescent="0.35">
      <c r="A3528" s="127" t="s">
        <v>47330</v>
      </c>
      <c r="B3528" s="128">
        <v>299972.21000000002</v>
      </c>
      <c r="D3528" s="127" t="s">
        <v>49416</v>
      </c>
      <c r="E3528" s="258">
        <v>299972.21000000002</v>
      </c>
    </row>
    <row r="3529" spans="1:5" ht="14.5" x14ac:dyDescent="0.35">
      <c r="A3529" s="127" t="s">
        <v>47331</v>
      </c>
      <c r="B3529" s="128">
        <v>1866046.01</v>
      </c>
      <c r="D3529" s="127" t="s">
        <v>49417</v>
      </c>
      <c r="E3529" s="258">
        <v>1866046.01</v>
      </c>
    </row>
    <row r="3530" spans="1:5" ht="14.5" x14ac:dyDescent="0.35">
      <c r="A3530" s="127" t="s">
        <v>43873</v>
      </c>
      <c r="B3530" s="128">
        <v>73781</v>
      </c>
      <c r="D3530" s="127" t="s">
        <v>44416</v>
      </c>
      <c r="E3530" s="258">
        <v>73781</v>
      </c>
    </row>
    <row r="3531" spans="1:5" ht="14.5" x14ac:dyDescent="0.35">
      <c r="A3531" s="127" t="s">
        <v>43874</v>
      </c>
      <c r="B3531" s="128">
        <v>71655</v>
      </c>
      <c r="D3531" s="127" t="s">
        <v>44417</v>
      </c>
      <c r="E3531" s="258">
        <v>71655</v>
      </c>
    </row>
    <row r="3532" spans="1:5" ht="14.5" x14ac:dyDescent="0.35">
      <c r="A3532" s="127" t="s">
        <v>47332</v>
      </c>
      <c r="B3532" s="128">
        <v>1649035.5</v>
      </c>
      <c r="D3532" s="127" t="s">
        <v>49418</v>
      </c>
      <c r="E3532" s="258">
        <v>1649035.5</v>
      </c>
    </row>
    <row r="3533" spans="1:5" ht="14.5" x14ac:dyDescent="0.35">
      <c r="A3533" s="127" t="s">
        <v>43875</v>
      </c>
      <c r="B3533" s="128">
        <v>64792</v>
      </c>
      <c r="D3533" s="127" t="s">
        <v>44418</v>
      </c>
      <c r="E3533" s="258">
        <v>64792</v>
      </c>
    </row>
    <row r="3534" spans="1:5" ht="14.5" x14ac:dyDescent="0.35">
      <c r="A3534" s="127" t="s">
        <v>47333</v>
      </c>
      <c r="B3534" s="128">
        <v>2238123.39</v>
      </c>
      <c r="D3534" s="127" t="s">
        <v>49419</v>
      </c>
      <c r="E3534" s="258">
        <v>2238123.39</v>
      </c>
    </row>
    <row r="3535" spans="1:5" ht="14.5" x14ac:dyDescent="0.35">
      <c r="A3535" s="127" t="s">
        <v>43876</v>
      </c>
      <c r="B3535" s="128">
        <v>353822</v>
      </c>
      <c r="D3535" s="127" t="s">
        <v>44419</v>
      </c>
      <c r="E3535" s="258">
        <v>353822</v>
      </c>
    </row>
    <row r="3536" spans="1:5" ht="14.5" x14ac:dyDescent="0.35">
      <c r="A3536" s="127" t="s">
        <v>43877</v>
      </c>
      <c r="B3536" s="128">
        <v>71319</v>
      </c>
      <c r="D3536" s="127" t="s">
        <v>44420</v>
      </c>
      <c r="E3536" s="258">
        <v>71319</v>
      </c>
    </row>
    <row r="3537" spans="1:5" ht="14.5" x14ac:dyDescent="0.35">
      <c r="A3537" s="127" t="s">
        <v>47334</v>
      </c>
      <c r="B3537" s="128">
        <v>1105565.72</v>
      </c>
      <c r="D3537" s="127" t="s">
        <v>49420</v>
      </c>
      <c r="E3537" s="258">
        <v>1105565.72</v>
      </c>
    </row>
    <row r="3538" spans="1:5" ht="14.5" x14ac:dyDescent="0.35">
      <c r="A3538" s="127" t="s">
        <v>47335</v>
      </c>
      <c r="B3538" s="128">
        <v>623971.75</v>
      </c>
      <c r="D3538" s="127" t="s">
        <v>49421</v>
      </c>
      <c r="E3538" s="258">
        <v>623971.75</v>
      </c>
    </row>
    <row r="3539" spans="1:5" ht="14.5" x14ac:dyDescent="0.35">
      <c r="A3539" s="127" t="s">
        <v>44907</v>
      </c>
      <c r="B3539" s="128">
        <v>668585.32999999996</v>
      </c>
      <c r="D3539" s="127" t="s">
        <v>46298</v>
      </c>
      <c r="E3539" s="258">
        <v>668585.32999999996</v>
      </c>
    </row>
    <row r="3540" spans="1:5" ht="14.5" x14ac:dyDescent="0.35">
      <c r="A3540" s="127" t="s">
        <v>43878</v>
      </c>
      <c r="B3540" s="128">
        <v>65492</v>
      </c>
      <c r="D3540" s="127" t="s">
        <v>44421</v>
      </c>
      <c r="E3540" s="258">
        <v>65492</v>
      </c>
    </row>
    <row r="3541" spans="1:5" ht="14.5" x14ac:dyDescent="0.35">
      <c r="A3541" s="127" t="s">
        <v>47336</v>
      </c>
      <c r="B3541" s="128">
        <v>1401590.27</v>
      </c>
      <c r="D3541" s="127" t="s">
        <v>49422</v>
      </c>
      <c r="E3541" s="258">
        <v>1401590.27</v>
      </c>
    </row>
    <row r="3542" spans="1:5" ht="14.5" x14ac:dyDescent="0.35">
      <c r="A3542" s="127" t="s">
        <v>47337</v>
      </c>
      <c r="B3542" s="128">
        <v>28441918.5</v>
      </c>
      <c r="D3542" s="127" t="s">
        <v>49423</v>
      </c>
      <c r="E3542" s="258">
        <v>28441918.5</v>
      </c>
    </row>
    <row r="3543" spans="1:5" ht="14.5" x14ac:dyDescent="0.35">
      <c r="A3543" s="127" t="s">
        <v>43879</v>
      </c>
      <c r="B3543" s="128">
        <v>378579</v>
      </c>
      <c r="D3543" s="127" t="s">
        <v>44422</v>
      </c>
      <c r="E3543" s="258">
        <v>378579</v>
      </c>
    </row>
    <row r="3544" spans="1:5" ht="14.5" x14ac:dyDescent="0.35">
      <c r="A3544" s="127" t="s">
        <v>43880</v>
      </c>
      <c r="B3544" s="128">
        <v>276237</v>
      </c>
      <c r="D3544" s="127" t="s">
        <v>44423</v>
      </c>
      <c r="E3544" s="258">
        <v>276237</v>
      </c>
    </row>
    <row r="3545" spans="1:5" ht="14.5" x14ac:dyDescent="0.35">
      <c r="A3545" s="127" t="s">
        <v>43881</v>
      </c>
      <c r="B3545" s="128">
        <v>70673</v>
      </c>
      <c r="D3545" s="127" t="s">
        <v>44424</v>
      </c>
      <c r="E3545" s="258">
        <v>70673</v>
      </c>
    </row>
    <row r="3546" spans="1:5" ht="14.5" x14ac:dyDescent="0.35">
      <c r="A3546" s="127" t="s">
        <v>43882</v>
      </c>
      <c r="B3546" s="128">
        <v>157035</v>
      </c>
      <c r="D3546" s="127" t="s">
        <v>44425</v>
      </c>
      <c r="E3546" s="258">
        <v>157035</v>
      </c>
    </row>
    <row r="3547" spans="1:5" ht="14.5" x14ac:dyDescent="0.35">
      <c r="A3547" s="127" t="s">
        <v>43883</v>
      </c>
      <c r="B3547" s="128">
        <v>288503</v>
      </c>
      <c r="D3547" s="127" t="s">
        <v>44426</v>
      </c>
      <c r="E3547" s="258">
        <v>288503</v>
      </c>
    </row>
    <row r="3548" spans="1:5" ht="14.5" x14ac:dyDescent="0.35">
      <c r="A3548" s="127" t="s">
        <v>43884</v>
      </c>
      <c r="B3548" s="128">
        <v>135054</v>
      </c>
      <c r="D3548" s="127" t="s">
        <v>44427</v>
      </c>
      <c r="E3548" s="258">
        <v>135054</v>
      </c>
    </row>
    <row r="3549" spans="1:5" ht="14.5" x14ac:dyDescent="0.35">
      <c r="A3549" s="127" t="s">
        <v>43885</v>
      </c>
      <c r="B3549" s="128">
        <v>40907</v>
      </c>
      <c r="D3549" s="127" t="s">
        <v>44428</v>
      </c>
      <c r="E3549" s="258">
        <v>40907</v>
      </c>
    </row>
    <row r="3550" spans="1:5" ht="14.5" x14ac:dyDescent="0.35">
      <c r="A3550" s="127" t="s">
        <v>43886</v>
      </c>
      <c r="B3550" s="128">
        <v>152392</v>
      </c>
      <c r="D3550" s="127" t="s">
        <v>44429</v>
      </c>
      <c r="E3550" s="258">
        <v>152392</v>
      </c>
    </row>
    <row r="3551" spans="1:5" ht="14.5" x14ac:dyDescent="0.35">
      <c r="A3551" s="127" t="s">
        <v>43887</v>
      </c>
      <c r="B3551" s="128">
        <v>221645</v>
      </c>
      <c r="D3551" s="127" t="s">
        <v>44430</v>
      </c>
      <c r="E3551" s="258">
        <v>221645</v>
      </c>
    </row>
    <row r="3552" spans="1:5" ht="14.5" x14ac:dyDescent="0.35">
      <c r="A3552" s="127" t="s">
        <v>43888</v>
      </c>
      <c r="B3552" s="128">
        <v>41446</v>
      </c>
      <c r="D3552" s="127" t="s">
        <v>44431</v>
      </c>
      <c r="E3552" s="258">
        <v>41446</v>
      </c>
    </row>
    <row r="3553" spans="1:5" ht="14.5" x14ac:dyDescent="0.35">
      <c r="A3553" s="127" t="s">
        <v>43889</v>
      </c>
      <c r="B3553" s="128">
        <v>55306</v>
      </c>
      <c r="D3553" s="127" t="s">
        <v>44432</v>
      </c>
      <c r="E3553" s="258">
        <v>55306</v>
      </c>
    </row>
    <row r="3554" spans="1:5" ht="14.5" x14ac:dyDescent="0.35">
      <c r="A3554" s="127" t="s">
        <v>43890</v>
      </c>
      <c r="B3554" s="128">
        <v>59746</v>
      </c>
      <c r="D3554" s="127" t="s">
        <v>44433</v>
      </c>
      <c r="E3554" s="258">
        <v>59746</v>
      </c>
    </row>
    <row r="3555" spans="1:5" ht="14.5" x14ac:dyDescent="0.35">
      <c r="A3555" s="127" t="s">
        <v>43891</v>
      </c>
      <c r="B3555" s="128">
        <v>255377</v>
      </c>
      <c r="D3555" s="127" t="s">
        <v>44434</v>
      </c>
      <c r="E3555" s="258">
        <v>255377</v>
      </c>
    </row>
    <row r="3556" spans="1:5" ht="14.5" x14ac:dyDescent="0.35">
      <c r="A3556" s="127" t="s">
        <v>43892</v>
      </c>
      <c r="B3556" s="128">
        <v>28528</v>
      </c>
      <c r="D3556" s="127" t="s">
        <v>44435</v>
      </c>
      <c r="E3556" s="258">
        <v>28528</v>
      </c>
    </row>
    <row r="3557" spans="1:5" ht="14.5" x14ac:dyDescent="0.35">
      <c r="A3557" s="127" t="s">
        <v>43893</v>
      </c>
      <c r="B3557" s="128">
        <v>99193</v>
      </c>
      <c r="D3557" s="127" t="s">
        <v>44436</v>
      </c>
      <c r="E3557" s="258">
        <v>99193</v>
      </c>
    </row>
    <row r="3558" spans="1:5" ht="14.5" x14ac:dyDescent="0.35">
      <c r="A3558" s="127" t="s">
        <v>44908</v>
      </c>
      <c r="B3558" s="128">
        <v>454779.6</v>
      </c>
      <c r="D3558" s="127" t="s">
        <v>46299</v>
      </c>
      <c r="E3558" s="258">
        <v>454779.6</v>
      </c>
    </row>
    <row r="3559" spans="1:5" ht="14.5" x14ac:dyDescent="0.35">
      <c r="A3559" s="127" t="s">
        <v>43894</v>
      </c>
      <c r="B3559" s="128">
        <v>47366</v>
      </c>
      <c r="D3559" s="127" t="s">
        <v>44437</v>
      </c>
      <c r="E3559" s="258">
        <v>47366</v>
      </c>
    </row>
    <row r="3560" spans="1:5" ht="14.5" x14ac:dyDescent="0.35">
      <c r="A3560" s="127" t="s">
        <v>43895</v>
      </c>
      <c r="B3560" s="128">
        <v>63164</v>
      </c>
      <c r="D3560" s="127" t="s">
        <v>44438</v>
      </c>
      <c r="E3560" s="258">
        <v>63164</v>
      </c>
    </row>
    <row r="3561" spans="1:5" ht="14.5" x14ac:dyDescent="0.35">
      <c r="A3561" s="127" t="s">
        <v>43896</v>
      </c>
      <c r="B3561" s="128">
        <v>22069</v>
      </c>
      <c r="D3561" s="127" t="s">
        <v>44439</v>
      </c>
      <c r="E3561" s="258">
        <v>22069</v>
      </c>
    </row>
    <row r="3562" spans="1:5" ht="14.5" x14ac:dyDescent="0.35">
      <c r="A3562" s="127" t="s">
        <v>43897</v>
      </c>
      <c r="B3562" s="128">
        <v>167988</v>
      </c>
      <c r="D3562" s="127" t="s">
        <v>44440</v>
      </c>
      <c r="E3562" s="258">
        <v>167988</v>
      </c>
    </row>
    <row r="3563" spans="1:5" ht="14.5" x14ac:dyDescent="0.35">
      <c r="A3563" s="127" t="s">
        <v>43898</v>
      </c>
      <c r="B3563" s="128">
        <v>125682</v>
      </c>
      <c r="D3563" s="127" t="s">
        <v>44441</v>
      </c>
      <c r="E3563" s="258">
        <v>125682</v>
      </c>
    </row>
    <row r="3564" spans="1:5" ht="14.5" x14ac:dyDescent="0.35">
      <c r="A3564" s="127" t="s">
        <v>43899</v>
      </c>
      <c r="B3564" s="128">
        <v>31111</v>
      </c>
      <c r="D3564" s="127" t="s">
        <v>44442</v>
      </c>
      <c r="E3564" s="258">
        <v>31111</v>
      </c>
    </row>
    <row r="3565" spans="1:5" ht="14.5" x14ac:dyDescent="0.35">
      <c r="A3565" s="127" t="s">
        <v>43900</v>
      </c>
      <c r="B3565" s="128">
        <v>125682</v>
      </c>
      <c r="D3565" s="127" t="s">
        <v>44443</v>
      </c>
      <c r="E3565" s="258">
        <v>125682</v>
      </c>
    </row>
    <row r="3566" spans="1:5" ht="14.5" x14ac:dyDescent="0.35">
      <c r="A3566" s="127" t="s">
        <v>43901</v>
      </c>
      <c r="B3566" s="128">
        <v>86659</v>
      </c>
      <c r="D3566" s="127" t="s">
        <v>44444</v>
      </c>
      <c r="E3566" s="258">
        <v>86659</v>
      </c>
    </row>
    <row r="3567" spans="1:5" ht="14.5" x14ac:dyDescent="0.35">
      <c r="A3567" s="127" t="s">
        <v>43902</v>
      </c>
      <c r="B3567" s="128">
        <v>66744</v>
      </c>
      <c r="D3567" s="127" t="s">
        <v>44445</v>
      </c>
      <c r="E3567" s="258">
        <v>66744</v>
      </c>
    </row>
    <row r="3568" spans="1:5" ht="14.5" x14ac:dyDescent="0.35">
      <c r="A3568" s="127" t="s">
        <v>43903</v>
      </c>
      <c r="B3568" s="128">
        <v>112495</v>
      </c>
      <c r="D3568" s="127" t="s">
        <v>44446</v>
      </c>
      <c r="E3568" s="258">
        <v>112495</v>
      </c>
    </row>
    <row r="3569" spans="1:5" ht="14.5" x14ac:dyDescent="0.35">
      <c r="A3569" s="127" t="s">
        <v>43904</v>
      </c>
      <c r="B3569" s="128">
        <v>40638</v>
      </c>
      <c r="D3569" s="127" t="s">
        <v>44447</v>
      </c>
      <c r="E3569" s="258">
        <v>40638</v>
      </c>
    </row>
    <row r="3570" spans="1:5" ht="14.5" x14ac:dyDescent="0.35">
      <c r="A3570" s="127" t="s">
        <v>43905</v>
      </c>
      <c r="B3570" s="128">
        <v>97962</v>
      </c>
      <c r="D3570" s="127" t="s">
        <v>44448</v>
      </c>
      <c r="E3570" s="258">
        <v>97962</v>
      </c>
    </row>
    <row r="3571" spans="1:5" ht="14.5" x14ac:dyDescent="0.35">
      <c r="A3571" s="127" t="s">
        <v>43906</v>
      </c>
      <c r="B3571" s="128">
        <v>31757</v>
      </c>
      <c r="D3571" s="127" t="s">
        <v>44449</v>
      </c>
      <c r="E3571" s="258">
        <v>31757</v>
      </c>
    </row>
    <row r="3572" spans="1:5" ht="14.5" x14ac:dyDescent="0.35">
      <c r="A3572" s="127" t="s">
        <v>43907</v>
      </c>
      <c r="B3572" s="128">
        <v>104286</v>
      </c>
      <c r="D3572" s="127" t="s">
        <v>44450</v>
      </c>
      <c r="E3572" s="258">
        <v>104286</v>
      </c>
    </row>
    <row r="3573" spans="1:5" ht="14.5" x14ac:dyDescent="0.35">
      <c r="A3573" s="127" t="s">
        <v>43908</v>
      </c>
      <c r="B3573" s="128">
        <v>74548</v>
      </c>
      <c r="D3573" s="127" t="s">
        <v>44451</v>
      </c>
      <c r="E3573" s="258">
        <v>74548</v>
      </c>
    </row>
    <row r="3574" spans="1:5" ht="14.5" x14ac:dyDescent="0.35">
      <c r="A3574" s="127" t="s">
        <v>44909</v>
      </c>
      <c r="B3574" s="128">
        <v>823804.12</v>
      </c>
      <c r="D3574" s="127" t="s">
        <v>46300</v>
      </c>
      <c r="E3574" s="258">
        <v>823804.12</v>
      </c>
    </row>
    <row r="3575" spans="1:5" ht="14.5" x14ac:dyDescent="0.35">
      <c r="A3575" s="127" t="s">
        <v>43909</v>
      </c>
      <c r="B3575" s="128">
        <v>25823</v>
      </c>
      <c r="D3575" s="127" t="s">
        <v>44452</v>
      </c>
      <c r="E3575" s="258">
        <v>25823</v>
      </c>
    </row>
    <row r="3576" spans="1:5" ht="14.5" x14ac:dyDescent="0.35">
      <c r="A3576" s="127" t="s">
        <v>43910</v>
      </c>
      <c r="B3576" s="128">
        <v>87735</v>
      </c>
      <c r="D3576" s="127" t="s">
        <v>44453</v>
      </c>
      <c r="E3576" s="258">
        <v>87735</v>
      </c>
    </row>
    <row r="3577" spans="1:5" ht="14.5" x14ac:dyDescent="0.35">
      <c r="A3577" s="127" t="s">
        <v>43911</v>
      </c>
      <c r="B3577" s="128">
        <v>57324</v>
      </c>
      <c r="D3577" s="127" t="s">
        <v>44454</v>
      </c>
      <c r="E3577" s="258">
        <v>57324</v>
      </c>
    </row>
    <row r="3578" spans="1:5" ht="14.5" x14ac:dyDescent="0.35">
      <c r="A3578" s="127" t="s">
        <v>43912</v>
      </c>
      <c r="B3578" s="128">
        <v>42623</v>
      </c>
      <c r="D3578" s="127" t="s">
        <v>44455</v>
      </c>
      <c r="E3578" s="258">
        <v>42623</v>
      </c>
    </row>
    <row r="3579" spans="1:5" ht="14.5" x14ac:dyDescent="0.35">
      <c r="A3579" s="127" t="s">
        <v>47338</v>
      </c>
      <c r="B3579" s="128">
        <v>2600671.21</v>
      </c>
      <c r="D3579" s="127" t="s">
        <v>49424</v>
      </c>
      <c r="E3579" s="258">
        <v>2600671.21</v>
      </c>
    </row>
    <row r="3580" spans="1:5" ht="14.5" x14ac:dyDescent="0.35">
      <c r="A3580" s="127" t="s">
        <v>43913</v>
      </c>
      <c r="B3580" s="128">
        <v>81613</v>
      </c>
      <c r="D3580" s="127" t="s">
        <v>44456</v>
      </c>
      <c r="E3580" s="258">
        <v>81613</v>
      </c>
    </row>
    <row r="3581" spans="1:5" ht="14.5" x14ac:dyDescent="0.35">
      <c r="A3581" s="127" t="s">
        <v>43914</v>
      </c>
      <c r="B3581" s="128">
        <v>110315</v>
      </c>
      <c r="D3581" s="127" t="s">
        <v>44457</v>
      </c>
      <c r="E3581" s="258">
        <v>110315</v>
      </c>
    </row>
    <row r="3582" spans="1:5" ht="14.5" x14ac:dyDescent="0.35">
      <c r="A3582" s="127" t="s">
        <v>43915</v>
      </c>
      <c r="B3582" s="128">
        <v>46209</v>
      </c>
      <c r="D3582" s="127" t="s">
        <v>44458</v>
      </c>
      <c r="E3582" s="258">
        <v>46209</v>
      </c>
    </row>
    <row r="3583" spans="1:5" ht="14.5" x14ac:dyDescent="0.35">
      <c r="A3583" s="127" t="s">
        <v>47339</v>
      </c>
      <c r="B3583" s="128">
        <v>2916223.33</v>
      </c>
      <c r="D3583" s="127" t="s">
        <v>49425</v>
      </c>
      <c r="E3583" s="258">
        <v>2916223.33</v>
      </c>
    </row>
    <row r="3584" spans="1:5" ht="14.5" x14ac:dyDescent="0.35">
      <c r="A3584" s="127" t="s">
        <v>43916</v>
      </c>
      <c r="B3584" s="128">
        <v>177758</v>
      </c>
      <c r="D3584" s="127" t="s">
        <v>44459</v>
      </c>
      <c r="E3584" s="258">
        <v>177758</v>
      </c>
    </row>
    <row r="3585" spans="1:5" ht="14.5" x14ac:dyDescent="0.35">
      <c r="A3585" s="127" t="s">
        <v>47340</v>
      </c>
      <c r="B3585" s="128">
        <v>5797088</v>
      </c>
      <c r="D3585" s="127" t="s">
        <v>49426</v>
      </c>
      <c r="E3585" s="258">
        <v>5797088</v>
      </c>
    </row>
    <row r="3586" spans="1:5" ht="14.5" x14ac:dyDescent="0.35">
      <c r="A3586" s="127" t="s">
        <v>43917</v>
      </c>
      <c r="B3586" s="128">
        <v>83268</v>
      </c>
      <c r="D3586" s="127" t="s">
        <v>44460</v>
      </c>
      <c r="E3586" s="258">
        <v>83268</v>
      </c>
    </row>
    <row r="3587" spans="1:5" ht="14.5" x14ac:dyDescent="0.35">
      <c r="A3587" s="127" t="s">
        <v>43918</v>
      </c>
      <c r="B3587" s="128">
        <v>22069</v>
      </c>
      <c r="D3587" s="127" t="s">
        <v>44461</v>
      </c>
      <c r="E3587" s="258">
        <v>22069</v>
      </c>
    </row>
    <row r="3588" spans="1:5" ht="14.5" x14ac:dyDescent="0.35">
      <c r="A3588" s="127" t="s">
        <v>43919</v>
      </c>
      <c r="B3588" s="128">
        <v>27451</v>
      </c>
      <c r="D3588" s="127" t="s">
        <v>44462</v>
      </c>
      <c r="E3588" s="258">
        <v>27451</v>
      </c>
    </row>
    <row r="3589" spans="1:5" ht="14.5" x14ac:dyDescent="0.35">
      <c r="A3589" s="127" t="s">
        <v>43920</v>
      </c>
      <c r="B3589" s="128">
        <v>60823</v>
      </c>
      <c r="D3589" s="127" t="s">
        <v>44463</v>
      </c>
      <c r="E3589" s="258">
        <v>60823</v>
      </c>
    </row>
    <row r="3590" spans="1:5" ht="14.5" x14ac:dyDescent="0.35">
      <c r="A3590" s="127" t="s">
        <v>43921</v>
      </c>
      <c r="B3590" s="128">
        <v>102699</v>
      </c>
      <c r="D3590" s="127" t="s">
        <v>44464</v>
      </c>
      <c r="E3590" s="258">
        <v>102699</v>
      </c>
    </row>
    <row r="3591" spans="1:5" ht="14.5" x14ac:dyDescent="0.35">
      <c r="A3591" s="127" t="s">
        <v>43922</v>
      </c>
      <c r="B3591" s="128">
        <v>89619</v>
      </c>
      <c r="D3591" s="127" t="s">
        <v>44465</v>
      </c>
      <c r="E3591" s="258">
        <v>89619</v>
      </c>
    </row>
    <row r="3592" spans="1:5" ht="14.5" x14ac:dyDescent="0.35">
      <c r="A3592" s="127" t="s">
        <v>43923</v>
      </c>
      <c r="B3592" s="128">
        <v>52076</v>
      </c>
      <c r="D3592" s="127" t="s">
        <v>44466</v>
      </c>
      <c r="E3592" s="258">
        <v>52076</v>
      </c>
    </row>
    <row r="3593" spans="1:5" ht="14.5" x14ac:dyDescent="0.35">
      <c r="A3593" s="127" t="s">
        <v>44910</v>
      </c>
      <c r="B3593" s="128">
        <v>392521.39</v>
      </c>
      <c r="D3593" s="127" t="s">
        <v>46301</v>
      </c>
      <c r="E3593" s="258">
        <v>392521.39</v>
      </c>
    </row>
    <row r="3594" spans="1:5" ht="14.5" x14ac:dyDescent="0.35">
      <c r="A3594" s="127" t="s">
        <v>43924</v>
      </c>
      <c r="B3594" s="128">
        <v>250812</v>
      </c>
      <c r="D3594" s="127" t="s">
        <v>44467</v>
      </c>
      <c r="E3594" s="258">
        <v>250812</v>
      </c>
    </row>
    <row r="3595" spans="1:5" ht="14.5" x14ac:dyDescent="0.35">
      <c r="A3595" s="127" t="s">
        <v>47341</v>
      </c>
      <c r="B3595" s="128">
        <v>5310086.49</v>
      </c>
      <c r="D3595" s="127" t="s">
        <v>49427</v>
      </c>
      <c r="E3595" s="258">
        <v>5310086.49</v>
      </c>
    </row>
    <row r="3596" spans="1:5" ht="14.5" x14ac:dyDescent="0.35">
      <c r="A3596" s="127" t="s">
        <v>43925</v>
      </c>
      <c r="B3596" s="128">
        <v>32726</v>
      </c>
      <c r="D3596" s="127" t="s">
        <v>44468</v>
      </c>
      <c r="E3596" s="258">
        <v>32726</v>
      </c>
    </row>
    <row r="3597" spans="1:5" ht="14.5" x14ac:dyDescent="0.35">
      <c r="A3597" s="127" t="s">
        <v>44911</v>
      </c>
      <c r="B3597" s="128">
        <v>1611580.23</v>
      </c>
      <c r="D3597" s="127" t="s">
        <v>46302</v>
      </c>
      <c r="E3597" s="258">
        <v>1611580.23</v>
      </c>
    </row>
    <row r="3598" spans="1:5" ht="14.5" x14ac:dyDescent="0.35">
      <c r="A3598" s="127" t="s">
        <v>47342</v>
      </c>
      <c r="B3598" s="128">
        <v>2904349.79</v>
      </c>
      <c r="D3598" s="127" t="s">
        <v>49428</v>
      </c>
      <c r="E3598" s="258">
        <v>2904349.79</v>
      </c>
    </row>
    <row r="3599" spans="1:5" ht="14.5" x14ac:dyDescent="0.35">
      <c r="A3599" s="127" t="s">
        <v>43926</v>
      </c>
      <c r="B3599" s="128">
        <v>121510</v>
      </c>
      <c r="D3599" s="127" t="s">
        <v>44469</v>
      </c>
      <c r="E3599" s="258">
        <v>121510</v>
      </c>
    </row>
    <row r="3600" spans="1:5" ht="14.5" x14ac:dyDescent="0.35">
      <c r="A3600" s="127" t="s">
        <v>43927</v>
      </c>
      <c r="B3600" s="128">
        <v>83550</v>
      </c>
      <c r="D3600" s="127" t="s">
        <v>44470</v>
      </c>
      <c r="E3600" s="258">
        <v>83550</v>
      </c>
    </row>
    <row r="3601" spans="1:5" ht="14.5" x14ac:dyDescent="0.35">
      <c r="A3601" s="127" t="s">
        <v>47343</v>
      </c>
      <c r="B3601" s="128">
        <v>366192.97</v>
      </c>
      <c r="D3601" s="127" t="s">
        <v>49429</v>
      </c>
      <c r="E3601" s="258">
        <v>366192.97</v>
      </c>
    </row>
    <row r="3602" spans="1:5" ht="14.5" x14ac:dyDescent="0.35">
      <c r="A3602" s="127" t="s">
        <v>43928</v>
      </c>
      <c r="B3602" s="128">
        <v>122587</v>
      </c>
      <c r="D3602" s="127" t="s">
        <v>44471</v>
      </c>
      <c r="E3602" s="258">
        <v>122587</v>
      </c>
    </row>
    <row r="3603" spans="1:5" ht="14.5" x14ac:dyDescent="0.35">
      <c r="A3603" s="127" t="s">
        <v>47344</v>
      </c>
      <c r="B3603" s="128">
        <v>1126265.43</v>
      </c>
      <c r="D3603" s="127" t="s">
        <v>49430</v>
      </c>
      <c r="E3603" s="258">
        <v>1126265.43</v>
      </c>
    </row>
    <row r="3604" spans="1:5" ht="14.5" x14ac:dyDescent="0.35">
      <c r="A3604" s="127" t="s">
        <v>43929</v>
      </c>
      <c r="B3604" s="128">
        <v>107381</v>
      </c>
      <c r="D3604" s="127" t="s">
        <v>44472</v>
      </c>
      <c r="E3604" s="258">
        <v>107381</v>
      </c>
    </row>
    <row r="3605" spans="1:5" ht="14.5" x14ac:dyDescent="0.35">
      <c r="A3605" s="127" t="s">
        <v>44912</v>
      </c>
      <c r="B3605" s="128">
        <v>1751852.53</v>
      </c>
      <c r="D3605" s="127" t="s">
        <v>46303</v>
      </c>
      <c r="E3605" s="258">
        <v>1751852.53</v>
      </c>
    </row>
    <row r="3606" spans="1:5" ht="14.5" x14ac:dyDescent="0.35">
      <c r="A3606" s="127" t="s">
        <v>47345</v>
      </c>
      <c r="B3606" s="128">
        <v>410836.42</v>
      </c>
      <c r="D3606" s="127" t="s">
        <v>49431</v>
      </c>
      <c r="E3606" s="258">
        <v>410836.42</v>
      </c>
    </row>
    <row r="3607" spans="1:5" ht="14.5" x14ac:dyDescent="0.35">
      <c r="A3607" s="127" t="s">
        <v>44913</v>
      </c>
      <c r="B3607" s="128">
        <v>925483.41</v>
      </c>
      <c r="D3607" s="127" t="s">
        <v>46304</v>
      </c>
      <c r="E3607" s="258">
        <v>925483.41</v>
      </c>
    </row>
    <row r="3608" spans="1:5" ht="14.5" x14ac:dyDescent="0.35">
      <c r="A3608" s="127" t="s">
        <v>43930</v>
      </c>
      <c r="B3608" s="128">
        <v>87803</v>
      </c>
      <c r="D3608" s="127" t="s">
        <v>44473</v>
      </c>
      <c r="E3608" s="258">
        <v>87803</v>
      </c>
    </row>
    <row r="3609" spans="1:5" ht="14.5" x14ac:dyDescent="0.35">
      <c r="A3609" s="127" t="s">
        <v>43931</v>
      </c>
      <c r="B3609" s="128">
        <v>109333</v>
      </c>
      <c r="D3609" s="127" t="s">
        <v>44474</v>
      </c>
      <c r="E3609" s="258">
        <v>109333</v>
      </c>
    </row>
    <row r="3610" spans="1:5" ht="14.5" x14ac:dyDescent="0.35">
      <c r="A3610" s="127" t="s">
        <v>44914</v>
      </c>
      <c r="B3610" s="128">
        <v>4844204.24</v>
      </c>
      <c r="D3610" s="127" t="s">
        <v>46305</v>
      </c>
      <c r="E3610" s="258">
        <v>4844204.24</v>
      </c>
    </row>
    <row r="3611" spans="1:5" ht="14.5" x14ac:dyDescent="0.35">
      <c r="A3611" s="127" t="s">
        <v>43932</v>
      </c>
      <c r="B3611" s="128">
        <v>80200</v>
      </c>
      <c r="D3611" s="127" t="s">
        <v>44475</v>
      </c>
      <c r="E3611" s="258">
        <v>80200</v>
      </c>
    </row>
    <row r="3612" spans="1:5" ht="14.5" x14ac:dyDescent="0.35">
      <c r="A3612" s="127" t="s">
        <v>47346</v>
      </c>
      <c r="B3612" s="128">
        <v>589327.24</v>
      </c>
      <c r="D3612" s="127" t="s">
        <v>49432</v>
      </c>
      <c r="E3612" s="258">
        <v>589327.24</v>
      </c>
    </row>
    <row r="3613" spans="1:5" ht="14.5" x14ac:dyDescent="0.35">
      <c r="A3613" s="127" t="s">
        <v>47347</v>
      </c>
      <c r="B3613" s="128">
        <v>3091457.25</v>
      </c>
      <c r="D3613" s="127" t="s">
        <v>49433</v>
      </c>
      <c r="E3613" s="258">
        <v>3091457.25</v>
      </c>
    </row>
    <row r="3614" spans="1:5" ht="14.5" x14ac:dyDescent="0.35">
      <c r="A3614" s="127" t="s">
        <v>47348</v>
      </c>
      <c r="B3614" s="128">
        <v>889796.06</v>
      </c>
      <c r="D3614" s="127" t="s">
        <v>49434</v>
      </c>
      <c r="E3614" s="258">
        <v>889796.06</v>
      </c>
    </row>
    <row r="3615" spans="1:5" ht="14.5" x14ac:dyDescent="0.35">
      <c r="A3615" s="127" t="s">
        <v>43933</v>
      </c>
      <c r="B3615" s="128">
        <v>279487</v>
      </c>
      <c r="D3615" s="127" t="s">
        <v>44476</v>
      </c>
      <c r="E3615" s="258">
        <v>279487</v>
      </c>
    </row>
    <row r="3616" spans="1:5" ht="14.5" x14ac:dyDescent="0.35">
      <c r="A3616" s="127" t="s">
        <v>47349</v>
      </c>
      <c r="B3616" s="128">
        <v>1527410.14</v>
      </c>
      <c r="D3616" s="127" t="s">
        <v>49435</v>
      </c>
      <c r="E3616" s="258">
        <v>1527410.14</v>
      </c>
    </row>
    <row r="3617" spans="1:5" ht="14.5" x14ac:dyDescent="0.35">
      <c r="A3617" s="127" t="s">
        <v>47350</v>
      </c>
      <c r="B3617" s="128">
        <v>4487138.28</v>
      </c>
      <c r="D3617" s="127" t="s">
        <v>49436</v>
      </c>
      <c r="E3617" s="258">
        <v>4487138.28</v>
      </c>
    </row>
    <row r="3618" spans="1:5" ht="14.5" x14ac:dyDescent="0.35">
      <c r="A3618" s="127" t="s">
        <v>43934</v>
      </c>
      <c r="B3618" s="128">
        <v>29066</v>
      </c>
      <c r="D3618" s="127" t="s">
        <v>44477</v>
      </c>
      <c r="E3618" s="258">
        <v>29066</v>
      </c>
    </row>
    <row r="3619" spans="1:5" ht="14.5" x14ac:dyDescent="0.35">
      <c r="A3619" s="127" t="s">
        <v>43935</v>
      </c>
      <c r="B3619" s="128">
        <v>38216</v>
      </c>
      <c r="D3619" s="127" t="s">
        <v>44478</v>
      </c>
      <c r="E3619" s="258">
        <v>38216</v>
      </c>
    </row>
    <row r="3620" spans="1:5" ht="14.5" x14ac:dyDescent="0.35">
      <c r="A3620" s="127" t="s">
        <v>43936</v>
      </c>
      <c r="B3620" s="128">
        <v>39057</v>
      </c>
      <c r="D3620" s="127" t="s">
        <v>44479</v>
      </c>
      <c r="E3620" s="258">
        <v>39057</v>
      </c>
    </row>
    <row r="3621" spans="1:5" ht="14.5" x14ac:dyDescent="0.35">
      <c r="A3621" s="127" t="s">
        <v>47351</v>
      </c>
      <c r="B3621" s="128">
        <v>2355332.1</v>
      </c>
      <c r="D3621" s="127" t="s">
        <v>49437</v>
      </c>
      <c r="E3621" s="258">
        <v>2355332.1</v>
      </c>
    </row>
    <row r="3622" spans="1:5" ht="14.5" x14ac:dyDescent="0.35">
      <c r="A3622" s="127" t="s">
        <v>43937</v>
      </c>
      <c r="B3622" s="128">
        <v>71103</v>
      </c>
      <c r="D3622" s="127" t="s">
        <v>44480</v>
      </c>
      <c r="E3622" s="258">
        <v>71103</v>
      </c>
    </row>
    <row r="3623" spans="1:5" ht="14.5" x14ac:dyDescent="0.35">
      <c r="A3623" s="127" t="s">
        <v>47352</v>
      </c>
      <c r="B3623" s="128">
        <v>3761814.73</v>
      </c>
      <c r="D3623" s="127" t="s">
        <v>49438</v>
      </c>
      <c r="E3623" s="258">
        <v>3761814.73</v>
      </c>
    </row>
    <row r="3624" spans="1:5" ht="14.5" x14ac:dyDescent="0.35">
      <c r="A3624" s="127" t="s">
        <v>43938</v>
      </c>
      <c r="B3624" s="128">
        <v>81169</v>
      </c>
      <c r="D3624" s="127" t="s">
        <v>44481</v>
      </c>
      <c r="E3624" s="258">
        <v>81169</v>
      </c>
    </row>
    <row r="3625" spans="1:5" ht="14.5" x14ac:dyDescent="0.35">
      <c r="A3625" s="127" t="s">
        <v>47353</v>
      </c>
      <c r="B3625" s="128">
        <v>2015282.65</v>
      </c>
      <c r="D3625" s="127" t="s">
        <v>49439</v>
      </c>
      <c r="E3625" s="258">
        <v>2015282.65</v>
      </c>
    </row>
    <row r="3626" spans="1:5" ht="14.5" x14ac:dyDescent="0.35">
      <c r="A3626" s="127" t="s">
        <v>43939</v>
      </c>
      <c r="B3626" s="128">
        <v>250552</v>
      </c>
      <c r="D3626" s="127" t="s">
        <v>44482</v>
      </c>
      <c r="E3626" s="258">
        <v>250552</v>
      </c>
    </row>
    <row r="3627" spans="1:5" ht="14.5" x14ac:dyDescent="0.35">
      <c r="A3627" s="127" t="s">
        <v>43940</v>
      </c>
      <c r="B3627" s="128">
        <v>105592</v>
      </c>
      <c r="D3627" s="127" t="s">
        <v>44483</v>
      </c>
      <c r="E3627" s="258">
        <v>105592</v>
      </c>
    </row>
    <row r="3628" spans="1:5" ht="14.5" x14ac:dyDescent="0.35">
      <c r="A3628" s="127" t="s">
        <v>47354</v>
      </c>
      <c r="B3628" s="128">
        <v>1668559.2</v>
      </c>
      <c r="D3628" s="127" t="s">
        <v>49440</v>
      </c>
      <c r="E3628" s="258">
        <v>1668559.2</v>
      </c>
    </row>
    <row r="3629" spans="1:5" ht="14.5" x14ac:dyDescent="0.35">
      <c r="A3629" s="127" t="s">
        <v>47355</v>
      </c>
      <c r="B3629" s="128">
        <v>608418.34</v>
      </c>
      <c r="D3629" s="127" t="s">
        <v>49441</v>
      </c>
      <c r="E3629" s="258">
        <v>608418.34</v>
      </c>
    </row>
    <row r="3630" spans="1:5" ht="14.5" x14ac:dyDescent="0.35">
      <c r="A3630" s="127" t="s">
        <v>47356</v>
      </c>
      <c r="B3630" s="128">
        <v>1327759.44</v>
      </c>
      <c r="D3630" s="127" t="s">
        <v>49442</v>
      </c>
      <c r="E3630" s="258">
        <v>1327759.44</v>
      </c>
    </row>
    <row r="3631" spans="1:5" ht="14.5" x14ac:dyDescent="0.35">
      <c r="A3631" s="127" t="s">
        <v>47357</v>
      </c>
      <c r="B3631" s="128">
        <v>1621102.29</v>
      </c>
      <c r="D3631" s="127" t="s">
        <v>49443</v>
      </c>
      <c r="E3631" s="258">
        <v>1621102.29</v>
      </c>
    </row>
    <row r="3632" spans="1:5" ht="14.5" x14ac:dyDescent="0.35">
      <c r="A3632" s="127" t="s">
        <v>43941</v>
      </c>
      <c r="B3632" s="128">
        <v>96549</v>
      </c>
      <c r="D3632" s="127" t="s">
        <v>44484</v>
      </c>
      <c r="E3632" s="258">
        <v>96549</v>
      </c>
    </row>
    <row r="3633" spans="1:5" ht="14.5" x14ac:dyDescent="0.35">
      <c r="A3633" s="127" t="s">
        <v>44915</v>
      </c>
      <c r="B3633" s="128">
        <v>1310373.7</v>
      </c>
      <c r="D3633" s="127" t="s">
        <v>46306</v>
      </c>
      <c r="E3633" s="258">
        <v>1310373.7</v>
      </c>
    </row>
    <row r="3634" spans="1:5" ht="14.5" x14ac:dyDescent="0.35">
      <c r="A3634" s="127" t="s">
        <v>47358</v>
      </c>
      <c r="B3634" s="128">
        <v>1686803.57</v>
      </c>
      <c r="D3634" s="127" t="s">
        <v>49444</v>
      </c>
      <c r="E3634" s="258">
        <v>1686803.57</v>
      </c>
    </row>
    <row r="3635" spans="1:5" ht="14.5" x14ac:dyDescent="0.35">
      <c r="A3635" s="127" t="s">
        <v>47359</v>
      </c>
      <c r="B3635" s="128">
        <v>295693.03000000003</v>
      </c>
      <c r="D3635" s="127" t="s">
        <v>49445</v>
      </c>
      <c r="E3635" s="258">
        <v>295693.03000000003</v>
      </c>
    </row>
    <row r="3636" spans="1:5" ht="14.5" x14ac:dyDescent="0.35">
      <c r="A3636" s="127" t="s">
        <v>47360</v>
      </c>
      <c r="B3636" s="128">
        <v>357938.85</v>
      </c>
      <c r="D3636" s="127" t="s">
        <v>49446</v>
      </c>
      <c r="E3636" s="258">
        <v>357938.85</v>
      </c>
    </row>
    <row r="3637" spans="1:5" ht="14.5" x14ac:dyDescent="0.35">
      <c r="A3637" s="127" t="s">
        <v>43942</v>
      </c>
      <c r="B3637" s="128">
        <v>131266</v>
      </c>
      <c r="D3637" s="127" t="s">
        <v>44485</v>
      </c>
      <c r="E3637" s="258">
        <v>131266</v>
      </c>
    </row>
    <row r="3638" spans="1:5" ht="14.5" x14ac:dyDescent="0.35">
      <c r="A3638" s="127" t="s">
        <v>44916</v>
      </c>
      <c r="B3638" s="128">
        <v>493426.67</v>
      </c>
      <c r="D3638" s="127" t="s">
        <v>46307</v>
      </c>
      <c r="E3638" s="258">
        <v>493426.67</v>
      </c>
    </row>
    <row r="3639" spans="1:5" ht="14.5" x14ac:dyDescent="0.35">
      <c r="A3639" s="127" t="s">
        <v>43943</v>
      </c>
      <c r="B3639" s="128">
        <v>37920</v>
      </c>
      <c r="D3639" s="127" t="s">
        <v>44486</v>
      </c>
      <c r="E3639" s="258">
        <v>37920</v>
      </c>
    </row>
    <row r="3640" spans="1:5" ht="14.5" x14ac:dyDescent="0.35">
      <c r="A3640" s="127" t="s">
        <v>44917</v>
      </c>
      <c r="B3640" s="128">
        <v>834585.03</v>
      </c>
      <c r="D3640" s="127" t="s">
        <v>46308</v>
      </c>
      <c r="E3640" s="258">
        <v>834585.03</v>
      </c>
    </row>
    <row r="3641" spans="1:5" ht="14.5" x14ac:dyDescent="0.35">
      <c r="A3641" s="127" t="s">
        <v>43944</v>
      </c>
      <c r="B3641" s="128">
        <v>90144</v>
      </c>
      <c r="D3641" s="127" t="s">
        <v>44487</v>
      </c>
      <c r="E3641" s="258">
        <v>90144</v>
      </c>
    </row>
    <row r="3642" spans="1:5" ht="14.5" x14ac:dyDescent="0.35">
      <c r="A3642" s="127" t="s">
        <v>44918</v>
      </c>
      <c r="B3642" s="128">
        <v>204333.07</v>
      </c>
      <c r="D3642" s="127" t="s">
        <v>46309</v>
      </c>
      <c r="E3642" s="258">
        <v>204333.07</v>
      </c>
    </row>
    <row r="3643" spans="1:5" ht="14.5" x14ac:dyDescent="0.35">
      <c r="A3643" s="127" t="s">
        <v>47361</v>
      </c>
      <c r="B3643" s="128">
        <v>7923706.0300000003</v>
      </c>
      <c r="D3643" s="127" t="s">
        <v>49447</v>
      </c>
      <c r="E3643" s="258">
        <v>7923706.0300000003</v>
      </c>
    </row>
    <row r="3644" spans="1:5" ht="14.5" x14ac:dyDescent="0.35">
      <c r="A3644" s="127" t="s">
        <v>43945</v>
      </c>
      <c r="B3644" s="128">
        <v>342799</v>
      </c>
      <c r="D3644" s="127" t="s">
        <v>44488</v>
      </c>
      <c r="E3644" s="258">
        <v>342799</v>
      </c>
    </row>
    <row r="3645" spans="1:5" ht="14.5" x14ac:dyDescent="0.35">
      <c r="A3645" s="127" t="s">
        <v>43946</v>
      </c>
      <c r="B3645" s="128">
        <v>110342</v>
      </c>
      <c r="D3645" s="127" t="s">
        <v>44489</v>
      </c>
      <c r="E3645" s="258">
        <v>110342</v>
      </c>
    </row>
    <row r="3646" spans="1:5" ht="14.5" x14ac:dyDescent="0.35">
      <c r="A3646" s="127" t="s">
        <v>43947</v>
      </c>
      <c r="B3646" s="128">
        <v>152581</v>
      </c>
      <c r="D3646" s="127" t="s">
        <v>44490</v>
      </c>
      <c r="E3646" s="258">
        <v>152581</v>
      </c>
    </row>
    <row r="3647" spans="1:5" ht="14.5" x14ac:dyDescent="0.35">
      <c r="A3647" s="127" t="s">
        <v>43948</v>
      </c>
      <c r="B3647" s="128">
        <v>18772</v>
      </c>
      <c r="D3647" s="127" t="s">
        <v>44491</v>
      </c>
      <c r="E3647" s="258">
        <v>18772</v>
      </c>
    </row>
    <row r="3648" spans="1:5" ht="14.5" x14ac:dyDescent="0.35">
      <c r="A3648" s="127" t="s">
        <v>43949</v>
      </c>
      <c r="B3648" s="128">
        <v>48712</v>
      </c>
      <c r="D3648" s="127" t="s">
        <v>44492</v>
      </c>
      <c r="E3648" s="258">
        <v>48712</v>
      </c>
    </row>
    <row r="3649" spans="1:5" ht="14.5" x14ac:dyDescent="0.35">
      <c r="A3649" s="127" t="s">
        <v>44919</v>
      </c>
      <c r="B3649" s="128">
        <v>1162469.5900000001</v>
      </c>
      <c r="D3649" s="127" t="s">
        <v>46310</v>
      </c>
      <c r="E3649" s="258">
        <v>1162469.5900000001</v>
      </c>
    </row>
    <row r="3650" spans="1:5" ht="14.5" x14ac:dyDescent="0.35">
      <c r="A3650" s="127" t="s">
        <v>43950</v>
      </c>
      <c r="B3650" s="128">
        <v>151728</v>
      </c>
      <c r="D3650" s="127" t="s">
        <v>44493</v>
      </c>
      <c r="E3650" s="258">
        <v>151728</v>
      </c>
    </row>
    <row r="3651" spans="1:5" ht="14.5" x14ac:dyDescent="0.35">
      <c r="A3651" s="127" t="s">
        <v>43951</v>
      </c>
      <c r="B3651" s="128">
        <v>218194</v>
      </c>
      <c r="D3651" s="127" t="s">
        <v>44494</v>
      </c>
      <c r="E3651" s="258">
        <v>218194</v>
      </c>
    </row>
    <row r="3652" spans="1:5" ht="14.5" x14ac:dyDescent="0.35">
      <c r="A3652" s="127" t="s">
        <v>47362</v>
      </c>
      <c r="B3652" s="128">
        <v>30901517.77</v>
      </c>
      <c r="D3652" s="127" t="s">
        <v>49448</v>
      </c>
      <c r="E3652" s="258">
        <v>30901517.77</v>
      </c>
    </row>
    <row r="3653" spans="1:5" ht="14.5" x14ac:dyDescent="0.35">
      <c r="A3653" s="127" t="s">
        <v>43952</v>
      </c>
      <c r="B3653" s="128">
        <v>89350</v>
      </c>
      <c r="D3653" s="127" t="s">
        <v>44495</v>
      </c>
      <c r="E3653" s="258">
        <v>89350</v>
      </c>
    </row>
    <row r="3654" spans="1:5" ht="14.5" x14ac:dyDescent="0.35">
      <c r="A3654" s="127" t="s">
        <v>43953</v>
      </c>
      <c r="B3654" s="128">
        <v>65640</v>
      </c>
      <c r="D3654" s="127" t="s">
        <v>44496</v>
      </c>
      <c r="E3654" s="258">
        <v>65640</v>
      </c>
    </row>
    <row r="3655" spans="1:5" ht="14.5" x14ac:dyDescent="0.35">
      <c r="A3655" s="127" t="s">
        <v>43954</v>
      </c>
      <c r="B3655" s="128">
        <v>138802</v>
      </c>
      <c r="D3655" s="127" t="s">
        <v>44497</v>
      </c>
      <c r="E3655" s="258">
        <v>138802</v>
      </c>
    </row>
    <row r="3656" spans="1:5" ht="14.5" x14ac:dyDescent="0.35">
      <c r="A3656" s="127" t="s">
        <v>43955</v>
      </c>
      <c r="B3656" s="128">
        <v>232247</v>
      </c>
      <c r="D3656" s="127" t="s">
        <v>44498</v>
      </c>
      <c r="E3656" s="258">
        <v>232247</v>
      </c>
    </row>
    <row r="3657" spans="1:5" ht="14.5" x14ac:dyDescent="0.35">
      <c r="A3657" s="127" t="s">
        <v>43956</v>
      </c>
      <c r="B3657" s="128">
        <v>193232</v>
      </c>
      <c r="D3657" s="127" t="s">
        <v>44499</v>
      </c>
      <c r="E3657" s="258">
        <v>193232</v>
      </c>
    </row>
    <row r="3658" spans="1:5" ht="14.5" x14ac:dyDescent="0.35">
      <c r="A3658" s="127" t="s">
        <v>43957</v>
      </c>
      <c r="B3658" s="128">
        <v>86120</v>
      </c>
      <c r="D3658" s="127" t="s">
        <v>44500</v>
      </c>
      <c r="E3658" s="258">
        <v>86120</v>
      </c>
    </row>
    <row r="3659" spans="1:5" ht="14.5" x14ac:dyDescent="0.35">
      <c r="A3659" s="127" t="s">
        <v>43958</v>
      </c>
      <c r="B3659" s="128">
        <v>52749</v>
      </c>
      <c r="D3659" s="127" t="s">
        <v>44501</v>
      </c>
      <c r="E3659" s="258">
        <v>52749</v>
      </c>
    </row>
    <row r="3660" spans="1:5" ht="14.5" x14ac:dyDescent="0.35">
      <c r="A3660" s="127" t="s">
        <v>43959</v>
      </c>
      <c r="B3660" s="128">
        <v>96347</v>
      </c>
      <c r="D3660" s="127" t="s">
        <v>44502</v>
      </c>
      <c r="E3660" s="258">
        <v>96347</v>
      </c>
    </row>
    <row r="3661" spans="1:5" ht="14.5" x14ac:dyDescent="0.35">
      <c r="A3661" s="127" t="s">
        <v>43960</v>
      </c>
      <c r="B3661" s="128">
        <v>23038</v>
      </c>
      <c r="D3661" s="127" t="s">
        <v>44503</v>
      </c>
      <c r="E3661" s="258">
        <v>23038</v>
      </c>
    </row>
    <row r="3662" spans="1:5" ht="14.5" x14ac:dyDescent="0.35">
      <c r="A3662" s="127" t="s">
        <v>43961</v>
      </c>
      <c r="B3662" s="128">
        <v>132410</v>
      </c>
      <c r="D3662" s="127" t="s">
        <v>44504</v>
      </c>
      <c r="E3662" s="258">
        <v>132410</v>
      </c>
    </row>
    <row r="3663" spans="1:5" ht="14.5" x14ac:dyDescent="0.35">
      <c r="A3663" s="127" t="s">
        <v>43962</v>
      </c>
      <c r="B3663" s="128">
        <v>100048</v>
      </c>
      <c r="D3663" s="127" t="s">
        <v>44505</v>
      </c>
      <c r="E3663" s="258">
        <v>100048</v>
      </c>
    </row>
    <row r="3664" spans="1:5" ht="14.5" x14ac:dyDescent="0.35">
      <c r="A3664" s="127" t="s">
        <v>43963</v>
      </c>
      <c r="B3664" s="128">
        <v>112764</v>
      </c>
      <c r="D3664" s="127" t="s">
        <v>44506</v>
      </c>
      <c r="E3664" s="258">
        <v>112764</v>
      </c>
    </row>
    <row r="3665" spans="1:5" ht="14.5" x14ac:dyDescent="0.35">
      <c r="A3665" s="127" t="s">
        <v>43964</v>
      </c>
      <c r="B3665" s="128">
        <v>143982</v>
      </c>
      <c r="D3665" s="127" t="s">
        <v>44507</v>
      </c>
      <c r="E3665" s="258">
        <v>143982</v>
      </c>
    </row>
    <row r="3666" spans="1:5" ht="14.5" x14ac:dyDescent="0.35">
      <c r="A3666" s="127" t="s">
        <v>43965</v>
      </c>
      <c r="B3666" s="128">
        <v>64416</v>
      </c>
      <c r="D3666" s="127" t="s">
        <v>44508</v>
      </c>
      <c r="E3666" s="258">
        <v>64416</v>
      </c>
    </row>
    <row r="3667" spans="1:5" ht="14.5" x14ac:dyDescent="0.35">
      <c r="A3667" s="127" t="s">
        <v>43966</v>
      </c>
      <c r="B3667" s="128">
        <v>82743</v>
      </c>
      <c r="D3667" s="127" t="s">
        <v>44509</v>
      </c>
      <c r="E3667" s="258">
        <v>82743</v>
      </c>
    </row>
    <row r="3668" spans="1:5" ht="14.5" x14ac:dyDescent="0.35">
      <c r="A3668" s="127" t="s">
        <v>43967</v>
      </c>
      <c r="B3668" s="128">
        <v>99577</v>
      </c>
      <c r="D3668" s="127" t="s">
        <v>44510</v>
      </c>
      <c r="E3668" s="258">
        <v>99577</v>
      </c>
    </row>
    <row r="3669" spans="1:5" ht="14.5" x14ac:dyDescent="0.35">
      <c r="A3669" s="127" t="s">
        <v>43968</v>
      </c>
      <c r="B3669" s="128">
        <v>121645</v>
      </c>
      <c r="D3669" s="127" t="s">
        <v>44511</v>
      </c>
      <c r="E3669" s="258">
        <v>121645</v>
      </c>
    </row>
    <row r="3670" spans="1:5" ht="14.5" x14ac:dyDescent="0.35">
      <c r="A3670" s="127" t="s">
        <v>47363</v>
      </c>
      <c r="B3670" s="128">
        <v>481711.76</v>
      </c>
      <c r="D3670" s="127" t="s">
        <v>49449</v>
      </c>
      <c r="E3670" s="258">
        <v>481711.76</v>
      </c>
    </row>
    <row r="3671" spans="1:5" ht="14.5" x14ac:dyDescent="0.35">
      <c r="A3671" s="127" t="s">
        <v>43969</v>
      </c>
      <c r="B3671" s="128">
        <v>42892</v>
      </c>
      <c r="D3671" s="127" t="s">
        <v>44512</v>
      </c>
      <c r="E3671" s="258">
        <v>42892</v>
      </c>
    </row>
    <row r="3672" spans="1:5" ht="14.5" x14ac:dyDescent="0.35">
      <c r="A3672" s="127" t="s">
        <v>43970</v>
      </c>
      <c r="B3672" s="128">
        <v>88812</v>
      </c>
      <c r="D3672" s="127" t="s">
        <v>44513</v>
      </c>
      <c r="E3672" s="258">
        <v>88812</v>
      </c>
    </row>
    <row r="3673" spans="1:5" ht="14.5" x14ac:dyDescent="0.35">
      <c r="A3673" s="127" t="s">
        <v>43971</v>
      </c>
      <c r="B3673" s="128">
        <v>23683</v>
      </c>
      <c r="D3673" s="127" t="s">
        <v>44514</v>
      </c>
      <c r="E3673" s="258">
        <v>23683</v>
      </c>
    </row>
    <row r="3674" spans="1:5" ht="14.5" x14ac:dyDescent="0.35">
      <c r="A3674" s="127" t="s">
        <v>43972</v>
      </c>
      <c r="B3674" s="128">
        <v>76970</v>
      </c>
      <c r="D3674" s="127" t="s">
        <v>44515</v>
      </c>
      <c r="E3674" s="258">
        <v>76970</v>
      </c>
    </row>
    <row r="3675" spans="1:5" ht="14.5" x14ac:dyDescent="0.35">
      <c r="A3675" s="127" t="s">
        <v>43973</v>
      </c>
      <c r="B3675" s="128">
        <v>138062</v>
      </c>
      <c r="D3675" s="127" t="s">
        <v>44516</v>
      </c>
      <c r="E3675" s="258">
        <v>138062</v>
      </c>
    </row>
    <row r="3676" spans="1:5" ht="14.5" x14ac:dyDescent="0.35">
      <c r="A3676" s="127" t="s">
        <v>43974</v>
      </c>
      <c r="B3676" s="128">
        <v>87466</v>
      </c>
      <c r="D3676" s="127" t="s">
        <v>44517</v>
      </c>
      <c r="E3676" s="258">
        <v>87466</v>
      </c>
    </row>
    <row r="3677" spans="1:5" ht="14.5" x14ac:dyDescent="0.35">
      <c r="A3677" s="127" t="s">
        <v>43975</v>
      </c>
      <c r="B3677" s="128">
        <v>98769</v>
      </c>
      <c r="D3677" s="127" t="s">
        <v>44518</v>
      </c>
      <c r="E3677" s="258">
        <v>98769</v>
      </c>
    </row>
    <row r="3678" spans="1:5" ht="14.5" x14ac:dyDescent="0.35">
      <c r="A3678" s="127" t="s">
        <v>43976</v>
      </c>
      <c r="B3678" s="128">
        <v>66205</v>
      </c>
      <c r="D3678" s="127" t="s">
        <v>44519</v>
      </c>
      <c r="E3678" s="258">
        <v>66205</v>
      </c>
    </row>
    <row r="3679" spans="1:5" ht="14.5" x14ac:dyDescent="0.35">
      <c r="A3679" s="127" t="s">
        <v>43977</v>
      </c>
      <c r="B3679" s="128">
        <v>89888</v>
      </c>
      <c r="D3679" s="127" t="s">
        <v>44520</v>
      </c>
      <c r="E3679" s="258">
        <v>89888</v>
      </c>
    </row>
    <row r="3680" spans="1:5" ht="14.5" x14ac:dyDescent="0.35">
      <c r="A3680" s="127" t="s">
        <v>43978</v>
      </c>
      <c r="B3680" s="128">
        <v>29604</v>
      </c>
      <c r="D3680" s="127" t="s">
        <v>44521</v>
      </c>
      <c r="E3680" s="258">
        <v>29604</v>
      </c>
    </row>
    <row r="3681" spans="1:5" ht="14.5" x14ac:dyDescent="0.35">
      <c r="A3681" s="127" t="s">
        <v>44920</v>
      </c>
      <c r="B3681" s="128">
        <v>319062.75</v>
      </c>
      <c r="D3681" s="127" t="s">
        <v>46311</v>
      </c>
      <c r="E3681" s="258">
        <v>319062.75</v>
      </c>
    </row>
    <row r="3682" spans="1:5" ht="14.5" x14ac:dyDescent="0.35">
      <c r="A3682" s="127" t="s">
        <v>43979</v>
      </c>
      <c r="B3682" s="128">
        <v>41042</v>
      </c>
      <c r="D3682" s="127" t="s">
        <v>44522</v>
      </c>
      <c r="E3682" s="258">
        <v>41042</v>
      </c>
    </row>
    <row r="3683" spans="1:5" ht="14.5" x14ac:dyDescent="0.35">
      <c r="A3683" s="127" t="s">
        <v>43980</v>
      </c>
      <c r="B3683" s="128">
        <v>26913</v>
      </c>
      <c r="D3683" s="127" t="s">
        <v>44523</v>
      </c>
      <c r="E3683" s="258">
        <v>26913</v>
      </c>
    </row>
    <row r="3684" spans="1:5" ht="14.5" x14ac:dyDescent="0.35">
      <c r="A3684" s="127" t="s">
        <v>47364</v>
      </c>
      <c r="B3684" s="128">
        <v>1140500.77</v>
      </c>
      <c r="D3684" s="127" t="s">
        <v>49450</v>
      </c>
      <c r="E3684" s="258">
        <v>1140500.77</v>
      </c>
    </row>
    <row r="3685" spans="1:5" ht="14.5" x14ac:dyDescent="0.35">
      <c r="A3685" s="127" t="s">
        <v>43981</v>
      </c>
      <c r="B3685" s="128">
        <v>36252</v>
      </c>
      <c r="D3685" s="127" t="s">
        <v>44524</v>
      </c>
      <c r="E3685" s="258">
        <v>36252</v>
      </c>
    </row>
    <row r="3686" spans="1:5" ht="14.5" x14ac:dyDescent="0.35">
      <c r="A3686" s="127" t="s">
        <v>44921</v>
      </c>
      <c r="B3686" s="128">
        <v>3629271</v>
      </c>
      <c r="D3686" s="127" t="s">
        <v>46312</v>
      </c>
      <c r="E3686" s="258">
        <v>3629271</v>
      </c>
    </row>
    <row r="3687" spans="1:5" ht="14.5" x14ac:dyDescent="0.35">
      <c r="A3687" s="127" t="s">
        <v>43982</v>
      </c>
      <c r="B3687" s="128">
        <v>72261</v>
      </c>
      <c r="D3687" s="127" t="s">
        <v>44525</v>
      </c>
      <c r="E3687" s="258">
        <v>72261</v>
      </c>
    </row>
    <row r="3688" spans="1:5" ht="14.5" x14ac:dyDescent="0.35">
      <c r="A3688" s="127" t="s">
        <v>43983</v>
      </c>
      <c r="B3688" s="128">
        <v>177085</v>
      </c>
      <c r="D3688" s="127" t="s">
        <v>44526</v>
      </c>
      <c r="E3688" s="258">
        <v>177085</v>
      </c>
    </row>
    <row r="3689" spans="1:5" ht="14.5" x14ac:dyDescent="0.35">
      <c r="A3689" s="127" t="s">
        <v>47365</v>
      </c>
      <c r="B3689" s="128">
        <v>2015835.8</v>
      </c>
      <c r="D3689" s="127" t="s">
        <v>49451</v>
      </c>
      <c r="E3689" s="258">
        <v>2015835.8</v>
      </c>
    </row>
    <row r="3690" spans="1:5" ht="14.5" x14ac:dyDescent="0.35">
      <c r="A3690" s="127" t="s">
        <v>47366</v>
      </c>
      <c r="B3690" s="128">
        <v>2047775.9</v>
      </c>
      <c r="D3690" s="127" t="s">
        <v>49452</v>
      </c>
      <c r="E3690" s="258">
        <v>2047775.9</v>
      </c>
    </row>
    <row r="3691" spans="1:5" ht="14.5" x14ac:dyDescent="0.35">
      <c r="A3691" s="127" t="s">
        <v>43984</v>
      </c>
      <c r="B3691" s="128">
        <v>237772</v>
      </c>
      <c r="D3691" s="127" t="s">
        <v>44527</v>
      </c>
      <c r="E3691" s="258">
        <v>237772</v>
      </c>
    </row>
    <row r="3692" spans="1:5" ht="14.5" x14ac:dyDescent="0.35">
      <c r="A3692" s="127" t="s">
        <v>43985</v>
      </c>
      <c r="B3692" s="128">
        <v>110611</v>
      </c>
      <c r="D3692" s="127" t="s">
        <v>44528</v>
      </c>
      <c r="E3692" s="258">
        <v>110611</v>
      </c>
    </row>
    <row r="3693" spans="1:5" ht="14.5" x14ac:dyDescent="0.35">
      <c r="A3693" s="127" t="s">
        <v>47367</v>
      </c>
      <c r="B3693" s="128">
        <v>1177191.24</v>
      </c>
      <c r="D3693" s="127" t="s">
        <v>49453</v>
      </c>
      <c r="E3693" s="258">
        <v>1177191.24</v>
      </c>
    </row>
    <row r="3694" spans="1:5" ht="14.5" x14ac:dyDescent="0.35">
      <c r="A3694" s="127" t="s">
        <v>44922</v>
      </c>
      <c r="B3694" s="128">
        <v>511222.64</v>
      </c>
      <c r="D3694" s="127" t="s">
        <v>46313</v>
      </c>
      <c r="E3694" s="258">
        <v>511222.64</v>
      </c>
    </row>
    <row r="3695" spans="1:5" ht="14.5" x14ac:dyDescent="0.35">
      <c r="A3695" s="127" t="s">
        <v>52828</v>
      </c>
      <c r="B3695" s="128">
        <v>300000</v>
      </c>
      <c r="D3695" s="127" t="s">
        <v>52843</v>
      </c>
      <c r="E3695" s="258">
        <v>300000</v>
      </c>
    </row>
    <row r="3696" spans="1:5" ht="14.5" x14ac:dyDescent="0.35">
      <c r="A3696" s="127" t="s">
        <v>52829</v>
      </c>
      <c r="B3696" s="128">
        <v>100000</v>
      </c>
      <c r="D3696" s="127" t="s">
        <v>52844</v>
      </c>
      <c r="E3696" s="258">
        <v>100000</v>
      </c>
    </row>
    <row r="3697" spans="1:5" ht="14.5" x14ac:dyDescent="0.35">
      <c r="A3697" s="127" t="s">
        <v>52830</v>
      </c>
      <c r="B3697" s="128">
        <v>100000</v>
      </c>
      <c r="D3697" s="127" t="s">
        <v>52845</v>
      </c>
      <c r="E3697" s="258">
        <v>100000</v>
      </c>
    </row>
    <row r="3698" spans="1:5" ht="14.5" x14ac:dyDescent="0.35">
      <c r="A3698" s="127" t="s">
        <v>3710</v>
      </c>
      <c r="B3698" s="128">
        <v>861165</v>
      </c>
      <c r="D3698" s="127" t="s">
        <v>11000</v>
      </c>
      <c r="E3698" s="258">
        <v>861165</v>
      </c>
    </row>
    <row r="3699" spans="1:5" ht="14.5" x14ac:dyDescent="0.35">
      <c r="A3699" s="127" t="s">
        <v>3711</v>
      </c>
      <c r="B3699" s="128">
        <v>31104</v>
      </c>
      <c r="D3699" s="127" t="s">
        <v>11001</v>
      </c>
      <c r="E3699" s="258">
        <v>31104</v>
      </c>
    </row>
    <row r="3700" spans="1:5" ht="14.5" x14ac:dyDescent="0.35">
      <c r="A3700" s="127" t="s">
        <v>3712</v>
      </c>
      <c r="B3700" s="128">
        <v>24487</v>
      </c>
      <c r="D3700" s="127" t="s">
        <v>11002</v>
      </c>
      <c r="E3700" s="258">
        <v>24487</v>
      </c>
    </row>
    <row r="3701" spans="1:5" ht="14.5" x14ac:dyDescent="0.35">
      <c r="A3701" s="127" t="s">
        <v>3713</v>
      </c>
      <c r="B3701" s="128">
        <v>11643</v>
      </c>
      <c r="D3701" s="127" t="s">
        <v>11003</v>
      </c>
      <c r="E3701" s="258">
        <v>11643</v>
      </c>
    </row>
    <row r="3702" spans="1:5" ht="14.5" x14ac:dyDescent="0.35">
      <c r="A3702" s="127" t="s">
        <v>3714</v>
      </c>
      <c r="B3702" s="128">
        <v>188880</v>
      </c>
      <c r="D3702" s="127" t="s">
        <v>11004</v>
      </c>
      <c r="E3702" s="258">
        <v>188880</v>
      </c>
    </row>
    <row r="3703" spans="1:5" ht="14.5" x14ac:dyDescent="0.35">
      <c r="A3703" s="127" t="s">
        <v>3715</v>
      </c>
      <c r="B3703" s="128">
        <v>47274</v>
      </c>
      <c r="D3703" s="127" t="s">
        <v>11005</v>
      </c>
      <c r="E3703" s="258">
        <v>47274</v>
      </c>
    </row>
    <row r="3704" spans="1:5" ht="14.5" x14ac:dyDescent="0.35">
      <c r="A3704" s="127" t="s">
        <v>3716</v>
      </c>
      <c r="B3704" s="128">
        <v>127837</v>
      </c>
      <c r="D3704" s="127" t="s">
        <v>11006</v>
      </c>
      <c r="E3704" s="258">
        <v>127837</v>
      </c>
    </row>
    <row r="3705" spans="1:5" ht="14.5" x14ac:dyDescent="0.35">
      <c r="A3705" s="127" t="s">
        <v>3717</v>
      </c>
      <c r="B3705" s="128">
        <v>101205</v>
      </c>
      <c r="D3705" s="127" t="s">
        <v>11007</v>
      </c>
      <c r="E3705" s="258">
        <v>101205</v>
      </c>
    </row>
    <row r="3706" spans="1:5" ht="14.5" x14ac:dyDescent="0.35">
      <c r="A3706" s="127" t="s">
        <v>3718</v>
      </c>
      <c r="B3706" s="128">
        <v>56559</v>
      </c>
      <c r="D3706" s="127" t="s">
        <v>11008</v>
      </c>
      <c r="E3706" s="258">
        <v>56559</v>
      </c>
    </row>
    <row r="3707" spans="1:5" ht="14.5" x14ac:dyDescent="0.35">
      <c r="A3707" s="127" t="s">
        <v>3719</v>
      </c>
      <c r="B3707" s="128">
        <v>871</v>
      </c>
      <c r="D3707" s="127" t="s">
        <v>11009</v>
      </c>
      <c r="E3707" s="258">
        <v>871</v>
      </c>
    </row>
    <row r="3708" spans="1:5" ht="14.5" x14ac:dyDescent="0.35">
      <c r="A3708" s="127" t="s">
        <v>5956</v>
      </c>
      <c r="B3708" s="128">
        <v>3216</v>
      </c>
      <c r="D3708" s="127" t="s">
        <v>11993</v>
      </c>
      <c r="E3708" s="258">
        <v>3216</v>
      </c>
    </row>
    <row r="3709" spans="1:5" ht="14.5" x14ac:dyDescent="0.35">
      <c r="A3709" s="127" t="s">
        <v>3720</v>
      </c>
      <c r="B3709" s="128">
        <v>241961</v>
      </c>
      <c r="D3709" s="127" t="s">
        <v>11010</v>
      </c>
      <c r="E3709" s="258">
        <v>241961</v>
      </c>
    </row>
    <row r="3710" spans="1:5" ht="14.5" x14ac:dyDescent="0.35">
      <c r="A3710" s="127" t="s">
        <v>5957</v>
      </c>
      <c r="B3710" s="128">
        <v>15019</v>
      </c>
      <c r="D3710" s="127" t="s">
        <v>11994</v>
      </c>
      <c r="E3710" s="258">
        <v>15019</v>
      </c>
    </row>
    <row r="3711" spans="1:5" ht="14.5" x14ac:dyDescent="0.35">
      <c r="A3711" s="127" t="s">
        <v>3721</v>
      </c>
      <c r="B3711" s="128">
        <v>84813</v>
      </c>
      <c r="D3711" s="127" t="s">
        <v>11011</v>
      </c>
      <c r="E3711" s="258">
        <v>84813</v>
      </c>
    </row>
    <row r="3712" spans="1:5" ht="14.5" x14ac:dyDescent="0.35">
      <c r="A3712" s="127" t="s">
        <v>3722</v>
      </c>
      <c r="B3712" s="128">
        <v>3120</v>
      </c>
      <c r="D3712" s="127" t="s">
        <v>11012</v>
      </c>
      <c r="E3712" s="258">
        <v>3120</v>
      </c>
    </row>
    <row r="3713" spans="1:5" ht="14.5" x14ac:dyDescent="0.35">
      <c r="A3713" s="127" t="s">
        <v>3723</v>
      </c>
      <c r="B3713" s="128">
        <v>165711</v>
      </c>
      <c r="D3713" s="127" t="s">
        <v>11013</v>
      </c>
      <c r="E3713" s="258">
        <v>165711</v>
      </c>
    </row>
    <row r="3714" spans="1:5" ht="14.5" x14ac:dyDescent="0.35">
      <c r="A3714" s="127" t="s">
        <v>3724</v>
      </c>
      <c r="B3714" s="128">
        <v>6003</v>
      </c>
      <c r="D3714" s="127" t="s">
        <v>11014</v>
      </c>
      <c r="E3714" s="258">
        <v>6003</v>
      </c>
    </row>
    <row r="3715" spans="1:5" ht="14.5" x14ac:dyDescent="0.35">
      <c r="A3715" s="127" t="s">
        <v>3725</v>
      </c>
      <c r="B3715" s="128">
        <v>21825</v>
      </c>
      <c r="D3715" s="127" t="s">
        <v>11015</v>
      </c>
      <c r="E3715" s="258">
        <v>21825</v>
      </c>
    </row>
    <row r="3716" spans="1:5" ht="14.5" x14ac:dyDescent="0.35">
      <c r="A3716" s="127" t="s">
        <v>3726</v>
      </c>
      <c r="B3716" s="128">
        <v>372837</v>
      </c>
      <c r="D3716" s="127" t="s">
        <v>11016</v>
      </c>
      <c r="E3716" s="258">
        <v>372837</v>
      </c>
    </row>
    <row r="3717" spans="1:5" ht="14.5" x14ac:dyDescent="0.35">
      <c r="A3717" s="127" t="s">
        <v>3727</v>
      </c>
      <c r="B3717" s="128">
        <v>28000</v>
      </c>
      <c r="D3717" s="127" t="s">
        <v>11017</v>
      </c>
      <c r="E3717" s="258">
        <v>28000</v>
      </c>
    </row>
    <row r="3718" spans="1:5" ht="14.5" x14ac:dyDescent="0.35">
      <c r="A3718" s="127" t="s">
        <v>3728</v>
      </c>
      <c r="B3718" s="128">
        <v>11521</v>
      </c>
      <c r="D3718" s="127" t="s">
        <v>11018</v>
      </c>
      <c r="E3718" s="258">
        <v>11521</v>
      </c>
    </row>
    <row r="3719" spans="1:5" ht="14.5" x14ac:dyDescent="0.35">
      <c r="A3719" s="127" t="s">
        <v>3729</v>
      </c>
      <c r="B3719" s="128">
        <v>699375</v>
      </c>
      <c r="D3719" s="127" t="s">
        <v>11019</v>
      </c>
      <c r="E3719" s="258">
        <v>699375</v>
      </c>
    </row>
    <row r="3720" spans="1:5" ht="14.5" x14ac:dyDescent="0.35">
      <c r="A3720" s="127" t="s">
        <v>3730</v>
      </c>
      <c r="B3720" s="128">
        <v>127860</v>
      </c>
      <c r="D3720" s="127" t="s">
        <v>11020</v>
      </c>
      <c r="E3720" s="258">
        <v>127860</v>
      </c>
    </row>
    <row r="3721" spans="1:5" ht="14.5" x14ac:dyDescent="0.35">
      <c r="A3721" s="127" t="s">
        <v>3731</v>
      </c>
      <c r="B3721" s="128">
        <v>13088</v>
      </c>
      <c r="D3721" s="127" t="s">
        <v>11021</v>
      </c>
      <c r="E3721" s="258">
        <v>13088</v>
      </c>
    </row>
    <row r="3722" spans="1:5" ht="14.5" x14ac:dyDescent="0.35">
      <c r="A3722" s="127" t="s">
        <v>3732</v>
      </c>
      <c r="B3722" s="128">
        <v>11781</v>
      </c>
      <c r="D3722" s="127" t="s">
        <v>11022</v>
      </c>
      <c r="E3722" s="258">
        <v>11781</v>
      </c>
    </row>
    <row r="3723" spans="1:5" ht="14.5" x14ac:dyDescent="0.35">
      <c r="A3723" s="127" t="s">
        <v>3733</v>
      </c>
      <c r="B3723" s="128">
        <v>34387</v>
      </c>
      <c r="D3723" s="127" t="s">
        <v>11023</v>
      </c>
      <c r="E3723" s="258">
        <v>34387</v>
      </c>
    </row>
    <row r="3724" spans="1:5" ht="14.5" x14ac:dyDescent="0.35">
      <c r="A3724" s="127" t="s">
        <v>3734</v>
      </c>
      <c r="B3724" s="128">
        <v>16808</v>
      </c>
      <c r="D3724" s="127" t="s">
        <v>11024</v>
      </c>
      <c r="E3724" s="258">
        <v>16808</v>
      </c>
    </row>
    <row r="3725" spans="1:5" ht="14.5" x14ac:dyDescent="0.35">
      <c r="A3725" s="127" t="s">
        <v>3735</v>
      </c>
      <c r="B3725" s="128">
        <v>5329</v>
      </c>
      <c r="D3725" s="127" t="s">
        <v>11025</v>
      </c>
      <c r="E3725" s="258">
        <v>5329</v>
      </c>
    </row>
    <row r="3726" spans="1:5" ht="14.5" x14ac:dyDescent="0.35">
      <c r="A3726" s="127" t="s">
        <v>3736</v>
      </c>
      <c r="B3726" s="128">
        <v>473581</v>
      </c>
      <c r="D3726" s="127" t="s">
        <v>11026</v>
      </c>
      <c r="E3726" s="258">
        <v>473581</v>
      </c>
    </row>
    <row r="3727" spans="1:5" ht="14.5" x14ac:dyDescent="0.35">
      <c r="A3727" s="127" t="s">
        <v>3737</v>
      </c>
      <c r="B3727" s="128">
        <v>13411</v>
      </c>
      <c r="D3727" s="127" t="s">
        <v>11027</v>
      </c>
      <c r="E3727" s="258">
        <v>13411</v>
      </c>
    </row>
    <row r="3728" spans="1:5" ht="14.5" x14ac:dyDescent="0.35">
      <c r="A3728" s="127" t="s">
        <v>3738</v>
      </c>
      <c r="B3728" s="128">
        <v>1175010</v>
      </c>
      <c r="D3728" s="127" t="s">
        <v>11028</v>
      </c>
      <c r="E3728" s="258">
        <v>1175010</v>
      </c>
    </row>
    <row r="3729" spans="1:5" ht="14.5" x14ac:dyDescent="0.35">
      <c r="A3729" s="127" t="s">
        <v>3739</v>
      </c>
      <c r="B3729" s="128">
        <v>193606</v>
      </c>
      <c r="D3729" s="127" t="s">
        <v>11029</v>
      </c>
      <c r="E3729" s="258">
        <v>193606</v>
      </c>
    </row>
    <row r="3730" spans="1:5" ht="14.5" x14ac:dyDescent="0.35">
      <c r="A3730" s="127" t="s">
        <v>3740</v>
      </c>
      <c r="B3730" s="128">
        <v>30611</v>
      </c>
      <c r="D3730" s="127" t="s">
        <v>11030</v>
      </c>
      <c r="E3730" s="258">
        <v>30611</v>
      </c>
    </row>
    <row r="3731" spans="1:5" ht="14.5" x14ac:dyDescent="0.35">
      <c r="A3731" s="127" t="s">
        <v>5958</v>
      </c>
      <c r="B3731" s="128">
        <v>31471</v>
      </c>
      <c r="D3731" s="127" t="s">
        <v>11995</v>
      </c>
      <c r="E3731" s="258">
        <v>31471</v>
      </c>
    </row>
    <row r="3732" spans="1:5" ht="14.5" x14ac:dyDescent="0.35">
      <c r="A3732" s="127" t="s">
        <v>3741</v>
      </c>
      <c r="B3732" s="128">
        <v>14024</v>
      </c>
      <c r="D3732" s="127" t="s">
        <v>11031</v>
      </c>
      <c r="E3732" s="258">
        <v>14024</v>
      </c>
    </row>
    <row r="3733" spans="1:5" ht="14.5" x14ac:dyDescent="0.35">
      <c r="A3733" s="127" t="s">
        <v>5959</v>
      </c>
      <c r="B3733" s="128">
        <v>16267</v>
      </c>
      <c r="D3733" s="127" t="s">
        <v>11996</v>
      </c>
      <c r="E3733" s="258">
        <v>16267</v>
      </c>
    </row>
    <row r="3734" spans="1:5" ht="14.5" x14ac:dyDescent="0.35">
      <c r="A3734" s="127" t="s">
        <v>3742</v>
      </c>
      <c r="B3734" s="128">
        <v>450877</v>
      </c>
      <c r="D3734" s="127" t="s">
        <v>11032</v>
      </c>
      <c r="E3734" s="258">
        <v>450877</v>
      </c>
    </row>
    <row r="3735" spans="1:5" ht="14.5" x14ac:dyDescent="0.35">
      <c r="A3735" s="127" t="s">
        <v>3743</v>
      </c>
      <c r="B3735" s="128">
        <v>74049</v>
      </c>
      <c r="D3735" s="127" t="s">
        <v>11033</v>
      </c>
      <c r="E3735" s="258">
        <v>74049</v>
      </c>
    </row>
    <row r="3736" spans="1:5" ht="14.5" x14ac:dyDescent="0.35">
      <c r="A3736" s="127" t="s">
        <v>3744</v>
      </c>
      <c r="B3736" s="128">
        <v>223913</v>
      </c>
      <c r="D3736" s="127" t="s">
        <v>11034</v>
      </c>
      <c r="E3736" s="258">
        <v>223913</v>
      </c>
    </row>
    <row r="3737" spans="1:5" ht="14.5" x14ac:dyDescent="0.35">
      <c r="A3737" s="127" t="s">
        <v>3745</v>
      </c>
      <c r="B3737" s="128">
        <v>5644</v>
      </c>
      <c r="D3737" s="127" t="s">
        <v>11035</v>
      </c>
      <c r="E3737" s="258">
        <v>5644</v>
      </c>
    </row>
    <row r="3738" spans="1:5" ht="14.5" x14ac:dyDescent="0.35">
      <c r="A3738" s="127" t="s">
        <v>3746</v>
      </c>
      <c r="B3738" s="128">
        <v>97572</v>
      </c>
      <c r="D3738" s="127" t="s">
        <v>11036</v>
      </c>
      <c r="E3738" s="258">
        <v>97572</v>
      </c>
    </row>
    <row r="3739" spans="1:5" ht="14.5" x14ac:dyDescent="0.35">
      <c r="A3739" s="127" t="s">
        <v>3747</v>
      </c>
      <c r="B3739" s="128">
        <v>551750</v>
      </c>
      <c r="D3739" s="127" t="s">
        <v>11037</v>
      </c>
      <c r="E3739" s="258">
        <v>551750</v>
      </c>
    </row>
    <row r="3740" spans="1:5" ht="14.5" x14ac:dyDescent="0.35">
      <c r="A3740" s="127" t="s">
        <v>3748</v>
      </c>
      <c r="B3740" s="128">
        <v>141590</v>
      </c>
      <c r="D3740" s="127" t="s">
        <v>11038</v>
      </c>
      <c r="E3740" s="258">
        <v>141590</v>
      </c>
    </row>
    <row r="3741" spans="1:5" ht="14.5" x14ac:dyDescent="0.35">
      <c r="A3741" s="127" t="s">
        <v>3749</v>
      </c>
      <c r="B3741" s="128">
        <v>102569</v>
      </c>
      <c r="D3741" s="127" t="s">
        <v>11039</v>
      </c>
      <c r="E3741" s="258">
        <v>102569</v>
      </c>
    </row>
    <row r="3742" spans="1:5" ht="14.5" x14ac:dyDescent="0.35">
      <c r="A3742" s="127" t="s">
        <v>3750</v>
      </c>
      <c r="B3742" s="128">
        <v>290038</v>
      </c>
      <c r="D3742" s="127" t="s">
        <v>11040</v>
      </c>
      <c r="E3742" s="258">
        <v>290038</v>
      </c>
    </row>
    <row r="3743" spans="1:5" ht="14.5" x14ac:dyDescent="0.35">
      <c r="A3743" s="127" t="s">
        <v>3751</v>
      </c>
      <c r="B3743" s="128">
        <v>18576</v>
      </c>
      <c r="D3743" s="127" t="s">
        <v>11041</v>
      </c>
      <c r="E3743" s="258">
        <v>18576</v>
      </c>
    </row>
    <row r="3744" spans="1:5" ht="14.5" x14ac:dyDescent="0.35">
      <c r="A3744" s="127" t="s">
        <v>3752</v>
      </c>
      <c r="B3744" s="128">
        <v>16641</v>
      </c>
      <c r="D3744" s="127" t="s">
        <v>11042</v>
      </c>
      <c r="E3744" s="258">
        <v>16641</v>
      </c>
    </row>
    <row r="3745" spans="1:5" ht="14.5" x14ac:dyDescent="0.35">
      <c r="A3745" s="127" t="s">
        <v>3753</v>
      </c>
      <c r="B3745" s="128">
        <v>6983</v>
      </c>
      <c r="D3745" s="127" t="s">
        <v>11043</v>
      </c>
      <c r="E3745" s="258">
        <v>6983</v>
      </c>
    </row>
    <row r="3746" spans="1:5" ht="14.5" x14ac:dyDescent="0.35">
      <c r="A3746" s="127" t="s">
        <v>3754</v>
      </c>
      <c r="B3746" s="128">
        <v>116943</v>
      </c>
      <c r="D3746" s="127" t="s">
        <v>11044</v>
      </c>
      <c r="E3746" s="258">
        <v>116943</v>
      </c>
    </row>
    <row r="3747" spans="1:5" ht="14.5" x14ac:dyDescent="0.35">
      <c r="A3747" s="127" t="s">
        <v>3755</v>
      </c>
      <c r="B3747" s="128">
        <v>7070</v>
      </c>
      <c r="D3747" s="127" t="s">
        <v>11045</v>
      </c>
      <c r="E3747" s="258">
        <v>7070</v>
      </c>
    </row>
    <row r="3748" spans="1:5" ht="14.5" x14ac:dyDescent="0.35">
      <c r="A3748" s="127" t="s">
        <v>3756</v>
      </c>
      <c r="B3748" s="128">
        <v>74406</v>
      </c>
      <c r="D3748" s="127" t="s">
        <v>11046</v>
      </c>
      <c r="E3748" s="258">
        <v>74406</v>
      </c>
    </row>
    <row r="3749" spans="1:5" ht="14.5" x14ac:dyDescent="0.35">
      <c r="A3749" s="127" t="s">
        <v>3757</v>
      </c>
      <c r="B3749" s="128">
        <v>44332</v>
      </c>
      <c r="D3749" s="127" t="s">
        <v>11047</v>
      </c>
      <c r="E3749" s="258">
        <v>44332</v>
      </c>
    </row>
    <row r="3750" spans="1:5" ht="14.5" x14ac:dyDescent="0.35">
      <c r="A3750" s="127" t="s">
        <v>3758</v>
      </c>
      <c r="B3750" s="128">
        <v>560223</v>
      </c>
      <c r="D3750" s="127" t="s">
        <v>11048</v>
      </c>
      <c r="E3750" s="258">
        <v>560223</v>
      </c>
    </row>
    <row r="3751" spans="1:5" ht="14.5" x14ac:dyDescent="0.35">
      <c r="A3751" s="127" t="s">
        <v>3759</v>
      </c>
      <c r="B3751" s="128">
        <v>38340</v>
      </c>
      <c r="D3751" s="127" t="s">
        <v>11049</v>
      </c>
      <c r="E3751" s="258">
        <v>38340</v>
      </c>
    </row>
    <row r="3752" spans="1:5" ht="14.5" x14ac:dyDescent="0.35">
      <c r="A3752" s="127" t="s">
        <v>3760</v>
      </c>
      <c r="B3752" s="128">
        <v>229638</v>
      </c>
      <c r="D3752" s="127" t="s">
        <v>11050</v>
      </c>
      <c r="E3752" s="258">
        <v>229638</v>
      </c>
    </row>
    <row r="3753" spans="1:5" ht="14.5" x14ac:dyDescent="0.35">
      <c r="A3753" s="127" t="s">
        <v>3761</v>
      </c>
      <c r="B3753" s="128">
        <v>92300</v>
      </c>
      <c r="D3753" s="127" t="s">
        <v>11051</v>
      </c>
      <c r="E3753" s="258">
        <v>92300</v>
      </c>
    </row>
    <row r="3754" spans="1:5" ht="14.5" x14ac:dyDescent="0.35">
      <c r="A3754" s="127" t="s">
        <v>3762</v>
      </c>
      <c r="B3754" s="128">
        <v>3684</v>
      </c>
      <c r="D3754" s="127" t="s">
        <v>11052</v>
      </c>
      <c r="E3754" s="258">
        <v>3684</v>
      </c>
    </row>
    <row r="3755" spans="1:5" ht="14.5" x14ac:dyDescent="0.35">
      <c r="A3755" s="127" t="s">
        <v>3763</v>
      </c>
      <c r="B3755" s="128">
        <v>31236</v>
      </c>
      <c r="D3755" s="127" t="s">
        <v>11053</v>
      </c>
      <c r="E3755" s="258">
        <v>31236</v>
      </c>
    </row>
    <row r="3756" spans="1:5" ht="14.5" x14ac:dyDescent="0.35">
      <c r="A3756" s="127" t="s">
        <v>3764</v>
      </c>
      <c r="B3756" s="128">
        <v>506304</v>
      </c>
      <c r="D3756" s="127" t="s">
        <v>11054</v>
      </c>
      <c r="E3756" s="258">
        <v>506304</v>
      </c>
    </row>
    <row r="3757" spans="1:5" ht="14.5" x14ac:dyDescent="0.35">
      <c r="A3757" s="127" t="s">
        <v>3765</v>
      </c>
      <c r="B3757" s="128">
        <v>1925542</v>
      </c>
      <c r="D3757" s="127" t="s">
        <v>11055</v>
      </c>
      <c r="E3757" s="258">
        <v>1925542</v>
      </c>
    </row>
    <row r="3758" spans="1:5" ht="14.5" x14ac:dyDescent="0.35">
      <c r="A3758" s="127" t="s">
        <v>3766</v>
      </c>
      <c r="B3758" s="128">
        <v>34791</v>
      </c>
      <c r="D3758" s="127" t="s">
        <v>11056</v>
      </c>
      <c r="E3758" s="258">
        <v>34791</v>
      </c>
    </row>
    <row r="3759" spans="1:5" ht="14.5" x14ac:dyDescent="0.35">
      <c r="A3759" s="127" t="s">
        <v>3767</v>
      </c>
      <c r="B3759" s="128">
        <v>21230</v>
      </c>
      <c r="D3759" s="127" t="s">
        <v>11057</v>
      </c>
      <c r="E3759" s="258">
        <v>21230</v>
      </c>
    </row>
    <row r="3760" spans="1:5" ht="14.5" x14ac:dyDescent="0.35">
      <c r="A3760" s="127" t="s">
        <v>3768</v>
      </c>
      <c r="B3760" s="128">
        <v>121114</v>
      </c>
      <c r="D3760" s="127" t="s">
        <v>11058</v>
      </c>
      <c r="E3760" s="258">
        <v>121114</v>
      </c>
    </row>
    <row r="3761" spans="1:5" ht="14.5" x14ac:dyDescent="0.35">
      <c r="A3761" s="127" t="s">
        <v>3769</v>
      </c>
      <c r="B3761" s="128">
        <v>1105</v>
      </c>
      <c r="D3761" s="127" t="s">
        <v>11059</v>
      </c>
      <c r="E3761" s="258">
        <v>1105</v>
      </c>
    </row>
    <row r="3762" spans="1:5" ht="14.5" x14ac:dyDescent="0.35">
      <c r="A3762" s="127" t="s">
        <v>3770</v>
      </c>
      <c r="B3762" s="128">
        <v>92793</v>
      </c>
      <c r="D3762" s="127" t="s">
        <v>11060</v>
      </c>
      <c r="E3762" s="258">
        <v>92793</v>
      </c>
    </row>
    <row r="3763" spans="1:5" ht="14.5" x14ac:dyDescent="0.35">
      <c r="A3763" s="127" t="s">
        <v>3771</v>
      </c>
      <c r="B3763" s="128">
        <v>721087</v>
      </c>
      <c r="D3763" s="127" t="s">
        <v>11061</v>
      </c>
      <c r="E3763" s="258">
        <v>721087</v>
      </c>
    </row>
    <row r="3764" spans="1:5" ht="14.5" x14ac:dyDescent="0.35">
      <c r="A3764" s="127" t="s">
        <v>3772</v>
      </c>
      <c r="B3764" s="128">
        <v>116031</v>
      </c>
      <c r="D3764" s="127" t="s">
        <v>11062</v>
      </c>
      <c r="E3764" s="258">
        <v>116031</v>
      </c>
    </row>
    <row r="3765" spans="1:5" ht="14.5" x14ac:dyDescent="0.35">
      <c r="A3765" s="127" t="s">
        <v>3773</v>
      </c>
      <c r="B3765" s="128">
        <v>87433</v>
      </c>
      <c r="D3765" s="127" t="s">
        <v>11063</v>
      </c>
      <c r="E3765" s="258">
        <v>87433</v>
      </c>
    </row>
    <row r="3766" spans="1:5" ht="14.5" x14ac:dyDescent="0.35">
      <c r="A3766" s="127" t="s">
        <v>3774</v>
      </c>
      <c r="B3766" s="128">
        <v>9143</v>
      </c>
      <c r="D3766" s="127" t="s">
        <v>11064</v>
      </c>
      <c r="E3766" s="258">
        <v>9143</v>
      </c>
    </row>
    <row r="3767" spans="1:5" ht="14.5" x14ac:dyDescent="0.35">
      <c r="A3767" s="127" t="s">
        <v>3775</v>
      </c>
      <c r="B3767" s="128">
        <v>16948</v>
      </c>
      <c r="D3767" s="127" t="s">
        <v>11065</v>
      </c>
      <c r="E3767" s="258">
        <v>16948</v>
      </c>
    </row>
    <row r="3768" spans="1:5" ht="14.5" x14ac:dyDescent="0.35">
      <c r="A3768" s="127" t="s">
        <v>3776</v>
      </c>
      <c r="B3768" s="128">
        <v>220996</v>
      </c>
      <c r="D3768" s="127" t="s">
        <v>11066</v>
      </c>
      <c r="E3768" s="258">
        <v>220996</v>
      </c>
    </row>
    <row r="3769" spans="1:5" ht="14.5" x14ac:dyDescent="0.35">
      <c r="A3769" s="127" t="s">
        <v>3777</v>
      </c>
      <c r="B3769" s="128">
        <v>390528</v>
      </c>
      <c r="D3769" s="127" t="s">
        <v>11067</v>
      </c>
      <c r="E3769" s="258">
        <v>390528</v>
      </c>
    </row>
    <row r="3770" spans="1:5" ht="14.5" x14ac:dyDescent="0.35">
      <c r="A3770" s="127" t="s">
        <v>3778</v>
      </c>
      <c r="B3770" s="128">
        <v>857371</v>
      </c>
      <c r="D3770" s="127" t="s">
        <v>11068</v>
      </c>
      <c r="E3770" s="258">
        <v>857371</v>
      </c>
    </row>
    <row r="3771" spans="1:5" ht="14.5" x14ac:dyDescent="0.35">
      <c r="A3771" s="127" t="s">
        <v>3779</v>
      </c>
      <c r="B3771" s="128">
        <v>16902</v>
      </c>
      <c r="D3771" s="127" t="s">
        <v>11069</v>
      </c>
      <c r="E3771" s="258">
        <v>16902</v>
      </c>
    </row>
    <row r="3772" spans="1:5" ht="14.5" x14ac:dyDescent="0.35">
      <c r="A3772" s="127" t="s">
        <v>3780</v>
      </c>
      <c r="B3772" s="128">
        <v>12317</v>
      </c>
      <c r="D3772" s="127" t="s">
        <v>11070</v>
      </c>
      <c r="E3772" s="258">
        <v>12317</v>
      </c>
    </row>
    <row r="3773" spans="1:5" ht="14.5" x14ac:dyDescent="0.35">
      <c r="A3773" s="127" t="s">
        <v>3781</v>
      </c>
      <c r="B3773" s="128">
        <v>5984</v>
      </c>
      <c r="D3773" s="127" t="s">
        <v>11071</v>
      </c>
      <c r="E3773" s="258">
        <v>5984</v>
      </c>
    </row>
    <row r="3774" spans="1:5" ht="14.5" x14ac:dyDescent="0.35">
      <c r="A3774" s="127" t="s">
        <v>3782</v>
      </c>
      <c r="B3774" s="128">
        <v>13218</v>
      </c>
      <c r="D3774" s="127" t="s">
        <v>11072</v>
      </c>
      <c r="E3774" s="258">
        <v>13218</v>
      </c>
    </row>
    <row r="3775" spans="1:5" ht="14.5" x14ac:dyDescent="0.35">
      <c r="A3775" s="127" t="s">
        <v>3783</v>
      </c>
      <c r="B3775" s="128">
        <v>19201</v>
      </c>
      <c r="D3775" s="127" t="s">
        <v>11073</v>
      </c>
      <c r="E3775" s="258">
        <v>19201</v>
      </c>
    </row>
    <row r="3776" spans="1:5" ht="14.5" x14ac:dyDescent="0.35">
      <c r="A3776" s="127" t="s">
        <v>3784</v>
      </c>
      <c r="B3776" s="128">
        <v>16201</v>
      </c>
      <c r="D3776" s="127" t="s">
        <v>11074</v>
      </c>
      <c r="E3776" s="258">
        <v>16201</v>
      </c>
    </row>
    <row r="3777" spans="1:5" ht="14.5" x14ac:dyDescent="0.35">
      <c r="A3777" s="127" t="s">
        <v>3785</v>
      </c>
      <c r="B3777" s="128">
        <v>35670</v>
      </c>
      <c r="D3777" s="127" t="s">
        <v>11075</v>
      </c>
      <c r="E3777" s="258">
        <v>35670</v>
      </c>
    </row>
    <row r="3778" spans="1:5" ht="14.5" x14ac:dyDescent="0.35">
      <c r="A3778" s="127" t="s">
        <v>3786</v>
      </c>
      <c r="B3778" s="128">
        <v>5601</v>
      </c>
      <c r="D3778" s="127" t="s">
        <v>11076</v>
      </c>
      <c r="E3778" s="258">
        <v>5601</v>
      </c>
    </row>
    <row r="3779" spans="1:5" ht="14.5" x14ac:dyDescent="0.35">
      <c r="A3779" s="127" t="s">
        <v>3787</v>
      </c>
      <c r="B3779" s="128">
        <v>14868</v>
      </c>
      <c r="D3779" s="127" t="s">
        <v>11077</v>
      </c>
      <c r="E3779" s="258">
        <v>14868</v>
      </c>
    </row>
    <row r="3780" spans="1:5" ht="14.5" x14ac:dyDescent="0.35">
      <c r="A3780" s="127" t="s">
        <v>3788</v>
      </c>
      <c r="B3780" s="128">
        <v>9301</v>
      </c>
      <c r="D3780" s="127" t="s">
        <v>11078</v>
      </c>
      <c r="E3780" s="258">
        <v>9301</v>
      </c>
    </row>
    <row r="3781" spans="1:5" ht="14.5" x14ac:dyDescent="0.35">
      <c r="A3781" s="127" t="s">
        <v>3789</v>
      </c>
      <c r="B3781" s="128">
        <v>8967</v>
      </c>
      <c r="D3781" s="127" t="s">
        <v>11079</v>
      </c>
      <c r="E3781" s="258">
        <v>8967</v>
      </c>
    </row>
    <row r="3782" spans="1:5" ht="14.5" x14ac:dyDescent="0.35">
      <c r="A3782" s="127" t="s">
        <v>3790</v>
      </c>
      <c r="B3782" s="128">
        <v>18536</v>
      </c>
      <c r="D3782" s="127" t="s">
        <v>11080</v>
      </c>
      <c r="E3782" s="258">
        <v>18536</v>
      </c>
    </row>
    <row r="3783" spans="1:5" ht="14.5" x14ac:dyDescent="0.35">
      <c r="A3783" s="127" t="s">
        <v>3791</v>
      </c>
      <c r="B3783" s="128">
        <v>9752</v>
      </c>
      <c r="D3783" s="127" t="s">
        <v>11081</v>
      </c>
      <c r="E3783" s="258">
        <v>9752</v>
      </c>
    </row>
    <row r="3784" spans="1:5" ht="14.5" x14ac:dyDescent="0.35">
      <c r="A3784" s="127" t="s">
        <v>3792</v>
      </c>
      <c r="B3784" s="128">
        <v>3051</v>
      </c>
      <c r="D3784" s="127" t="s">
        <v>11082</v>
      </c>
      <c r="E3784" s="258">
        <v>3051</v>
      </c>
    </row>
    <row r="3785" spans="1:5" ht="14.5" x14ac:dyDescent="0.35">
      <c r="A3785" s="127" t="s">
        <v>3793</v>
      </c>
      <c r="B3785" s="128">
        <v>239112</v>
      </c>
      <c r="D3785" s="127" t="s">
        <v>11083</v>
      </c>
      <c r="E3785" s="258">
        <v>239112</v>
      </c>
    </row>
    <row r="3786" spans="1:5" ht="14.5" x14ac:dyDescent="0.35">
      <c r="A3786" s="127" t="s">
        <v>3794</v>
      </c>
      <c r="B3786" s="128">
        <v>39405</v>
      </c>
      <c r="D3786" s="127" t="s">
        <v>11084</v>
      </c>
      <c r="E3786" s="258">
        <v>39405</v>
      </c>
    </row>
    <row r="3787" spans="1:5" ht="14.5" x14ac:dyDescent="0.35">
      <c r="A3787" s="127" t="s">
        <v>3795</v>
      </c>
      <c r="B3787" s="128">
        <v>1749399</v>
      </c>
      <c r="D3787" s="127" t="s">
        <v>11085</v>
      </c>
      <c r="E3787" s="258">
        <v>1749399</v>
      </c>
    </row>
    <row r="3788" spans="1:5" ht="14.5" x14ac:dyDescent="0.35">
      <c r="A3788" s="127" t="s">
        <v>3796</v>
      </c>
      <c r="B3788" s="128">
        <v>18253</v>
      </c>
      <c r="D3788" s="127" t="s">
        <v>11086</v>
      </c>
      <c r="E3788" s="258">
        <v>18253</v>
      </c>
    </row>
    <row r="3789" spans="1:5" ht="14.5" x14ac:dyDescent="0.35">
      <c r="A3789" s="127" t="s">
        <v>3797</v>
      </c>
      <c r="B3789" s="128">
        <v>11674</v>
      </c>
      <c r="D3789" s="127" t="s">
        <v>11087</v>
      </c>
      <c r="E3789" s="258">
        <v>11674</v>
      </c>
    </row>
    <row r="3790" spans="1:5" ht="14.5" x14ac:dyDescent="0.35">
      <c r="A3790" s="127" t="s">
        <v>3798</v>
      </c>
      <c r="B3790" s="128">
        <v>23331</v>
      </c>
      <c r="D3790" s="127" t="s">
        <v>11088</v>
      </c>
      <c r="E3790" s="258">
        <v>23331</v>
      </c>
    </row>
    <row r="3791" spans="1:5" ht="14.5" x14ac:dyDescent="0.35">
      <c r="A3791" s="127" t="s">
        <v>3799</v>
      </c>
      <c r="B3791" s="128">
        <v>16840</v>
      </c>
      <c r="D3791" s="127" t="s">
        <v>11089</v>
      </c>
      <c r="E3791" s="258">
        <v>16840</v>
      </c>
    </row>
    <row r="3792" spans="1:5" ht="14.5" x14ac:dyDescent="0.35">
      <c r="A3792" s="127" t="s">
        <v>5960</v>
      </c>
      <c r="B3792" s="128">
        <v>30145</v>
      </c>
      <c r="D3792" s="127" t="s">
        <v>11997</v>
      </c>
      <c r="E3792" s="258">
        <v>30145</v>
      </c>
    </row>
    <row r="3793" spans="1:5" ht="14.5" x14ac:dyDescent="0.35">
      <c r="A3793" s="127" t="s">
        <v>5961</v>
      </c>
      <c r="B3793" s="128">
        <v>1766</v>
      </c>
      <c r="D3793" s="127" t="s">
        <v>11998</v>
      </c>
      <c r="E3793" s="258">
        <v>1766</v>
      </c>
    </row>
    <row r="3794" spans="1:5" ht="14.5" x14ac:dyDescent="0.35">
      <c r="A3794" s="127" t="s">
        <v>3800</v>
      </c>
      <c r="B3794" s="128">
        <v>9051</v>
      </c>
      <c r="D3794" s="127" t="s">
        <v>11090</v>
      </c>
      <c r="E3794" s="258">
        <v>9051</v>
      </c>
    </row>
    <row r="3795" spans="1:5" ht="14.5" x14ac:dyDescent="0.35">
      <c r="A3795" s="127" t="s">
        <v>3801</v>
      </c>
      <c r="B3795" s="128">
        <v>322920</v>
      </c>
      <c r="D3795" s="127" t="s">
        <v>11091</v>
      </c>
      <c r="E3795" s="258">
        <v>322920</v>
      </c>
    </row>
    <row r="3796" spans="1:5" ht="14.5" x14ac:dyDescent="0.35">
      <c r="A3796" s="127" t="s">
        <v>3802</v>
      </c>
      <c r="B3796" s="128">
        <v>13610</v>
      </c>
      <c r="D3796" s="127" t="s">
        <v>11092</v>
      </c>
      <c r="E3796" s="258">
        <v>13610</v>
      </c>
    </row>
    <row r="3797" spans="1:5" ht="14.5" x14ac:dyDescent="0.35">
      <c r="A3797" s="127" t="s">
        <v>3803</v>
      </c>
      <c r="B3797" s="128">
        <v>15390</v>
      </c>
      <c r="D3797" s="127" t="s">
        <v>11093</v>
      </c>
      <c r="E3797" s="258">
        <v>15390</v>
      </c>
    </row>
    <row r="3798" spans="1:5" ht="14.5" x14ac:dyDescent="0.35">
      <c r="A3798" s="127" t="s">
        <v>3704</v>
      </c>
      <c r="B3798" s="128">
        <v>1152623</v>
      </c>
      <c r="D3798" s="127" t="s">
        <v>11094</v>
      </c>
      <c r="E3798" s="258">
        <v>1152623</v>
      </c>
    </row>
    <row r="3799" spans="1:5" ht="14.5" x14ac:dyDescent="0.35">
      <c r="A3799" s="127" t="s">
        <v>3804</v>
      </c>
      <c r="B3799" s="128">
        <v>50141</v>
      </c>
      <c r="D3799" s="127" t="s">
        <v>11095</v>
      </c>
      <c r="E3799" s="258">
        <v>50141</v>
      </c>
    </row>
    <row r="3800" spans="1:5" ht="14.5" x14ac:dyDescent="0.35">
      <c r="A3800" s="127" t="s">
        <v>3805</v>
      </c>
      <c r="B3800" s="128">
        <v>57378</v>
      </c>
      <c r="D3800" s="127" t="s">
        <v>11096</v>
      </c>
      <c r="E3800" s="258">
        <v>57378</v>
      </c>
    </row>
    <row r="3801" spans="1:5" ht="14.5" x14ac:dyDescent="0.35">
      <c r="A3801" s="127" t="s">
        <v>3806</v>
      </c>
      <c r="B3801" s="128">
        <v>6156</v>
      </c>
      <c r="D3801" s="127" t="s">
        <v>11097</v>
      </c>
      <c r="E3801" s="258">
        <v>6156</v>
      </c>
    </row>
    <row r="3802" spans="1:5" ht="14.5" x14ac:dyDescent="0.35">
      <c r="A3802" s="127" t="s">
        <v>3807</v>
      </c>
      <c r="B3802" s="128">
        <v>8777</v>
      </c>
      <c r="D3802" s="127" t="s">
        <v>11098</v>
      </c>
      <c r="E3802" s="258">
        <v>8777</v>
      </c>
    </row>
    <row r="3803" spans="1:5" ht="14.5" x14ac:dyDescent="0.35">
      <c r="A3803" s="127" t="s">
        <v>3808</v>
      </c>
      <c r="B3803" s="128">
        <v>68585</v>
      </c>
      <c r="D3803" s="127" t="s">
        <v>11099</v>
      </c>
      <c r="E3803" s="258">
        <v>68585</v>
      </c>
    </row>
    <row r="3804" spans="1:5" ht="14.5" x14ac:dyDescent="0.35">
      <c r="A3804" s="127" t="s">
        <v>3809</v>
      </c>
      <c r="B3804" s="128">
        <v>41693</v>
      </c>
      <c r="D3804" s="127" t="s">
        <v>11100</v>
      </c>
      <c r="E3804" s="258">
        <v>41693</v>
      </c>
    </row>
    <row r="3805" spans="1:5" ht="14.5" x14ac:dyDescent="0.35">
      <c r="A3805" s="127" t="s">
        <v>3810</v>
      </c>
      <c r="B3805" s="128">
        <v>298533</v>
      </c>
      <c r="D3805" s="127" t="s">
        <v>11101</v>
      </c>
      <c r="E3805" s="258">
        <v>298533</v>
      </c>
    </row>
    <row r="3806" spans="1:5" ht="14.5" x14ac:dyDescent="0.35">
      <c r="A3806" s="127" t="s">
        <v>3811</v>
      </c>
      <c r="B3806" s="128">
        <v>44121</v>
      </c>
      <c r="D3806" s="127" t="s">
        <v>11102</v>
      </c>
      <c r="E3806" s="258">
        <v>44121</v>
      </c>
    </row>
    <row r="3807" spans="1:5" ht="14.5" x14ac:dyDescent="0.35">
      <c r="A3807" s="127" t="s">
        <v>3812</v>
      </c>
      <c r="B3807" s="128">
        <v>20560</v>
      </c>
      <c r="D3807" s="127" t="s">
        <v>11103</v>
      </c>
      <c r="E3807" s="258">
        <v>20560</v>
      </c>
    </row>
    <row r="3808" spans="1:5" ht="14.5" x14ac:dyDescent="0.35">
      <c r="A3808" s="127" t="s">
        <v>3813</v>
      </c>
      <c r="B3808" s="128">
        <v>122917</v>
      </c>
      <c r="D3808" s="127" t="s">
        <v>11104</v>
      </c>
      <c r="E3808" s="258">
        <v>122917</v>
      </c>
    </row>
    <row r="3809" spans="1:5" ht="14.5" x14ac:dyDescent="0.35">
      <c r="A3809" s="127" t="s">
        <v>3814</v>
      </c>
      <c r="B3809" s="128">
        <v>2378529</v>
      </c>
      <c r="D3809" s="127" t="s">
        <v>11105</v>
      </c>
      <c r="E3809" s="258">
        <v>2378529</v>
      </c>
    </row>
    <row r="3810" spans="1:5" ht="14.5" x14ac:dyDescent="0.35">
      <c r="A3810" s="127" t="s">
        <v>3815</v>
      </c>
      <c r="B3810" s="128">
        <v>25039</v>
      </c>
      <c r="D3810" s="127" t="s">
        <v>11106</v>
      </c>
      <c r="E3810" s="258">
        <v>25039</v>
      </c>
    </row>
    <row r="3811" spans="1:5" ht="14.5" x14ac:dyDescent="0.35">
      <c r="A3811" s="127" t="s">
        <v>3816</v>
      </c>
      <c r="B3811" s="128">
        <v>11265</v>
      </c>
      <c r="D3811" s="127" t="s">
        <v>11107</v>
      </c>
      <c r="E3811" s="258">
        <v>11265</v>
      </c>
    </row>
    <row r="3812" spans="1:5" ht="14.5" x14ac:dyDescent="0.35">
      <c r="A3812" s="127" t="s">
        <v>3817</v>
      </c>
      <c r="B3812" s="128">
        <v>33004</v>
      </c>
      <c r="D3812" s="127" t="s">
        <v>11108</v>
      </c>
      <c r="E3812" s="258">
        <v>33004</v>
      </c>
    </row>
    <row r="3813" spans="1:5" ht="14.5" x14ac:dyDescent="0.35">
      <c r="A3813" s="127" t="s">
        <v>3818</v>
      </c>
      <c r="B3813" s="128">
        <v>41440</v>
      </c>
      <c r="D3813" s="127" t="s">
        <v>11109</v>
      </c>
      <c r="E3813" s="258">
        <v>41440</v>
      </c>
    </row>
    <row r="3814" spans="1:5" ht="14.5" x14ac:dyDescent="0.35">
      <c r="A3814" s="127" t="s">
        <v>3819</v>
      </c>
      <c r="B3814" s="128">
        <v>41019</v>
      </c>
      <c r="D3814" s="127" t="s">
        <v>11110</v>
      </c>
      <c r="E3814" s="258">
        <v>41019</v>
      </c>
    </row>
    <row r="3815" spans="1:5" ht="14.5" x14ac:dyDescent="0.35">
      <c r="A3815" s="127" t="s">
        <v>3820</v>
      </c>
      <c r="B3815" s="128">
        <v>25527</v>
      </c>
      <c r="D3815" s="127" t="s">
        <v>11111</v>
      </c>
      <c r="E3815" s="258">
        <v>25527</v>
      </c>
    </row>
    <row r="3816" spans="1:5" ht="14.5" x14ac:dyDescent="0.35">
      <c r="A3816" s="127" t="s">
        <v>3821</v>
      </c>
      <c r="B3816" s="128">
        <v>25947</v>
      </c>
      <c r="D3816" s="127" t="s">
        <v>11112</v>
      </c>
      <c r="E3816" s="258">
        <v>25947</v>
      </c>
    </row>
    <row r="3817" spans="1:5" ht="14.5" x14ac:dyDescent="0.35">
      <c r="A3817" s="127" t="s">
        <v>3822</v>
      </c>
      <c r="B3817" s="128">
        <v>14346</v>
      </c>
      <c r="D3817" s="127" t="s">
        <v>11113</v>
      </c>
      <c r="E3817" s="258">
        <v>14346</v>
      </c>
    </row>
    <row r="3818" spans="1:5" ht="14.5" x14ac:dyDescent="0.35">
      <c r="A3818" s="127" t="s">
        <v>3823</v>
      </c>
      <c r="B3818" s="128">
        <v>22025</v>
      </c>
      <c r="D3818" s="127" t="s">
        <v>11114</v>
      </c>
      <c r="E3818" s="258">
        <v>22025</v>
      </c>
    </row>
    <row r="3819" spans="1:5" ht="14.5" x14ac:dyDescent="0.35">
      <c r="A3819" s="127" t="s">
        <v>3824</v>
      </c>
      <c r="B3819" s="128">
        <v>8638</v>
      </c>
      <c r="D3819" s="127" t="s">
        <v>11115</v>
      </c>
      <c r="E3819" s="258">
        <v>8638</v>
      </c>
    </row>
    <row r="3820" spans="1:5" ht="14.5" x14ac:dyDescent="0.35">
      <c r="A3820" s="127" t="s">
        <v>3825</v>
      </c>
      <c r="B3820" s="128">
        <v>10625</v>
      </c>
      <c r="D3820" s="127" t="s">
        <v>11116</v>
      </c>
      <c r="E3820" s="258">
        <v>10625</v>
      </c>
    </row>
    <row r="3821" spans="1:5" ht="14.5" x14ac:dyDescent="0.35">
      <c r="A3821" s="127" t="s">
        <v>3826</v>
      </c>
      <c r="B3821" s="128">
        <v>93963</v>
      </c>
      <c r="D3821" s="127" t="s">
        <v>11117</v>
      </c>
      <c r="E3821" s="258">
        <v>93963</v>
      </c>
    </row>
    <row r="3822" spans="1:5" ht="14.5" x14ac:dyDescent="0.35">
      <c r="A3822" s="127" t="s">
        <v>3827</v>
      </c>
      <c r="B3822" s="128">
        <v>112139</v>
      </c>
      <c r="D3822" s="127" t="s">
        <v>11118</v>
      </c>
      <c r="E3822" s="258">
        <v>112139</v>
      </c>
    </row>
    <row r="3823" spans="1:5" ht="14.5" x14ac:dyDescent="0.35">
      <c r="A3823" s="127" t="s">
        <v>3828</v>
      </c>
      <c r="B3823" s="128">
        <v>32095</v>
      </c>
      <c r="D3823" s="127" t="s">
        <v>11119</v>
      </c>
      <c r="E3823" s="258">
        <v>32095</v>
      </c>
    </row>
    <row r="3824" spans="1:5" ht="14.5" x14ac:dyDescent="0.35">
      <c r="A3824" s="127" t="s">
        <v>3829</v>
      </c>
      <c r="B3824" s="128">
        <v>20600</v>
      </c>
      <c r="D3824" s="127" t="s">
        <v>11120</v>
      </c>
      <c r="E3824" s="258">
        <v>20600</v>
      </c>
    </row>
    <row r="3825" spans="1:5" ht="14.5" x14ac:dyDescent="0.35">
      <c r="A3825" s="127" t="s">
        <v>3830</v>
      </c>
      <c r="B3825" s="128">
        <v>8851</v>
      </c>
      <c r="D3825" s="127" t="s">
        <v>11121</v>
      </c>
      <c r="E3825" s="258">
        <v>8851</v>
      </c>
    </row>
    <row r="3826" spans="1:5" ht="14.5" x14ac:dyDescent="0.35">
      <c r="A3826" s="127" t="s">
        <v>3831</v>
      </c>
      <c r="B3826" s="128">
        <v>836441</v>
      </c>
      <c r="D3826" s="127" t="s">
        <v>11122</v>
      </c>
      <c r="E3826" s="258">
        <v>836441</v>
      </c>
    </row>
    <row r="3827" spans="1:5" ht="14.5" x14ac:dyDescent="0.35">
      <c r="A3827" s="127" t="s">
        <v>3832</v>
      </c>
      <c r="B3827" s="128">
        <v>10706</v>
      </c>
      <c r="D3827" s="127" t="s">
        <v>11123</v>
      </c>
      <c r="E3827" s="258">
        <v>10706</v>
      </c>
    </row>
    <row r="3828" spans="1:5" ht="14.5" x14ac:dyDescent="0.35">
      <c r="A3828" s="127" t="s">
        <v>3833</v>
      </c>
      <c r="B3828" s="128">
        <v>252376</v>
      </c>
      <c r="D3828" s="127" t="s">
        <v>11124</v>
      </c>
      <c r="E3828" s="258">
        <v>252376</v>
      </c>
    </row>
    <row r="3829" spans="1:5" ht="14.5" x14ac:dyDescent="0.35">
      <c r="A3829" s="127" t="s">
        <v>3834</v>
      </c>
      <c r="B3829" s="128">
        <v>11125</v>
      </c>
      <c r="D3829" s="127" t="s">
        <v>11125</v>
      </c>
      <c r="E3829" s="258">
        <v>11125</v>
      </c>
    </row>
    <row r="3830" spans="1:5" ht="14.5" x14ac:dyDescent="0.35">
      <c r="A3830" s="127" t="s">
        <v>3835</v>
      </c>
      <c r="B3830" s="128">
        <v>442135</v>
      </c>
      <c r="D3830" s="127" t="s">
        <v>11126</v>
      </c>
      <c r="E3830" s="258">
        <v>442135</v>
      </c>
    </row>
    <row r="3831" spans="1:5" ht="14.5" x14ac:dyDescent="0.35">
      <c r="A3831" s="127" t="s">
        <v>3836</v>
      </c>
      <c r="B3831" s="128">
        <v>6600</v>
      </c>
      <c r="D3831" s="127" t="s">
        <v>11127</v>
      </c>
      <c r="E3831" s="258">
        <v>6600</v>
      </c>
    </row>
    <row r="3832" spans="1:5" ht="14.5" x14ac:dyDescent="0.35">
      <c r="A3832" s="127" t="s">
        <v>3837</v>
      </c>
      <c r="B3832" s="128">
        <v>10792</v>
      </c>
      <c r="D3832" s="127" t="s">
        <v>11128</v>
      </c>
      <c r="E3832" s="258">
        <v>10792</v>
      </c>
    </row>
    <row r="3833" spans="1:5" ht="14.5" x14ac:dyDescent="0.35">
      <c r="A3833" s="127" t="s">
        <v>5757</v>
      </c>
      <c r="B3833" s="128">
        <v>110084</v>
      </c>
      <c r="D3833" s="127" t="s">
        <v>11999</v>
      </c>
      <c r="E3833" s="258">
        <v>110084</v>
      </c>
    </row>
    <row r="3834" spans="1:5" ht="14.5" x14ac:dyDescent="0.35">
      <c r="A3834" s="127" t="s">
        <v>3838</v>
      </c>
      <c r="B3834" s="128">
        <v>380502</v>
      </c>
      <c r="D3834" s="127" t="s">
        <v>11129</v>
      </c>
      <c r="E3834" s="258">
        <v>380502</v>
      </c>
    </row>
    <row r="3835" spans="1:5" ht="14.5" x14ac:dyDescent="0.35">
      <c r="A3835" s="127" t="s">
        <v>3839</v>
      </c>
      <c r="B3835" s="128">
        <v>18462</v>
      </c>
      <c r="D3835" s="127" t="s">
        <v>11130</v>
      </c>
      <c r="E3835" s="258">
        <v>18462</v>
      </c>
    </row>
    <row r="3836" spans="1:5" ht="14.5" x14ac:dyDescent="0.35">
      <c r="A3836" s="127" t="s">
        <v>3840</v>
      </c>
      <c r="B3836" s="128">
        <v>696832</v>
      </c>
      <c r="D3836" s="127" t="s">
        <v>11131</v>
      </c>
      <c r="E3836" s="258">
        <v>696832</v>
      </c>
    </row>
    <row r="3837" spans="1:5" ht="14.5" x14ac:dyDescent="0.35">
      <c r="A3837" s="127" t="s">
        <v>3841</v>
      </c>
      <c r="B3837" s="128">
        <v>205823</v>
      </c>
      <c r="D3837" s="127" t="s">
        <v>11132</v>
      </c>
      <c r="E3837" s="258">
        <v>205823</v>
      </c>
    </row>
    <row r="3838" spans="1:5" ht="14.5" x14ac:dyDescent="0.35">
      <c r="A3838" s="127" t="s">
        <v>3842</v>
      </c>
      <c r="B3838" s="128">
        <v>20069</v>
      </c>
      <c r="D3838" s="127" t="s">
        <v>11133</v>
      </c>
      <c r="E3838" s="258">
        <v>20069</v>
      </c>
    </row>
    <row r="3839" spans="1:5" ht="14.5" x14ac:dyDescent="0.35">
      <c r="A3839" s="127" t="s">
        <v>3843</v>
      </c>
      <c r="B3839" s="128">
        <v>3524</v>
      </c>
      <c r="D3839" s="127" t="s">
        <v>11134</v>
      </c>
      <c r="E3839" s="258">
        <v>3524</v>
      </c>
    </row>
    <row r="3840" spans="1:5" ht="14.5" x14ac:dyDescent="0.35">
      <c r="A3840" s="127" t="s">
        <v>3844</v>
      </c>
      <c r="B3840" s="128">
        <v>64386</v>
      </c>
      <c r="D3840" s="127" t="s">
        <v>11135</v>
      </c>
      <c r="E3840" s="258">
        <v>64386</v>
      </c>
    </row>
    <row r="3841" spans="1:5" ht="14.5" x14ac:dyDescent="0.35">
      <c r="A3841" s="127" t="s">
        <v>5962</v>
      </c>
      <c r="B3841" s="128">
        <v>53728</v>
      </c>
      <c r="D3841" s="127" t="s">
        <v>12000</v>
      </c>
      <c r="E3841" s="258">
        <v>53728</v>
      </c>
    </row>
    <row r="3842" spans="1:5" ht="14.5" x14ac:dyDescent="0.35">
      <c r="A3842" s="127" t="s">
        <v>5963</v>
      </c>
      <c r="B3842" s="128">
        <v>22597</v>
      </c>
      <c r="D3842" s="127" t="s">
        <v>12001</v>
      </c>
      <c r="E3842" s="258">
        <v>22597</v>
      </c>
    </row>
    <row r="3843" spans="1:5" ht="14.5" x14ac:dyDescent="0.35">
      <c r="A3843" s="127" t="s">
        <v>3845</v>
      </c>
      <c r="B3843" s="128">
        <v>95217</v>
      </c>
      <c r="D3843" s="127" t="s">
        <v>11136</v>
      </c>
      <c r="E3843" s="258">
        <v>95217</v>
      </c>
    </row>
    <row r="3844" spans="1:5" ht="14.5" x14ac:dyDescent="0.35">
      <c r="A3844" s="127" t="s">
        <v>3846</v>
      </c>
      <c r="B3844" s="128">
        <v>6167</v>
      </c>
      <c r="D3844" s="127" t="s">
        <v>11137</v>
      </c>
      <c r="E3844" s="258">
        <v>6167</v>
      </c>
    </row>
    <row r="3845" spans="1:5" ht="14.5" x14ac:dyDescent="0.35">
      <c r="A3845" s="127" t="s">
        <v>5964</v>
      </c>
      <c r="B3845" s="128">
        <v>1550</v>
      </c>
      <c r="D3845" s="127" t="s">
        <v>12002</v>
      </c>
      <c r="E3845" s="258">
        <v>1550</v>
      </c>
    </row>
    <row r="3846" spans="1:5" ht="14.5" x14ac:dyDescent="0.35">
      <c r="A3846" s="127" t="s">
        <v>3847</v>
      </c>
      <c r="B3846" s="128">
        <v>1472409</v>
      </c>
      <c r="D3846" s="127" t="s">
        <v>11138</v>
      </c>
      <c r="E3846" s="258">
        <v>1472409</v>
      </c>
    </row>
    <row r="3847" spans="1:5" ht="14.5" x14ac:dyDescent="0.35">
      <c r="A3847" s="127" t="s">
        <v>3848</v>
      </c>
      <c r="B3847" s="128">
        <v>37152</v>
      </c>
      <c r="D3847" s="127" t="s">
        <v>11139</v>
      </c>
      <c r="E3847" s="258">
        <v>37152</v>
      </c>
    </row>
    <row r="3848" spans="1:5" ht="14.5" x14ac:dyDescent="0.35">
      <c r="A3848" s="127" t="s">
        <v>3849</v>
      </c>
      <c r="B3848" s="128">
        <v>28051</v>
      </c>
      <c r="D3848" s="127" t="s">
        <v>11140</v>
      </c>
      <c r="E3848" s="258">
        <v>28051</v>
      </c>
    </row>
    <row r="3849" spans="1:5" ht="14.5" x14ac:dyDescent="0.35">
      <c r="A3849" s="127" t="s">
        <v>3850</v>
      </c>
      <c r="B3849" s="128">
        <v>40011</v>
      </c>
      <c r="D3849" s="127" t="s">
        <v>11141</v>
      </c>
      <c r="E3849" s="258">
        <v>40011</v>
      </c>
    </row>
    <row r="3850" spans="1:5" ht="14.5" x14ac:dyDescent="0.35">
      <c r="A3850" s="127" t="s">
        <v>3705</v>
      </c>
      <c r="B3850" s="128">
        <v>378685</v>
      </c>
      <c r="D3850" s="127" t="s">
        <v>11142</v>
      </c>
      <c r="E3850" s="258">
        <v>378685</v>
      </c>
    </row>
    <row r="3851" spans="1:5" ht="14.5" x14ac:dyDescent="0.35">
      <c r="A3851" s="127" t="s">
        <v>3851</v>
      </c>
      <c r="B3851" s="128">
        <v>12293</v>
      </c>
      <c r="D3851" s="127" t="s">
        <v>11143</v>
      </c>
      <c r="E3851" s="258">
        <v>12293</v>
      </c>
    </row>
    <row r="3852" spans="1:5" ht="14.5" x14ac:dyDescent="0.35">
      <c r="A3852" s="127" t="s">
        <v>3852</v>
      </c>
      <c r="B3852" s="128">
        <v>335449</v>
      </c>
      <c r="D3852" s="127" t="s">
        <v>11144</v>
      </c>
      <c r="E3852" s="258">
        <v>335449</v>
      </c>
    </row>
    <row r="3853" spans="1:5" ht="14.5" x14ac:dyDescent="0.35">
      <c r="A3853" s="127" t="s">
        <v>3853</v>
      </c>
      <c r="B3853" s="128">
        <v>6593</v>
      </c>
      <c r="D3853" s="127" t="s">
        <v>11145</v>
      </c>
      <c r="E3853" s="258">
        <v>6593</v>
      </c>
    </row>
    <row r="3854" spans="1:5" ht="14.5" x14ac:dyDescent="0.35">
      <c r="A3854" s="127" t="s">
        <v>3854</v>
      </c>
      <c r="B3854" s="128">
        <v>412203</v>
      </c>
      <c r="D3854" s="127" t="s">
        <v>11146</v>
      </c>
      <c r="E3854" s="258">
        <v>412203</v>
      </c>
    </row>
    <row r="3855" spans="1:5" ht="14.5" x14ac:dyDescent="0.35">
      <c r="A3855" s="127" t="s">
        <v>3855</v>
      </c>
      <c r="B3855" s="128">
        <v>77680</v>
      </c>
      <c r="D3855" s="127" t="s">
        <v>11147</v>
      </c>
      <c r="E3855" s="258">
        <v>77680</v>
      </c>
    </row>
    <row r="3856" spans="1:5" ht="14.5" x14ac:dyDescent="0.35">
      <c r="A3856" s="127" t="s">
        <v>5965</v>
      </c>
      <c r="B3856" s="128">
        <v>4190</v>
      </c>
      <c r="D3856" s="127" t="s">
        <v>12003</v>
      </c>
      <c r="E3856" s="258">
        <v>4190</v>
      </c>
    </row>
    <row r="3857" spans="1:5" ht="14.5" x14ac:dyDescent="0.35">
      <c r="A3857" s="127" t="s">
        <v>3856</v>
      </c>
      <c r="B3857" s="128">
        <v>134198</v>
      </c>
      <c r="D3857" s="127" t="s">
        <v>11148</v>
      </c>
      <c r="E3857" s="258">
        <v>134198</v>
      </c>
    </row>
    <row r="3858" spans="1:5" ht="14.5" x14ac:dyDescent="0.35">
      <c r="A3858" s="127" t="s">
        <v>3857</v>
      </c>
      <c r="B3858" s="128">
        <v>83887</v>
      </c>
      <c r="D3858" s="127" t="s">
        <v>11149</v>
      </c>
      <c r="E3858" s="258">
        <v>83887</v>
      </c>
    </row>
    <row r="3859" spans="1:5" ht="14.5" x14ac:dyDescent="0.35">
      <c r="A3859" s="127" t="s">
        <v>3858</v>
      </c>
      <c r="B3859" s="128">
        <v>117085</v>
      </c>
      <c r="D3859" s="127" t="s">
        <v>11150</v>
      </c>
      <c r="E3859" s="258">
        <v>117085</v>
      </c>
    </row>
    <row r="3860" spans="1:5" ht="14.5" x14ac:dyDescent="0.35">
      <c r="A3860" s="127" t="s">
        <v>3859</v>
      </c>
      <c r="B3860" s="128">
        <v>16509</v>
      </c>
      <c r="D3860" s="127" t="s">
        <v>11151</v>
      </c>
      <c r="E3860" s="258">
        <v>16509</v>
      </c>
    </row>
    <row r="3861" spans="1:5" ht="14.5" x14ac:dyDescent="0.35">
      <c r="A3861" s="127" t="s">
        <v>3860</v>
      </c>
      <c r="B3861" s="128">
        <v>233750</v>
      </c>
      <c r="D3861" s="127" t="s">
        <v>11152</v>
      </c>
      <c r="E3861" s="258">
        <v>233750</v>
      </c>
    </row>
    <row r="3862" spans="1:5" ht="14.5" x14ac:dyDescent="0.35">
      <c r="A3862" s="127" t="s">
        <v>3861</v>
      </c>
      <c r="B3862" s="128">
        <v>2418419</v>
      </c>
      <c r="D3862" s="127" t="s">
        <v>11153</v>
      </c>
      <c r="E3862" s="258">
        <v>2418419</v>
      </c>
    </row>
    <row r="3863" spans="1:5" ht="14.5" x14ac:dyDescent="0.35">
      <c r="A3863" s="127" t="s">
        <v>3862</v>
      </c>
      <c r="B3863" s="128">
        <v>27919</v>
      </c>
      <c r="D3863" s="127" t="s">
        <v>11154</v>
      </c>
      <c r="E3863" s="258">
        <v>27919</v>
      </c>
    </row>
    <row r="3864" spans="1:5" ht="14.5" x14ac:dyDescent="0.35">
      <c r="A3864" s="127" t="s">
        <v>3863</v>
      </c>
      <c r="B3864" s="128">
        <v>33913</v>
      </c>
      <c r="D3864" s="127" t="s">
        <v>11155</v>
      </c>
      <c r="E3864" s="258">
        <v>33913</v>
      </c>
    </row>
    <row r="3865" spans="1:5" ht="14.5" x14ac:dyDescent="0.35">
      <c r="A3865" s="127" t="s">
        <v>3864</v>
      </c>
      <c r="B3865" s="128">
        <v>6027</v>
      </c>
      <c r="D3865" s="127" t="s">
        <v>11156</v>
      </c>
      <c r="E3865" s="258">
        <v>6027</v>
      </c>
    </row>
    <row r="3866" spans="1:5" ht="14.5" x14ac:dyDescent="0.35">
      <c r="A3866" s="127" t="s">
        <v>3865</v>
      </c>
      <c r="B3866" s="128">
        <v>19873</v>
      </c>
      <c r="D3866" s="127" t="s">
        <v>11157</v>
      </c>
      <c r="E3866" s="258">
        <v>19873</v>
      </c>
    </row>
    <row r="3867" spans="1:5" ht="14.5" x14ac:dyDescent="0.35">
      <c r="A3867" s="127" t="s">
        <v>3866</v>
      </c>
      <c r="B3867" s="128">
        <v>22571</v>
      </c>
      <c r="D3867" s="127" t="s">
        <v>11158</v>
      </c>
      <c r="E3867" s="258">
        <v>22571</v>
      </c>
    </row>
    <row r="3868" spans="1:5" ht="14.5" x14ac:dyDescent="0.35">
      <c r="A3868" s="127" t="s">
        <v>3867</v>
      </c>
      <c r="B3868" s="128">
        <v>11940</v>
      </c>
      <c r="D3868" s="127" t="s">
        <v>11159</v>
      </c>
      <c r="E3868" s="258">
        <v>11940</v>
      </c>
    </row>
    <row r="3869" spans="1:5" ht="14.5" x14ac:dyDescent="0.35">
      <c r="A3869" s="127" t="s">
        <v>3868</v>
      </c>
      <c r="B3869" s="128">
        <v>4427</v>
      </c>
      <c r="D3869" s="127" t="s">
        <v>11160</v>
      </c>
      <c r="E3869" s="258">
        <v>4427</v>
      </c>
    </row>
    <row r="3870" spans="1:5" ht="14.5" x14ac:dyDescent="0.35">
      <c r="A3870" s="127" t="s">
        <v>3869</v>
      </c>
      <c r="B3870" s="128">
        <v>13846</v>
      </c>
      <c r="D3870" s="127" t="s">
        <v>11161</v>
      </c>
      <c r="E3870" s="258">
        <v>13846</v>
      </c>
    </row>
    <row r="3871" spans="1:5" ht="14.5" x14ac:dyDescent="0.35">
      <c r="A3871" s="127" t="s">
        <v>3870</v>
      </c>
      <c r="B3871" s="128">
        <v>17676</v>
      </c>
      <c r="D3871" s="127" t="s">
        <v>11162</v>
      </c>
      <c r="E3871" s="258">
        <v>17676</v>
      </c>
    </row>
    <row r="3872" spans="1:5" ht="14.5" x14ac:dyDescent="0.35">
      <c r="A3872" s="127" t="s">
        <v>3871</v>
      </c>
      <c r="B3872" s="128">
        <v>2197</v>
      </c>
      <c r="D3872" s="127" t="s">
        <v>11163</v>
      </c>
      <c r="E3872" s="258">
        <v>2197</v>
      </c>
    </row>
    <row r="3873" spans="1:5" ht="14.5" x14ac:dyDescent="0.35">
      <c r="A3873" s="127" t="s">
        <v>3872</v>
      </c>
      <c r="B3873" s="128">
        <v>1777</v>
      </c>
      <c r="D3873" s="127" t="s">
        <v>11164</v>
      </c>
      <c r="E3873" s="258">
        <v>1777</v>
      </c>
    </row>
    <row r="3874" spans="1:5" ht="14.5" x14ac:dyDescent="0.35">
      <c r="A3874" s="127" t="s">
        <v>3873</v>
      </c>
      <c r="B3874" s="128">
        <v>5720</v>
      </c>
      <c r="D3874" s="127" t="s">
        <v>11165</v>
      </c>
      <c r="E3874" s="258">
        <v>5720</v>
      </c>
    </row>
    <row r="3875" spans="1:5" ht="14.5" x14ac:dyDescent="0.35">
      <c r="A3875" s="127" t="s">
        <v>3874</v>
      </c>
      <c r="B3875" s="128">
        <v>23363</v>
      </c>
      <c r="D3875" s="127" t="s">
        <v>11166</v>
      </c>
      <c r="E3875" s="258">
        <v>23363</v>
      </c>
    </row>
    <row r="3876" spans="1:5" ht="14.5" x14ac:dyDescent="0.35">
      <c r="A3876" s="127" t="s">
        <v>5966</v>
      </c>
      <c r="B3876" s="128">
        <v>2278</v>
      </c>
      <c r="D3876" s="127" t="s">
        <v>12004</v>
      </c>
      <c r="E3876" s="258">
        <v>2278</v>
      </c>
    </row>
    <row r="3877" spans="1:5" ht="14.5" x14ac:dyDescent="0.35">
      <c r="A3877" s="127" t="s">
        <v>3875</v>
      </c>
      <c r="B3877" s="128">
        <v>5946</v>
      </c>
      <c r="D3877" s="127" t="s">
        <v>11167</v>
      </c>
      <c r="E3877" s="258">
        <v>5946</v>
      </c>
    </row>
    <row r="3878" spans="1:5" ht="14.5" x14ac:dyDescent="0.35">
      <c r="A3878" s="127" t="s">
        <v>3876</v>
      </c>
      <c r="B3878" s="128">
        <v>69874</v>
      </c>
      <c r="D3878" s="127" t="s">
        <v>11168</v>
      </c>
      <c r="E3878" s="258">
        <v>69874</v>
      </c>
    </row>
    <row r="3879" spans="1:5" ht="14.5" x14ac:dyDescent="0.35">
      <c r="A3879" s="127" t="s">
        <v>3877</v>
      </c>
      <c r="B3879" s="128">
        <v>2537</v>
      </c>
      <c r="D3879" s="127" t="s">
        <v>11169</v>
      </c>
      <c r="E3879" s="258">
        <v>2537</v>
      </c>
    </row>
    <row r="3880" spans="1:5" ht="14.5" x14ac:dyDescent="0.35">
      <c r="A3880" s="127" t="s">
        <v>3878</v>
      </c>
      <c r="B3880" s="128">
        <v>3926</v>
      </c>
      <c r="D3880" s="127" t="s">
        <v>11170</v>
      </c>
      <c r="E3880" s="258">
        <v>3926</v>
      </c>
    </row>
    <row r="3881" spans="1:5" ht="14.5" x14ac:dyDescent="0.35">
      <c r="A3881" s="127" t="s">
        <v>5967</v>
      </c>
      <c r="B3881" s="128">
        <v>2795</v>
      </c>
      <c r="D3881" s="127" t="s">
        <v>12005</v>
      </c>
      <c r="E3881" s="258">
        <v>2795</v>
      </c>
    </row>
    <row r="3882" spans="1:5" ht="14.5" x14ac:dyDescent="0.35">
      <c r="A3882" s="127" t="s">
        <v>3879</v>
      </c>
      <c r="B3882" s="128">
        <v>10567</v>
      </c>
      <c r="D3882" s="127" t="s">
        <v>11171</v>
      </c>
      <c r="E3882" s="258">
        <v>10567</v>
      </c>
    </row>
    <row r="3883" spans="1:5" ht="14.5" x14ac:dyDescent="0.35">
      <c r="A3883" s="127" t="s">
        <v>3880</v>
      </c>
      <c r="B3883" s="128">
        <v>11342</v>
      </c>
      <c r="D3883" s="127" t="s">
        <v>11172</v>
      </c>
      <c r="E3883" s="258">
        <v>11342</v>
      </c>
    </row>
    <row r="3884" spans="1:5" ht="14.5" x14ac:dyDescent="0.35">
      <c r="A3884" s="127" t="s">
        <v>3881</v>
      </c>
      <c r="B3884" s="128">
        <v>2003</v>
      </c>
      <c r="D3884" s="127" t="s">
        <v>11173</v>
      </c>
      <c r="E3884" s="258">
        <v>2003</v>
      </c>
    </row>
    <row r="3885" spans="1:5" ht="14.5" x14ac:dyDescent="0.35">
      <c r="A3885" s="127" t="s">
        <v>3882</v>
      </c>
      <c r="B3885" s="128">
        <v>14493</v>
      </c>
      <c r="D3885" s="127" t="s">
        <v>11174</v>
      </c>
      <c r="E3885" s="258">
        <v>14493</v>
      </c>
    </row>
    <row r="3886" spans="1:5" ht="14.5" x14ac:dyDescent="0.35">
      <c r="A3886" s="127" t="s">
        <v>3883</v>
      </c>
      <c r="B3886" s="128">
        <v>11730</v>
      </c>
      <c r="D3886" s="127" t="s">
        <v>11175</v>
      </c>
      <c r="E3886" s="258">
        <v>11730</v>
      </c>
    </row>
    <row r="3887" spans="1:5" ht="14.5" x14ac:dyDescent="0.35">
      <c r="A3887" s="127" t="s">
        <v>3884</v>
      </c>
      <c r="B3887" s="128">
        <v>3231</v>
      </c>
      <c r="D3887" s="127" t="s">
        <v>11176</v>
      </c>
      <c r="E3887" s="258">
        <v>3231</v>
      </c>
    </row>
    <row r="3888" spans="1:5" ht="14.5" x14ac:dyDescent="0.35">
      <c r="A3888" s="127" t="s">
        <v>3885</v>
      </c>
      <c r="B3888" s="128">
        <v>7836</v>
      </c>
      <c r="D3888" s="127" t="s">
        <v>11177</v>
      </c>
      <c r="E3888" s="258">
        <v>7836</v>
      </c>
    </row>
    <row r="3889" spans="1:5" ht="14.5" x14ac:dyDescent="0.35">
      <c r="A3889" s="127" t="s">
        <v>3886</v>
      </c>
      <c r="B3889" s="128">
        <v>1939</v>
      </c>
      <c r="D3889" s="127" t="s">
        <v>11178</v>
      </c>
      <c r="E3889" s="258">
        <v>1939</v>
      </c>
    </row>
    <row r="3890" spans="1:5" ht="14.5" x14ac:dyDescent="0.35">
      <c r="A3890" s="127" t="s">
        <v>3887</v>
      </c>
      <c r="B3890" s="128">
        <v>3781</v>
      </c>
      <c r="D3890" s="127" t="s">
        <v>11179</v>
      </c>
      <c r="E3890" s="258">
        <v>3781</v>
      </c>
    </row>
    <row r="3891" spans="1:5" ht="14.5" x14ac:dyDescent="0.35">
      <c r="A3891" s="127" t="s">
        <v>3888</v>
      </c>
      <c r="B3891" s="128">
        <v>2359</v>
      </c>
      <c r="D3891" s="127" t="s">
        <v>11180</v>
      </c>
      <c r="E3891" s="258">
        <v>2359</v>
      </c>
    </row>
    <row r="3892" spans="1:5" ht="14.5" x14ac:dyDescent="0.35">
      <c r="A3892" s="127" t="s">
        <v>3889</v>
      </c>
      <c r="B3892" s="128">
        <v>8030</v>
      </c>
      <c r="D3892" s="127" t="s">
        <v>11181</v>
      </c>
      <c r="E3892" s="258">
        <v>8030</v>
      </c>
    </row>
    <row r="3893" spans="1:5" ht="14.5" x14ac:dyDescent="0.35">
      <c r="A3893" s="127" t="s">
        <v>5968</v>
      </c>
      <c r="B3893" s="128">
        <v>6027</v>
      </c>
      <c r="D3893" s="127" t="s">
        <v>12006</v>
      </c>
      <c r="E3893" s="258">
        <v>6027</v>
      </c>
    </row>
    <row r="3894" spans="1:5" ht="14.5" x14ac:dyDescent="0.35">
      <c r="A3894" s="127" t="s">
        <v>3890</v>
      </c>
      <c r="B3894" s="128">
        <v>144696</v>
      </c>
      <c r="D3894" s="127" t="s">
        <v>11182</v>
      </c>
      <c r="E3894" s="258">
        <v>144696</v>
      </c>
    </row>
    <row r="3895" spans="1:5" ht="14.5" x14ac:dyDescent="0.35">
      <c r="A3895" s="127" t="s">
        <v>3891</v>
      </c>
      <c r="B3895" s="128">
        <v>2267</v>
      </c>
      <c r="D3895" s="127" t="s">
        <v>11183</v>
      </c>
      <c r="E3895" s="258">
        <v>2267</v>
      </c>
    </row>
    <row r="3896" spans="1:5" ht="14.5" x14ac:dyDescent="0.35">
      <c r="A3896" s="127" t="s">
        <v>3892</v>
      </c>
      <c r="B3896" s="128">
        <v>6899</v>
      </c>
      <c r="D3896" s="127" t="s">
        <v>11184</v>
      </c>
      <c r="E3896" s="258">
        <v>6899</v>
      </c>
    </row>
    <row r="3897" spans="1:5" ht="14.5" x14ac:dyDescent="0.35">
      <c r="A3897" s="127" t="s">
        <v>3893</v>
      </c>
      <c r="B3897" s="128">
        <v>498752</v>
      </c>
      <c r="D3897" s="127" t="s">
        <v>11185</v>
      </c>
      <c r="E3897" s="258">
        <v>498752</v>
      </c>
    </row>
    <row r="3898" spans="1:5" ht="14.5" x14ac:dyDescent="0.35">
      <c r="A3898" s="127" t="s">
        <v>3894</v>
      </c>
      <c r="B3898" s="128">
        <v>15523</v>
      </c>
      <c r="D3898" s="127" t="s">
        <v>11186</v>
      </c>
      <c r="E3898" s="258">
        <v>15523</v>
      </c>
    </row>
    <row r="3899" spans="1:5" ht="14.5" x14ac:dyDescent="0.35">
      <c r="A3899" s="127" t="s">
        <v>3895</v>
      </c>
      <c r="B3899" s="128">
        <v>20028</v>
      </c>
      <c r="D3899" s="127" t="s">
        <v>11187</v>
      </c>
      <c r="E3899" s="258">
        <v>20028</v>
      </c>
    </row>
    <row r="3900" spans="1:5" ht="14.5" x14ac:dyDescent="0.35">
      <c r="A3900" s="127" t="s">
        <v>3896</v>
      </c>
      <c r="B3900" s="128">
        <v>4066</v>
      </c>
      <c r="D3900" s="127" t="s">
        <v>11188</v>
      </c>
      <c r="E3900" s="258">
        <v>4066</v>
      </c>
    </row>
    <row r="3901" spans="1:5" ht="14.5" x14ac:dyDescent="0.35">
      <c r="A3901" s="127" t="s">
        <v>3897</v>
      </c>
      <c r="B3901" s="128">
        <v>582022</v>
      </c>
      <c r="D3901" s="127" t="s">
        <v>11189</v>
      </c>
      <c r="E3901" s="258">
        <v>582022</v>
      </c>
    </row>
    <row r="3902" spans="1:5" ht="14.5" x14ac:dyDescent="0.35">
      <c r="A3902" s="127" t="s">
        <v>3898</v>
      </c>
      <c r="B3902" s="128">
        <v>41941</v>
      </c>
      <c r="D3902" s="127" t="s">
        <v>11190</v>
      </c>
      <c r="E3902" s="258">
        <v>41941</v>
      </c>
    </row>
    <row r="3903" spans="1:5" ht="14.5" x14ac:dyDescent="0.35">
      <c r="A3903" s="127" t="s">
        <v>3899</v>
      </c>
      <c r="B3903" s="128">
        <v>560880</v>
      </c>
      <c r="D3903" s="127" t="s">
        <v>11191</v>
      </c>
      <c r="E3903" s="258">
        <v>560880</v>
      </c>
    </row>
    <row r="3904" spans="1:5" ht="14.5" x14ac:dyDescent="0.35">
      <c r="A3904" s="127" t="s">
        <v>3900</v>
      </c>
      <c r="B3904" s="128">
        <v>8632</v>
      </c>
      <c r="D3904" s="127" t="s">
        <v>11192</v>
      </c>
      <c r="E3904" s="258">
        <v>8632</v>
      </c>
    </row>
    <row r="3905" spans="1:5" ht="14.5" x14ac:dyDescent="0.35">
      <c r="A3905" s="127" t="s">
        <v>3901</v>
      </c>
      <c r="B3905" s="128">
        <v>2767</v>
      </c>
      <c r="D3905" s="127" t="s">
        <v>11193</v>
      </c>
      <c r="E3905" s="258">
        <v>2767</v>
      </c>
    </row>
    <row r="3906" spans="1:5" ht="14.5" x14ac:dyDescent="0.35">
      <c r="A3906" s="127" t="s">
        <v>3902</v>
      </c>
      <c r="B3906" s="128">
        <v>2703</v>
      </c>
      <c r="D3906" s="127" t="s">
        <v>11194</v>
      </c>
      <c r="E3906" s="258">
        <v>2703</v>
      </c>
    </row>
    <row r="3907" spans="1:5" ht="14.5" x14ac:dyDescent="0.35">
      <c r="A3907" s="127" t="s">
        <v>3903</v>
      </c>
      <c r="B3907" s="128">
        <v>4678</v>
      </c>
      <c r="D3907" s="127" t="s">
        <v>11195</v>
      </c>
      <c r="E3907" s="258">
        <v>4678</v>
      </c>
    </row>
    <row r="3908" spans="1:5" ht="14.5" x14ac:dyDescent="0.35">
      <c r="A3908" s="127" t="s">
        <v>3904</v>
      </c>
      <c r="B3908" s="128">
        <v>11860</v>
      </c>
      <c r="D3908" s="127" t="s">
        <v>11196</v>
      </c>
      <c r="E3908" s="258">
        <v>11860</v>
      </c>
    </row>
    <row r="3909" spans="1:5" ht="14.5" x14ac:dyDescent="0.35">
      <c r="A3909" s="127" t="s">
        <v>3905</v>
      </c>
      <c r="B3909" s="128">
        <v>6259</v>
      </c>
      <c r="D3909" s="127" t="s">
        <v>11197</v>
      </c>
      <c r="E3909" s="258">
        <v>6259</v>
      </c>
    </row>
    <row r="3910" spans="1:5" ht="14.5" x14ac:dyDescent="0.35">
      <c r="A3910" s="127" t="s">
        <v>3906</v>
      </c>
      <c r="B3910" s="128">
        <v>4597</v>
      </c>
      <c r="D3910" s="127" t="s">
        <v>11198</v>
      </c>
      <c r="E3910" s="258">
        <v>4597</v>
      </c>
    </row>
    <row r="3911" spans="1:5" ht="14.5" x14ac:dyDescent="0.35">
      <c r="A3911" s="127" t="s">
        <v>3706</v>
      </c>
      <c r="B3911" s="128">
        <v>60772</v>
      </c>
      <c r="D3911" s="127" t="s">
        <v>11199</v>
      </c>
      <c r="E3911" s="258">
        <v>60772</v>
      </c>
    </row>
    <row r="3912" spans="1:5" ht="14.5" x14ac:dyDescent="0.35">
      <c r="A3912" s="127" t="s">
        <v>3907</v>
      </c>
      <c r="B3912" s="128">
        <v>50956</v>
      </c>
      <c r="D3912" s="127" t="s">
        <v>11200</v>
      </c>
      <c r="E3912" s="258">
        <v>50956</v>
      </c>
    </row>
    <row r="3913" spans="1:5" ht="14.5" x14ac:dyDescent="0.35">
      <c r="A3913" s="127" t="s">
        <v>3908</v>
      </c>
      <c r="B3913" s="128">
        <v>1024056</v>
      </c>
      <c r="D3913" s="127" t="s">
        <v>11201</v>
      </c>
      <c r="E3913" s="258">
        <v>1024056</v>
      </c>
    </row>
    <row r="3914" spans="1:5" ht="14.5" x14ac:dyDescent="0.35">
      <c r="A3914" s="127" t="s">
        <v>3909</v>
      </c>
      <c r="B3914" s="128">
        <v>6275</v>
      </c>
      <c r="D3914" s="127" t="s">
        <v>11202</v>
      </c>
      <c r="E3914" s="258">
        <v>6275</v>
      </c>
    </row>
    <row r="3915" spans="1:5" ht="14.5" x14ac:dyDescent="0.35">
      <c r="A3915" s="127" t="s">
        <v>3910</v>
      </c>
      <c r="B3915" s="128">
        <v>226956</v>
      </c>
      <c r="D3915" s="127" t="s">
        <v>11203</v>
      </c>
      <c r="E3915" s="258">
        <v>226956</v>
      </c>
    </row>
    <row r="3916" spans="1:5" ht="14.5" x14ac:dyDescent="0.35">
      <c r="A3916" s="127" t="s">
        <v>3911</v>
      </c>
      <c r="B3916" s="128">
        <v>379530</v>
      </c>
      <c r="D3916" s="127" t="s">
        <v>11204</v>
      </c>
      <c r="E3916" s="258">
        <v>379530</v>
      </c>
    </row>
    <row r="3917" spans="1:5" ht="14.5" x14ac:dyDescent="0.35">
      <c r="A3917" s="127" t="s">
        <v>3912</v>
      </c>
      <c r="B3917" s="128">
        <v>22292</v>
      </c>
      <c r="D3917" s="127" t="s">
        <v>11205</v>
      </c>
      <c r="E3917" s="258">
        <v>22292</v>
      </c>
    </row>
    <row r="3918" spans="1:5" ht="14.5" x14ac:dyDescent="0.35">
      <c r="A3918" s="127" t="s">
        <v>3913</v>
      </c>
      <c r="B3918" s="128">
        <v>11045</v>
      </c>
      <c r="D3918" s="127" t="s">
        <v>11206</v>
      </c>
      <c r="E3918" s="258">
        <v>11045</v>
      </c>
    </row>
    <row r="3919" spans="1:5" ht="14.5" x14ac:dyDescent="0.35">
      <c r="A3919" s="127" t="s">
        <v>3914</v>
      </c>
      <c r="B3919" s="128">
        <v>49879</v>
      </c>
      <c r="D3919" s="127" t="s">
        <v>11207</v>
      </c>
      <c r="E3919" s="258">
        <v>49879</v>
      </c>
    </row>
    <row r="3920" spans="1:5" ht="14.5" x14ac:dyDescent="0.35">
      <c r="A3920" s="127" t="s">
        <v>3915</v>
      </c>
      <c r="B3920" s="128">
        <v>19843</v>
      </c>
      <c r="D3920" s="127" t="s">
        <v>11208</v>
      </c>
      <c r="E3920" s="258">
        <v>19843</v>
      </c>
    </row>
    <row r="3921" spans="1:5" ht="14.5" x14ac:dyDescent="0.35">
      <c r="A3921" s="127" t="s">
        <v>3916</v>
      </c>
      <c r="B3921" s="128">
        <v>210075</v>
      </c>
      <c r="D3921" s="127" t="s">
        <v>11209</v>
      </c>
      <c r="E3921" s="258">
        <v>210075</v>
      </c>
    </row>
    <row r="3922" spans="1:5" ht="14.5" x14ac:dyDescent="0.35">
      <c r="A3922" s="127" t="s">
        <v>3917</v>
      </c>
      <c r="B3922" s="128">
        <v>22799</v>
      </c>
      <c r="D3922" s="127" t="s">
        <v>11210</v>
      </c>
      <c r="E3922" s="258">
        <v>22799</v>
      </c>
    </row>
    <row r="3923" spans="1:5" ht="14.5" x14ac:dyDescent="0.35">
      <c r="A3923" s="127" t="s">
        <v>3918</v>
      </c>
      <c r="B3923" s="128">
        <v>360045</v>
      </c>
      <c r="D3923" s="127" t="s">
        <v>11211</v>
      </c>
      <c r="E3923" s="258">
        <v>360045</v>
      </c>
    </row>
    <row r="3924" spans="1:5" ht="14.5" x14ac:dyDescent="0.35">
      <c r="A3924" s="127" t="s">
        <v>3919</v>
      </c>
      <c r="B3924" s="128">
        <v>57486</v>
      </c>
      <c r="D3924" s="127" t="s">
        <v>11212</v>
      </c>
      <c r="E3924" s="258">
        <v>57486</v>
      </c>
    </row>
    <row r="3925" spans="1:5" ht="14.5" x14ac:dyDescent="0.35">
      <c r="A3925" s="127" t="s">
        <v>3920</v>
      </c>
      <c r="B3925" s="128">
        <v>162690</v>
      </c>
      <c r="D3925" s="127" t="s">
        <v>11213</v>
      </c>
      <c r="E3925" s="258">
        <v>162690</v>
      </c>
    </row>
    <row r="3926" spans="1:5" ht="14.5" x14ac:dyDescent="0.35">
      <c r="A3926" s="127" t="s">
        <v>3921</v>
      </c>
      <c r="B3926" s="128">
        <v>14920</v>
      </c>
      <c r="D3926" s="127" t="s">
        <v>11214</v>
      </c>
      <c r="E3926" s="258">
        <v>14920</v>
      </c>
    </row>
    <row r="3927" spans="1:5" ht="14.5" x14ac:dyDescent="0.35">
      <c r="A3927" s="127" t="s">
        <v>3922</v>
      </c>
      <c r="B3927" s="128">
        <v>26692</v>
      </c>
      <c r="D3927" s="127" t="s">
        <v>11215</v>
      </c>
      <c r="E3927" s="258">
        <v>26692</v>
      </c>
    </row>
    <row r="3928" spans="1:5" ht="14.5" x14ac:dyDescent="0.35">
      <c r="A3928" s="127" t="s">
        <v>3923</v>
      </c>
      <c r="B3928" s="128">
        <v>908038</v>
      </c>
      <c r="D3928" s="127" t="s">
        <v>11216</v>
      </c>
      <c r="E3928" s="258">
        <v>908038</v>
      </c>
    </row>
    <row r="3929" spans="1:5" ht="14.5" x14ac:dyDescent="0.35">
      <c r="A3929" s="127" t="s">
        <v>5969</v>
      </c>
      <c r="B3929" s="128">
        <v>6521</v>
      </c>
      <c r="D3929" s="127" t="s">
        <v>12007</v>
      </c>
      <c r="E3929" s="258">
        <v>6521</v>
      </c>
    </row>
    <row r="3930" spans="1:5" ht="14.5" x14ac:dyDescent="0.35">
      <c r="A3930" s="127" t="s">
        <v>3924</v>
      </c>
      <c r="B3930" s="128">
        <v>25979</v>
      </c>
      <c r="D3930" s="127" t="s">
        <v>11217</v>
      </c>
      <c r="E3930" s="258">
        <v>25979</v>
      </c>
    </row>
    <row r="3931" spans="1:5" ht="14.5" x14ac:dyDescent="0.35">
      <c r="A3931" s="127" t="s">
        <v>3707</v>
      </c>
      <c r="B3931" s="128">
        <v>4353</v>
      </c>
      <c r="D3931" s="127" t="s">
        <v>11218</v>
      </c>
      <c r="E3931" s="258">
        <v>4353</v>
      </c>
    </row>
    <row r="3932" spans="1:5" ht="14.5" x14ac:dyDescent="0.35">
      <c r="A3932" s="127" t="s">
        <v>3925</v>
      </c>
      <c r="B3932" s="128">
        <v>68455</v>
      </c>
      <c r="D3932" s="127" t="s">
        <v>11219</v>
      </c>
      <c r="E3932" s="258">
        <v>68455</v>
      </c>
    </row>
    <row r="3933" spans="1:5" ht="14.5" x14ac:dyDescent="0.35">
      <c r="A3933" s="127" t="s">
        <v>3926</v>
      </c>
      <c r="B3933" s="128">
        <v>633699</v>
      </c>
      <c r="D3933" s="127" t="s">
        <v>11220</v>
      </c>
      <c r="E3933" s="258">
        <v>633699</v>
      </c>
    </row>
    <row r="3934" spans="1:5" ht="14.5" x14ac:dyDescent="0.35">
      <c r="A3934" s="127" t="s">
        <v>3927</v>
      </c>
      <c r="B3934" s="128">
        <v>178446</v>
      </c>
      <c r="D3934" s="127" t="s">
        <v>11221</v>
      </c>
      <c r="E3934" s="258">
        <v>178446</v>
      </c>
    </row>
    <row r="3935" spans="1:5" ht="14.5" x14ac:dyDescent="0.35">
      <c r="A3935" s="127" t="s">
        <v>3928</v>
      </c>
      <c r="B3935" s="128">
        <v>68422</v>
      </c>
      <c r="D3935" s="127" t="s">
        <v>11222</v>
      </c>
      <c r="E3935" s="258">
        <v>68422</v>
      </c>
    </row>
    <row r="3936" spans="1:5" ht="14.5" x14ac:dyDescent="0.35">
      <c r="A3936" s="127" t="s">
        <v>3929</v>
      </c>
      <c r="B3936" s="128">
        <v>290519</v>
      </c>
      <c r="D3936" s="127" t="s">
        <v>11223</v>
      </c>
      <c r="E3936" s="258">
        <v>290519</v>
      </c>
    </row>
    <row r="3937" spans="1:5" ht="14.5" x14ac:dyDescent="0.35">
      <c r="A3937" s="127" t="s">
        <v>3930</v>
      </c>
      <c r="B3937" s="128">
        <v>928920</v>
      </c>
      <c r="D3937" s="127" t="s">
        <v>11224</v>
      </c>
      <c r="E3937" s="258">
        <v>928920</v>
      </c>
    </row>
    <row r="3938" spans="1:5" ht="14.5" x14ac:dyDescent="0.35">
      <c r="A3938" s="127" t="s">
        <v>3931</v>
      </c>
      <c r="B3938" s="128">
        <v>5132</v>
      </c>
      <c r="D3938" s="127" t="s">
        <v>11225</v>
      </c>
      <c r="E3938" s="258">
        <v>5132</v>
      </c>
    </row>
    <row r="3939" spans="1:5" ht="14.5" x14ac:dyDescent="0.35">
      <c r="A3939" s="127" t="s">
        <v>3932</v>
      </c>
      <c r="B3939" s="128">
        <v>9245</v>
      </c>
      <c r="D3939" s="127" t="s">
        <v>11226</v>
      </c>
      <c r="E3939" s="258">
        <v>9245</v>
      </c>
    </row>
    <row r="3940" spans="1:5" ht="14.5" x14ac:dyDescent="0.35">
      <c r="A3940" s="127" t="s">
        <v>3933</v>
      </c>
      <c r="B3940" s="128">
        <v>457808</v>
      </c>
      <c r="D3940" s="127" t="s">
        <v>11227</v>
      </c>
      <c r="E3940" s="258">
        <v>457808</v>
      </c>
    </row>
    <row r="3941" spans="1:5" ht="14.5" x14ac:dyDescent="0.35">
      <c r="A3941" s="127" t="s">
        <v>3934</v>
      </c>
      <c r="B3941" s="128">
        <v>19796</v>
      </c>
      <c r="D3941" s="127" t="s">
        <v>11228</v>
      </c>
      <c r="E3941" s="258">
        <v>19796</v>
      </c>
    </row>
    <row r="3942" spans="1:5" ht="14.5" x14ac:dyDescent="0.35">
      <c r="A3942" s="127" t="s">
        <v>3935</v>
      </c>
      <c r="B3942" s="128">
        <v>14813</v>
      </c>
      <c r="D3942" s="127" t="s">
        <v>11229</v>
      </c>
      <c r="E3942" s="258">
        <v>14813</v>
      </c>
    </row>
    <row r="3943" spans="1:5" ht="14.5" x14ac:dyDescent="0.35">
      <c r="A3943" s="127" t="s">
        <v>3936</v>
      </c>
      <c r="B3943" s="128">
        <v>715951</v>
      </c>
      <c r="D3943" s="127" t="s">
        <v>11230</v>
      </c>
      <c r="E3943" s="258">
        <v>715951</v>
      </c>
    </row>
    <row r="3944" spans="1:5" ht="14.5" x14ac:dyDescent="0.35">
      <c r="A3944" s="127" t="s">
        <v>5758</v>
      </c>
      <c r="B3944" s="128">
        <v>4249</v>
      </c>
      <c r="D3944" s="127" t="s">
        <v>12008</v>
      </c>
      <c r="E3944" s="258">
        <v>4249</v>
      </c>
    </row>
    <row r="3945" spans="1:5" ht="14.5" x14ac:dyDescent="0.35">
      <c r="A3945" s="127" t="s">
        <v>3937</v>
      </c>
      <c r="B3945" s="128">
        <v>311607</v>
      </c>
      <c r="D3945" s="127" t="s">
        <v>11231</v>
      </c>
      <c r="E3945" s="258">
        <v>311607</v>
      </c>
    </row>
    <row r="3946" spans="1:5" ht="14.5" x14ac:dyDescent="0.35">
      <c r="A3946" s="127" t="s">
        <v>3938</v>
      </c>
      <c r="B3946" s="128">
        <v>54130</v>
      </c>
      <c r="D3946" s="127" t="s">
        <v>11232</v>
      </c>
      <c r="E3946" s="258">
        <v>54130</v>
      </c>
    </row>
    <row r="3947" spans="1:5" ht="14.5" x14ac:dyDescent="0.35">
      <c r="A3947" s="127" t="s">
        <v>3939</v>
      </c>
      <c r="B3947" s="128">
        <v>20597</v>
      </c>
      <c r="D3947" s="127" t="s">
        <v>11233</v>
      </c>
      <c r="E3947" s="258">
        <v>20597</v>
      </c>
    </row>
    <row r="3948" spans="1:5" ht="14.5" x14ac:dyDescent="0.35">
      <c r="A3948" s="127" t="s">
        <v>3940</v>
      </c>
      <c r="B3948" s="128">
        <v>325517</v>
      </c>
      <c r="D3948" s="127" t="s">
        <v>11234</v>
      </c>
      <c r="E3948" s="258">
        <v>325517</v>
      </c>
    </row>
    <row r="3949" spans="1:5" ht="14.5" x14ac:dyDescent="0.35">
      <c r="A3949" s="127" t="s">
        <v>3941</v>
      </c>
      <c r="B3949" s="128">
        <v>120945</v>
      </c>
      <c r="D3949" s="127" t="s">
        <v>11235</v>
      </c>
      <c r="E3949" s="258">
        <v>120945</v>
      </c>
    </row>
    <row r="3950" spans="1:5" ht="14.5" x14ac:dyDescent="0.35">
      <c r="A3950" s="127" t="s">
        <v>3942</v>
      </c>
      <c r="B3950" s="128">
        <v>231564</v>
      </c>
      <c r="D3950" s="127" t="s">
        <v>11236</v>
      </c>
      <c r="E3950" s="258">
        <v>231564</v>
      </c>
    </row>
    <row r="3951" spans="1:5" ht="14.5" x14ac:dyDescent="0.35">
      <c r="A3951" s="127" t="s">
        <v>3943</v>
      </c>
      <c r="B3951" s="128">
        <v>333821</v>
      </c>
      <c r="D3951" s="127" t="s">
        <v>11237</v>
      </c>
      <c r="E3951" s="258">
        <v>333821</v>
      </c>
    </row>
    <row r="3952" spans="1:5" ht="14.5" x14ac:dyDescent="0.35">
      <c r="A3952" s="127" t="s">
        <v>3944</v>
      </c>
      <c r="B3952" s="128">
        <v>32192</v>
      </c>
      <c r="D3952" s="127" t="s">
        <v>11238</v>
      </c>
      <c r="E3952" s="258">
        <v>32192</v>
      </c>
    </row>
    <row r="3953" spans="1:5" ht="14.5" x14ac:dyDescent="0.35">
      <c r="A3953" s="127" t="s">
        <v>3945</v>
      </c>
      <c r="B3953" s="128">
        <v>226064</v>
      </c>
      <c r="D3953" s="127" t="s">
        <v>11239</v>
      </c>
      <c r="E3953" s="258">
        <v>226064</v>
      </c>
    </row>
    <row r="3954" spans="1:5" ht="14.5" x14ac:dyDescent="0.35">
      <c r="A3954" s="127" t="s">
        <v>3946</v>
      </c>
      <c r="B3954" s="128">
        <v>300238</v>
      </c>
      <c r="D3954" s="127" t="s">
        <v>11240</v>
      </c>
      <c r="E3954" s="258">
        <v>300238</v>
      </c>
    </row>
    <row r="3955" spans="1:5" ht="14.5" x14ac:dyDescent="0.35">
      <c r="A3955" s="127" t="s">
        <v>3947</v>
      </c>
      <c r="B3955" s="128">
        <v>46805</v>
      </c>
      <c r="D3955" s="127" t="s">
        <v>11241</v>
      </c>
      <c r="E3955" s="258">
        <v>46805</v>
      </c>
    </row>
    <row r="3956" spans="1:5" ht="14.5" x14ac:dyDescent="0.35">
      <c r="A3956" s="127" t="s">
        <v>3948</v>
      </c>
      <c r="B3956" s="128">
        <v>64328</v>
      </c>
      <c r="D3956" s="127" t="s">
        <v>11242</v>
      </c>
      <c r="E3956" s="258">
        <v>64328</v>
      </c>
    </row>
    <row r="3957" spans="1:5" ht="14.5" x14ac:dyDescent="0.35">
      <c r="A3957" s="127" t="s">
        <v>3949</v>
      </c>
      <c r="B3957" s="128">
        <v>32316</v>
      </c>
      <c r="D3957" s="127" t="s">
        <v>11243</v>
      </c>
      <c r="E3957" s="258">
        <v>32316</v>
      </c>
    </row>
    <row r="3958" spans="1:5" ht="14.5" x14ac:dyDescent="0.35">
      <c r="A3958" s="127" t="s">
        <v>3950</v>
      </c>
      <c r="B3958" s="128">
        <v>76023</v>
      </c>
      <c r="D3958" s="127" t="s">
        <v>11244</v>
      </c>
      <c r="E3958" s="258">
        <v>76023</v>
      </c>
    </row>
    <row r="3959" spans="1:5" ht="14.5" x14ac:dyDescent="0.35">
      <c r="A3959" s="127" t="s">
        <v>3951</v>
      </c>
      <c r="B3959" s="128">
        <v>7030</v>
      </c>
      <c r="D3959" s="127" t="s">
        <v>11245</v>
      </c>
      <c r="E3959" s="258">
        <v>7030</v>
      </c>
    </row>
    <row r="3960" spans="1:5" ht="14.5" x14ac:dyDescent="0.35">
      <c r="A3960" s="127" t="s">
        <v>3708</v>
      </c>
      <c r="B3960" s="128">
        <v>105153</v>
      </c>
      <c r="D3960" s="127" t="s">
        <v>11246</v>
      </c>
      <c r="E3960" s="258">
        <v>105153</v>
      </c>
    </row>
    <row r="3961" spans="1:5" ht="14.5" x14ac:dyDescent="0.35">
      <c r="A3961" s="127" t="s">
        <v>3952</v>
      </c>
      <c r="B3961" s="128">
        <v>13359</v>
      </c>
      <c r="D3961" s="127" t="s">
        <v>11247</v>
      </c>
      <c r="E3961" s="258">
        <v>13359</v>
      </c>
    </row>
    <row r="3962" spans="1:5" ht="14.5" x14ac:dyDescent="0.35">
      <c r="A3962" s="127" t="s">
        <v>3953</v>
      </c>
      <c r="B3962" s="128">
        <v>27072</v>
      </c>
      <c r="D3962" s="127" t="s">
        <v>11248</v>
      </c>
      <c r="E3962" s="258">
        <v>27072</v>
      </c>
    </row>
    <row r="3963" spans="1:5" ht="14.5" x14ac:dyDescent="0.35">
      <c r="A3963" s="127" t="s">
        <v>3954</v>
      </c>
      <c r="B3963" s="128">
        <v>1462483</v>
      </c>
      <c r="D3963" s="127" t="s">
        <v>11249</v>
      </c>
      <c r="E3963" s="258">
        <v>1462483</v>
      </c>
    </row>
    <row r="3964" spans="1:5" ht="14.5" x14ac:dyDescent="0.35">
      <c r="A3964" s="127" t="s">
        <v>3955</v>
      </c>
      <c r="B3964" s="128">
        <v>70049</v>
      </c>
      <c r="D3964" s="127" t="s">
        <v>11250</v>
      </c>
      <c r="E3964" s="258">
        <v>70049</v>
      </c>
    </row>
    <row r="3965" spans="1:5" ht="14.5" x14ac:dyDescent="0.35">
      <c r="A3965" s="127" t="s">
        <v>3956</v>
      </c>
      <c r="B3965" s="128">
        <v>15886</v>
      </c>
      <c r="D3965" s="127" t="s">
        <v>11251</v>
      </c>
      <c r="E3965" s="258">
        <v>15886</v>
      </c>
    </row>
    <row r="3966" spans="1:5" ht="14.5" x14ac:dyDescent="0.35">
      <c r="A3966" s="127" t="s">
        <v>5970</v>
      </c>
      <c r="B3966" s="128">
        <v>34206</v>
      </c>
      <c r="D3966" s="127" t="s">
        <v>12009</v>
      </c>
      <c r="E3966" s="258">
        <v>34206</v>
      </c>
    </row>
    <row r="3967" spans="1:5" ht="14.5" x14ac:dyDescent="0.35">
      <c r="A3967" s="127" t="s">
        <v>3957</v>
      </c>
      <c r="B3967" s="128">
        <v>2769</v>
      </c>
      <c r="D3967" s="127" t="s">
        <v>11252</v>
      </c>
      <c r="E3967" s="258">
        <v>2769</v>
      </c>
    </row>
    <row r="3968" spans="1:5" ht="14.5" x14ac:dyDescent="0.35">
      <c r="A3968" s="127" t="s">
        <v>3958</v>
      </c>
      <c r="B3968" s="128">
        <v>8070</v>
      </c>
      <c r="D3968" s="127" t="s">
        <v>11253</v>
      </c>
      <c r="E3968" s="258">
        <v>8070</v>
      </c>
    </row>
    <row r="3969" spans="1:5" ht="14.5" x14ac:dyDescent="0.35">
      <c r="A3969" s="127" t="s">
        <v>3959</v>
      </c>
      <c r="B3969" s="128">
        <v>228839</v>
      </c>
      <c r="D3969" s="127" t="s">
        <v>11254</v>
      </c>
      <c r="E3969" s="258">
        <v>228839</v>
      </c>
    </row>
    <row r="3970" spans="1:5" ht="14.5" x14ac:dyDescent="0.35">
      <c r="A3970" s="127" t="s">
        <v>3960</v>
      </c>
      <c r="B3970" s="128">
        <v>38550</v>
      </c>
      <c r="D3970" s="127" t="s">
        <v>11255</v>
      </c>
      <c r="E3970" s="258">
        <v>38550</v>
      </c>
    </row>
    <row r="3971" spans="1:5" ht="14.5" x14ac:dyDescent="0.35">
      <c r="A3971" s="127" t="s">
        <v>3961</v>
      </c>
      <c r="B3971" s="128">
        <v>54982</v>
      </c>
      <c r="D3971" s="127" t="s">
        <v>11256</v>
      </c>
      <c r="E3971" s="258">
        <v>54982</v>
      </c>
    </row>
    <row r="3972" spans="1:5" ht="14.5" x14ac:dyDescent="0.35">
      <c r="A3972" s="127" t="s">
        <v>3962</v>
      </c>
      <c r="B3972" s="128">
        <v>3829817</v>
      </c>
      <c r="D3972" s="127" t="s">
        <v>11257</v>
      </c>
      <c r="E3972" s="258">
        <v>3829817</v>
      </c>
    </row>
    <row r="3973" spans="1:5" ht="14.5" x14ac:dyDescent="0.35">
      <c r="A3973" s="127" t="s">
        <v>3963</v>
      </c>
      <c r="B3973" s="128">
        <v>10737</v>
      </c>
      <c r="D3973" s="127" t="s">
        <v>11258</v>
      </c>
      <c r="E3973" s="258">
        <v>10737</v>
      </c>
    </row>
    <row r="3974" spans="1:5" ht="14.5" x14ac:dyDescent="0.35">
      <c r="A3974" s="127" t="s">
        <v>3964</v>
      </c>
      <c r="B3974" s="128">
        <v>9543</v>
      </c>
      <c r="D3974" s="127" t="s">
        <v>11259</v>
      </c>
      <c r="E3974" s="258">
        <v>9543</v>
      </c>
    </row>
    <row r="3975" spans="1:5" ht="14.5" x14ac:dyDescent="0.35">
      <c r="A3975" s="127" t="s">
        <v>3965</v>
      </c>
      <c r="B3975" s="128">
        <v>14232</v>
      </c>
      <c r="D3975" s="127" t="s">
        <v>11260</v>
      </c>
      <c r="E3975" s="258">
        <v>14232</v>
      </c>
    </row>
    <row r="3976" spans="1:5" ht="14.5" x14ac:dyDescent="0.35">
      <c r="A3976" s="127" t="s">
        <v>3966</v>
      </c>
      <c r="B3976" s="128">
        <v>38820</v>
      </c>
      <c r="D3976" s="127" t="s">
        <v>11261</v>
      </c>
      <c r="E3976" s="258">
        <v>38820</v>
      </c>
    </row>
    <row r="3977" spans="1:5" ht="14.5" x14ac:dyDescent="0.35">
      <c r="A3977" s="127" t="s">
        <v>3967</v>
      </c>
      <c r="B3977" s="128">
        <v>28299</v>
      </c>
      <c r="D3977" s="127" t="s">
        <v>11262</v>
      </c>
      <c r="E3977" s="258">
        <v>28299</v>
      </c>
    </row>
    <row r="3978" spans="1:5" ht="14.5" x14ac:dyDescent="0.35">
      <c r="A3978" s="127" t="s">
        <v>5971</v>
      </c>
      <c r="B3978" s="128">
        <v>13205</v>
      </c>
      <c r="D3978" s="127" t="s">
        <v>12010</v>
      </c>
      <c r="E3978" s="258">
        <v>13205</v>
      </c>
    </row>
    <row r="3979" spans="1:5" ht="14.5" x14ac:dyDescent="0.35">
      <c r="A3979" s="127" t="s">
        <v>3968</v>
      </c>
      <c r="B3979" s="128">
        <v>13189</v>
      </c>
      <c r="D3979" s="127" t="s">
        <v>11263</v>
      </c>
      <c r="E3979" s="258">
        <v>13189</v>
      </c>
    </row>
    <row r="3980" spans="1:5" ht="14.5" x14ac:dyDescent="0.35">
      <c r="A3980" s="127" t="s">
        <v>3969</v>
      </c>
      <c r="B3980" s="128">
        <v>16037</v>
      </c>
      <c r="D3980" s="127" t="s">
        <v>11264</v>
      </c>
      <c r="E3980" s="258">
        <v>16037</v>
      </c>
    </row>
    <row r="3981" spans="1:5" ht="14.5" x14ac:dyDescent="0.35">
      <c r="A3981" s="127" t="s">
        <v>3970</v>
      </c>
      <c r="B3981" s="128">
        <v>3363</v>
      </c>
      <c r="D3981" s="127" t="s">
        <v>11265</v>
      </c>
      <c r="E3981" s="258">
        <v>3363</v>
      </c>
    </row>
    <row r="3982" spans="1:5" ht="14.5" x14ac:dyDescent="0.35">
      <c r="A3982" s="127" t="s">
        <v>3971</v>
      </c>
      <c r="B3982" s="128">
        <v>18888</v>
      </c>
      <c r="D3982" s="127" t="s">
        <v>11266</v>
      </c>
      <c r="E3982" s="258">
        <v>18888</v>
      </c>
    </row>
    <row r="3983" spans="1:5" ht="14.5" x14ac:dyDescent="0.35">
      <c r="A3983" s="127" t="s">
        <v>3972</v>
      </c>
      <c r="B3983" s="128">
        <v>13353</v>
      </c>
      <c r="D3983" s="127" t="s">
        <v>11267</v>
      </c>
      <c r="E3983" s="258">
        <v>13353</v>
      </c>
    </row>
    <row r="3984" spans="1:5" ht="14.5" x14ac:dyDescent="0.35">
      <c r="A3984" s="127" t="s">
        <v>3973</v>
      </c>
      <c r="B3984" s="128">
        <v>12079</v>
      </c>
      <c r="D3984" s="127" t="s">
        <v>11268</v>
      </c>
      <c r="E3984" s="258">
        <v>12079</v>
      </c>
    </row>
    <row r="3985" spans="1:5" ht="14.5" x14ac:dyDescent="0.35">
      <c r="A3985" s="127" t="s">
        <v>3974</v>
      </c>
      <c r="B3985" s="128">
        <v>21173</v>
      </c>
      <c r="D3985" s="127" t="s">
        <v>11269</v>
      </c>
      <c r="E3985" s="258">
        <v>21173</v>
      </c>
    </row>
    <row r="3986" spans="1:5" ht="14.5" x14ac:dyDescent="0.35">
      <c r="A3986" s="127" t="s">
        <v>3975</v>
      </c>
      <c r="B3986" s="128">
        <v>8268</v>
      </c>
      <c r="D3986" s="127" t="s">
        <v>11270</v>
      </c>
      <c r="E3986" s="258">
        <v>8268</v>
      </c>
    </row>
    <row r="3987" spans="1:5" ht="14.5" x14ac:dyDescent="0.35">
      <c r="A3987" s="127" t="s">
        <v>3976</v>
      </c>
      <c r="B3987" s="128">
        <v>17927</v>
      </c>
      <c r="D3987" s="127" t="s">
        <v>11271</v>
      </c>
      <c r="E3987" s="258">
        <v>17927</v>
      </c>
    </row>
    <row r="3988" spans="1:5" ht="14.5" x14ac:dyDescent="0.35">
      <c r="A3988" s="127" t="s">
        <v>5972</v>
      </c>
      <c r="B3988" s="128">
        <v>21421</v>
      </c>
      <c r="D3988" s="127" t="s">
        <v>12011</v>
      </c>
      <c r="E3988" s="258">
        <v>21421</v>
      </c>
    </row>
    <row r="3989" spans="1:5" ht="14.5" x14ac:dyDescent="0.35">
      <c r="A3989" s="127" t="s">
        <v>3977</v>
      </c>
      <c r="B3989" s="128">
        <v>16999</v>
      </c>
      <c r="D3989" s="127" t="s">
        <v>11272</v>
      </c>
      <c r="E3989" s="258">
        <v>16999</v>
      </c>
    </row>
    <row r="3990" spans="1:5" ht="14.5" x14ac:dyDescent="0.35">
      <c r="A3990" s="127" t="s">
        <v>3978</v>
      </c>
      <c r="B3990" s="128">
        <v>69425</v>
      </c>
      <c r="D3990" s="127" t="s">
        <v>11273</v>
      </c>
      <c r="E3990" s="258">
        <v>69425</v>
      </c>
    </row>
    <row r="3991" spans="1:5" ht="14.5" x14ac:dyDescent="0.35">
      <c r="A3991" s="127" t="s">
        <v>3979</v>
      </c>
      <c r="B3991" s="128">
        <v>5477</v>
      </c>
      <c r="D3991" s="127" t="s">
        <v>11274</v>
      </c>
      <c r="E3991" s="258">
        <v>5477</v>
      </c>
    </row>
    <row r="3992" spans="1:5" ht="14.5" x14ac:dyDescent="0.35">
      <c r="A3992" s="127" t="s">
        <v>3980</v>
      </c>
      <c r="B3992" s="128">
        <v>9610</v>
      </c>
      <c r="D3992" s="127" t="s">
        <v>11275</v>
      </c>
      <c r="E3992" s="258">
        <v>9610</v>
      </c>
    </row>
    <row r="3993" spans="1:5" ht="14.5" x14ac:dyDescent="0.35">
      <c r="A3993" s="127" t="s">
        <v>5973</v>
      </c>
      <c r="B3993" s="128">
        <v>4241</v>
      </c>
      <c r="D3993" s="127" t="s">
        <v>12012</v>
      </c>
      <c r="E3993" s="258">
        <v>4241</v>
      </c>
    </row>
    <row r="3994" spans="1:5" ht="14.5" x14ac:dyDescent="0.35">
      <c r="A3994" s="127" t="s">
        <v>3981</v>
      </c>
      <c r="B3994" s="128">
        <v>17446</v>
      </c>
      <c r="D3994" s="127" t="s">
        <v>11276</v>
      </c>
      <c r="E3994" s="258">
        <v>17446</v>
      </c>
    </row>
    <row r="3995" spans="1:5" ht="14.5" x14ac:dyDescent="0.35">
      <c r="A3995" s="127" t="s">
        <v>3982</v>
      </c>
      <c r="B3995" s="128">
        <v>17994</v>
      </c>
      <c r="D3995" s="127" t="s">
        <v>11277</v>
      </c>
      <c r="E3995" s="258">
        <v>17994</v>
      </c>
    </row>
    <row r="3996" spans="1:5" ht="14.5" x14ac:dyDescent="0.35">
      <c r="A3996" s="127" t="s">
        <v>3983</v>
      </c>
      <c r="B3996" s="128">
        <v>15442</v>
      </c>
      <c r="D3996" s="127" t="s">
        <v>11278</v>
      </c>
      <c r="E3996" s="258">
        <v>15442</v>
      </c>
    </row>
    <row r="3997" spans="1:5" ht="14.5" x14ac:dyDescent="0.35">
      <c r="A3997" s="127" t="s">
        <v>3984</v>
      </c>
      <c r="B3997" s="128">
        <v>10041</v>
      </c>
      <c r="D3997" s="127" t="s">
        <v>11279</v>
      </c>
      <c r="E3997" s="258">
        <v>10041</v>
      </c>
    </row>
    <row r="3998" spans="1:5" ht="14.5" x14ac:dyDescent="0.35">
      <c r="A3998" s="127" t="s">
        <v>3985</v>
      </c>
      <c r="B3998" s="128">
        <v>6494</v>
      </c>
      <c r="D3998" s="127" t="s">
        <v>11280</v>
      </c>
      <c r="E3998" s="258">
        <v>6494</v>
      </c>
    </row>
    <row r="3999" spans="1:5" ht="14.5" x14ac:dyDescent="0.35">
      <c r="A3999" s="127" t="s">
        <v>3986</v>
      </c>
      <c r="B3999" s="128">
        <v>52384</v>
      </c>
      <c r="D3999" s="127" t="s">
        <v>11281</v>
      </c>
      <c r="E3999" s="258">
        <v>52384</v>
      </c>
    </row>
    <row r="4000" spans="1:5" ht="14.5" x14ac:dyDescent="0.35">
      <c r="A4000" s="127" t="s">
        <v>3987</v>
      </c>
      <c r="B4000" s="128">
        <v>5404</v>
      </c>
      <c r="D4000" s="127" t="s">
        <v>11282</v>
      </c>
      <c r="E4000" s="258">
        <v>5404</v>
      </c>
    </row>
    <row r="4001" spans="1:5" ht="14.5" x14ac:dyDescent="0.35">
      <c r="A4001" s="127" t="s">
        <v>3988</v>
      </c>
      <c r="B4001" s="128">
        <v>7504</v>
      </c>
      <c r="D4001" s="127" t="s">
        <v>11283</v>
      </c>
      <c r="E4001" s="258">
        <v>7504</v>
      </c>
    </row>
    <row r="4002" spans="1:5" ht="14.5" x14ac:dyDescent="0.35">
      <c r="A4002" s="127" t="s">
        <v>3989</v>
      </c>
      <c r="B4002" s="128">
        <v>133881</v>
      </c>
      <c r="D4002" s="127" t="s">
        <v>11284</v>
      </c>
      <c r="E4002" s="258">
        <v>133881</v>
      </c>
    </row>
    <row r="4003" spans="1:5" ht="14.5" x14ac:dyDescent="0.35">
      <c r="A4003" s="127" t="s">
        <v>3990</v>
      </c>
      <c r="B4003" s="128">
        <v>4534</v>
      </c>
      <c r="D4003" s="127" t="s">
        <v>11285</v>
      </c>
      <c r="E4003" s="258">
        <v>4534</v>
      </c>
    </row>
    <row r="4004" spans="1:5" ht="14.5" x14ac:dyDescent="0.35">
      <c r="A4004" s="127" t="s">
        <v>3991</v>
      </c>
      <c r="B4004" s="128">
        <v>737783</v>
      </c>
      <c r="D4004" s="127" t="s">
        <v>11286</v>
      </c>
      <c r="E4004" s="258">
        <v>737783</v>
      </c>
    </row>
    <row r="4005" spans="1:5" ht="14.5" x14ac:dyDescent="0.35">
      <c r="A4005" s="127" t="s">
        <v>3992</v>
      </c>
      <c r="B4005" s="128">
        <v>11765</v>
      </c>
      <c r="D4005" s="127" t="s">
        <v>11287</v>
      </c>
      <c r="E4005" s="258">
        <v>11765</v>
      </c>
    </row>
    <row r="4006" spans="1:5" ht="14.5" x14ac:dyDescent="0.35">
      <c r="A4006" s="127" t="s">
        <v>3993</v>
      </c>
      <c r="B4006" s="128">
        <v>34415</v>
      </c>
      <c r="D4006" s="127" t="s">
        <v>11288</v>
      </c>
      <c r="E4006" s="258">
        <v>34415</v>
      </c>
    </row>
    <row r="4007" spans="1:5" ht="14.5" x14ac:dyDescent="0.35">
      <c r="A4007" s="127" t="s">
        <v>3994</v>
      </c>
      <c r="B4007" s="128">
        <v>354996</v>
      </c>
      <c r="D4007" s="127" t="s">
        <v>11289</v>
      </c>
      <c r="E4007" s="258">
        <v>354996</v>
      </c>
    </row>
    <row r="4008" spans="1:5" ht="14.5" x14ac:dyDescent="0.35">
      <c r="A4008" s="127" t="s">
        <v>3995</v>
      </c>
      <c r="B4008" s="128">
        <v>6709</v>
      </c>
      <c r="D4008" s="127" t="s">
        <v>11290</v>
      </c>
      <c r="E4008" s="258">
        <v>6709</v>
      </c>
    </row>
    <row r="4009" spans="1:5" ht="14.5" x14ac:dyDescent="0.35">
      <c r="A4009" s="127" t="s">
        <v>3996</v>
      </c>
      <c r="B4009" s="128">
        <v>432086</v>
      </c>
      <c r="D4009" s="127" t="s">
        <v>11291</v>
      </c>
      <c r="E4009" s="258">
        <v>432086</v>
      </c>
    </row>
    <row r="4010" spans="1:5" ht="14.5" x14ac:dyDescent="0.35">
      <c r="A4010" s="127" t="s">
        <v>3997</v>
      </c>
      <c r="B4010" s="128">
        <v>40600</v>
      </c>
      <c r="D4010" s="127" t="s">
        <v>11292</v>
      </c>
      <c r="E4010" s="258">
        <v>40600</v>
      </c>
    </row>
    <row r="4011" spans="1:5" ht="14.5" x14ac:dyDescent="0.35">
      <c r="A4011" s="127" t="s">
        <v>3998</v>
      </c>
      <c r="B4011" s="128">
        <v>34927</v>
      </c>
      <c r="D4011" s="127" t="s">
        <v>11293</v>
      </c>
      <c r="E4011" s="258">
        <v>34927</v>
      </c>
    </row>
    <row r="4012" spans="1:5" ht="14.5" x14ac:dyDescent="0.35">
      <c r="A4012" s="127" t="s">
        <v>3999</v>
      </c>
      <c r="B4012" s="128">
        <v>204016</v>
      </c>
      <c r="D4012" s="127" t="s">
        <v>11294</v>
      </c>
      <c r="E4012" s="258">
        <v>204016</v>
      </c>
    </row>
    <row r="4013" spans="1:5" ht="14.5" x14ac:dyDescent="0.35">
      <c r="A4013" s="127" t="s">
        <v>4000</v>
      </c>
      <c r="B4013" s="128">
        <v>76580</v>
      </c>
      <c r="D4013" s="127" t="s">
        <v>11295</v>
      </c>
      <c r="E4013" s="258">
        <v>76580</v>
      </c>
    </row>
    <row r="4014" spans="1:5" ht="14.5" x14ac:dyDescent="0.35">
      <c r="A4014" s="127" t="s">
        <v>3253</v>
      </c>
      <c r="B4014" s="128">
        <v>343180</v>
      </c>
      <c r="D4014" s="127" t="s">
        <v>10062</v>
      </c>
      <c r="E4014" s="258">
        <v>343180</v>
      </c>
    </row>
    <row r="4015" spans="1:5" ht="14.5" x14ac:dyDescent="0.35">
      <c r="A4015" s="127" t="s">
        <v>3326</v>
      </c>
      <c r="B4015" s="128">
        <v>371450</v>
      </c>
      <c r="D4015" s="127" t="s">
        <v>10063</v>
      </c>
      <c r="E4015" s="258">
        <v>371450</v>
      </c>
    </row>
    <row r="4016" spans="1:5" ht="14.5" x14ac:dyDescent="0.35">
      <c r="A4016" s="127" t="s">
        <v>3327</v>
      </c>
      <c r="B4016" s="128">
        <v>5680485</v>
      </c>
      <c r="D4016" s="127" t="s">
        <v>10064</v>
      </c>
      <c r="E4016" s="258">
        <v>5680485</v>
      </c>
    </row>
    <row r="4017" spans="1:5" ht="14.5" x14ac:dyDescent="0.35">
      <c r="A4017" s="127" t="s">
        <v>3254</v>
      </c>
      <c r="B4017" s="128">
        <v>36862</v>
      </c>
      <c r="D4017" s="127" t="s">
        <v>10065</v>
      </c>
      <c r="E4017" s="258">
        <v>36862</v>
      </c>
    </row>
    <row r="4018" spans="1:5" ht="14.5" x14ac:dyDescent="0.35">
      <c r="A4018" s="127" t="s">
        <v>4777</v>
      </c>
      <c r="B4018" s="128">
        <v>62985</v>
      </c>
      <c r="D4018" s="127" t="s">
        <v>12022</v>
      </c>
      <c r="E4018" s="258">
        <v>62985</v>
      </c>
    </row>
    <row r="4019" spans="1:5" ht="14.5" x14ac:dyDescent="0.35">
      <c r="A4019" s="127" t="s">
        <v>3328</v>
      </c>
      <c r="B4019" s="128">
        <v>936492</v>
      </c>
      <c r="D4019" s="127" t="s">
        <v>10066</v>
      </c>
      <c r="E4019" s="258">
        <v>936492</v>
      </c>
    </row>
    <row r="4020" spans="1:5" ht="14.5" x14ac:dyDescent="0.35">
      <c r="A4020" s="127" t="s">
        <v>3255</v>
      </c>
      <c r="B4020" s="128">
        <v>425485</v>
      </c>
      <c r="D4020" s="127" t="s">
        <v>10067</v>
      </c>
      <c r="E4020" s="258">
        <v>425485</v>
      </c>
    </row>
    <row r="4021" spans="1:5" ht="14.5" x14ac:dyDescent="0.35">
      <c r="A4021" s="127" t="s">
        <v>3329</v>
      </c>
      <c r="B4021" s="128">
        <v>1082852</v>
      </c>
      <c r="D4021" s="127" t="s">
        <v>10068</v>
      </c>
      <c r="E4021" s="258">
        <v>1082852</v>
      </c>
    </row>
    <row r="4022" spans="1:5" ht="14.5" x14ac:dyDescent="0.35">
      <c r="A4022" s="127" t="s">
        <v>3330</v>
      </c>
      <c r="B4022" s="128">
        <v>784765</v>
      </c>
      <c r="D4022" s="127" t="s">
        <v>10069</v>
      </c>
      <c r="E4022" s="258">
        <v>784765</v>
      </c>
    </row>
    <row r="4023" spans="1:5" ht="14.5" x14ac:dyDescent="0.35">
      <c r="A4023" s="127" t="s">
        <v>3331</v>
      </c>
      <c r="B4023" s="128">
        <v>657371</v>
      </c>
      <c r="D4023" s="127" t="s">
        <v>10070</v>
      </c>
      <c r="E4023" s="258">
        <v>657371</v>
      </c>
    </row>
    <row r="4024" spans="1:5" ht="14.5" x14ac:dyDescent="0.35">
      <c r="A4024" s="127" t="s">
        <v>3256</v>
      </c>
      <c r="B4024" s="128">
        <v>214355</v>
      </c>
      <c r="D4024" s="127" t="s">
        <v>10071</v>
      </c>
      <c r="E4024" s="258">
        <v>214355</v>
      </c>
    </row>
    <row r="4025" spans="1:5" ht="14.5" x14ac:dyDescent="0.35">
      <c r="A4025" s="127" t="s">
        <v>3257</v>
      </c>
      <c r="B4025" s="128">
        <v>1953855</v>
      </c>
      <c r="D4025" s="127" t="s">
        <v>10072</v>
      </c>
      <c r="E4025" s="258">
        <v>1953855</v>
      </c>
    </row>
    <row r="4026" spans="1:5" ht="14.5" x14ac:dyDescent="0.35">
      <c r="A4026" s="127" t="s">
        <v>3258</v>
      </c>
      <c r="B4026" s="128">
        <v>937566</v>
      </c>
      <c r="D4026" s="127" t="s">
        <v>10073</v>
      </c>
      <c r="E4026" s="258">
        <v>937566</v>
      </c>
    </row>
    <row r="4027" spans="1:5" ht="14.5" x14ac:dyDescent="0.35">
      <c r="A4027" s="127" t="s">
        <v>3332</v>
      </c>
      <c r="B4027" s="128">
        <v>151016</v>
      </c>
      <c r="D4027" s="127" t="s">
        <v>10074</v>
      </c>
      <c r="E4027" s="258">
        <v>151016</v>
      </c>
    </row>
    <row r="4028" spans="1:5" ht="14.5" x14ac:dyDescent="0.35">
      <c r="A4028" s="127" t="s">
        <v>3259</v>
      </c>
      <c r="B4028" s="128">
        <v>1593859</v>
      </c>
      <c r="D4028" s="127" t="s">
        <v>10075</v>
      </c>
      <c r="E4028" s="258">
        <v>1593859</v>
      </c>
    </row>
    <row r="4029" spans="1:5" ht="14.5" x14ac:dyDescent="0.35">
      <c r="A4029" s="127" t="s">
        <v>3333</v>
      </c>
      <c r="B4029" s="128">
        <v>69784</v>
      </c>
      <c r="D4029" s="127" t="s">
        <v>10076</v>
      </c>
      <c r="E4029" s="258">
        <v>69784</v>
      </c>
    </row>
    <row r="4030" spans="1:5" ht="14.5" x14ac:dyDescent="0.35">
      <c r="A4030" s="127" t="s">
        <v>3334</v>
      </c>
      <c r="B4030" s="128">
        <v>93402</v>
      </c>
      <c r="D4030" s="127" t="s">
        <v>10077</v>
      </c>
      <c r="E4030" s="258">
        <v>93402</v>
      </c>
    </row>
    <row r="4031" spans="1:5" ht="14.5" x14ac:dyDescent="0.35">
      <c r="A4031" s="127" t="s">
        <v>3335</v>
      </c>
      <c r="B4031" s="128">
        <v>2981236</v>
      </c>
      <c r="D4031" s="127" t="s">
        <v>10078</v>
      </c>
      <c r="E4031" s="258">
        <v>2981236</v>
      </c>
    </row>
    <row r="4032" spans="1:5" ht="14.5" x14ac:dyDescent="0.35">
      <c r="A4032" s="127" t="s">
        <v>3336</v>
      </c>
      <c r="B4032" s="128">
        <v>161751</v>
      </c>
      <c r="D4032" s="127" t="s">
        <v>10079</v>
      </c>
      <c r="E4032" s="258">
        <v>161751</v>
      </c>
    </row>
    <row r="4033" spans="1:5" ht="14.5" x14ac:dyDescent="0.35">
      <c r="A4033" s="127" t="s">
        <v>3337</v>
      </c>
      <c r="B4033" s="128">
        <v>25053</v>
      </c>
      <c r="D4033" s="127" t="s">
        <v>10080</v>
      </c>
      <c r="E4033" s="258">
        <v>25053</v>
      </c>
    </row>
    <row r="4034" spans="1:5" ht="14.5" x14ac:dyDescent="0.35">
      <c r="A4034" s="127" t="s">
        <v>3338</v>
      </c>
      <c r="B4034" s="128">
        <v>5680127</v>
      </c>
      <c r="D4034" s="127" t="s">
        <v>10081</v>
      </c>
      <c r="E4034" s="258">
        <v>5680127</v>
      </c>
    </row>
    <row r="4035" spans="1:5" ht="14.5" x14ac:dyDescent="0.35">
      <c r="A4035" s="127" t="s">
        <v>3260</v>
      </c>
      <c r="B4035" s="128">
        <v>880668</v>
      </c>
      <c r="D4035" s="127" t="s">
        <v>10082</v>
      </c>
      <c r="E4035" s="258">
        <v>880668</v>
      </c>
    </row>
    <row r="4036" spans="1:5" ht="14.5" x14ac:dyDescent="0.35">
      <c r="A4036" s="127" t="s">
        <v>4778</v>
      </c>
      <c r="B4036" s="128">
        <v>25411</v>
      </c>
      <c r="D4036" s="127" t="s">
        <v>12023</v>
      </c>
      <c r="E4036" s="258">
        <v>25411</v>
      </c>
    </row>
    <row r="4037" spans="1:5" ht="14.5" x14ac:dyDescent="0.35">
      <c r="A4037" s="127" t="s">
        <v>3339</v>
      </c>
      <c r="B4037" s="128">
        <v>36862</v>
      </c>
      <c r="D4037" s="127" t="s">
        <v>10083</v>
      </c>
      <c r="E4037" s="258">
        <v>36862</v>
      </c>
    </row>
    <row r="4038" spans="1:5" ht="14.5" x14ac:dyDescent="0.35">
      <c r="A4038" s="127" t="s">
        <v>3340</v>
      </c>
      <c r="B4038" s="128">
        <v>56902</v>
      </c>
      <c r="D4038" s="127" t="s">
        <v>10084</v>
      </c>
      <c r="E4038" s="258">
        <v>56902</v>
      </c>
    </row>
    <row r="4039" spans="1:5" ht="14.5" x14ac:dyDescent="0.35">
      <c r="A4039" s="127" t="s">
        <v>3341</v>
      </c>
      <c r="B4039" s="128">
        <v>32926</v>
      </c>
      <c r="D4039" s="127" t="s">
        <v>10085</v>
      </c>
      <c r="E4039" s="258">
        <v>32926</v>
      </c>
    </row>
    <row r="4040" spans="1:5" ht="14.5" x14ac:dyDescent="0.35">
      <c r="A4040" s="127" t="s">
        <v>4779</v>
      </c>
      <c r="B4040" s="128">
        <v>17539</v>
      </c>
      <c r="D4040" s="127" t="s">
        <v>10086</v>
      </c>
      <c r="E4040" s="258">
        <v>17539</v>
      </c>
    </row>
    <row r="4041" spans="1:5" ht="14.5" x14ac:dyDescent="0.35">
      <c r="A4041" s="127" t="s">
        <v>3342</v>
      </c>
      <c r="B4041" s="128">
        <v>2618378</v>
      </c>
      <c r="D4041" s="127" t="s">
        <v>10087</v>
      </c>
      <c r="E4041" s="258">
        <v>2618378</v>
      </c>
    </row>
    <row r="4042" spans="1:5" ht="14.5" x14ac:dyDescent="0.35">
      <c r="A4042" s="127" t="s">
        <v>3261</v>
      </c>
      <c r="B4042" s="128">
        <v>27201</v>
      </c>
      <c r="D4042" s="127" t="s">
        <v>11296</v>
      </c>
      <c r="E4042" s="258">
        <v>27201</v>
      </c>
    </row>
    <row r="4043" spans="1:5" ht="14.5" x14ac:dyDescent="0.35">
      <c r="A4043" s="127" t="s">
        <v>3262</v>
      </c>
      <c r="B4043" s="128">
        <v>3480792</v>
      </c>
      <c r="D4043" s="127" t="s">
        <v>10088</v>
      </c>
      <c r="E4043" s="258">
        <v>3480792</v>
      </c>
    </row>
    <row r="4044" spans="1:5" ht="14.5" x14ac:dyDescent="0.35">
      <c r="A4044" s="127" t="s">
        <v>3343</v>
      </c>
      <c r="B4044" s="128">
        <v>1369131</v>
      </c>
      <c r="D4044" s="127" t="s">
        <v>10089</v>
      </c>
      <c r="E4044" s="258">
        <v>1369131</v>
      </c>
    </row>
    <row r="4045" spans="1:5" ht="14.5" x14ac:dyDescent="0.35">
      <c r="A4045" s="127" t="s">
        <v>3263</v>
      </c>
      <c r="B4045" s="128">
        <v>56902</v>
      </c>
      <c r="D4045" s="127" t="s">
        <v>10090</v>
      </c>
      <c r="E4045" s="258">
        <v>56902</v>
      </c>
    </row>
    <row r="4046" spans="1:5" ht="14.5" x14ac:dyDescent="0.35">
      <c r="A4046" s="127" t="s">
        <v>3344</v>
      </c>
      <c r="B4046" s="128">
        <v>67279</v>
      </c>
      <c r="D4046" s="127" t="s">
        <v>10091</v>
      </c>
      <c r="E4046" s="258">
        <v>67279</v>
      </c>
    </row>
    <row r="4047" spans="1:5" ht="14.5" x14ac:dyDescent="0.35">
      <c r="A4047" s="127" t="s">
        <v>3345</v>
      </c>
      <c r="B4047" s="128">
        <v>61196</v>
      </c>
      <c r="D4047" s="127" t="s">
        <v>10092</v>
      </c>
      <c r="E4047" s="258">
        <v>61196</v>
      </c>
    </row>
    <row r="4048" spans="1:5" ht="14.5" x14ac:dyDescent="0.35">
      <c r="A4048" s="127" t="s">
        <v>3346</v>
      </c>
      <c r="B4048" s="128">
        <v>77299</v>
      </c>
      <c r="D4048" s="127" t="s">
        <v>10093</v>
      </c>
      <c r="E4048" s="258">
        <v>77299</v>
      </c>
    </row>
    <row r="4049" spans="1:5" ht="14.5" x14ac:dyDescent="0.35">
      <c r="A4049" s="127" t="s">
        <v>3264</v>
      </c>
      <c r="B4049" s="128">
        <v>2312061</v>
      </c>
      <c r="D4049" s="127" t="s">
        <v>10094</v>
      </c>
      <c r="E4049" s="258">
        <v>2312061</v>
      </c>
    </row>
    <row r="4050" spans="1:5" ht="14.5" x14ac:dyDescent="0.35">
      <c r="A4050" s="127" t="s">
        <v>3347</v>
      </c>
      <c r="B4050" s="128">
        <v>127756</v>
      </c>
      <c r="D4050" s="127" t="s">
        <v>10095</v>
      </c>
      <c r="E4050" s="258">
        <v>127756</v>
      </c>
    </row>
    <row r="4051" spans="1:5" ht="14.5" x14ac:dyDescent="0.35">
      <c r="A4051" s="127" t="s">
        <v>3265</v>
      </c>
      <c r="B4051" s="128">
        <v>1583482</v>
      </c>
      <c r="D4051" s="127" t="s">
        <v>10096</v>
      </c>
      <c r="E4051" s="258">
        <v>1583482</v>
      </c>
    </row>
    <row r="4052" spans="1:5" ht="14.5" x14ac:dyDescent="0.35">
      <c r="A4052" s="127" t="s">
        <v>3348</v>
      </c>
      <c r="B4052" s="128">
        <v>28632</v>
      </c>
      <c r="D4052" s="127" t="s">
        <v>10097</v>
      </c>
      <c r="E4052" s="258">
        <v>28632</v>
      </c>
    </row>
    <row r="4053" spans="1:5" ht="14.5" x14ac:dyDescent="0.35">
      <c r="A4053" s="127" t="s">
        <v>3349</v>
      </c>
      <c r="B4053" s="128">
        <v>775461</v>
      </c>
      <c r="D4053" s="127" t="s">
        <v>10098</v>
      </c>
      <c r="E4053" s="258">
        <v>775461</v>
      </c>
    </row>
    <row r="4054" spans="1:5" ht="14.5" x14ac:dyDescent="0.35">
      <c r="A4054" s="127" t="s">
        <v>3350</v>
      </c>
      <c r="B4054" s="128">
        <v>2681360</v>
      </c>
      <c r="D4054" s="127" t="s">
        <v>10099</v>
      </c>
      <c r="E4054" s="258">
        <v>2681360</v>
      </c>
    </row>
    <row r="4055" spans="1:5" ht="14.5" x14ac:dyDescent="0.35">
      <c r="A4055" s="127" t="s">
        <v>3351</v>
      </c>
      <c r="B4055" s="128">
        <v>882815</v>
      </c>
      <c r="D4055" s="127" t="s">
        <v>10100</v>
      </c>
      <c r="E4055" s="258">
        <v>882815</v>
      </c>
    </row>
    <row r="4056" spans="1:5" ht="14.5" x14ac:dyDescent="0.35">
      <c r="A4056" s="127" t="s">
        <v>3352</v>
      </c>
      <c r="B4056" s="128">
        <v>673474</v>
      </c>
      <c r="D4056" s="127" t="s">
        <v>10101</v>
      </c>
      <c r="E4056" s="258">
        <v>673474</v>
      </c>
    </row>
    <row r="4057" spans="1:5" ht="14.5" x14ac:dyDescent="0.35">
      <c r="A4057" s="127" t="s">
        <v>3353</v>
      </c>
      <c r="B4057" s="128">
        <v>1376288</v>
      </c>
      <c r="D4057" s="127" t="s">
        <v>10102</v>
      </c>
      <c r="E4057" s="258">
        <v>1376288</v>
      </c>
    </row>
    <row r="4058" spans="1:5" ht="14.5" x14ac:dyDescent="0.35">
      <c r="A4058" s="127" t="s">
        <v>3354</v>
      </c>
      <c r="B4058" s="128">
        <v>916811</v>
      </c>
      <c r="D4058" s="127" t="s">
        <v>10103</v>
      </c>
      <c r="E4058" s="258">
        <v>916811</v>
      </c>
    </row>
    <row r="4059" spans="1:5" ht="14.5" x14ac:dyDescent="0.35">
      <c r="A4059" s="127" t="s">
        <v>3355</v>
      </c>
      <c r="B4059" s="128">
        <v>41157</v>
      </c>
      <c r="D4059" s="127" t="s">
        <v>10104</v>
      </c>
      <c r="E4059" s="258">
        <v>41157</v>
      </c>
    </row>
    <row r="4060" spans="1:5" ht="14.5" x14ac:dyDescent="0.35">
      <c r="A4060" s="127" t="s">
        <v>3356</v>
      </c>
      <c r="B4060" s="128">
        <v>577571</v>
      </c>
      <c r="D4060" s="127" t="s">
        <v>10105</v>
      </c>
      <c r="E4060" s="258">
        <v>577571</v>
      </c>
    </row>
    <row r="4061" spans="1:5" ht="14.5" x14ac:dyDescent="0.35">
      <c r="A4061" s="127" t="s">
        <v>3266</v>
      </c>
      <c r="B4061" s="128">
        <v>336381</v>
      </c>
      <c r="D4061" s="127" t="s">
        <v>10106</v>
      </c>
      <c r="E4061" s="258">
        <v>336381</v>
      </c>
    </row>
    <row r="4062" spans="1:5" ht="14.5" x14ac:dyDescent="0.35">
      <c r="A4062" s="127" t="s">
        <v>3357</v>
      </c>
      <c r="B4062" s="128">
        <v>3908779</v>
      </c>
      <c r="D4062" s="127" t="s">
        <v>10107</v>
      </c>
      <c r="E4062" s="258">
        <v>3908779</v>
      </c>
    </row>
    <row r="4063" spans="1:5" ht="14.5" x14ac:dyDescent="0.35">
      <c r="A4063" s="127" t="s">
        <v>3358</v>
      </c>
      <c r="B4063" s="128">
        <v>2006816</v>
      </c>
      <c r="D4063" s="127" t="s">
        <v>10108</v>
      </c>
      <c r="E4063" s="258">
        <v>2006816</v>
      </c>
    </row>
    <row r="4064" spans="1:5" ht="14.5" x14ac:dyDescent="0.35">
      <c r="A4064" s="127" t="s">
        <v>3359</v>
      </c>
      <c r="B4064" s="128">
        <v>877805</v>
      </c>
      <c r="D4064" s="127" t="s">
        <v>10109</v>
      </c>
      <c r="E4064" s="258">
        <v>877805</v>
      </c>
    </row>
    <row r="4065" spans="1:5" ht="14.5" x14ac:dyDescent="0.35">
      <c r="A4065" s="127" t="s">
        <v>3360</v>
      </c>
      <c r="B4065" s="128">
        <v>32210</v>
      </c>
      <c r="D4065" s="127" t="s">
        <v>10110</v>
      </c>
      <c r="E4065" s="258">
        <v>32210</v>
      </c>
    </row>
    <row r="4066" spans="1:5" ht="14.5" x14ac:dyDescent="0.35">
      <c r="A4066" s="127" t="s">
        <v>3361</v>
      </c>
      <c r="B4066" s="128">
        <v>160320</v>
      </c>
      <c r="D4066" s="127" t="s">
        <v>10111</v>
      </c>
      <c r="E4066" s="258">
        <v>160320</v>
      </c>
    </row>
    <row r="4067" spans="1:5" ht="14.5" x14ac:dyDescent="0.35">
      <c r="A4067" s="127" t="s">
        <v>3362</v>
      </c>
      <c r="B4067" s="128">
        <v>3947068</v>
      </c>
      <c r="D4067" s="127" t="s">
        <v>10112</v>
      </c>
      <c r="E4067" s="258">
        <v>3947068</v>
      </c>
    </row>
    <row r="4068" spans="1:5" ht="14.5" x14ac:dyDescent="0.35">
      <c r="A4068" s="127" t="s">
        <v>3267</v>
      </c>
      <c r="B4068" s="128">
        <v>14482116</v>
      </c>
      <c r="D4068" s="127" t="s">
        <v>10113</v>
      </c>
      <c r="E4068" s="258">
        <v>14482116</v>
      </c>
    </row>
    <row r="4069" spans="1:5" ht="14.5" x14ac:dyDescent="0.35">
      <c r="A4069" s="127" t="s">
        <v>3363</v>
      </c>
      <c r="B4069" s="128">
        <v>239404</v>
      </c>
      <c r="D4069" s="127" t="s">
        <v>10114</v>
      </c>
      <c r="E4069" s="258">
        <v>239404</v>
      </c>
    </row>
    <row r="4070" spans="1:5" ht="14.5" x14ac:dyDescent="0.35">
      <c r="A4070" s="127" t="s">
        <v>4780</v>
      </c>
      <c r="B4070" s="128">
        <v>86961</v>
      </c>
      <c r="D4070" s="127" t="s">
        <v>12024</v>
      </c>
      <c r="E4070" s="258">
        <v>86961</v>
      </c>
    </row>
    <row r="4071" spans="1:5" ht="14.5" x14ac:dyDescent="0.35">
      <c r="A4071" s="127" t="s">
        <v>3268</v>
      </c>
      <c r="B4071" s="128">
        <v>459123</v>
      </c>
      <c r="D4071" s="127" t="s">
        <v>10115</v>
      </c>
      <c r="E4071" s="258">
        <v>459123</v>
      </c>
    </row>
    <row r="4072" spans="1:5" ht="14.5" x14ac:dyDescent="0.35">
      <c r="A4072" s="127" t="s">
        <v>3364</v>
      </c>
      <c r="B4072" s="128">
        <v>628027</v>
      </c>
      <c r="D4072" s="127" t="s">
        <v>10116</v>
      </c>
      <c r="E4072" s="258">
        <v>628027</v>
      </c>
    </row>
    <row r="4073" spans="1:5" ht="14.5" x14ac:dyDescent="0.35">
      <c r="A4073" s="127" t="s">
        <v>3365</v>
      </c>
      <c r="B4073" s="128">
        <v>3327991</v>
      </c>
      <c r="D4073" s="127" t="s">
        <v>10117</v>
      </c>
      <c r="E4073" s="258">
        <v>3327991</v>
      </c>
    </row>
    <row r="4074" spans="1:5" ht="14.5" x14ac:dyDescent="0.35">
      <c r="A4074" s="127" t="s">
        <v>3366</v>
      </c>
      <c r="B4074" s="128">
        <v>1194143</v>
      </c>
      <c r="D4074" s="127" t="s">
        <v>10118</v>
      </c>
      <c r="E4074" s="258">
        <v>1194143</v>
      </c>
    </row>
    <row r="4075" spans="1:5" ht="14.5" x14ac:dyDescent="0.35">
      <c r="A4075" s="127" t="s">
        <v>3269</v>
      </c>
      <c r="B4075" s="128">
        <v>1103965</v>
      </c>
      <c r="D4075" s="127" t="s">
        <v>10119</v>
      </c>
      <c r="E4075" s="258">
        <v>1103965</v>
      </c>
    </row>
    <row r="4076" spans="1:5" ht="14.5" x14ac:dyDescent="0.35">
      <c r="A4076" s="127" t="s">
        <v>3367</v>
      </c>
      <c r="B4076" s="128">
        <v>108074</v>
      </c>
      <c r="D4076" s="127" t="s">
        <v>10120</v>
      </c>
      <c r="E4076" s="258">
        <v>108074</v>
      </c>
    </row>
    <row r="4077" spans="1:5" ht="14.5" x14ac:dyDescent="0.35">
      <c r="A4077" s="127" t="s">
        <v>3368</v>
      </c>
      <c r="B4077" s="128">
        <v>42230</v>
      </c>
      <c r="D4077" s="127" t="s">
        <v>10121</v>
      </c>
      <c r="E4077" s="258">
        <v>42230</v>
      </c>
    </row>
    <row r="4078" spans="1:5" ht="14.5" x14ac:dyDescent="0.35">
      <c r="A4078" s="127" t="s">
        <v>3369</v>
      </c>
      <c r="B4078" s="128">
        <v>973351</v>
      </c>
      <c r="D4078" s="127" t="s">
        <v>10122</v>
      </c>
      <c r="E4078" s="258">
        <v>973351</v>
      </c>
    </row>
    <row r="4079" spans="1:5" ht="14.5" x14ac:dyDescent="0.35">
      <c r="A4079" s="127" t="s">
        <v>3370</v>
      </c>
      <c r="B4079" s="128">
        <v>3009506</v>
      </c>
      <c r="D4079" s="127" t="s">
        <v>10123</v>
      </c>
      <c r="E4079" s="258">
        <v>3009506</v>
      </c>
    </row>
    <row r="4080" spans="1:5" ht="14.5" x14ac:dyDescent="0.35">
      <c r="A4080" s="127" t="s">
        <v>3371</v>
      </c>
      <c r="B4080" s="128">
        <v>11927439</v>
      </c>
      <c r="D4080" s="127" t="s">
        <v>10124</v>
      </c>
      <c r="E4080" s="258">
        <v>11927439</v>
      </c>
    </row>
    <row r="4081" spans="1:5" ht="14.5" x14ac:dyDescent="0.35">
      <c r="A4081" s="127" t="s">
        <v>3372</v>
      </c>
      <c r="B4081" s="128">
        <v>201830</v>
      </c>
      <c r="D4081" s="127" t="s">
        <v>10125</v>
      </c>
      <c r="E4081" s="258">
        <v>201830</v>
      </c>
    </row>
    <row r="4082" spans="1:5" ht="14.5" x14ac:dyDescent="0.35">
      <c r="A4082" s="127" t="s">
        <v>3373</v>
      </c>
      <c r="B4082" s="128">
        <v>166761</v>
      </c>
      <c r="D4082" s="127" t="s">
        <v>10126</v>
      </c>
      <c r="E4082" s="258">
        <v>166761</v>
      </c>
    </row>
    <row r="4083" spans="1:5" ht="14.5" x14ac:dyDescent="0.35">
      <c r="A4083" s="127" t="s">
        <v>3374</v>
      </c>
      <c r="B4083" s="128">
        <v>105211</v>
      </c>
      <c r="D4083" s="127" t="s">
        <v>10127</v>
      </c>
      <c r="E4083" s="258">
        <v>105211</v>
      </c>
    </row>
    <row r="4084" spans="1:5" ht="14.5" x14ac:dyDescent="0.35">
      <c r="A4084" s="127" t="s">
        <v>3375</v>
      </c>
      <c r="B4084" s="128">
        <v>140996</v>
      </c>
      <c r="D4084" s="127" t="s">
        <v>10128</v>
      </c>
      <c r="E4084" s="258">
        <v>140996</v>
      </c>
    </row>
    <row r="4085" spans="1:5" ht="14.5" x14ac:dyDescent="0.35">
      <c r="A4085" s="127" t="s">
        <v>3376</v>
      </c>
      <c r="B4085" s="128">
        <v>44377</v>
      </c>
      <c r="D4085" s="127" t="s">
        <v>10129</v>
      </c>
      <c r="E4085" s="258">
        <v>44377</v>
      </c>
    </row>
    <row r="4086" spans="1:5" ht="14.5" x14ac:dyDescent="0.35">
      <c r="A4086" s="127" t="s">
        <v>3377</v>
      </c>
      <c r="B4086" s="128">
        <v>56902</v>
      </c>
      <c r="D4086" s="127" t="s">
        <v>10130</v>
      </c>
      <c r="E4086" s="258">
        <v>56902</v>
      </c>
    </row>
    <row r="4087" spans="1:5" ht="14.5" x14ac:dyDescent="0.35">
      <c r="A4087" s="127" t="s">
        <v>3378</v>
      </c>
      <c r="B4087" s="128">
        <v>61554</v>
      </c>
      <c r="D4087" s="127" t="s">
        <v>10131</v>
      </c>
      <c r="E4087" s="258">
        <v>61554</v>
      </c>
    </row>
    <row r="4088" spans="1:5" ht="14.5" x14ac:dyDescent="0.35">
      <c r="A4088" s="127" t="s">
        <v>3270</v>
      </c>
      <c r="B4088" s="128">
        <v>7161</v>
      </c>
      <c r="D4088" s="127" t="s">
        <v>11297</v>
      </c>
      <c r="E4088" s="258">
        <v>7161</v>
      </c>
    </row>
    <row r="4089" spans="1:5" ht="14.5" x14ac:dyDescent="0.35">
      <c r="A4089" s="127" t="s">
        <v>4781</v>
      </c>
      <c r="B4089" s="128">
        <v>121672</v>
      </c>
      <c r="D4089" s="127" t="s">
        <v>10132</v>
      </c>
      <c r="E4089" s="258">
        <v>121672</v>
      </c>
    </row>
    <row r="4090" spans="1:5" ht="14.5" x14ac:dyDescent="0.35">
      <c r="A4090" s="127" t="s">
        <v>4782</v>
      </c>
      <c r="B4090" s="128">
        <v>33284</v>
      </c>
      <c r="D4090" s="127" t="s">
        <v>12025</v>
      </c>
      <c r="E4090" s="258">
        <v>33284</v>
      </c>
    </row>
    <row r="4091" spans="1:5" ht="14.5" x14ac:dyDescent="0.35">
      <c r="A4091" s="127" t="s">
        <v>3379</v>
      </c>
      <c r="B4091" s="128">
        <v>143501</v>
      </c>
      <c r="D4091" s="127" t="s">
        <v>10133</v>
      </c>
      <c r="E4091" s="258">
        <v>143501</v>
      </c>
    </row>
    <row r="4092" spans="1:5" ht="14.5" x14ac:dyDescent="0.35">
      <c r="A4092" s="127" t="s">
        <v>3271</v>
      </c>
      <c r="B4092" s="128">
        <v>16107</v>
      </c>
      <c r="D4092" s="127" t="s">
        <v>10134</v>
      </c>
      <c r="E4092" s="258">
        <v>16107</v>
      </c>
    </row>
    <row r="4093" spans="1:5" ht="14.5" x14ac:dyDescent="0.35">
      <c r="A4093" s="127" t="s">
        <v>3272</v>
      </c>
      <c r="B4093" s="128">
        <v>2250153</v>
      </c>
      <c r="D4093" s="127" t="s">
        <v>10135</v>
      </c>
      <c r="E4093" s="258">
        <v>2250153</v>
      </c>
    </row>
    <row r="4094" spans="1:5" ht="14.5" x14ac:dyDescent="0.35">
      <c r="A4094" s="127" t="s">
        <v>3380</v>
      </c>
      <c r="B4094" s="128">
        <v>170340</v>
      </c>
      <c r="D4094" s="127" t="s">
        <v>10136</v>
      </c>
      <c r="E4094" s="258">
        <v>170340</v>
      </c>
    </row>
    <row r="4095" spans="1:5" ht="14.5" x14ac:dyDescent="0.35">
      <c r="A4095" s="127" t="s">
        <v>3273</v>
      </c>
      <c r="B4095" s="128">
        <v>16936596</v>
      </c>
      <c r="D4095" s="127" t="s">
        <v>10137</v>
      </c>
      <c r="E4095" s="258">
        <v>16936596</v>
      </c>
    </row>
    <row r="4096" spans="1:5" ht="14.5" x14ac:dyDescent="0.35">
      <c r="A4096" s="127" t="s">
        <v>3381</v>
      </c>
      <c r="B4096" s="128">
        <v>213639</v>
      </c>
      <c r="D4096" s="127" t="s">
        <v>10138</v>
      </c>
      <c r="E4096" s="258">
        <v>213639</v>
      </c>
    </row>
    <row r="4097" spans="1:5" ht="14.5" x14ac:dyDescent="0.35">
      <c r="A4097" s="127" t="s">
        <v>3382</v>
      </c>
      <c r="B4097" s="128">
        <v>165330</v>
      </c>
      <c r="D4097" s="127" t="s">
        <v>10139</v>
      </c>
      <c r="E4097" s="258">
        <v>165330</v>
      </c>
    </row>
    <row r="4098" spans="1:5" ht="14.5" x14ac:dyDescent="0.35">
      <c r="A4098" s="127" t="s">
        <v>3383</v>
      </c>
      <c r="B4098" s="128">
        <v>178570</v>
      </c>
      <c r="D4098" s="127" t="s">
        <v>10140</v>
      </c>
      <c r="E4098" s="258">
        <v>178570</v>
      </c>
    </row>
    <row r="4099" spans="1:5" ht="14.5" x14ac:dyDescent="0.35">
      <c r="A4099" s="127" t="s">
        <v>4783</v>
      </c>
      <c r="B4099" s="128">
        <v>23622</v>
      </c>
      <c r="D4099" s="127" t="s">
        <v>12013</v>
      </c>
      <c r="E4099" s="258">
        <v>23622</v>
      </c>
    </row>
    <row r="4100" spans="1:5" ht="14.5" x14ac:dyDescent="0.35">
      <c r="A4100" s="127" t="s">
        <v>4784</v>
      </c>
      <c r="B4100" s="128">
        <v>0</v>
      </c>
      <c r="D4100" s="127" t="s">
        <v>12014</v>
      </c>
      <c r="E4100" s="258">
        <v>0</v>
      </c>
    </row>
    <row r="4101" spans="1:5" ht="14.5" x14ac:dyDescent="0.35">
      <c r="A4101" s="127" t="s">
        <v>3384</v>
      </c>
      <c r="B4101" s="128">
        <v>145648</v>
      </c>
      <c r="D4101" s="127" t="s">
        <v>10141</v>
      </c>
      <c r="E4101" s="258">
        <v>145648</v>
      </c>
    </row>
    <row r="4102" spans="1:5" ht="14.5" x14ac:dyDescent="0.35">
      <c r="A4102" s="127" t="s">
        <v>3385</v>
      </c>
      <c r="B4102" s="128">
        <v>2309913</v>
      </c>
      <c r="D4102" s="127" t="s">
        <v>10142</v>
      </c>
      <c r="E4102" s="258">
        <v>2309913</v>
      </c>
    </row>
    <row r="4103" spans="1:5" ht="14.5" x14ac:dyDescent="0.35">
      <c r="A4103" s="127" t="s">
        <v>3274</v>
      </c>
      <c r="B4103" s="128">
        <v>45451</v>
      </c>
      <c r="D4103" s="127" t="s">
        <v>10143</v>
      </c>
      <c r="E4103" s="258">
        <v>45451</v>
      </c>
    </row>
    <row r="4104" spans="1:5" ht="14.5" x14ac:dyDescent="0.35">
      <c r="A4104" s="127" t="s">
        <v>3386</v>
      </c>
      <c r="B4104" s="128">
        <v>7942084</v>
      </c>
      <c r="D4104" s="127" t="s">
        <v>10144</v>
      </c>
      <c r="E4104" s="258">
        <v>7942084</v>
      </c>
    </row>
    <row r="4105" spans="1:5" ht="14.5" x14ac:dyDescent="0.35">
      <c r="A4105" s="127" t="s">
        <v>3387</v>
      </c>
      <c r="B4105" s="128">
        <v>139923</v>
      </c>
      <c r="D4105" s="127" t="s">
        <v>10145</v>
      </c>
      <c r="E4105" s="258">
        <v>139923</v>
      </c>
    </row>
    <row r="4106" spans="1:5" ht="14.5" x14ac:dyDescent="0.35">
      <c r="A4106" s="127" t="s">
        <v>4785</v>
      </c>
      <c r="B4106" s="128">
        <v>26843</v>
      </c>
      <c r="D4106" s="127" t="s">
        <v>12015</v>
      </c>
      <c r="E4106" s="258">
        <v>26843</v>
      </c>
    </row>
    <row r="4107" spans="1:5" ht="14.5" x14ac:dyDescent="0.35">
      <c r="A4107" s="127" t="s">
        <v>3275</v>
      </c>
      <c r="B4107" s="128">
        <v>38294</v>
      </c>
      <c r="D4107" s="127" t="s">
        <v>11298</v>
      </c>
      <c r="E4107" s="258">
        <v>38294</v>
      </c>
    </row>
    <row r="4108" spans="1:5" ht="14.5" x14ac:dyDescent="0.35">
      <c r="A4108" s="127" t="s">
        <v>3388</v>
      </c>
      <c r="B4108" s="128">
        <v>299165</v>
      </c>
      <c r="D4108" s="127" t="s">
        <v>10146</v>
      </c>
      <c r="E4108" s="258">
        <v>299165</v>
      </c>
    </row>
    <row r="4109" spans="1:5" ht="14.5" x14ac:dyDescent="0.35">
      <c r="A4109" s="127" t="s">
        <v>3276</v>
      </c>
      <c r="B4109" s="128">
        <v>335666</v>
      </c>
      <c r="D4109" s="127" t="s">
        <v>10147</v>
      </c>
      <c r="E4109" s="258">
        <v>335666</v>
      </c>
    </row>
    <row r="4110" spans="1:5" ht="14.5" x14ac:dyDescent="0.35">
      <c r="A4110" s="127" t="s">
        <v>3389</v>
      </c>
      <c r="B4110" s="128">
        <v>1414935</v>
      </c>
      <c r="D4110" s="127" t="s">
        <v>10148</v>
      </c>
      <c r="E4110" s="258">
        <v>1414935</v>
      </c>
    </row>
    <row r="4111" spans="1:5" ht="14.5" x14ac:dyDescent="0.35">
      <c r="A4111" s="127" t="s">
        <v>3390</v>
      </c>
      <c r="B4111" s="128">
        <v>22191</v>
      </c>
      <c r="D4111" s="127" t="s">
        <v>10149</v>
      </c>
      <c r="E4111" s="258">
        <v>22191</v>
      </c>
    </row>
    <row r="4112" spans="1:5" ht="14.5" x14ac:dyDescent="0.35">
      <c r="A4112" s="127" t="s">
        <v>3277</v>
      </c>
      <c r="B4112" s="128">
        <v>1451436</v>
      </c>
      <c r="D4112" s="127" t="s">
        <v>10150</v>
      </c>
      <c r="E4112" s="258">
        <v>1451436</v>
      </c>
    </row>
    <row r="4113" spans="1:5" ht="14.5" x14ac:dyDescent="0.35">
      <c r="A4113" s="127" t="s">
        <v>3391</v>
      </c>
      <c r="B4113" s="128">
        <v>20919803</v>
      </c>
      <c r="D4113" s="127" t="s">
        <v>10151</v>
      </c>
      <c r="E4113" s="258">
        <v>20919803</v>
      </c>
    </row>
    <row r="4114" spans="1:5" ht="14.5" x14ac:dyDescent="0.35">
      <c r="A4114" s="127" t="s">
        <v>3392</v>
      </c>
      <c r="B4114" s="128">
        <v>14318</v>
      </c>
      <c r="D4114" s="127" t="s">
        <v>10152</v>
      </c>
      <c r="E4114" s="258">
        <v>14318</v>
      </c>
    </row>
    <row r="4115" spans="1:5" ht="14.5" x14ac:dyDescent="0.35">
      <c r="A4115" s="127" t="s">
        <v>3278</v>
      </c>
      <c r="B4115" s="128">
        <v>107716</v>
      </c>
      <c r="D4115" s="127" t="s">
        <v>10153</v>
      </c>
      <c r="E4115" s="258">
        <v>107716</v>
      </c>
    </row>
    <row r="4116" spans="1:5" ht="14.5" x14ac:dyDescent="0.35">
      <c r="A4116" s="127" t="s">
        <v>3393</v>
      </c>
      <c r="B4116" s="128">
        <v>80162</v>
      </c>
      <c r="D4116" s="127" t="s">
        <v>10154</v>
      </c>
      <c r="E4116" s="258">
        <v>80162</v>
      </c>
    </row>
    <row r="4117" spans="1:5" ht="14.5" x14ac:dyDescent="0.35">
      <c r="A4117" s="127" t="s">
        <v>3394</v>
      </c>
      <c r="B4117" s="128">
        <v>238689</v>
      </c>
      <c r="D4117" s="127" t="s">
        <v>10155</v>
      </c>
      <c r="E4117" s="258">
        <v>238689</v>
      </c>
    </row>
    <row r="4118" spans="1:5" ht="14.5" x14ac:dyDescent="0.35">
      <c r="A4118" s="127" t="s">
        <v>3395</v>
      </c>
      <c r="B4118" s="128">
        <v>242625</v>
      </c>
      <c r="D4118" s="127" t="s">
        <v>10156</v>
      </c>
      <c r="E4118" s="258">
        <v>242625</v>
      </c>
    </row>
    <row r="4119" spans="1:5" ht="14.5" x14ac:dyDescent="0.35">
      <c r="A4119" s="127" t="s">
        <v>3396</v>
      </c>
      <c r="B4119" s="128">
        <v>12887</v>
      </c>
      <c r="D4119" s="127" t="s">
        <v>10157</v>
      </c>
      <c r="E4119" s="258">
        <v>12887</v>
      </c>
    </row>
    <row r="4120" spans="1:5" ht="14.5" x14ac:dyDescent="0.35">
      <c r="A4120" s="127" t="s">
        <v>3397</v>
      </c>
      <c r="B4120" s="128">
        <v>42946</v>
      </c>
      <c r="D4120" s="127" t="s">
        <v>10158</v>
      </c>
      <c r="E4120" s="258">
        <v>42946</v>
      </c>
    </row>
    <row r="4121" spans="1:5" ht="14.5" x14ac:dyDescent="0.35">
      <c r="A4121" s="127" t="s">
        <v>3398</v>
      </c>
      <c r="B4121" s="128">
        <v>123819</v>
      </c>
      <c r="D4121" s="127" t="s">
        <v>10159</v>
      </c>
      <c r="E4121" s="258">
        <v>123819</v>
      </c>
    </row>
    <row r="4122" spans="1:5" ht="14.5" x14ac:dyDescent="0.35">
      <c r="A4122" s="127" t="s">
        <v>3399</v>
      </c>
      <c r="B4122" s="128">
        <v>56544</v>
      </c>
      <c r="D4122" s="127" t="s">
        <v>10160</v>
      </c>
      <c r="E4122" s="258">
        <v>56544</v>
      </c>
    </row>
    <row r="4123" spans="1:5" ht="14.5" x14ac:dyDescent="0.35">
      <c r="A4123" s="127" t="s">
        <v>3400</v>
      </c>
      <c r="B4123" s="128">
        <v>1763479</v>
      </c>
      <c r="D4123" s="127" t="s">
        <v>10161</v>
      </c>
      <c r="E4123" s="258">
        <v>1763479</v>
      </c>
    </row>
    <row r="4124" spans="1:5" ht="14.5" x14ac:dyDescent="0.35">
      <c r="A4124" s="127" t="s">
        <v>3279</v>
      </c>
      <c r="B4124" s="128">
        <v>805520</v>
      </c>
      <c r="D4124" s="127" t="s">
        <v>10162</v>
      </c>
      <c r="E4124" s="258">
        <v>805520</v>
      </c>
    </row>
    <row r="4125" spans="1:5" ht="14.5" x14ac:dyDescent="0.35">
      <c r="A4125" s="127" t="s">
        <v>3401</v>
      </c>
      <c r="B4125" s="128">
        <v>643773</v>
      </c>
      <c r="D4125" s="127" t="s">
        <v>10163</v>
      </c>
      <c r="E4125" s="258">
        <v>643773</v>
      </c>
    </row>
    <row r="4126" spans="1:5" ht="14.5" x14ac:dyDescent="0.35">
      <c r="A4126" s="127" t="s">
        <v>3280</v>
      </c>
      <c r="B4126" s="128">
        <v>193958</v>
      </c>
      <c r="D4126" s="127" t="s">
        <v>10164</v>
      </c>
      <c r="E4126" s="258">
        <v>193958</v>
      </c>
    </row>
    <row r="4127" spans="1:5" ht="14.5" x14ac:dyDescent="0.35">
      <c r="A4127" s="127" t="s">
        <v>3402</v>
      </c>
      <c r="B4127" s="128">
        <v>18254</v>
      </c>
      <c r="D4127" s="127" t="s">
        <v>10165</v>
      </c>
      <c r="E4127" s="258">
        <v>18254</v>
      </c>
    </row>
    <row r="4128" spans="1:5" ht="14.5" x14ac:dyDescent="0.35">
      <c r="A4128" s="127" t="s">
        <v>3403</v>
      </c>
      <c r="B4128" s="128">
        <v>5494404</v>
      </c>
      <c r="D4128" s="127" t="s">
        <v>10166</v>
      </c>
      <c r="E4128" s="258">
        <v>5494404</v>
      </c>
    </row>
    <row r="4129" spans="1:5" ht="14.5" x14ac:dyDescent="0.35">
      <c r="A4129" s="127" t="s">
        <v>4786</v>
      </c>
      <c r="B4129" s="128">
        <v>9666</v>
      </c>
      <c r="D4129" s="127" t="s">
        <v>12026</v>
      </c>
      <c r="E4129" s="258">
        <v>9666</v>
      </c>
    </row>
    <row r="4130" spans="1:5" ht="14.5" x14ac:dyDescent="0.35">
      <c r="A4130" s="127" t="s">
        <v>3404</v>
      </c>
      <c r="B4130" s="128">
        <v>1606026</v>
      </c>
      <c r="D4130" s="127" t="s">
        <v>10167</v>
      </c>
      <c r="E4130" s="258">
        <v>1606026</v>
      </c>
    </row>
    <row r="4131" spans="1:5" ht="14.5" x14ac:dyDescent="0.35">
      <c r="A4131" s="127" t="s">
        <v>3405</v>
      </c>
      <c r="B4131" s="128">
        <v>44735</v>
      </c>
      <c r="D4131" s="127" t="s">
        <v>10168</v>
      </c>
      <c r="E4131" s="258">
        <v>44735</v>
      </c>
    </row>
    <row r="4132" spans="1:5" ht="14.5" x14ac:dyDescent="0.35">
      <c r="A4132" s="127" t="s">
        <v>3406</v>
      </c>
      <c r="B4132" s="128">
        <v>2686370</v>
      </c>
      <c r="D4132" s="127" t="s">
        <v>10169</v>
      </c>
      <c r="E4132" s="258">
        <v>2686370</v>
      </c>
    </row>
    <row r="4133" spans="1:5" ht="14.5" x14ac:dyDescent="0.35">
      <c r="A4133" s="127" t="s">
        <v>3407</v>
      </c>
      <c r="B4133" s="128">
        <v>16465</v>
      </c>
      <c r="D4133" s="127" t="s">
        <v>10170</v>
      </c>
      <c r="E4133" s="258">
        <v>16465</v>
      </c>
    </row>
    <row r="4134" spans="1:5" ht="14.5" x14ac:dyDescent="0.35">
      <c r="A4134" s="127" t="s">
        <v>3408</v>
      </c>
      <c r="B4134" s="128">
        <v>1064244</v>
      </c>
      <c r="D4134" s="127" t="s">
        <v>10171</v>
      </c>
      <c r="E4134" s="258">
        <v>1064244</v>
      </c>
    </row>
    <row r="4135" spans="1:5" ht="14.5" x14ac:dyDescent="0.35">
      <c r="A4135" s="127" t="s">
        <v>3281</v>
      </c>
      <c r="B4135" s="128">
        <v>2302041</v>
      </c>
      <c r="D4135" s="127" t="s">
        <v>10172</v>
      </c>
      <c r="E4135" s="258">
        <v>2302041</v>
      </c>
    </row>
    <row r="4136" spans="1:5" ht="14.5" x14ac:dyDescent="0.35">
      <c r="A4136" s="127" t="s">
        <v>3409</v>
      </c>
      <c r="B4136" s="128">
        <v>183222</v>
      </c>
      <c r="D4136" s="127" t="s">
        <v>10173</v>
      </c>
      <c r="E4136" s="258">
        <v>183222</v>
      </c>
    </row>
    <row r="4137" spans="1:5" ht="14.5" x14ac:dyDescent="0.35">
      <c r="A4137" s="127" t="s">
        <v>3410</v>
      </c>
      <c r="B4137" s="128">
        <v>3717330</v>
      </c>
      <c r="D4137" s="127" t="s">
        <v>10174</v>
      </c>
      <c r="E4137" s="258">
        <v>3717330</v>
      </c>
    </row>
    <row r="4138" spans="1:5" ht="14.5" x14ac:dyDescent="0.35">
      <c r="A4138" s="127" t="s">
        <v>3282</v>
      </c>
      <c r="B4138" s="128">
        <v>601189</v>
      </c>
      <c r="D4138" s="127" t="s">
        <v>10175</v>
      </c>
      <c r="E4138" s="258">
        <v>601189</v>
      </c>
    </row>
    <row r="4139" spans="1:5" ht="14.5" x14ac:dyDescent="0.35">
      <c r="A4139" s="127" t="s">
        <v>3283</v>
      </c>
      <c r="B4139" s="128">
        <v>36862</v>
      </c>
      <c r="D4139" s="127" t="s">
        <v>10176</v>
      </c>
      <c r="E4139" s="258">
        <v>36862</v>
      </c>
    </row>
    <row r="4140" spans="1:5" ht="14.5" x14ac:dyDescent="0.35">
      <c r="A4140" s="127" t="s">
        <v>3411</v>
      </c>
      <c r="B4140" s="128">
        <v>41514</v>
      </c>
      <c r="D4140" s="127" t="s">
        <v>10177</v>
      </c>
      <c r="E4140" s="258">
        <v>41514</v>
      </c>
    </row>
    <row r="4141" spans="1:5" ht="14.5" x14ac:dyDescent="0.35">
      <c r="A4141" s="127" t="s">
        <v>3412</v>
      </c>
      <c r="B4141" s="128">
        <v>18612</v>
      </c>
      <c r="D4141" s="127" t="s">
        <v>10178</v>
      </c>
      <c r="E4141" s="258">
        <v>18612</v>
      </c>
    </row>
    <row r="4142" spans="1:5" ht="14.5" x14ac:dyDescent="0.35">
      <c r="A4142" s="127" t="s">
        <v>4787</v>
      </c>
      <c r="B4142" s="128">
        <v>54755</v>
      </c>
      <c r="D4142" s="127" t="s">
        <v>10179</v>
      </c>
      <c r="E4142" s="258">
        <v>54755</v>
      </c>
    </row>
    <row r="4143" spans="1:5" ht="14.5" x14ac:dyDescent="0.35">
      <c r="A4143" s="127" t="s">
        <v>3284</v>
      </c>
      <c r="B4143" s="128">
        <v>935777</v>
      </c>
      <c r="D4143" s="127" t="s">
        <v>10180</v>
      </c>
      <c r="E4143" s="258">
        <v>935777</v>
      </c>
    </row>
    <row r="4144" spans="1:5" ht="14.5" x14ac:dyDescent="0.35">
      <c r="A4144" s="127" t="s">
        <v>4802</v>
      </c>
      <c r="B4144" s="128">
        <v>720</v>
      </c>
      <c r="D4144" s="127" t="s">
        <v>12016</v>
      </c>
      <c r="E4144" s="258">
        <v>720</v>
      </c>
    </row>
    <row r="4145" spans="1:5" ht="14.5" x14ac:dyDescent="0.35">
      <c r="A4145" s="127" t="s">
        <v>3413</v>
      </c>
      <c r="B4145" s="128">
        <v>7488691</v>
      </c>
      <c r="D4145" s="127" t="s">
        <v>10181</v>
      </c>
      <c r="E4145" s="258">
        <v>7488691</v>
      </c>
    </row>
    <row r="4146" spans="1:5" ht="14.5" x14ac:dyDescent="0.35">
      <c r="A4146" s="127" t="s">
        <v>3414</v>
      </c>
      <c r="B4146" s="128">
        <v>79088</v>
      </c>
      <c r="D4146" s="127" t="s">
        <v>10182</v>
      </c>
      <c r="E4146" s="258">
        <v>79088</v>
      </c>
    </row>
    <row r="4147" spans="1:5" ht="14.5" x14ac:dyDescent="0.35">
      <c r="A4147" s="127" t="s">
        <v>3415</v>
      </c>
      <c r="B4147" s="128">
        <v>27916</v>
      </c>
      <c r="D4147" s="127" t="s">
        <v>10183</v>
      </c>
      <c r="E4147" s="258">
        <v>27916</v>
      </c>
    </row>
    <row r="4148" spans="1:5" ht="14.5" x14ac:dyDescent="0.35">
      <c r="A4148" s="127" t="s">
        <v>3416</v>
      </c>
      <c r="B4148" s="128">
        <v>407235</v>
      </c>
      <c r="D4148" s="127" t="s">
        <v>10184</v>
      </c>
      <c r="E4148" s="258">
        <v>407235</v>
      </c>
    </row>
    <row r="4149" spans="1:5" ht="14.5" x14ac:dyDescent="0.35">
      <c r="A4149" s="127" t="s">
        <v>3417</v>
      </c>
      <c r="B4149" s="128">
        <v>2100214</v>
      </c>
      <c r="D4149" s="127" t="s">
        <v>10185</v>
      </c>
      <c r="E4149" s="258">
        <v>2100214</v>
      </c>
    </row>
    <row r="4150" spans="1:5" ht="14.5" x14ac:dyDescent="0.35">
      <c r="A4150" s="127" t="s">
        <v>3285</v>
      </c>
      <c r="B4150" s="128">
        <v>12171</v>
      </c>
      <c r="D4150" s="127" t="s">
        <v>10186</v>
      </c>
      <c r="E4150" s="258">
        <v>12171</v>
      </c>
    </row>
    <row r="4151" spans="1:5" ht="14.5" x14ac:dyDescent="0.35">
      <c r="A4151" s="127" t="s">
        <v>4788</v>
      </c>
      <c r="B4151" s="128">
        <v>67995</v>
      </c>
      <c r="D4151" s="127" t="s">
        <v>12027</v>
      </c>
      <c r="E4151" s="258">
        <v>67995</v>
      </c>
    </row>
    <row r="4152" spans="1:5" ht="14.5" x14ac:dyDescent="0.35">
      <c r="A4152" s="127" t="s">
        <v>3286</v>
      </c>
      <c r="B4152" s="128">
        <v>3149425</v>
      </c>
      <c r="D4152" s="127" t="s">
        <v>10187</v>
      </c>
      <c r="E4152" s="258">
        <v>3149425</v>
      </c>
    </row>
    <row r="4153" spans="1:5" ht="14.5" x14ac:dyDescent="0.35">
      <c r="A4153" s="127" t="s">
        <v>3287</v>
      </c>
      <c r="B4153" s="128">
        <v>75868</v>
      </c>
      <c r="D4153" s="127" t="s">
        <v>10188</v>
      </c>
      <c r="E4153" s="258">
        <v>75868</v>
      </c>
    </row>
    <row r="4154" spans="1:5" ht="14.5" x14ac:dyDescent="0.35">
      <c r="A4154" s="127" t="s">
        <v>3288</v>
      </c>
      <c r="B4154" s="128">
        <v>1832544</v>
      </c>
      <c r="D4154" s="127" t="s">
        <v>10189</v>
      </c>
      <c r="E4154" s="258">
        <v>1832544</v>
      </c>
    </row>
    <row r="4155" spans="1:5" ht="14.5" x14ac:dyDescent="0.35">
      <c r="A4155" s="127" t="s">
        <v>3418</v>
      </c>
      <c r="B4155" s="128">
        <v>41157</v>
      </c>
      <c r="D4155" s="127" t="s">
        <v>10190</v>
      </c>
      <c r="E4155" s="258">
        <v>41157</v>
      </c>
    </row>
    <row r="4156" spans="1:5" ht="14.5" x14ac:dyDescent="0.35">
      <c r="A4156" s="127" t="s">
        <v>3289</v>
      </c>
      <c r="B4156" s="128">
        <v>1091083</v>
      </c>
      <c r="D4156" s="127" t="s">
        <v>10191</v>
      </c>
      <c r="E4156" s="258">
        <v>1091083</v>
      </c>
    </row>
    <row r="4157" spans="1:5" ht="14.5" x14ac:dyDescent="0.35">
      <c r="A4157" s="127" t="s">
        <v>3290</v>
      </c>
      <c r="B4157" s="128">
        <v>640552</v>
      </c>
      <c r="D4157" s="127" t="s">
        <v>10192</v>
      </c>
      <c r="E4157" s="258">
        <v>640552</v>
      </c>
    </row>
    <row r="4158" spans="1:5" ht="14.5" x14ac:dyDescent="0.35">
      <c r="A4158" s="127" t="s">
        <v>3419</v>
      </c>
      <c r="B4158" s="128">
        <v>1044205</v>
      </c>
      <c r="D4158" s="127" t="s">
        <v>10193</v>
      </c>
      <c r="E4158" s="258">
        <v>1044205</v>
      </c>
    </row>
    <row r="4159" spans="1:5" ht="14.5" x14ac:dyDescent="0.35">
      <c r="A4159" s="127" t="s">
        <v>3291</v>
      </c>
      <c r="B4159" s="128">
        <v>25769</v>
      </c>
      <c r="D4159" s="127" t="s">
        <v>10194</v>
      </c>
      <c r="E4159" s="258">
        <v>25769</v>
      </c>
    </row>
    <row r="4160" spans="1:5" ht="14.5" x14ac:dyDescent="0.35">
      <c r="A4160" s="127" t="s">
        <v>3292</v>
      </c>
      <c r="B4160" s="128">
        <v>1486863</v>
      </c>
      <c r="D4160" s="127" t="s">
        <v>10195</v>
      </c>
      <c r="E4160" s="258">
        <v>1486863</v>
      </c>
    </row>
    <row r="4161" spans="1:5" ht="14.5" x14ac:dyDescent="0.35">
      <c r="A4161" s="127" t="s">
        <v>3293</v>
      </c>
      <c r="B4161" s="128">
        <v>33672077</v>
      </c>
      <c r="D4161" s="127" t="s">
        <v>10196</v>
      </c>
      <c r="E4161" s="258">
        <v>33672077</v>
      </c>
    </row>
    <row r="4162" spans="1:5" ht="14.5" x14ac:dyDescent="0.35">
      <c r="A4162" s="127" t="s">
        <v>3294</v>
      </c>
      <c r="B4162" s="128">
        <v>439442</v>
      </c>
      <c r="D4162" s="127" t="s">
        <v>10197</v>
      </c>
      <c r="E4162" s="258">
        <v>439442</v>
      </c>
    </row>
    <row r="4163" spans="1:5" ht="14.5" x14ac:dyDescent="0.35">
      <c r="A4163" s="127" t="s">
        <v>3420</v>
      </c>
      <c r="B4163" s="128">
        <v>23980</v>
      </c>
      <c r="D4163" s="127" t="s">
        <v>10198</v>
      </c>
      <c r="E4163" s="258">
        <v>23980</v>
      </c>
    </row>
    <row r="4164" spans="1:5" ht="14.5" x14ac:dyDescent="0.35">
      <c r="A4164" s="127" t="s">
        <v>3421</v>
      </c>
      <c r="B4164" s="128">
        <v>11455</v>
      </c>
      <c r="D4164" s="127" t="s">
        <v>10199</v>
      </c>
      <c r="E4164" s="258">
        <v>11455</v>
      </c>
    </row>
    <row r="4165" spans="1:5" ht="14.5" x14ac:dyDescent="0.35">
      <c r="A4165" s="127" t="s">
        <v>3422</v>
      </c>
      <c r="B4165" s="128">
        <v>45451</v>
      </c>
      <c r="D4165" s="127" t="s">
        <v>10200</v>
      </c>
      <c r="E4165" s="258">
        <v>45451</v>
      </c>
    </row>
    <row r="4166" spans="1:5" ht="14.5" x14ac:dyDescent="0.35">
      <c r="A4166" s="127" t="s">
        <v>3423</v>
      </c>
      <c r="B4166" s="128">
        <v>302028</v>
      </c>
      <c r="D4166" s="127" t="s">
        <v>10201</v>
      </c>
      <c r="E4166" s="258">
        <v>302028</v>
      </c>
    </row>
    <row r="4167" spans="1:5" ht="14.5" x14ac:dyDescent="0.35">
      <c r="A4167" s="127" t="s">
        <v>4789</v>
      </c>
      <c r="B4167" s="128">
        <v>10024</v>
      </c>
      <c r="D4167" s="127" t="s">
        <v>12028</v>
      </c>
      <c r="E4167" s="258">
        <v>10024</v>
      </c>
    </row>
    <row r="4168" spans="1:5" ht="14.5" x14ac:dyDescent="0.35">
      <c r="A4168" s="127" t="s">
        <v>3295</v>
      </c>
      <c r="B4168" s="128">
        <v>55113</v>
      </c>
      <c r="D4168" s="127" t="s">
        <v>10202</v>
      </c>
      <c r="E4168" s="258">
        <v>55113</v>
      </c>
    </row>
    <row r="4169" spans="1:5" ht="14.5" x14ac:dyDescent="0.35">
      <c r="A4169" s="127" t="s">
        <v>3296</v>
      </c>
      <c r="B4169" s="128">
        <v>54397</v>
      </c>
      <c r="D4169" s="127" t="s">
        <v>10203</v>
      </c>
      <c r="E4169" s="258">
        <v>54397</v>
      </c>
    </row>
    <row r="4170" spans="1:5" ht="14.5" x14ac:dyDescent="0.35">
      <c r="A4170" s="127" t="s">
        <v>3424</v>
      </c>
      <c r="B4170" s="128">
        <v>172845</v>
      </c>
      <c r="D4170" s="127" t="s">
        <v>10204</v>
      </c>
      <c r="E4170" s="258">
        <v>172845</v>
      </c>
    </row>
    <row r="4171" spans="1:5" ht="14.5" x14ac:dyDescent="0.35">
      <c r="A4171" s="127" t="s">
        <v>3297</v>
      </c>
      <c r="B4171" s="128">
        <v>17896</v>
      </c>
      <c r="D4171" s="127" t="s">
        <v>10205</v>
      </c>
      <c r="E4171" s="258">
        <v>17896</v>
      </c>
    </row>
    <row r="4172" spans="1:5" ht="14.5" x14ac:dyDescent="0.35">
      <c r="A4172" s="127" t="s">
        <v>3425</v>
      </c>
      <c r="B4172" s="128">
        <v>163183</v>
      </c>
      <c r="D4172" s="127" t="s">
        <v>10206</v>
      </c>
      <c r="E4172" s="258">
        <v>163183</v>
      </c>
    </row>
    <row r="4173" spans="1:5" ht="14.5" x14ac:dyDescent="0.35">
      <c r="A4173" s="127" t="s">
        <v>3426</v>
      </c>
      <c r="B4173" s="128">
        <v>5014</v>
      </c>
      <c r="D4173" s="127" t="s">
        <v>10207</v>
      </c>
      <c r="E4173" s="258">
        <v>5014</v>
      </c>
    </row>
    <row r="4174" spans="1:5" ht="14.5" x14ac:dyDescent="0.35">
      <c r="A4174" s="127" t="s">
        <v>4803</v>
      </c>
      <c r="B4174" s="128">
        <v>36862</v>
      </c>
      <c r="D4174" s="127" t="s">
        <v>12029</v>
      </c>
      <c r="E4174" s="258">
        <v>36862</v>
      </c>
    </row>
    <row r="4175" spans="1:5" ht="14.5" x14ac:dyDescent="0.35">
      <c r="A4175" s="127" t="s">
        <v>3298</v>
      </c>
      <c r="B4175" s="128">
        <v>456976</v>
      </c>
      <c r="D4175" s="127" t="s">
        <v>10208</v>
      </c>
      <c r="E4175" s="258">
        <v>456976</v>
      </c>
    </row>
    <row r="4176" spans="1:5" ht="14.5" x14ac:dyDescent="0.35">
      <c r="A4176" s="127" t="s">
        <v>3427</v>
      </c>
      <c r="B4176" s="128">
        <v>16823</v>
      </c>
      <c r="D4176" s="127" t="s">
        <v>10209</v>
      </c>
      <c r="E4176" s="258">
        <v>16823</v>
      </c>
    </row>
    <row r="4177" spans="1:5" ht="14.5" x14ac:dyDescent="0.35">
      <c r="A4177" s="127" t="s">
        <v>3428</v>
      </c>
      <c r="B4177" s="128">
        <v>65132</v>
      </c>
      <c r="D4177" s="127" t="s">
        <v>10210</v>
      </c>
      <c r="E4177" s="258">
        <v>65132</v>
      </c>
    </row>
    <row r="4178" spans="1:5" ht="14.5" x14ac:dyDescent="0.35">
      <c r="A4178" s="127" t="s">
        <v>3429</v>
      </c>
      <c r="B4178" s="128">
        <v>17539</v>
      </c>
      <c r="D4178" s="127" t="s">
        <v>10211</v>
      </c>
      <c r="E4178" s="258">
        <v>17539</v>
      </c>
    </row>
    <row r="4179" spans="1:5" ht="14.5" x14ac:dyDescent="0.35">
      <c r="A4179" s="127" t="s">
        <v>3430</v>
      </c>
      <c r="B4179" s="128">
        <v>40799</v>
      </c>
      <c r="D4179" s="127" t="s">
        <v>10212</v>
      </c>
      <c r="E4179" s="258">
        <v>40799</v>
      </c>
    </row>
    <row r="4180" spans="1:5" ht="14.5" x14ac:dyDescent="0.35">
      <c r="A4180" s="127" t="s">
        <v>3299</v>
      </c>
      <c r="B4180" s="128">
        <v>16107</v>
      </c>
      <c r="D4180" s="127" t="s">
        <v>10213</v>
      </c>
      <c r="E4180" s="258">
        <v>16107</v>
      </c>
    </row>
    <row r="4181" spans="1:5" ht="14.5" x14ac:dyDescent="0.35">
      <c r="A4181" s="127" t="s">
        <v>3300</v>
      </c>
      <c r="B4181" s="128">
        <v>40083</v>
      </c>
      <c r="D4181" s="127" t="s">
        <v>11299</v>
      </c>
      <c r="E4181" s="258">
        <v>40083</v>
      </c>
    </row>
    <row r="4182" spans="1:5" ht="14.5" x14ac:dyDescent="0.35">
      <c r="A4182" s="127" t="s">
        <v>3431</v>
      </c>
      <c r="B4182" s="128">
        <v>51176</v>
      </c>
      <c r="D4182" s="127" t="s">
        <v>10214</v>
      </c>
      <c r="E4182" s="258">
        <v>51176</v>
      </c>
    </row>
    <row r="4183" spans="1:5" ht="14.5" x14ac:dyDescent="0.35">
      <c r="A4183" s="127" t="s">
        <v>3432</v>
      </c>
      <c r="B4183" s="128">
        <v>68711</v>
      </c>
      <c r="D4183" s="127" t="s">
        <v>10215</v>
      </c>
      <c r="E4183" s="258">
        <v>68711</v>
      </c>
    </row>
    <row r="4184" spans="1:5" ht="14.5" x14ac:dyDescent="0.35">
      <c r="A4184" s="127" t="s">
        <v>3433</v>
      </c>
      <c r="B4184" s="128">
        <v>57975</v>
      </c>
      <c r="D4184" s="127" t="s">
        <v>10216</v>
      </c>
      <c r="E4184" s="258">
        <v>57975</v>
      </c>
    </row>
    <row r="4185" spans="1:5" ht="14.5" x14ac:dyDescent="0.35">
      <c r="A4185" s="127" t="s">
        <v>3434</v>
      </c>
      <c r="B4185" s="128">
        <v>49745</v>
      </c>
      <c r="D4185" s="127" t="s">
        <v>10217</v>
      </c>
      <c r="E4185" s="258">
        <v>49745</v>
      </c>
    </row>
    <row r="4186" spans="1:5" ht="14.5" x14ac:dyDescent="0.35">
      <c r="A4186" s="127" t="s">
        <v>3435</v>
      </c>
      <c r="B4186" s="128">
        <v>13602</v>
      </c>
      <c r="D4186" s="127" t="s">
        <v>10218</v>
      </c>
      <c r="E4186" s="258">
        <v>13602</v>
      </c>
    </row>
    <row r="4187" spans="1:5" ht="14.5" x14ac:dyDescent="0.35">
      <c r="A4187" s="127" t="s">
        <v>4790</v>
      </c>
      <c r="B4187" s="128">
        <v>10739</v>
      </c>
      <c r="D4187" s="127" t="s">
        <v>12017</v>
      </c>
      <c r="E4187" s="258">
        <v>10739</v>
      </c>
    </row>
    <row r="4188" spans="1:5" ht="14.5" x14ac:dyDescent="0.35">
      <c r="A4188" s="127" t="s">
        <v>4791</v>
      </c>
      <c r="B4188" s="128">
        <v>34357</v>
      </c>
      <c r="D4188" s="127" t="s">
        <v>12018</v>
      </c>
      <c r="E4188" s="258">
        <v>34357</v>
      </c>
    </row>
    <row r="4189" spans="1:5" ht="14.5" x14ac:dyDescent="0.35">
      <c r="A4189" s="127" t="s">
        <v>3301</v>
      </c>
      <c r="B4189" s="128">
        <v>1091441</v>
      </c>
      <c r="D4189" s="127" t="s">
        <v>10219</v>
      </c>
      <c r="E4189" s="258">
        <v>1091441</v>
      </c>
    </row>
    <row r="4190" spans="1:5" ht="14.5" x14ac:dyDescent="0.35">
      <c r="A4190" s="127" t="s">
        <v>3436</v>
      </c>
      <c r="B4190" s="128">
        <v>11455</v>
      </c>
      <c r="D4190" s="127" t="s">
        <v>10220</v>
      </c>
      <c r="E4190" s="258">
        <v>11455</v>
      </c>
    </row>
    <row r="4191" spans="1:5" ht="14.5" x14ac:dyDescent="0.35">
      <c r="A4191" s="127" t="s">
        <v>4792</v>
      </c>
      <c r="B4191" s="128">
        <v>62627</v>
      </c>
      <c r="D4191" s="127" t="s">
        <v>12019</v>
      </c>
      <c r="E4191" s="258">
        <v>62627</v>
      </c>
    </row>
    <row r="4192" spans="1:5" ht="14.5" x14ac:dyDescent="0.35">
      <c r="A4192" s="127" t="s">
        <v>4793</v>
      </c>
      <c r="B4192" s="128">
        <v>89466</v>
      </c>
      <c r="D4192" s="127" t="s">
        <v>12030</v>
      </c>
      <c r="E4192" s="258">
        <v>89466</v>
      </c>
    </row>
    <row r="4193" spans="1:5" ht="14.5" x14ac:dyDescent="0.35">
      <c r="A4193" s="127" t="s">
        <v>3437</v>
      </c>
      <c r="B4193" s="128">
        <v>2010752</v>
      </c>
      <c r="D4193" s="127" t="s">
        <v>10221</v>
      </c>
      <c r="E4193" s="258">
        <v>2010752</v>
      </c>
    </row>
    <row r="4194" spans="1:5" ht="14.5" x14ac:dyDescent="0.35">
      <c r="A4194" s="127" t="s">
        <v>3302</v>
      </c>
      <c r="B4194" s="128">
        <v>57618</v>
      </c>
      <c r="D4194" s="127" t="s">
        <v>10222</v>
      </c>
      <c r="E4194" s="258">
        <v>57618</v>
      </c>
    </row>
    <row r="4195" spans="1:5" ht="14.5" x14ac:dyDescent="0.35">
      <c r="A4195" s="127" t="s">
        <v>3438</v>
      </c>
      <c r="B4195" s="128">
        <v>4208298</v>
      </c>
      <c r="D4195" s="127" t="s">
        <v>10223</v>
      </c>
      <c r="E4195" s="258">
        <v>4208298</v>
      </c>
    </row>
    <row r="4196" spans="1:5" ht="14.5" x14ac:dyDescent="0.35">
      <c r="A4196" s="127" t="s">
        <v>3303</v>
      </c>
      <c r="B4196" s="128">
        <v>292008</v>
      </c>
      <c r="D4196" s="127" t="s">
        <v>10224</v>
      </c>
      <c r="E4196" s="258">
        <v>292008</v>
      </c>
    </row>
    <row r="4197" spans="1:5" ht="14.5" x14ac:dyDescent="0.35">
      <c r="A4197" s="127" t="s">
        <v>3439</v>
      </c>
      <c r="B4197" s="128">
        <v>6098451</v>
      </c>
      <c r="D4197" s="127" t="s">
        <v>10225</v>
      </c>
      <c r="E4197" s="258">
        <v>6098451</v>
      </c>
    </row>
    <row r="4198" spans="1:5" ht="14.5" x14ac:dyDescent="0.35">
      <c r="A4198" s="127" t="s">
        <v>3440</v>
      </c>
      <c r="B4198" s="128">
        <v>37578</v>
      </c>
      <c r="D4198" s="127" t="s">
        <v>10226</v>
      </c>
      <c r="E4198" s="258">
        <v>37578</v>
      </c>
    </row>
    <row r="4199" spans="1:5" ht="14.5" x14ac:dyDescent="0.35">
      <c r="A4199" s="127" t="s">
        <v>3441</v>
      </c>
      <c r="B4199" s="128">
        <v>66206</v>
      </c>
      <c r="D4199" s="127" t="s">
        <v>10227</v>
      </c>
      <c r="E4199" s="258">
        <v>66206</v>
      </c>
    </row>
    <row r="4200" spans="1:5" ht="14.5" x14ac:dyDescent="0.35">
      <c r="A4200" s="127" t="s">
        <v>3442</v>
      </c>
      <c r="B4200" s="128">
        <v>76226</v>
      </c>
      <c r="D4200" s="127" t="s">
        <v>10228</v>
      </c>
      <c r="E4200" s="258">
        <v>76226</v>
      </c>
    </row>
    <row r="4201" spans="1:5" ht="14.5" x14ac:dyDescent="0.35">
      <c r="A4201" s="127" t="s">
        <v>4794</v>
      </c>
      <c r="B4201" s="128">
        <v>61912</v>
      </c>
      <c r="D4201" s="127" t="s">
        <v>12020</v>
      </c>
      <c r="E4201" s="258">
        <v>61912</v>
      </c>
    </row>
    <row r="4202" spans="1:5" ht="14.5" x14ac:dyDescent="0.35">
      <c r="A4202" s="127" t="s">
        <v>4795</v>
      </c>
      <c r="B4202" s="128">
        <v>26843</v>
      </c>
      <c r="D4202" s="127" t="s">
        <v>12031</v>
      </c>
      <c r="E4202" s="258">
        <v>26843</v>
      </c>
    </row>
    <row r="4203" spans="1:5" ht="14.5" x14ac:dyDescent="0.35">
      <c r="A4203" s="127" t="s">
        <v>3443</v>
      </c>
      <c r="B4203" s="128">
        <v>108432</v>
      </c>
      <c r="D4203" s="127" t="s">
        <v>10229</v>
      </c>
      <c r="E4203" s="258">
        <v>108432</v>
      </c>
    </row>
    <row r="4204" spans="1:5" ht="14.5" x14ac:dyDescent="0.35">
      <c r="A4204" s="127" t="s">
        <v>3304</v>
      </c>
      <c r="B4204" s="128">
        <v>1084999</v>
      </c>
      <c r="D4204" s="127" t="s">
        <v>10230</v>
      </c>
      <c r="E4204" s="258">
        <v>1084999</v>
      </c>
    </row>
    <row r="4205" spans="1:5" ht="14.5" x14ac:dyDescent="0.35">
      <c r="A4205" s="127" t="s">
        <v>3444</v>
      </c>
      <c r="B4205" s="128">
        <v>337455</v>
      </c>
      <c r="D4205" s="127" t="s">
        <v>10231</v>
      </c>
      <c r="E4205" s="258">
        <v>337455</v>
      </c>
    </row>
    <row r="4206" spans="1:5" ht="14.5" x14ac:dyDescent="0.35">
      <c r="A4206" s="127" t="s">
        <v>3445</v>
      </c>
      <c r="B4206" s="128">
        <v>5154090</v>
      </c>
      <c r="D4206" s="127" t="s">
        <v>10232</v>
      </c>
      <c r="E4206" s="258">
        <v>5154090</v>
      </c>
    </row>
    <row r="4207" spans="1:5" ht="14.5" x14ac:dyDescent="0.35">
      <c r="A4207" s="127" t="s">
        <v>3446</v>
      </c>
      <c r="B4207" s="128">
        <v>64775</v>
      </c>
      <c r="D4207" s="127" t="s">
        <v>10233</v>
      </c>
      <c r="E4207" s="258">
        <v>64775</v>
      </c>
    </row>
    <row r="4208" spans="1:5" ht="14.5" x14ac:dyDescent="0.35">
      <c r="A4208" s="127" t="s">
        <v>3447</v>
      </c>
      <c r="B4208" s="128">
        <v>946154</v>
      </c>
      <c r="D4208" s="127" t="s">
        <v>10234</v>
      </c>
      <c r="E4208" s="258">
        <v>946154</v>
      </c>
    </row>
    <row r="4209" spans="1:5" ht="14.5" x14ac:dyDescent="0.35">
      <c r="A4209" s="127" t="s">
        <v>3448</v>
      </c>
      <c r="B4209" s="128">
        <v>867428</v>
      </c>
      <c r="D4209" s="127" t="s">
        <v>10235</v>
      </c>
      <c r="E4209" s="258">
        <v>867428</v>
      </c>
    </row>
    <row r="4210" spans="1:5" ht="14.5" x14ac:dyDescent="0.35">
      <c r="A4210" s="127" t="s">
        <v>3449</v>
      </c>
      <c r="B4210" s="128">
        <v>395784</v>
      </c>
      <c r="D4210" s="127" t="s">
        <v>10236</v>
      </c>
      <c r="E4210" s="258">
        <v>395784</v>
      </c>
    </row>
    <row r="4211" spans="1:5" ht="14.5" x14ac:dyDescent="0.35">
      <c r="A4211" s="127" t="s">
        <v>3450</v>
      </c>
      <c r="B4211" s="128">
        <v>99128</v>
      </c>
      <c r="D4211" s="127" t="s">
        <v>10237</v>
      </c>
      <c r="E4211" s="258">
        <v>99128</v>
      </c>
    </row>
    <row r="4212" spans="1:5" ht="14.5" x14ac:dyDescent="0.35">
      <c r="A4212" s="127" t="s">
        <v>3451</v>
      </c>
      <c r="B4212" s="128">
        <v>1725190</v>
      </c>
      <c r="D4212" s="127" t="s">
        <v>10238</v>
      </c>
      <c r="E4212" s="258">
        <v>1725190</v>
      </c>
    </row>
    <row r="4213" spans="1:5" ht="14.5" x14ac:dyDescent="0.35">
      <c r="A4213" s="127" t="s">
        <v>3452</v>
      </c>
      <c r="B4213" s="128">
        <v>25769</v>
      </c>
      <c r="D4213" s="127" t="s">
        <v>10239</v>
      </c>
      <c r="E4213" s="258">
        <v>25769</v>
      </c>
    </row>
    <row r="4214" spans="1:5" ht="14.5" x14ac:dyDescent="0.35">
      <c r="A4214" s="127" t="s">
        <v>3453</v>
      </c>
      <c r="B4214" s="128">
        <v>1564874</v>
      </c>
      <c r="D4214" s="127" t="s">
        <v>10240</v>
      </c>
      <c r="E4214" s="258">
        <v>1564874</v>
      </c>
    </row>
    <row r="4215" spans="1:5" ht="14.5" x14ac:dyDescent="0.35">
      <c r="A4215" s="127" t="s">
        <v>3454</v>
      </c>
      <c r="B4215" s="128">
        <v>473795</v>
      </c>
      <c r="D4215" s="127" t="s">
        <v>10241</v>
      </c>
      <c r="E4215" s="258">
        <v>473795</v>
      </c>
    </row>
    <row r="4216" spans="1:5" ht="14.5" x14ac:dyDescent="0.35">
      <c r="A4216" s="127" t="s">
        <v>3305</v>
      </c>
      <c r="B4216" s="128">
        <v>1113985</v>
      </c>
      <c r="D4216" s="127" t="s">
        <v>10242</v>
      </c>
      <c r="E4216" s="258">
        <v>1113985</v>
      </c>
    </row>
    <row r="4217" spans="1:5" ht="14.5" x14ac:dyDescent="0.35">
      <c r="A4217" s="127" t="s">
        <v>3455</v>
      </c>
      <c r="B4217" s="128">
        <v>36862</v>
      </c>
      <c r="D4217" s="127" t="s">
        <v>10243</v>
      </c>
      <c r="E4217" s="258">
        <v>36862</v>
      </c>
    </row>
    <row r="4218" spans="1:5" ht="14.5" x14ac:dyDescent="0.35">
      <c r="A4218" s="127" t="s">
        <v>3456</v>
      </c>
      <c r="B4218" s="128">
        <v>7789283</v>
      </c>
      <c r="D4218" s="127" t="s">
        <v>10244</v>
      </c>
      <c r="E4218" s="258">
        <v>7789283</v>
      </c>
    </row>
    <row r="4219" spans="1:5" ht="14.5" x14ac:dyDescent="0.35">
      <c r="A4219" s="127" t="s">
        <v>4796</v>
      </c>
      <c r="B4219" s="128">
        <v>80162</v>
      </c>
      <c r="D4219" s="127" t="s">
        <v>12032</v>
      </c>
      <c r="E4219" s="258">
        <v>80162</v>
      </c>
    </row>
    <row r="4220" spans="1:5" ht="14.5" x14ac:dyDescent="0.35">
      <c r="A4220" s="127" t="s">
        <v>3457</v>
      </c>
      <c r="B4220" s="128">
        <v>51176</v>
      </c>
      <c r="D4220" s="127" t="s">
        <v>10245</v>
      </c>
      <c r="E4220" s="258">
        <v>51176</v>
      </c>
    </row>
    <row r="4221" spans="1:5" ht="14.5" x14ac:dyDescent="0.35">
      <c r="A4221" s="127" t="s">
        <v>3458</v>
      </c>
      <c r="B4221" s="128">
        <v>450893</v>
      </c>
      <c r="D4221" s="127" t="s">
        <v>10246</v>
      </c>
      <c r="E4221" s="258">
        <v>450893</v>
      </c>
    </row>
    <row r="4222" spans="1:5" ht="14.5" x14ac:dyDescent="0.35">
      <c r="A4222" s="127" t="s">
        <v>3459</v>
      </c>
      <c r="B4222" s="128">
        <v>3624289</v>
      </c>
      <c r="D4222" s="127" t="s">
        <v>10247</v>
      </c>
      <c r="E4222" s="258">
        <v>3624289</v>
      </c>
    </row>
    <row r="4223" spans="1:5" ht="14.5" x14ac:dyDescent="0.35">
      <c r="A4223" s="127" t="s">
        <v>3306</v>
      </c>
      <c r="B4223" s="128">
        <v>1158358</v>
      </c>
      <c r="D4223" s="127" t="s">
        <v>10248</v>
      </c>
      <c r="E4223" s="258">
        <v>1158358</v>
      </c>
    </row>
    <row r="4224" spans="1:5" ht="14.5" x14ac:dyDescent="0.35">
      <c r="A4224" s="127" t="s">
        <v>4797</v>
      </c>
      <c r="B4224" s="128">
        <v>102706</v>
      </c>
      <c r="D4224" s="127" t="s">
        <v>10249</v>
      </c>
      <c r="E4224" s="258">
        <v>102706</v>
      </c>
    </row>
    <row r="4225" spans="1:5" ht="14.5" x14ac:dyDescent="0.35">
      <c r="A4225" s="127" t="s">
        <v>3460</v>
      </c>
      <c r="B4225" s="128">
        <v>2758297</v>
      </c>
      <c r="D4225" s="127" t="s">
        <v>10250</v>
      </c>
      <c r="E4225" s="258">
        <v>2758297</v>
      </c>
    </row>
    <row r="4226" spans="1:5" ht="14.5" x14ac:dyDescent="0.35">
      <c r="A4226" s="127" t="s">
        <v>3461</v>
      </c>
      <c r="B4226" s="128">
        <v>11432892</v>
      </c>
      <c r="D4226" s="127" t="s">
        <v>10251</v>
      </c>
      <c r="E4226" s="258">
        <v>11432892</v>
      </c>
    </row>
    <row r="4227" spans="1:5" ht="14.5" x14ac:dyDescent="0.35">
      <c r="A4227" s="127" t="s">
        <v>3462</v>
      </c>
      <c r="B4227" s="128">
        <v>31853</v>
      </c>
      <c r="D4227" s="127" t="s">
        <v>10252</v>
      </c>
      <c r="E4227" s="258">
        <v>31853</v>
      </c>
    </row>
    <row r="4228" spans="1:5" ht="14.5" x14ac:dyDescent="0.35">
      <c r="A4228" s="127" t="s">
        <v>3463</v>
      </c>
      <c r="B4228" s="128">
        <v>3076424</v>
      </c>
      <c r="D4228" s="127" t="s">
        <v>10253</v>
      </c>
      <c r="E4228" s="258">
        <v>3076424</v>
      </c>
    </row>
    <row r="4229" spans="1:5" ht="14.5" x14ac:dyDescent="0.35">
      <c r="A4229" s="127" t="s">
        <v>3307</v>
      </c>
      <c r="B4229" s="128">
        <v>168551</v>
      </c>
      <c r="D4229" s="127" t="s">
        <v>10254</v>
      </c>
      <c r="E4229" s="258">
        <v>168551</v>
      </c>
    </row>
    <row r="4230" spans="1:5" ht="14.5" x14ac:dyDescent="0.35">
      <c r="A4230" s="127" t="s">
        <v>3464</v>
      </c>
      <c r="B4230" s="128">
        <v>4755089</v>
      </c>
      <c r="D4230" s="127" t="s">
        <v>10255</v>
      </c>
      <c r="E4230" s="258">
        <v>4755089</v>
      </c>
    </row>
    <row r="4231" spans="1:5" ht="14.5" x14ac:dyDescent="0.35">
      <c r="A4231" s="127" t="s">
        <v>3465</v>
      </c>
      <c r="B4231" s="128">
        <v>30779</v>
      </c>
      <c r="D4231" s="127" t="s">
        <v>10256</v>
      </c>
      <c r="E4231" s="258">
        <v>30779</v>
      </c>
    </row>
    <row r="4232" spans="1:5" ht="14.5" x14ac:dyDescent="0.35">
      <c r="A4232" s="127" t="s">
        <v>3466</v>
      </c>
      <c r="B4232" s="128">
        <v>2308840</v>
      </c>
      <c r="D4232" s="127" t="s">
        <v>10257</v>
      </c>
      <c r="E4232" s="258">
        <v>2308840</v>
      </c>
    </row>
    <row r="4233" spans="1:5" ht="14.5" x14ac:dyDescent="0.35">
      <c r="A4233" s="127" t="s">
        <v>3308</v>
      </c>
      <c r="B4233" s="128">
        <v>75510</v>
      </c>
      <c r="D4233" s="127" t="s">
        <v>10258</v>
      </c>
      <c r="E4233" s="258">
        <v>75510</v>
      </c>
    </row>
    <row r="4234" spans="1:5" ht="14.5" x14ac:dyDescent="0.35">
      <c r="A4234" s="127" t="s">
        <v>3467</v>
      </c>
      <c r="B4234" s="128">
        <v>45809</v>
      </c>
      <c r="D4234" s="127" t="s">
        <v>10259</v>
      </c>
      <c r="E4234" s="258">
        <v>45809</v>
      </c>
    </row>
    <row r="4235" spans="1:5" ht="14.5" x14ac:dyDescent="0.35">
      <c r="A4235" s="127" t="s">
        <v>3309</v>
      </c>
      <c r="B4235" s="128">
        <v>2192539</v>
      </c>
      <c r="D4235" s="127" t="s">
        <v>10260</v>
      </c>
      <c r="E4235" s="258">
        <v>2192539</v>
      </c>
    </row>
    <row r="4236" spans="1:5" ht="14.5" x14ac:dyDescent="0.35">
      <c r="A4236" s="127" t="s">
        <v>3468</v>
      </c>
      <c r="B4236" s="128">
        <v>814108</v>
      </c>
      <c r="D4236" s="127" t="s">
        <v>10261</v>
      </c>
      <c r="E4236" s="258">
        <v>814108</v>
      </c>
    </row>
    <row r="4237" spans="1:5" ht="14.5" x14ac:dyDescent="0.35">
      <c r="A4237" s="127" t="s">
        <v>3310</v>
      </c>
      <c r="B4237" s="128">
        <v>2393650</v>
      </c>
      <c r="D4237" s="127" t="s">
        <v>10262</v>
      </c>
      <c r="E4237" s="258">
        <v>2393650</v>
      </c>
    </row>
    <row r="4238" spans="1:5" ht="14.5" x14ac:dyDescent="0.35">
      <c r="A4238" s="127" t="s">
        <v>3311</v>
      </c>
      <c r="B4238" s="128">
        <v>1783161</v>
      </c>
      <c r="D4238" s="127" t="s">
        <v>10263</v>
      </c>
      <c r="E4238" s="258">
        <v>1783161</v>
      </c>
    </row>
    <row r="4239" spans="1:5" ht="14.5" x14ac:dyDescent="0.35">
      <c r="A4239" s="127" t="s">
        <v>3469</v>
      </c>
      <c r="B4239" s="128">
        <v>1118637</v>
      </c>
      <c r="D4239" s="127" t="s">
        <v>10264</v>
      </c>
      <c r="E4239" s="258">
        <v>1118637</v>
      </c>
    </row>
    <row r="4240" spans="1:5" ht="14.5" x14ac:dyDescent="0.35">
      <c r="A4240" s="127" t="s">
        <v>3470</v>
      </c>
      <c r="B4240" s="128">
        <v>1775646</v>
      </c>
      <c r="D4240" s="127" t="s">
        <v>10265</v>
      </c>
      <c r="E4240" s="258">
        <v>1775646</v>
      </c>
    </row>
    <row r="4241" spans="1:5" ht="14.5" x14ac:dyDescent="0.35">
      <c r="A4241" s="127" t="s">
        <v>3471</v>
      </c>
      <c r="B4241" s="128">
        <v>211134</v>
      </c>
      <c r="D4241" s="127" t="s">
        <v>10266</v>
      </c>
      <c r="E4241" s="258">
        <v>211134</v>
      </c>
    </row>
    <row r="4242" spans="1:5" ht="14.5" x14ac:dyDescent="0.35">
      <c r="A4242" s="127" t="s">
        <v>3312</v>
      </c>
      <c r="B4242" s="128">
        <v>355347</v>
      </c>
      <c r="D4242" s="127" t="s">
        <v>10267</v>
      </c>
      <c r="E4242" s="258">
        <v>355347</v>
      </c>
    </row>
    <row r="4243" spans="1:5" ht="14.5" x14ac:dyDescent="0.35">
      <c r="A4243" s="127" t="s">
        <v>3313</v>
      </c>
      <c r="B4243" s="128">
        <v>365725</v>
      </c>
      <c r="D4243" s="127" t="s">
        <v>10268</v>
      </c>
      <c r="E4243" s="258">
        <v>365725</v>
      </c>
    </row>
    <row r="4244" spans="1:5" ht="14.5" x14ac:dyDescent="0.35">
      <c r="A4244" s="127" t="s">
        <v>3472</v>
      </c>
      <c r="B4244" s="128">
        <v>19328</v>
      </c>
      <c r="D4244" s="127" t="s">
        <v>10269</v>
      </c>
      <c r="E4244" s="258">
        <v>19328</v>
      </c>
    </row>
    <row r="4245" spans="1:5" ht="14.5" x14ac:dyDescent="0.35">
      <c r="A4245" s="127" t="s">
        <v>3473</v>
      </c>
      <c r="B4245" s="128">
        <v>907865</v>
      </c>
      <c r="D4245" s="127" t="s">
        <v>10270</v>
      </c>
      <c r="E4245" s="258">
        <v>907865</v>
      </c>
    </row>
    <row r="4246" spans="1:5" ht="14.5" x14ac:dyDescent="0.35">
      <c r="A4246" s="127" t="s">
        <v>3474</v>
      </c>
      <c r="B4246" s="128">
        <v>41872</v>
      </c>
      <c r="D4246" s="127" t="s">
        <v>10271</v>
      </c>
      <c r="E4246" s="258">
        <v>41872</v>
      </c>
    </row>
    <row r="4247" spans="1:5" ht="14.5" x14ac:dyDescent="0.35">
      <c r="A4247" s="127" t="s">
        <v>3475</v>
      </c>
      <c r="B4247" s="128">
        <v>193958</v>
      </c>
      <c r="D4247" s="127" t="s">
        <v>10272</v>
      </c>
      <c r="E4247" s="258">
        <v>193958</v>
      </c>
    </row>
    <row r="4248" spans="1:5" ht="14.5" x14ac:dyDescent="0.35">
      <c r="A4248" s="127" t="s">
        <v>3314</v>
      </c>
      <c r="B4248" s="128">
        <v>4773697</v>
      </c>
      <c r="D4248" s="127" t="s">
        <v>10273</v>
      </c>
      <c r="E4248" s="258">
        <v>4773697</v>
      </c>
    </row>
    <row r="4249" spans="1:5" ht="14.5" x14ac:dyDescent="0.35">
      <c r="A4249" s="127" t="s">
        <v>3476</v>
      </c>
      <c r="B4249" s="128">
        <v>59765</v>
      </c>
      <c r="D4249" s="127" t="s">
        <v>10274</v>
      </c>
      <c r="E4249" s="258">
        <v>59765</v>
      </c>
    </row>
    <row r="4250" spans="1:5" ht="14.5" x14ac:dyDescent="0.35">
      <c r="A4250" s="127" t="s">
        <v>3315</v>
      </c>
      <c r="B4250" s="128">
        <v>22906</v>
      </c>
      <c r="D4250" s="127" t="s">
        <v>10275</v>
      </c>
      <c r="E4250" s="258">
        <v>22906</v>
      </c>
    </row>
    <row r="4251" spans="1:5" ht="14.5" x14ac:dyDescent="0.35">
      <c r="A4251" s="127" t="s">
        <v>3477</v>
      </c>
      <c r="B4251" s="128">
        <v>8592</v>
      </c>
      <c r="D4251" s="127" t="s">
        <v>10276</v>
      </c>
      <c r="E4251" s="258">
        <v>8592</v>
      </c>
    </row>
    <row r="4252" spans="1:5" ht="14.5" x14ac:dyDescent="0.35">
      <c r="A4252" s="127" t="s">
        <v>3316</v>
      </c>
      <c r="B4252" s="128">
        <v>2796587</v>
      </c>
      <c r="D4252" s="127" t="s">
        <v>10277</v>
      </c>
      <c r="E4252" s="258">
        <v>2796587</v>
      </c>
    </row>
    <row r="4253" spans="1:5" ht="14.5" x14ac:dyDescent="0.35">
      <c r="A4253" s="127" t="s">
        <v>3478</v>
      </c>
      <c r="B4253" s="128">
        <v>49387</v>
      </c>
      <c r="D4253" s="127" t="s">
        <v>10278</v>
      </c>
      <c r="E4253" s="258">
        <v>49387</v>
      </c>
    </row>
    <row r="4254" spans="1:5" ht="14.5" x14ac:dyDescent="0.35">
      <c r="A4254" s="127" t="s">
        <v>3479</v>
      </c>
      <c r="B4254" s="128">
        <v>467711</v>
      </c>
      <c r="D4254" s="127" t="s">
        <v>10279</v>
      </c>
      <c r="E4254" s="258">
        <v>467711</v>
      </c>
    </row>
    <row r="4255" spans="1:5" ht="14.5" x14ac:dyDescent="0.35">
      <c r="A4255" s="127" t="s">
        <v>3480</v>
      </c>
      <c r="B4255" s="128">
        <v>24575579</v>
      </c>
      <c r="D4255" s="127" t="s">
        <v>10280</v>
      </c>
      <c r="E4255" s="258">
        <v>24575579</v>
      </c>
    </row>
    <row r="4256" spans="1:5" ht="14.5" x14ac:dyDescent="0.35">
      <c r="A4256" s="127" t="s">
        <v>3481</v>
      </c>
      <c r="B4256" s="128">
        <v>29705</v>
      </c>
      <c r="D4256" s="127" t="s">
        <v>10281</v>
      </c>
      <c r="E4256" s="258">
        <v>29705</v>
      </c>
    </row>
    <row r="4257" spans="1:5" ht="14.5" x14ac:dyDescent="0.35">
      <c r="A4257" s="127" t="s">
        <v>4798</v>
      </c>
      <c r="B4257" s="128">
        <v>207198</v>
      </c>
      <c r="D4257" s="127" t="s">
        <v>12033</v>
      </c>
      <c r="E4257" s="258">
        <v>207198</v>
      </c>
    </row>
    <row r="4258" spans="1:5" ht="14.5" x14ac:dyDescent="0.35">
      <c r="A4258" s="127" t="s">
        <v>3482</v>
      </c>
      <c r="B4258" s="128">
        <v>147437</v>
      </c>
      <c r="D4258" s="127" t="s">
        <v>10282</v>
      </c>
      <c r="E4258" s="258">
        <v>147437</v>
      </c>
    </row>
    <row r="4259" spans="1:5" ht="14.5" x14ac:dyDescent="0.35">
      <c r="A4259" s="127" t="s">
        <v>3483</v>
      </c>
      <c r="B4259" s="128">
        <v>14676</v>
      </c>
      <c r="D4259" s="127" t="s">
        <v>10283</v>
      </c>
      <c r="E4259" s="258">
        <v>14676</v>
      </c>
    </row>
    <row r="4260" spans="1:5" ht="14.5" x14ac:dyDescent="0.35">
      <c r="A4260" s="127" t="s">
        <v>3484</v>
      </c>
      <c r="B4260" s="128">
        <v>9666</v>
      </c>
      <c r="D4260" s="127" t="s">
        <v>10284</v>
      </c>
      <c r="E4260" s="258">
        <v>9666</v>
      </c>
    </row>
    <row r="4261" spans="1:5" ht="14.5" x14ac:dyDescent="0.35">
      <c r="A4261" s="127" t="s">
        <v>3485</v>
      </c>
      <c r="B4261" s="128">
        <v>17539</v>
      </c>
      <c r="D4261" s="127" t="s">
        <v>10285</v>
      </c>
      <c r="E4261" s="258">
        <v>17539</v>
      </c>
    </row>
    <row r="4262" spans="1:5" ht="14.5" x14ac:dyDescent="0.35">
      <c r="A4262" s="127" t="s">
        <v>3317</v>
      </c>
      <c r="B4262" s="128">
        <v>910012</v>
      </c>
      <c r="D4262" s="127" t="s">
        <v>10286</v>
      </c>
      <c r="E4262" s="258">
        <v>910012</v>
      </c>
    </row>
    <row r="4263" spans="1:5" ht="14.5" x14ac:dyDescent="0.35">
      <c r="A4263" s="127" t="s">
        <v>4799</v>
      </c>
      <c r="B4263" s="128">
        <v>66564</v>
      </c>
      <c r="D4263" s="127" t="s">
        <v>12034</v>
      </c>
      <c r="E4263" s="258">
        <v>66564</v>
      </c>
    </row>
    <row r="4264" spans="1:5" ht="14.5" x14ac:dyDescent="0.35">
      <c r="A4264" s="127" t="s">
        <v>3486</v>
      </c>
      <c r="B4264" s="128">
        <v>148511</v>
      </c>
      <c r="D4264" s="127" t="s">
        <v>10287</v>
      </c>
      <c r="E4264" s="258">
        <v>148511</v>
      </c>
    </row>
    <row r="4265" spans="1:5" ht="14.5" x14ac:dyDescent="0.35">
      <c r="A4265" s="127" t="s">
        <v>3487</v>
      </c>
      <c r="B4265" s="128">
        <v>61912</v>
      </c>
      <c r="D4265" s="127" t="s">
        <v>10288</v>
      </c>
      <c r="E4265" s="258">
        <v>61912</v>
      </c>
    </row>
    <row r="4266" spans="1:5" ht="14.5" x14ac:dyDescent="0.35">
      <c r="A4266" s="127" t="s">
        <v>3488</v>
      </c>
      <c r="B4266" s="128">
        <v>26485</v>
      </c>
      <c r="D4266" s="127" t="s">
        <v>10289</v>
      </c>
      <c r="E4266" s="258">
        <v>26485</v>
      </c>
    </row>
    <row r="4267" spans="1:5" ht="14.5" x14ac:dyDescent="0.35">
      <c r="A4267" s="127" t="s">
        <v>3318</v>
      </c>
      <c r="B4267" s="128">
        <v>23622</v>
      </c>
      <c r="D4267" s="127" t="s">
        <v>11300</v>
      </c>
      <c r="E4267" s="258">
        <v>23622</v>
      </c>
    </row>
    <row r="4268" spans="1:5" ht="14.5" x14ac:dyDescent="0.35">
      <c r="A4268" s="127" t="s">
        <v>4800</v>
      </c>
      <c r="B4268" s="128">
        <v>40083</v>
      </c>
      <c r="D4268" s="127" t="s">
        <v>12035</v>
      </c>
      <c r="E4268" s="258">
        <v>40083</v>
      </c>
    </row>
    <row r="4269" spans="1:5" ht="14.5" x14ac:dyDescent="0.35">
      <c r="A4269" s="127" t="s">
        <v>3319</v>
      </c>
      <c r="B4269" s="128">
        <v>762936</v>
      </c>
      <c r="D4269" s="127" t="s">
        <v>10290</v>
      </c>
      <c r="E4269" s="258">
        <v>762936</v>
      </c>
    </row>
    <row r="4270" spans="1:5" ht="14.5" x14ac:dyDescent="0.35">
      <c r="A4270" s="127" t="s">
        <v>4801</v>
      </c>
      <c r="B4270" s="128">
        <v>16823</v>
      </c>
      <c r="D4270" s="127" t="s">
        <v>12021</v>
      </c>
      <c r="E4270" s="258">
        <v>16823</v>
      </c>
    </row>
    <row r="4271" spans="1:5" ht="14.5" x14ac:dyDescent="0.35">
      <c r="A4271" s="127" t="s">
        <v>3489</v>
      </c>
      <c r="B4271" s="128">
        <v>675263</v>
      </c>
      <c r="D4271" s="127" t="s">
        <v>10291</v>
      </c>
      <c r="E4271" s="258">
        <v>675263</v>
      </c>
    </row>
    <row r="4272" spans="1:5" ht="14.5" x14ac:dyDescent="0.35">
      <c r="A4272" s="127" t="s">
        <v>3490</v>
      </c>
      <c r="B4272" s="128">
        <v>18612</v>
      </c>
      <c r="D4272" s="127" t="s">
        <v>10292</v>
      </c>
      <c r="E4272" s="258">
        <v>18612</v>
      </c>
    </row>
    <row r="4273" spans="1:5" ht="14.5" x14ac:dyDescent="0.35">
      <c r="A4273" s="127" t="s">
        <v>3320</v>
      </c>
      <c r="B4273" s="128">
        <v>6064456</v>
      </c>
      <c r="D4273" s="127" t="s">
        <v>10293</v>
      </c>
      <c r="E4273" s="258">
        <v>6064456</v>
      </c>
    </row>
    <row r="4274" spans="1:5" ht="14.5" x14ac:dyDescent="0.35">
      <c r="A4274" s="127" t="s">
        <v>3491</v>
      </c>
      <c r="B4274" s="128">
        <v>123462</v>
      </c>
      <c r="D4274" s="127" t="s">
        <v>10294</v>
      </c>
      <c r="E4274" s="258">
        <v>123462</v>
      </c>
    </row>
    <row r="4275" spans="1:5" ht="14.5" x14ac:dyDescent="0.35">
      <c r="A4275" s="127" t="s">
        <v>3492</v>
      </c>
      <c r="B4275" s="128">
        <v>120241</v>
      </c>
      <c r="D4275" s="127" t="s">
        <v>10295</v>
      </c>
      <c r="E4275" s="258">
        <v>120241</v>
      </c>
    </row>
    <row r="4276" spans="1:5" ht="14.5" x14ac:dyDescent="0.35">
      <c r="A4276" s="127" t="s">
        <v>3321</v>
      </c>
      <c r="B4276" s="128">
        <v>2300609</v>
      </c>
      <c r="D4276" s="127" t="s">
        <v>10296</v>
      </c>
      <c r="E4276" s="258">
        <v>2300609</v>
      </c>
    </row>
    <row r="4277" spans="1:5" ht="14.5" x14ac:dyDescent="0.35">
      <c r="A4277" s="127" t="s">
        <v>3322</v>
      </c>
      <c r="B4277" s="128">
        <v>50818</v>
      </c>
      <c r="D4277" s="127" t="s">
        <v>11301</v>
      </c>
      <c r="E4277" s="258">
        <v>50818</v>
      </c>
    </row>
    <row r="4278" spans="1:5" ht="14.5" x14ac:dyDescent="0.35">
      <c r="A4278" s="127" t="s">
        <v>3323</v>
      </c>
      <c r="B4278" s="128">
        <v>4258396</v>
      </c>
      <c r="D4278" s="127" t="s">
        <v>10297</v>
      </c>
      <c r="E4278" s="258">
        <v>4258396</v>
      </c>
    </row>
    <row r="4279" spans="1:5" ht="14.5" x14ac:dyDescent="0.35">
      <c r="A4279" s="127" t="s">
        <v>3493</v>
      </c>
      <c r="B4279" s="128">
        <v>396500</v>
      </c>
      <c r="D4279" s="127" t="s">
        <v>10298</v>
      </c>
      <c r="E4279" s="258">
        <v>396500</v>
      </c>
    </row>
    <row r="4280" spans="1:5" ht="14.5" x14ac:dyDescent="0.35">
      <c r="A4280" s="127" t="s">
        <v>3494</v>
      </c>
      <c r="B4280" s="128">
        <v>25411</v>
      </c>
      <c r="D4280" s="127" t="s">
        <v>10299</v>
      </c>
      <c r="E4280" s="258">
        <v>25411</v>
      </c>
    </row>
    <row r="4281" spans="1:5" ht="14.5" x14ac:dyDescent="0.35">
      <c r="A4281" s="127" t="s">
        <v>3324</v>
      </c>
      <c r="B4281" s="128">
        <v>1033111</v>
      </c>
      <c r="D4281" s="127" t="s">
        <v>10300</v>
      </c>
      <c r="E4281" s="258">
        <v>1033111</v>
      </c>
    </row>
    <row r="4282" spans="1:5" ht="14.5" x14ac:dyDescent="0.35">
      <c r="A4282" s="127" t="s">
        <v>3495</v>
      </c>
      <c r="B4282" s="128">
        <v>551448</v>
      </c>
      <c r="D4282" s="127" t="s">
        <v>10301</v>
      </c>
      <c r="E4282" s="258">
        <v>551448</v>
      </c>
    </row>
    <row r="4283" spans="1:5" ht="14.5" x14ac:dyDescent="0.35">
      <c r="A4283" s="127" t="s">
        <v>4804</v>
      </c>
      <c r="B4283" s="128">
        <v>13874</v>
      </c>
      <c r="D4283" s="127" t="s">
        <v>12036</v>
      </c>
      <c r="E4283" s="258">
        <v>13874</v>
      </c>
    </row>
    <row r="4284" spans="1:5" ht="14.5" x14ac:dyDescent="0.35">
      <c r="A4284" s="127" t="s">
        <v>4805</v>
      </c>
      <c r="B4284" s="128">
        <v>35975</v>
      </c>
      <c r="D4284" s="127" t="s">
        <v>10302</v>
      </c>
      <c r="E4284" s="258">
        <v>35975</v>
      </c>
    </row>
    <row r="4285" spans="1:5" ht="14.5" x14ac:dyDescent="0.35">
      <c r="A4285" s="127" t="s">
        <v>4806</v>
      </c>
      <c r="B4285" s="128">
        <v>23107</v>
      </c>
      <c r="D4285" s="127" t="s">
        <v>10303</v>
      </c>
      <c r="E4285" s="258">
        <v>23107</v>
      </c>
    </row>
    <row r="4286" spans="1:5" ht="14.5" x14ac:dyDescent="0.35">
      <c r="A4286" s="127" t="s">
        <v>4807</v>
      </c>
      <c r="B4286" s="128">
        <v>9684</v>
      </c>
      <c r="D4286" s="127" t="s">
        <v>12037</v>
      </c>
      <c r="E4286" s="258">
        <v>9684</v>
      </c>
    </row>
    <row r="4287" spans="1:5" ht="14.5" x14ac:dyDescent="0.35">
      <c r="A4287" s="127" t="s">
        <v>3496</v>
      </c>
      <c r="B4287" s="128">
        <v>74443</v>
      </c>
      <c r="D4287" s="127" t="s">
        <v>10304</v>
      </c>
      <c r="E4287" s="258">
        <v>74443</v>
      </c>
    </row>
    <row r="4288" spans="1:5" ht="14.5" x14ac:dyDescent="0.35">
      <c r="A4288" s="127" t="s">
        <v>4808</v>
      </c>
      <c r="B4288" s="128">
        <v>77292</v>
      </c>
      <c r="D4288" s="127" t="s">
        <v>12038</v>
      </c>
      <c r="E4288" s="258">
        <v>77292</v>
      </c>
    </row>
    <row r="4289" spans="1:5" ht="14.5" x14ac:dyDescent="0.35">
      <c r="A4289" s="127" t="s">
        <v>3497</v>
      </c>
      <c r="B4289" s="128">
        <v>4263</v>
      </c>
      <c r="D4289" s="127" t="s">
        <v>10305</v>
      </c>
      <c r="E4289" s="258">
        <v>4263</v>
      </c>
    </row>
    <row r="4290" spans="1:5" ht="14.5" x14ac:dyDescent="0.35">
      <c r="A4290" s="127" t="s">
        <v>4809</v>
      </c>
      <c r="B4290" s="128">
        <v>18281</v>
      </c>
      <c r="D4290" s="127" t="s">
        <v>12039</v>
      </c>
      <c r="E4290" s="258">
        <v>18281</v>
      </c>
    </row>
    <row r="4291" spans="1:5" ht="14.5" x14ac:dyDescent="0.35">
      <c r="A4291" s="127" t="s">
        <v>4810</v>
      </c>
      <c r="B4291" s="128">
        <v>31623</v>
      </c>
      <c r="D4291" s="127" t="s">
        <v>12040</v>
      </c>
      <c r="E4291" s="258">
        <v>31623</v>
      </c>
    </row>
    <row r="4292" spans="1:5" ht="14.5" x14ac:dyDescent="0.35">
      <c r="A4292" s="127" t="s">
        <v>3498</v>
      </c>
      <c r="B4292" s="128">
        <v>42074</v>
      </c>
      <c r="D4292" s="127" t="s">
        <v>10306</v>
      </c>
      <c r="E4292" s="258">
        <v>42074</v>
      </c>
    </row>
    <row r="4293" spans="1:5" ht="14.5" x14ac:dyDescent="0.35">
      <c r="A4293" s="127" t="s">
        <v>4811</v>
      </c>
      <c r="B4293" s="128">
        <v>43154</v>
      </c>
      <c r="D4293" s="127" t="s">
        <v>12041</v>
      </c>
      <c r="E4293" s="258">
        <v>43154</v>
      </c>
    </row>
    <row r="4294" spans="1:5" ht="14.5" x14ac:dyDescent="0.35">
      <c r="A4294" s="127" t="s">
        <v>3499</v>
      </c>
      <c r="B4294" s="128">
        <v>12824</v>
      </c>
      <c r="D4294" s="127" t="s">
        <v>10307</v>
      </c>
      <c r="E4294" s="258">
        <v>12824</v>
      </c>
    </row>
    <row r="4295" spans="1:5" ht="14.5" x14ac:dyDescent="0.35">
      <c r="A4295" s="127" t="s">
        <v>3500</v>
      </c>
      <c r="B4295" s="128">
        <v>27060</v>
      </c>
      <c r="D4295" s="127" t="s">
        <v>10308</v>
      </c>
      <c r="E4295" s="258">
        <v>27060</v>
      </c>
    </row>
    <row r="4296" spans="1:5" ht="14.5" x14ac:dyDescent="0.35">
      <c r="A4296" s="127" t="s">
        <v>3501</v>
      </c>
      <c r="B4296" s="128">
        <v>22881</v>
      </c>
      <c r="D4296" s="127" t="s">
        <v>10309</v>
      </c>
      <c r="E4296" s="258">
        <v>22881</v>
      </c>
    </row>
    <row r="4297" spans="1:5" ht="14.5" x14ac:dyDescent="0.35">
      <c r="A4297" s="127" t="s">
        <v>4812</v>
      </c>
      <c r="B4297" s="128">
        <v>19851</v>
      </c>
      <c r="D4297" s="127" t="s">
        <v>12042</v>
      </c>
      <c r="E4297" s="258">
        <v>19851</v>
      </c>
    </row>
    <row r="4298" spans="1:5" ht="14.5" x14ac:dyDescent="0.35">
      <c r="A4298" s="127" t="s">
        <v>4813</v>
      </c>
      <c r="B4298" s="128">
        <v>22532</v>
      </c>
      <c r="D4298" s="127" t="s">
        <v>12043</v>
      </c>
      <c r="E4298" s="258">
        <v>22532</v>
      </c>
    </row>
    <row r="4299" spans="1:5" ht="14.5" x14ac:dyDescent="0.35">
      <c r="A4299" s="127" t="s">
        <v>4814</v>
      </c>
      <c r="B4299" s="128">
        <v>11846</v>
      </c>
      <c r="D4299" s="127" t="s">
        <v>12044</v>
      </c>
      <c r="E4299" s="258">
        <v>11846</v>
      </c>
    </row>
    <row r="4300" spans="1:5" ht="14.5" x14ac:dyDescent="0.35">
      <c r="A4300" s="127" t="s">
        <v>3502</v>
      </c>
      <c r="B4300" s="128">
        <v>10687</v>
      </c>
      <c r="D4300" s="127" t="s">
        <v>10310</v>
      </c>
      <c r="E4300" s="258">
        <v>10687</v>
      </c>
    </row>
    <row r="4301" spans="1:5" ht="14.5" x14ac:dyDescent="0.35">
      <c r="A4301" s="127" t="s">
        <v>3503</v>
      </c>
      <c r="B4301" s="128">
        <v>84411</v>
      </c>
      <c r="D4301" s="127" t="s">
        <v>10311</v>
      </c>
      <c r="E4301" s="258">
        <v>84411</v>
      </c>
    </row>
    <row r="4302" spans="1:5" ht="14.5" x14ac:dyDescent="0.35">
      <c r="A4302" s="127" t="s">
        <v>4815</v>
      </c>
      <c r="B4302" s="128">
        <v>51570</v>
      </c>
      <c r="D4302" s="127" t="s">
        <v>12045</v>
      </c>
      <c r="E4302" s="258">
        <v>51570</v>
      </c>
    </row>
    <row r="4303" spans="1:5" ht="14.5" x14ac:dyDescent="0.35">
      <c r="A4303" s="127" t="s">
        <v>3504</v>
      </c>
      <c r="B4303" s="128">
        <v>10541</v>
      </c>
      <c r="D4303" s="127" t="s">
        <v>10312</v>
      </c>
      <c r="E4303" s="258">
        <v>10541</v>
      </c>
    </row>
    <row r="4304" spans="1:5" ht="14.5" x14ac:dyDescent="0.35">
      <c r="A4304" s="127" t="s">
        <v>4838</v>
      </c>
      <c r="B4304" s="128">
        <v>1945</v>
      </c>
      <c r="D4304" s="127" t="s">
        <v>12046</v>
      </c>
      <c r="E4304" s="258">
        <v>1945</v>
      </c>
    </row>
    <row r="4305" spans="1:5" ht="14.5" x14ac:dyDescent="0.35">
      <c r="A4305" s="127" t="s">
        <v>4816</v>
      </c>
      <c r="B4305" s="128">
        <v>4247</v>
      </c>
      <c r="D4305" s="127" t="s">
        <v>12047</v>
      </c>
      <c r="E4305" s="258">
        <v>4247</v>
      </c>
    </row>
    <row r="4306" spans="1:5" ht="14.5" x14ac:dyDescent="0.35">
      <c r="A4306" s="127" t="s">
        <v>4817</v>
      </c>
      <c r="B4306" s="128">
        <v>3729</v>
      </c>
      <c r="D4306" s="127" t="s">
        <v>12048</v>
      </c>
      <c r="E4306" s="258">
        <v>3729</v>
      </c>
    </row>
    <row r="4307" spans="1:5" ht="14.5" x14ac:dyDescent="0.35">
      <c r="A4307" s="127" t="s">
        <v>4818</v>
      </c>
      <c r="B4307" s="128">
        <v>56149</v>
      </c>
      <c r="D4307" s="127" t="s">
        <v>12049</v>
      </c>
      <c r="E4307" s="258">
        <v>56149</v>
      </c>
    </row>
    <row r="4308" spans="1:5" ht="14.5" x14ac:dyDescent="0.35">
      <c r="A4308" s="127" t="s">
        <v>4819</v>
      </c>
      <c r="B4308" s="128">
        <v>5225</v>
      </c>
      <c r="D4308" s="127" t="s">
        <v>12050</v>
      </c>
      <c r="E4308" s="258">
        <v>5225</v>
      </c>
    </row>
    <row r="4309" spans="1:5" ht="14.5" x14ac:dyDescent="0.35">
      <c r="A4309" s="127" t="s">
        <v>4820</v>
      </c>
      <c r="B4309" s="128">
        <v>94546</v>
      </c>
      <c r="D4309" s="127" t="s">
        <v>10313</v>
      </c>
      <c r="E4309" s="258">
        <v>94546</v>
      </c>
    </row>
    <row r="4310" spans="1:5" ht="14.5" x14ac:dyDescent="0.35">
      <c r="A4310" s="127" t="s">
        <v>4821</v>
      </c>
      <c r="B4310" s="128">
        <v>16801</v>
      </c>
      <c r="D4310" s="127" t="s">
        <v>10314</v>
      </c>
      <c r="E4310" s="258">
        <v>16801</v>
      </c>
    </row>
    <row r="4311" spans="1:5" ht="14.5" x14ac:dyDescent="0.35">
      <c r="A4311" s="127" t="s">
        <v>3505</v>
      </c>
      <c r="B4311" s="128">
        <v>31541</v>
      </c>
      <c r="D4311" s="127" t="s">
        <v>10315</v>
      </c>
      <c r="E4311" s="258">
        <v>31541</v>
      </c>
    </row>
    <row r="4312" spans="1:5" ht="14.5" x14ac:dyDescent="0.35">
      <c r="A4312" s="127" t="s">
        <v>3506</v>
      </c>
      <c r="B4312" s="128">
        <v>62925</v>
      </c>
      <c r="D4312" s="127" t="s">
        <v>10316</v>
      </c>
      <c r="E4312" s="258">
        <v>62925</v>
      </c>
    </row>
    <row r="4313" spans="1:5" ht="14.5" x14ac:dyDescent="0.35">
      <c r="A4313" s="127" t="s">
        <v>4822</v>
      </c>
      <c r="B4313" s="128">
        <v>21892</v>
      </c>
      <c r="D4313" s="127" t="s">
        <v>10317</v>
      </c>
      <c r="E4313" s="258">
        <v>21892</v>
      </c>
    </row>
    <row r="4314" spans="1:5" ht="14.5" x14ac:dyDescent="0.35">
      <c r="A4314" s="127" t="s">
        <v>4823</v>
      </c>
      <c r="B4314" s="128">
        <v>39300</v>
      </c>
      <c r="D4314" s="127" t="s">
        <v>12051</v>
      </c>
      <c r="E4314" s="258">
        <v>39300</v>
      </c>
    </row>
    <row r="4315" spans="1:5" ht="14.5" x14ac:dyDescent="0.35">
      <c r="A4315" s="127" t="s">
        <v>3507</v>
      </c>
      <c r="B4315" s="128">
        <v>46971</v>
      </c>
      <c r="D4315" s="127" t="s">
        <v>10318</v>
      </c>
      <c r="E4315" s="258">
        <v>46971</v>
      </c>
    </row>
    <row r="4316" spans="1:5" ht="14.5" x14ac:dyDescent="0.35">
      <c r="A4316" s="127" t="s">
        <v>3508</v>
      </c>
      <c r="B4316" s="128">
        <v>11589</v>
      </c>
      <c r="D4316" s="127" t="s">
        <v>10319</v>
      </c>
      <c r="E4316" s="258">
        <v>11589</v>
      </c>
    </row>
    <row r="4317" spans="1:5" ht="14.5" x14ac:dyDescent="0.35">
      <c r="A4317" s="127" t="s">
        <v>3509</v>
      </c>
      <c r="B4317" s="128">
        <v>7072</v>
      </c>
      <c r="D4317" s="127" t="s">
        <v>10320</v>
      </c>
      <c r="E4317" s="258">
        <v>7072</v>
      </c>
    </row>
    <row r="4318" spans="1:5" ht="14.5" x14ac:dyDescent="0.35">
      <c r="A4318" s="127" t="s">
        <v>4824</v>
      </c>
      <c r="B4318" s="128">
        <v>12003</v>
      </c>
      <c r="D4318" s="127" t="s">
        <v>10321</v>
      </c>
      <c r="E4318" s="258">
        <v>12003</v>
      </c>
    </row>
    <row r="4319" spans="1:5" ht="14.5" x14ac:dyDescent="0.35">
      <c r="A4319" s="127" t="s">
        <v>4825</v>
      </c>
      <c r="B4319" s="128">
        <v>514</v>
      </c>
      <c r="D4319" s="127" t="s">
        <v>12052</v>
      </c>
      <c r="E4319" s="258">
        <v>514</v>
      </c>
    </row>
    <row r="4320" spans="1:5" ht="14.5" x14ac:dyDescent="0.35">
      <c r="A4320" s="127" t="s">
        <v>3510</v>
      </c>
      <c r="B4320" s="128">
        <v>14605</v>
      </c>
      <c r="D4320" s="127" t="s">
        <v>10322</v>
      </c>
      <c r="E4320" s="258">
        <v>14605</v>
      </c>
    </row>
    <row r="4321" spans="1:5" ht="14.5" x14ac:dyDescent="0.35">
      <c r="A4321" s="127" t="s">
        <v>4826</v>
      </c>
      <c r="B4321" s="128">
        <v>11701</v>
      </c>
      <c r="D4321" s="127" t="s">
        <v>12053</v>
      </c>
      <c r="E4321" s="258">
        <v>11701</v>
      </c>
    </row>
    <row r="4322" spans="1:5" ht="14.5" x14ac:dyDescent="0.35">
      <c r="A4322" s="127" t="s">
        <v>3511</v>
      </c>
      <c r="B4322" s="128">
        <v>25290</v>
      </c>
      <c r="D4322" s="127" t="s">
        <v>10323</v>
      </c>
      <c r="E4322" s="258">
        <v>25290</v>
      </c>
    </row>
    <row r="4323" spans="1:5" ht="14.5" x14ac:dyDescent="0.35">
      <c r="A4323" s="127" t="s">
        <v>3512</v>
      </c>
      <c r="B4323" s="128">
        <v>5270</v>
      </c>
      <c r="D4323" s="127" t="s">
        <v>10324</v>
      </c>
      <c r="E4323" s="258">
        <v>5270</v>
      </c>
    </row>
    <row r="4324" spans="1:5" ht="14.5" x14ac:dyDescent="0.35">
      <c r="A4324" s="127" t="s">
        <v>3513</v>
      </c>
      <c r="B4324" s="128">
        <v>16385</v>
      </c>
      <c r="D4324" s="127" t="s">
        <v>10325</v>
      </c>
      <c r="E4324" s="258">
        <v>16385</v>
      </c>
    </row>
    <row r="4325" spans="1:5" ht="14.5" x14ac:dyDescent="0.35">
      <c r="A4325" s="127" t="s">
        <v>3514</v>
      </c>
      <c r="B4325" s="128">
        <v>40606</v>
      </c>
      <c r="D4325" s="127" t="s">
        <v>10326</v>
      </c>
      <c r="E4325" s="258">
        <v>40606</v>
      </c>
    </row>
    <row r="4326" spans="1:5" ht="14.5" x14ac:dyDescent="0.35">
      <c r="A4326" s="127" t="s">
        <v>3515</v>
      </c>
      <c r="B4326" s="128">
        <v>16216</v>
      </c>
      <c r="D4326" s="127" t="s">
        <v>10327</v>
      </c>
      <c r="E4326" s="258">
        <v>16216</v>
      </c>
    </row>
    <row r="4327" spans="1:5" ht="14.5" x14ac:dyDescent="0.35">
      <c r="A4327" s="127" t="s">
        <v>4827</v>
      </c>
      <c r="B4327" s="128">
        <v>843</v>
      </c>
      <c r="D4327" s="127" t="s">
        <v>12054</v>
      </c>
      <c r="E4327" s="258">
        <v>843</v>
      </c>
    </row>
    <row r="4328" spans="1:5" ht="14.5" x14ac:dyDescent="0.35">
      <c r="A4328" s="127" t="s">
        <v>3516</v>
      </c>
      <c r="B4328" s="128">
        <v>32251</v>
      </c>
      <c r="D4328" s="127" t="s">
        <v>10328</v>
      </c>
      <c r="E4328" s="258">
        <v>32251</v>
      </c>
    </row>
    <row r="4329" spans="1:5" ht="14.5" x14ac:dyDescent="0.35">
      <c r="A4329" s="127" t="s">
        <v>4828</v>
      </c>
      <c r="B4329" s="128">
        <v>30277</v>
      </c>
      <c r="D4329" s="127" t="s">
        <v>12055</v>
      </c>
      <c r="E4329" s="258">
        <v>30277</v>
      </c>
    </row>
    <row r="4330" spans="1:5" ht="14.5" x14ac:dyDescent="0.35">
      <c r="A4330" s="127" t="s">
        <v>3517</v>
      </c>
      <c r="B4330" s="128">
        <v>36532</v>
      </c>
      <c r="D4330" s="127" t="s">
        <v>10329</v>
      </c>
      <c r="E4330" s="258">
        <v>36532</v>
      </c>
    </row>
    <row r="4331" spans="1:5" ht="14.5" x14ac:dyDescent="0.35">
      <c r="A4331" s="127" t="s">
        <v>3518</v>
      </c>
      <c r="B4331" s="128">
        <v>65072.78</v>
      </c>
      <c r="D4331" s="127" t="s">
        <v>10330</v>
      </c>
      <c r="E4331" s="258">
        <v>65072.78</v>
      </c>
    </row>
    <row r="4332" spans="1:5" ht="14.5" x14ac:dyDescent="0.35">
      <c r="A4332" s="127" t="s">
        <v>3519</v>
      </c>
      <c r="B4332" s="128">
        <v>89132</v>
      </c>
      <c r="D4332" s="127" t="s">
        <v>10331</v>
      </c>
      <c r="E4332" s="258">
        <v>89132</v>
      </c>
    </row>
    <row r="4333" spans="1:5" ht="14.5" x14ac:dyDescent="0.35">
      <c r="A4333" s="127" t="s">
        <v>3520</v>
      </c>
      <c r="B4333" s="128">
        <v>20225</v>
      </c>
      <c r="D4333" s="127" t="s">
        <v>10332</v>
      </c>
      <c r="E4333" s="258">
        <v>20225</v>
      </c>
    </row>
    <row r="4334" spans="1:5" ht="14.5" x14ac:dyDescent="0.35">
      <c r="A4334" s="127" t="s">
        <v>3521</v>
      </c>
      <c r="B4334" s="128">
        <v>4214</v>
      </c>
      <c r="D4334" s="127" t="s">
        <v>10333</v>
      </c>
      <c r="E4334" s="258">
        <v>4214</v>
      </c>
    </row>
    <row r="4335" spans="1:5" ht="14.5" x14ac:dyDescent="0.35">
      <c r="A4335" s="127" t="s">
        <v>3522</v>
      </c>
      <c r="B4335" s="128">
        <v>20540</v>
      </c>
      <c r="D4335" s="127" t="s">
        <v>10334</v>
      </c>
      <c r="E4335" s="258">
        <v>20540</v>
      </c>
    </row>
    <row r="4336" spans="1:5" ht="14.5" x14ac:dyDescent="0.35">
      <c r="A4336" s="127" t="s">
        <v>4829</v>
      </c>
      <c r="B4336" s="128">
        <v>18288</v>
      </c>
      <c r="D4336" s="127" t="s">
        <v>10335</v>
      </c>
      <c r="E4336" s="258">
        <v>18288</v>
      </c>
    </row>
    <row r="4337" spans="1:5" ht="14.5" x14ac:dyDescent="0.35">
      <c r="A4337" s="127" t="s">
        <v>3523</v>
      </c>
      <c r="B4337" s="128">
        <v>27251</v>
      </c>
      <c r="D4337" s="127" t="s">
        <v>10336</v>
      </c>
      <c r="E4337" s="258">
        <v>27251</v>
      </c>
    </row>
    <row r="4338" spans="1:5" ht="14.5" x14ac:dyDescent="0.35">
      <c r="A4338" s="127" t="s">
        <v>3524</v>
      </c>
      <c r="B4338" s="128">
        <v>74276</v>
      </c>
      <c r="D4338" s="127" t="s">
        <v>10337</v>
      </c>
      <c r="E4338" s="258">
        <v>74276</v>
      </c>
    </row>
    <row r="4339" spans="1:5" ht="14.5" x14ac:dyDescent="0.35">
      <c r="A4339" s="127" t="s">
        <v>3525</v>
      </c>
      <c r="B4339" s="128">
        <v>24585</v>
      </c>
      <c r="D4339" s="127" t="s">
        <v>10338</v>
      </c>
      <c r="E4339" s="258">
        <v>24585</v>
      </c>
    </row>
    <row r="4340" spans="1:5" ht="14.5" x14ac:dyDescent="0.35">
      <c r="A4340" s="127" t="s">
        <v>3526</v>
      </c>
      <c r="B4340" s="128">
        <v>6441</v>
      </c>
      <c r="D4340" s="127" t="s">
        <v>10339</v>
      </c>
      <c r="E4340" s="258">
        <v>6441</v>
      </c>
    </row>
    <row r="4341" spans="1:5" ht="14.5" x14ac:dyDescent="0.35">
      <c r="A4341" s="127" t="s">
        <v>3527</v>
      </c>
      <c r="B4341" s="128">
        <v>36128</v>
      </c>
      <c r="D4341" s="127" t="s">
        <v>10340</v>
      </c>
      <c r="E4341" s="258">
        <v>36128</v>
      </c>
    </row>
    <row r="4342" spans="1:5" ht="14.5" x14ac:dyDescent="0.35">
      <c r="A4342" s="127" t="s">
        <v>4830</v>
      </c>
      <c r="B4342" s="128">
        <v>10981</v>
      </c>
      <c r="D4342" s="127" t="s">
        <v>12056</v>
      </c>
      <c r="E4342" s="258">
        <v>10981</v>
      </c>
    </row>
    <row r="4343" spans="1:5" ht="14.5" x14ac:dyDescent="0.35">
      <c r="A4343" s="127" t="s">
        <v>3528</v>
      </c>
      <c r="B4343" s="128">
        <v>23107</v>
      </c>
      <c r="D4343" s="127" t="s">
        <v>10341</v>
      </c>
      <c r="E4343" s="258">
        <v>23107</v>
      </c>
    </row>
    <row r="4344" spans="1:5" ht="14.5" x14ac:dyDescent="0.35">
      <c r="A4344" s="127" t="s">
        <v>3529</v>
      </c>
      <c r="B4344" s="128">
        <v>40543</v>
      </c>
      <c r="D4344" s="127" t="s">
        <v>10342</v>
      </c>
      <c r="E4344" s="258">
        <v>40543</v>
      </c>
    </row>
    <row r="4345" spans="1:5" ht="14.5" x14ac:dyDescent="0.35">
      <c r="A4345" s="127" t="s">
        <v>3530</v>
      </c>
      <c r="B4345" s="128">
        <v>15811</v>
      </c>
      <c r="D4345" s="127" t="s">
        <v>10343</v>
      </c>
      <c r="E4345" s="258">
        <v>15811</v>
      </c>
    </row>
    <row r="4346" spans="1:5" ht="14.5" x14ac:dyDescent="0.35">
      <c r="A4346" s="127" t="s">
        <v>4831</v>
      </c>
      <c r="B4346" s="128">
        <v>24706</v>
      </c>
      <c r="D4346" s="127" t="s">
        <v>12057</v>
      </c>
      <c r="E4346" s="258">
        <v>24706</v>
      </c>
    </row>
    <row r="4347" spans="1:5" ht="14.5" x14ac:dyDescent="0.35">
      <c r="A4347" s="127" t="s">
        <v>4832</v>
      </c>
      <c r="B4347" s="128">
        <v>23580</v>
      </c>
      <c r="D4347" s="127" t="s">
        <v>12058</v>
      </c>
      <c r="E4347" s="258">
        <v>23580</v>
      </c>
    </row>
    <row r="4348" spans="1:5" ht="14.5" x14ac:dyDescent="0.35">
      <c r="A4348" s="127" t="s">
        <v>3531</v>
      </c>
      <c r="B4348" s="128">
        <v>32521</v>
      </c>
      <c r="D4348" s="127" t="s">
        <v>10344</v>
      </c>
      <c r="E4348" s="258">
        <v>32521</v>
      </c>
    </row>
    <row r="4349" spans="1:5" ht="14.5" x14ac:dyDescent="0.35">
      <c r="A4349" s="127" t="s">
        <v>4833</v>
      </c>
      <c r="B4349" s="128">
        <v>33377</v>
      </c>
      <c r="D4349" s="127" t="s">
        <v>12059</v>
      </c>
      <c r="E4349" s="258">
        <v>33377</v>
      </c>
    </row>
    <row r="4350" spans="1:5" ht="14.5" x14ac:dyDescent="0.35">
      <c r="A4350" s="127" t="s">
        <v>3532</v>
      </c>
      <c r="B4350" s="128">
        <v>34413</v>
      </c>
      <c r="D4350" s="127" t="s">
        <v>10345</v>
      </c>
      <c r="E4350" s="258">
        <v>34413</v>
      </c>
    </row>
    <row r="4351" spans="1:5" ht="14.5" x14ac:dyDescent="0.35">
      <c r="A4351" s="127" t="s">
        <v>4834</v>
      </c>
      <c r="B4351" s="128">
        <v>3190</v>
      </c>
      <c r="D4351" s="127" t="s">
        <v>12060</v>
      </c>
      <c r="E4351" s="258">
        <v>3190</v>
      </c>
    </row>
    <row r="4352" spans="1:5" ht="14.5" x14ac:dyDescent="0.35">
      <c r="A4352" s="127" t="s">
        <v>4835</v>
      </c>
      <c r="B4352" s="128">
        <v>12431</v>
      </c>
      <c r="D4352" s="127" t="s">
        <v>12061</v>
      </c>
      <c r="E4352" s="258">
        <v>12431</v>
      </c>
    </row>
    <row r="4353" spans="1:5" ht="14.5" x14ac:dyDescent="0.35">
      <c r="A4353" s="127" t="s">
        <v>4837</v>
      </c>
      <c r="B4353" s="128">
        <v>12467</v>
      </c>
      <c r="D4353" s="127" t="s">
        <v>12062</v>
      </c>
      <c r="E4353" s="258">
        <v>12467</v>
      </c>
    </row>
    <row r="4354" spans="1:5" ht="14.5" x14ac:dyDescent="0.35">
      <c r="A4354" s="127" t="s">
        <v>4836</v>
      </c>
      <c r="B4354" s="128">
        <v>15337</v>
      </c>
      <c r="D4354" s="127" t="s">
        <v>12063</v>
      </c>
      <c r="E4354" s="258">
        <v>15337</v>
      </c>
    </row>
    <row r="4355" spans="1:5" ht="14.5" x14ac:dyDescent="0.35">
      <c r="A4355" s="127" t="s">
        <v>4920</v>
      </c>
      <c r="B4355" s="128">
        <v>12304</v>
      </c>
      <c r="D4355" s="127" t="s">
        <v>12064</v>
      </c>
      <c r="E4355" s="258">
        <v>12304</v>
      </c>
    </row>
    <row r="4356" spans="1:5" ht="14.5" x14ac:dyDescent="0.35">
      <c r="A4356" s="127" t="s">
        <v>3533</v>
      </c>
      <c r="B4356" s="128">
        <v>18492</v>
      </c>
      <c r="D4356" s="127" t="s">
        <v>10346</v>
      </c>
      <c r="E4356" s="258">
        <v>18492</v>
      </c>
    </row>
    <row r="4357" spans="1:5" ht="14.5" x14ac:dyDescent="0.35">
      <c r="A4357" s="127" t="s">
        <v>4839</v>
      </c>
      <c r="B4357" s="128">
        <v>162600</v>
      </c>
      <c r="D4357" s="127" t="s">
        <v>10347</v>
      </c>
      <c r="E4357" s="258">
        <v>162600</v>
      </c>
    </row>
    <row r="4358" spans="1:5" ht="14.5" x14ac:dyDescent="0.35">
      <c r="A4358" s="127" t="s">
        <v>4921</v>
      </c>
      <c r="B4358" s="128">
        <v>4627</v>
      </c>
      <c r="D4358" s="127" t="s">
        <v>12065</v>
      </c>
      <c r="E4358" s="258">
        <v>4627</v>
      </c>
    </row>
    <row r="4359" spans="1:5" ht="14.5" x14ac:dyDescent="0.35">
      <c r="A4359" s="127" t="s">
        <v>4922</v>
      </c>
      <c r="B4359" s="128">
        <v>2196</v>
      </c>
      <c r="D4359" s="127" t="s">
        <v>12066</v>
      </c>
      <c r="E4359" s="258">
        <v>2196</v>
      </c>
    </row>
    <row r="4360" spans="1:5" ht="14.5" x14ac:dyDescent="0.35">
      <c r="A4360" s="127" t="s">
        <v>3534</v>
      </c>
      <c r="B4360" s="128">
        <v>3101</v>
      </c>
      <c r="D4360" s="127" t="s">
        <v>10348</v>
      </c>
      <c r="E4360" s="258">
        <v>3101</v>
      </c>
    </row>
    <row r="4361" spans="1:5" ht="14.5" x14ac:dyDescent="0.35">
      <c r="A4361" s="127" t="s">
        <v>4840</v>
      </c>
      <c r="B4361" s="128">
        <v>34304</v>
      </c>
      <c r="D4361" s="127" t="s">
        <v>12067</v>
      </c>
      <c r="E4361" s="258">
        <v>34304</v>
      </c>
    </row>
    <row r="4362" spans="1:5" ht="14.5" x14ac:dyDescent="0.35">
      <c r="A4362" s="127" t="s">
        <v>4841</v>
      </c>
      <c r="B4362" s="128">
        <v>22698</v>
      </c>
      <c r="D4362" s="127" t="s">
        <v>12068</v>
      </c>
      <c r="E4362" s="258">
        <v>22698</v>
      </c>
    </row>
    <row r="4363" spans="1:5" ht="14.5" x14ac:dyDescent="0.35">
      <c r="A4363" s="127" t="s">
        <v>4842</v>
      </c>
      <c r="B4363" s="128">
        <v>21244</v>
      </c>
      <c r="D4363" s="127" t="s">
        <v>12069</v>
      </c>
      <c r="E4363" s="258">
        <v>21244</v>
      </c>
    </row>
    <row r="4364" spans="1:5" ht="14.5" x14ac:dyDescent="0.35">
      <c r="A4364" s="127" t="s">
        <v>4843</v>
      </c>
      <c r="B4364" s="128">
        <v>13730</v>
      </c>
      <c r="D4364" s="127" t="s">
        <v>12070</v>
      </c>
      <c r="E4364" s="258">
        <v>13730</v>
      </c>
    </row>
    <row r="4365" spans="1:5" ht="14.5" x14ac:dyDescent="0.35">
      <c r="A4365" s="127" t="s">
        <v>4844</v>
      </c>
      <c r="B4365" s="128">
        <v>46344</v>
      </c>
      <c r="D4365" s="127" t="s">
        <v>10349</v>
      </c>
      <c r="E4365" s="258">
        <v>46344</v>
      </c>
    </row>
    <row r="4366" spans="1:5" ht="14.5" x14ac:dyDescent="0.35">
      <c r="A4366" s="127" t="s">
        <v>4845</v>
      </c>
      <c r="B4366" s="128">
        <v>15049</v>
      </c>
      <c r="D4366" s="127" t="s">
        <v>12071</v>
      </c>
      <c r="E4366" s="258">
        <v>15049</v>
      </c>
    </row>
    <row r="4367" spans="1:5" ht="14.5" x14ac:dyDescent="0.35">
      <c r="A4367" s="127" t="s">
        <v>4923</v>
      </c>
      <c r="B4367" s="128">
        <v>556</v>
      </c>
      <c r="D4367" s="127" t="s">
        <v>12072</v>
      </c>
      <c r="E4367" s="258">
        <v>556</v>
      </c>
    </row>
    <row r="4368" spans="1:5" ht="14.5" x14ac:dyDescent="0.35">
      <c r="A4368" s="127" t="s">
        <v>4846</v>
      </c>
      <c r="B4368" s="128">
        <v>29485</v>
      </c>
      <c r="D4368" s="127" t="s">
        <v>12073</v>
      </c>
      <c r="E4368" s="258">
        <v>29485</v>
      </c>
    </row>
    <row r="4369" spans="1:5" ht="14.5" x14ac:dyDescent="0.35">
      <c r="A4369" s="127" t="s">
        <v>4924</v>
      </c>
      <c r="B4369" s="128">
        <v>1069</v>
      </c>
      <c r="D4369" s="127" t="s">
        <v>12074</v>
      </c>
      <c r="E4369" s="258">
        <v>1069</v>
      </c>
    </row>
    <row r="4370" spans="1:5" ht="14.5" x14ac:dyDescent="0.35">
      <c r="A4370" s="127" t="s">
        <v>4925</v>
      </c>
      <c r="B4370" s="128">
        <v>3885</v>
      </c>
      <c r="D4370" s="127" t="s">
        <v>12075</v>
      </c>
      <c r="E4370" s="258">
        <v>3885</v>
      </c>
    </row>
    <row r="4371" spans="1:5" ht="14.5" x14ac:dyDescent="0.35">
      <c r="A4371" s="127" t="s">
        <v>4847</v>
      </c>
      <c r="B4371" s="128">
        <v>91270</v>
      </c>
      <c r="D4371" s="127" t="s">
        <v>12076</v>
      </c>
      <c r="E4371" s="258">
        <v>91270</v>
      </c>
    </row>
    <row r="4372" spans="1:5" ht="14.5" x14ac:dyDescent="0.35">
      <c r="A4372" s="127" t="s">
        <v>3535</v>
      </c>
      <c r="B4372" s="128">
        <v>6858</v>
      </c>
      <c r="D4372" s="127" t="s">
        <v>10350</v>
      </c>
      <c r="E4372" s="258">
        <v>6858</v>
      </c>
    </row>
    <row r="4373" spans="1:5" ht="14.5" x14ac:dyDescent="0.35">
      <c r="A4373" s="127" t="s">
        <v>3536</v>
      </c>
      <c r="B4373" s="128">
        <v>2823</v>
      </c>
      <c r="D4373" s="127" t="s">
        <v>10351</v>
      </c>
      <c r="E4373" s="258">
        <v>2823</v>
      </c>
    </row>
    <row r="4374" spans="1:5" ht="14.5" x14ac:dyDescent="0.35">
      <c r="A4374" s="127" t="s">
        <v>3537</v>
      </c>
      <c r="B4374" s="128">
        <v>168831</v>
      </c>
      <c r="D4374" s="127" t="s">
        <v>10352</v>
      </c>
      <c r="E4374" s="258">
        <v>168831</v>
      </c>
    </row>
    <row r="4375" spans="1:5" ht="14.5" x14ac:dyDescent="0.35">
      <c r="A4375" s="127" t="s">
        <v>4848</v>
      </c>
      <c r="B4375" s="128">
        <v>30868</v>
      </c>
      <c r="D4375" s="127" t="s">
        <v>12077</v>
      </c>
      <c r="E4375" s="258">
        <v>30868</v>
      </c>
    </row>
    <row r="4376" spans="1:5" ht="14.5" x14ac:dyDescent="0.35">
      <c r="A4376" s="127" t="s">
        <v>3538</v>
      </c>
      <c r="B4376" s="128">
        <v>3158</v>
      </c>
      <c r="D4376" s="127" t="s">
        <v>10353</v>
      </c>
      <c r="E4376" s="258">
        <v>3158</v>
      </c>
    </row>
    <row r="4377" spans="1:5" ht="14.5" x14ac:dyDescent="0.35">
      <c r="A4377" s="127" t="s">
        <v>3539</v>
      </c>
      <c r="B4377" s="128">
        <v>2844</v>
      </c>
      <c r="D4377" s="127" t="s">
        <v>10354</v>
      </c>
      <c r="E4377" s="258">
        <v>2844</v>
      </c>
    </row>
    <row r="4378" spans="1:5" ht="14.5" x14ac:dyDescent="0.35">
      <c r="A4378" s="127" t="s">
        <v>4926</v>
      </c>
      <c r="B4378" s="128">
        <v>8298</v>
      </c>
      <c r="D4378" s="127" t="s">
        <v>12078</v>
      </c>
      <c r="E4378" s="258">
        <v>8298</v>
      </c>
    </row>
    <row r="4379" spans="1:5" ht="14.5" x14ac:dyDescent="0.35">
      <c r="A4379" s="127" t="s">
        <v>4927</v>
      </c>
      <c r="B4379" s="128">
        <v>4056</v>
      </c>
      <c r="D4379" s="127" t="s">
        <v>12079</v>
      </c>
      <c r="E4379" s="258">
        <v>4056</v>
      </c>
    </row>
    <row r="4380" spans="1:5" ht="14.5" x14ac:dyDescent="0.35">
      <c r="A4380" s="127" t="s">
        <v>4928</v>
      </c>
      <c r="B4380" s="128">
        <v>1283</v>
      </c>
      <c r="D4380" s="127" t="s">
        <v>12080</v>
      </c>
      <c r="E4380" s="258">
        <v>1283</v>
      </c>
    </row>
    <row r="4381" spans="1:5" ht="14.5" x14ac:dyDescent="0.35">
      <c r="A4381" s="127" t="s">
        <v>4849</v>
      </c>
      <c r="B4381" s="128">
        <v>84797</v>
      </c>
      <c r="D4381" s="127" t="s">
        <v>12081</v>
      </c>
      <c r="E4381" s="258">
        <v>84797</v>
      </c>
    </row>
    <row r="4382" spans="1:5" ht="14.5" x14ac:dyDescent="0.35">
      <c r="A4382" s="127" t="s">
        <v>4929</v>
      </c>
      <c r="B4382" s="128">
        <v>2402</v>
      </c>
      <c r="D4382" s="127" t="s">
        <v>12082</v>
      </c>
      <c r="E4382" s="258">
        <v>2402</v>
      </c>
    </row>
    <row r="4383" spans="1:5" ht="14.5" x14ac:dyDescent="0.35">
      <c r="A4383" s="127" t="s">
        <v>3540</v>
      </c>
      <c r="B4383" s="128">
        <v>239748</v>
      </c>
      <c r="D4383" s="127" t="s">
        <v>10355</v>
      </c>
      <c r="E4383" s="258">
        <v>239748</v>
      </c>
    </row>
    <row r="4384" spans="1:5" ht="14.5" x14ac:dyDescent="0.35">
      <c r="A4384" s="127" t="s">
        <v>5974</v>
      </c>
      <c r="B4384" s="128">
        <v>39501</v>
      </c>
      <c r="D4384" s="127" t="s">
        <v>12083</v>
      </c>
      <c r="E4384" s="258">
        <v>39501</v>
      </c>
    </row>
    <row r="4385" spans="1:5" ht="14.5" x14ac:dyDescent="0.35">
      <c r="A4385" s="127" t="s">
        <v>4930</v>
      </c>
      <c r="B4385" s="128">
        <v>6245</v>
      </c>
      <c r="D4385" s="127" t="s">
        <v>12084</v>
      </c>
      <c r="E4385" s="258">
        <v>6245</v>
      </c>
    </row>
    <row r="4386" spans="1:5" ht="14.5" x14ac:dyDescent="0.35">
      <c r="A4386" s="127" t="s">
        <v>4931</v>
      </c>
      <c r="B4386" s="128">
        <v>6423</v>
      </c>
      <c r="D4386" s="127" t="s">
        <v>10356</v>
      </c>
      <c r="E4386" s="258">
        <v>6423</v>
      </c>
    </row>
    <row r="4387" spans="1:5" ht="14.5" x14ac:dyDescent="0.35">
      <c r="A4387" s="127" t="s">
        <v>4932</v>
      </c>
      <c r="B4387" s="128">
        <v>2859</v>
      </c>
      <c r="D4387" s="127" t="s">
        <v>10357</v>
      </c>
      <c r="E4387" s="258">
        <v>2859</v>
      </c>
    </row>
    <row r="4388" spans="1:5" ht="14.5" x14ac:dyDescent="0.35">
      <c r="A4388" s="127" t="s">
        <v>4933</v>
      </c>
      <c r="B4388" s="128">
        <v>3322</v>
      </c>
      <c r="D4388" s="127" t="s">
        <v>12085</v>
      </c>
      <c r="E4388" s="258">
        <v>3322</v>
      </c>
    </row>
    <row r="4389" spans="1:5" ht="14.5" x14ac:dyDescent="0.35">
      <c r="A4389" s="127" t="s">
        <v>3541</v>
      </c>
      <c r="B4389" s="128">
        <v>81190</v>
      </c>
      <c r="D4389" s="127" t="s">
        <v>10358</v>
      </c>
      <c r="E4389" s="258">
        <v>81190</v>
      </c>
    </row>
    <row r="4390" spans="1:5" ht="14.5" x14ac:dyDescent="0.35">
      <c r="A4390" s="127" t="s">
        <v>4850</v>
      </c>
      <c r="B4390" s="128">
        <v>13659</v>
      </c>
      <c r="D4390" s="127" t="s">
        <v>12086</v>
      </c>
      <c r="E4390" s="258">
        <v>13659</v>
      </c>
    </row>
    <row r="4391" spans="1:5" ht="14.5" x14ac:dyDescent="0.35">
      <c r="A4391" s="127" t="s">
        <v>4851</v>
      </c>
      <c r="B4391" s="128">
        <v>58199</v>
      </c>
      <c r="D4391" s="127" t="s">
        <v>12087</v>
      </c>
      <c r="E4391" s="258">
        <v>58199</v>
      </c>
    </row>
    <row r="4392" spans="1:5" ht="14.5" x14ac:dyDescent="0.35">
      <c r="A4392" s="127" t="s">
        <v>4934</v>
      </c>
      <c r="B4392" s="128">
        <v>1469</v>
      </c>
      <c r="D4392" s="127" t="s">
        <v>12088</v>
      </c>
      <c r="E4392" s="258">
        <v>1469</v>
      </c>
    </row>
    <row r="4393" spans="1:5" ht="14.5" x14ac:dyDescent="0.35">
      <c r="A4393" s="127" t="s">
        <v>4852</v>
      </c>
      <c r="B4393" s="128">
        <v>17644</v>
      </c>
      <c r="D4393" s="127" t="s">
        <v>12089</v>
      </c>
      <c r="E4393" s="258">
        <v>17644</v>
      </c>
    </row>
    <row r="4394" spans="1:5" ht="14.5" x14ac:dyDescent="0.35">
      <c r="A4394" s="127" t="s">
        <v>4853</v>
      </c>
      <c r="B4394" s="128">
        <v>113419</v>
      </c>
      <c r="D4394" s="127" t="s">
        <v>12090</v>
      </c>
      <c r="E4394" s="258">
        <v>113419</v>
      </c>
    </row>
    <row r="4395" spans="1:5" ht="14.5" x14ac:dyDescent="0.35">
      <c r="A4395" s="127" t="s">
        <v>4854</v>
      </c>
      <c r="B4395" s="128">
        <v>29107</v>
      </c>
      <c r="D4395" s="127" t="s">
        <v>12091</v>
      </c>
      <c r="E4395" s="258">
        <v>29107</v>
      </c>
    </row>
    <row r="4396" spans="1:5" ht="14.5" x14ac:dyDescent="0.35">
      <c r="A4396" s="127" t="s">
        <v>3542</v>
      </c>
      <c r="B4396" s="128">
        <v>21087</v>
      </c>
      <c r="D4396" s="127" t="s">
        <v>10359</v>
      </c>
      <c r="E4396" s="258">
        <v>21087</v>
      </c>
    </row>
    <row r="4397" spans="1:5" ht="14.5" x14ac:dyDescent="0.35">
      <c r="A4397" s="127" t="s">
        <v>4855</v>
      </c>
      <c r="B4397" s="128">
        <v>63717</v>
      </c>
      <c r="D4397" s="127" t="s">
        <v>12092</v>
      </c>
      <c r="E4397" s="258">
        <v>63717</v>
      </c>
    </row>
    <row r="4398" spans="1:5" ht="14.5" x14ac:dyDescent="0.35">
      <c r="A4398" s="127" t="s">
        <v>3543</v>
      </c>
      <c r="B4398" s="128">
        <v>4078</v>
      </c>
      <c r="D4398" s="127" t="s">
        <v>10360</v>
      </c>
      <c r="E4398" s="258">
        <v>4078</v>
      </c>
    </row>
    <row r="4399" spans="1:5" ht="14.5" x14ac:dyDescent="0.35">
      <c r="A4399" s="127" t="s">
        <v>4935</v>
      </c>
      <c r="B4399" s="128">
        <v>3657</v>
      </c>
      <c r="D4399" s="127" t="s">
        <v>12093</v>
      </c>
      <c r="E4399" s="258">
        <v>3657</v>
      </c>
    </row>
    <row r="4400" spans="1:5" ht="14.5" x14ac:dyDescent="0.35">
      <c r="A4400" s="127" t="s">
        <v>4936</v>
      </c>
      <c r="B4400" s="128">
        <v>1533</v>
      </c>
      <c r="D4400" s="127" t="s">
        <v>12094</v>
      </c>
      <c r="E4400" s="258">
        <v>1533</v>
      </c>
    </row>
    <row r="4401" spans="1:5" ht="14.5" x14ac:dyDescent="0.35">
      <c r="A4401" s="127" t="s">
        <v>4856</v>
      </c>
      <c r="B4401" s="128">
        <v>22413</v>
      </c>
      <c r="D4401" s="127" t="s">
        <v>12095</v>
      </c>
      <c r="E4401" s="258">
        <v>22413</v>
      </c>
    </row>
    <row r="4402" spans="1:5" ht="14.5" x14ac:dyDescent="0.35">
      <c r="A4402" s="127" t="s">
        <v>3544</v>
      </c>
      <c r="B4402" s="128">
        <v>1354</v>
      </c>
      <c r="D4402" s="127" t="s">
        <v>10361</v>
      </c>
      <c r="E4402" s="258">
        <v>1354</v>
      </c>
    </row>
    <row r="4403" spans="1:5" ht="14.5" x14ac:dyDescent="0.35">
      <c r="A4403" s="127" t="s">
        <v>4857</v>
      </c>
      <c r="B4403" s="128">
        <v>13987</v>
      </c>
      <c r="D4403" s="127" t="s">
        <v>12096</v>
      </c>
      <c r="E4403" s="258">
        <v>13987</v>
      </c>
    </row>
    <row r="4404" spans="1:5" ht="14.5" x14ac:dyDescent="0.35">
      <c r="A4404" s="127" t="s">
        <v>3545</v>
      </c>
      <c r="B4404" s="128">
        <v>9125</v>
      </c>
      <c r="D4404" s="127" t="s">
        <v>10362</v>
      </c>
      <c r="E4404" s="258">
        <v>9125</v>
      </c>
    </row>
    <row r="4405" spans="1:5" ht="14.5" x14ac:dyDescent="0.35">
      <c r="A4405" s="127" t="s">
        <v>4858</v>
      </c>
      <c r="B4405" s="128">
        <v>102433</v>
      </c>
      <c r="D4405" s="127" t="s">
        <v>12097</v>
      </c>
      <c r="E4405" s="258">
        <v>102433</v>
      </c>
    </row>
    <row r="4406" spans="1:5" ht="14.5" x14ac:dyDescent="0.35">
      <c r="A4406" s="127" t="s">
        <v>3546</v>
      </c>
      <c r="B4406" s="128">
        <v>7008</v>
      </c>
      <c r="D4406" s="127" t="s">
        <v>10363</v>
      </c>
      <c r="E4406" s="258">
        <v>7008</v>
      </c>
    </row>
    <row r="4407" spans="1:5" ht="14.5" x14ac:dyDescent="0.35">
      <c r="A4407" s="127" t="s">
        <v>4859</v>
      </c>
      <c r="B4407" s="128">
        <v>39529</v>
      </c>
      <c r="D4407" s="127" t="s">
        <v>12098</v>
      </c>
      <c r="E4407" s="258">
        <v>39529</v>
      </c>
    </row>
    <row r="4408" spans="1:5" ht="14.5" x14ac:dyDescent="0.35">
      <c r="A4408" s="127" t="s">
        <v>3547</v>
      </c>
      <c r="B4408" s="128">
        <v>15890</v>
      </c>
      <c r="D4408" s="127" t="s">
        <v>10364</v>
      </c>
      <c r="E4408" s="258">
        <v>15890</v>
      </c>
    </row>
    <row r="4409" spans="1:5" ht="14.5" x14ac:dyDescent="0.35">
      <c r="A4409" s="127" t="s">
        <v>4937</v>
      </c>
      <c r="B4409" s="128">
        <v>634</v>
      </c>
      <c r="D4409" s="127" t="s">
        <v>12099</v>
      </c>
      <c r="E4409" s="258">
        <v>634</v>
      </c>
    </row>
    <row r="4410" spans="1:5" ht="14.5" x14ac:dyDescent="0.35">
      <c r="A4410" s="127" t="s">
        <v>3548</v>
      </c>
      <c r="B4410" s="128">
        <v>5375</v>
      </c>
      <c r="D4410" s="127" t="s">
        <v>10365</v>
      </c>
      <c r="E4410" s="258">
        <v>5375</v>
      </c>
    </row>
    <row r="4411" spans="1:5" ht="14.5" x14ac:dyDescent="0.35">
      <c r="A4411" s="127" t="s">
        <v>3549</v>
      </c>
      <c r="B4411" s="128">
        <v>97130</v>
      </c>
      <c r="D4411" s="127" t="s">
        <v>10366</v>
      </c>
      <c r="E4411" s="258">
        <v>97130</v>
      </c>
    </row>
    <row r="4412" spans="1:5" ht="14.5" x14ac:dyDescent="0.35">
      <c r="A4412" s="127" t="s">
        <v>3550</v>
      </c>
      <c r="B4412" s="128">
        <v>359326</v>
      </c>
      <c r="D4412" s="127" t="s">
        <v>10367</v>
      </c>
      <c r="E4412" s="258">
        <v>359326</v>
      </c>
    </row>
    <row r="4413" spans="1:5" ht="14.5" x14ac:dyDescent="0.35">
      <c r="A4413" s="127" t="s">
        <v>4938</v>
      </c>
      <c r="B4413" s="128">
        <v>6494</v>
      </c>
      <c r="D4413" s="127" t="s">
        <v>12100</v>
      </c>
      <c r="E4413" s="258">
        <v>6494</v>
      </c>
    </row>
    <row r="4414" spans="1:5" ht="14.5" x14ac:dyDescent="0.35">
      <c r="A4414" s="127" t="s">
        <v>3551</v>
      </c>
      <c r="B4414" s="128">
        <v>3964</v>
      </c>
      <c r="D4414" s="127" t="s">
        <v>10368</v>
      </c>
      <c r="E4414" s="258">
        <v>3964</v>
      </c>
    </row>
    <row r="4415" spans="1:5" ht="14.5" x14ac:dyDescent="0.35">
      <c r="A4415" s="127" t="s">
        <v>3552</v>
      </c>
      <c r="B4415" s="128">
        <v>29470</v>
      </c>
      <c r="D4415" s="127" t="s">
        <v>10369</v>
      </c>
      <c r="E4415" s="258">
        <v>29470</v>
      </c>
    </row>
    <row r="4416" spans="1:5" ht="14.5" x14ac:dyDescent="0.35">
      <c r="A4416" s="127" t="s">
        <v>4860</v>
      </c>
      <c r="B4416" s="128">
        <v>36870</v>
      </c>
      <c r="D4416" s="127" t="s">
        <v>12101</v>
      </c>
      <c r="E4416" s="258">
        <v>36870</v>
      </c>
    </row>
    <row r="4417" spans="1:5" ht="14.5" x14ac:dyDescent="0.35">
      <c r="A4417" s="127" t="s">
        <v>4861</v>
      </c>
      <c r="B4417" s="128">
        <v>134285</v>
      </c>
      <c r="D4417" s="127" t="s">
        <v>12102</v>
      </c>
      <c r="E4417" s="258">
        <v>134285</v>
      </c>
    </row>
    <row r="4418" spans="1:5" ht="14.5" x14ac:dyDescent="0.35">
      <c r="A4418" s="127" t="s">
        <v>4862</v>
      </c>
      <c r="B4418" s="128">
        <v>21607</v>
      </c>
      <c r="D4418" s="127" t="s">
        <v>10370</v>
      </c>
      <c r="E4418" s="258">
        <v>21607</v>
      </c>
    </row>
    <row r="4419" spans="1:5" ht="14.5" x14ac:dyDescent="0.35">
      <c r="A4419" s="127" t="s">
        <v>3553</v>
      </c>
      <c r="B4419" s="128">
        <v>16282</v>
      </c>
      <c r="D4419" s="127" t="s">
        <v>10371</v>
      </c>
      <c r="E4419" s="258">
        <v>16282</v>
      </c>
    </row>
    <row r="4420" spans="1:5" ht="14.5" x14ac:dyDescent="0.35">
      <c r="A4420" s="127" t="s">
        <v>5070</v>
      </c>
      <c r="B4420" s="128">
        <v>1526</v>
      </c>
      <c r="D4420" s="127" t="s">
        <v>12103</v>
      </c>
      <c r="E4420" s="258">
        <v>1526</v>
      </c>
    </row>
    <row r="4421" spans="1:5" ht="14.5" x14ac:dyDescent="0.35">
      <c r="A4421" s="127" t="s">
        <v>4939</v>
      </c>
      <c r="B4421" s="128">
        <v>3158</v>
      </c>
      <c r="D4421" s="127" t="s">
        <v>12104</v>
      </c>
      <c r="E4421" s="258">
        <v>3158</v>
      </c>
    </row>
    <row r="4422" spans="1:5" ht="14.5" x14ac:dyDescent="0.35">
      <c r="A4422" s="127" t="s">
        <v>4863</v>
      </c>
      <c r="B4422" s="128">
        <v>43721</v>
      </c>
      <c r="D4422" s="127" t="s">
        <v>12105</v>
      </c>
      <c r="E4422" s="258">
        <v>43721</v>
      </c>
    </row>
    <row r="4423" spans="1:5" ht="14.5" x14ac:dyDescent="0.35">
      <c r="A4423" s="127" t="s">
        <v>3554</v>
      </c>
      <c r="B4423" s="128">
        <v>68001</v>
      </c>
      <c r="D4423" s="127" t="s">
        <v>10372</v>
      </c>
      <c r="E4423" s="258">
        <v>68001</v>
      </c>
    </row>
    <row r="4424" spans="1:5" ht="14.5" x14ac:dyDescent="0.35">
      <c r="A4424" s="127" t="s">
        <v>3555</v>
      </c>
      <c r="B4424" s="128">
        <v>231621</v>
      </c>
      <c r="D4424" s="127" t="s">
        <v>10373</v>
      </c>
      <c r="E4424" s="258">
        <v>231621</v>
      </c>
    </row>
    <row r="4425" spans="1:5" ht="14.5" x14ac:dyDescent="0.35">
      <c r="A4425" s="127" t="s">
        <v>4940</v>
      </c>
      <c r="B4425" s="128">
        <v>4562</v>
      </c>
      <c r="D4425" s="127" t="s">
        <v>12106</v>
      </c>
      <c r="E4425" s="258">
        <v>4562</v>
      </c>
    </row>
    <row r="4426" spans="1:5" ht="14.5" x14ac:dyDescent="0.35">
      <c r="A4426" s="127" t="s">
        <v>4941</v>
      </c>
      <c r="B4426" s="128">
        <v>3329</v>
      </c>
      <c r="D4426" s="127" t="s">
        <v>12107</v>
      </c>
      <c r="E4426" s="258">
        <v>3329</v>
      </c>
    </row>
    <row r="4427" spans="1:5" ht="14.5" x14ac:dyDescent="0.35">
      <c r="A4427" s="127" t="s">
        <v>3556</v>
      </c>
      <c r="B4427" s="128">
        <v>1618</v>
      </c>
      <c r="D4427" s="127" t="s">
        <v>10374</v>
      </c>
      <c r="E4427" s="258">
        <v>1618</v>
      </c>
    </row>
    <row r="4428" spans="1:5" ht="14.5" x14ac:dyDescent="0.35">
      <c r="A4428" s="127" t="s">
        <v>4942</v>
      </c>
      <c r="B4428" s="128">
        <v>3572</v>
      </c>
      <c r="D4428" s="127" t="s">
        <v>12108</v>
      </c>
      <c r="E4428" s="258">
        <v>3572</v>
      </c>
    </row>
    <row r="4429" spans="1:5" ht="14.5" x14ac:dyDescent="0.35">
      <c r="A4429" s="127" t="s">
        <v>4943</v>
      </c>
      <c r="B4429" s="128">
        <v>5190</v>
      </c>
      <c r="D4429" s="127" t="s">
        <v>12109</v>
      </c>
      <c r="E4429" s="258">
        <v>5190</v>
      </c>
    </row>
    <row r="4430" spans="1:5" ht="14.5" x14ac:dyDescent="0.35">
      <c r="A4430" s="127" t="s">
        <v>4944</v>
      </c>
      <c r="B4430" s="128">
        <v>4377</v>
      </c>
      <c r="D4430" s="127" t="s">
        <v>12110</v>
      </c>
      <c r="E4430" s="258">
        <v>4377</v>
      </c>
    </row>
    <row r="4431" spans="1:5" ht="14.5" x14ac:dyDescent="0.35">
      <c r="A4431" s="127" t="s">
        <v>3557</v>
      </c>
      <c r="B4431" s="128">
        <v>9638</v>
      </c>
      <c r="D4431" s="127" t="s">
        <v>10375</v>
      </c>
      <c r="E4431" s="258">
        <v>9638</v>
      </c>
    </row>
    <row r="4432" spans="1:5" ht="14.5" x14ac:dyDescent="0.35">
      <c r="A4432" s="127" t="s">
        <v>4945</v>
      </c>
      <c r="B4432" s="128">
        <v>1511</v>
      </c>
      <c r="D4432" s="127" t="s">
        <v>12111</v>
      </c>
      <c r="E4432" s="258">
        <v>1511</v>
      </c>
    </row>
    <row r="4433" spans="1:5" ht="14.5" x14ac:dyDescent="0.35">
      <c r="A4433" s="127" t="s">
        <v>3558</v>
      </c>
      <c r="B4433" s="128">
        <v>4021</v>
      </c>
      <c r="D4433" s="127" t="s">
        <v>10376</v>
      </c>
      <c r="E4433" s="258">
        <v>4021</v>
      </c>
    </row>
    <row r="4434" spans="1:5" ht="14.5" x14ac:dyDescent="0.35">
      <c r="A4434" s="127" t="s">
        <v>4946</v>
      </c>
      <c r="B4434" s="128">
        <v>2509</v>
      </c>
      <c r="D4434" s="127" t="s">
        <v>12112</v>
      </c>
      <c r="E4434" s="258">
        <v>2509</v>
      </c>
    </row>
    <row r="4435" spans="1:5" ht="14.5" x14ac:dyDescent="0.35">
      <c r="A4435" s="127" t="s">
        <v>4947</v>
      </c>
      <c r="B4435" s="128">
        <v>2424</v>
      </c>
      <c r="D4435" s="127" t="s">
        <v>12113</v>
      </c>
      <c r="E4435" s="258">
        <v>2424</v>
      </c>
    </row>
    <row r="4436" spans="1:5" ht="14.5" x14ac:dyDescent="0.35">
      <c r="A4436" s="127" t="s">
        <v>4948</v>
      </c>
      <c r="B4436" s="128">
        <v>5004</v>
      </c>
      <c r="D4436" s="127" t="s">
        <v>12114</v>
      </c>
      <c r="E4436" s="258">
        <v>5004</v>
      </c>
    </row>
    <row r="4437" spans="1:5" ht="14.5" x14ac:dyDescent="0.35">
      <c r="A4437" s="127" t="s">
        <v>3559</v>
      </c>
      <c r="B4437" s="128">
        <v>2631</v>
      </c>
      <c r="D4437" s="127" t="s">
        <v>10377</v>
      </c>
      <c r="E4437" s="258">
        <v>2631</v>
      </c>
    </row>
    <row r="4438" spans="1:5" ht="14.5" x14ac:dyDescent="0.35">
      <c r="A4438" s="127" t="s">
        <v>4949</v>
      </c>
      <c r="B4438" s="128">
        <v>820</v>
      </c>
      <c r="D4438" s="127" t="s">
        <v>12115</v>
      </c>
      <c r="E4438" s="258">
        <v>820</v>
      </c>
    </row>
    <row r="4439" spans="1:5" ht="14.5" x14ac:dyDescent="0.35">
      <c r="A4439" s="127" t="s">
        <v>4864</v>
      </c>
      <c r="B4439" s="128">
        <v>41604</v>
      </c>
      <c r="D4439" s="127" t="s">
        <v>10378</v>
      </c>
      <c r="E4439" s="258">
        <v>41604</v>
      </c>
    </row>
    <row r="4440" spans="1:5" ht="14.5" x14ac:dyDescent="0.35">
      <c r="A4440" s="127" t="s">
        <v>3560</v>
      </c>
      <c r="B4440" s="128">
        <v>386195</v>
      </c>
      <c r="D4440" s="127" t="s">
        <v>10379</v>
      </c>
      <c r="E4440" s="258">
        <v>386195</v>
      </c>
    </row>
    <row r="4441" spans="1:5" ht="14.5" x14ac:dyDescent="0.35">
      <c r="A4441" s="127" t="s">
        <v>4950</v>
      </c>
      <c r="B4441" s="128">
        <v>2581</v>
      </c>
      <c r="D4441" s="127" t="s">
        <v>12116</v>
      </c>
      <c r="E4441" s="258">
        <v>2581</v>
      </c>
    </row>
    <row r="4442" spans="1:5" ht="14.5" x14ac:dyDescent="0.35">
      <c r="A4442" s="127" t="s">
        <v>4951</v>
      </c>
      <c r="B4442" s="128">
        <v>5154</v>
      </c>
      <c r="D4442" s="127" t="s">
        <v>12117</v>
      </c>
      <c r="E4442" s="258">
        <v>5154</v>
      </c>
    </row>
    <row r="4443" spans="1:5" ht="14.5" x14ac:dyDescent="0.35">
      <c r="A4443" s="127" t="s">
        <v>4952</v>
      </c>
      <c r="B4443" s="128">
        <v>3714</v>
      </c>
      <c r="D4443" s="127" t="s">
        <v>12118</v>
      </c>
      <c r="E4443" s="258">
        <v>3714</v>
      </c>
    </row>
    <row r="4444" spans="1:5" ht="14.5" x14ac:dyDescent="0.35">
      <c r="A4444" s="127" t="s">
        <v>4953</v>
      </c>
      <c r="B4444" s="128">
        <v>6658</v>
      </c>
      <c r="D4444" s="127" t="s">
        <v>12119</v>
      </c>
      <c r="E4444" s="258">
        <v>6658</v>
      </c>
    </row>
    <row r="4445" spans="1:5" ht="14.5" x14ac:dyDescent="0.35">
      <c r="A4445" s="127" t="s">
        <v>5065</v>
      </c>
      <c r="B4445" s="128">
        <v>1996</v>
      </c>
      <c r="D4445" s="127" t="s">
        <v>12120</v>
      </c>
      <c r="E4445" s="258">
        <v>1996</v>
      </c>
    </row>
    <row r="4446" spans="1:5" ht="14.5" x14ac:dyDescent="0.35">
      <c r="A4446" s="127" t="s">
        <v>4865</v>
      </c>
      <c r="B4446" s="128">
        <v>58299</v>
      </c>
      <c r="D4446" s="127" t="s">
        <v>12121</v>
      </c>
      <c r="E4446" s="258">
        <v>58299</v>
      </c>
    </row>
    <row r="4447" spans="1:5" ht="14.5" x14ac:dyDescent="0.35">
      <c r="A4447" s="127" t="s">
        <v>4954</v>
      </c>
      <c r="B4447" s="128">
        <v>2459</v>
      </c>
      <c r="D4447" s="127" t="s">
        <v>12122</v>
      </c>
      <c r="E4447" s="258">
        <v>2459</v>
      </c>
    </row>
    <row r="4448" spans="1:5" ht="14.5" x14ac:dyDescent="0.35">
      <c r="A4448" s="127" t="s">
        <v>4955</v>
      </c>
      <c r="B4448" s="128">
        <v>2780</v>
      </c>
      <c r="D4448" s="127" t="s">
        <v>12123</v>
      </c>
      <c r="E4448" s="258">
        <v>2780</v>
      </c>
    </row>
    <row r="4449" spans="1:5" ht="14.5" x14ac:dyDescent="0.35">
      <c r="A4449" s="127" t="s">
        <v>4866</v>
      </c>
      <c r="B4449" s="128">
        <v>222083</v>
      </c>
      <c r="D4449" s="127" t="s">
        <v>12124</v>
      </c>
      <c r="E4449" s="258">
        <v>222083</v>
      </c>
    </row>
    <row r="4450" spans="1:5" ht="14.5" x14ac:dyDescent="0.35">
      <c r="A4450" s="127" t="s">
        <v>3561</v>
      </c>
      <c r="B4450" s="128">
        <v>9659</v>
      </c>
      <c r="D4450" s="127" t="s">
        <v>10380</v>
      </c>
      <c r="E4450" s="258">
        <v>9659</v>
      </c>
    </row>
    <row r="4451" spans="1:5" ht="14.5" x14ac:dyDescent="0.35">
      <c r="A4451" s="127" t="s">
        <v>4956</v>
      </c>
      <c r="B4451" s="128">
        <v>11057</v>
      </c>
      <c r="D4451" s="127" t="s">
        <v>10381</v>
      </c>
      <c r="E4451" s="258">
        <v>11057</v>
      </c>
    </row>
    <row r="4452" spans="1:5" ht="14.5" x14ac:dyDescent="0.35">
      <c r="A4452" s="127" t="s">
        <v>4957</v>
      </c>
      <c r="B4452" s="128">
        <v>1183</v>
      </c>
      <c r="D4452" s="127" t="s">
        <v>12125</v>
      </c>
      <c r="E4452" s="258">
        <v>1183</v>
      </c>
    </row>
    <row r="4453" spans="1:5" ht="14.5" x14ac:dyDescent="0.35">
      <c r="A4453" s="127" t="s">
        <v>4958</v>
      </c>
      <c r="B4453" s="128">
        <v>1690</v>
      </c>
      <c r="D4453" s="127" t="s">
        <v>12126</v>
      </c>
      <c r="E4453" s="258">
        <v>1690</v>
      </c>
    </row>
    <row r="4454" spans="1:5" ht="14.5" x14ac:dyDescent="0.35">
      <c r="A4454" s="127" t="s">
        <v>4867</v>
      </c>
      <c r="B4454" s="128">
        <v>7991</v>
      </c>
      <c r="D4454" s="127" t="s">
        <v>12127</v>
      </c>
      <c r="E4454" s="258">
        <v>7991</v>
      </c>
    </row>
    <row r="4455" spans="1:5" ht="14.5" x14ac:dyDescent="0.35">
      <c r="A4455" s="127" t="s">
        <v>4868</v>
      </c>
      <c r="B4455" s="128">
        <v>52618</v>
      </c>
      <c r="D4455" s="127" t="s">
        <v>10382</v>
      </c>
      <c r="E4455" s="258">
        <v>52618</v>
      </c>
    </row>
    <row r="4456" spans="1:5" ht="14.5" x14ac:dyDescent="0.35">
      <c r="A4456" s="127" t="s">
        <v>4959</v>
      </c>
      <c r="B4456" s="128">
        <v>7778</v>
      </c>
      <c r="D4456" s="127" t="s">
        <v>12128</v>
      </c>
      <c r="E4456" s="258">
        <v>7778</v>
      </c>
    </row>
    <row r="4457" spans="1:5" ht="14.5" x14ac:dyDescent="0.35">
      <c r="A4457" s="127" t="s">
        <v>4960</v>
      </c>
      <c r="B4457" s="128">
        <v>3621</v>
      </c>
      <c r="D4457" s="127" t="s">
        <v>12129</v>
      </c>
      <c r="E4457" s="258">
        <v>3621</v>
      </c>
    </row>
    <row r="4458" spans="1:5" ht="14.5" x14ac:dyDescent="0.35">
      <c r="A4458" s="127" t="s">
        <v>3562</v>
      </c>
      <c r="B4458" s="128">
        <v>20930</v>
      </c>
      <c r="D4458" s="127" t="s">
        <v>10383</v>
      </c>
      <c r="E4458" s="258">
        <v>20930</v>
      </c>
    </row>
    <row r="4459" spans="1:5" ht="14.5" x14ac:dyDescent="0.35">
      <c r="A4459" s="127" t="s">
        <v>4869</v>
      </c>
      <c r="B4459" s="128">
        <v>512745</v>
      </c>
      <c r="D4459" s="127" t="s">
        <v>10384</v>
      </c>
      <c r="E4459" s="258">
        <v>512745</v>
      </c>
    </row>
    <row r="4460" spans="1:5" ht="14.5" x14ac:dyDescent="0.35">
      <c r="A4460" s="127" t="s">
        <v>4961</v>
      </c>
      <c r="B4460" s="128">
        <v>5396</v>
      </c>
      <c r="D4460" s="127" t="s">
        <v>12130</v>
      </c>
      <c r="E4460" s="258">
        <v>5396</v>
      </c>
    </row>
    <row r="4461" spans="1:5" ht="14.5" x14ac:dyDescent="0.35">
      <c r="A4461" s="127" t="s">
        <v>4962</v>
      </c>
      <c r="B4461" s="128">
        <v>2431</v>
      </c>
      <c r="D4461" s="127" t="s">
        <v>12131</v>
      </c>
      <c r="E4461" s="258">
        <v>2431</v>
      </c>
    </row>
    <row r="4462" spans="1:5" ht="14.5" x14ac:dyDescent="0.35">
      <c r="A4462" s="127" t="s">
        <v>4963</v>
      </c>
      <c r="B4462" s="128">
        <v>7115</v>
      </c>
      <c r="D4462" s="127" t="s">
        <v>10385</v>
      </c>
      <c r="E4462" s="258">
        <v>7115</v>
      </c>
    </row>
    <row r="4463" spans="1:5" ht="14.5" x14ac:dyDescent="0.35">
      <c r="A4463" s="127" t="s">
        <v>4964</v>
      </c>
      <c r="B4463" s="128">
        <v>8932</v>
      </c>
      <c r="D4463" s="127" t="s">
        <v>12132</v>
      </c>
      <c r="E4463" s="258">
        <v>8932</v>
      </c>
    </row>
    <row r="4464" spans="1:5" ht="14.5" x14ac:dyDescent="0.35">
      <c r="A4464" s="127" t="s">
        <v>4965</v>
      </c>
      <c r="B4464" s="128">
        <v>8840</v>
      </c>
      <c r="D4464" s="127" t="s">
        <v>12133</v>
      </c>
      <c r="E4464" s="258">
        <v>8840</v>
      </c>
    </row>
    <row r="4465" spans="1:5" ht="14.5" x14ac:dyDescent="0.35">
      <c r="A4465" s="127" t="s">
        <v>4966</v>
      </c>
      <c r="B4465" s="128">
        <v>5503</v>
      </c>
      <c r="D4465" s="127" t="s">
        <v>12134</v>
      </c>
      <c r="E4465" s="258">
        <v>5503</v>
      </c>
    </row>
    <row r="4466" spans="1:5" ht="14.5" x14ac:dyDescent="0.35">
      <c r="A4466" s="127" t="s">
        <v>4967</v>
      </c>
      <c r="B4466" s="128">
        <v>5596</v>
      </c>
      <c r="D4466" s="127" t="s">
        <v>12135</v>
      </c>
      <c r="E4466" s="258">
        <v>5596</v>
      </c>
    </row>
    <row r="4467" spans="1:5" ht="14.5" x14ac:dyDescent="0.35">
      <c r="A4467" s="127" t="s">
        <v>4968</v>
      </c>
      <c r="B4467" s="128">
        <v>3094</v>
      </c>
      <c r="D4467" s="127" t="s">
        <v>12136</v>
      </c>
      <c r="E4467" s="258">
        <v>3094</v>
      </c>
    </row>
    <row r="4468" spans="1:5" ht="14.5" x14ac:dyDescent="0.35">
      <c r="A4468" s="127" t="s">
        <v>4969</v>
      </c>
      <c r="B4468" s="128">
        <v>4748</v>
      </c>
      <c r="D4468" s="127" t="s">
        <v>12137</v>
      </c>
      <c r="E4468" s="258">
        <v>4748</v>
      </c>
    </row>
    <row r="4469" spans="1:5" ht="14.5" x14ac:dyDescent="0.35">
      <c r="A4469" s="127" t="s">
        <v>4970</v>
      </c>
      <c r="B4469" s="128">
        <v>1861</v>
      </c>
      <c r="D4469" s="127" t="s">
        <v>12138</v>
      </c>
      <c r="E4469" s="258">
        <v>1861</v>
      </c>
    </row>
    <row r="4470" spans="1:5" ht="14.5" x14ac:dyDescent="0.35">
      <c r="A4470" s="127" t="s">
        <v>4971</v>
      </c>
      <c r="B4470" s="128">
        <v>2837</v>
      </c>
      <c r="D4470" s="127" t="s">
        <v>12139</v>
      </c>
      <c r="E4470" s="258">
        <v>2837</v>
      </c>
    </row>
    <row r="4471" spans="1:5" ht="14.5" x14ac:dyDescent="0.35">
      <c r="A4471" s="127" t="s">
        <v>4870</v>
      </c>
      <c r="B4471" s="128">
        <v>16810</v>
      </c>
      <c r="D4471" s="127" t="s">
        <v>12140</v>
      </c>
      <c r="E4471" s="258">
        <v>16810</v>
      </c>
    </row>
    <row r="4472" spans="1:5" ht="14.5" x14ac:dyDescent="0.35">
      <c r="A4472" s="127" t="s">
        <v>4871</v>
      </c>
      <c r="B4472" s="128">
        <v>20060</v>
      </c>
      <c r="D4472" s="127" t="s">
        <v>12141</v>
      </c>
      <c r="E4472" s="258">
        <v>20060</v>
      </c>
    </row>
    <row r="4473" spans="1:5" ht="14.5" x14ac:dyDescent="0.35">
      <c r="A4473" s="127" t="s">
        <v>4872</v>
      </c>
      <c r="B4473" s="128">
        <v>5739</v>
      </c>
      <c r="D4473" s="127" t="s">
        <v>10386</v>
      </c>
      <c r="E4473" s="258">
        <v>5739</v>
      </c>
    </row>
    <row r="4474" spans="1:5" ht="14.5" x14ac:dyDescent="0.35">
      <c r="A4474" s="127" t="s">
        <v>3563</v>
      </c>
      <c r="B4474" s="128">
        <v>3686</v>
      </c>
      <c r="D4474" s="127" t="s">
        <v>10387</v>
      </c>
      <c r="E4474" s="258">
        <v>3686</v>
      </c>
    </row>
    <row r="4475" spans="1:5" ht="14.5" x14ac:dyDescent="0.35">
      <c r="A4475" s="127" t="s">
        <v>4972</v>
      </c>
      <c r="B4475" s="128">
        <v>1583</v>
      </c>
      <c r="D4475" s="127" t="s">
        <v>12142</v>
      </c>
      <c r="E4475" s="258">
        <v>1583</v>
      </c>
    </row>
    <row r="4476" spans="1:5" ht="14.5" x14ac:dyDescent="0.35">
      <c r="A4476" s="127" t="s">
        <v>4873</v>
      </c>
      <c r="B4476" s="128">
        <v>146304</v>
      </c>
      <c r="D4476" s="127" t="s">
        <v>12143</v>
      </c>
      <c r="E4476" s="258">
        <v>146304</v>
      </c>
    </row>
    <row r="4477" spans="1:5" ht="14.5" x14ac:dyDescent="0.35">
      <c r="A4477" s="127" t="s">
        <v>4973</v>
      </c>
      <c r="B4477" s="128">
        <v>1875</v>
      </c>
      <c r="D4477" s="127" t="s">
        <v>12144</v>
      </c>
      <c r="E4477" s="258">
        <v>1875</v>
      </c>
    </row>
    <row r="4478" spans="1:5" ht="14.5" x14ac:dyDescent="0.35">
      <c r="A4478" s="127" t="s">
        <v>4974</v>
      </c>
      <c r="B4478" s="128">
        <v>1155</v>
      </c>
      <c r="D4478" s="127" t="s">
        <v>12145</v>
      </c>
      <c r="E4478" s="258">
        <v>1155</v>
      </c>
    </row>
    <row r="4479" spans="1:5" ht="14.5" x14ac:dyDescent="0.35">
      <c r="A4479" s="127" t="s">
        <v>4874</v>
      </c>
      <c r="B4479" s="128">
        <v>50971</v>
      </c>
      <c r="D4479" s="127" t="s">
        <v>12146</v>
      </c>
      <c r="E4479" s="258">
        <v>50971</v>
      </c>
    </row>
    <row r="4480" spans="1:5" ht="14.5" x14ac:dyDescent="0.35">
      <c r="A4480" s="127" t="s">
        <v>4975</v>
      </c>
      <c r="B4480" s="128">
        <v>2246</v>
      </c>
      <c r="D4480" s="127" t="s">
        <v>12147</v>
      </c>
      <c r="E4480" s="258">
        <v>2246</v>
      </c>
    </row>
    <row r="4481" spans="1:5" ht="14.5" x14ac:dyDescent="0.35">
      <c r="A4481" s="127" t="s">
        <v>3564</v>
      </c>
      <c r="B4481" s="128">
        <v>95355</v>
      </c>
      <c r="D4481" s="127" t="s">
        <v>10388</v>
      </c>
      <c r="E4481" s="258">
        <v>95355</v>
      </c>
    </row>
    <row r="4482" spans="1:5" ht="14.5" x14ac:dyDescent="0.35">
      <c r="A4482" s="127" t="s">
        <v>4976</v>
      </c>
      <c r="B4482" s="128">
        <v>1426</v>
      </c>
      <c r="D4482" s="127" t="s">
        <v>12148</v>
      </c>
      <c r="E4482" s="258">
        <v>1426</v>
      </c>
    </row>
    <row r="4483" spans="1:5" ht="14.5" x14ac:dyDescent="0.35">
      <c r="A4483" s="127" t="s">
        <v>3565</v>
      </c>
      <c r="B4483" s="128">
        <v>2331</v>
      </c>
      <c r="D4483" s="127" t="s">
        <v>10389</v>
      </c>
      <c r="E4483" s="258">
        <v>2331</v>
      </c>
    </row>
    <row r="4484" spans="1:5" ht="14.5" x14ac:dyDescent="0.35">
      <c r="A4484" s="127" t="s">
        <v>3566</v>
      </c>
      <c r="B4484" s="128">
        <v>19526</v>
      </c>
      <c r="D4484" s="127" t="s">
        <v>10390</v>
      </c>
      <c r="E4484" s="258">
        <v>19526</v>
      </c>
    </row>
    <row r="4485" spans="1:5" ht="14.5" x14ac:dyDescent="0.35">
      <c r="A4485" s="127" t="s">
        <v>4875</v>
      </c>
      <c r="B4485" s="128">
        <v>64615</v>
      </c>
      <c r="D4485" s="127" t="s">
        <v>12149</v>
      </c>
      <c r="E4485" s="258">
        <v>64615</v>
      </c>
    </row>
    <row r="4486" spans="1:5" ht="14.5" x14ac:dyDescent="0.35">
      <c r="A4486" s="127" t="s">
        <v>4876</v>
      </c>
      <c r="B4486" s="128">
        <v>4213</v>
      </c>
      <c r="D4486" s="127" t="s">
        <v>12150</v>
      </c>
      <c r="E4486" s="258">
        <v>4213</v>
      </c>
    </row>
    <row r="4487" spans="1:5" ht="14.5" x14ac:dyDescent="0.35">
      <c r="A4487" s="127" t="s">
        <v>4877</v>
      </c>
      <c r="B4487" s="128">
        <v>144593</v>
      </c>
      <c r="D4487" s="127" t="s">
        <v>12151</v>
      </c>
      <c r="E4487" s="258">
        <v>144593</v>
      </c>
    </row>
    <row r="4488" spans="1:5" ht="14.5" x14ac:dyDescent="0.35">
      <c r="A4488" s="127" t="s">
        <v>4878</v>
      </c>
      <c r="B4488" s="128">
        <v>42709</v>
      </c>
      <c r="D4488" s="127" t="s">
        <v>12152</v>
      </c>
      <c r="E4488" s="258">
        <v>42709</v>
      </c>
    </row>
    <row r="4489" spans="1:5" ht="14.5" x14ac:dyDescent="0.35">
      <c r="A4489" s="127" t="s">
        <v>3567</v>
      </c>
      <c r="B4489" s="128">
        <v>4163</v>
      </c>
      <c r="D4489" s="127" t="s">
        <v>10391</v>
      </c>
      <c r="E4489" s="258">
        <v>4163</v>
      </c>
    </row>
    <row r="4490" spans="1:5" ht="14.5" x14ac:dyDescent="0.35">
      <c r="A4490" s="127" t="s">
        <v>4977</v>
      </c>
      <c r="B4490" s="128">
        <v>734</v>
      </c>
      <c r="D4490" s="127" t="s">
        <v>12153</v>
      </c>
      <c r="E4490" s="258">
        <v>734</v>
      </c>
    </row>
    <row r="4491" spans="1:5" ht="14.5" x14ac:dyDescent="0.35">
      <c r="A4491" s="127" t="s">
        <v>4978</v>
      </c>
      <c r="B4491" s="128">
        <v>13359</v>
      </c>
      <c r="D4491" s="127" t="s">
        <v>12154</v>
      </c>
      <c r="E4491" s="258">
        <v>13359</v>
      </c>
    </row>
    <row r="4492" spans="1:5" ht="14.5" x14ac:dyDescent="0.35">
      <c r="A4492" s="127" t="s">
        <v>4979</v>
      </c>
      <c r="B4492" s="128">
        <v>11149</v>
      </c>
      <c r="D4492" s="127" t="s">
        <v>12155</v>
      </c>
      <c r="E4492" s="258">
        <v>11149</v>
      </c>
    </row>
    <row r="4493" spans="1:5" ht="14.5" x14ac:dyDescent="0.35">
      <c r="A4493" s="127" t="s">
        <v>4980</v>
      </c>
      <c r="B4493" s="128">
        <v>4691</v>
      </c>
      <c r="D4493" s="127" t="s">
        <v>10392</v>
      </c>
      <c r="E4493" s="258">
        <v>4691</v>
      </c>
    </row>
    <row r="4494" spans="1:5" ht="14.5" x14ac:dyDescent="0.35">
      <c r="A4494" s="127" t="s">
        <v>4879</v>
      </c>
      <c r="B4494" s="128">
        <v>25771</v>
      </c>
      <c r="D4494" s="127" t="s">
        <v>12156</v>
      </c>
      <c r="E4494" s="258">
        <v>25771</v>
      </c>
    </row>
    <row r="4495" spans="1:5" ht="14.5" x14ac:dyDescent="0.35">
      <c r="A4495" s="127" t="s">
        <v>4981</v>
      </c>
      <c r="B4495" s="128">
        <v>1668</v>
      </c>
      <c r="D4495" s="127" t="s">
        <v>12157</v>
      </c>
      <c r="E4495" s="258">
        <v>1668</v>
      </c>
    </row>
    <row r="4496" spans="1:5" ht="14.5" x14ac:dyDescent="0.35">
      <c r="A4496" s="127" t="s">
        <v>4880</v>
      </c>
      <c r="B4496" s="128">
        <v>266025</v>
      </c>
      <c r="D4496" s="127" t="s">
        <v>12158</v>
      </c>
      <c r="E4496" s="258">
        <v>266025</v>
      </c>
    </row>
    <row r="4497" spans="1:5" ht="14.5" x14ac:dyDescent="0.35">
      <c r="A4497" s="127" t="s">
        <v>4982</v>
      </c>
      <c r="B4497" s="128">
        <v>6715</v>
      </c>
      <c r="D4497" s="127" t="s">
        <v>12159</v>
      </c>
      <c r="E4497" s="258">
        <v>6715</v>
      </c>
    </row>
    <row r="4498" spans="1:5" ht="14.5" x14ac:dyDescent="0.35">
      <c r="A4498" s="127" t="s">
        <v>4983</v>
      </c>
      <c r="B4498" s="128">
        <v>5069</v>
      </c>
      <c r="D4498" s="127" t="s">
        <v>12160</v>
      </c>
      <c r="E4498" s="258">
        <v>5069</v>
      </c>
    </row>
    <row r="4499" spans="1:5" ht="14.5" x14ac:dyDescent="0.35">
      <c r="A4499" s="127" t="s">
        <v>4881</v>
      </c>
      <c r="B4499" s="128">
        <v>7621</v>
      </c>
      <c r="D4499" s="127" t="s">
        <v>12161</v>
      </c>
      <c r="E4499" s="258">
        <v>7621</v>
      </c>
    </row>
    <row r="4500" spans="1:5" ht="14.5" x14ac:dyDescent="0.35">
      <c r="A4500" s="127" t="s">
        <v>4882</v>
      </c>
      <c r="B4500" s="128">
        <v>70347</v>
      </c>
      <c r="D4500" s="127" t="s">
        <v>12162</v>
      </c>
      <c r="E4500" s="258">
        <v>70347</v>
      </c>
    </row>
    <row r="4501" spans="1:5" ht="14.5" x14ac:dyDescent="0.35">
      <c r="A4501" s="127" t="s">
        <v>3568</v>
      </c>
      <c r="B4501" s="128">
        <v>2281</v>
      </c>
      <c r="D4501" s="127" t="s">
        <v>10393</v>
      </c>
      <c r="E4501" s="258">
        <v>2281</v>
      </c>
    </row>
    <row r="4502" spans="1:5" ht="14.5" x14ac:dyDescent="0.35">
      <c r="A4502" s="127" t="s">
        <v>4984</v>
      </c>
      <c r="B4502" s="128">
        <v>1818</v>
      </c>
      <c r="D4502" s="127" t="s">
        <v>10394</v>
      </c>
      <c r="E4502" s="258">
        <v>1818</v>
      </c>
    </row>
    <row r="4503" spans="1:5" ht="14.5" x14ac:dyDescent="0.35">
      <c r="A4503" s="127" t="s">
        <v>4883</v>
      </c>
      <c r="B4503" s="128">
        <v>60637</v>
      </c>
      <c r="D4503" s="127" t="s">
        <v>12163</v>
      </c>
      <c r="E4503" s="258">
        <v>60637</v>
      </c>
    </row>
    <row r="4504" spans="1:5" ht="14.5" x14ac:dyDescent="0.35">
      <c r="A4504" s="127" t="s">
        <v>3569</v>
      </c>
      <c r="B4504" s="128">
        <v>1191</v>
      </c>
      <c r="D4504" s="127" t="s">
        <v>10395</v>
      </c>
      <c r="E4504" s="258">
        <v>1191</v>
      </c>
    </row>
    <row r="4505" spans="1:5" ht="14.5" x14ac:dyDescent="0.35">
      <c r="A4505" s="127" t="s">
        <v>3570</v>
      </c>
      <c r="B4505" s="128">
        <v>81575</v>
      </c>
      <c r="D4505" s="127" t="s">
        <v>10396</v>
      </c>
      <c r="E4505" s="258">
        <v>81575</v>
      </c>
    </row>
    <row r="4506" spans="1:5" ht="14.5" x14ac:dyDescent="0.35">
      <c r="A4506" s="127" t="s">
        <v>4985</v>
      </c>
      <c r="B4506" s="128">
        <v>15370</v>
      </c>
      <c r="D4506" s="127" t="s">
        <v>12164</v>
      </c>
      <c r="E4506" s="258">
        <v>15370</v>
      </c>
    </row>
    <row r="4507" spans="1:5" ht="14.5" x14ac:dyDescent="0.35">
      <c r="A4507" s="127" t="s">
        <v>4986</v>
      </c>
      <c r="B4507" s="128">
        <v>827</v>
      </c>
      <c r="D4507" s="127" t="s">
        <v>10397</v>
      </c>
      <c r="E4507" s="258">
        <v>827</v>
      </c>
    </row>
    <row r="4508" spans="1:5" ht="14.5" x14ac:dyDescent="0.35">
      <c r="A4508" s="127" t="s">
        <v>3571</v>
      </c>
      <c r="B4508" s="128">
        <v>31837</v>
      </c>
      <c r="D4508" s="127" t="s">
        <v>10398</v>
      </c>
      <c r="E4508" s="258">
        <v>31837</v>
      </c>
    </row>
    <row r="4509" spans="1:5" ht="14.5" x14ac:dyDescent="0.35">
      <c r="A4509" s="127" t="s">
        <v>4884</v>
      </c>
      <c r="B4509" s="128">
        <v>16296</v>
      </c>
      <c r="D4509" s="127" t="s">
        <v>12165</v>
      </c>
      <c r="E4509" s="258">
        <v>16296</v>
      </c>
    </row>
    <row r="4510" spans="1:5" ht="14.5" x14ac:dyDescent="0.35">
      <c r="A4510" s="127" t="s">
        <v>4885</v>
      </c>
      <c r="B4510" s="128">
        <v>21144</v>
      </c>
      <c r="D4510" s="127" t="s">
        <v>12166</v>
      </c>
      <c r="E4510" s="258">
        <v>21144</v>
      </c>
    </row>
    <row r="4511" spans="1:5" ht="14.5" x14ac:dyDescent="0.35">
      <c r="A4511" s="127" t="s">
        <v>4987</v>
      </c>
      <c r="B4511" s="128">
        <v>2980</v>
      </c>
      <c r="D4511" s="127" t="s">
        <v>12167</v>
      </c>
      <c r="E4511" s="258">
        <v>2980</v>
      </c>
    </row>
    <row r="4512" spans="1:5" ht="14.5" x14ac:dyDescent="0.35">
      <c r="A4512" s="127" t="s">
        <v>3572</v>
      </c>
      <c r="B4512" s="128">
        <v>42381</v>
      </c>
      <c r="D4512" s="127" t="s">
        <v>10399</v>
      </c>
      <c r="E4512" s="258">
        <v>42381</v>
      </c>
    </row>
    <row r="4513" spans="1:5" ht="14.5" x14ac:dyDescent="0.35">
      <c r="A4513" s="127" t="s">
        <v>4886</v>
      </c>
      <c r="B4513" s="128">
        <v>1067057</v>
      </c>
      <c r="D4513" s="127" t="s">
        <v>12168</v>
      </c>
      <c r="E4513" s="258">
        <v>1067057</v>
      </c>
    </row>
    <row r="4514" spans="1:5" ht="14.5" x14ac:dyDescent="0.35">
      <c r="A4514" s="127" t="s">
        <v>4988</v>
      </c>
      <c r="B4514" s="128">
        <v>12319</v>
      </c>
      <c r="D4514" s="127" t="s">
        <v>12169</v>
      </c>
      <c r="E4514" s="258">
        <v>12319</v>
      </c>
    </row>
    <row r="4515" spans="1:5" ht="14.5" x14ac:dyDescent="0.35">
      <c r="A4515" s="127" t="s">
        <v>4989</v>
      </c>
      <c r="B4515" s="128">
        <v>14963</v>
      </c>
      <c r="D4515" s="127" t="s">
        <v>12170</v>
      </c>
      <c r="E4515" s="258">
        <v>14963</v>
      </c>
    </row>
    <row r="4516" spans="1:5" ht="14.5" x14ac:dyDescent="0.35">
      <c r="A4516" s="127" t="s">
        <v>4990</v>
      </c>
      <c r="B4516" s="128">
        <v>2659</v>
      </c>
      <c r="D4516" s="127" t="s">
        <v>12171</v>
      </c>
      <c r="E4516" s="258">
        <v>2659</v>
      </c>
    </row>
    <row r="4517" spans="1:5" ht="14.5" x14ac:dyDescent="0.35">
      <c r="A4517" s="127" t="s">
        <v>4991</v>
      </c>
      <c r="B4517" s="128">
        <v>8768</v>
      </c>
      <c r="D4517" s="127" t="s">
        <v>12172</v>
      </c>
      <c r="E4517" s="258">
        <v>8768</v>
      </c>
    </row>
    <row r="4518" spans="1:5" ht="14.5" x14ac:dyDescent="0.35">
      <c r="A4518" s="127" t="s">
        <v>3573</v>
      </c>
      <c r="B4518" s="128">
        <v>9959</v>
      </c>
      <c r="D4518" s="127" t="s">
        <v>10400</v>
      </c>
      <c r="E4518" s="258">
        <v>9959</v>
      </c>
    </row>
    <row r="4519" spans="1:5" ht="14.5" x14ac:dyDescent="0.35">
      <c r="A4519" s="127" t="s">
        <v>4992</v>
      </c>
      <c r="B4519" s="128">
        <v>5268</v>
      </c>
      <c r="D4519" s="127" t="s">
        <v>10401</v>
      </c>
      <c r="E4519" s="258">
        <v>5268</v>
      </c>
    </row>
    <row r="4520" spans="1:5" ht="14.5" x14ac:dyDescent="0.35">
      <c r="A4520" s="127" t="s">
        <v>4993</v>
      </c>
      <c r="B4520" s="128">
        <v>6109</v>
      </c>
      <c r="D4520" s="127" t="s">
        <v>12173</v>
      </c>
      <c r="E4520" s="258">
        <v>6109</v>
      </c>
    </row>
    <row r="4521" spans="1:5" ht="14.5" x14ac:dyDescent="0.35">
      <c r="A4521" s="127" t="s">
        <v>4994</v>
      </c>
      <c r="B4521" s="128">
        <v>7799</v>
      </c>
      <c r="D4521" s="127" t="s">
        <v>12174</v>
      </c>
      <c r="E4521" s="258">
        <v>7799</v>
      </c>
    </row>
    <row r="4522" spans="1:5" ht="14.5" x14ac:dyDescent="0.35">
      <c r="A4522" s="127" t="s">
        <v>3574</v>
      </c>
      <c r="B4522" s="128">
        <v>970</v>
      </c>
      <c r="D4522" s="127" t="s">
        <v>10402</v>
      </c>
      <c r="E4522" s="258">
        <v>970</v>
      </c>
    </row>
    <row r="4523" spans="1:5" ht="14.5" x14ac:dyDescent="0.35">
      <c r="A4523" s="127" t="s">
        <v>4995</v>
      </c>
      <c r="B4523" s="128">
        <v>784</v>
      </c>
      <c r="D4523" s="127" t="s">
        <v>12175</v>
      </c>
      <c r="E4523" s="258">
        <v>784</v>
      </c>
    </row>
    <row r="4524" spans="1:5" ht="14.5" x14ac:dyDescent="0.35">
      <c r="A4524" s="127" t="s">
        <v>4996</v>
      </c>
      <c r="B4524" s="128">
        <v>2524</v>
      </c>
      <c r="D4524" s="127" t="s">
        <v>12176</v>
      </c>
      <c r="E4524" s="258">
        <v>2524</v>
      </c>
    </row>
    <row r="4525" spans="1:5" ht="14.5" x14ac:dyDescent="0.35">
      <c r="A4525" s="127" t="s">
        <v>4997</v>
      </c>
      <c r="B4525" s="128">
        <v>10308</v>
      </c>
      <c r="D4525" s="127" t="s">
        <v>10403</v>
      </c>
      <c r="E4525" s="258">
        <v>10308</v>
      </c>
    </row>
    <row r="4526" spans="1:5" ht="14.5" x14ac:dyDescent="0.35">
      <c r="A4526" s="127" t="s">
        <v>3575</v>
      </c>
      <c r="B4526" s="128">
        <v>2623</v>
      </c>
      <c r="D4526" s="127" t="s">
        <v>10404</v>
      </c>
      <c r="E4526" s="258">
        <v>2623</v>
      </c>
    </row>
    <row r="4527" spans="1:5" ht="14.5" x14ac:dyDescent="0.35">
      <c r="A4527" s="127" t="s">
        <v>5066</v>
      </c>
      <c r="B4527" s="128">
        <v>1069</v>
      </c>
      <c r="D4527" s="127" t="s">
        <v>12177</v>
      </c>
      <c r="E4527" s="258">
        <v>1069</v>
      </c>
    </row>
    <row r="4528" spans="1:5" ht="14.5" x14ac:dyDescent="0.35">
      <c r="A4528" s="127" t="s">
        <v>4887</v>
      </c>
      <c r="B4528" s="128">
        <v>13381</v>
      </c>
      <c r="D4528" s="127" t="s">
        <v>12178</v>
      </c>
      <c r="E4528" s="258">
        <v>13381</v>
      </c>
    </row>
    <row r="4529" spans="1:5" ht="14.5" x14ac:dyDescent="0.35">
      <c r="A4529" s="127" t="s">
        <v>4998</v>
      </c>
      <c r="B4529" s="128">
        <v>1119</v>
      </c>
      <c r="D4529" s="127" t="s">
        <v>12179</v>
      </c>
      <c r="E4529" s="258">
        <v>1119</v>
      </c>
    </row>
    <row r="4530" spans="1:5" ht="14.5" x14ac:dyDescent="0.35">
      <c r="A4530" s="127" t="s">
        <v>4999</v>
      </c>
      <c r="B4530" s="128">
        <v>1732</v>
      </c>
      <c r="D4530" s="127" t="s">
        <v>12180</v>
      </c>
      <c r="E4530" s="258">
        <v>1732</v>
      </c>
    </row>
    <row r="4531" spans="1:5" ht="14.5" x14ac:dyDescent="0.35">
      <c r="A4531" s="127" t="s">
        <v>5000</v>
      </c>
      <c r="B4531" s="128">
        <v>4662</v>
      </c>
      <c r="D4531" s="127" t="s">
        <v>12181</v>
      </c>
      <c r="E4531" s="258">
        <v>4662</v>
      </c>
    </row>
    <row r="4532" spans="1:5" ht="14.5" x14ac:dyDescent="0.35">
      <c r="A4532" s="127" t="s">
        <v>5001</v>
      </c>
      <c r="B4532" s="128">
        <v>5004</v>
      </c>
      <c r="D4532" s="127" t="s">
        <v>12182</v>
      </c>
      <c r="E4532" s="258">
        <v>5004</v>
      </c>
    </row>
    <row r="4533" spans="1:5" ht="14.5" x14ac:dyDescent="0.35">
      <c r="A4533" s="127" t="s">
        <v>5002</v>
      </c>
      <c r="B4533" s="128">
        <v>884</v>
      </c>
      <c r="D4533" s="127" t="s">
        <v>12183</v>
      </c>
      <c r="E4533" s="258">
        <v>884</v>
      </c>
    </row>
    <row r="4534" spans="1:5" ht="14.5" x14ac:dyDescent="0.35">
      <c r="A4534" s="127" t="s">
        <v>5003</v>
      </c>
      <c r="B4534" s="128">
        <v>6395</v>
      </c>
      <c r="D4534" s="127" t="s">
        <v>12184</v>
      </c>
      <c r="E4534" s="258">
        <v>6395</v>
      </c>
    </row>
    <row r="4535" spans="1:5" ht="14.5" x14ac:dyDescent="0.35">
      <c r="A4535" s="127" t="s">
        <v>5004</v>
      </c>
      <c r="B4535" s="128">
        <v>5175</v>
      </c>
      <c r="D4535" s="127" t="s">
        <v>12185</v>
      </c>
      <c r="E4535" s="258">
        <v>5175</v>
      </c>
    </row>
    <row r="4536" spans="1:5" ht="14.5" x14ac:dyDescent="0.35">
      <c r="A4536" s="127" t="s">
        <v>5005</v>
      </c>
      <c r="B4536" s="128">
        <v>1426</v>
      </c>
      <c r="D4536" s="127" t="s">
        <v>12186</v>
      </c>
      <c r="E4536" s="258">
        <v>1426</v>
      </c>
    </row>
    <row r="4537" spans="1:5" ht="14.5" x14ac:dyDescent="0.35">
      <c r="A4537" s="127" t="s">
        <v>5006</v>
      </c>
      <c r="B4537" s="128">
        <v>3457</v>
      </c>
      <c r="D4537" s="127" t="s">
        <v>10405</v>
      </c>
      <c r="E4537" s="258">
        <v>3457</v>
      </c>
    </row>
    <row r="4538" spans="1:5" ht="14.5" x14ac:dyDescent="0.35">
      <c r="A4538" s="127" t="s">
        <v>5007</v>
      </c>
      <c r="B4538" s="128">
        <v>855</v>
      </c>
      <c r="D4538" s="127" t="s">
        <v>12187</v>
      </c>
      <c r="E4538" s="258">
        <v>855</v>
      </c>
    </row>
    <row r="4539" spans="1:5" ht="14.5" x14ac:dyDescent="0.35">
      <c r="A4539" s="127" t="s">
        <v>5008</v>
      </c>
      <c r="B4539" s="128">
        <v>1668</v>
      </c>
      <c r="D4539" s="127" t="s">
        <v>12188</v>
      </c>
      <c r="E4539" s="258">
        <v>1668</v>
      </c>
    </row>
    <row r="4540" spans="1:5" ht="14.5" x14ac:dyDescent="0.35">
      <c r="A4540" s="127" t="s">
        <v>5009</v>
      </c>
      <c r="B4540" s="128">
        <v>1041</v>
      </c>
      <c r="D4540" s="127" t="s">
        <v>12189</v>
      </c>
      <c r="E4540" s="258">
        <v>1041</v>
      </c>
    </row>
    <row r="4541" spans="1:5" ht="14.5" x14ac:dyDescent="0.35">
      <c r="A4541" s="127" t="s">
        <v>5010</v>
      </c>
      <c r="B4541" s="128">
        <v>3543</v>
      </c>
      <c r="D4541" s="127" t="s">
        <v>12190</v>
      </c>
      <c r="E4541" s="258">
        <v>3543</v>
      </c>
    </row>
    <row r="4542" spans="1:5" ht="14.5" x14ac:dyDescent="0.35">
      <c r="A4542" s="127" t="s">
        <v>5011</v>
      </c>
      <c r="B4542" s="128">
        <v>2659</v>
      </c>
      <c r="D4542" s="127" t="s">
        <v>10406</v>
      </c>
      <c r="E4542" s="258">
        <v>2659</v>
      </c>
    </row>
    <row r="4543" spans="1:5" ht="14.5" x14ac:dyDescent="0.35">
      <c r="A4543" s="127" t="s">
        <v>4888</v>
      </c>
      <c r="B4543" s="128">
        <v>27211</v>
      </c>
      <c r="D4543" s="127" t="s">
        <v>12191</v>
      </c>
      <c r="E4543" s="258">
        <v>27211</v>
      </c>
    </row>
    <row r="4544" spans="1:5" ht="14.5" x14ac:dyDescent="0.35">
      <c r="A4544" s="127" t="s">
        <v>5012</v>
      </c>
      <c r="B4544" s="128">
        <v>428</v>
      </c>
      <c r="D4544" s="127" t="s">
        <v>12192</v>
      </c>
      <c r="E4544" s="258">
        <v>428</v>
      </c>
    </row>
    <row r="4545" spans="1:5" ht="14.5" x14ac:dyDescent="0.35">
      <c r="A4545" s="127" t="s">
        <v>5013</v>
      </c>
      <c r="B4545" s="128">
        <v>3044</v>
      </c>
      <c r="D4545" s="127" t="s">
        <v>12193</v>
      </c>
      <c r="E4545" s="258">
        <v>3044</v>
      </c>
    </row>
    <row r="4546" spans="1:5" ht="14.5" x14ac:dyDescent="0.35">
      <c r="A4546" s="127" t="s">
        <v>5014</v>
      </c>
      <c r="B4546" s="128">
        <v>1354</v>
      </c>
      <c r="D4546" s="127" t="s">
        <v>12194</v>
      </c>
      <c r="E4546" s="258">
        <v>1354</v>
      </c>
    </row>
    <row r="4547" spans="1:5" ht="14.5" x14ac:dyDescent="0.35">
      <c r="A4547" s="127" t="s">
        <v>4889</v>
      </c>
      <c r="B4547" s="128">
        <v>91833</v>
      </c>
      <c r="D4547" s="127" t="s">
        <v>12195</v>
      </c>
      <c r="E4547" s="258">
        <v>91833</v>
      </c>
    </row>
    <row r="4548" spans="1:5" ht="14.5" x14ac:dyDescent="0.35">
      <c r="A4548" s="127" t="s">
        <v>5015</v>
      </c>
      <c r="B4548" s="128">
        <v>3179</v>
      </c>
      <c r="D4548" s="127" t="s">
        <v>10407</v>
      </c>
      <c r="E4548" s="258">
        <v>3179</v>
      </c>
    </row>
    <row r="4549" spans="1:5" ht="14.5" x14ac:dyDescent="0.35">
      <c r="A4549" s="127" t="s">
        <v>5016</v>
      </c>
      <c r="B4549" s="128">
        <v>834</v>
      </c>
      <c r="D4549" s="127" t="s">
        <v>12196</v>
      </c>
      <c r="E4549" s="258">
        <v>834</v>
      </c>
    </row>
    <row r="4550" spans="1:5" ht="14.5" x14ac:dyDescent="0.35">
      <c r="A4550" s="127" t="s">
        <v>4890</v>
      </c>
      <c r="B4550" s="128">
        <v>105734</v>
      </c>
      <c r="D4550" s="127" t="s">
        <v>12197</v>
      </c>
      <c r="E4550" s="258">
        <v>105734</v>
      </c>
    </row>
    <row r="4551" spans="1:5" ht="14.5" x14ac:dyDescent="0.35">
      <c r="A4551" s="127" t="s">
        <v>5017</v>
      </c>
      <c r="B4551" s="128">
        <v>7621</v>
      </c>
      <c r="D4551" s="127" t="s">
        <v>12198</v>
      </c>
      <c r="E4551" s="258">
        <v>7621</v>
      </c>
    </row>
    <row r="4552" spans="1:5" ht="14.5" x14ac:dyDescent="0.35">
      <c r="A4552" s="127" t="s">
        <v>4891</v>
      </c>
      <c r="B4552" s="128">
        <v>187430</v>
      </c>
      <c r="D4552" s="127" t="s">
        <v>10408</v>
      </c>
      <c r="E4552" s="258">
        <v>187430</v>
      </c>
    </row>
    <row r="4553" spans="1:5" ht="14.5" x14ac:dyDescent="0.35">
      <c r="A4553" s="127" t="s">
        <v>5018</v>
      </c>
      <c r="B4553" s="128">
        <v>2880</v>
      </c>
      <c r="D4553" s="127" t="s">
        <v>12199</v>
      </c>
      <c r="E4553" s="258">
        <v>2880</v>
      </c>
    </row>
    <row r="4554" spans="1:5" ht="14.5" x14ac:dyDescent="0.35">
      <c r="A4554" s="127" t="s">
        <v>5019</v>
      </c>
      <c r="B4554" s="128">
        <v>927</v>
      </c>
      <c r="D4554" s="127" t="s">
        <v>12200</v>
      </c>
      <c r="E4554" s="258">
        <v>927</v>
      </c>
    </row>
    <row r="4555" spans="1:5" ht="14.5" x14ac:dyDescent="0.35">
      <c r="A4555" s="127" t="s">
        <v>3576</v>
      </c>
      <c r="B4555" s="128">
        <v>898</v>
      </c>
      <c r="D4555" s="127" t="s">
        <v>10409</v>
      </c>
      <c r="E4555" s="258">
        <v>898</v>
      </c>
    </row>
    <row r="4556" spans="1:5" ht="14.5" x14ac:dyDescent="0.35">
      <c r="A4556" s="127" t="s">
        <v>5020</v>
      </c>
      <c r="B4556" s="128">
        <v>1568</v>
      </c>
      <c r="D4556" s="127" t="s">
        <v>12201</v>
      </c>
      <c r="E4556" s="258">
        <v>1568</v>
      </c>
    </row>
    <row r="4557" spans="1:5" ht="14.5" x14ac:dyDescent="0.35">
      <c r="A4557" s="127" t="s">
        <v>5021</v>
      </c>
      <c r="B4557" s="128">
        <v>3964</v>
      </c>
      <c r="D4557" s="127" t="s">
        <v>12202</v>
      </c>
      <c r="E4557" s="258">
        <v>3964</v>
      </c>
    </row>
    <row r="4558" spans="1:5" ht="14.5" x14ac:dyDescent="0.35">
      <c r="A4558" s="127" t="s">
        <v>3577</v>
      </c>
      <c r="B4558" s="128">
        <v>2096</v>
      </c>
      <c r="D4558" s="127" t="s">
        <v>10410</v>
      </c>
      <c r="E4558" s="258">
        <v>2096</v>
      </c>
    </row>
    <row r="4559" spans="1:5" ht="14.5" x14ac:dyDescent="0.35">
      <c r="A4559" s="127" t="s">
        <v>5022</v>
      </c>
      <c r="B4559" s="128">
        <v>998</v>
      </c>
      <c r="D4559" s="127" t="s">
        <v>10411</v>
      </c>
      <c r="E4559" s="258">
        <v>998</v>
      </c>
    </row>
    <row r="4560" spans="1:5" ht="14.5" x14ac:dyDescent="0.35">
      <c r="A4560" s="127" t="s">
        <v>5067</v>
      </c>
      <c r="B4560" s="128">
        <v>1533</v>
      </c>
      <c r="D4560" s="127" t="s">
        <v>12203</v>
      </c>
      <c r="E4560" s="258">
        <v>1533</v>
      </c>
    </row>
    <row r="4561" spans="1:5" ht="14.5" x14ac:dyDescent="0.35">
      <c r="A4561" s="127" t="s">
        <v>4892</v>
      </c>
      <c r="B4561" s="128">
        <v>10928</v>
      </c>
      <c r="D4561" s="127" t="s">
        <v>12204</v>
      </c>
      <c r="E4561" s="258">
        <v>10928</v>
      </c>
    </row>
    <row r="4562" spans="1:5" ht="14.5" x14ac:dyDescent="0.35">
      <c r="A4562" s="127" t="s">
        <v>3578</v>
      </c>
      <c r="B4562" s="128">
        <v>9168</v>
      </c>
      <c r="D4562" s="127" t="s">
        <v>10412</v>
      </c>
      <c r="E4562" s="258">
        <v>9168</v>
      </c>
    </row>
    <row r="4563" spans="1:5" ht="14.5" x14ac:dyDescent="0.35">
      <c r="A4563" s="127" t="s">
        <v>4893</v>
      </c>
      <c r="B4563" s="128">
        <v>196740</v>
      </c>
      <c r="D4563" s="127" t="s">
        <v>10413</v>
      </c>
      <c r="E4563" s="258">
        <v>196740</v>
      </c>
    </row>
    <row r="4564" spans="1:5" ht="14.5" x14ac:dyDescent="0.35">
      <c r="A4564" s="127" t="s">
        <v>3579</v>
      </c>
      <c r="B4564" s="128">
        <v>52667</v>
      </c>
      <c r="D4564" s="127" t="s">
        <v>10414</v>
      </c>
      <c r="E4564" s="258">
        <v>52667</v>
      </c>
    </row>
    <row r="4565" spans="1:5" ht="14.5" x14ac:dyDescent="0.35">
      <c r="A4565" s="127" t="s">
        <v>4894</v>
      </c>
      <c r="B4565" s="128">
        <v>88076</v>
      </c>
      <c r="D4565" s="127" t="s">
        <v>12205</v>
      </c>
      <c r="E4565" s="258">
        <v>88076</v>
      </c>
    </row>
    <row r="4566" spans="1:5" ht="14.5" x14ac:dyDescent="0.35">
      <c r="A4566" s="127" t="s">
        <v>5023</v>
      </c>
      <c r="B4566" s="128">
        <v>5175</v>
      </c>
      <c r="D4566" s="127" t="s">
        <v>12206</v>
      </c>
      <c r="E4566" s="258">
        <v>5175</v>
      </c>
    </row>
    <row r="4567" spans="1:5" ht="14.5" x14ac:dyDescent="0.35">
      <c r="A4567" s="127" t="s">
        <v>3580</v>
      </c>
      <c r="B4567" s="128">
        <v>2566</v>
      </c>
      <c r="D4567" s="127" t="s">
        <v>10415</v>
      </c>
      <c r="E4567" s="258">
        <v>2566</v>
      </c>
    </row>
    <row r="4568" spans="1:5" ht="14.5" x14ac:dyDescent="0.35">
      <c r="A4568" s="127" t="s">
        <v>5024</v>
      </c>
      <c r="B4568" s="128">
        <v>3878</v>
      </c>
      <c r="D4568" s="127" t="s">
        <v>10416</v>
      </c>
      <c r="E4568" s="258">
        <v>3878</v>
      </c>
    </row>
    <row r="4569" spans="1:5" ht="14.5" x14ac:dyDescent="0.35">
      <c r="A4569" s="127" t="s">
        <v>4895</v>
      </c>
      <c r="B4569" s="128">
        <v>38624</v>
      </c>
      <c r="D4569" s="127" t="s">
        <v>12207</v>
      </c>
      <c r="E4569" s="258">
        <v>38624</v>
      </c>
    </row>
    <row r="4570" spans="1:5" ht="14.5" x14ac:dyDescent="0.35">
      <c r="A4570" s="127" t="s">
        <v>3581</v>
      </c>
      <c r="B4570" s="128">
        <v>4192</v>
      </c>
      <c r="D4570" s="127" t="s">
        <v>10417</v>
      </c>
      <c r="E4570" s="258">
        <v>4192</v>
      </c>
    </row>
    <row r="4571" spans="1:5" ht="14.5" x14ac:dyDescent="0.35">
      <c r="A4571" s="127" t="s">
        <v>4896</v>
      </c>
      <c r="B4571" s="128">
        <v>67046</v>
      </c>
      <c r="D4571" s="127" t="s">
        <v>12208</v>
      </c>
      <c r="E4571" s="258">
        <v>67046</v>
      </c>
    </row>
    <row r="4572" spans="1:5" ht="14.5" x14ac:dyDescent="0.35">
      <c r="A4572" s="127" t="s">
        <v>3582</v>
      </c>
      <c r="B4572" s="128">
        <v>11584</v>
      </c>
      <c r="D4572" s="127" t="s">
        <v>10418</v>
      </c>
      <c r="E4572" s="258">
        <v>11584</v>
      </c>
    </row>
    <row r="4573" spans="1:5" ht="14.5" x14ac:dyDescent="0.35">
      <c r="A4573" s="127" t="s">
        <v>4897</v>
      </c>
      <c r="B4573" s="128">
        <v>31124</v>
      </c>
      <c r="D4573" s="127" t="s">
        <v>12209</v>
      </c>
      <c r="E4573" s="258">
        <v>31124</v>
      </c>
    </row>
    <row r="4574" spans="1:5" ht="14.5" x14ac:dyDescent="0.35">
      <c r="A4574" s="127" t="s">
        <v>3583</v>
      </c>
      <c r="B4574" s="128">
        <v>2852</v>
      </c>
      <c r="D4574" s="127" t="s">
        <v>10419</v>
      </c>
      <c r="E4574" s="258">
        <v>2852</v>
      </c>
    </row>
    <row r="4575" spans="1:5" ht="14.5" x14ac:dyDescent="0.35">
      <c r="A4575" s="127" t="s">
        <v>5025</v>
      </c>
      <c r="B4575" s="128">
        <v>5104</v>
      </c>
      <c r="D4575" s="127" t="s">
        <v>12210</v>
      </c>
      <c r="E4575" s="258">
        <v>5104</v>
      </c>
    </row>
    <row r="4576" spans="1:5" ht="14.5" x14ac:dyDescent="0.35">
      <c r="A4576" s="127" t="s">
        <v>4898</v>
      </c>
      <c r="B4576" s="128">
        <v>167861</v>
      </c>
      <c r="D4576" s="127" t="s">
        <v>10420</v>
      </c>
      <c r="E4576" s="258">
        <v>167861</v>
      </c>
    </row>
    <row r="4577" spans="1:5" ht="14.5" x14ac:dyDescent="0.35">
      <c r="A4577" s="127" t="s">
        <v>5026</v>
      </c>
      <c r="B4577" s="128">
        <v>4805</v>
      </c>
      <c r="D4577" s="127" t="s">
        <v>12211</v>
      </c>
      <c r="E4577" s="258">
        <v>4805</v>
      </c>
    </row>
    <row r="4578" spans="1:5" ht="14.5" x14ac:dyDescent="0.35">
      <c r="A4578" s="127" t="s">
        <v>5068</v>
      </c>
      <c r="B4578" s="128">
        <v>806</v>
      </c>
      <c r="D4578" s="127" t="s">
        <v>12212</v>
      </c>
      <c r="E4578" s="258">
        <v>806</v>
      </c>
    </row>
    <row r="4579" spans="1:5" ht="14.5" x14ac:dyDescent="0.35">
      <c r="A4579" s="127" t="s">
        <v>4899</v>
      </c>
      <c r="B4579" s="128">
        <v>15170</v>
      </c>
      <c r="D4579" s="127" t="s">
        <v>12213</v>
      </c>
      <c r="E4579" s="258">
        <v>15170</v>
      </c>
    </row>
    <row r="4580" spans="1:5" ht="14.5" x14ac:dyDescent="0.35">
      <c r="A4580" s="127" t="s">
        <v>4900</v>
      </c>
      <c r="B4580" s="128">
        <v>113718</v>
      </c>
      <c r="D4580" s="127" t="s">
        <v>12214</v>
      </c>
      <c r="E4580" s="258">
        <v>113718</v>
      </c>
    </row>
    <row r="4581" spans="1:5" ht="14.5" x14ac:dyDescent="0.35">
      <c r="A4581" s="127" t="s">
        <v>4901</v>
      </c>
      <c r="B4581" s="128">
        <v>32022</v>
      </c>
      <c r="D4581" s="127" t="s">
        <v>12215</v>
      </c>
      <c r="E4581" s="258">
        <v>32022</v>
      </c>
    </row>
    <row r="4582" spans="1:5" ht="14.5" x14ac:dyDescent="0.35">
      <c r="A4582" s="127" t="s">
        <v>5027</v>
      </c>
      <c r="B4582" s="128">
        <v>12276</v>
      </c>
      <c r="D4582" s="127" t="s">
        <v>12216</v>
      </c>
      <c r="E4582" s="258">
        <v>12276</v>
      </c>
    </row>
    <row r="4583" spans="1:5" ht="14.5" x14ac:dyDescent="0.35">
      <c r="A4583" s="127" t="s">
        <v>3584</v>
      </c>
      <c r="B4583" s="128">
        <v>50614</v>
      </c>
      <c r="D4583" s="127" t="s">
        <v>10421</v>
      </c>
      <c r="E4583" s="258">
        <v>50614</v>
      </c>
    </row>
    <row r="4584" spans="1:5" ht="14.5" x14ac:dyDescent="0.35">
      <c r="A4584" s="127" t="s">
        <v>4902</v>
      </c>
      <c r="B4584" s="128">
        <v>82808</v>
      </c>
      <c r="D4584" s="127" t="s">
        <v>12217</v>
      </c>
      <c r="E4584" s="258">
        <v>82808</v>
      </c>
    </row>
    <row r="4585" spans="1:5" ht="14.5" x14ac:dyDescent="0.35">
      <c r="A4585" s="127" t="s">
        <v>5028</v>
      </c>
      <c r="B4585" s="128">
        <v>3579</v>
      </c>
      <c r="D4585" s="127" t="s">
        <v>12218</v>
      </c>
      <c r="E4585" s="258">
        <v>3579</v>
      </c>
    </row>
    <row r="4586" spans="1:5" ht="14.5" x14ac:dyDescent="0.35">
      <c r="A4586" s="127" t="s">
        <v>5069</v>
      </c>
      <c r="B4586" s="128">
        <v>2680</v>
      </c>
      <c r="D4586" s="127" t="s">
        <v>12219</v>
      </c>
      <c r="E4586" s="258">
        <v>2680</v>
      </c>
    </row>
    <row r="4587" spans="1:5" ht="14.5" x14ac:dyDescent="0.35">
      <c r="A4587" s="127" t="s">
        <v>4903</v>
      </c>
      <c r="B4587" s="128">
        <v>133814</v>
      </c>
      <c r="D4587" s="127" t="s">
        <v>12220</v>
      </c>
      <c r="E4587" s="258">
        <v>133814</v>
      </c>
    </row>
    <row r="4588" spans="1:5" ht="14.5" x14ac:dyDescent="0.35">
      <c r="A4588" s="127" t="s">
        <v>5029</v>
      </c>
      <c r="B4588" s="128">
        <v>791</v>
      </c>
      <c r="D4588" s="127" t="s">
        <v>12221</v>
      </c>
      <c r="E4588" s="258">
        <v>791</v>
      </c>
    </row>
    <row r="4589" spans="1:5" ht="14.5" x14ac:dyDescent="0.35">
      <c r="A4589" s="127" t="s">
        <v>4904</v>
      </c>
      <c r="B4589" s="128">
        <v>55940</v>
      </c>
      <c r="D4589" s="127" t="s">
        <v>12222</v>
      </c>
      <c r="E4589" s="258">
        <v>55940</v>
      </c>
    </row>
    <row r="4590" spans="1:5" ht="14.5" x14ac:dyDescent="0.35">
      <c r="A4590" s="127" t="s">
        <v>5030</v>
      </c>
      <c r="B4590" s="128">
        <v>3700</v>
      </c>
      <c r="D4590" s="127" t="s">
        <v>12223</v>
      </c>
      <c r="E4590" s="258">
        <v>3700</v>
      </c>
    </row>
    <row r="4591" spans="1:5" ht="14.5" x14ac:dyDescent="0.35">
      <c r="A4591" s="127" t="s">
        <v>4905</v>
      </c>
      <c r="B4591" s="128">
        <v>57401</v>
      </c>
      <c r="D4591" s="127" t="s">
        <v>12224</v>
      </c>
      <c r="E4591" s="258">
        <v>57401</v>
      </c>
    </row>
    <row r="4592" spans="1:5" ht="14.5" x14ac:dyDescent="0.35">
      <c r="A4592" s="127" t="s">
        <v>4906</v>
      </c>
      <c r="B4592" s="128">
        <v>21329</v>
      </c>
      <c r="D4592" s="127" t="s">
        <v>12225</v>
      </c>
      <c r="E4592" s="258">
        <v>21329</v>
      </c>
    </row>
    <row r="4593" spans="1:5" ht="14.5" x14ac:dyDescent="0.35">
      <c r="A4593" s="127" t="s">
        <v>4907</v>
      </c>
      <c r="B4593" s="128">
        <v>39821</v>
      </c>
      <c r="D4593" s="127" t="s">
        <v>12226</v>
      </c>
      <c r="E4593" s="258">
        <v>39821</v>
      </c>
    </row>
    <row r="4594" spans="1:5" ht="14.5" x14ac:dyDescent="0.35">
      <c r="A4594" s="127" t="s">
        <v>4908</v>
      </c>
      <c r="B4594" s="128">
        <v>59982</v>
      </c>
      <c r="D4594" s="127" t="s">
        <v>12227</v>
      </c>
      <c r="E4594" s="258">
        <v>59982</v>
      </c>
    </row>
    <row r="4595" spans="1:5" ht="14.5" x14ac:dyDescent="0.35">
      <c r="A4595" s="127" t="s">
        <v>3585</v>
      </c>
      <c r="B4595" s="128">
        <v>5781</v>
      </c>
      <c r="D4595" s="127" t="s">
        <v>10422</v>
      </c>
      <c r="E4595" s="258">
        <v>5781</v>
      </c>
    </row>
    <row r="4596" spans="1:5" ht="14.5" x14ac:dyDescent="0.35">
      <c r="A4596" s="127" t="s">
        <v>4909</v>
      </c>
      <c r="B4596" s="128">
        <v>41482</v>
      </c>
      <c r="D4596" s="127" t="s">
        <v>12228</v>
      </c>
      <c r="E4596" s="258">
        <v>41482</v>
      </c>
    </row>
    <row r="4597" spans="1:5" ht="14.5" x14ac:dyDescent="0.35">
      <c r="A4597" s="127" t="s">
        <v>4910</v>
      </c>
      <c r="B4597" s="128">
        <v>54500</v>
      </c>
      <c r="D4597" s="127" t="s">
        <v>12229</v>
      </c>
      <c r="E4597" s="258">
        <v>54500</v>
      </c>
    </row>
    <row r="4598" spans="1:5" ht="14.5" x14ac:dyDescent="0.35">
      <c r="A4598" s="127" t="s">
        <v>4911</v>
      </c>
      <c r="B4598" s="128">
        <v>8498</v>
      </c>
      <c r="D4598" s="127" t="s">
        <v>12230</v>
      </c>
      <c r="E4598" s="258">
        <v>8498</v>
      </c>
    </row>
    <row r="4599" spans="1:5" ht="14.5" x14ac:dyDescent="0.35">
      <c r="A4599" s="127" t="s">
        <v>3586</v>
      </c>
      <c r="B4599" s="128">
        <v>11677</v>
      </c>
      <c r="D4599" s="127" t="s">
        <v>10423</v>
      </c>
      <c r="E4599" s="258">
        <v>11677</v>
      </c>
    </row>
    <row r="4600" spans="1:5" ht="14.5" x14ac:dyDescent="0.35">
      <c r="A4600" s="127" t="s">
        <v>3587</v>
      </c>
      <c r="B4600" s="128">
        <v>5692</v>
      </c>
      <c r="D4600" s="127" t="s">
        <v>10424</v>
      </c>
      <c r="E4600" s="258">
        <v>5692</v>
      </c>
    </row>
    <row r="4601" spans="1:5" ht="14.5" x14ac:dyDescent="0.35">
      <c r="A4601" s="127" t="s">
        <v>4912</v>
      </c>
      <c r="B4601" s="128">
        <v>13972</v>
      </c>
      <c r="D4601" s="127" t="s">
        <v>12231</v>
      </c>
      <c r="E4601" s="258">
        <v>13972</v>
      </c>
    </row>
    <row r="4602" spans="1:5" ht="14.5" x14ac:dyDescent="0.35">
      <c r="A4602" s="127" t="s">
        <v>5031</v>
      </c>
      <c r="B4602" s="128">
        <v>3030</v>
      </c>
      <c r="D4602" s="127" t="s">
        <v>12232</v>
      </c>
      <c r="E4602" s="258">
        <v>3030</v>
      </c>
    </row>
    <row r="4603" spans="1:5" ht="14.5" x14ac:dyDescent="0.35">
      <c r="A4603" s="127" t="s">
        <v>3588</v>
      </c>
      <c r="B4603" s="128">
        <v>4776</v>
      </c>
      <c r="D4603" s="127" t="s">
        <v>10425</v>
      </c>
      <c r="E4603" s="258">
        <v>4776</v>
      </c>
    </row>
    <row r="4604" spans="1:5" ht="14.5" x14ac:dyDescent="0.35">
      <c r="A4604" s="127" t="s">
        <v>3589</v>
      </c>
      <c r="B4604" s="128">
        <v>294561</v>
      </c>
      <c r="D4604" s="127" t="s">
        <v>10426</v>
      </c>
      <c r="E4604" s="258">
        <v>294561</v>
      </c>
    </row>
    <row r="4605" spans="1:5" ht="14.5" x14ac:dyDescent="0.35">
      <c r="A4605" s="127" t="s">
        <v>3590</v>
      </c>
      <c r="B4605" s="128">
        <v>14108</v>
      </c>
      <c r="D4605" s="127" t="s">
        <v>10427</v>
      </c>
      <c r="E4605" s="258">
        <v>14108</v>
      </c>
    </row>
    <row r="4606" spans="1:5" ht="14.5" x14ac:dyDescent="0.35">
      <c r="A4606" s="127" t="s">
        <v>5032</v>
      </c>
      <c r="B4606" s="128">
        <v>3201</v>
      </c>
      <c r="D4606" s="127" t="s">
        <v>10428</v>
      </c>
      <c r="E4606" s="258">
        <v>3201</v>
      </c>
    </row>
    <row r="4607" spans="1:5" ht="14.5" x14ac:dyDescent="0.35">
      <c r="A4607" s="127" t="s">
        <v>5033</v>
      </c>
      <c r="B4607" s="128">
        <v>6886</v>
      </c>
      <c r="D4607" s="127" t="s">
        <v>12233</v>
      </c>
      <c r="E4607" s="258">
        <v>6886</v>
      </c>
    </row>
    <row r="4608" spans="1:5" ht="14.5" x14ac:dyDescent="0.35">
      <c r="A4608" s="127" t="s">
        <v>5034</v>
      </c>
      <c r="B4608" s="128">
        <v>556</v>
      </c>
      <c r="D4608" s="127" t="s">
        <v>12234</v>
      </c>
      <c r="E4608" s="258">
        <v>556</v>
      </c>
    </row>
    <row r="4609" spans="1:5" ht="14.5" x14ac:dyDescent="0.35">
      <c r="A4609" s="127" t="s">
        <v>3591</v>
      </c>
      <c r="B4609" s="128">
        <v>1625</v>
      </c>
      <c r="D4609" s="127" t="s">
        <v>10429</v>
      </c>
      <c r="E4609" s="258">
        <v>1625</v>
      </c>
    </row>
    <row r="4610" spans="1:5" ht="14.5" x14ac:dyDescent="0.35">
      <c r="A4610" s="127" t="s">
        <v>3592</v>
      </c>
      <c r="B4610" s="128">
        <v>39486</v>
      </c>
      <c r="D4610" s="127" t="s">
        <v>10430</v>
      </c>
      <c r="E4610" s="258">
        <v>39486</v>
      </c>
    </row>
    <row r="4611" spans="1:5" ht="14.5" x14ac:dyDescent="0.35">
      <c r="A4611" s="127" t="s">
        <v>5035</v>
      </c>
      <c r="B4611" s="128">
        <v>9488</v>
      </c>
      <c r="D4611" s="127" t="s">
        <v>12235</v>
      </c>
      <c r="E4611" s="258">
        <v>9488</v>
      </c>
    </row>
    <row r="4612" spans="1:5" ht="14.5" x14ac:dyDescent="0.35">
      <c r="A4612" s="127" t="s">
        <v>4913</v>
      </c>
      <c r="B4612" s="128">
        <v>1160159</v>
      </c>
      <c r="D4612" s="127" t="s">
        <v>12236</v>
      </c>
      <c r="E4612" s="258">
        <v>1160159</v>
      </c>
    </row>
    <row r="4613" spans="1:5" ht="14.5" x14ac:dyDescent="0.35">
      <c r="A4613" s="127" t="s">
        <v>3593</v>
      </c>
      <c r="B4613" s="128">
        <v>3251</v>
      </c>
      <c r="D4613" s="127" t="s">
        <v>10431</v>
      </c>
      <c r="E4613" s="258">
        <v>3251</v>
      </c>
    </row>
    <row r="4614" spans="1:5" ht="14.5" x14ac:dyDescent="0.35">
      <c r="A4614" s="127" t="s">
        <v>5036</v>
      </c>
      <c r="B4614" s="128">
        <v>2894</v>
      </c>
      <c r="D4614" s="127" t="s">
        <v>10432</v>
      </c>
      <c r="E4614" s="258">
        <v>2894</v>
      </c>
    </row>
    <row r="4615" spans="1:5" ht="14.5" x14ac:dyDescent="0.35">
      <c r="A4615" s="127" t="s">
        <v>5037</v>
      </c>
      <c r="B4615" s="128">
        <v>4313</v>
      </c>
      <c r="D4615" s="127" t="s">
        <v>12237</v>
      </c>
      <c r="E4615" s="258">
        <v>4313</v>
      </c>
    </row>
    <row r="4616" spans="1:5" ht="14.5" x14ac:dyDescent="0.35">
      <c r="A4616" s="127" t="s">
        <v>5038</v>
      </c>
      <c r="B4616" s="128">
        <v>8569</v>
      </c>
      <c r="D4616" s="127" t="s">
        <v>10433</v>
      </c>
      <c r="E4616" s="258">
        <v>8569</v>
      </c>
    </row>
    <row r="4617" spans="1:5" ht="14.5" x14ac:dyDescent="0.35">
      <c r="A4617" s="127" t="s">
        <v>5039</v>
      </c>
      <c r="B4617" s="128">
        <v>3999</v>
      </c>
      <c r="D4617" s="127" t="s">
        <v>12238</v>
      </c>
      <c r="E4617" s="258">
        <v>3999</v>
      </c>
    </row>
    <row r="4618" spans="1:5" ht="14.5" x14ac:dyDescent="0.35">
      <c r="A4618" s="127" t="s">
        <v>5040</v>
      </c>
      <c r="B4618" s="128">
        <v>3992</v>
      </c>
      <c r="D4618" s="127" t="s">
        <v>12239</v>
      </c>
      <c r="E4618" s="258">
        <v>3992</v>
      </c>
    </row>
    <row r="4619" spans="1:5" ht="14.5" x14ac:dyDescent="0.35">
      <c r="A4619" s="127" t="s">
        <v>5041</v>
      </c>
      <c r="B4619" s="128">
        <v>4862</v>
      </c>
      <c r="D4619" s="127" t="s">
        <v>12240</v>
      </c>
      <c r="E4619" s="258">
        <v>4862</v>
      </c>
    </row>
    <row r="4620" spans="1:5" ht="14.5" x14ac:dyDescent="0.35">
      <c r="A4620" s="127" t="s">
        <v>5042</v>
      </c>
      <c r="B4620" s="128">
        <v>1019</v>
      </c>
      <c r="D4620" s="127" t="s">
        <v>10434</v>
      </c>
      <c r="E4620" s="258">
        <v>1019</v>
      </c>
    </row>
    <row r="4621" spans="1:5" ht="14.5" x14ac:dyDescent="0.35">
      <c r="A4621" s="127" t="s">
        <v>5043</v>
      </c>
      <c r="B4621" s="128">
        <v>5717</v>
      </c>
      <c r="D4621" s="127" t="s">
        <v>12241</v>
      </c>
      <c r="E4621" s="258">
        <v>5717</v>
      </c>
    </row>
    <row r="4622" spans="1:5" ht="14.5" x14ac:dyDescent="0.35">
      <c r="A4622" s="127" t="s">
        <v>5044</v>
      </c>
      <c r="B4622" s="128">
        <v>4049</v>
      </c>
      <c r="D4622" s="127" t="s">
        <v>12242</v>
      </c>
      <c r="E4622" s="258">
        <v>4049</v>
      </c>
    </row>
    <row r="4623" spans="1:5" ht="14.5" x14ac:dyDescent="0.35">
      <c r="A4623" s="127" t="s">
        <v>3594</v>
      </c>
      <c r="B4623" s="128">
        <v>3657</v>
      </c>
      <c r="D4623" s="127" t="s">
        <v>10435</v>
      </c>
      <c r="E4623" s="258">
        <v>3657</v>
      </c>
    </row>
    <row r="4624" spans="1:5" ht="14.5" x14ac:dyDescent="0.35">
      <c r="A4624" s="127" t="s">
        <v>5045</v>
      </c>
      <c r="B4624" s="128">
        <v>6416</v>
      </c>
      <c r="D4624" s="127" t="s">
        <v>10436</v>
      </c>
      <c r="E4624" s="258">
        <v>6416</v>
      </c>
    </row>
    <row r="4625" spans="1:5" ht="14.5" x14ac:dyDescent="0.35">
      <c r="A4625" s="127" t="s">
        <v>5046</v>
      </c>
      <c r="B4625" s="128">
        <v>2502</v>
      </c>
      <c r="D4625" s="127" t="s">
        <v>12243</v>
      </c>
      <c r="E4625" s="258">
        <v>2502</v>
      </c>
    </row>
    <row r="4626" spans="1:5" ht="14.5" x14ac:dyDescent="0.35">
      <c r="A4626" s="127" t="s">
        <v>5047</v>
      </c>
      <c r="B4626" s="128">
        <v>5432</v>
      </c>
      <c r="D4626" s="127" t="s">
        <v>12244</v>
      </c>
      <c r="E4626" s="258">
        <v>5432</v>
      </c>
    </row>
    <row r="4627" spans="1:5" ht="14.5" x14ac:dyDescent="0.35">
      <c r="A4627" s="127" t="s">
        <v>5048</v>
      </c>
      <c r="B4627" s="128">
        <v>6494</v>
      </c>
      <c r="D4627" s="127" t="s">
        <v>12245</v>
      </c>
      <c r="E4627" s="258">
        <v>6494</v>
      </c>
    </row>
    <row r="4628" spans="1:5" ht="14.5" x14ac:dyDescent="0.35">
      <c r="A4628" s="127" t="s">
        <v>5049</v>
      </c>
      <c r="B4628" s="128">
        <v>5147</v>
      </c>
      <c r="D4628" s="127" t="s">
        <v>12246</v>
      </c>
      <c r="E4628" s="258">
        <v>5147</v>
      </c>
    </row>
    <row r="4629" spans="1:5" ht="14.5" x14ac:dyDescent="0.35">
      <c r="A4629" s="127" t="s">
        <v>4914</v>
      </c>
      <c r="B4629" s="128">
        <v>13523</v>
      </c>
      <c r="D4629" s="127" t="s">
        <v>12247</v>
      </c>
      <c r="E4629" s="258">
        <v>13523</v>
      </c>
    </row>
    <row r="4630" spans="1:5" ht="14.5" x14ac:dyDescent="0.35">
      <c r="A4630" s="127" t="s">
        <v>5050</v>
      </c>
      <c r="B4630" s="128">
        <v>1069</v>
      </c>
      <c r="D4630" s="127" t="s">
        <v>12248</v>
      </c>
      <c r="E4630" s="258">
        <v>1069</v>
      </c>
    </row>
    <row r="4631" spans="1:5" ht="14.5" x14ac:dyDescent="0.35">
      <c r="A4631" s="127" t="s">
        <v>5051</v>
      </c>
      <c r="B4631" s="128">
        <v>2909</v>
      </c>
      <c r="D4631" s="127" t="s">
        <v>10437</v>
      </c>
      <c r="E4631" s="258">
        <v>2909</v>
      </c>
    </row>
    <row r="4632" spans="1:5" ht="14.5" x14ac:dyDescent="0.35">
      <c r="A4632" s="127" t="s">
        <v>5052</v>
      </c>
      <c r="B4632" s="128">
        <v>5282</v>
      </c>
      <c r="D4632" s="127" t="s">
        <v>12249</v>
      </c>
      <c r="E4632" s="258">
        <v>5282</v>
      </c>
    </row>
    <row r="4633" spans="1:5" ht="14.5" x14ac:dyDescent="0.35">
      <c r="A4633" s="127" t="s">
        <v>3595</v>
      </c>
      <c r="B4633" s="128">
        <v>5446</v>
      </c>
      <c r="D4633" s="127" t="s">
        <v>10438</v>
      </c>
      <c r="E4633" s="258">
        <v>5446</v>
      </c>
    </row>
    <row r="4634" spans="1:5" ht="14.5" x14ac:dyDescent="0.35">
      <c r="A4634" s="127" t="s">
        <v>5053</v>
      </c>
      <c r="B4634" s="128">
        <v>4676</v>
      </c>
      <c r="D4634" s="127" t="s">
        <v>12250</v>
      </c>
      <c r="E4634" s="258">
        <v>4676</v>
      </c>
    </row>
    <row r="4635" spans="1:5" ht="14.5" x14ac:dyDescent="0.35">
      <c r="A4635" s="127" t="s">
        <v>5054</v>
      </c>
      <c r="B4635" s="128">
        <v>3037</v>
      </c>
      <c r="D4635" s="127" t="s">
        <v>12251</v>
      </c>
      <c r="E4635" s="258">
        <v>3037</v>
      </c>
    </row>
    <row r="4636" spans="1:5" ht="14.5" x14ac:dyDescent="0.35">
      <c r="A4636" s="127" t="s">
        <v>5055</v>
      </c>
      <c r="B4636" s="128">
        <v>1968</v>
      </c>
      <c r="D4636" s="127" t="s">
        <v>12252</v>
      </c>
      <c r="E4636" s="258">
        <v>1968</v>
      </c>
    </row>
    <row r="4637" spans="1:5" ht="14.5" x14ac:dyDescent="0.35">
      <c r="A4637" s="127" t="s">
        <v>5056</v>
      </c>
      <c r="B4637" s="128">
        <v>4384</v>
      </c>
      <c r="D4637" s="127" t="s">
        <v>10439</v>
      </c>
      <c r="E4637" s="258">
        <v>4384</v>
      </c>
    </row>
    <row r="4638" spans="1:5" ht="14.5" x14ac:dyDescent="0.35">
      <c r="A4638" s="127" t="s">
        <v>4915</v>
      </c>
      <c r="B4638" s="128">
        <v>9581</v>
      </c>
      <c r="D4638" s="127" t="s">
        <v>10440</v>
      </c>
      <c r="E4638" s="258">
        <v>9581</v>
      </c>
    </row>
    <row r="4639" spans="1:5" ht="14.5" x14ac:dyDescent="0.35">
      <c r="A4639" s="127" t="s">
        <v>5057</v>
      </c>
      <c r="B4639" s="128">
        <v>991</v>
      </c>
      <c r="D4639" s="127" t="s">
        <v>12253</v>
      </c>
      <c r="E4639" s="258">
        <v>991</v>
      </c>
    </row>
    <row r="4640" spans="1:5" ht="14.5" x14ac:dyDescent="0.35">
      <c r="A4640" s="127" t="s">
        <v>5064</v>
      </c>
      <c r="B4640" s="128">
        <v>1376</v>
      </c>
      <c r="D4640" s="127" t="s">
        <v>12254</v>
      </c>
      <c r="E4640" s="258">
        <v>1376</v>
      </c>
    </row>
    <row r="4641" spans="1:5" ht="14.5" x14ac:dyDescent="0.35">
      <c r="A4641" s="127" t="s">
        <v>4916</v>
      </c>
      <c r="B4641" s="128">
        <v>33463</v>
      </c>
      <c r="D4641" s="127" t="s">
        <v>12255</v>
      </c>
      <c r="E4641" s="258">
        <v>33463</v>
      </c>
    </row>
    <row r="4642" spans="1:5" ht="14.5" x14ac:dyDescent="0.35">
      <c r="A4642" s="127" t="s">
        <v>5058</v>
      </c>
      <c r="B4642" s="128">
        <v>1133</v>
      </c>
      <c r="D4642" s="127" t="s">
        <v>10441</v>
      </c>
      <c r="E4642" s="258">
        <v>1133</v>
      </c>
    </row>
    <row r="4643" spans="1:5" ht="14.5" x14ac:dyDescent="0.35">
      <c r="A4643" s="127" t="s">
        <v>3596</v>
      </c>
      <c r="B4643" s="128">
        <v>132346</v>
      </c>
      <c r="D4643" s="127" t="s">
        <v>10442</v>
      </c>
      <c r="E4643" s="258">
        <v>132346</v>
      </c>
    </row>
    <row r="4644" spans="1:5" ht="14.5" x14ac:dyDescent="0.35">
      <c r="A4644" s="127" t="s">
        <v>5059</v>
      </c>
      <c r="B4644" s="128">
        <v>2110</v>
      </c>
      <c r="D4644" s="127" t="s">
        <v>12256</v>
      </c>
      <c r="E4644" s="258">
        <v>2110</v>
      </c>
    </row>
    <row r="4645" spans="1:5" ht="14.5" x14ac:dyDescent="0.35">
      <c r="A4645" s="127" t="s">
        <v>5060</v>
      </c>
      <c r="B4645" s="128">
        <v>6174</v>
      </c>
      <c r="D4645" s="127" t="s">
        <v>12257</v>
      </c>
      <c r="E4645" s="258">
        <v>6174</v>
      </c>
    </row>
    <row r="4646" spans="1:5" ht="14.5" x14ac:dyDescent="0.35">
      <c r="A4646" s="127" t="s">
        <v>3597</v>
      </c>
      <c r="B4646" s="128">
        <v>64772</v>
      </c>
      <c r="D4646" s="127" t="s">
        <v>10443</v>
      </c>
      <c r="E4646" s="258">
        <v>64772</v>
      </c>
    </row>
    <row r="4647" spans="1:5" ht="14.5" x14ac:dyDescent="0.35">
      <c r="A4647" s="127" t="s">
        <v>5061</v>
      </c>
      <c r="B4647" s="128">
        <v>1226</v>
      </c>
      <c r="D4647" s="127" t="s">
        <v>10444</v>
      </c>
      <c r="E4647" s="258">
        <v>1226</v>
      </c>
    </row>
    <row r="4648" spans="1:5" ht="14.5" x14ac:dyDescent="0.35">
      <c r="A4648" s="127" t="s">
        <v>4917</v>
      </c>
      <c r="B4648" s="128">
        <v>79571</v>
      </c>
      <c r="D4648" s="127" t="s">
        <v>12258</v>
      </c>
      <c r="E4648" s="258">
        <v>79571</v>
      </c>
    </row>
    <row r="4649" spans="1:5" ht="14.5" x14ac:dyDescent="0.35">
      <c r="A4649" s="127" t="s">
        <v>5062</v>
      </c>
      <c r="B4649" s="128">
        <v>7478</v>
      </c>
      <c r="D4649" s="127" t="s">
        <v>12259</v>
      </c>
      <c r="E4649" s="258">
        <v>7478</v>
      </c>
    </row>
    <row r="4650" spans="1:5" ht="14.5" x14ac:dyDescent="0.35">
      <c r="A4650" s="127" t="s">
        <v>5063</v>
      </c>
      <c r="B4650" s="128">
        <v>6430</v>
      </c>
      <c r="D4650" s="127" t="s">
        <v>12260</v>
      </c>
      <c r="E4650" s="258">
        <v>6430</v>
      </c>
    </row>
    <row r="4651" spans="1:5" ht="14.5" x14ac:dyDescent="0.35">
      <c r="A4651" s="127" t="s">
        <v>4918</v>
      </c>
      <c r="B4651" s="128">
        <v>36941</v>
      </c>
      <c r="D4651" s="127" t="s">
        <v>12261</v>
      </c>
      <c r="E4651" s="258">
        <v>36941</v>
      </c>
    </row>
    <row r="4652" spans="1:5" ht="14.5" x14ac:dyDescent="0.35">
      <c r="A4652" s="127" t="s">
        <v>4919</v>
      </c>
      <c r="B4652" s="128">
        <v>15163</v>
      </c>
      <c r="D4652" s="127" t="s">
        <v>12262</v>
      </c>
      <c r="E4652" s="258">
        <v>15163</v>
      </c>
    </row>
    <row r="4653" spans="1:5" ht="14.5" x14ac:dyDescent="0.35">
      <c r="A4653" s="127" t="s">
        <v>5071</v>
      </c>
      <c r="B4653" s="128">
        <v>48620</v>
      </c>
      <c r="D4653" s="127" t="s">
        <v>12263</v>
      </c>
      <c r="E4653" s="258">
        <v>48620</v>
      </c>
    </row>
    <row r="4654" spans="1:5" ht="14.5" x14ac:dyDescent="0.35">
      <c r="A4654" s="127" t="s">
        <v>5142</v>
      </c>
      <c r="B4654" s="128">
        <v>2294</v>
      </c>
      <c r="D4654" s="127" t="s">
        <v>12264</v>
      </c>
      <c r="E4654" s="258">
        <v>2294</v>
      </c>
    </row>
    <row r="4655" spans="1:5" ht="14.5" x14ac:dyDescent="0.35">
      <c r="A4655" s="127" t="s">
        <v>5072</v>
      </c>
      <c r="B4655" s="128">
        <v>2066</v>
      </c>
      <c r="D4655" s="127" t="s">
        <v>12265</v>
      </c>
      <c r="E4655" s="258">
        <v>2066</v>
      </c>
    </row>
    <row r="4656" spans="1:5" ht="14.5" x14ac:dyDescent="0.35">
      <c r="A4656" s="127" t="s">
        <v>5073</v>
      </c>
      <c r="B4656" s="128">
        <v>5800</v>
      </c>
      <c r="D4656" s="127" t="s">
        <v>12266</v>
      </c>
      <c r="E4656" s="258">
        <v>5800</v>
      </c>
    </row>
    <row r="4657" spans="1:5" ht="14.5" x14ac:dyDescent="0.35">
      <c r="A4657" s="127" t="s">
        <v>5074</v>
      </c>
      <c r="B4657" s="128">
        <v>7849</v>
      </c>
      <c r="D4657" s="127" t="s">
        <v>12267</v>
      </c>
      <c r="E4657" s="258">
        <v>7849</v>
      </c>
    </row>
    <row r="4658" spans="1:5" ht="14.5" x14ac:dyDescent="0.35">
      <c r="A4658" s="127" t="s">
        <v>5075</v>
      </c>
      <c r="B4658" s="128">
        <v>7480</v>
      </c>
      <c r="D4658" s="127" t="s">
        <v>12268</v>
      </c>
      <c r="E4658" s="258">
        <v>7480</v>
      </c>
    </row>
    <row r="4659" spans="1:5" ht="14.5" x14ac:dyDescent="0.35">
      <c r="A4659" s="127" t="s">
        <v>5076</v>
      </c>
      <c r="B4659" s="128">
        <v>13090</v>
      </c>
      <c r="D4659" s="127" t="s">
        <v>12269</v>
      </c>
      <c r="E4659" s="258">
        <v>13090</v>
      </c>
    </row>
    <row r="4660" spans="1:5" ht="14.5" x14ac:dyDescent="0.35">
      <c r="A4660" s="127" t="s">
        <v>5143</v>
      </c>
      <c r="B4660" s="128">
        <v>2767</v>
      </c>
      <c r="D4660" s="127" t="s">
        <v>12270</v>
      </c>
      <c r="E4660" s="258">
        <v>2767</v>
      </c>
    </row>
    <row r="4661" spans="1:5" ht="14.5" x14ac:dyDescent="0.35">
      <c r="A4661" s="127" t="s">
        <v>5077</v>
      </c>
      <c r="B4661" s="128">
        <v>74800</v>
      </c>
      <c r="D4661" s="127" t="s">
        <v>10445</v>
      </c>
      <c r="E4661" s="258">
        <v>74800</v>
      </c>
    </row>
    <row r="4662" spans="1:5" ht="14.5" x14ac:dyDescent="0.35">
      <c r="A4662" s="127" t="s">
        <v>5078</v>
      </c>
      <c r="B4662" s="128">
        <v>11968</v>
      </c>
      <c r="D4662" s="127" t="s">
        <v>12271</v>
      </c>
      <c r="E4662" s="258">
        <v>11968</v>
      </c>
    </row>
    <row r="4663" spans="1:5" ht="14.5" x14ac:dyDescent="0.35">
      <c r="A4663" s="127" t="s">
        <v>5144</v>
      </c>
      <c r="B4663" s="128">
        <v>2494</v>
      </c>
      <c r="D4663" s="127" t="s">
        <v>12272</v>
      </c>
      <c r="E4663" s="258">
        <v>2494</v>
      </c>
    </row>
    <row r="4664" spans="1:5" ht="14.5" x14ac:dyDescent="0.35">
      <c r="A4664" s="127" t="s">
        <v>5079</v>
      </c>
      <c r="B4664" s="128">
        <v>29920</v>
      </c>
      <c r="D4664" s="127" t="s">
        <v>12273</v>
      </c>
      <c r="E4664" s="258">
        <v>29920</v>
      </c>
    </row>
    <row r="4665" spans="1:5" ht="14.5" x14ac:dyDescent="0.35">
      <c r="A4665" s="127" t="s">
        <v>3598</v>
      </c>
      <c r="B4665" s="128">
        <v>121520</v>
      </c>
      <c r="D4665" s="127" t="s">
        <v>10446</v>
      </c>
      <c r="E4665" s="258">
        <v>121520</v>
      </c>
    </row>
    <row r="4666" spans="1:5" ht="14.5" x14ac:dyDescent="0.35">
      <c r="A4666" s="127" t="s">
        <v>5737</v>
      </c>
      <c r="B4666" s="128">
        <v>12454</v>
      </c>
      <c r="D4666" s="127" t="s">
        <v>10447</v>
      </c>
      <c r="E4666" s="258">
        <v>12454</v>
      </c>
    </row>
    <row r="4667" spans="1:5" ht="14.5" x14ac:dyDescent="0.35">
      <c r="A4667" s="127" t="s">
        <v>5080</v>
      </c>
      <c r="B4667" s="128">
        <v>14586</v>
      </c>
      <c r="D4667" s="127" t="s">
        <v>12274</v>
      </c>
      <c r="E4667" s="258">
        <v>14586</v>
      </c>
    </row>
    <row r="4668" spans="1:5" ht="14.5" x14ac:dyDescent="0.35">
      <c r="A4668" s="127" t="s">
        <v>5081</v>
      </c>
      <c r="B4668" s="128">
        <v>4170</v>
      </c>
      <c r="D4668" s="127" t="s">
        <v>12275</v>
      </c>
      <c r="E4668" s="258">
        <v>4170</v>
      </c>
    </row>
    <row r="4669" spans="1:5" ht="14.5" x14ac:dyDescent="0.35">
      <c r="A4669" s="127" t="s">
        <v>5082</v>
      </c>
      <c r="B4669" s="128">
        <v>14960</v>
      </c>
      <c r="D4669" s="127" t="s">
        <v>12276</v>
      </c>
      <c r="E4669" s="258">
        <v>14960</v>
      </c>
    </row>
    <row r="4670" spans="1:5" ht="14.5" x14ac:dyDescent="0.35">
      <c r="A4670" s="127" t="s">
        <v>5083</v>
      </c>
      <c r="B4670" s="128">
        <v>5984</v>
      </c>
      <c r="D4670" s="127" t="s">
        <v>12277</v>
      </c>
      <c r="E4670" s="258">
        <v>5984</v>
      </c>
    </row>
    <row r="4671" spans="1:5" ht="14.5" x14ac:dyDescent="0.35">
      <c r="A4671" s="127" t="s">
        <v>5084</v>
      </c>
      <c r="B4671" s="128">
        <v>31790</v>
      </c>
      <c r="D4671" s="127" t="s">
        <v>12278</v>
      </c>
      <c r="E4671" s="258">
        <v>31790</v>
      </c>
    </row>
    <row r="4672" spans="1:5" ht="14.5" x14ac:dyDescent="0.35">
      <c r="A4672" s="127" t="s">
        <v>5085</v>
      </c>
      <c r="B4672" s="128">
        <v>8976</v>
      </c>
      <c r="D4672" s="127" t="s">
        <v>12279</v>
      </c>
      <c r="E4672" s="258">
        <v>8976</v>
      </c>
    </row>
    <row r="4673" spans="1:5" ht="14.5" x14ac:dyDescent="0.35">
      <c r="A4673" s="127" t="s">
        <v>3599</v>
      </c>
      <c r="B4673" s="128">
        <v>9724</v>
      </c>
      <c r="D4673" s="127" t="s">
        <v>10448</v>
      </c>
      <c r="E4673" s="258">
        <v>9724</v>
      </c>
    </row>
    <row r="4674" spans="1:5" ht="14.5" x14ac:dyDescent="0.35">
      <c r="A4674" s="127" t="s">
        <v>5086</v>
      </c>
      <c r="B4674" s="128">
        <v>24310</v>
      </c>
      <c r="D4674" s="127" t="s">
        <v>12280</v>
      </c>
      <c r="E4674" s="258">
        <v>24310</v>
      </c>
    </row>
    <row r="4675" spans="1:5" ht="14.5" x14ac:dyDescent="0.35">
      <c r="A4675" s="127" t="s">
        <v>5087</v>
      </c>
      <c r="B4675" s="128">
        <v>7102</v>
      </c>
      <c r="D4675" s="127" t="s">
        <v>12281</v>
      </c>
      <c r="E4675" s="258">
        <v>7102</v>
      </c>
    </row>
    <row r="4676" spans="1:5" ht="14.5" x14ac:dyDescent="0.35">
      <c r="A4676" s="127" t="s">
        <v>5088</v>
      </c>
      <c r="B4676" s="128">
        <v>24310</v>
      </c>
      <c r="D4676" s="127" t="s">
        <v>12282</v>
      </c>
      <c r="E4676" s="258">
        <v>24310</v>
      </c>
    </row>
    <row r="4677" spans="1:5" ht="14.5" x14ac:dyDescent="0.35">
      <c r="A4677" s="127" t="s">
        <v>5089</v>
      </c>
      <c r="B4677" s="128">
        <v>26180</v>
      </c>
      <c r="D4677" s="127" t="s">
        <v>12283</v>
      </c>
      <c r="E4677" s="258">
        <v>26180</v>
      </c>
    </row>
    <row r="4678" spans="1:5" ht="14.5" x14ac:dyDescent="0.35">
      <c r="A4678" s="127" t="s">
        <v>5090</v>
      </c>
      <c r="B4678" s="128">
        <v>15680</v>
      </c>
      <c r="D4678" s="127" t="s">
        <v>12284</v>
      </c>
      <c r="E4678" s="258">
        <v>15680</v>
      </c>
    </row>
    <row r="4679" spans="1:5" ht="14.5" x14ac:dyDescent="0.35">
      <c r="A4679" s="127" t="s">
        <v>3600</v>
      </c>
      <c r="B4679" s="128">
        <v>10098</v>
      </c>
      <c r="D4679" s="127" t="s">
        <v>10449</v>
      </c>
      <c r="E4679" s="258">
        <v>10098</v>
      </c>
    </row>
    <row r="4680" spans="1:5" ht="14.5" x14ac:dyDescent="0.35">
      <c r="A4680" s="127" t="s">
        <v>5091</v>
      </c>
      <c r="B4680" s="128">
        <v>7915</v>
      </c>
      <c r="D4680" s="127" t="s">
        <v>12285</v>
      </c>
      <c r="E4680" s="258">
        <v>7915</v>
      </c>
    </row>
    <row r="4681" spans="1:5" ht="14.5" x14ac:dyDescent="0.35">
      <c r="A4681" s="127" t="s">
        <v>5092</v>
      </c>
      <c r="B4681" s="128">
        <v>25058</v>
      </c>
      <c r="D4681" s="127" t="s">
        <v>12286</v>
      </c>
      <c r="E4681" s="258">
        <v>25058</v>
      </c>
    </row>
    <row r="4682" spans="1:5" ht="14.5" x14ac:dyDescent="0.35">
      <c r="A4682" s="127" t="s">
        <v>5093</v>
      </c>
      <c r="B4682" s="128">
        <v>9126</v>
      </c>
      <c r="D4682" s="127" t="s">
        <v>12287</v>
      </c>
      <c r="E4682" s="258">
        <v>9126</v>
      </c>
    </row>
    <row r="4683" spans="1:5" ht="14.5" x14ac:dyDescent="0.35">
      <c r="A4683" s="127" t="s">
        <v>5094</v>
      </c>
      <c r="B4683" s="128">
        <v>5303</v>
      </c>
      <c r="D4683" s="127" t="s">
        <v>12288</v>
      </c>
      <c r="E4683" s="258">
        <v>5303</v>
      </c>
    </row>
    <row r="4684" spans="1:5" ht="14.5" x14ac:dyDescent="0.35">
      <c r="A4684" s="127" t="s">
        <v>5145</v>
      </c>
      <c r="B4684" s="128">
        <v>1960</v>
      </c>
      <c r="D4684" s="127" t="s">
        <v>12289</v>
      </c>
      <c r="E4684" s="258">
        <v>1960</v>
      </c>
    </row>
    <row r="4685" spans="1:5" ht="14.5" x14ac:dyDescent="0.35">
      <c r="A4685" s="127" t="s">
        <v>5095</v>
      </c>
      <c r="B4685" s="128">
        <v>9125</v>
      </c>
      <c r="D4685" s="127" t="s">
        <v>12290</v>
      </c>
      <c r="E4685" s="258">
        <v>9125</v>
      </c>
    </row>
    <row r="4686" spans="1:5" ht="14.5" x14ac:dyDescent="0.35">
      <c r="A4686" s="127" t="s">
        <v>5096</v>
      </c>
      <c r="B4686" s="128">
        <v>18607</v>
      </c>
      <c r="D4686" s="127" t="s">
        <v>12291</v>
      </c>
      <c r="E4686" s="258">
        <v>18607</v>
      </c>
    </row>
    <row r="4687" spans="1:5" ht="14.5" x14ac:dyDescent="0.35">
      <c r="A4687" s="127" t="s">
        <v>5097</v>
      </c>
      <c r="B4687" s="128">
        <v>23188</v>
      </c>
      <c r="D4687" s="127" t="s">
        <v>12292</v>
      </c>
      <c r="E4687" s="258">
        <v>23188</v>
      </c>
    </row>
    <row r="4688" spans="1:5" ht="14.5" x14ac:dyDescent="0.35">
      <c r="A4688" s="127" t="s">
        <v>5146</v>
      </c>
      <c r="B4688" s="128">
        <v>2169</v>
      </c>
      <c r="D4688" s="127" t="s">
        <v>12293</v>
      </c>
      <c r="E4688" s="258">
        <v>2169</v>
      </c>
    </row>
    <row r="4689" spans="1:5" ht="14.5" x14ac:dyDescent="0.35">
      <c r="A4689" s="127" t="s">
        <v>5147</v>
      </c>
      <c r="B4689" s="128">
        <v>784</v>
      </c>
      <c r="D4689" s="127" t="s">
        <v>12294</v>
      </c>
      <c r="E4689" s="258">
        <v>784</v>
      </c>
    </row>
    <row r="4690" spans="1:5" ht="14.5" x14ac:dyDescent="0.35">
      <c r="A4690" s="127" t="s">
        <v>5148</v>
      </c>
      <c r="B4690" s="128">
        <v>2479</v>
      </c>
      <c r="D4690" s="127" t="s">
        <v>12295</v>
      </c>
      <c r="E4690" s="258">
        <v>2479</v>
      </c>
    </row>
    <row r="4691" spans="1:5" ht="14.5" x14ac:dyDescent="0.35">
      <c r="A4691" s="127" t="s">
        <v>5098</v>
      </c>
      <c r="B4691" s="128">
        <v>211680</v>
      </c>
      <c r="D4691" s="127" t="s">
        <v>12296</v>
      </c>
      <c r="E4691" s="258">
        <v>211680</v>
      </c>
    </row>
    <row r="4692" spans="1:5" ht="14.5" x14ac:dyDescent="0.35">
      <c r="A4692" s="127" t="s">
        <v>5149</v>
      </c>
      <c r="B4692" s="128">
        <v>2830</v>
      </c>
      <c r="D4692" s="127" t="s">
        <v>12297</v>
      </c>
      <c r="E4692" s="258">
        <v>2830</v>
      </c>
    </row>
    <row r="4693" spans="1:5" ht="14.5" x14ac:dyDescent="0.35">
      <c r="A4693" s="127" t="s">
        <v>5099</v>
      </c>
      <c r="B4693" s="128">
        <v>20196</v>
      </c>
      <c r="D4693" s="127" t="s">
        <v>12298</v>
      </c>
      <c r="E4693" s="258">
        <v>20196</v>
      </c>
    </row>
    <row r="4694" spans="1:5" ht="14.5" x14ac:dyDescent="0.35">
      <c r="A4694" s="127" t="s">
        <v>5100</v>
      </c>
      <c r="B4694" s="128">
        <v>1870</v>
      </c>
      <c r="D4694" s="127" t="s">
        <v>12299</v>
      </c>
      <c r="E4694" s="258">
        <v>1870</v>
      </c>
    </row>
    <row r="4695" spans="1:5" ht="14.5" x14ac:dyDescent="0.35">
      <c r="A4695" s="127" t="s">
        <v>3601</v>
      </c>
      <c r="B4695" s="128">
        <v>2618</v>
      </c>
      <c r="D4695" s="127" t="s">
        <v>10450</v>
      </c>
      <c r="E4695" s="258">
        <v>2618</v>
      </c>
    </row>
    <row r="4696" spans="1:5" ht="14.5" x14ac:dyDescent="0.35">
      <c r="A4696" s="127" t="s">
        <v>5101</v>
      </c>
      <c r="B4696" s="128">
        <v>1176</v>
      </c>
      <c r="D4696" s="127" t="s">
        <v>12300</v>
      </c>
      <c r="E4696" s="258">
        <v>1176</v>
      </c>
    </row>
    <row r="4697" spans="1:5" ht="14.5" x14ac:dyDescent="0.35">
      <c r="A4697" s="127" t="s">
        <v>3602</v>
      </c>
      <c r="B4697" s="128">
        <v>12959</v>
      </c>
      <c r="D4697" s="127" t="s">
        <v>10451</v>
      </c>
      <c r="E4697" s="258">
        <v>12959</v>
      </c>
    </row>
    <row r="4698" spans="1:5" ht="14.5" x14ac:dyDescent="0.35">
      <c r="A4698" s="127" t="s">
        <v>5102</v>
      </c>
      <c r="B4698" s="128">
        <v>221480</v>
      </c>
      <c r="D4698" s="127" t="s">
        <v>10452</v>
      </c>
      <c r="E4698" s="258">
        <v>221480</v>
      </c>
    </row>
    <row r="4699" spans="1:5" ht="14.5" x14ac:dyDescent="0.35">
      <c r="A4699" s="127" t="s">
        <v>5150</v>
      </c>
      <c r="B4699" s="128">
        <v>1480</v>
      </c>
      <c r="D4699" s="127" t="s">
        <v>12301</v>
      </c>
      <c r="E4699" s="258">
        <v>1480</v>
      </c>
    </row>
    <row r="4700" spans="1:5" ht="14.5" x14ac:dyDescent="0.35">
      <c r="A4700" s="127" t="s">
        <v>5103</v>
      </c>
      <c r="B4700" s="128">
        <v>3104</v>
      </c>
      <c r="D4700" s="127" t="s">
        <v>12302</v>
      </c>
      <c r="E4700" s="258">
        <v>3104</v>
      </c>
    </row>
    <row r="4701" spans="1:5" ht="14.5" x14ac:dyDescent="0.35">
      <c r="A4701" s="127" t="s">
        <v>5104</v>
      </c>
      <c r="B4701" s="128">
        <v>6405</v>
      </c>
      <c r="D4701" s="127" t="s">
        <v>12303</v>
      </c>
      <c r="E4701" s="258">
        <v>6405</v>
      </c>
    </row>
    <row r="4702" spans="1:5" ht="14.5" x14ac:dyDescent="0.35">
      <c r="A4702" s="127" t="s">
        <v>5105</v>
      </c>
      <c r="B4702" s="128">
        <v>30712</v>
      </c>
      <c r="D4702" s="127" t="s">
        <v>12304</v>
      </c>
      <c r="E4702" s="258">
        <v>30712</v>
      </c>
    </row>
    <row r="4703" spans="1:5" ht="14.5" x14ac:dyDescent="0.35">
      <c r="A4703" s="127" t="s">
        <v>5106</v>
      </c>
      <c r="B4703" s="128">
        <v>2281</v>
      </c>
      <c r="D4703" s="127" t="s">
        <v>12305</v>
      </c>
      <c r="E4703" s="258">
        <v>2281</v>
      </c>
    </row>
    <row r="4704" spans="1:5" ht="14.5" x14ac:dyDescent="0.35">
      <c r="A4704" s="127" t="s">
        <v>3603</v>
      </c>
      <c r="B4704" s="128">
        <v>82083</v>
      </c>
      <c r="D4704" s="127" t="s">
        <v>10453</v>
      </c>
      <c r="E4704" s="258">
        <v>82083</v>
      </c>
    </row>
    <row r="4705" spans="1:5" ht="14.5" x14ac:dyDescent="0.35">
      <c r="A4705" s="127" t="s">
        <v>5107</v>
      </c>
      <c r="B4705" s="128">
        <v>23520</v>
      </c>
      <c r="D4705" s="127" t="s">
        <v>12306</v>
      </c>
      <c r="E4705" s="258">
        <v>23520</v>
      </c>
    </row>
    <row r="4706" spans="1:5" ht="14.5" x14ac:dyDescent="0.35">
      <c r="A4706" s="127" t="s">
        <v>5151</v>
      </c>
      <c r="B4706" s="128">
        <v>1383</v>
      </c>
      <c r="D4706" s="127" t="s">
        <v>12307</v>
      </c>
      <c r="E4706" s="258">
        <v>1383</v>
      </c>
    </row>
    <row r="4707" spans="1:5" ht="14.5" x14ac:dyDescent="0.35">
      <c r="A4707" s="127" t="s">
        <v>5152</v>
      </c>
      <c r="B4707" s="128">
        <v>6919</v>
      </c>
      <c r="D4707" s="127" t="s">
        <v>12308</v>
      </c>
      <c r="E4707" s="258">
        <v>6919</v>
      </c>
    </row>
    <row r="4708" spans="1:5" ht="14.5" x14ac:dyDescent="0.35">
      <c r="A4708" s="127" t="s">
        <v>5108</v>
      </c>
      <c r="B4708" s="128">
        <v>4463</v>
      </c>
      <c r="D4708" s="127" t="s">
        <v>12309</v>
      </c>
      <c r="E4708" s="258">
        <v>4463</v>
      </c>
    </row>
    <row r="4709" spans="1:5" ht="14.5" x14ac:dyDescent="0.35">
      <c r="A4709" s="127" t="s">
        <v>5109</v>
      </c>
      <c r="B4709" s="128">
        <v>51619</v>
      </c>
      <c r="D4709" s="127" t="s">
        <v>12310</v>
      </c>
      <c r="E4709" s="258">
        <v>51619</v>
      </c>
    </row>
    <row r="4710" spans="1:5" ht="14.5" x14ac:dyDescent="0.35">
      <c r="A4710" s="127" t="s">
        <v>5153</v>
      </c>
      <c r="B4710" s="128">
        <v>3777</v>
      </c>
      <c r="D4710" s="127" t="s">
        <v>12311</v>
      </c>
      <c r="E4710" s="258">
        <v>3777</v>
      </c>
    </row>
    <row r="4711" spans="1:5" ht="14.5" x14ac:dyDescent="0.35">
      <c r="A4711" s="127" t="s">
        <v>3604</v>
      </c>
      <c r="B4711" s="128">
        <v>13889</v>
      </c>
      <c r="D4711" s="127" t="s">
        <v>10454</v>
      </c>
      <c r="E4711" s="258">
        <v>13889</v>
      </c>
    </row>
    <row r="4712" spans="1:5" ht="14.5" x14ac:dyDescent="0.35">
      <c r="A4712" s="127" t="s">
        <v>5154</v>
      </c>
      <c r="B4712" s="128">
        <v>1891</v>
      </c>
      <c r="D4712" s="127" t="s">
        <v>12312</v>
      </c>
      <c r="E4712" s="258">
        <v>1891</v>
      </c>
    </row>
    <row r="4713" spans="1:5" ht="14.5" x14ac:dyDescent="0.35">
      <c r="A4713" s="127" t="s">
        <v>5110</v>
      </c>
      <c r="B4713" s="128">
        <v>19822</v>
      </c>
      <c r="D4713" s="127" t="s">
        <v>12313</v>
      </c>
      <c r="E4713" s="258">
        <v>19822</v>
      </c>
    </row>
    <row r="4714" spans="1:5" ht="14.5" x14ac:dyDescent="0.35">
      <c r="A4714" s="127" t="s">
        <v>5155</v>
      </c>
      <c r="B4714" s="128">
        <v>5074</v>
      </c>
      <c r="D4714" s="127" t="s">
        <v>12314</v>
      </c>
      <c r="E4714" s="258">
        <v>5074</v>
      </c>
    </row>
    <row r="4715" spans="1:5" ht="14.5" x14ac:dyDescent="0.35">
      <c r="A4715" s="127" t="s">
        <v>5111</v>
      </c>
      <c r="B4715" s="128">
        <v>15464</v>
      </c>
      <c r="D4715" s="127" t="s">
        <v>12315</v>
      </c>
      <c r="E4715" s="258">
        <v>15464</v>
      </c>
    </row>
    <row r="4716" spans="1:5" ht="14.5" x14ac:dyDescent="0.35">
      <c r="A4716" s="127" t="s">
        <v>5156</v>
      </c>
      <c r="B4716" s="128">
        <v>7179</v>
      </c>
      <c r="D4716" s="127" t="s">
        <v>12316</v>
      </c>
      <c r="E4716" s="258">
        <v>7179</v>
      </c>
    </row>
    <row r="4717" spans="1:5" ht="14.5" x14ac:dyDescent="0.35">
      <c r="A4717" s="127" t="s">
        <v>3605</v>
      </c>
      <c r="B4717" s="128">
        <v>17578</v>
      </c>
      <c r="D4717" s="127" t="s">
        <v>10455</v>
      </c>
      <c r="E4717" s="258">
        <v>17578</v>
      </c>
    </row>
    <row r="4718" spans="1:5" ht="14.5" x14ac:dyDescent="0.35">
      <c r="A4718" s="127" t="s">
        <v>5112</v>
      </c>
      <c r="B4718" s="128">
        <v>9911</v>
      </c>
      <c r="D4718" s="127" t="s">
        <v>12317</v>
      </c>
      <c r="E4718" s="258">
        <v>9911</v>
      </c>
    </row>
    <row r="4719" spans="1:5" ht="14.5" x14ac:dyDescent="0.35">
      <c r="A4719" s="127" t="s">
        <v>3606</v>
      </c>
      <c r="B4719" s="128">
        <v>10977</v>
      </c>
      <c r="D4719" s="127" t="s">
        <v>10456</v>
      </c>
      <c r="E4719" s="258">
        <v>10977</v>
      </c>
    </row>
    <row r="4720" spans="1:5" ht="14.5" x14ac:dyDescent="0.35">
      <c r="A4720" s="127" t="s">
        <v>5113</v>
      </c>
      <c r="B4720" s="128">
        <v>518925</v>
      </c>
      <c r="D4720" s="127" t="s">
        <v>12318</v>
      </c>
      <c r="E4720" s="258">
        <v>518925</v>
      </c>
    </row>
    <row r="4721" spans="1:5" ht="14.5" x14ac:dyDescent="0.35">
      <c r="A4721" s="127" t="s">
        <v>5157</v>
      </c>
      <c r="B4721" s="128">
        <v>4204</v>
      </c>
      <c r="D4721" s="127" t="s">
        <v>12319</v>
      </c>
      <c r="E4721" s="258">
        <v>4204</v>
      </c>
    </row>
    <row r="4722" spans="1:5" ht="14.5" x14ac:dyDescent="0.35">
      <c r="A4722" s="127" t="s">
        <v>5158</v>
      </c>
      <c r="B4722" s="128">
        <v>510</v>
      </c>
      <c r="D4722" s="127" t="s">
        <v>12320</v>
      </c>
      <c r="E4722" s="258">
        <v>510</v>
      </c>
    </row>
    <row r="4723" spans="1:5" ht="14.5" x14ac:dyDescent="0.35">
      <c r="A4723" s="127" t="s">
        <v>5159</v>
      </c>
      <c r="B4723" s="128">
        <v>3422</v>
      </c>
      <c r="D4723" s="127" t="s">
        <v>12321</v>
      </c>
      <c r="E4723" s="258">
        <v>3422</v>
      </c>
    </row>
    <row r="4724" spans="1:5" ht="14.5" x14ac:dyDescent="0.35">
      <c r="A4724" s="127" t="s">
        <v>5114</v>
      </c>
      <c r="B4724" s="128">
        <v>17017</v>
      </c>
      <c r="D4724" s="127" t="s">
        <v>12322</v>
      </c>
      <c r="E4724" s="258">
        <v>17017</v>
      </c>
    </row>
    <row r="4725" spans="1:5" ht="14.5" x14ac:dyDescent="0.35">
      <c r="A4725" s="127" t="s">
        <v>3607</v>
      </c>
      <c r="B4725" s="128">
        <v>26180</v>
      </c>
      <c r="D4725" s="127" t="s">
        <v>10457</v>
      </c>
      <c r="E4725" s="258">
        <v>26180</v>
      </c>
    </row>
    <row r="4726" spans="1:5" ht="14.5" x14ac:dyDescent="0.35">
      <c r="A4726" s="127" t="s">
        <v>5115</v>
      </c>
      <c r="B4726" s="128">
        <v>31300</v>
      </c>
      <c r="D4726" s="127" t="s">
        <v>12323</v>
      </c>
      <c r="E4726" s="258">
        <v>31300</v>
      </c>
    </row>
    <row r="4727" spans="1:5" ht="14.5" x14ac:dyDescent="0.35">
      <c r="A4727" s="127" t="s">
        <v>5116</v>
      </c>
      <c r="B4727" s="128">
        <v>19822</v>
      </c>
      <c r="D4727" s="127" t="s">
        <v>12324</v>
      </c>
      <c r="E4727" s="258">
        <v>19822</v>
      </c>
    </row>
    <row r="4728" spans="1:5" ht="14.5" x14ac:dyDescent="0.35">
      <c r="A4728" s="127" t="s">
        <v>5160</v>
      </c>
      <c r="B4728" s="128">
        <v>1024</v>
      </c>
      <c r="D4728" s="127" t="s">
        <v>12325</v>
      </c>
      <c r="E4728" s="258">
        <v>1024</v>
      </c>
    </row>
    <row r="4729" spans="1:5" ht="14.5" x14ac:dyDescent="0.35">
      <c r="A4729" s="127" t="s">
        <v>5117</v>
      </c>
      <c r="B4729" s="128">
        <v>3740</v>
      </c>
      <c r="D4729" s="127" t="s">
        <v>12326</v>
      </c>
      <c r="E4729" s="258">
        <v>3740</v>
      </c>
    </row>
    <row r="4730" spans="1:5" ht="14.5" x14ac:dyDescent="0.35">
      <c r="A4730" s="127" t="s">
        <v>5118</v>
      </c>
      <c r="B4730" s="128">
        <v>26180</v>
      </c>
      <c r="D4730" s="127" t="s">
        <v>12327</v>
      </c>
      <c r="E4730" s="258">
        <v>26180</v>
      </c>
    </row>
    <row r="4731" spans="1:5" ht="14.5" x14ac:dyDescent="0.35">
      <c r="A4731" s="127" t="s">
        <v>5119</v>
      </c>
      <c r="B4731" s="128">
        <v>29920</v>
      </c>
      <c r="D4731" s="127" t="s">
        <v>12328</v>
      </c>
      <c r="E4731" s="258">
        <v>29920</v>
      </c>
    </row>
    <row r="4732" spans="1:5" ht="14.5" x14ac:dyDescent="0.35">
      <c r="A4732" s="127" t="s">
        <v>3608</v>
      </c>
      <c r="B4732" s="128">
        <v>22814</v>
      </c>
      <c r="D4732" s="127" t="s">
        <v>10458</v>
      </c>
      <c r="E4732" s="258">
        <v>22814</v>
      </c>
    </row>
    <row r="4733" spans="1:5" ht="14.5" x14ac:dyDescent="0.35">
      <c r="A4733" s="127" t="s">
        <v>5161</v>
      </c>
      <c r="B4733" s="128">
        <v>2431</v>
      </c>
      <c r="D4733" s="127" t="s">
        <v>12329</v>
      </c>
      <c r="E4733" s="258">
        <v>2431</v>
      </c>
    </row>
    <row r="4734" spans="1:5" ht="14.5" x14ac:dyDescent="0.35">
      <c r="A4734" s="127" t="s">
        <v>5120</v>
      </c>
      <c r="B4734" s="128">
        <v>43700</v>
      </c>
      <c r="D4734" s="127" t="s">
        <v>12330</v>
      </c>
      <c r="E4734" s="258">
        <v>43700</v>
      </c>
    </row>
    <row r="4735" spans="1:5" ht="14.5" x14ac:dyDescent="0.35">
      <c r="A4735" s="127" t="s">
        <v>5121</v>
      </c>
      <c r="B4735" s="128">
        <v>2244</v>
      </c>
      <c r="D4735" s="127" t="s">
        <v>12331</v>
      </c>
      <c r="E4735" s="258">
        <v>2244</v>
      </c>
    </row>
    <row r="4736" spans="1:5" ht="14.5" x14ac:dyDescent="0.35">
      <c r="A4736" s="127" t="s">
        <v>5162</v>
      </c>
      <c r="B4736" s="128">
        <v>2992</v>
      </c>
      <c r="D4736" s="127" t="s">
        <v>12332</v>
      </c>
      <c r="E4736" s="258">
        <v>2992</v>
      </c>
    </row>
    <row r="4737" spans="1:5" ht="14.5" x14ac:dyDescent="0.35">
      <c r="A4737" s="127" t="s">
        <v>5122</v>
      </c>
      <c r="B4737" s="128">
        <v>77462</v>
      </c>
      <c r="D4737" s="127" t="s">
        <v>12333</v>
      </c>
      <c r="E4737" s="258">
        <v>77462</v>
      </c>
    </row>
    <row r="4738" spans="1:5" ht="14.5" x14ac:dyDescent="0.35">
      <c r="A4738" s="127" t="s">
        <v>3609</v>
      </c>
      <c r="B4738" s="128">
        <v>4618</v>
      </c>
      <c r="D4738" s="127" t="s">
        <v>10459</v>
      </c>
      <c r="E4738" s="258">
        <v>4618</v>
      </c>
    </row>
    <row r="4739" spans="1:5" ht="14.5" x14ac:dyDescent="0.35">
      <c r="A4739" s="127" t="s">
        <v>5123</v>
      </c>
      <c r="B4739" s="128">
        <v>66362</v>
      </c>
      <c r="D4739" s="127" t="s">
        <v>12334</v>
      </c>
      <c r="E4739" s="258">
        <v>66362</v>
      </c>
    </row>
    <row r="4740" spans="1:5" ht="14.5" x14ac:dyDescent="0.35">
      <c r="A4740" s="127" t="s">
        <v>5124</v>
      </c>
      <c r="B4740" s="128">
        <v>6732</v>
      </c>
      <c r="D4740" s="127" t="s">
        <v>12335</v>
      </c>
      <c r="E4740" s="258">
        <v>6732</v>
      </c>
    </row>
    <row r="4741" spans="1:5" ht="14.5" x14ac:dyDescent="0.35">
      <c r="A4741" s="127" t="s">
        <v>5125</v>
      </c>
      <c r="B4741" s="128">
        <v>13613</v>
      </c>
      <c r="D4741" s="127" t="s">
        <v>12336</v>
      </c>
      <c r="E4741" s="258">
        <v>13613</v>
      </c>
    </row>
    <row r="4742" spans="1:5" ht="14.5" x14ac:dyDescent="0.35">
      <c r="A4742" s="127" t="s">
        <v>5126</v>
      </c>
      <c r="B4742" s="128">
        <v>0</v>
      </c>
      <c r="D4742" s="127" t="s">
        <v>12337</v>
      </c>
      <c r="E4742" s="258">
        <v>0</v>
      </c>
    </row>
    <row r="4743" spans="1:5" ht="14.5" x14ac:dyDescent="0.35">
      <c r="A4743" s="127" t="s">
        <v>5127</v>
      </c>
      <c r="B4743" s="128">
        <v>29546</v>
      </c>
      <c r="D4743" s="127" t="s">
        <v>12338</v>
      </c>
      <c r="E4743" s="258">
        <v>29546</v>
      </c>
    </row>
    <row r="4744" spans="1:5" ht="14.5" x14ac:dyDescent="0.35">
      <c r="A4744" s="127" t="s">
        <v>5128</v>
      </c>
      <c r="B4744" s="128">
        <v>69003</v>
      </c>
      <c r="D4744" s="127" t="s">
        <v>12339</v>
      </c>
      <c r="E4744" s="258">
        <v>69003</v>
      </c>
    </row>
    <row r="4745" spans="1:5" ht="14.5" x14ac:dyDescent="0.35">
      <c r="A4745" s="127" t="s">
        <v>3610</v>
      </c>
      <c r="B4745" s="128">
        <v>37400</v>
      </c>
      <c r="D4745" s="127" t="s">
        <v>10460</v>
      </c>
      <c r="E4745" s="258">
        <v>37400</v>
      </c>
    </row>
    <row r="4746" spans="1:5" ht="14.5" x14ac:dyDescent="0.35">
      <c r="A4746" s="127" t="s">
        <v>5163</v>
      </c>
      <c r="B4746" s="128">
        <v>1348</v>
      </c>
      <c r="D4746" s="127" t="s">
        <v>12340</v>
      </c>
      <c r="E4746" s="258">
        <v>1348</v>
      </c>
    </row>
    <row r="4747" spans="1:5" ht="14.5" x14ac:dyDescent="0.35">
      <c r="A4747" s="127" t="s">
        <v>5129</v>
      </c>
      <c r="B4747" s="128">
        <v>5400</v>
      </c>
      <c r="D4747" s="127" t="s">
        <v>12341</v>
      </c>
      <c r="E4747" s="258">
        <v>5400</v>
      </c>
    </row>
    <row r="4748" spans="1:5" ht="14.5" x14ac:dyDescent="0.35">
      <c r="A4748" s="127" t="s">
        <v>5130</v>
      </c>
      <c r="B4748" s="128">
        <v>14672</v>
      </c>
      <c r="D4748" s="127" t="s">
        <v>12342</v>
      </c>
      <c r="E4748" s="258">
        <v>14672</v>
      </c>
    </row>
    <row r="4749" spans="1:5" ht="14.5" x14ac:dyDescent="0.35">
      <c r="A4749" s="127" t="s">
        <v>3611</v>
      </c>
      <c r="B4749" s="128">
        <v>14119</v>
      </c>
      <c r="D4749" s="127" t="s">
        <v>10461</v>
      </c>
      <c r="E4749" s="258">
        <v>14119</v>
      </c>
    </row>
    <row r="4750" spans="1:5" ht="14.5" x14ac:dyDescent="0.35">
      <c r="A4750" s="127" t="s">
        <v>5164</v>
      </c>
      <c r="B4750" s="128">
        <v>3268</v>
      </c>
      <c r="D4750" s="127" t="s">
        <v>12343</v>
      </c>
      <c r="E4750" s="258">
        <v>3268</v>
      </c>
    </row>
    <row r="4751" spans="1:5" ht="14.5" x14ac:dyDescent="0.35">
      <c r="A4751" s="127" t="s">
        <v>3612</v>
      </c>
      <c r="B4751" s="128">
        <v>25993</v>
      </c>
      <c r="D4751" s="127" t="s">
        <v>10462</v>
      </c>
      <c r="E4751" s="258">
        <v>25993</v>
      </c>
    </row>
    <row r="4752" spans="1:5" ht="14.5" x14ac:dyDescent="0.35">
      <c r="A4752" s="127" t="s">
        <v>5131</v>
      </c>
      <c r="B4752" s="128">
        <v>4951</v>
      </c>
      <c r="D4752" s="127" t="s">
        <v>12344</v>
      </c>
      <c r="E4752" s="258">
        <v>4951</v>
      </c>
    </row>
    <row r="4753" spans="1:5" ht="14.5" x14ac:dyDescent="0.35">
      <c r="A4753" s="127" t="s">
        <v>3613</v>
      </c>
      <c r="B4753" s="128">
        <v>1785</v>
      </c>
      <c r="D4753" s="127" t="s">
        <v>10463</v>
      </c>
      <c r="E4753" s="258">
        <v>1785</v>
      </c>
    </row>
    <row r="4754" spans="1:5" ht="14.5" x14ac:dyDescent="0.35">
      <c r="A4754" s="127" t="s">
        <v>5132</v>
      </c>
      <c r="B4754" s="128">
        <v>134640</v>
      </c>
      <c r="D4754" s="127" t="s">
        <v>12345</v>
      </c>
      <c r="E4754" s="258">
        <v>134640</v>
      </c>
    </row>
    <row r="4755" spans="1:5" ht="14.5" x14ac:dyDescent="0.35">
      <c r="A4755" s="127" t="s">
        <v>5165</v>
      </c>
      <c r="B4755" s="128">
        <v>7106</v>
      </c>
      <c r="D4755" s="127" t="s">
        <v>12346</v>
      </c>
      <c r="E4755" s="258">
        <v>7106</v>
      </c>
    </row>
    <row r="4756" spans="1:5" ht="14.5" x14ac:dyDescent="0.35">
      <c r="A4756" s="127" t="s">
        <v>5166</v>
      </c>
      <c r="B4756" s="128">
        <v>5382</v>
      </c>
      <c r="D4756" s="127" t="s">
        <v>12347</v>
      </c>
      <c r="E4756" s="258">
        <v>5382</v>
      </c>
    </row>
    <row r="4757" spans="1:5" ht="14.5" x14ac:dyDescent="0.35">
      <c r="A4757" s="127" t="s">
        <v>5133</v>
      </c>
      <c r="B4757" s="128">
        <v>8758</v>
      </c>
      <c r="D4757" s="127" t="s">
        <v>12348</v>
      </c>
      <c r="E4757" s="258">
        <v>8758</v>
      </c>
    </row>
    <row r="4758" spans="1:5" ht="14.5" x14ac:dyDescent="0.35">
      <c r="A4758" s="127" t="s">
        <v>5167</v>
      </c>
      <c r="B4758" s="128">
        <v>1422</v>
      </c>
      <c r="D4758" s="127" t="s">
        <v>12349</v>
      </c>
      <c r="E4758" s="258">
        <v>1422</v>
      </c>
    </row>
    <row r="4759" spans="1:5" ht="14.5" x14ac:dyDescent="0.35">
      <c r="A4759" s="127" t="s">
        <v>5134</v>
      </c>
      <c r="B4759" s="128">
        <v>545138</v>
      </c>
      <c r="D4759" s="127" t="s">
        <v>12350</v>
      </c>
      <c r="E4759" s="258">
        <v>545138</v>
      </c>
    </row>
    <row r="4760" spans="1:5" ht="14.5" x14ac:dyDescent="0.35">
      <c r="A4760" s="127" t="s">
        <v>5168</v>
      </c>
      <c r="B4760" s="128">
        <v>2300</v>
      </c>
      <c r="D4760" s="127" t="s">
        <v>12351</v>
      </c>
      <c r="E4760" s="258">
        <v>2300</v>
      </c>
    </row>
    <row r="4761" spans="1:5" ht="14.5" x14ac:dyDescent="0.35">
      <c r="A4761" s="127" t="s">
        <v>5135</v>
      </c>
      <c r="B4761" s="128">
        <v>12516</v>
      </c>
      <c r="D4761" s="127" t="s">
        <v>12352</v>
      </c>
      <c r="E4761" s="258">
        <v>12516</v>
      </c>
    </row>
    <row r="4762" spans="1:5" ht="14.5" x14ac:dyDescent="0.35">
      <c r="A4762" s="127" t="s">
        <v>5136</v>
      </c>
      <c r="B4762" s="128">
        <v>6803</v>
      </c>
      <c r="D4762" s="127" t="s">
        <v>12353</v>
      </c>
      <c r="E4762" s="258">
        <v>6803</v>
      </c>
    </row>
    <row r="4763" spans="1:5" ht="14.5" x14ac:dyDescent="0.35">
      <c r="A4763" s="127" t="s">
        <v>5169</v>
      </c>
      <c r="B4763" s="128">
        <v>780</v>
      </c>
      <c r="D4763" s="127" t="s">
        <v>12354</v>
      </c>
      <c r="E4763" s="258">
        <v>780</v>
      </c>
    </row>
    <row r="4764" spans="1:5" ht="14.5" x14ac:dyDescent="0.35">
      <c r="A4764" s="127" t="s">
        <v>5137</v>
      </c>
      <c r="B4764" s="128">
        <v>14328</v>
      </c>
      <c r="D4764" s="127" t="s">
        <v>12355</v>
      </c>
      <c r="E4764" s="258">
        <v>14328</v>
      </c>
    </row>
    <row r="4765" spans="1:5" ht="14.5" x14ac:dyDescent="0.35">
      <c r="A4765" s="127" t="s">
        <v>5138</v>
      </c>
      <c r="B4765" s="128">
        <v>9350</v>
      </c>
      <c r="D4765" s="127" t="s">
        <v>12356</v>
      </c>
      <c r="E4765" s="258">
        <v>9350</v>
      </c>
    </row>
    <row r="4766" spans="1:5" ht="14.5" x14ac:dyDescent="0.35">
      <c r="A4766" s="127" t="s">
        <v>5170</v>
      </c>
      <c r="B4766" s="128">
        <v>6915</v>
      </c>
      <c r="D4766" s="127" t="s">
        <v>12357</v>
      </c>
      <c r="E4766" s="258">
        <v>6915</v>
      </c>
    </row>
    <row r="4767" spans="1:5" ht="14.5" x14ac:dyDescent="0.35">
      <c r="A4767" s="127" t="s">
        <v>5171</v>
      </c>
      <c r="B4767" s="128">
        <v>3944</v>
      </c>
      <c r="D4767" s="127" t="s">
        <v>12358</v>
      </c>
      <c r="E4767" s="258">
        <v>3944</v>
      </c>
    </row>
    <row r="4768" spans="1:5" ht="14.5" x14ac:dyDescent="0.35">
      <c r="A4768" s="127" t="s">
        <v>5139</v>
      </c>
      <c r="B4768" s="128">
        <v>22159</v>
      </c>
      <c r="D4768" s="127" t="s">
        <v>12359</v>
      </c>
      <c r="E4768" s="258">
        <v>22159</v>
      </c>
    </row>
    <row r="4769" spans="1:5" ht="14.5" x14ac:dyDescent="0.35">
      <c r="A4769" s="127" t="s">
        <v>5140</v>
      </c>
      <c r="B4769" s="128">
        <v>51540</v>
      </c>
      <c r="D4769" s="127" t="s">
        <v>12360</v>
      </c>
      <c r="E4769" s="258">
        <v>51540</v>
      </c>
    </row>
    <row r="4770" spans="1:5" ht="14.5" x14ac:dyDescent="0.35">
      <c r="A4770" s="127" t="s">
        <v>5141</v>
      </c>
      <c r="B4770" s="128">
        <v>19074</v>
      </c>
      <c r="D4770" s="127" t="s">
        <v>12361</v>
      </c>
      <c r="E4770" s="258">
        <v>19074</v>
      </c>
    </row>
    <row r="4771" spans="1:5" ht="14.5" x14ac:dyDescent="0.35">
      <c r="A4771" s="127" t="s">
        <v>5846</v>
      </c>
      <c r="B4771" s="128">
        <v>12121</v>
      </c>
      <c r="D4771" s="127" t="s">
        <v>12362</v>
      </c>
      <c r="E4771" s="258">
        <v>12121</v>
      </c>
    </row>
    <row r="4772" spans="1:5" ht="14.5" x14ac:dyDescent="0.35">
      <c r="A4772" s="127" t="s">
        <v>14056</v>
      </c>
      <c r="B4772" s="128">
        <v>15958</v>
      </c>
      <c r="D4772" s="127" t="s">
        <v>14057</v>
      </c>
      <c r="E4772" s="258">
        <v>15958</v>
      </c>
    </row>
    <row r="4773" spans="1:5" ht="14.5" x14ac:dyDescent="0.35">
      <c r="A4773" s="127" t="s">
        <v>5759</v>
      </c>
      <c r="B4773" s="128">
        <v>137689</v>
      </c>
      <c r="D4773" s="127" t="s">
        <v>12363</v>
      </c>
      <c r="E4773" s="258">
        <v>137689</v>
      </c>
    </row>
    <row r="4774" spans="1:5" ht="14.5" x14ac:dyDescent="0.35">
      <c r="A4774" s="127" t="s">
        <v>3614</v>
      </c>
      <c r="B4774" s="128">
        <v>40385</v>
      </c>
      <c r="D4774" s="127" t="s">
        <v>10464</v>
      </c>
      <c r="E4774" s="258">
        <v>40385</v>
      </c>
    </row>
    <row r="4775" spans="1:5" ht="14.5" x14ac:dyDescent="0.35">
      <c r="A4775" s="127" t="s">
        <v>5760</v>
      </c>
      <c r="B4775" s="128">
        <v>8982</v>
      </c>
      <c r="D4775" s="127" t="s">
        <v>12364</v>
      </c>
      <c r="E4775" s="258">
        <v>8982</v>
      </c>
    </row>
    <row r="4776" spans="1:5" ht="14.5" x14ac:dyDescent="0.35">
      <c r="A4776" s="127" t="s">
        <v>5761</v>
      </c>
      <c r="B4776" s="128">
        <v>33550</v>
      </c>
      <c r="D4776" s="127" t="s">
        <v>12365</v>
      </c>
      <c r="E4776" s="258">
        <v>33550</v>
      </c>
    </row>
    <row r="4777" spans="1:5" ht="14.5" x14ac:dyDescent="0.35">
      <c r="A4777" s="127" t="s">
        <v>5762</v>
      </c>
      <c r="B4777" s="128">
        <v>20056</v>
      </c>
      <c r="D4777" s="127" t="s">
        <v>12366</v>
      </c>
      <c r="E4777" s="258">
        <v>20056</v>
      </c>
    </row>
    <row r="4778" spans="1:5" ht="14.5" x14ac:dyDescent="0.35">
      <c r="A4778" s="127" t="s">
        <v>5763</v>
      </c>
      <c r="B4778" s="128">
        <v>16088</v>
      </c>
      <c r="D4778" s="127" t="s">
        <v>12367</v>
      </c>
      <c r="E4778" s="258">
        <v>16088</v>
      </c>
    </row>
    <row r="4779" spans="1:5" ht="14.5" x14ac:dyDescent="0.35">
      <c r="A4779" s="127" t="s">
        <v>5764</v>
      </c>
      <c r="B4779" s="128">
        <v>41900</v>
      </c>
      <c r="D4779" s="127" t="s">
        <v>12368</v>
      </c>
      <c r="E4779" s="258">
        <v>41900</v>
      </c>
    </row>
    <row r="4780" spans="1:5" ht="14.5" x14ac:dyDescent="0.35">
      <c r="A4780" s="127" t="s">
        <v>5765</v>
      </c>
      <c r="B4780" s="128">
        <v>18966</v>
      </c>
      <c r="D4780" s="127" t="s">
        <v>12369</v>
      </c>
      <c r="E4780" s="258">
        <v>18966</v>
      </c>
    </row>
    <row r="4781" spans="1:5" ht="14.5" x14ac:dyDescent="0.35">
      <c r="A4781" s="127" t="s">
        <v>5766</v>
      </c>
      <c r="B4781" s="128">
        <v>34793</v>
      </c>
      <c r="D4781" s="127" t="s">
        <v>12370</v>
      </c>
      <c r="E4781" s="258">
        <v>34793</v>
      </c>
    </row>
    <row r="4782" spans="1:5" ht="14.5" x14ac:dyDescent="0.35">
      <c r="A4782" s="127" t="s">
        <v>5847</v>
      </c>
      <c r="B4782" s="128">
        <v>3314</v>
      </c>
      <c r="D4782" s="127" t="s">
        <v>12371</v>
      </c>
      <c r="E4782" s="258">
        <v>3314</v>
      </c>
    </row>
    <row r="4783" spans="1:5" ht="14.5" x14ac:dyDescent="0.35">
      <c r="A4783" s="127" t="s">
        <v>5767</v>
      </c>
      <c r="B4783" s="128">
        <v>78175</v>
      </c>
      <c r="D4783" s="127" t="s">
        <v>12372</v>
      </c>
      <c r="E4783" s="258">
        <v>78175</v>
      </c>
    </row>
    <row r="4784" spans="1:5" ht="14.5" x14ac:dyDescent="0.35">
      <c r="A4784" s="127" t="s">
        <v>5848</v>
      </c>
      <c r="B4784" s="128">
        <v>5058</v>
      </c>
      <c r="D4784" s="127" t="s">
        <v>12373</v>
      </c>
      <c r="E4784" s="258">
        <v>5058</v>
      </c>
    </row>
    <row r="4785" spans="1:5" ht="14.5" x14ac:dyDescent="0.35">
      <c r="A4785" s="127" t="s">
        <v>5849</v>
      </c>
      <c r="B4785" s="128">
        <v>1526</v>
      </c>
      <c r="D4785" s="127" t="s">
        <v>12374</v>
      </c>
      <c r="E4785" s="258">
        <v>1526</v>
      </c>
    </row>
    <row r="4786" spans="1:5" ht="14.5" x14ac:dyDescent="0.35">
      <c r="A4786" s="127" t="s">
        <v>5768</v>
      </c>
      <c r="B4786" s="128">
        <v>142921</v>
      </c>
      <c r="D4786" s="127" t="s">
        <v>12375</v>
      </c>
      <c r="E4786" s="258">
        <v>142921</v>
      </c>
    </row>
    <row r="4787" spans="1:5" ht="14.5" x14ac:dyDescent="0.35">
      <c r="A4787" s="127" t="s">
        <v>5769</v>
      </c>
      <c r="B4787" s="128">
        <v>23021</v>
      </c>
      <c r="D4787" s="127" t="s">
        <v>12376</v>
      </c>
      <c r="E4787" s="258">
        <v>23021</v>
      </c>
    </row>
    <row r="4788" spans="1:5" ht="14.5" x14ac:dyDescent="0.35">
      <c r="A4788" s="127" t="s">
        <v>5850</v>
      </c>
      <c r="B4788" s="128">
        <v>2616</v>
      </c>
      <c r="D4788" s="127" t="s">
        <v>12377</v>
      </c>
      <c r="E4788" s="258">
        <v>2616</v>
      </c>
    </row>
    <row r="4789" spans="1:5" ht="14.5" x14ac:dyDescent="0.35">
      <c r="A4789" s="127" t="s">
        <v>5851</v>
      </c>
      <c r="B4789" s="128">
        <v>6060</v>
      </c>
      <c r="D4789" s="127" t="s">
        <v>12378</v>
      </c>
      <c r="E4789" s="258">
        <v>6060</v>
      </c>
    </row>
    <row r="4790" spans="1:5" ht="14.5" x14ac:dyDescent="0.35">
      <c r="A4790" s="127" t="s">
        <v>5852</v>
      </c>
      <c r="B4790" s="128">
        <v>3357</v>
      </c>
      <c r="D4790" s="127" t="s">
        <v>12379</v>
      </c>
      <c r="E4790" s="258">
        <v>3357</v>
      </c>
    </row>
    <row r="4791" spans="1:5" ht="14.5" x14ac:dyDescent="0.35">
      <c r="A4791" s="127" t="s">
        <v>5853</v>
      </c>
      <c r="B4791" s="128">
        <v>1046</v>
      </c>
      <c r="D4791" s="127" t="s">
        <v>12380</v>
      </c>
      <c r="E4791" s="258">
        <v>1046</v>
      </c>
    </row>
    <row r="4792" spans="1:5" ht="14.5" x14ac:dyDescent="0.35">
      <c r="A4792" s="127" t="s">
        <v>5770</v>
      </c>
      <c r="B4792" s="128">
        <v>126549</v>
      </c>
      <c r="D4792" s="127" t="s">
        <v>12381</v>
      </c>
      <c r="E4792" s="258">
        <v>126549</v>
      </c>
    </row>
    <row r="4793" spans="1:5" ht="14.5" x14ac:dyDescent="0.35">
      <c r="A4793" s="127" t="s">
        <v>5854</v>
      </c>
      <c r="B4793" s="128">
        <v>2049</v>
      </c>
      <c r="D4793" s="127" t="s">
        <v>12382</v>
      </c>
      <c r="E4793" s="258">
        <v>2049</v>
      </c>
    </row>
    <row r="4794" spans="1:5" ht="14.5" x14ac:dyDescent="0.35">
      <c r="A4794" s="127" t="s">
        <v>5771</v>
      </c>
      <c r="B4794" s="128">
        <v>166116</v>
      </c>
      <c r="D4794" s="127" t="s">
        <v>12383</v>
      </c>
      <c r="E4794" s="258">
        <v>166116</v>
      </c>
    </row>
    <row r="4795" spans="1:5" ht="14.5" x14ac:dyDescent="0.35">
      <c r="A4795" s="127" t="s">
        <v>5772</v>
      </c>
      <c r="B4795" s="128">
        <v>32264</v>
      </c>
      <c r="D4795" s="127" t="s">
        <v>12384</v>
      </c>
      <c r="E4795" s="258">
        <v>32264</v>
      </c>
    </row>
    <row r="4796" spans="1:5" ht="14.5" x14ac:dyDescent="0.35">
      <c r="A4796" s="127" t="s">
        <v>5855</v>
      </c>
      <c r="B4796" s="128">
        <v>2180</v>
      </c>
      <c r="D4796" s="127" t="s">
        <v>12385</v>
      </c>
      <c r="E4796" s="258">
        <v>2180</v>
      </c>
    </row>
    <row r="4797" spans="1:5" ht="14.5" x14ac:dyDescent="0.35">
      <c r="A4797" s="127" t="s">
        <v>5773</v>
      </c>
      <c r="B4797" s="128">
        <v>109414</v>
      </c>
      <c r="D4797" s="127" t="s">
        <v>12386</v>
      </c>
      <c r="E4797" s="258">
        <v>109414</v>
      </c>
    </row>
    <row r="4798" spans="1:5" ht="14.5" x14ac:dyDescent="0.35">
      <c r="A4798" s="127" t="s">
        <v>5774</v>
      </c>
      <c r="B4798" s="128">
        <v>13244</v>
      </c>
      <c r="D4798" s="127" t="s">
        <v>12387</v>
      </c>
      <c r="E4798" s="258">
        <v>13244</v>
      </c>
    </row>
    <row r="4799" spans="1:5" ht="14.5" x14ac:dyDescent="0.35">
      <c r="A4799" s="127" t="s">
        <v>5775</v>
      </c>
      <c r="B4799" s="128">
        <v>44298</v>
      </c>
      <c r="D4799" s="127" t="s">
        <v>12388</v>
      </c>
      <c r="E4799" s="258">
        <v>44298</v>
      </c>
    </row>
    <row r="4800" spans="1:5" ht="14.5" x14ac:dyDescent="0.35">
      <c r="A4800" s="127" t="s">
        <v>5776</v>
      </c>
      <c r="B4800" s="128">
        <v>25964</v>
      </c>
      <c r="D4800" s="127" t="s">
        <v>12389</v>
      </c>
      <c r="E4800" s="258">
        <v>25964</v>
      </c>
    </row>
    <row r="4801" spans="1:5" ht="14.5" x14ac:dyDescent="0.35">
      <c r="A4801" s="127" t="s">
        <v>5777</v>
      </c>
      <c r="B4801" s="128">
        <v>86459</v>
      </c>
      <c r="D4801" s="127" t="s">
        <v>12390</v>
      </c>
      <c r="E4801" s="258">
        <v>86459</v>
      </c>
    </row>
    <row r="4802" spans="1:5" ht="14.5" x14ac:dyDescent="0.35">
      <c r="A4802" s="127" t="s">
        <v>5778</v>
      </c>
      <c r="B4802" s="128">
        <v>24067</v>
      </c>
      <c r="D4802" s="127" t="s">
        <v>12391</v>
      </c>
      <c r="E4802" s="258">
        <v>24067</v>
      </c>
    </row>
    <row r="4803" spans="1:5" ht="14.5" x14ac:dyDescent="0.35">
      <c r="A4803" s="127" t="s">
        <v>5779</v>
      </c>
      <c r="B4803" s="128">
        <v>17745</v>
      </c>
      <c r="D4803" s="127" t="s">
        <v>12392</v>
      </c>
      <c r="E4803" s="258">
        <v>17745</v>
      </c>
    </row>
    <row r="4804" spans="1:5" ht="14.5" x14ac:dyDescent="0.35">
      <c r="A4804" s="127" t="s">
        <v>5780</v>
      </c>
      <c r="B4804" s="128">
        <v>52189</v>
      </c>
      <c r="D4804" s="127" t="s">
        <v>12393</v>
      </c>
      <c r="E4804" s="258">
        <v>52189</v>
      </c>
    </row>
    <row r="4805" spans="1:5" ht="14.5" x14ac:dyDescent="0.35">
      <c r="A4805" s="127" t="s">
        <v>5856</v>
      </c>
      <c r="B4805" s="128">
        <v>2093</v>
      </c>
      <c r="D4805" s="127" t="s">
        <v>12394</v>
      </c>
      <c r="E4805" s="258">
        <v>2093</v>
      </c>
    </row>
    <row r="4806" spans="1:5" ht="14.5" x14ac:dyDescent="0.35">
      <c r="A4806" s="127" t="s">
        <v>5857</v>
      </c>
      <c r="B4806" s="128">
        <v>3357</v>
      </c>
      <c r="D4806" s="127" t="s">
        <v>12395</v>
      </c>
      <c r="E4806" s="258">
        <v>3357</v>
      </c>
    </row>
    <row r="4807" spans="1:5" ht="14.5" x14ac:dyDescent="0.35">
      <c r="A4807" s="127" t="s">
        <v>5781</v>
      </c>
      <c r="B4807" s="128">
        <v>24154</v>
      </c>
      <c r="D4807" s="127" t="s">
        <v>12396</v>
      </c>
      <c r="E4807" s="258">
        <v>24154</v>
      </c>
    </row>
    <row r="4808" spans="1:5" ht="14.5" x14ac:dyDescent="0.35">
      <c r="A4808" s="127" t="s">
        <v>5858</v>
      </c>
      <c r="B4808" s="128">
        <v>1221</v>
      </c>
      <c r="D4808" s="127" t="s">
        <v>12397</v>
      </c>
      <c r="E4808" s="258">
        <v>1221</v>
      </c>
    </row>
    <row r="4809" spans="1:5" ht="14.5" x14ac:dyDescent="0.35">
      <c r="A4809" s="127" t="s">
        <v>5782</v>
      </c>
      <c r="B4809" s="128">
        <v>122625</v>
      </c>
      <c r="D4809" s="127" t="s">
        <v>12398</v>
      </c>
      <c r="E4809" s="258">
        <v>122625</v>
      </c>
    </row>
    <row r="4810" spans="1:5" ht="14.5" x14ac:dyDescent="0.35">
      <c r="A4810" s="127" t="s">
        <v>3615</v>
      </c>
      <c r="B4810" s="128">
        <v>2965</v>
      </c>
      <c r="D4810" s="127" t="s">
        <v>10465</v>
      </c>
      <c r="E4810" s="258">
        <v>2965</v>
      </c>
    </row>
    <row r="4811" spans="1:5" ht="14.5" x14ac:dyDescent="0.35">
      <c r="A4811" s="127" t="s">
        <v>5783</v>
      </c>
      <c r="B4811" s="128">
        <v>51960</v>
      </c>
      <c r="D4811" s="127" t="s">
        <v>12399</v>
      </c>
      <c r="E4811" s="258">
        <v>51960</v>
      </c>
    </row>
    <row r="4812" spans="1:5" ht="14.5" x14ac:dyDescent="0.35">
      <c r="A4812" s="127" t="s">
        <v>5859</v>
      </c>
      <c r="B4812" s="128">
        <v>916</v>
      </c>
      <c r="D4812" s="127" t="s">
        <v>12400</v>
      </c>
      <c r="E4812" s="258">
        <v>916</v>
      </c>
    </row>
    <row r="4813" spans="1:5" ht="14.5" x14ac:dyDescent="0.35">
      <c r="A4813" s="127" t="s">
        <v>5860</v>
      </c>
      <c r="B4813" s="128">
        <v>4665</v>
      </c>
      <c r="D4813" s="127" t="s">
        <v>12401</v>
      </c>
      <c r="E4813" s="258">
        <v>4665</v>
      </c>
    </row>
    <row r="4814" spans="1:5" ht="14.5" x14ac:dyDescent="0.35">
      <c r="A4814" s="127" t="s">
        <v>5784</v>
      </c>
      <c r="B4814" s="128">
        <v>78044</v>
      </c>
      <c r="D4814" s="127" t="s">
        <v>12402</v>
      </c>
      <c r="E4814" s="258">
        <v>78044</v>
      </c>
    </row>
    <row r="4815" spans="1:5" ht="14.5" x14ac:dyDescent="0.35">
      <c r="A4815" s="127" t="s">
        <v>5785</v>
      </c>
      <c r="B4815" s="128">
        <v>320242</v>
      </c>
      <c r="D4815" s="127" t="s">
        <v>12403</v>
      </c>
      <c r="E4815" s="258">
        <v>320242</v>
      </c>
    </row>
    <row r="4816" spans="1:5" ht="14.5" x14ac:dyDescent="0.35">
      <c r="A4816" s="127" t="s">
        <v>5786</v>
      </c>
      <c r="B4816" s="128">
        <v>23675</v>
      </c>
      <c r="D4816" s="127" t="s">
        <v>12404</v>
      </c>
      <c r="E4816" s="258">
        <v>23675</v>
      </c>
    </row>
    <row r="4817" spans="1:5" ht="14.5" x14ac:dyDescent="0.35">
      <c r="A4817" s="127" t="s">
        <v>5787</v>
      </c>
      <c r="B4817" s="128">
        <v>17789</v>
      </c>
      <c r="D4817" s="127" t="s">
        <v>12405</v>
      </c>
      <c r="E4817" s="258">
        <v>17789</v>
      </c>
    </row>
    <row r="4818" spans="1:5" ht="14.5" x14ac:dyDescent="0.35">
      <c r="A4818" s="127" t="s">
        <v>5788</v>
      </c>
      <c r="B4818" s="128">
        <v>12688</v>
      </c>
      <c r="D4818" s="127" t="s">
        <v>12406</v>
      </c>
      <c r="E4818" s="258">
        <v>12688</v>
      </c>
    </row>
    <row r="4819" spans="1:5" ht="14.5" x14ac:dyDescent="0.35">
      <c r="A4819" s="127" t="s">
        <v>5861</v>
      </c>
      <c r="B4819" s="128">
        <v>1875</v>
      </c>
      <c r="D4819" s="127" t="s">
        <v>12407</v>
      </c>
      <c r="E4819" s="258">
        <v>1875</v>
      </c>
    </row>
    <row r="4820" spans="1:5" ht="14.5" x14ac:dyDescent="0.35">
      <c r="A4820" s="127" t="s">
        <v>5789</v>
      </c>
      <c r="B4820" s="128">
        <v>43644</v>
      </c>
      <c r="D4820" s="127" t="s">
        <v>12408</v>
      </c>
      <c r="E4820" s="258">
        <v>43644</v>
      </c>
    </row>
    <row r="4821" spans="1:5" ht="14.5" x14ac:dyDescent="0.35">
      <c r="A4821" s="127" t="s">
        <v>5790</v>
      </c>
      <c r="B4821" s="128">
        <v>58468</v>
      </c>
      <c r="D4821" s="127" t="s">
        <v>12409</v>
      </c>
      <c r="E4821" s="258">
        <v>58468</v>
      </c>
    </row>
    <row r="4822" spans="1:5" ht="14.5" x14ac:dyDescent="0.35">
      <c r="A4822" s="127" t="s">
        <v>5791</v>
      </c>
      <c r="B4822" s="128">
        <v>208277</v>
      </c>
      <c r="D4822" s="127" t="s">
        <v>12410</v>
      </c>
      <c r="E4822" s="258">
        <v>208277</v>
      </c>
    </row>
    <row r="4823" spans="1:5" ht="14.5" x14ac:dyDescent="0.35">
      <c r="A4823" s="127" t="s">
        <v>5862</v>
      </c>
      <c r="B4823" s="128">
        <v>3314</v>
      </c>
      <c r="D4823" s="127" t="s">
        <v>12411</v>
      </c>
      <c r="E4823" s="258">
        <v>3314</v>
      </c>
    </row>
    <row r="4824" spans="1:5" ht="14.5" x14ac:dyDescent="0.35">
      <c r="A4824" s="127" t="s">
        <v>5863</v>
      </c>
      <c r="B4824" s="128">
        <v>959</v>
      </c>
      <c r="D4824" s="127" t="s">
        <v>12412</v>
      </c>
      <c r="E4824" s="258">
        <v>959</v>
      </c>
    </row>
    <row r="4825" spans="1:5" ht="14.5" x14ac:dyDescent="0.35">
      <c r="A4825" s="127" t="s">
        <v>5864</v>
      </c>
      <c r="B4825" s="128">
        <v>3444</v>
      </c>
      <c r="D4825" s="127" t="s">
        <v>12413</v>
      </c>
      <c r="E4825" s="258">
        <v>3444</v>
      </c>
    </row>
    <row r="4826" spans="1:5" ht="14.5" x14ac:dyDescent="0.35">
      <c r="A4826" s="127" t="s">
        <v>5865</v>
      </c>
      <c r="B4826" s="128">
        <v>5363</v>
      </c>
      <c r="D4826" s="127" t="s">
        <v>12414</v>
      </c>
      <c r="E4826" s="258">
        <v>5363</v>
      </c>
    </row>
    <row r="4827" spans="1:5" ht="14.5" x14ac:dyDescent="0.35">
      <c r="A4827" s="127" t="s">
        <v>5866</v>
      </c>
      <c r="B4827" s="128">
        <v>8240</v>
      </c>
      <c r="D4827" s="127" t="s">
        <v>12415</v>
      </c>
      <c r="E4827" s="258">
        <v>8240</v>
      </c>
    </row>
    <row r="4828" spans="1:5" ht="14.5" x14ac:dyDescent="0.35">
      <c r="A4828" s="127" t="s">
        <v>5738</v>
      </c>
      <c r="B4828" s="128">
        <v>1482</v>
      </c>
      <c r="D4828" s="127" t="s">
        <v>10466</v>
      </c>
      <c r="E4828" s="258">
        <v>1482</v>
      </c>
    </row>
    <row r="4829" spans="1:5" ht="14.5" x14ac:dyDescent="0.35">
      <c r="A4829" s="127" t="s">
        <v>5867</v>
      </c>
      <c r="B4829" s="128">
        <v>1700</v>
      </c>
      <c r="D4829" s="127" t="s">
        <v>12416</v>
      </c>
      <c r="E4829" s="258">
        <v>1700</v>
      </c>
    </row>
    <row r="4830" spans="1:5" ht="14.5" x14ac:dyDescent="0.35">
      <c r="A4830" s="127" t="s">
        <v>5868</v>
      </c>
      <c r="B4830" s="128">
        <v>1570</v>
      </c>
      <c r="D4830" s="127" t="s">
        <v>12417</v>
      </c>
      <c r="E4830" s="258">
        <v>1570</v>
      </c>
    </row>
    <row r="4831" spans="1:5" ht="14.5" x14ac:dyDescent="0.35">
      <c r="A4831" s="127" t="s">
        <v>5869</v>
      </c>
      <c r="B4831" s="128">
        <v>3226</v>
      </c>
      <c r="D4831" s="127" t="s">
        <v>12418</v>
      </c>
      <c r="E4831" s="258">
        <v>3226</v>
      </c>
    </row>
    <row r="4832" spans="1:5" ht="14.5" x14ac:dyDescent="0.35">
      <c r="A4832" s="127" t="s">
        <v>5870</v>
      </c>
      <c r="B4832" s="128">
        <v>1788</v>
      </c>
      <c r="D4832" s="127" t="s">
        <v>12419</v>
      </c>
      <c r="E4832" s="258">
        <v>1788</v>
      </c>
    </row>
    <row r="4833" spans="1:5" ht="14.5" x14ac:dyDescent="0.35">
      <c r="A4833" s="127" t="s">
        <v>5792</v>
      </c>
      <c r="B4833" s="128">
        <v>64855</v>
      </c>
      <c r="D4833" s="127" t="s">
        <v>12420</v>
      </c>
      <c r="E4833" s="258">
        <v>64855</v>
      </c>
    </row>
    <row r="4834" spans="1:5" ht="14.5" x14ac:dyDescent="0.35">
      <c r="A4834" s="127" t="s">
        <v>5871</v>
      </c>
      <c r="B4834" s="128">
        <v>4622</v>
      </c>
      <c r="D4834" s="127" t="s">
        <v>12421</v>
      </c>
      <c r="E4834" s="258">
        <v>4622</v>
      </c>
    </row>
    <row r="4835" spans="1:5" ht="14.5" x14ac:dyDescent="0.35">
      <c r="A4835" s="127" t="s">
        <v>5739</v>
      </c>
      <c r="B4835" s="128">
        <v>323512</v>
      </c>
      <c r="D4835" s="127" t="s">
        <v>10467</v>
      </c>
      <c r="E4835" s="258">
        <v>323512</v>
      </c>
    </row>
    <row r="4836" spans="1:5" ht="14.5" x14ac:dyDescent="0.35">
      <c r="A4836" s="127" t="s">
        <v>5872</v>
      </c>
      <c r="B4836" s="128">
        <v>3183</v>
      </c>
      <c r="D4836" s="127" t="s">
        <v>12422</v>
      </c>
      <c r="E4836" s="258">
        <v>3183</v>
      </c>
    </row>
    <row r="4837" spans="1:5" ht="14.5" x14ac:dyDescent="0.35">
      <c r="A4837" s="127" t="s">
        <v>5873</v>
      </c>
      <c r="B4837" s="128">
        <v>1221</v>
      </c>
      <c r="D4837" s="127" t="s">
        <v>12423</v>
      </c>
      <c r="E4837" s="258">
        <v>1221</v>
      </c>
    </row>
    <row r="4838" spans="1:5" ht="14.5" x14ac:dyDescent="0.35">
      <c r="A4838" s="127" t="s">
        <v>5740</v>
      </c>
      <c r="B4838" s="128">
        <v>198336</v>
      </c>
      <c r="D4838" s="127" t="s">
        <v>10468</v>
      </c>
      <c r="E4838" s="258">
        <v>198336</v>
      </c>
    </row>
    <row r="4839" spans="1:5" ht="14.5" x14ac:dyDescent="0.35">
      <c r="A4839" s="127" t="s">
        <v>5741</v>
      </c>
      <c r="B4839" s="128">
        <v>6104</v>
      </c>
      <c r="D4839" s="127" t="s">
        <v>10469</v>
      </c>
      <c r="E4839" s="258">
        <v>6104</v>
      </c>
    </row>
    <row r="4840" spans="1:5" ht="14.5" x14ac:dyDescent="0.35">
      <c r="A4840" s="127" t="s">
        <v>5874</v>
      </c>
      <c r="B4840" s="128">
        <v>4186</v>
      </c>
      <c r="D4840" s="127" t="s">
        <v>12424</v>
      </c>
      <c r="E4840" s="258">
        <v>4186</v>
      </c>
    </row>
    <row r="4841" spans="1:5" ht="14.5" x14ac:dyDescent="0.35">
      <c r="A4841" s="127" t="s">
        <v>5875</v>
      </c>
      <c r="B4841" s="128">
        <v>741</v>
      </c>
      <c r="D4841" s="127" t="s">
        <v>12425</v>
      </c>
      <c r="E4841" s="258">
        <v>741</v>
      </c>
    </row>
    <row r="4842" spans="1:5" ht="14.5" x14ac:dyDescent="0.35">
      <c r="A4842" s="127" t="s">
        <v>5742</v>
      </c>
      <c r="B4842" s="128">
        <v>18247</v>
      </c>
      <c r="D4842" s="127" t="s">
        <v>10470</v>
      </c>
      <c r="E4842" s="258">
        <v>18247</v>
      </c>
    </row>
    <row r="4843" spans="1:5" ht="14.5" x14ac:dyDescent="0.35">
      <c r="A4843" s="127" t="s">
        <v>5793</v>
      </c>
      <c r="B4843" s="128">
        <v>73313</v>
      </c>
      <c r="D4843" s="127" t="s">
        <v>12426</v>
      </c>
      <c r="E4843" s="258">
        <v>73313</v>
      </c>
    </row>
    <row r="4844" spans="1:5" ht="14.5" x14ac:dyDescent="0.35">
      <c r="A4844" s="127" t="s">
        <v>5876</v>
      </c>
      <c r="B4844" s="128">
        <v>5755</v>
      </c>
      <c r="D4844" s="127" t="s">
        <v>12427</v>
      </c>
      <c r="E4844" s="258">
        <v>5755</v>
      </c>
    </row>
    <row r="4845" spans="1:5" ht="14.5" x14ac:dyDescent="0.35">
      <c r="A4845" s="127" t="s">
        <v>5794</v>
      </c>
      <c r="B4845" s="128">
        <v>21364</v>
      </c>
      <c r="D4845" s="127" t="s">
        <v>12428</v>
      </c>
      <c r="E4845" s="258">
        <v>21364</v>
      </c>
    </row>
    <row r="4846" spans="1:5" ht="14.5" x14ac:dyDescent="0.35">
      <c r="A4846" s="127" t="s">
        <v>5795</v>
      </c>
      <c r="B4846" s="128">
        <v>438703</v>
      </c>
      <c r="D4846" s="127" t="s">
        <v>12429</v>
      </c>
      <c r="E4846" s="258">
        <v>438703</v>
      </c>
    </row>
    <row r="4847" spans="1:5" ht="14.5" x14ac:dyDescent="0.35">
      <c r="A4847" s="127" t="s">
        <v>5877</v>
      </c>
      <c r="B4847" s="128">
        <v>5319</v>
      </c>
      <c r="D4847" s="127" t="s">
        <v>12430</v>
      </c>
      <c r="E4847" s="258">
        <v>5319</v>
      </c>
    </row>
    <row r="4848" spans="1:5" ht="14.5" x14ac:dyDescent="0.35">
      <c r="A4848" s="127" t="s">
        <v>5878</v>
      </c>
      <c r="B4848" s="128">
        <v>610</v>
      </c>
      <c r="D4848" s="127" t="s">
        <v>12431</v>
      </c>
      <c r="E4848" s="258">
        <v>610</v>
      </c>
    </row>
    <row r="4849" spans="1:5" ht="14.5" x14ac:dyDescent="0.35">
      <c r="A4849" s="127" t="s">
        <v>5796</v>
      </c>
      <c r="B4849" s="128">
        <v>4796</v>
      </c>
      <c r="D4849" s="127" t="s">
        <v>12432</v>
      </c>
      <c r="E4849" s="258">
        <v>4796</v>
      </c>
    </row>
    <row r="4850" spans="1:5" ht="14.5" x14ac:dyDescent="0.35">
      <c r="A4850" s="127" t="s">
        <v>5879</v>
      </c>
      <c r="B4850" s="128">
        <v>2224</v>
      </c>
      <c r="D4850" s="127" t="s">
        <v>12433</v>
      </c>
      <c r="E4850" s="258">
        <v>2224</v>
      </c>
    </row>
    <row r="4851" spans="1:5" ht="14.5" x14ac:dyDescent="0.35">
      <c r="A4851" s="127" t="s">
        <v>5797</v>
      </c>
      <c r="B4851" s="128">
        <v>187469</v>
      </c>
      <c r="D4851" s="127" t="s">
        <v>12434</v>
      </c>
      <c r="E4851" s="258">
        <v>187469</v>
      </c>
    </row>
    <row r="4852" spans="1:5" ht="14.5" x14ac:dyDescent="0.35">
      <c r="A4852" s="127" t="s">
        <v>5798</v>
      </c>
      <c r="B4852" s="128">
        <v>56375</v>
      </c>
      <c r="D4852" s="127" t="s">
        <v>12435</v>
      </c>
      <c r="E4852" s="258">
        <v>56375</v>
      </c>
    </row>
    <row r="4853" spans="1:5" ht="14.5" x14ac:dyDescent="0.35">
      <c r="A4853" s="127" t="s">
        <v>5880</v>
      </c>
      <c r="B4853" s="128">
        <v>2006</v>
      </c>
      <c r="D4853" s="127" t="s">
        <v>12436</v>
      </c>
      <c r="E4853" s="258">
        <v>2006</v>
      </c>
    </row>
    <row r="4854" spans="1:5" ht="14.5" x14ac:dyDescent="0.35">
      <c r="A4854" s="127" t="s">
        <v>3616</v>
      </c>
      <c r="B4854" s="128">
        <v>82273</v>
      </c>
      <c r="D4854" s="127" t="s">
        <v>10471</v>
      </c>
      <c r="E4854" s="258">
        <v>82273</v>
      </c>
    </row>
    <row r="4855" spans="1:5" ht="14.5" x14ac:dyDescent="0.35">
      <c r="A4855" s="127" t="s">
        <v>5881</v>
      </c>
      <c r="B4855" s="128">
        <v>2006</v>
      </c>
      <c r="D4855" s="127" t="s">
        <v>12437</v>
      </c>
      <c r="E4855" s="258">
        <v>2006</v>
      </c>
    </row>
    <row r="4856" spans="1:5" ht="14.5" x14ac:dyDescent="0.35">
      <c r="A4856" s="127" t="s">
        <v>5743</v>
      </c>
      <c r="B4856" s="128">
        <v>2398</v>
      </c>
      <c r="D4856" s="127" t="s">
        <v>10472</v>
      </c>
      <c r="E4856" s="258">
        <v>2398</v>
      </c>
    </row>
    <row r="4857" spans="1:5" ht="14.5" x14ac:dyDescent="0.35">
      <c r="A4857" s="127" t="s">
        <v>5799</v>
      </c>
      <c r="B4857" s="128">
        <v>26487</v>
      </c>
      <c r="D4857" s="127" t="s">
        <v>12438</v>
      </c>
      <c r="E4857" s="258">
        <v>26487</v>
      </c>
    </row>
    <row r="4858" spans="1:5" ht="14.5" x14ac:dyDescent="0.35">
      <c r="A4858" s="127" t="s">
        <v>5800</v>
      </c>
      <c r="B4858" s="128">
        <v>90263</v>
      </c>
      <c r="D4858" s="127" t="s">
        <v>12439</v>
      </c>
      <c r="E4858" s="258">
        <v>90263</v>
      </c>
    </row>
    <row r="4859" spans="1:5" ht="14.5" x14ac:dyDescent="0.35">
      <c r="A4859" s="127" t="s">
        <v>5801</v>
      </c>
      <c r="B4859" s="128">
        <v>3837</v>
      </c>
      <c r="D4859" s="127" t="s">
        <v>12440</v>
      </c>
      <c r="E4859" s="258">
        <v>3837</v>
      </c>
    </row>
    <row r="4860" spans="1:5" ht="14.5" x14ac:dyDescent="0.35">
      <c r="A4860" s="127" t="s">
        <v>5802</v>
      </c>
      <c r="B4860" s="128">
        <v>97097</v>
      </c>
      <c r="D4860" s="127" t="s">
        <v>12441</v>
      </c>
      <c r="E4860" s="258">
        <v>97097</v>
      </c>
    </row>
    <row r="4861" spans="1:5" ht="14.5" x14ac:dyDescent="0.35">
      <c r="A4861" s="127" t="s">
        <v>5803</v>
      </c>
      <c r="B4861" s="128">
        <v>36232</v>
      </c>
      <c r="D4861" s="127" t="s">
        <v>12442</v>
      </c>
      <c r="E4861" s="258">
        <v>36232</v>
      </c>
    </row>
    <row r="4862" spans="1:5" ht="14.5" x14ac:dyDescent="0.35">
      <c r="A4862" s="127" t="s">
        <v>5882</v>
      </c>
      <c r="B4862" s="128">
        <v>3575</v>
      </c>
      <c r="D4862" s="127" t="s">
        <v>12443</v>
      </c>
      <c r="E4862" s="258">
        <v>3575</v>
      </c>
    </row>
    <row r="4863" spans="1:5" ht="14.5" x14ac:dyDescent="0.35">
      <c r="A4863" s="127" t="s">
        <v>5883</v>
      </c>
      <c r="B4863" s="128">
        <v>7586</v>
      </c>
      <c r="D4863" s="127" t="s">
        <v>12444</v>
      </c>
      <c r="E4863" s="258">
        <v>7586</v>
      </c>
    </row>
    <row r="4864" spans="1:5" ht="14.5" x14ac:dyDescent="0.35">
      <c r="A4864" s="127" t="s">
        <v>5804</v>
      </c>
      <c r="B4864" s="128">
        <v>25070</v>
      </c>
      <c r="D4864" s="127" t="s">
        <v>12445</v>
      </c>
      <c r="E4864" s="258">
        <v>25070</v>
      </c>
    </row>
    <row r="4865" spans="1:5" ht="14.5" x14ac:dyDescent="0.35">
      <c r="A4865" s="127" t="s">
        <v>5884</v>
      </c>
      <c r="B4865" s="128">
        <v>523</v>
      </c>
      <c r="D4865" s="127" t="s">
        <v>12446</v>
      </c>
      <c r="E4865" s="258">
        <v>523</v>
      </c>
    </row>
    <row r="4866" spans="1:5" ht="14.5" x14ac:dyDescent="0.35">
      <c r="A4866" s="127" t="s">
        <v>5805</v>
      </c>
      <c r="B4866" s="128">
        <v>321986</v>
      </c>
      <c r="D4866" s="127" t="s">
        <v>12447</v>
      </c>
      <c r="E4866" s="258">
        <v>321986</v>
      </c>
    </row>
    <row r="4867" spans="1:5" ht="14.5" x14ac:dyDescent="0.35">
      <c r="A4867" s="127" t="s">
        <v>5885</v>
      </c>
      <c r="B4867" s="128">
        <v>4229</v>
      </c>
      <c r="D4867" s="127" t="s">
        <v>12448</v>
      </c>
      <c r="E4867" s="258">
        <v>4229</v>
      </c>
    </row>
    <row r="4868" spans="1:5" ht="14.5" x14ac:dyDescent="0.35">
      <c r="A4868" s="127" t="s">
        <v>5806</v>
      </c>
      <c r="B4868" s="128">
        <v>7804</v>
      </c>
      <c r="D4868" s="127" t="s">
        <v>12449</v>
      </c>
      <c r="E4868" s="258">
        <v>7804</v>
      </c>
    </row>
    <row r="4869" spans="1:5" ht="14.5" x14ac:dyDescent="0.35">
      <c r="A4869" s="127" t="s">
        <v>5807</v>
      </c>
      <c r="B4869" s="128">
        <v>68125</v>
      </c>
      <c r="D4869" s="127" t="s">
        <v>12450</v>
      </c>
      <c r="E4869" s="258">
        <v>68125</v>
      </c>
    </row>
    <row r="4870" spans="1:5" ht="14.5" x14ac:dyDescent="0.35">
      <c r="A4870" s="127" t="s">
        <v>5808</v>
      </c>
      <c r="B4870" s="128">
        <v>75265</v>
      </c>
      <c r="D4870" s="127" t="s">
        <v>12451</v>
      </c>
      <c r="E4870" s="258">
        <v>75265</v>
      </c>
    </row>
    <row r="4871" spans="1:5" ht="14.5" x14ac:dyDescent="0.35">
      <c r="A4871" s="127" t="s">
        <v>5809</v>
      </c>
      <c r="B4871" s="128">
        <v>69673</v>
      </c>
      <c r="D4871" s="127" t="s">
        <v>12452</v>
      </c>
      <c r="E4871" s="258">
        <v>69673</v>
      </c>
    </row>
    <row r="4872" spans="1:5" ht="14.5" x14ac:dyDescent="0.35">
      <c r="A4872" s="127" t="s">
        <v>5886</v>
      </c>
      <c r="B4872" s="128">
        <v>6540</v>
      </c>
      <c r="D4872" s="127" t="s">
        <v>12453</v>
      </c>
      <c r="E4872" s="258">
        <v>6540</v>
      </c>
    </row>
    <row r="4873" spans="1:5" ht="14.5" x14ac:dyDescent="0.35">
      <c r="A4873" s="127" t="s">
        <v>5810</v>
      </c>
      <c r="B4873" s="128">
        <v>31218</v>
      </c>
      <c r="D4873" s="127" t="s">
        <v>12454</v>
      </c>
      <c r="E4873" s="258">
        <v>31218</v>
      </c>
    </row>
    <row r="4874" spans="1:5" ht="14.5" x14ac:dyDescent="0.35">
      <c r="A4874" s="127" t="s">
        <v>5811</v>
      </c>
      <c r="B4874" s="128">
        <v>16176</v>
      </c>
      <c r="D4874" s="127" t="s">
        <v>12455</v>
      </c>
      <c r="E4874" s="258">
        <v>16176</v>
      </c>
    </row>
    <row r="4875" spans="1:5" ht="14.5" x14ac:dyDescent="0.35">
      <c r="A4875" s="127" t="s">
        <v>5812</v>
      </c>
      <c r="B4875" s="128">
        <v>37343</v>
      </c>
      <c r="D4875" s="127" t="s">
        <v>12456</v>
      </c>
      <c r="E4875" s="258">
        <v>37343</v>
      </c>
    </row>
    <row r="4876" spans="1:5" ht="14.5" x14ac:dyDescent="0.35">
      <c r="A4876" s="127" t="s">
        <v>5887</v>
      </c>
      <c r="B4876" s="128">
        <v>1788</v>
      </c>
      <c r="D4876" s="127" t="s">
        <v>12457</v>
      </c>
      <c r="E4876" s="258">
        <v>1788</v>
      </c>
    </row>
    <row r="4877" spans="1:5" ht="14.5" x14ac:dyDescent="0.35">
      <c r="A4877" s="127" t="s">
        <v>5744</v>
      </c>
      <c r="B4877" s="128">
        <v>59460</v>
      </c>
      <c r="D4877" s="127" t="s">
        <v>10473</v>
      </c>
      <c r="E4877" s="258">
        <v>59460</v>
      </c>
    </row>
    <row r="4878" spans="1:5" ht="14.5" x14ac:dyDescent="0.35">
      <c r="A4878" s="127" t="s">
        <v>5813</v>
      </c>
      <c r="B4878" s="128">
        <v>649553</v>
      </c>
      <c r="D4878" s="127" t="s">
        <v>12458</v>
      </c>
      <c r="E4878" s="258">
        <v>649553</v>
      </c>
    </row>
    <row r="4879" spans="1:5" ht="14.5" x14ac:dyDescent="0.35">
      <c r="A4879" s="127" t="s">
        <v>5745</v>
      </c>
      <c r="B4879" s="128">
        <v>4404</v>
      </c>
      <c r="D4879" s="127" t="s">
        <v>10474</v>
      </c>
      <c r="E4879" s="258">
        <v>4404</v>
      </c>
    </row>
    <row r="4880" spans="1:5" ht="14.5" x14ac:dyDescent="0.35">
      <c r="A4880" s="127" t="s">
        <v>5888</v>
      </c>
      <c r="B4880" s="128">
        <v>6148</v>
      </c>
      <c r="D4880" s="127" t="s">
        <v>12459</v>
      </c>
      <c r="E4880" s="258">
        <v>6148</v>
      </c>
    </row>
    <row r="4881" spans="1:5" ht="14.5" x14ac:dyDescent="0.35">
      <c r="A4881" s="127" t="s">
        <v>5889</v>
      </c>
      <c r="B4881" s="128">
        <v>349</v>
      </c>
      <c r="D4881" s="127" t="s">
        <v>12460</v>
      </c>
      <c r="E4881" s="258">
        <v>349</v>
      </c>
    </row>
    <row r="4882" spans="1:5" ht="14.5" x14ac:dyDescent="0.35">
      <c r="A4882" s="127" t="s">
        <v>5890</v>
      </c>
      <c r="B4882" s="128">
        <v>7761</v>
      </c>
      <c r="D4882" s="127" t="s">
        <v>12461</v>
      </c>
      <c r="E4882" s="258">
        <v>7761</v>
      </c>
    </row>
    <row r="4883" spans="1:5" ht="14.5" x14ac:dyDescent="0.35">
      <c r="A4883" s="127" t="s">
        <v>5891</v>
      </c>
      <c r="B4883" s="128">
        <v>2703</v>
      </c>
      <c r="D4883" s="127" t="s">
        <v>12462</v>
      </c>
      <c r="E4883" s="258">
        <v>2703</v>
      </c>
    </row>
    <row r="4884" spans="1:5" ht="14.5" x14ac:dyDescent="0.35">
      <c r="A4884" s="127" t="s">
        <v>5892</v>
      </c>
      <c r="B4884" s="128">
        <v>6060</v>
      </c>
      <c r="D4884" s="127" t="s">
        <v>12463</v>
      </c>
      <c r="E4884" s="258">
        <v>6060</v>
      </c>
    </row>
    <row r="4885" spans="1:5" ht="14.5" x14ac:dyDescent="0.35">
      <c r="A4885" s="127" t="s">
        <v>5893</v>
      </c>
      <c r="B4885" s="128">
        <v>1264</v>
      </c>
      <c r="D4885" s="127" t="s">
        <v>12464</v>
      </c>
      <c r="E4885" s="258">
        <v>1264</v>
      </c>
    </row>
    <row r="4886" spans="1:5" ht="14.5" x14ac:dyDescent="0.35">
      <c r="A4886" s="127" t="s">
        <v>5894</v>
      </c>
      <c r="B4886" s="128">
        <v>6235</v>
      </c>
      <c r="D4886" s="127" t="s">
        <v>12465</v>
      </c>
      <c r="E4886" s="258">
        <v>6235</v>
      </c>
    </row>
    <row r="4887" spans="1:5" ht="14.5" x14ac:dyDescent="0.35">
      <c r="A4887" s="127" t="s">
        <v>5895</v>
      </c>
      <c r="B4887" s="128">
        <v>2398</v>
      </c>
      <c r="D4887" s="127" t="s">
        <v>12466</v>
      </c>
      <c r="E4887" s="258">
        <v>2398</v>
      </c>
    </row>
    <row r="4888" spans="1:5" ht="14.5" x14ac:dyDescent="0.35">
      <c r="A4888" s="127" t="s">
        <v>5814</v>
      </c>
      <c r="B4888" s="128">
        <v>13821</v>
      </c>
      <c r="D4888" s="127" t="s">
        <v>12467</v>
      </c>
      <c r="E4888" s="258">
        <v>13821</v>
      </c>
    </row>
    <row r="4889" spans="1:5" ht="14.5" x14ac:dyDescent="0.35">
      <c r="A4889" s="127" t="s">
        <v>5896</v>
      </c>
      <c r="B4889" s="128">
        <v>959</v>
      </c>
      <c r="D4889" s="127" t="s">
        <v>12468</v>
      </c>
      <c r="E4889" s="258">
        <v>959</v>
      </c>
    </row>
    <row r="4890" spans="1:5" ht="14.5" x14ac:dyDescent="0.35">
      <c r="A4890" s="127" t="s">
        <v>5897</v>
      </c>
      <c r="B4890" s="128">
        <v>1918</v>
      </c>
      <c r="D4890" s="127" t="s">
        <v>12469</v>
      </c>
      <c r="E4890" s="258">
        <v>1918</v>
      </c>
    </row>
    <row r="4891" spans="1:5" ht="14.5" x14ac:dyDescent="0.35">
      <c r="A4891" s="127" t="s">
        <v>5898</v>
      </c>
      <c r="B4891" s="128">
        <v>2529</v>
      </c>
      <c r="D4891" s="127" t="s">
        <v>12470</v>
      </c>
      <c r="E4891" s="258">
        <v>2529</v>
      </c>
    </row>
    <row r="4892" spans="1:5" ht="14.5" x14ac:dyDescent="0.35">
      <c r="A4892" s="127" t="s">
        <v>5899</v>
      </c>
      <c r="B4892" s="128">
        <v>523</v>
      </c>
      <c r="D4892" s="127" t="s">
        <v>12471</v>
      </c>
      <c r="E4892" s="258">
        <v>523</v>
      </c>
    </row>
    <row r="4893" spans="1:5" ht="14.5" x14ac:dyDescent="0.35">
      <c r="A4893" s="127" t="s">
        <v>5900</v>
      </c>
      <c r="B4893" s="128">
        <v>3357</v>
      </c>
      <c r="D4893" s="127" t="s">
        <v>12472</v>
      </c>
      <c r="E4893" s="258">
        <v>3357</v>
      </c>
    </row>
    <row r="4894" spans="1:5" ht="14.5" x14ac:dyDescent="0.35">
      <c r="A4894" s="127" t="s">
        <v>5901</v>
      </c>
      <c r="B4894" s="128">
        <v>523</v>
      </c>
      <c r="D4894" s="127" t="s">
        <v>12473</v>
      </c>
      <c r="E4894" s="258">
        <v>523</v>
      </c>
    </row>
    <row r="4895" spans="1:5" ht="14.5" x14ac:dyDescent="0.35">
      <c r="A4895" s="127" t="s">
        <v>5902</v>
      </c>
      <c r="B4895" s="128">
        <v>436</v>
      </c>
      <c r="D4895" s="127" t="s">
        <v>12474</v>
      </c>
      <c r="E4895" s="258">
        <v>436</v>
      </c>
    </row>
    <row r="4896" spans="1:5" ht="14.5" x14ac:dyDescent="0.35">
      <c r="A4896" s="127" t="s">
        <v>5903</v>
      </c>
      <c r="B4896" s="128">
        <v>480</v>
      </c>
      <c r="D4896" s="127" t="s">
        <v>12475</v>
      </c>
      <c r="E4896" s="258">
        <v>480</v>
      </c>
    </row>
    <row r="4897" spans="1:5" ht="14.5" x14ac:dyDescent="0.35">
      <c r="A4897" s="127" t="s">
        <v>5904</v>
      </c>
      <c r="B4897" s="128">
        <v>131</v>
      </c>
      <c r="D4897" s="127" t="s">
        <v>12476</v>
      </c>
      <c r="E4897" s="258">
        <v>131</v>
      </c>
    </row>
    <row r="4898" spans="1:5" ht="14.5" x14ac:dyDescent="0.35">
      <c r="A4898" s="127" t="s">
        <v>5905</v>
      </c>
      <c r="B4898" s="128">
        <v>349</v>
      </c>
      <c r="D4898" s="127" t="s">
        <v>12477</v>
      </c>
      <c r="E4898" s="258">
        <v>349</v>
      </c>
    </row>
    <row r="4899" spans="1:5" ht="14.5" x14ac:dyDescent="0.35">
      <c r="A4899" s="127" t="s">
        <v>5906</v>
      </c>
      <c r="B4899" s="128">
        <v>916</v>
      </c>
      <c r="D4899" s="127" t="s">
        <v>12478</v>
      </c>
      <c r="E4899" s="258">
        <v>916</v>
      </c>
    </row>
    <row r="4900" spans="1:5" ht="14.5" x14ac:dyDescent="0.35">
      <c r="A4900" s="127" t="s">
        <v>5815</v>
      </c>
      <c r="B4900" s="128">
        <v>73161</v>
      </c>
      <c r="D4900" s="127" t="s">
        <v>12479</v>
      </c>
      <c r="E4900" s="258">
        <v>73161</v>
      </c>
    </row>
    <row r="4901" spans="1:5" ht="14.5" x14ac:dyDescent="0.35">
      <c r="A4901" s="127" t="s">
        <v>5907</v>
      </c>
      <c r="B4901" s="128">
        <v>698</v>
      </c>
      <c r="D4901" s="127" t="s">
        <v>12480</v>
      </c>
      <c r="E4901" s="258">
        <v>698</v>
      </c>
    </row>
    <row r="4902" spans="1:5" ht="14.5" x14ac:dyDescent="0.35">
      <c r="A4902" s="127" t="s">
        <v>5816</v>
      </c>
      <c r="B4902" s="128">
        <v>125732</v>
      </c>
      <c r="D4902" s="127" t="s">
        <v>12481</v>
      </c>
      <c r="E4902" s="258">
        <v>125732</v>
      </c>
    </row>
    <row r="4903" spans="1:5" ht="14.5" x14ac:dyDescent="0.35">
      <c r="A4903" s="127" t="s">
        <v>5908</v>
      </c>
      <c r="B4903" s="128">
        <v>5624</v>
      </c>
      <c r="D4903" s="127" t="s">
        <v>12482</v>
      </c>
      <c r="E4903" s="258">
        <v>5624</v>
      </c>
    </row>
    <row r="4904" spans="1:5" ht="14.5" x14ac:dyDescent="0.35">
      <c r="A4904" s="127" t="s">
        <v>5909</v>
      </c>
      <c r="B4904" s="128">
        <v>2660</v>
      </c>
      <c r="D4904" s="127" t="s">
        <v>12483</v>
      </c>
      <c r="E4904" s="258">
        <v>2660</v>
      </c>
    </row>
    <row r="4905" spans="1:5" ht="14.5" x14ac:dyDescent="0.35">
      <c r="A4905" s="127" t="s">
        <v>5746</v>
      </c>
      <c r="B4905" s="128">
        <v>1439</v>
      </c>
      <c r="D4905" s="127" t="s">
        <v>10475</v>
      </c>
      <c r="E4905" s="258">
        <v>1439</v>
      </c>
    </row>
    <row r="4906" spans="1:5" ht="14.5" x14ac:dyDescent="0.35">
      <c r="A4906" s="127" t="s">
        <v>5910</v>
      </c>
      <c r="B4906" s="128">
        <v>1744</v>
      </c>
      <c r="D4906" s="127" t="s">
        <v>12484</v>
      </c>
      <c r="E4906" s="258">
        <v>1744</v>
      </c>
    </row>
    <row r="4907" spans="1:5" ht="14.5" x14ac:dyDescent="0.35">
      <c r="A4907" s="127" t="s">
        <v>5817</v>
      </c>
      <c r="B4907" s="128">
        <v>14584</v>
      </c>
      <c r="D4907" s="127" t="s">
        <v>12485</v>
      </c>
      <c r="E4907" s="258">
        <v>14584</v>
      </c>
    </row>
    <row r="4908" spans="1:5" ht="14.5" x14ac:dyDescent="0.35">
      <c r="A4908" s="127" t="s">
        <v>5911</v>
      </c>
      <c r="B4908" s="128">
        <v>3793</v>
      </c>
      <c r="D4908" s="127" t="s">
        <v>12486</v>
      </c>
      <c r="E4908" s="258">
        <v>3793</v>
      </c>
    </row>
    <row r="4909" spans="1:5" ht="14.5" x14ac:dyDescent="0.35">
      <c r="A4909" s="127" t="s">
        <v>5818</v>
      </c>
      <c r="B4909" s="128">
        <v>184132</v>
      </c>
      <c r="D4909" s="127" t="s">
        <v>12487</v>
      </c>
      <c r="E4909" s="258">
        <v>184132</v>
      </c>
    </row>
    <row r="4910" spans="1:5" ht="14.5" x14ac:dyDescent="0.35">
      <c r="A4910" s="127" t="s">
        <v>5819</v>
      </c>
      <c r="B4910" s="128">
        <v>44428</v>
      </c>
      <c r="D4910" s="127" t="s">
        <v>12488</v>
      </c>
      <c r="E4910" s="258">
        <v>44428</v>
      </c>
    </row>
    <row r="4911" spans="1:5" ht="14.5" x14ac:dyDescent="0.35">
      <c r="A4911" s="127" t="s">
        <v>5820</v>
      </c>
      <c r="B4911" s="128">
        <v>58380</v>
      </c>
      <c r="D4911" s="127" t="s">
        <v>12489</v>
      </c>
      <c r="E4911" s="258">
        <v>58380</v>
      </c>
    </row>
    <row r="4912" spans="1:5" ht="14.5" x14ac:dyDescent="0.35">
      <c r="A4912" s="127" t="s">
        <v>5912</v>
      </c>
      <c r="B4912" s="128">
        <v>3837</v>
      </c>
      <c r="D4912" s="127" t="s">
        <v>12490</v>
      </c>
      <c r="E4912" s="258">
        <v>3837</v>
      </c>
    </row>
    <row r="4913" spans="1:5" ht="14.5" x14ac:dyDescent="0.35">
      <c r="A4913" s="127" t="s">
        <v>5913</v>
      </c>
      <c r="B4913" s="128">
        <v>1439</v>
      </c>
      <c r="D4913" s="127" t="s">
        <v>12491</v>
      </c>
      <c r="E4913" s="258">
        <v>1439</v>
      </c>
    </row>
    <row r="4914" spans="1:5" ht="14.5" x14ac:dyDescent="0.35">
      <c r="A4914" s="127" t="s">
        <v>5821</v>
      </c>
      <c r="B4914" s="128">
        <v>9243</v>
      </c>
      <c r="D4914" s="127" t="s">
        <v>12492</v>
      </c>
      <c r="E4914" s="258">
        <v>9243</v>
      </c>
    </row>
    <row r="4915" spans="1:5" ht="14.5" x14ac:dyDescent="0.35">
      <c r="A4915" s="127" t="s">
        <v>5747</v>
      </c>
      <c r="B4915" s="128">
        <v>45453</v>
      </c>
      <c r="D4915" s="127" t="s">
        <v>10476</v>
      </c>
      <c r="E4915" s="258">
        <v>45453</v>
      </c>
    </row>
    <row r="4916" spans="1:5" ht="14.5" x14ac:dyDescent="0.35">
      <c r="A4916" s="127" t="s">
        <v>5914</v>
      </c>
      <c r="B4916" s="128">
        <v>2093</v>
      </c>
      <c r="D4916" s="127" t="s">
        <v>12493</v>
      </c>
      <c r="E4916" s="258">
        <v>2093</v>
      </c>
    </row>
    <row r="4917" spans="1:5" ht="14.5" x14ac:dyDescent="0.35">
      <c r="A4917" s="127" t="s">
        <v>5822</v>
      </c>
      <c r="B4917" s="128">
        <v>13690</v>
      </c>
      <c r="D4917" s="127" t="s">
        <v>12494</v>
      </c>
      <c r="E4917" s="258">
        <v>13690</v>
      </c>
    </row>
    <row r="4918" spans="1:5" ht="14.5" x14ac:dyDescent="0.35">
      <c r="A4918" s="127" t="s">
        <v>5915</v>
      </c>
      <c r="B4918" s="128">
        <v>1352</v>
      </c>
      <c r="D4918" s="127" t="s">
        <v>12495</v>
      </c>
      <c r="E4918" s="258">
        <v>1352</v>
      </c>
    </row>
    <row r="4919" spans="1:5" ht="14.5" x14ac:dyDescent="0.35">
      <c r="A4919" s="127" t="s">
        <v>5823</v>
      </c>
      <c r="B4919" s="128">
        <v>164209</v>
      </c>
      <c r="D4919" s="127" t="s">
        <v>12496</v>
      </c>
      <c r="E4919" s="258">
        <v>164209</v>
      </c>
    </row>
    <row r="4920" spans="1:5" ht="14.5" x14ac:dyDescent="0.35">
      <c r="A4920" s="127" t="s">
        <v>5748</v>
      </c>
      <c r="B4920" s="128">
        <v>13254</v>
      </c>
      <c r="D4920" s="127" t="s">
        <v>10477</v>
      </c>
      <c r="E4920" s="258">
        <v>13254</v>
      </c>
    </row>
    <row r="4921" spans="1:5" ht="14.5" x14ac:dyDescent="0.35">
      <c r="A4921" s="127" t="s">
        <v>5749</v>
      </c>
      <c r="B4921" s="128">
        <v>133481</v>
      </c>
      <c r="D4921" s="127" t="s">
        <v>10478</v>
      </c>
      <c r="E4921" s="258">
        <v>133481</v>
      </c>
    </row>
    <row r="4922" spans="1:5" ht="14.5" x14ac:dyDescent="0.35">
      <c r="A4922" s="127" t="s">
        <v>5824</v>
      </c>
      <c r="B4922" s="128">
        <v>28166</v>
      </c>
      <c r="D4922" s="127" t="s">
        <v>12497</v>
      </c>
      <c r="E4922" s="258">
        <v>28166</v>
      </c>
    </row>
    <row r="4923" spans="1:5" ht="14.5" x14ac:dyDescent="0.35">
      <c r="A4923" s="127" t="s">
        <v>5825</v>
      </c>
      <c r="B4923" s="128">
        <v>79505</v>
      </c>
      <c r="D4923" s="127" t="s">
        <v>12498</v>
      </c>
      <c r="E4923" s="258">
        <v>79505</v>
      </c>
    </row>
    <row r="4924" spans="1:5" ht="14.5" x14ac:dyDescent="0.35">
      <c r="A4924" s="127" t="s">
        <v>5826</v>
      </c>
      <c r="B4924" s="128">
        <v>278800</v>
      </c>
      <c r="D4924" s="127" t="s">
        <v>12499</v>
      </c>
      <c r="E4924" s="258">
        <v>278800</v>
      </c>
    </row>
    <row r="4925" spans="1:5" ht="14.5" x14ac:dyDescent="0.35">
      <c r="A4925" s="127" t="s">
        <v>5827</v>
      </c>
      <c r="B4925" s="128">
        <v>107638</v>
      </c>
      <c r="D4925" s="127" t="s">
        <v>12500</v>
      </c>
      <c r="E4925" s="258">
        <v>107638</v>
      </c>
    </row>
    <row r="4926" spans="1:5" ht="14.5" x14ac:dyDescent="0.35">
      <c r="A4926" s="127" t="s">
        <v>5916</v>
      </c>
      <c r="B4926" s="128">
        <v>2572</v>
      </c>
      <c r="D4926" s="127" t="s">
        <v>12501</v>
      </c>
      <c r="E4926" s="258">
        <v>2572</v>
      </c>
    </row>
    <row r="4927" spans="1:5" ht="14.5" x14ac:dyDescent="0.35">
      <c r="A4927" s="127" t="s">
        <v>5917</v>
      </c>
      <c r="B4927" s="128">
        <v>3008</v>
      </c>
      <c r="D4927" s="127" t="s">
        <v>12502</v>
      </c>
      <c r="E4927" s="258">
        <v>3008</v>
      </c>
    </row>
    <row r="4928" spans="1:5" ht="14.5" x14ac:dyDescent="0.35">
      <c r="A4928" s="127" t="s">
        <v>5828</v>
      </c>
      <c r="B4928" s="128">
        <v>104509</v>
      </c>
      <c r="D4928" s="127" t="s">
        <v>12503</v>
      </c>
      <c r="E4928" s="258">
        <v>104509</v>
      </c>
    </row>
    <row r="4929" spans="1:5" ht="14.5" x14ac:dyDescent="0.35">
      <c r="A4929" s="127" t="s">
        <v>5918</v>
      </c>
      <c r="B4929" s="128">
        <v>392</v>
      </c>
      <c r="D4929" s="127" t="s">
        <v>12504</v>
      </c>
      <c r="E4929" s="258">
        <v>392</v>
      </c>
    </row>
    <row r="4930" spans="1:5" ht="14.5" x14ac:dyDescent="0.35">
      <c r="A4930" s="127" t="s">
        <v>5829</v>
      </c>
      <c r="B4930" s="128">
        <v>90383</v>
      </c>
      <c r="D4930" s="127" t="s">
        <v>12505</v>
      </c>
      <c r="E4930" s="258">
        <v>90383</v>
      </c>
    </row>
    <row r="4931" spans="1:5" ht="14.5" x14ac:dyDescent="0.35">
      <c r="A4931" s="127" t="s">
        <v>5919</v>
      </c>
      <c r="B4931" s="128">
        <v>3924</v>
      </c>
      <c r="D4931" s="127" t="s">
        <v>12506</v>
      </c>
      <c r="E4931" s="258">
        <v>3924</v>
      </c>
    </row>
    <row r="4932" spans="1:5" ht="14.5" x14ac:dyDescent="0.35">
      <c r="A4932" s="127" t="s">
        <v>5920</v>
      </c>
      <c r="B4932" s="128">
        <v>2790</v>
      </c>
      <c r="D4932" s="127" t="s">
        <v>12507</v>
      </c>
      <c r="E4932" s="258">
        <v>2790</v>
      </c>
    </row>
    <row r="4933" spans="1:5" ht="14.5" x14ac:dyDescent="0.35">
      <c r="A4933" s="127" t="s">
        <v>5830</v>
      </c>
      <c r="B4933" s="128">
        <v>54347</v>
      </c>
      <c r="D4933" s="127" t="s">
        <v>12508</v>
      </c>
      <c r="E4933" s="258">
        <v>54347</v>
      </c>
    </row>
    <row r="4934" spans="1:5" ht="14.5" x14ac:dyDescent="0.35">
      <c r="A4934" s="127" t="s">
        <v>3617</v>
      </c>
      <c r="B4934" s="128">
        <v>77139</v>
      </c>
      <c r="D4934" s="127" t="s">
        <v>10479</v>
      </c>
      <c r="E4934" s="258">
        <v>77139</v>
      </c>
    </row>
    <row r="4935" spans="1:5" ht="14.5" x14ac:dyDescent="0.35">
      <c r="A4935" s="127" t="s">
        <v>5831</v>
      </c>
      <c r="B4935" s="128">
        <v>91691</v>
      </c>
      <c r="D4935" s="127" t="s">
        <v>12509</v>
      </c>
      <c r="E4935" s="258">
        <v>91691</v>
      </c>
    </row>
    <row r="4936" spans="1:5" ht="14.5" x14ac:dyDescent="0.35">
      <c r="A4936" s="127" t="s">
        <v>5921</v>
      </c>
      <c r="B4936" s="128">
        <v>480</v>
      </c>
      <c r="D4936" s="127" t="s">
        <v>12510</v>
      </c>
      <c r="E4936" s="258">
        <v>480</v>
      </c>
    </row>
    <row r="4937" spans="1:5" ht="14.5" x14ac:dyDescent="0.35">
      <c r="A4937" s="127" t="s">
        <v>5832</v>
      </c>
      <c r="B4937" s="128">
        <v>60332</v>
      </c>
      <c r="D4937" s="127" t="s">
        <v>12511</v>
      </c>
      <c r="E4937" s="258">
        <v>60332</v>
      </c>
    </row>
    <row r="4938" spans="1:5" ht="14.5" x14ac:dyDescent="0.35">
      <c r="A4938" s="127" t="s">
        <v>5833</v>
      </c>
      <c r="B4938" s="128">
        <v>56353</v>
      </c>
      <c r="D4938" s="127" t="s">
        <v>12512</v>
      </c>
      <c r="E4938" s="258">
        <v>56353</v>
      </c>
    </row>
    <row r="4939" spans="1:5" ht="14.5" x14ac:dyDescent="0.35">
      <c r="A4939" s="127" t="s">
        <v>3618</v>
      </c>
      <c r="B4939" s="128">
        <v>6540</v>
      </c>
      <c r="D4939" s="127" t="s">
        <v>10480</v>
      </c>
      <c r="E4939" s="258">
        <v>6540</v>
      </c>
    </row>
    <row r="4940" spans="1:5" ht="14.5" x14ac:dyDescent="0.35">
      <c r="A4940" s="127" t="s">
        <v>5834</v>
      </c>
      <c r="B4940" s="128">
        <v>10726</v>
      </c>
      <c r="D4940" s="127" t="s">
        <v>12513</v>
      </c>
      <c r="E4940" s="258">
        <v>10726</v>
      </c>
    </row>
    <row r="4941" spans="1:5" ht="14.5" x14ac:dyDescent="0.35">
      <c r="A4941" s="127" t="s">
        <v>5835</v>
      </c>
      <c r="B4941" s="128">
        <v>18639</v>
      </c>
      <c r="D4941" s="127" t="s">
        <v>12514</v>
      </c>
      <c r="E4941" s="258">
        <v>18639</v>
      </c>
    </row>
    <row r="4942" spans="1:5" ht="14.5" x14ac:dyDescent="0.35">
      <c r="A4942" s="127" t="s">
        <v>5922</v>
      </c>
      <c r="B4942" s="128">
        <v>1177</v>
      </c>
      <c r="D4942" s="127" t="s">
        <v>12515</v>
      </c>
      <c r="E4942" s="258">
        <v>1177</v>
      </c>
    </row>
    <row r="4943" spans="1:5" ht="14.5" x14ac:dyDescent="0.35">
      <c r="A4943" s="127" t="s">
        <v>5836</v>
      </c>
      <c r="B4943" s="128">
        <v>22367</v>
      </c>
      <c r="D4943" s="127" t="s">
        <v>12516</v>
      </c>
      <c r="E4943" s="258">
        <v>22367</v>
      </c>
    </row>
    <row r="4944" spans="1:5" ht="14.5" x14ac:dyDescent="0.35">
      <c r="A4944" s="127" t="s">
        <v>5923</v>
      </c>
      <c r="B4944" s="128">
        <v>2049</v>
      </c>
      <c r="D4944" s="127" t="s">
        <v>12517</v>
      </c>
      <c r="E4944" s="258">
        <v>2049</v>
      </c>
    </row>
    <row r="4945" spans="1:5" ht="14.5" x14ac:dyDescent="0.35">
      <c r="A4945" s="127" t="s">
        <v>5837</v>
      </c>
      <c r="B4945" s="128">
        <v>5690</v>
      </c>
      <c r="D4945" s="127" t="s">
        <v>12518</v>
      </c>
      <c r="E4945" s="258">
        <v>5690</v>
      </c>
    </row>
    <row r="4946" spans="1:5" ht="14.5" x14ac:dyDescent="0.35">
      <c r="A4946" s="127" t="s">
        <v>5838</v>
      </c>
      <c r="B4946" s="128">
        <v>184995</v>
      </c>
      <c r="D4946" s="127" t="s">
        <v>12519</v>
      </c>
      <c r="E4946" s="258">
        <v>184995</v>
      </c>
    </row>
    <row r="4947" spans="1:5" ht="14.5" x14ac:dyDescent="0.35">
      <c r="A4947" s="127" t="s">
        <v>5924</v>
      </c>
      <c r="B4947" s="128">
        <v>7848</v>
      </c>
      <c r="D4947" s="127" t="s">
        <v>12520</v>
      </c>
      <c r="E4947" s="258">
        <v>7848</v>
      </c>
    </row>
    <row r="4948" spans="1:5" ht="14.5" x14ac:dyDescent="0.35">
      <c r="A4948" s="127" t="s">
        <v>5925</v>
      </c>
      <c r="B4948" s="128">
        <v>2136</v>
      </c>
      <c r="D4948" s="127" t="s">
        <v>12521</v>
      </c>
      <c r="E4948" s="258">
        <v>2136</v>
      </c>
    </row>
    <row r="4949" spans="1:5" ht="14.5" x14ac:dyDescent="0.35">
      <c r="A4949" s="127" t="s">
        <v>5926</v>
      </c>
      <c r="B4949" s="128">
        <v>959</v>
      </c>
      <c r="D4949" s="127" t="s">
        <v>12522</v>
      </c>
      <c r="E4949" s="258">
        <v>959</v>
      </c>
    </row>
    <row r="4950" spans="1:5" ht="14.5" x14ac:dyDescent="0.35">
      <c r="A4950" s="127" t="s">
        <v>5839</v>
      </c>
      <c r="B4950" s="128">
        <v>57454</v>
      </c>
      <c r="D4950" s="127" t="s">
        <v>12523</v>
      </c>
      <c r="E4950" s="258">
        <v>57454</v>
      </c>
    </row>
    <row r="4951" spans="1:5" ht="14.5" x14ac:dyDescent="0.35">
      <c r="A4951" s="127" t="s">
        <v>5927</v>
      </c>
      <c r="B4951" s="128">
        <v>3793</v>
      </c>
      <c r="D4951" s="127" t="s">
        <v>12524</v>
      </c>
      <c r="E4951" s="258">
        <v>3793</v>
      </c>
    </row>
    <row r="4952" spans="1:5" ht="14.5" x14ac:dyDescent="0.35">
      <c r="A4952" s="127" t="s">
        <v>5840</v>
      </c>
      <c r="B4952" s="128">
        <v>873788</v>
      </c>
      <c r="D4952" s="127" t="s">
        <v>12525</v>
      </c>
      <c r="E4952" s="258">
        <v>873788</v>
      </c>
    </row>
    <row r="4953" spans="1:5" ht="14.5" x14ac:dyDescent="0.35">
      <c r="A4953" s="127" t="s">
        <v>3619</v>
      </c>
      <c r="B4953" s="128">
        <v>2878</v>
      </c>
      <c r="D4953" s="127" t="s">
        <v>10481</v>
      </c>
      <c r="E4953" s="258">
        <v>2878</v>
      </c>
    </row>
    <row r="4954" spans="1:5" ht="14.5" x14ac:dyDescent="0.35">
      <c r="A4954" s="127" t="s">
        <v>5928</v>
      </c>
      <c r="B4954" s="128">
        <v>3183</v>
      </c>
      <c r="D4954" s="127" t="s">
        <v>12526</v>
      </c>
      <c r="E4954" s="258">
        <v>3183</v>
      </c>
    </row>
    <row r="4955" spans="1:5" ht="14.5" x14ac:dyDescent="0.35">
      <c r="A4955" s="127" t="s">
        <v>5929</v>
      </c>
      <c r="B4955" s="128">
        <v>4491</v>
      </c>
      <c r="D4955" s="127" t="s">
        <v>12527</v>
      </c>
      <c r="E4955" s="258">
        <v>4491</v>
      </c>
    </row>
    <row r="4956" spans="1:5" ht="14.5" x14ac:dyDescent="0.35">
      <c r="A4956" s="127" t="s">
        <v>5930</v>
      </c>
      <c r="B4956" s="128">
        <v>9854</v>
      </c>
      <c r="D4956" s="127" t="s">
        <v>12528</v>
      </c>
      <c r="E4956" s="258">
        <v>9854</v>
      </c>
    </row>
    <row r="4957" spans="1:5" ht="14.5" x14ac:dyDescent="0.35">
      <c r="A4957" s="127" t="s">
        <v>5841</v>
      </c>
      <c r="B4957" s="128">
        <v>14344</v>
      </c>
      <c r="D4957" s="127" t="s">
        <v>12529</v>
      </c>
      <c r="E4957" s="258">
        <v>14344</v>
      </c>
    </row>
    <row r="4958" spans="1:5" ht="14.5" x14ac:dyDescent="0.35">
      <c r="A4958" s="127" t="s">
        <v>5931</v>
      </c>
      <c r="B4958" s="128">
        <v>1700</v>
      </c>
      <c r="D4958" s="127" t="s">
        <v>12530</v>
      </c>
      <c r="E4958" s="258">
        <v>1700</v>
      </c>
    </row>
    <row r="4959" spans="1:5" ht="14.5" x14ac:dyDescent="0.35">
      <c r="A4959" s="127" t="s">
        <v>5932</v>
      </c>
      <c r="B4959" s="128">
        <v>1352</v>
      </c>
      <c r="D4959" s="127" t="s">
        <v>12531</v>
      </c>
      <c r="E4959" s="258">
        <v>1352</v>
      </c>
    </row>
    <row r="4960" spans="1:5" ht="14.5" x14ac:dyDescent="0.35">
      <c r="A4960" s="127" t="s">
        <v>5933</v>
      </c>
      <c r="B4960" s="128">
        <v>872</v>
      </c>
      <c r="D4960" s="127" t="s">
        <v>12532</v>
      </c>
      <c r="E4960" s="258">
        <v>872</v>
      </c>
    </row>
    <row r="4961" spans="1:5" ht="14.5" x14ac:dyDescent="0.35">
      <c r="A4961" s="127" t="s">
        <v>5842</v>
      </c>
      <c r="B4961" s="128">
        <v>9483</v>
      </c>
      <c r="D4961" s="127" t="s">
        <v>12533</v>
      </c>
      <c r="E4961" s="258">
        <v>9483</v>
      </c>
    </row>
    <row r="4962" spans="1:5" ht="14.5" x14ac:dyDescent="0.35">
      <c r="A4962" s="127" t="s">
        <v>5934</v>
      </c>
      <c r="B4962" s="128">
        <v>741</v>
      </c>
      <c r="D4962" s="127" t="s">
        <v>12534</v>
      </c>
      <c r="E4962" s="258">
        <v>741</v>
      </c>
    </row>
    <row r="4963" spans="1:5" ht="14.5" x14ac:dyDescent="0.35">
      <c r="A4963" s="127" t="s">
        <v>5750</v>
      </c>
      <c r="B4963" s="128">
        <v>38760</v>
      </c>
      <c r="D4963" s="127" t="s">
        <v>10482</v>
      </c>
      <c r="E4963" s="258">
        <v>38760</v>
      </c>
    </row>
    <row r="4964" spans="1:5" ht="14.5" x14ac:dyDescent="0.35">
      <c r="A4964" s="127" t="s">
        <v>5935</v>
      </c>
      <c r="B4964" s="128">
        <v>1177</v>
      </c>
      <c r="D4964" s="127" t="s">
        <v>12535</v>
      </c>
      <c r="E4964" s="258">
        <v>1177</v>
      </c>
    </row>
    <row r="4965" spans="1:5" ht="14.5" x14ac:dyDescent="0.35">
      <c r="A4965" s="127" t="s">
        <v>5751</v>
      </c>
      <c r="B4965" s="128">
        <v>163304</v>
      </c>
      <c r="D4965" s="127" t="s">
        <v>10483</v>
      </c>
      <c r="E4965" s="258">
        <v>163304</v>
      </c>
    </row>
    <row r="4966" spans="1:5" ht="14.5" x14ac:dyDescent="0.35">
      <c r="A4966" s="127" t="s">
        <v>5752</v>
      </c>
      <c r="B4966" s="128">
        <v>2006</v>
      </c>
      <c r="D4966" s="127" t="s">
        <v>10484</v>
      </c>
      <c r="E4966" s="258">
        <v>2006</v>
      </c>
    </row>
    <row r="4967" spans="1:5" ht="14.5" x14ac:dyDescent="0.35">
      <c r="A4967" s="127" t="s">
        <v>5936</v>
      </c>
      <c r="B4967" s="128">
        <v>5276</v>
      </c>
      <c r="D4967" s="127" t="s">
        <v>12536</v>
      </c>
      <c r="E4967" s="258">
        <v>5276</v>
      </c>
    </row>
    <row r="4968" spans="1:5" ht="14.5" x14ac:dyDescent="0.35">
      <c r="A4968" s="127" t="s">
        <v>5843</v>
      </c>
      <c r="B4968" s="128">
        <v>70905</v>
      </c>
      <c r="D4968" s="127" t="s">
        <v>12537</v>
      </c>
      <c r="E4968" s="258">
        <v>70905</v>
      </c>
    </row>
    <row r="4969" spans="1:5" ht="14.5" x14ac:dyDescent="0.35">
      <c r="A4969" s="127" t="s">
        <v>5753</v>
      </c>
      <c r="B4969" s="128">
        <v>57225</v>
      </c>
      <c r="D4969" s="127" t="s">
        <v>10485</v>
      </c>
      <c r="E4969" s="258">
        <v>57225</v>
      </c>
    </row>
    <row r="4970" spans="1:5" ht="14.5" x14ac:dyDescent="0.35">
      <c r="A4970" s="127" t="s">
        <v>5937</v>
      </c>
      <c r="B4970" s="128">
        <v>4360</v>
      </c>
      <c r="D4970" s="127" t="s">
        <v>12538</v>
      </c>
      <c r="E4970" s="258">
        <v>4360</v>
      </c>
    </row>
    <row r="4971" spans="1:5" ht="14.5" x14ac:dyDescent="0.35">
      <c r="A4971" s="127" t="s">
        <v>5844</v>
      </c>
      <c r="B4971" s="128">
        <v>42674</v>
      </c>
      <c r="D4971" s="127" t="s">
        <v>12539</v>
      </c>
      <c r="E4971" s="258">
        <v>42674</v>
      </c>
    </row>
    <row r="4972" spans="1:5" ht="14.5" x14ac:dyDescent="0.35">
      <c r="A4972" s="127" t="s">
        <v>5845</v>
      </c>
      <c r="B4972" s="128">
        <v>13778</v>
      </c>
      <c r="D4972" s="127" t="s">
        <v>12540</v>
      </c>
      <c r="E4972" s="258">
        <v>13778</v>
      </c>
    </row>
    <row r="4973" spans="1:5" ht="14.5" x14ac:dyDescent="0.35">
      <c r="A4973" s="127" t="s">
        <v>5754</v>
      </c>
      <c r="B4973" s="128">
        <v>200000</v>
      </c>
      <c r="D4973" s="127" t="s">
        <v>10486</v>
      </c>
      <c r="E4973" s="258">
        <v>200000</v>
      </c>
    </row>
    <row r="4974" spans="1:5" ht="14.5" x14ac:dyDescent="0.35">
      <c r="A4974" s="127" t="s">
        <v>3620</v>
      </c>
      <c r="B4974" s="128">
        <v>350000</v>
      </c>
      <c r="D4974" s="127" t="s">
        <v>10487</v>
      </c>
      <c r="E4974" s="258">
        <v>350000</v>
      </c>
    </row>
    <row r="4975" spans="1:5" ht="14.5" x14ac:dyDescent="0.35">
      <c r="A4975" s="127" t="s">
        <v>3621</v>
      </c>
      <c r="B4975" s="128">
        <v>200000</v>
      </c>
      <c r="D4975" s="127" t="s">
        <v>10488</v>
      </c>
      <c r="E4975" s="258">
        <v>200000</v>
      </c>
    </row>
    <row r="4976" spans="1:5" ht="14.5" x14ac:dyDescent="0.35">
      <c r="A4976" s="127" t="s">
        <v>3622</v>
      </c>
      <c r="B4976" s="128">
        <v>350000</v>
      </c>
      <c r="D4976" s="127" t="s">
        <v>10489</v>
      </c>
      <c r="E4976" s="258">
        <v>350000</v>
      </c>
    </row>
    <row r="4977" spans="1:5" ht="14.5" x14ac:dyDescent="0.35">
      <c r="A4977" s="127" t="s">
        <v>3623</v>
      </c>
      <c r="B4977" s="128">
        <v>500000</v>
      </c>
      <c r="D4977" s="127" t="s">
        <v>10490</v>
      </c>
      <c r="E4977" s="258">
        <v>500000</v>
      </c>
    </row>
    <row r="4978" spans="1:5" ht="14.5" x14ac:dyDescent="0.35">
      <c r="A4978" s="127" t="s">
        <v>3624</v>
      </c>
      <c r="B4978" s="128">
        <v>500000</v>
      </c>
      <c r="D4978" s="127" t="s">
        <v>10491</v>
      </c>
      <c r="E4978" s="258">
        <v>500000</v>
      </c>
    </row>
    <row r="4979" spans="1:5" ht="14.5" x14ac:dyDescent="0.35">
      <c r="A4979" s="127" t="s">
        <v>3625</v>
      </c>
      <c r="B4979" s="128">
        <v>350000</v>
      </c>
      <c r="D4979" s="127" t="s">
        <v>10492</v>
      </c>
      <c r="E4979" s="258">
        <v>350000</v>
      </c>
    </row>
    <row r="4980" spans="1:5" ht="14.5" x14ac:dyDescent="0.35">
      <c r="A4980" s="127" t="s">
        <v>3626</v>
      </c>
      <c r="B4980" s="128">
        <v>350000</v>
      </c>
      <c r="D4980" s="127" t="s">
        <v>10493</v>
      </c>
      <c r="E4980" s="258">
        <v>350000</v>
      </c>
    </row>
    <row r="4981" spans="1:5" ht="14.5" x14ac:dyDescent="0.35">
      <c r="A4981" s="127" t="s">
        <v>5755</v>
      </c>
      <c r="B4981" s="128">
        <v>350000</v>
      </c>
      <c r="D4981" s="127" t="s">
        <v>10494</v>
      </c>
      <c r="E4981" s="258">
        <v>350000</v>
      </c>
    </row>
    <row r="4982" spans="1:5" ht="14.5" x14ac:dyDescent="0.35">
      <c r="A4982" s="127" t="s">
        <v>3627</v>
      </c>
      <c r="B4982" s="128">
        <v>350000</v>
      </c>
      <c r="D4982" s="127" t="s">
        <v>10495</v>
      </c>
      <c r="E4982" s="258">
        <v>350000</v>
      </c>
    </row>
    <row r="4983" spans="1:5" ht="14.5" x14ac:dyDescent="0.35">
      <c r="A4983" s="127" t="s">
        <v>5756</v>
      </c>
      <c r="B4983" s="128">
        <v>200000</v>
      </c>
      <c r="D4983" s="127" t="s">
        <v>10496</v>
      </c>
      <c r="E4983" s="258">
        <v>200000</v>
      </c>
    </row>
    <row r="4984" spans="1:5" ht="14.5" x14ac:dyDescent="0.35">
      <c r="A4984" s="127" t="s">
        <v>3628</v>
      </c>
      <c r="B4984" s="128">
        <v>350000</v>
      </c>
      <c r="D4984" s="127" t="s">
        <v>10497</v>
      </c>
      <c r="E4984" s="258">
        <v>350000</v>
      </c>
    </row>
    <row r="4985" spans="1:5" ht="14.5" x14ac:dyDescent="0.35">
      <c r="A4985" s="127" t="s">
        <v>3629</v>
      </c>
      <c r="B4985" s="128">
        <v>350000</v>
      </c>
      <c r="D4985" s="127" t="s">
        <v>10498</v>
      </c>
      <c r="E4985" s="258">
        <v>350000</v>
      </c>
    </row>
    <row r="4986" spans="1:5" ht="14.5" x14ac:dyDescent="0.35">
      <c r="A4986" s="127" t="s">
        <v>5262</v>
      </c>
      <c r="B4986" s="128">
        <v>44435</v>
      </c>
      <c r="D4986" s="127" t="s">
        <v>12541</v>
      </c>
      <c r="E4986" s="258">
        <v>44435</v>
      </c>
    </row>
    <row r="4987" spans="1:5" ht="14.5" x14ac:dyDescent="0.35">
      <c r="A4987" s="127" t="s">
        <v>14058</v>
      </c>
      <c r="B4987" s="128">
        <v>60812.09</v>
      </c>
      <c r="D4987" s="127" t="s">
        <v>14059</v>
      </c>
      <c r="E4987" s="258">
        <v>60812.09</v>
      </c>
    </row>
    <row r="4988" spans="1:5" ht="14.5" x14ac:dyDescent="0.35">
      <c r="A4988" s="127" t="s">
        <v>5172</v>
      </c>
      <c r="B4988" s="128">
        <v>549427</v>
      </c>
      <c r="D4988" s="127" t="s">
        <v>12542</v>
      </c>
      <c r="E4988" s="258">
        <v>549427</v>
      </c>
    </row>
    <row r="4989" spans="1:5" ht="14.5" x14ac:dyDescent="0.35">
      <c r="A4989" s="127" t="s">
        <v>5263</v>
      </c>
      <c r="B4989" s="128">
        <v>16708</v>
      </c>
      <c r="D4989" s="127" t="s">
        <v>12543</v>
      </c>
      <c r="E4989" s="258">
        <v>16708</v>
      </c>
    </row>
    <row r="4990" spans="1:5" ht="14.5" x14ac:dyDescent="0.35">
      <c r="A4990" s="127" t="s">
        <v>5264</v>
      </c>
      <c r="B4990" s="128">
        <v>11199</v>
      </c>
      <c r="D4990" s="127" t="s">
        <v>12544</v>
      </c>
      <c r="E4990" s="258">
        <v>11199</v>
      </c>
    </row>
    <row r="4991" spans="1:5" ht="14.5" x14ac:dyDescent="0.35">
      <c r="A4991" s="127" t="s">
        <v>3630</v>
      </c>
      <c r="B4991" s="128">
        <v>146419</v>
      </c>
      <c r="D4991" s="127" t="s">
        <v>10499</v>
      </c>
      <c r="E4991" s="258">
        <v>146419</v>
      </c>
    </row>
    <row r="4992" spans="1:5" ht="14.5" x14ac:dyDescent="0.35">
      <c r="A4992" s="127" t="s">
        <v>5173</v>
      </c>
      <c r="B4992" s="128">
        <v>68827</v>
      </c>
      <c r="D4992" s="127" t="s">
        <v>12545</v>
      </c>
      <c r="E4992" s="258">
        <v>68827</v>
      </c>
    </row>
    <row r="4993" spans="1:5" ht="14.5" x14ac:dyDescent="0.35">
      <c r="A4993" s="127" t="s">
        <v>5174</v>
      </c>
      <c r="B4993" s="128">
        <v>56731.3</v>
      </c>
      <c r="D4993" s="127" t="s">
        <v>12546</v>
      </c>
      <c r="E4993" s="258">
        <v>56731.3</v>
      </c>
    </row>
    <row r="4994" spans="1:5" ht="14.5" x14ac:dyDescent="0.35">
      <c r="A4994" s="127" t="s">
        <v>5175</v>
      </c>
      <c r="B4994" s="128">
        <v>81962.820000000007</v>
      </c>
      <c r="D4994" s="127" t="s">
        <v>10500</v>
      </c>
      <c r="E4994" s="258">
        <v>81962.820000000007</v>
      </c>
    </row>
    <row r="4995" spans="1:5" ht="14.5" x14ac:dyDescent="0.35">
      <c r="A4995" s="127" t="s">
        <v>5176</v>
      </c>
      <c r="B4995" s="128">
        <v>81793</v>
      </c>
      <c r="D4995" s="127" t="s">
        <v>12547</v>
      </c>
      <c r="E4995" s="258">
        <v>81793</v>
      </c>
    </row>
    <row r="4996" spans="1:5" ht="14.5" x14ac:dyDescent="0.35">
      <c r="A4996" s="127" t="s">
        <v>5177</v>
      </c>
      <c r="B4996" s="128">
        <v>184241</v>
      </c>
      <c r="D4996" s="127" t="s">
        <v>10501</v>
      </c>
      <c r="E4996" s="258">
        <v>184241</v>
      </c>
    </row>
    <row r="4997" spans="1:5" ht="14.5" x14ac:dyDescent="0.35">
      <c r="A4997" s="127" t="s">
        <v>5178</v>
      </c>
      <c r="B4997" s="128">
        <v>85936</v>
      </c>
      <c r="D4997" s="127" t="s">
        <v>12548</v>
      </c>
      <c r="E4997" s="258">
        <v>85936</v>
      </c>
    </row>
    <row r="4998" spans="1:5" ht="14.5" x14ac:dyDescent="0.35">
      <c r="A4998" s="127" t="s">
        <v>5265</v>
      </c>
      <c r="B4998" s="128">
        <v>9666</v>
      </c>
      <c r="D4998" s="127" t="s">
        <v>12549</v>
      </c>
      <c r="E4998" s="258">
        <v>9666</v>
      </c>
    </row>
    <row r="4999" spans="1:5" ht="14.5" x14ac:dyDescent="0.35">
      <c r="A4999" s="127" t="s">
        <v>5179</v>
      </c>
      <c r="B4999" s="128">
        <v>131282</v>
      </c>
      <c r="D4999" s="127" t="s">
        <v>12767</v>
      </c>
      <c r="E4999" s="258">
        <v>131282</v>
      </c>
    </row>
    <row r="5000" spans="1:5" ht="14.5" x14ac:dyDescent="0.35">
      <c r="A5000" s="127" t="s">
        <v>5266</v>
      </c>
      <c r="B5000" s="128">
        <v>9666</v>
      </c>
      <c r="D5000" s="127" t="s">
        <v>12550</v>
      </c>
      <c r="E5000" s="258">
        <v>9666</v>
      </c>
    </row>
    <row r="5001" spans="1:5" ht="14.5" x14ac:dyDescent="0.35">
      <c r="A5001" s="127" t="s">
        <v>5267</v>
      </c>
      <c r="B5001" s="128">
        <v>14031</v>
      </c>
      <c r="D5001" s="127" t="s">
        <v>12551</v>
      </c>
      <c r="E5001" s="258">
        <v>14031</v>
      </c>
    </row>
    <row r="5002" spans="1:5" ht="14.5" x14ac:dyDescent="0.35">
      <c r="A5002" s="127" t="s">
        <v>5180</v>
      </c>
      <c r="B5002" s="128">
        <v>325362</v>
      </c>
      <c r="D5002" s="127" t="s">
        <v>10502</v>
      </c>
      <c r="E5002" s="258">
        <v>325362</v>
      </c>
    </row>
    <row r="5003" spans="1:5" ht="14.5" x14ac:dyDescent="0.35">
      <c r="A5003" s="127" t="s">
        <v>5268</v>
      </c>
      <c r="B5003" s="128">
        <v>24766</v>
      </c>
      <c r="D5003" s="127" t="s">
        <v>12552</v>
      </c>
      <c r="E5003" s="258">
        <v>24766</v>
      </c>
    </row>
    <row r="5004" spans="1:5" ht="14.5" x14ac:dyDescent="0.35">
      <c r="A5004" s="127" t="s">
        <v>5269</v>
      </c>
      <c r="B5004" s="128">
        <v>10195</v>
      </c>
      <c r="D5004" s="127" t="s">
        <v>12553</v>
      </c>
      <c r="E5004" s="258">
        <v>10195</v>
      </c>
    </row>
    <row r="5005" spans="1:5" ht="14.5" x14ac:dyDescent="0.35">
      <c r="A5005" s="127" t="s">
        <v>5181</v>
      </c>
      <c r="B5005" s="128">
        <v>568998</v>
      </c>
      <c r="D5005" s="127" t="s">
        <v>12554</v>
      </c>
      <c r="E5005" s="258">
        <v>568998</v>
      </c>
    </row>
    <row r="5006" spans="1:5" ht="14.5" x14ac:dyDescent="0.35">
      <c r="A5006" s="127" t="s">
        <v>5182</v>
      </c>
      <c r="B5006" s="128">
        <v>135626</v>
      </c>
      <c r="D5006" s="127" t="s">
        <v>12555</v>
      </c>
      <c r="E5006" s="258">
        <v>135626</v>
      </c>
    </row>
    <row r="5007" spans="1:5" ht="14.5" x14ac:dyDescent="0.35">
      <c r="A5007" s="127" t="s">
        <v>5270</v>
      </c>
      <c r="B5007" s="128">
        <v>11405</v>
      </c>
      <c r="D5007" s="127" t="s">
        <v>12556</v>
      </c>
      <c r="E5007" s="258">
        <v>11405</v>
      </c>
    </row>
    <row r="5008" spans="1:5" ht="14.5" x14ac:dyDescent="0.35">
      <c r="A5008" s="127" t="s">
        <v>3631</v>
      </c>
      <c r="B5008" s="128">
        <v>10272</v>
      </c>
      <c r="D5008" s="127" t="s">
        <v>10503</v>
      </c>
      <c r="E5008" s="258">
        <v>10272</v>
      </c>
    </row>
    <row r="5009" spans="1:5" ht="14.5" x14ac:dyDescent="0.35">
      <c r="A5009" s="127" t="s">
        <v>5271</v>
      </c>
      <c r="B5009" s="128">
        <v>29967</v>
      </c>
      <c r="D5009" s="127" t="s">
        <v>12557</v>
      </c>
      <c r="E5009" s="258">
        <v>29967</v>
      </c>
    </row>
    <row r="5010" spans="1:5" ht="14.5" x14ac:dyDescent="0.35">
      <c r="A5010" s="127" t="s">
        <v>3632</v>
      </c>
      <c r="B5010" s="128">
        <v>14649</v>
      </c>
      <c r="D5010" s="127" t="s">
        <v>10504</v>
      </c>
      <c r="E5010" s="258">
        <v>14649</v>
      </c>
    </row>
    <row r="5011" spans="1:5" ht="14.5" x14ac:dyDescent="0.35">
      <c r="A5011" s="127" t="s">
        <v>5272</v>
      </c>
      <c r="B5011" s="128">
        <v>9666</v>
      </c>
      <c r="D5011" s="127" t="s">
        <v>12558</v>
      </c>
      <c r="E5011" s="258">
        <v>9666</v>
      </c>
    </row>
    <row r="5012" spans="1:5" ht="14.5" x14ac:dyDescent="0.35">
      <c r="A5012" s="127" t="s">
        <v>5183</v>
      </c>
      <c r="B5012" s="128">
        <v>305029</v>
      </c>
      <c r="D5012" s="127" t="s">
        <v>12559</v>
      </c>
      <c r="E5012" s="258">
        <v>305029</v>
      </c>
    </row>
    <row r="5013" spans="1:5" ht="14.5" x14ac:dyDescent="0.35">
      <c r="A5013" s="127" t="s">
        <v>5273</v>
      </c>
      <c r="B5013" s="128">
        <v>9666</v>
      </c>
      <c r="D5013" s="127" t="s">
        <v>12560</v>
      </c>
      <c r="E5013" s="258">
        <v>9666</v>
      </c>
    </row>
    <row r="5014" spans="1:5" ht="14.5" x14ac:dyDescent="0.35">
      <c r="A5014" s="127" t="s">
        <v>3633</v>
      </c>
      <c r="B5014" s="128">
        <v>791764</v>
      </c>
      <c r="D5014" s="127" t="s">
        <v>10505</v>
      </c>
      <c r="E5014" s="258">
        <v>791764</v>
      </c>
    </row>
    <row r="5015" spans="1:5" ht="14.5" x14ac:dyDescent="0.35">
      <c r="A5015" s="127" t="s">
        <v>5975</v>
      </c>
      <c r="B5015" s="128">
        <v>162744</v>
      </c>
      <c r="D5015" s="127" t="s">
        <v>12561</v>
      </c>
      <c r="E5015" s="258">
        <v>162744</v>
      </c>
    </row>
    <row r="5016" spans="1:5" ht="14.5" x14ac:dyDescent="0.35">
      <c r="A5016" s="127" t="s">
        <v>5274</v>
      </c>
      <c r="B5016" s="128">
        <v>22552</v>
      </c>
      <c r="D5016" s="127" t="s">
        <v>12562</v>
      </c>
      <c r="E5016" s="258">
        <v>22552</v>
      </c>
    </row>
    <row r="5017" spans="1:5" ht="14.5" x14ac:dyDescent="0.35">
      <c r="A5017" s="127" t="s">
        <v>5275</v>
      </c>
      <c r="B5017" s="128">
        <v>23196</v>
      </c>
      <c r="D5017" s="127" t="s">
        <v>12563</v>
      </c>
      <c r="E5017" s="258">
        <v>23196</v>
      </c>
    </row>
    <row r="5018" spans="1:5" ht="14.5" x14ac:dyDescent="0.35">
      <c r="A5018" s="127" t="s">
        <v>5276</v>
      </c>
      <c r="B5018" s="128">
        <v>10324</v>
      </c>
      <c r="D5018" s="127" t="s">
        <v>12564</v>
      </c>
      <c r="E5018" s="258">
        <v>10324</v>
      </c>
    </row>
    <row r="5019" spans="1:5" ht="14.5" x14ac:dyDescent="0.35">
      <c r="A5019" s="127" t="s">
        <v>5277</v>
      </c>
      <c r="B5019" s="128">
        <v>11997</v>
      </c>
      <c r="D5019" s="127" t="s">
        <v>12565</v>
      </c>
      <c r="E5019" s="258">
        <v>11997</v>
      </c>
    </row>
    <row r="5020" spans="1:5" ht="14.5" x14ac:dyDescent="0.35">
      <c r="A5020" s="127" t="s">
        <v>5184</v>
      </c>
      <c r="B5020" s="128">
        <v>216211</v>
      </c>
      <c r="D5020" s="127" t="s">
        <v>12566</v>
      </c>
      <c r="E5020" s="258">
        <v>216211</v>
      </c>
    </row>
    <row r="5021" spans="1:5" ht="14.5" x14ac:dyDescent="0.35">
      <c r="A5021" s="127" t="s">
        <v>5185</v>
      </c>
      <c r="B5021" s="128">
        <v>30000</v>
      </c>
      <c r="D5021" s="127" t="s">
        <v>12567</v>
      </c>
      <c r="E5021" s="258">
        <v>30000</v>
      </c>
    </row>
    <row r="5022" spans="1:5" ht="14.5" x14ac:dyDescent="0.35">
      <c r="A5022" s="127" t="s">
        <v>5186</v>
      </c>
      <c r="B5022" s="128">
        <v>221481</v>
      </c>
      <c r="D5022" s="127" t="s">
        <v>12568</v>
      </c>
      <c r="E5022" s="258">
        <v>221481</v>
      </c>
    </row>
    <row r="5023" spans="1:5" ht="14.5" x14ac:dyDescent="0.35">
      <c r="A5023" s="127" t="s">
        <v>5278</v>
      </c>
      <c r="B5023" s="128">
        <v>9666</v>
      </c>
      <c r="D5023" s="127" t="s">
        <v>12569</v>
      </c>
      <c r="E5023" s="258">
        <v>9666</v>
      </c>
    </row>
    <row r="5024" spans="1:5" ht="14.5" x14ac:dyDescent="0.35">
      <c r="A5024" s="127" t="s">
        <v>5187</v>
      </c>
      <c r="B5024" s="128">
        <v>94087</v>
      </c>
      <c r="D5024" s="127" t="s">
        <v>12570</v>
      </c>
      <c r="E5024" s="258">
        <v>94087</v>
      </c>
    </row>
    <row r="5025" spans="1:5" ht="14.5" x14ac:dyDescent="0.35">
      <c r="A5025" s="127" t="s">
        <v>5188</v>
      </c>
      <c r="B5025" s="128">
        <v>394937</v>
      </c>
      <c r="D5025" s="127" t="s">
        <v>12571</v>
      </c>
      <c r="E5025" s="258">
        <v>394937</v>
      </c>
    </row>
    <row r="5026" spans="1:5" ht="14.5" x14ac:dyDescent="0.35">
      <c r="A5026" s="127" t="s">
        <v>5189</v>
      </c>
      <c r="B5026" s="128">
        <v>130095</v>
      </c>
      <c r="D5026" s="127" t="s">
        <v>12572</v>
      </c>
      <c r="E5026" s="258">
        <v>130095</v>
      </c>
    </row>
    <row r="5027" spans="1:5" ht="14.5" x14ac:dyDescent="0.35">
      <c r="A5027" s="127" t="s">
        <v>3634</v>
      </c>
      <c r="B5027" s="128">
        <v>104903</v>
      </c>
      <c r="D5027" s="127" t="s">
        <v>10506</v>
      </c>
      <c r="E5027" s="258">
        <v>104903</v>
      </c>
    </row>
    <row r="5028" spans="1:5" ht="14.5" x14ac:dyDescent="0.35">
      <c r="A5028" s="127" t="s">
        <v>5190</v>
      </c>
      <c r="B5028" s="128">
        <v>238813</v>
      </c>
      <c r="D5028" s="127" t="s">
        <v>12573</v>
      </c>
      <c r="E5028" s="258">
        <v>238813</v>
      </c>
    </row>
    <row r="5029" spans="1:5" ht="14.5" x14ac:dyDescent="0.35">
      <c r="A5029" s="127" t="s">
        <v>5279</v>
      </c>
      <c r="B5029" s="128">
        <v>14726</v>
      </c>
      <c r="D5029" s="127" t="s">
        <v>12574</v>
      </c>
      <c r="E5029" s="258">
        <v>14726</v>
      </c>
    </row>
    <row r="5030" spans="1:5" ht="14.5" x14ac:dyDescent="0.35">
      <c r="A5030" s="127" t="s">
        <v>5280</v>
      </c>
      <c r="B5030" s="128">
        <v>13207</v>
      </c>
      <c r="D5030" s="127" t="s">
        <v>12575</v>
      </c>
      <c r="E5030" s="258">
        <v>13207</v>
      </c>
    </row>
    <row r="5031" spans="1:5" ht="14.5" x14ac:dyDescent="0.35">
      <c r="A5031" s="127" t="s">
        <v>5191</v>
      </c>
      <c r="B5031" s="128">
        <v>109068</v>
      </c>
      <c r="D5031" s="127" t="s">
        <v>12576</v>
      </c>
      <c r="E5031" s="258">
        <v>109068</v>
      </c>
    </row>
    <row r="5032" spans="1:5" ht="14.5" x14ac:dyDescent="0.35">
      <c r="A5032" s="127" t="s">
        <v>5281</v>
      </c>
      <c r="B5032" s="128">
        <v>9666</v>
      </c>
      <c r="D5032" s="127" t="s">
        <v>12577</v>
      </c>
      <c r="E5032" s="258">
        <v>9666</v>
      </c>
    </row>
    <row r="5033" spans="1:5" ht="14.5" x14ac:dyDescent="0.35">
      <c r="A5033" s="127" t="s">
        <v>5192</v>
      </c>
      <c r="B5033" s="128">
        <v>82599</v>
      </c>
      <c r="D5033" s="127" t="s">
        <v>12578</v>
      </c>
      <c r="E5033" s="258">
        <v>82599</v>
      </c>
    </row>
    <row r="5034" spans="1:5" ht="14.5" x14ac:dyDescent="0.35">
      <c r="A5034" s="127" t="s">
        <v>5193</v>
      </c>
      <c r="B5034" s="128">
        <v>32475</v>
      </c>
      <c r="D5034" s="127" t="s">
        <v>12579</v>
      </c>
      <c r="E5034" s="258">
        <v>32475</v>
      </c>
    </row>
    <row r="5035" spans="1:5" ht="14.5" x14ac:dyDescent="0.35">
      <c r="A5035" s="127" t="s">
        <v>5194</v>
      </c>
      <c r="B5035" s="128">
        <v>360430</v>
      </c>
      <c r="D5035" s="127" t="s">
        <v>12580</v>
      </c>
      <c r="E5035" s="258">
        <v>360430</v>
      </c>
    </row>
    <row r="5036" spans="1:5" ht="14.5" x14ac:dyDescent="0.35">
      <c r="A5036" s="127" t="s">
        <v>3635</v>
      </c>
      <c r="B5036" s="128">
        <v>25307</v>
      </c>
      <c r="D5036" s="127" t="s">
        <v>10507</v>
      </c>
      <c r="E5036" s="258">
        <v>25307</v>
      </c>
    </row>
    <row r="5037" spans="1:5" ht="14.5" x14ac:dyDescent="0.35">
      <c r="A5037" s="127" t="s">
        <v>5195</v>
      </c>
      <c r="B5037" s="128">
        <v>162833</v>
      </c>
      <c r="D5037" s="127" t="s">
        <v>12581</v>
      </c>
      <c r="E5037" s="258">
        <v>162833</v>
      </c>
    </row>
    <row r="5038" spans="1:5" ht="14.5" x14ac:dyDescent="0.35">
      <c r="A5038" s="127" t="s">
        <v>5196</v>
      </c>
      <c r="B5038" s="128">
        <v>64730.18</v>
      </c>
      <c r="D5038" s="127" t="s">
        <v>12582</v>
      </c>
      <c r="E5038" s="258">
        <v>64730.18</v>
      </c>
    </row>
    <row r="5039" spans="1:5" ht="14.5" x14ac:dyDescent="0.35">
      <c r="A5039" s="127" t="s">
        <v>5282</v>
      </c>
      <c r="B5039" s="128">
        <v>9666</v>
      </c>
      <c r="D5039" s="127" t="s">
        <v>12583</v>
      </c>
      <c r="E5039" s="258">
        <v>9666</v>
      </c>
    </row>
    <row r="5040" spans="1:5" ht="14.5" x14ac:dyDescent="0.35">
      <c r="A5040" s="127" t="s">
        <v>5283</v>
      </c>
      <c r="B5040" s="128">
        <v>19411</v>
      </c>
      <c r="D5040" s="127" t="s">
        <v>12584</v>
      </c>
      <c r="E5040" s="258">
        <v>19411</v>
      </c>
    </row>
    <row r="5041" spans="1:5" ht="14.5" x14ac:dyDescent="0.35">
      <c r="A5041" s="127" t="s">
        <v>5197</v>
      </c>
      <c r="B5041" s="128">
        <v>343569</v>
      </c>
      <c r="D5041" s="127" t="s">
        <v>10508</v>
      </c>
      <c r="E5041" s="258">
        <v>343569</v>
      </c>
    </row>
    <row r="5042" spans="1:5" ht="14.5" x14ac:dyDescent="0.35">
      <c r="A5042" s="127" t="s">
        <v>5198</v>
      </c>
      <c r="B5042" s="128">
        <v>1167385</v>
      </c>
      <c r="D5042" s="127" t="s">
        <v>12585</v>
      </c>
      <c r="E5042" s="258">
        <v>1167385</v>
      </c>
    </row>
    <row r="5043" spans="1:5" ht="14.5" x14ac:dyDescent="0.35">
      <c r="A5043" s="127" t="s">
        <v>5284</v>
      </c>
      <c r="B5043" s="128">
        <v>23453</v>
      </c>
      <c r="D5043" s="127" t="s">
        <v>12586</v>
      </c>
      <c r="E5043" s="258">
        <v>23453</v>
      </c>
    </row>
    <row r="5044" spans="1:5" ht="14.5" x14ac:dyDescent="0.35">
      <c r="A5044" s="127" t="s">
        <v>5285</v>
      </c>
      <c r="B5044" s="128">
        <v>14314</v>
      </c>
      <c r="D5044" s="127" t="s">
        <v>12587</v>
      </c>
      <c r="E5044" s="258">
        <v>14314</v>
      </c>
    </row>
    <row r="5045" spans="1:5" ht="14.5" x14ac:dyDescent="0.35">
      <c r="A5045" s="127" t="s">
        <v>5199</v>
      </c>
      <c r="B5045" s="128">
        <v>131237</v>
      </c>
      <c r="D5045" s="127" t="s">
        <v>12588</v>
      </c>
      <c r="E5045" s="258">
        <v>131237</v>
      </c>
    </row>
    <row r="5046" spans="1:5" ht="14.5" x14ac:dyDescent="0.35">
      <c r="A5046" s="127" t="s">
        <v>5286</v>
      </c>
      <c r="B5046" s="128">
        <v>9666</v>
      </c>
      <c r="D5046" s="127" t="s">
        <v>12589</v>
      </c>
      <c r="E5046" s="258">
        <v>9666</v>
      </c>
    </row>
    <row r="5047" spans="1:5" ht="14.5" x14ac:dyDescent="0.35">
      <c r="A5047" s="127" t="s">
        <v>5200</v>
      </c>
      <c r="B5047" s="128">
        <v>154481</v>
      </c>
      <c r="D5047" s="127" t="s">
        <v>12590</v>
      </c>
      <c r="E5047" s="258">
        <v>154481</v>
      </c>
    </row>
    <row r="5048" spans="1:5" ht="14.5" x14ac:dyDescent="0.35">
      <c r="A5048" s="127" t="s">
        <v>3636</v>
      </c>
      <c r="B5048" s="128">
        <v>460482</v>
      </c>
      <c r="D5048" s="127" t="s">
        <v>10509</v>
      </c>
      <c r="E5048" s="258">
        <v>460482</v>
      </c>
    </row>
    <row r="5049" spans="1:5" ht="14.5" x14ac:dyDescent="0.35">
      <c r="A5049" s="127" t="s">
        <v>5201</v>
      </c>
      <c r="B5049" s="128">
        <v>106537</v>
      </c>
      <c r="D5049" s="127" t="s">
        <v>10510</v>
      </c>
      <c r="E5049" s="258">
        <v>106537</v>
      </c>
    </row>
    <row r="5050" spans="1:5" ht="14.5" x14ac:dyDescent="0.35">
      <c r="A5050" s="127" t="s">
        <v>5202</v>
      </c>
      <c r="B5050" s="128">
        <v>89810</v>
      </c>
      <c r="D5050" s="127" t="s">
        <v>10511</v>
      </c>
      <c r="E5050" s="258">
        <v>89810</v>
      </c>
    </row>
    <row r="5051" spans="1:5" ht="14.5" x14ac:dyDescent="0.35">
      <c r="A5051" s="127" t="s">
        <v>5435</v>
      </c>
      <c r="B5051" s="128">
        <v>9666</v>
      </c>
      <c r="D5051" s="127" t="s">
        <v>12591</v>
      </c>
      <c r="E5051" s="258">
        <v>9666</v>
      </c>
    </row>
    <row r="5052" spans="1:5" ht="14.5" x14ac:dyDescent="0.35">
      <c r="A5052" s="127" t="s">
        <v>5287</v>
      </c>
      <c r="B5052" s="128">
        <v>11405</v>
      </c>
      <c r="D5052" s="127" t="s">
        <v>12592</v>
      </c>
      <c r="E5052" s="258">
        <v>11405</v>
      </c>
    </row>
    <row r="5053" spans="1:5" ht="14.5" x14ac:dyDescent="0.35">
      <c r="A5053" s="127" t="s">
        <v>3637</v>
      </c>
      <c r="B5053" s="128">
        <v>176000</v>
      </c>
      <c r="D5053" s="127" t="s">
        <v>10512</v>
      </c>
      <c r="E5053" s="258">
        <v>176000</v>
      </c>
    </row>
    <row r="5054" spans="1:5" ht="14.5" x14ac:dyDescent="0.35">
      <c r="A5054" s="127" t="s">
        <v>5203</v>
      </c>
      <c r="B5054" s="128">
        <v>252271</v>
      </c>
      <c r="D5054" s="127" t="s">
        <v>12593</v>
      </c>
      <c r="E5054" s="258">
        <v>252271</v>
      </c>
    </row>
    <row r="5055" spans="1:5" ht="14.5" x14ac:dyDescent="0.35">
      <c r="A5055" s="127" t="s">
        <v>5204</v>
      </c>
      <c r="B5055" s="128">
        <v>766236</v>
      </c>
      <c r="D5055" s="127" t="s">
        <v>12594</v>
      </c>
      <c r="E5055" s="258">
        <v>766236</v>
      </c>
    </row>
    <row r="5056" spans="1:5" ht="14.5" x14ac:dyDescent="0.35">
      <c r="A5056" s="127" t="s">
        <v>5288</v>
      </c>
      <c r="B5056" s="128">
        <v>16476</v>
      </c>
      <c r="D5056" s="127" t="s">
        <v>12595</v>
      </c>
      <c r="E5056" s="258">
        <v>16476</v>
      </c>
    </row>
    <row r="5057" spans="1:5" ht="14.5" x14ac:dyDescent="0.35">
      <c r="A5057" s="127" t="s">
        <v>5289</v>
      </c>
      <c r="B5057" s="128">
        <v>12023</v>
      </c>
      <c r="D5057" s="127" t="s">
        <v>12596</v>
      </c>
      <c r="E5057" s="258">
        <v>12023</v>
      </c>
    </row>
    <row r="5058" spans="1:5" ht="14.5" x14ac:dyDescent="0.35">
      <c r="A5058" s="127" t="s">
        <v>5290</v>
      </c>
      <c r="B5058" s="128">
        <v>9666</v>
      </c>
      <c r="D5058" s="127" t="s">
        <v>12597</v>
      </c>
      <c r="E5058" s="258">
        <v>9666</v>
      </c>
    </row>
    <row r="5059" spans="1:5" ht="14.5" x14ac:dyDescent="0.35">
      <c r="A5059" s="127" t="s">
        <v>5291</v>
      </c>
      <c r="B5059" s="128">
        <v>12898</v>
      </c>
      <c r="D5059" s="127" t="s">
        <v>12598</v>
      </c>
      <c r="E5059" s="258">
        <v>12898</v>
      </c>
    </row>
    <row r="5060" spans="1:5" ht="14.5" x14ac:dyDescent="0.35">
      <c r="A5060" s="127" t="s">
        <v>5292</v>
      </c>
      <c r="B5060" s="128">
        <v>18742</v>
      </c>
      <c r="D5060" s="127" t="s">
        <v>12599</v>
      </c>
      <c r="E5060" s="258">
        <v>18742</v>
      </c>
    </row>
    <row r="5061" spans="1:5" ht="14.5" x14ac:dyDescent="0.35">
      <c r="A5061" s="127" t="s">
        <v>5293</v>
      </c>
      <c r="B5061" s="128">
        <v>15807</v>
      </c>
      <c r="D5061" s="127" t="s">
        <v>12600</v>
      </c>
      <c r="E5061" s="258">
        <v>15807</v>
      </c>
    </row>
    <row r="5062" spans="1:5" ht="14.5" x14ac:dyDescent="0.35">
      <c r="A5062" s="127" t="s">
        <v>5294</v>
      </c>
      <c r="B5062" s="128">
        <v>34806</v>
      </c>
      <c r="D5062" s="127" t="s">
        <v>12601</v>
      </c>
      <c r="E5062" s="258">
        <v>34806</v>
      </c>
    </row>
    <row r="5063" spans="1:5" ht="14.5" x14ac:dyDescent="0.35">
      <c r="A5063" s="127" t="s">
        <v>5295</v>
      </c>
      <c r="B5063" s="128">
        <v>9666</v>
      </c>
      <c r="D5063" s="127" t="s">
        <v>12602</v>
      </c>
      <c r="E5063" s="258">
        <v>9666</v>
      </c>
    </row>
    <row r="5064" spans="1:5" ht="14.5" x14ac:dyDescent="0.35">
      <c r="A5064" s="127" t="s">
        <v>5296</v>
      </c>
      <c r="B5064" s="128">
        <v>14520</v>
      </c>
      <c r="D5064" s="127" t="s">
        <v>12603</v>
      </c>
      <c r="E5064" s="258">
        <v>14520</v>
      </c>
    </row>
    <row r="5065" spans="1:5" ht="14.5" x14ac:dyDescent="0.35">
      <c r="A5065" s="127" t="s">
        <v>14041</v>
      </c>
      <c r="B5065" s="128">
        <v>9666</v>
      </c>
      <c r="D5065" s="127" t="s">
        <v>13762</v>
      </c>
      <c r="E5065" s="258">
        <v>9666</v>
      </c>
    </row>
    <row r="5066" spans="1:5" ht="14.5" x14ac:dyDescent="0.35">
      <c r="A5066" s="127" t="s">
        <v>5297</v>
      </c>
      <c r="B5066" s="128">
        <v>9666</v>
      </c>
      <c r="D5066" s="127" t="s">
        <v>12604</v>
      </c>
      <c r="E5066" s="258">
        <v>9666</v>
      </c>
    </row>
    <row r="5067" spans="1:5" ht="14.5" x14ac:dyDescent="0.35">
      <c r="A5067" s="127" t="s">
        <v>14042</v>
      </c>
      <c r="B5067" s="128">
        <v>18073</v>
      </c>
      <c r="D5067" s="127" t="s">
        <v>13761</v>
      </c>
      <c r="E5067" s="258">
        <v>18073</v>
      </c>
    </row>
    <row r="5068" spans="1:5" ht="14.5" x14ac:dyDescent="0.35">
      <c r="A5068" s="127" t="s">
        <v>5298</v>
      </c>
      <c r="B5068" s="128">
        <v>9666</v>
      </c>
      <c r="D5068" s="127" t="s">
        <v>12605</v>
      </c>
      <c r="E5068" s="258">
        <v>9666</v>
      </c>
    </row>
    <row r="5069" spans="1:5" ht="14.5" x14ac:dyDescent="0.35">
      <c r="A5069" s="127" t="s">
        <v>5299</v>
      </c>
      <c r="B5069" s="128">
        <v>9666</v>
      </c>
      <c r="D5069" s="127" t="s">
        <v>10513</v>
      </c>
      <c r="E5069" s="258">
        <v>9666</v>
      </c>
    </row>
    <row r="5070" spans="1:5" ht="14.5" x14ac:dyDescent="0.35">
      <c r="A5070" s="127" t="s">
        <v>5205</v>
      </c>
      <c r="B5070" s="128">
        <v>169350</v>
      </c>
      <c r="D5070" s="127" t="s">
        <v>12606</v>
      </c>
      <c r="E5070" s="258">
        <v>169350</v>
      </c>
    </row>
    <row r="5071" spans="1:5" ht="14.5" x14ac:dyDescent="0.35">
      <c r="A5071" s="127" t="s">
        <v>5300</v>
      </c>
      <c r="B5071" s="128">
        <v>24766</v>
      </c>
      <c r="D5071" s="127" t="s">
        <v>12607</v>
      </c>
      <c r="E5071" s="258">
        <v>24766</v>
      </c>
    </row>
    <row r="5072" spans="1:5" ht="14.5" x14ac:dyDescent="0.35">
      <c r="A5072" s="127" t="s">
        <v>3638</v>
      </c>
      <c r="B5072" s="128">
        <v>1251784</v>
      </c>
      <c r="D5072" s="127" t="s">
        <v>10514</v>
      </c>
      <c r="E5072" s="258">
        <v>1251784</v>
      </c>
    </row>
    <row r="5073" spans="1:5" ht="14.5" x14ac:dyDescent="0.35">
      <c r="A5073" s="127" t="s">
        <v>5301</v>
      </c>
      <c r="B5073" s="128">
        <v>14546</v>
      </c>
      <c r="D5073" s="127" t="s">
        <v>12608</v>
      </c>
      <c r="E5073" s="258">
        <v>14546</v>
      </c>
    </row>
    <row r="5074" spans="1:5" ht="14.5" x14ac:dyDescent="0.35">
      <c r="A5074" s="127" t="s">
        <v>5302</v>
      </c>
      <c r="B5074" s="128">
        <v>9666</v>
      </c>
      <c r="D5074" s="127" t="s">
        <v>12609</v>
      </c>
      <c r="E5074" s="258">
        <v>9666</v>
      </c>
    </row>
    <row r="5075" spans="1:5" ht="14.5" x14ac:dyDescent="0.35">
      <c r="A5075" s="127" t="s">
        <v>5303</v>
      </c>
      <c r="B5075" s="128">
        <v>18613</v>
      </c>
      <c r="D5075" s="127" t="s">
        <v>12610</v>
      </c>
      <c r="E5075" s="258">
        <v>18613</v>
      </c>
    </row>
    <row r="5076" spans="1:5" ht="14.5" x14ac:dyDescent="0.35">
      <c r="A5076" s="127" t="s">
        <v>5304</v>
      </c>
      <c r="B5076" s="128">
        <v>13413</v>
      </c>
      <c r="D5076" s="127" t="s">
        <v>12611</v>
      </c>
      <c r="E5076" s="258">
        <v>13413</v>
      </c>
    </row>
    <row r="5077" spans="1:5" ht="14.5" x14ac:dyDescent="0.35">
      <c r="A5077" s="127" t="s">
        <v>5305</v>
      </c>
      <c r="B5077" s="128">
        <v>24045</v>
      </c>
      <c r="D5077" s="127" t="s">
        <v>12612</v>
      </c>
      <c r="E5077" s="258">
        <v>24045</v>
      </c>
    </row>
    <row r="5078" spans="1:5" ht="14.5" x14ac:dyDescent="0.35">
      <c r="A5078" s="127" t="s">
        <v>5430</v>
      </c>
      <c r="B5078" s="128">
        <v>9666</v>
      </c>
      <c r="D5078" s="127" t="s">
        <v>12613</v>
      </c>
      <c r="E5078" s="258">
        <v>9666</v>
      </c>
    </row>
    <row r="5079" spans="1:5" ht="14.5" x14ac:dyDescent="0.35">
      <c r="A5079" s="127" t="s">
        <v>5206</v>
      </c>
      <c r="B5079" s="128">
        <v>221794</v>
      </c>
      <c r="D5079" s="127" t="s">
        <v>10515</v>
      </c>
      <c r="E5079" s="258">
        <v>221794</v>
      </c>
    </row>
    <row r="5080" spans="1:5" ht="14.5" x14ac:dyDescent="0.35">
      <c r="A5080" s="127" t="s">
        <v>5207</v>
      </c>
      <c r="B5080" s="128">
        <v>736274</v>
      </c>
      <c r="D5080" s="127" t="s">
        <v>10516</v>
      </c>
      <c r="E5080" s="258">
        <v>736274</v>
      </c>
    </row>
    <row r="5081" spans="1:5" ht="14.5" x14ac:dyDescent="0.35">
      <c r="A5081" s="127" t="s">
        <v>5306</v>
      </c>
      <c r="B5081" s="128">
        <v>29775</v>
      </c>
      <c r="D5081" s="127" t="s">
        <v>12614</v>
      </c>
      <c r="E5081" s="258">
        <v>29775</v>
      </c>
    </row>
    <row r="5082" spans="1:5" ht="14.5" x14ac:dyDescent="0.35">
      <c r="A5082" s="127" t="s">
        <v>5307</v>
      </c>
      <c r="B5082" s="128">
        <v>39930</v>
      </c>
      <c r="D5082" s="127" t="s">
        <v>12615</v>
      </c>
      <c r="E5082" s="258">
        <v>39930</v>
      </c>
    </row>
    <row r="5083" spans="1:5" ht="14.5" x14ac:dyDescent="0.35">
      <c r="A5083" s="127" t="s">
        <v>5308</v>
      </c>
      <c r="B5083" s="128">
        <v>9666</v>
      </c>
      <c r="D5083" s="127" t="s">
        <v>12616</v>
      </c>
      <c r="E5083" s="258">
        <v>9666</v>
      </c>
    </row>
    <row r="5084" spans="1:5" ht="14.5" x14ac:dyDescent="0.35">
      <c r="A5084" s="127" t="s">
        <v>5309</v>
      </c>
      <c r="B5084" s="128">
        <v>9666</v>
      </c>
      <c r="D5084" s="127" t="s">
        <v>12617</v>
      </c>
      <c r="E5084" s="258">
        <v>9666</v>
      </c>
    </row>
    <row r="5085" spans="1:5" ht="14.5" x14ac:dyDescent="0.35">
      <c r="A5085" s="127" t="s">
        <v>5208</v>
      </c>
      <c r="B5085" s="128">
        <v>76867</v>
      </c>
      <c r="D5085" s="127" t="s">
        <v>10517</v>
      </c>
      <c r="E5085" s="258">
        <v>76867</v>
      </c>
    </row>
    <row r="5086" spans="1:5" ht="14.5" x14ac:dyDescent="0.35">
      <c r="A5086" s="127" t="s">
        <v>3639</v>
      </c>
      <c r="B5086" s="128">
        <v>22893.88</v>
      </c>
      <c r="D5086" s="127" t="s">
        <v>10518</v>
      </c>
      <c r="E5086" s="258">
        <v>22893.88</v>
      </c>
    </row>
    <row r="5087" spans="1:5" ht="14.5" x14ac:dyDescent="0.35">
      <c r="A5087" s="127" t="s">
        <v>5209</v>
      </c>
      <c r="B5087" s="128">
        <v>203947</v>
      </c>
      <c r="D5087" s="127" t="s">
        <v>10519</v>
      </c>
      <c r="E5087" s="258">
        <v>203947</v>
      </c>
    </row>
    <row r="5088" spans="1:5" ht="14.5" x14ac:dyDescent="0.35">
      <c r="A5088" s="127" t="s">
        <v>5310</v>
      </c>
      <c r="B5088" s="128">
        <v>13078</v>
      </c>
      <c r="D5088" s="127" t="s">
        <v>12618</v>
      </c>
      <c r="E5088" s="258">
        <v>13078</v>
      </c>
    </row>
    <row r="5089" spans="1:5" ht="14.5" x14ac:dyDescent="0.35">
      <c r="A5089" s="127" t="s">
        <v>5210</v>
      </c>
      <c r="B5089" s="128">
        <v>104410</v>
      </c>
      <c r="D5089" s="127" t="s">
        <v>10520</v>
      </c>
      <c r="E5089" s="258">
        <v>104410</v>
      </c>
    </row>
    <row r="5090" spans="1:5" ht="14.5" x14ac:dyDescent="0.35">
      <c r="A5090" s="127" t="s">
        <v>5211</v>
      </c>
      <c r="B5090" s="128">
        <v>1649305</v>
      </c>
      <c r="D5090" s="127" t="s">
        <v>12619</v>
      </c>
      <c r="E5090" s="258">
        <v>1649305</v>
      </c>
    </row>
    <row r="5091" spans="1:5" ht="14.5" x14ac:dyDescent="0.35">
      <c r="A5091" s="127" t="s">
        <v>5311</v>
      </c>
      <c r="B5091" s="128">
        <v>19489</v>
      </c>
      <c r="D5091" s="127" t="s">
        <v>12620</v>
      </c>
      <c r="E5091" s="258">
        <v>19489</v>
      </c>
    </row>
    <row r="5092" spans="1:5" ht="14.5" x14ac:dyDescent="0.35">
      <c r="A5092" s="127" t="s">
        <v>5312</v>
      </c>
      <c r="B5092" s="128">
        <v>9666</v>
      </c>
      <c r="D5092" s="127" t="s">
        <v>12621</v>
      </c>
      <c r="E5092" s="258">
        <v>9666</v>
      </c>
    </row>
    <row r="5093" spans="1:5" ht="14.5" x14ac:dyDescent="0.35">
      <c r="A5093" s="127" t="s">
        <v>5313</v>
      </c>
      <c r="B5093" s="128">
        <v>25693</v>
      </c>
      <c r="D5093" s="127" t="s">
        <v>12622</v>
      </c>
      <c r="E5093" s="258">
        <v>25693</v>
      </c>
    </row>
    <row r="5094" spans="1:5" ht="14.5" x14ac:dyDescent="0.35">
      <c r="A5094" s="127" t="s">
        <v>5314</v>
      </c>
      <c r="B5094" s="128">
        <v>32258</v>
      </c>
      <c r="D5094" s="127" t="s">
        <v>12623</v>
      </c>
      <c r="E5094" s="258">
        <v>32258</v>
      </c>
    </row>
    <row r="5095" spans="1:5" ht="14.5" x14ac:dyDescent="0.35">
      <c r="A5095" s="127" t="s">
        <v>5315</v>
      </c>
      <c r="B5095" s="128">
        <v>31923</v>
      </c>
      <c r="D5095" s="127" t="s">
        <v>12624</v>
      </c>
      <c r="E5095" s="258">
        <v>31923</v>
      </c>
    </row>
    <row r="5096" spans="1:5" ht="14.5" x14ac:dyDescent="0.35">
      <c r="A5096" s="127" t="s">
        <v>5316</v>
      </c>
      <c r="B5096" s="128">
        <v>19875</v>
      </c>
      <c r="D5096" s="127" t="s">
        <v>12625</v>
      </c>
      <c r="E5096" s="258">
        <v>19875</v>
      </c>
    </row>
    <row r="5097" spans="1:5" ht="14.5" x14ac:dyDescent="0.35">
      <c r="A5097" s="127" t="s">
        <v>5317</v>
      </c>
      <c r="B5097" s="128">
        <v>20209</v>
      </c>
      <c r="D5097" s="127" t="s">
        <v>12626</v>
      </c>
      <c r="E5097" s="258">
        <v>20209</v>
      </c>
    </row>
    <row r="5098" spans="1:5" ht="14.5" x14ac:dyDescent="0.35">
      <c r="A5098" s="127" t="s">
        <v>5318</v>
      </c>
      <c r="B5098" s="128">
        <v>11173</v>
      </c>
      <c r="D5098" s="127" t="s">
        <v>12627</v>
      </c>
      <c r="E5098" s="258">
        <v>11173</v>
      </c>
    </row>
    <row r="5099" spans="1:5" ht="14.5" x14ac:dyDescent="0.35">
      <c r="A5099" s="127" t="s">
        <v>5319</v>
      </c>
      <c r="B5099" s="128">
        <v>17146</v>
      </c>
      <c r="D5099" s="127" t="s">
        <v>12628</v>
      </c>
      <c r="E5099" s="258">
        <v>17146</v>
      </c>
    </row>
    <row r="5100" spans="1:5" ht="14.5" x14ac:dyDescent="0.35">
      <c r="A5100" s="127" t="s">
        <v>5320</v>
      </c>
      <c r="B5100" s="128">
        <v>9666</v>
      </c>
      <c r="D5100" s="127" t="s">
        <v>12629</v>
      </c>
      <c r="E5100" s="258">
        <v>9666</v>
      </c>
    </row>
    <row r="5101" spans="1:5" ht="14.5" x14ac:dyDescent="0.35">
      <c r="A5101" s="127" t="s">
        <v>14044</v>
      </c>
      <c r="B5101" s="128">
        <v>9666</v>
      </c>
      <c r="D5101" s="127" t="s">
        <v>13760</v>
      </c>
      <c r="E5101" s="258">
        <v>9666</v>
      </c>
    </row>
    <row r="5102" spans="1:5" ht="14.5" x14ac:dyDescent="0.35">
      <c r="A5102" s="127" t="s">
        <v>5212</v>
      </c>
      <c r="B5102" s="128">
        <v>91467</v>
      </c>
      <c r="D5102" s="127" t="s">
        <v>12630</v>
      </c>
      <c r="E5102" s="258">
        <v>91467</v>
      </c>
    </row>
    <row r="5103" spans="1:5" ht="14.5" x14ac:dyDescent="0.35">
      <c r="A5103" s="127" t="s">
        <v>5213</v>
      </c>
      <c r="B5103" s="128">
        <v>101678</v>
      </c>
      <c r="D5103" s="127" t="s">
        <v>12631</v>
      </c>
      <c r="E5103" s="258">
        <v>101678</v>
      </c>
    </row>
    <row r="5104" spans="1:5" ht="14.5" x14ac:dyDescent="0.35">
      <c r="A5104" s="127" t="s">
        <v>5214</v>
      </c>
      <c r="B5104" s="128">
        <v>56690</v>
      </c>
      <c r="D5104" s="127" t="s">
        <v>10521</v>
      </c>
      <c r="E5104" s="258">
        <v>56690</v>
      </c>
    </row>
    <row r="5105" spans="1:5" ht="14.5" x14ac:dyDescent="0.35">
      <c r="A5105" s="127" t="s">
        <v>5321</v>
      </c>
      <c r="B5105" s="128">
        <v>13310</v>
      </c>
      <c r="D5105" s="127" t="s">
        <v>12632</v>
      </c>
      <c r="E5105" s="258">
        <v>13310</v>
      </c>
    </row>
    <row r="5106" spans="1:5" ht="14.5" x14ac:dyDescent="0.35">
      <c r="A5106" s="127" t="s">
        <v>5215</v>
      </c>
      <c r="B5106" s="128">
        <v>498236</v>
      </c>
      <c r="D5106" s="127" t="s">
        <v>12633</v>
      </c>
      <c r="E5106" s="258">
        <v>498236</v>
      </c>
    </row>
    <row r="5107" spans="1:5" ht="14.5" x14ac:dyDescent="0.35">
      <c r="A5107" s="127" t="s">
        <v>5322</v>
      </c>
      <c r="B5107" s="128">
        <v>9666</v>
      </c>
      <c r="D5107" s="127" t="s">
        <v>12634</v>
      </c>
      <c r="E5107" s="258">
        <v>9666</v>
      </c>
    </row>
    <row r="5108" spans="1:5" ht="14.5" x14ac:dyDescent="0.35">
      <c r="A5108" s="127" t="s">
        <v>5323</v>
      </c>
      <c r="B5108" s="128">
        <v>2166</v>
      </c>
      <c r="D5108" s="127" t="s">
        <v>12635</v>
      </c>
      <c r="E5108" s="258">
        <v>2166</v>
      </c>
    </row>
    <row r="5109" spans="1:5" ht="14.5" x14ac:dyDescent="0.35">
      <c r="A5109" s="127" t="s">
        <v>5216</v>
      </c>
      <c r="B5109" s="128">
        <v>198774</v>
      </c>
      <c r="D5109" s="127" t="s">
        <v>12636</v>
      </c>
      <c r="E5109" s="258">
        <v>198774</v>
      </c>
    </row>
    <row r="5110" spans="1:5" ht="14.5" x14ac:dyDescent="0.35">
      <c r="A5110" s="127" t="s">
        <v>5324</v>
      </c>
      <c r="B5110" s="128">
        <v>9666</v>
      </c>
      <c r="D5110" s="127" t="s">
        <v>12637</v>
      </c>
      <c r="E5110" s="258">
        <v>9666</v>
      </c>
    </row>
    <row r="5111" spans="1:5" ht="14.5" x14ac:dyDescent="0.35">
      <c r="A5111" s="127" t="s">
        <v>5217</v>
      </c>
      <c r="B5111" s="128">
        <v>338193</v>
      </c>
      <c r="D5111" s="127" t="s">
        <v>10522</v>
      </c>
      <c r="E5111" s="258">
        <v>338193</v>
      </c>
    </row>
    <row r="5112" spans="1:5" ht="14.5" x14ac:dyDescent="0.35">
      <c r="A5112" s="127" t="s">
        <v>5325</v>
      </c>
      <c r="B5112" s="128">
        <v>9666</v>
      </c>
      <c r="D5112" s="127" t="s">
        <v>12638</v>
      </c>
      <c r="E5112" s="258">
        <v>9666</v>
      </c>
    </row>
    <row r="5113" spans="1:5" ht="14.5" x14ac:dyDescent="0.35">
      <c r="A5113" s="127" t="s">
        <v>5326</v>
      </c>
      <c r="B5113" s="128">
        <v>9666</v>
      </c>
      <c r="D5113" s="127" t="s">
        <v>10523</v>
      </c>
      <c r="E5113" s="258">
        <v>9666</v>
      </c>
    </row>
    <row r="5114" spans="1:5" ht="14.5" x14ac:dyDescent="0.35">
      <c r="A5114" s="127" t="s">
        <v>5218</v>
      </c>
      <c r="B5114" s="128">
        <v>99999</v>
      </c>
      <c r="D5114" s="127" t="s">
        <v>12639</v>
      </c>
      <c r="E5114" s="258">
        <v>99999</v>
      </c>
    </row>
    <row r="5115" spans="1:5" ht="14.5" x14ac:dyDescent="0.35">
      <c r="A5115" s="127" t="s">
        <v>5219</v>
      </c>
      <c r="B5115" s="128">
        <v>241634</v>
      </c>
      <c r="D5115" s="127" t="s">
        <v>12640</v>
      </c>
      <c r="E5115" s="258">
        <v>241634</v>
      </c>
    </row>
    <row r="5116" spans="1:5" ht="14.5" x14ac:dyDescent="0.35">
      <c r="A5116" s="127" t="s">
        <v>5220</v>
      </c>
      <c r="B5116" s="128">
        <v>51898</v>
      </c>
      <c r="D5116" s="127" t="s">
        <v>12641</v>
      </c>
      <c r="E5116" s="258">
        <v>51898</v>
      </c>
    </row>
    <row r="5117" spans="1:5" ht="14.5" x14ac:dyDescent="0.35">
      <c r="A5117" s="127" t="s">
        <v>5221</v>
      </c>
      <c r="B5117" s="128">
        <v>492862</v>
      </c>
      <c r="D5117" s="127" t="s">
        <v>12642</v>
      </c>
      <c r="E5117" s="258">
        <v>492862</v>
      </c>
    </row>
    <row r="5118" spans="1:5" ht="14.5" x14ac:dyDescent="0.35">
      <c r="A5118" s="127" t="s">
        <v>5222</v>
      </c>
      <c r="B5118" s="128">
        <v>172821</v>
      </c>
      <c r="D5118" s="127" t="s">
        <v>12643</v>
      </c>
      <c r="E5118" s="258">
        <v>172821</v>
      </c>
    </row>
    <row r="5119" spans="1:5" ht="14.5" x14ac:dyDescent="0.35">
      <c r="A5119" s="127" t="s">
        <v>5327</v>
      </c>
      <c r="B5119" s="128">
        <v>15035</v>
      </c>
      <c r="D5119" s="127" t="s">
        <v>12644</v>
      </c>
      <c r="E5119" s="258">
        <v>15035</v>
      </c>
    </row>
    <row r="5120" spans="1:5" ht="14.5" x14ac:dyDescent="0.35">
      <c r="A5120" s="127" t="s">
        <v>5328</v>
      </c>
      <c r="B5120" s="128">
        <v>9666</v>
      </c>
      <c r="D5120" s="127" t="s">
        <v>12773</v>
      </c>
      <c r="E5120" s="258">
        <v>9666</v>
      </c>
    </row>
    <row r="5121" spans="1:5" ht="14.5" x14ac:dyDescent="0.35">
      <c r="A5121" s="127" t="s">
        <v>5329</v>
      </c>
      <c r="B5121" s="128">
        <v>48245</v>
      </c>
      <c r="D5121" s="127" t="s">
        <v>12645</v>
      </c>
      <c r="E5121" s="258">
        <v>48245</v>
      </c>
    </row>
    <row r="5122" spans="1:5" ht="14.5" x14ac:dyDescent="0.35">
      <c r="A5122" s="127" t="s">
        <v>5330</v>
      </c>
      <c r="B5122" s="128">
        <v>40264</v>
      </c>
      <c r="D5122" s="127" t="s">
        <v>10524</v>
      </c>
      <c r="E5122" s="258">
        <v>40264</v>
      </c>
    </row>
    <row r="5123" spans="1:5" ht="14.5" x14ac:dyDescent="0.35">
      <c r="A5123" s="127" t="s">
        <v>5331</v>
      </c>
      <c r="B5123" s="128">
        <v>16940</v>
      </c>
      <c r="D5123" s="127" t="s">
        <v>12646</v>
      </c>
      <c r="E5123" s="258">
        <v>16940</v>
      </c>
    </row>
    <row r="5124" spans="1:5" ht="14.5" x14ac:dyDescent="0.35">
      <c r="A5124" s="127" t="s">
        <v>5223</v>
      </c>
      <c r="B5124" s="128">
        <v>119615</v>
      </c>
      <c r="D5124" s="127" t="s">
        <v>12647</v>
      </c>
      <c r="E5124" s="258">
        <v>119615</v>
      </c>
    </row>
    <row r="5125" spans="1:5" ht="14.5" x14ac:dyDescent="0.35">
      <c r="A5125" s="127" t="s">
        <v>5332</v>
      </c>
      <c r="B5125" s="128">
        <v>9666</v>
      </c>
      <c r="D5125" s="127" t="s">
        <v>12648</v>
      </c>
      <c r="E5125" s="258">
        <v>9666</v>
      </c>
    </row>
    <row r="5126" spans="1:5" ht="14.5" x14ac:dyDescent="0.35">
      <c r="A5126" s="127" t="s">
        <v>5224</v>
      </c>
      <c r="B5126" s="128">
        <v>874305</v>
      </c>
      <c r="D5126" s="127" t="s">
        <v>12649</v>
      </c>
      <c r="E5126" s="258">
        <v>874305</v>
      </c>
    </row>
    <row r="5127" spans="1:5" ht="14.5" x14ac:dyDescent="0.35">
      <c r="A5127" s="127" t="s">
        <v>5333</v>
      </c>
      <c r="B5127" s="128">
        <v>24251</v>
      </c>
      <c r="D5127" s="127" t="s">
        <v>12650</v>
      </c>
      <c r="E5127" s="258">
        <v>24251</v>
      </c>
    </row>
    <row r="5128" spans="1:5" ht="14.5" x14ac:dyDescent="0.35">
      <c r="A5128" s="127" t="s">
        <v>5334</v>
      </c>
      <c r="B5128" s="128">
        <v>18304</v>
      </c>
      <c r="D5128" s="127" t="s">
        <v>12651</v>
      </c>
      <c r="E5128" s="258">
        <v>18304</v>
      </c>
    </row>
    <row r="5129" spans="1:5" ht="14.5" x14ac:dyDescent="0.35">
      <c r="A5129" s="127" t="s">
        <v>3640</v>
      </c>
      <c r="B5129" s="128">
        <v>62602</v>
      </c>
      <c r="D5129" s="127" t="s">
        <v>10525</v>
      </c>
      <c r="E5129" s="258">
        <v>62602</v>
      </c>
    </row>
    <row r="5130" spans="1:5" ht="14.5" x14ac:dyDescent="0.35">
      <c r="A5130" s="127" t="s">
        <v>5225</v>
      </c>
      <c r="B5130" s="128">
        <v>259638</v>
      </c>
      <c r="D5130" s="127" t="s">
        <v>12652</v>
      </c>
      <c r="E5130" s="258">
        <v>259638</v>
      </c>
    </row>
    <row r="5131" spans="1:5" ht="14.5" x14ac:dyDescent="0.35">
      <c r="A5131" s="127" t="s">
        <v>5335</v>
      </c>
      <c r="B5131" s="128">
        <v>9666</v>
      </c>
      <c r="D5131" s="127" t="s">
        <v>10526</v>
      </c>
      <c r="E5131" s="258">
        <v>9666</v>
      </c>
    </row>
    <row r="5132" spans="1:5" ht="14.5" x14ac:dyDescent="0.35">
      <c r="A5132" s="127" t="s">
        <v>5336</v>
      </c>
      <c r="B5132" s="128">
        <v>9666</v>
      </c>
      <c r="D5132" s="127" t="s">
        <v>12653</v>
      </c>
      <c r="E5132" s="258">
        <v>9666</v>
      </c>
    </row>
    <row r="5133" spans="1:5" ht="14.5" x14ac:dyDescent="0.35">
      <c r="A5133" s="127" t="s">
        <v>5226</v>
      </c>
      <c r="B5133" s="128">
        <v>229139</v>
      </c>
      <c r="D5133" s="127" t="s">
        <v>12654</v>
      </c>
      <c r="E5133" s="258">
        <v>229139</v>
      </c>
    </row>
    <row r="5134" spans="1:5" ht="14.5" x14ac:dyDescent="0.35">
      <c r="A5134" s="127" t="s">
        <v>5337</v>
      </c>
      <c r="B5134" s="128">
        <v>9666</v>
      </c>
      <c r="D5134" s="127" t="s">
        <v>12655</v>
      </c>
      <c r="E5134" s="258">
        <v>9666</v>
      </c>
    </row>
    <row r="5135" spans="1:5" ht="14.5" x14ac:dyDescent="0.35">
      <c r="A5135" s="127" t="s">
        <v>3641</v>
      </c>
      <c r="B5135" s="128">
        <v>294908</v>
      </c>
      <c r="D5135" s="127" t="s">
        <v>10527</v>
      </c>
      <c r="E5135" s="258">
        <v>294908</v>
      </c>
    </row>
    <row r="5136" spans="1:5" ht="14.5" x14ac:dyDescent="0.35">
      <c r="A5136" s="127" t="s">
        <v>5338</v>
      </c>
      <c r="B5136" s="128">
        <v>55505</v>
      </c>
      <c r="D5136" s="127" t="s">
        <v>12656</v>
      </c>
      <c r="E5136" s="258">
        <v>55505</v>
      </c>
    </row>
    <row r="5137" spans="1:5" ht="14.5" x14ac:dyDescent="0.35">
      <c r="A5137" s="127" t="s">
        <v>5339</v>
      </c>
      <c r="B5137" s="128">
        <v>9666</v>
      </c>
      <c r="D5137" s="127" t="s">
        <v>12657</v>
      </c>
      <c r="E5137" s="258">
        <v>9666</v>
      </c>
    </row>
    <row r="5138" spans="1:5" ht="14.5" x14ac:dyDescent="0.35">
      <c r="A5138" s="127" t="s">
        <v>5227</v>
      </c>
      <c r="B5138" s="128">
        <v>138671</v>
      </c>
      <c r="D5138" s="127" t="s">
        <v>12658</v>
      </c>
      <c r="E5138" s="258">
        <v>138671</v>
      </c>
    </row>
    <row r="5139" spans="1:5" ht="14.5" x14ac:dyDescent="0.35">
      <c r="A5139" s="127" t="s">
        <v>5228</v>
      </c>
      <c r="B5139" s="128">
        <v>89854</v>
      </c>
      <c r="D5139" s="127" t="s">
        <v>12659</v>
      </c>
      <c r="E5139" s="258">
        <v>89854</v>
      </c>
    </row>
    <row r="5140" spans="1:5" ht="14.5" x14ac:dyDescent="0.35">
      <c r="A5140" s="127" t="s">
        <v>5229</v>
      </c>
      <c r="B5140" s="128">
        <v>105082</v>
      </c>
      <c r="D5140" s="127" t="s">
        <v>12660</v>
      </c>
      <c r="E5140" s="258">
        <v>105082</v>
      </c>
    </row>
    <row r="5141" spans="1:5" ht="14.5" x14ac:dyDescent="0.35">
      <c r="A5141" s="127" t="s">
        <v>5340</v>
      </c>
      <c r="B5141" s="128">
        <v>10761</v>
      </c>
      <c r="D5141" s="127" t="s">
        <v>12661</v>
      </c>
      <c r="E5141" s="258">
        <v>10761</v>
      </c>
    </row>
    <row r="5142" spans="1:5" ht="14.5" x14ac:dyDescent="0.35">
      <c r="A5142" s="127" t="s">
        <v>5230</v>
      </c>
      <c r="B5142" s="128">
        <v>171791</v>
      </c>
      <c r="D5142" s="127" t="s">
        <v>10528</v>
      </c>
      <c r="E5142" s="258">
        <v>171791</v>
      </c>
    </row>
    <row r="5143" spans="1:5" ht="14.5" x14ac:dyDescent="0.35">
      <c r="A5143" s="127" t="s">
        <v>3642</v>
      </c>
      <c r="B5143" s="128">
        <v>3390521</v>
      </c>
      <c r="D5143" s="127" t="s">
        <v>10529</v>
      </c>
      <c r="E5143" s="258">
        <v>3390521</v>
      </c>
    </row>
    <row r="5144" spans="1:5" ht="14.5" x14ac:dyDescent="0.35">
      <c r="A5144" s="127" t="s">
        <v>5341</v>
      </c>
      <c r="B5144" s="128">
        <v>44486</v>
      </c>
      <c r="D5144" s="127" t="s">
        <v>12662</v>
      </c>
      <c r="E5144" s="258">
        <v>44486</v>
      </c>
    </row>
    <row r="5145" spans="1:5" ht="14.5" x14ac:dyDescent="0.35">
      <c r="A5145" s="127" t="s">
        <v>5342</v>
      </c>
      <c r="B5145" s="128">
        <v>53000</v>
      </c>
      <c r="D5145" s="127" t="s">
        <v>12663</v>
      </c>
      <c r="E5145" s="258">
        <v>53000</v>
      </c>
    </row>
    <row r="5146" spans="1:5" ht="14.5" x14ac:dyDescent="0.35">
      <c r="A5146" s="127" t="s">
        <v>5343</v>
      </c>
      <c r="B5146" s="128">
        <v>9666</v>
      </c>
      <c r="D5146" s="127" t="s">
        <v>12664</v>
      </c>
      <c r="E5146" s="258">
        <v>9666</v>
      </c>
    </row>
    <row r="5147" spans="1:5" ht="14.5" x14ac:dyDescent="0.35">
      <c r="A5147" s="127" t="s">
        <v>5344</v>
      </c>
      <c r="B5147" s="128">
        <v>31666</v>
      </c>
      <c r="D5147" s="127" t="s">
        <v>12665</v>
      </c>
      <c r="E5147" s="258">
        <v>31666</v>
      </c>
    </row>
    <row r="5148" spans="1:5" ht="14.5" x14ac:dyDescent="0.35">
      <c r="A5148" s="127" t="s">
        <v>3643</v>
      </c>
      <c r="B5148" s="128">
        <v>35965</v>
      </c>
      <c r="D5148" s="127" t="s">
        <v>10530</v>
      </c>
      <c r="E5148" s="258">
        <v>35965</v>
      </c>
    </row>
    <row r="5149" spans="1:5" ht="14.5" x14ac:dyDescent="0.35">
      <c r="A5149" s="127" t="s">
        <v>5345</v>
      </c>
      <c r="B5149" s="128">
        <v>19025</v>
      </c>
      <c r="D5149" s="127" t="s">
        <v>12666</v>
      </c>
      <c r="E5149" s="258">
        <v>19025</v>
      </c>
    </row>
    <row r="5150" spans="1:5" ht="14.5" x14ac:dyDescent="0.35">
      <c r="A5150" s="127" t="s">
        <v>5346</v>
      </c>
      <c r="B5150" s="128">
        <v>22063</v>
      </c>
      <c r="D5150" s="127" t="s">
        <v>12667</v>
      </c>
      <c r="E5150" s="258">
        <v>22063</v>
      </c>
    </row>
    <row r="5151" spans="1:5" ht="14.5" x14ac:dyDescent="0.35">
      <c r="A5151" s="127" t="s">
        <v>5347</v>
      </c>
      <c r="B5151" s="128">
        <v>9666</v>
      </c>
      <c r="D5151" s="127" t="s">
        <v>12668</v>
      </c>
      <c r="E5151" s="258">
        <v>9666</v>
      </c>
    </row>
    <row r="5152" spans="1:5" ht="14.5" x14ac:dyDescent="0.35">
      <c r="A5152" s="127" t="s">
        <v>5348</v>
      </c>
      <c r="B5152" s="128">
        <v>9666</v>
      </c>
      <c r="D5152" s="127" t="s">
        <v>12669</v>
      </c>
      <c r="E5152" s="258">
        <v>9666</v>
      </c>
    </row>
    <row r="5153" spans="1:5" ht="14.5" x14ac:dyDescent="0.35">
      <c r="A5153" s="127" t="s">
        <v>5349</v>
      </c>
      <c r="B5153" s="128">
        <v>9666</v>
      </c>
      <c r="D5153" s="127" t="s">
        <v>12670</v>
      </c>
      <c r="E5153" s="258">
        <v>9666</v>
      </c>
    </row>
    <row r="5154" spans="1:5" ht="14.5" x14ac:dyDescent="0.35">
      <c r="A5154" s="127" t="s">
        <v>5350</v>
      </c>
      <c r="B5154" s="128">
        <v>37226</v>
      </c>
      <c r="D5154" s="127" t="s">
        <v>12671</v>
      </c>
      <c r="E5154" s="258">
        <v>37226</v>
      </c>
    </row>
    <row r="5155" spans="1:5" ht="14.5" x14ac:dyDescent="0.35">
      <c r="A5155" s="127" t="s">
        <v>5351</v>
      </c>
      <c r="B5155" s="128">
        <v>9002</v>
      </c>
      <c r="D5155" s="127" t="s">
        <v>12672</v>
      </c>
      <c r="E5155" s="258">
        <v>9002</v>
      </c>
    </row>
    <row r="5156" spans="1:5" ht="14.5" x14ac:dyDescent="0.35">
      <c r="A5156" s="127" t="s">
        <v>5352</v>
      </c>
      <c r="B5156" s="128">
        <v>9666</v>
      </c>
      <c r="D5156" s="127" t="s">
        <v>12673</v>
      </c>
      <c r="E5156" s="258">
        <v>9666</v>
      </c>
    </row>
    <row r="5157" spans="1:5" ht="14.5" x14ac:dyDescent="0.35">
      <c r="A5157" s="127" t="s">
        <v>5431</v>
      </c>
      <c r="B5157" s="128">
        <v>9666</v>
      </c>
      <c r="D5157" s="127" t="s">
        <v>12674</v>
      </c>
      <c r="E5157" s="258">
        <v>9666</v>
      </c>
    </row>
    <row r="5158" spans="1:5" ht="14.5" x14ac:dyDescent="0.35">
      <c r="A5158" s="127" t="s">
        <v>5231</v>
      </c>
      <c r="B5158" s="128">
        <v>80696</v>
      </c>
      <c r="D5158" s="127" t="s">
        <v>10531</v>
      </c>
      <c r="E5158" s="258">
        <v>80696</v>
      </c>
    </row>
    <row r="5159" spans="1:5" ht="14.5" x14ac:dyDescent="0.35">
      <c r="A5159" s="127" t="s">
        <v>5353</v>
      </c>
      <c r="B5159" s="128">
        <v>9666</v>
      </c>
      <c r="D5159" s="127" t="s">
        <v>12675</v>
      </c>
      <c r="E5159" s="258">
        <v>9666</v>
      </c>
    </row>
    <row r="5160" spans="1:5" ht="14.5" x14ac:dyDescent="0.35">
      <c r="A5160" s="127" t="s">
        <v>5354</v>
      </c>
      <c r="B5160" s="128">
        <v>9666</v>
      </c>
      <c r="D5160" s="127" t="s">
        <v>12676</v>
      </c>
      <c r="E5160" s="258">
        <v>9666</v>
      </c>
    </row>
    <row r="5161" spans="1:5" ht="14.5" x14ac:dyDescent="0.35">
      <c r="A5161" s="127" t="s">
        <v>5355</v>
      </c>
      <c r="B5161" s="128">
        <v>9002</v>
      </c>
      <c r="D5161" s="127" t="s">
        <v>12677</v>
      </c>
      <c r="E5161" s="258">
        <v>9002</v>
      </c>
    </row>
    <row r="5162" spans="1:5" ht="14.5" x14ac:dyDescent="0.35">
      <c r="A5162" s="127" t="s">
        <v>5356</v>
      </c>
      <c r="B5162" s="128">
        <v>16837</v>
      </c>
      <c r="D5162" s="127" t="s">
        <v>12678</v>
      </c>
      <c r="E5162" s="258">
        <v>16837</v>
      </c>
    </row>
    <row r="5163" spans="1:5" ht="14.5" x14ac:dyDescent="0.35">
      <c r="A5163" s="127" t="s">
        <v>5357</v>
      </c>
      <c r="B5163" s="128">
        <v>18073</v>
      </c>
      <c r="D5163" s="127" t="s">
        <v>12679</v>
      </c>
      <c r="E5163" s="258">
        <v>18073</v>
      </c>
    </row>
    <row r="5164" spans="1:5" ht="14.5" x14ac:dyDescent="0.35">
      <c r="A5164" s="127" t="s">
        <v>5358</v>
      </c>
      <c r="B5164" s="128">
        <v>9666</v>
      </c>
      <c r="D5164" s="127" t="s">
        <v>12680</v>
      </c>
      <c r="E5164" s="258">
        <v>9666</v>
      </c>
    </row>
    <row r="5165" spans="1:5" ht="14.5" x14ac:dyDescent="0.35">
      <c r="A5165" s="127" t="s">
        <v>5359</v>
      </c>
      <c r="B5165" s="128">
        <v>23093</v>
      </c>
      <c r="D5165" s="127" t="s">
        <v>12681</v>
      </c>
      <c r="E5165" s="258">
        <v>23093</v>
      </c>
    </row>
    <row r="5166" spans="1:5" ht="14.5" x14ac:dyDescent="0.35">
      <c r="A5166" s="127" t="s">
        <v>5360</v>
      </c>
      <c r="B5166" s="128">
        <v>18690</v>
      </c>
      <c r="D5166" s="127" t="s">
        <v>12682</v>
      </c>
      <c r="E5166" s="258">
        <v>18690</v>
      </c>
    </row>
    <row r="5167" spans="1:5" ht="14.5" x14ac:dyDescent="0.35">
      <c r="A5167" s="127" t="s">
        <v>5361</v>
      </c>
      <c r="B5167" s="128">
        <v>9666</v>
      </c>
      <c r="D5167" s="127" t="s">
        <v>12683</v>
      </c>
      <c r="E5167" s="258">
        <v>9666</v>
      </c>
    </row>
    <row r="5168" spans="1:5" ht="14.5" x14ac:dyDescent="0.35">
      <c r="A5168" s="127" t="s">
        <v>5362</v>
      </c>
      <c r="B5168" s="128">
        <v>12486</v>
      </c>
      <c r="D5168" s="127" t="s">
        <v>12684</v>
      </c>
      <c r="E5168" s="258">
        <v>12486</v>
      </c>
    </row>
    <row r="5169" spans="1:5" ht="14.5" x14ac:dyDescent="0.35">
      <c r="A5169" s="127" t="s">
        <v>5363</v>
      </c>
      <c r="B5169" s="128">
        <v>9666</v>
      </c>
      <c r="D5169" s="127" t="s">
        <v>12685</v>
      </c>
      <c r="E5169" s="258">
        <v>9666</v>
      </c>
    </row>
    <row r="5170" spans="1:5" ht="14.5" x14ac:dyDescent="0.35">
      <c r="A5170" s="127" t="s">
        <v>5364</v>
      </c>
      <c r="B5170" s="128">
        <v>9666</v>
      </c>
      <c r="D5170" s="127" t="s">
        <v>12686</v>
      </c>
      <c r="E5170" s="258">
        <v>9666</v>
      </c>
    </row>
    <row r="5171" spans="1:5" ht="14.5" x14ac:dyDescent="0.35">
      <c r="A5171" s="127" t="s">
        <v>5365</v>
      </c>
      <c r="B5171" s="128">
        <v>9666</v>
      </c>
      <c r="D5171" s="127" t="s">
        <v>12687</v>
      </c>
      <c r="E5171" s="258">
        <v>9666</v>
      </c>
    </row>
    <row r="5172" spans="1:5" ht="14.5" x14ac:dyDescent="0.35">
      <c r="A5172" s="127" t="s">
        <v>5366</v>
      </c>
      <c r="B5172" s="128">
        <v>12795</v>
      </c>
      <c r="D5172" s="127" t="s">
        <v>12688</v>
      </c>
      <c r="E5172" s="258">
        <v>12795</v>
      </c>
    </row>
    <row r="5173" spans="1:5" ht="14.5" x14ac:dyDescent="0.35">
      <c r="A5173" s="127" t="s">
        <v>5367</v>
      </c>
      <c r="B5173" s="128">
        <v>9666</v>
      </c>
      <c r="D5173" s="127" t="s">
        <v>12689</v>
      </c>
      <c r="E5173" s="258">
        <v>9666</v>
      </c>
    </row>
    <row r="5174" spans="1:5" ht="14.5" x14ac:dyDescent="0.35">
      <c r="A5174" s="127" t="s">
        <v>5232</v>
      </c>
      <c r="B5174" s="128">
        <v>124138</v>
      </c>
      <c r="D5174" s="127" t="s">
        <v>10532</v>
      </c>
      <c r="E5174" s="258">
        <v>124138</v>
      </c>
    </row>
    <row r="5175" spans="1:5" ht="14.5" x14ac:dyDescent="0.35">
      <c r="A5175" s="127" t="s">
        <v>5368</v>
      </c>
      <c r="B5175" s="128">
        <v>9666</v>
      </c>
      <c r="D5175" s="127" t="s">
        <v>12690</v>
      </c>
      <c r="E5175" s="258">
        <v>9666</v>
      </c>
    </row>
    <row r="5176" spans="1:5" ht="14.5" x14ac:dyDescent="0.35">
      <c r="A5176" s="127" t="s">
        <v>5369</v>
      </c>
      <c r="B5176" s="128">
        <v>10993</v>
      </c>
      <c r="D5176" s="127" t="s">
        <v>12691</v>
      </c>
      <c r="E5176" s="258">
        <v>10993</v>
      </c>
    </row>
    <row r="5177" spans="1:5" ht="14.5" x14ac:dyDescent="0.35">
      <c r="A5177" s="127" t="s">
        <v>5370</v>
      </c>
      <c r="B5177" s="128">
        <v>9666</v>
      </c>
      <c r="D5177" s="127" t="s">
        <v>12692</v>
      </c>
      <c r="E5177" s="258">
        <v>9666</v>
      </c>
    </row>
    <row r="5178" spans="1:5" ht="14.5" x14ac:dyDescent="0.35">
      <c r="A5178" s="127" t="s">
        <v>5233</v>
      </c>
      <c r="B5178" s="128">
        <v>327131</v>
      </c>
      <c r="D5178" s="127" t="s">
        <v>10533</v>
      </c>
      <c r="E5178" s="258">
        <v>327131</v>
      </c>
    </row>
    <row r="5179" spans="1:5" ht="14.5" x14ac:dyDescent="0.35">
      <c r="A5179" s="127" t="s">
        <v>5371</v>
      </c>
      <c r="B5179" s="128">
        <v>11482</v>
      </c>
      <c r="D5179" s="127" t="s">
        <v>12693</v>
      </c>
      <c r="E5179" s="258">
        <v>11482</v>
      </c>
    </row>
    <row r="5180" spans="1:5" ht="14.5" x14ac:dyDescent="0.35">
      <c r="A5180" s="127" t="s">
        <v>5372</v>
      </c>
      <c r="B5180" s="128">
        <v>14803</v>
      </c>
      <c r="D5180" s="127" t="s">
        <v>12694</v>
      </c>
      <c r="E5180" s="258">
        <v>14803</v>
      </c>
    </row>
    <row r="5181" spans="1:5" ht="14.5" x14ac:dyDescent="0.35">
      <c r="A5181" s="127" t="s">
        <v>5373</v>
      </c>
      <c r="B5181" s="128">
        <v>9666</v>
      </c>
      <c r="D5181" s="127" t="s">
        <v>12695</v>
      </c>
      <c r="E5181" s="258">
        <v>9666</v>
      </c>
    </row>
    <row r="5182" spans="1:5" ht="14.5" x14ac:dyDescent="0.35">
      <c r="A5182" s="127" t="s">
        <v>5234</v>
      </c>
      <c r="B5182" s="128">
        <v>370798</v>
      </c>
      <c r="D5182" s="127" t="s">
        <v>12696</v>
      </c>
      <c r="E5182" s="258">
        <v>370798</v>
      </c>
    </row>
    <row r="5183" spans="1:5" ht="14.5" x14ac:dyDescent="0.35">
      <c r="A5183" s="127" t="s">
        <v>5374</v>
      </c>
      <c r="B5183" s="128">
        <v>27521</v>
      </c>
      <c r="D5183" s="127" t="s">
        <v>12697</v>
      </c>
      <c r="E5183" s="258">
        <v>27521</v>
      </c>
    </row>
    <row r="5184" spans="1:5" ht="14.5" x14ac:dyDescent="0.35">
      <c r="A5184" s="127" t="s">
        <v>5235</v>
      </c>
      <c r="B5184" s="128">
        <v>627422</v>
      </c>
      <c r="D5184" s="127" t="s">
        <v>10534</v>
      </c>
      <c r="E5184" s="258">
        <v>627422</v>
      </c>
    </row>
    <row r="5185" spans="1:5" ht="14.5" x14ac:dyDescent="0.35">
      <c r="A5185" s="127" t="s">
        <v>5375</v>
      </c>
      <c r="B5185" s="128">
        <v>10401</v>
      </c>
      <c r="D5185" s="127" t="s">
        <v>10535</v>
      </c>
      <c r="E5185" s="258">
        <v>10401</v>
      </c>
    </row>
    <row r="5186" spans="1:5" ht="14.5" x14ac:dyDescent="0.35">
      <c r="A5186" s="127" t="s">
        <v>5376</v>
      </c>
      <c r="B5186" s="128">
        <v>0</v>
      </c>
      <c r="D5186" s="127" t="s">
        <v>12698</v>
      </c>
      <c r="E5186" s="258">
        <v>0</v>
      </c>
    </row>
    <row r="5187" spans="1:5" ht="14.5" x14ac:dyDescent="0.35">
      <c r="A5187" s="127" t="s">
        <v>5377</v>
      </c>
      <c r="B5187" s="128">
        <v>9666</v>
      </c>
      <c r="D5187" s="127" t="s">
        <v>12699</v>
      </c>
      <c r="E5187" s="258">
        <v>9666</v>
      </c>
    </row>
    <row r="5188" spans="1:5" ht="14.5" x14ac:dyDescent="0.35">
      <c r="A5188" s="127" t="s">
        <v>5378</v>
      </c>
      <c r="B5188" s="128">
        <v>9666</v>
      </c>
      <c r="D5188" s="127" t="s">
        <v>12700</v>
      </c>
      <c r="E5188" s="258">
        <v>9666</v>
      </c>
    </row>
    <row r="5189" spans="1:5" ht="14.5" x14ac:dyDescent="0.35">
      <c r="A5189" s="127" t="s">
        <v>5379</v>
      </c>
      <c r="B5189" s="128">
        <v>14314</v>
      </c>
      <c r="D5189" s="127" t="s">
        <v>12701</v>
      </c>
      <c r="E5189" s="258">
        <v>14314</v>
      </c>
    </row>
    <row r="5190" spans="1:5" ht="14.5" x14ac:dyDescent="0.35">
      <c r="A5190" s="127" t="s">
        <v>5380</v>
      </c>
      <c r="B5190" s="128">
        <v>9666</v>
      </c>
      <c r="D5190" s="127" t="s">
        <v>12702</v>
      </c>
      <c r="E5190" s="258">
        <v>9666</v>
      </c>
    </row>
    <row r="5191" spans="1:5" ht="14.5" x14ac:dyDescent="0.35">
      <c r="A5191" s="127" t="s">
        <v>5381</v>
      </c>
      <c r="B5191" s="128">
        <v>9666</v>
      </c>
      <c r="D5191" s="127" t="s">
        <v>12703</v>
      </c>
      <c r="E5191" s="258">
        <v>9666</v>
      </c>
    </row>
    <row r="5192" spans="1:5" ht="14.5" x14ac:dyDescent="0.35">
      <c r="A5192" s="127" t="s">
        <v>5432</v>
      </c>
      <c r="B5192" s="128">
        <v>9666</v>
      </c>
      <c r="D5192" s="127" t="s">
        <v>12704</v>
      </c>
      <c r="E5192" s="258">
        <v>9666</v>
      </c>
    </row>
    <row r="5193" spans="1:5" ht="14.5" x14ac:dyDescent="0.35">
      <c r="A5193" s="127" t="s">
        <v>5236</v>
      </c>
      <c r="B5193" s="128">
        <v>72993</v>
      </c>
      <c r="D5193" s="127" t="s">
        <v>12768</v>
      </c>
      <c r="E5193" s="258">
        <v>72993</v>
      </c>
    </row>
    <row r="5194" spans="1:5" ht="14.5" x14ac:dyDescent="0.35">
      <c r="A5194" s="127" t="s">
        <v>5382</v>
      </c>
      <c r="B5194" s="128">
        <v>33107</v>
      </c>
      <c r="D5194" s="127" t="s">
        <v>12705</v>
      </c>
      <c r="E5194" s="258">
        <v>33107</v>
      </c>
    </row>
    <row r="5195" spans="1:5" ht="14.5" x14ac:dyDescent="0.35">
      <c r="A5195" s="127" t="s">
        <v>5237</v>
      </c>
      <c r="B5195" s="128">
        <v>656667</v>
      </c>
      <c r="D5195" s="127" t="s">
        <v>12706</v>
      </c>
      <c r="E5195" s="258">
        <v>656667</v>
      </c>
    </row>
    <row r="5196" spans="1:5" ht="14.5" x14ac:dyDescent="0.35">
      <c r="A5196" s="127" t="s">
        <v>5383</v>
      </c>
      <c r="B5196" s="128">
        <v>9666</v>
      </c>
      <c r="D5196" s="127" t="s">
        <v>12707</v>
      </c>
      <c r="E5196" s="258">
        <v>9666</v>
      </c>
    </row>
    <row r="5197" spans="1:5" ht="14.5" x14ac:dyDescent="0.35">
      <c r="A5197" s="127" t="s">
        <v>3644</v>
      </c>
      <c r="B5197" s="128">
        <v>204104</v>
      </c>
      <c r="D5197" s="127" t="s">
        <v>10536</v>
      </c>
      <c r="E5197" s="258">
        <v>204104</v>
      </c>
    </row>
    <row r="5198" spans="1:5" ht="14.5" x14ac:dyDescent="0.35">
      <c r="A5198" s="127" t="s">
        <v>5238</v>
      </c>
      <c r="B5198" s="128">
        <v>315330</v>
      </c>
      <c r="D5198" s="127" t="s">
        <v>12769</v>
      </c>
      <c r="E5198" s="258">
        <v>315330</v>
      </c>
    </row>
    <row r="5199" spans="1:5" ht="14.5" x14ac:dyDescent="0.35">
      <c r="A5199" s="127" t="s">
        <v>5384</v>
      </c>
      <c r="B5199" s="128">
        <v>9666</v>
      </c>
      <c r="D5199" s="127" t="s">
        <v>12708</v>
      </c>
      <c r="E5199" s="258">
        <v>9666</v>
      </c>
    </row>
    <row r="5200" spans="1:5" ht="14.5" x14ac:dyDescent="0.35">
      <c r="A5200" s="127" t="s">
        <v>5239</v>
      </c>
      <c r="B5200" s="128">
        <v>69275</v>
      </c>
      <c r="D5200" s="127" t="s">
        <v>12709</v>
      </c>
      <c r="E5200" s="258">
        <v>69275</v>
      </c>
    </row>
    <row r="5201" spans="1:5" ht="14.5" x14ac:dyDescent="0.35">
      <c r="A5201" s="127" t="s">
        <v>5385</v>
      </c>
      <c r="B5201" s="128">
        <v>14005</v>
      </c>
      <c r="D5201" s="127" t="s">
        <v>12710</v>
      </c>
      <c r="E5201" s="258">
        <v>14005</v>
      </c>
    </row>
    <row r="5202" spans="1:5" ht="14.5" x14ac:dyDescent="0.35">
      <c r="A5202" s="127" t="s">
        <v>3645</v>
      </c>
      <c r="B5202" s="128">
        <v>159989</v>
      </c>
      <c r="D5202" s="127" t="s">
        <v>10537</v>
      </c>
      <c r="E5202" s="258">
        <v>159989</v>
      </c>
    </row>
    <row r="5203" spans="1:5" ht="14.5" x14ac:dyDescent="0.35">
      <c r="A5203" s="127" t="s">
        <v>5240</v>
      </c>
      <c r="B5203" s="128">
        <v>249271</v>
      </c>
      <c r="D5203" s="127" t="s">
        <v>12711</v>
      </c>
      <c r="E5203" s="258">
        <v>249271</v>
      </c>
    </row>
    <row r="5204" spans="1:5" ht="14.5" x14ac:dyDescent="0.35">
      <c r="A5204" s="127" t="s">
        <v>3646</v>
      </c>
      <c r="B5204" s="128">
        <v>75053</v>
      </c>
      <c r="D5204" s="127" t="s">
        <v>10538</v>
      </c>
      <c r="E5204" s="258">
        <v>75053</v>
      </c>
    </row>
    <row r="5205" spans="1:5" ht="14.5" x14ac:dyDescent="0.35">
      <c r="A5205" s="127" t="s">
        <v>3647</v>
      </c>
      <c r="B5205" s="128">
        <v>136432</v>
      </c>
      <c r="D5205" s="127" t="s">
        <v>10539</v>
      </c>
      <c r="E5205" s="258">
        <v>136432</v>
      </c>
    </row>
    <row r="5206" spans="1:5" ht="14.5" x14ac:dyDescent="0.35">
      <c r="A5206" s="127" t="s">
        <v>5386</v>
      </c>
      <c r="B5206" s="128">
        <v>0</v>
      </c>
      <c r="D5206" s="127" t="s">
        <v>12712</v>
      </c>
      <c r="E5206" s="258">
        <v>0</v>
      </c>
    </row>
    <row r="5207" spans="1:5" ht="14.5" x14ac:dyDescent="0.35">
      <c r="A5207" s="127" t="s">
        <v>3648</v>
      </c>
      <c r="B5207" s="128">
        <v>565953</v>
      </c>
      <c r="D5207" s="127" t="s">
        <v>10540</v>
      </c>
      <c r="E5207" s="258">
        <v>565953</v>
      </c>
    </row>
    <row r="5208" spans="1:5" ht="14.5" x14ac:dyDescent="0.35">
      <c r="A5208" s="127" t="s">
        <v>5387</v>
      </c>
      <c r="B5208" s="128">
        <v>17352</v>
      </c>
      <c r="D5208" s="127" t="s">
        <v>12713</v>
      </c>
      <c r="E5208" s="258">
        <v>17352</v>
      </c>
    </row>
    <row r="5209" spans="1:5" ht="14.5" x14ac:dyDescent="0.35">
      <c r="A5209" s="127" t="s">
        <v>5433</v>
      </c>
      <c r="B5209" s="128">
        <v>9666</v>
      </c>
      <c r="D5209" s="127" t="s">
        <v>12714</v>
      </c>
      <c r="E5209" s="258">
        <v>9666</v>
      </c>
    </row>
    <row r="5210" spans="1:5" ht="14.5" x14ac:dyDescent="0.35">
      <c r="A5210" s="127" t="s">
        <v>5241</v>
      </c>
      <c r="B5210" s="128">
        <v>86316</v>
      </c>
      <c r="D5210" s="127" t="s">
        <v>12715</v>
      </c>
      <c r="E5210" s="258">
        <v>86316</v>
      </c>
    </row>
    <row r="5211" spans="1:5" ht="14.5" x14ac:dyDescent="0.35">
      <c r="A5211" s="127" t="s">
        <v>5242</v>
      </c>
      <c r="B5211" s="128">
        <v>395878</v>
      </c>
      <c r="D5211" s="127" t="s">
        <v>12716</v>
      </c>
      <c r="E5211" s="258">
        <v>395878</v>
      </c>
    </row>
    <row r="5212" spans="1:5" ht="14.5" x14ac:dyDescent="0.35">
      <c r="A5212" s="127" t="s">
        <v>5243</v>
      </c>
      <c r="B5212" s="128">
        <v>139254</v>
      </c>
      <c r="D5212" s="127" t="s">
        <v>12717</v>
      </c>
      <c r="E5212" s="258">
        <v>139254</v>
      </c>
    </row>
    <row r="5213" spans="1:5" ht="14.5" x14ac:dyDescent="0.35">
      <c r="A5213" s="127" t="s">
        <v>5388</v>
      </c>
      <c r="B5213" s="128">
        <v>44332</v>
      </c>
      <c r="D5213" s="127" t="s">
        <v>12718</v>
      </c>
      <c r="E5213" s="258">
        <v>44332</v>
      </c>
    </row>
    <row r="5214" spans="1:5" ht="14.5" x14ac:dyDescent="0.35">
      <c r="A5214" s="127" t="s">
        <v>5244</v>
      </c>
      <c r="B5214" s="128">
        <v>197655</v>
      </c>
      <c r="D5214" s="127" t="s">
        <v>12719</v>
      </c>
      <c r="E5214" s="258">
        <v>197655</v>
      </c>
    </row>
    <row r="5215" spans="1:5" ht="14.5" x14ac:dyDescent="0.35">
      <c r="A5215" s="127" t="s">
        <v>5245</v>
      </c>
      <c r="B5215" s="128">
        <v>525153</v>
      </c>
      <c r="D5215" s="127" t="s">
        <v>12720</v>
      </c>
      <c r="E5215" s="258">
        <v>525153</v>
      </c>
    </row>
    <row r="5216" spans="1:5" ht="14.5" x14ac:dyDescent="0.35">
      <c r="A5216" s="127" t="s">
        <v>5246</v>
      </c>
      <c r="B5216" s="128">
        <v>298782</v>
      </c>
      <c r="D5216" s="127" t="s">
        <v>12770</v>
      </c>
      <c r="E5216" s="258">
        <v>298782</v>
      </c>
    </row>
    <row r="5217" spans="1:5" ht="14.5" x14ac:dyDescent="0.35">
      <c r="A5217" s="127" t="s">
        <v>5434</v>
      </c>
      <c r="B5217" s="128">
        <v>9680</v>
      </c>
      <c r="D5217" s="127" t="s">
        <v>12721</v>
      </c>
      <c r="E5217" s="258">
        <v>9680</v>
      </c>
    </row>
    <row r="5218" spans="1:5" ht="14.5" x14ac:dyDescent="0.35">
      <c r="A5218" s="127" t="s">
        <v>5247</v>
      </c>
      <c r="B5218" s="128">
        <v>459004</v>
      </c>
      <c r="D5218" s="127" t="s">
        <v>12771</v>
      </c>
      <c r="E5218" s="258">
        <v>459004</v>
      </c>
    </row>
    <row r="5219" spans="1:5" ht="14.5" x14ac:dyDescent="0.35">
      <c r="A5219" s="127" t="s">
        <v>5389</v>
      </c>
      <c r="B5219" s="128">
        <v>966</v>
      </c>
      <c r="D5219" s="127" t="s">
        <v>12722</v>
      </c>
      <c r="E5219" s="258">
        <v>966</v>
      </c>
    </row>
    <row r="5220" spans="1:5" ht="14.5" x14ac:dyDescent="0.35">
      <c r="A5220" s="127" t="s">
        <v>3649</v>
      </c>
      <c r="B5220" s="128">
        <v>214382</v>
      </c>
      <c r="D5220" s="127" t="s">
        <v>10541</v>
      </c>
      <c r="E5220" s="258">
        <v>214382</v>
      </c>
    </row>
    <row r="5221" spans="1:5" ht="14.5" x14ac:dyDescent="0.35">
      <c r="A5221" s="127" t="s">
        <v>5390</v>
      </c>
      <c r="B5221" s="128">
        <v>35090</v>
      </c>
      <c r="D5221" s="127" t="s">
        <v>10542</v>
      </c>
      <c r="E5221" s="258">
        <v>35090</v>
      </c>
    </row>
    <row r="5222" spans="1:5" ht="14.5" x14ac:dyDescent="0.35">
      <c r="A5222" s="127" t="s">
        <v>5391</v>
      </c>
      <c r="B5222" s="128">
        <v>13361</v>
      </c>
      <c r="D5222" s="127" t="s">
        <v>12723</v>
      </c>
      <c r="E5222" s="258">
        <v>13361</v>
      </c>
    </row>
    <row r="5223" spans="1:5" ht="14.5" x14ac:dyDescent="0.35">
      <c r="A5223" s="127" t="s">
        <v>5248</v>
      </c>
      <c r="B5223" s="128">
        <v>164352.51999999999</v>
      </c>
      <c r="D5223" s="127" t="s">
        <v>10543</v>
      </c>
      <c r="E5223" s="258">
        <v>164352.51999999999</v>
      </c>
    </row>
    <row r="5224" spans="1:5" ht="14.5" x14ac:dyDescent="0.35">
      <c r="A5224" s="127" t="s">
        <v>3650</v>
      </c>
      <c r="B5224" s="128">
        <v>105664</v>
      </c>
      <c r="D5224" s="127" t="s">
        <v>10544</v>
      </c>
      <c r="E5224" s="258">
        <v>105664</v>
      </c>
    </row>
    <row r="5225" spans="1:5" ht="14.5" x14ac:dyDescent="0.35">
      <c r="A5225" s="127" t="s">
        <v>5249</v>
      </c>
      <c r="B5225" s="128">
        <v>163751</v>
      </c>
      <c r="D5225" s="127" t="s">
        <v>12724</v>
      </c>
      <c r="E5225" s="258">
        <v>163751</v>
      </c>
    </row>
    <row r="5226" spans="1:5" ht="14.5" x14ac:dyDescent="0.35">
      <c r="A5226" s="127" t="s">
        <v>5250</v>
      </c>
      <c r="B5226" s="128">
        <v>227079</v>
      </c>
      <c r="D5226" s="127" t="s">
        <v>10545</v>
      </c>
      <c r="E5226" s="258">
        <v>227079</v>
      </c>
    </row>
    <row r="5227" spans="1:5" ht="14.5" x14ac:dyDescent="0.35">
      <c r="A5227" s="127" t="s">
        <v>5392</v>
      </c>
      <c r="B5227" s="128">
        <v>20879</v>
      </c>
      <c r="D5227" s="127" t="s">
        <v>12725</v>
      </c>
      <c r="E5227" s="258">
        <v>20879</v>
      </c>
    </row>
    <row r="5228" spans="1:5" ht="14.5" x14ac:dyDescent="0.35">
      <c r="A5228" s="127" t="s">
        <v>5251</v>
      </c>
      <c r="B5228" s="128">
        <v>168969</v>
      </c>
      <c r="D5228" s="127" t="s">
        <v>10546</v>
      </c>
      <c r="E5228" s="258">
        <v>168969</v>
      </c>
    </row>
    <row r="5229" spans="1:5" ht="14.5" x14ac:dyDescent="0.35">
      <c r="A5229" s="127" t="s">
        <v>5252</v>
      </c>
      <c r="B5229" s="128">
        <v>209859</v>
      </c>
      <c r="D5229" s="127" t="s">
        <v>10547</v>
      </c>
      <c r="E5229" s="258">
        <v>209859</v>
      </c>
    </row>
    <row r="5230" spans="1:5" ht="14.5" x14ac:dyDescent="0.35">
      <c r="A5230" s="127" t="s">
        <v>5253</v>
      </c>
      <c r="B5230" s="128">
        <v>65356</v>
      </c>
      <c r="D5230" s="127" t="s">
        <v>12726</v>
      </c>
      <c r="E5230" s="258">
        <v>65356</v>
      </c>
    </row>
    <row r="5231" spans="1:5" ht="14.5" x14ac:dyDescent="0.35">
      <c r="A5231" s="127" t="s">
        <v>3651</v>
      </c>
      <c r="B5231" s="128">
        <v>75344</v>
      </c>
      <c r="D5231" s="127" t="s">
        <v>10548</v>
      </c>
      <c r="E5231" s="258">
        <v>75344</v>
      </c>
    </row>
    <row r="5232" spans="1:5" ht="14.5" x14ac:dyDescent="0.35">
      <c r="A5232" s="127" t="s">
        <v>5254</v>
      </c>
      <c r="B5232" s="128">
        <v>82554</v>
      </c>
      <c r="D5232" s="127" t="s">
        <v>12727</v>
      </c>
      <c r="E5232" s="258">
        <v>82554</v>
      </c>
    </row>
    <row r="5233" spans="1:5" ht="14.5" x14ac:dyDescent="0.35">
      <c r="A5233" s="127" t="s">
        <v>3652</v>
      </c>
      <c r="B5233" s="128">
        <v>113591</v>
      </c>
      <c r="D5233" s="127" t="s">
        <v>10549</v>
      </c>
      <c r="E5233" s="258">
        <v>113591</v>
      </c>
    </row>
    <row r="5234" spans="1:5" ht="14.5" x14ac:dyDescent="0.35">
      <c r="A5234" s="127" t="s">
        <v>5393</v>
      </c>
      <c r="B5234" s="128">
        <v>10941</v>
      </c>
      <c r="D5234" s="127" t="s">
        <v>12728</v>
      </c>
      <c r="E5234" s="258">
        <v>10941</v>
      </c>
    </row>
    <row r="5235" spans="1:5" ht="14.5" x14ac:dyDescent="0.35">
      <c r="A5235" s="127" t="s">
        <v>5255</v>
      </c>
      <c r="B5235" s="128">
        <v>53667</v>
      </c>
      <c r="D5235" s="127" t="s">
        <v>10550</v>
      </c>
      <c r="E5235" s="258">
        <v>53667</v>
      </c>
    </row>
    <row r="5236" spans="1:5" ht="14.5" x14ac:dyDescent="0.35">
      <c r="A5236" s="127" t="s">
        <v>5256</v>
      </c>
      <c r="B5236" s="128">
        <v>963944</v>
      </c>
      <c r="D5236" s="127" t="s">
        <v>12729</v>
      </c>
      <c r="E5236" s="258">
        <v>963944</v>
      </c>
    </row>
    <row r="5237" spans="1:5" ht="14.5" x14ac:dyDescent="0.35">
      <c r="A5237" s="127" t="s">
        <v>5394</v>
      </c>
      <c r="B5237" s="128">
        <v>50948</v>
      </c>
      <c r="D5237" s="127" t="s">
        <v>12730</v>
      </c>
      <c r="E5237" s="258">
        <v>50948</v>
      </c>
    </row>
    <row r="5238" spans="1:5" ht="14.5" x14ac:dyDescent="0.35">
      <c r="A5238" s="127" t="s">
        <v>5395</v>
      </c>
      <c r="B5238" s="128">
        <v>11559</v>
      </c>
      <c r="D5238" s="127" t="s">
        <v>12731</v>
      </c>
      <c r="E5238" s="258">
        <v>11559</v>
      </c>
    </row>
    <row r="5239" spans="1:5" ht="14.5" x14ac:dyDescent="0.35">
      <c r="A5239" s="127" t="s">
        <v>5396</v>
      </c>
      <c r="B5239" s="128">
        <v>24869</v>
      </c>
      <c r="D5239" s="127" t="s">
        <v>12732</v>
      </c>
      <c r="E5239" s="258">
        <v>24869</v>
      </c>
    </row>
    <row r="5240" spans="1:5" ht="14.5" x14ac:dyDescent="0.35">
      <c r="A5240" s="127" t="s">
        <v>5397</v>
      </c>
      <c r="B5240" s="128">
        <v>9666</v>
      </c>
      <c r="D5240" s="127" t="s">
        <v>12733</v>
      </c>
      <c r="E5240" s="258">
        <v>9666</v>
      </c>
    </row>
    <row r="5241" spans="1:5" ht="14.5" x14ac:dyDescent="0.35">
      <c r="A5241" s="127" t="s">
        <v>5398</v>
      </c>
      <c r="B5241" s="128">
        <v>9666</v>
      </c>
      <c r="D5241" s="127" t="s">
        <v>10551</v>
      </c>
      <c r="E5241" s="258">
        <v>9666</v>
      </c>
    </row>
    <row r="5242" spans="1:5" ht="14.5" x14ac:dyDescent="0.35">
      <c r="A5242" s="127" t="s">
        <v>5257</v>
      </c>
      <c r="B5242" s="128">
        <v>162699</v>
      </c>
      <c r="D5242" s="127" t="s">
        <v>12734</v>
      </c>
      <c r="E5242" s="258">
        <v>162699</v>
      </c>
    </row>
    <row r="5243" spans="1:5" ht="14.5" x14ac:dyDescent="0.35">
      <c r="A5243" s="127" t="s">
        <v>5399</v>
      </c>
      <c r="B5243" s="128">
        <v>34266</v>
      </c>
      <c r="D5243" s="127" t="s">
        <v>12735</v>
      </c>
      <c r="E5243" s="258">
        <v>34266</v>
      </c>
    </row>
    <row r="5244" spans="1:5" ht="14.5" x14ac:dyDescent="0.35">
      <c r="A5244" s="127" t="s">
        <v>3653</v>
      </c>
      <c r="B5244" s="128">
        <v>3682974</v>
      </c>
      <c r="D5244" s="127" t="s">
        <v>10552</v>
      </c>
      <c r="E5244" s="258">
        <v>3682974</v>
      </c>
    </row>
    <row r="5245" spans="1:5" ht="14.5" x14ac:dyDescent="0.35">
      <c r="A5245" s="127" t="s">
        <v>5400</v>
      </c>
      <c r="B5245" s="128">
        <v>11739</v>
      </c>
      <c r="D5245" s="127" t="s">
        <v>12736</v>
      </c>
      <c r="E5245" s="258">
        <v>11739</v>
      </c>
    </row>
    <row r="5246" spans="1:5" ht="14.5" x14ac:dyDescent="0.35">
      <c r="A5246" s="127" t="s">
        <v>5401</v>
      </c>
      <c r="B5246" s="128">
        <v>10452</v>
      </c>
      <c r="D5246" s="127" t="s">
        <v>12737</v>
      </c>
      <c r="E5246" s="258">
        <v>10452</v>
      </c>
    </row>
    <row r="5247" spans="1:5" ht="14.5" x14ac:dyDescent="0.35">
      <c r="A5247" s="127" t="s">
        <v>5402</v>
      </c>
      <c r="B5247" s="128">
        <v>15575</v>
      </c>
      <c r="D5247" s="127" t="s">
        <v>12738</v>
      </c>
      <c r="E5247" s="258">
        <v>15575</v>
      </c>
    </row>
    <row r="5248" spans="1:5" ht="14.5" x14ac:dyDescent="0.35">
      <c r="A5248" s="127" t="s">
        <v>5403</v>
      </c>
      <c r="B5248" s="128">
        <v>30945</v>
      </c>
      <c r="D5248" s="127" t="s">
        <v>10553</v>
      </c>
      <c r="E5248" s="258">
        <v>30945</v>
      </c>
    </row>
    <row r="5249" spans="1:5" ht="14.5" x14ac:dyDescent="0.35">
      <c r="A5249" s="127" t="s">
        <v>14045</v>
      </c>
      <c r="B5249" s="128">
        <v>14443</v>
      </c>
      <c r="D5249" s="127" t="s">
        <v>13759</v>
      </c>
      <c r="E5249" s="258">
        <v>14443</v>
      </c>
    </row>
    <row r="5250" spans="1:5" ht="14.5" x14ac:dyDescent="0.35">
      <c r="A5250" s="127" t="s">
        <v>5404</v>
      </c>
      <c r="B5250" s="128">
        <v>14417</v>
      </c>
      <c r="D5250" s="127" t="s">
        <v>12739</v>
      </c>
      <c r="E5250" s="258">
        <v>14417</v>
      </c>
    </row>
    <row r="5251" spans="1:5" ht="14.5" x14ac:dyDescent="0.35">
      <c r="A5251" s="127" t="s">
        <v>5405</v>
      </c>
      <c r="B5251" s="128">
        <v>17558</v>
      </c>
      <c r="D5251" s="127" t="s">
        <v>12740</v>
      </c>
      <c r="E5251" s="258">
        <v>17558</v>
      </c>
    </row>
    <row r="5252" spans="1:5" ht="14.5" x14ac:dyDescent="0.35">
      <c r="A5252" s="127" t="s">
        <v>5406</v>
      </c>
      <c r="B5252" s="128">
        <v>20647</v>
      </c>
      <c r="D5252" s="127" t="s">
        <v>12741</v>
      </c>
      <c r="E5252" s="258">
        <v>20647</v>
      </c>
    </row>
    <row r="5253" spans="1:5" ht="14.5" x14ac:dyDescent="0.35">
      <c r="A5253" s="127" t="s">
        <v>5407</v>
      </c>
      <c r="B5253" s="128">
        <v>14623</v>
      </c>
      <c r="D5253" s="127" t="s">
        <v>12742</v>
      </c>
      <c r="E5253" s="258">
        <v>14623</v>
      </c>
    </row>
    <row r="5254" spans="1:5" ht="14.5" x14ac:dyDescent="0.35">
      <c r="A5254" s="127" t="s">
        <v>5408</v>
      </c>
      <c r="B5254" s="128">
        <v>13207</v>
      </c>
      <c r="D5254" s="127" t="s">
        <v>12743</v>
      </c>
      <c r="E5254" s="258">
        <v>13207</v>
      </c>
    </row>
    <row r="5255" spans="1:5" ht="14.5" x14ac:dyDescent="0.35">
      <c r="A5255" s="127" t="s">
        <v>5409</v>
      </c>
      <c r="B5255" s="128">
        <v>23170</v>
      </c>
      <c r="D5255" s="127" t="s">
        <v>12744</v>
      </c>
      <c r="E5255" s="258">
        <v>23170</v>
      </c>
    </row>
    <row r="5256" spans="1:5" ht="14.5" x14ac:dyDescent="0.35">
      <c r="A5256" s="127" t="s">
        <v>5410</v>
      </c>
      <c r="B5256" s="128">
        <v>9666</v>
      </c>
      <c r="D5256" s="127" t="s">
        <v>12745</v>
      </c>
      <c r="E5256" s="258">
        <v>9666</v>
      </c>
    </row>
    <row r="5257" spans="1:5" ht="14.5" x14ac:dyDescent="0.35">
      <c r="A5257" s="127" t="s">
        <v>5411</v>
      </c>
      <c r="B5257" s="128">
        <v>19617</v>
      </c>
      <c r="D5257" s="127" t="s">
        <v>12746</v>
      </c>
      <c r="E5257" s="258">
        <v>19617</v>
      </c>
    </row>
    <row r="5258" spans="1:5" ht="14.5" x14ac:dyDescent="0.35">
      <c r="A5258" s="127" t="s">
        <v>5412</v>
      </c>
      <c r="B5258" s="128">
        <v>23453</v>
      </c>
      <c r="D5258" s="127" t="s">
        <v>12747</v>
      </c>
      <c r="E5258" s="258">
        <v>23453</v>
      </c>
    </row>
    <row r="5259" spans="1:5" ht="14.5" x14ac:dyDescent="0.35">
      <c r="A5259" s="127" t="s">
        <v>5413</v>
      </c>
      <c r="B5259" s="128">
        <v>18587</v>
      </c>
      <c r="D5259" s="127" t="s">
        <v>12748</v>
      </c>
      <c r="E5259" s="258">
        <v>18587</v>
      </c>
    </row>
    <row r="5260" spans="1:5" ht="14.5" x14ac:dyDescent="0.35">
      <c r="A5260" s="127" t="s">
        <v>5258</v>
      </c>
      <c r="B5260" s="128">
        <v>46840</v>
      </c>
      <c r="D5260" s="127" t="s">
        <v>12772</v>
      </c>
      <c r="E5260" s="258">
        <v>46840</v>
      </c>
    </row>
    <row r="5261" spans="1:5" ht="14.5" x14ac:dyDescent="0.35">
      <c r="A5261" s="127" t="s">
        <v>5414</v>
      </c>
      <c r="B5261" s="128">
        <v>2666</v>
      </c>
      <c r="D5261" s="127" t="s">
        <v>12749</v>
      </c>
      <c r="E5261" s="258">
        <v>2666</v>
      </c>
    </row>
    <row r="5262" spans="1:5" ht="14.5" x14ac:dyDescent="0.35">
      <c r="A5262" s="127" t="s">
        <v>5415</v>
      </c>
      <c r="B5262" s="128">
        <v>10504</v>
      </c>
      <c r="D5262" s="127" t="s">
        <v>12750</v>
      </c>
      <c r="E5262" s="258">
        <v>10504</v>
      </c>
    </row>
    <row r="5263" spans="1:5" ht="14.5" x14ac:dyDescent="0.35">
      <c r="A5263" s="127" t="s">
        <v>5416</v>
      </c>
      <c r="B5263" s="128">
        <v>9666</v>
      </c>
      <c r="D5263" s="127" t="s">
        <v>12751</v>
      </c>
      <c r="E5263" s="258">
        <v>9666</v>
      </c>
    </row>
    <row r="5264" spans="1:5" ht="14.5" x14ac:dyDescent="0.35">
      <c r="A5264" s="127" t="s">
        <v>5417</v>
      </c>
      <c r="B5264" s="128">
        <v>19077</v>
      </c>
      <c r="D5264" s="127" t="s">
        <v>12752</v>
      </c>
      <c r="E5264" s="258">
        <v>19077</v>
      </c>
    </row>
    <row r="5265" spans="1:5" ht="14.5" x14ac:dyDescent="0.35">
      <c r="A5265" s="127" t="s">
        <v>5418</v>
      </c>
      <c r="B5265" s="128">
        <v>19669</v>
      </c>
      <c r="D5265" s="127" t="s">
        <v>10554</v>
      </c>
      <c r="E5265" s="258">
        <v>19669</v>
      </c>
    </row>
    <row r="5266" spans="1:5" ht="14.5" x14ac:dyDescent="0.35">
      <c r="A5266" s="127" t="s">
        <v>5419</v>
      </c>
      <c r="B5266" s="128">
        <v>16888</v>
      </c>
      <c r="D5266" s="127" t="s">
        <v>12753</v>
      </c>
      <c r="E5266" s="258">
        <v>16888</v>
      </c>
    </row>
    <row r="5267" spans="1:5" ht="14.5" x14ac:dyDescent="0.35">
      <c r="A5267" s="127" t="s">
        <v>5420</v>
      </c>
      <c r="B5267" s="128">
        <v>10967</v>
      </c>
      <c r="D5267" s="127" t="s">
        <v>12754</v>
      </c>
      <c r="E5267" s="258">
        <v>10967</v>
      </c>
    </row>
    <row r="5268" spans="1:5" ht="14.5" x14ac:dyDescent="0.35">
      <c r="A5268" s="127" t="s">
        <v>5421</v>
      </c>
      <c r="B5268" s="128">
        <v>9666</v>
      </c>
      <c r="D5268" s="127" t="s">
        <v>12755</v>
      </c>
      <c r="E5268" s="258">
        <v>9666</v>
      </c>
    </row>
    <row r="5269" spans="1:5" ht="14.5" x14ac:dyDescent="0.35">
      <c r="A5269" s="127" t="s">
        <v>5422</v>
      </c>
      <c r="B5269" s="128">
        <v>15833</v>
      </c>
      <c r="D5269" s="127" t="s">
        <v>12756</v>
      </c>
      <c r="E5269" s="258">
        <v>15833</v>
      </c>
    </row>
    <row r="5270" spans="1:5" ht="14.5" x14ac:dyDescent="0.35">
      <c r="A5270" s="127" t="s">
        <v>3654</v>
      </c>
      <c r="B5270" s="128">
        <v>68760</v>
      </c>
      <c r="D5270" s="127" t="s">
        <v>10555</v>
      </c>
      <c r="E5270" s="258">
        <v>68760</v>
      </c>
    </row>
    <row r="5271" spans="1:5" ht="14.5" x14ac:dyDescent="0.35">
      <c r="A5271" s="127" t="s">
        <v>5423</v>
      </c>
      <c r="B5271" s="128">
        <v>9666</v>
      </c>
      <c r="D5271" s="127" t="s">
        <v>12757</v>
      </c>
      <c r="E5271" s="258">
        <v>9666</v>
      </c>
    </row>
    <row r="5272" spans="1:5" ht="14.5" x14ac:dyDescent="0.35">
      <c r="A5272" s="127" t="s">
        <v>5429</v>
      </c>
      <c r="B5272" s="128">
        <v>9666</v>
      </c>
      <c r="D5272" s="127" t="s">
        <v>12758</v>
      </c>
      <c r="E5272" s="258">
        <v>9666</v>
      </c>
    </row>
    <row r="5273" spans="1:5" ht="14.5" x14ac:dyDescent="0.35">
      <c r="A5273" s="127" t="s">
        <v>3655</v>
      </c>
      <c r="B5273" s="128">
        <v>143777</v>
      </c>
      <c r="D5273" s="127" t="s">
        <v>10556</v>
      </c>
      <c r="E5273" s="258">
        <v>143777</v>
      </c>
    </row>
    <row r="5274" spans="1:5" ht="14.5" x14ac:dyDescent="0.35">
      <c r="A5274" s="127" t="s">
        <v>5424</v>
      </c>
      <c r="B5274" s="128">
        <v>3860</v>
      </c>
      <c r="D5274" s="127" t="s">
        <v>12759</v>
      </c>
      <c r="E5274" s="258">
        <v>3860</v>
      </c>
    </row>
    <row r="5275" spans="1:5" ht="14.5" x14ac:dyDescent="0.35">
      <c r="A5275" s="127" t="s">
        <v>3656</v>
      </c>
      <c r="B5275" s="128">
        <v>454391</v>
      </c>
      <c r="D5275" s="127" t="s">
        <v>10557</v>
      </c>
      <c r="E5275" s="258">
        <v>454391</v>
      </c>
    </row>
    <row r="5276" spans="1:5" ht="14.5" x14ac:dyDescent="0.35">
      <c r="A5276" s="127" t="s">
        <v>5425</v>
      </c>
      <c r="B5276" s="128">
        <v>9666</v>
      </c>
      <c r="D5276" s="127" t="s">
        <v>12760</v>
      </c>
      <c r="E5276" s="258">
        <v>9666</v>
      </c>
    </row>
    <row r="5277" spans="1:5" ht="14.5" x14ac:dyDescent="0.35">
      <c r="A5277" s="127" t="s">
        <v>5426</v>
      </c>
      <c r="B5277" s="128">
        <v>22295</v>
      </c>
      <c r="D5277" s="127" t="s">
        <v>12761</v>
      </c>
      <c r="E5277" s="258">
        <v>22295</v>
      </c>
    </row>
    <row r="5278" spans="1:5" ht="14.5" x14ac:dyDescent="0.35">
      <c r="A5278" s="127" t="s">
        <v>3657</v>
      </c>
      <c r="B5278" s="128">
        <v>242127</v>
      </c>
      <c r="D5278" s="127" t="s">
        <v>10558</v>
      </c>
      <c r="E5278" s="258">
        <v>242127</v>
      </c>
    </row>
    <row r="5279" spans="1:5" ht="14.5" x14ac:dyDescent="0.35">
      <c r="A5279" s="127" t="s">
        <v>14043</v>
      </c>
      <c r="B5279" s="128">
        <v>0</v>
      </c>
      <c r="D5279" s="127" t="s">
        <v>13758</v>
      </c>
      <c r="E5279" s="258">
        <v>0</v>
      </c>
    </row>
    <row r="5280" spans="1:5" ht="14.5" x14ac:dyDescent="0.35">
      <c r="A5280" s="127" t="s">
        <v>5259</v>
      </c>
      <c r="B5280" s="128">
        <v>288615</v>
      </c>
      <c r="D5280" s="127" t="s">
        <v>12762</v>
      </c>
      <c r="E5280" s="258">
        <v>288615</v>
      </c>
    </row>
    <row r="5281" spans="1:5" ht="14.5" x14ac:dyDescent="0.35">
      <c r="A5281" s="127" t="s">
        <v>5427</v>
      </c>
      <c r="B5281" s="128">
        <v>27006</v>
      </c>
      <c r="D5281" s="127" t="s">
        <v>12763</v>
      </c>
      <c r="E5281" s="258">
        <v>27006</v>
      </c>
    </row>
    <row r="5282" spans="1:5" ht="14.5" x14ac:dyDescent="0.35">
      <c r="A5282" s="127" t="s">
        <v>5428</v>
      </c>
      <c r="B5282" s="128">
        <v>23221</v>
      </c>
      <c r="D5282" s="127" t="s">
        <v>12764</v>
      </c>
      <c r="E5282" s="258">
        <v>23221</v>
      </c>
    </row>
    <row r="5283" spans="1:5" ht="14.5" x14ac:dyDescent="0.35">
      <c r="A5283" s="127" t="s">
        <v>5260</v>
      </c>
      <c r="B5283" s="128">
        <v>154705</v>
      </c>
      <c r="D5283" s="127" t="s">
        <v>12765</v>
      </c>
      <c r="E5283" s="258">
        <v>154705</v>
      </c>
    </row>
    <row r="5284" spans="1:5" ht="14.5" x14ac:dyDescent="0.35">
      <c r="A5284" s="127" t="s">
        <v>5261</v>
      </c>
      <c r="B5284" s="128">
        <v>86294</v>
      </c>
      <c r="D5284" s="127" t="s">
        <v>12766</v>
      </c>
      <c r="E5284" s="258">
        <v>86294</v>
      </c>
    </row>
    <row r="5285" spans="1:5" ht="14.5" x14ac:dyDescent="0.35">
      <c r="A5285" s="127" t="s">
        <v>5530</v>
      </c>
      <c r="B5285" s="128">
        <v>22206</v>
      </c>
      <c r="D5285" s="127" t="s">
        <v>12774</v>
      </c>
      <c r="E5285" s="258">
        <v>22206</v>
      </c>
    </row>
    <row r="5286" spans="1:5" ht="14.5" x14ac:dyDescent="0.35">
      <c r="A5286" s="127" t="s">
        <v>14060</v>
      </c>
      <c r="B5286" s="128">
        <v>0</v>
      </c>
      <c r="D5286" s="127" t="s">
        <v>14061</v>
      </c>
      <c r="E5286" s="258">
        <v>0</v>
      </c>
    </row>
    <row r="5287" spans="1:5" ht="14.5" x14ac:dyDescent="0.35">
      <c r="A5287" s="127" t="s">
        <v>5436</v>
      </c>
      <c r="B5287" s="128">
        <v>294526</v>
      </c>
      <c r="D5287" s="127" t="s">
        <v>12775</v>
      </c>
      <c r="E5287" s="258">
        <v>294526</v>
      </c>
    </row>
    <row r="5288" spans="1:5" ht="14.5" x14ac:dyDescent="0.35">
      <c r="A5288" s="127" t="s">
        <v>5531</v>
      </c>
      <c r="B5288" s="128">
        <v>0</v>
      </c>
      <c r="D5288" s="127" t="s">
        <v>12776</v>
      </c>
      <c r="E5288" s="258">
        <v>0</v>
      </c>
    </row>
    <row r="5289" spans="1:5" ht="14.5" x14ac:dyDescent="0.35">
      <c r="A5289" s="127" t="s">
        <v>5532</v>
      </c>
      <c r="B5289" s="128">
        <v>8349</v>
      </c>
      <c r="D5289" s="127" t="s">
        <v>12777</v>
      </c>
      <c r="E5289" s="258">
        <v>8349</v>
      </c>
    </row>
    <row r="5290" spans="1:5" ht="14.5" x14ac:dyDescent="0.35">
      <c r="A5290" s="127" t="s">
        <v>5533</v>
      </c>
      <c r="B5290" s="128">
        <v>5610</v>
      </c>
      <c r="D5290" s="127" t="s">
        <v>12778</v>
      </c>
      <c r="E5290" s="258">
        <v>5610</v>
      </c>
    </row>
    <row r="5291" spans="1:5" ht="14.5" x14ac:dyDescent="0.35">
      <c r="A5291" s="127" t="s">
        <v>5437</v>
      </c>
      <c r="B5291" s="128">
        <v>55776</v>
      </c>
      <c r="D5291" s="127" t="s">
        <v>12779</v>
      </c>
      <c r="E5291" s="258">
        <v>55776</v>
      </c>
    </row>
    <row r="5292" spans="1:5" ht="14.5" x14ac:dyDescent="0.35">
      <c r="A5292" s="127" t="s">
        <v>5438</v>
      </c>
      <c r="B5292" s="128">
        <v>4978</v>
      </c>
      <c r="D5292" s="127" t="s">
        <v>12780</v>
      </c>
      <c r="E5292" s="258">
        <v>4978</v>
      </c>
    </row>
    <row r="5293" spans="1:5" ht="14.5" x14ac:dyDescent="0.35">
      <c r="A5293" s="127" t="s">
        <v>5439</v>
      </c>
      <c r="B5293" s="128">
        <v>51885.919999999998</v>
      </c>
      <c r="D5293" s="127" t="s">
        <v>12781</v>
      </c>
      <c r="E5293" s="258">
        <v>51885.919999999998</v>
      </c>
    </row>
    <row r="5294" spans="1:5" ht="14.5" x14ac:dyDescent="0.35">
      <c r="A5294" s="127" t="s">
        <v>5440</v>
      </c>
      <c r="B5294" s="128">
        <v>29018.95</v>
      </c>
      <c r="D5294" s="127" t="s">
        <v>12782</v>
      </c>
      <c r="E5294" s="258">
        <v>29018.95</v>
      </c>
    </row>
    <row r="5295" spans="1:5" ht="14.5" x14ac:dyDescent="0.35">
      <c r="A5295" s="127" t="s">
        <v>5441</v>
      </c>
      <c r="B5295" s="128">
        <v>26416</v>
      </c>
      <c r="D5295" s="127" t="s">
        <v>12783</v>
      </c>
      <c r="E5295" s="258">
        <v>26416</v>
      </c>
    </row>
    <row r="5296" spans="1:5" ht="14.5" x14ac:dyDescent="0.35">
      <c r="A5296" s="127" t="s">
        <v>5442</v>
      </c>
      <c r="B5296" s="128">
        <v>100676</v>
      </c>
      <c r="D5296" s="127" t="s">
        <v>12784</v>
      </c>
      <c r="E5296" s="258">
        <v>100676</v>
      </c>
    </row>
    <row r="5297" spans="1:5" ht="14.5" x14ac:dyDescent="0.35">
      <c r="A5297" s="127" t="s">
        <v>5443</v>
      </c>
      <c r="B5297" s="128">
        <v>39670</v>
      </c>
      <c r="D5297" s="127" t="s">
        <v>12785</v>
      </c>
      <c r="E5297" s="258">
        <v>39670</v>
      </c>
    </row>
    <row r="5298" spans="1:5" ht="14.5" x14ac:dyDescent="0.35">
      <c r="A5298" s="127" t="s">
        <v>5534</v>
      </c>
      <c r="B5298" s="128">
        <v>1013</v>
      </c>
      <c r="D5298" s="127" t="s">
        <v>12786</v>
      </c>
      <c r="E5298" s="258">
        <v>1013</v>
      </c>
    </row>
    <row r="5299" spans="1:5" ht="14.5" x14ac:dyDescent="0.35">
      <c r="A5299" s="127" t="s">
        <v>5444</v>
      </c>
      <c r="B5299" s="128">
        <v>65190</v>
      </c>
      <c r="D5299" s="127" t="s">
        <v>13020</v>
      </c>
      <c r="E5299" s="258">
        <v>65190</v>
      </c>
    </row>
    <row r="5300" spans="1:5" ht="14.5" x14ac:dyDescent="0.35">
      <c r="A5300" s="127" t="s">
        <v>5535</v>
      </c>
      <c r="B5300" s="128">
        <v>1930</v>
      </c>
      <c r="D5300" s="127" t="s">
        <v>12787</v>
      </c>
      <c r="E5300" s="258">
        <v>1930</v>
      </c>
    </row>
    <row r="5301" spans="1:5" ht="14.5" x14ac:dyDescent="0.35">
      <c r="A5301" s="127" t="s">
        <v>5536</v>
      </c>
      <c r="B5301" s="128">
        <v>7027</v>
      </c>
      <c r="D5301" s="127" t="s">
        <v>12788</v>
      </c>
      <c r="E5301" s="258">
        <v>7027</v>
      </c>
    </row>
    <row r="5302" spans="1:5" ht="14.5" x14ac:dyDescent="0.35">
      <c r="A5302" s="127" t="s">
        <v>3658</v>
      </c>
      <c r="B5302" s="128">
        <v>163857</v>
      </c>
      <c r="D5302" s="127" t="s">
        <v>10559</v>
      </c>
      <c r="E5302" s="258">
        <v>163857</v>
      </c>
    </row>
    <row r="5303" spans="1:5" ht="14.5" x14ac:dyDescent="0.35">
      <c r="A5303" s="127" t="s">
        <v>5537</v>
      </c>
      <c r="B5303" s="128">
        <v>12379</v>
      </c>
      <c r="D5303" s="127" t="s">
        <v>12789</v>
      </c>
      <c r="E5303" s="258">
        <v>12379</v>
      </c>
    </row>
    <row r="5304" spans="1:5" ht="14.5" x14ac:dyDescent="0.35">
      <c r="A5304" s="127" t="s">
        <v>5538</v>
      </c>
      <c r="B5304" s="128">
        <v>5103</v>
      </c>
      <c r="D5304" s="127" t="s">
        <v>12790</v>
      </c>
      <c r="E5304" s="258">
        <v>5103</v>
      </c>
    </row>
    <row r="5305" spans="1:5" ht="14.5" x14ac:dyDescent="0.35">
      <c r="A5305" s="127" t="s">
        <v>5445</v>
      </c>
      <c r="B5305" s="128">
        <v>294589</v>
      </c>
      <c r="D5305" s="127" t="s">
        <v>12791</v>
      </c>
      <c r="E5305" s="258">
        <v>294589</v>
      </c>
    </row>
    <row r="5306" spans="1:5" ht="14.5" x14ac:dyDescent="0.35">
      <c r="A5306" s="127" t="s">
        <v>5446</v>
      </c>
      <c r="B5306" s="128">
        <v>51198</v>
      </c>
      <c r="D5306" s="127" t="s">
        <v>12792</v>
      </c>
      <c r="E5306" s="258">
        <v>51198</v>
      </c>
    </row>
    <row r="5307" spans="1:5" ht="14.5" x14ac:dyDescent="0.35">
      <c r="A5307" s="127" t="s">
        <v>5539</v>
      </c>
      <c r="B5307" s="128">
        <v>5689</v>
      </c>
      <c r="D5307" s="127" t="s">
        <v>12793</v>
      </c>
      <c r="E5307" s="258">
        <v>5689</v>
      </c>
    </row>
    <row r="5308" spans="1:5" ht="14.5" x14ac:dyDescent="0.35">
      <c r="A5308" s="127" t="s">
        <v>5540</v>
      </c>
      <c r="B5308" s="128">
        <v>5122</v>
      </c>
      <c r="D5308" s="127" t="s">
        <v>12794</v>
      </c>
      <c r="E5308" s="258">
        <v>5122</v>
      </c>
    </row>
    <row r="5309" spans="1:5" ht="14.5" x14ac:dyDescent="0.35">
      <c r="A5309" s="127" t="s">
        <v>5541</v>
      </c>
      <c r="B5309" s="128">
        <v>14985</v>
      </c>
      <c r="D5309" s="127" t="s">
        <v>12795</v>
      </c>
      <c r="E5309" s="258">
        <v>14985</v>
      </c>
    </row>
    <row r="5310" spans="1:5" ht="14.5" x14ac:dyDescent="0.35">
      <c r="A5310" s="127" t="s">
        <v>3659</v>
      </c>
      <c r="B5310" s="128">
        <v>7323</v>
      </c>
      <c r="D5310" s="127" t="s">
        <v>10560</v>
      </c>
      <c r="E5310" s="258">
        <v>7323</v>
      </c>
    </row>
    <row r="5311" spans="1:5" ht="14.5" x14ac:dyDescent="0.35">
      <c r="A5311" s="127" t="s">
        <v>5542</v>
      </c>
      <c r="B5311" s="128">
        <v>2323</v>
      </c>
      <c r="D5311" s="127" t="s">
        <v>10561</v>
      </c>
      <c r="E5311" s="258">
        <v>2323</v>
      </c>
    </row>
    <row r="5312" spans="1:5" ht="14.5" x14ac:dyDescent="0.35">
      <c r="A5312" s="127" t="s">
        <v>5447</v>
      </c>
      <c r="B5312" s="128">
        <v>147370</v>
      </c>
      <c r="D5312" s="127" t="s">
        <v>12796</v>
      </c>
      <c r="E5312" s="258">
        <v>147370</v>
      </c>
    </row>
    <row r="5313" spans="1:5" ht="14.5" x14ac:dyDescent="0.35">
      <c r="A5313" s="127" t="s">
        <v>5543</v>
      </c>
      <c r="B5313" s="128">
        <v>4326</v>
      </c>
      <c r="D5313" s="127" t="s">
        <v>12797</v>
      </c>
      <c r="E5313" s="258">
        <v>4326</v>
      </c>
    </row>
    <row r="5314" spans="1:5" ht="14.5" x14ac:dyDescent="0.35">
      <c r="A5314" s="127" t="s">
        <v>3660</v>
      </c>
      <c r="B5314" s="128">
        <v>323706</v>
      </c>
      <c r="D5314" s="127" t="s">
        <v>10562</v>
      </c>
      <c r="E5314" s="258">
        <v>323706</v>
      </c>
    </row>
    <row r="5315" spans="1:5" ht="14.5" x14ac:dyDescent="0.35">
      <c r="A5315" s="127" t="s">
        <v>5976</v>
      </c>
      <c r="B5315" s="128">
        <v>78490</v>
      </c>
      <c r="D5315" s="127" t="s">
        <v>2021</v>
      </c>
      <c r="E5315" s="258">
        <v>78490</v>
      </c>
    </row>
    <row r="5316" spans="1:5" ht="14.5" x14ac:dyDescent="0.35">
      <c r="A5316" s="127" t="s">
        <v>5544</v>
      </c>
      <c r="B5316" s="128">
        <v>11286</v>
      </c>
      <c r="D5316" s="127" t="s">
        <v>12798</v>
      </c>
      <c r="E5316" s="258">
        <v>11286</v>
      </c>
    </row>
    <row r="5317" spans="1:5" ht="14.5" x14ac:dyDescent="0.35">
      <c r="A5317" s="127" t="s">
        <v>5545</v>
      </c>
      <c r="B5317" s="128">
        <v>11589</v>
      </c>
      <c r="D5317" s="127" t="s">
        <v>12799</v>
      </c>
      <c r="E5317" s="258">
        <v>11589</v>
      </c>
    </row>
    <row r="5318" spans="1:5" ht="14.5" x14ac:dyDescent="0.35">
      <c r="A5318" s="127" t="s">
        <v>5546</v>
      </c>
      <c r="B5318" s="128">
        <v>5164</v>
      </c>
      <c r="D5318" s="127" t="s">
        <v>12800</v>
      </c>
      <c r="E5318" s="258">
        <v>5164</v>
      </c>
    </row>
    <row r="5319" spans="1:5" ht="14.5" x14ac:dyDescent="0.35">
      <c r="A5319" s="127" t="s">
        <v>5547</v>
      </c>
      <c r="B5319" s="128">
        <v>6000</v>
      </c>
      <c r="D5319" s="127" t="s">
        <v>12801</v>
      </c>
      <c r="E5319" s="258">
        <v>6000</v>
      </c>
    </row>
    <row r="5320" spans="1:5" ht="14.5" x14ac:dyDescent="0.35">
      <c r="A5320" s="127" t="s">
        <v>5448</v>
      </c>
      <c r="B5320" s="128">
        <v>67600</v>
      </c>
      <c r="D5320" s="127" t="s">
        <v>12802</v>
      </c>
      <c r="E5320" s="258">
        <v>67600</v>
      </c>
    </row>
    <row r="5321" spans="1:5" ht="14.5" x14ac:dyDescent="0.35">
      <c r="A5321" s="127" t="s">
        <v>5449</v>
      </c>
      <c r="B5321" s="128">
        <v>255.65</v>
      </c>
      <c r="D5321" s="127" t="s">
        <v>12803</v>
      </c>
      <c r="E5321" s="258">
        <v>255.65</v>
      </c>
    </row>
    <row r="5322" spans="1:5" ht="14.5" x14ac:dyDescent="0.35">
      <c r="A5322" s="127" t="s">
        <v>5450</v>
      </c>
      <c r="B5322" s="128">
        <v>102949</v>
      </c>
      <c r="D5322" s="127" t="s">
        <v>12804</v>
      </c>
      <c r="E5322" s="258">
        <v>102949</v>
      </c>
    </row>
    <row r="5323" spans="1:5" ht="14.5" x14ac:dyDescent="0.35">
      <c r="A5323" s="127" t="s">
        <v>5548</v>
      </c>
      <c r="B5323" s="128">
        <v>2660</v>
      </c>
      <c r="D5323" s="127" t="s">
        <v>12805</v>
      </c>
      <c r="E5323" s="258">
        <v>2660</v>
      </c>
    </row>
    <row r="5324" spans="1:5" ht="14.5" x14ac:dyDescent="0.35">
      <c r="A5324" s="127" t="s">
        <v>3661</v>
      </c>
      <c r="B5324" s="128">
        <v>39968</v>
      </c>
      <c r="D5324" s="127" t="s">
        <v>3661</v>
      </c>
      <c r="E5324" s="258">
        <v>39968</v>
      </c>
    </row>
    <row r="5325" spans="1:5" ht="14.5" x14ac:dyDescent="0.35">
      <c r="A5325" s="127" t="s">
        <v>3662</v>
      </c>
      <c r="B5325" s="128">
        <v>181668</v>
      </c>
      <c r="D5325" s="127" t="s">
        <v>10563</v>
      </c>
      <c r="E5325" s="258">
        <v>181668</v>
      </c>
    </row>
    <row r="5326" spans="1:5" ht="14.5" x14ac:dyDescent="0.35">
      <c r="A5326" s="127" t="s">
        <v>3663</v>
      </c>
      <c r="B5326" s="128">
        <v>55285</v>
      </c>
      <c r="D5326" s="127" t="s">
        <v>6421</v>
      </c>
      <c r="E5326" s="258">
        <v>55285</v>
      </c>
    </row>
    <row r="5327" spans="1:5" ht="14.5" x14ac:dyDescent="0.35">
      <c r="A5327" s="127" t="s">
        <v>3664</v>
      </c>
      <c r="B5327" s="128">
        <v>37344</v>
      </c>
      <c r="D5327" s="127" t="s">
        <v>10564</v>
      </c>
      <c r="E5327" s="258">
        <v>37344</v>
      </c>
    </row>
    <row r="5328" spans="1:5" ht="14.5" x14ac:dyDescent="0.35">
      <c r="A5328" s="127" t="s">
        <v>5451</v>
      </c>
      <c r="B5328" s="128">
        <v>101205</v>
      </c>
      <c r="D5328" s="127" t="s">
        <v>12806</v>
      </c>
      <c r="E5328" s="258">
        <v>101205</v>
      </c>
    </row>
    <row r="5329" spans="1:5" ht="14.5" x14ac:dyDescent="0.35">
      <c r="A5329" s="127" t="s">
        <v>5549</v>
      </c>
      <c r="B5329" s="128">
        <v>7371</v>
      </c>
      <c r="D5329" s="127" t="s">
        <v>12807</v>
      </c>
      <c r="E5329" s="258">
        <v>7371</v>
      </c>
    </row>
    <row r="5330" spans="1:5" ht="14.5" x14ac:dyDescent="0.35">
      <c r="A5330" s="127" t="s">
        <v>5550</v>
      </c>
      <c r="B5330" s="128">
        <v>6594</v>
      </c>
      <c r="D5330" s="127" t="s">
        <v>12808</v>
      </c>
      <c r="E5330" s="258">
        <v>6594</v>
      </c>
    </row>
    <row r="5331" spans="1:5" ht="14.5" x14ac:dyDescent="0.35">
      <c r="A5331" s="127" t="s">
        <v>5452</v>
      </c>
      <c r="B5331" s="128">
        <v>47907</v>
      </c>
      <c r="D5331" s="127" t="s">
        <v>12809</v>
      </c>
      <c r="E5331" s="258">
        <v>47907</v>
      </c>
    </row>
    <row r="5332" spans="1:5" ht="14.5" x14ac:dyDescent="0.35">
      <c r="A5332" s="127" t="s">
        <v>5551</v>
      </c>
      <c r="B5332" s="128">
        <v>2443</v>
      </c>
      <c r="D5332" s="127" t="s">
        <v>12810</v>
      </c>
      <c r="E5332" s="258">
        <v>2443</v>
      </c>
    </row>
    <row r="5333" spans="1:5" ht="14.5" x14ac:dyDescent="0.35">
      <c r="A5333" s="127" t="s">
        <v>5453</v>
      </c>
      <c r="B5333" s="128">
        <v>29543</v>
      </c>
      <c r="D5333" s="127" t="s">
        <v>10565</v>
      </c>
      <c r="E5333" s="258">
        <v>29543</v>
      </c>
    </row>
    <row r="5334" spans="1:5" ht="14.5" x14ac:dyDescent="0.35">
      <c r="A5334" s="127" t="s">
        <v>5454</v>
      </c>
      <c r="B5334" s="128">
        <v>18626</v>
      </c>
      <c r="D5334" s="127" t="s">
        <v>12811</v>
      </c>
      <c r="E5334" s="258">
        <v>18626</v>
      </c>
    </row>
    <row r="5335" spans="1:5" ht="14.5" x14ac:dyDescent="0.35">
      <c r="A5335" s="127" t="s">
        <v>5455</v>
      </c>
      <c r="B5335" s="128">
        <v>205012</v>
      </c>
      <c r="D5335" s="127" t="s">
        <v>12812</v>
      </c>
      <c r="E5335" s="258">
        <v>205012</v>
      </c>
    </row>
    <row r="5336" spans="1:5" ht="14.5" x14ac:dyDescent="0.35">
      <c r="A5336" s="127" t="s">
        <v>3665</v>
      </c>
      <c r="B5336" s="128">
        <v>12656</v>
      </c>
      <c r="D5336" s="127" t="s">
        <v>10566</v>
      </c>
      <c r="E5336" s="258">
        <v>12656</v>
      </c>
    </row>
    <row r="5337" spans="1:5" ht="14.5" x14ac:dyDescent="0.35">
      <c r="A5337" s="127" t="s">
        <v>5456</v>
      </c>
      <c r="B5337" s="128">
        <v>94608</v>
      </c>
      <c r="D5337" s="127" t="s">
        <v>12813</v>
      </c>
      <c r="E5337" s="258">
        <v>94608</v>
      </c>
    </row>
    <row r="5338" spans="1:5" ht="14.5" x14ac:dyDescent="0.35">
      <c r="A5338" s="127" t="s">
        <v>5457</v>
      </c>
      <c r="B5338" s="128">
        <v>38101</v>
      </c>
      <c r="D5338" s="127" t="s">
        <v>10567</v>
      </c>
      <c r="E5338" s="258">
        <v>38101</v>
      </c>
    </row>
    <row r="5339" spans="1:5" ht="14.5" x14ac:dyDescent="0.35">
      <c r="A5339" s="127" t="s">
        <v>3666</v>
      </c>
      <c r="B5339" s="128">
        <v>1141</v>
      </c>
      <c r="D5339" s="127" t="s">
        <v>10568</v>
      </c>
      <c r="E5339" s="258">
        <v>1141</v>
      </c>
    </row>
    <row r="5340" spans="1:5" ht="14.5" x14ac:dyDescent="0.35">
      <c r="A5340" s="127" t="s">
        <v>5552</v>
      </c>
      <c r="B5340" s="128">
        <v>9706</v>
      </c>
      <c r="D5340" s="127" t="s">
        <v>12814</v>
      </c>
      <c r="E5340" s="258">
        <v>9706</v>
      </c>
    </row>
    <row r="5341" spans="1:5" ht="14.5" x14ac:dyDescent="0.35">
      <c r="A5341" s="127" t="s">
        <v>5458</v>
      </c>
      <c r="B5341" s="128">
        <v>202026.54</v>
      </c>
      <c r="D5341" s="127" t="s">
        <v>10569</v>
      </c>
      <c r="E5341" s="258">
        <v>202026.54</v>
      </c>
    </row>
    <row r="5342" spans="1:5" ht="14.5" x14ac:dyDescent="0.35">
      <c r="A5342" s="127" t="s">
        <v>5459</v>
      </c>
      <c r="B5342" s="128">
        <v>687609</v>
      </c>
      <c r="D5342" s="127" t="s">
        <v>10570</v>
      </c>
      <c r="E5342" s="258">
        <v>687609</v>
      </c>
    </row>
    <row r="5343" spans="1:5" ht="14.5" x14ac:dyDescent="0.35">
      <c r="A5343" s="127" t="s">
        <v>5553</v>
      </c>
      <c r="B5343" s="128">
        <v>11738</v>
      </c>
      <c r="D5343" s="127" t="s">
        <v>12815</v>
      </c>
      <c r="E5343" s="258">
        <v>11738</v>
      </c>
    </row>
    <row r="5344" spans="1:5" ht="14.5" x14ac:dyDescent="0.35">
      <c r="A5344" s="127" t="s">
        <v>5554</v>
      </c>
      <c r="B5344" s="128">
        <v>7154</v>
      </c>
      <c r="D5344" s="127" t="s">
        <v>12816</v>
      </c>
      <c r="E5344" s="258">
        <v>7154</v>
      </c>
    </row>
    <row r="5345" spans="1:5" ht="14.5" x14ac:dyDescent="0.35">
      <c r="A5345" s="127" t="s">
        <v>5460</v>
      </c>
      <c r="B5345" s="128">
        <v>43721</v>
      </c>
      <c r="D5345" s="127" t="s">
        <v>12817</v>
      </c>
      <c r="E5345" s="258">
        <v>43721</v>
      </c>
    </row>
    <row r="5346" spans="1:5" ht="14.5" x14ac:dyDescent="0.35">
      <c r="A5346" s="127" t="s">
        <v>5461</v>
      </c>
      <c r="B5346" s="128">
        <v>54602</v>
      </c>
      <c r="D5346" s="127" t="s">
        <v>12818</v>
      </c>
      <c r="E5346" s="258">
        <v>54602</v>
      </c>
    </row>
    <row r="5347" spans="1:5" ht="14.5" x14ac:dyDescent="0.35">
      <c r="A5347" s="127" t="s">
        <v>5462</v>
      </c>
      <c r="B5347" s="128">
        <v>218926</v>
      </c>
      <c r="D5347" s="127" t="s">
        <v>12819</v>
      </c>
      <c r="E5347" s="258">
        <v>218926</v>
      </c>
    </row>
    <row r="5348" spans="1:5" ht="14.5" x14ac:dyDescent="0.35">
      <c r="A5348" s="127" t="s">
        <v>3667</v>
      </c>
      <c r="B5348" s="128">
        <v>48173</v>
      </c>
      <c r="D5348" s="127" t="s">
        <v>10571</v>
      </c>
      <c r="E5348" s="258">
        <v>48173</v>
      </c>
    </row>
    <row r="5349" spans="1:5" ht="14.5" x14ac:dyDescent="0.35">
      <c r="A5349" s="127" t="s">
        <v>5463</v>
      </c>
      <c r="B5349" s="128">
        <v>40442</v>
      </c>
      <c r="D5349" s="127" t="s">
        <v>12820</v>
      </c>
      <c r="E5349" s="258">
        <v>40442</v>
      </c>
    </row>
    <row r="5350" spans="1:5" ht="14.5" x14ac:dyDescent="0.35">
      <c r="A5350" s="127" t="s">
        <v>5709</v>
      </c>
      <c r="B5350" s="128">
        <v>2768</v>
      </c>
      <c r="D5350" s="127" t="s">
        <v>12821</v>
      </c>
      <c r="E5350" s="258">
        <v>2768</v>
      </c>
    </row>
    <row r="5351" spans="1:5" ht="14.5" x14ac:dyDescent="0.35">
      <c r="A5351" s="127" t="s">
        <v>5555</v>
      </c>
      <c r="B5351" s="128">
        <v>5689</v>
      </c>
      <c r="D5351" s="127" t="s">
        <v>12822</v>
      </c>
      <c r="E5351" s="258">
        <v>5689</v>
      </c>
    </row>
    <row r="5352" spans="1:5" ht="14.5" x14ac:dyDescent="0.35">
      <c r="A5352" s="127" t="s">
        <v>5464</v>
      </c>
      <c r="B5352" s="128">
        <v>71374</v>
      </c>
      <c r="D5352" s="127" t="s">
        <v>12823</v>
      </c>
      <c r="E5352" s="258">
        <v>71374</v>
      </c>
    </row>
    <row r="5353" spans="1:5" ht="14.5" x14ac:dyDescent="0.35">
      <c r="A5353" s="127" t="s">
        <v>5465</v>
      </c>
      <c r="B5353" s="128">
        <v>143388</v>
      </c>
      <c r="D5353" s="127" t="s">
        <v>12824</v>
      </c>
      <c r="E5353" s="258">
        <v>143388</v>
      </c>
    </row>
    <row r="5354" spans="1:5" ht="14.5" x14ac:dyDescent="0.35">
      <c r="A5354" s="127" t="s">
        <v>5466</v>
      </c>
      <c r="B5354" s="128">
        <v>520290</v>
      </c>
      <c r="D5354" s="127" t="s">
        <v>12825</v>
      </c>
      <c r="E5354" s="258">
        <v>520290</v>
      </c>
    </row>
    <row r="5355" spans="1:5" ht="14.5" x14ac:dyDescent="0.35">
      <c r="A5355" s="127" t="s">
        <v>5556</v>
      </c>
      <c r="B5355" s="128">
        <v>8234</v>
      </c>
      <c r="D5355" s="127" t="s">
        <v>12826</v>
      </c>
      <c r="E5355" s="258">
        <v>8234</v>
      </c>
    </row>
    <row r="5356" spans="1:5" ht="14.5" x14ac:dyDescent="0.35">
      <c r="A5356" s="127" t="s">
        <v>5557</v>
      </c>
      <c r="B5356" s="128">
        <v>6014</v>
      </c>
      <c r="D5356" s="127" t="s">
        <v>12827</v>
      </c>
      <c r="E5356" s="258">
        <v>6014</v>
      </c>
    </row>
    <row r="5357" spans="1:5" ht="14.5" x14ac:dyDescent="0.35">
      <c r="A5357" s="127" t="s">
        <v>5558</v>
      </c>
      <c r="B5357" s="128">
        <v>2908</v>
      </c>
      <c r="D5357" s="127" t="s">
        <v>12828</v>
      </c>
      <c r="E5357" s="258">
        <v>2908</v>
      </c>
    </row>
    <row r="5358" spans="1:5" ht="14.5" x14ac:dyDescent="0.35">
      <c r="A5358" s="127" t="s">
        <v>5559</v>
      </c>
      <c r="B5358" s="128">
        <v>6459</v>
      </c>
      <c r="D5358" s="127" t="s">
        <v>12829</v>
      </c>
      <c r="E5358" s="258">
        <v>6459</v>
      </c>
    </row>
    <row r="5359" spans="1:5" ht="14.5" x14ac:dyDescent="0.35">
      <c r="A5359" s="127" t="s">
        <v>5560</v>
      </c>
      <c r="B5359" s="128">
        <v>9368</v>
      </c>
      <c r="D5359" s="127" t="s">
        <v>12830</v>
      </c>
      <c r="E5359" s="258">
        <v>9368</v>
      </c>
    </row>
    <row r="5360" spans="1:5" ht="14.5" x14ac:dyDescent="0.35">
      <c r="A5360" s="127" t="s">
        <v>5561</v>
      </c>
      <c r="B5360" s="128">
        <v>7897</v>
      </c>
      <c r="D5360" s="127" t="s">
        <v>12831</v>
      </c>
      <c r="E5360" s="258">
        <v>7897</v>
      </c>
    </row>
    <row r="5361" spans="1:5" ht="14.5" x14ac:dyDescent="0.35">
      <c r="A5361" s="127" t="s">
        <v>5562</v>
      </c>
      <c r="B5361" s="128">
        <v>17415</v>
      </c>
      <c r="D5361" s="127" t="s">
        <v>12832</v>
      </c>
      <c r="E5361" s="258">
        <v>17415</v>
      </c>
    </row>
    <row r="5362" spans="1:5" ht="14.5" x14ac:dyDescent="0.35">
      <c r="A5362" s="127" t="s">
        <v>5563</v>
      </c>
      <c r="B5362" s="128">
        <v>2726</v>
      </c>
      <c r="D5362" s="127" t="s">
        <v>12833</v>
      </c>
      <c r="E5362" s="258">
        <v>2726</v>
      </c>
    </row>
    <row r="5363" spans="1:5" ht="14.5" x14ac:dyDescent="0.35">
      <c r="A5363" s="127" t="s">
        <v>5564</v>
      </c>
      <c r="B5363" s="128">
        <v>7263</v>
      </c>
      <c r="D5363" s="127" t="s">
        <v>12834</v>
      </c>
      <c r="E5363" s="258">
        <v>7263</v>
      </c>
    </row>
    <row r="5364" spans="1:5" ht="14.5" x14ac:dyDescent="0.35">
      <c r="A5364" s="127" t="s">
        <v>14046</v>
      </c>
      <c r="B5364" s="128">
        <v>4537</v>
      </c>
      <c r="D5364" s="127" t="s">
        <v>13763</v>
      </c>
      <c r="E5364" s="258">
        <v>4537</v>
      </c>
    </row>
    <row r="5365" spans="1:5" ht="14.5" x14ac:dyDescent="0.35">
      <c r="A5365" s="127" t="s">
        <v>5565</v>
      </c>
      <c r="B5365" s="128">
        <v>4373</v>
      </c>
      <c r="D5365" s="127" t="s">
        <v>12835</v>
      </c>
      <c r="E5365" s="258">
        <v>4373</v>
      </c>
    </row>
    <row r="5366" spans="1:5" ht="14.5" x14ac:dyDescent="0.35">
      <c r="A5366" s="127" t="s">
        <v>14047</v>
      </c>
      <c r="B5366" s="128">
        <v>9031</v>
      </c>
      <c r="D5366" s="127" t="s">
        <v>13764</v>
      </c>
      <c r="E5366" s="258">
        <v>9031</v>
      </c>
    </row>
    <row r="5367" spans="1:5" ht="14.5" x14ac:dyDescent="0.35">
      <c r="A5367" s="127" t="s">
        <v>5566</v>
      </c>
      <c r="B5367" s="128">
        <v>4759</v>
      </c>
      <c r="D5367" s="127" t="s">
        <v>12836</v>
      </c>
      <c r="E5367" s="258">
        <v>4759</v>
      </c>
    </row>
    <row r="5368" spans="1:5" ht="14.5" x14ac:dyDescent="0.35">
      <c r="A5368" s="127" t="s">
        <v>5567</v>
      </c>
      <c r="B5368" s="128">
        <v>1478</v>
      </c>
      <c r="D5368" s="127" t="s">
        <v>12837</v>
      </c>
      <c r="E5368" s="258">
        <v>1478</v>
      </c>
    </row>
    <row r="5369" spans="1:5" ht="14.5" x14ac:dyDescent="0.35">
      <c r="A5369" s="127" t="s">
        <v>5467</v>
      </c>
      <c r="B5369" s="128">
        <v>96850</v>
      </c>
      <c r="D5369" s="127" t="s">
        <v>12838</v>
      </c>
      <c r="E5369" s="258">
        <v>96850</v>
      </c>
    </row>
    <row r="5370" spans="1:5" ht="14.5" x14ac:dyDescent="0.35">
      <c r="A5370" s="127" t="s">
        <v>5568</v>
      </c>
      <c r="B5370" s="128">
        <v>12379</v>
      </c>
      <c r="D5370" s="127" t="s">
        <v>12839</v>
      </c>
      <c r="E5370" s="258">
        <v>12379</v>
      </c>
    </row>
    <row r="5371" spans="1:5" ht="14.5" x14ac:dyDescent="0.35">
      <c r="A5371" s="127" t="s">
        <v>3668</v>
      </c>
      <c r="B5371" s="128">
        <v>776719</v>
      </c>
      <c r="D5371" s="127" t="s">
        <v>10572</v>
      </c>
      <c r="E5371" s="258">
        <v>776719</v>
      </c>
    </row>
    <row r="5372" spans="1:5" ht="14.5" x14ac:dyDescent="0.35">
      <c r="A5372" s="127" t="s">
        <v>5569</v>
      </c>
      <c r="B5372" s="128">
        <v>7269</v>
      </c>
      <c r="D5372" s="127" t="s">
        <v>12840</v>
      </c>
      <c r="E5372" s="258">
        <v>7269</v>
      </c>
    </row>
    <row r="5373" spans="1:5" ht="14.5" x14ac:dyDescent="0.35">
      <c r="A5373" s="127" t="s">
        <v>5570</v>
      </c>
      <c r="B5373" s="128">
        <v>4657</v>
      </c>
      <c r="D5373" s="127" t="s">
        <v>12841</v>
      </c>
      <c r="E5373" s="258">
        <v>4657</v>
      </c>
    </row>
    <row r="5374" spans="1:5" ht="14.5" x14ac:dyDescent="0.35">
      <c r="A5374" s="127" t="s">
        <v>5571</v>
      </c>
      <c r="B5374" s="128">
        <v>9308</v>
      </c>
      <c r="D5374" s="127" t="s">
        <v>12842</v>
      </c>
      <c r="E5374" s="258">
        <v>9308</v>
      </c>
    </row>
    <row r="5375" spans="1:5" ht="14.5" x14ac:dyDescent="0.35">
      <c r="A5375" s="127" t="s">
        <v>5572</v>
      </c>
      <c r="B5375" s="128">
        <v>6702</v>
      </c>
      <c r="D5375" s="127" t="s">
        <v>12843</v>
      </c>
      <c r="E5375" s="258">
        <v>6702</v>
      </c>
    </row>
    <row r="5376" spans="1:5" ht="14.5" x14ac:dyDescent="0.35">
      <c r="A5376" s="127" t="s">
        <v>5573</v>
      </c>
      <c r="B5376" s="128">
        <v>12028</v>
      </c>
      <c r="D5376" s="127" t="s">
        <v>12844</v>
      </c>
      <c r="E5376" s="258">
        <v>12028</v>
      </c>
    </row>
    <row r="5377" spans="1:5" ht="14.5" x14ac:dyDescent="0.35">
      <c r="A5377" s="127" t="s">
        <v>5704</v>
      </c>
      <c r="B5377" s="128">
        <v>3590</v>
      </c>
      <c r="D5377" s="127" t="s">
        <v>12845</v>
      </c>
      <c r="E5377" s="258">
        <v>3590</v>
      </c>
    </row>
    <row r="5378" spans="1:5" ht="14.5" x14ac:dyDescent="0.35">
      <c r="A5378" s="127" t="s">
        <v>5468</v>
      </c>
      <c r="B5378" s="128">
        <v>124327</v>
      </c>
      <c r="D5378" s="127" t="s">
        <v>12846</v>
      </c>
      <c r="E5378" s="258">
        <v>124327</v>
      </c>
    </row>
    <row r="5379" spans="1:5" ht="14.5" x14ac:dyDescent="0.35">
      <c r="A5379" s="127" t="s">
        <v>5469</v>
      </c>
      <c r="B5379" s="128">
        <v>417508</v>
      </c>
      <c r="D5379" s="127" t="s">
        <v>10573</v>
      </c>
      <c r="E5379" s="258">
        <v>417508</v>
      </c>
    </row>
    <row r="5380" spans="1:5" ht="14.5" x14ac:dyDescent="0.35">
      <c r="A5380" s="127" t="s">
        <v>5574</v>
      </c>
      <c r="B5380" s="128">
        <v>17434</v>
      </c>
      <c r="D5380" s="127" t="s">
        <v>12847</v>
      </c>
      <c r="E5380" s="258">
        <v>17434</v>
      </c>
    </row>
    <row r="5381" spans="1:5" ht="14.5" x14ac:dyDescent="0.35">
      <c r="A5381" s="127" t="s">
        <v>5575</v>
      </c>
      <c r="B5381" s="128">
        <v>19972</v>
      </c>
      <c r="D5381" s="127" t="s">
        <v>12848</v>
      </c>
      <c r="E5381" s="258">
        <v>19972</v>
      </c>
    </row>
    <row r="5382" spans="1:5" ht="14.5" x14ac:dyDescent="0.35">
      <c r="A5382" s="127" t="s">
        <v>5576</v>
      </c>
      <c r="B5382" s="128">
        <v>2146</v>
      </c>
      <c r="D5382" s="127" t="s">
        <v>12849</v>
      </c>
      <c r="E5382" s="258">
        <v>2146</v>
      </c>
    </row>
    <row r="5383" spans="1:5" ht="14.5" x14ac:dyDescent="0.35">
      <c r="A5383" s="127" t="s">
        <v>5577</v>
      </c>
      <c r="B5383" s="128">
        <v>3058</v>
      </c>
      <c r="D5383" s="127" t="s">
        <v>12850</v>
      </c>
      <c r="E5383" s="258">
        <v>3058</v>
      </c>
    </row>
    <row r="5384" spans="1:5" ht="14.5" x14ac:dyDescent="0.35">
      <c r="A5384" s="127" t="s">
        <v>5470</v>
      </c>
      <c r="B5384" s="128">
        <v>21254</v>
      </c>
      <c r="D5384" s="127" t="s">
        <v>10574</v>
      </c>
      <c r="E5384" s="258">
        <v>21254</v>
      </c>
    </row>
    <row r="5385" spans="1:5" ht="14.5" x14ac:dyDescent="0.35">
      <c r="A5385" s="127" t="s">
        <v>5471</v>
      </c>
      <c r="B5385" s="128">
        <v>15019.89</v>
      </c>
      <c r="D5385" s="127" t="s">
        <v>12851</v>
      </c>
      <c r="E5385" s="258">
        <v>15019.89</v>
      </c>
    </row>
    <row r="5386" spans="1:5" ht="14.5" x14ac:dyDescent="0.35">
      <c r="A5386" s="127" t="s">
        <v>5472</v>
      </c>
      <c r="B5386" s="128">
        <v>89055</v>
      </c>
      <c r="D5386" s="127" t="s">
        <v>12852</v>
      </c>
      <c r="E5386" s="258">
        <v>89055</v>
      </c>
    </row>
    <row r="5387" spans="1:5" ht="14.5" x14ac:dyDescent="0.35">
      <c r="A5387" s="127" t="s">
        <v>14048</v>
      </c>
      <c r="B5387" s="128">
        <v>14032</v>
      </c>
      <c r="D5387" s="127" t="s">
        <v>13765</v>
      </c>
      <c r="E5387" s="258">
        <v>14032</v>
      </c>
    </row>
    <row r="5388" spans="1:5" ht="14.5" x14ac:dyDescent="0.35">
      <c r="A5388" s="127" t="s">
        <v>5578</v>
      </c>
      <c r="B5388" s="128">
        <v>5038.0200000000004</v>
      </c>
      <c r="D5388" s="127" t="s">
        <v>12853</v>
      </c>
      <c r="E5388" s="258">
        <v>5038.0200000000004</v>
      </c>
    </row>
    <row r="5389" spans="1:5" ht="14.5" x14ac:dyDescent="0.35">
      <c r="A5389" s="127" t="s">
        <v>5473</v>
      </c>
      <c r="B5389" s="128">
        <v>56757</v>
      </c>
      <c r="D5389" s="127" t="s">
        <v>10575</v>
      </c>
      <c r="E5389" s="258">
        <v>56757</v>
      </c>
    </row>
    <row r="5390" spans="1:5" ht="14.5" x14ac:dyDescent="0.35">
      <c r="A5390" s="127" t="s">
        <v>5474</v>
      </c>
      <c r="B5390" s="128">
        <v>900821</v>
      </c>
      <c r="D5390" s="127" t="s">
        <v>12854</v>
      </c>
      <c r="E5390" s="258">
        <v>900821</v>
      </c>
    </row>
    <row r="5391" spans="1:5" ht="14.5" x14ac:dyDescent="0.35">
      <c r="A5391" s="127" t="s">
        <v>5579</v>
      </c>
      <c r="B5391" s="128">
        <v>9754</v>
      </c>
      <c r="D5391" s="127" t="s">
        <v>12855</v>
      </c>
      <c r="E5391" s="258">
        <v>9754</v>
      </c>
    </row>
    <row r="5392" spans="1:5" ht="14.5" x14ac:dyDescent="0.35">
      <c r="A5392" s="127" t="s">
        <v>5580</v>
      </c>
      <c r="B5392" s="128">
        <v>4380</v>
      </c>
      <c r="D5392" s="127" t="s">
        <v>12856</v>
      </c>
      <c r="E5392" s="258">
        <v>4380</v>
      </c>
    </row>
    <row r="5393" spans="1:5" ht="14.5" x14ac:dyDescent="0.35">
      <c r="A5393" s="127" t="s">
        <v>5581</v>
      </c>
      <c r="B5393" s="128">
        <v>12837</v>
      </c>
      <c r="D5393" s="127" t="s">
        <v>12857</v>
      </c>
      <c r="E5393" s="258">
        <v>12837</v>
      </c>
    </row>
    <row r="5394" spans="1:5" ht="14.5" x14ac:dyDescent="0.35">
      <c r="A5394" s="127" t="s">
        <v>5582</v>
      </c>
      <c r="B5394" s="128">
        <v>16124</v>
      </c>
      <c r="D5394" s="127" t="s">
        <v>12858</v>
      </c>
      <c r="E5394" s="258">
        <v>16124</v>
      </c>
    </row>
    <row r="5395" spans="1:5" ht="14.5" x14ac:dyDescent="0.35">
      <c r="A5395" s="127" t="s">
        <v>5583</v>
      </c>
      <c r="B5395" s="128">
        <v>15956</v>
      </c>
      <c r="D5395" s="127" t="s">
        <v>12859</v>
      </c>
      <c r="E5395" s="258">
        <v>15956</v>
      </c>
    </row>
    <row r="5396" spans="1:5" ht="14.5" x14ac:dyDescent="0.35">
      <c r="A5396" s="127" t="s">
        <v>5584</v>
      </c>
      <c r="B5396" s="128">
        <v>9936</v>
      </c>
      <c r="D5396" s="127" t="s">
        <v>12860</v>
      </c>
      <c r="E5396" s="258">
        <v>9936</v>
      </c>
    </row>
    <row r="5397" spans="1:5" ht="14.5" x14ac:dyDescent="0.35">
      <c r="A5397" s="127" t="s">
        <v>5585</v>
      </c>
      <c r="B5397" s="128">
        <v>10104</v>
      </c>
      <c r="D5397" s="127" t="s">
        <v>12861</v>
      </c>
      <c r="E5397" s="258">
        <v>10104</v>
      </c>
    </row>
    <row r="5398" spans="1:5" ht="14.5" x14ac:dyDescent="0.35">
      <c r="A5398" s="127" t="s">
        <v>5586</v>
      </c>
      <c r="B5398" s="128">
        <v>5574</v>
      </c>
      <c r="D5398" s="127" t="s">
        <v>12862</v>
      </c>
      <c r="E5398" s="258">
        <v>5574</v>
      </c>
    </row>
    <row r="5399" spans="1:5" ht="14.5" x14ac:dyDescent="0.35">
      <c r="A5399" s="127" t="s">
        <v>5587</v>
      </c>
      <c r="B5399" s="128">
        <v>8572</v>
      </c>
      <c r="D5399" s="127" t="s">
        <v>12863</v>
      </c>
      <c r="E5399" s="258">
        <v>8572</v>
      </c>
    </row>
    <row r="5400" spans="1:5" ht="14.5" x14ac:dyDescent="0.35">
      <c r="A5400" s="127" t="s">
        <v>5588</v>
      </c>
      <c r="B5400" s="128">
        <v>3355</v>
      </c>
      <c r="D5400" s="127" t="s">
        <v>12864</v>
      </c>
      <c r="E5400" s="258">
        <v>3355</v>
      </c>
    </row>
    <row r="5401" spans="1:5" ht="14.5" x14ac:dyDescent="0.35">
      <c r="A5401" s="127" t="s">
        <v>14050</v>
      </c>
      <c r="B5401" s="128">
        <v>4138</v>
      </c>
      <c r="D5401" s="127" t="s">
        <v>13766</v>
      </c>
      <c r="E5401" s="258">
        <v>4138</v>
      </c>
    </row>
    <row r="5402" spans="1:5" ht="14.5" x14ac:dyDescent="0.35">
      <c r="A5402" s="127" t="s">
        <v>5475</v>
      </c>
      <c r="B5402" s="128">
        <v>62885</v>
      </c>
      <c r="D5402" s="127" t="s">
        <v>12865</v>
      </c>
      <c r="E5402" s="258">
        <v>62885</v>
      </c>
    </row>
    <row r="5403" spans="1:5" ht="14.5" x14ac:dyDescent="0.35">
      <c r="A5403" s="127" t="s">
        <v>5476</v>
      </c>
      <c r="B5403" s="128">
        <v>41639</v>
      </c>
      <c r="D5403" s="127" t="s">
        <v>12866</v>
      </c>
      <c r="E5403" s="258">
        <v>41639</v>
      </c>
    </row>
    <row r="5404" spans="1:5" ht="14.5" x14ac:dyDescent="0.35">
      <c r="A5404" s="127" t="s">
        <v>5477</v>
      </c>
      <c r="B5404" s="128">
        <v>20649</v>
      </c>
      <c r="D5404" s="127" t="s">
        <v>10576</v>
      </c>
      <c r="E5404" s="258">
        <v>20649</v>
      </c>
    </row>
    <row r="5405" spans="1:5" ht="14.5" x14ac:dyDescent="0.35">
      <c r="A5405" s="127" t="s">
        <v>5589</v>
      </c>
      <c r="B5405" s="128">
        <v>6648</v>
      </c>
      <c r="D5405" s="127" t="s">
        <v>12867</v>
      </c>
      <c r="E5405" s="258">
        <v>6648</v>
      </c>
    </row>
    <row r="5406" spans="1:5" ht="14.5" x14ac:dyDescent="0.35">
      <c r="A5406" s="127" t="s">
        <v>5590</v>
      </c>
      <c r="B5406" s="128">
        <v>2848</v>
      </c>
      <c r="D5406" s="127" t="s">
        <v>12868</v>
      </c>
      <c r="E5406" s="258">
        <v>2848</v>
      </c>
    </row>
    <row r="5407" spans="1:5" ht="14.5" x14ac:dyDescent="0.35">
      <c r="A5407" s="127" t="s">
        <v>5478</v>
      </c>
      <c r="B5407" s="128">
        <v>287562</v>
      </c>
      <c r="D5407" s="127" t="s">
        <v>12869</v>
      </c>
      <c r="E5407" s="258">
        <v>287562</v>
      </c>
    </row>
    <row r="5408" spans="1:5" ht="14.5" x14ac:dyDescent="0.35">
      <c r="A5408" s="127" t="s">
        <v>5591</v>
      </c>
      <c r="B5408" s="128">
        <v>3396</v>
      </c>
      <c r="D5408" s="127" t="s">
        <v>12870</v>
      </c>
      <c r="E5408" s="258">
        <v>3396</v>
      </c>
    </row>
    <row r="5409" spans="1:5" ht="14.5" x14ac:dyDescent="0.35">
      <c r="A5409" s="127" t="s">
        <v>5592</v>
      </c>
      <c r="B5409" s="128">
        <v>2093</v>
      </c>
      <c r="D5409" s="127" t="s">
        <v>12871</v>
      </c>
      <c r="E5409" s="258">
        <v>2093</v>
      </c>
    </row>
    <row r="5410" spans="1:5" ht="14.5" x14ac:dyDescent="0.35">
      <c r="A5410" s="127" t="s">
        <v>5479</v>
      </c>
      <c r="B5410" s="128">
        <v>94323</v>
      </c>
      <c r="D5410" s="127" t="s">
        <v>12872</v>
      </c>
      <c r="E5410" s="258">
        <v>94323</v>
      </c>
    </row>
    <row r="5411" spans="1:5" ht="14.5" x14ac:dyDescent="0.35">
      <c r="A5411" s="127" t="s">
        <v>5593</v>
      </c>
      <c r="B5411" s="128">
        <v>4042</v>
      </c>
      <c r="D5411" s="127" t="s">
        <v>12873</v>
      </c>
      <c r="E5411" s="258">
        <v>4042</v>
      </c>
    </row>
    <row r="5412" spans="1:5" ht="14.5" x14ac:dyDescent="0.35">
      <c r="A5412" s="127" t="s">
        <v>5480</v>
      </c>
      <c r="B5412" s="128">
        <v>152180</v>
      </c>
      <c r="D5412" s="127" t="s">
        <v>12874</v>
      </c>
      <c r="E5412" s="258">
        <v>152180</v>
      </c>
    </row>
    <row r="5413" spans="1:5" ht="14.5" x14ac:dyDescent="0.35">
      <c r="A5413" s="127" t="s">
        <v>5594</v>
      </c>
      <c r="B5413" s="128">
        <v>2564</v>
      </c>
      <c r="D5413" s="127" t="s">
        <v>12875</v>
      </c>
      <c r="E5413" s="258">
        <v>2564</v>
      </c>
    </row>
    <row r="5414" spans="1:5" ht="14.5" x14ac:dyDescent="0.35">
      <c r="A5414" s="127" t="s">
        <v>5595</v>
      </c>
      <c r="B5414" s="128">
        <v>4205</v>
      </c>
      <c r="D5414" s="127" t="s">
        <v>12876</v>
      </c>
      <c r="E5414" s="258">
        <v>4205</v>
      </c>
    </row>
    <row r="5415" spans="1:5" ht="14.5" x14ac:dyDescent="0.35">
      <c r="A5415" s="127" t="s">
        <v>5481</v>
      </c>
      <c r="B5415" s="128">
        <v>48792</v>
      </c>
      <c r="D5415" s="127" t="s">
        <v>12877</v>
      </c>
      <c r="E5415" s="258">
        <v>48792</v>
      </c>
    </row>
    <row r="5416" spans="1:5" ht="14.5" x14ac:dyDescent="0.35">
      <c r="A5416" s="127" t="s">
        <v>5482</v>
      </c>
      <c r="B5416" s="128">
        <v>124778</v>
      </c>
      <c r="D5416" s="127" t="s">
        <v>12878</v>
      </c>
      <c r="E5416" s="258">
        <v>124778</v>
      </c>
    </row>
    <row r="5417" spans="1:5" ht="14.5" x14ac:dyDescent="0.35">
      <c r="A5417" s="127" t="s">
        <v>5483</v>
      </c>
      <c r="B5417" s="128">
        <v>9168</v>
      </c>
      <c r="D5417" s="127" t="s">
        <v>12879</v>
      </c>
      <c r="E5417" s="258">
        <v>9168</v>
      </c>
    </row>
    <row r="5418" spans="1:5" ht="14.5" x14ac:dyDescent="0.35">
      <c r="A5418" s="127" t="s">
        <v>5484</v>
      </c>
      <c r="B5418" s="128">
        <v>238791</v>
      </c>
      <c r="D5418" s="127" t="s">
        <v>12880</v>
      </c>
      <c r="E5418" s="258">
        <v>238791</v>
      </c>
    </row>
    <row r="5419" spans="1:5" ht="14.5" x14ac:dyDescent="0.35">
      <c r="A5419" s="127" t="s">
        <v>5485</v>
      </c>
      <c r="B5419" s="128">
        <v>60413</v>
      </c>
      <c r="D5419" s="127" t="s">
        <v>12881</v>
      </c>
      <c r="E5419" s="258">
        <v>60413</v>
      </c>
    </row>
    <row r="5420" spans="1:5" ht="14.5" x14ac:dyDescent="0.35">
      <c r="A5420" s="127" t="s">
        <v>5596</v>
      </c>
      <c r="B5420" s="128">
        <v>7505</v>
      </c>
      <c r="D5420" s="127" t="s">
        <v>12882</v>
      </c>
      <c r="E5420" s="258">
        <v>7505</v>
      </c>
    </row>
    <row r="5421" spans="1:5" ht="14.5" x14ac:dyDescent="0.35">
      <c r="A5421" s="127" t="s">
        <v>5597</v>
      </c>
      <c r="B5421" s="128">
        <v>1316</v>
      </c>
      <c r="D5421" s="127" t="s">
        <v>13026</v>
      </c>
      <c r="E5421" s="258">
        <v>1316</v>
      </c>
    </row>
    <row r="5422" spans="1:5" ht="14.5" x14ac:dyDescent="0.35">
      <c r="A5422" s="127" t="s">
        <v>5598</v>
      </c>
      <c r="B5422" s="128">
        <v>24123</v>
      </c>
      <c r="D5422" s="127" t="s">
        <v>12883</v>
      </c>
      <c r="E5422" s="258">
        <v>24123</v>
      </c>
    </row>
    <row r="5423" spans="1:5" ht="14.5" x14ac:dyDescent="0.35">
      <c r="A5423" s="127" t="s">
        <v>5599</v>
      </c>
      <c r="B5423" s="128">
        <v>20141</v>
      </c>
      <c r="D5423" s="127" t="s">
        <v>12884</v>
      </c>
      <c r="E5423" s="258">
        <v>20141</v>
      </c>
    </row>
    <row r="5424" spans="1:5" ht="14.5" x14ac:dyDescent="0.35">
      <c r="A5424" s="127" t="s">
        <v>5600</v>
      </c>
      <c r="B5424" s="128">
        <v>8464</v>
      </c>
      <c r="D5424" s="127" t="s">
        <v>12885</v>
      </c>
      <c r="E5424" s="258">
        <v>8464</v>
      </c>
    </row>
    <row r="5425" spans="1:5" ht="14.5" x14ac:dyDescent="0.35">
      <c r="A5425" s="127" t="s">
        <v>5486</v>
      </c>
      <c r="B5425" s="128">
        <v>50343</v>
      </c>
      <c r="D5425" s="127" t="s">
        <v>12886</v>
      </c>
      <c r="E5425" s="258">
        <v>50343</v>
      </c>
    </row>
    <row r="5426" spans="1:5" ht="14.5" x14ac:dyDescent="0.35">
      <c r="A5426" s="127" t="s">
        <v>5601</v>
      </c>
      <c r="B5426" s="128">
        <v>3010</v>
      </c>
      <c r="D5426" s="127" t="s">
        <v>12887</v>
      </c>
      <c r="E5426" s="258">
        <v>3010</v>
      </c>
    </row>
    <row r="5427" spans="1:5" ht="14.5" x14ac:dyDescent="0.35">
      <c r="A5427" s="127" t="s">
        <v>5487</v>
      </c>
      <c r="B5427" s="128">
        <v>447474</v>
      </c>
      <c r="D5427" s="127" t="s">
        <v>12888</v>
      </c>
      <c r="E5427" s="258">
        <v>447474</v>
      </c>
    </row>
    <row r="5428" spans="1:5" ht="14.5" x14ac:dyDescent="0.35">
      <c r="A5428" s="127" t="s">
        <v>5602</v>
      </c>
      <c r="B5428" s="128">
        <v>12137</v>
      </c>
      <c r="D5428" s="127" t="s">
        <v>12889</v>
      </c>
      <c r="E5428" s="258">
        <v>12137</v>
      </c>
    </row>
    <row r="5429" spans="1:5" ht="14.5" x14ac:dyDescent="0.35">
      <c r="A5429" s="127" t="s">
        <v>5603</v>
      </c>
      <c r="B5429" s="128">
        <v>9145</v>
      </c>
      <c r="D5429" s="127" t="s">
        <v>12890</v>
      </c>
      <c r="E5429" s="258">
        <v>9145</v>
      </c>
    </row>
    <row r="5430" spans="1:5" ht="14.5" x14ac:dyDescent="0.35">
      <c r="A5430" s="127" t="s">
        <v>5488</v>
      </c>
      <c r="B5430" s="128">
        <v>18602</v>
      </c>
      <c r="D5430" s="127" t="s">
        <v>12891</v>
      </c>
      <c r="E5430" s="258">
        <v>18602</v>
      </c>
    </row>
    <row r="5431" spans="1:5" ht="14.5" x14ac:dyDescent="0.35">
      <c r="A5431" s="127" t="s">
        <v>5489</v>
      </c>
      <c r="B5431" s="128">
        <v>129839</v>
      </c>
      <c r="D5431" s="127" t="s">
        <v>12892</v>
      </c>
      <c r="E5431" s="258">
        <v>129839</v>
      </c>
    </row>
    <row r="5432" spans="1:5" ht="14.5" x14ac:dyDescent="0.35">
      <c r="A5432" s="127" t="s">
        <v>5604</v>
      </c>
      <c r="B5432" s="128">
        <v>4132</v>
      </c>
      <c r="D5432" s="127" t="s">
        <v>10577</v>
      </c>
      <c r="E5432" s="258">
        <v>4132</v>
      </c>
    </row>
    <row r="5433" spans="1:5" ht="14.5" x14ac:dyDescent="0.35">
      <c r="A5433" s="127" t="s">
        <v>5605</v>
      </c>
      <c r="B5433" s="128">
        <v>3287</v>
      </c>
      <c r="D5433" s="127" t="s">
        <v>12893</v>
      </c>
      <c r="E5433" s="258">
        <v>3287</v>
      </c>
    </row>
    <row r="5434" spans="1:5" ht="14.5" x14ac:dyDescent="0.35">
      <c r="A5434" s="127" t="s">
        <v>5490</v>
      </c>
      <c r="B5434" s="128">
        <v>143807</v>
      </c>
      <c r="D5434" s="127" t="s">
        <v>12894</v>
      </c>
      <c r="E5434" s="258">
        <v>143807</v>
      </c>
    </row>
    <row r="5435" spans="1:5" ht="14.5" x14ac:dyDescent="0.35">
      <c r="A5435" s="127" t="s">
        <v>5606</v>
      </c>
      <c r="B5435" s="128">
        <v>2153</v>
      </c>
      <c r="D5435" s="127" t="s">
        <v>12895</v>
      </c>
      <c r="E5435" s="258">
        <v>2153</v>
      </c>
    </row>
    <row r="5436" spans="1:5" ht="14.5" x14ac:dyDescent="0.35">
      <c r="A5436" s="127" t="s">
        <v>3669</v>
      </c>
      <c r="B5436" s="128">
        <v>127204</v>
      </c>
      <c r="D5436" s="127" t="s">
        <v>10578</v>
      </c>
      <c r="E5436" s="258">
        <v>127204</v>
      </c>
    </row>
    <row r="5437" spans="1:5" ht="14.5" x14ac:dyDescent="0.35">
      <c r="A5437" s="127" t="s">
        <v>5607</v>
      </c>
      <c r="B5437" s="128">
        <v>27755</v>
      </c>
      <c r="D5437" s="127" t="s">
        <v>12896</v>
      </c>
      <c r="E5437" s="258">
        <v>27755</v>
      </c>
    </row>
    <row r="5438" spans="1:5" ht="14.5" x14ac:dyDescent="0.35">
      <c r="A5438" s="127" t="s">
        <v>5608</v>
      </c>
      <c r="B5438" s="128">
        <v>1485</v>
      </c>
      <c r="D5438" s="127" t="s">
        <v>12897</v>
      </c>
      <c r="E5438" s="258">
        <v>1485</v>
      </c>
    </row>
    <row r="5439" spans="1:5" ht="14.5" x14ac:dyDescent="0.35">
      <c r="A5439" s="127" t="s">
        <v>5491</v>
      </c>
      <c r="B5439" s="128">
        <v>62461</v>
      </c>
      <c r="D5439" s="127" t="s">
        <v>12898</v>
      </c>
      <c r="E5439" s="258">
        <v>62461</v>
      </c>
    </row>
    <row r="5440" spans="1:5" ht="14.5" x14ac:dyDescent="0.35">
      <c r="A5440" s="127" t="s">
        <v>5492</v>
      </c>
      <c r="B5440" s="128">
        <v>32622</v>
      </c>
      <c r="D5440" s="127" t="s">
        <v>12899</v>
      </c>
      <c r="E5440" s="258">
        <v>32622</v>
      </c>
    </row>
    <row r="5441" spans="1:5" ht="14.5" x14ac:dyDescent="0.35">
      <c r="A5441" s="127" t="s">
        <v>5493</v>
      </c>
      <c r="B5441" s="128">
        <v>46166</v>
      </c>
      <c r="D5441" s="127" t="s">
        <v>12900</v>
      </c>
      <c r="E5441" s="258">
        <v>46166</v>
      </c>
    </row>
    <row r="5442" spans="1:5" ht="14.5" x14ac:dyDescent="0.35">
      <c r="A5442" s="127" t="s">
        <v>5609</v>
      </c>
      <c r="B5442" s="128">
        <v>5386</v>
      </c>
      <c r="D5442" s="127" t="s">
        <v>12901</v>
      </c>
      <c r="E5442" s="258">
        <v>5386</v>
      </c>
    </row>
    <row r="5443" spans="1:5" ht="14.5" x14ac:dyDescent="0.35">
      <c r="A5443" s="127" t="s">
        <v>3670</v>
      </c>
      <c r="B5443" s="128">
        <v>85064</v>
      </c>
      <c r="D5443" s="127" t="s">
        <v>10579</v>
      </c>
      <c r="E5443" s="258">
        <v>85064</v>
      </c>
    </row>
    <row r="5444" spans="1:5" ht="14.5" x14ac:dyDescent="0.35">
      <c r="A5444" s="127" t="s">
        <v>5494</v>
      </c>
      <c r="B5444" s="128">
        <v>1763222</v>
      </c>
      <c r="D5444" s="127" t="s">
        <v>12902</v>
      </c>
      <c r="E5444" s="258">
        <v>1763222</v>
      </c>
    </row>
    <row r="5445" spans="1:5" ht="14.5" x14ac:dyDescent="0.35">
      <c r="A5445" s="127" t="s">
        <v>5610</v>
      </c>
      <c r="B5445" s="128">
        <v>22248</v>
      </c>
      <c r="D5445" s="127" t="s">
        <v>12903</v>
      </c>
      <c r="E5445" s="258">
        <v>22248</v>
      </c>
    </row>
    <row r="5446" spans="1:5" ht="14.5" x14ac:dyDescent="0.35">
      <c r="A5446" s="127" t="s">
        <v>5611</v>
      </c>
      <c r="B5446" s="128">
        <v>21520.54</v>
      </c>
      <c r="D5446" s="127" t="s">
        <v>12904</v>
      </c>
      <c r="E5446" s="258">
        <v>21520.54</v>
      </c>
    </row>
    <row r="5447" spans="1:5" ht="14.5" x14ac:dyDescent="0.35">
      <c r="A5447" s="127" t="s">
        <v>5612</v>
      </c>
      <c r="B5447" s="128">
        <v>4813</v>
      </c>
      <c r="D5447" s="127" t="s">
        <v>12905</v>
      </c>
      <c r="E5447" s="258">
        <v>4813</v>
      </c>
    </row>
    <row r="5448" spans="1:5" ht="14.5" x14ac:dyDescent="0.35">
      <c r="A5448" s="127" t="s">
        <v>5613</v>
      </c>
      <c r="B5448" s="128">
        <v>15834</v>
      </c>
      <c r="D5448" s="127" t="s">
        <v>12906</v>
      </c>
      <c r="E5448" s="258">
        <v>15834</v>
      </c>
    </row>
    <row r="5449" spans="1:5" ht="14.5" x14ac:dyDescent="0.35">
      <c r="A5449" s="127" t="s">
        <v>3671</v>
      </c>
      <c r="B5449" s="128">
        <v>17988</v>
      </c>
      <c r="D5449" s="127" t="s">
        <v>10580</v>
      </c>
      <c r="E5449" s="258">
        <v>17988</v>
      </c>
    </row>
    <row r="5450" spans="1:5" ht="14.5" x14ac:dyDescent="0.35">
      <c r="A5450" s="127" t="s">
        <v>5614</v>
      </c>
      <c r="B5450" s="128">
        <v>9524</v>
      </c>
      <c r="D5450" s="127" t="s">
        <v>12907</v>
      </c>
      <c r="E5450" s="258">
        <v>9524</v>
      </c>
    </row>
    <row r="5451" spans="1:5" ht="14.5" x14ac:dyDescent="0.35">
      <c r="A5451" s="127" t="s">
        <v>5615</v>
      </c>
      <c r="B5451" s="128">
        <v>3523</v>
      </c>
      <c r="D5451" s="127" t="s">
        <v>12908</v>
      </c>
      <c r="E5451" s="258">
        <v>3523</v>
      </c>
    </row>
    <row r="5452" spans="1:5" ht="14.5" x14ac:dyDescent="0.35">
      <c r="A5452" s="127" t="s">
        <v>5616</v>
      </c>
      <c r="B5452" s="128">
        <v>11022</v>
      </c>
      <c r="D5452" s="127" t="s">
        <v>12909</v>
      </c>
      <c r="E5452" s="258">
        <v>11022</v>
      </c>
    </row>
    <row r="5453" spans="1:5" ht="14.5" x14ac:dyDescent="0.35">
      <c r="A5453" s="127" t="s">
        <v>5617</v>
      </c>
      <c r="B5453" s="128">
        <v>1755</v>
      </c>
      <c r="D5453" s="127" t="s">
        <v>12910</v>
      </c>
      <c r="E5453" s="258">
        <v>1755</v>
      </c>
    </row>
    <row r="5454" spans="1:5" ht="14.5" x14ac:dyDescent="0.35">
      <c r="A5454" s="127" t="s">
        <v>5618</v>
      </c>
      <c r="B5454" s="128">
        <v>1418</v>
      </c>
      <c r="D5454" s="127" t="s">
        <v>10581</v>
      </c>
      <c r="E5454" s="258">
        <v>1418</v>
      </c>
    </row>
    <row r="5455" spans="1:5" ht="14.5" x14ac:dyDescent="0.35">
      <c r="A5455" s="127" t="s">
        <v>5619</v>
      </c>
      <c r="B5455" s="128">
        <v>4549</v>
      </c>
      <c r="D5455" s="127" t="s">
        <v>12911</v>
      </c>
      <c r="E5455" s="258">
        <v>4549</v>
      </c>
    </row>
    <row r="5456" spans="1:5" ht="14.5" x14ac:dyDescent="0.35">
      <c r="A5456" s="127" t="s">
        <v>5620</v>
      </c>
      <c r="B5456" s="128">
        <v>18616</v>
      </c>
      <c r="D5456" s="127" t="s">
        <v>12912</v>
      </c>
      <c r="E5456" s="258">
        <v>18616</v>
      </c>
    </row>
    <row r="5457" spans="1:5" ht="14.5" x14ac:dyDescent="0.35">
      <c r="A5457" s="127" t="s">
        <v>5621</v>
      </c>
      <c r="B5457" s="128">
        <v>1815</v>
      </c>
      <c r="D5457" s="127" t="s">
        <v>12913</v>
      </c>
      <c r="E5457" s="258">
        <v>1815</v>
      </c>
    </row>
    <row r="5458" spans="1:5" ht="14.5" x14ac:dyDescent="0.35">
      <c r="A5458" s="127" t="s">
        <v>5622</v>
      </c>
      <c r="B5458" s="128">
        <v>4724</v>
      </c>
      <c r="D5458" s="127" t="s">
        <v>12914</v>
      </c>
      <c r="E5458" s="258">
        <v>4724</v>
      </c>
    </row>
    <row r="5459" spans="1:5" ht="14.5" x14ac:dyDescent="0.35">
      <c r="A5459" s="127" t="s">
        <v>5705</v>
      </c>
      <c r="B5459" s="128">
        <v>1930</v>
      </c>
      <c r="D5459" s="127" t="s">
        <v>12915</v>
      </c>
      <c r="E5459" s="258">
        <v>1930</v>
      </c>
    </row>
    <row r="5460" spans="1:5" ht="14.5" x14ac:dyDescent="0.35">
      <c r="A5460" s="127" t="s">
        <v>5495</v>
      </c>
      <c r="B5460" s="128">
        <v>25278</v>
      </c>
      <c r="D5460" s="127" t="s">
        <v>12916</v>
      </c>
      <c r="E5460" s="258">
        <v>25278</v>
      </c>
    </row>
    <row r="5461" spans="1:5" ht="14.5" x14ac:dyDescent="0.35">
      <c r="A5461" s="127" t="s">
        <v>5623</v>
      </c>
      <c r="B5461" s="128">
        <v>2032</v>
      </c>
      <c r="D5461" s="127" t="s">
        <v>12917</v>
      </c>
      <c r="E5461" s="258">
        <v>2032</v>
      </c>
    </row>
    <row r="5462" spans="1:5" ht="14.5" x14ac:dyDescent="0.35">
      <c r="A5462" s="127" t="s">
        <v>5624</v>
      </c>
      <c r="B5462" s="128">
        <v>3125</v>
      </c>
      <c r="D5462" s="127" t="s">
        <v>12918</v>
      </c>
      <c r="E5462" s="258">
        <v>3125</v>
      </c>
    </row>
    <row r="5463" spans="1:5" ht="14.5" x14ac:dyDescent="0.35">
      <c r="A5463" s="127" t="s">
        <v>5625</v>
      </c>
      <c r="B5463" s="128">
        <v>2220</v>
      </c>
      <c r="D5463" s="127" t="s">
        <v>12919</v>
      </c>
      <c r="E5463" s="258">
        <v>2220</v>
      </c>
    </row>
    <row r="5464" spans="1:5" ht="14.5" x14ac:dyDescent="0.35">
      <c r="A5464" s="127" t="s">
        <v>5626</v>
      </c>
      <c r="B5464" s="128">
        <v>8409</v>
      </c>
      <c r="D5464" s="127" t="s">
        <v>12920</v>
      </c>
      <c r="E5464" s="258">
        <v>8409</v>
      </c>
    </row>
    <row r="5465" spans="1:5" ht="14.5" x14ac:dyDescent="0.35">
      <c r="A5465" s="127" t="s">
        <v>5627</v>
      </c>
      <c r="B5465" s="128">
        <v>9031</v>
      </c>
      <c r="D5465" s="127" t="s">
        <v>12921</v>
      </c>
      <c r="E5465" s="258">
        <v>9031</v>
      </c>
    </row>
    <row r="5466" spans="1:5" ht="14.5" x14ac:dyDescent="0.35">
      <c r="A5466" s="127" t="s">
        <v>5628</v>
      </c>
      <c r="B5466" s="128">
        <v>1593</v>
      </c>
      <c r="D5466" s="127" t="s">
        <v>12922</v>
      </c>
      <c r="E5466" s="258">
        <v>1593</v>
      </c>
    </row>
    <row r="5467" spans="1:5" ht="14.5" x14ac:dyDescent="0.35">
      <c r="A5467" s="127" t="s">
        <v>5629</v>
      </c>
      <c r="B5467" s="128">
        <v>11534</v>
      </c>
      <c r="D5467" s="127" t="s">
        <v>12923</v>
      </c>
      <c r="E5467" s="258">
        <v>11534</v>
      </c>
    </row>
    <row r="5468" spans="1:5" ht="14.5" x14ac:dyDescent="0.35">
      <c r="A5468" s="127" t="s">
        <v>5630</v>
      </c>
      <c r="B5468" s="128">
        <v>9356</v>
      </c>
      <c r="D5468" s="127" t="s">
        <v>12924</v>
      </c>
      <c r="E5468" s="258">
        <v>9356</v>
      </c>
    </row>
    <row r="5469" spans="1:5" ht="14.5" x14ac:dyDescent="0.35">
      <c r="A5469" s="127" t="s">
        <v>5631</v>
      </c>
      <c r="B5469" s="128">
        <v>2564</v>
      </c>
      <c r="D5469" s="127" t="s">
        <v>12925</v>
      </c>
      <c r="E5469" s="258">
        <v>2564</v>
      </c>
    </row>
    <row r="5470" spans="1:5" ht="14.5" x14ac:dyDescent="0.35">
      <c r="A5470" s="127" t="s">
        <v>5632</v>
      </c>
      <c r="B5470" s="128">
        <v>6244</v>
      </c>
      <c r="D5470" s="127" t="s">
        <v>12926</v>
      </c>
      <c r="E5470" s="258">
        <v>6244</v>
      </c>
    </row>
    <row r="5471" spans="1:5" ht="14.5" x14ac:dyDescent="0.35">
      <c r="A5471" s="127" t="s">
        <v>5633</v>
      </c>
      <c r="B5471" s="128">
        <v>1538</v>
      </c>
      <c r="D5471" s="127" t="s">
        <v>12927</v>
      </c>
      <c r="E5471" s="258">
        <v>1538</v>
      </c>
    </row>
    <row r="5472" spans="1:5" ht="14.5" x14ac:dyDescent="0.35">
      <c r="A5472" s="127" t="s">
        <v>5634</v>
      </c>
      <c r="B5472" s="128">
        <v>3010</v>
      </c>
      <c r="D5472" s="127" t="s">
        <v>12928</v>
      </c>
      <c r="E5472" s="258">
        <v>3010</v>
      </c>
    </row>
    <row r="5473" spans="1:5" ht="14.5" x14ac:dyDescent="0.35">
      <c r="A5473" s="127" t="s">
        <v>5635</v>
      </c>
      <c r="B5473" s="128">
        <v>1877</v>
      </c>
      <c r="D5473" s="127" t="s">
        <v>12929</v>
      </c>
      <c r="E5473" s="258">
        <v>1877</v>
      </c>
    </row>
    <row r="5474" spans="1:5" ht="14.5" x14ac:dyDescent="0.35">
      <c r="A5474" s="127" t="s">
        <v>5636</v>
      </c>
      <c r="B5474" s="128">
        <v>6406</v>
      </c>
      <c r="D5474" s="127" t="s">
        <v>12930</v>
      </c>
      <c r="E5474" s="258">
        <v>6406</v>
      </c>
    </row>
    <row r="5475" spans="1:5" ht="14.5" x14ac:dyDescent="0.35">
      <c r="A5475" s="127" t="s">
        <v>5637</v>
      </c>
      <c r="B5475" s="128">
        <v>4813</v>
      </c>
      <c r="D5475" s="127" t="s">
        <v>12931</v>
      </c>
      <c r="E5475" s="258">
        <v>4813</v>
      </c>
    </row>
    <row r="5476" spans="1:5" ht="14.5" x14ac:dyDescent="0.35">
      <c r="A5476" s="127" t="s">
        <v>5496</v>
      </c>
      <c r="B5476" s="128">
        <v>57773</v>
      </c>
      <c r="D5476" s="127" t="s">
        <v>12932</v>
      </c>
      <c r="E5476" s="258">
        <v>57773</v>
      </c>
    </row>
    <row r="5477" spans="1:5" ht="14.5" x14ac:dyDescent="0.35">
      <c r="A5477" s="127" t="s">
        <v>5638</v>
      </c>
      <c r="B5477" s="128">
        <v>783</v>
      </c>
      <c r="D5477" s="127" t="s">
        <v>12933</v>
      </c>
      <c r="E5477" s="258">
        <v>783</v>
      </c>
    </row>
    <row r="5478" spans="1:5" ht="14.5" x14ac:dyDescent="0.35">
      <c r="A5478" s="127" t="s">
        <v>5639</v>
      </c>
      <c r="B5478" s="128">
        <v>5501</v>
      </c>
      <c r="D5478" s="127" t="s">
        <v>12934</v>
      </c>
      <c r="E5478" s="258">
        <v>5501</v>
      </c>
    </row>
    <row r="5479" spans="1:5" ht="14.5" x14ac:dyDescent="0.35">
      <c r="A5479" s="127" t="s">
        <v>5640</v>
      </c>
      <c r="B5479" s="128">
        <v>2443</v>
      </c>
      <c r="D5479" s="127" t="s">
        <v>12935</v>
      </c>
      <c r="E5479" s="258">
        <v>2443</v>
      </c>
    </row>
    <row r="5480" spans="1:5" ht="14.5" x14ac:dyDescent="0.35">
      <c r="A5480" s="127" t="s">
        <v>5497</v>
      </c>
      <c r="B5480" s="128">
        <v>142085</v>
      </c>
      <c r="D5480" s="127" t="s">
        <v>12936</v>
      </c>
      <c r="E5480" s="258">
        <v>142085</v>
      </c>
    </row>
    <row r="5481" spans="1:5" ht="14.5" x14ac:dyDescent="0.35">
      <c r="A5481" s="127" t="s">
        <v>5641</v>
      </c>
      <c r="B5481" s="128">
        <v>5738</v>
      </c>
      <c r="D5481" s="127" t="s">
        <v>12937</v>
      </c>
      <c r="E5481" s="258">
        <v>5738</v>
      </c>
    </row>
    <row r="5482" spans="1:5" ht="14.5" x14ac:dyDescent="0.35">
      <c r="A5482" s="127" t="s">
        <v>5642</v>
      </c>
      <c r="B5482" s="128">
        <v>7391</v>
      </c>
      <c r="D5482" s="127" t="s">
        <v>12938</v>
      </c>
      <c r="E5482" s="258">
        <v>7391</v>
      </c>
    </row>
    <row r="5483" spans="1:5" ht="14.5" x14ac:dyDescent="0.35">
      <c r="A5483" s="127" t="s">
        <v>5643</v>
      </c>
      <c r="B5483" s="128">
        <v>1519</v>
      </c>
      <c r="D5483" s="127" t="s">
        <v>12939</v>
      </c>
      <c r="E5483" s="258">
        <v>1519</v>
      </c>
    </row>
    <row r="5484" spans="1:5" ht="14.5" x14ac:dyDescent="0.35">
      <c r="A5484" s="127" t="s">
        <v>5498</v>
      </c>
      <c r="B5484" s="128">
        <v>215996</v>
      </c>
      <c r="D5484" s="127" t="s">
        <v>12940</v>
      </c>
      <c r="E5484" s="258">
        <v>215996</v>
      </c>
    </row>
    <row r="5485" spans="1:5" ht="14.5" x14ac:dyDescent="0.35">
      <c r="A5485" s="127" t="s">
        <v>5644</v>
      </c>
      <c r="B5485" s="128">
        <v>13748</v>
      </c>
      <c r="D5485" s="127" t="s">
        <v>12941</v>
      </c>
      <c r="E5485" s="258">
        <v>13748</v>
      </c>
    </row>
    <row r="5486" spans="1:5" ht="14.5" x14ac:dyDescent="0.35">
      <c r="A5486" s="127" t="s">
        <v>5499</v>
      </c>
      <c r="B5486" s="128">
        <v>338542</v>
      </c>
      <c r="D5486" s="127" t="s">
        <v>12942</v>
      </c>
      <c r="E5486" s="258">
        <v>338542</v>
      </c>
    </row>
    <row r="5487" spans="1:5" ht="14.5" x14ac:dyDescent="0.35">
      <c r="A5487" s="127" t="s">
        <v>5645</v>
      </c>
      <c r="B5487" s="128">
        <v>5211</v>
      </c>
      <c r="D5487" s="127" t="s">
        <v>12943</v>
      </c>
      <c r="E5487" s="258">
        <v>5211</v>
      </c>
    </row>
    <row r="5488" spans="1:5" ht="14.5" x14ac:dyDescent="0.35">
      <c r="A5488" s="127" t="s">
        <v>5646</v>
      </c>
      <c r="B5488" s="128">
        <v>0</v>
      </c>
      <c r="D5488" s="127" t="s">
        <v>12944</v>
      </c>
      <c r="E5488" s="258">
        <v>0</v>
      </c>
    </row>
    <row r="5489" spans="1:5" ht="14.5" x14ac:dyDescent="0.35">
      <c r="A5489" s="127" t="s">
        <v>5647</v>
      </c>
      <c r="B5489" s="128">
        <v>1634</v>
      </c>
      <c r="D5489" s="127" t="s">
        <v>12945</v>
      </c>
      <c r="E5489" s="258">
        <v>1634</v>
      </c>
    </row>
    <row r="5490" spans="1:5" ht="14.5" x14ac:dyDescent="0.35">
      <c r="A5490" s="127" t="s">
        <v>5648</v>
      </c>
      <c r="B5490" s="128">
        <v>2835</v>
      </c>
      <c r="D5490" s="127" t="s">
        <v>12946</v>
      </c>
      <c r="E5490" s="258">
        <v>2835</v>
      </c>
    </row>
    <row r="5491" spans="1:5" ht="14.5" x14ac:dyDescent="0.35">
      <c r="A5491" s="127" t="s">
        <v>5649</v>
      </c>
      <c r="B5491" s="128">
        <v>7154</v>
      </c>
      <c r="D5491" s="127" t="s">
        <v>12947</v>
      </c>
      <c r="E5491" s="258">
        <v>7154</v>
      </c>
    </row>
    <row r="5492" spans="1:5" ht="14.5" x14ac:dyDescent="0.35">
      <c r="A5492" s="127" t="s">
        <v>5650</v>
      </c>
      <c r="B5492" s="128">
        <v>3794</v>
      </c>
      <c r="D5492" s="127" t="s">
        <v>12948</v>
      </c>
      <c r="E5492" s="258">
        <v>3794</v>
      </c>
    </row>
    <row r="5493" spans="1:5" ht="14.5" x14ac:dyDescent="0.35">
      <c r="A5493" s="127" t="s">
        <v>5651</v>
      </c>
      <c r="B5493" s="128">
        <v>1809</v>
      </c>
      <c r="D5493" s="127" t="s">
        <v>12949</v>
      </c>
      <c r="E5493" s="258">
        <v>1809</v>
      </c>
    </row>
    <row r="5494" spans="1:5" ht="14.5" x14ac:dyDescent="0.35">
      <c r="A5494" s="127" t="s">
        <v>5706</v>
      </c>
      <c r="B5494" s="128">
        <v>2490</v>
      </c>
      <c r="D5494" s="127" t="s">
        <v>12950</v>
      </c>
      <c r="E5494" s="258">
        <v>2490</v>
      </c>
    </row>
    <row r="5495" spans="1:5" ht="14.5" x14ac:dyDescent="0.35">
      <c r="A5495" s="127" t="s">
        <v>5500</v>
      </c>
      <c r="B5495" s="128">
        <v>39043</v>
      </c>
      <c r="D5495" s="127" t="s">
        <v>13021</v>
      </c>
      <c r="E5495" s="258">
        <v>39043</v>
      </c>
    </row>
    <row r="5496" spans="1:5" ht="14.5" x14ac:dyDescent="0.35">
      <c r="A5496" s="127" t="s">
        <v>5652</v>
      </c>
      <c r="B5496" s="128">
        <v>16564</v>
      </c>
      <c r="D5496" s="127" t="s">
        <v>12951</v>
      </c>
      <c r="E5496" s="258">
        <v>16564</v>
      </c>
    </row>
    <row r="5497" spans="1:5" ht="14.5" x14ac:dyDescent="0.35">
      <c r="A5497" s="127" t="s">
        <v>5501</v>
      </c>
      <c r="B5497" s="128">
        <v>309938</v>
      </c>
      <c r="D5497" s="127" t="s">
        <v>12952</v>
      </c>
      <c r="E5497" s="258">
        <v>309938</v>
      </c>
    </row>
    <row r="5498" spans="1:5" ht="14.5" x14ac:dyDescent="0.35">
      <c r="A5498" s="127" t="s">
        <v>5653</v>
      </c>
      <c r="B5498" s="128">
        <v>2166</v>
      </c>
      <c r="D5498" s="127" t="s">
        <v>12953</v>
      </c>
      <c r="E5498" s="258">
        <v>2166</v>
      </c>
    </row>
    <row r="5499" spans="1:5" ht="14.5" x14ac:dyDescent="0.35">
      <c r="A5499" s="127" t="s">
        <v>5502</v>
      </c>
      <c r="B5499" s="128">
        <v>77209</v>
      </c>
      <c r="D5499" s="127" t="s">
        <v>12954</v>
      </c>
      <c r="E5499" s="258">
        <v>77209</v>
      </c>
    </row>
    <row r="5500" spans="1:5" ht="14.5" x14ac:dyDescent="0.35">
      <c r="A5500" s="127" t="s">
        <v>5503</v>
      </c>
      <c r="B5500" s="128">
        <v>112185</v>
      </c>
      <c r="D5500" s="127" t="s">
        <v>13022</v>
      </c>
      <c r="E5500" s="258">
        <v>112185</v>
      </c>
    </row>
    <row r="5501" spans="1:5" ht="14.5" x14ac:dyDescent="0.35">
      <c r="A5501" s="127" t="s">
        <v>5654</v>
      </c>
      <c r="B5501" s="128">
        <v>4644</v>
      </c>
      <c r="D5501" s="127" t="s">
        <v>12955</v>
      </c>
      <c r="E5501" s="258">
        <v>4644</v>
      </c>
    </row>
    <row r="5502" spans="1:5" ht="14.5" x14ac:dyDescent="0.35">
      <c r="A5502" s="127" t="s">
        <v>5504</v>
      </c>
      <c r="B5502" s="128">
        <v>20605</v>
      </c>
      <c r="D5502" s="127" t="s">
        <v>12956</v>
      </c>
      <c r="E5502" s="258">
        <v>20605</v>
      </c>
    </row>
    <row r="5503" spans="1:5" ht="14.5" x14ac:dyDescent="0.35">
      <c r="A5503" s="127" t="s">
        <v>5655</v>
      </c>
      <c r="B5503" s="128">
        <v>6992</v>
      </c>
      <c r="D5503" s="127" t="s">
        <v>12957</v>
      </c>
      <c r="E5503" s="258">
        <v>6992</v>
      </c>
    </row>
    <row r="5504" spans="1:5" ht="14.5" x14ac:dyDescent="0.35">
      <c r="A5504" s="127" t="s">
        <v>5505</v>
      </c>
      <c r="B5504" s="128">
        <v>87150</v>
      </c>
      <c r="D5504" s="127" t="s">
        <v>10582</v>
      </c>
      <c r="E5504" s="258">
        <v>87150</v>
      </c>
    </row>
    <row r="5505" spans="1:5" ht="14.5" x14ac:dyDescent="0.35">
      <c r="A5505" s="127" t="s">
        <v>5506</v>
      </c>
      <c r="B5505" s="128">
        <v>107078</v>
      </c>
      <c r="D5505" s="127" t="s">
        <v>12958</v>
      </c>
      <c r="E5505" s="258">
        <v>107078</v>
      </c>
    </row>
    <row r="5506" spans="1:5" ht="14.5" x14ac:dyDescent="0.35">
      <c r="A5506" s="127" t="s">
        <v>3672</v>
      </c>
      <c r="B5506" s="128">
        <v>24593</v>
      </c>
      <c r="D5506" s="127" t="s">
        <v>10583</v>
      </c>
      <c r="E5506" s="258">
        <v>24593</v>
      </c>
    </row>
    <row r="5507" spans="1:5" ht="14.5" x14ac:dyDescent="0.35">
      <c r="A5507" s="127" t="s">
        <v>3673</v>
      </c>
      <c r="B5507" s="128">
        <v>62498</v>
      </c>
      <c r="D5507" s="127" t="s">
        <v>10584</v>
      </c>
      <c r="E5507" s="258">
        <v>62498</v>
      </c>
    </row>
    <row r="5508" spans="1:5" ht="14.5" x14ac:dyDescent="0.35">
      <c r="A5508" s="127" t="s">
        <v>5656</v>
      </c>
      <c r="B5508" s="128">
        <v>5157</v>
      </c>
      <c r="D5508" s="127" t="s">
        <v>12959</v>
      </c>
      <c r="E5508" s="258">
        <v>5157</v>
      </c>
    </row>
    <row r="5509" spans="1:5" ht="14.5" x14ac:dyDescent="0.35">
      <c r="A5509" s="127" t="s">
        <v>5657</v>
      </c>
      <c r="B5509" s="128">
        <v>9206</v>
      </c>
      <c r="D5509" s="127" t="s">
        <v>12960</v>
      </c>
      <c r="E5509" s="258">
        <v>9206</v>
      </c>
    </row>
    <row r="5510" spans="1:5" ht="14.5" x14ac:dyDescent="0.35">
      <c r="A5510" s="127" t="s">
        <v>5507</v>
      </c>
      <c r="B5510" s="128">
        <v>366455</v>
      </c>
      <c r="D5510" s="127" t="s">
        <v>10585</v>
      </c>
      <c r="E5510" s="258">
        <v>366455</v>
      </c>
    </row>
    <row r="5511" spans="1:5" ht="14.5" x14ac:dyDescent="0.35">
      <c r="A5511" s="127" t="s">
        <v>5658</v>
      </c>
      <c r="B5511" s="128">
        <v>8680</v>
      </c>
      <c r="D5511" s="127" t="s">
        <v>12961</v>
      </c>
      <c r="E5511" s="258">
        <v>8680</v>
      </c>
    </row>
    <row r="5512" spans="1:5" ht="14.5" x14ac:dyDescent="0.35">
      <c r="A5512" s="127" t="s">
        <v>5707</v>
      </c>
      <c r="B5512" s="128">
        <v>1465</v>
      </c>
      <c r="D5512" s="127" t="s">
        <v>12962</v>
      </c>
      <c r="E5512" s="258">
        <v>1465</v>
      </c>
    </row>
    <row r="5513" spans="1:5" ht="14.5" x14ac:dyDescent="0.35">
      <c r="A5513" s="127" t="s">
        <v>5508</v>
      </c>
      <c r="B5513" s="128">
        <v>27716</v>
      </c>
      <c r="D5513" s="127" t="s">
        <v>12963</v>
      </c>
      <c r="E5513" s="258">
        <v>27716</v>
      </c>
    </row>
    <row r="5514" spans="1:5" ht="14.5" x14ac:dyDescent="0.35">
      <c r="A5514" s="127" t="s">
        <v>5509</v>
      </c>
      <c r="B5514" s="128">
        <v>208787</v>
      </c>
      <c r="D5514" s="127" t="s">
        <v>12964</v>
      </c>
      <c r="E5514" s="258">
        <v>208787</v>
      </c>
    </row>
    <row r="5515" spans="1:5" ht="14.5" x14ac:dyDescent="0.35">
      <c r="A5515" s="127" t="s">
        <v>5510</v>
      </c>
      <c r="B5515" s="128">
        <v>64189</v>
      </c>
      <c r="D5515" s="127" t="s">
        <v>12965</v>
      </c>
      <c r="E5515" s="258">
        <v>64189</v>
      </c>
    </row>
    <row r="5516" spans="1:5" ht="14.5" x14ac:dyDescent="0.35">
      <c r="A5516" s="127" t="s">
        <v>5659</v>
      </c>
      <c r="B5516" s="128">
        <v>22152</v>
      </c>
      <c r="D5516" s="127" t="s">
        <v>12966</v>
      </c>
      <c r="E5516" s="258">
        <v>22152</v>
      </c>
    </row>
    <row r="5517" spans="1:5" ht="14.5" x14ac:dyDescent="0.35">
      <c r="A5517" s="127" t="s">
        <v>5511</v>
      </c>
      <c r="B5517" s="128">
        <v>116678</v>
      </c>
      <c r="D5517" s="127" t="s">
        <v>12967</v>
      </c>
      <c r="E5517" s="258">
        <v>116678</v>
      </c>
    </row>
    <row r="5518" spans="1:5" ht="14.5" x14ac:dyDescent="0.35">
      <c r="A5518" s="127" t="s">
        <v>5512</v>
      </c>
      <c r="B5518" s="128">
        <v>431019</v>
      </c>
      <c r="D5518" s="127" t="s">
        <v>12968</v>
      </c>
      <c r="E5518" s="258">
        <v>431019</v>
      </c>
    </row>
    <row r="5519" spans="1:5" ht="14.5" x14ac:dyDescent="0.35">
      <c r="A5519" s="127" t="s">
        <v>5513</v>
      </c>
      <c r="B5519" s="128">
        <v>158714</v>
      </c>
      <c r="D5519" s="127" t="s">
        <v>13023</v>
      </c>
      <c r="E5519" s="258">
        <v>158714</v>
      </c>
    </row>
    <row r="5520" spans="1:5" ht="14.5" x14ac:dyDescent="0.35">
      <c r="A5520" s="127" t="s">
        <v>5660</v>
      </c>
      <c r="B5520" s="128">
        <v>6466</v>
      </c>
      <c r="D5520" s="127" t="s">
        <v>12969</v>
      </c>
      <c r="E5520" s="258">
        <v>6466</v>
      </c>
    </row>
    <row r="5521" spans="1:5" ht="14.5" x14ac:dyDescent="0.35">
      <c r="A5521" s="127" t="s">
        <v>5708</v>
      </c>
      <c r="B5521" s="128">
        <v>4832</v>
      </c>
      <c r="D5521" s="127" t="s">
        <v>12970</v>
      </c>
      <c r="E5521" s="258">
        <v>4832</v>
      </c>
    </row>
    <row r="5522" spans="1:5" ht="14.5" x14ac:dyDescent="0.35">
      <c r="A5522" s="127" t="s">
        <v>5514</v>
      </c>
      <c r="B5522" s="128">
        <v>250316</v>
      </c>
      <c r="D5522" s="127" t="s">
        <v>13024</v>
      </c>
      <c r="E5522" s="258">
        <v>250316</v>
      </c>
    </row>
    <row r="5523" spans="1:5" ht="14.5" x14ac:dyDescent="0.35">
      <c r="A5523" s="127" t="s">
        <v>5661</v>
      </c>
      <c r="B5523" s="128">
        <v>1424</v>
      </c>
      <c r="D5523" s="127" t="s">
        <v>12971</v>
      </c>
      <c r="E5523" s="258">
        <v>1424</v>
      </c>
    </row>
    <row r="5524" spans="1:5" ht="14.5" x14ac:dyDescent="0.35">
      <c r="A5524" s="127" t="s">
        <v>3674</v>
      </c>
      <c r="B5524" s="128">
        <v>115952</v>
      </c>
      <c r="D5524" s="127" t="s">
        <v>10586</v>
      </c>
      <c r="E5524" s="258">
        <v>115952</v>
      </c>
    </row>
    <row r="5525" spans="1:5" ht="14.5" x14ac:dyDescent="0.35">
      <c r="A5525" s="127" t="s">
        <v>5662</v>
      </c>
      <c r="B5525" s="128">
        <v>17542</v>
      </c>
      <c r="D5525" s="127" t="s">
        <v>10587</v>
      </c>
      <c r="E5525" s="258">
        <v>17542</v>
      </c>
    </row>
    <row r="5526" spans="1:5" ht="14.5" x14ac:dyDescent="0.35">
      <c r="A5526" s="127" t="s">
        <v>5663</v>
      </c>
      <c r="B5526" s="128">
        <v>6689</v>
      </c>
      <c r="D5526" s="127" t="s">
        <v>12972</v>
      </c>
      <c r="E5526" s="258">
        <v>6689</v>
      </c>
    </row>
    <row r="5527" spans="1:5" ht="14.5" x14ac:dyDescent="0.35">
      <c r="A5527" s="127" t="s">
        <v>5515</v>
      </c>
      <c r="B5527" s="128">
        <v>119088</v>
      </c>
      <c r="D5527" s="127" t="s">
        <v>10588</v>
      </c>
      <c r="E5527" s="258">
        <v>119088</v>
      </c>
    </row>
    <row r="5528" spans="1:5" ht="14.5" x14ac:dyDescent="0.35">
      <c r="A5528" s="127" t="s">
        <v>3675</v>
      </c>
      <c r="B5528" s="128">
        <v>42672</v>
      </c>
      <c r="D5528" s="127" t="s">
        <v>10589</v>
      </c>
      <c r="E5528" s="258">
        <v>42672</v>
      </c>
    </row>
    <row r="5529" spans="1:5" ht="14.5" x14ac:dyDescent="0.35">
      <c r="A5529" s="127" t="s">
        <v>5516</v>
      </c>
      <c r="B5529" s="128">
        <v>97369</v>
      </c>
      <c r="D5529" s="127" t="s">
        <v>12973</v>
      </c>
      <c r="E5529" s="258">
        <v>97369</v>
      </c>
    </row>
    <row r="5530" spans="1:5" ht="14.5" x14ac:dyDescent="0.35">
      <c r="A5530" s="127" t="s">
        <v>3676</v>
      </c>
      <c r="B5530" s="128">
        <v>106772</v>
      </c>
      <c r="D5530" s="127" t="s">
        <v>10590</v>
      </c>
      <c r="E5530" s="258">
        <v>106772</v>
      </c>
    </row>
    <row r="5531" spans="1:5" ht="14.5" x14ac:dyDescent="0.35">
      <c r="A5531" s="127" t="s">
        <v>5664</v>
      </c>
      <c r="B5531" s="128">
        <v>10442</v>
      </c>
      <c r="D5531" s="127" t="s">
        <v>12974</v>
      </c>
      <c r="E5531" s="258">
        <v>10442</v>
      </c>
    </row>
    <row r="5532" spans="1:5" ht="14.5" x14ac:dyDescent="0.35">
      <c r="A5532" s="127" t="s">
        <v>5517</v>
      </c>
      <c r="B5532" s="128">
        <v>70800</v>
      </c>
      <c r="D5532" s="127" t="s">
        <v>12975</v>
      </c>
      <c r="E5532" s="258">
        <v>70800</v>
      </c>
    </row>
    <row r="5533" spans="1:5" ht="14.5" x14ac:dyDescent="0.35">
      <c r="A5533" s="127" t="s">
        <v>5518</v>
      </c>
      <c r="B5533" s="128">
        <v>100830</v>
      </c>
      <c r="D5533" s="127" t="s">
        <v>12976</v>
      </c>
      <c r="E5533" s="258">
        <v>100830</v>
      </c>
    </row>
    <row r="5534" spans="1:5" ht="14.5" x14ac:dyDescent="0.35">
      <c r="A5534" s="127" t="s">
        <v>5519</v>
      </c>
      <c r="B5534" s="128">
        <v>14115</v>
      </c>
      <c r="D5534" s="127" t="s">
        <v>12977</v>
      </c>
      <c r="E5534" s="258">
        <v>14115</v>
      </c>
    </row>
    <row r="5535" spans="1:5" ht="14.5" x14ac:dyDescent="0.35">
      <c r="A5535" s="127" t="s">
        <v>3677</v>
      </c>
      <c r="B5535" s="128">
        <v>21639</v>
      </c>
      <c r="D5535" s="127" t="s">
        <v>10591</v>
      </c>
      <c r="E5535" s="258">
        <v>21639</v>
      </c>
    </row>
    <row r="5536" spans="1:5" ht="14.5" x14ac:dyDescent="0.35">
      <c r="A5536" s="127" t="s">
        <v>5665</v>
      </c>
      <c r="B5536" s="128">
        <v>10604</v>
      </c>
      <c r="D5536" s="127" t="s">
        <v>12978</v>
      </c>
      <c r="E5536" s="258">
        <v>10604</v>
      </c>
    </row>
    <row r="5537" spans="1:5" ht="14.5" x14ac:dyDescent="0.35">
      <c r="A5537" s="127" t="s">
        <v>3678</v>
      </c>
      <c r="B5537" s="128">
        <v>23741</v>
      </c>
      <c r="D5537" s="127" t="s">
        <v>10592</v>
      </c>
      <c r="E5537" s="258">
        <v>23741</v>
      </c>
    </row>
    <row r="5538" spans="1:5" ht="14.5" x14ac:dyDescent="0.35">
      <c r="A5538" s="127" t="s">
        <v>5520</v>
      </c>
      <c r="B5538" s="128">
        <v>47163</v>
      </c>
      <c r="D5538" s="127" t="s">
        <v>12979</v>
      </c>
      <c r="E5538" s="258">
        <v>47163</v>
      </c>
    </row>
    <row r="5539" spans="1:5" ht="14.5" x14ac:dyDescent="0.35">
      <c r="A5539" s="127" t="s">
        <v>5666</v>
      </c>
      <c r="B5539" s="128">
        <v>5460</v>
      </c>
      <c r="D5539" s="127" t="s">
        <v>10593</v>
      </c>
      <c r="E5539" s="258">
        <v>5460</v>
      </c>
    </row>
    <row r="5540" spans="1:5" ht="14.5" x14ac:dyDescent="0.35">
      <c r="A5540" s="127" t="s">
        <v>5521</v>
      </c>
      <c r="B5540" s="128">
        <v>9790</v>
      </c>
      <c r="D5540" s="127" t="s">
        <v>12980</v>
      </c>
      <c r="E5540" s="258">
        <v>9790</v>
      </c>
    </row>
    <row r="5541" spans="1:5" ht="14.5" x14ac:dyDescent="0.35">
      <c r="A5541" s="127" t="s">
        <v>3679</v>
      </c>
      <c r="B5541" s="128">
        <v>416645</v>
      </c>
      <c r="D5541" s="127" t="s">
        <v>10594</v>
      </c>
      <c r="E5541" s="258">
        <v>416645</v>
      </c>
    </row>
    <row r="5542" spans="1:5" ht="14.5" x14ac:dyDescent="0.35">
      <c r="A5542" s="127" t="s">
        <v>5667</v>
      </c>
      <c r="B5542" s="128">
        <v>25480</v>
      </c>
      <c r="D5542" s="127" t="s">
        <v>12981</v>
      </c>
      <c r="E5542" s="258">
        <v>25480</v>
      </c>
    </row>
    <row r="5543" spans="1:5" ht="14.5" x14ac:dyDescent="0.35">
      <c r="A5543" s="127" t="s">
        <v>5668</v>
      </c>
      <c r="B5543" s="128">
        <v>5785</v>
      </c>
      <c r="D5543" s="127" t="s">
        <v>12982</v>
      </c>
      <c r="E5543" s="258">
        <v>5785</v>
      </c>
    </row>
    <row r="5544" spans="1:5" ht="14.5" x14ac:dyDescent="0.35">
      <c r="A5544" s="127" t="s">
        <v>5669</v>
      </c>
      <c r="B5544" s="128">
        <v>12433</v>
      </c>
      <c r="D5544" s="127" t="s">
        <v>12983</v>
      </c>
      <c r="E5544" s="258">
        <v>12433</v>
      </c>
    </row>
    <row r="5545" spans="1:5" ht="14.5" x14ac:dyDescent="0.35">
      <c r="A5545" s="127" t="s">
        <v>5670</v>
      </c>
      <c r="B5545" s="128">
        <v>1013</v>
      </c>
      <c r="D5545" s="127" t="s">
        <v>12984</v>
      </c>
      <c r="E5545" s="258">
        <v>1013</v>
      </c>
    </row>
    <row r="5546" spans="1:5" ht="14.5" x14ac:dyDescent="0.35">
      <c r="A5546" s="127" t="s">
        <v>5671</v>
      </c>
      <c r="B5546" s="128">
        <v>2943</v>
      </c>
      <c r="D5546" s="127" t="s">
        <v>10595</v>
      </c>
      <c r="E5546" s="258">
        <v>2943</v>
      </c>
    </row>
    <row r="5547" spans="1:5" ht="14.5" x14ac:dyDescent="0.35">
      <c r="A5547" s="127" t="s">
        <v>5522</v>
      </c>
      <c r="B5547" s="128">
        <v>113387</v>
      </c>
      <c r="D5547" s="127" t="s">
        <v>10596</v>
      </c>
      <c r="E5547" s="258">
        <v>113387</v>
      </c>
    </row>
    <row r="5548" spans="1:5" ht="14.5" x14ac:dyDescent="0.35">
      <c r="A5548" s="127" t="s">
        <v>5672</v>
      </c>
      <c r="B5548" s="128">
        <v>17137</v>
      </c>
      <c r="D5548" s="127" t="s">
        <v>12985</v>
      </c>
      <c r="E5548" s="258">
        <v>17137</v>
      </c>
    </row>
    <row r="5549" spans="1:5" ht="14.5" x14ac:dyDescent="0.35">
      <c r="A5549" s="127" t="s">
        <v>3680</v>
      </c>
      <c r="B5549" s="128">
        <v>1650821</v>
      </c>
      <c r="D5549" s="127" t="s">
        <v>10597</v>
      </c>
      <c r="E5549" s="258">
        <v>1650821</v>
      </c>
    </row>
    <row r="5550" spans="1:5" ht="14.5" x14ac:dyDescent="0.35">
      <c r="A5550" s="127" t="s">
        <v>5673</v>
      </c>
      <c r="B5550" s="128">
        <v>5858</v>
      </c>
      <c r="D5550" s="127" t="s">
        <v>12986</v>
      </c>
      <c r="E5550" s="258">
        <v>5858</v>
      </c>
    </row>
    <row r="5551" spans="1:5" ht="14.5" x14ac:dyDescent="0.35">
      <c r="A5551" s="127" t="s">
        <v>5674</v>
      </c>
      <c r="B5551" s="128">
        <v>5224</v>
      </c>
      <c r="D5551" s="127" t="s">
        <v>12987</v>
      </c>
      <c r="E5551" s="258">
        <v>5224</v>
      </c>
    </row>
    <row r="5552" spans="1:5" ht="14.5" x14ac:dyDescent="0.35">
      <c r="A5552" s="127" t="s">
        <v>5675</v>
      </c>
      <c r="B5552" s="128">
        <v>7782</v>
      </c>
      <c r="D5552" s="127" t="s">
        <v>12988</v>
      </c>
      <c r="E5552" s="258">
        <v>7782</v>
      </c>
    </row>
    <row r="5553" spans="1:5" ht="14.5" x14ac:dyDescent="0.35">
      <c r="A5553" s="127" t="s">
        <v>5676</v>
      </c>
      <c r="B5553" s="128">
        <v>15484</v>
      </c>
      <c r="D5553" s="127" t="s">
        <v>10598</v>
      </c>
      <c r="E5553" s="258">
        <v>15484</v>
      </c>
    </row>
    <row r="5554" spans="1:5" ht="14.5" x14ac:dyDescent="0.35">
      <c r="A5554" s="127" t="s">
        <v>14051</v>
      </c>
      <c r="B5554" s="128">
        <v>7215</v>
      </c>
      <c r="D5554" s="127" t="s">
        <v>13767</v>
      </c>
      <c r="E5554" s="258">
        <v>7215</v>
      </c>
    </row>
    <row r="5555" spans="1:5" ht="14.5" x14ac:dyDescent="0.35">
      <c r="A5555" s="127" t="s">
        <v>5677</v>
      </c>
      <c r="B5555" s="128">
        <v>7208</v>
      </c>
      <c r="D5555" s="127" t="s">
        <v>12989</v>
      </c>
      <c r="E5555" s="258">
        <v>7208</v>
      </c>
    </row>
    <row r="5556" spans="1:5" ht="14.5" x14ac:dyDescent="0.35">
      <c r="A5556" s="127" t="s">
        <v>5678</v>
      </c>
      <c r="B5556" s="128">
        <v>8788</v>
      </c>
      <c r="D5556" s="127" t="s">
        <v>12990</v>
      </c>
      <c r="E5556" s="258">
        <v>8788</v>
      </c>
    </row>
    <row r="5557" spans="1:5" ht="14.5" x14ac:dyDescent="0.35">
      <c r="A5557" s="127" t="s">
        <v>5679</v>
      </c>
      <c r="B5557" s="128">
        <v>1828</v>
      </c>
      <c r="D5557" s="127" t="s">
        <v>12991</v>
      </c>
      <c r="E5557" s="258">
        <v>1828</v>
      </c>
    </row>
    <row r="5558" spans="1:5" ht="14.5" x14ac:dyDescent="0.35">
      <c r="A5558" s="127" t="s">
        <v>5680</v>
      </c>
      <c r="B5558" s="128">
        <v>10327</v>
      </c>
      <c r="D5558" s="127" t="s">
        <v>12992</v>
      </c>
      <c r="E5558" s="258">
        <v>10327</v>
      </c>
    </row>
    <row r="5559" spans="1:5" ht="14.5" x14ac:dyDescent="0.35">
      <c r="A5559" s="127" t="s">
        <v>5681</v>
      </c>
      <c r="B5559" s="128">
        <v>7317</v>
      </c>
      <c r="D5559" s="127" t="s">
        <v>12993</v>
      </c>
      <c r="E5559" s="258">
        <v>7317</v>
      </c>
    </row>
    <row r="5560" spans="1:5" ht="14.5" x14ac:dyDescent="0.35">
      <c r="A5560" s="127" t="s">
        <v>5682</v>
      </c>
      <c r="B5560" s="128">
        <v>6594</v>
      </c>
      <c r="D5560" s="127" t="s">
        <v>12994</v>
      </c>
      <c r="E5560" s="258">
        <v>6594</v>
      </c>
    </row>
    <row r="5561" spans="1:5" ht="14.5" x14ac:dyDescent="0.35">
      <c r="A5561" s="127" t="s">
        <v>5683</v>
      </c>
      <c r="B5561" s="128">
        <v>11583</v>
      </c>
      <c r="D5561" s="127" t="s">
        <v>12995</v>
      </c>
      <c r="E5561" s="258">
        <v>11583</v>
      </c>
    </row>
    <row r="5562" spans="1:5" ht="14.5" x14ac:dyDescent="0.35">
      <c r="A5562" s="127" t="s">
        <v>5684</v>
      </c>
      <c r="B5562" s="128">
        <v>4530</v>
      </c>
      <c r="D5562" s="127" t="s">
        <v>12996</v>
      </c>
      <c r="E5562" s="258">
        <v>4530</v>
      </c>
    </row>
    <row r="5563" spans="1:5" ht="14.5" x14ac:dyDescent="0.35">
      <c r="A5563" s="127" t="s">
        <v>5685</v>
      </c>
      <c r="B5563" s="128">
        <v>9814</v>
      </c>
      <c r="D5563" s="127" t="s">
        <v>12997</v>
      </c>
      <c r="E5563" s="258">
        <v>9814</v>
      </c>
    </row>
    <row r="5564" spans="1:5" ht="14.5" x14ac:dyDescent="0.35">
      <c r="A5564" s="127" t="s">
        <v>5686</v>
      </c>
      <c r="B5564" s="128">
        <v>11738</v>
      </c>
      <c r="D5564" s="127" t="s">
        <v>12998</v>
      </c>
      <c r="E5564" s="258">
        <v>11738</v>
      </c>
    </row>
    <row r="5565" spans="1:5" ht="14.5" x14ac:dyDescent="0.35">
      <c r="A5565" s="127" t="s">
        <v>5687</v>
      </c>
      <c r="B5565" s="128">
        <v>9302</v>
      </c>
      <c r="D5565" s="127" t="s">
        <v>12999</v>
      </c>
      <c r="E5565" s="258">
        <v>9302</v>
      </c>
    </row>
    <row r="5566" spans="1:5" ht="14.5" x14ac:dyDescent="0.35">
      <c r="A5566" s="127" t="s">
        <v>5523</v>
      </c>
      <c r="B5566" s="128">
        <v>36106</v>
      </c>
      <c r="D5566" s="127" t="s">
        <v>13025</v>
      </c>
      <c r="E5566" s="258">
        <v>36106</v>
      </c>
    </row>
    <row r="5567" spans="1:5" ht="14.5" x14ac:dyDescent="0.35">
      <c r="A5567" s="127" t="s">
        <v>5688</v>
      </c>
      <c r="B5567" s="128">
        <v>0</v>
      </c>
      <c r="D5567" s="127" t="s">
        <v>13000</v>
      </c>
      <c r="E5567" s="258">
        <v>0</v>
      </c>
    </row>
    <row r="5568" spans="1:5" ht="14.5" x14ac:dyDescent="0.35">
      <c r="A5568" s="127" t="s">
        <v>5689</v>
      </c>
      <c r="B5568" s="128">
        <v>0</v>
      </c>
      <c r="D5568" s="127" t="s">
        <v>13001</v>
      </c>
      <c r="E5568" s="258">
        <v>0</v>
      </c>
    </row>
    <row r="5569" spans="1:5" ht="14.5" x14ac:dyDescent="0.35">
      <c r="A5569" s="127" t="s">
        <v>5690</v>
      </c>
      <c r="B5569" s="128">
        <v>2323</v>
      </c>
      <c r="D5569" s="127" t="s">
        <v>13002</v>
      </c>
      <c r="E5569" s="258">
        <v>2323</v>
      </c>
    </row>
    <row r="5570" spans="1:5" ht="14.5" x14ac:dyDescent="0.35">
      <c r="A5570" s="127" t="s">
        <v>5691</v>
      </c>
      <c r="B5570" s="128">
        <v>9537</v>
      </c>
      <c r="D5570" s="127" t="s">
        <v>13003</v>
      </c>
      <c r="E5570" s="258">
        <v>9537</v>
      </c>
    </row>
    <row r="5571" spans="1:5" ht="14.5" x14ac:dyDescent="0.35">
      <c r="A5571" s="127" t="s">
        <v>5692</v>
      </c>
      <c r="B5571" s="128">
        <v>9827</v>
      </c>
      <c r="D5571" s="127" t="s">
        <v>10599</v>
      </c>
      <c r="E5571" s="258">
        <v>9827</v>
      </c>
    </row>
    <row r="5572" spans="1:5" ht="14.5" x14ac:dyDescent="0.35">
      <c r="A5572" s="127" t="s">
        <v>5693</v>
      </c>
      <c r="B5572" s="128">
        <v>8451</v>
      </c>
      <c r="D5572" s="127" t="s">
        <v>13004</v>
      </c>
      <c r="E5572" s="258">
        <v>8451</v>
      </c>
    </row>
    <row r="5573" spans="1:5" ht="14.5" x14ac:dyDescent="0.35">
      <c r="A5573" s="127" t="s">
        <v>5694</v>
      </c>
      <c r="B5573" s="128">
        <v>5495</v>
      </c>
      <c r="D5573" s="127" t="s">
        <v>13005</v>
      </c>
      <c r="E5573" s="258">
        <v>5495</v>
      </c>
    </row>
    <row r="5574" spans="1:5" ht="14.5" x14ac:dyDescent="0.35">
      <c r="A5574" s="127" t="s">
        <v>5695</v>
      </c>
      <c r="B5574" s="128">
        <v>3564</v>
      </c>
      <c r="D5574" s="127" t="s">
        <v>13006</v>
      </c>
      <c r="E5574" s="258">
        <v>3564</v>
      </c>
    </row>
    <row r="5575" spans="1:5" ht="14.5" x14ac:dyDescent="0.35">
      <c r="A5575" s="127" t="s">
        <v>5696</v>
      </c>
      <c r="B5575" s="128">
        <v>7903</v>
      </c>
      <c r="D5575" s="127" t="s">
        <v>13007</v>
      </c>
      <c r="E5575" s="258">
        <v>7903</v>
      </c>
    </row>
    <row r="5576" spans="1:5" ht="14.5" x14ac:dyDescent="0.35">
      <c r="A5576" s="127" t="s">
        <v>5524</v>
      </c>
      <c r="B5576" s="128">
        <v>28489</v>
      </c>
      <c r="D5576" s="127" t="s">
        <v>13008</v>
      </c>
      <c r="E5576" s="258">
        <v>28489</v>
      </c>
    </row>
    <row r="5577" spans="1:5" ht="14.5" x14ac:dyDescent="0.35">
      <c r="A5577" s="127" t="s">
        <v>5697</v>
      </c>
      <c r="B5577" s="128">
        <v>1803</v>
      </c>
      <c r="D5577" s="127" t="s">
        <v>13009</v>
      </c>
      <c r="E5577" s="258">
        <v>1803</v>
      </c>
    </row>
    <row r="5578" spans="1:5" ht="14.5" x14ac:dyDescent="0.35">
      <c r="A5578" s="127" t="s">
        <v>5703</v>
      </c>
      <c r="B5578" s="128">
        <v>2491</v>
      </c>
      <c r="D5578" s="127" t="s">
        <v>13010</v>
      </c>
      <c r="E5578" s="258">
        <v>2491</v>
      </c>
    </row>
    <row r="5579" spans="1:5" ht="14.5" x14ac:dyDescent="0.35">
      <c r="A5579" s="127" t="s">
        <v>5525</v>
      </c>
      <c r="B5579" s="128">
        <v>53001</v>
      </c>
      <c r="D5579" s="127" t="s">
        <v>13011</v>
      </c>
      <c r="E5579" s="258">
        <v>53001</v>
      </c>
    </row>
    <row r="5580" spans="1:5" ht="14.5" x14ac:dyDescent="0.35">
      <c r="A5580" s="127" t="s">
        <v>5698</v>
      </c>
      <c r="B5580" s="128">
        <v>2045</v>
      </c>
      <c r="D5580" s="127" t="s">
        <v>13012</v>
      </c>
      <c r="E5580" s="258">
        <v>2045</v>
      </c>
    </row>
    <row r="5581" spans="1:5" ht="14.5" x14ac:dyDescent="0.35">
      <c r="A5581" s="127" t="s">
        <v>3681</v>
      </c>
      <c r="B5581" s="128">
        <v>290087</v>
      </c>
      <c r="D5581" s="127" t="s">
        <v>10600</v>
      </c>
      <c r="E5581" s="258">
        <v>290087</v>
      </c>
    </row>
    <row r="5582" spans="1:5" ht="14.5" x14ac:dyDescent="0.35">
      <c r="A5582" s="127" t="s">
        <v>5699</v>
      </c>
      <c r="B5582" s="128">
        <v>3807</v>
      </c>
      <c r="D5582" s="127" t="s">
        <v>13013</v>
      </c>
      <c r="E5582" s="258">
        <v>3807</v>
      </c>
    </row>
    <row r="5583" spans="1:5" ht="14.5" x14ac:dyDescent="0.35">
      <c r="A5583" s="127" t="s">
        <v>5700</v>
      </c>
      <c r="B5583" s="128">
        <v>11137</v>
      </c>
      <c r="D5583" s="127" t="s">
        <v>13014</v>
      </c>
      <c r="E5583" s="258">
        <v>11137</v>
      </c>
    </row>
    <row r="5584" spans="1:5" ht="14.5" x14ac:dyDescent="0.35">
      <c r="A5584" s="127" t="s">
        <v>5526</v>
      </c>
      <c r="B5584" s="128">
        <v>127219</v>
      </c>
      <c r="D5584" s="127" t="s">
        <v>13015</v>
      </c>
      <c r="E5584" s="258">
        <v>127219</v>
      </c>
    </row>
    <row r="5585" spans="1:5" ht="14.5" x14ac:dyDescent="0.35">
      <c r="A5585" s="127" t="s">
        <v>14049</v>
      </c>
      <c r="B5585" s="128">
        <v>0</v>
      </c>
      <c r="D5585" s="127" t="s">
        <v>13768</v>
      </c>
      <c r="E5585" s="258">
        <v>0</v>
      </c>
    </row>
    <row r="5586" spans="1:5" ht="14.5" x14ac:dyDescent="0.35">
      <c r="A5586" s="127" t="s">
        <v>5527</v>
      </c>
      <c r="B5586" s="128">
        <v>176596</v>
      </c>
      <c r="D5586" s="127" t="s">
        <v>13016</v>
      </c>
      <c r="E5586" s="258">
        <v>176596</v>
      </c>
    </row>
    <row r="5587" spans="1:5" ht="14.5" x14ac:dyDescent="0.35">
      <c r="A5587" s="127" t="s">
        <v>5701</v>
      </c>
      <c r="B5587" s="128">
        <v>13506</v>
      </c>
      <c r="D5587" s="127" t="s">
        <v>13017</v>
      </c>
      <c r="E5587" s="258">
        <v>13506</v>
      </c>
    </row>
    <row r="5588" spans="1:5" ht="14.5" x14ac:dyDescent="0.35">
      <c r="A5588" s="127" t="s">
        <v>5702</v>
      </c>
      <c r="B5588" s="128">
        <v>0</v>
      </c>
      <c r="D5588" s="127" t="s">
        <v>13018</v>
      </c>
      <c r="E5588" s="258">
        <v>0</v>
      </c>
    </row>
    <row r="5589" spans="1:5" ht="14.5" x14ac:dyDescent="0.35">
      <c r="A5589" s="127" t="s">
        <v>5528</v>
      </c>
      <c r="B5589" s="128">
        <v>66757</v>
      </c>
      <c r="D5589" s="127" t="s">
        <v>13019</v>
      </c>
      <c r="E5589" s="258">
        <v>66757</v>
      </c>
    </row>
    <row r="5590" spans="1:5" ht="14.5" x14ac:dyDescent="0.35">
      <c r="A5590" s="127" t="s">
        <v>5529</v>
      </c>
      <c r="B5590" s="128">
        <v>30265</v>
      </c>
      <c r="D5590" s="127" t="s">
        <v>10601</v>
      </c>
      <c r="E5590" s="258">
        <v>30265</v>
      </c>
    </row>
    <row r="5591" spans="1:5" ht="14.5" x14ac:dyDescent="0.35">
      <c r="A5591" s="127" t="s">
        <v>6049</v>
      </c>
      <c r="B5591" s="128">
        <v>1341684</v>
      </c>
      <c r="D5591" s="127" t="s">
        <v>13099</v>
      </c>
      <c r="E5591" s="258">
        <v>1341684</v>
      </c>
    </row>
    <row r="5592" spans="1:5" ht="14.5" x14ac:dyDescent="0.35">
      <c r="A5592" s="127" t="s">
        <v>6050</v>
      </c>
      <c r="B5592" s="128">
        <v>1460111</v>
      </c>
      <c r="D5592" s="127" t="s">
        <v>13100</v>
      </c>
      <c r="E5592" s="258">
        <v>1460111</v>
      </c>
    </row>
    <row r="5593" spans="1:5" ht="14.5" x14ac:dyDescent="0.35">
      <c r="A5593" s="127" t="s">
        <v>5977</v>
      </c>
      <c r="B5593" s="128">
        <v>22203662</v>
      </c>
      <c r="D5593" s="127" t="s">
        <v>13027</v>
      </c>
      <c r="E5593" s="258">
        <v>22203662</v>
      </c>
    </row>
    <row r="5594" spans="1:5" ht="14.5" x14ac:dyDescent="0.35">
      <c r="A5594" s="127" t="s">
        <v>5978</v>
      </c>
      <c r="B5594" s="128">
        <v>0</v>
      </c>
      <c r="D5594" s="127" t="s">
        <v>13028</v>
      </c>
      <c r="E5594" s="258">
        <v>0</v>
      </c>
    </row>
    <row r="5595" spans="1:5" ht="14.5" x14ac:dyDescent="0.35">
      <c r="A5595" s="127" t="s">
        <v>5979</v>
      </c>
      <c r="B5595" s="128">
        <v>124194</v>
      </c>
      <c r="D5595" s="127" t="s">
        <v>13029</v>
      </c>
      <c r="E5595" s="258">
        <v>124194</v>
      </c>
    </row>
    <row r="5596" spans="1:5" ht="14.5" x14ac:dyDescent="0.35">
      <c r="A5596" s="127" t="s">
        <v>5980</v>
      </c>
      <c r="B5596" s="128">
        <v>166077</v>
      </c>
      <c r="D5596" s="127" t="s">
        <v>13030</v>
      </c>
      <c r="E5596" s="258">
        <v>166077</v>
      </c>
    </row>
    <row r="5597" spans="1:5" ht="14.5" x14ac:dyDescent="0.35">
      <c r="A5597" s="127" t="s">
        <v>5981</v>
      </c>
      <c r="B5597" s="128">
        <v>319166</v>
      </c>
      <c r="D5597" s="127" t="s">
        <v>13031</v>
      </c>
      <c r="E5597" s="258">
        <v>319166</v>
      </c>
    </row>
    <row r="5598" spans="1:5" ht="14.5" x14ac:dyDescent="0.35">
      <c r="A5598" s="127" t="s">
        <v>5982</v>
      </c>
      <c r="B5598" s="128">
        <v>3659682</v>
      </c>
      <c r="D5598" s="127" t="s">
        <v>13032</v>
      </c>
      <c r="E5598" s="258">
        <v>3659682</v>
      </c>
    </row>
    <row r="5599" spans="1:5" ht="14.5" x14ac:dyDescent="0.35">
      <c r="A5599" s="127" t="s">
        <v>5983</v>
      </c>
      <c r="B5599" s="128">
        <v>1663749</v>
      </c>
      <c r="D5599" s="127" t="s">
        <v>13033</v>
      </c>
      <c r="E5599" s="258">
        <v>1663749</v>
      </c>
    </row>
    <row r="5600" spans="1:5" ht="14.5" x14ac:dyDescent="0.35">
      <c r="A5600" s="127" t="s">
        <v>5984</v>
      </c>
      <c r="B5600" s="128">
        <v>4233043</v>
      </c>
      <c r="D5600" s="127" t="s">
        <v>13034</v>
      </c>
      <c r="E5600" s="258">
        <v>4233043</v>
      </c>
    </row>
    <row r="5601" spans="1:5" ht="14.5" x14ac:dyDescent="0.35">
      <c r="A5601" s="127" t="s">
        <v>5985</v>
      </c>
      <c r="B5601" s="128">
        <v>3067545</v>
      </c>
      <c r="D5601" s="127" t="s">
        <v>13035</v>
      </c>
      <c r="E5601" s="258">
        <v>3067545</v>
      </c>
    </row>
    <row r="5602" spans="1:5" ht="14.5" x14ac:dyDescent="0.35">
      <c r="A5602" s="127" t="s">
        <v>5986</v>
      </c>
      <c r="B5602" s="128">
        <v>2569284</v>
      </c>
      <c r="D5602" s="127" t="s">
        <v>13036</v>
      </c>
      <c r="E5602" s="258">
        <v>2569284</v>
      </c>
    </row>
    <row r="5603" spans="1:5" ht="14.5" x14ac:dyDescent="0.35">
      <c r="A5603" s="127" t="s">
        <v>49468</v>
      </c>
      <c r="B5603" s="128">
        <v>0</v>
      </c>
      <c r="D5603" s="127" t="s">
        <v>49671</v>
      </c>
      <c r="E5603" s="258">
        <v>0</v>
      </c>
    </row>
    <row r="5604" spans="1:5" ht="14.5" x14ac:dyDescent="0.35">
      <c r="A5604" s="127" t="s">
        <v>5987</v>
      </c>
      <c r="B5604" s="128">
        <v>837646</v>
      </c>
      <c r="D5604" s="127" t="s">
        <v>13037</v>
      </c>
      <c r="E5604" s="258">
        <v>837646</v>
      </c>
    </row>
    <row r="5605" spans="1:5" ht="14.5" x14ac:dyDescent="0.35">
      <c r="A5605" s="127" t="s">
        <v>5988</v>
      </c>
      <c r="B5605" s="128">
        <v>7637105</v>
      </c>
      <c r="D5605" s="127" t="s">
        <v>13038</v>
      </c>
      <c r="E5605" s="258">
        <v>7637105</v>
      </c>
    </row>
    <row r="5606" spans="1:5" ht="14.5" x14ac:dyDescent="0.35">
      <c r="A5606" s="127" t="s">
        <v>5989</v>
      </c>
      <c r="B5606" s="128">
        <v>0</v>
      </c>
      <c r="D5606" s="127" t="s">
        <v>13039</v>
      </c>
      <c r="E5606" s="258">
        <v>0</v>
      </c>
    </row>
    <row r="5607" spans="1:5" ht="14.5" x14ac:dyDescent="0.35">
      <c r="A5607" s="127" t="s">
        <v>5990</v>
      </c>
      <c r="B5607" s="128">
        <v>3662570</v>
      </c>
      <c r="D5607" s="127" t="s">
        <v>13040</v>
      </c>
      <c r="E5607" s="258">
        <v>3662570</v>
      </c>
    </row>
    <row r="5608" spans="1:5" ht="14.5" x14ac:dyDescent="0.35">
      <c r="A5608" s="127" t="s">
        <v>5991</v>
      </c>
      <c r="B5608" s="128">
        <v>564686</v>
      </c>
      <c r="D5608" s="127" t="s">
        <v>13041</v>
      </c>
      <c r="E5608" s="258">
        <v>564686</v>
      </c>
    </row>
    <row r="5609" spans="1:5" ht="14.5" x14ac:dyDescent="0.35">
      <c r="A5609" s="127" t="s">
        <v>5992</v>
      </c>
      <c r="B5609" s="128">
        <v>9274868</v>
      </c>
      <c r="D5609" s="127" t="s">
        <v>13042</v>
      </c>
      <c r="E5609" s="258">
        <v>9274868</v>
      </c>
    </row>
    <row r="5610" spans="1:5" ht="14.5" x14ac:dyDescent="0.35">
      <c r="A5610" s="127" t="s">
        <v>5993</v>
      </c>
      <c r="B5610" s="128">
        <v>246954</v>
      </c>
      <c r="D5610" s="127" t="s">
        <v>13043</v>
      </c>
      <c r="E5610" s="258">
        <v>246954</v>
      </c>
    </row>
    <row r="5611" spans="1:5" ht="14.5" x14ac:dyDescent="0.35">
      <c r="A5611" s="127" t="s">
        <v>5994</v>
      </c>
      <c r="B5611" s="128">
        <v>313389</v>
      </c>
      <c r="D5611" s="127" t="s">
        <v>13044</v>
      </c>
      <c r="E5611" s="258">
        <v>313389</v>
      </c>
    </row>
    <row r="5612" spans="1:5" ht="14.5" x14ac:dyDescent="0.35">
      <c r="A5612" s="127" t="s">
        <v>5995</v>
      </c>
      <c r="B5612" s="128">
        <v>11652079</v>
      </c>
      <c r="D5612" s="127" t="s">
        <v>13045</v>
      </c>
      <c r="E5612" s="258">
        <v>11652079</v>
      </c>
    </row>
    <row r="5613" spans="1:5" ht="14.5" x14ac:dyDescent="0.35">
      <c r="A5613" s="127" t="s">
        <v>5996</v>
      </c>
      <c r="B5613" s="128">
        <v>543022</v>
      </c>
      <c r="D5613" s="127" t="s">
        <v>13046</v>
      </c>
      <c r="E5613" s="258">
        <v>543022</v>
      </c>
    </row>
    <row r="5614" spans="1:5" ht="14.5" x14ac:dyDescent="0.35">
      <c r="A5614" s="127" t="s">
        <v>5997</v>
      </c>
      <c r="B5614" s="128">
        <v>89532</v>
      </c>
      <c r="D5614" s="127" t="s">
        <v>13047</v>
      </c>
      <c r="E5614" s="258">
        <v>89532</v>
      </c>
    </row>
    <row r="5615" spans="1:5" ht="14.5" x14ac:dyDescent="0.35">
      <c r="A5615" s="127" t="s">
        <v>5998</v>
      </c>
      <c r="B5615" s="128">
        <v>22202217</v>
      </c>
      <c r="D5615" s="127" t="s">
        <v>13048</v>
      </c>
      <c r="E5615" s="258">
        <v>22202217</v>
      </c>
    </row>
    <row r="5616" spans="1:5" ht="14.5" x14ac:dyDescent="0.35">
      <c r="A5616" s="127" t="s">
        <v>6003</v>
      </c>
      <c r="B5616" s="128">
        <v>3126759</v>
      </c>
      <c r="D5616" s="127" t="s">
        <v>13053</v>
      </c>
      <c r="E5616" s="258">
        <v>3126759</v>
      </c>
    </row>
    <row r="5617" spans="1:5" ht="14.5" x14ac:dyDescent="0.35">
      <c r="A5617" s="127" t="s">
        <v>5999</v>
      </c>
      <c r="B5617" s="128">
        <v>92421</v>
      </c>
      <c r="D5617" s="127" t="s">
        <v>13049</v>
      </c>
      <c r="E5617" s="258">
        <v>92421</v>
      </c>
    </row>
    <row r="5618" spans="1:5" ht="14.5" x14ac:dyDescent="0.35">
      <c r="A5618" s="127" t="s">
        <v>6000</v>
      </c>
      <c r="B5618" s="128">
        <v>122750</v>
      </c>
      <c r="D5618" s="127" t="s">
        <v>13050</v>
      </c>
      <c r="E5618" s="258">
        <v>122750</v>
      </c>
    </row>
    <row r="5619" spans="1:5" ht="14.5" x14ac:dyDescent="0.35">
      <c r="A5619" s="127" t="s">
        <v>6001</v>
      </c>
      <c r="B5619" s="128">
        <v>118417</v>
      </c>
      <c r="D5619" s="127" t="s">
        <v>13051</v>
      </c>
      <c r="E5619" s="258">
        <v>118417</v>
      </c>
    </row>
    <row r="5620" spans="1:5" ht="14.5" x14ac:dyDescent="0.35">
      <c r="A5620" s="127" t="s">
        <v>6002</v>
      </c>
      <c r="B5620" s="128">
        <v>128526</v>
      </c>
      <c r="D5620" s="127" t="s">
        <v>13052</v>
      </c>
      <c r="E5620" s="258">
        <v>128526</v>
      </c>
    </row>
    <row r="5621" spans="1:5" ht="14.5" x14ac:dyDescent="0.35">
      <c r="A5621" s="127" t="s">
        <v>49469</v>
      </c>
      <c r="B5621" s="128">
        <v>137192</v>
      </c>
      <c r="D5621" s="127" t="s">
        <v>49672</v>
      </c>
      <c r="E5621" s="258">
        <v>137192</v>
      </c>
    </row>
    <row r="5622" spans="1:5" ht="14.5" x14ac:dyDescent="0.35">
      <c r="A5622" s="127" t="s">
        <v>6004</v>
      </c>
      <c r="B5622" s="128">
        <v>60647</v>
      </c>
      <c r="D5622" s="127" t="s">
        <v>13054</v>
      </c>
      <c r="E5622" s="258">
        <v>60647</v>
      </c>
    </row>
    <row r="5623" spans="1:5" ht="14.5" x14ac:dyDescent="0.35">
      <c r="A5623" s="127" t="s">
        <v>6005</v>
      </c>
      <c r="B5623" s="128">
        <v>10235285</v>
      </c>
      <c r="D5623" s="127" t="s">
        <v>13055</v>
      </c>
      <c r="E5623" s="258">
        <v>10235285</v>
      </c>
    </row>
    <row r="5624" spans="1:5" ht="14.5" x14ac:dyDescent="0.35">
      <c r="A5624" s="127" t="s">
        <v>6006</v>
      </c>
      <c r="B5624" s="128">
        <v>106863</v>
      </c>
      <c r="D5624" s="127" t="s">
        <v>13056</v>
      </c>
      <c r="E5624" s="258">
        <v>106863</v>
      </c>
    </row>
    <row r="5625" spans="1:5" ht="14.5" x14ac:dyDescent="0.35">
      <c r="A5625" s="127" t="s">
        <v>6007</v>
      </c>
      <c r="B5625" s="128">
        <v>13302840</v>
      </c>
      <c r="D5625" s="127" t="s">
        <v>13057</v>
      </c>
      <c r="E5625" s="258">
        <v>13302840</v>
      </c>
    </row>
    <row r="5626" spans="1:5" ht="14.5" x14ac:dyDescent="0.35">
      <c r="A5626" s="127" t="s">
        <v>6012</v>
      </c>
      <c r="B5626" s="128">
        <v>5352325</v>
      </c>
      <c r="D5626" s="127" t="s">
        <v>13062</v>
      </c>
      <c r="E5626" s="258">
        <v>5352325</v>
      </c>
    </row>
    <row r="5627" spans="1:5" ht="14.5" x14ac:dyDescent="0.35">
      <c r="A5627" s="127" t="s">
        <v>6008</v>
      </c>
      <c r="B5627" s="128">
        <v>233956</v>
      </c>
      <c r="D5627" s="127" t="s">
        <v>13058</v>
      </c>
      <c r="E5627" s="258">
        <v>233956</v>
      </c>
    </row>
    <row r="5628" spans="1:5" ht="14.5" x14ac:dyDescent="0.35">
      <c r="A5628" s="127" t="s">
        <v>6009</v>
      </c>
      <c r="B5628" s="128">
        <v>264285</v>
      </c>
      <c r="D5628" s="127" t="s">
        <v>13059</v>
      </c>
      <c r="E5628" s="258">
        <v>264285</v>
      </c>
    </row>
    <row r="5629" spans="1:5" ht="14.5" x14ac:dyDescent="0.35">
      <c r="A5629" s="127" t="s">
        <v>6010</v>
      </c>
      <c r="B5629" s="128">
        <v>206515</v>
      </c>
      <c r="D5629" s="127" t="s">
        <v>13060</v>
      </c>
      <c r="E5629" s="258">
        <v>206515</v>
      </c>
    </row>
    <row r="5630" spans="1:5" ht="14.5" x14ac:dyDescent="0.35">
      <c r="A5630" s="127" t="s">
        <v>6011</v>
      </c>
      <c r="B5630" s="128">
        <v>259952</v>
      </c>
      <c r="D5630" s="127" t="s">
        <v>13061</v>
      </c>
      <c r="E5630" s="258">
        <v>259952</v>
      </c>
    </row>
    <row r="5631" spans="1:5" ht="14.5" x14ac:dyDescent="0.35">
      <c r="A5631" s="127" t="s">
        <v>6013</v>
      </c>
      <c r="B5631" s="128">
        <v>9095783</v>
      </c>
      <c r="D5631" s="127" t="s">
        <v>13063</v>
      </c>
      <c r="E5631" s="258">
        <v>9095783</v>
      </c>
    </row>
    <row r="5632" spans="1:5" ht="14.5" x14ac:dyDescent="0.35">
      <c r="A5632" s="127" t="s">
        <v>6014</v>
      </c>
      <c r="B5632" s="128">
        <v>499695</v>
      </c>
      <c r="D5632" s="127" t="s">
        <v>13064</v>
      </c>
      <c r="E5632" s="258">
        <v>499695</v>
      </c>
    </row>
    <row r="5633" spans="1:5" ht="14.5" x14ac:dyDescent="0.35">
      <c r="A5633" s="127" t="s">
        <v>6015</v>
      </c>
      <c r="B5633" s="128">
        <v>6187093</v>
      </c>
      <c r="D5633" s="127" t="s">
        <v>13065</v>
      </c>
      <c r="E5633" s="258">
        <v>6187093</v>
      </c>
    </row>
    <row r="5634" spans="1:5" ht="14.5" x14ac:dyDescent="0.35">
      <c r="A5634" s="127" t="s">
        <v>6016</v>
      </c>
      <c r="B5634" s="128">
        <v>95309</v>
      </c>
      <c r="D5634" s="127" t="s">
        <v>13066</v>
      </c>
      <c r="E5634" s="258">
        <v>95309</v>
      </c>
    </row>
    <row r="5635" spans="1:5" ht="14.5" x14ac:dyDescent="0.35">
      <c r="A5635" s="127" t="s">
        <v>6017</v>
      </c>
      <c r="B5635" s="128">
        <v>3032884</v>
      </c>
      <c r="D5635" s="127" t="s">
        <v>13067</v>
      </c>
      <c r="E5635" s="258">
        <v>3032884</v>
      </c>
    </row>
    <row r="5636" spans="1:5" ht="14.5" x14ac:dyDescent="0.35">
      <c r="A5636" s="127" t="s">
        <v>6018</v>
      </c>
      <c r="B5636" s="128">
        <v>12104125</v>
      </c>
      <c r="D5636" s="127" t="s">
        <v>13068</v>
      </c>
      <c r="E5636" s="258">
        <v>12104125</v>
      </c>
    </row>
    <row r="5637" spans="1:5" ht="14.5" x14ac:dyDescent="0.35">
      <c r="A5637" s="127" t="s">
        <v>6019</v>
      </c>
      <c r="B5637" s="128">
        <v>3817103</v>
      </c>
      <c r="D5637" s="127" t="s">
        <v>13069</v>
      </c>
      <c r="E5637" s="258">
        <v>3817103</v>
      </c>
    </row>
    <row r="5638" spans="1:5" ht="14.5" x14ac:dyDescent="0.35">
      <c r="A5638" s="127" t="s">
        <v>6020</v>
      </c>
      <c r="B5638" s="128">
        <v>2456634</v>
      </c>
      <c r="D5638" s="127" t="s">
        <v>13070</v>
      </c>
      <c r="E5638" s="258">
        <v>2456634</v>
      </c>
    </row>
    <row r="5639" spans="1:5" ht="14.5" x14ac:dyDescent="0.35">
      <c r="A5639" s="127" t="s">
        <v>6021</v>
      </c>
      <c r="B5639" s="128">
        <v>5379766</v>
      </c>
      <c r="D5639" s="127" t="s">
        <v>13071</v>
      </c>
      <c r="E5639" s="258">
        <v>5379766</v>
      </c>
    </row>
    <row r="5640" spans="1:5" ht="14.5" x14ac:dyDescent="0.35">
      <c r="A5640" s="127" t="s">
        <v>6022</v>
      </c>
      <c r="B5640" s="128">
        <v>0</v>
      </c>
      <c r="D5640" s="127" t="s">
        <v>13072</v>
      </c>
      <c r="E5640" s="258">
        <v>0</v>
      </c>
    </row>
    <row r="5641" spans="1:5" ht="14.5" x14ac:dyDescent="0.35">
      <c r="A5641" s="127" t="s">
        <v>6023</v>
      </c>
      <c r="B5641" s="128">
        <v>0</v>
      </c>
      <c r="D5641" s="127" t="s">
        <v>13073</v>
      </c>
      <c r="E5641" s="258">
        <v>0</v>
      </c>
    </row>
    <row r="5642" spans="1:5" ht="14.5" x14ac:dyDescent="0.35">
      <c r="A5642" s="127" t="s">
        <v>6024</v>
      </c>
      <c r="B5642" s="128">
        <v>0</v>
      </c>
      <c r="D5642" s="127" t="s">
        <v>13074</v>
      </c>
      <c r="E5642" s="258">
        <v>0</v>
      </c>
    </row>
    <row r="5643" spans="1:5" ht="14.5" x14ac:dyDescent="0.35">
      <c r="A5643" s="127" t="s">
        <v>6025</v>
      </c>
      <c r="B5643" s="128">
        <v>3584581</v>
      </c>
      <c r="D5643" s="127" t="s">
        <v>13075</v>
      </c>
      <c r="E5643" s="258">
        <v>3584581</v>
      </c>
    </row>
    <row r="5644" spans="1:5" ht="14.5" x14ac:dyDescent="0.35">
      <c r="A5644" s="127" t="s">
        <v>6026</v>
      </c>
      <c r="B5644" s="128">
        <v>163188</v>
      </c>
      <c r="D5644" s="127" t="s">
        <v>13076</v>
      </c>
      <c r="E5644" s="258">
        <v>163188</v>
      </c>
    </row>
    <row r="5645" spans="1:5" ht="14.5" x14ac:dyDescent="0.35">
      <c r="A5645" s="127" t="s">
        <v>6027</v>
      </c>
      <c r="B5645" s="128">
        <v>2257329</v>
      </c>
      <c r="D5645" s="127" t="s">
        <v>13077</v>
      </c>
      <c r="E5645" s="258">
        <v>2257329</v>
      </c>
    </row>
    <row r="5646" spans="1:5" ht="14.5" x14ac:dyDescent="0.35">
      <c r="A5646" s="127" t="s">
        <v>6028</v>
      </c>
      <c r="B5646" s="128">
        <v>1312799</v>
      </c>
      <c r="D5646" s="127" t="s">
        <v>13078</v>
      </c>
      <c r="E5646" s="258">
        <v>1312799</v>
      </c>
    </row>
    <row r="5647" spans="1:5" ht="14.5" x14ac:dyDescent="0.35">
      <c r="A5647" s="127" t="s">
        <v>6029</v>
      </c>
      <c r="B5647" s="128">
        <v>17040521</v>
      </c>
      <c r="D5647" s="127" t="s">
        <v>13079</v>
      </c>
      <c r="E5647" s="258">
        <v>17040521</v>
      </c>
    </row>
    <row r="5648" spans="1:5" ht="14.5" x14ac:dyDescent="0.35">
      <c r="A5648" s="127" t="s">
        <v>6030</v>
      </c>
      <c r="B5648" s="128">
        <v>319166</v>
      </c>
      <c r="D5648" s="127" t="s">
        <v>13080</v>
      </c>
      <c r="E5648" s="258">
        <v>319166</v>
      </c>
    </row>
    <row r="5649" spans="1:5" ht="14.5" x14ac:dyDescent="0.35">
      <c r="A5649" s="127" t="s">
        <v>6031</v>
      </c>
      <c r="B5649" s="128">
        <v>8055934</v>
      </c>
      <c r="D5649" s="127" t="s">
        <v>13081</v>
      </c>
      <c r="E5649" s="258">
        <v>8055934</v>
      </c>
    </row>
    <row r="5650" spans="1:5" ht="14.5" x14ac:dyDescent="0.35">
      <c r="A5650" s="127" t="s">
        <v>6033</v>
      </c>
      <c r="B5650" s="128">
        <v>3682789</v>
      </c>
      <c r="D5650" s="127" t="s">
        <v>13083</v>
      </c>
      <c r="E5650" s="258">
        <v>3682789</v>
      </c>
    </row>
    <row r="5651" spans="1:5" ht="14.5" x14ac:dyDescent="0.35">
      <c r="A5651" s="127" t="s">
        <v>6032</v>
      </c>
      <c r="B5651" s="128">
        <v>114084</v>
      </c>
      <c r="D5651" s="127" t="s">
        <v>13082</v>
      </c>
      <c r="E5651" s="258">
        <v>114084</v>
      </c>
    </row>
    <row r="5652" spans="1:5" ht="14.5" x14ac:dyDescent="0.35">
      <c r="A5652" s="127" t="s">
        <v>6034</v>
      </c>
      <c r="B5652" s="128">
        <v>1243476</v>
      </c>
      <c r="D5652" s="127" t="s">
        <v>13084</v>
      </c>
      <c r="E5652" s="258">
        <v>1243476</v>
      </c>
    </row>
    <row r="5653" spans="1:5" ht="14.5" x14ac:dyDescent="0.35">
      <c r="A5653" s="127" t="s">
        <v>6035</v>
      </c>
      <c r="B5653" s="128">
        <v>15428754</v>
      </c>
      <c r="D5653" s="127" t="s">
        <v>13085</v>
      </c>
      <c r="E5653" s="258">
        <v>15428754</v>
      </c>
    </row>
    <row r="5654" spans="1:5" ht="14.5" x14ac:dyDescent="0.35">
      <c r="A5654" s="127" t="s">
        <v>6036</v>
      </c>
      <c r="B5654" s="128">
        <v>56608233</v>
      </c>
      <c r="D5654" s="127" t="s">
        <v>13086</v>
      </c>
      <c r="E5654" s="258">
        <v>56608233</v>
      </c>
    </row>
    <row r="5655" spans="1:5" ht="14.5" x14ac:dyDescent="0.35">
      <c r="A5655" s="127" t="s">
        <v>6037</v>
      </c>
      <c r="B5655" s="128">
        <v>867975</v>
      </c>
      <c r="D5655" s="127" t="s">
        <v>13087</v>
      </c>
      <c r="E5655" s="258">
        <v>867975</v>
      </c>
    </row>
    <row r="5656" spans="1:5" ht="14.5" x14ac:dyDescent="0.35">
      <c r="A5656" s="127" t="s">
        <v>6038</v>
      </c>
      <c r="B5656" s="128">
        <v>327831</v>
      </c>
      <c r="D5656" s="127" t="s">
        <v>13088</v>
      </c>
      <c r="E5656" s="258">
        <v>327831</v>
      </c>
    </row>
    <row r="5657" spans="1:5" ht="14.5" x14ac:dyDescent="0.35">
      <c r="A5657" s="127" t="s">
        <v>6039</v>
      </c>
      <c r="B5657" s="128">
        <v>1793730</v>
      </c>
      <c r="D5657" s="127" t="s">
        <v>13089</v>
      </c>
      <c r="E5657" s="258">
        <v>1793730</v>
      </c>
    </row>
    <row r="5658" spans="1:5" ht="14.5" x14ac:dyDescent="0.35">
      <c r="A5658" s="127" t="s">
        <v>6040</v>
      </c>
      <c r="B5658" s="128">
        <v>0</v>
      </c>
      <c r="D5658" s="127" t="s">
        <v>13090</v>
      </c>
      <c r="E5658" s="258">
        <v>0</v>
      </c>
    </row>
    <row r="5659" spans="1:5" ht="14.5" x14ac:dyDescent="0.35">
      <c r="A5659" s="127" t="s">
        <v>6041</v>
      </c>
      <c r="B5659" s="128">
        <v>2326652</v>
      </c>
      <c r="D5659" s="127" t="s">
        <v>13091</v>
      </c>
      <c r="E5659" s="258">
        <v>2326652</v>
      </c>
    </row>
    <row r="5660" spans="1:5" ht="14.5" x14ac:dyDescent="0.35">
      <c r="A5660" s="127" t="s">
        <v>6042</v>
      </c>
      <c r="B5660" s="128">
        <v>13117978</v>
      </c>
      <c r="D5660" s="127" t="s">
        <v>13092</v>
      </c>
      <c r="E5660" s="258">
        <v>13117978</v>
      </c>
    </row>
    <row r="5661" spans="1:5" ht="14.5" x14ac:dyDescent="0.35">
      <c r="A5661" s="127" t="s">
        <v>6044</v>
      </c>
      <c r="B5661" s="128">
        <v>4667758</v>
      </c>
      <c r="D5661" s="127" t="s">
        <v>13094</v>
      </c>
      <c r="E5661" s="258">
        <v>4667758</v>
      </c>
    </row>
    <row r="5662" spans="1:5" ht="14.5" x14ac:dyDescent="0.35">
      <c r="A5662" s="127" t="s">
        <v>6045</v>
      </c>
      <c r="B5662" s="128">
        <v>4315364</v>
      </c>
      <c r="D5662" s="127" t="s">
        <v>13095</v>
      </c>
      <c r="E5662" s="258">
        <v>4315364</v>
      </c>
    </row>
    <row r="5663" spans="1:5" ht="14.5" x14ac:dyDescent="0.35">
      <c r="A5663" s="127" t="s">
        <v>6225</v>
      </c>
      <c r="B5663" s="128">
        <v>404375</v>
      </c>
      <c r="D5663" s="127" t="s">
        <v>13275</v>
      </c>
      <c r="E5663" s="258">
        <v>404375</v>
      </c>
    </row>
    <row r="5664" spans="1:5" ht="14.5" x14ac:dyDescent="0.35">
      <c r="A5664" s="127" t="s">
        <v>6043</v>
      </c>
      <c r="B5664" s="128">
        <v>164632</v>
      </c>
      <c r="D5664" s="127" t="s">
        <v>13093</v>
      </c>
      <c r="E5664" s="258">
        <v>164632</v>
      </c>
    </row>
    <row r="5665" spans="1:5" ht="14.5" x14ac:dyDescent="0.35">
      <c r="A5665" s="127" t="s">
        <v>6046</v>
      </c>
      <c r="B5665" s="128">
        <v>3591803</v>
      </c>
      <c r="D5665" s="127" t="s">
        <v>13096</v>
      </c>
      <c r="E5665" s="258">
        <v>3591803</v>
      </c>
    </row>
    <row r="5666" spans="1:5" ht="14.5" x14ac:dyDescent="0.35">
      <c r="A5666" s="127" t="s">
        <v>6047</v>
      </c>
      <c r="B5666" s="128">
        <v>11672299</v>
      </c>
      <c r="D5666" s="127" t="s">
        <v>13097</v>
      </c>
      <c r="E5666" s="258">
        <v>11672299</v>
      </c>
    </row>
    <row r="5667" spans="1:5" ht="14.5" x14ac:dyDescent="0.35">
      <c r="A5667" s="127" t="s">
        <v>6048</v>
      </c>
      <c r="B5667" s="128">
        <v>46599683</v>
      </c>
      <c r="D5667" s="127" t="s">
        <v>13098</v>
      </c>
      <c r="E5667" s="258">
        <v>46599683</v>
      </c>
    </row>
    <row r="5668" spans="1:5" ht="14.5" x14ac:dyDescent="0.35">
      <c r="A5668" s="127" t="s">
        <v>6051</v>
      </c>
      <c r="B5668" s="128">
        <v>788542</v>
      </c>
      <c r="D5668" s="127" t="s">
        <v>13101</v>
      </c>
      <c r="E5668" s="258">
        <v>788542</v>
      </c>
    </row>
    <row r="5669" spans="1:5" ht="14.5" x14ac:dyDescent="0.35">
      <c r="A5669" s="127" t="s">
        <v>6052</v>
      </c>
      <c r="B5669" s="128">
        <v>755325</v>
      </c>
      <c r="D5669" s="127" t="s">
        <v>13102</v>
      </c>
      <c r="E5669" s="258">
        <v>755325</v>
      </c>
    </row>
    <row r="5670" spans="1:5" ht="14.5" x14ac:dyDescent="0.35">
      <c r="A5670" s="127" t="s">
        <v>6053</v>
      </c>
      <c r="B5670" s="128">
        <v>410152</v>
      </c>
      <c r="D5670" s="127" t="s">
        <v>13103</v>
      </c>
      <c r="E5670" s="258">
        <v>410152</v>
      </c>
    </row>
    <row r="5671" spans="1:5" ht="14.5" x14ac:dyDescent="0.35">
      <c r="A5671" s="127" t="s">
        <v>6054</v>
      </c>
      <c r="B5671" s="128">
        <v>304723</v>
      </c>
      <c r="D5671" s="127" t="s">
        <v>13104</v>
      </c>
      <c r="E5671" s="258">
        <v>304723</v>
      </c>
    </row>
    <row r="5672" spans="1:5" ht="14.5" x14ac:dyDescent="0.35">
      <c r="A5672" s="127" t="s">
        <v>6055</v>
      </c>
      <c r="B5672" s="128">
        <v>550243</v>
      </c>
      <c r="D5672" s="127" t="s">
        <v>13105</v>
      </c>
      <c r="E5672" s="258">
        <v>550243</v>
      </c>
    </row>
    <row r="5673" spans="1:5" ht="14.5" x14ac:dyDescent="0.35">
      <c r="A5673" s="127" t="s">
        <v>6056</v>
      </c>
      <c r="B5673" s="128">
        <v>161744</v>
      </c>
      <c r="D5673" s="127" t="s">
        <v>13106</v>
      </c>
      <c r="E5673" s="258">
        <v>161744</v>
      </c>
    </row>
    <row r="5674" spans="1:5" ht="14.5" x14ac:dyDescent="0.35">
      <c r="A5674" s="127" t="s">
        <v>6057</v>
      </c>
      <c r="B5674" s="128">
        <v>222402</v>
      </c>
      <c r="D5674" s="127" t="s">
        <v>13107</v>
      </c>
      <c r="E5674" s="258">
        <v>222402</v>
      </c>
    </row>
    <row r="5675" spans="1:5" ht="14.5" x14ac:dyDescent="0.35">
      <c r="A5675" s="127" t="s">
        <v>6058</v>
      </c>
      <c r="B5675" s="128">
        <v>362493</v>
      </c>
      <c r="D5675" s="127" t="s">
        <v>13108</v>
      </c>
      <c r="E5675" s="258">
        <v>362493</v>
      </c>
    </row>
    <row r="5676" spans="1:5" ht="14.5" x14ac:dyDescent="0.35">
      <c r="A5676" s="127" t="s">
        <v>6059</v>
      </c>
      <c r="B5676" s="128">
        <v>0</v>
      </c>
      <c r="D5676" s="127" t="s">
        <v>13109</v>
      </c>
      <c r="E5676" s="258">
        <v>0</v>
      </c>
    </row>
    <row r="5677" spans="1:5" ht="14.5" x14ac:dyDescent="0.35">
      <c r="A5677" s="127" t="s">
        <v>6060</v>
      </c>
      <c r="B5677" s="128">
        <v>560353</v>
      </c>
      <c r="D5677" s="127" t="s">
        <v>13110</v>
      </c>
      <c r="E5677" s="258">
        <v>560353</v>
      </c>
    </row>
    <row r="5678" spans="1:5" ht="14.5" x14ac:dyDescent="0.35">
      <c r="A5678" s="127" t="s">
        <v>6061</v>
      </c>
      <c r="B5678" s="128">
        <v>114084</v>
      </c>
      <c r="D5678" s="127" t="s">
        <v>13111</v>
      </c>
      <c r="E5678" s="258">
        <v>114084</v>
      </c>
    </row>
    <row r="5679" spans="1:5" ht="14.5" x14ac:dyDescent="0.35">
      <c r="A5679" s="127" t="s">
        <v>6062</v>
      </c>
      <c r="B5679" s="128">
        <v>0</v>
      </c>
      <c r="D5679" s="127" t="s">
        <v>13112</v>
      </c>
      <c r="E5679" s="258">
        <v>0</v>
      </c>
    </row>
    <row r="5680" spans="1:5" ht="14.5" x14ac:dyDescent="0.35">
      <c r="A5680" s="127" t="s">
        <v>6063</v>
      </c>
      <c r="B5680" s="128">
        <v>569018</v>
      </c>
      <c r="D5680" s="127" t="s">
        <v>13113</v>
      </c>
      <c r="E5680" s="258">
        <v>569018</v>
      </c>
    </row>
    <row r="5681" spans="1:5" ht="14.5" x14ac:dyDescent="0.35">
      <c r="A5681" s="127" t="s">
        <v>6064</v>
      </c>
      <c r="B5681" s="128">
        <v>105419</v>
      </c>
      <c r="D5681" s="127" t="s">
        <v>13114</v>
      </c>
      <c r="E5681" s="258">
        <v>105419</v>
      </c>
    </row>
    <row r="5682" spans="1:5" ht="14.5" x14ac:dyDescent="0.35">
      <c r="A5682" s="127" t="s">
        <v>6065</v>
      </c>
      <c r="B5682" s="128">
        <v>8728947</v>
      </c>
      <c r="D5682" s="127" t="s">
        <v>13115</v>
      </c>
      <c r="E5682" s="258">
        <v>8728947</v>
      </c>
    </row>
    <row r="5683" spans="1:5" ht="14.5" x14ac:dyDescent="0.35">
      <c r="A5683" s="127" t="s">
        <v>6066</v>
      </c>
      <c r="B5683" s="128">
        <v>756769</v>
      </c>
      <c r="D5683" s="127" t="s">
        <v>13116</v>
      </c>
      <c r="E5683" s="258">
        <v>756769</v>
      </c>
    </row>
    <row r="5684" spans="1:5" ht="14.5" x14ac:dyDescent="0.35">
      <c r="A5684" s="127" t="s">
        <v>6067</v>
      </c>
      <c r="B5684" s="128">
        <v>66249947</v>
      </c>
      <c r="D5684" s="127" t="s">
        <v>13117</v>
      </c>
      <c r="E5684" s="258">
        <v>66249947</v>
      </c>
    </row>
    <row r="5685" spans="1:5" ht="14.5" x14ac:dyDescent="0.35">
      <c r="A5685" s="127" t="s">
        <v>6068</v>
      </c>
      <c r="B5685" s="128">
        <v>937298</v>
      </c>
      <c r="D5685" s="127" t="s">
        <v>13118</v>
      </c>
      <c r="E5685" s="258">
        <v>937298</v>
      </c>
    </row>
    <row r="5686" spans="1:5" ht="14.5" x14ac:dyDescent="0.35">
      <c r="A5686" s="127" t="s">
        <v>6069</v>
      </c>
      <c r="B5686" s="128">
        <v>652784</v>
      </c>
      <c r="D5686" s="127" t="s">
        <v>13119</v>
      </c>
      <c r="E5686" s="258">
        <v>652784</v>
      </c>
    </row>
    <row r="5687" spans="1:5" ht="14.5" x14ac:dyDescent="0.35">
      <c r="A5687" s="127" t="s">
        <v>6070</v>
      </c>
      <c r="B5687" s="128">
        <v>698999</v>
      </c>
      <c r="D5687" s="127" t="s">
        <v>13120</v>
      </c>
      <c r="E5687" s="258">
        <v>698999</v>
      </c>
    </row>
    <row r="5688" spans="1:5" ht="14.5" x14ac:dyDescent="0.35">
      <c r="A5688" s="127" t="s">
        <v>6071</v>
      </c>
      <c r="B5688" s="128">
        <v>92421</v>
      </c>
      <c r="D5688" s="127" t="s">
        <v>13121</v>
      </c>
      <c r="E5688" s="258">
        <v>92421</v>
      </c>
    </row>
    <row r="5689" spans="1:5" ht="14.5" x14ac:dyDescent="0.35">
      <c r="A5689" s="127" t="s">
        <v>6072</v>
      </c>
      <c r="B5689" s="128">
        <v>0</v>
      </c>
      <c r="D5689" s="127" t="s">
        <v>13122</v>
      </c>
      <c r="E5689" s="258">
        <v>0</v>
      </c>
    </row>
    <row r="5690" spans="1:5" ht="14.5" x14ac:dyDescent="0.35">
      <c r="A5690" s="127" t="s">
        <v>49470</v>
      </c>
      <c r="B5690" s="128">
        <v>0</v>
      </c>
      <c r="D5690" s="127" t="s">
        <v>49673</v>
      </c>
      <c r="E5690" s="258">
        <v>0</v>
      </c>
    </row>
    <row r="5691" spans="1:5" ht="14.5" x14ac:dyDescent="0.35">
      <c r="A5691" s="127" t="s">
        <v>6073</v>
      </c>
      <c r="B5691" s="128">
        <v>569018</v>
      </c>
      <c r="D5691" s="127" t="s">
        <v>13123</v>
      </c>
      <c r="E5691" s="258">
        <v>569018</v>
      </c>
    </row>
    <row r="5692" spans="1:5" ht="14.5" x14ac:dyDescent="0.35">
      <c r="A5692" s="127" t="s">
        <v>6074</v>
      </c>
      <c r="B5692" s="128">
        <v>9025015</v>
      </c>
      <c r="D5692" s="127" t="s">
        <v>13124</v>
      </c>
      <c r="E5692" s="258">
        <v>9025015</v>
      </c>
    </row>
    <row r="5693" spans="1:5" ht="14.5" x14ac:dyDescent="0.35">
      <c r="A5693" s="127" t="s">
        <v>6075</v>
      </c>
      <c r="B5693" s="128">
        <v>177630</v>
      </c>
      <c r="D5693" s="127" t="s">
        <v>13125</v>
      </c>
      <c r="E5693" s="258">
        <v>177630</v>
      </c>
    </row>
    <row r="5694" spans="1:5" ht="14.5" x14ac:dyDescent="0.35">
      <c r="A5694" s="127" t="s">
        <v>6076</v>
      </c>
      <c r="B5694" s="128">
        <v>0</v>
      </c>
      <c r="D5694" s="127" t="s">
        <v>13126</v>
      </c>
      <c r="E5694" s="258">
        <v>0</v>
      </c>
    </row>
    <row r="5695" spans="1:5" ht="14.5" x14ac:dyDescent="0.35">
      <c r="A5695" s="127" t="s">
        <v>6077</v>
      </c>
      <c r="B5695" s="128">
        <v>31029383</v>
      </c>
      <c r="D5695" s="127" t="s">
        <v>13127</v>
      </c>
      <c r="E5695" s="258">
        <v>31029383</v>
      </c>
    </row>
    <row r="5696" spans="1:5" ht="14.5" x14ac:dyDescent="0.35">
      <c r="A5696" s="127" t="s">
        <v>6078</v>
      </c>
      <c r="B5696" s="128">
        <v>554576</v>
      </c>
      <c r="D5696" s="127" t="s">
        <v>13128</v>
      </c>
      <c r="E5696" s="258">
        <v>554576</v>
      </c>
    </row>
    <row r="5697" spans="1:5" ht="14.5" x14ac:dyDescent="0.35">
      <c r="A5697" s="127" t="s">
        <v>6079</v>
      </c>
      <c r="B5697" s="128">
        <v>105419</v>
      </c>
      <c r="D5697" s="127" t="s">
        <v>13129</v>
      </c>
      <c r="E5697" s="258">
        <v>105419</v>
      </c>
    </row>
    <row r="5698" spans="1:5" ht="14.5" x14ac:dyDescent="0.35">
      <c r="A5698" s="127" t="s">
        <v>6080</v>
      </c>
      <c r="B5698" s="128">
        <v>418818</v>
      </c>
      <c r="D5698" s="127" t="s">
        <v>13130</v>
      </c>
      <c r="E5698" s="258">
        <v>418818</v>
      </c>
    </row>
    <row r="5699" spans="1:5" ht="14.5" x14ac:dyDescent="0.35">
      <c r="A5699" s="127" t="s">
        <v>6081</v>
      </c>
      <c r="B5699" s="128">
        <v>293169</v>
      </c>
      <c r="D5699" s="127" t="s">
        <v>13131</v>
      </c>
      <c r="E5699" s="258">
        <v>293169</v>
      </c>
    </row>
    <row r="5700" spans="1:5" ht="14.5" x14ac:dyDescent="0.35">
      <c r="A5700" s="127" t="s">
        <v>6082</v>
      </c>
      <c r="B5700" s="128">
        <v>1169820</v>
      </c>
      <c r="D5700" s="127" t="s">
        <v>13132</v>
      </c>
      <c r="E5700" s="258">
        <v>1169820</v>
      </c>
    </row>
    <row r="5701" spans="1:5" ht="14.5" x14ac:dyDescent="0.35">
      <c r="A5701" s="127" t="s">
        <v>6083</v>
      </c>
      <c r="B5701" s="128">
        <v>1253586</v>
      </c>
      <c r="D5701" s="127" t="s">
        <v>13133</v>
      </c>
      <c r="E5701" s="258">
        <v>1253586</v>
      </c>
    </row>
    <row r="5702" spans="1:5" ht="14.5" x14ac:dyDescent="0.35">
      <c r="A5702" s="127" t="s">
        <v>6084</v>
      </c>
      <c r="B5702" s="128">
        <v>5960348</v>
      </c>
      <c r="D5702" s="127" t="s">
        <v>13134</v>
      </c>
      <c r="E5702" s="258">
        <v>5960348</v>
      </c>
    </row>
    <row r="5703" spans="1:5" ht="14.5" x14ac:dyDescent="0.35">
      <c r="A5703" s="127" t="s">
        <v>6085</v>
      </c>
      <c r="B5703" s="128">
        <v>75090</v>
      </c>
      <c r="D5703" s="127" t="s">
        <v>13135</v>
      </c>
      <c r="E5703" s="258">
        <v>75090</v>
      </c>
    </row>
    <row r="5704" spans="1:5" ht="14.5" x14ac:dyDescent="0.35">
      <c r="A5704" s="127" t="s">
        <v>6086</v>
      </c>
      <c r="B5704" s="128">
        <v>0</v>
      </c>
      <c r="D5704" s="127" t="s">
        <v>13136</v>
      </c>
      <c r="E5704" s="258">
        <v>0</v>
      </c>
    </row>
    <row r="5705" spans="1:5" ht="14.5" x14ac:dyDescent="0.35">
      <c r="A5705" s="127" t="s">
        <v>6087</v>
      </c>
      <c r="B5705" s="128">
        <v>5674390</v>
      </c>
      <c r="D5705" s="127" t="s">
        <v>13137</v>
      </c>
      <c r="E5705" s="258">
        <v>5674390</v>
      </c>
    </row>
    <row r="5706" spans="1:5" ht="14.5" x14ac:dyDescent="0.35">
      <c r="A5706" s="127" t="s">
        <v>6088</v>
      </c>
      <c r="B5706" s="128">
        <v>88648591</v>
      </c>
      <c r="D5706" s="127" t="s">
        <v>13138</v>
      </c>
      <c r="E5706" s="258">
        <v>88648591</v>
      </c>
    </row>
    <row r="5707" spans="1:5" ht="14.5" x14ac:dyDescent="0.35">
      <c r="A5707" s="127" t="s">
        <v>6089</v>
      </c>
      <c r="B5707" s="128">
        <v>59203</v>
      </c>
      <c r="D5707" s="127" t="s">
        <v>13139</v>
      </c>
      <c r="E5707" s="258">
        <v>59203</v>
      </c>
    </row>
    <row r="5708" spans="1:5" ht="14.5" x14ac:dyDescent="0.35">
      <c r="A5708" s="127" t="s">
        <v>6090</v>
      </c>
      <c r="B5708" s="128">
        <v>530024</v>
      </c>
      <c r="D5708" s="127" t="s">
        <v>13140</v>
      </c>
      <c r="E5708" s="258">
        <v>530024</v>
      </c>
    </row>
    <row r="5709" spans="1:5" ht="14.5" x14ac:dyDescent="0.35">
      <c r="A5709" s="127" t="s">
        <v>6091</v>
      </c>
      <c r="B5709" s="128">
        <v>335052</v>
      </c>
      <c r="D5709" s="127" t="s">
        <v>13141</v>
      </c>
      <c r="E5709" s="258">
        <v>335052</v>
      </c>
    </row>
    <row r="5710" spans="1:5" ht="14.5" x14ac:dyDescent="0.35">
      <c r="A5710" s="127" t="s">
        <v>6092</v>
      </c>
      <c r="B5710" s="128">
        <v>1192928</v>
      </c>
      <c r="D5710" s="127" t="s">
        <v>13142</v>
      </c>
      <c r="E5710" s="258">
        <v>1192928</v>
      </c>
    </row>
    <row r="5711" spans="1:5" ht="14.5" x14ac:dyDescent="0.35">
      <c r="A5711" s="127" t="s">
        <v>6093</v>
      </c>
      <c r="B5711" s="128">
        <v>0</v>
      </c>
      <c r="D5711" s="127" t="s">
        <v>13143</v>
      </c>
      <c r="E5711" s="258">
        <v>0</v>
      </c>
    </row>
    <row r="5712" spans="1:5" ht="14.5" x14ac:dyDescent="0.35">
      <c r="A5712" s="127" t="s">
        <v>6094</v>
      </c>
      <c r="B5712" s="128">
        <v>1187151</v>
      </c>
      <c r="D5712" s="127" t="s">
        <v>13144</v>
      </c>
      <c r="E5712" s="258">
        <v>1187151</v>
      </c>
    </row>
    <row r="5713" spans="1:5" ht="14.5" x14ac:dyDescent="0.35">
      <c r="A5713" s="127" t="s">
        <v>6095</v>
      </c>
      <c r="B5713" s="128">
        <v>50538</v>
      </c>
      <c r="D5713" s="127" t="s">
        <v>13145</v>
      </c>
      <c r="E5713" s="258">
        <v>50538</v>
      </c>
    </row>
    <row r="5714" spans="1:5" ht="14.5" x14ac:dyDescent="0.35">
      <c r="A5714" s="127" t="s">
        <v>6096</v>
      </c>
      <c r="B5714" s="128">
        <v>177630</v>
      </c>
      <c r="D5714" s="127" t="s">
        <v>13146</v>
      </c>
      <c r="E5714" s="258">
        <v>177630</v>
      </c>
    </row>
    <row r="5715" spans="1:5" ht="14.5" x14ac:dyDescent="0.35">
      <c r="A5715" s="127" t="s">
        <v>6097</v>
      </c>
      <c r="B5715" s="128">
        <v>483808</v>
      </c>
      <c r="D5715" s="127" t="s">
        <v>13147</v>
      </c>
      <c r="E5715" s="258">
        <v>483808</v>
      </c>
    </row>
    <row r="5716" spans="1:5" ht="14.5" x14ac:dyDescent="0.35">
      <c r="A5716" s="127" t="s">
        <v>6098</v>
      </c>
      <c r="B5716" s="128">
        <v>413041</v>
      </c>
      <c r="D5716" s="127" t="s">
        <v>13148</v>
      </c>
      <c r="E5716" s="258">
        <v>413041</v>
      </c>
    </row>
    <row r="5717" spans="1:5" ht="14.5" x14ac:dyDescent="0.35">
      <c r="A5717" s="127" t="s">
        <v>6099</v>
      </c>
      <c r="B5717" s="128">
        <v>0</v>
      </c>
      <c r="D5717" s="127" t="s">
        <v>13149</v>
      </c>
      <c r="E5717" s="258">
        <v>0</v>
      </c>
    </row>
    <row r="5718" spans="1:5" ht="14.5" x14ac:dyDescent="0.35">
      <c r="A5718" s="127" t="s">
        <v>6100</v>
      </c>
      <c r="B5718" s="128">
        <v>114084</v>
      </c>
      <c r="D5718" s="127" t="s">
        <v>13150</v>
      </c>
      <c r="E5718" s="258">
        <v>114084</v>
      </c>
    </row>
    <row r="5719" spans="1:5" ht="14.5" x14ac:dyDescent="0.35">
      <c r="A5719" s="127" t="s">
        <v>6101</v>
      </c>
      <c r="B5719" s="128">
        <v>311944</v>
      </c>
      <c r="D5719" s="127" t="s">
        <v>13151</v>
      </c>
      <c r="E5719" s="258">
        <v>311944</v>
      </c>
    </row>
    <row r="5720" spans="1:5" ht="14.5" x14ac:dyDescent="0.35">
      <c r="A5720" s="127" t="s">
        <v>6102</v>
      </c>
      <c r="B5720" s="128">
        <v>6893324</v>
      </c>
      <c r="D5720" s="127" t="s">
        <v>13152</v>
      </c>
      <c r="E5720" s="258">
        <v>6893324</v>
      </c>
    </row>
    <row r="5721" spans="1:5" ht="14.5" x14ac:dyDescent="0.35">
      <c r="A5721" s="127" t="s">
        <v>6105</v>
      </c>
      <c r="B5721" s="128">
        <v>3145534</v>
      </c>
      <c r="D5721" s="127" t="s">
        <v>13155</v>
      </c>
      <c r="E5721" s="258">
        <v>3145534</v>
      </c>
    </row>
    <row r="5722" spans="1:5" ht="14.5" x14ac:dyDescent="0.35">
      <c r="A5722" s="127" t="s">
        <v>6106</v>
      </c>
      <c r="B5722" s="128">
        <v>2517292</v>
      </c>
      <c r="D5722" s="127" t="s">
        <v>13156</v>
      </c>
      <c r="E5722" s="258">
        <v>2517292</v>
      </c>
    </row>
    <row r="5723" spans="1:5" ht="14.5" x14ac:dyDescent="0.35">
      <c r="A5723" s="127" t="s">
        <v>6103</v>
      </c>
      <c r="B5723" s="128">
        <v>758213</v>
      </c>
      <c r="D5723" s="127" t="s">
        <v>13153</v>
      </c>
      <c r="E5723" s="258">
        <v>758213</v>
      </c>
    </row>
    <row r="5724" spans="1:5" ht="14.5" x14ac:dyDescent="0.35">
      <c r="A5724" s="127" t="s">
        <v>6104</v>
      </c>
      <c r="B5724" s="128">
        <v>72201</v>
      </c>
      <c r="D5724" s="127" t="s">
        <v>13154</v>
      </c>
      <c r="E5724" s="258">
        <v>72201</v>
      </c>
    </row>
    <row r="5725" spans="1:5" ht="14.5" x14ac:dyDescent="0.35">
      <c r="A5725" s="127" t="s">
        <v>6107</v>
      </c>
      <c r="B5725" s="128">
        <v>21475767</v>
      </c>
      <c r="D5725" s="127" t="s">
        <v>13157</v>
      </c>
      <c r="E5725" s="258">
        <v>21475767</v>
      </c>
    </row>
    <row r="5726" spans="1:5" ht="14.5" x14ac:dyDescent="0.35">
      <c r="A5726" s="127" t="s">
        <v>6108</v>
      </c>
      <c r="B5726" s="128">
        <v>0</v>
      </c>
      <c r="D5726" s="127" t="s">
        <v>13158</v>
      </c>
      <c r="E5726" s="258">
        <v>0</v>
      </c>
    </row>
    <row r="5727" spans="1:5" ht="14.5" x14ac:dyDescent="0.35">
      <c r="A5727" s="127" t="s">
        <v>6109</v>
      </c>
      <c r="B5727" s="128">
        <v>37540</v>
      </c>
      <c r="D5727" s="127" t="s">
        <v>13159</v>
      </c>
      <c r="E5727" s="258">
        <v>37540</v>
      </c>
    </row>
    <row r="5728" spans="1:5" ht="14.5" x14ac:dyDescent="0.35">
      <c r="A5728" s="127" t="s">
        <v>6110</v>
      </c>
      <c r="B5728" s="128">
        <v>6278080</v>
      </c>
      <c r="D5728" s="127" t="s">
        <v>13160</v>
      </c>
      <c r="E5728" s="258">
        <v>6278080</v>
      </c>
    </row>
    <row r="5729" spans="1:5" ht="14.5" x14ac:dyDescent="0.35">
      <c r="A5729" s="127" t="s">
        <v>6111</v>
      </c>
      <c r="B5729" s="128">
        <v>150190</v>
      </c>
      <c r="D5729" s="127" t="s">
        <v>13161</v>
      </c>
      <c r="E5729" s="258">
        <v>150190</v>
      </c>
    </row>
    <row r="5730" spans="1:5" ht="14.5" x14ac:dyDescent="0.35">
      <c r="A5730" s="127" t="s">
        <v>6112</v>
      </c>
      <c r="B5730" s="128">
        <v>9943549</v>
      </c>
      <c r="D5730" s="127" t="s">
        <v>13162</v>
      </c>
      <c r="E5730" s="258">
        <v>9943549</v>
      </c>
    </row>
    <row r="5731" spans="1:5" ht="14.5" x14ac:dyDescent="0.35">
      <c r="A5731" s="127" t="s">
        <v>6113</v>
      </c>
      <c r="B5731" s="128">
        <v>0</v>
      </c>
      <c r="D5731" s="127" t="s">
        <v>13163</v>
      </c>
      <c r="E5731" s="258">
        <v>0</v>
      </c>
    </row>
    <row r="5732" spans="1:5" ht="14.5" x14ac:dyDescent="0.35">
      <c r="A5732" s="127" t="s">
        <v>6114</v>
      </c>
      <c r="B5732" s="128">
        <v>64980</v>
      </c>
      <c r="D5732" s="127" t="s">
        <v>13164</v>
      </c>
      <c r="E5732" s="258">
        <v>64980</v>
      </c>
    </row>
    <row r="5733" spans="1:5" ht="14.5" x14ac:dyDescent="0.35">
      <c r="A5733" s="127" t="s">
        <v>6115</v>
      </c>
      <c r="B5733" s="128">
        <v>4159387</v>
      </c>
      <c r="D5733" s="127" t="s">
        <v>13165</v>
      </c>
      <c r="E5733" s="258">
        <v>4159387</v>
      </c>
    </row>
    <row r="5734" spans="1:5" ht="14.5" x14ac:dyDescent="0.35">
      <c r="A5734" s="127" t="s">
        <v>6116</v>
      </c>
      <c r="B5734" s="128">
        <v>9147775</v>
      </c>
      <c r="D5734" s="127" t="s">
        <v>13166</v>
      </c>
      <c r="E5734" s="258">
        <v>9147775</v>
      </c>
    </row>
    <row r="5735" spans="1:5" ht="14.5" x14ac:dyDescent="0.35">
      <c r="A5735" s="127" t="s">
        <v>6117</v>
      </c>
      <c r="B5735" s="128">
        <v>795763</v>
      </c>
      <c r="D5735" s="127" t="s">
        <v>13167</v>
      </c>
      <c r="E5735" s="258">
        <v>795763</v>
      </c>
    </row>
    <row r="5736" spans="1:5" ht="14.5" x14ac:dyDescent="0.35">
      <c r="A5736" s="127" t="s">
        <v>6118</v>
      </c>
      <c r="B5736" s="128">
        <v>14435121</v>
      </c>
      <c r="D5736" s="127" t="s">
        <v>13168</v>
      </c>
      <c r="E5736" s="258">
        <v>14435121</v>
      </c>
    </row>
    <row r="5737" spans="1:5" ht="14.5" x14ac:dyDescent="0.35">
      <c r="A5737" s="127" t="s">
        <v>6124</v>
      </c>
      <c r="B5737" s="128">
        <v>2323764</v>
      </c>
      <c r="D5737" s="127" t="s">
        <v>13174</v>
      </c>
      <c r="E5737" s="258">
        <v>2323764</v>
      </c>
    </row>
    <row r="5738" spans="1:5" ht="14.5" x14ac:dyDescent="0.35">
      <c r="A5738" s="127" t="s">
        <v>6119</v>
      </c>
      <c r="B5738" s="128">
        <v>142969</v>
      </c>
      <c r="D5738" s="127" t="s">
        <v>13169</v>
      </c>
      <c r="E5738" s="258">
        <v>142969</v>
      </c>
    </row>
    <row r="5739" spans="1:5" ht="14.5" x14ac:dyDescent="0.35">
      <c r="A5739" s="127" t="s">
        <v>6120</v>
      </c>
      <c r="B5739" s="128">
        <v>163188</v>
      </c>
      <c r="D5739" s="127" t="s">
        <v>13170</v>
      </c>
      <c r="E5739" s="258">
        <v>163188</v>
      </c>
    </row>
    <row r="5740" spans="1:5" ht="14.5" x14ac:dyDescent="0.35">
      <c r="A5740" s="127" t="s">
        <v>6121</v>
      </c>
      <c r="B5740" s="128">
        <v>0</v>
      </c>
      <c r="D5740" s="127" t="s">
        <v>13171</v>
      </c>
      <c r="E5740" s="258">
        <v>0</v>
      </c>
    </row>
    <row r="5741" spans="1:5" ht="14.5" x14ac:dyDescent="0.35">
      <c r="A5741" s="127" t="s">
        <v>6122</v>
      </c>
      <c r="B5741" s="128">
        <v>67869</v>
      </c>
      <c r="D5741" s="127" t="s">
        <v>13172</v>
      </c>
      <c r="E5741" s="258">
        <v>67869</v>
      </c>
    </row>
    <row r="5742" spans="1:5" ht="14.5" x14ac:dyDescent="0.35">
      <c r="A5742" s="127" t="s">
        <v>6123</v>
      </c>
      <c r="B5742" s="128">
        <v>213736</v>
      </c>
      <c r="D5742" s="127" t="s">
        <v>13173</v>
      </c>
      <c r="E5742" s="258">
        <v>213736</v>
      </c>
    </row>
    <row r="5743" spans="1:5" ht="14.5" x14ac:dyDescent="0.35">
      <c r="A5743" s="127" t="s">
        <v>6125</v>
      </c>
      <c r="B5743" s="128">
        <v>3470487</v>
      </c>
      <c r="D5743" s="127" t="s">
        <v>13175</v>
      </c>
      <c r="E5743" s="258">
        <v>3470487</v>
      </c>
    </row>
    <row r="5744" spans="1:5" ht="14.5" x14ac:dyDescent="0.35">
      <c r="A5744" s="127" t="s">
        <v>6126</v>
      </c>
      <c r="B5744" s="128">
        <v>0</v>
      </c>
      <c r="D5744" s="127" t="s">
        <v>13176</v>
      </c>
      <c r="E5744" s="258">
        <v>0</v>
      </c>
    </row>
    <row r="5745" spans="1:5" ht="14.5" x14ac:dyDescent="0.35">
      <c r="A5745" s="127" t="s">
        <v>6127</v>
      </c>
      <c r="B5745" s="128">
        <v>2878</v>
      </c>
      <c r="D5745" s="127" t="s">
        <v>13177</v>
      </c>
      <c r="E5745" s="258">
        <v>2878</v>
      </c>
    </row>
    <row r="5746" spans="1:5" ht="14.5" x14ac:dyDescent="0.35">
      <c r="A5746" s="127" t="s">
        <v>6128</v>
      </c>
      <c r="B5746" s="128">
        <v>29257306</v>
      </c>
      <c r="D5746" s="127" t="s">
        <v>13178</v>
      </c>
      <c r="E5746" s="258">
        <v>29257306</v>
      </c>
    </row>
    <row r="5747" spans="1:5" ht="14.5" x14ac:dyDescent="0.35">
      <c r="A5747" s="127" t="s">
        <v>6129</v>
      </c>
      <c r="B5747" s="128">
        <v>264285</v>
      </c>
      <c r="D5747" s="127" t="s">
        <v>13179</v>
      </c>
      <c r="E5747" s="258">
        <v>264285</v>
      </c>
    </row>
    <row r="5748" spans="1:5" ht="14.5" x14ac:dyDescent="0.35">
      <c r="A5748" s="127" t="s">
        <v>6130</v>
      </c>
      <c r="B5748" s="128">
        <v>72201</v>
      </c>
      <c r="D5748" s="127" t="s">
        <v>13180</v>
      </c>
      <c r="E5748" s="258">
        <v>72201</v>
      </c>
    </row>
    <row r="5749" spans="1:5" ht="14.5" x14ac:dyDescent="0.35">
      <c r="A5749" s="127" t="s">
        <v>6131</v>
      </c>
      <c r="B5749" s="128">
        <v>1591537</v>
      </c>
      <c r="D5749" s="127" t="s">
        <v>13181</v>
      </c>
      <c r="E5749" s="258">
        <v>1591537</v>
      </c>
    </row>
    <row r="5750" spans="1:5" ht="14.5" x14ac:dyDescent="0.35">
      <c r="A5750" s="127" t="s">
        <v>6132</v>
      </c>
      <c r="B5750" s="128">
        <v>8451654</v>
      </c>
      <c r="D5750" s="127" t="s">
        <v>13182</v>
      </c>
      <c r="E5750" s="258">
        <v>8451654</v>
      </c>
    </row>
    <row r="5751" spans="1:5" ht="14.5" x14ac:dyDescent="0.35">
      <c r="A5751" s="127" t="s">
        <v>6133</v>
      </c>
      <c r="B5751" s="128">
        <v>28874</v>
      </c>
      <c r="D5751" s="127" t="s">
        <v>13183</v>
      </c>
      <c r="E5751" s="258">
        <v>28874</v>
      </c>
    </row>
    <row r="5752" spans="1:5" ht="14.5" x14ac:dyDescent="0.35">
      <c r="A5752" s="127" t="s">
        <v>6134</v>
      </c>
      <c r="B5752" s="128">
        <v>330719</v>
      </c>
      <c r="D5752" s="127" t="s">
        <v>13184</v>
      </c>
      <c r="E5752" s="258">
        <v>330719</v>
      </c>
    </row>
    <row r="5753" spans="1:5" ht="14.5" x14ac:dyDescent="0.35">
      <c r="A5753" s="127" t="s">
        <v>6135</v>
      </c>
      <c r="B5753" s="128">
        <v>14309472</v>
      </c>
      <c r="D5753" s="127" t="s">
        <v>13185</v>
      </c>
      <c r="E5753" s="258">
        <v>14309472</v>
      </c>
    </row>
    <row r="5754" spans="1:5" ht="14.5" x14ac:dyDescent="0.35">
      <c r="A5754" s="127" t="s">
        <v>6136</v>
      </c>
      <c r="B5754" s="128">
        <v>309056</v>
      </c>
      <c r="D5754" s="127" t="s">
        <v>13186</v>
      </c>
      <c r="E5754" s="258">
        <v>309056</v>
      </c>
    </row>
    <row r="5755" spans="1:5" ht="14.5" x14ac:dyDescent="0.35">
      <c r="A5755" s="127" t="s">
        <v>6137</v>
      </c>
      <c r="B5755" s="128">
        <v>6969869</v>
      </c>
      <c r="D5755" s="127" t="s">
        <v>13187</v>
      </c>
      <c r="E5755" s="258">
        <v>6969869</v>
      </c>
    </row>
    <row r="5756" spans="1:5" ht="14.5" x14ac:dyDescent="0.35">
      <c r="A5756" s="127" t="s">
        <v>6138</v>
      </c>
      <c r="B5756" s="128">
        <v>160300</v>
      </c>
      <c r="D5756" s="127" t="s">
        <v>13188</v>
      </c>
      <c r="E5756" s="258">
        <v>160300</v>
      </c>
    </row>
    <row r="5757" spans="1:5" ht="14.5" x14ac:dyDescent="0.35">
      <c r="A5757" s="127" t="s">
        <v>6139</v>
      </c>
      <c r="B5757" s="128">
        <v>79422</v>
      </c>
      <c r="D5757" s="127" t="s">
        <v>13189</v>
      </c>
      <c r="E5757" s="258">
        <v>79422</v>
      </c>
    </row>
    <row r="5758" spans="1:5" ht="14.5" x14ac:dyDescent="0.35">
      <c r="A5758" s="127" t="s">
        <v>6140</v>
      </c>
      <c r="B5758" s="128">
        <v>4674979</v>
      </c>
      <c r="D5758" s="127" t="s">
        <v>13190</v>
      </c>
      <c r="E5758" s="258">
        <v>4674979</v>
      </c>
    </row>
    <row r="5759" spans="1:5" ht="14.5" x14ac:dyDescent="0.35">
      <c r="A5759" s="127" t="s">
        <v>6141</v>
      </c>
      <c r="B5759" s="128">
        <v>2502849</v>
      </c>
      <c r="D5759" s="127" t="s">
        <v>13191</v>
      </c>
      <c r="E5759" s="258">
        <v>2502849</v>
      </c>
    </row>
    <row r="5760" spans="1:5" ht="14.5" x14ac:dyDescent="0.35">
      <c r="A5760" s="127" t="s">
        <v>6142</v>
      </c>
      <c r="B5760" s="128">
        <v>4081398</v>
      </c>
      <c r="D5760" s="127" t="s">
        <v>13192</v>
      </c>
      <c r="E5760" s="258">
        <v>4081398</v>
      </c>
    </row>
    <row r="5761" spans="1:5" ht="14.5" x14ac:dyDescent="0.35">
      <c r="A5761" s="127" t="s">
        <v>6143</v>
      </c>
      <c r="B5761" s="128">
        <v>99642</v>
      </c>
      <c r="D5761" s="127" t="s">
        <v>13193</v>
      </c>
      <c r="E5761" s="258">
        <v>99642</v>
      </c>
    </row>
    <row r="5762" spans="1:5" ht="14.5" x14ac:dyDescent="0.35">
      <c r="A5762" s="127" t="s">
        <v>6144</v>
      </c>
      <c r="B5762" s="128">
        <v>5811592</v>
      </c>
      <c r="D5762" s="127" t="s">
        <v>13194</v>
      </c>
      <c r="E5762" s="258">
        <v>5811592</v>
      </c>
    </row>
    <row r="5763" spans="1:5" ht="14.5" x14ac:dyDescent="0.35">
      <c r="A5763" s="127" t="s">
        <v>6145</v>
      </c>
      <c r="B5763" s="128">
        <v>141976976</v>
      </c>
      <c r="D5763" s="127" t="s">
        <v>13195</v>
      </c>
      <c r="E5763" s="258">
        <v>141976976</v>
      </c>
    </row>
    <row r="5764" spans="1:5" ht="14.5" x14ac:dyDescent="0.35">
      <c r="A5764" s="127" t="s">
        <v>6146</v>
      </c>
      <c r="B5764" s="128">
        <v>2053692</v>
      </c>
      <c r="D5764" s="127" t="s">
        <v>13196</v>
      </c>
      <c r="E5764" s="258">
        <v>2053692</v>
      </c>
    </row>
    <row r="5765" spans="1:5" ht="14.5" x14ac:dyDescent="0.35">
      <c r="A5765" s="127" t="s">
        <v>6147</v>
      </c>
      <c r="B5765" s="128">
        <v>0</v>
      </c>
      <c r="D5765" s="127" t="s">
        <v>13197</v>
      </c>
      <c r="E5765" s="258">
        <v>0</v>
      </c>
    </row>
    <row r="5766" spans="1:5" ht="14.5" x14ac:dyDescent="0.35">
      <c r="A5766" s="127" t="s">
        <v>6148</v>
      </c>
      <c r="B5766" s="128">
        <v>0</v>
      </c>
      <c r="D5766" s="127" t="s">
        <v>13198</v>
      </c>
      <c r="E5766" s="258">
        <v>0</v>
      </c>
    </row>
    <row r="5767" spans="1:5" ht="14.5" x14ac:dyDescent="0.35">
      <c r="A5767" s="127" t="s">
        <v>6149</v>
      </c>
      <c r="B5767" s="128">
        <v>207959</v>
      </c>
      <c r="D5767" s="127" t="s">
        <v>13199</v>
      </c>
      <c r="E5767" s="258">
        <v>207959</v>
      </c>
    </row>
    <row r="5768" spans="1:5" ht="14.5" x14ac:dyDescent="0.35">
      <c r="A5768" s="127" t="s">
        <v>6150</v>
      </c>
      <c r="B5768" s="128">
        <v>0</v>
      </c>
      <c r="D5768" s="127" t="s">
        <v>13200</v>
      </c>
      <c r="E5768" s="258">
        <v>0</v>
      </c>
    </row>
    <row r="5769" spans="1:5" ht="14.5" x14ac:dyDescent="0.35">
      <c r="A5769" s="127" t="s">
        <v>6151</v>
      </c>
      <c r="B5769" s="128">
        <v>38984</v>
      </c>
      <c r="D5769" s="127" t="s">
        <v>13201</v>
      </c>
      <c r="E5769" s="258">
        <v>38984</v>
      </c>
    </row>
    <row r="5770" spans="1:5" ht="14.5" x14ac:dyDescent="0.35">
      <c r="A5770" s="127" t="s">
        <v>6152</v>
      </c>
      <c r="B5770" s="128">
        <v>161744</v>
      </c>
      <c r="D5770" s="127" t="s">
        <v>13202</v>
      </c>
      <c r="E5770" s="258">
        <v>161744</v>
      </c>
    </row>
    <row r="5771" spans="1:5" ht="14.5" x14ac:dyDescent="0.35">
      <c r="A5771" s="127" t="s">
        <v>6153</v>
      </c>
      <c r="B5771" s="128">
        <v>1390788</v>
      </c>
      <c r="D5771" s="127" t="s">
        <v>13203</v>
      </c>
      <c r="E5771" s="258">
        <v>1390788</v>
      </c>
    </row>
    <row r="5772" spans="1:5" ht="14.5" x14ac:dyDescent="0.35">
      <c r="A5772" s="127" t="s">
        <v>6154</v>
      </c>
      <c r="B5772" s="128">
        <v>0</v>
      </c>
      <c r="D5772" s="127" t="s">
        <v>13204</v>
      </c>
      <c r="E5772" s="258">
        <v>0</v>
      </c>
    </row>
    <row r="5773" spans="1:5" ht="14.5" x14ac:dyDescent="0.35">
      <c r="A5773" s="127" t="s">
        <v>6155</v>
      </c>
      <c r="B5773" s="128">
        <v>216625</v>
      </c>
      <c r="D5773" s="127" t="s">
        <v>13205</v>
      </c>
      <c r="E5773" s="258">
        <v>216625</v>
      </c>
    </row>
    <row r="5774" spans="1:5" ht="14.5" x14ac:dyDescent="0.35">
      <c r="A5774" s="127" t="s">
        <v>6156</v>
      </c>
      <c r="B5774" s="128">
        <v>192073</v>
      </c>
      <c r="D5774" s="127" t="s">
        <v>13206</v>
      </c>
      <c r="E5774" s="258">
        <v>192073</v>
      </c>
    </row>
    <row r="5775" spans="1:5" ht="14.5" x14ac:dyDescent="0.35">
      <c r="A5775" s="127" t="s">
        <v>6157</v>
      </c>
      <c r="B5775" s="128">
        <v>655672</v>
      </c>
      <c r="D5775" s="127" t="s">
        <v>13207</v>
      </c>
      <c r="E5775" s="258">
        <v>655672</v>
      </c>
    </row>
    <row r="5776" spans="1:5" ht="14.5" x14ac:dyDescent="0.35">
      <c r="A5776" s="127" t="s">
        <v>6158</v>
      </c>
      <c r="B5776" s="128">
        <v>0</v>
      </c>
      <c r="D5776" s="127" t="s">
        <v>13208</v>
      </c>
      <c r="E5776" s="258">
        <v>0</v>
      </c>
    </row>
    <row r="5777" spans="1:5" ht="14.5" x14ac:dyDescent="0.35">
      <c r="A5777" s="127" t="s">
        <v>6159</v>
      </c>
      <c r="B5777" s="128">
        <v>579128</v>
      </c>
      <c r="D5777" s="127" t="s">
        <v>13209</v>
      </c>
      <c r="E5777" s="258">
        <v>579128</v>
      </c>
    </row>
    <row r="5778" spans="1:5" ht="14.5" x14ac:dyDescent="0.35">
      <c r="A5778" s="127" t="s">
        <v>49471</v>
      </c>
      <c r="B5778" s="128">
        <v>0</v>
      </c>
      <c r="D5778" s="127" t="s">
        <v>49674</v>
      </c>
      <c r="E5778" s="258">
        <v>0</v>
      </c>
    </row>
    <row r="5779" spans="1:5" ht="14.5" x14ac:dyDescent="0.35">
      <c r="A5779" s="127" t="s">
        <v>6160</v>
      </c>
      <c r="B5779" s="128">
        <v>25986</v>
      </c>
      <c r="D5779" s="127" t="s">
        <v>13210</v>
      </c>
      <c r="E5779" s="258">
        <v>25986</v>
      </c>
    </row>
    <row r="5780" spans="1:5" ht="14.5" x14ac:dyDescent="0.35">
      <c r="A5780" s="127" t="s">
        <v>6161</v>
      </c>
      <c r="B5780" s="128">
        <v>144413</v>
      </c>
      <c r="D5780" s="127" t="s">
        <v>13211</v>
      </c>
      <c r="E5780" s="258">
        <v>144413</v>
      </c>
    </row>
    <row r="5781" spans="1:5" ht="14.5" x14ac:dyDescent="0.35">
      <c r="A5781" s="127" t="s">
        <v>6179</v>
      </c>
      <c r="B5781" s="128">
        <v>1786509</v>
      </c>
      <c r="D5781" s="127" t="s">
        <v>13229</v>
      </c>
      <c r="E5781" s="258">
        <v>1786509</v>
      </c>
    </row>
    <row r="5782" spans="1:5" ht="14.5" x14ac:dyDescent="0.35">
      <c r="A5782" s="127" t="s">
        <v>6162</v>
      </c>
      <c r="B5782" s="128">
        <v>0</v>
      </c>
      <c r="D5782" s="127" t="s">
        <v>13212</v>
      </c>
      <c r="E5782" s="258">
        <v>0</v>
      </c>
    </row>
    <row r="5783" spans="1:5" ht="14.5" x14ac:dyDescent="0.35">
      <c r="A5783" s="127" t="s">
        <v>6163</v>
      </c>
      <c r="B5783" s="128">
        <v>73646</v>
      </c>
      <c r="D5783" s="127" t="s">
        <v>13213</v>
      </c>
      <c r="E5783" s="258">
        <v>73646</v>
      </c>
    </row>
    <row r="5784" spans="1:5" ht="14.5" x14ac:dyDescent="0.35">
      <c r="A5784" s="127" t="s">
        <v>6164</v>
      </c>
      <c r="B5784" s="128">
        <v>218069</v>
      </c>
      <c r="D5784" s="127" t="s">
        <v>13214</v>
      </c>
      <c r="E5784" s="258">
        <v>218069</v>
      </c>
    </row>
    <row r="5785" spans="1:5" ht="14.5" x14ac:dyDescent="0.35">
      <c r="A5785" s="127" t="s">
        <v>6165</v>
      </c>
      <c r="B5785" s="128">
        <v>59203</v>
      </c>
      <c r="D5785" s="127" t="s">
        <v>13215</v>
      </c>
      <c r="E5785" s="258">
        <v>59203</v>
      </c>
    </row>
    <row r="5786" spans="1:5" ht="14.5" x14ac:dyDescent="0.35">
      <c r="A5786" s="127" t="s">
        <v>6166</v>
      </c>
      <c r="B5786" s="128">
        <v>160300</v>
      </c>
      <c r="D5786" s="127" t="s">
        <v>13216</v>
      </c>
      <c r="E5786" s="258">
        <v>160300</v>
      </c>
    </row>
    <row r="5787" spans="1:5" ht="14.5" x14ac:dyDescent="0.35">
      <c r="A5787" s="127" t="s">
        <v>6167</v>
      </c>
      <c r="B5787" s="128">
        <v>111196</v>
      </c>
      <c r="D5787" s="127" t="s">
        <v>13217</v>
      </c>
      <c r="E5787" s="258">
        <v>111196</v>
      </c>
    </row>
    <row r="5788" spans="1:5" ht="14.5" x14ac:dyDescent="0.35">
      <c r="A5788" s="127" t="s">
        <v>6168</v>
      </c>
      <c r="B5788" s="128">
        <v>216625</v>
      </c>
      <c r="D5788" s="127" t="s">
        <v>13218</v>
      </c>
      <c r="E5788" s="258">
        <v>216625</v>
      </c>
    </row>
    <row r="5789" spans="1:5" ht="14.5" x14ac:dyDescent="0.35">
      <c r="A5789" s="127" t="s">
        <v>6169</v>
      </c>
      <c r="B5789" s="128">
        <v>207959</v>
      </c>
      <c r="D5789" s="127" t="s">
        <v>13219</v>
      </c>
      <c r="E5789" s="258">
        <v>207959</v>
      </c>
    </row>
    <row r="5790" spans="1:5" ht="14.5" x14ac:dyDescent="0.35">
      <c r="A5790" s="127" t="s">
        <v>6170</v>
      </c>
      <c r="B5790" s="128">
        <v>0</v>
      </c>
      <c r="D5790" s="127" t="s">
        <v>13220</v>
      </c>
      <c r="E5790" s="258">
        <v>0</v>
      </c>
    </row>
    <row r="5791" spans="1:5" ht="14.5" x14ac:dyDescent="0.35">
      <c r="A5791" s="127" t="s">
        <v>6171</v>
      </c>
      <c r="B5791" s="128">
        <v>651340</v>
      </c>
      <c r="D5791" s="127" t="s">
        <v>13221</v>
      </c>
      <c r="E5791" s="258">
        <v>651340</v>
      </c>
    </row>
    <row r="5792" spans="1:5" ht="14.5" x14ac:dyDescent="0.35">
      <c r="A5792" s="127" t="s">
        <v>6172</v>
      </c>
      <c r="B5792" s="128">
        <v>194961</v>
      </c>
      <c r="D5792" s="127" t="s">
        <v>13222</v>
      </c>
      <c r="E5792" s="258">
        <v>194961</v>
      </c>
    </row>
    <row r="5793" spans="1:5" ht="14.5" x14ac:dyDescent="0.35">
      <c r="A5793" s="127" t="s">
        <v>6173</v>
      </c>
      <c r="B5793" s="128">
        <v>194961</v>
      </c>
      <c r="D5793" s="127" t="s">
        <v>13223</v>
      </c>
      <c r="E5793" s="258">
        <v>194961</v>
      </c>
    </row>
    <row r="5794" spans="1:5" ht="14.5" x14ac:dyDescent="0.35">
      <c r="A5794" s="127" t="s">
        <v>6174</v>
      </c>
      <c r="B5794" s="128">
        <v>53426</v>
      </c>
      <c r="D5794" s="127" t="s">
        <v>13224</v>
      </c>
      <c r="E5794" s="258">
        <v>53426</v>
      </c>
    </row>
    <row r="5795" spans="1:5" ht="14.5" x14ac:dyDescent="0.35">
      <c r="A5795" s="127" t="s">
        <v>6175</v>
      </c>
      <c r="B5795" s="128">
        <v>46205</v>
      </c>
      <c r="D5795" s="127" t="s">
        <v>13225</v>
      </c>
      <c r="E5795" s="258">
        <v>46205</v>
      </c>
    </row>
    <row r="5796" spans="1:5" ht="14.5" x14ac:dyDescent="0.35">
      <c r="A5796" s="127" t="s">
        <v>6176</v>
      </c>
      <c r="B5796" s="128">
        <v>807317</v>
      </c>
      <c r="D5796" s="127" t="s">
        <v>13226</v>
      </c>
      <c r="E5796" s="258">
        <v>807317</v>
      </c>
    </row>
    <row r="5797" spans="1:5" ht="14.5" x14ac:dyDescent="0.35">
      <c r="A5797" s="127" t="s">
        <v>6180</v>
      </c>
      <c r="B5797" s="128">
        <v>4218601</v>
      </c>
      <c r="D5797" s="127" t="s">
        <v>13230</v>
      </c>
      <c r="E5797" s="258">
        <v>4218601</v>
      </c>
    </row>
    <row r="5798" spans="1:5" ht="14.5" x14ac:dyDescent="0.35">
      <c r="A5798" s="127" t="s">
        <v>6181</v>
      </c>
      <c r="B5798" s="128">
        <v>116973</v>
      </c>
      <c r="D5798" s="127" t="s">
        <v>13231</v>
      </c>
      <c r="E5798" s="258">
        <v>116973</v>
      </c>
    </row>
    <row r="5799" spans="1:5" ht="14.5" x14ac:dyDescent="0.35">
      <c r="A5799" s="127" t="s">
        <v>6177</v>
      </c>
      <c r="B5799" s="128">
        <v>245510</v>
      </c>
      <c r="D5799" s="127" t="s">
        <v>13227</v>
      </c>
      <c r="E5799" s="258">
        <v>245510</v>
      </c>
    </row>
    <row r="5800" spans="1:5" ht="14.5" x14ac:dyDescent="0.35">
      <c r="A5800" s="127" t="s">
        <v>6178</v>
      </c>
      <c r="B5800" s="128">
        <v>348050</v>
      </c>
      <c r="D5800" s="127" t="s">
        <v>13228</v>
      </c>
      <c r="E5800" s="258">
        <v>348050</v>
      </c>
    </row>
    <row r="5801" spans="1:5" ht="14.5" x14ac:dyDescent="0.35">
      <c r="A5801" s="127" t="s">
        <v>49472</v>
      </c>
      <c r="B5801" s="128">
        <v>0</v>
      </c>
      <c r="D5801" s="127" t="s">
        <v>49675</v>
      </c>
      <c r="E5801" s="258">
        <v>0</v>
      </c>
    </row>
    <row r="5802" spans="1:5" ht="14.5" x14ac:dyDescent="0.35">
      <c r="A5802" s="127" t="s">
        <v>6182</v>
      </c>
      <c r="B5802" s="128">
        <v>7859518</v>
      </c>
      <c r="D5802" s="127" t="s">
        <v>13232</v>
      </c>
      <c r="E5802" s="258">
        <v>7859518</v>
      </c>
    </row>
    <row r="5803" spans="1:5" ht="14.5" x14ac:dyDescent="0.35">
      <c r="A5803" s="127" t="s">
        <v>6183</v>
      </c>
      <c r="B5803" s="128">
        <v>0</v>
      </c>
      <c r="D5803" s="127" t="s">
        <v>13233</v>
      </c>
      <c r="E5803" s="258">
        <v>0</v>
      </c>
    </row>
    <row r="5804" spans="1:5" ht="14.5" x14ac:dyDescent="0.35">
      <c r="A5804" s="127" t="s">
        <v>6184</v>
      </c>
      <c r="B5804" s="128">
        <v>200738</v>
      </c>
      <c r="D5804" s="127" t="s">
        <v>13234</v>
      </c>
      <c r="E5804" s="258">
        <v>200738</v>
      </c>
    </row>
    <row r="5805" spans="1:5" ht="14.5" x14ac:dyDescent="0.35">
      <c r="A5805" s="127" t="s">
        <v>6185</v>
      </c>
      <c r="B5805" s="128">
        <v>0</v>
      </c>
      <c r="D5805" s="127" t="s">
        <v>13235</v>
      </c>
      <c r="E5805" s="258">
        <v>0</v>
      </c>
    </row>
    <row r="5806" spans="1:5" ht="14.5" x14ac:dyDescent="0.35">
      <c r="A5806" s="127" t="s">
        <v>6186</v>
      </c>
      <c r="B5806" s="128">
        <v>16449829</v>
      </c>
      <c r="D5806" s="127" t="s">
        <v>13236</v>
      </c>
      <c r="E5806" s="258">
        <v>16449829</v>
      </c>
    </row>
    <row r="5807" spans="1:5" ht="14.5" x14ac:dyDescent="0.35">
      <c r="A5807" s="127" t="s">
        <v>6187</v>
      </c>
      <c r="B5807" s="128">
        <v>1068724</v>
      </c>
      <c r="D5807" s="127" t="s">
        <v>13237</v>
      </c>
      <c r="E5807" s="258">
        <v>1068724</v>
      </c>
    </row>
    <row r="5808" spans="1:5" ht="14.5" x14ac:dyDescent="0.35">
      <c r="A5808" s="127" t="s">
        <v>49473</v>
      </c>
      <c r="B5808" s="128">
        <v>0</v>
      </c>
      <c r="D5808" s="127" t="s">
        <v>49676</v>
      </c>
      <c r="E5808" s="258">
        <v>0</v>
      </c>
    </row>
    <row r="5809" spans="1:5" ht="14.5" x14ac:dyDescent="0.35">
      <c r="A5809" s="127" t="s">
        <v>6188</v>
      </c>
      <c r="B5809" s="128">
        <v>25500851</v>
      </c>
      <c r="D5809" s="127" t="s">
        <v>13238</v>
      </c>
      <c r="E5809" s="258">
        <v>25500851</v>
      </c>
    </row>
    <row r="5810" spans="1:5" ht="14.5" x14ac:dyDescent="0.35">
      <c r="A5810" s="127" t="s">
        <v>6189</v>
      </c>
      <c r="B5810" s="128">
        <v>125638</v>
      </c>
      <c r="D5810" s="127" t="s">
        <v>13239</v>
      </c>
      <c r="E5810" s="258">
        <v>125638</v>
      </c>
    </row>
    <row r="5811" spans="1:5" ht="14.5" x14ac:dyDescent="0.35">
      <c r="A5811" s="127" t="s">
        <v>6190</v>
      </c>
      <c r="B5811" s="128">
        <v>0</v>
      </c>
      <c r="D5811" s="127" t="s">
        <v>13240</v>
      </c>
      <c r="E5811" s="258">
        <v>0</v>
      </c>
    </row>
    <row r="5812" spans="1:5" ht="14.5" x14ac:dyDescent="0.35">
      <c r="A5812" s="127" t="s">
        <v>6191</v>
      </c>
      <c r="B5812" s="128">
        <v>270062</v>
      </c>
      <c r="D5812" s="127" t="s">
        <v>13241</v>
      </c>
      <c r="E5812" s="258">
        <v>270062</v>
      </c>
    </row>
    <row r="5813" spans="1:5" ht="14.5" x14ac:dyDescent="0.35">
      <c r="A5813" s="127" t="s">
        <v>6192</v>
      </c>
      <c r="B5813" s="128">
        <v>0</v>
      </c>
      <c r="D5813" s="127" t="s">
        <v>13242</v>
      </c>
      <c r="E5813" s="258">
        <v>0</v>
      </c>
    </row>
    <row r="5814" spans="1:5" ht="14.5" x14ac:dyDescent="0.35">
      <c r="A5814" s="127" t="s">
        <v>6193</v>
      </c>
      <c r="B5814" s="128">
        <v>0</v>
      </c>
      <c r="D5814" s="127" t="s">
        <v>13243</v>
      </c>
      <c r="E5814" s="258">
        <v>0</v>
      </c>
    </row>
    <row r="5815" spans="1:5" ht="14.5" x14ac:dyDescent="0.35">
      <c r="A5815" s="127" t="s">
        <v>6194</v>
      </c>
      <c r="B5815" s="128">
        <v>427483</v>
      </c>
      <c r="D5815" s="127" t="s">
        <v>13244</v>
      </c>
      <c r="E5815" s="258">
        <v>427483</v>
      </c>
    </row>
    <row r="5816" spans="1:5" ht="14.5" x14ac:dyDescent="0.35">
      <c r="A5816" s="127" t="s">
        <v>6195</v>
      </c>
      <c r="B5816" s="128">
        <v>147302</v>
      </c>
      <c r="D5816" s="127" t="s">
        <v>13245</v>
      </c>
      <c r="E5816" s="258">
        <v>147302</v>
      </c>
    </row>
    <row r="5817" spans="1:5" ht="14.5" x14ac:dyDescent="0.35">
      <c r="A5817" s="127" t="s">
        <v>6196</v>
      </c>
      <c r="B5817" s="128">
        <v>405820</v>
      </c>
      <c r="D5817" s="127" t="s">
        <v>13246</v>
      </c>
      <c r="E5817" s="258">
        <v>405820</v>
      </c>
    </row>
    <row r="5818" spans="1:5" ht="14.5" x14ac:dyDescent="0.35">
      <c r="A5818" s="127" t="s">
        <v>6197</v>
      </c>
      <c r="B5818" s="128">
        <v>4240264</v>
      </c>
      <c r="D5818" s="127" t="s">
        <v>13247</v>
      </c>
      <c r="E5818" s="258">
        <v>4240264</v>
      </c>
    </row>
    <row r="5819" spans="1:5" ht="14.5" x14ac:dyDescent="0.35">
      <c r="A5819" s="127" t="s">
        <v>6198</v>
      </c>
      <c r="B5819" s="128">
        <v>1288247</v>
      </c>
      <c r="D5819" s="127" t="s">
        <v>13248</v>
      </c>
      <c r="E5819" s="258">
        <v>1288247</v>
      </c>
    </row>
    <row r="5820" spans="1:5" ht="14.5" x14ac:dyDescent="0.35">
      <c r="A5820" s="127" t="s">
        <v>6199</v>
      </c>
      <c r="B5820" s="128">
        <v>24377236</v>
      </c>
      <c r="D5820" s="127" t="s">
        <v>13249</v>
      </c>
      <c r="E5820" s="258">
        <v>24377236</v>
      </c>
    </row>
    <row r="5821" spans="1:5" ht="14.5" x14ac:dyDescent="0.35">
      <c r="A5821" s="127" t="s">
        <v>6200</v>
      </c>
      <c r="B5821" s="128">
        <v>252731</v>
      </c>
      <c r="D5821" s="127" t="s">
        <v>13250</v>
      </c>
      <c r="E5821" s="258">
        <v>252731</v>
      </c>
    </row>
    <row r="5822" spans="1:5" ht="14.5" x14ac:dyDescent="0.35">
      <c r="A5822" s="127" t="s">
        <v>6201</v>
      </c>
      <c r="B5822" s="128">
        <v>3698676</v>
      </c>
      <c r="D5822" s="127" t="s">
        <v>13251</v>
      </c>
      <c r="E5822" s="258">
        <v>3698676</v>
      </c>
    </row>
    <row r="5823" spans="1:5" ht="14.5" x14ac:dyDescent="0.35">
      <c r="A5823" s="127" t="s">
        <v>6204</v>
      </c>
      <c r="B5823" s="128">
        <v>3227855</v>
      </c>
      <c r="D5823" s="127" t="s">
        <v>13254</v>
      </c>
      <c r="E5823" s="258">
        <v>3227855</v>
      </c>
    </row>
    <row r="5824" spans="1:5" ht="14.5" x14ac:dyDescent="0.35">
      <c r="A5824" s="127" t="s">
        <v>6202</v>
      </c>
      <c r="B5824" s="128">
        <v>0</v>
      </c>
      <c r="D5824" s="127" t="s">
        <v>13252</v>
      </c>
      <c r="E5824" s="258">
        <v>0</v>
      </c>
    </row>
    <row r="5825" spans="1:5" ht="14.5" x14ac:dyDescent="0.35">
      <c r="A5825" s="127" t="s">
        <v>6203</v>
      </c>
      <c r="B5825" s="128">
        <v>0</v>
      </c>
      <c r="D5825" s="127" t="s">
        <v>13253</v>
      </c>
      <c r="E5825" s="258">
        <v>0</v>
      </c>
    </row>
    <row r="5826" spans="1:5" ht="14.5" x14ac:dyDescent="0.35">
      <c r="A5826" s="127" t="s">
        <v>6205</v>
      </c>
      <c r="B5826" s="128">
        <v>1548210</v>
      </c>
      <c r="D5826" s="127" t="s">
        <v>13255</v>
      </c>
      <c r="E5826" s="258">
        <v>1548210</v>
      </c>
    </row>
    <row r="5827" spans="1:5" ht="14.5" x14ac:dyDescent="0.35">
      <c r="A5827" s="127" t="s">
        <v>6206</v>
      </c>
      <c r="B5827" s="128">
        <v>602236</v>
      </c>
      <c r="D5827" s="127" t="s">
        <v>13256</v>
      </c>
      <c r="E5827" s="258">
        <v>602236</v>
      </c>
    </row>
    <row r="5828" spans="1:5" ht="14.5" x14ac:dyDescent="0.35">
      <c r="A5828" s="127" t="s">
        <v>6207</v>
      </c>
      <c r="B5828" s="128">
        <v>6743124</v>
      </c>
      <c r="D5828" s="127" t="s">
        <v>13257</v>
      </c>
      <c r="E5828" s="258">
        <v>6743124</v>
      </c>
    </row>
    <row r="5829" spans="1:5" ht="14.5" x14ac:dyDescent="0.35">
      <c r="A5829" s="127" t="s">
        <v>6208</v>
      </c>
      <c r="B5829" s="128">
        <v>103974</v>
      </c>
      <c r="D5829" s="127" t="s">
        <v>13258</v>
      </c>
      <c r="E5829" s="258">
        <v>103974</v>
      </c>
    </row>
    <row r="5830" spans="1:5" ht="14.5" x14ac:dyDescent="0.35">
      <c r="A5830" s="127" t="s">
        <v>6209</v>
      </c>
      <c r="B5830" s="128">
        <v>7442134</v>
      </c>
      <c r="D5830" s="127" t="s">
        <v>13259</v>
      </c>
      <c r="E5830" s="258">
        <v>7442134</v>
      </c>
    </row>
    <row r="5831" spans="1:5" ht="14.5" x14ac:dyDescent="0.35">
      <c r="A5831" s="127" t="s">
        <v>6210</v>
      </c>
      <c r="B5831" s="128">
        <v>1852943</v>
      </c>
      <c r="D5831" s="127" t="s">
        <v>13260</v>
      </c>
      <c r="E5831" s="258">
        <v>1852943</v>
      </c>
    </row>
    <row r="5832" spans="1:5" ht="14.5" x14ac:dyDescent="0.35">
      <c r="A5832" s="127" t="s">
        <v>6211</v>
      </c>
      <c r="B5832" s="128">
        <v>4758745</v>
      </c>
      <c r="D5832" s="127" t="s">
        <v>13261</v>
      </c>
      <c r="E5832" s="258">
        <v>4758745</v>
      </c>
    </row>
    <row r="5833" spans="1:5" ht="14.5" x14ac:dyDescent="0.35">
      <c r="A5833" s="127" t="s">
        <v>6212</v>
      </c>
      <c r="B5833" s="128">
        <v>137192</v>
      </c>
      <c r="D5833" s="127" t="s">
        <v>13262</v>
      </c>
      <c r="E5833" s="258">
        <v>137192</v>
      </c>
    </row>
    <row r="5834" spans="1:5" ht="14.5" x14ac:dyDescent="0.35">
      <c r="A5834" s="127" t="s">
        <v>6213</v>
      </c>
      <c r="B5834" s="128">
        <v>0</v>
      </c>
      <c r="D5834" s="127" t="s">
        <v>13263</v>
      </c>
      <c r="E5834" s="258">
        <v>0</v>
      </c>
    </row>
    <row r="5835" spans="1:5" ht="14.5" x14ac:dyDescent="0.35">
      <c r="A5835" s="127" t="s">
        <v>6214</v>
      </c>
      <c r="B5835" s="128">
        <v>30445912</v>
      </c>
      <c r="D5835" s="127" t="s">
        <v>13264</v>
      </c>
      <c r="E5835" s="258">
        <v>30445912</v>
      </c>
    </row>
    <row r="5836" spans="1:5" ht="14.5" x14ac:dyDescent="0.35">
      <c r="A5836" s="127" t="s">
        <v>6215</v>
      </c>
      <c r="B5836" s="128">
        <v>268617</v>
      </c>
      <c r="D5836" s="127" t="s">
        <v>13265</v>
      </c>
      <c r="E5836" s="258">
        <v>268617</v>
      </c>
    </row>
    <row r="5837" spans="1:5" ht="14.5" x14ac:dyDescent="0.35">
      <c r="A5837" s="127" t="s">
        <v>6216</v>
      </c>
      <c r="B5837" s="128">
        <v>200738</v>
      </c>
      <c r="D5837" s="127" t="s">
        <v>13266</v>
      </c>
      <c r="E5837" s="258">
        <v>200738</v>
      </c>
    </row>
    <row r="5838" spans="1:5" ht="14.5" x14ac:dyDescent="0.35">
      <c r="A5838" s="127" t="s">
        <v>6217</v>
      </c>
      <c r="B5838" s="128">
        <v>1761957</v>
      </c>
      <c r="D5838" s="127" t="s">
        <v>13267</v>
      </c>
      <c r="E5838" s="258">
        <v>1761957</v>
      </c>
    </row>
    <row r="5839" spans="1:5" ht="14.5" x14ac:dyDescent="0.35">
      <c r="A5839" s="127" t="s">
        <v>6218</v>
      </c>
      <c r="B5839" s="128">
        <v>14166493</v>
      </c>
      <c r="D5839" s="127" t="s">
        <v>13268</v>
      </c>
      <c r="E5839" s="258">
        <v>14166493</v>
      </c>
    </row>
    <row r="5840" spans="1:5" ht="14.5" x14ac:dyDescent="0.35">
      <c r="A5840" s="127" t="s">
        <v>6220</v>
      </c>
      <c r="B5840" s="128">
        <v>4527667</v>
      </c>
      <c r="D5840" s="127" t="s">
        <v>13270</v>
      </c>
      <c r="E5840" s="258">
        <v>4527667</v>
      </c>
    </row>
    <row r="5841" spans="1:5" ht="14.5" x14ac:dyDescent="0.35">
      <c r="A5841" s="127" t="s">
        <v>6219</v>
      </c>
      <c r="B5841" s="128">
        <v>431816</v>
      </c>
      <c r="D5841" s="127" t="s">
        <v>13269</v>
      </c>
      <c r="E5841" s="258">
        <v>431816</v>
      </c>
    </row>
    <row r="5842" spans="1:5" ht="14.5" x14ac:dyDescent="0.35">
      <c r="A5842" s="127" t="s">
        <v>6221</v>
      </c>
      <c r="B5842" s="128">
        <v>9803458</v>
      </c>
      <c r="D5842" s="127" t="s">
        <v>13271</v>
      </c>
      <c r="E5842" s="258">
        <v>9803458</v>
      </c>
    </row>
    <row r="5843" spans="1:5" ht="14.5" x14ac:dyDescent="0.35">
      <c r="A5843" s="127" t="s">
        <v>6222</v>
      </c>
      <c r="B5843" s="128">
        <v>44688960</v>
      </c>
      <c r="D5843" s="127" t="s">
        <v>13272</v>
      </c>
      <c r="E5843" s="258">
        <v>44688960</v>
      </c>
    </row>
    <row r="5844" spans="1:5" ht="14.5" x14ac:dyDescent="0.35">
      <c r="A5844" s="127" t="s">
        <v>6223</v>
      </c>
      <c r="B5844" s="128">
        <v>114084</v>
      </c>
      <c r="D5844" s="127" t="s">
        <v>13273</v>
      </c>
      <c r="E5844" s="258">
        <v>114084</v>
      </c>
    </row>
    <row r="5845" spans="1:5" ht="14.5" x14ac:dyDescent="0.35">
      <c r="A5845" s="127" t="s">
        <v>6224</v>
      </c>
      <c r="B5845" s="128">
        <v>0</v>
      </c>
      <c r="D5845" s="127" t="s">
        <v>13274</v>
      </c>
      <c r="E5845" s="258">
        <v>0</v>
      </c>
    </row>
    <row r="5846" spans="1:5" ht="14.5" x14ac:dyDescent="0.35">
      <c r="A5846" s="127" t="s">
        <v>49474</v>
      </c>
      <c r="B5846" s="128">
        <v>89532</v>
      </c>
      <c r="D5846" s="127" t="s">
        <v>49677</v>
      </c>
      <c r="E5846" s="258">
        <v>89532</v>
      </c>
    </row>
    <row r="5847" spans="1:5" ht="14.5" x14ac:dyDescent="0.35">
      <c r="A5847" s="127" t="s">
        <v>6226</v>
      </c>
      <c r="B5847" s="128">
        <v>12482515</v>
      </c>
      <c r="D5847" s="127" t="s">
        <v>13276</v>
      </c>
      <c r="E5847" s="258">
        <v>12482515</v>
      </c>
    </row>
    <row r="5848" spans="1:5" ht="14.5" x14ac:dyDescent="0.35">
      <c r="A5848" s="127" t="s">
        <v>6227</v>
      </c>
      <c r="B5848" s="128">
        <v>0</v>
      </c>
      <c r="D5848" s="127" t="s">
        <v>13277</v>
      </c>
      <c r="E5848" s="258">
        <v>0</v>
      </c>
    </row>
    <row r="5849" spans="1:5" ht="14.5" x14ac:dyDescent="0.35">
      <c r="A5849" s="127" t="s">
        <v>6228</v>
      </c>
      <c r="B5849" s="128">
        <v>658561</v>
      </c>
      <c r="D5849" s="127" t="s">
        <v>13278</v>
      </c>
      <c r="E5849" s="258">
        <v>658561</v>
      </c>
    </row>
    <row r="5850" spans="1:5" ht="14.5" x14ac:dyDescent="0.35">
      <c r="A5850" s="127" t="s">
        <v>6229</v>
      </c>
      <c r="B5850" s="128">
        <v>20394035</v>
      </c>
      <c r="D5850" s="127" t="s">
        <v>13279</v>
      </c>
      <c r="E5850" s="258">
        <v>20394035</v>
      </c>
    </row>
    <row r="5851" spans="1:5" ht="14.5" x14ac:dyDescent="0.35">
      <c r="A5851" s="127" t="s">
        <v>6230</v>
      </c>
      <c r="B5851" s="128">
        <v>0</v>
      </c>
      <c r="D5851" s="127" t="s">
        <v>13280</v>
      </c>
      <c r="E5851" s="258">
        <v>0</v>
      </c>
    </row>
    <row r="5852" spans="1:5" ht="14.5" x14ac:dyDescent="0.35">
      <c r="A5852" s="127" t="s">
        <v>49475</v>
      </c>
      <c r="B5852" s="128">
        <v>233956</v>
      </c>
      <c r="D5852" s="127" t="s">
        <v>49678</v>
      </c>
      <c r="E5852" s="258">
        <v>233956</v>
      </c>
    </row>
    <row r="5853" spans="1:5" ht="14.5" x14ac:dyDescent="0.35">
      <c r="A5853" s="127" t="s">
        <v>6231</v>
      </c>
      <c r="B5853" s="128">
        <v>9817901</v>
      </c>
      <c r="D5853" s="127" t="s">
        <v>13281</v>
      </c>
      <c r="E5853" s="258">
        <v>9817901</v>
      </c>
    </row>
    <row r="5854" spans="1:5" ht="14.5" x14ac:dyDescent="0.35">
      <c r="A5854" s="127" t="s">
        <v>6232</v>
      </c>
      <c r="B5854" s="128">
        <v>294614</v>
      </c>
      <c r="D5854" s="127" t="s">
        <v>13282</v>
      </c>
      <c r="E5854" s="258">
        <v>294614</v>
      </c>
    </row>
    <row r="5855" spans="1:5" ht="14.5" x14ac:dyDescent="0.35">
      <c r="A5855" s="127" t="s">
        <v>6233</v>
      </c>
      <c r="B5855" s="128">
        <v>203627</v>
      </c>
      <c r="D5855" s="127" t="s">
        <v>13283</v>
      </c>
      <c r="E5855" s="258">
        <v>203627</v>
      </c>
    </row>
    <row r="5856" spans="1:5" ht="14.5" x14ac:dyDescent="0.35">
      <c r="A5856" s="127" t="s">
        <v>6234</v>
      </c>
      <c r="B5856" s="128">
        <v>11643414</v>
      </c>
      <c r="D5856" s="127" t="s">
        <v>13284</v>
      </c>
      <c r="E5856" s="258">
        <v>11643414</v>
      </c>
    </row>
    <row r="5857" spans="1:5" ht="14.5" x14ac:dyDescent="0.35">
      <c r="A5857" s="127" t="s">
        <v>6235</v>
      </c>
      <c r="B5857" s="128">
        <v>3275515</v>
      </c>
      <c r="D5857" s="127" t="s">
        <v>13285</v>
      </c>
      <c r="E5857" s="258">
        <v>3275515</v>
      </c>
    </row>
    <row r="5858" spans="1:5" ht="14.5" x14ac:dyDescent="0.35">
      <c r="A5858" s="127" t="s">
        <v>6236</v>
      </c>
      <c r="B5858" s="128">
        <v>9355745</v>
      </c>
      <c r="D5858" s="127" t="s">
        <v>13286</v>
      </c>
      <c r="E5858" s="258">
        <v>9355745</v>
      </c>
    </row>
    <row r="5859" spans="1:5" ht="14.5" x14ac:dyDescent="0.35">
      <c r="A5859" s="127" t="s">
        <v>6237</v>
      </c>
      <c r="B5859" s="128">
        <v>6969869</v>
      </c>
      <c r="D5859" s="127" t="s">
        <v>13287</v>
      </c>
      <c r="E5859" s="258">
        <v>6969869</v>
      </c>
    </row>
    <row r="5860" spans="1:5" ht="14.5" x14ac:dyDescent="0.35">
      <c r="A5860" s="127" t="s">
        <v>6238</v>
      </c>
      <c r="B5860" s="128">
        <v>0</v>
      </c>
      <c r="D5860" s="127" t="s">
        <v>13288</v>
      </c>
      <c r="E5860" s="258">
        <v>0</v>
      </c>
    </row>
    <row r="5861" spans="1:5" ht="14.5" x14ac:dyDescent="0.35">
      <c r="A5861" s="127" t="s">
        <v>6239</v>
      </c>
      <c r="B5861" s="128">
        <v>4140612</v>
      </c>
      <c r="D5861" s="127" t="s">
        <v>13289</v>
      </c>
      <c r="E5861" s="258">
        <v>4140612</v>
      </c>
    </row>
    <row r="5862" spans="1:5" ht="14.5" x14ac:dyDescent="0.35">
      <c r="A5862" s="127" t="s">
        <v>6240</v>
      </c>
      <c r="B5862" s="128">
        <v>6939540</v>
      </c>
      <c r="D5862" s="127" t="s">
        <v>13290</v>
      </c>
      <c r="E5862" s="258">
        <v>6939540</v>
      </c>
    </row>
    <row r="5863" spans="1:5" ht="14.5" x14ac:dyDescent="0.35">
      <c r="A5863" s="127" t="s">
        <v>6241</v>
      </c>
      <c r="B5863" s="128">
        <v>802984</v>
      </c>
      <c r="D5863" s="127" t="s">
        <v>13291</v>
      </c>
      <c r="E5863" s="258">
        <v>802984</v>
      </c>
    </row>
    <row r="5864" spans="1:5" ht="14.5" x14ac:dyDescent="0.35">
      <c r="A5864" s="127" t="s">
        <v>6242</v>
      </c>
      <c r="B5864" s="128">
        <v>1821170</v>
      </c>
      <c r="D5864" s="127" t="s">
        <v>13292</v>
      </c>
      <c r="E5864" s="258">
        <v>1821170</v>
      </c>
    </row>
    <row r="5865" spans="1:5" ht="14.5" x14ac:dyDescent="0.35">
      <c r="A5865" s="127" t="s">
        <v>6243</v>
      </c>
      <c r="B5865" s="128">
        <v>0</v>
      </c>
      <c r="D5865" s="127" t="s">
        <v>13293</v>
      </c>
      <c r="E5865" s="258">
        <v>0</v>
      </c>
    </row>
    <row r="5866" spans="1:5" ht="14.5" x14ac:dyDescent="0.35">
      <c r="A5866" s="127" t="s">
        <v>6244</v>
      </c>
      <c r="B5866" s="128">
        <v>1428338</v>
      </c>
      <c r="D5866" s="127" t="s">
        <v>13294</v>
      </c>
      <c r="E5866" s="258">
        <v>1428338</v>
      </c>
    </row>
    <row r="5867" spans="1:5" ht="14.5" x14ac:dyDescent="0.35">
      <c r="A5867" s="127" t="s">
        <v>6245</v>
      </c>
      <c r="B5867" s="128">
        <v>75090</v>
      </c>
      <c r="D5867" s="127" t="s">
        <v>13295</v>
      </c>
      <c r="E5867" s="258">
        <v>75090</v>
      </c>
    </row>
    <row r="5868" spans="1:5" ht="14.5" x14ac:dyDescent="0.35">
      <c r="A5868" s="127" t="s">
        <v>6246</v>
      </c>
      <c r="B5868" s="128">
        <v>3269738</v>
      </c>
      <c r="D5868" s="127" t="s">
        <v>13296</v>
      </c>
      <c r="E5868" s="258">
        <v>3269738</v>
      </c>
    </row>
    <row r="5869" spans="1:5" ht="14.5" x14ac:dyDescent="0.35">
      <c r="A5869" s="127" t="s">
        <v>6247</v>
      </c>
      <c r="B5869" s="128">
        <v>145857</v>
      </c>
      <c r="D5869" s="127" t="s">
        <v>13297</v>
      </c>
      <c r="E5869" s="258">
        <v>145857</v>
      </c>
    </row>
    <row r="5870" spans="1:5" ht="14.5" x14ac:dyDescent="0.35">
      <c r="A5870" s="127" t="s">
        <v>6248</v>
      </c>
      <c r="B5870" s="128">
        <v>807317</v>
      </c>
      <c r="D5870" s="127" t="s">
        <v>13298</v>
      </c>
      <c r="E5870" s="258">
        <v>807317</v>
      </c>
    </row>
    <row r="5871" spans="1:5" ht="14.5" x14ac:dyDescent="0.35">
      <c r="A5871" s="127" t="s">
        <v>6249</v>
      </c>
      <c r="B5871" s="128">
        <v>17615326</v>
      </c>
      <c r="D5871" s="127" t="s">
        <v>13299</v>
      </c>
      <c r="E5871" s="258">
        <v>17615326</v>
      </c>
    </row>
    <row r="5872" spans="1:5" ht="14.5" x14ac:dyDescent="0.35">
      <c r="A5872" s="127" t="s">
        <v>6250</v>
      </c>
      <c r="B5872" s="128">
        <v>0</v>
      </c>
      <c r="D5872" s="127" t="s">
        <v>13300</v>
      </c>
      <c r="E5872" s="258">
        <v>0</v>
      </c>
    </row>
    <row r="5873" spans="1:5" ht="14.5" x14ac:dyDescent="0.35">
      <c r="A5873" s="127" t="s">
        <v>6251</v>
      </c>
      <c r="B5873" s="128">
        <v>0</v>
      </c>
      <c r="D5873" s="127" t="s">
        <v>13301</v>
      </c>
      <c r="E5873" s="258">
        <v>0</v>
      </c>
    </row>
    <row r="5874" spans="1:5" ht="14.5" x14ac:dyDescent="0.35">
      <c r="A5874" s="127" t="s">
        <v>6252</v>
      </c>
      <c r="B5874" s="128">
        <v>199294</v>
      </c>
      <c r="D5874" s="127" t="s">
        <v>13302</v>
      </c>
      <c r="E5874" s="258">
        <v>199294</v>
      </c>
    </row>
    <row r="5875" spans="1:5" ht="14.5" x14ac:dyDescent="0.35">
      <c r="A5875" s="127" t="s">
        <v>6253</v>
      </c>
      <c r="B5875" s="128">
        <v>96753</v>
      </c>
      <c r="D5875" s="127" t="s">
        <v>13303</v>
      </c>
      <c r="E5875" s="258">
        <v>96753</v>
      </c>
    </row>
    <row r="5876" spans="1:5" ht="14.5" x14ac:dyDescent="0.35">
      <c r="A5876" s="127" t="s">
        <v>6254</v>
      </c>
      <c r="B5876" s="128">
        <v>53426</v>
      </c>
      <c r="D5876" s="127" t="s">
        <v>13304</v>
      </c>
      <c r="E5876" s="258">
        <v>53426</v>
      </c>
    </row>
    <row r="5877" spans="1:5" ht="14.5" x14ac:dyDescent="0.35">
      <c r="A5877" s="127" t="s">
        <v>6255</v>
      </c>
      <c r="B5877" s="128">
        <v>10931406</v>
      </c>
      <c r="D5877" s="127" t="s">
        <v>13305</v>
      </c>
      <c r="E5877" s="258">
        <v>10931406</v>
      </c>
    </row>
    <row r="5878" spans="1:5" ht="14.5" x14ac:dyDescent="0.35">
      <c r="A5878" s="127" t="s">
        <v>6256</v>
      </c>
      <c r="B5878" s="128">
        <v>219513</v>
      </c>
      <c r="D5878" s="127" t="s">
        <v>13306</v>
      </c>
      <c r="E5878" s="258">
        <v>219513</v>
      </c>
    </row>
    <row r="5879" spans="1:5" ht="14.5" x14ac:dyDescent="0.35">
      <c r="A5879" s="127" t="s">
        <v>6257</v>
      </c>
      <c r="B5879" s="128">
        <v>2089798</v>
      </c>
      <c r="D5879" s="127" t="s">
        <v>13307</v>
      </c>
      <c r="E5879" s="258">
        <v>2089798</v>
      </c>
    </row>
    <row r="5880" spans="1:5" ht="14.5" x14ac:dyDescent="0.35">
      <c r="A5880" s="127" t="s">
        <v>6258</v>
      </c>
      <c r="B5880" s="128">
        <v>96060406</v>
      </c>
      <c r="D5880" s="127" t="s">
        <v>13308</v>
      </c>
      <c r="E5880" s="258">
        <v>96060406</v>
      </c>
    </row>
    <row r="5881" spans="1:5" ht="14.5" x14ac:dyDescent="0.35">
      <c r="A5881" s="127" t="s">
        <v>6259</v>
      </c>
      <c r="B5881" s="128">
        <v>27430</v>
      </c>
      <c r="D5881" s="127" t="s">
        <v>13309</v>
      </c>
      <c r="E5881" s="258">
        <v>27430</v>
      </c>
    </row>
    <row r="5882" spans="1:5" ht="14.5" x14ac:dyDescent="0.35">
      <c r="A5882" s="127" t="s">
        <v>6260</v>
      </c>
      <c r="B5882" s="128">
        <v>0</v>
      </c>
      <c r="D5882" s="127" t="s">
        <v>13310</v>
      </c>
      <c r="E5882" s="258">
        <v>0</v>
      </c>
    </row>
    <row r="5883" spans="1:5" ht="14.5" x14ac:dyDescent="0.35">
      <c r="A5883" s="127" t="s">
        <v>6261</v>
      </c>
      <c r="B5883" s="128">
        <v>0</v>
      </c>
      <c r="D5883" s="127" t="s">
        <v>13311</v>
      </c>
      <c r="E5883" s="258">
        <v>0</v>
      </c>
    </row>
    <row r="5884" spans="1:5" ht="14.5" x14ac:dyDescent="0.35">
      <c r="A5884" s="127" t="s">
        <v>6262</v>
      </c>
      <c r="B5884" s="128">
        <v>0</v>
      </c>
      <c r="D5884" s="127" t="s">
        <v>13312</v>
      </c>
      <c r="E5884" s="258">
        <v>0</v>
      </c>
    </row>
    <row r="5885" spans="1:5" ht="14.5" x14ac:dyDescent="0.35">
      <c r="A5885" s="127" t="s">
        <v>6263</v>
      </c>
      <c r="B5885" s="128">
        <v>99642</v>
      </c>
      <c r="D5885" s="127" t="s">
        <v>13313</v>
      </c>
      <c r="E5885" s="258">
        <v>99642</v>
      </c>
    </row>
    <row r="5886" spans="1:5" ht="14.5" x14ac:dyDescent="0.35">
      <c r="A5886" s="127" t="s">
        <v>6264</v>
      </c>
      <c r="B5886" s="128">
        <v>0</v>
      </c>
      <c r="D5886" s="127" t="s">
        <v>13314</v>
      </c>
      <c r="E5886" s="258">
        <v>0</v>
      </c>
    </row>
    <row r="5887" spans="1:5" ht="14.5" x14ac:dyDescent="0.35">
      <c r="A5887" s="127" t="s">
        <v>6265</v>
      </c>
      <c r="B5887" s="128">
        <v>863642</v>
      </c>
      <c r="D5887" s="127" t="s">
        <v>13315</v>
      </c>
      <c r="E5887" s="258">
        <v>863642</v>
      </c>
    </row>
    <row r="5888" spans="1:5" ht="14.5" x14ac:dyDescent="0.35">
      <c r="A5888" s="127" t="s">
        <v>6266</v>
      </c>
      <c r="B5888" s="128">
        <v>589238</v>
      </c>
      <c r="D5888" s="127" t="s">
        <v>13316</v>
      </c>
      <c r="E5888" s="258">
        <v>589238</v>
      </c>
    </row>
    <row r="5889" spans="1:5" ht="14.5" x14ac:dyDescent="0.35">
      <c r="A5889" s="127" t="s">
        <v>6267</v>
      </c>
      <c r="B5889" s="128">
        <v>0</v>
      </c>
      <c r="D5889" s="127" t="s">
        <v>13317</v>
      </c>
      <c r="E5889" s="258">
        <v>0</v>
      </c>
    </row>
    <row r="5890" spans="1:5" ht="14.5" x14ac:dyDescent="0.35">
      <c r="A5890" s="127" t="s">
        <v>6268</v>
      </c>
      <c r="B5890" s="128">
        <v>0</v>
      </c>
      <c r="D5890" s="127" t="s">
        <v>13318</v>
      </c>
      <c r="E5890" s="258">
        <v>0</v>
      </c>
    </row>
    <row r="5891" spans="1:5" ht="14.5" x14ac:dyDescent="0.35">
      <c r="A5891" s="127" t="s">
        <v>49476</v>
      </c>
      <c r="B5891" s="128">
        <v>0</v>
      </c>
      <c r="D5891" s="127" t="s">
        <v>49679</v>
      </c>
      <c r="E5891" s="258">
        <v>0</v>
      </c>
    </row>
    <row r="5892" spans="1:5" ht="14.5" x14ac:dyDescent="0.35">
      <c r="A5892" s="127" t="s">
        <v>6269</v>
      </c>
      <c r="B5892" s="128">
        <v>49094</v>
      </c>
      <c r="D5892" s="127" t="s">
        <v>13319</v>
      </c>
      <c r="E5892" s="258">
        <v>49094</v>
      </c>
    </row>
    <row r="5893" spans="1:5" ht="14.5" x14ac:dyDescent="0.35">
      <c r="A5893" s="127" t="s">
        <v>6270</v>
      </c>
      <c r="B5893" s="128">
        <v>0</v>
      </c>
      <c r="D5893" s="127" t="s">
        <v>13320</v>
      </c>
      <c r="E5893" s="258">
        <v>0</v>
      </c>
    </row>
    <row r="5894" spans="1:5" ht="14.5" x14ac:dyDescent="0.35">
      <c r="A5894" s="127" t="s">
        <v>6271</v>
      </c>
      <c r="B5894" s="128">
        <v>62092</v>
      </c>
      <c r="D5894" s="127" t="s">
        <v>13321</v>
      </c>
      <c r="E5894" s="258">
        <v>62092</v>
      </c>
    </row>
    <row r="5895" spans="1:5" ht="14.5" x14ac:dyDescent="0.35">
      <c r="A5895" s="127" t="s">
        <v>6272</v>
      </c>
      <c r="B5895" s="128">
        <v>0</v>
      </c>
      <c r="D5895" s="127" t="s">
        <v>13322</v>
      </c>
      <c r="E5895" s="258">
        <v>0</v>
      </c>
    </row>
    <row r="5896" spans="1:5" ht="14.5" x14ac:dyDescent="0.35">
      <c r="A5896" s="127" t="s">
        <v>6273</v>
      </c>
      <c r="B5896" s="128">
        <v>38984</v>
      </c>
      <c r="D5896" s="127" t="s">
        <v>13323</v>
      </c>
      <c r="E5896" s="258">
        <v>38984</v>
      </c>
    </row>
    <row r="5897" spans="1:5" ht="14.5" x14ac:dyDescent="0.35">
      <c r="A5897" s="127" t="s">
        <v>6274</v>
      </c>
      <c r="B5897" s="128">
        <v>66424</v>
      </c>
      <c r="D5897" s="127" t="s">
        <v>13324</v>
      </c>
      <c r="E5897" s="258">
        <v>66424</v>
      </c>
    </row>
    <row r="5898" spans="1:5" ht="14.5" x14ac:dyDescent="0.35">
      <c r="A5898" s="127" t="s">
        <v>6275</v>
      </c>
      <c r="B5898" s="128">
        <v>0</v>
      </c>
      <c r="D5898" s="127" t="s">
        <v>13325</v>
      </c>
      <c r="E5898" s="258">
        <v>0</v>
      </c>
    </row>
    <row r="5899" spans="1:5" ht="14.5" x14ac:dyDescent="0.35">
      <c r="A5899" s="127" t="s">
        <v>6284</v>
      </c>
      <c r="B5899" s="128">
        <v>3378056</v>
      </c>
      <c r="D5899" s="127" t="s">
        <v>13334</v>
      </c>
      <c r="E5899" s="258">
        <v>3378056</v>
      </c>
    </row>
    <row r="5900" spans="1:5" ht="14.5" x14ac:dyDescent="0.35">
      <c r="A5900" s="127" t="s">
        <v>6285</v>
      </c>
      <c r="B5900" s="128">
        <v>259952</v>
      </c>
      <c r="D5900" s="127" t="s">
        <v>13335</v>
      </c>
      <c r="E5900" s="258">
        <v>259952</v>
      </c>
    </row>
    <row r="5901" spans="1:5" ht="14.5" x14ac:dyDescent="0.35">
      <c r="A5901" s="127" t="s">
        <v>6276</v>
      </c>
      <c r="B5901" s="128">
        <v>610901</v>
      </c>
      <c r="D5901" s="127" t="s">
        <v>13326</v>
      </c>
      <c r="E5901" s="258">
        <v>610901</v>
      </c>
    </row>
    <row r="5902" spans="1:5" ht="14.5" x14ac:dyDescent="0.35">
      <c r="A5902" s="127" t="s">
        <v>6277</v>
      </c>
      <c r="B5902" s="128">
        <v>219513</v>
      </c>
      <c r="D5902" s="127" t="s">
        <v>13327</v>
      </c>
      <c r="E5902" s="258">
        <v>219513</v>
      </c>
    </row>
    <row r="5903" spans="1:5" ht="14.5" x14ac:dyDescent="0.35">
      <c r="A5903" s="127" t="s">
        <v>6278</v>
      </c>
      <c r="B5903" s="128">
        <v>0</v>
      </c>
      <c r="D5903" s="127" t="s">
        <v>13328</v>
      </c>
      <c r="E5903" s="258">
        <v>0</v>
      </c>
    </row>
    <row r="5904" spans="1:5" ht="14.5" x14ac:dyDescent="0.35">
      <c r="A5904" s="127" t="s">
        <v>6279</v>
      </c>
      <c r="B5904" s="128">
        <v>0</v>
      </c>
      <c r="D5904" s="127" t="s">
        <v>13329</v>
      </c>
      <c r="E5904" s="258">
        <v>0</v>
      </c>
    </row>
    <row r="5905" spans="1:5" ht="14.5" x14ac:dyDescent="0.35">
      <c r="A5905" s="127" t="s">
        <v>6280</v>
      </c>
      <c r="B5905" s="128">
        <v>66424</v>
      </c>
      <c r="D5905" s="127" t="s">
        <v>13330</v>
      </c>
      <c r="E5905" s="258">
        <v>66424</v>
      </c>
    </row>
    <row r="5906" spans="1:5" ht="14.5" x14ac:dyDescent="0.35">
      <c r="A5906" s="127" t="s">
        <v>6281</v>
      </c>
      <c r="B5906" s="128">
        <v>92421</v>
      </c>
      <c r="D5906" s="127" t="s">
        <v>13331</v>
      </c>
      <c r="E5906" s="258">
        <v>92421</v>
      </c>
    </row>
    <row r="5907" spans="1:5" ht="14.5" x14ac:dyDescent="0.35">
      <c r="A5907" s="127" t="s">
        <v>6282</v>
      </c>
      <c r="B5907" s="128">
        <v>23097</v>
      </c>
      <c r="D5907" s="127" t="s">
        <v>13332</v>
      </c>
      <c r="E5907" s="258">
        <v>23097</v>
      </c>
    </row>
    <row r="5908" spans="1:5" ht="14.5" x14ac:dyDescent="0.35">
      <c r="A5908" s="127" t="s">
        <v>6283</v>
      </c>
      <c r="B5908" s="128">
        <v>155967</v>
      </c>
      <c r="D5908" s="127" t="s">
        <v>13333</v>
      </c>
      <c r="E5908" s="258">
        <v>155967</v>
      </c>
    </row>
    <row r="5909" spans="1:5" ht="14.5" x14ac:dyDescent="0.35">
      <c r="A5909" s="127" t="s">
        <v>49477</v>
      </c>
      <c r="B5909" s="128">
        <v>79422</v>
      </c>
      <c r="D5909" s="127" t="s">
        <v>49680</v>
      </c>
      <c r="E5909" s="258">
        <v>79422</v>
      </c>
    </row>
    <row r="5910" spans="1:5" ht="14.5" x14ac:dyDescent="0.35">
      <c r="A5910" s="127" t="s">
        <v>6286</v>
      </c>
      <c r="B5910" s="128">
        <v>2982335</v>
      </c>
      <c r="D5910" s="127" t="s">
        <v>13336</v>
      </c>
      <c r="E5910" s="258">
        <v>2982335</v>
      </c>
    </row>
    <row r="5911" spans="1:5" ht="15.5" x14ac:dyDescent="0.35">
      <c r="A5911" s="127" t="s">
        <v>6287</v>
      </c>
      <c r="B5911" s="128">
        <v>66424</v>
      </c>
      <c r="C5911" s="137"/>
      <c r="D5911" s="127" t="s">
        <v>13337</v>
      </c>
      <c r="E5911" s="258">
        <v>66424</v>
      </c>
    </row>
    <row r="5912" spans="1:5" ht="15.5" x14ac:dyDescent="0.35">
      <c r="A5912" s="127" t="s">
        <v>6300</v>
      </c>
      <c r="B5912" s="128">
        <v>41872</v>
      </c>
      <c r="C5912" s="137"/>
      <c r="D5912" s="127" t="s">
        <v>13350</v>
      </c>
      <c r="E5912" s="258">
        <v>41872</v>
      </c>
    </row>
    <row r="5913" spans="1:5" ht="15.5" x14ac:dyDescent="0.35">
      <c r="A5913" s="127" t="s">
        <v>6288</v>
      </c>
      <c r="B5913" s="128">
        <v>2640052</v>
      </c>
      <c r="C5913" s="137"/>
      <c r="D5913" s="127" t="s">
        <v>13338</v>
      </c>
      <c r="E5913" s="258">
        <v>2640052</v>
      </c>
    </row>
    <row r="5914" spans="1:5" ht="15.5" x14ac:dyDescent="0.35">
      <c r="A5914" s="127" t="s">
        <v>6289</v>
      </c>
      <c r="B5914" s="128">
        <v>62092</v>
      </c>
      <c r="C5914" s="137"/>
      <c r="D5914" s="127" t="s">
        <v>13339</v>
      </c>
      <c r="E5914" s="258">
        <v>62092</v>
      </c>
    </row>
    <row r="5915" spans="1:5" ht="15.5" x14ac:dyDescent="0.35">
      <c r="A5915" s="127" t="s">
        <v>6290</v>
      </c>
      <c r="B5915" s="128">
        <v>24882718</v>
      </c>
      <c r="C5915" s="137"/>
      <c r="D5915" s="127" t="s">
        <v>13340</v>
      </c>
      <c r="E5915" s="258">
        <v>24882718</v>
      </c>
    </row>
    <row r="5916" spans="1:5" ht="15.5" x14ac:dyDescent="0.35">
      <c r="A5916" s="127" t="s">
        <v>6291</v>
      </c>
      <c r="B5916" s="128">
        <v>482364</v>
      </c>
      <c r="C5916" s="137"/>
      <c r="D5916" s="127" t="s">
        <v>13341</v>
      </c>
      <c r="E5916" s="258">
        <v>482364</v>
      </c>
    </row>
    <row r="5917" spans="1:5" ht="15.5" x14ac:dyDescent="0.35">
      <c r="A5917" s="127" t="s">
        <v>6292</v>
      </c>
      <c r="B5917" s="128">
        <v>469366</v>
      </c>
      <c r="C5917" s="137"/>
      <c r="D5917" s="127" t="s">
        <v>13342</v>
      </c>
      <c r="E5917" s="258">
        <v>469366</v>
      </c>
    </row>
    <row r="5918" spans="1:5" ht="15.5" x14ac:dyDescent="0.35">
      <c r="A5918" s="127" t="s">
        <v>6293</v>
      </c>
      <c r="B5918" s="128">
        <v>10615118</v>
      </c>
      <c r="C5918" s="137"/>
      <c r="D5918" s="127" t="s">
        <v>13343</v>
      </c>
      <c r="E5918" s="258">
        <v>10615118</v>
      </c>
    </row>
    <row r="5919" spans="1:5" ht="15.5" x14ac:dyDescent="0.35">
      <c r="A5919" s="127" t="s">
        <v>6294</v>
      </c>
      <c r="B5919" s="128">
        <v>0</v>
      </c>
      <c r="C5919" s="137"/>
      <c r="D5919" s="127" t="s">
        <v>13344</v>
      </c>
      <c r="E5919" s="258">
        <v>0</v>
      </c>
    </row>
    <row r="5920" spans="1:5" ht="15.5" x14ac:dyDescent="0.35">
      <c r="A5920" s="127" t="s">
        <v>6295</v>
      </c>
      <c r="B5920" s="128">
        <v>16644800</v>
      </c>
      <c r="C5920" s="137"/>
      <c r="D5920" s="127" t="s">
        <v>13345</v>
      </c>
      <c r="E5920" s="258">
        <v>16644800</v>
      </c>
    </row>
    <row r="5921" spans="1:5" ht="15.5" x14ac:dyDescent="0.35">
      <c r="A5921" s="127" t="s">
        <v>6296</v>
      </c>
      <c r="B5921" s="128">
        <v>1601646</v>
      </c>
      <c r="C5921" s="137"/>
      <c r="D5921" s="127" t="s">
        <v>13346</v>
      </c>
      <c r="E5921" s="258">
        <v>1601646</v>
      </c>
    </row>
    <row r="5922" spans="1:5" ht="15.5" x14ac:dyDescent="0.35">
      <c r="A5922" s="127" t="s">
        <v>6297</v>
      </c>
      <c r="B5922" s="128">
        <v>163188</v>
      </c>
      <c r="C5922" s="137"/>
      <c r="D5922" s="127" t="s">
        <v>13347</v>
      </c>
      <c r="E5922" s="258">
        <v>163188</v>
      </c>
    </row>
    <row r="5923" spans="1:5" ht="15.5" x14ac:dyDescent="0.35">
      <c r="A5923" s="127" t="s">
        <v>6298</v>
      </c>
      <c r="B5923" s="128">
        <v>4139168</v>
      </c>
      <c r="C5923" s="137"/>
      <c r="D5923" s="127" t="s">
        <v>13348</v>
      </c>
      <c r="E5923" s="258">
        <v>4139168</v>
      </c>
    </row>
    <row r="5924" spans="1:5" ht="15.5" x14ac:dyDescent="0.35">
      <c r="A5924" s="127" t="s">
        <v>6299</v>
      </c>
      <c r="B5924" s="128">
        <v>2154788</v>
      </c>
      <c r="C5924" s="137"/>
      <c r="D5924" s="127" t="s">
        <v>13349</v>
      </c>
      <c r="E5924" s="258">
        <v>2154788</v>
      </c>
    </row>
    <row r="5925" spans="1:5" ht="15.5" x14ac:dyDescent="0.35">
      <c r="A5925" s="127" t="s">
        <v>6301</v>
      </c>
      <c r="B5925" s="128">
        <v>157500</v>
      </c>
      <c r="C5925" s="137"/>
      <c r="D5925" s="127" t="s">
        <v>13351</v>
      </c>
      <c r="E5925" s="258">
        <v>157500</v>
      </c>
    </row>
    <row r="5926" spans="1:5" ht="15.5" x14ac:dyDescent="0.35">
      <c r="A5926" s="127" t="s">
        <v>6302</v>
      </c>
      <c r="B5926" s="128">
        <v>57960</v>
      </c>
      <c r="C5926" s="137"/>
      <c r="D5926" s="127" t="s">
        <v>13352</v>
      </c>
      <c r="E5926" s="258">
        <v>57960</v>
      </c>
    </row>
    <row r="5927" spans="1:5" ht="15.5" x14ac:dyDescent="0.35">
      <c r="A5927" s="127" t="s">
        <v>6303</v>
      </c>
      <c r="B5927" s="128">
        <v>75960</v>
      </c>
      <c r="C5927" s="137"/>
      <c r="D5927" s="127" t="s">
        <v>13353</v>
      </c>
      <c r="E5927" s="258">
        <v>75960</v>
      </c>
    </row>
    <row r="5928" spans="1:5" ht="15.5" x14ac:dyDescent="0.35">
      <c r="A5928" s="127" t="s">
        <v>6304</v>
      </c>
      <c r="B5928" s="128">
        <v>115999</v>
      </c>
      <c r="C5928" s="137"/>
      <c r="D5928" s="127" t="s">
        <v>13354</v>
      </c>
      <c r="E5928" s="258">
        <v>115999</v>
      </c>
    </row>
    <row r="5929" spans="1:5" ht="15.5" x14ac:dyDescent="0.35">
      <c r="A5929" s="127" t="s">
        <v>6305</v>
      </c>
      <c r="B5929" s="128">
        <v>108000</v>
      </c>
      <c r="C5929" s="137"/>
      <c r="D5929" s="127" t="s">
        <v>13355</v>
      </c>
      <c r="E5929" s="258">
        <v>108000</v>
      </c>
    </row>
    <row r="5930" spans="1:5" ht="15.5" x14ac:dyDescent="0.35">
      <c r="A5930" s="127" t="s">
        <v>6306</v>
      </c>
      <c r="B5930" s="128">
        <v>92520</v>
      </c>
      <c r="C5930" s="137"/>
      <c r="D5930" s="127" t="s">
        <v>13356</v>
      </c>
      <c r="E5930" s="258">
        <v>92520</v>
      </c>
    </row>
    <row r="5931" spans="1:5" ht="15.5" x14ac:dyDescent="0.35">
      <c r="A5931" s="127" t="s">
        <v>6307</v>
      </c>
      <c r="B5931" s="128">
        <v>49860</v>
      </c>
      <c r="C5931" s="137"/>
      <c r="D5931" s="127" t="s">
        <v>13357</v>
      </c>
      <c r="E5931" s="258">
        <v>49860</v>
      </c>
    </row>
    <row r="5932" spans="1:5" ht="15.5" x14ac:dyDescent="0.35">
      <c r="A5932" s="127" t="s">
        <v>6308</v>
      </c>
      <c r="B5932" s="128">
        <v>7380</v>
      </c>
      <c r="C5932" s="137"/>
      <c r="D5932" s="127" t="s">
        <v>13358</v>
      </c>
      <c r="E5932" s="258">
        <v>7380</v>
      </c>
    </row>
    <row r="5933" spans="1:5" ht="15.5" x14ac:dyDescent="0.35">
      <c r="A5933" s="127" t="s">
        <v>6309</v>
      </c>
      <c r="B5933" s="128">
        <v>25327</v>
      </c>
      <c r="C5933" s="137"/>
      <c r="D5933" s="127" t="s">
        <v>13359</v>
      </c>
      <c r="E5933" s="258">
        <v>25327</v>
      </c>
    </row>
    <row r="5934" spans="1:5" ht="15.5" x14ac:dyDescent="0.35">
      <c r="A5934" s="127" t="s">
        <v>6310</v>
      </c>
      <c r="B5934" s="128">
        <v>105840</v>
      </c>
      <c r="C5934" s="137"/>
      <c r="D5934" s="127" t="s">
        <v>13360</v>
      </c>
      <c r="E5934" s="258">
        <v>105840</v>
      </c>
    </row>
    <row r="5935" spans="1:5" ht="15.5" x14ac:dyDescent="0.35">
      <c r="A5935" s="127" t="s">
        <v>6311</v>
      </c>
      <c r="B5935" s="128">
        <v>151920</v>
      </c>
      <c r="C5935" s="137"/>
      <c r="D5935" s="127" t="s">
        <v>13361</v>
      </c>
      <c r="E5935" s="258">
        <v>151920</v>
      </c>
    </row>
    <row r="5936" spans="1:5" ht="15.5" x14ac:dyDescent="0.35">
      <c r="A5936" s="127" t="s">
        <v>6312</v>
      </c>
      <c r="B5936" s="128">
        <v>791</v>
      </c>
      <c r="C5936" s="137"/>
      <c r="D5936" s="127" t="s">
        <v>13362</v>
      </c>
      <c r="E5936" s="258">
        <v>791</v>
      </c>
    </row>
    <row r="5937" spans="1:5" ht="15.5" x14ac:dyDescent="0.35">
      <c r="A5937" s="127" t="s">
        <v>6313</v>
      </c>
      <c r="B5937" s="128">
        <v>183960</v>
      </c>
      <c r="C5937" s="137"/>
      <c r="D5937" s="127" t="s">
        <v>13363</v>
      </c>
      <c r="E5937" s="258">
        <v>183960</v>
      </c>
    </row>
    <row r="5938" spans="1:5" ht="15.5" x14ac:dyDescent="0.35">
      <c r="A5938" s="127" t="s">
        <v>6314</v>
      </c>
      <c r="B5938" s="128">
        <v>81000</v>
      </c>
      <c r="C5938" s="137"/>
      <c r="D5938" s="127" t="s">
        <v>13364</v>
      </c>
      <c r="E5938" s="258">
        <v>81000</v>
      </c>
    </row>
    <row r="5939" spans="1:5" ht="15.5" x14ac:dyDescent="0.35">
      <c r="A5939" s="127" t="s">
        <v>6315</v>
      </c>
      <c r="B5939" s="128">
        <v>186559</v>
      </c>
      <c r="C5939" s="137"/>
      <c r="D5939" s="127" t="s">
        <v>13365</v>
      </c>
      <c r="E5939" s="258">
        <v>186559</v>
      </c>
    </row>
    <row r="5940" spans="1:5" ht="15.5" x14ac:dyDescent="0.35">
      <c r="A5940" s="127" t="s">
        <v>6316</v>
      </c>
      <c r="B5940" s="128">
        <v>64080</v>
      </c>
      <c r="C5940" s="137"/>
      <c r="D5940" s="127" t="s">
        <v>13366</v>
      </c>
      <c r="E5940" s="258">
        <v>64080</v>
      </c>
    </row>
    <row r="5941" spans="1:5" ht="15.5" x14ac:dyDescent="0.35">
      <c r="A5941" s="127" t="s">
        <v>6317</v>
      </c>
      <c r="B5941" s="128">
        <v>121559</v>
      </c>
      <c r="C5941" s="137"/>
      <c r="D5941" s="127" t="s">
        <v>13367</v>
      </c>
      <c r="E5941" s="258">
        <v>121559</v>
      </c>
    </row>
    <row r="5942" spans="1:5" ht="15.5" x14ac:dyDescent="0.35">
      <c r="A5942" s="127" t="s">
        <v>6318</v>
      </c>
      <c r="B5942" s="128">
        <v>132480</v>
      </c>
      <c r="C5942" s="137"/>
      <c r="D5942" s="127" t="s">
        <v>13368</v>
      </c>
      <c r="E5942" s="258">
        <v>132480</v>
      </c>
    </row>
    <row r="5943" spans="1:5" ht="15.5" x14ac:dyDescent="0.35">
      <c r="A5943" s="127" t="s">
        <v>6319</v>
      </c>
      <c r="B5943" s="128">
        <v>77816</v>
      </c>
      <c r="C5943" s="137"/>
      <c r="D5943" s="127" t="s">
        <v>13369</v>
      </c>
      <c r="E5943" s="258">
        <v>77816</v>
      </c>
    </row>
    <row r="5944" spans="1:5" ht="15.5" x14ac:dyDescent="0.35">
      <c r="A5944" s="127" t="s">
        <v>6320</v>
      </c>
      <c r="B5944" s="128">
        <v>235800</v>
      </c>
      <c r="C5944" s="137"/>
      <c r="D5944" s="127" t="s">
        <v>13370</v>
      </c>
      <c r="E5944" s="258">
        <v>235800</v>
      </c>
    </row>
    <row r="5945" spans="1:5" ht="15.5" x14ac:dyDescent="0.35">
      <c r="A5945" s="127" t="s">
        <v>6321</v>
      </c>
      <c r="B5945" s="128">
        <v>90950</v>
      </c>
      <c r="C5945" s="137"/>
      <c r="D5945" s="127" t="s">
        <v>13371</v>
      </c>
      <c r="E5945" s="258">
        <v>90950</v>
      </c>
    </row>
    <row r="5946" spans="1:5" ht="15.5" x14ac:dyDescent="0.35">
      <c r="A5946" s="127" t="s">
        <v>6322</v>
      </c>
      <c r="B5946" s="128">
        <v>61560</v>
      </c>
      <c r="C5946" s="137"/>
      <c r="D5946" s="127" t="s">
        <v>13372</v>
      </c>
      <c r="E5946" s="258">
        <v>61560</v>
      </c>
    </row>
    <row r="5947" spans="1:5" ht="15.5" x14ac:dyDescent="0.35">
      <c r="A5947" s="127" t="s">
        <v>6323</v>
      </c>
      <c r="B5947" s="128">
        <v>65160</v>
      </c>
      <c r="C5947" s="137"/>
      <c r="D5947" s="127" t="s">
        <v>13373</v>
      </c>
      <c r="E5947" s="258">
        <v>65160</v>
      </c>
    </row>
    <row r="5948" spans="1:5" ht="15.5" x14ac:dyDescent="0.35">
      <c r="A5948" s="127" t="s">
        <v>6324</v>
      </c>
      <c r="B5948" s="128">
        <v>56880</v>
      </c>
      <c r="C5948" s="137"/>
      <c r="D5948" s="127" t="s">
        <v>13374</v>
      </c>
      <c r="E5948" s="258">
        <v>56880</v>
      </c>
    </row>
    <row r="5949" spans="1:5" ht="15.5" x14ac:dyDescent="0.35">
      <c r="A5949" s="127" t="s">
        <v>6325</v>
      </c>
      <c r="B5949" s="128">
        <v>36900</v>
      </c>
      <c r="C5949" s="137"/>
      <c r="D5949" s="127" t="s">
        <v>13375</v>
      </c>
      <c r="E5949" s="258">
        <v>36900</v>
      </c>
    </row>
    <row r="5950" spans="1:5" ht="15.5" x14ac:dyDescent="0.35">
      <c r="A5950" s="127" t="s">
        <v>6326</v>
      </c>
      <c r="B5950" s="128">
        <v>4378</v>
      </c>
      <c r="C5950" s="137"/>
      <c r="D5950" s="127" t="s">
        <v>13376</v>
      </c>
      <c r="E5950" s="258">
        <v>4378</v>
      </c>
    </row>
    <row r="5951" spans="1:5" ht="15.5" x14ac:dyDescent="0.35">
      <c r="A5951" s="127" t="s">
        <v>6327</v>
      </c>
      <c r="B5951" s="128">
        <v>340200</v>
      </c>
      <c r="C5951" s="137"/>
      <c r="D5951" s="127" t="s">
        <v>13377</v>
      </c>
      <c r="E5951" s="258">
        <v>340200</v>
      </c>
    </row>
    <row r="5952" spans="1:5" ht="15.5" x14ac:dyDescent="0.35">
      <c r="A5952" s="127" t="s">
        <v>6328</v>
      </c>
      <c r="B5952" s="128">
        <v>213893</v>
      </c>
      <c r="C5952" s="137"/>
      <c r="D5952" s="127" t="s">
        <v>13378</v>
      </c>
      <c r="E5952" s="258">
        <v>213893</v>
      </c>
    </row>
    <row r="5953" spans="1:5" ht="15.5" x14ac:dyDescent="0.35">
      <c r="A5953" s="127" t="s">
        <v>6329</v>
      </c>
      <c r="B5953" s="128">
        <v>42660</v>
      </c>
      <c r="C5953" s="137"/>
      <c r="D5953" s="127" t="s">
        <v>13379</v>
      </c>
      <c r="E5953" s="258">
        <v>42660</v>
      </c>
    </row>
    <row r="5954" spans="1:5" ht="15.5" x14ac:dyDescent="0.35">
      <c r="A5954" s="127" t="s">
        <v>6330</v>
      </c>
      <c r="B5954" s="128">
        <v>7768</v>
      </c>
      <c r="C5954" s="137"/>
      <c r="D5954" s="127" t="s">
        <v>13380</v>
      </c>
      <c r="E5954" s="258">
        <v>7768</v>
      </c>
    </row>
    <row r="5955" spans="1:5" ht="15.5" x14ac:dyDescent="0.35">
      <c r="A5955" s="127" t="s">
        <v>6331</v>
      </c>
      <c r="B5955" s="128">
        <v>63424</v>
      </c>
      <c r="C5955" s="137"/>
      <c r="D5955" s="127" t="s">
        <v>13381</v>
      </c>
      <c r="E5955" s="258">
        <v>63424</v>
      </c>
    </row>
    <row r="5956" spans="1:5" ht="15.5" x14ac:dyDescent="0.35">
      <c r="A5956" s="127" t="s">
        <v>6332</v>
      </c>
      <c r="B5956" s="128">
        <v>42881</v>
      </c>
      <c r="C5956" s="137"/>
      <c r="D5956" s="127" t="s">
        <v>13382</v>
      </c>
      <c r="E5956" s="258">
        <v>42881</v>
      </c>
    </row>
    <row r="5957" spans="1:5" ht="15.5" x14ac:dyDescent="0.35">
      <c r="A5957" s="127" t="s">
        <v>6333</v>
      </c>
      <c r="B5957" s="128">
        <v>239500</v>
      </c>
      <c r="C5957" s="137"/>
      <c r="D5957" s="127" t="s">
        <v>13383</v>
      </c>
      <c r="E5957" s="258">
        <v>239500</v>
      </c>
    </row>
    <row r="5958" spans="1:5" ht="15.5" x14ac:dyDescent="0.35">
      <c r="A5958" s="127" t="s">
        <v>6334</v>
      </c>
      <c r="B5958" s="128">
        <v>3640</v>
      </c>
      <c r="C5958" s="137"/>
      <c r="D5958" s="127" t="s">
        <v>13384</v>
      </c>
      <c r="E5958" s="258">
        <v>3640</v>
      </c>
    </row>
    <row r="5959" spans="1:5" ht="15.5" x14ac:dyDescent="0.35">
      <c r="A5959" s="127" t="s">
        <v>6335</v>
      </c>
      <c r="B5959" s="128">
        <v>399600</v>
      </c>
      <c r="C5959" s="137"/>
      <c r="D5959" s="127" t="s">
        <v>13385</v>
      </c>
      <c r="E5959" s="258">
        <v>399600</v>
      </c>
    </row>
    <row r="5960" spans="1:5" ht="15.5" x14ac:dyDescent="0.35">
      <c r="A5960" s="127" t="s">
        <v>6336</v>
      </c>
      <c r="B5960" s="128">
        <v>71640</v>
      </c>
      <c r="C5960" s="137"/>
      <c r="D5960" s="127" t="s">
        <v>13386</v>
      </c>
      <c r="E5960" s="258">
        <v>71640</v>
      </c>
    </row>
    <row r="5961" spans="1:5" ht="15.5" x14ac:dyDescent="0.35">
      <c r="A5961" s="127" t="s">
        <v>6337</v>
      </c>
      <c r="B5961" s="128">
        <v>19926</v>
      </c>
      <c r="C5961" s="137"/>
      <c r="D5961" s="127" t="s">
        <v>13387</v>
      </c>
      <c r="E5961" s="258">
        <v>19926</v>
      </c>
    </row>
    <row r="5962" spans="1:5" ht="15.5" x14ac:dyDescent="0.35">
      <c r="A5962" s="127" t="s">
        <v>6338</v>
      </c>
      <c r="B5962" s="128">
        <v>256140</v>
      </c>
      <c r="C5962" s="137"/>
      <c r="D5962" s="127" t="s">
        <v>13388</v>
      </c>
      <c r="E5962" s="258">
        <v>256140</v>
      </c>
    </row>
    <row r="5963" spans="1:5" ht="15.5" x14ac:dyDescent="0.35">
      <c r="A5963" s="127" t="s">
        <v>6339</v>
      </c>
      <c r="B5963" s="128">
        <v>97964</v>
      </c>
      <c r="C5963" s="137"/>
      <c r="D5963" s="127" t="s">
        <v>13389</v>
      </c>
      <c r="E5963" s="258">
        <v>97964</v>
      </c>
    </row>
    <row r="5964" spans="1:5" ht="15.5" x14ac:dyDescent="0.35">
      <c r="A5964" s="127" t="s">
        <v>6340</v>
      </c>
      <c r="B5964" s="128">
        <v>216900</v>
      </c>
      <c r="C5964" s="137"/>
      <c r="D5964" s="127" t="s">
        <v>13390</v>
      </c>
      <c r="E5964" s="258">
        <v>216900</v>
      </c>
    </row>
    <row r="5965" spans="1:5" ht="15.5" x14ac:dyDescent="0.35">
      <c r="A5965" s="127" t="s">
        <v>6341</v>
      </c>
      <c r="B5965" s="128">
        <v>284940</v>
      </c>
      <c r="C5965" s="137"/>
      <c r="D5965" s="127" t="s">
        <v>13391</v>
      </c>
      <c r="E5965" s="258">
        <v>284940</v>
      </c>
    </row>
    <row r="5966" spans="1:5" ht="15.5" x14ac:dyDescent="0.35">
      <c r="A5966" s="127" t="s">
        <v>6342</v>
      </c>
      <c r="B5966" s="128">
        <v>53319</v>
      </c>
      <c r="C5966" s="137"/>
      <c r="D5966" s="127" t="s">
        <v>13392</v>
      </c>
      <c r="E5966" s="258">
        <v>53319</v>
      </c>
    </row>
    <row r="5967" spans="1:5" ht="15.5" x14ac:dyDescent="0.35">
      <c r="A5967" s="127" t="s">
        <v>6343</v>
      </c>
      <c r="B5967" s="128">
        <v>36720</v>
      </c>
      <c r="C5967" s="137"/>
      <c r="D5967" s="127" t="s">
        <v>13393</v>
      </c>
      <c r="E5967" s="258">
        <v>36720</v>
      </c>
    </row>
    <row r="5968" spans="1:5" ht="15.5" x14ac:dyDescent="0.35">
      <c r="A5968" s="127" t="s">
        <v>6344</v>
      </c>
      <c r="B5968" s="128">
        <v>92755</v>
      </c>
      <c r="C5968" s="137"/>
      <c r="D5968" s="127" t="s">
        <v>13394</v>
      </c>
      <c r="E5968" s="258">
        <v>92755</v>
      </c>
    </row>
    <row r="5969" spans="1:5" ht="15.5" x14ac:dyDescent="0.35">
      <c r="A5969" s="127" t="s">
        <v>6345</v>
      </c>
      <c r="B5969" s="128">
        <v>44100</v>
      </c>
      <c r="C5969" s="137"/>
      <c r="D5969" s="127" t="s">
        <v>13395</v>
      </c>
      <c r="E5969" s="258">
        <v>44100</v>
      </c>
    </row>
    <row r="5970" spans="1:5" ht="15.5" x14ac:dyDescent="0.35">
      <c r="A5970" s="127" t="s">
        <v>6346</v>
      </c>
      <c r="B5970" s="128">
        <v>69165</v>
      </c>
      <c r="C5970" s="137"/>
      <c r="D5970" s="127" t="s">
        <v>13396</v>
      </c>
      <c r="E5970" s="258">
        <v>69165</v>
      </c>
    </row>
    <row r="5971" spans="1:5" ht="15.5" x14ac:dyDescent="0.35">
      <c r="A5971" s="127" t="s">
        <v>6347</v>
      </c>
      <c r="B5971" s="128">
        <v>84960</v>
      </c>
      <c r="C5971" s="137"/>
      <c r="D5971" s="127" t="s">
        <v>13397</v>
      </c>
      <c r="E5971" s="258">
        <v>84960</v>
      </c>
    </row>
    <row r="5972" spans="1:5" ht="15.5" x14ac:dyDescent="0.35">
      <c r="A5972" s="127" t="s">
        <v>6348</v>
      </c>
      <c r="B5972" s="128">
        <v>25920</v>
      </c>
      <c r="C5972" s="137"/>
      <c r="D5972" s="127" t="s">
        <v>13398</v>
      </c>
      <c r="E5972" s="258">
        <v>25920</v>
      </c>
    </row>
    <row r="5973" spans="1:5" ht="15.5" x14ac:dyDescent="0.35">
      <c r="A5973" s="127" t="s">
        <v>6349</v>
      </c>
      <c r="B5973" s="128">
        <v>40500</v>
      </c>
      <c r="C5973" s="137"/>
      <c r="D5973" s="127" t="s">
        <v>13399</v>
      </c>
      <c r="E5973" s="258">
        <v>40500</v>
      </c>
    </row>
    <row r="5974" spans="1:5" ht="15.5" x14ac:dyDescent="0.35">
      <c r="A5974" s="127" t="s">
        <v>6350</v>
      </c>
      <c r="B5974" s="128">
        <v>127080</v>
      </c>
      <c r="C5974" s="137"/>
      <c r="D5974" s="127" t="s">
        <v>13400</v>
      </c>
      <c r="E5974" s="258">
        <v>127080</v>
      </c>
    </row>
    <row r="5975" spans="1:5" ht="15.5" x14ac:dyDescent="0.35">
      <c r="A5975" s="127" t="s">
        <v>6351</v>
      </c>
      <c r="B5975" s="128">
        <v>147600</v>
      </c>
      <c r="C5975" s="137"/>
      <c r="D5975" s="127" t="s">
        <v>13401</v>
      </c>
      <c r="E5975" s="258">
        <v>147600</v>
      </c>
    </row>
    <row r="5976" spans="1:5" ht="15.5" x14ac:dyDescent="0.35">
      <c r="A5976" s="127" t="s">
        <v>6352</v>
      </c>
      <c r="B5976" s="128">
        <v>67500</v>
      </c>
      <c r="C5976" s="137"/>
      <c r="D5976" s="127" t="s">
        <v>13402</v>
      </c>
      <c r="E5976" s="258">
        <v>67500</v>
      </c>
    </row>
    <row r="5977" spans="1:5" ht="15.5" x14ac:dyDescent="0.35">
      <c r="A5977" s="127" t="s">
        <v>6353</v>
      </c>
      <c r="B5977" s="128">
        <v>29053</v>
      </c>
      <c r="C5977" s="137"/>
      <c r="D5977" s="127" t="s">
        <v>13403</v>
      </c>
      <c r="E5977" s="258">
        <v>29053</v>
      </c>
    </row>
    <row r="5978" spans="1:5" ht="15.5" x14ac:dyDescent="0.35">
      <c r="A5978" s="127" t="s">
        <v>6354</v>
      </c>
      <c r="B5978" s="128">
        <v>132300</v>
      </c>
      <c r="C5978" s="137"/>
      <c r="D5978" s="127" t="s">
        <v>13404</v>
      </c>
      <c r="E5978" s="258">
        <v>132300</v>
      </c>
    </row>
    <row r="5979" spans="1:5" ht="15.5" x14ac:dyDescent="0.35">
      <c r="A5979" s="127" t="s">
        <v>6355</v>
      </c>
      <c r="B5979" s="128">
        <v>39240</v>
      </c>
      <c r="C5979" s="137"/>
      <c r="D5979" s="127" t="s">
        <v>13405</v>
      </c>
      <c r="E5979" s="258">
        <v>39240</v>
      </c>
    </row>
    <row r="5980" spans="1:5" ht="15.5" x14ac:dyDescent="0.35">
      <c r="A5980" s="127" t="s">
        <v>6356</v>
      </c>
      <c r="B5980" s="128">
        <v>102060</v>
      </c>
      <c r="C5980" s="137"/>
      <c r="D5980" s="127" t="s">
        <v>13406</v>
      </c>
      <c r="E5980" s="258">
        <v>102060</v>
      </c>
    </row>
    <row r="5981" spans="1:5" ht="15.5" x14ac:dyDescent="0.35">
      <c r="A5981" s="127" t="s">
        <v>6357</v>
      </c>
      <c r="B5981" s="128">
        <v>148140</v>
      </c>
      <c r="C5981" s="137"/>
      <c r="D5981" s="127" t="s">
        <v>13407</v>
      </c>
      <c r="E5981" s="258">
        <v>148140</v>
      </c>
    </row>
    <row r="5982" spans="1:5" ht="15.5" x14ac:dyDescent="0.35">
      <c r="A5982" s="127" t="s">
        <v>6358</v>
      </c>
      <c r="B5982" s="128">
        <v>148140</v>
      </c>
      <c r="C5982" s="137"/>
      <c r="D5982" s="127" t="s">
        <v>13408</v>
      </c>
      <c r="E5982" s="258">
        <v>148140</v>
      </c>
    </row>
    <row r="5983" spans="1:5" ht="15.5" x14ac:dyDescent="0.35">
      <c r="A5983" s="127" t="s">
        <v>6359</v>
      </c>
      <c r="B5983" s="128">
        <v>357480</v>
      </c>
      <c r="C5983" s="137"/>
      <c r="D5983" s="127" t="s">
        <v>13409</v>
      </c>
      <c r="E5983" s="258">
        <v>357480</v>
      </c>
    </row>
    <row r="5984" spans="1:5" ht="15.5" x14ac:dyDescent="0.35">
      <c r="A5984" s="127" t="s">
        <v>6360</v>
      </c>
      <c r="B5984" s="128">
        <v>101700</v>
      </c>
      <c r="C5984" s="137"/>
      <c r="D5984" s="127" t="s">
        <v>13410</v>
      </c>
      <c r="E5984" s="258">
        <v>101700</v>
      </c>
    </row>
    <row r="5985" spans="1:5" ht="15.5" x14ac:dyDescent="0.35">
      <c r="A5985" s="127" t="s">
        <v>6361</v>
      </c>
      <c r="B5985" s="128">
        <v>55837</v>
      </c>
      <c r="C5985" s="137"/>
      <c r="D5985" s="127" t="s">
        <v>13411</v>
      </c>
      <c r="E5985" s="258">
        <v>55837</v>
      </c>
    </row>
    <row r="5986" spans="1:5" ht="15.5" x14ac:dyDescent="0.35">
      <c r="A5986" s="127" t="s">
        <v>6362</v>
      </c>
      <c r="B5986" s="128">
        <v>73440</v>
      </c>
      <c r="C5986" s="137"/>
      <c r="D5986" s="127" t="s">
        <v>13412</v>
      </c>
      <c r="E5986" s="258">
        <v>73440</v>
      </c>
    </row>
    <row r="5987" spans="1:5" ht="15.5" x14ac:dyDescent="0.35">
      <c r="A5987" s="127" t="s">
        <v>6363</v>
      </c>
      <c r="B5987" s="128">
        <v>110880</v>
      </c>
      <c r="C5987" s="137"/>
      <c r="D5987" s="127" t="s">
        <v>13413</v>
      </c>
      <c r="E5987" s="258">
        <v>110880</v>
      </c>
    </row>
    <row r="5988" spans="1:5" ht="15.5" x14ac:dyDescent="0.35">
      <c r="A5988" s="127" t="s">
        <v>6364</v>
      </c>
      <c r="B5988" s="128">
        <v>299700</v>
      </c>
      <c r="C5988" s="137"/>
      <c r="D5988" s="127" t="s">
        <v>13414</v>
      </c>
      <c r="E5988" s="258">
        <v>299700</v>
      </c>
    </row>
    <row r="5989" spans="1:5" ht="15.5" x14ac:dyDescent="0.35">
      <c r="A5989" s="127" t="s">
        <v>6365</v>
      </c>
      <c r="B5989" s="128">
        <v>119227</v>
      </c>
      <c r="C5989" s="137"/>
      <c r="D5989" s="127" t="s">
        <v>13415</v>
      </c>
      <c r="E5989" s="258">
        <v>119227</v>
      </c>
    </row>
    <row r="5990" spans="1:5" ht="15.5" x14ac:dyDescent="0.35">
      <c r="A5990" s="127" t="s">
        <v>6366</v>
      </c>
      <c r="B5990" s="128">
        <v>103500</v>
      </c>
      <c r="C5990" s="137"/>
      <c r="D5990" s="127" t="s">
        <v>13416</v>
      </c>
      <c r="E5990" s="258">
        <v>103500</v>
      </c>
    </row>
    <row r="5991" spans="1:5" ht="15.5" x14ac:dyDescent="0.35">
      <c r="A5991" s="127" t="s">
        <v>6367</v>
      </c>
      <c r="B5991" s="128">
        <v>25920</v>
      </c>
      <c r="C5991" s="137"/>
      <c r="D5991" s="127" t="s">
        <v>13417</v>
      </c>
      <c r="E5991" s="258">
        <v>25920</v>
      </c>
    </row>
    <row r="5992" spans="1:5" ht="15.5" x14ac:dyDescent="0.35">
      <c r="A5992" s="127" t="s">
        <v>6368</v>
      </c>
      <c r="B5992" s="128">
        <v>156600</v>
      </c>
      <c r="C5992" s="137"/>
      <c r="D5992" s="127" t="s">
        <v>13418</v>
      </c>
      <c r="E5992" s="258">
        <v>156600</v>
      </c>
    </row>
    <row r="5993" spans="1:5" ht="15.5" x14ac:dyDescent="0.35">
      <c r="A5993" s="127" t="s">
        <v>6369</v>
      </c>
      <c r="B5993" s="128">
        <v>53330</v>
      </c>
      <c r="C5993" s="137"/>
      <c r="D5993" s="127" t="s">
        <v>13419</v>
      </c>
      <c r="E5993" s="258">
        <v>53330</v>
      </c>
    </row>
    <row r="5994" spans="1:5" ht="15.5" x14ac:dyDescent="0.35">
      <c r="A5994" s="127" t="s">
        <v>6370</v>
      </c>
      <c r="B5994" s="128">
        <v>100800</v>
      </c>
      <c r="C5994" s="137"/>
      <c r="D5994" s="127" t="s">
        <v>13420</v>
      </c>
      <c r="E5994" s="258">
        <v>100800</v>
      </c>
    </row>
    <row r="5995" spans="1:5" ht="15.5" x14ac:dyDescent="0.35">
      <c r="A5995" s="127" t="s">
        <v>6371</v>
      </c>
      <c r="B5995" s="128">
        <v>109136</v>
      </c>
      <c r="C5995" s="137"/>
      <c r="D5995" s="127" t="s">
        <v>13421</v>
      </c>
      <c r="E5995" s="258">
        <v>109136</v>
      </c>
    </row>
    <row r="5996" spans="1:5" ht="15.5" x14ac:dyDescent="0.35">
      <c r="A5996" s="127" t="s">
        <v>6372</v>
      </c>
      <c r="B5996" s="128">
        <v>67320</v>
      </c>
      <c r="C5996" s="137"/>
      <c r="D5996" s="127" t="s">
        <v>13422</v>
      </c>
      <c r="E5996" s="258">
        <v>67320</v>
      </c>
    </row>
    <row r="5997" spans="1:5" ht="15.5" x14ac:dyDescent="0.35">
      <c r="A5997" s="127" t="s">
        <v>6373</v>
      </c>
      <c r="B5997" s="128">
        <v>97242</v>
      </c>
      <c r="C5997" s="137"/>
      <c r="D5997" s="127" t="s">
        <v>13423</v>
      </c>
      <c r="E5997" s="258">
        <v>97242</v>
      </c>
    </row>
    <row r="5998" spans="1:5" ht="15.5" x14ac:dyDescent="0.35">
      <c r="A5998" s="127" t="s">
        <v>6374</v>
      </c>
      <c r="B5998" s="128">
        <v>98699</v>
      </c>
      <c r="C5998" s="137"/>
      <c r="D5998" s="127" t="s">
        <v>13424</v>
      </c>
      <c r="E5998" s="258">
        <v>98699</v>
      </c>
    </row>
    <row r="5999" spans="1:5" ht="15.5" x14ac:dyDescent="0.35">
      <c r="A5999" s="127" t="s">
        <v>6375</v>
      </c>
      <c r="B5999" s="128">
        <v>133200</v>
      </c>
      <c r="C5999" s="137"/>
      <c r="D5999" s="127" t="s">
        <v>13425</v>
      </c>
      <c r="E5999" s="258">
        <v>133200</v>
      </c>
    </row>
    <row r="6000" spans="1:5" ht="15.5" x14ac:dyDescent="0.35">
      <c r="A6000" s="127" t="s">
        <v>6376</v>
      </c>
      <c r="B6000" s="128">
        <v>137880</v>
      </c>
      <c r="C6000" s="137"/>
      <c r="D6000" s="127" t="s">
        <v>13426</v>
      </c>
      <c r="E6000" s="258">
        <v>137880</v>
      </c>
    </row>
    <row r="6001" spans="1:5" ht="15.5" x14ac:dyDescent="0.35">
      <c r="A6001" s="127" t="s">
        <v>6377</v>
      </c>
      <c r="B6001" s="128">
        <v>148860</v>
      </c>
      <c r="C6001" s="137"/>
      <c r="D6001" s="127" t="s">
        <v>13427</v>
      </c>
      <c r="E6001" s="258">
        <v>148860</v>
      </c>
    </row>
    <row r="6002" spans="1:5" ht="15.5" x14ac:dyDescent="0.35">
      <c r="A6002" s="127" t="s">
        <v>6378</v>
      </c>
      <c r="B6002" s="128">
        <v>66477</v>
      </c>
      <c r="C6002" s="137"/>
      <c r="D6002" s="127" t="s">
        <v>13428</v>
      </c>
      <c r="E6002" s="258">
        <v>66477</v>
      </c>
    </row>
    <row r="6003" spans="1:5" ht="15.5" x14ac:dyDescent="0.35">
      <c r="A6003" s="127" t="s">
        <v>6379</v>
      </c>
      <c r="B6003" s="128">
        <v>32435</v>
      </c>
      <c r="C6003" s="137"/>
      <c r="D6003" s="127" t="s">
        <v>13429</v>
      </c>
      <c r="E6003" s="258">
        <v>32435</v>
      </c>
    </row>
    <row r="6004" spans="1:5" ht="15.5" x14ac:dyDescent="0.35">
      <c r="A6004" s="127" t="s">
        <v>6380</v>
      </c>
      <c r="B6004" s="128">
        <v>12880</v>
      </c>
      <c r="C6004" s="137"/>
      <c r="D6004" s="127" t="s">
        <v>13430</v>
      </c>
      <c r="E6004" s="258">
        <v>12880</v>
      </c>
    </row>
    <row r="6005" spans="1:5" ht="15.5" x14ac:dyDescent="0.35">
      <c r="A6005" s="127" t="s">
        <v>14177</v>
      </c>
      <c r="B6005" s="128">
        <v>15882</v>
      </c>
      <c r="C6005" s="137"/>
      <c r="D6005" s="127" t="s">
        <v>14498</v>
      </c>
      <c r="E6005" s="258">
        <v>15882</v>
      </c>
    </row>
    <row r="6006" spans="1:5" ht="15.5" x14ac:dyDescent="0.35">
      <c r="A6006" s="127" t="s">
        <v>14178</v>
      </c>
      <c r="B6006" s="128">
        <v>20296</v>
      </c>
      <c r="C6006" s="137"/>
      <c r="D6006" s="127" t="s">
        <v>14499</v>
      </c>
      <c r="E6006" s="258">
        <v>20296</v>
      </c>
    </row>
    <row r="6007" spans="1:5" ht="15.5" x14ac:dyDescent="0.35">
      <c r="A6007" s="127" t="s">
        <v>14062</v>
      </c>
      <c r="B6007" s="128">
        <v>147849</v>
      </c>
      <c r="C6007" s="137"/>
      <c r="D6007" s="127" t="s">
        <v>14383</v>
      </c>
      <c r="E6007" s="258">
        <v>147849</v>
      </c>
    </row>
    <row r="6008" spans="1:5" ht="15.5" x14ac:dyDescent="0.35">
      <c r="A6008" s="127" t="s">
        <v>14179</v>
      </c>
      <c r="B6008" s="128">
        <v>0</v>
      </c>
      <c r="C6008" s="137"/>
      <c r="D6008" s="127" t="s">
        <v>14500</v>
      </c>
      <c r="E6008" s="258">
        <v>0</v>
      </c>
    </row>
    <row r="6009" spans="1:5" ht="15.5" x14ac:dyDescent="0.35">
      <c r="A6009" s="127" t="s">
        <v>14180</v>
      </c>
      <c r="B6009" s="128">
        <v>4184</v>
      </c>
      <c r="C6009" s="137"/>
      <c r="D6009" s="127" t="s">
        <v>14501</v>
      </c>
      <c r="E6009" s="258">
        <v>4184</v>
      </c>
    </row>
    <row r="6010" spans="1:5" ht="15.5" x14ac:dyDescent="0.35">
      <c r="A6010" s="127" t="s">
        <v>14181</v>
      </c>
      <c r="B6010" s="128">
        <v>0</v>
      </c>
      <c r="C6010" s="137"/>
      <c r="D6010" s="127" t="s">
        <v>14502</v>
      </c>
      <c r="E6010" s="258">
        <v>0</v>
      </c>
    </row>
    <row r="6011" spans="1:5" ht="15.5" x14ac:dyDescent="0.35">
      <c r="A6011" s="127" t="s">
        <v>14182</v>
      </c>
      <c r="B6011" s="128">
        <v>2159</v>
      </c>
      <c r="C6011" s="137"/>
      <c r="D6011" s="127" t="s">
        <v>14503</v>
      </c>
      <c r="E6011" s="258">
        <v>2159</v>
      </c>
    </row>
    <row r="6012" spans="1:5" ht="15.5" x14ac:dyDescent="0.35">
      <c r="A6012" s="127" t="s">
        <v>14063</v>
      </c>
      <c r="B6012" s="128">
        <v>30914</v>
      </c>
      <c r="C6012" s="137"/>
      <c r="D6012" s="127" t="s">
        <v>14384</v>
      </c>
      <c r="E6012" s="258">
        <v>30914</v>
      </c>
    </row>
    <row r="6013" spans="1:5" ht="15.5" x14ac:dyDescent="0.35">
      <c r="A6013" s="127" t="s">
        <v>14064</v>
      </c>
      <c r="B6013" s="128">
        <v>0</v>
      </c>
      <c r="C6013" s="137"/>
      <c r="D6013" s="127" t="s">
        <v>14385</v>
      </c>
      <c r="E6013" s="258">
        <v>0</v>
      </c>
    </row>
    <row r="6014" spans="1:5" ht="15.5" x14ac:dyDescent="0.35">
      <c r="A6014" s="127" t="s">
        <v>14065</v>
      </c>
      <c r="B6014" s="128">
        <v>20161</v>
      </c>
      <c r="C6014" s="137"/>
      <c r="D6014" s="127" t="s">
        <v>14386</v>
      </c>
      <c r="E6014" s="258">
        <v>20161</v>
      </c>
    </row>
    <row r="6015" spans="1:5" ht="15.5" x14ac:dyDescent="0.35">
      <c r="A6015" s="127" t="s">
        <v>14066</v>
      </c>
      <c r="B6015" s="128">
        <v>18817</v>
      </c>
      <c r="C6015" s="137"/>
      <c r="D6015" s="127" t="s">
        <v>14387</v>
      </c>
      <c r="E6015" s="258">
        <v>18817</v>
      </c>
    </row>
    <row r="6016" spans="1:5" ht="15.5" x14ac:dyDescent="0.35">
      <c r="A6016" s="127" t="s">
        <v>14067</v>
      </c>
      <c r="B6016" s="128">
        <v>12097</v>
      </c>
      <c r="C6016" s="137"/>
      <c r="D6016" s="127" t="s">
        <v>14388</v>
      </c>
      <c r="E6016" s="258">
        <v>12097</v>
      </c>
    </row>
    <row r="6017" spans="1:5" ht="15.5" x14ac:dyDescent="0.35">
      <c r="A6017" s="127" t="s">
        <v>14183</v>
      </c>
      <c r="B6017" s="128">
        <v>0</v>
      </c>
      <c r="C6017" s="137"/>
      <c r="D6017" s="127" t="s">
        <v>14504</v>
      </c>
      <c r="E6017" s="258">
        <v>0</v>
      </c>
    </row>
    <row r="6018" spans="1:5" ht="15.5" x14ac:dyDescent="0.35">
      <c r="A6018" s="127" t="s">
        <v>14068</v>
      </c>
      <c r="B6018" s="128">
        <v>40323</v>
      </c>
      <c r="C6018" s="137"/>
      <c r="D6018" s="127" t="s">
        <v>14389</v>
      </c>
      <c r="E6018" s="258">
        <v>40323</v>
      </c>
    </row>
    <row r="6019" spans="1:5" ht="15.5" x14ac:dyDescent="0.35">
      <c r="A6019" s="127" t="s">
        <v>14184</v>
      </c>
      <c r="B6019" s="128">
        <v>2696</v>
      </c>
      <c r="C6019" s="137"/>
      <c r="D6019" s="127" t="s">
        <v>14505</v>
      </c>
      <c r="E6019" s="258">
        <v>2696</v>
      </c>
    </row>
    <row r="6020" spans="1:5" ht="15.5" x14ac:dyDescent="0.35">
      <c r="A6020" s="127" t="s">
        <v>14069</v>
      </c>
      <c r="B6020" s="128">
        <v>13441</v>
      </c>
      <c r="C6020" s="137"/>
      <c r="D6020" s="127" t="s">
        <v>14390</v>
      </c>
      <c r="E6020" s="258">
        <v>13441</v>
      </c>
    </row>
    <row r="6021" spans="1:5" ht="15.5" x14ac:dyDescent="0.35">
      <c r="A6021" s="127" t="s">
        <v>14185</v>
      </c>
      <c r="B6021" s="128">
        <v>645</v>
      </c>
      <c r="C6021" s="137"/>
      <c r="D6021" s="127" t="s">
        <v>14506</v>
      </c>
      <c r="E6021" s="258">
        <v>645</v>
      </c>
    </row>
    <row r="6022" spans="1:5" ht="15.5" x14ac:dyDescent="0.35">
      <c r="A6022" s="127" t="s">
        <v>14070</v>
      </c>
      <c r="B6022" s="128">
        <v>26882</v>
      </c>
      <c r="C6022" s="137"/>
      <c r="D6022" s="127" t="s">
        <v>14391</v>
      </c>
      <c r="E6022" s="258">
        <v>26882</v>
      </c>
    </row>
    <row r="6023" spans="1:5" ht="15.5" x14ac:dyDescent="0.35">
      <c r="A6023" s="127" t="s">
        <v>14186</v>
      </c>
      <c r="B6023" s="128">
        <v>0</v>
      </c>
      <c r="C6023" s="137"/>
      <c r="D6023" s="127" t="s">
        <v>14507</v>
      </c>
      <c r="E6023" s="258">
        <v>0</v>
      </c>
    </row>
    <row r="6024" spans="1:5" ht="15.5" x14ac:dyDescent="0.35">
      <c r="A6024" s="127" t="s">
        <v>14187</v>
      </c>
      <c r="B6024" s="128">
        <v>4057</v>
      </c>
      <c r="C6024" s="137"/>
      <c r="D6024" s="127" t="s">
        <v>14508</v>
      </c>
      <c r="E6024" s="258">
        <v>4057</v>
      </c>
    </row>
    <row r="6025" spans="1:5" ht="15.5" x14ac:dyDescent="0.35">
      <c r="A6025" s="127" t="s">
        <v>14071</v>
      </c>
      <c r="B6025" s="128">
        <v>81989</v>
      </c>
      <c r="C6025" s="137"/>
      <c r="D6025" s="127" t="s">
        <v>14392</v>
      </c>
      <c r="E6025" s="258">
        <v>81989</v>
      </c>
    </row>
    <row r="6026" spans="1:5" ht="15.5" x14ac:dyDescent="0.35">
      <c r="A6026" s="127" t="s">
        <v>14188</v>
      </c>
      <c r="B6026" s="128">
        <v>6631</v>
      </c>
      <c r="C6026" s="137"/>
      <c r="D6026" s="127" t="s">
        <v>14509</v>
      </c>
      <c r="E6026" s="258">
        <v>6631</v>
      </c>
    </row>
    <row r="6027" spans="1:5" ht="15.5" x14ac:dyDescent="0.35">
      <c r="A6027" s="127" t="s">
        <v>14189</v>
      </c>
      <c r="B6027" s="128">
        <v>3079</v>
      </c>
      <c r="C6027" s="137"/>
      <c r="D6027" s="127" t="s">
        <v>14510</v>
      </c>
      <c r="E6027" s="258">
        <v>3079</v>
      </c>
    </row>
    <row r="6028" spans="1:5" ht="15.5" x14ac:dyDescent="0.35">
      <c r="A6028" s="127" t="s">
        <v>14072</v>
      </c>
      <c r="B6028" s="128">
        <v>151882</v>
      </c>
      <c r="C6028" s="137"/>
      <c r="D6028" s="127" t="s">
        <v>14393</v>
      </c>
      <c r="E6028" s="258">
        <v>151882</v>
      </c>
    </row>
    <row r="6029" spans="1:5" ht="15.5" x14ac:dyDescent="0.35">
      <c r="A6029" s="127" t="s">
        <v>14073</v>
      </c>
      <c r="B6029" s="128">
        <v>28226</v>
      </c>
      <c r="C6029" s="137"/>
      <c r="D6029" s="127" t="s">
        <v>14394</v>
      </c>
      <c r="E6029" s="258">
        <v>28226</v>
      </c>
    </row>
    <row r="6030" spans="1:5" ht="15.5" x14ac:dyDescent="0.35">
      <c r="A6030" s="127" t="s">
        <v>14190</v>
      </c>
      <c r="B6030" s="128">
        <v>2894</v>
      </c>
      <c r="C6030" s="137"/>
      <c r="D6030" s="127" t="s">
        <v>14511</v>
      </c>
      <c r="E6030" s="258">
        <v>2894</v>
      </c>
    </row>
    <row r="6031" spans="1:5" ht="15.5" x14ac:dyDescent="0.35">
      <c r="A6031" s="127" t="s">
        <v>14191</v>
      </c>
      <c r="B6031" s="128">
        <v>2651</v>
      </c>
      <c r="C6031" s="137"/>
      <c r="D6031" s="127" t="s">
        <v>14512</v>
      </c>
      <c r="E6031" s="258">
        <v>2651</v>
      </c>
    </row>
    <row r="6032" spans="1:5" ht="15.5" x14ac:dyDescent="0.35">
      <c r="A6032" s="127" t="s">
        <v>14192</v>
      </c>
      <c r="B6032" s="128">
        <v>8305</v>
      </c>
      <c r="C6032" s="137"/>
      <c r="D6032" s="127" t="s">
        <v>14513</v>
      </c>
      <c r="E6032" s="258">
        <v>8305</v>
      </c>
    </row>
    <row r="6033" spans="1:5" ht="15.5" x14ac:dyDescent="0.35">
      <c r="A6033" s="127" t="s">
        <v>14193</v>
      </c>
      <c r="B6033" s="128">
        <v>4140</v>
      </c>
      <c r="C6033" s="137"/>
      <c r="D6033" s="127" t="s">
        <v>14514</v>
      </c>
      <c r="E6033" s="258">
        <v>4140</v>
      </c>
    </row>
    <row r="6034" spans="1:5" ht="15.5" x14ac:dyDescent="0.35">
      <c r="A6034" s="127" t="s">
        <v>14194</v>
      </c>
      <c r="B6034" s="128">
        <v>1278</v>
      </c>
      <c r="C6034" s="137"/>
      <c r="D6034" s="127" t="s">
        <v>14515</v>
      </c>
      <c r="E6034" s="258">
        <v>1278</v>
      </c>
    </row>
    <row r="6035" spans="1:5" ht="15.5" x14ac:dyDescent="0.35">
      <c r="A6035" s="127" t="s">
        <v>14074</v>
      </c>
      <c r="B6035" s="128">
        <v>76613</v>
      </c>
      <c r="C6035" s="137"/>
      <c r="D6035" s="127" t="s">
        <v>14395</v>
      </c>
      <c r="E6035" s="258">
        <v>76613</v>
      </c>
    </row>
    <row r="6036" spans="1:5" ht="15.5" x14ac:dyDescent="0.35">
      <c r="A6036" s="127" t="s">
        <v>14195</v>
      </c>
      <c r="B6036" s="128">
        <v>2453</v>
      </c>
      <c r="C6036" s="137"/>
      <c r="D6036" s="127" t="s">
        <v>14516</v>
      </c>
      <c r="E6036" s="258">
        <v>2453</v>
      </c>
    </row>
    <row r="6037" spans="1:5" ht="15.5" x14ac:dyDescent="0.35">
      <c r="A6037" s="127" t="s">
        <v>14075</v>
      </c>
      <c r="B6037" s="128">
        <v>220430</v>
      </c>
      <c r="C6037" s="137"/>
      <c r="D6037" s="127" t="s">
        <v>14396</v>
      </c>
      <c r="E6037" s="258">
        <v>220430</v>
      </c>
    </row>
    <row r="6038" spans="1:5" ht="15.5" x14ac:dyDescent="0.35">
      <c r="A6038" s="127" t="s">
        <v>14076</v>
      </c>
      <c r="B6038" s="128">
        <v>34946</v>
      </c>
      <c r="C6038" s="137"/>
      <c r="D6038" s="127" t="s">
        <v>14397</v>
      </c>
      <c r="E6038" s="258">
        <v>34946</v>
      </c>
    </row>
    <row r="6039" spans="1:5" ht="15.5" x14ac:dyDescent="0.35">
      <c r="A6039" s="127" t="s">
        <v>14196</v>
      </c>
      <c r="B6039" s="128">
        <v>5596</v>
      </c>
      <c r="C6039" s="137"/>
      <c r="D6039" s="127" t="s">
        <v>14517</v>
      </c>
      <c r="E6039" s="258">
        <v>5596</v>
      </c>
    </row>
    <row r="6040" spans="1:5" ht="15.5" x14ac:dyDescent="0.35">
      <c r="A6040" s="127" t="s">
        <v>14197</v>
      </c>
      <c r="B6040" s="128">
        <v>5756</v>
      </c>
      <c r="C6040" s="137"/>
      <c r="D6040" s="127" t="s">
        <v>14518</v>
      </c>
      <c r="E6040" s="258">
        <v>5756</v>
      </c>
    </row>
    <row r="6041" spans="1:5" ht="15.5" x14ac:dyDescent="0.35">
      <c r="A6041" s="127" t="s">
        <v>14198</v>
      </c>
      <c r="B6041" s="128">
        <v>2562</v>
      </c>
      <c r="C6041" s="137"/>
      <c r="D6041" s="127" t="s">
        <v>14519</v>
      </c>
      <c r="E6041" s="258">
        <v>2562</v>
      </c>
    </row>
    <row r="6042" spans="1:5" ht="15.5" x14ac:dyDescent="0.35">
      <c r="A6042" s="127" t="s">
        <v>14199</v>
      </c>
      <c r="B6042" s="128">
        <v>2977</v>
      </c>
      <c r="C6042" s="137"/>
      <c r="D6042" s="127" t="s">
        <v>14520</v>
      </c>
      <c r="E6042" s="258">
        <v>2977</v>
      </c>
    </row>
    <row r="6043" spans="1:5" ht="15.5" x14ac:dyDescent="0.35">
      <c r="A6043" s="127" t="s">
        <v>14077</v>
      </c>
      <c r="B6043" s="128">
        <v>72581</v>
      </c>
      <c r="C6043" s="137"/>
      <c r="D6043" s="127" t="s">
        <v>14398</v>
      </c>
      <c r="E6043" s="258">
        <v>72581</v>
      </c>
    </row>
    <row r="6044" spans="1:5" ht="15.5" x14ac:dyDescent="0.35">
      <c r="A6044" s="127" t="s">
        <v>14078</v>
      </c>
      <c r="B6044" s="128">
        <v>0</v>
      </c>
      <c r="C6044" s="137"/>
      <c r="D6044" s="127" t="s">
        <v>14399</v>
      </c>
      <c r="E6044" s="258">
        <v>0</v>
      </c>
    </row>
    <row r="6045" spans="1:5" ht="15.5" x14ac:dyDescent="0.35">
      <c r="A6045" s="127" t="s">
        <v>14079</v>
      </c>
      <c r="B6045" s="128">
        <v>52419</v>
      </c>
      <c r="C6045" s="137"/>
      <c r="D6045" s="127" t="s">
        <v>14400</v>
      </c>
      <c r="E6045" s="258">
        <v>52419</v>
      </c>
    </row>
    <row r="6046" spans="1:5" ht="15.5" x14ac:dyDescent="0.35">
      <c r="A6046" s="127" t="s">
        <v>14200</v>
      </c>
      <c r="B6046" s="128">
        <v>1533</v>
      </c>
      <c r="C6046" s="137"/>
      <c r="D6046" s="127" t="s">
        <v>14521</v>
      </c>
      <c r="E6046" s="258">
        <v>1533</v>
      </c>
    </row>
    <row r="6047" spans="1:5" ht="15.5" x14ac:dyDescent="0.35">
      <c r="A6047" s="127" t="s">
        <v>14080</v>
      </c>
      <c r="B6047" s="128">
        <v>14785</v>
      </c>
      <c r="C6047" s="137"/>
      <c r="D6047" s="127" t="s">
        <v>14401</v>
      </c>
      <c r="E6047" s="258">
        <v>14785</v>
      </c>
    </row>
    <row r="6048" spans="1:5" ht="15.5" x14ac:dyDescent="0.35">
      <c r="A6048" s="127" t="s">
        <v>14081</v>
      </c>
      <c r="B6048" s="128">
        <v>100806</v>
      </c>
      <c r="C6048" s="137"/>
      <c r="D6048" s="127" t="s">
        <v>14402</v>
      </c>
      <c r="E6048" s="258">
        <v>100806</v>
      </c>
    </row>
    <row r="6049" spans="1:5" ht="15.5" x14ac:dyDescent="0.35">
      <c r="A6049" s="127" t="s">
        <v>14082</v>
      </c>
      <c r="B6049" s="128">
        <v>26882</v>
      </c>
      <c r="C6049" s="137"/>
      <c r="D6049" s="127" t="s">
        <v>14403</v>
      </c>
      <c r="E6049" s="258">
        <v>26882</v>
      </c>
    </row>
    <row r="6050" spans="1:5" ht="15.5" x14ac:dyDescent="0.35">
      <c r="A6050" s="127" t="s">
        <v>14083</v>
      </c>
      <c r="B6050" s="128">
        <v>18817</v>
      </c>
      <c r="C6050" s="137"/>
      <c r="D6050" s="127" t="s">
        <v>14404</v>
      </c>
      <c r="E6050" s="258">
        <v>18817</v>
      </c>
    </row>
    <row r="6051" spans="1:5" ht="15.5" x14ac:dyDescent="0.35">
      <c r="A6051" s="127" t="s">
        <v>14084</v>
      </c>
      <c r="B6051" s="128">
        <v>57796</v>
      </c>
      <c r="C6051" s="137"/>
      <c r="D6051" s="127" t="s">
        <v>14405</v>
      </c>
      <c r="E6051" s="258">
        <v>57796</v>
      </c>
    </row>
    <row r="6052" spans="1:5" ht="15.5" x14ac:dyDescent="0.35">
      <c r="A6052" s="127" t="s">
        <v>14201</v>
      </c>
      <c r="B6052" s="128">
        <v>3833</v>
      </c>
      <c r="C6052" s="137"/>
      <c r="D6052" s="127" t="s">
        <v>14522</v>
      </c>
      <c r="E6052" s="258">
        <v>3833</v>
      </c>
    </row>
    <row r="6053" spans="1:5" ht="15.5" x14ac:dyDescent="0.35">
      <c r="A6053" s="127" t="s">
        <v>14202</v>
      </c>
      <c r="B6053" s="128">
        <v>3284</v>
      </c>
      <c r="C6053" s="137"/>
      <c r="D6053" s="127" t="s">
        <v>14523</v>
      </c>
      <c r="E6053" s="258">
        <v>3284</v>
      </c>
    </row>
    <row r="6054" spans="1:5" ht="15.5" x14ac:dyDescent="0.35">
      <c r="A6054" s="127" t="s">
        <v>14203</v>
      </c>
      <c r="B6054" s="128">
        <v>1770</v>
      </c>
      <c r="C6054" s="137"/>
      <c r="D6054" s="127" t="s">
        <v>14524</v>
      </c>
      <c r="E6054" s="258">
        <v>1770</v>
      </c>
    </row>
    <row r="6055" spans="1:5" ht="15.5" x14ac:dyDescent="0.35">
      <c r="A6055" s="127" t="s">
        <v>14085</v>
      </c>
      <c r="B6055" s="128">
        <v>20161</v>
      </c>
      <c r="C6055" s="137"/>
      <c r="D6055" s="127" t="s">
        <v>14406</v>
      </c>
      <c r="E6055" s="258">
        <v>20161</v>
      </c>
    </row>
    <row r="6056" spans="1:5" ht="15.5" x14ac:dyDescent="0.35">
      <c r="A6056" s="127" t="s">
        <v>14204</v>
      </c>
      <c r="B6056" s="128">
        <v>1239</v>
      </c>
      <c r="C6056" s="137"/>
      <c r="D6056" s="127" t="s">
        <v>14525</v>
      </c>
      <c r="E6056" s="258">
        <v>1239</v>
      </c>
    </row>
    <row r="6057" spans="1:5" ht="15.5" x14ac:dyDescent="0.35">
      <c r="A6057" s="127" t="s">
        <v>14086</v>
      </c>
      <c r="B6057" s="128">
        <v>12097</v>
      </c>
      <c r="C6057" s="137"/>
      <c r="D6057" s="127" t="s">
        <v>14407</v>
      </c>
      <c r="E6057" s="258">
        <v>12097</v>
      </c>
    </row>
    <row r="6058" spans="1:5" ht="15.5" x14ac:dyDescent="0.35">
      <c r="A6058" s="127" t="s">
        <v>14087</v>
      </c>
      <c r="B6058" s="128">
        <v>0</v>
      </c>
      <c r="C6058" s="137"/>
      <c r="D6058" s="127" t="s">
        <v>14408</v>
      </c>
      <c r="E6058" s="258">
        <v>0</v>
      </c>
    </row>
    <row r="6059" spans="1:5" ht="15.5" x14ac:dyDescent="0.35">
      <c r="A6059" s="127" t="s">
        <v>14088</v>
      </c>
      <c r="B6059" s="128">
        <v>90054</v>
      </c>
      <c r="C6059" s="137"/>
      <c r="D6059" s="127" t="s">
        <v>14409</v>
      </c>
      <c r="E6059" s="258">
        <v>90054</v>
      </c>
    </row>
    <row r="6060" spans="1:5" ht="15.5" x14ac:dyDescent="0.35">
      <c r="A6060" s="127" t="s">
        <v>14205</v>
      </c>
      <c r="B6060" s="128">
        <v>7538</v>
      </c>
      <c r="C6060" s="137"/>
      <c r="D6060" s="127" t="s">
        <v>14526</v>
      </c>
      <c r="E6060" s="258">
        <v>7538</v>
      </c>
    </row>
    <row r="6061" spans="1:5" ht="15.5" x14ac:dyDescent="0.35">
      <c r="A6061" s="127" t="s">
        <v>14089</v>
      </c>
      <c r="B6061" s="128">
        <v>34946</v>
      </c>
      <c r="C6061" s="137"/>
      <c r="D6061" s="127" t="s">
        <v>14410</v>
      </c>
      <c r="E6061" s="258">
        <v>34946</v>
      </c>
    </row>
    <row r="6062" spans="1:5" ht="15.5" x14ac:dyDescent="0.35">
      <c r="A6062" s="127" t="s">
        <v>14090</v>
      </c>
      <c r="B6062" s="128">
        <v>14785</v>
      </c>
      <c r="C6062" s="137"/>
      <c r="D6062" s="127" t="s">
        <v>14411</v>
      </c>
      <c r="E6062" s="258">
        <v>14785</v>
      </c>
    </row>
    <row r="6063" spans="1:5" ht="15.5" x14ac:dyDescent="0.35">
      <c r="A6063" s="127" t="s">
        <v>14206</v>
      </c>
      <c r="B6063" s="128">
        <v>601</v>
      </c>
      <c r="C6063" s="137"/>
      <c r="D6063" s="127" t="s">
        <v>14527</v>
      </c>
      <c r="E6063" s="258">
        <v>601</v>
      </c>
    </row>
    <row r="6064" spans="1:5" ht="15.5" x14ac:dyDescent="0.35">
      <c r="A6064" s="127" t="s">
        <v>14207</v>
      </c>
      <c r="B6064" s="128">
        <v>5539</v>
      </c>
      <c r="C6064" s="137"/>
      <c r="D6064" s="127" t="s">
        <v>14528</v>
      </c>
      <c r="E6064" s="258">
        <v>5539</v>
      </c>
    </row>
    <row r="6065" spans="1:5" ht="15.5" x14ac:dyDescent="0.35">
      <c r="A6065" s="127" t="s">
        <v>14091</v>
      </c>
      <c r="B6065" s="128">
        <v>84677</v>
      </c>
      <c r="C6065" s="137"/>
      <c r="D6065" s="127" t="s">
        <v>14412</v>
      </c>
      <c r="E6065" s="258">
        <v>84677</v>
      </c>
    </row>
    <row r="6066" spans="1:5" ht="15.5" x14ac:dyDescent="0.35">
      <c r="A6066" s="127" t="s">
        <v>14092</v>
      </c>
      <c r="B6066" s="128">
        <v>321237</v>
      </c>
      <c r="C6066" s="137"/>
      <c r="D6066" s="127" t="s">
        <v>14413</v>
      </c>
      <c r="E6066" s="258">
        <v>321237</v>
      </c>
    </row>
    <row r="6067" spans="1:5" ht="15.5" x14ac:dyDescent="0.35">
      <c r="A6067" s="127" t="s">
        <v>14208</v>
      </c>
      <c r="B6067" s="128">
        <v>5896</v>
      </c>
      <c r="C6067" s="137"/>
      <c r="D6067" s="127" t="s">
        <v>14529</v>
      </c>
      <c r="E6067" s="258">
        <v>5896</v>
      </c>
    </row>
    <row r="6068" spans="1:5" ht="15.5" x14ac:dyDescent="0.35">
      <c r="A6068" s="127" t="s">
        <v>14209</v>
      </c>
      <c r="B6068" s="128">
        <v>0</v>
      </c>
      <c r="C6068" s="137"/>
      <c r="D6068" s="127" t="s">
        <v>14530</v>
      </c>
      <c r="E6068" s="258">
        <v>0</v>
      </c>
    </row>
    <row r="6069" spans="1:5" ht="15.5" x14ac:dyDescent="0.35">
      <c r="A6069" s="127" t="s">
        <v>14093</v>
      </c>
      <c r="B6069" s="128">
        <v>0</v>
      </c>
      <c r="C6069" s="137"/>
      <c r="D6069" s="127" t="s">
        <v>14414</v>
      </c>
      <c r="E6069" s="258">
        <v>0</v>
      </c>
    </row>
    <row r="6070" spans="1:5" ht="15.5" x14ac:dyDescent="0.35">
      <c r="A6070" s="127" t="s">
        <v>14210</v>
      </c>
      <c r="B6070" s="128">
        <v>262</v>
      </c>
      <c r="C6070" s="137"/>
      <c r="D6070" s="127" t="s">
        <v>14531</v>
      </c>
      <c r="E6070" s="258">
        <v>262</v>
      </c>
    </row>
    <row r="6071" spans="1:5" ht="15.5" x14ac:dyDescent="0.35">
      <c r="A6071" s="127" t="s">
        <v>14094</v>
      </c>
      <c r="B6071" s="128">
        <v>33602</v>
      </c>
      <c r="C6071" s="137"/>
      <c r="D6071" s="127" t="s">
        <v>14415</v>
      </c>
      <c r="E6071" s="258">
        <v>33602</v>
      </c>
    </row>
    <row r="6072" spans="1:5" ht="15.5" x14ac:dyDescent="0.35">
      <c r="A6072" s="127" t="s">
        <v>14095</v>
      </c>
      <c r="B6072" s="128">
        <v>119624</v>
      </c>
      <c r="C6072" s="137"/>
      <c r="D6072" s="127" t="s">
        <v>14416</v>
      </c>
      <c r="E6072" s="258">
        <v>119624</v>
      </c>
    </row>
    <row r="6073" spans="1:5" ht="15.5" x14ac:dyDescent="0.35">
      <c r="A6073" s="127" t="s">
        <v>14096</v>
      </c>
      <c r="B6073" s="128">
        <v>20161</v>
      </c>
      <c r="C6073" s="137"/>
      <c r="D6073" s="127" t="s">
        <v>14417</v>
      </c>
      <c r="E6073" s="258">
        <v>20161</v>
      </c>
    </row>
    <row r="6074" spans="1:5" ht="15.5" x14ac:dyDescent="0.35">
      <c r="A6074" s="127" t="s">
        <v>14097</v>
      </c>
      <c r="B6074" s="128">
        <v>14785</v>
      </c>
      <c r="C6074" s="137"/>
      <c r="D6074" s="127" t="s">
        <v>14418</v>
      </c>
      <c r="E6074" s="258">
        <v>14785</v>
      </c>
    </row>
    <row r="6075" spans="1:5" ht="15.5" x14ac:dyDescent="0.35">
      <c r="A6075" s="127" t="s">
        <v>14382</v>
      </c>
      <c r="B6075" s="128">
        <v>1367</v>
      </c>
      <c r="C6075" s="137"/>
      <c r="D6075" s="127" t="s">
        <v>14703</v>
      </c>
      <c r="E6075" s="258">
        <v>1367</v>
      </c>
    </row>
    <row r="6076" spans="1:5" ht="15.5" x14ac:dyDescent="0.35">
      <c r="A6076" s="127" t="s">
        <v>14211</v>
      </c>
      <c r="B6076" s="128">
        <v>3399</v>
      </c>
      <c r="C6076" s="137"/>
      <c r="D6076" s="127" t="s">
        <v>14532</v>
      </c>
      <c r="E6076" s="258">
        <v>3399</v>
      </c>
    </row>
    <row r="6077" spans="1:5" ht="15.5" x14ac:dyDescent="0.35">
      <c r="A6077" s="127" t="s">
        <v>14098</v>
      </c>
      <c r="B6077" s="128">
        <v>38978</v>
      </c>
      <c r="C6077" s="137"/>
      <c r="D6077" s="127" t="s">
        <v>14419</v>
      </c>
      <c r="E6077" s="258">
        <v>38978</v>
      </c>
    </row>
    <row r="6078" spans="1:5" ht="15.5" x14ac:dyDescent="0.35">
      <c r="A6078" s="127" t="s">
        <v>14099</v>
      </c>
      <c r="B6078" s="128">
        <v>61828</v>
      </c>
      <c r="C6078" s="137"/>
      <c r="D6078" s="127" t="s">
        <v>14420</v>
      </c>
      <c r="E6078" s="258">
        <v>61828</v>
      </c>
    </row>
    <row r="6079" spans="1:5" ht="15.5" x14ac:dyDescent="0.35">
      <c r="A6079" s="127" t="s">
        <v>14100</v>
      </c>
      <c r="B6079" s="128">
        <v>215054</v>
      </c>
      <c r="C6079" s="137"/>
      <c r="D6079" s="127" t="s">
        <v>14421</v>
      </c>
      <c r="E6079" s="258">
        <v>215054</v>
      </c>
    </row>
    <row r="6080" spans="1:5" ht="15.5" x14ac:dyDescent="0.35">
      <c r="A6080" s="127" t="s">
        <v>14212</v>
      </c>
      <c r="B6080" s="128">
        <v>4127</v>
      </c>
      <c r="C6080" s="137"/>
      <c r="D6080" s="127" t="s">
        <v>14533</v>
      </c>
      <c r="E6080" s="258">
        <v>4127</v>
      </c>
    </row>
    <row r="6081" spans="1:5" ht="15.5" x14ac:dyDescent="0.35">
      <c r="A6081" s="127" t="s">
        <v>14213</v>
      </c>
      <c r="B6081" s="128">
        <v>0</v>
      </c>
      <c r="C6081" s="137"/>
      <c r="D6081" s="127" t="s">
        <v>14534</v>
      </c>
      <c r="E6081" s="258">
        <v>0</v>
      </c>
    </row>
    <row r="6082" spans="1:5" ht="15.5" x14ac:dyDescent="0.35">
      <c r="A6082" s="127" t="s">
        <v>14214</v>
      </c>
      <c r="B6082" s="128">
        <v>1450</v>
      </c>
      <c r="C6082" s="137"/>
      <c r="D6082" s="127" t="s">
        <v>14535</v>
      </c>
      <c r="E6082" s="258">
        <v>1450</v>
      </c>
    </row>
    <row r="6083" spans="1:5" ht="15.5" x14ac:dyDescent="0.35">
      <c r="A6083" s="127" t="s">
        <v>14215</v>
      </c>
      <c r="B6083" s="128">
        <v>3201</v>
      </c>
      <c r="C6083" s="137"/>
      <c r="D6083" s="127" t="s">
        <v>14536</v>
      </c>
      <c r="E6083" s="258">
        <v>3201</v>
      </c>
    </row>
    <row r="6084" spans="1:5" ht="15.5" x14ac:dyDescent="0.35">
      <c r="A6084" s="127" t="s">
        <v>14216</v>
      </c>
      <c r="B6084" s="128">
        <v>0</v>
      </c>
      <c r="C6084" s="137"/>
      <c r="D6084" s="127" t="s">
        <v>14537</v>
      </c>
      <c r="E6084" s="258">
        <v>0</v>
      </c>
    </row>
    <row r="6085" spans="1:5" ht="15.5" x14ac:dyDescent="0.35">
      <c r="A6085" s="127" t="s">
        <v>14217</v>
      </c>
      <c r="B6085" s="128">
        <v>4216</v>
      </c>
      <c r="C6085" s="137"/>
      <c r="D6085" s="127" t="s">
        <v>14538</v>
      </c>
      <c r="E6085" s="258">
        <v>4216</v>
      </c>
    </row>
    <row r="6086" spans="1:5" ht="15.5" x14ac:dyDescent="0.35">
      <c r="A6086" s="127" t="s">
        <v>14218</v>
      </c>
      <c r="B6086" s="128">
        <v>8765</v>
      </c>
      <c r="C6086" s="137"/>
      <c r="D6086" s="127" t="s">
        <v>14539</v>
      </c>
      <c r="E6086" s="258">
        <v>8765</v>
      </c>
    </row>
    <row r="6087" spans="1:5" ht="15.5" x14ac:dyDescent="0.35">
      <c r="A6087" s="127" t="s">
        <v>14219</v>
      </c>
      <c r="B6087" s="128">
        <v>1437</v>
      </c>
      <c r="C6087" s="137"/>
      <c r="D6087" s="127" t="s">
        <v>14540</v>
      </c>
      <c r="E6087" s="258">
        <v>1437</v>
      </c>
    </row>
    <row r="6088" spans="1:5" ht="15.5" x14ac:dyDescent="0.35">
      <c r="A6088" s="127" t="s">
        <v>14220</v>
      </c>
      <c r="B6088" s="128">
        <v>3756</v>
      </c>
      <c r="C6088" s="137"/>
      <c r="D6088" s="127" t="s">
        <v>14541</v>
      </c>
      <c r="E6088" s="258">
        <v>3756</v>
      </c>
    </row>
    <row r="6089" spans="1:5" ht="15.5" x14ac:dyDescent="0.35">
      <c r="A6089" s="127" t="s">
        <v>14221</v>
      </c>
      <c r="B6089" s="128">
        <v>0</v>
      </c>
      <c r="C6089" s="137"/>
      <c r="D6089" s="127" t="s">
        <v>14542</v>
      </c>
      <c r="E6089" s="258">
        <v>0</v>
      </c>
    </row>
    <row r="6090" spans="1:5" ht="15.5" x14ac:dyDescent="0.35">
      <c r="A6090" s="127" t="s">
        <v>14222</v>
      </c>
      <c r="B6090" s="128">
        <v>2428</v>
      </c>
      <c r="C6090" s="137"/>
      <c r="D6090" s="127" t="s">
        <v>14543</v>
      </c>
      <c r="E6090" s="258">
        <v>2428</v>
      </c>
    </row>
    <row r="6091" spans="1:5" ht="15.5" x14ac:dyDescent="0.35">
      <c r="A6091" s="127" t="s">
        <v>14223</v>
      </c>
      <c r="B6091" s="128">
        <v>0</v>
      </c>
      <c r="C6091" s="137"/>
      <c r="D6091" s="127" t="s">
        <v>14544</v>
      </c>
      <c r="E6091" s="258">
        <v>0</v>
      </c>
    </row>
    <row r="6092" spans="1:5" ht="15.5" x14ac:dyDescent="0.35">
      <c r="A6092" s="127" t="s">
        <v>14224</v>
      </c>
      <c r="B6092" s="128">
        <v>2830</v>
      </c>
      <c r="C6092" s="137"/>
      <c r="D6092" s="127" t="s">
        <v>14545</v>
      </c>
      <c r="E6092" s="258">
        <v>2830</v>
      </c>
    </row>
    <row r="6093" spans="1:5" ht="15.5" x14ac:dyDescent="0.35">
      <c r="A6093" s="127" t="s">
        <v>14225</v>
      </c>
      <c r="B6093" s="128">
        <v>1195</v>
      </c>
      <c r="C6093" s="137"/>
      <c r="D6093" s="127" t="s">
        <v>14546</v>
      </c>
      <c r="E6093" s="258">
        <v>1195</v>
      </c>
    </row>
    <row r="6094" spans="1:5" ht="15.5" x14ac:dyDescent="0.35">
      <c r="A6094" s="127" t="s">
        <v>14101</v>
      </c>
      <c r="B6094" s="128">
        <v>36290</v>
      </c>
      <c r="C6094" s="137"/>
      <c r="D6094" s="127" t="s">
        <v>14422</v>
      </c>
      <c r="E6094" s="258">
        <v>36290</v>
      </c>
    </row>
    <row r="6095" spans="1:5" ht="15.5" x14ac:dyDescent="0.35">
      <c r="A6095" s="127" t="s">
        <v>14226</v>
      </c>
      <c r="B6095" s="128">
        <v>6146</v>
      </c>
      <c r="C6095" s="137"/>
      <c r="D6095" s="127" t="s">
        <v>14547</v>
      </c>
      <c r="E6095" s="258">
        <v>6146</v>
      </c>
    </row>
    <row r="6096" spans="1:5" ht="15.5" x14ac:dyDescent="0.35">
      <c r="A6096" s="127" t="s">
        <v>14102</v>
      </c>
      <c r="B6096" s="128">
        <v>344086</v>
      </c>
      <c r="C6096" s="137"/>
      <c r="D6096" s="127" t="s">
        <v>14423</v>
      </c>
      <c r="E6096" s="258">
        <v>344086</v>
      </c>
    </row>
    <row r="6097" spans="1:5" ht="15.5" x14ac:dyDescent="0.35">
      <c r="A6097" s="127" t="s">
        <v>14227</v>
      </c>
      <c r="B6097" s="128">
        <v>4440</v>
      </c>
      <c r="C6097" s="137"/>
      <c r="D6097" s="127" t="s">
        <v>14548</v>
      </c>
      <c r="E6097" s="258">
        <v>4440</v>
      </c>
    </row>
    <row r="6098" spans="1:5" ht="15.5" x14ac:dyDescent="0.35">
      <c r="A6098" s="127" t="s">
        <v>14228</v>
      </c>
      <c r="B6098" s="128">
        <v>2773</v>
      </c>
      <c r="C6098" s="137"/>
      <c r="D6098" s="127" t="s">
        <v>14549</v>
      </c>
      <c r="E6098" s="258">
        <v>2773</v>
      </c>
    </row>
    <row r="6099" spans="1:5" ht="15.5" x14ac:dyDescent="0.35">
      <c r="A6099" s="127" t="s">
        <v>14229</v>
      </c>
      <c r="B6099" s="128">
        <v>0</v>
      </c>
      <c r="C6099" s="137"/>
      <c r="D6099" s="127" t="s">
        <v>14550</v>
      </c>
      <c r="E6099" s="258">
        <v>0</v>
      </c>
    </row>
    <row r="6100" spans="1:5" ht="15.5" x14ac:dyDescent="0.35">
      <c r="A6100" s="127" t="s">
        <v>14230</v>
      </c>
      <c r="B6100" s="128">
        <v>3348</v>
      </c>
      <c r="C6100" s="137"/>
      <c r="D6100" s="127" t="s">
        <v>14551</v>
      </c>
      <c r="E6100" s="258">
        <v>3348</v>
      </c>
    </row>
    <row r="6101" spans="1:5" ht="15.5" x14ac:dyDescent="0.35">
      <c r="A6101" s="127" t="s">
        <v>14231</v>
      </c>
      <c r="B6101" s="128">
        <v>6529</v>
      </c>
      <c r="C6101" s="137"/>
      <c r="D6101" s="127" t="s">
        <v>14552</v>
      </c>
      <c r="E6101" s="258">
        <v>6529</v>
      </c>
    </row>
    <row r="6102" spans="1:5" ht="15.5" x14ac:dyDescent="0.35">
      <c r="A6102" s="127" t="s">
        <v>14376</v>
      </c>
      <c r="B6102" s="128">
        <v>1789</v>
      </c>
      <c r="C6102" s="137"/>
      <c r="D6102" s="127" t="s">
        <v>14697</v>
      </c>
      <c r="E6102" s="258">
        <v>1789</v>
      </c>
    </row>
    <row r="6103" spans="1:5" ht="15.5" x14ac:dyDescent="0.35">
      <c r="A6103" s="127" t="s">
        <v>14103</v>
      </c>
      <c r="B6103" s="128">
        <v>52419</v>
      </c>
      <c r="C6103" s="137"/>
      <c r="D6103" s="127" t="s">
        <v>14424</v>
      </c>
      <c r="E6103" s="258">
        <v>52419</v>
      </c>
    </row>
    <row r="6104" spans="1:5" ht="15.5" x14ac:dyDescent="0.35">
      <c r="A6104" s="127" t="s">
        <v>14232</v>
      </c>
      <c r="B6104" s="128">
        <v>2555</v>
      </c>
      <c r="C6104" s="137"/>
      <c r="D6104" s="127" t="s">
        <v>14553</v>
      </c>
      <c r="E6104" s="258">
        <v>2555</v>
      </c>
    </row>
    <row r="6105" spans="1:5" ht="15.5" x14ac:dyDescent="0.35">
      <c r="A6105" s="127" t="s">
        <v>14233</v>
      </c>
      <c r="B6105" s="128">
        <v>0</v>
      </c>
      <c r="C6105" s="137"/>
      <c r="D6105" s="127" t="s">
        <v>14554</v>
      </c>
      <c r="E6105" s="258">
        <v>0</v>
      </c>
    </row>
    <row r="6106" spans="1:5" ht="15.5" x14ac:dyDescent="0.35">
      <c r="A6106" s="127" t="s">
        <v>14104</v>
      </c>
      <c r="B6106" s="128">
        <v>197581</v>
      </c>
      <c r="C6106" s="137"/>
      <c r="D6106" s="127" t="s">
        <v>14425</v>
      </c>
      <c r="E6106" s="258">
        <v>197581</v>
      </c>
    </row>
    <row r="6107" spans="1:5" ht="15.5" x14ac:dyDescent="0.35">
      <c r="A6107" s="127" t="s">
        <v>14234</v>
      </c>
      <c r="B6107" s="128">
        <v>11557</v>
      </c>
      <c r="C6107" s="137"/>
      <c r="D6107" s="127" t="s">
        <v>14555</v>
      </c>
      <c r="E6107" s="258">
        <v>11557</v>
      </c>
    </row>
    <row r="6108" spans="1:5" ht="15.5" x14ac:dyDescent="0.35">
      <c r="A6108" s="127" t="s">
        <v>14235</v>
      </c>
      <c r="B6108" s="128">
        <v>10349</v>
      </c>
      <c r="C6108" s="137"/>
      <c r="D6108" s="127" t="s">
        <v>14556</v>
      </c>
      <c r="E6108" s="258">
        <v>10349</v>
      </c>
    </row>
    <row r="6109" spans="1:5" ht="15.5" x14ac:dyDescent="0.35">
      <c r="A6109" s="127" t="s">
        <v>14236</v>
      </c>
      <c r="B6109" s="128">
        <v>1246</v>
      </c>
      <c r="C6109" s="137"/>
      <c r="D6109" s="127" t="s">
        <v>14557</v>
      </c>
      <c r="E6109" s="258">
        <v>1246</v>
      </c>
    </row>
    <row r="6110" spans="1:5" ht="15.5" x14ac:dyDescent="0.35">
      <c r="A6110" s="127" t="s">
        <v>14237</v>
      </c>
      <c r="B6110" s="128">
        <v>2274</v>
      </c>
      <c r="C6110" s="137"/>
      <c r="D6110" s="127" t="s">
        <v>14558</v>
      </c>
      <c r="E6110" s="258">
        <v>2274</v>
      </c>
    </row>
    <row r="6111" spans="1:5" ht="15.5" x14ac:dyDescent="0.35">
      <c r="A6111" s="127" t="s">
        <v>14105</v>
      </c>
      <c r="B6111" s="128">
        <v>10753</v>
      </c>
      <c r="C6111" s="137"/>
      <c r="D6111" s="127" t="s">
        <v>14426</v>
      </c>
      <c r="E6111" s="258">
        <v>10753</v>
      </c>
    </row>
    <row r="6112" spans="1:5" ht="15.5" x14ac:dyDescent="0.35">
      <c r="A6112" s="127" t="s">
        <v>14106</v>
      </c>
      <c r="B6112" s="128">
        <v>8065</v>
      </c>
      <c r="C6112" s="137"/>
      <c r="D6112" s="127" t="s">
        <v>14427</v>
      </c>
      <c r="E6112" s="258">
        <v>8065</v>
      </c>
    </row>
    <row r="6113" spans="1:5" ht="15.5" x14ac:dyDescent="0.35">
      <c r="A6113" s="127" t="s">
        <v>14107</v>
      </c>
      <c r="B6113" s="128">
        <v>47043</v>
      </c>
      <c r="C6113" s="137"/>
      <c r="D6113" s="127" t="s">
        <v>14428</v>
      </c>
      <c r="E6113" s="258">
        <v>47043</v>
      </c>
    </row>
    <row r="6114" spans="1:5" ht="15.5" x14ac:dyDescent="0.35">
      <c r="A6114" s="127" t="s">
        <v>14238</v>
      </c>
      <c r="B6114" s="128">
        <v>6970</v>
      </c>
      <c r="C6114" s="137"/>
      <c r="D6114" s="127" t="s">
        <v>14559</v>
      </c>
      <c r="E6114" s="258">
        <v>6970</v>
      </c>
    </row>
    <row r="6115" spans="1:5" ht="15.5" x14ac:dyDescent="0.35">
      <c r="A6115" s="127" t="s">
        <v>14239</v>
      </c>
      <c r="B6115" s="128">
        <v>4702</v>
      </c>
      <c r="C6115" s="137"/>
      <c r="D6115" s="127" t="s">
        <v>14560</v>
      </c>
      <c r="E6115" s="258">
        <v>4702</v>
      </c>
    </row>
    <row r="6116" spans="1:5" ht="15.5" x14ac:dyDescent="0.35">
      <c r="A6116" s="127" t="s">
        <v>14108</v>
      </c>
      <c r="B6116" s="128">
        <v>18817</v>
      </c>
      <c r="C6116" s="137"/>
      <c r="D6116" s="127" t="s">
        <v>14429</v>
      </c>
      <c r="E6116" s="258">
        <v>18817</v>
      </c>
    </row>
    <row r="6117" spans="1:5" ht="15.5" x14ac:dyDescent="0.35">
      <c r="A6117" s="127" t="s">
        <v>14109</v>
      </c>
      <c r="B6117" s="128">
        <v>455645</v>
      </c>
      <c r="C6117" s="137"/>
      <c r="D6117" s="127" t="s">
        <v>14430</v>
      </c>
      <c r="E6117" s="258">
        <v>455645</v>
      </c>
    </row>
    <row r="6118" spans="1:5" ht="15.5" x14ac:dyDescent="0.35">
      <c r="A6118" s="127" t="s">
        <v>14240</v>
      </c>
      <c r="B6118" s="128">
        <v>0</v>
      </c>
      <c r="C6118" s="137"/>
      <c r="D6118" s="127" t="s">
        <v>14561</v>
      </c>
      <c r="E6118" s="258">
        <v>0</v>
      </c>
    </row>
    <row r="6119" spans="1:5" ht="15.5" x14ac:dyDescent="0.35">
      <c r="A6119" s="127" t="s">
        <v>14241</v>
      </c>
      <c r="B6119" s="128">
        <v>2613</v>
      </c>
      <c r="C6119" s="137"/>
      <c r="D6119" s="127" t="s">
        <v>14562</v>
      </c>
      <c r="E6119" s="258">
        <v>2613</v>
      </c>
    </row>
    <row r="6120" spans="1:5" ht="15.5" x14ac:dyDescent="0.35">
      <c r="A6120" s="127" t="s">
        <v>14242</v>
      </c>
      <c r="B6120" s="128">
        <v>6951</v>
      </c>
      <c r="C6120" s="137"/>
      <c r="D6120" s="127" t="s">
        <v>14563</v>
      </c>
      <c r="E6120" s="258">
        <v>6951</v>
      </c>
    </row>
    <row r="6121" spans="1:5" ht="15.5" x14ac:dyDescent="0.35">
      <c r="A6121" s="127" t="s">
        <v>14243</v>
      </c>
      <c r="B6121" s="128">
        <v>8139</v>
      </c>
      <c r="C6121" s="137"/>
      <c r="D6121" s="127" t="s">
        <v>14564</v>
      </c>
      <c r="E6121" s="258">
        <v>8139</v>
      </c>
    </row>
    <row r="6122" spans="1:5" ht="15.5" x14ac:dyDescent="0.35">
      <c r="A6122" s="127" t="s">
        <v>14244</v>
      </c>
      <c r="B6122" s="128">
        <v>8369</v>
      </c>
      <c r="C6122" s="137"/>
      <c r="D6122" s="127" t="s">
        <v>14565</v>
      </c>
      <c r="E6122" s="258">
        <v>8369</v>
      </c>
    </row>
    <row r="6123" spans="1:5" ht="15.5" x14ac:dyDescent="0.35">
      <c r="A6123" s="127" t="s">
        <v>14245</v>
      </c>
      <c r="B6123" s="128">
        <v>5302</v>
      </c>
      <c r="C6123" s="137"/>
      <c r="D6123" s="127" t="s">
        <v>14566</v>
      </c>
      <c r="E6123" s="258">
        <v>5302</v>
      </c>
    </row>
    <row r="6124" spans="1:5" ht="15.5" x14ac:dyDescent="0.35">
      <c r="A6124" s="127" t="s">
        <v>14246</v>
      </c>
      <c r="B6124" s="128">
        <v>0</v>
      </c>
      <c r="C6124" s="137"/>
      <c r="D6124" s="127" t="s">
        <v>14567</v>
      </c>
      <c r="E6124" s="258">
        <v>0</v>
      </c>
    </row>
    <row r="6125" spans="1:5" ht="15.5" x14ac:dyDescent="0.35">
      <c r="A6125" s="127" t="s">
        <v>14247</v>
      </c>
      <c r="B6125" s="128">
        <v>2773</v>
      </c>
      <c r="C6125" s="137"/>
      <c r="D6125" s="127" t="s">
        <v>14568</v>
      </c>
      <c r="E6125" s="258">
        <v>2773</v>
      </c>
    </row>
    <row r="6126" spans="1:5" ht="15.5" x14ac:dyDescent="0.35">
      <c r="A6126" s="127" t="s">
        <v>14248</v>
      </c>
      <c r="B6126" s="128">
        <v>0</v>
      </c>
      <c r="C6126" s="137"/>
      <c r="D6126" s="127" t="s">
        <v>14569</v>
      </c>
      <c r="E6126" s="258">
        <v>0</v>
      </c>
    </row>
    <row r="6127" spans="1:5" ht="15.5" x14ac:dyDescent="0.35">
      <c r="A6127" s="127" t="s">
        <v>14249</v>
      </c>
      <c r="B6127" s="128">
        <v>1667</v>
      </c>
      <c r="C6127" s="137"/>
      <c r="D6127" s="127" t="s">
        <v>14570</v>
      </c>
      <c r="E6127" s="258">
        <v>1667</v>
      </c>
    </row>
    <row r="6128" spans="1:5" ht="15.5" x14ac:dyDescent="0.35">
      <c r="A6128" s="127" t="s">
        <v>14250</v>
      </c>
      <c r="B6128" s="128">
        <v>2185</v>
      </c>
      <c r="C6128" s="137"/>
      <c r="D6128" s="127" t="s">
        <v>14571</v>
      </c>
      <c r="E6128" s="258">
        <v>2185</v>
      </c>
    </row>
    <row r="6129" spans="1:5" ht="15.5" x14ac:dyDescent="0.35">
      <c r="A6129" s="127" t="s">
        <v>14251</v>
      </c>
      <c r="B6129" s="128">
        <v>0</v>
      </c>
      <c r="C6129" s="137"/>
      <c r="D6129" s="127" t="s">
        <v>14572</v>
      </c>
      <c r="E6129" s="258">
        <v>0</v>
      </c>
    </row>
    <row r="6130" spans="1:5" ht="15.5" x14ac:dyDescent="0.35">
      <c r="A6130" s="127" t="s">
        <v>14110</v>
      </c>
      <c r="B6130" s="128">
        <v>14785</v>
      </c>
      <c r="C6130" s="137"/>
      <c r="D6130" s="127" t="s">
        <v>14431</v>
      </c>
      <c r="E6130" s="258">
        <v>14785</v>
      </c>
    </row>
    <row r="6131" spans="1:5" ht="15.5" x14ac:dyDescent="0.35">
      <c r="A6131" s="127" t="s">
        <v>14111</v>
      </c>
      <c r="B6131" s="128">
        <v>17473</v>
      </c>
      <c r="C6131" s="137"/>
      <c r="D6131" s="127" t="s">
        <v>14432</v>
      </c>
      <c r="E6131" s="258">
        <v>17473</v>
      </c>
    </row>
    <row r="6132" spans="1:5" ht="15.5" x14ac:dyDescent="0.35">
      <c r="A6132" s="127" t="s">
        <v>14112</v>
      </c>
      <c r="B6132" s="128">
        <v>5376</v>
      </c>
      <c r="C6132" s="137"/>
      <c r="D6132" s="127" t="s">
        <v>14433</v>
      </c>
      <c r="E6132" s="258">
        <v>5376</v>
      </c>
    </row>
    <row r="6133" spans="1:5" ht="15.5" x14ac:dyDescent="0.35">
      <c r="A6133" s="127" t="s">
        <v>14252</v>
      </c>
      <c r="B6133" s="128">
        <v>4152</v>
      </c>
      <c r="C6133" s="137"/>
      <c r="D6133" s="127" t="s">
        <v>14573</v>
      </c>
      <c r="E6133" s="258">
        <v>4152</v>
      </c>
    </row>
    <row r="6134" spans="1:5" ht="15.5" x14ac:dyDescent="0.35">
      <c r="A6134" s="127" t="s">
        <v>14253</v>
      </c>
      <c r="B6134" s="128">
        <v>0</v>
      </c>
      <c r="C6134" s="137"/>
      <c r="D6134" s="127" t="s">
        <v>14574</v>
      </c>
      <c r="E6134" s="258">
        <v>0</v>
      </c>
    </row>
    <row r="6135" spans="1:5" ht="15.5" x14ac:dyDescent="0.35">
      <c r="A6135" s="127" t="s">
        <v>14113</v>
      </c>
      <c r="B6135" s="128">
        <v>133065</v>
      </c>
      <c r="C6135" s="137"/>
      <c r="D6135" s="127" t="s">
        <v>14434</v>
      </c>
      <c r="E6135" s="258">
        <v>133065</v>
      </c>
    </row>
    <row r="6136" spans="1:5" ht="15.5" x14ac:dyDescent="0.35">
      <c r="A6136" s="127" t="s">
        <v>14254</v>
      </c>
      <c r="B6136" s="128">
        <v>2019</v>
      </c>
      <c r="C6136" s="137"/>
      <c r="D6136" s="127" t="s">
        <v>14575</v>
      </c>
      <c r="E6136" s="258">
        <v>2019</v>
      </c>
    </row>
    <row r="6137" spans="1:5" ht="15.5" x14ac:dyDescent="0.35">
      <c r="A6137" s="127" t="s">
        <v>14255</v>
      </c>
      <c r="B6137" s="128">
        <v>1035</v>
      </c>
      <c r="C6137" s="137"/>
      <c r="D6137" s="127" t="s">
        <v>14576</v>
      </c>
      <c r="E6137" s="258">
        <v>1035</v>
      </c>
    </row>
    <row r="6138" spans="1:5" ht="15.5" x14ac:dyDescent="0.35">
      <c r="A6138" s="127" t="s">
        <v>14114</v>
      </c>
      <c r="B6138" s="128">
        <v>45699</v>
      </c>
      <c r="C6138" s="137"/>
      <c r="D6138" s="127" t="s">
        <v>14435</v>
      </c>
      <c r="E6138" s="258">
        <v>45699</v>
      </c>
    </row>
    <row r="6139" spans="1:5" ht="15.5" x14ac:dyDescent="0.35">
      <c r="A6139" s="127" t="s">
        <v>14256</v>
      </c>
      <c r="B6139" s="128">
        <v>2504</v>
      </c>
      <c r="C6139" s="137"/>
      <c r="D6139" s="127" t="s">
        <v>14577</v>
      </c>
      <c r="E6139" s="258">
        <v>2504</v>
      </c>
    </row>
    <row r="6140" spans="1:5" ht="15.5" x14ac:dyDescent="0.35">
      <c r="A6140" s="127" t="s">
        <v>14115</v>
      </c>
      <c r="B6140" s="128">
        <v>86021</v>
      </c>
      <c r="C6140" s="137"/>
      <c r="D6140" s="127" t="s">
        <v>14436</v>
      </c>
      <c r="E6140" s="258">
        <v>86021</v>
      </c>
    </row>
    <row r="6141" spans="1:5" ht="15.5" x14ac:dyDescent="0.35">
      <c r="A6141" s="127" t="s">
        <v>14257</v>
      </c>
      <c r="B6141" s="128">
        <v>1310</v>
      </c>
      <c r="C6141" s="137"/>
      <c r="D6141" s="127" t="s">
        <v>14578</v>
      </c>
      <c r="E6141" s="258">
        <v>1310</v>
      </c>
    </row>
    <row r="6142" spans="1:5" ht="15.5" x14ac:dyDescent="0.35">
      <c r="A6142" s="127" t="s">
        <v>14258</v>
      </c>
      <c r="B6142" s="128">
        <v>2453</v>
      </c>
      <c r="C6142" s="137"/>
      <c r="D6142" s="127" t="s">
        <v>14579</v>
      </c>
      <c r="E6142" s="258">
        <v>2453</v>
      </c>
    </row>
    <row r="6143" spans="1:5" ht="15.5" x14ac:dyDescent="0.35">
      <c r="A6143" s="127" t="s">
        <v>14116</v>
      </c>
      <c r="B6143" s="128">
        <v>17473</v>
      </c>
      <c r="C6143" s="137"/>
      <c r="D6143" s="127" t="s">
        <v>14437</v>
      </c>
      <c r="E6143" s="258">
        <v>17473</v>
      </c>
    </row>
    <row r="6144" spans="1:5" ht="15.5" x14ac:dyDescent="0.35">
      <c r="A6144" s="127" t="s">
        <v>14117</v>
      </c>
      <c r="B6144" s="128">
        <v>57796</v>
      </c>
      <c r="C6144" s="137"/>
      <c r="D6144" s="127" t="s">
        <v>14438</v>
      </c>
      <c r="E6144" s="258">
        <v>57796</v>
      </c>
    </row>
    <row r="6145" spans="1:5" ht="15.5" x14ac:dyDescent="0.35">
      <c r="A6145" s="127" t="s">
        <v>14118</v>
      </c>
      <c r="B6145" s="128">
        <v>4032</v>
      </c>
      <c r="C6145" s="137"/>
      <c r="D6145" s="127" t="s">
        <v>14439</v>
      </c>
      <c r="E6145" s="258">
        <v>4032</v>
      </c>
    </row>
    <row r="6146" spans="1:5" ht="15.5" x14ac:dyDescent="0.35">
      <c r="A6146" s="127" t="s">
        <v>14119</v>
      </c>
      <c r="B6146" s="128">
        <v>131720</v>
      </c>
      <c r="C6146" s="137"/>
      <c r="D6146" s="127" t="s">
        <v>14440</v>
      </c>
      <c r="E6146" s="258">
        <v>131720</v>
      </c>
    </row>
    <row r="6147" spans="1:5" ht="15.5" x14ac:dyDescent="0.35">
      <c r="A6147" s="127" t="s">
        <v>14120</v>
      </c>
      <c r="B6147" s="128">
        <v>38978</v>
      </c>
      <c r="C6147" s="137"/>
      <c r="D6147" s="127" t="s">
        <v>14441</v>
      </c>
      <c r="E6147" s="258">
        <v>38978</v>
      </c>
    </row>
    <row r="6148" spans="1:5" ht="15.5" x14ac:dyDescent="0.35">
      <c r="A6148" s="127" t="s">
        <v>14259</v>
      </c>
      <c r="B6148" s="128">
        <v>4025</v>
      </c>
      <c r="C6148" s="137"/>
      <c r="D6148" s="127" t="s">
        <v>14580</v>
      </c>
      <c r="E6148" s="258">
        <v>4025</v>
      </c>
    </row>
    <row r="6149" spans="1:5" ht="15.5" x14ac:dyDescent="0.35">
      <c r="A6149" s="127" t="s">
        <v>14260</v>
      </c>
      <c r="B6149" s="128">
        <v>0</v>
      </c>
      <c r="C6149" s="137"/>
      <c r="D6149" s="127" t="s">
        <v>14581</v>
      </c>
      <c r="E6149" s="258">
        <v>0</v>
      </c>
    </row>
    <row r="6150" spans="1:5" ht="15.5" x14ac:dyDescent="0.35">
      <c r="A6150" s="127" t="s">
        <v>14261</v>
      </c>
      <c r="B6150" s="128">
        <v>12074</v>
      </c>
      <c r="C6150" s="137"/>
      <c r="D6150" s="127" t="s">
        <v>14582</v>
      </c>
      <c r="E6150" s="258">
        <v>12074</v>
      </c>
    </row>
    <row r="6151" spans="1:5" ht="15.5" x14ac:dyDescent="0.35">
      <c r="A6151" s="127" t="s">
        <v>14262</v>
      </c>
      <c r="B6151" s="128">
        <v>9991</v>
      </c>
      <c r="C6151" s="137"/>
      <c r="D6151" s="127" t="s">
        <v>14583</v>
      </c>
      <c r="E6151" s="258">
        <v>9991</v>
      </c>
    </row>
    <row r="6152" spans="1:5" ht="15.5" x14ac:dyDescent="0.35">
      <c r="A6152" s="127" t="s">
        <v>14263</v>
      </c>
      <c r="B6152" s="128">
        <v>4204</v>
      </c>
      <c r="C6152" s="137"/>
      <c r="D6152" s="127" t="s">
        <v>14584</v>
      </c>
      <c r="E6152" s="258">
        <v>4204</v>
      </c>
    </row>
    <row r="6153" spans="1:5" ht="15.5" x14ac:dyDescent="0.35">
      <c r="A6153" s="127" t="s">
        <v>14121</v>
      </c>
      <c r="B6153" s="128">
        <v>22849</v>
      </c>
      <c r="C6153" s="137"/>
      <c r="D6153" s="127" t="s">
        <v>14442</v>
      </c>
      <c r="E6153" s="258">
        <v>22849</v>
      </c>
    </row>
    <row r="6154" spans="1:5" ht="15.5" x14ac:dyDescent="0.35">
      <c r="A6154" s="127" t="s">
        <v>14264</v>
      </c>
      <c r="B6154" s="128">
        <v>1514</v>
      </c>
      <c r="C6154" s="137"/>
      <c r="D6154" s="127" t="s">
        <v>14585</v>
      </c>
      <c r="E6154" s="258">
        <v>1514</v>
      </c>
    </row>
    <row r="6155" spans="1:5" ht="15.5" x14ac:dyDescent="0.35">
      <c r="A6155" s="127" t="s">
        <v>14377</v>
      </c>
      <c r="B6155" s="128">
        <v>377</v>
      </c>
      <c r="C6155" s="137"/>
      <c r="D6155" s="127" t="s">
        <v>14698</v>
      </c>
      <c r="E6155" s="258">
        <v>377</v>
      </c>
    </row>
    <row r="6156" spans="1:5" ht="15.5" x14ac:dyDescent="0.35">
      <c r="A6156" s="127" t="s">
        <v>14122</v>
      </c>
      <c r="B6156" s="128">
        <v>241935</v>
      </c>
      <c r="C6156" s="137"/>
      <c r="D6156" s="127" t="s">
        <v>14443</v>
      </c>
      <c r="E6156" s="258">
        <v>241935</v>
      </c>
    </row>
    <row r="6157" spans="1:5" ht="15.5" x14ac:dyDescent="0.35">
      <c r="A6157" s="127" t="s">
        <v>14265</v>
      </c>
      <c r="B6157" s="128">
        <v>6018</v>
      </c>
      <c r="C6157" s="137"/>
      <c r="D6157" s="127" t="s">
        <v>14586</v>
      </c>
      <c r="E6157" s="258">
        <v>6018</v>
      </c>
    </row>
    <row r="6158" spans="1:5" ht="15.5" x14ac:dyDescent="0.35">
      <c r="A6158" s="127" t="s">
        <v>14266</v>
      </c>
      <c r="B6158" s="128">
        <v>4804</v>
      </c>
      <c r="C6158" s="137"/>
      <c r="D6158" s="127" t="s">
        <v>14587</v>
      </c>
      <c r="E6158" s="258">
        <v>4804</v>
      </c>
    </row>
    <row r="6159" spans="1:5" ht="15.5" x14ac:dyDescent="0.35">
      <c r="A6159" s="127" t="s">
        <v>14123</v>
      </c>
      <c r="B6159" s="128">
        <v>6720</v>
      </c>
      <c r="C6159" s="137"/>
      <c r="D6159" s="127" t="s">
        <v>14444</v>
      </c>
      <c r="E6159" s="258">
        <v>6720</v>
      </c>
    </row>
    <row r="6160" spans="1:5" ht="15.5" x14ac:dyDescent="0.35">
      <c r="A6160" s="127" t="s">
        <v>14124</v>
      </c>
      <c r="B6160" s="128">
        <v>63172</v>
      </c>
      <c r="C6160" s="137"/>
      <c r="D6160" s="127" t="s">
        <v>14445</v>
      </c>
      <c r="E6160" s="258">
        <v>63172</v>
      </c>
    </row>
    <row r="6161" spans="1:5" ht="15.5" x14ac:dyDescent="0.35">
      <c r="A6161" s="127" t="s">
        <v>14267</v>
      </c>
      <c r="B6161" s="128">
        <v>2543</v>
      </c>
      <c r="C6161" s="137"/>
      <c r="D6161" s="127" t="s">
        <v>14588</v>
      </c>
      <c r="E6161" s="258">
        <v>2543</v>
      </c>
    </row>
    <row r="6162" spans="1:5" ht="15.5" x14ac:dyDescent="0.35">
      <c r="A6162" s="127" t="s">
        <v>14268</v>
      </c>
      <c r="B6162" s="128">
        <v>1559</v>
      </c>
      <c r="C6162" s="137"/>
      <c r="D6162" s="127" t="s">
        <v>14589</v>
      </c>
      <c r="E6162" s="258">
        <v>1559</v>
      </c>
    </row>
    <row r="6163" spans="1:5" ht="15.5" x14ac:dyDescent="0.35">
      <c r="A6163" s="127" t="s">
        <v>14125</v>
      </c>
      <c r="B6163" s="128">
        <v>55108</v>
      </c>
      <c r="C6163" s="137"/>
      <c r="D6163" s="127" t="s">
        <v>14446</v>
      </c>
      <c r="E6163" s="258">
        <v>55108</v>
      </c>
    </row>
    <row r="6164" spans="1:5" ht="15.5" x14ac:dyDescent="0.35">
      <c r="A6164" s="127" t="s">
        <v>14269</v>
      </c>
      <c r="B6164" s="128">
        <v>1067</v>
      </c>
      <c r="C6164" s="137"/>
      <c r="D6164" s="127" t="s">
        <v>14590</v>
      </c>
      <c r="E6164" s="258">
        <v>1067</v>
      </c>
    </row>
    <row r="6165" spans="1:5" ht="15.5" x14ac:dyDescent="0.35">
      <c r="A6165" s="127" t="s">
        <v>14126</v>
      </c>
      <c r="B6165" s="128">
        <v>72581</v>
      </c>
      <c r="C6165" s="137"/>
      <c r="D6165" s="127" t="s">
        <v>14447</v>
      </c>
      <c r="E6165" s="258">
        <v>72581</v>
      </c>
    </row>
    <row r="6166" spans="1:5" ht="15.5" x14ac:dyDescent="0.35">
      <c r="A6166" s="127" t="s">
        <v>14270</v>
      </c>
      <c r="B6166" s="128">
        <v>14169</v>
      </c>
      <c r="C6166" s="137"/>
      <c r="D6166" s="127" t="s">
        <v>14591</v>
      </c>
      <c r="E6166" s="258">
        <v>14169</v>
      </c>
    </row>
    <row r="6167" spans="1:5" ht="15.5" x14ac:dyDescent="0.35">
      <c r="A6167" s="127" t="s">
        <v>14271</v>
      </c>
      <c r="B6167" s="128">
        <v>1150</v>
      </c>
      <c r="C6167" s="137"/>
      <c r="D6167" s="127" t="s">
        <v>14592</v>
      </c>
      <c r="E6167" s="258">
        <v>1150</v>
      </c>
    </row>
    <row r="6168" spans="1:5" ht="15.5" x14ac:dyDescent="0.35">
      <c r="A6168" s="127" t="s">
        <v>14127</v>
      </c>
      <c r="B6168" s="128">
        <v>29570</v>
      </c>
      <c r="C6168" s="137"/>
      <c r="D6168" s="127" t="s">
        <v>14448</v>
      </c>
      <c r="E6168" s="258">
        <v>29570</v>
      </c>
    </row>
    <row r="6169" spans="1:5" ht="15.5" x14ac:dyDescent="0.35">
      <c r="A6169" s="127" t="s">
        <v>14128</v>
      </c>
      <c r="B6169" s="128">
        <v>14785</v>
      </c>
      <c r="C6169" s="137"/>
      <c r="D6169" s="127" t="s">
        <v>14449</v>
      </c>
      <c r="E6169" s="258">
        <v>14785</v>
      </c>
    </row>
    <row r="6170" spans="1:5" ht="15.5" x14ac:dyDescent="0.35">
      <c r="A6170" s="127" t="s">
        <v>14129</v>
      </c>
      <c r="B6170" s="128">
        <v>18817</v>
      </c>
      <c r="C6170" s="137"/>
      <c r="D6170" s="127" t="s">
        <v>14450</v>
      </c>
      <c r="E6170" s="258">
        <v>18817</v>
      </c>
    </row>
    <row r="6171" spans="1:5" ht="15.5" x14ac:dyDescent="0.35">
      <c r="A6171" s="127" t="s">
        <v>14272</v>
      </c>
      <c r="B6171" s="128">
        <v>2683</v>
      </c>
      <c r="C6171" s="137"/>
      <c r="D6171" s="127" t="s">
        <v>14593</v>
      </c>
      <c r="E6171" s="258">
        <v>2683</v>
      </c>
    </row>
    <row r="6172" spans="1:5" ht="15.5" x14ac:dyDescent="0.35">
      <c r="A6172" s="127" t="s">
        <v>14130</v>
      </c>
      <c r="B6172" s="128">
        <v>37634</v>
      </c>
      <c r="C6172" s="137"/>
      <c r="D6172" s="127" t="s">
        <v>14451</v>
      </c>
      <c r="E6172" s="258">
        <v>37634</v>
      </c>
    </row>
    <row r="6173" spans="1:5" ht="15.5" x14ac:dyDescent="0.35">
      <c r="A6173" s="127" t="s">
        <v>14131</v>
      </c>
      <c r="B6173" s="128">
        <v>947581</v>
      </c>
      <c r="C6173" s="137"/>
      <c r="D6173" s="127" t="s">
        <v>14452</v>
      </c>
      <c r="E6173" s="258">
        <v>947581</v>
      </c>
    </row>
    <row r="6174" spans="1:5" ht="15.5" x14ac:dyDescent="0.35">
      <c r="A6174" s="127" t="s">
        <v>14273</v>
      </c>
      <c r="B6174" s="128">
        <v>11180</v>
      </c>
      <c r="C6174" s="137"/>
      <c r="D6174" s="127" t="s">
        <v>14594</v>
      </c>
      <c r="E6174" s="258">
        <v>11180</v>
      </c>
    </row>
    <row r="6175" spans="1:5" ht="15.5" x14ac:dyDescent="0.35">
      <c r="A6175" s="127" t="s">
        <v>14274</v>
      </c>
      <c r="B6175" s="128">
        <v>14182</v>
      </c>
      <c r="C6175" s="137"/>
      <c r="D6175" s="127" t="s">
        <v>14595</v>
      </c>
      <c r="E6175" s="258">
        <v>14182</v>
      </c>
    </row>
    <row r="6176" spans="1:5" ht="15.5" x14ac:dyDescent="0.35">
      <c r="A6176" s="127" t="s">
        <v>14275</v>
      </c>
      <c r="B6176" s="128">
        <v>2543</v>
      </c>
      <c r="C6176" s="137"/>
      <c r="D6176" s="127" t="s">
        <v>14596</v>
      </c>
      <c r="E6176" s="258">
        <v>2543</v>
      </c>
    </row>
    <row r="6177" spans="1:5" ht="15.5" x14ac:dyDescent="0.35">
      <c r="A6177" s="127" t="s">
        <v>14276</v>
      </c>
      <c r="B6177" s="128">
        <v>8113</v>
      </c>
      <c r="C6177" s="137"/>
      <c r="D6177" s="127" t="s">
        <v>14597</v>
      </c>
      <c r="E6177" s="258">
        <v>8113</v>
      </c>
    </row>
    <row r="6178" spans="1:5" ht="15.5" x14ac:dyDescent="0.35">
      <c r="A6178" s="127" t="s">
        <v>14277</v>
      </c>
      <c r="B6178" s="128">
        <v>9091</v>
      </c>
      <c r="C6178" s="137"/>
      <c r="D6178" s="127" t="s">
        <v>14598</v>
      </c>
      <c r="E6178" s="258">
        <v>9091</v>
      </c>
    </row>
    <row r="6179" spans="1:5" ht="15.5" x14ac:dyDescent="0.35">
      <c r="A6179" s="127" t="s">
        <v>14278</v>
      </c>
      <c r="B6179" s="128">
        <v>4855</v>
      </c>
      <c r="C6179" s="137"/>
      <c r="D6179" s="127" t="s">
        <v>14599</v>
      </c>
      <c r="E6179" s="258">
        <v>4855</v>
      </c>
    </row>
    <row r="6180" spans="1:5" ht="15.5" x14ac:dyDescent="0.35">
      <c r="A6180" s="127" t="s">
        <v>14279</v>
      </c>
      <c r="B6180" s="128">
        <v>1750</v>
      </c>
      <c r="C6180" s="137"/>
      <c r="D6180" s="127" t="s">
        <v>14600</v>
      </c>
      <c r="E6180" s="258">
        <v>1750</v>
      </c>
    </row>
    <row r="6181" spans="1:5" ht="15.5" x14ac:dyDescent="0.35">
      <c r="A6181" s="127" t="s">
        <v>14280</v>
      </c>
      <c r="B6181" s="128">
        <v>5762</v>
      </c>
      <c r="C6181" s="137"/>
      <c r="D6181" s="127" t="s">
        <v>14601</v>
      </c>
      <c r="E6181" s="258">
        <v>5762</v>
      </c>
    </row>
    <row r="6182" spans="1:5" ht="15.5" x14ac:dyDescent="0.35">
      <c r="A6182" s="127" t="s">
        <v>14281</v>
      </c>
      <c r="B6182" s="128">
        <v>7698</v>
      </c>
      <c r="C6182" s="137"/>
      <c r="D6182" s="127" t="s">
        <v>14602</v>
      </c>
      <c r="E6182" s="258">
        <v>7698</v>
      </c>
    </row>
    <row r="6183" spans="1:5" ht="15.5" x14ac:dyDescent="0.35">
      <c r="A6183" s="127" t="s">
        <v>14282</v>
      </c>
      <c r="B6183" s="128">
        <v>1131</v>
      </c>
      <c r="C6183" s="137"/>
      <c r="D6183" s="127" t="s">
        <v>14603</v>
      </c>
      <c r="E6183" s="258">
        <v>1131</v>
      </c>
    </row>
    <row r="6184" spans="1:5" ht="15.5" x14ac:dyDescent="0.35">
      <c r="A6184" s="127" t="s">
        <v>14283</v>
      </c>
      <c r="B6184" s="128">
        <v>0</v>
      </c>
      <c r="C6184" s="137"/>
      <c r="D6184" s="127" t="s">
        <v>14604</v>
      </c>
      <c r="E6184" s="258">
        <v>0</v>
      </c>
    </row>
    <row r="6185" spans="1:5" ht="15.5" x14ac:dyDescent="0.35">
      <c r="A6185" s="127" t="s">
        <v>14284</v>
      </c>
      <c r="B6185" s="128">
        <v>2408</v>
      </c>
      <c r="C6185" s="137"/>
      <c r="D6185" s="127" t="s">
        <v>14605</v>
      </c>
      <c r="E6185" s="258">
        <v>2408</v>
      </c>
    </row>
    <row r="6186" spans="1:5" ht="15.5" x14ac:dyDescent="0.35">
      <c r="A6186" s="127" t="s">
        <v>14285</v>
      </c>
      <c r="B6186" s="128">
        <v>10113</v>
      </c>
      <c r="C6186" s="137"/>
      <c r="D6186" s="127" t="s">
        <v>14606</v>
      </c>
      <c r="E6186" s="258">
        <v>10113</v>
      </c>
    </row>
    <row r="6187" spans="1:5" ht="15.5" x14ac:dyDescent="0.35">
      <c r="A6187" s="127" t="s">
        <v>14286</v>
      </c>
      <c r="B6187" s="128">
        <v>0</v>
      </c>
      <c r="C6187" s="137"/>
      <c r="D6187" s="127" t="s">
        <v>14607</v>
      </c>
      <c r="E6187" s="258">
        <v>0</v>
      </c>
    </row>
    <row r="6188" spans="1:5" ht="15.5" x14ac:dyDescent="0.35">
      <c r="A6188" s="127" t="s">
        <v>14287</v>
      </c>
      <c r="B6188" s="128">
        <v>2811</v>
      </c>
      <c r="C6188" s="137"/>
      <c r="D6188" s="127" t="s">
        <v>14608</v>
      </c>
      <c r="E6188" s="258">
        <v>2811</v>
      </c>
    </row>
    <row r="6189" spans="1:5" ht="15.5" x14ac:dyDescent="0.35">
      <c r="A6189" s="127" t="s">
        <v>14378</v>
      </c>
      <c r="B6189" s="128">
        <v>0</v>
      </c>
      <c r="C6189" s="137"/>
      <c r="D6189" s="127" t="s">
        <v>14699</v>
      </c>
      <c r="E6189" s="258">
        <v>0</v>
      </c>
    </row>
    <row r="6190" spans="1:5" ht="15.5" x14ac:dyDescent="0.35">
      <c r="A6190" s="127" t="s">
        <v>14132</v>
      </c>
      <c r="B6190" s="128">
        <v>12097</v>
      </c>
      <c r="C6190" s="137"/>
      <c r="D6190" s="127" t="s">
        <v>14453</v>
      </c>
      <c r="E6190" s="258">
        <v>12097</v>
      </c>
    </row>
    <row r="6191" spans="1:5" ht="15.5" x14ac:dyDescent="0.35">
      <c r="A6191" s="127" t="s">
        <v>14288</v>
      </c>
      <c r="B6191" s="128">
        <v>1303</v>
      </c>
      <c r="C6191" s="137"/>
      <c r="D6191" s="127" t="s">
        <v>14609</v>
      </c>
      <c r="E6191" s="258">
        <v>1303</v>
      </c>
    </row>
    <row r="6192" spans="1:5" ht="15.5" x14ac:dyDescent="0.35">
      <c r="A6192" s="127" t="s">
        <v>14289</v>
      </c>
      <c r="B6192" s="128">
        <v>1610</v>
      </c>
      <c r="C6192" s="137"/>
      <c r="D6192" s="127" t="s">
        <v>14610</v>
      </c>
      <c r="E6192" s="258">
        <v>1610</v>
      </c>
    </row>
    <row r="6193" spans="1:5" ht="15.5" x14ac:dyDescent="0.35">
      <c r="A6193" s="127" t="s">
        <v>14290</v>
      </c>
      <c r="B6193" s="128">
        <v>0</v>
      </c>
      <c r="C6193" s="137"/>
      <c r="D6193" s="127" t="s">
        <v>14611</v>
      </c>
      <c r="E6193" s="258">
        <v>0</v>
      </c>
    </row>
    <row r="6194" spans="1:5" ht="15.5" x14ac:dyDescent="0.35">
      <c r="A6194" s="127" t="s">
        <v>14291</v>
      </c>
      <c r="B6194" s="128">
        <v>5385</v>
      </c>
      <c r="C6194" s="137"/>
      <c r="D6194" s="127" t="s">
        <v>14612</v>
      </c>
      <c r="E6194" s="258">
        <v>5385</v>
      </c>
    </row>
    <row r="6195" spans="1:5" ht="15.5" x14ac:dyDescent="0.35">
      <c r="A6195" s="127" t="s">
        <v>14292</v>
      </c>
      <c r="B6195" s="128">
        <v>5092</v>
      </c>
      <c r="C6195" s="137"/>
      <c r="D6195" s="127" t="s">
        <v>14613</v>
      </c>
      <c r="E6195" s="258">
        <v>5092</v>
      </c>
    </row>
    <row r="6196" spans="1:5" ht="15.5" x14ac:dyDescent="0.35">
      <c r="A6196" s="127" t="s">
        <v>14293</v>
      </c>
      <c r="B6196" s="128">
        <v>0</v>
      </c>
      <c r="C6196" s="137"/>
      <c r="D6196" s="127" t="s">
        <v>14614</v>
      </c>
      <c r="E6196" s="258">
        <v>0</v>
      </c>
    </row>
    <row r="6197" spans="1:5" ht="15.5" x14ac:dyDescent="0.35">
      <c r="A6197" s="127" t="s">
        <v>14294</v>
      </c>
      <c r="B6197" s="128">
        <v>6024</v>
      </c>
      <c r="C6197" s="137"/>
      <c r="D6197" s="127" t="s">
        <v>14615</v>
      </c>
      <c r="E6197" s="258">
        <v>6024</v>
      </c>
    </row>
    <row r="6198" spans="1:5" ht="15.5" x14ac:dyDescent="0.35">
      <c r="A6198" s="127" t="s">
        <v>14295</v>
      </c>
      <c r="B6198" s="128">
        <v>0</v>
      </c>
      <c r="C6198" s="137"/>
      <c r="D6198" s="127" t="s">
        <v>14616</v>
      </c>
      <c r="E6198" s="258">
        <v>0</v>
      </c>
    </row>
    <row r="6199" spans="1:5" ht="15.5" x14ac:dyDescent="0.35">
      <c r="A6199" s="127" t="s">
        <v>14296</v>
      </c>
      <c r="B6199" s="128">
        <v>1565</v>
      </c>
      <c r="C6199" s="137"/>
      <c r="D6199" s="127" t="s">
        <v>14617</v>
      </c>
      <c r="E6199" s="258">
        <v>1565</v>
      </c>
    </row>
    <row r="6200" spans="1:5" ht="15.5" x14ac:dyDescent="0.35">
      <c r="A6200" s="127" t="s">
        <v>14297</v>
      </c>
      <c r="B6200" s="128">
        <v>3718</v>
      </c>
      <c r="C6200" s="137"/>
      <c r="D6200" s="127" t="s">
        <v>14618</v>
      </c>
      <c r="E6200" s="258">
        <v>3718</v>
      </c>
    </row>
    <row r="6201" spans="1:5" ht="15.5" x14ac:dyDescent="0.35">
      <c r="A6201" s="127" t="s">
        <v>14298</v>
      </c>
      <c r="B6201" s="128">
        <v>830</v>
      </c>
      <c r="C6201" s="137"/>
      <c r="D6201" s="127" t="s">
        <v>14619</v>
      </c>
      <c r="E6201" s="258">
        <v>830</v>
      </c>
    </row>
    <row r="6202" spans="1:5" ht="15.5" x14ac:dyDescent="0.35">
      <c r="A6202" s="127" t="s">
        <v>14299</v>
      </c>
      <c r="B6202" s="128">
        <v>3833</v>
      </c>
      <c r="C6202" s="137"/>
      <c r="D6202" s="127" t="s">
        <v>14620</v>
      </c>
      <c r="E6202" s="258">
        <v>3833</v>
      </c>
    </row>
    <row r="6203" spans="1:5" ht="15.5" x14ac:dyDescent="0.35">
      <c r="A6203" s="127" t="s">
        <v>14300</v>
      </c>
      <c r="B6203" s="128">
        <v>933</v>
      </c>
      <c r="C6203" s="137"/>
      <c r="D6203" s="127" t="s">
        <v>14621</v>
      </c>
      <c r="E6203" s="258">
        <v>933</v>
      </c>
    </row>
    <row r="6204" spans="1:5" ht="15.5" x14ac:dyDescent="0.35">
      <c r="A6204" s="127" t="s">
        <v>14301</v>
      </c>
      <c r="B6204" s="128">
        <v>4089</v>
      </c>
      <c r="C6204" s="137"/>
      <c r="D6204" s="127" t="s">
        <v>14622</v>
      </c>
      <c r="E6204" s="258">
        <v>4089</v>
      </c>
    </row>
    <row r="6205" spans="1:5" ht="15.5" x14ac:dyDescent="0.35">
      <c r="A6205" s="127" t="s">
        <v>14302</v>
      </c>
      <c r="B6205" s="128">
        <v>2575</v>
      </c>
      <c r="C6205" s="137"/>
      <c r="D6205" s="127" t="s">
        <v>14623</v>
      </c>
      <c r="E6205" s="258">
        <v>2575</v>
      </c>
    </row>
    <row r="6206" spans="1:5" ht="15.5" x14ac:dyDescent="0.35">
      <c r="A6206" s="127" t="s">
        <v>14133</v>
      </c>
      <c r="B6206" s="128">
        <v>24194</v>
      </c>
      <c r="C6206" s="137"/>
      <c r="D6206" s="127" t="s">
        <v>14454</v>
      </c>
      <c r="E6206" s="258">
        <v>24194</v>
      </c>
    </row>
    <row r="6207" spans="1:5" ht="15.5" x14ac:dyDescent="0.35">
      <c r="A6207" s="127" t="s">
        <v>14303</v>
      </c>
      <c r="B6207" s="128">
        <v>0</v>
      </c>
      <c r="C6207" s="137"/>
      <c r="D6207" s="127" t="s">
        <v>14624</v>
      </c>
      <c r="E6207" s="258">
        <v>0</v>
      </c>
    </row>
    <row r="6208" spans="1:5" ht="15.5" x14ac:dyDescent="0.35">
      <c r="A6208" s="127" t="s">
        <v>14305</v>
      </c>
      <c r="B6208" s="128">
        <v>4121</v>
      </c>
      <c r="C6208" s="137"/>
      <c r="D6208" s="127" t="s">
        <v>14626</v>
      </c>
      <c r="E6208" s="258">
        <v>4121</v>
      </c>
    </row>
    <row r="6209" spans="1:5" ht="15.5" x14ac:dyDescent="0.35">
      <c r="A6209" s="127" t="s">
        <v>14304</v>
      </c>
      <c r="B6209" s="128">
        <v>1150</v>
      </c>
      <c r="C6209" s="137"/>
      <c r="D6209" s="127" t="s">
        <v>14625</v>
      </c>
      <c r="E6209" s="258">
        <v>1150</v>
      </c>
    </row>
    <row r="6210" spans="1:5" ht="15.5" x14ac:dyDescent="0.35">
      <c r="A6210" s="127" t="s">
        <v>14134</v>
      </c>
      <c r="B6210" s="128">
        <v>83333</v>
      </c>
      <c r="C6210" s="137"/>
      <c r="D6210" s="127" t="s">
        <v>14455</v>
      </c>
      <c r="E6210" s="258">
        <v>83333</v>
      </c>
    </row>
    <row r="6211" spans="1:5" ht="15.5" x14ac:dyDescent="0.35">
      <c r="A6211" s="127" t="s">
        <v>14306</v>
      </c>
      <c r="B6211" s="128">
        <v>0</v>
      </c>
      <c r="C6211" s="137"/>
      <c r="D6211" s="127" t="s">
        <v>14627</v>
      </c>
      <c r="E6211" s="258">
        <v>0</v>
      </c>
    </row>
    <row r="6212" spans="1:5" ht="15.5" x14ac:dyDescent="0.35">
      <c r="A6212" s="127" t="s">
        <v>14307</v>
      </c>
      <c r="B6212" s="128">
        <v>4753</v>
      </c>
      <c r="C6212" s="137"/>
      <c r="D6212" s="127" t="s">
        <v>14628</v>
      </c>
      <c r="E6212" s="258">
        <v>4753</v>
      </c>
    </row>
    <row r="6213" spans="1:5" ht="15.5" x14ac:dyDescent="0.35">
      <c r="A6213" s="127" t="s">
        <v>14308</v>
      </c>
      <c r="B6213" s="128">
        <v>920</v>
      </c>
      <c r="C6213" s="137"/>
      <c r="D6213" s="127" t="s">
        <v>14629</v>
      </c>
      <c r="E6213" s="258">
        <v>920</v>
      </c>
    </row>
    <row r="6214" spans="1:5" ht="15.5" x14ac:dyDescent="0.35">
      <c r="A6214" s="127" t="s">
        <v>14135</v>
      </c>
      <c r="B6214" s="128">
        <v>96774</v>
      </c>
      <c r="C6214" s="137"/>
      <c r="D6214" s="127" t="s">
        <v>14456</v>
      </c>
      <c r="E6214" s="258">
        <v>96774</v>
      </c>
    </row>
    <row r="6215" spans="1:5" ht="15.5" x14ac:dyDescent="0.35">
      <c r="A6215" s="127" t="s">
        <v>14309</v>
      </c>
      <c r="B6215" s="128">
        <v>0</v>
      </c>
      <c r="C6215" s="137"/>
      <c r="D6215" s="127" t="s">
        <v>14630</v>
      </c>
      <c r="E6215" s="258">
        <v>0</v>
      </c>
    </row>
    <row r="6216" spans="1:5" ht="15.5" x14ac:dyDescent="0.35">
      <c r="A6216" s="127" t="s">
        <v>14136</v>
      </c>
      <c r="B6216" s="128">
        <v>166667</v>
      </c>
      <c r="C6216" s="137"/>
      <c r="D6216" s="127" t="s">
        <v>14457</v>
      </c>
      <c r="E6216" s="258">
        <v>166667</v>
      </c>
    </row>
    <row r="6217" spans="1:5" ht="15.5" x14ac:dyDescent="0.35">
      <c r="A6217" s="127" t="s">
        <v>14310</v>
      </c>
      <c r="B6217" s="128">
        <v>2606</v>
      </c>
      <c r="C6217" s="137"/>
      <c r="D6217" s="127" t="s">
        <v>14631</v>
      </c>
      <c r="E6217" s="258">
        <v>2606</v>
      </c>
    </row>
    <row r="6218" spans="1:5" ht="15.5" x14ac:dyDescent="0.35">
      <c r="A6218" s="127" t="s">
        <v>14311</v>
      </c>
      <c r="B6218" s="128">
        <v>0</v>
      </c>
      <c r="C6218" s="137"/>
      <c r="D6218" s="127" t="s">
        <v>14632</v>
      </c>
      <c r="E6218" s="258">
        <v>0</v>
      </c>
    </row>
    <row r="6219" spans="1:5" ht="15.5" x14ac:dyDescent="0.35">
      <c r="A6219" s="127" t="s">
        <v>14312</v>
      </c>
      <c r="B6219" s="128">
        <v>843</v>
      </c>
      <c r="C6219" s="137"/>
      <c r="D6219" s="127" t="s">
        <v>14633</v>
      </c>
      <c r="E6219" s="258">
        <v>843</v>
      </c>
    </row>
    <row r="6220" spans="1:5" ht="15.5" x14ac:dyDescent="0.35">
      <c r="A6220" s="127" t="s">
        <v>14313</v>
      </c>
      <c r="B6220" s="128">
        <v>0</v>
      </c>
      <c r="C6220" s="137"/>
      <c r="D6220" s="127" t="s">
        <v>14634</v>
      </c>
      <c r="E6220" s="258">
        <v>0</v>
      </c>
    </row>
    <row r="6221" spans="1:5" ht="15.5" x14ac:dyDescent="0.35">
      <c r="A6221" s="127" t="s">
        <v>14314</v>
      </c>
      <c r="B6221" s="128">
        <v>4510</v>
      </c>
      <c r="C6221" s="137"/>
      <c r="D6221" s="127" t="s">
        <v>14635</v>
      </c>
      <c r="E6221" s="258">
        <v>4510</v>
      </c>
    </row>
    <row r="6222" spans="1:5" ht="15.5" x14ac:dyDescent="0.35">
      <c r="A6222" s="127" t="s">
        <v>14315</v>
      </c>
      <c r="B6222" s="128">
        <v>2185</v>
      </c>
      <c r="C6222" s="137"/>
      <c r="D6222" s="127" t="s">
        <v>14636</v>
      </c>
      <c r="E6222" s="258">
        <v>2185</v>
      </c>
    </row>
    <row r="6223" spans="1:5" ht="15.5" x14ac:dyDescent="0.35">
      <c r="A6223" s="127" t="s">
        <v>14316</v>
      </c>
      <c r="B6223" s="128">
        <v>843</v>
      </c>
      <c r="C6223" s="137"/>
      <c r="D6223" s="127" t="s">
        <v>14637</v>
      </c>
      <c r="E6223" s="258">
        <v>843</v>
      </c>
    </row>
    <row r="6224" spans="1:5" ht="15.5" x14ac:dyDescent="0.35">
      <c r="A6224" s="127" t="s">
        <v>14379</v>
      </c>
      <c r="B6224" s="128">
        <v>1374</v>
      </c>
      <c r="C6224" s="137"/>
      <c r="D6224" s="127" t="s">
        <v>14700</v>
      </c>
      <c r="E6224" s="258">
        <v>1374</v>
      </c>
    </row>
    <row r="6225" spans="1:5" ht="15.5" x14ac:dyDescent="0.35">
      <c r="A6225" s="127" t="s">
        <v>14137</v>
      </c>
      <c r="B6225" s="128">
        <v>9409</v>
      </c>
      <c r="C6225" s="137"/>
      <c r="D6225" s="127" t="s">
        <v>14458</v>
      </c>
      <c r="E6225" s="258">
        <v>9409</v>
      </c>
    </row>
    <row r="6226" spans="1:5" ht="15.5" x14ac:dyDescent="0.35">
      <c r="A6226" s="127" t="s">
        <v>14317</v>
      </c>
      <c r="B6226" s="128">
        <v>8298</v>
      </c>
      <c r="C6226" s="137"/>
      <c r="D6226" s="127" t="s">
        <v>14638</v>
      </c>
      <c r="E6226" s="258">
        <v>8298</v>
      </c>
    </row>
    <row r="6227" spans="1:5" ht="15.5" x14ac:dyDescent="0.35">
      <c r="A6227" s="127" t="s">
        <v>14138</v>
      </c>
      <c r="B6227" s="128">
        <v>176075</v>
      </c>
      <c r="C6227" s="137"/>
      <c r="D6227" s="127" t="s">
        <v>14459</v>
      </c>
      <c r="E6227" s="258">
        <v>176075</v>
      </c>
    </row>
    <row r="6228" spans="1:5" ht="15.5" x14ac:dyDescent="0.35">
      <c r="A6228" s="127" t="s">
        <v>14318</v>
      </c>
      <c r="B6228" s="128">
        <v>1080</v>
      </c>
      <c r="C6228" s="137"/>
      <c r="D6228" s="127" t="s">
        <v>14639</v>
      </c>
      <c r="E6228" s="258">
        <v>1080</v>
      </c>
    </row>
    <row r="6229" spans="1:5" ht="15.5" x14ac:dyDescent="0.35">
      <c r="A6229" s="127" t="s">
        <v>14139</v>
      </c>
      <c r="B6229" s="128">
        <v>47043</v>
      </c>
      <c r="C6229" s="137"/>
      <c r="D6229" s="127" t="s">
        <v>14460</v>
      </c>
      <c r="E6229" s="258">
        <v>47043</v>
      </c>
    </row>
    <row r="6230" spans="1:5" ht="15.5" x14ac:dyDescent="0.35">
      <c r="A6230" s="127" t="s">
        <v>14140</v>
      </c>
      <c r="B6230" s="128">
        <v>79301</v>
      </c>
      <c r="C6230" s="137"/>
      <c r="D6230" s="127" t="s">
        <v>14461</v>
      </c>
      <c r="E6230" s="258">
        <v>79301</v>
      </c>
    </row>
    <row r="6231" spans="1:5" ht="15.5" x14ac:dyDescent="0.35">
      <c r="A6231" s="127" t="s">
        <v>14319</v>
      </c>
      <c r="B6231" s="128">
        <v>0</v>
      </c>
      <c r="C6231" s="137"/>
      <c r="D6231" s="127" t="s">
        <v>14640</v>
      </c>
      <c r="E6231" s="258">
        <v>0</v>
      </c>
    </row>
    <row r="6232" spans="1:5" ht="15.5" x14ac:dyDescent="0.35">
      <c r="A6232" s="127" t="s">
        <v>14320</v>
      </c>
      <c r="B6232" s="128">
        <v>2396</v>
      </c>
      <c r="C6232" s="137"/>
      <c r="D6232" s="127" t="s">
        <v>14641</v>
      </c>
      <c r="E6232" s="258">
        <v>2396</v>
      </c>
    </row>
    <row r="6233" spans="1:5" ht="15.5" x14ac:dyDescent="0.35">
      <c r="A6233" s="127" t="s">
        <v>14141</v>
      </c>
      <c r="B6233" s="128">
        <v>8065</v>
      </c>
      <c r="C6233" s="137"/>
      <c r="D6233" s="127" t="s">
        <v>14462</v>
      </c>
      <c r="E6233" s="258">
        <v>8065</v>
      </c>
    </row>
    <row r="6234" spans="1:5" ht="14.5" x14ac:dyDescent="0.35">
      <c r="A6234" s="127" t="s">
        <v>14321</v>
      </c>
      <c r="B6234" s="128">
        <v>3475</v>
      </c>
      <c r="D6234" s="127" t="s">
        <v>14642</v>
      </c>
      <c r="E6234" s="258">
        <v>3475</v>
      </c>
    </row>
    <row r="6235" spans="1:5" ht="14.5" x14ac:dyDescent="0.35">
      <c r="A6235" s="127" t="s">
        <v>14142</v>
      </c>
      <c r="B6235" s="128">
        <v>33602</v>
      </c>
      <c r="D6235" s="127" t="s">
        <v>14463</v>
      </c>
      <c r="E6235" s="258">
        <v>33602</v>
      </c>
    </row>
    <row r="6236" spans="1:5" ht="14.5" x14ac:dyDescent="0.35">
      <c r="A6236" s="127" t="s">
        <v>14322</v>
      </c>
      <c r="B6236" s="128">
        <v>0</v>
      </c>
      <c r="D6236" s="127" t="s">
        <v>14643</v>
      </c>
      <c r="E6236" s="258">
        <v>0</v>
      </c>
    </row>
    <row r="6237" spans="1:5" ht="14.5" x14ac:dyDescent="0.35">
      <c r="A6237" s="127" t="s">
        <v>14143</v>
      </c>
      <c r="B6237" s="128">
        <v>64516</v>
      </c>
      <c r="D6237" s="127" t="s">
        <v>14464</v>
      </c>
      <c r="E6237" s="258">
        <v>64516</v>
      </c>
    </row>
    <row r="6238" spans="1:5" ht="14.5" x14ac:dyDescent="0.35">
      <c r="A6238" s="127" t="s">
        <v>14144</v>
      </c>
      <c r="B6238" s="128">
        <v>10753</v>
      </c>
      <c r="D6238" s="127" t="s">
        <v>14465</v>
      </c>
      <c r="E6238" s="258">
        <v>10753</v>
      </c>
    </row>
    <row r="6239" spans="1:5" ht="14.5" x14ac:dyDescent="0.35">
      <c r="A6239" s="127" t="s">
        <v>14145</v>
      </c>
      <c r="B6239" s="128">
        <v>28226</v>
      </c>
      <c r="D6239" s="127" t="s">
        <v>14466</v>
      </c>
      <c r="E6239" s="258">
        <v>28226</v>
      </c>
    </row>
    <row r="6240" spans="1:5" ht="14.5" x14ac:dyDescent="0.35">
      <c r="A6240" s="127" t="s">
        <v>14323</v>
      </c>
      <c r="B6240" s="128">
        <v>0</v>
      </c>
      <c r="D6240" s="127" t="s">
        <v>14644</v>
      </c>
      <c r="E6240" s="258">
        <v>0</v>
      </c>
    </row>
    <row r="6241" spans="1:5" ht="14.5" x14ac:dyDescent="0.35">
      <c r="A6241" s="127" t="s">
        <v>14324</v>
      </c>
      <c r="B6241" s="128">
        <v>4695</v>
      </c>
      <c r="D6241" s="127" t="s">
        <v>14645</v>
      </c>
      <c r="E6241" s="258">
        <v>4695</v>
      </c>
    </row>
    <row r="6242" spans="1:5" ht="14.5" x14ac:dyDescent="0.35">
      <c r="A6242" s="127" t="s">
        <v>14146</v>
      </c>
      <c r="B6242" s="128">
        <v>151882</v>
      </c>
      <c r="D6242" s="127" t="s">
        <v>14467</v>
      </c>
      <c r="E6242" s="258">
        <v>151882</v>
      </c>
    </row>
    <row r="6243" spans="1:5" ht="14.5" x14ac:dyDescent="0.35">
      <c r="A6243" s="127" t="s">
        <v>14325</v>
      </c>
      <c r="B6243" s="128">
        <v>0</v>
      </c>
      <c r="D6243" s="127" t="s">
        <v>14646</v>
      </c>
      <c r="E6243" s="258">
        <v>0</v>
      </c>
    </row>
    <row r="6244" spans="1:5" ht="14.5" x14ac:dyDescent="0.35">
      <c r="A6244" s="127" t="s">
        <v>14380</v>
      </c>
      <c r="B6244" s="128">
        <v>0</v>
      </c>
      <c r="D6244" s="127" t="s">
        <v>14701</v>
      </c>
      <c r="E6244" s="258">
        <v>0</v>
      </c>
    </row>
    <row r="6245" spans="1:5" ht="14.5" x14ac:dyDescent="0.35">
      <c r="A6245" s="127" t="s">
        <v>14147</v>
      </c>
      <c r="B6245" s="128">
        <v>13441</v>
      </c>
      <c r="D6245" s="127" t="s">
        <v>14468</v>
      </c>
      <c r="E6245" s="258">
        <v>13441</v>
      </c>
    </row>
    <row r="6246" spans="1:5" ht="14.5" x14ac:dyDescent="0.35">
      <c r="A6246" s="127" t="s">
        <v>14148</v>
      </c>
      <c r="B6246" s="128">
        <v>100806</v>
      </c>
      <c r="D6246" s="127" t="s">
        <v>14469</v>
      </c>
      <c r="E6246" s="258">
        <v>100806</v>
      </c>
    </row>
    <row r="6247" spans="1:5" ht="14.5" x14ac:dyDescent="0.35">
      <c r="A6247" s="127" t="s">
        <v>14149</v>
      </c>
      <c r="B6247" s="128">
        <v>29570</v>
      </c>
      <c r="D6247" s="127" t="s">
        <v>14470</v>
      </c>
      <c r="E6247" s="258">
        <v>29570</v>
      </c>
    </row>
    <row r="6248" spans="1:5" ht="14.5" x14ac:dyDescent="0.35">
      <c r="A6248" s="127" t="s">
        <v>14326</v>
      </c>
      <c r="B6248" s="128">
        <v>11390</v>
      </c>
      <c r="D6248" s="127" t="s">
        <v>14647</v>
      </c>
      <c r="E6248" s="258">
        <v>11390</v>
      </c>
    </row>
    <row r="6249" spans="1:5" ht="14.5" x14ac:dyDescent="0.35">
      <c r="A6249" s="127" t="s">
        <v>14150</v>
      </c>
      <c r="B6249" s="128">
        <v>45699</v>
      </c>
      <c r="D6249" s="127" t="s">
        <v>14471</v>
      </c>
      <c r="E6249" s="258">
        <v>45699</v>
      </c>
    </row>
    <row r="6250" spans="1:5" ht="14.5" x14ac:dyDescent="0.35">
      <c r="A6250" s="127" t="s">
        <v>14151</v>
      </c>
      <c r="B6250" s="128">
        <v>135753</v>
      </c>
      <c r="D6250" s="127" t="s">
        <v>14472</v>
      </c>
      <c r="E6250" s="258">
        <v>135753</v>
      </c>
    </row>
    <row r="6251" spans="1:5" ht="14.5" x14ac:dyDescent="0.35">
      <c r="A6251" s="127" t="s">
        <v>14327</v>
      </c>
      <c r="B6251" s="128">
        <v>0</v>
      </c>
      <c r="D6251" s="127" t="s">
        <v>14648</v>
      </c>
      <c r="E6251" s="258">
        <v>0</v>
      </c>
    </row>
    <row r="6252" spans="1:5" ht="14.5" x14ac:dyDescent="0.35">
      <c r="A6252" s="127" t="s">
        <v>14328</v>
      </c>
      <c r="B6252" s="128">
        <v>0</v>
      </c>
      <c r="D6252" s="127" t="s">
        <v>14649</v>
      </c>
      <c r="E6252" s="258">
        <v>0</v>
      </c>
    </row>
    <row r="6253" spans="1:5" ht="14.5" x14ac:dyDescent="0.35">
      <c r="A6253" s="127" t="s">
        <v>14152</v>
      </c>
      <c r="B6253" s="128">
        <v>0</v>
      </c>
      <c r="D6253" s="127" t="s">
        <v>14473</v>
      </c>
      <c r="E6253" s="258">
        <v>0</v>
      </c>
    </row>
    <row r="6254" spans="1:5" ht="14.5" x14ac:dyDescent="0.35">
      <c r="A6254" s="127" t="s">
        <v>14329</v>
      </c>
      <c r="B6254" s="128">
        <v>0</v>
      </c>
      <c r="D6254" s="127" t="s">
        <v>14650</v>
      </c>
      <c r="E6254" s="258">
        <v>0</v>
      </c>
    </row>
    <row r="6255" spans="1:5" ht="14.5" x14ac:dyDescent="0.35">
      <c r="A6255" s="127" t="s">
        <v>14381</v>
      </c>
      <c r="B6255" s="128">
        <v>2402</v>
      </c>
      <c r="D6255" s="127" t="s">
        <v>14702</v>
      </c>
      <c r="E6255" s="258">
        <v>2402</v>
      </c>
    </row>
    <row r="6256" spans="1:5" ht="14.5" x14ac:dyDescent="0.35">
      <c r="A6256" s="127" t="s">
        <v>14153</v>
      </c>
      <c r="B6256" s="128">
        <v>119624</v>
      </c>
      <c r="D6256" s="127" t="s">
        <v>14474</v>
      </c>
      <c r="E6256" s="258">
        <v>119624</v>
      </c>
    </row>
    <row r="6257" spans="1:5" ht="14.5" x14ac:dyDescent="0.35">
      <c r="A6257" s="127" t="s">
        <v>14154</v>
      </c>
      <c r="B6257" s="128">
        <v>48387</v>
      </c>
      <c r="D6257" s="127" t="s">
        <v>14475</v>
      </c>
      <c r="E6257" s="258">
        <v>48387</v>
      </c>
    </row>
    <row r="6258" spans="1:5" ht="14.5" x14ac:dyDescent="0.35">
      <c r="A6258" s="127" t="s">
        <v>14330</v>
      </c>
      <c r="B6258" s="128">
        <v>8707</v>
      </c>
      <c r="D6258" s="127" t="s">
        <v>14651</v>
      </c>
      <c r="E6258" s="258">
        <v>8707</v>
      </c>
    </row>
    <row r="6259" spans="1:5" ht="14.5" x14ac:dyDescent="0.35">
      <c r="A6259" s="127" t="s">
        <v>14331</v>
      </c>
      <c r="B6259" s="128">
        <v>3316</v>
      </c>
      <c r="D6259" s="127" t="s">
        <v>14652</v>
      </c>
      <c r="E6259" s="258">
        <v>3316</v>
      </c>
    </row>
    <row r="6260" spans="1:5" ht="14.5" x14ac:dyDescent="0.35">
      <c r="A6260" s="127" t="s">
        <v>14155</v>
      </c>
      <c r="B6260" s="128">
        <v>51075</v>
      </c>
      <c r="D6260" s="127" t="s">
        <v>14476</v>
      </c>
      <c r="E6260" s="258">
        <v>51075</v>
      </c>
    </row>
    <row r="6261" spans="1:5" ht="14.5" x14ac:dyDescent="0.35">
      <c r="A6261" s="127" t="s">
        <v>14156</v>
      </c>
      <c r="B6261" s="128">
        <v>18817</v>
      </c>
      <c r="D6261" s="127" t="s">
        <v>14477</v>
      </c>
      <c r="E6261" s="258">
        <v>18817</v>
      </c>
    </row>
    <row r="6262" spans="1:5" ht="14.5" x14ac:dyDescent="0.35">
      <c r="A6262" s="127" t="s">
        <v>14157</v>
      </c>
      <c r="B6262" s="128">
        <v>36290</v>
      </c>
      <c r="D6262" s="127" t="s">
        <v>14478</v>
      </c>
      <c r="E6262" s="258">
        <v>36290</v>
      </c>
    </row>
    <row r="6263" spans="1:5" ht="14.5" x14ac:dyDescent="0.35">
      <c r="A6263" s="127" t="s">
        <v>14158</v>
      </c>
      <c r="B6263" s="128">
        <v>53763</v>
      </c>
      <c r="D6263" s="127" t="s">
        <v>14479</v>
      </c>
      <c r="E6263" s="258">
        <v>53763</v>
      </c>
    </row>
    <row r="6264" spans="1:5" ht="14.5" x14ac:dyDescent="0.35">
      <c r="A6264" s="127" t="s">
        <v>14332</v>
      </c>
      <c r="B6264" s="128">
        <v>5258</v>
      </c>
      <c r="D6264" s="127" t="s">
        <v>14653</v>
      </c>
      <c r="E6264" s="258">
        <v>5258</v>
      </c>
    </row>
    <row r="6265" spans="1:5" ht="14.5" x14ac:dyDescent="0.35">
      <c r="A6265" s="127" t="s">
        <v>14159</v>
      </c>
      <c r="B6265" s="128">
        <v>37634</v>
      </c>
      <c r="D6265" s="127" t="s">
        <v>14480</v>
      </c>
      <c r="E6265" s="258">
        <v>37634</v>
      </c>
    </row>
    <row r="6266" spans="1:5" ht="14.5" x14ac:dyDescent="0.35">
      <c r="A6266" s="127" t="s">
        <v>14160</v>
      </c>
      <c r="B6266" s="128">
        <v>48387</v>
      </c>
      <c r="D6266" s="127" t="s">
        <v>14481</v>
      </c>
      <c r="E6266" s="258">
        <v>48387</v>
      </c>
    </row>
    <row r="6267" spans="1:5" ht="14.5" x14ac:dyDescent="0.35">
      <c r="A6267" s="127" t="s">
        <v>14161</v>
      </c>
      <c r="B6267" s="128">
        <v>8065</v>
      </c>
      <c r="D6267" s="127" t="s">
        <v>14482</v>
      </c>
      <c r="E6267" s="258">
        <v>8065</v>
      </c>
    </row>
    <row r="6268" spans="1:5" ht="14.5" x14ac:dyDescent="0.35">
      <c r="A6268" s="127" t="s">
        <v>14162</v>
      </c>
      <c r="B6268" s="128">
        <v>10753</v>
      </c>
      <c r="D6268" s="127" t="s">
        <v>14483</v>
      </c>
      <c r="E6268" s="258">
        <v>10753</v>
      </c>
    </row>
    <row r="6269" spans="1:5" ht="14.5" x14ac:dyDescent="0.35">
      <c r="A6269" s="127" t="s">
        <v>14333</v>
      </c>
      <c r="B6269" s="128">
        <v>0</v>
      </c>
      <c r="D6269" s="127" t="s">
        <v>14654</v>
      </c>
      <c r="E6269" s="258">
        <v>0</v>
      </c>
    </row>
    <row r="6270" spans="1:5" ht="14.5" x14ac:dyDescent="0.35">
      <c r="A6270" s="127" t="s">
        <v>14163</v>
      </c>
      <c r="B6270" s="128">
        <v>12097</v>
      </c>
      <c r="D6270" s="127" t="s">
        <v>14484</v>
      </c>
      <c r="E6270" s="258">
        <v>12097</v>
      </c>
    </row>
    <row r="6271" spans="1:5" ht="14.5" x14ac:dyDescent="0.35">
      <c r="A6271" s="127" t="s">
        <v>14334</v>
      </c>
      <c r="B6271" s="128">
        <v>1239</v>
      </c>
      <c r="D6271" s="127" t="s">
        <v>14655</v>
      </c>
      <c r="E6271" s="258">
        <v>1239</v>
      </c>
    </row>
    <row r="6272" spans="1:5" ht="14.5" x14ac:dyDescent="0.35">
      <c r="A6272" s="127" t="s">
        <v>14164</v>
      </c>
      <c r="B6272" s="128">
        <v>21505</v>
      </c>
      <c r="D6272" s="127" t="s">
        <v>14485</v>
      </c>
      <c r="E6272" s="258">
        <v>21505</v>
      </c>
    </row>
    <row r="6273" spans="1:5" ht="14.5" x14ac:dyDescent="0.35">
      <c r="A6273" s="127" t="s">
        <v>14335</v>
      </c>
      <c r="B6273" s="128">
        <v>2875</v>
      </c>
      <c r="D6273" s="127" t="s">
        <v>14656</v>
      </c>
      <c r="E6273" s="258">
        <v>2875</v>
      </c>
    </row>
    <row r="6274" spans="1:5" ht="14.5" x14ac:dyDescent="0.35">
      <c r="A6274" s="127" t="s">
        <v>14165</v>
      </c>
      <c r="B6274" s="128">
        <v>4032</v>
      </c>
      <c r="D6274" s="127" t="s">
        <v>14486</v>
      </c>
      <c r="E6274" s="258">
        <v>4032</v>
      </c>
    </row>
    <row r="6275" spans="1:5" ht="14.5" x14ac:dyDescent="0.35">
      <c r="A6275" s="127" t="s">
        <v>14166</v>
      </c>
      <c r="B6275" s="128">
        <v>268817</v>
      </c>
      <c r="D6275" s="127" t="s">
        <v>14487</v>
      </c>
      <c r="E6275" s="258">
        <v>268817</v>
      </c>
    </row>
    <row r="6276" spans="1:5" ht="14.5" x14ac:dyDescent="0.35">
      <c r="A6276" s="127" t="s">
        <v>14336</v>
      </c>
      <c r="B6276" s="128">
        <v>12687</v>
      </c>
      <c r="D6276" s="127" t="s">
        <v>14657</v>
      </c>
      <c r="E6276" s="258">
        <v>12687</v>
      </c>
    </row>
    <row r="6277" spans="1:5" ht="14.5" x14ac:dyDescent="0.35">
      <c r="A6277" s="127" t="s">
        <v>14337</v>
      </c>
      <c r="B6277" s="128">
        <v>3609</v>
      </c>
      <c r="D6277" s="127" t="s">
        <v>14658</v>
      </c>
      <c r="E6277" s="258">
        <v>3609</v>
      </c>
    </row>
    <row r="6278" spans="1:5" ht="14.5" x14ac:dyDescent="0.35">
      <c r="A6278" s="127" t="s">
        <v>14338</v>
      </c>
      <c r="B6278" s="128">
        <v>6650</v>
      </c>
      <c r="D6278" s="127" t="s">
        <v>14659</v>
      </c>
      <c r="E6278" s="258">
        <v>6650</v>
      </c>
    </row>
    <row r="6279" spans="1:5" ht="14.5" x14ac:dyDescent="0.35">
      <c r="A6279" s="127" t="s">
        <v>14339</v>
      </c>
      <c r="B6279" s="128">
        <v>658</v>
      </c>
      <c r="D6279" s="127" t="s">
        <v>14660</v>
      </c>
      <c r="E6279" s="258">
        <v>658</v>
      </c>
    </row>
    <row r="6280" spans="1:5" ht="14.5" x14ac:dyDescent="0.35">
      <c r="A6280" s="127" t="s">
        <v>14340</v>
      </c>
      <c r="B6280" s="128">
        <v>1782</v>
      </c>
      <c r="D6280" s="127" t="s">
        <v>14661</v>
      </c>
      <c r="E6280" s="258">
        <v>1782</v>
      </c>
    </row>
    <row r="6281" spans="1:5" ht="14.5" x14ac:dyDescent="0.35">
      <c r="A6281" s="127" t="s">
        <v>14167</v>
      </c>
      <c r="B6281" s="128">
        <v>33602</v>
      </c>
      <c r="D6281" s="127" t="s">
        <v>14488</v>
      </c>
      <c r="E6281" s="258">
        <v>33602</v>
      </c>
    </row>
    <row r="6282" spans="1:5" ht="14.5" x14ac:dyDescent="0.35">
      <c r="A6282" s="127" t="s">
        <v>14341</v>
      </c>
      <c r="B6282" s="128">
        <v>0</v>
      </c>
      <c r="D6282" s="127" t="s">
        <v>14662</v>
      </c>
      <c r="E6282" s="258">
        <v>0</v>
      </c>
    </row>
    <row r="6283" spans="1:5" ht="14.5" x14ac:dyDescent="0.35">
      <c r="A6283" s="127" t="s">
        <v>14342</v>
      </c>
      <c r="B6283" s="128">
        <v>8509</v>
      </c>
      <c r="D6283" s="127" t="s">
        <v>14663</v>
      </c>
      <c r="E6283" s="258">
        <v>8509</v>
      </c>
    </row>
    <row r="6284" spans="1:5" ht="14.5" x14ac:dyDescent="0.35">
      <c r="A6284" s="127" t="s">
        <v>14168</v>
      </c>
      <c r="B6284" s="128">
        <v>1045699</v>
      </c>
      <c r="D6284" s="127" t="s">
        <v>14489</v>
      </c>
      <c r="E6284" s="258">
        <v>1045699</v>
      </c>
    </row>
    <row r="6285" spans="1:5" ht="14.5" x14ac:dyDescent="0.35">
      <c r="A6285" s="127" t="s">
        <v>14343</v>
      </c>
      <c r="B6285" s="128">
        <v>2951</v>
      </c>
      <c r="D6285" s="127" t="s">
        <v>14664</v>
      </c>
      <c r="E6285" s="258">
        <v>2951</v>
      </c>
    </row>
    <row r="6286" spans="1:5" ht="14.5" x14ac:dyDescent="0.35">
      <c r="A6286" s="127" t="s">
        <v>14344</v>
      </c>
      <c r="B6286" s="128">
        <v>2606</v>
      </c>
      <c r="D6286" s="127" t="s">
        <v>14665</v>
      </c>
      <c r="E6286" s="258">
        <v>2606</v>
      </c>
    </row>
    <row r="6287" spans="1:5" ht="14.5" x14ac:dyDescent="0.35">
      <c r="A6287" s="127" t="s">
        <v>14345</v>
      </c>
      <c r="B6287" s="128">
        <v>3935</v>
      </c>
      <c r="D6287" s="127" t="s">
        <v>14666</v>
      </c>
      <c r="E6287" s="258">
        <v>3935</v>
      </c>
    </row>
    <row r="6288" spans="1:5" ht="14.5" x14ac:dyDescent="0.35">
      <c r="A6288" s="127" t="s">
        <v>14346</v>
      </c>
      <c r="B6288" s="128">
        <v>0</v>
      </c>
      <c r="D6288" s="127" t="s">
        <v>14667</v>
      </c>
      <c r="E6288" s="258">
        <v>0</v>
      </c>
    </row>
    <row r="6289" spans="1:5" ht="14.5" x14ac:dyDescent="0.35">
      <c r="A6289" s="127" t="s">
        <v>14347</v>
      </c>
      <c r="B6289" s="128">
        <v>7755</v>
      </c>
      <c r="D6289" s="127" t="s">
        <v>14668</v>
      </c>
      <c r="E6289" s="258">
        <v>7755</v>
      </c>
    </row>
    <row r="6290" spans="1:5" ht="14.5" x14ac:dyDescent="0.35">
      <c r="A6290" s="127" t="s">
        <v>14348</v>
      </c>
      <c r="B6290" s="128">
        <v>3673</v>
      </c>
      <c r="D6290" s="127" t="s">
        <v>14669</v>
      </c>
      <c r="E6290" s="258">
        <v>3673</v>
      </c>
    </row>
    <row r="6291" spans="1:5" ht="14.5" x14ac:dyDescent="0.35">
      <c r="A6291" s="127" t="s">
        <v>14349</v>
      </c>
      <c r="B6291" s="128">
        <v>3967</v>
      </c>
      <c r="D6291" s="127" t="s">
        <v>14670</v>
      </c>
      <c r="E6291" s="258">
        <v>3967</v>
      </c>
    </row>
    <row r="6292" spans="1:5" ht="14.5" x14ac:dyDescent="0.35">
      <c r="A6292" s="127" t="s">
        <v>14350</v>
      </c>
      <c r="B6292" s="128">
        <v>0</v>
      </c>
      <c r="D6292" s="127" t="s">
        <v>14671</v>
      </c>
      <c r="E6292" s="258">
        <v>0</v>
      </c>
    </row>
    <row r="6293" spans="1:5" ht="14.5" x14ac:dyDescent="0.35">
      <c r="A6293" s="127" t="s">
        <v>14351</v>
      </c>
      <c r="B6293" s="128">
        <v>0</v>
      </c>
      <c r="D6293" s="127" t="s">
        <v>14672</v>
      </c>
      <c r="E6293" s="258">
        <v>0</v>
      </c>
    </row>
    <row r="6294" spans="1:5" ht="14.5" x14ac:dyDescent="0.35">
      <c r="A6294" s="127" t="s">
        <v>14352</v>
      </c>
      <c r="B6294" s="128">
        <v>0</v>
      </c>
      <c r="D6294" s="127" t="s">
        <v>14673</v>
      </c>
      <c r="E6294" s="258">
        <v>0</v>
      </c>
    </row>
    <row r="6295" spans="1:5" ht="14.5" x14ac:dyDescent="0.35">
      <c r="A6295" s="127" t="s">
        <v>14353</v>
      </c>
      <c r="B6295" s="128">
        <v>3629</v>
      </c>
      <c r="D6295" s="127" t="s">
        <v>14674</v>
      </c>
      <c r="E6295" s="258">
        <v>3629</v>
      </c>
    </row>
    <row r="6296" spans="1:5" ht="14.5" x14ac:dyDescent="0.35">
      <c r="A6296" s="127" t="s">
        <v>14354</v>
      </c>
      <c r="B6296" s="128">
        <v>3577</v>
      </c>
      <c r="D6296" s="127" t="s">
        <v>14675</v>
      </c>
      <c r="E6296" s="258">
        <v>3577</v>
      </c>
    </row>
    <row r="6297" spans="1:5" ht="14.5" x14ac:dyDescent="0.35">
      <c r="A6297" s="127" t="s">
        <v>14355</v>
      </c>
      <c r="B6297" s="128">
        <v>6069</v>
      </c>
      <c r="D6297" s="127" t="s">
        <v>14676</v>
      </c>
      <c r="E6297" s="258">
        <v>6069</v>
      </c>
    </row>
    <row r="6298" spans="1:5" ht="14.5" x14ac:dyDescent="0.35">
      <c r="A6298" s="127" t="s">
        <v>14356</v>
      </c>
      <c r="B6298" s="128">
        <v>2389</v>
      </c>
      <c r="D6298" s="127" t="s">
        <v>14677</v>
      </c>
      <c r="E6298" s="258">
        <v>2389</v>
      </c>
    </row>
    <row r="6299" spans="1:5" ht="14.5" x14ac:dyDescent="0.35">
      <c r="A6299" s="127" t="s">
        <v>14357</v>
      </c>
      <c r="B6299" s="128">
        <v>0</v>
      </c>
      <c r="D6299" s="127" t="s">
        <v>14678</v>
      </c>
      <c r="E6299" s="258">
        <v>0</v>
      </c>
    </row>
    <row r="6300" spans="1:5" ht="14.5" x14ac:dyDescent="0.35">
      <c r="A6300" s="127" t="s">
        <v>14358</v>
      </c>
      <c r="B6300" s="128">
        <v>5852</v>
      </c>
      <c r="D6300" s="127" t="s">
        <v>14679</v>
      </c>
      <c r="E6300" s="258">
        <v>5852</v>
      </c>
    </row>
    <row r="6301" spans="1:5" ht="14.5" x14ac:dyDescent="0.35">
      <c r="A6301" s="127" t="s">
        <v>14359</v>
      </c>
      <c r="B6301" s="128">
        <v>4727</v>
      </c>
      <c r="D6301" s="127" t="s">
        <v>14680</v>
      </c>
      <c r="E6301" s="258">
        <v>4727</v>
      </c>
    </row>
    <row r="6302" spans="1:5" ht="14.5" x14ac:dyDescent="0.35">
      <c r="A6302" s="127" t="s">
        <v>14169</v>
      </c>
      <c r="B6302" s="128">
        <v>12097</v>
      </c>
      <c r="D6302" s="127" t="s">
        <v>14490</v>
      </c>
      <c r="E6302" s="258">
        <v>12097</v>
      </c>
    </row>
    <row r="6303" spans="1:5" ht="14.5" x14ac:dyDescent="0.35">
      <c r="A6303" s="127" t="s">
        <v>14360</v>
      </c>
      <c r="B6303" s="128">
        <v>971</v>
      </c>
      <c r="D6303" s="127" t="s">
        <v>14681</v>
      </c>
      <c r="E6303" s="258">
        <v>971</v>
      </c>
    </row>
    <row r="6304" spans="1:5" ht="14.5" x14ac:dyDescent="0.35">
      <c r="A6304" s="127" t="s">
        <v>14361</v>
      </c>
      <c r="B6304" s="128">
        <v>2683</v>
      </c>
      <c r="D6304" s="127" t="s">
        <v>14682</v>
      </c>
      <c r="E6304" s="258">
        <v>2683</v>
      </c>
    </row>
    <row r="6305" spans="1:5" ht="14.5" x14ac:dyDescent="0.35">
      <c r="A6305" s="127" t="s">
        <v>14362</v>
      </c>
      <c r="B6305" s="128">
        <v>0</v>
      </c>
      <c r="D6305" s="127" t="s">
        <v>14683</v>
      </c>
      <c r="E6305" s="258">
        <v>0</v>
      </c>
    </row>
    <row r="6306" spans="1:5" ht="14.5" x14ac:dyDescent="0.35">
      <c r="A6306" s="127" t="s">
        <v>14363</v>
      </c>
      <c r="B6306" s="128">
        <v>0</v>
      </c>
      <c r="D6306" s="127" t="s">
        <v>14684</v>
      </c>
      <c r="E6306" s="258">
        <v>0</v>
      </c>
    </row>
    <row r="6307" spans="1:5" ht="14.5" x14ac:dyDescent="0.35">
      <c r="A6307" s="127" t="s">
        <v>14364</v>
      </c>
      <c r="B6307" s="128">
        <v>5283</v>
      </c>
      <c r="D6307" s="127" t="s">
        <v>14685</v>
      </c>
      <c r="E6307" s="258">
        <v>5283</v>
      </c>
    </row>
    <row r="6308" spans="1:5" ht="14.5" x14ac:dyDescent="0.35">
      <c r="A6308" s="127" t="s">
        <v>14365</v>
      </c>
      <c r="B6308" s="128">
        <v>4708</v>
      </c>
      <c r="D6308" s="127" t="s">
        <v>14686</v>
      </c>
      <c r="E6308" s="258">
        <v>4708</v>
      </c>
    </row>
    <row r="6309" spans="1:5" ht="14.5" x14ac:dyDescent="0.35">
      <c r="A6309" s="127" t="s">
        <v>14366</v>
      </c>
      <c r="B6309" s="128">
        <v>3143</v>
      </c>
      <c r="D6309" s="127" t="s">
        <v>14687</v>
      </c>
      <c r="E6309" s="258">
        <v>3143</v>
      </c>
    </row>
    <row r="6310" spans="1:5" ht="14.5" x14ac:dyDescent="0.35">
      <c r="A6310" s="127" t="s">
        <v>14367</v>
      </c>
      <c r="B6310" s="128">
        <v>1968</v>
      </c>
      <c r="D6310" s="127" t="s">
        <v>14688</v>
      </c>
      <c r="E6310" s="258">
        <v>1968</v>
      </c>
    </row>
    <row r="6311" spans="1:5" ht="14.5" x14ac:dyDescent="0.35">
      <c r="A6311" s="127" t="s">
        <v>14368</v>
      </c>
      <c r="B6311" s="128">
        <v>4235</v>
      </c>
      <c r="D6311" s="127" t="s">
        <v>14689</v>
      </c>
      <c r="E6311" s="258">
        <v>4235</v>
      </c>
    </row>
    <row r="6312" spans="1:5" ht="14.5" x14ac:dyDescent="0.35">
      <c r="A6312" s="127" t="s">
        <v>14170</v>
      </c>
      <c r="B6312" s="128">
        <v>8065</v>
      </c>
      <c r="D6312" s="127" t="s">
        <v>14491</v>
      </c>
      <c r="E6312" s="258">
        <v>8065</v>
      </c>
    </row>
    <row r="6313" spans="1:5" ht="14.5" x14ac:dyDescent="0.35">
      <c r="A6313" s="127" t="s">
        <v>14369</v>
      </c>
      <c r="B6313" s="128">
        <v>1150</v>
      </c>
      <c r="D6313" s="127" t="s">
        <v>14690</v>
      </c>
      <c r="E6313" s="258">
        <v>1150</v>
      </c>
    </row>
    <row r="6314" spans="1:5" ht="14.5" x14ac:dyDescent="0.35">
      <c r="A6314" s="127" t="s">
        <v>14375</v>
      </c>
      <c r="B6314" s="128">
        <v>1169</v>
      </c>
      <c r="D6314" s="127" t="s">
        <v>14696</v>
      </c>
      <c r="E6314" s="258">
        <v>1169</v>
      </c>
    </row>
    <row r="6315" spans="1:5" ht="14.5" x14ac:dyDescent="0.35">
      <c r="A6315" s="127" t="s">
        <v>14171</v>
      </c>
      <c r="B6315" s="128">
        <v>30914</v>
      </c>
      <c r="D6315" s="127" t="s">
        <v>14492</v>
      </c>
      <c r="E6315" s="258">
        <v>30914</v>
      </c>
    </row>
    <row r="6316" spans="1:5" ht="14.5" x14ac:dyDescent="0.35">
      <c r="A6316" s="127" t="s">
        <v>14370</v>
      </c>
      <c r="B6316" s="128">
        <v>1144</v>
      </c>
      <c r="D6316" s="127" t="s">
        <v>14691</v>
      </c>
      <c r="E6316" s="258">
        <v>1144</v>
      </c>
    </row>
    <row r="6317" spans="1:5" ht="14.5" x14ac:dyDescent="0.35">
      <c r="A6317" s="127" t="s">
        <v>14172</v>
      </c>
      <c r="B6317" s="128">
        <v>115591</v>
      </c>
      <c r="D6317" s="127" t="s">
        <v>14493</v>
      </c>
      <c r="E6317" s="258">
        <v>115591</v>
      </c>
    </row>
    <row r="6318" spans="1:5" ht="14.5" x14ac:dyDescent="0.35">
      <c r="A6318" s="127" t="s">
        <v>14371</v>
      </c>
      <c r="B6318" s="128">
        <v>1891</v>
      </c>
      <c r="D6318" s="127" t="s">
        <v>14692</v>
      </c>
      <c r="E6318" s="258">
        <v>1891</v>
      </c>
    </row>
    <row r="6319" spans="1:5" ht="14.5" x14ac:dyDescent="0.35">
      <c r="A6319" s="127" t="s">
        <v>14372</v>
      </c>
      <c r="B6319" s="128">
        <v>6107</v>
      </c>
      <c r="D6319" s="127" t="s">
        <v>14693</v>
      </c>
      <c r="E6319" s="258">
        <v>6107</v>
      </c>
    </row>
    <row r="6320" spans="1:5" ht="14.5" x14ac:dyDescent="0.35">
      <c r="A6320" s="127" t="s">
        <v>14173</v>
      </c>
      <c r="B6320" s="128">
        <v>57796</v>
      </c>
      <c r="D6320" s="127" t="s">
        <v>14494</v>
      </c>
      <c r="E6320" s="258">
        <v>57796</v>
      </c>
    </row>
    <row r="6321" spans="1:5" ht="14.5" x14ac:dyDescent="0.35">
      <c r="A6321" s="127" t="s">
        <v>14174</v>
      </c>
      <c r="B6321" s="128">
        <v>69892</v>
      </c>
      <c r="D6321" s="127" t="s">
        <v>14495</v>
      </c>
      <c r="E6321" s="258">
        <v>69892</v>
      </c>
    </row>
    <row r="6322" spans="1:5" ht="14.5" x14ac:dyDescent="0.35">
      <c r="A6322" s="127" t="s">
        <v>14373</v>
      </c>
      <c r="B6322" s="128">
        <v>6995</v>
      </c>
      <c r="D6322" s="127" t="s">
        <v>14694</v>
      </c>
      <c r="E6322" s="258">
        <v>6995</v>
      </c>
    </row>
    <row r="6323" spans="1:5" ht="14.5" x14ac:dyDescent="0.35">
      <c r="A6323" s="127" t="s">
        <v>14374</v>
      </c>
      <c r="B6323" s="128">
        <v>6229</v>
      </c>
      <c r="D6323" s="127" t="s">
        <v>14695</v>
      </c>
      <c r="E6323" s="258">
        <v>6229</v>
      </c>
    </row>
    <row r="6324" spans="1:5" ht="14.5" x14ac:dyDescent="0.35">
      <c r="A6324" s="127" t="s">
        <v>14175</v>
      </c>
      <c r="B6324" s="128">
        <v>32258</v>
      </c>
      <c r="D6324" s="127" t="s">
        <v>14496</v>
      </c>
      <c r="E6324" s="258">
        <v>32258</v>
      </c>
    </row>
    <row r="6325" spans="1:5" ht="14.5" x14ac:dyDescent="0.35">
      <c r="A6325" s="127" t="s">
        <v>14176</v>
      </c>
      <c r="B6325" s="128">
        <v>13441</v>
      </c>
      <c r="D6325" s="127" t="s">
        <v>14497</v>
      </c>
      <c r="E6325" s="258">
        <v>13441</v>
      </c>
    </row>
    <row r="6326" spans="1:5" ht="14.5" x14ac:dyDescent="0.35">
      <c r="A6326" s="127" t="s">
        <v>38878</v>
      </c>
      <c r="B6326" s="128">
        <v>160445</v>
      </c>
      <c r="D6326" s="127" t="s">
        <v>40225</v>
      </c>
      <c r="E6326" s="258">
        <v>160445</v>
      </c>
    </row>
    <row r="6327" spans="1:5" ht="14.5" x14ac:dyDescent="0.35">
      <c r="A6327" s="127" t="s">
        <v>38879</v>
      </c>
      <c r="B6327" s="128">
        <v>33118</v>
      </c>
      <c r="D6327" s="127" t="s">
        <v>40244</v>
      </c>
      <c r="E6327" s="258">
        <v>33118</v>
      </c>
    </row>
    <row r="6328" spans="1:5" ht="14.5" x14ac:dyDescent="0.35">
      <c r="A6328" s="127" t="s">
        <v>38880</v>
      </c>
      <c r="B6328" s="128">
        <v>9816</v>
      </c>
      <c r="D6328" s="127" t="s">
        <v>40249</v>
      </c>
      <c r="E6328" s="258">
        <v>9816</v>
      </c>
    </row>
    <row r="6329" spans="1:5" ht="14.5" x14ac:dyDescent="0.35">
      <c r="A6329" s="127" t="s">
        <v>38881</v>
      </c>
      <c r="B6329" s="128">
        <v>21910</v>
      </c>
      <c r="D6329" s="127" t="s">
        <v>40254</v>
      </c>
      <c r="E6329" s="258">
        <v>21910</v>
      </c>
    </row>
    <row r="6330" spans="1:5" ht="14.5" x14ac:dyDescent="0.35">
      <c r="A6330" s="127" t="s">
        <v>38882</v>
      </c>
      <c r="B6330" s="128">
        <v>20440</v>
      </c>
      <c r="D6330" s="127" t="s">
        <v>40259</v>
      </c>
      <c r="E6330" s="258">
        <v>20440</v>
      </c>
    </row>
    <row r="6331" spans="1:5" ht="14.5" x14ac:dyDescent="0.35">
      <c r="A6331" s="127" t="s">
        <v>38883</v>
      </c>
      <c r="B6331" s="128">
        <v>13214</v>
      </c>
      <c r="D6331" s="127" t="s">
        <v>40264</v>
      </c>
      <c r="E6331" s="258">
        <v>13214</v>
      </c>
    </row>
    <row r="6332" spans="1:5" ht="14.5" x14ac:dyDescent="0.35">
      <c r="A6332" s="127" t="s">
        <v>38884</v>
      </c>
      <c r="B6332" s="128">
        <v>766</v>
      </c>
      <c r="D6332" s="127" t="s">
        <v>40269</v>
      </c>
      <c r="E6332" s="258">
        <v>766</v>
      </c>
    </row>
    <row r="6333" spans="1:5" ht="14.5" x14ac:dyDescent="0.35">
      <c r="A6333" s="127" t="s">
        <v>38885</v>
      </c>
      <c r="B6333" s="128">
        <v>44215</v>
      </c>
      <c r="D6333" s="127" t="s">
        <v>40273</v>
      </c>
      <c r="E6333" s="258">
        <v>44215</v>
      </c>
    </row>
    <row r="6334" spans="1:5" ht="14.5" x14ac:dyDescent="0.35">
      <c r="A6334" s="127" t="s">
        <v>38886</v>
      </c>
      <c r="B6334" s="128">
        <v>13834</v>
      </c>
      <c r="D6334" s="127" t="s">
        <v>40282</v>
      </c>
      <c r="E6334" s="258">
        <v>13834</v>
      </c>
    </row>
    <row r="6335" spans="1:5" ht="14.5" x14ac:dyDescent="0.35">
      <c r="A6335" s="127" t="s">
        <v>38887</v>
      </c>
      <c r="B6335" s="128">
        <v>0</v>
      </c>
      <c r="D6335" s="127" t="s">
        <v>40290</v>
      </c>
      <c r="E6335" s="258">
        <v>0</v>
      </c>
    </row>
    <row r="6336" spans="1:5" ht="14.5" x14ac:dyDescent="0.35">
      <c r="A6336" s="127" t="s">
        <v>38888</v>
      </c>
      <c r="B6336" s="128">
        <v>89468</v>
      </c>
      <c r="D6336" s="127" t="s">
        <v>40302</v>
      </c>
      <c r="E6336" s="258">
        <v>89468</v>
      </c>
    </row>
    <row r="6337" spans="1:5" ht="14.5" x14ac:dyDescent="0.35">
      <c r="A6337" s="127" t="s">
        <v>38889</v>
      </c>
      <c r="B6337" s="128">
        <v>165124</v>
      </c>
      <c r="D6337" s="127" t="s">
        <v>40315</v>
      </c>
      <c r="E6337" s="258">
        <v>165124</v>
      </c>
    </row>
    <row r="6338" spans="1:5" ht="14.5" x14ac:dyDescent="0.35">
      <c r="A6338" s="127" t="s">
        <v>38890</v>
      </c>
      <c r="B6338" s="128">
        <v>30153</v>
      </c>
      <c r="D6338" s="127" t="s">
        <v>40320</v>
      </c>
      <c r="E6338" s="258">
        <v>30153</v>
      </c>
    </row>
    <row r="6339" spans="1:5" ht="14.5" x14ac:dyDescent="0.35">
      <c r="A6339" s="127" t="s">
        <v>38891</v>
      </c>
      <c r="B6339" s="128">
        <v>82903</v>
      </c>
      <c r="D6339" s="127" t="s">
        <v>40343</v>
      </c>
      <c r="E6339" s="258">
        <v>82903</v>
      </c>
    </row>
    <row r="6340" spans="1:5" ht="14.5" x14ac:dyDescent="0.35">
      <c r="A6340" s="127" t="s">
        <v>38892</v>
      </c>
      <c r="B6340" s="128">
        <v>239895</v>
      </c>
      <c r="D6340" s="127" t="s">
        <v>40352</v>
      </c>
      <c r="E6340" s="258">
        <v>239895</v>
      </c>
    </row>
    <row r="6341" spans="1:5" ht="14.5" x14ac:dyDescent="0.35">
      <c r="A6341" s="127" t="s">
        <v>38893</v>
      </c>
      <c r="B6341" s="128">
        <v>37720</v>
      </c>
      <c r="D6341" s="127" t="s">
        <v>40357</v>
      </c>
      <c r="E6341" s="258">
        <v>37720</v>
      </c>
    </row>
    <row r="6342" spans="1:5" ht="14.5" x14ac:dyDescent="0.35">
      <c r="A6342" s="127" t="s">
        <v>38894</v>
      </c>
      <c r="B6342" s="128">
        <v>6273</v>
      </c>
      <c r="D6342" s="127" t="s">
        <v>40365</v>
      </c>
      <c r="E6342" s="258">
        <v>6273</v>
      </c>
    </row>
    <row r="6343" spans="1:5" ht="14.5" x14ac:dyDescent="0.35">
      <c r="A6343" s="127" t="s">
        <v>38895</v>
      </c>
      <c r="B6343" s="128">
        <v>3245</v>
      </c>
      <c r="D6343" s="127" t="s">
        <v>40374</v>
      </c>
      <c r="E6343" s="258">
        <v>3245</v>
      </c>
    </row>
    <row r="6344" spans="1:5" ht="14.5" x14ac:dyDescent="0.35">
      <c r="A6344" s="127" t="s">
        <v>38896</v>
      </c>
      <c r="B6344" s="128">
        <v>78190</v>
      </c>
      <c r="D6344" s="127" t="s">
        <v>40379</v>
      </c>
      <c r="E6344" s="258">
        <v>78190</v>
      </c>
    </row>
    <row r="6345" spans="1:5" ht="14.5" x14ac:dyDescent="0.35">
      <c r="A6345" s="127" t="s">
        <v>38897</v>
      </c>
      <c r="B6345" s="128">
        <v>13144</v>
      </c>
      <c r="D6345" s="127" t="s">
        <v>40384</v>
      </c>
      <c r="E6345" s="258">
        <v>13144</v>
      </c>
    </row>
    <row r="6346" spans="1:5" ht="14.5" x14ac:dyDescent="0.35">
      <c r="A6346" s="127" t="s">
        <v>38898</v>
      </c>
      <c r="B6346" s="128">
        <v>56329</v>
      </c>
      <c r="D6346" s="127" t="s">
        <v>40389</v>
      </c>
      <c r="E6346" s="258">
        <v>56329</v>
      </c>
    </row>
    <row r="6347" spans="1:5" ht="14.5" x14ac:dyDescent="0.35">
      <c r="A6347" s="127" t="s">
        <v>38899</v>
      </c>
      <c r="B6347" s="128">
        <v>16402</v>
      </c>
      <c r="D6347" s="127" t="s">
        <v>40397</v>
      </c>
      <c r="E6347" s="258">
        <v>16402</v>
      </c>
    </row>
    <row r="6348" spans="1:5" ht="14.5" x14ac:dyDescent="0.35">
      <c r="A6348" s="127" t="s">
        <v>38900</v>
      </c>
      <c r="B6348" s="128">
        <v>109630</v>
      </c>
      <c r="D6348" s="127" t="s">
        <v>40402</v>
      </c>
      <c r="E6348" s="258">
        <v>109630</v>
      </c>
    </row>
    <row r="6349" spans="1:5" ht="14.5" x14ac:dyDescent="0.35">
      <c r="A6349" s="127" t="s">
        <v>38901</v>
      </c>
      <c r="B6349" s="128">
        <v>28683</v>
      </c>
      <c r="D6349" s="127" t="s">
        <v>40407</v>
      </c>
      <c r="E6349" s="258">
        <v>28683</v>
      </c>
    </row>
    <row r="6350" spans="1:5" ht="14.5" x14ac:dyDescent="0.35">
      <c r="A6350" s="127" t="s">
        <v>38902</v>
      </c>
      <c r="B6350" s="128">
        <v>20392</v>
      </c>
      <c r="D6350" s="127" t="s">
        <v>40412</v>
      </c>
      <c r="E6350" s="258">
        <v>20392</v>
      </c>
    </row>
    <row r="6351" spans="1:5" ht="14.5" x14ac:dyDescent="0.35">
      <c r="A6351" s="127" t="s">
        <v>38903</v>
      </c>
      <c r="B6351" s="128">
        <v>63151</v>
      </c>
      <c r="D6351" s="127" t="s">
        <v>40417</v>
      </c>
      <c r="E6351" s="258">
        <v>63151</v>
      </c>
    </row>
    <row r="6352" spans="1:5" ht="14.5" x14ac:dyDescent="0.35">
      <c r="A6352" s="127" t="s">
        <v>38904</v>
      </c>
      <c r="B6352" s="128">
        <v>21519</v>
      </c>
      <c r="D6352" s="127" t="s">
        <v>40432</v>
      </c>
      <c r="E6352" s="258">
        <v>21519</v>
      </c>
    </row>
    <row r="6353" spans="1:5" ht="14.5" x14ac:dyDescent="0.35">
      <c r="A6353" s="127" t="s">
        <v>38905</v>
      </c>
      <c r="B6353" s="128">
        <v>1350</v>
      </c>
      <c r="D6353" s="127" t="s">
        <v>40437</v>
      </c>
      <c r="E6353" s="258">
        <v>1350</v>
      </c>
    </row>
    <row r="6354" spans="1:5" ht="14.5" x14ac:dyDescent="0.35">
      <c r="A6354" s="127" t="s">
        <v>38906</v>
      </c>
      <c r="B6354" s="128">
        <v>13088</v>
      </c>
      <c r="D6354" s="127" t="s">
        <v>40442</v>
      </c>
      <c r="E6354" s="258">
        <v>13088</v>
      </c>
    </row>
    <row r="6355" spans="1:5" ht="14.5" x14ac:dyDescent="0.35">
      <c r="A6355" s="127" t="s">
        <v>38907</v>
      </c>
      <c r="B6355" s="128">
        <v>8960</v>
      </c>
      <c r="D6355" s="127" t="s">
        <v>40448</v>
      </c>
      <c r="E6355" s="258">
        <v>8960</v>
      </c>
    </row>
    <row r="6356" spans="1:5" ht="14.5" x14ac:dyDescent="0.35">
      <c r="A6356" s="127" t="s">
        <v>38908</v>
      </c>
      <c r="B6356" s="128">
        <v>98400</v>
      </c>
      <c r="D6356" s="127" t="s">
        <v>40453</v>
      </c>
      <c r="E6356" s="258">
        <v>98400</v>
      </c>
    </row>
    <row r="6357" spans="1:5" ht="14.5" x14ac:dyDescent="0.35">
      <c r="A6357" s="127" t="s">
        <v>38909</v>
      </c>
      <c r="B6357" s="128">
        <v>37560</v>
      </c>
      <c r="D6357" s="127" t="s">
        <v>40462</v>
      </c>
      <c r="E6357" s="258">
        <v>37560</v>
      </c>
    </row>
    <row r="6358" spans="1:5" ht="14.5" x14ac:dyDescent="0.35">
      <c r="A6358" s="127" t="s">
        <v>38910</v>
      </c>
      <c r="B6358" s="128">
        <v>15260</v>
      </c>
      <c r="D6358" s="127" t="s">
        <v>40467</v>
      </c>
      <c r="E6358" s="258">
        <v>15260</v>
      </c>
    </row>
    <row r="6359" spans="1:5" ht="14.5" x14ac:dyDescent="0.35">
      <c r="A6359" s="127" t="s">
        <v>38911</v>
      </c>
      <c r="B6359" s="128">
        <v>6036</v>
      </c>
      <c r="D6359" s="127" t="s">
        <v>40475</v>
      </c>
      <c r="E6359" s="258">
        <v>6036</v>
      </c>
    </row>
    <row r="6360" spans="1:5" ht="14.5" x14ac:dyDescent="0.35">
      <c r="A6360" s="127" t="s">
        <v>38912</v>
      </c>
      <c r="B6360" s="128">
        <v>92559</v>
      </c>
      <c r="D6360" s="127" t="s">
        <v>40480</v>
      </c>
      <c r="E6360" s="258">
        <v>92559</v>
      </c>
    </row>
    <row r="6361" spans="1:5" ht="14.5" x14ac:dyDescent="0.35">
      <c r="A6361" s="127" t="s">
        <v>38913</v>
      </c>
      <c r="B6361" s="128">
        <v>346831</v>
      </c>
      <c r="D6361" s="127" t="s">
        <v>40485</v>
      </c>
      <c r="E6361" s="258">
        <v>346831</v>
      </c>
    </row>
    <row r="6362" spans="1:5" ht="14.5" x14ac:dyDescent="0.35">
      <c r="A6362" s="127" t="s">
        <v>37879</v>
      </c>
      <c r="B6362" s="128">
        <v>3871</v>
      </c>
      <c r="D6362" s="127" t="s">
        <v>38874</v>
      </c>
      <c r="E6362" s="258">
        <v>3871</v>
      </c>
    </row>
    <row r="6363" spans="1:5" ht="14.5" x14ac:dyDescent="0.35">
      <c r="A6363" s="127" t="s">
        <v>38914</v>
      </c>
      <c r="B6363" s="128">
        <v>30159</v>
      </c>
      <c r="D6363" s="127" t="s">
        <v>40496</v>
      </c>
      <c r="E6363" s="258">
        <v>30159</v>
      </c>
    </row>
    <row r="6364" spans="1:5" ht="14.5" x14ac:dyDescent="0.35">
      <c r="A6364" s="127" t="s">
        <v>38915</v>
      </c>
      <c r="B6364" s="128">
        <v>36871</v>
      </c>
      <c r="D6364" s="127" t="s">
        <v>40504</v>
      </c>
      <c r="E6364" s="258">
        <v>36871</v>
      </c>
    </row>
    <row r="6365" spans="1:5" ht="14.5" x14ac:dyDescent="0.35">
      <c r="A6365" s="127" t="s">
        <v>38916</v>
      </c>
      <c r="B6365" s="128">
        <v>129513</v>
      </c>
      <c r="D6365" s="127" t="s">
        <v>40509</v>
      </c>
      <c r="E6365" s="258">
        <v>129513</v>
      </c>
    </row>
    <row r="6366" spans="1:5" ht="14.5" x14ac:dyDescent="0.35">
      <c r="A6366" s="127" t="s">
        <v>38917</v>
      </c>
      <c r="B6366" s="128">
        <v>21289</v>
      </c>
      <c r="D6366" s="127" t="s">
        <v>40514</v>
      </c>
      <c r="E6366" s="258">
        <v>21289</v>
      </c>
    </row>
    <row r="6367" spans="1:5" ht="14.5" x14ac:dyDescent="0.35">
      <c r="A6367" s="127" t="s">
        <v>38918</v>
      </c>
      <c r="B6367" s="128">
        <v>0</v>
      </c>
      <c r="D6367" s="127" t="s">
        <v>40519</v>
      </c>
      <c r="E6367" s="258">
        <v>0</v>
      </c>
    </row>
    <row r="6368" spans="1:5" ht="14.5" x14ac:dyDescent="0.35">
      <c r="A6368" s="127" t="s">
        <v>38919</v>
      </c>
      <c r="B6368" s="128">
        <v>42482</v>
      </c>
      <c r="D6368" s="127" t="s">
        <v>40531</v>
      </c>
      <c r="E6368" s="258">
        <v>42482</v>
      </c>
    </row>
    <row r="6369" spans="1:5" ht="14.5" x14ac:dyDescent="0.35">
      <c r="A6369" s="127" t="s">
        <v>38920</v>
      </c>
      <c r="B6369" s="128">
        <v>67225</v>
      </c>
      <c r="D6369" s="127" t="s">
        <v>40536</v>
      </c>
      <c r="E6369" s="258">
        <v>67225</v>
      </c>
    </row>
    <row r="6370" spans="1:5" ht="14.5" x14ac:dyDescent="0.35">
      <c r="A6370" s="127" t="s">
        <v>38921</v>
      </c>
      <c r="B6370" s="128">
        <v>234256</v>
      </c>
      <c r="D6370" s="127" t="s">
        <v>40541</v>
      </c>
      <c r="E6370" s="258">
        <v>234256</v>
      </c>
    </row>
    <row r="6371" spans="1:5" ht="14.5" x14ac:dyDescent="0.35">
      <c r="A6371" s="127" t="s">
        <v>38922</v>
      </c>
      <c r="B6371" s="128">
        <v>4497</v>
      </c>
      <c r="D6371" s="127" t="s">
        <v>40546</v>
      </c>
      <c r="E6371" s="258">
        <v>4497</v>
      </c>
    </row>
    <row r="6372" spans="1:5" ht="14.5" x14ac:dyDescent="0.35">
      <c r="A6372" s="127" t="s">
        <v>38923</v>
      </c>
      <c r="B6372" s="128">
        <v>0</v>
      </c>
      <c r="D6372" s="127" t="s">
        <v>40551</v>
      </c>
      <c r="E6372" s="258">
        <v>0</v>
      </c>
    </row>
    <row r="6373" spans="1:5" ht="14.5" x14ac:dyDescent="0.35">
      <c r="A6373" s="127" t="s">
        <v>38924</v>
      </c>
      <c r="B6373" s="128">
        <v>1580</v>
      </c>
      <c r="D6373" s="127" t="s">
        <v>40556</v>
      </c>
      <c r="E6373" s="258">
        <v>1580</v>
      </c>
    </row>
    <row r="6374" spans="1:5" ht="14.5" x14ac:dyDescent="0.35">
      <c r="A6374" s="127" t="s">
        <v>38925</v>
      </c>
      <c r="B6374" s="128">
        <v>0</v>
      </c>
      <c r="D6374" s="127" t="s">
        <v>40564</v>
      </c>
      <c r="E6374" s="258">
        <v>0</v>
      </c>
    </row>
    <row r="6375" spans="1:5" ht="14.5" x14ac:dyDescent="0.35">
      <c r="A6375" s="127" t="s">
        <v>38926</v>
      </c>
      <c r="B6375" s="128">
        <v>4595</v>
      </c>
      <c r="D6375" s="127" t="s">
        <v>40568</v>
      </c>
      <c r="E6375" s="258">
        <v>4595</v>
      </c>
    </row>
    <row r="6376" spans="1:5" ht="14.5" x14ac:dyDescent="0.35">
      <c r="A6376" s="127" t="s">
        <v>38927</v>
      </c>
      <c r="B6376" s="128">
        <v>1567</v>
      </c>
      <c r="D6376" s="127" t="s">
        <v>40576</v>
      </c>
      <c r="E6376" s="258">
        <v>1567</v>
      </c>
    </row>
    <row r="6377" spans="1:5" ht="14.5" x14ac:dyDescent="0.35">
      <c r="A6377" s="127" t="s">
        <v>38928</v>
      </c>
      <c r="B6377" s="128">
        <v>3084</v>
      </c>
      <c r="D6377" s="127" t="s">
        <v>40594</v>
      </c>
      <c r="E6377" s="258">
        <v>3084</v>
      </c>
    </row>
    <row r="6378" spans="1:5" ht="14.5" x14ac:dyDescent="0.35">
      <c r="A6378" s="127" t="s">
        <v>38929</v>
      </c>
      <c r="B6378" s="128">
        <v>39133</v>
      </c>
      <c r="D6378" s="127" t="s">
        <v>40601</v>
      </c>
      <c r="E6378" s="258">
        <v>39133</v>
      </c>
    </row>
    <row r="6379" spans="1:5" ht="14.5" x14ac:dyDescent="0.35">
      <c r="A6379" s="127" t="s">
        <v>38930</v>
      </c>
      <c r="B6379" s="128">
        <v>6698</v>
      </c>
      <c r="D6379" s="127" t="s">
        <v>40606</v>
      </c>
      <c r="E6379" s="258">
        <v>6698</v>
      </c>
    </row>
    <row r="6380" spans="1:5" ht="14.5" x14ac:dyDescent="0.35">
      <c r="A6380" s="127" t="s">
        <v>38931</v>
      </c>
      <c r="B6380" s="128">
        <v>373524</v>
      </c>
      <c r="D6380" s="127" t="s">
        <v>40610</v>
      </c>
      <c r="E6380" s="258">
        <v>373524</v>
      </c>
    </row>
    <row r="6381" spans="1:5" ht="14.5" x14ac:dyDescent="0.35">
      <c r="A6381" s="127" t="s">
        <v>38932</v>
      </c>
      <c r="B6381" s="128">
        <v>4838</v>
      </c>
      <c r="D6381" s="127" t="s">
        <v>40616</v>
      </c>
      <c r="E6381" s="258">
        <v>4838</v>
      </c>
    </row>
    <row r="6382" spans="1:5" ht="14.5" x14ac:dyDescent="0.35">
      <c r="A6382" s="127" t="s">
        <v>38933</v>
      </c>
      <c r="B6382" s="128">
        <v>3022</v>
      </c>
      <c r="D6382" s="127" t="s">
        <v>40620</v>
      </c>
      <c r="E6382" s="258">
        <v>3022</v>
      </c>
    </row>
    <row r="6383" spans="1:5" ht="14.5" x14ac:dyDescent="0.35">
      <c r="A6383" s="127" t="s">
        <v>38934</v>
      </c>
      <c r="B6383" s="128">
        <v>0</v>
      </c>
      <c r="D6383" s="127" t="s">
        <v>40624</v>
      </c>
      <c r="E6383" s="258">
        <v>0</v>
      </c>
    </row>
    <row r="6384" spans="1:5" ht="14.5" x14ac:dyDescent="0.35">
      <c r="A6384" s="127" t="s">
        <v>38935</v>
      </c>
      <c r="B6384" s="128">
        <v>56107</v>
      </c>
      <c r="D6384" s="127" t="s">
        <v>40637</v>
      </c>
      <c r="E6384" s="258">
        <v>56107</v>
      </c>
    </row>
    <row r="6385" spans="1:5" ht="14.5" x14ac:dyDescent="0.35">
      <c r="A6385" s="127" t="s">
        <v>38936</v>
      </c>
      <c r="B6385" s="128">
        <v>215647</v>
      </c>
      <c r="D6385" s="127" t="s">
        <v>40649</v>
      </c>
      <c r="E6385" s="258">
        <v>215647</v>
      </c>
    </row>
    <row r="6386" spans="1:5" ht="14.5" x14ac:dyDescent="0.35">
      <c r="A6386" s="127" t="s">
        <v>38937</v>
      </c>
      <c r="B6386" s="128">
        <v>11278</v>
      </c>
      <c r="D6386" s="127" t="s">
        <v>40658</v>
      </c>
      <c r="E6386" s="258">
        <v>11278</v>
      </c>
    </row>
    <row r="6387" spans="1:5" ht="14.5" x14ac:dyDescent="0.35">
      <c r="A6387" s="127" t="s">
        <v>38938</v>
      </c>
      <c r="B6387" s="128">
        <v>1357</v>
      </c>
      <c r="D6387" s="127" t="s">
        <v>40663</v>
      </c>
      <c r="E6387" s="258">
        <v>1357</v>
      </c>
    </row>
    <row r="6388" spans="1:5" ht="14.5" x14ac:dyDescent="0.35">
      <c r="A6388" s="127" t="s">
        <v>38939</v>
      </c>
      <c r="B6388" s="128">
        <v>11105</v>
      </c>
      <c r="D6388" s="127" t="s">
        <v>40670</v>
      </c>
      <c r="E6388" s="258">
        <v>11105</v>
      </c>
    </row>
    <row r="6389" spans="1:5" ht="14.5" x14ac:dyDescent="0.35">
      <c r="A6389" s="127" t="s">
        <v>38940</v>
      </c>
      <c r="B6389" s="128">
        <v>7933</v>
      </c>
      <c r="D6389" s="127" t="s">
        <v>40675</v>
      </c>
      <c r="E6389" s="258">
        <v>7933</v>
      </c>
    </row>
    <row r="6390" spans="1:5" ht="14.5" x14ac:dyDescent="0.35">
      <c r="A6390" s="127" t="s">
        <v>38941</v>
      </c>
      <c r="B6390" s="128">
        <v>50342</v>
      </c>
      <c r="D6390" s="127" t="s">
        <v>40680</v>
      </c>
      <c r="E6390" s="258">
        <v>50342</v>
      </c>
    </row>
    <row r="6391" spans="1:5" ht="14.5" x14ac:dyDescent="0.35">
      <c r="A6391" s="127" t="s">
        <v>38942</v>
      </c>
      <c r="B6391" s="128">
        <v>20057</v>
      </c>
      <c r="D6391" s="127" t="s">
        <v>40692</v>
      </c>
      <c r="E6391" s="258">
        <v>20057</v>
      </c>
    </row>
    <row r="6392" spans="1:5" ht="14.5" x14ac:dyDescent="0.35">
      <c r="A6392" s="127" t="s">
        <v>38943</v>
      </c>
      <c r="B6392" s="128">
        <v>496603</v>
      </c>
      <c r="D6392" s="127" t="s">
        <v>40697</v>
      </c>
      <c r="E6392" s="258">
        <v>496603</v>
      </c>
    </row>
    <row r="6393" spans="1:5" ht="14.5" x14ac:dyDescent="0.35">
      <c r="A6393" s="127" t="s">
        <v>38944</v>
      </c>
      <c r="B6393" s="128">
        <v>0</v>
      </c>
      <c r="D6393" s="127" t="s">
        <v>40705</v>
      </c>
      <c r="E6393" s="258">
        <v>0</v>
      </c>
    </row>
    <row r="6394" spans="1:5" ht="14.5" x14ac:dyDescent="0.35">
      <c r="A6394" s="127" t="s">
        <v>38945</v>
      </c>
      <c r="B6394" s="128">
        <v>8869</v>
      </c>
      <c r="D6394" s="127" t="s">
        <v>40713</v>
      </c>
      <c r="E6394" s="258">
        <v>8869</v>
      </c>
    </row>
    <row r="6395" spans="1:5" ht="14.5" x14ac:dyDescent="0.35">
      <c r="A6395" s="127" t="s">
        <v>38946</v>
      </c>
      <c r="B6395" s="128">
        <v>0</v>
      </c>
      <c r="D6395" s="127" t="s">
        <v>40724</v>
      </c>
      <c r="E6395" s="258">
        <v>0</v>
      </c>
    </row>
    <row r="6396" spans="1:5" ht="14.5" x14ac:dyDescent="0.35">
      <c r="A6396" s="127" t="s">
        <v>38947</v>
      </c>
      <c r="B6396" s="128">
        <v>0</v>
      </c>
      <c r="D6396" s="127" t="s">
        <v>40731</v>
      </c>
      <c r="E6396" s="258">
        <v>0</v>
      </c>
    </row>
    <row r="6397" spans="1:5" ht="14.5" x14ac:dyDescent="0.35">
      <c r="A6397" s="127" t="s">
        <v>38948</v>
      </c>
      <c r="B6397" s="128">
        <v>1817</v>
      </c>
      <c r="D6397" s="127" t="s">
        <v>40735</v>
      </c>
      <c r="E6397" s="258">
        <v>1817</v>
      </c>
    </row>
    <row r="6398" spans="1:5" ht="14.5" x14ac:dyDescent="0.35">
      <c r="A6398" s="127" t="s">
        <v>38949</v>
      </c>
      <c r="B6398" s="128">
        <v>0</v>
      </c>
      <c r="D6398" s="127" t="s">
        <v>40745</v>
      </c>
      <c r="E6398" s="258">
        <v>0</v>
      </c>
    </row>
    <row r="6399" spans="1:5" ht="14.5" x14ac:dyDescent="0.35">
      <c r="A6399" s="127" t="s">
        <v>38950</v>
      </c>
      <c r="B6399" s="128">
        <v>15274</v>
      </c>
      <c r="D6399" s="127" t="s">
        <v>40747</v>
      </c>
      <c r="E6399" s="258">
        <v>15274</v>
      </c>
    </row>
    <row r="6400" spans="1:5" ht="14.5" x14ac:dyDescent="0.35">
      <c r="A6400" s="127" t="s">
        <v>38951</v>
      </c>
      <c r="B6400" s="128">
        <v>19243</v>
      </c>
      <c r="D6400" s="127" t="s">
        <v>40752</v>
      </c>
      <c r="E6400" s="258">
        <v>19243</v>
      </c>
    </row>
    <row r="6401" spans="1:5" ht="14.5" x14ac:dyDescent="0.35">
      <c r="A6401" s="127" t="s">
        <v>38952</v>
      </c>
      <c r="B6401" s="128">
        <v>5255</v>
      </c>
      <c r="D6401" s="127" t="s">
        <v>40757</v>
      </c>
      <c r="E6401" s="258">
        <v>5255</v>
      </c>
    </row>
    <row r="6402" spans="1:5" ht="14.5" x14ac:dyDescent="0.35">
      <c r="A6402" s="127" t="s">
        <v>38953</v>
      </c>
      <c r="B6402" s="128">
        <v>4525</v>
      </c>
      <c r="D6402" s="127" t="s">
        <v>40762</v>
      </c>
      <c r="E6402" s="258">
        <v>4525</v>
      </c>
    </row>
    <row r="6403" spans="1:5" ht="14.5" x14ac:dyDescent="0.35">
      <c r="A6403" s="127" t="s">
        <v>38954</v>
      </c>
      <c r="B6403" s="128">
        <v>144028</v>
      </c>
      <c r="D6403" s="127" t="s">
        <v>40771</v>
      </c>
      <c r="E6403" s="258">
        <v>144028</v>
      </c>
    </row>
    <row r="6404" spans="1:5" ht="14.5" x14ac:dyDescent="0.35">
      <c r="A6404" s="127" t="s">
        <v>38955</v>
      </c>
      <c r="B6404" s="128">
        <v>46086</v>
      </c>
      <c r="D6404" s="127" t="s">
        <v>40783</v>
      </c>
      <c r="E6404" s="258">
        <v>46086</v>
      </c>
    </row>
    <row r="6405" spans="1:5" ht="14.5" x14ac:dyDescent="0.35">
      <c r="A6405" s="127" t="s">
        <v>38956</v>
      </c>
      <c r="B6405" s="128">
        <v>93729</v>
      </c>
      <c r="D6405" s="127" t="s">
        <v>40792</v>
      </c>
      <c r="E6405" s="258">
        <v>93729</v>
      </c>
    </row>
    <row r="6406" spans="1:5" ht="14.5" x14ac:dyDescent="0.35">
      <c r="A6406" s="127" t="s">
        <v>38957</v>
      </c>
      <c r="B6406" s="128">
        <v>18422</v>
      </c>
      <c r="D6406" s="127" t="s">
        <v>40805</v>
      </c>
      <c r="E6406" s="258">
        <v>18422</v>
      </c>
    </row>
    <row r="6407" spans="1:5" ht="14.5" x14ac:dyDescent="0.35">
      <c r="A6407" s="127" t="s">
        <v>38958</v>
      </c>
      <c r="B6407" s="128">
        <v>62943</v>
      </c>
      <c r="D6407" s="127" t="s">
        <v>40810</v>
      </c>
      <c r="E6407" s="258">
        <v>62943</v>
      </c>
    </row>
    <row r="6408" spans="1:5" ht="14.5" x14ac:dyDescent="0.35">
      <c r="A6408" s="127" t="s">
        <v>38959</v>
      </c>
      <c r="B6408" s="128">
        <v>3766</v>
      </c>
      <c r="D6408" s="127" t="s">
        <v>40815</v>
      </c>
      <c r="E6408" s="258">
        <v>3766</v>
      </c>
    </row>
    <row r="6409" spans="1:5" ht="14.5" x14ac:dyDescent="0.35">
      <c r="A6409" s="127" t="s">
        <v>38960</v>
      </c>
      <c r="B6409" s="128">
        <v>144008</v>
      </c>
      <c r="D6409" s="127" t="s">
        <v>40820</v>
      </c>
      <c r="E6409" s="258">
        <v>144008</v>
      </c>
    </row>
    <row r="6410" spans="1:5" ht="14.5" x14ac:dyDescent="0.35">
      <c r="A6410" s="127" t="s">
        <v>38961</v>
      </c>
      <c r="B6410" s="128">
        <v>42426</v>
      </c>
      <c r="D6410" s="127" t="s">
        <v>40825</v>
      </c>
      <c r="E6410" s="258">
        <v>42426</v>
      </c>
    </row>
    <row r="6411" spans="1:5" ht="14.5" x14ac:dyDescent="0.35">
      <c r="A6411" s="127" t="s">
        <v>38962</v>
      </c>
      <c r="B6411" s="128">
        <v>0</v>
      </c>
      <c r="D6411" s="127" t="s">
        <v>40834</v>
      </c>
      <c r="E6411" s="258">
        <v>0</v>
      </c>
    </row>
    <row r="6412" spans="1:5" ht="14.5" x14ac:dyDescent="0.35">
      <c r="A6412" s="127" t="s">
        <v>38963</v>
      </c>
      <c r="B6412" s="128">
        <v>10888</v>
      </c>
      <c r="D6412" s="127" t="s">
        <v>40843</v>
      </c>
      <c r="E6412" s="258">
        <v>10888</v>
      </c>
    </row>
    <row r="6413" spans="1:5" ht="14.5" x14ac:dyDescent="0.35">
      <c r="A6413" s="127" t="s">
        <v>38964</v>
      </c>
      <c r="B6413" s="128">
        <v>4581</v>
      </c>
      <c r="D6413" s="127" t="s">
        <v>40847</v>
      </c>
      <c r="E6413" s="258">
        <v>4581</v>
      </c>
    </row>
    <row r="6414" spans="1:5" ht="14.5" x14ac:dyDescent="0.35">
      <c r="A6414" s="127" t="s">
        <v>38965</v>
      </c>
      <c r="B6414" s="128">
        <v>25153</v>
      </c>
      <c r="D6414" s="127" t="s">
        <v>40852</v>
      </c>
      <c r="E6414" s="258">
        <v>25153</v>
      </c>
    </row>
    <row r="6415" spans="1:5" ht="14.5" x14ac:dyDescent="0.35">
      <c r="A6415" s="127" t="s">
        <v>38966</v>
      </c>
      <c r="B6415" s="128">
        <v>263419</v>
      </c>
      <c r="D6415" s="127" t="s">
        <v>40863</v>
      </c>
      <c r="E6415" s="258">
        <v>263419</v>
      </c>
    </row>
    <row r="6416" spans="1:5" ht="14.5" x14ac:dyDescent="0.35">
      <c r="A6416" s="127" t="s">
        <v>38967</v>
      </c>
      <c r="B6416" s="128">
        <v>0</v>
      </c>
      <c r="D6416" s="127" t="s">
        <v>40872</v>
      </c>
      <c r="E6416" s="258">
        <v>0</v>
      </c>
    </row>
    <row r="6417" spans="1:5" ht="14.5" x14ac:dyDescent="0.35">
      <c r="A6417" s="127" t="s">
        <v>38968</v>
      </c>
      <c r="B6417" s="128">
        <v>7178</v>
      </c>
      <c r="D6417" s="127" t="s">
        <v>40876</v>
      </c>
      <c r="E6417" s="258">
        <v>7178</v>
      </c>
    </row>
    <row r="6418" spans="1:5" ht="14.5" x14ac:dyDescent="0.35">
      <c r="A6418" s="127" t="s">
        <v>38969</v>
      </c>
      <c r="B6418" s="128">
        <v>68916</v>
      </c>
      <c r="D6418" s="127" t="s">
        <v>40881</v>
      </c>
      <c r="E6418" s="258">
        <v>68916</v>
      </c>
    </row>
    <row r="6419" spans="1:5" ht="14.5" x14ac:dyDescent="0.35">
      <c r="A6419" s="127" t="s">
        <v>38970</v>
      </c>
      <c r="B6419" s="128">
        <v>1698</v>
      </c>
      <c r="D6419" s="127" t="s">
        <v>40889</v>
      </c>
      <c r="E6419" s="258">
        <v>1698</v>
      </c>
    </row>
    <row r="6420" spans="1:5" ht="14.5" x14ac:dyDescent="0.35">
      <c r="A6420" s="127" t="s">
        <v>38971</v>
      </c>
      <c r="B6420" s="128">
        <v>59079</v>
      </c>
      <c r="D6420" s="127" t="s">
        <v>40894</v>
      </c>
      <c r="E6420" s="258">
        <v>59079</v>
      </c>
    </row>
    <row r="6421" spans="1:5" ht="14.5" x14ac:dyDescent="0.35">
      <c r="A6421" s="127" t="s">
        <v>38972</v>
      </c>
      <c r="B6421" s="128">
        <v>1162</v>
      </c>
      <c r="D6421" s="127" t="s">
        <v>40899</v>
      </c>
      <c r="E6421" s="258">
        <v>1162</v>
      </c>
    </row>
    <row r="6422" spans="1:5" ht="14.5" x14ac:dyDescent="0.35">
      <c r="A6422" s="127" t="s">
        <v>38973</v>
      </c>
      <c r="B6422" s="128">
        <v>79407</v>
      </c>
      <c r="D6422" s="127" t="s">
        <v>40903</v>
      </c>
      <c r="E6422" s="258">
        <v>79407</v>
      </c>
    </row>
    <row r="6423" spans="1:5" ht="14.5" x14ac:dyDescent="0.35">
      <c r="A6423" s="127" t="s">
        <v>38974</v>
      </c>
      <c r="B6423" s="128">
        <v>1253</v>
      </c>
      <c r="D6423" s="127" t="s">
        <v>40912</v>
      </c>
      <c r="E6423" s="258">
        <v>1253</v>
      </c>
    </row>
    <row r="6424" spans="1:5" ht="14.5" x14ac:dyDescent="0.35">
      <c r="A6424" s="127" t="s">
        <v>38975</v>
      </c>
      <c r="B6424" s="128">
        <v>31245</v>
      </c>
      <c r="D6424" s="127" t="s">
        <v>40917</v>
      </c>
      <c r="E6424" s="258">
        <v>31245</v>
      </c>
    </row>
    <row r="6425" spans="1:5" ht="14.5" x14ac:dyDescent="0.35">
      <c r="A6425" s="127" t="s">
        <v>38976</v>
      </c>
      <c r="B6425" s="128">
        <v>15678</v>
      </c>
      <c r="D6425" s="127" t="s">
        <v>40922</v>
      </c>
      <c r="E6425" s="258">
        <v>15678</v>
      </c>
    </row>
    <row r="6426" spans="1:5" ht="14.5" x14ac:dyDescent="0.35">
      <c r="A6426" s="127" t="s">
        <v>38977</v>
      </c>
      <c r="B6426" s="128">
        <v>19856</v>
      </c>
      <c r="D6426" s="127" t="s">
        <v>40927</v>
      </c>
      <c r="E6426" s="258">
        <v>19856</v>
      </c>
    </row>
    <row r="6427" spans="1:5" ht="14.5" x14ac:dyDescent="0.35">
      <c r="A6427" s="127" t="s">
        <v>38978</v>
      </c>
      <c r="B6427" s="128">
        <v>41326</v>
      </c>
      <c r="D6427" s="127" t="s">
        <v>40935</v>
      </c>
      <c r="E6427" s="258">
        <v>41326</v>
      </c>
    </row>
    <row r="6428" spans="1:5" ht="14.5" x14ac:dyDescent="0.35">
      <c r="A6428" s="127" t="s">
        <v>38979</v>
      </c>
      <c r="B6428" s="128">
        <v>1033390</v>
      </c>
      <c r="D6428" s="127" t="s">
        <v>40940</v>
      </c>
      <c r="E6428" s="258">
        <v>1033390</v>
      </c>
    </row>
    <row r="6429" spans="1:5" ht="14.5" x14ac:dyDescent="0.35">
      <c r="A6429" s="127" t="s">
        <v>38980</v>
      </c>
      <c r="B6429" s="128">
        <v>12184</v>
      </c>
      <c r="D6429" s="127" t="s">
        <v>40945</v>
      </c>
      <c r="E6429" s="258">
        <v>12184</v>
      </c>
    </row>
    <row r="6430" spans="1:5" ht="14.5" x14ac:dyDescent="0.35">
      <c r="A6430" s="127" t="s">
        <v>38981</v>
      </c>
      <c r="B6430" s="128">
        <v>0</v>
      </c>
      <c r="D6430" s="127" t="s">
        <v>40956</v>
      </c>
      <c r="E6430" s="258">
        <v>0</v>
      </c>
    </row>
    <row r="6431" spans="1:5" ht="14.5" x14ac:dyDescent="0.35">
      <c r="A6431" s="127" t="s">
        <v>38982</v>
      </c>
      <c r="B6431" s="128">
        <v>0</v>
      </c>
      <c r="D6431" s="127" t="s">
        <v>40969</v>
      </c>
      <c r="E6431" s="258">
        <v>0</v>
      </c>
    </row>
    <row r="6432" spans="1:5" ht="14.5" x14ac:dyDescent="0.35">
      <c r="A6432" s="127" t="s">
        <v>38983</v>
      </c>
      <c r="B6432" s="128">
        <v>1232</v>
      </c>
      <c r="D6432" s="127" t="s">
        <v>40977</v>
      </c>
      <c r="E6432" s="258">
        <v>1232</v>
      </c>
    </row>
    <row r="6433" spans="1:5" ht="14.5" x14ac:dyDescent="0.35">
      <c r="A6433" s="127" t="s">
        <v>38984</v>
      </c>
      <c r="B6433" s="128">
        <v>919</v>
      </c>
      <c r="D6433" s="127" t="s">
        <v>40982</v>
      </c>
      <c r="E6433" s="258">
        <v>919</v>
      </c>
    </row>
    <row r="6434" spans="1:5" ht="14.5" x14ac:dyDescent="0.35">
      <c r="A6434" s="127" t="s">
        <v>38985</v>
      </c>
      <c r="B6434" s="128">
        <v>12796</v>
      </c>
      <c r="D6434" s="127" t="s">
        <v>41000</v>
      </c>
      <c r="E6434" s="258">
        <v>12796</v>
      </c>
    </row>
    <row r="6435" spans="1:5" ht="14.5" x14ac:dyDescent="0.35">
      <c r="A6435" s="127" t="s">
        <v>38986</v>
      </c>
      <c r="B6435" s="128">
        <v>5549</v>
      </c>
      <c r="D6435" s="127" t="s">
        <v>41018</v>
      </c>
      <c r="E6435" s="258">
        <v>5549</v>
      </c>
    </row>
    <row r="6436" spans="1:5" ht="14.5" x14ac:dyDescent="0.35">
      <c r="A6436" s="127" t="s">
        <v>38987</v>
      </c>
      <c r="B6436" s="128">
        <v>6565</v>
      </c>
      <c r="D6436" s="127" t="s">
        <v>41025</v>
      </c>
      <c r="E6436" s="258">
        <v>6565</v>
      </c>
    </row>
    <row r="6437" spans="1:5" ht="14.5" x14ac:dyDescent="0.35">
      <c r="A6437" s="127" t="s">
        <v>38988</v>
      </c>
      <c r="B6437" s="128">
        <v>0</v>
      </c>
      <c r="D6437" s="127" t="s">
        <v>41029</v>
      </c>
      <c r="E6437" s="258">
        <v>0</v>
      </c>
    </row>
    <row r="6438" spans="1:5" ht="14.5" x14ac:dyDescent="0.35">
      <c r="A6438" s="127" t="s">
        <v>38989</v>
      </c>
      <c r="B6438" s="128">
        <v>0</v>
      </c>
      <c r="D6438" s="127" t="s">
        <v>41036</v>
      </c>
      <c r="E6438" s="258">
        <v>0</v>
      </c>
    </row>
    <row r="6439" spans="1:5" ht="14.5" x14ac:dyDescent="0.35">
      <c r="A6439" s="127" t="s">
        <v>38990</v>
      </c>
      <c r="B6439" s="128">
        <v>905</v>
      </c>
      <c r="D6439" s="127" t="s">
        <v>41041</v>
      </c>
      <c r="E6439" s="258">
        <v>905</v>
      </c>
    </row>
    <row r="6440" spans="1:5" ht="14.5" x14ac:dyDescent="0.35">
      <c r="A6440" s="127" t="s">
        <v>38991</v>
      </c>
      <c r="B6440" s="128">
        <v>2805</v>
      </c>
      <c r="D6440" s="127" t="s">
        <v>41056</v>
      </c>
      <c r="E6440" s="258">
        <v>2805</v>
      </c>
    </row>
    <row r="6441" spans="1:5" ht="14.5" x14ac:dyDescent="0.35">
      <c r="A6441" s="127" t="s">
        <v>38992</v>
      </c>
      <c r="B6441" s="128">
        <v>25718</v>
      </c>
      <c r="D6441" s="127" t="s">
        <v>41061</v>
      </c>
      <c r="E6441" s="258">
        <v>25718</v>
      </c>
    </row>
    <row r="6442" spans="1:5" ht="14.5" x14ac:dyDescent="0.35">
      <c r="A6442" s="127" t="s">
        <v>38993</v>
      </c>
      <c r="B6442" s="128">
        <v>4490</v>
      </c>
      <c r="D6442" s="127" t="s">
        <v>41069</v>
      </c>
      <c r="E6442" s="258">
        <v>4490</v>
      </c>
    </row>
    <row r="6443" spans="1:5" ht="14.5" x14ac:dyDescent="0.35">
      <c r="A6443" s="127" t="s">
        <v>38994</v>
      </c>
      <c r="B6443" s="128">
        <v>0</v>
      </c>
      <c r="D6443" s="127" t="s">
        <v>41073</v>
      </c>
      <c r="E6443" s="258">
        <v>0</v>
      </c>
    </row>
    <row r="6444" spans="1:5" ht="14.5" x14ac:dyDescent="0.35">
      <c r="A6444" s="127" t="s">
        <v>38995</v>
      </c>
      <c r="B6444" s="128">
        <v>90527</v>
      </c>
      <c r="D6444" s="127" t="s">
        <v>41079</v>
      </c>
      <c r="E6444" s="258">
        <v>90527</v>
      </c>
    </row>
    <row r="6445" spans="1:5" ht="14.5" x14ac:dyDescent="0.35">
      <c r="A6445" s="127" t="s">
        <v>38996</v>
      </c>
      <c r="B6445" s="128">
        <v>104534</v>
      </c>
      <c r="D6445" s="127" t="s">
        <v>41096</v>
      </c>
      <c r="E6445" s="258">
        <v>104534</v>
      </c>
    </row>
    <row r="6446" spans="1:5" ht="14.5" x14ac:dyDescent="0.35">
      <c r="A6446" s="127" t="s">
        <v>38997</v>
      </c>
      <c r="B6446" s="128">
        <v>0</v>
      </c>
      <c r="D6446" s="127" t="s">
        <v>41101</v>
      </c>
      <c r="E6446" s="258">
        <v>0</v>
      </c>
    </row>
    <row r="6447" spans="1:5" ht="14.5" x14ac:dyDescent="0.35">
      <c r="A6447" s="127" t="s">
        <v>38998</v>
      </c>
      <c r="B6447" s="128">
        <v>181024</v>
      </c>
      <c r="D6447" s="127" t="s">
        <v>41105</v>
      </c>
      <c r="E6447" s="258">
        <v>181024</v>
      </c>
    </row>
    <row r="6448" spans="1:5" ht="14.5" x14ac:dyDescent="0.35">
      <c r="A6448" s="127" t="s">
        <v>38999</v>
      </c>
      <c r="B6448" s="128">
        <v>919</v>
      </c>
      <c r="D6448" s="127" t="s">
        <v>41117</v>
      </c>
      <c r="E6448" s="258">
        <v>919</v>
      </c>
    </row>
    <row r="6449" spans="1:5" ht="14.5" x14ac:dyDescent="0.35">
      <c r="A6449" s="127" t="s">
        <v>39000</v>
      </c>
      <c r="B6449" s="128">
        <v>2381</v>
      </c>
      <c r="D6449" s="127" t="s">
        <v>41128</v>
      </c>
      <c r="E6449" s="258">
        <v>2381</v>
      </c>
    </row>
    <row r="6450" spans="1:5" ht="14.5" x14ac:dyDescent="0.35">
      <c r="A6450" s="127" t="s">
        <v>39001</v>
      </c>
      <c r="B6450" s="128">
        <v>9796</v>
      </c>
      <c r="D6450" s="127" t="s">
        <v>41138</v>
      </c>
      <c r="E6450" s="258">
        <v>9796</v>
      </c>
    </row>
    <row r="6451" spans="1:5" ht="14.5" x14ac:dyDescent="0.35">
      <c r="A6451" s="127" t="s">
        <v>39002</v>
      </c>
      <c r="B6451" s="128">
        <v>9044</v>
      </c>
      <c r="D6451" s="127" t="s">
        <v>41143</v>
      </c>
      <c r="E6451" s="258">
        <v>9044</v>
      </c>
    </row>
    <row r="6452" spans="1:5" ht="14.5" x14ac:dyDescent="0.35">
      <c r="A6452" s="127" t="s">
        <v>39003</v>
      </c>
      <c r="B6452" s="128">
        <v>192205</v>
      </c>
      <c r="D6452" s="127" t="s">
        <v>41148</v>
      </c>
      <c r="E6452" s="258">
        <v>192205</v>
      </c>
    </row>
    <row r="6453" spans="1:5" ht="14.5" x14ac:dyDescent="0.35">
      <c r="A6453" s="127" t="s">
        <v>39004</v>
      </c>
      <c r="B6453" s="128">
        <v>1168</v>
      </c>
      <c r="D6453" s="127" t="s">
        <v>41153</v>
      </c>
      <c r="E6453" s="258">
        <v>1168</v>
      </c>
    </row>
    <row r="6454" spans="1:5" ht="14.5" x14ac:dyDescent="0.35">
      <c r="A6454" s="127" t="s">
        <v>39005</v>
      </c>
      <c r="B6454" s="128">
        <v>30829</v>
      </c>
      <c r="D6454" s="127" t="s">
        <v>41157</v>
      </c>
      <c r="E6454" s="258">
        <v>30829</v>
      </c>
    </row>
    <row r="6455" spans="1:5" ht="14.5" x14ac:dyDescent="0.35">
      <c r="A6455" s="127" t="s">
        <v>39006</v>
      </c>
      <c r="B6455" s="128">
        <v>85715</v>
      </c>
      <c r="D6455" s="127" t="s">
        <v>41162</v>
      </c>
      <c r="E6455" s="258">
        <v>85715</v>
      </c>
    </row>
    <row r="6456" spans="1:5" ht="14.5" x14ac:dyDescent="0.35">
      <c r="A6456" s="127" t="s">
        <v>39007</v>
      </c>
      <c r="B6456" s="128">
        <v>8681</v>
      </c>
      <c r="D6456" s="127" t="s">
        <v>41174</v>
      </c>
      <c r="E6456" s="258">
        <v>8681</v>
      </c>
    </row>
    <row r="6457" spans="1:5" ht="14.5" x14ac:dyDescent="0.35">
      <c r="A6457" s="127" t="s">
        <v>39008</v>
      </c>
      <c r="B6457" s="128">
        <v>3788</v>
      </c>
      <c r="D6457" s="127" t="s">
        <v>41179</v>
      </c>
      <c r="E6457" s="258">
        <v>3788</v>
      </c>
    </row>
    <row r="6458" spans="1:5" ht="14.5" x14ac:dyDescent="0.35">
      <c r="A6458" s="127" t="s">
        <v>39009</v>
      </c>
      <c r="B6458" s="128">
        <v>36466</v>
      </c>
      <c r="D6458" s="127" t="s">
        <v>41183</v>
      </c>
      <c r="E6458" s="258">
        <v>36466</v>
      </c>
    </row>
    <row r="6459" spans="1:5" ht="14.5" x14ac:dyDescent="0.35">
      <c r="A6459" s="127" t="s">
        <v>39010</v>
      </c>
      <c r="B6459" s="128">
        <v>69431</v>
      </c>
      <c r="D6459" s="127" t="s">
        <v>41191</v>
      </c>
      <c r="E6459" s="258">
        <v>69431</v>
      </c>
    </row>
    <row r="6460" spans="1:5" ht="14.5" x14ac:dyDescent="0.35">
      <c r="A6460" s="127" t="s">
        <v>39011</v>
      </c>
      <c r="B6460" s="128">
        <v>11376</v>
      </c>
      <c r="D6460" s="127" t="s">
        <v>41197</v>
      </c>
      <c r="E6460" s="258">
        <v>11376</v>
      </c>
    </row>
    <row r="6461" spans="1:5" ht="14.5" x14ac:dyDescent="0.35">
      <c r="A6461" s="127" t="s">
        <v>39012</v>
      </c>
      <c r="B6461" s="128">
        <v>30118</v>
      </c>
      <c r="D6461" s="127" t="s">
        <v>41202</v>
      </c>
      <c r="E6461" s="258">
        <v>30118</v>
      </c>
    </row>
    <row r="6462" spans="1:5" ht="14.5" x14ac:dyDescent="0.35">
      <c r="A6462" s="127" t="s">
        <v>39013</v>
      </c>
      <c r="B6462" s="128">
        <v>2785</v>
      </c>
      <c r="D6462" s="127" t="s">
        <v>41207</v>
      </c>
      <c r="E6462" s="258">
        <v>2785</v>
      </c>
    </row>
    <row r="6463" spans="1:5" ht="14.5" x14ac:dyDescent="0.35">
      <c r="A6463" s="127" t="s">
        <v>39014</v>
      </c>
      <c r="B6463" s="128">
        <v>165875</v>
      </c>
      <c r="D6463" s="127" t="s">
        <v>41215</v>
      </c>
      <c r="E6463" s="258">
        <v>165875</v>
      </c>
    </row>
    <row r="6464" spans="1:5" ht="14.5" x14ac:dyDescent="0.35">
      <c r="A6464" s="127" t="s">
        <v>39015</v>
      </c>
      <c r="B6464" s="128">
        <v>0</v>
      </c>
      <c r="D6464" s="127" t="s">
        <v>41220</v>
      </c>
      <c r="E6464" s="258">
        <v>0</v>
      </c>
    </row>
    <row r="6465" spans="1:5" ht="14.5" x14ac:dyDescent="0.35">
      <c r="A6465" s="127" t="s">
        <v>39016</v>
      </c>
      <c r="B6465" s="128">
        <v>14711</v>
      </c>
      <c r="D6465" s="127" t="s">
        <v>41227</v>
      </c>
      <c r="E6465" s="258">
        <v>14711</v>
      </c>
    </row>
    <row r="6466" spans="1:5" ht="14.5" x14ac:dyDescent="0.35">
      <c r="A6466" s="127" t="s">
        <v>39017</v>
      </c>
      <c r="B6466" s="128">
        <v>110117</v>
      </c>
      <c r="D6466" s="127" t="s">
        <v>41232</v>
      </c>
      <c r="E6466" s="258">
        <v>110117</v>
      </c>
    </row>
    <row r="6467" spans="1:5" ht="14.5" x14ac:dyDescent="0.35">
      <c r="A6467" s="127" t="s">
        <v>39018</v>
      </c>
      <c r="B6467" s="128">
        <v>31983</v>
      </c>
      <c r="D6467" s="127" t="s">
        <v>41237</v>
      </c>
      <c r="E6467" s="258">
        <v>31983</v>
      </c>
    </row>
    <row r="6468" spans="1:5" ht="14.5" x14ac:dyDescent="0.35">
      <c r="A6468" s="127" t="s">
        <v>39019</v>
      </c>
      <c r="B6468" s="128">
        <v>48859</v>
      </c>
      <c r="D6468" s="127" t="s">
        <v>41245</v>
      </c>
      <c r="E6468" s="258">
        <v>48859</v>
      </c>
    </row>
    <row r="6469" spans="1:5" ht="14.5" x14ac:dyDescent="0.35">
      <c r="A6469" s="127" t="s">
        <v>39020</v>
      </c>
      <c r="B6469" s="128">
        <v>148339</v>
      </c>
      <c r="D6469" s="127" t="s">
        <v>41250</v>
      </c>
      <c r="E6469" s="258">
        <v>148339</v>
      </c>
    </row>
    <row r="6470" spans="1:5" ht="14.5" x14ac:dyDescent="0.35">
      <c r="A6470" s="127" t="s">
        <v>39021</v>
      </c>
      <c r="B6470" s="128">
        <v>0</v>
      </c>
      <c r="D6470" s="127" t="s">
        <v>41255</v>
      </c>
      <c r="E6470" s="258">
        <v>0</v>
      </c>
    </row>
    <row r="6471" spans="1:5" ht="14.5" x14ac:dyDescent="0.35">
      <c r="A6471" s="127" t="s">
        <v>39022</v>
      </c>
      <c r="B6471" s="128">
        <v>0</v>
      </c>
      <c r="D6471" s="127" t="s">
        <v>41262</v>
      </c>
      <c r="E6471" s="258">
        <v>0</v>
      </c>
    </row>
    <row r="6472" spans="1:5" ht="14.5" x14ac:dyDescent="0.35">
      <c r="A6472" s="127" t="s">
        <v>39023</v>
      </c>
      <c r="B6472" s="128">
        <v>130578</v>
      </c>
      <c r="D6472" s="127" t="s">
        <v>41273</v>
      </c>
      <c r="E6472" s="258">
        <v>130578</v>
      </c>
    </row>
    <row r="6473" spans="1:5" ht="14.5" x14ac:dyDescent="0.35">
      <c r="A6473" s="127" t="s">
        <v>39024</v>
      </c>
      <c r="B6473" s="128">
        <v>53015</v>
      </c>
      <c r="D6473" s="127" t="s">
        <v>41279</v>
      </c>
      <c r="E6473" s="258">
        <v>53015</v>
      </c>
    </row>
    <row r="6474" spans="1:5" ht="14.5" x14ac:dyDescent="0.35">
      <c r="A6474" s="127" t="s">
        <v>39025</v>
      </c>
      <c r="B6474" s="128">
        <v>55709</v>
      </c>
      <c r="D6474" s="127" t="s">
        <v>41292</v>
      </c>
      <c r="E6474" s="258">
        <v>55709</v>
      </c>
    </row>
    <row r="6475" spans="1:5" ht="14.5" x14ac:dyDescent="0.35">
      <c r="A6475" s="127" t="s">
        <v>39026</v>
      </c>
      <c r="B6475" s="128">
        <v>20538</v>
      </c>
      <c r="D6475" s="127" t="s">
        <v>41297</v>
      </c>
      <c r="E6475" s="258">
        <v>20538</v>
      </c>
    </row>
    <row r="6476" spans="1:5" ht="14.5" x14ac:dyDescent="0.35">
      <c r="A6476" s="127" t="s">
        <v>39027</v>
      </c>
      <c r="B6476" s="128">
        <v>38966</v>
      </c>
      <c r="D6476" s="127" t="s">
        <v>41302</v>
      </c>
      <c r="E6476" s="258">
        <v>38966</v>
      </c>
    </row>
    <row r="6477" spans="1:5" ht="14.5" x14ac:dyDescent="0.35">
      <c r="A6477" s="127" t="s">
        <v>39028</v>
      </c>
      <c r="B6477" s="128">
        <v>58118</v>
      </c>
      <c r="D6477" s="127" t="s">
        <v>41307</v>
      </c>
      <c r="E6477" s="258">
        <v>58118</v>
      </c>
    </row>
    <row r="6478" spans="1:5" ht="14.5" x14ac:dyDescent="0.35">
      <c r="A6478" s="127" t="s">
        <v>39029</v>
      </c>
      <c r="B6478" s="128">
        <v>40456</v>
      </c>
      <c r="D6478" s="127" t="s">
        <v>41315</v>
      </c>
      <c r="E6478" s="258">
        <v>40456</v>
      </c>
    </row>
    <row r="6479" spans="1:5" ht="14.5" x14ac:dyDescent="0.35">
      <c r="A6479" s="127" t="s">
        <v>39030</v>
      </c>
      <c r="B6479" s="128">
        <v>51748</v>
      </c>
      <c r="D6479" s="127" t="s">
        <v>41320</v>
      </c>
      <c r="E6479" s="258">
        <v>51748</v>
      </c>
    </row>
    <row r="6480" spans="1:5" ht="14.5" x14ac:dyDescent="0.35">
      <c r="A6480" s="127" t="s">
        <v>39031</v>
      </c>
      <c r="B6480" s="128">
        <v>7807</v>
      </c>
      <c r="D6480" s="127" t="s">
        <v>41325</v>
      </c>
      <c r="E6480" s="258">
        <v>7807</v>
      </c>
    </row>
    <row r="6481" spans="1:5" ht="14.5" x14ac:dyDescent="0.35">
      <c r="A6481" s="127" t="s">
        <v>39032</v>
      </c>
      <c r="B6481" s="128">
        <v>11205</v>
      </c>
      <c r="D6481" s="127" t="s">
        <v>41330</v>
      </c>
      <c r="E6481" s="258">
        <v>11205</v>
      </c>
    </row>
    <row r="6482" spans="1:5" ht="14.5" x14ac:dyDescent="0.35">
      <c r="A6482" s="127" t="s">
        <v>39033</v>
      </c>
      <c r="B6482" s="128">
        <v>13547</v>
      </c>
      <c r="D6482" s="127" t="s">
        <v>41338</v>
      </c>
      <c r="E6482" s="258">
        <v>13547</v>
      </c>
    </row>
    <row r="6483" spans="1:5" ht="14.5" x14ac:dyDescent="0.35">
      <c r="A6483" s="127" t="s">
        <v>39034</v>
      </c>
      <c r="B6483" s="128">
        <v>23538</v>
      </c>
      <c r="D6483" s="127" t="s">
        <v>41347</v>
      </c>
      <c r="E6483" s="258">
        <v>23538</v>
      </c>
    </row>
    <row r="6484" spans="1:5" ht="14.5" x14ac:dyDescent="0.35">
      <c r="A6484" s="127" t="s">
        <v>39035</v>
      </c>
      <c r="B6484" s="128">
        <v>4379</v>
      </c>
      <c r="D6484" s="127" t="s">
        <v>41356</v>
      </c>
      <c r="E6484" s="258">
        <v>4379</v>
      </c>
    </row>
    <row r="6485" spans="1:5" ht="14.5" x14ac:dyDescent="0.35">
      <c r="A6485" s="127" t="s">
        <v>39036</v>
      </c>
      <c r="B6485" s="128">
        <v>292221</v>
      </c>
      <c r="D6485" s="127" t="s">
        <v>41361</v>
      </c>
      <c r="E6485" s="258">
        <v>292221</v>
      </c>
    </row>
    <row r="6486" spans="1:5" ht="14.5" x14ac:dyDescent="0.35">
      <c r="A6486" s="127" t="s">
        <v>39037</v>
      </c>
      <c r="B6486" s="128">
        <v>7247</v>
      </c>
      <c r="D6486" s="127" t="s">
        <v>41374</v>
      </c>
      <c r="E6486" s="258">
        <v>7247</v>
      </c>
    </row>
    <row r="6487" spans="1:5" ht="14.5" x14ac:dyDescent="0.35">
      <c r="A6487" s="127" t="s">
        <v>39038</v>
      </c>
      <c r="B6487" s="128">
        <v>36822</v>
      </c>
      <c r="D6487" s="127" t="s">
        <v>41385</v>
      </c>
      <c r="E6487" s="258">
        <v>36822</v>
      </c>
    </row>
    <row r="6488" spans="1:5" ht="14.5" x14ac:dyDescent="0.35">
      <c r="A6488" s="127" t="s">
        <v>39039</v>
      </c>
      <c r="B6488" s="128">
        <v>9273</v>
      </c>
      <c r="D6488" s="127" t="s">
        <v>41394</v>
      </c>
      <c r="E6488" s="258">
        <v>9273</v>
      </c>
    </row>
    <row r="6489" spans="1:5" ht="14.5" x14ac:dyDescent="0.35">
      <c r="A6489" s="127" t="s">
        <v>39040</v>
      </c>
      <c r="B6489" s="128">
        <v>1034945</v>
      </c>
      <c r="D6489" s="127" t="s">
        <v>41399</v>
      </c>
      <c r="E6489" s="258">
        <v>1034945</v>
      </c>
    </row>
    <row r="6490" spans="1:5" ht="14.5" x14ac:dyDescent="0.35">
      <c r="A6490" s="127" t="s">
        <v>39041</v>
      </c>
      <c r="B6490" s="128">
        <v>4324</v>
      </c>
      <c r="D6490" s="127" t="s">
        <v>41423</v>
      </c>
      <c r="E6490" s="258">
        <v>4324</v>
      </c>
    </row>
    <row r="6491" spans="1:5" ht="14.5" x14ac:dyDescent="0.35">
      <c r="A6491" s="127" t="s">
        <v>39042</v>
      </c>
      <c r="B6491" s="128">
        <v>0</v>
      </c>
      <c r="D6491" s="127" t="s">
        <v>41426</v>
      </c>
      <c r="E6491" s="258">
        <v>0</v>
      </c>
    </row>
    <row r="6492" spans="1:5" ht="14.5" x14ac:dyDescent="0.35">
      <c r="A6492" s="127" t="s">
        <v>39043</v>
      </c>
      <c r="B6492" s="128">
        <v>0</v>
      </c>
      <c r="D6492" s="127" t="s">
        <v>41448</v>
      </c>
      <c r="E6492" s="258">
        <v>0</v>
      </c>
    </row>
    <row r="6493" spans="1:5" ht="14.5" x14ac:dyDescent="0.35">
      <c r="A6493" s="127" t="s">
        <v>39044</v>
      </c>
      <c r="B6493" s="128">
        <v>4908</v>
      </c>
      <c r="D6493" s="127" t="s">
        <v>41452</v>
      </c>
      <c r="E6493" s="258">
        <v>4908</v>
      </c>
    </row>
    <row r="6494" spans="1:5" ht="14.5" x14ac:dyDescent="0.35">
      <c r="A6494" s="127" t="s">
        <v>39045</v>
      </c>
      <c r="B6494" s="128">
        <v>12427</v>
      </c>
      <c r="D6494" s="127" t="s">
        <v>41460</v>
      </c>
      <c r="E6494" s="258">
        <v>12427</v>
      </c>
    </row>
    <row r="6495" spans="1:5" ht="14.5" x14ac:dyDescent="0.35">
      <c r="A6495" s="127" t="s">
        <v>39046</v>
      </c>
      <c r="B6495" s="128">
        <v>1059</v>
      </c>
      <c r="D6495" s="127" t="s">
        <v>41465</v>
      </c>
      <c r="E6495" s="258">
        <v>1059</v>
      </c>
    </row>
    <row r="6496" spans="1:5" ht="14.5" x14ac:dyDescent="0.35">
      <c r="A6496" s="127" t="s">
        <v>39047</v>
      </c>
      <c r="B6496" s="128">
        <v>2924</v>
      </c>
      <c r="D6496" s="127" t="s">
        <v>41469</v>
      </c>
      <c r="E6496" s="258">
        <v>2924</v>
      </c>
    </row>
    <row r="6497" spans="1:5" ht="14.5" x14ac:dyDescent="0.35">
      <c r="A6497" s="127" t="s">
        <v>39048</v>
      </c>
      <c r="B6497" s="128">
        <v>0</v>
      </c>
      <c r="D6497" s="127" t="s">
        <v>41475</v>
      </c>
      <c r="E6497" s="258">
        <v>0</v>
      </c>
    </row>
    <row r="6498" spans="1:5" ht="14.5" x14ac:dyDescent="0.35">
      <c r="A6498" s="127" t="s">
        <v>39049</v>
      </c>
      <c r="B6498" s="128">
        <v>0</v>
      </c>
      <c r="D6498" s="127" t="s">
        <v>41482</v>
      </c>
      <c r="E6498" s="258">
        <v>0</v>
      </c>
    </row>
    <row r="6499" spans="1:5" ht="14.5" x14ac:dyDescent="0.35">
      <c r="A6499" s="127" t="s">
        <v>39050</v>
      </c>
      <c r="B6499" s="128">
        <v>4615</v>
      </c>
      <c r="D6499" s="127" t="s">
        <v>41493</v>
      </c>
      <c r="E6499" s="258">
        <v>4615</v>
      </c>
    </row>
    <row r="6500" spans="1:5" ht="14.5" x14ac:dyDescent="0.35">
      <c r="A6500" s="127" t="s">
        <v>39051</v>
      </c>
      <c r="B6500" s="128">
        <v>8466</v>
      </c>
      <c r="D6500" s="127" t="s">
        <v>41499</v>
      </c>
      <c r="E6500" s="258">
        <v>8466</v>
      </c>
    </row>
    <row r="6501" spans="1:5" ht="14.5" x14ac:dyDescent="0.35">
      <c r="A6501" s="127" t="s">
        <v>39052</v>
      </c>
      <c r="B6501" s="128">
        <v>33083</v>
      </c>
      <c r="D6501" s="127" t="s">
        <v>41510</v>
      </c>
      <c r="E6501" s="258">
        <v>33083</v>
      </c>
    </row>
    <row r="6502" spans="1:5" ht="14.5" x14ac:dyDescent="0.35">
      <c r="A6502" s="127" t="s">
        <v>39053</v>
      </c>
      <c r="B6502" s="128">
        <v>125538</v>
      </c>
      <c r="D6502" s="127" t="s">
        <v>41518</v>
      </c>
      <c r="E6502" s="258">
        <v>125538</v>
      </c>
    </row>
    <row r="6503" spans="1:5" ht="14.5" x14ac:dyDescent="0.35">
      <c r="A6503" s="127" t="s">
        <v>39054</v>
      </c>
      <c r="B6503" s="128">
        <v>2061</v>
      </c>
      <c r="D6503" s="127" t="s">
        <v>41523</v>
      </c>
      <c r="E6503" s="258">
        <v>2061</v>
      </c>
    </row>
    <row r="6504" spans="1:5" ht="14.5" x14ac:dyDescent="0.35">
      <c r="A6504" s="127" t="s">
        <v>39055</v>
      </c>
      <c r="B6504" s="128">
        <v>62678</v>
      </c>
      <c r="D6504" s="127" t="s">
        <v>41530</v>
      </c>
      <c r="E6504" s="258">
        <v>62678</v>
      </c>
    </row>
    <row r="6505" spans="1:5" ht="14.5" x14ac:dyDescent="0.35">
      <c r="A6505" s="127" t="s">
        <v>39056</v>
      </c>
      <c r="B6505" s="128">
        <v>76301</v>
      </c>
      <c r="D6505" s="127" t="s">
        <v>41535</v>
      </c>
      <c r="E6505" s="258">
        <v>76301</v>
      </c>
    </row>
    <row r="6506" spans="1:5" ht="14.5" x14ac:dyDescent="0.35">
      <c r="A6506" s="127" t="s">
        <v>39057</v>
      </c>
      <c r="B6506" s="128">
        <v>7623</v>
      </c>
      <c r="D6506" s="127" t="s">
        <v>41540</v>
      </c>
      <c r="E6506" s="258">
        <v>7623</v>
      </c>
    </row>
    <row r="6507" spans="1:5" ht="14.5" x14ac:dyDescent="0.35">
      <c r="A6507" s="127" t="s">
        <v>39058</v>
      </c>
      <c r="B6507" s="128">
        <v>0</v>
      </c>
      <c r="D6507" s="127" t="s">
        <v>41544</v>
      </c>
      <c r="E6507" s="258">
        <v>0</v>
      </c>
    </row>
    <row r="6508" spans="1:5" ht="14.5" x14ac:dyDescent="0.35">
      <c r="A6508" s="127" t="s">
        <v>39059</v>
      </c>
      <c r="B6508" s="128">
        <v>35353</v>
      </c>
      <c r="D6508" s="127" t="s">
        <v>41548</v>
      </c>
      <c r="E6508" s="258">
        <v>35353</v>
      </c>
    </row>
    <row r="6509" spans="1:5" ht="14.5" x14ac:dyDescent="0.35">
      <c r="A6509" s="127" t="s">
        <v>39060</v>
      </c>
      <c r="B6509" s="128">
        <v>14558</v>
      </c>
      <c r="D6509" s="127" t="s">
        <v>41553</v>
      </c>
      <c r="E6509" s="258">
        <v>14558</v>
      </c>
    </row>
    <row r="6510" spans="1:5" ht="14.5" x14ac:dyDescent="0.35">
      <c r="A6510" s="127" t="s">
        <v>43986</v>
      </c>
      <c r="B6510" s="128">
        <v>276997.05</v>
      </c>
      <c r="D6510" s="127" t="s">
        <v>44529</v>
      </c>
      <c r="E6510" s="258">
        <v>276997.05</v>
      </c>
    </row>
    <row r="6511" spans="1:5" ht="14.5" x14ac:dyDescent="0.35">
      <c r="A6511" s="127" t="s">
        <v>43987</v>
      </c>
      <c r="B6511" s="128">
        <v>500000</v>
      </c>
      <c r="D6511" s="127" t="s">
        <v>44530</v>
      </c>
      <c r="E6511" s="258">
        <v>500000</v>
      </c>
    </row>
    <row r="6512" spans="1:5" ht="14.5" x14ac:dyDescent="0.35">
      <c r="A6512" s="127" t="s">
        <v>43988</v>
      </c>
      <c r="B6512" s="128">
        <v>500000</v>
      </c>
      <c r="D6512" s="127" t="s">
        <v>44531</v>
      </c>
      <c r="E6512" s="258">
        <v>500000</v>
      </c>
    </row>
    <row r="6513" spans="1:5" ht="14.5" x14ac:dyDescent="0.35">
      <c r="A6513" s="127" t="s">
        <v>43989</v>
      </c>
      <c r="B6513" s="128">
        <v>258750</v>
      </c>
      <c r="D6513" s="127" t="s">
        <v>44532</v>
      </c>
      <c r="E6513" s="258">
        <v>258750</v>
      </c>
    </row>
    <row r="6514" spans="1:5" ht="14.5" x14ac:dyDescent="0.35">
      <c r="A6514" s="127" t="s">
        <v>43990</v>
      </c>
      <c r="B6514" s="128">
        <v>500000</v>
      </c>
      <c r="D6514" s="127" t="s">
        <v>44533</v>
      </c>
      <c r="E6514" s="258">
        <v>500000</v>
      </c>
    </row>
    <row r="6515" spans="1:5" ht="14.5" x14ac:dyDescent="0.35">
      <c r="A6515" s="127" t="s">
        <v>43991</v>
      </c>
      <c r="B6515" s="128">
        <v>500000</v>
      </c>
      <c r="D6515" s="127" t="s">
        <v>44534</v>
      </c>
      <c r="E6515" s="258">
        <v>500000</v>
      </c>
    </row>
    <row r="6516" spans="1:5" ht="14.5" x14ac:dyDescent="0.35">
      <c r="A6516" s="127" t="s">
        <v>46416</v>
      </c>
      <c r="B6516" s="128">
        <v>155737.60000000001</v>
      </c>
      <c r="D6516" s="127" t="s">
        <v>46854</v>
      </c>
      <c r="E6516" s="258">
        <v>155737.60000000001</v>
      </c>
    </row>
    <row r="6517" spans="1:5" ht="14.5" x14ac:dyDescent="0.35">
      <c r="A6517" s="127" t="s">
        <v>43992</v>
      </c>
      <c r="B6517" s="128">
        <v>500000</v>
      </c>
      <c r="D6517" s="127" t="s">
        <v>44535</v>
      </c>
      <c r="E6517" s="258">
        <v>500000</v>
      </c>
    </row>
    <row r="6518" spans="1:5" ht="14.5" x14ac:dyDescent="0.35">
      <c r="A6518" s="127" t="s">
        <v>46417</v>
      </c>
      <c r="B6518" s="128">
        <v>500000</v>
      </c>
      <c r="D6518" s="127" t="s">
        <v>46855</v>
      </c>
      <c r="E6518" s="258">
        <v>500000</v>
      </c>
    </row>
    <row r="6519" spans="1:5" ht="14.5" x14ac:dyDescent="0.35">
      <c r="A6519" s="127" t="s">
        <v>46418</v>
      </c>
      <c r="B6519" s="128">
        <v>500000</v>
      </c>
      <c r="D6519" s="127" t="s">
        <v>46856</v>
      </c>
      <c r="E6519" s="258">
        <v>500000</v>
      </c>
    </row>
    <row r="6520" spans="1:5" ht="14.5" x14ac:dyDescent="0.35">
      <c r="A6520" s="127" t="s">
        <v>43993</v>
      </c>
      <c r="B6520" s="128">
        <v>500000</v>
      </c>
      <c r="D6520" s="127" t="s">
        <v>44536</v>
      </c>
      <c r="E6520" s="258">
        <v>500000</v>
      </c>
    </row>
    <row r="6521" spans="1:5" ht="14.5" x14ac:dyDescent="0.35">
      <c r="A6521" s="127" t="s">
        <v>43994</v>
      </c>
      <c r="B6521" s="128">
        <v>156709.53</v>
      </c>
      <c r="D6521" s="127" t="s">
        <v>44537</v>
      </c>
      <c r="E6521" s="258">
        <v>156709.53</v>
      </c>
    </row>
    <row r="6522" spans="1:5" ht="14.5" x14ac:dyDescent="0.35">
      <c r="A6522" s="127" t="s">
        <v>43995</v>
      </c>
      <c r="B6522" s="128">
        <v>500000</v>
      </c>
      <c r="D6522" s="127" t="s">
        <v>44538</v>
      </c>
      <c r="E6522" s="258">
        <v>500000</v>
      </c>
    </row>
    <row r="6523" spans="1:5" ht="14.5" x14ac:dyDescent="0.35">
      <c r="A6523" s="127" t="s">
        <v>46419</v>
      </c>
      <c r="B6523" s="128">
        <v>482588.3</v>
      </c>
      <c r="D6523" s="127" t="s">
        <v>46857</v>
      </c>
      <c r="E6523" s="258">
        <v>482588.3</v>
      </c>
    </row>
    <row r="6524" spans="1:5" ht="14.5" x14ac:dyDescent="0.35">
      <c r="A6524" s="127" t="s">
        <v>43996</v>
      </c>
      <c r="B6524" s="128">
        <v>339168.81</v>
      </c>
      <c r="D6524" s="127" t="s">
        <v>44539</v>
      </c>
      <c r="E6524" s="258">
        <v>339168.81</v>
      </c>
    </row>
    <row r="6525" spans="1:5" ht="14.5" x14ac:dyDescent="0.35">
      <c r="A6525" s="127" t="s">
        <v>43997</v>
      </c>
      <c r="B6525" s="128">
        <v>460000</v>
      </c>
      <c r="D6525" s="127" t="s">
        <v>44540</v>
      </c>
      <c r="E6525" s="258">
        <v>460000</v>
      </c>
    </row>
    <row r="6526" spans="1:5" ht="14.5" x14ac:dyDescent="0.35">
      <c r="A6526" s="127" t="s">
        <v>46420</v>
      </c>
      <c r="B6526" s="128">
        <v>78969.06</v>
      </c>
      <c r="D6526" s="127" t="s">
        <v>46858</v>
      </c>
      <c r="E6526" s="258">
        <v>78969.06</v>
      </c>
    </row>
    <row r="6527" spans="1:5" ht="14.5" x14ac:dyDescent="0.35">
      <c r="A6527" s="127" t="s">
        <v>46421</v>
      </c>
      <c r="B6527" s="128">
        <v>500000</v>
      </c>
      <c r="D6527" s="127" t="s">
        <v>46859</v>
      </c>
      <c r="E6527" s="258">
        <v>500000</v>
      </c>
    </row>
    <row r="6528" spans="1:5" ht="14.5" x14ac:dyDescent="0.35">
      <c r="A6528" s="127" t="s">
        <v>43998</v>
      </c>
      <c r="B6528" s="128">
        <v>202971.55</v>
      </c>
      <c r="D6528" s="127" t="s">
        <v>44541</v>
      </c>
      <c r="E6528" s="258">
        <v>202971.55</v>
      </c>
    </row>
    <row r="6529" spans="1:5" ht="14.5" x14ac:dyDescent="0.35">
      <c r="A6529" s="127" t="s">
        <v>39061</v>
      </c>
      <c r="B6529" s="128">
        <v>0</v>
      </c>
      <c r="D6529" s="127" t="s">
        <v>40218</v>
      </c>
      <c r="E6529" s="258">
        <v>0</v>
      </c>
    </row>
    <row r="6530" spans="1:5" ht="14.5" x14ac:dyDescent="0.35">
      <c r="A6530" s="127" t="s">
        <v>39062</v>
      </c>
      <c r="B6530" s="128">
        <v>0</v>
      </c>
      <c r="D6530" s="127" t="s">
        <v>40222</v>
      </c>
      <c r="E6530" s="258">
        <v>0</v>
      </c>
    </row>
    <row r="6531" spans="1:5" ht="14.5" x14ac:dyDescent="0.35">
      <c r="A6531" s="127" t="s">
        <v>39063</v>
      </c>
      <c r="B6531" s="128">
        <v>631660</v>
      </c>
      <c r="D6531" s="127" t="s">
        <v>40226</v>
      </c>
      <c r="E6531" s="258">
        <v>631660</v>
      </c>
    </row>
    <row r="6532" spans="1:5" ht="14.5" x14ac:dyDescent="0.35">
      <c r="A6532" s="127" t="s">
        <v>39064</v>
      </c>
      <c r="B6532" s="128">
        <v>0</v>
      </c>
      <c r="D6532" s="127" t="s">
        <v>40230</v>
      </c>
      <c r="E6532" s="258">
        <v>0</v>
      </c>
    </row>
    <row r="6533" spans="1:5" ht="14.5" x14ac:dyDescent="0.35">
      <c r="A6533" s="127" t="s">
        <v>39065</v>
      </c>
      <c r="B6533" s="128">
        <v>0</v>
      </c>
      <c r="D6533" s="127" t="s">
        <v>40234</v>
      </c>
      <c r="E6533" s="258">
        <v>0</v>
      </c>
    </row>
    <row r="6534" spans="1:5" ht="14.5" x14ac:dyDescent="0.35">
      <c r="A6534" s="127" t="s">
        <v>39066</v>
      </c>
      <c r="B6534" s="128">
        <v>0</v>
      </c>
      <c r="D6534" s="127" t="s">
        <v>40238</v>
      </c>
      <c r="E6534" s="258">
        <v>0</v>
      </c>
    </row>
    <row r="6535" spans="1:5" ht="14.5" x14ac:dyDescent="0.35">
      <c r="A6535" s="127" t="s">
        <v>39067</v>
      </c>
      <c r="B6535" s="128">
        <v>8588</v>
      </c>
      <c r="D6535" s="127" t="s">
        <v>40241</v>
      </c>
      <c r="E6535" s="258">
        <v>8588</v>
      </c>
    </row>
    <row r="6536" spans="1:5" ht="14.5" x14ac:dyDescent="0.35">
      <c r="A6536" s="127" t="s">
        <v>39068</v>
      </c>
      <c r="B6536" s="128">
        <v>139897</v>
      </c>
      <c r="D6536" s="127" t="s">
        <v>40245</v>
      </c>
      <c r="E6536" s="258">
        <v>139897</v>
      </c>
    </row>
    <row r="6537" spans="1:5" ht="14.5" x14ac:dyDescent="0.35">
      <c r="A6537" s="127" t="s">
        <v>39069</v>
      </c>
      <c r="B6537" s="128">
        <v>38647</v>
      </c>
      <c r="D6537" s="127" t="s">
        <v>40250</v>
      </c>
      <c r="E6537" s="258">
        <v>38647</v>
      </c>
    </row>
    <row r="6538" spans="1:5" ht="14.5" x14ac:dyDescent="0.35">
      <c r="A6538" s="127" t="s">
        <v>39070</v>
      </c>
      <c r="B6538" s="128">
        <v>79961</v>
      </c>
      <c r="D6538" s="127" t="s">
        <v>40255</v>
      </c>
      <c r="E6538" s="258">
        <v>79961</v>
      </c>
    </row>
    <row r="6539" spans="1:5" ht="14.5" x14ac:dyDescent="0.35">
      <c r="A6539" s="127" t="s">
        <v>39071</v>
      </c>
      <c r="B6539" s="128">
        <v>80472</v>
      </c>
      <c r="D6539" s="127" t="s">
        <v>40260</v>
      </c>
      <c r="E6539" s="258">
        <v>80472</v>
      </c>
    </row>
    <row r="6540" spans="1:5" ht="14.5" x14ac:dyDescent="0.35">
      <c r="A6540" s="127" t="s">
        <v>39072</v>
      </c>
      <c r="B6540" s="128">
        <v>55818</v>
      </c>
      <c r="D6540" s="127" t="s">
        <v>40265</v>
      </c>
      <c r="E6540" s="258">
        <v>55818</v>
      </c>
    </row>
    <row r="6541" spans="1:5" ht="14.5" x14ac:dyDescent="0.35">
      <c r="A6541" s="127" t="s">
        <v>39073</v>
      </c>
      <c r="B6541" s="128">
        <v>0</v>
      </c>
      <c r="D6541" s="127" t="s">
        <v>40270</v>
      </c>
      <c r="E6541" s="258">
        <v>0</v>
      </c>
    </row>
    <row r="6542" spans="1:5" ht="14.5" x14ac:dyDescent="0.35">
      <c r="A6542" s="127" t="s">
        <v>39074</v>
      </c>
      <c r="B6542" s="128">
        <v>161370</v>
      </c>
      <c r="D6542" s="127" t="s">
        <v>40274</v>
      </c>
      <c r="E6542" s="258">
        <v>161370</v>
      </c>
    </row>
    <row r="6543" spans="1:5" ht="14.5" x14ac:dyDescent="0.35">
      <c r="A6543" s="127" t="s">
        <v>39075</v>
      </c>
      <c r="B6543" s="128">
        <v>0</v>
      </c>
      <c r="D6543" s="127" t="s">
        <v>40279</v>
      </c>
      <c r="E6543" s="258">
        <v>0</v>
      </c>
    </row>
    <row r="6544" spans="1:5" ht="14.5" x14ac:dyDescent="0.35">
      <c r="A6544" s="127" t="s">
        <v>39076</v>
      </c>
      <c r="B6544" s="128">
        <v>50487</v>
      </c>
      <c r="D6544" s="127" t="s">
        <v>40283</v>
      </c>
      <c r="E6544" s="258">
        <v>50487</v>
      </c>
    </row>
    <row r="6545" spans="1:5" ht="14.5" x14ac:dyDescent="0.35">
      <c r="A6545" s="127" t="s">
        <v>39077</v>
      </c>
      <c r="B6545" s="128">
        <v>2626</v>
      </c>
      <c r="D6545" s="127" t="s">
        <v>40288</v>
      </c>
      <c r="E6545" s="258">
        <v>2626</v>
      </c>
    </row>
    <row r="6546" spans="1:5" ht="14.5" x14ac:dyDescent="0.35">
      <c r="A6546" s="127" t="s">
        <v>39078</v>
      </c>
      <c r="B6546" s="128">
        <v>120399</v>
      </c>
      <c r="D6546" s="127" t="s">
        <v>40291</v>
      </c>
      <c r="E6546" s="258">
        <v>120399</v>
      </c>
    </row>
    <row r="6547" spans="1:5" ht="14.5" x14ac:dyDescent="0.35">
      <c r="A6547" s="127" t="s">
        <v>39079</v>
      </c>
      <c r="B6547" s="128">
        <v>0</v>
      </c>
      <c r="D6547" s="127" t="s">
        <v>40295</v>
      </c>
      <c r="E6547" s="258">
        <v>0</v>
      </c>
    </row>
    <row r="6548" spans="1:5" ht="14.5" x14ac:dyDescent="0.35">
      <c r="A6548" s="127" t="s">
        <v>39080</v>
      </c>
      <c r="B6548" s="128">
        <v>0</v>
      </c>
      <c r="D6548" s="127" t="s">
        <v>40298</v>
      </c>
      <c r="E6548" s="258">
        <v>0</v>
      </c>
    </row>
    <row r="6549" spans="1:5" ht="14.5" x14ac:dyDescent="0.35">
      <c r="A6549" s="127" t="s">
        <v>39081</v>
      </c>
      <c r="B6549" s="128">
        <v>377930</v>
      </c>
      <c r="D6549" s="127" t="s">
        <v>40303</v>
      </c>
      <c r="E6549" s="258">
        <v>377930</v>
      </c>
    </row>
    <row r="6550" spans="1:5" ht="14.5" x14ac:dyDescent="0.35">
      <c r="A6550" s="127" t="s">
        <v>39082</v>
      </c>
      <c r="B6550" s="128">
        <v>0</v>
      </c>
      <c r="D6550" s="127" t="s">
        <v>40307</v>
      </c>
      <c r="E6550" s="258">
        <v>0</v>
      </c>
    </row>
    <row r="6551" spans="1:5" ht="14.5" x14ac:dyDescent="0.35">
      <c r="A6551" s="127" t="s">
        <v>39083</v>
      </c>
      <c r="B6551" s="128">
        <v>0</v>
      </c>
      <c r="D6551" s="127" t="s">
        <v>40311</v>
      </c>
      <c r="E6551" s="258">
        <v>0</v>
      </c>
    </row>
    <row r="6552" spans="1:5" ht="14.5" x14ac:dyDescent="0.35">
      <c r="A6552" s="127" t="s">
        <v>39084</v>
      </c>
      <c r="B6552" s="128">
        <v>650078</v>
      </c>
      <c r="D6552" s="127" t="s">
        <v>40316</v>
      </c>
      <c r="E6552" s="258">
        <v>650078</v>
      </c>
    </row>
    <row r="6553" spans="1:5" ht="14.5" x14ac:dyDescent="0.35">
      <c r="A6553" s="127" t="s">
        <v>39085</v>
      </c>
      <c r="B6553" s="128">
        <v>110046</v>
      </c>
      <c r="D6553" s="127" t="s">
        <v>40321</v>
      </c>
      <c r="E6553" s="258">
        <v>110046</v>
      </c>
    </row>
    <row r="6554" spans="1:5" ht="14.5" x14ac:dyDescent="0.35">
      <c r="A6554" s="127" t="s">
        <v>39086</v>
      </c>
      <c r="B6554" s="128">
        <v>0</v>
      </c>
      <c r="D6554" s="127" t="s">
        <v>40325</v>
      </c>
      <c r="E6554" s="258">
        <v>0</v>
      </c>
    </row>
    <row r="6555" spans="1:5" ht="14.5" x14ac:dyDescent="0.35">
      <c r="A6555" s="127" t="s">
        <v>39087</v>
      </c>
      <c r="B6555" s="128">
        <v>0</v>
      </c>
      <c r="D6555" s="127" t="s">
        <v>40329</v>
      </c>
      <c r="E6555" s="258">
        <v>0</v>
      </c>
    </row>
    <row r="6556" spans="1:5" ht="14.5" x14ac:dyDescent="0.35">
      <c r="A6556" s="127" t="s">
        <v>39088</v>
      </c>
      <c r="B6556" s="128">
        <v>38231</v>
      </c>
      <c r="D6556" s="127" t="s">
        <v>40332</v>
      </c>
      <c r="E6556" s="258">
        <v>38231</v>
      </c>
    </row>
    <row r="6557" spans="1:5" ht="14.5" x14ac:dyDescent="0.35">
      <c r="A6557" s="127" t="s">
        <v>39089</v>
      </c>
      <c r="B6557" s="128">
        <v>0</v>
      </c>
      <c r="D6557" s="127" t="s">
        <v>40335</v>
      </c>
      <c r="E6557" s="258">
        <v>0</v>
      </c>
    </row>
    <row r="6558" spans="1:5" ht="14.5" x14ac:dyDescent="0.35">
      <c r="A6558" s="127" t="s">
        <v>39090</v>
      </c>
      <c r="B6558" s="128">
        <v>0</v>
      </c>
      <c r="D6558" s="127" t="s">
        <v>40339</v>
      </c>
      <c r="E6558" s="258">
        <v>0</v>
      </c>
    </row>
    <row r="6559" spans="1:5" ht="14.5" x14ac:dyDescent="0.35">
      <c r="A6559" s="127" t="s">
        <v>39091</v>
      </c>
      <c r="B6559" s="128">
        <v>326383</v>
      </c>
      <c r="D6559" s="127" t="s">
        <v>40344</v>
      </c>
      <c r="E6559" s="258">
        <v>326383</v>
      </c>
    </row>
    <row r="6560" spans="1:5" ht="14.5" x14ac:dyDescent="0.35">
      <c r="A6560" s="127" t="s">
        <v>39092</v>
      </c>
      <c r="B6560" s="128">
        <v>0</v>
      </c>
      <c r="D6560" s="127" t="s">
        <v>40348</v>
      </c>
      <c r="E6560" s="258">
        <v>0</v>
      </c>
    </row>
    <row r="6561" spans="1:5" ht="14.5" x14ac:dyDescent="0.35">
      <c r="A6561" s="127" t="s">
        <v>39093</v>
      </c>
      <c r="B6561" s="128">
        <v>1013363</v>
      </c>
      <c r="D6561" s="127" t="s">
        <v>40353</v>
      </c>
      <c r="E6561" s="258">
        <v>1013363</v>
      </c>
    </row>
    <row r="6562" spans="1:5" ht="14.5" x14ac:dyDescent="0.35">
      <c r="A6562" s="127" t="s">
        <v>39094</v>
      </c>
      <c r="B6562" s="128">
        <v>159336</v>
      </c>
      <c r="D6562" s="127" t="s">
        <v>40358</v>
      </c>
      <c r="E6562" s="258">
        <v>159336</v>
      </c>
    </row>
    <row r="6563" spans="1:5" ht="14.5" x14ac:dyDescent="0.35">
      <c r="A6563" s="127" t="s">
        <v>39095</v>
      </c>
      <c r="B6563" s="128">
        <v>0</v>
      </c>
      <c r="D6563" s="127" t="s">
        <v>40362</v>
      </c>
      <c r="E6563" s="258">
        <v>0</v>
      </c>
    </row>
    <row r="6564" spans="1:5" ht="14.5" x14ac:dyDescent="0.35">
      <c r="A6564" s="127" t="s">
        <v>39096</v>
      </c>
      <c r="B6564" s="128">
        <v>24695</v>
      </c>
      <c r="D6564" s="127" t="s">
        <v>40366</v>
      </c>
      <c r="E6564" s="258">
        <v>24695</v>
      </c>
    </row>
    <row r="6565" spans="1:5" ht="14.5" x14ac:dyDescent="0.35">
      <c r="A6565" s="127" t="s">
        <v>39097</v>
      </c>
      <c r="B6565" s="128">
        <v>11793</v>
      </c>
      <c r="D6565" s="127" t="s">
        <v>40370</v>
      </c>
      <c r="E6565" s="258">
        <v>11793</v>
      </c>
    </row>
    <row r="6566" spans="1:5" ht="14.5" x14ac:dyDescent="0.35">
      <c r="A6566" s="127" t="s">
        <v>39098</v>
      </c>
      <c r="B6566" s="128">
        <v>11841</v>
      </c>
      <c r="D6566" s="127" t="s">
        <v>40375</v>
      </c>
      <c r="E6566" s="258">
        <v>11841</v>
      </c>
    </row>
    <row r="6567" spans="1:5" ht="14.5" x14ac:dyDescent="0.35">
      <c r="A6567" s="127" t="s">
        <v>39099</v>
      </c>
      <c r="B6567" s="128">
        <v>285365</v>
      </c>
      <c r="D6567" s="127" t="s">
        <v>40380</v>
      </c>
      <c r="E6567" s="258">
        <v>285365</v>
      </c>
    </row>
    <row r="6568" spans="1:5" ht="14.5" x14ac:dyDescent="0.35">
      <c r="A6568" s="127" t="s">
        <v>39100</v>
      </c>
      <c r="B6568" s="128">
        <v>47972</v>
      </c>
      <c r="D6568" s="127" t="s">
        <v>40385</v>
      </c>
      <c r="E6568" s="258">
        <v>47972</v>
      </c>
    </row>
    <row r="6569" spans="1:5" ht="14.5" x14ac:dyDescent="0.35">
      <c r="A6569" s="127" t="s">
        <v>39101</v>
      </c>
      <c r="B6569" s="128">
        <v>221763</v>
      </c>
      <c r="D6569" s="127" t="s">
        <v>40390</v>
      </c>
      <c r="E6569" s="258">
        <v>221763</v>
      </c>
    </row>
    <row r="6570" spans="1:5" ht="14.5" x14ac:dyDescent="0.35">
      <c r="A6570" s="127" t="s">
        <v>39102</v>
      </c>
      <c r="B6570" s="128">
        <v>0</v>
      </c>
      <c r="D6570" s="127" t="s">
        <v>40394</v>
      </c>
      <c r="E6570" s="258">
        <v>0</v>
      </c>
    </row>
    <row r="6571" spans="1:5" ht="14.5" x14ac:dyDescent="0.35">
      <c r="A6571" s="127" t="s">
        <v>39103</v>
      </c>
      <c r="B6571" s="128">
        <v>69286</v>
      </c>
      <c r="D6571" s="127" t="s">
        <v>40398</v>
      </c>
      <c r="E6571" s="258">
        <v>69286</v>
      </c>
    </row>
    <row r="6572" spans="1:5" ht="14.5" x14ac:dyDescent="0.35">
      <c r="A6572" s="127" t="s">
        <v>39104</v>
      </c>
      <c r="B6572" s="128">
        <v>400110</v>
      </c>
      <c r="D6572" s="127" t="s">
        <v>40403</v>
      </c>
      <c r="E6572" s="258">
        <v>400110</v>
      </c>
    </row>
    <row r="6573" spans="1:5" ht="14.5" x14ac:dyDescent="0.35">
      <c r="A6573" s="127" t="s">
        <v>39105</v>
      </c>
      <c r="B6573" s="128">
        <v>104684</v>
      </c>
      <c r="D6573" s="127" t="s">
        <v>40408</v>
      </c>
      <c r="E6573" s="258">
        <v>104684</v>
      </c>
    </row>
    <row r="6574" spans="1:5" ht="14.5" x14ac:dyDescent="0.35">
      <c r="A6574" s="127" t="s">
        <v>39106</v>
      </c>
      <c r="B6574" s="128">
        <v>80280</v>
      </c>
      <c r="D6574" s="127" t="s">
        <v>40413</v>
      </c>
      <c r="E6574" s="258">
        <v>80280</v>
      </c>
    </row>
    <row r="6575" spans="1:5" s="137" customFormat="1" ht="15.5" x14ac:dyDescent="0.35">
      <c r="A6575" s="127" t="s">
        <v>39107</v>
      </c>
      <c r="B6575" s="128">
        <v>266766</v>
      </c>
      <c r="D6575" s="127" t="s">
        <v>40418</v>
      </c>
      <c r="E6575" s="258">
        <v>266766</v>
      </c>
    </row>
    <row r="6576" spans="1:5" s="137" customFormat="1" ht="15.5" x14ac:dyDescent="0.35">
      <c r="A6576" s="127" t="s">
        <v>39108</v>
      </c>
      <c r="B6576" s="128">
        <v>0</v>
      </c>
      <c r="D6576" s="127" t="s">
        <v>40422</v>
      </c>
      <c r="E6576" s="258">
        <v>0</v>
      </c>
    </row>
    <row r="6577" spans="1:5" s="137" customFormat="1" ht="15.5" x14ac:dyDescent="0.35">
      <c r="A6577" s="127" t="s">
        <v>39109</v>
      </c>
      <c r="B6577" s="128">
        <v>0</v>
      </c>
      <c r="D6577" s="127" t="s">
        <v>40426</v>
      </c>
      <c r="E6577" s="258">
        <v>0</v>
      </c>
    </row>
    <row r="6578" spans="1:5" s="137" customFormat="1" ht="15.5" x14ac:dyDescent="0.35">
      <c r="A6578" s="127" t="s">
        <v>39110</v>
      </c>
      <c r="B6578" s="128">
        <v>0</v>
      </c>
      <c r="D6578" s="127" t="s">
        <v>40429</v>
      </c>
      <c r="E6578" s="258">
        <v>0</v>
      </c>
    </row>
    <row r="6579" spans="1:5" s="137" customFormat="1" ht="15.5" x14ac:dyDescent="0.35">
      <c r="A6579" s="127" t="s">
        <v>39111</v>
      </c>
      <c r="B6579" s="128">
        <v>85021</v>
      </c>
      <c r="D6579" s="127" t="s">
        <v>40433</v>
      </c>
      <c r="E6579" s="258">
        <v>85021</v>
      </c>
    </row>
    <row r="6580" spans="1:5" s="137" customFormat="1" ht="15.5" x14ac:dyDescent="0.35">
      <c r="A6580" s="127" t="s">
        <v>39112</v>
      </c>
      <c r="B6580" s="128">
        <v>5705</v>
      </c>
      <c r="D6580" s="127" t="s">
        <v>40438</v>
      </c>
      <c r="E6580" s="258">
        <v>5705</v>
      </c>
    </row>
    <row r="6581" spans="1:5" s="137" customFormat="1" ht="15.5" x14ac:dyDescent="0.35">
      <c r="A6581" s="127" t="s">
        <v>39113</v>
      </c>
      <c r="B6581" s="128">
        <v>55288</v>
      </c>
      <c r="D6581" s="127" t="s">
        <v>40443</v>
      </c>
      <c r="E6581" s="258">
        <v>55288</v>
      </c>
    </row>
    <row r="6582" spans="1:5" s="137" customFormat="1" ht="15.5" x14ac:dyDescent="0.35">
      <c r="A6582" s="127" t="s">
        <v>39114</v>
      </c>
      <c r="B6582" s="128">
        <v>37848</v>
      </c>
      <c r="D6582" s="127" t="s">
        <v>40449</v>
      </c>
      <c r="E6582" s="258">
        <v>37848</v>
      </c>
    </row>
    <row r="6583" spans="1:5" s="137" customFormat="1" ht="15.5" x14ac:dyDescent="0.35">
      <c r="A6583" s="127" t="s">
        <v>39115</v>
      </c>
      <c r="B6583" s="128">
        <v>415662</v>
      </c>
      <c r="D6583" s="127" t="s">
        <v>40454</v>
      </c>
      <c r="E6583" s="258">
        <v>415662</v>
      </c>
    </row>
    <row r="6584" spans="1:5" s="137" customFormat="1" ht="15.5" x14ac:dyDescent="0.35">
      <c r="A6584" s="127" t="s">
        <v>39116</v>
      </c>
      <c r="B6584" s="128">
        <v>0</v>
      </c>
      <c r="D6584" s="127" t="s">
        <v>40458</v>
      </c>
      <c r="E6584" s="258">
        <v>0</v>
      </c>
    </row>
    <row r="6585" spans="1:5" s="137" customFormat="1" ht="15.5" x14ac:dyDescent="0.35">
      <c r="A6585" s="127" t="s">
        <v>39117</v>
      </c>
      <c r="B6585" s="128">
        <v>137079</v>
      </c>
      <c r="D6585" s="127" t="s">
        <v>40463</v>
      </c>
      <c r="E6585" s="258">
        <v>137079</v>
      </c>
    </row>
    <row r="6586" spans="1:5" s="137" customFormat="1" ht="15.5" x14ac:dyDescent="0.35">
      <c r="A6586" s="127" t="s">
        <v>39118</v>
      </c>
      <c r="B6586" s="128">
        <v>64464</v>
      </c>
      <c r="D6586" s="127" t="s">
        <v>40468</v>
      </c>
      <c r="E6586" s="258">
        <v>64464</v>
      </c>
    </row>
    <row r="6587" spans="1:5" s="137" customFormat="1" ht="15.5" x14ac:dyDescent="0.35">
      <c r="A6587" s="127" t="s">
        <v>39119</v>
      </c>
      <c r="B6587" s="128">
        <v>0</v>
      </c>
      <c r="D6587" s="127" t="s">
        <v>40472</v>
      </c>
      <c r="E6587" s="258">
        <v>0</v>
      </c>
    </row>
    <row r="6588" spans="1:5" s="137" customFormat="1" ht="15.5" x14ac:dyDescent="0.35">
      <c r="A6588" s="127" t="s">
        <v>39120</v>
      </c>
      <c r="B6588" s="128">
        <v>0</v>
      </c>
      <c r="D6588" s="127" t="s">
        <v>40476</v>
      </c>
      <c r="E6588" s="258">
        <v>0</v>
      </c>
    </row>
    <row r="6589" spans="1:5" s="137" customFormat="1" ht="15.5" x14ac:dyDescent="0.35">
      <c r="A6589" s="127" t="s">
        <v>39121</v>
      </c>
      <c r="B6589" s="128">
        <v>364398</v>
      </c>
      <c r="D6589" s="127" t="s">
        <v>40481</v>
      </c>
      <c r="E6589" s="258">
        <v>364398</v>
      </c>
    </row>
    <row r="6590" spans="1:5" s="137" customFormat="1" ht="15.5" x14ac:dyDescent="0.35">
      <c r="A6590" s="127" t="s">
        <v>39122</v>
      </c>
      <c r="B6590" s="128">
        <v>1379779</v>
      </c>
      <c r="D6590" s="127" t="s">
        <v>40486</v>
      </c>
      <c r="E6590" s="258">
        <v>1379779</v>
      </c>
    </row>
    <row r="6591" spans="1:5" s="137" customFormat="1" ht="15.5" x14ac:dyDescent="0.35">
      <c r="A6591" s="127" t="s">
        <v>39123</v>
      </c>
      <c r="B6591" s="128">
        <v>0</v>
      </c>
      <c r="D6591" s="127" t="s">
        <v>40490</v>
      </c>
      <c r="E6591" s="258">
        <v>0</v>
      </c>
    </row>
    <row r="6592" spans="1:5" s="137" customFormat="1" ht="15.5" x14ac:dyDescent="0.35">
      <c r="A6592" s="127" t="s">
        <v>39124</v>
      </c>
      <c r="B6592" s="128">
        <v>16352</v>
      </c>
      <c r="D6592" s="127" t="s">
        <v>40493</v>
      </c>
      <c r="E6592" s="258">
        <v>16352</v>
      </c>
    </row>
    <row r="6593" spans="1:5" s="137" customFormat="1" ht="15.5" x14ac:dyDescent="0.35">
      <c r="A6593" s="127" t="s">
        <v>39125</v>
      </c>
      <c r="B6593" s="128">
        <v>118734</v>
      </c>
      <c r="D6593" s="127" t="s">
        <v>40497</v>
      </c>
      <c r="E6593" s="258">
        <v>118734</v>
      </c>
    </row>
    <row r="6594" spans="1:5" ht="14.5" x14ac:dyDescent="0.35">
      <c r="A6594" s="127" t="s">
        <v>39126</v>
      </c>
      <c r="B6594" s="128">
        <v>0</v>
      </c>
      <c r="D6594" s="127" t="s">
        <v>40501</v>
      </c>
      <c r="E6594" s="258">
        <v>0</v>
      </c>
    </row>
    <row r="6595" spans="1:5" ht="14.5" x14ac:dyDescent="0.35">
      <c r="A6595" s="127" t="s">
        <v>39127</v>
      </c>
      <c r="B6595" s="128">
        <v>134564</v>
      </c>
      <c r="D6595" s="127" t="s">
        <v>40505</v>
      </c>
      <c r="E6595" s="258">
        <v>134564</v>
      </c>
    </row>
    <row r="6596" spans="1:5" ht="14.5" x14ac:dyDescent="0.35">
      <c r="A6596" s="127" t="s">
        <v>39128</v>
      </c>
      <c r="B6596" s="128">
        <v>547089</v>
      </c>
      <c r="D6596" s="127" t="s">
        <v>40510</v>
      </c>
      <c r="E6596" s="258">
        <v>547089</v>
      </c>
    </row>
    <row r="6597" spans="1:5" ht="14.5" x14ac:dyDescent="0.35">
      <c r="A6597" s="127" t="s">
        <v>39129</v>
      </c>
      <c r="B6597" s="128">
        <v>89931</v>
      </c>
      <c r="D6597" s="127" t="s">
        <v>40515</v>
      </c>
      <c r="E6597" s="258">
        <v>89931</v>
      </c>
    </row>
    <row r="6598" spans="1:5" ht="14.5" x14ac:dyDescent="0.35">
      <c r="A6598" s="127" t="s">
        <v>39130</v>
      </c>
      <c r="B6598" s="128">
        <v>62245</v>
      </c>
      <c r="D6598" s="127" t="s">
        <v>40520</v>
      </c>
      <c r="E6598" s="258">
        <v>62245</v>
      </c>
    </row>
    <row r="6599" spans="1:5" ht="14.5" x14ac:dyDescent="0.35">
      <c r="A6599" s="127" t="s">
        <v>39131</v>
      </c>
      <c r="B6599" s="128">
        <v>5437</v>
      </c>
      <c r="D6599" s="127" t="s">
        <v>40524</v>
      </c>
      <c r="E6599" s="258">
        <v>5437</v>
      </c>
    </row>
    <row r="6600" spans="1:5" ht="14.5" x14ac:dyDescent="0.35">
      <c r="A6600" s="127" t="s">
        <v>39132</v>
      </c>
      <c r="B6600" s="128">
        <v>0</v>
      </c>
      <c r="D6600" s="127" t="s">
        <v>40528</v>
      </c>
      <c r="E6600" s="258">
        <v>0</v>
      </c>
    </row>
    <row r="6601" spans="1:5" ht="14.5" x14ac:dyDescent="0.35">
      <c r="A6601" s="127" t="s">
        <v>39133</v>
      </c>
      <c r="B6601" s="128">
        <v>167248</v>
      </c>
      <c r="D6601" s="127" t="s">
        <v>40532</v>
      </c>
      <c r="E6601" s="258">
        <v>167248</v>
      </c>
    </row>
    <row r="6602" spans="1:5" ht="14.5" x14ac:dyDescent="0.35">
      <c r="A6602" s="127" t="s">
        <v>39134</v>
      </c>
      <c r="B6602" s="128">
        <v>245346</v>
      </c>
      <c r="D6602" s="127" t="s">
        <v>40537</v>
      </c>
      <c r="E6602" s="258">
        <v>245346</v>
      </c>
    </row>
    <row r="6603" spans="1:5" ht="14.5" x14ac:dyDescent="0.35">
      <c r="A6603" s="127" t="s">
        <v>39135</v>
      </c>
      <c r="B6603" s="128">
        <v>922246</v>
      </c>
      <c r="D6603" s="127" t="s">
        <v>40542</v>
      </c>
      <c r="E6603" s="258">
        <v>922246</v>
      </c>
    </row>
    <row r="6604" spans="1:5" ht="14.5" x14ac:dyDescent="0.35">
      <c r="A6604" s="127" t="s">
        <v>39136</v>
      </c>
      <c r="B6604" s="128">
        <v>0</v>
      </c>
      <c r="D6604" s="127" t="s">
        <v>40547</v>
      </c>
      <c r="E6604" s="258">
        <v>0</v>
      </c>
    </row>
    <row r="6605" spans="1:5" ht="14.5" x14ac:dyDescent="0.35">
      <c r="A6605" s="127" t="s">
        <v>39137</v>
      </c>
      <c r="B6605" s="128">
        <v>0</v>
      </c>
      <c r="D6605" s="127" t="s">
        <v>40552</v>
      </c>
      <c r="E6605" s="258">
        <v>0</v>
      </c>
    </row>
    <row r="6606" spans="1:5" ht="14.5" x14ac:dyDescent="0.35">
      <c r="A6606" s="127" t="s">
        <v>39138</v>
      </c>
      <c r="B6606" s="128">
        <v>0</v>
      </c>
      <c r="D6606" s="127" t="s">
        <v>40557</v>
      </c>
      <c r="E6606" s="258">
        <v>0</v>
      </c>
    </row>
    <row r="6607" spans="1:5" ht="14.5" x14ac:dyDescent="0.35">
      <c r="A6607" s="127" t="s">
        <v>39139</v>
      </c>
      <c r="B6607" s="128">
        <v>0</v>
      </c>
      <c r="D6607" s="127" t="s">
        <v>40560</v>
      </c>
      <c r="E6607" s="258">
        <v>0</v>
      </c>
    </row>
    <row r="6608" spans="1:5" ht="14.5" x14ac:dyDescent="0.35">
      <c r="A6608" s="127" t="s">
        <v>39140</v>
      </c>
      <c r="B6608" s="128">
        <v>0</v>
      </c>
      <c r="D6608" s="127" t="s">
        <v>40565</v>
      </c>
      <c r="E6608" s="258">
        <v>0</v>
      </c>
    </row>
    <row r="6609" spans="1:5" ht="14.5" x14ac:dyDescent="0.35">
      <c r="A6609" s="127" t="s">
        <v>39141</v>
      </c>
      <c r="B6609" s="128">
        <v>19410</v>
      </c>
      <c r="D6609" s="127" t="s">
        <v>40569</v>
      </c>
      <c r="E6609" s="258">
        <v>19410</v>
      </c>
    </row>
    <row r="6610" spans="1:5" ht="14.5" x14ac:dyDescent="0.35">
      <c r="A6610" s="127" t="s">
        <v>39142</v>
      </c>
      <c r="B6610" s="128">
        <v>40349</v>
      </c>
      <c r="D6610" s="127" t="s">
        <v>40572</v>
      </c>
      <c r="E6610" s="258">
        <v>40349</v>
      </c>
    </row>
    <row r="6611" spans="1:5" ht="14.5" x14ac:dyDescent="0.35">
      <c r="A6611" s="127" t="s">
        <v>39143</v>
      </c>
      <c r="B6611" s="128">
        <v>0</v>
      </c>
      <c r="D6611" s="127" t="s">
        <v>40577</v>
      </c>
      <c r="E6611" s="258">
        <v>0</v>
      </c>
    </row>
    <row r="6612" spans="1:5" ht="14.5" x14ac:dyDescent="0.35">
      <c r="A6612" s="127" t="s">
        <v>39144</v>
      </c>
      <c r="B6612" s="128">
        <v>17292</v>
      </c>
      <c r="D6612" s="127" t="s">
        <v>40580</v>
      </c>
      <c r="E6612" s="258">
        <v>17292</v>
      </c>
    </row>
    <row r="6613" spans="1:5" ht="14.5" x14ac:dyDescent="0.35">
      <c r="A6613" s="127" t="s">
        <v>39145</v>
      </c>
      <c r="B6613" s="128">
        <v>0</v>
      </c>
      <c r="D6613" s="127" t="s">
        <v>40583</v>
      </c>
      <c r="E6613" s="258">
        <v>0</v>
      </c>
    </row>
    <row r="6614" spans="1:5" ht="14.5" x14ac:dyDescent="0.35">
      <c r="A6614" s="127" t="s">
        <v>39146</v>
      </c>
      <c r="B6614" s="128">
        <v>11175</v>
      </c>
      <c r="D6614" s="127" t="s">
        <v>40587</v>
      </c>
      <c r="E6614" s="258">
        <v>11175</v>
      </c>
    </row>
    <row r="6615" spans="1:5" ht="14.5" x14ac:dyDescent="0.35">
      <c r="A6615" s="127" t="s">
        <v>39147</v>
      </c>
      <c r="B6615" s="128">
        <v>0</v>
      </c>
      <c r="D6615" s="127" t="s">
        <v>40591</v>
      </c>
      <c r="E6615" s="258">
        <v>0</v>
      </c>
    </row>
    <row r="6616" spans="1:5" ht="14.5" x14ac:dyDescent="0.35">
      <c r="A6616" s="127" t="s">
        <v>39148</v>
      </c>
      <c r="B6616" s="128">
        <v>12141</v>
      </c>
      <c r="D6616" s="127" t="s">
        <v>40595</v>
      </c>
      <c r="E6616" s="258">
        <v>12141</v>
      </c>
    </row>
    <row r="6617" spans="1:5" ht="14.5" x14ac:dyDescent="0.35">
      <c r="A6617" s="127" t="s">
        <v>39149</v>
      </c>
      <c r="B6617" s="128">
        <v>4752</v>
      </c>
      <c r="D6617" s="127" t="s">
        <v>40598</v>
      </c>
      <c r="E6617" s="258">
        <v>4752</v>
      </c>
    </row>
    <row r="6618" spans="1:5" ht="14.5" x14ac:dyDescent="0.35">
      <c r="A6618" s="127" t="s">
        <v>39150</v>
      </c>
      <c r="B6618" s="128">
        <v>142822</v>
      </c>
      <c r="D6618" s="127" t="s">
        <v>40602</v>
      </c>
      <c r="E6618" s="258">
        <v>142822</v>
      </c>
    </row>
    <row r="6619" spans="1:5" ht="14.5" x14ac:dyDescent="0.35">
      <c r="A6619" s="127" t="s">
        <v>39151</v>
      </c>
      <c r="B6619" s="128">
        <v>0</v>
      </c>
      <c r="D6619" s="127" t="s">
        <v>40607</v>
      </c>
      <c r="E6619" s="258">
        <v>0</v>
      </c>
    </row>
    <row r="6620" spans="1:5" ht="14.5" x14ac:dyDescent="0.35">
      <c r="A6620" s="127" t="s">
        <v>39152</v>
      </c>
      <c r="B6620" s="128">
        <v>1366401</v>
      </c>
      <c r="D6620" s="127" t="s">
        <v>40611</v>
      </c>
      <c r="E6620" s="258">
        <v>1366401</v>
      </c>
    </row>
    <row r="6621" spans="1:5" ht="14.5" x14ac:dyDescent="0.35">
      <c r="A6621" s="127" t="s">
        <v>39153</v>
      </c>
      <c r="B6621" s="128">
        <v>0</v>
      </c>
      <c r="D6621" s="127" t="s">
        <v>40617</v>
      </c>
      <c r="E6621" s="258">
        <v>0</v>
      </c>
    </row>
    <row r="6622" spans="1:5" ht="14.5" x14ac:dyDescent="0.35">
      <c r="A6622" s="127" t="s">
        <v>39154</v>
      </c>
      <c r="B6622" s="128">
        <v>11896</v>
      </c>
      <c r="D6622" s="127" t="s">
        <v>40621</v>
      </c>
      <c r="E6622" s="258">
        <v>11896</v>
      </c>
    </row>
    <row r="6623" spans="1:5" ht="14.5" x14ac:dyDescent="0.35">
      <c r="A6623" s="127" t="s">
        <v>39155</v>
      </c>
      <c r="B6623" s="128">
        <v>0</v>
      </c>
      <c r="D6623" s="127" t="s">
        <v>40625</v>
      </c>
      <c r="E6623" s="258">
        <v>0</v>
      </c>
    </row>
    <row r="6624" spans="1:5" ht="14.5" x14ac:dyDescent="0.35">
      <c r="A6624" s="127" t="s">
        <v>39156</v>
      </c>
      <c r="B6624" s="128">
        <v>15410</v>
      </c>
      <c r="D6624" s="127" t="s">
        <v>40628</v>
      </c>
      <c r="E6624" s="258">
        <v>15410</v>
      </c>
    </row>
    <row r="6625" spans="1:5" ht="14.5" x14ac:dyDescent="0.35">
      <c r="A6625" s="127" t="s">
        <v>39157</v>
      </c>
      <c r="B6625" s="128">
        <v>28011</v>
      </c>
      <c r="D6625" s="127" t="s">
        <v>40631</v>
      </c>
      <c r="E6625" s="258">
        <v>28011</v>
      </c>
    </row>
    <row r="6626" spans="1:5" ht="14.5" x14ac:dyDescent="0.35">
      <c r="A6626" s="127" t="s">
        <v>39158</v>
      </c>
      <c r="B6626" s="128">
        <v>8235</v>
      </c>
      <c r="D6626" s="127" t="s">
        <v>40634</v>
      </c>
      <c r="E6626" s="258">
        <v>8235</v>
      </c>
    </row>
    <row r="6627" spans="1:5" ht="14.5" x14ac:dyDescent="0.35">
      <c r="A6627" s="127" t="s">
        <v>39159</v>
      </c>
      <c r="B6627" s="128">
        <v>220886</v>
      </c>
      <c r="D6627" s="127" t="s">
        <v>40638</v>
      </c>
      <c r="E6627" s="258">
        <v>220886</v>
      </c>
    </row>
    <row r="6628" spans="1:5" ht="14.5" x14ac:dyDescent="0.35">
      <c r="A6628" s="127" t="s">
        <v>39160</v>
      </c>
      <c r="B6628" s="128">
        <v>0</v>
      </c>
      <c r="D6628" s="127" t="s">
        <v>40642</v>
      </c>
      <c r="E6628" s="258">
        <v>0</v>
      </c>
    </row>
    <row r="6629" spans="1:5" ht="14.5" x14ac:dyDescent="0.35">
      <c r="A6629" s="127" t="s">
        <v>39161</v>
      </c>
      <c r="B6629" s="128">
        <v>0</v>
      </c>
      <c r="D6629" s="127" t="s">
        <v>40646</v>
      </c>
      <c r="E6629" s="258">
        <v>0</v>
      </c>
    </row>
    <row r="6630" spans="1:5" ht="14.5" x14ac:dyDescent="0.35">
      <c r="A6630" s="127" t="s">
        <v>39162</v>
      </c>
      <c r="B6630" s="128">
        <v>848983</v>
      </c>
      <c r="D6630" s="127" t="s">
        <v>40650</v>
      </c>
      <c r="E6630" s="258">
        <v>848983</v>
      </c>
    </row>
    <row r="6631" spans="1:5" ht="14.5" x14ac:dyDescent="0.35">
      <c r="A6631" s="127" t="s">
        <v>39163</v>
      </c>
      <c r="B6631" s="128">
        <v>0</v>
      </c>
      <c r="D6631" s="127" t="s">
        <v>40654</v>
      </c>
      <c r="E6631" s="258">
        <v>0</v>
      </c>
    </row>
    <row r="6632" spans="1:5" ht="14.5" x14ac:dyDescent="0.35">
      <c r="A6632" s="127" t="s">
        <v>39164</v>
      </c>
      <c r="B6632" s="128">
        <v>47641</v>
      </c>
      <c r="D6632" s="127" t="s">
        <v>40659</v>
      </c>
      <c r="E6632" s="258">
        <v>47641</v>
      </c>
    </row>
    <row r="6633" spans="1:5" ht="14.5" x14ac:dyDescent="0.35">
      <c r="A6633" s="127" t="s">
        <v>39165</v>
      </c>
      <c r="B6633" s="128">
        <v>5734</v>
      </c>
      <c r="D6633" s="127" t="s">
        <v>40664</v>
      </c>
      <c r="E6633" s="258">
        <v>5734</v>
      </c>
    </row>
    <row r="6634" spans="1:5" ht="14.5" x14ac:dyDescent="0.35">
      <c r="A6634" s="127" t="s">
        <v>39166</v>
      </c>
      <c r="B6634" s="128">
        <v>10469</v>
      </c>
      <c r="D6634" s="127" t="s">
        <v>40667</v>
      </c>
      <c r="E6634" s="258">
        <v>10469</v>
      </c>
    </row>
    <row r="6635" spans="1:5" ht="14.5" x14ac:dyDescent="0.35">
      <c r="A6635" s="127" t="s">
        <v>39167</v>
      </c>
      <c r="B6635" s="128">
        <v>46907</v>
      </c>
      <c r="D6635" s="127" t="s">
        <v>40671</v>
      </c>
      <c r="E6635" s="258">
        <v>46907</v>
      </c>
    </row>
    <row r="6636" spans="1:5" ht="14.5" x14ac:dyDescent="0.35">
      <c r="A6636" s="127" t="s">
        <v>39168</v>
      </c>
      <c r="B6636" s="128">
        <v>33526</v>
      </c>
      <c r="D6636" s="127" t="s">
        <v>40676</v>
      </c>
      <c r="E6636" s="258">
        <v>33526</v>
      </c>
    </row>
    <row r="6637" spans="1:5" ht="14.5" x14ac:dyDescent="0.35">
      <c r="A6637" s="127" t="s">
        <v>39169</v>
      </c>
      <c r="B6637" s="128">
        <v>183730</v>
      </c>
      <c r="D6637" s="127" t="s">
        <v>40681</v>
      </c>
      <c r="E6637" s="258">
        <v>183730</v>
      </c>
    </row>
    <row r="6638" spans="1:5" ht="14.5" x14ac:dyDescent="0.35">
      <c r="A6638" s="127" t="s">
        <v>39170</v>
      </c>
      <c r="B6638" s="128">
        <v>27721</v>
      </c>
      <c r="D6638" s="127" t="s">
        <v>40685</v>
      </c>
      <c r="E6638" s="258">
        <v>27721</v>
      </c>
    </row>
    <row r="6639" spans="1:5" ht="14.5" x14ac:dyDescent="0.35">
      <c r="A6639" s="127" t="s">
        <v>39171</v>
      </c>
      <c r="B6639" s="128">
        <v>20173</v>
      </c>
      <c r="D6639" s="127" t="s">
        <v>40688</v>
      </c>
      <c r="E6639" s="258">
        <v>20173</v>
      </c>
    </row>
    <row r="6640" spans="1:5" ht="14.5" x14ac:dyDescent="0.35">
      <c r="A6640" s="127" t="s">
        <v>39172</v>
      </c>
      <c r="B6640" s="128">
        <v>78963</v>
      </c>
      <c r="D6640" s="127" t="s">
        <v>40693</v>
      </c>
      <c r="E6640" s="258">
        <v>78963</v>
      </c>
    </row>
    <row r="6641" spans="1:5" ht="14.5" x14ac:dyDescent="0.35">
      <c r="A6641" s="127" t="s">
        <v>39173</v>
      </c>
      <c r="B6641" s="128">
        <v>2097749</v>
      </c>
      <c r="D6641" s="127" t="s">
        <v>40698</v>
      </c>
      <c r="E6641" s="258">
        <v>2097749</v>
      </c>
    </row>
    <row r="6642" spans="1:5" ht="14.5" x14ac:dyDescent="0.35">
      <c r="A6642" s="127" t="s">
        <v>39174</v>
      </c>
      <c r="B6642" s="128">
        <v>0</v>
      </c>
      <c r="D6642" s="127" t="s">
        <v>40702</v>
      </c>
      <c r="E6642" s="258">
        <v>0</v>
      </c>
    </row>
    <row r="6643" spans="1:5" ht="14.5" x14ac:dyDescent="0.35">
      <c r="A6643" s="127" t="s">
        <v>39175</v>
      </c>
      <c r="B6643" s="128">
        <v>12028</v>
      </c>
      <c r="D6643" s="127" t="s">
        <v>40706</v>
      </c>
      <c r="E6643" s="258">
        <v>12028</v>
      </c>
    </row>
    <row r="6644" spans="1:5" ht="14.5" x14ac:dyDescent="0.35">
      <c r="A6644" s="127" t="s">
        <v>39176</v>
      </c>
      <c r="B6644" s="128">
        <v>0</v>
      </c>
      <c r="D6644" s="127" t="s">
        <v>40709</v>
      </c>
      <c r="E6644" s="258">
        <v>0</v>
      </c>
    </row>
    <row r="6645" spans="1:5" ht="14.5" x14ac:dyDescent="0.35">
      <c r="A6645" s="127" t="s">
        <v>39177</v>
      </c>
      <c r="B6645" s="128">
        <v>0</v>
      </c>
      <c r="D6645" s="127" t="s">
        <v>40714</v>
      </c>
      <c r="E6645" s="258">
        <v>0</v>
      </c>
    </row>
    <row r="6646" spans="1:5" ht="14.5" x14ac:dyDescent="0.35">
      <c r="A6646" s="127" t="s">
        <v>39178</v>
      </c>
      <c r="B6646" s="128">
        <v>0</v>
      </c>
      <c r="D6646" s="127" t="s">
        <v>40717</v>
      </c>
      <c r="E6646" s="258">
        <v>0</v>
      </c>
    </row>
    <row r="6647" spans="1:5" ht="14.5" x14ac:dyDescent="0.35">
      <c r="A6647" s="127" t="s">
        <v>39179</v>
      </c>
      <c r="B6647" s="128">
        <v>22749</v>
      </c>
      <c r="D6647" s="127" t="s">
        <v>40721</v>
      </c>
      <c r="E6647" s="258">
        <v>22749</v>
      </c>
    </row>
    <row r="6648" spans="1:5" ht="14.5" x14ac:dyDescent="0.35">
      <c r="A6648" s="127" t="s">
        <v>39180</v>
      </c>
      <c r="B6648" s="128">
        <v>0</v>
      </c>
      <c r="D6648" s="127" t="s">
        <v>40725</v>
      </c>
      <c r="E6648" s="258">
        <v>0</v>
      </c>
    </row>
    <row r="6649" spans="1:5" ht="14.5" x14ac:dyDescent="0.35">
      <c r="A6649" s="127" t="s">
        <v>39181</v>
      </c>
      <c r="B6649" s="128">
        <v>12764</v>
      </c>
      <c r="D6649" s="127" t="s">
        <v>40728</v>
      </c>
      <c r="E6649" s="258">
        <v>12764</v>
      </c>
    </row>
    <row r="6650" spans="1:5" ht="14.5" x14ac:dyDescent="0.35">
      <c r="A6650" s="127" t="s">
        <v>39182</v>
      </c>
      <c r="B6650" s="128">
        <v>0</v>
      </c>
      <c r="D6650" s="127" t="s">
        <v>40732</v>
      </c>
      <c r="E6650" s="258">
        <v>0</v>
      </c>
    </row>
    <row r="6651" spans="1:5" ht="14.5" x14ac:dyDescent="0.35">
      <c r="A6651" s="127" t="s">
        <v>39183</v>
      </c>
      <c r="B6651" s="128">
        <v>7154</v>
      </c>
      <c r="D6651" s="127" t="s">
        <v>40736</v>
      </c>
      <c r="E6651" s="258">
        <v>7154</v>
      </c>
    </row>
    <row r="6652" spans="1:5" ht="14.5" x14ac:dyDescent="0.35">
      <c r="A6652" s="127" t="s">
        <v>39184</v>
      </c>
      <c r="B6652" s="128">
        <v>0</v>
      </c>
      <c r="D6652" s="127" t="s">
        <v>40739</v>
      </c>
      <c r="E6652" s="258">
        <v>0</v>
      </c>
    </row>
    <row r="6653" spans="1:5" ht="14.5" x14ac:dyDescent="0.35">
      <c r="A6653" s="127" t="s">
        <v>39185</v>
      </c>
      <c r="B6653" s="128">
        <v>0</v>
      </c>
      <c r="D6653" s="127" t="s">
        <v>40742</v>
      </c>
      <c r="E6653" s="258">
        <v>0</v>
      </c>
    </row>
    <row r="6654" spans="1:5" ht="14.5" x14ac:dyDescent="0.35">
      <c r="A6654" s="127" t="s">
        <v>39186</v>
      </c>
      <c r="B6654" s="128">
        <v>64523</v>
      </c>
      <c r="D6654" s="127" t="s">
        <v>40748</v>
      </c>
      <c r="E6654" s="258">
        <v>64523</v>
      </c>
    </row>
    <row r="6655" spans="1:5" ht="14.5" x14ac:dyDescent="0.35">
      <c r="A6655" s="127" t="s">
        <v>39187</v>
      </c>
      <c r="B6655" s="128">
        <v>70230</v>
      </c>
      <c r="D6655" s="127" t="s">
        <v>40753</v>
      </c>
      <c r="E6655" s="258">
        <v>70230</v>
      </c>
    </row>
    <row r="6656" spans="1:5" ht="14.5" x14ac:dyDescent="0.35">
      <c r="A6656" s="127" t="s">
        <v>39188</v>
      </c>
      <c r="B6656" s="128">
        <v>19184</v>
      </c>
      <c r="D6656" s="127" t="s">
        <v>40758</v>
      </c>
      <c r="E6656" s="258">
        <v>19184</v>
      </c>
    </row>
    <row r="6657" spans="1:5" ht="14.5" x14ac:dyDescent="0.35">
      <c r="A6657" s="127" t="s">
        <v>39189</v>
      </c>
      <c r="B6657" s="128">
        <v>17816</v>
      </c>
      <c r="D6657" s="127" t="s">
        <v>40763</v>
      </c>
      <c r="E6657" s="258">
        <v>17816</v>
      </c>
    </row>
    <row r="6658" spans="1:5" ht="14.5" x14ac:dyDescent="0.35">
      <c r="A6658" s="127" t="s">
        <v>39190</v>
      </c>
      <c r="B6658" s="128">
        <v>0</v>
      </c>
      <c r="D6658" s="127" t="s">
        <v>40767</v>
      </c>
      <c r="E6658" s="258">
        <v>0</v>
      </c>
    </row>
    <row r="6659" spans="1:5" ht="14.5" x14ac:dyDescent="0.35">
      <c r="A6659" s="127" t="s">
        <v>39191</v>
      </c>
      <c r="B6659" s="128">
        <v>567030</v>
      </c>
      <c r="D6659" s="127" t="s">
        <v>40772</v>
      </c>
      <c r="E6659" s="258">
        <v>567030</v>
      </c>
    </row>
    <row r="6660" spans="1:5" ht="14.5" x14ac:dyDescent="0.35">
      <c r="A6660" s="127" t="s">
        <v>39192</v>
      </c>
      <c r="B6660" s="128">
        <v>0</v>
      </c>
      <c r="D6660" s="127" t="s">
        <v>40776</v>
      </c>
      <c r="E6660" s="258">
        <v>0</v>
      </c>
    </row>
    <row r="6661" spans="1:5" ht="14.5" x14ac:dyDescent="0.35">
      <c r="A6661" s="127" t="s">
        <v>39193</v>
      </c>
      <c r="B6661" s="128">
        <v>0</v>
      </c>
      <c r="D6661" s="127" t="s">
        <v>40779</v>
      </c>
      <c r="E6661" s="258">
        <v>0</v>
      </c>
    </row>
    <row r="6662" spans="1:5" ht="14.5" x14ac:dyDescent="0.35">
      <c r="A6662" s="127" t="s">
        <v>39194</v>
      </c>
      <c r="B6662" s="128">
        <v>181495</v>
      </c>
      <c r="D6662" s="127" t="s">
        <v>40784</v>
      </c>
      <c r="E6662" s="258">
        <v>181495</v>
      </c>
    </row>
    <row r="6663" spans="1:5" ht="14.5" x14ac:dyDescent="0.35">
      <c r="A6663" s="127" t="s">
        <v>39195</v>
      </c>
      <c r="B6663" s="128">
        <v>0</v>
      </c>
      <c r="D6663" s="127" t="s">
        <v>40788</v>
      </c>
      <c r="E6663" s="258">
        <v>0</v>
      </c>
    </row>
    <row r="6664" spans="1:5" ht="14.5" x14ac:dyDescent="0.35">
      <c r="A6664" s="127" t="s">
        <v>39196</v>
      </c>
      <c r="B6664" s="128">
        <v>369002</v>
      </c>
      <c r="D6664" s="127" t="s">
        <v>40793</v>
      </c>
      <c r="E6664" s="258">
        <v>369002</v>
      </c>
    </row>
    <row r="6665" spans="1:5" ht="14.5" x14ac:dyDescent="0.35">
      <c r="A6665" s="127" t="s">
        <v>39197</v>
      </c>
      <c r="B6665" s="128">
        <v>0</v>
      </c>
      <c r="D6665" s="127" t="s">
        <v>40797</v>
      </c>
      <c r="E6665" s="258">
        <v>0</v>
      </c>
    </row>
    <row r="6666" spans="1:5" ht="14.5" x14ac:dyDescent="0.35">
      <c r="A6666" s="127" t="s">
        <v>39198</v>
      </c>
      <c r="B6666" s="128">
        <v>0</v>
      </c>
      <c r="D6666" s="127" t="s">
        <v>40801</v>
      </c>
      <c r="E6666" s="258">
        <v>0</v>
      </c>
    </row>
    <row r="6667" spans="1:5" ht="14.5" x14ac:dyDescent="0.35">
      <c r="A6667" s="127" t="s">
        <v>39199</v>
      </c>
      <c r="B6667" s="128">
        <v>72523</v>
      </c>
      <c r="D6667" s="127" t="s">
        <v>40806</v>
      </c>
      <c r="E6667" s="258">
        <v>72523</v>
      </c>
    </row>
    <row r="6668" spans="1:5" ht="14.5" x14ac:dyDescent="0.35">
      <c r="A6668" s="127" t="s">
        <v>39200</v>
      </c>
      <c r="B6668" s="128">
        <v>247801</v>
      </c>
      <c r="D6668" s="127" t="s">
        <v>40811</v>
      </c>
      <c r="E6668" s="258">
        <v>247801</v>
      </c>
    </row>
    <row r="6669" spans="1:5" ht="14.5" x14ac:dyDescent="0.35">
      <c r="A6669" s="127" t="s">
        <v>39201</v>
      </c>
      <c r="B6669" s="128">
        <v>13746</v>
      </c>
      <c r="D6669" s="127" t="s">
        <v>40816</v>
      </c>
      <c r="E6669" s="258">
        <v>13746</v>
      </c>
    </row>
    <row r="6670" spans="1:5" ht="14.5" x14ac:dyDescent="0.35">
      <c r="A6670" s="127" t="s">
        <v>39202</v>
      </c>
      <c r="B6670" s="128">
        <v>525577</v>
      </c>
      <c r="D6670" s="127" t="s">
        <v>40821</v>
      </c>
      <c r="E6670" s="258">
        <v>525577</v>
      </c>
    </row>
    <row r="6671" spans="1:5" ht="14.5" x14ac:dyDescent="0.35">
      <c r="A6671" s="127" t="s">
        <v>39203</v>
      </c>
      <c r="B6671" s="128">
        <v>154841</v>
      </c>
      <c r="D6671" s="127" t="s">
        <v>40826</v>
      </c>
      <c r="E6671" s="258">
        <v>154841</v>
      </c>
    </row>
    <row r="6672" spans="1:5" ht="14.5" x14ac:dyDescent="0.35">
      <c r="A6672" s="127" t="s">
        <v>39204</v>
      </c>
      <c r="B6672" s="128">
        <v>18527</v>
      </c>
      <c r="D6672" s="127" t="s">
        <v>40830</v>
      </c>
      <c r="E6672" s="258">
        <v>18527</v>
      </c>
    </row>
    <row r="6673" spans="1:5" ht="14.5" x14ac:dyDescent="0.35">
      <c r="A6673" s="127" t="s">
        <v>39205</v>
      </c>
      <c r="B6673" s="128">
        <v>0</v>
      </c>
      <c r="D6673" s="127" t="s">
        <v>40835</v>
      </c>
      <c r="E6673" s="258">
        <v>0</v>
      </c>
    </row>
    <row r="6674" spans="1:5" ht="14.5" x14ac:dyDescent="0.35">
      <c r="A6674" s="127" t="s">
        <v>39206</v>
      </c>
      <c r="B6674" s="128">
        <v>55582</v>
      </c>
      <c r="D6674" s="127" t="s">
        <v>40839</v>
      </c>
      <c r="E6674" s="258">
        <v>55582</v>
      </c>
    </row>
    <row r="6675" spans="1:5" ht="14.5" x14ac:dyDescent="0.35">
      <c r="A6675" s="127" t="s">
        <v>39207</v>
      </c>
      <c r="B6675" s="128">
        <v>0</v>
      </c>
      <c r="D6675" s="127" t="s">
        <v>40844</v>
      </c>
      <c r="E6675" s="258">
        <v>0</v>
      </c>
    </row>
    <row r="6676" spans="1:5" ht="14.5" x14ac:dyDescent="0.35">
      <c r="A6676" s="127" t="s">
        <v>39208</v>
      </c>
      <c r="B6676" s="128">
        <v>16719</v>
      </c>
      <c r="D6676" s="127" t="s">
        <v>40848</v>
      </c>
      <c r="E6676" s="258">
        <v>16719</v>
      </c>
    </row>
    <row r="6677" spans="1:5" ht="14.5" x14ac:dyDescent="0.35">
      <c r="A6677" s="127" t="s">
        <v>39209</v>
      </c>
      <c r="B6677" s="128">
        <v>106254</v>
      </c>
      <c r="D6677" s="127" t="s">
        <v>40853</v>
      </c>
      <c r="E6677" s="258">
        <v>106254</v>
      </c>
    </row>
    <row r="6678" spans="1:5" ht="14.5" x14ac:dyDescent="0.35">
      <c r="A6678" s="127" t="s">
        <v>39210</v>
      </c>
      <c r="B6678" s="128">
        <v>0</v>
      </c>
      <c r="D6678" s="127" t="s">
        <v>40857</v>
      </c>
      <c r="E6678" s="258">
        <v>0</v>
      </c>
    </row>
    <row r="6679" spans="1:5" ht="14.5" x14ac:dyDescent="0.35">
      <c r="A6679" s="127" t="s">
        <v>39211</v>
      </c>
      <c r="B6679" s="128">
        <v>0</v>
      </c>
      <c r="D6679" s="127" t="s">
        <v>40860</v>
      </c>
      <c r="E6679" s="258">
        <v>0</v>
      </c>
    </row>
    <row r="6680" spans="1:5" ht="14.5" x14ac:dyDescent="0.35">
      <c r="A6680" s="127" t="s">
        <v>39212</v>
      </c>
      <c r="B6680" s="128">
        <v>961387</v>
      </c>
      <c r="D6680" s="127" t="s">
        <v>40864</v>
      </c>
      <c r="E6680" s="258">
        <v>961387</v>
      </c>
    </row>
    <row r="6681" spans="1:5" ht="14.5" x14ac:dyDescent="0.35">
      <c r="A6681" s="127" t="s">
        <v>39213</v>
      </c>
      <c r="B6681" s="128">
        <v>23935</v>
      </c>
      <c r="D6681" s="127" t="s">
        <v>40868</v>
      </c>
      <c r="E6681" s="258">
        <v>23935</v>
      </c>
    </row>
    <row r="6682" spans="1:5" ht="14.5" x14ac:dyDescent="0.35">
      <c r="A6682" s="127" t="s">
        <v>39214</v>
      </c>
      <c r="B6682" s="128">
        <v>0</v>
      </c>
      <c r="D6682" s="127" t="s">
        <v>40873</v>
      </c>
      <c r="E6682" s="258">
        <v>0</v>
      </c>
    </row>
    <row r="6683" spans="1:5" ht="14.5" x14ac:dyDescent="0.35">
      <c r="A6683" s="127" t="s">
        <v>39215</v>
      </c>
      <c r="B6683" s="128">
        <v>28259</v>
      </c>
      <c r="D6683" s="127" t="s">
        <v>40877</v>
      </c>
      <c r="E6683" s="258">
        <v>28259</v>
      </c>
    </row>
    <row r="6684" spans="1:5" ht="14.5" x14ac:dyDescent="0.35">
      <c r="A6684" s="127" t="s">
        <v>39216</v>
      </c>
      <c r="B6684" s="128">
        <v>251521</v>
      </c>
      <c r="D6684" s="127" t="s">
        <v>40882</v>
      </c>
      <c r="E6684" s="258">
        <v>251521</v>
      </c>
    </row>
    <row r="6685" spans="1:5" ht="14.5" x14ac:dyDescent="0.35">
      <c r="A6685" s="127" t="s">
        <v>39217</v>
      </c>
      <c r="B6685" s="128">
        <v>11705</v>
      </c>
      <c r="D6685" s="127" t="s">
        <v>40886</v>
      </c>
      <c r="E6685" s="258">
        <v>11705</v>
      </c>
    </row>
    <row r="6686" spans="1:5" ht="14.5" x14ac:dyDescent="0.35">
      <c r="A6686" s="127" t="s">
        <v>39218</v>
      </c>
      <c r="B6686" s="128">
        <v>0</v>
      </c>
      <c r="D6686" s="127" t="s">
        <v>40890</v>
      </c>
      <c r="E6686" s="258">
        <v>0</v>
      </c>
    </row>
    <row r="6687" spans="1:5" ht="14.5" x14ac:dyDescent="0.35">
      <c r="A6687" s="127" t="s">
        <v>39219</v>
      </c>
      <c r="B6687" s="128">
        <v>215618</v>
      </c>
      <c r="D6687" s="127" t="s">
        <v>40895</v>
      </c>
      <c r="E6687" s="258">
        <v>215618</v>
      </c>
    </row>
    <row r="6688" spans="1:5" ht="14.5" x14ac:dyDescent="0.35">
      <c r="A6688" s="127" t="s">
        <v>39220</v>
      </c>
      <c r="B6688" s="128">
        <v>0</v>
      </c>
      <c r="D6688" s="127" t="s">
        <v>40900</v>
      </c>
      <c r="E6688" s="258">
        <v>0</v>
      </c>
    </row>
    <row r="6689" spans="1:5" ht="14.5" x14ac:dyDescent="0.35">
      <c r="A6689" s="127" t="s">
        <v>39221</v>
      </c>
      <c r="B6689" s="128">
        <v>312623</v>
      </c>
      <c r="D6689" s="127" t="s">
        <v>40904</v>
      </c>
      <c r="E6689" s="258">
        <v>312623</v>
      </c>
    </row>
    <row r="6690" spans="1:5" ht="14.5" x14ac:dyDescent="0.35">
      <c r="A6690" s="127" t="s">
        <v>39222</v>
      </c>
      <c r="B6690" s="128">
        <v>56356</v>
      </c>
      <c r="D6690" s="127" t="s">
        <v>40908</v>
      </c>
      <c r="E6690" s="258">
        <v>56356</v>
      </c>
    </row>
    <row r="6691" spans="1:5" ht="14.5" x14ac:dyDescent="0.35">
      <c r="A6691" s="127" t="s">
        <v>39223</v>
      </c>
      <c r="B6691" s="128">
        <v>5293</v>
      </c>
      <c r="D6691" s="127" t="s">
        <v>40913</v>
      </c>
      <c r="E6691" s="258">
        <v>5293</v>
      </c>
    </row>
    <row r="6692" spans="1:5" ht="14.5" x14ac:dyDescent="0.35">
      <c r="A6692" s="127" t="s">
        <v>39224</v>
      </c>
      <c r="B6692" s="128">
        <v>131986</v>
      </c>
      <c r="D6692" s="127" t="s">
        <v>40918</v>
      </c>
      <c r="E6692" s="258">
        <v>131986</v>
      </c>
    </row>
    <row r="6693" spans="1:5" ht="14.5" x14ac:dyDescent="0.35">
      <c r="A6693" s="127" t="s">
        <v>39225</v>
      </c>
      <c r="B6693" s="128">
        <v>66228</v>
      </c>
      <c r="D6693" s="127" t="s">
        <v>40923</v>
      </c>
      <c r="E6693" s="258">
        <v>66228</v>
      </c>
    </row>
    <row r="6694" spans="1:5" ht="14.5" x14ac:dyDescent="0.35">
      <c r="A6694" s="127" t="s">
        <v>39226</v>
      </c>
      <c r="B6694" s="128">
        <v>72465</v>
      </c>
      <c r="D6694" s="127" t="s">
        <v>40928</v>
      </c>
      <c r="E6694" s="258">
        <v>72465</v>
      </c>
    </row>
    <row r="6695" spans="1:5" ht="14.5" x14ac:dyDescent="0.35">
      <c r="A6695" s="127" t="s">
        <v>39227</v>
      </c>
      <c r="B6695" s="128">
        <v>12352</v>
      </c>
      <c r="D6695" s="127" t="s">
        <v>40932</v>
      </c>
      <c r="E6695" s="258">
        <v>12352</v>
      </c>
    </row>
    <row r="6696" spans="1:5" ht="14.5" x14ac:dyDescent="0.35">
      <c r="A6696" s="127" t="s">
        <v>39228</v>
      </c>
      <c r="B6696" s="128">
        <v>150827</v>
      </c>
      <c r="D6696" s="127" t="s">
        <v>40936</v>
      </c>
      <c r="E6696" s="258">
        <v>150827</v>
      </c>
    </row>
    <row r="6697" spans="1:5" ht="14.5" x14ac:dyDescent="0.35">
      <c r="A6697" s="127" t="s">
        <v>39229</v>
      </c>
      <c r="B6697" s="128">
        <v>4068375</v>
      </c>
      <c r="D6697" s="127" t="s">
        <v>40941</v>
      </c>
      <c r="E6697" s="258">
        <v>4068375</v>
      </c>
    </row>
    <row r="6698" spans="1:5" ht="14.5" x14ac:dyDescent="0.35">
      <c r="A6698" s="127" t="s">
        <v>39230</v>
      </c>
      <c r="B6698" s="128">
        <v>44465</v>
      </c>
      <c r="D6698" s="127" t="s">
        <v>40946</v>
      </c>
      <c r="E6698" s="258">
        <v>44465</v>
      </c>
    </row>
    <row r="6699" spans="1:5" ht="14.5" x14ac:dyDescent="0.35">
      <c r="A6699" s="127" t="s">
        <v>39231</v>
      </c>
      <c r="B6699" s="128">
        <v>0</v>
      </c>
      <c r="D6699" s="127" t="s">
        <v>40949</v>
      </c>
      <c r="E6699" s="258">
        <v>0</v>
      </c>
    </row>
    <row r="6700" spans="1:5" ht="14.5" x14ac:dyDescent="0.35">
      <c r="A6700" s="127" t="s">
        <v>39232</v>
      </c>
      <c r="B6700" s="128">
        <v>0</v>
      </c>
      <c r="D6700" s="127" t="s">
        <v>40953</v>
      </c>
      <c r="E6700" s="258">
        <v>0</v>
      </c>
    </row>
    <row r="6701" spans="1:5" ht="14.5" x14ac:dyDescent="0.35">
      <c r="A6701" s="127" t="s">
        <v>39233</v>
      </c>
      <c r="B6701" s="128">
        <v>0</v>
      </c>
      <c r="D6701" s="127" t="s">
        <v>40957</v>
      </c>
      <c r="E6701" s="258">
        <v>0</v>
      </c>
    </row>
    <row r="6702" spans="1:5" ht="14.5" x14ac:dyDescent="0.35">
      <c r="A6702" s="127" t="s">
        <v>39234</v>
      </c>
      <c r="B6702" s="128">
        <v>41848</v>
      </c>
      <c r="D6702" s="127" t="s">
        <v>40960</v>
      </c>
      <c r="E6702" s="258">
        <v>41848</v>
      </c>
    </row>
    <row r="6703" spans="1:5" ht="14.5" x14ac:dyDescent="0.35">
      <c r="A6703" s="127" t="s">
        <v>39235</v>
      </c>
      <c r="B6703" s="128">
        <v>0</v>
      </c>
      <c r="D6703" s="127" t="s">
        <v>40963</v>
      </c>
      <c r="E6703" s="258">
        <v>0</v>
      </c>
    </row>
    <row r="6704" spans="1:5" ht="14.5" x14ac:dyDescent="0.35">
      <c r="A6704" s="127" t="s">
        <v>39236</v>
      </c>
      <c r="B6704" s="128">
        <v>0</v>
      </c>
      <c r="D6704" s="127" t="s">
        <v>40966</v>
      </c>
      <c r="E6704" s="258">
        <v>0</v>
      </c>
    </row>
    <row r="6705" spans="1:5" ht="14.5" x14ac:dyDescent="0.35">
      <c r="A6705" s="127" t="s">
        <v>39237</v>
      </c>
      <c r="B6705" s="128">
        <v>22918</v>
      </c>
      <c r="D6705" s="127" t="s">
        <v>40970</v>
      </c>
      <c r="E6705" s="258">
        <v>22918</v>
      </c>
    </row>
    <row r="6706" spans="1:5" ht="14.5" x14ac:dyDescent="0.35">
      <c r="A6706" s="127" t="s">
        <v>39238</v>
      </c>
      <c r="B6706" s="128">
        <v>0</v>
      </c>
      <c r="D6706" s="127" t="s">
        <v>40974</v>
      </c>
      <c r="E6706" s="258">
        <v>0</v>
      </c>
    </row>
    <row r="6707" spans="1:5" ht="14.5" x14ac:dyDescent="0.35">
      <c r="A6707" s="127" t="s">
        <v>39239</v>
      </c>
      <c r="B6707" s="128">
        <v>5206</v>
      </c>
      <c r="D6707" s="127" t="s">
        <v>40978</v>
      </c>
      <c r="E6707" s="258">
        <v>5206</v>
      </c>
    </row>
    <row r="6708" spans="1:5" ht="14.5" x14ac:dyDescent="0.35">
      <c r="A6708" s="127" t="s">
        <v>39240</v>
      </c>
      <c r="B6708" s="128">
        <v>0</v>
      </c>
      <c r="D6708" s="127" t="s">
        <v>40983</v>
      </c>
      <c r="E6708" s="258">
        <v>0</v>
      </c>
    </row>
    <row r="6709" spans="1:5" ht="14.5" x14ac:dyDescent="0.35">
      <c r="A6709" s="127" t="s">
        <v>39241</v>
      </c>
      <c r="B6709" s="128">
        <v>10333</v>
      </c>
      <c r="D6709" s="127" t="s">
        <v>40986</v>
      </c>
      <c r="E6709" s="258">
        <v>10333</v>
      </c>
    </row>
    <row r="6710" spans="1:5" ht="14.5" x14ac:dyDescent="0.35">
      <c r="A6710" s="127" t="s">
        <v>39242</v>
      </c>
      <c r="B6710" s="128">
        <v>0</v>
      </c>
      <c r="D6710" s="127" t="s">
        <v>40989</v>
      </c>
      <c r="E6710" s="258">
        <v>0</v>
      </c>
    </row>
    <row r="6711" spans="1:5" ht="14.5" x14ac:dyDescent="0.35">
      <c r="A6711" s="127" t="s">
        <v>39243</v>
      </c>
      <c r="B6711" s="128">
        <v>0</v>
      </c>
      <c r="D6711" s="127" t="s">
        <v>40992</v>
      </c>
      <c r="E6711" s="258">
        <v>0</v>
      </c>
    </row>
    <row r="6712" spans="1:5" ht="14.5" x14ac:dyDescent="0.35">
      <c r="A6712" s="127" t="s">
        <v>39244</v>
      </c>
      <c r="B6712" s="128">
        <v>12939</v>
      </c>
      <c r="D6712" s="127" t="s">
        <v>40994</v>
      </c>
      <c r="E6712" s="258">
        <v>12939</v>
      </c>
    </row>
    <row r="6713" spans="1:5" ht="14.5" x14ac:dyDescent="0.35">
      <c r="A6713" s="127" t="s">
        <v>39245</v>
      </c>
      <c r="B6713" s="128">
        <v>0</v>
      </c>
      <c r="D6713" s="127" t="s">
        <v>40997</v>
      </c>
      <c r="E6713" s="258">
        <v>0</v>
      </c>
    </row>
    <row r="6714" spans="1:5" ht="14.5" x14ac:dyDescent="0.35">
      <c r="A6714" s="127" t="s">
        <v>39246</v>
      </c>
      <c r="B6714" s="128">
        <v>54053</v>
      </c>
      <c r="D6714" s="127" t="s">
        <v>41001</v>
      </c>
      <c r="E6714" s="258">
        <v>54053</v>
      </c>
    </row>
    <row r="6715" spans="1:5" ht="14.5" x14ac:dyDescent="0.35">
      <c r="A6715" s="127" t="s">
        <v>39247</v>
      </c>
      <c r="B6715" s="128">
        <v>5184</v>
      </c>
      <c r="D6715" s="127" t="s">
        <v>41005</v>
      </c>
      <c r="E6715" s="258">
        <v>5184</v>
      </c>
    </row>
    <row r="6716" spans="1:5" ht="14.5" x14ac:dyDescent="0.35">
      <c r="A6716" s="127" t="s">
        <v>39248</v>
      </c>
      <c r="B6716" s="128">
        <v>0</v>
      </c>
      <c r="D6716" s="127" t="s">
        <v>41009</v>
      </c>
      <c r="E6716" s="258">
        <v>0</v>
      </c>
    </row>
    <row r="6717" spans="1:5" ht="14.5" x14ac:dyDescent="0.35">
      <c r="A6717" s="127" t="s">
        <v>39249</v>
      </c>
      <c r="B6717" s="128">
        <v>7537</v>
      </c>
      <c r="D6717" s="127" t="s">
        <v>41012</v>
      </c>
      <c r="E6717" s="258">
        <v>7537</v>
      </c>
    </row>
    <row r="6718" spans="1:5" ht="14.5" x14ac:dyDescent="0.35">
      <c r="A6718" s="127" t="s">
        <v>39250</v>
      </c>
      <c r="B6718" s="128">
        <v>0</v>
      </c>
      <c r="D6718" s="127" t="s">
        <v>41014</v>
      </c>
      <c r="E6718" s="258">
        <v>0</v>
      </c>
    </row>
    <row r="6719" spans="1:5" ht="14.5" x14ac:dyDescent="0.35">
      <c r="A6719" s="127" t="s">
        <v>39251</v>
      </c>
      <c r="B6719" s="128">
        <v>0</v>
      </c>
      <c r="D6719" s="127" t="s">
        <v>41019</v>
      </c>
      <c r="E6719" s="258">
        <v>0</v>
      </c>
    </row>
    <row r="6720" spans="1:5" ht="14.5" x14ac:dyDescent="0.35">
      <c r="A6720" s="127" t="s">
        <v>39252</v>
      </c>
      <c r="B6720" s="128">
        <v>0</v>
      </c>
      <c r="D6720" s="127" t="s">
        <v>41022</v>
      </c>
      <c r="E6720" s="258">
        <v>0</v>
      </c>
    </row>
    <row r="6721" spans="1:5" ht="14.5" x14ac:dyDescent="0.35">
      <c r="A6721" s="127" t="s">
        <v>39253</v>
      </c>
      <c r="B6721" s="128">
        <v>27732</v>
      </c>
      <c r="D6721" s="127" t="s">
        <v>41026</v>
      </c>
      <c r="E6721" s="258">
        <v>27732</v>
      </c>
    </row>
    <row r="6722" spans="1:5" ht="14.5" x14ac:dyDescent="0.35">
      <c r="A6722" s="127" t="s">
        <v>39254</v>
      </c>
      <c r="B6722" s="128">
        <v>0</v>
      </c>
      <c r="D6722" s="127" t="s">
        <v>41030</v>
      </c>
      <c r="E6722" s="258">
        <v>0</v>
      </c>
    </row>
    <row r="6723" spans="1:5" ht="14.5" x14ac:dyDescent="0.35">
      <c r="A6723" s="127" t="s">
        <v>39255</v>
      </c>
      <c r="B6723" s="128">
        <v>0</v>
      </c>
      <c r="D6723" s="127" t="s">
        <v>41033</v>
      </c>
      <c r="E6723" s="258">
        <v>0</v>
      </c>
    </row>
    <row r="6724" spans="1:5" ht="14.5" x14ac:dyDescent="0.35">
      <c r="A6724" s="127" t="s">
        <v>39256</v>
      </c>
      <c r="B6724" s="128">
        <v>0</v>
      </c>
      <c r="D6724" s="127" t="s">
        <v>41037</v>
      </c>
      <c r="E6724" s="258">
        <v>0</v>
      </c>
    </row>
    <row r="6725" spans="1:5" ht="14.5" x14ac:dyDescent="0.35">
      <c r="A6725" s="127" t="s">
        <v>39257</v>
      </c>
      <c r="B6725" s="128">
        <v>0</v>
      </c>
      <c r="D6725" s="127" t="s">
        <v>41042</v>
      </c>
      <c r="E6725" s="258">
        <v>0</v>
      </c>
    </row>
    <row r="6726" spans="1:5" ht="14.5" x14ac:dyDescent="0.35">
      <c r="A6726" s="127" t="s">
        <v>39258</v>
      </c>
      <c r="B6726" s="128">
        <v>15245</v>
      </c>
      <c r="D6726" s="127" t="s">
        <v>41045</v>
      </c>
      <c r="E6726" s="258">
        <v>15245</v>
      </c>
    </row>
    <row r="6727" spans="1:5" ht="14.5" x14ac:dyDescent="0.35">
      <c r="A6727" s="127" t="s">
        <v>39259</v>
      </c>
      <c r="B6727" s="128">
        <v>3709</v>
      </c>
      <c r="D6727" s="127" t="s">
        <v>41049</v>
      </c>
      <c r="E6727" s="258">
        <v>3709</v>
      </c>
    </row>
    <row r="6728" spans="1:5" ht="14.5" x14ac:dyDescent="0.35">
      <c r="A6728" s="127" t="s">
        <v>39260</v>
      </c>
      <c r="B6728" s="128">
        <v>0</v>
      </c>
      <c r="D6728" s="127" t="s">
        <v>41052</v>
      </c>
      <c r="E6728" s="258">
        <v>0</v>
      </c>
    </row>
    <row r="6729" spans="1:5" ht="14.5" x14ac:dyDescent="0.35">
      <c r="A6729" s="127" t="s">
        <v>39261</v>
      </c>
      <c r="B6729" s="128">
        <v>10240</v>
      </c>
      <c r="D6729" s="127" t="s">
        <v>41057</v>
      </c>
      <c r="E6729" s="258">
        <v>10240</v>
      </c>
    </row>
    <row r="6730" spans="1:5" ht="14.5" x14ac:dyDescent="0.35">
      <c r="A6730" s="127" t="s">
        <v>39262</v>
      </c>
      <c r="B6730" s="128">
        <v>108635</v>
      </c>
      <c r="D6730" s="127" t="s">
        <v>41062</v>
      </c>
      <c r="E6730" s="258">
        <v>108635</v>
      </c>
    </row>
    <row r="6731" spans="1:5" ht="14.5" x14ac:dyDescent="0.35">
      <c r="A6731" s="127" t="s">
        <v>39263</v>
      </c>
      <c r="B6731" s="128">
        <v>0</v>
      </c>
      <c r="D6731" s="127" t="s">
        <v>41066</v>
      </c>
      <c r="E6731" s="258">
        <v>0</v>
      </c>
    </row>
    <row r="6732" spans="1:5" ht="14.5" x14ac:dyDescent="0.35">
      <c r="A6732" s="127" t="s">
        <v>39264</v>
      </c>
      <c r="B6732" s="128">
        <v>16389</v>
      </c>
      <c r="D6732" s="127" t="s">
        <v>41070</v>
      </c>
      <c r="E6732" s="258">
        <v>16389</v>
      </c>
    </row>
    <row r="6733" spans="1:5" ht="14.5" x14ac:dyDescent="0.35">
      <c r="A6733" s="127" t="s">
        <v>39265</v>
      </c>
      <c r="B6733" s="128">
        <v>0</v>
      </c>
      <c r="D6733" s="127" t="s">
        <v>41074</v>
      </c>
      <c r="E6733" s="258">
        <v>0</v>
      </c>
    </row>
    <row r="6734" spans="1:5" ht="14.5" x14ac:dyDescent="0.35">
      <c r="A6734" s="127" t="s">
        <v>39266</v>
      </c>
      <c r="B6734" s="128">
        <v>330389</v>
      </c>
      <c r="D6734" s="127" t="s">
        <v>41080</v>
      </c>
      <c r="E6734" s="258">
        <v>330389</v>
      </c>
    </row>
    <row r="6735" spans="1:5" ht="14.5" x14ac:dyDescent="0.35">
      <c r="A6735" s="127" t="s">
        <v>39267</v>
      </c>
      <c r="B6735" s="128">
        <v>0</v>
      </c>
      <c r="D6735" s="127" t="s">
        <v>41085</v>
      </c>
      <c r="E6735" s="258">
        <v>0</v>
      </c>
    </row>
    <row r="6736" spans="1:5" ht="14.5" x14ac:dyDescent="0.35">
      <c r="A6736" s="127" t="s">
        <v>39268</v>
      </c>
      <c r="B6736" s="128">
        <v>0</v>
      </c>
      <c r="D6736" s="127" t="s">
        <v>41089</v>
      </c>
      <c r="E6736" s="258">
        <v>0</v>
      </c>
    </row>
    <row r="6737" spans="1:5" ht="14.5" x14ac:dyDescent="0.35">
      <c r="A6737" s="127" t="s">
        <v>39269</v>
      </c>
      <c r="B6737" s="128">
        <v>0</v>
      </c>
      <c r="D6737" s="127" t="s">
        <v>41092</v>
      </c>
      <c r="E6737" s="258">
        <v>0</v>
      </c>
    </row>
    <row r="6738" spans="1:5" ht="14.5" x14ac:dyDescent="0.35">
      <c r="A6738" s="127" t="s">
        <v>39270</v>
      </c>
      <c r="B6738" s="128">
        <v>381511</v>
      </c>
      <c r="D6738" s="127" t="s">
        <v>41097</v>
      </c>
      <c r="E6738" s="258">
        <v>381511</v>
      </c>
    </row>
    <row r="6739" spans="1:5" ht="14.5" x14ac:dyDescent="0.35">
      <c r="A6739" s="127" t="s">
        <v>39271</v>
      </c>
      <c r="B6739" s="128">
        <v>0</v>
      </c>
      <c r="D6739" s="127" t="s">
        <v>41102</v>
      </c>
      <c r="E6739" s="258">
        <v>0</v>
      </c>
    </row>
    <row r="6740" spans="1:5" ht="14.5" x14ac:dyDescent="0.35">
      <c r="A6740" s="127" t="s">
        <v>39272</v>
      </c>
      <c r="B6740" s="128">
        <v>660676</v>
      </c>
      <c r="D6740" s="127" t="s">
        <v>41106</v>
      </c>
      <c r="E6740" s="258">
        <v>660676</v>
      </c>
    </row>
    <row r="6741" spans="1:5" ht="14.5" x14ac:dyDescent="0.35">
      <c r="A6741" s="127" t="s">
        <v>39273</v>
      </c>
      <c r="B6741" s="128">
        <v>0</v>
      </c>
      <c r="D6741" s="127" t="s">
        <v>41111</v>
      </c>
      <c r="E6741" s="258">
        <v>0</v>
      </c>
    </row>
    <row r="6742" spans="1:5" ht="14.5" x14ac:dyDescent="0.35">
      <c r="A6742" s="127" t="s">
        <v>39274</v>
      </c>
      <c r="B6742" s="128">
        <v>0</v>
      </c>
      <c r="D6742" s="127" t="s">
        <v>41114</v>
      </c>
      <c r="E6742" s="258">
        <v>0</v>
      </c>
    </row>
    <row r="6743" spans="1:5" ht="14.5" x14ac:dyDescent="0.35">
      <c r="A6743" s="127" t="s">
        <v>39275</v>
      </c>
      <c r="B6743" s="128">
        <v>0</v>
      </c>
      <c r="D6743" s="127" t="s">
        <v>41118</v>
      </c>
      <c r="E6743" s="258">
        <v>0</v>
      </c>
    </row>
    <row r="6744" spans="1:5" ht="14.5" x14ac:dyDescent="0.35">
      <c r="A6744" s="127" t="s">
        <v>39276</v>
      </c>
      <c r="B6744" s="128">
        <v>0</v>
      </c>
      <c r="D6744" s="127" t="s">
        <v>41122</v>
      </c>
      <c r="E6744" s="258">
        <v>0</v>
      </c>
    </row>
    <row r="6745" spans="1:5" ht="14.5" x14ac:dyDescent="0.35">
      <c r="A6745" s="127" t="s">
        <v>39277</v>
      </c>
      <c r="B6745" s="128">
        <v>20763</v>
      </c>
      <c r="D6745" s="127" t="s">
        <v>41125</v>
      </c>
      <c r="E6745" s="258">
        <v>20763</v>
      </c>
    </row>
    <row r="6746" spans="1:5" ht="14.5" x14ac:dyDescent="0.35">
      <c r="A6746" s="127" t="s">
        <v>39278</v>
      </c>
      <c r="B6746" s="128">
        <v>10058</v>
      </c>
      <c r="D6746" s="127" t="s">
        <v>41129</v>
      </c>
      <c r="E6746" s="258">
        <v>10058</v>
      </c>
    </row>
    <row r="6747" spans="1:5" ht="14.5" x14ac:dyDescent="0.35">
      <c r="A6747" s="127" t="s">
        <v>39279</v>
      </c>
      <c r="B6747" s="128">
        <v>0</v>
      </c>
      <c r="D6747" s="127" t="s">
        <v>41132</v>
      </c>
      <c r="E6747" s="258">
        <v>0</v>
      </c>
    </row>
    <row r="6748" spans="1:5" ht="14.5" x14ac:dyDescent="0.35">
      <c r="A6748" s="127" t="s">
        <v>39280</v>
      </c>
      <c r="B6748" s="128">
        <v>0</v>
      </c>
      <c r="D6748" s="127" t="s">
        <v>41135</v>
      </c>
      <c r="E6748" s="258">
        <v>0</v>
      </c>
    </row>
    <row r="6749" spans="1:5" ht="14.5" x14ac:dyDescent="0.35">
      <c r="A6749" s="127" t="s">
        <v>39281</v>
      </c>
      <c r="B6749" s="128">
        <v>38563</v>
      </c>
      <c r="D6749" s="127" t="s">
        <v>41139</v>
      </c>
      <c r="E6749" s="258">
        <v>38563</v>
      </c>
    </row>
    <row r="6750" spans="1:5" ht="14.5" x14ac:dyDescent="0.35">
      <c r="A6750" s="127" t="s">
        <v>39282</v>
      </c>
      <c r="B6750" s="128">
        <v>35604</v>
      </c>
      <c r="D6750" s="127" t="s">
        <v>41144</v>
      </c>
      <c r="E6750" s="258">
        <v>35604</v>
      </c>
    </row>
    <row r="6751" spans="1:5" ht="14.5" x14ac:dyDescent="0.35">
      <c r="A6751" s="127" t="s">
        <v>39283</v>
      </c>
      <c r="B6751" s="128">
        <v>811913</v>
      </c>
      <c r="D6751" s="127" t="s">
        <v>41149</v>
      </c>
      <c r="E6751" s="258">
        <v>811913</v>
      </c>
    </row>
    <row r="6752" spans="1:5" ht="14.5" x14ac:dyDescent="0.35">
      <c r="A6752" s="127" t="s">
        <v>39284</v>
      </c>
      <c r="B6752" s="128">
        <v>0</v>
      </c>
      <c r="D6752" s="127" t="s">
        <v>41154</v>
      </c>
      <c r="E6752" s="258">
        <v>0</v>
      </c>
    </row>
    <row r="6753" spans="1:5" ht="14.5" x14ac:dyDescent="0.35">
      <c r="A6753" s="127" t="s">
        <v>39285</v>
      </c>
      <c r="B6753" s="128">
        <v>187542</v>
      </c>
      <c r="D6753" s="127" t="s">
        <v>41158</v>
      </c>
      <c r="E6753" s="258">
        <v>187542</v>
      </c>
    </row>
    <row r="6754" spans="1:5" ht="14.5" x14ac:dyDescent="0.35">
      <c r="A6754" s="127" t="s">
        <v>39286</v>
      </c>
      <c r="B6754" s="128">
        <v>362079</v>
      </c>
      <c r="D6754" s="127" t="s">
        <v>41163</v>
      </c>
      <c r="E6754" s="258">
        <v>362079</v>
      </c>
    </row>
    <row r="6755" spans="1:5" ht="15.5" x14ac:dyDescent="0.35">
      <c r="A6755" s="127" t="s">
        <v>39287</v>
      </c>
      <c r="B6755" s="128">
        <v>0</v>
      </c>
      <c r="C6755" s="137"/>
      <c r="D6755" s="127" t="s">
        <v>41168</v>
      </c>
      <c r="E6755" s="258">
        <v>0</v>
      </c>
    </row>
    <row r="6756" spans="1:5" ht="15.5" x14ac:dyDescent="0.35">
      <c r="A6756" s="127" t="s">
        <v>39288</v>
      </c>
      <c r="B6756" s="128">
        <v>11027</v>
      </c>
      <c r="C6756" s="137"/>
      <c r="D6756" s="127" t="s">
        <v>41171</v>
      </c>
      <c r="E6756" s="258">
        <v>11027</v>
      </c>
    </row>
    <row r="6757" spans="1:5" ht="15.5" x14ac:dyDescent="0.35">
      <c r="A6757" s="127" t="s">
        <v>39289</v>
      </c>
      <c r="B6757" s="128">
        <v>34179</v>
      </c>
      <c r="C6757" s="137"/>
      <c r="D6757" s="127" t="s">
        <v>41175</v>
      </c>
      <c r="E6757" s="258">
        <v>34179</v>
      </c>
    </row>
    <row r="6758" spans="1:5" ht="15.5" x14ac:dyDescent="0.35">
      <c r="A6758" s="127" t="s">
        <v>39290</v>
      </c>
      <c r="B6758" s="128">
        <v>15998</v>
      </c>
      <c r="C6758" s="137"/>
      <c r="D6758" s="127" t="s">
        <v>41180</v>
      </c>
      <c r="E6758" s="258">
        <v>15998</v>
      </c>
    </row>
    <row r="6759" spans="1:5" ht="15.5" x14ac:dyDescent="0.35">
      <c r="A6759" s="127" t="s">
        <v>39291</v>
      </c>
      <c r="B6759" s="128">
        <v>133090</v>
      </c>
      <c r="C6759" s="137"/>
      <c r="D6759" s="127" t="s">
        <v>41184</v>
      </c>
      <c r="E6759" s="258">
        <v>133090</v>
      </c>
    </row>
    <row r="6760" spans="1:5" ht="15.5" x14ac:dyDescent="0.35">
      <c r="A6760" s="127" t="s">
        <v>39292</v>
      </c>
      <c r="B6760" s="128">
        <v>20201</v>
      </c>
      <c r="C6760" s="137"/>
      <c r="D6760" s="127" t="s">
        <v>41188</v>
      </c>
      <c r="E6760" s="258">
        <v>20201</v>
      </c>
    </row>
    <row r="6761" spans="1:5" ht="15.5" x14ac:dyDescent="0.35">
      <c r="A6761" s="127" t="s">
        <v>39293</v>
      </c>
      <c r="B6761" s="128">
        <v>253401</v>
      </c>
      <c r="C6761" s="137"/>
      <c r="D6761" s="127" t="s">
        <v>41192</v>
      </c>
      <c r="E6761" s="258">
        <v>253401</v>
      </c>
    </row>
    <row r="6762" spans="1:5" ht="15.5" x14ac:dyDescent="0.35">
      <c r="A6762" s="127" t="s">
        <v>39294</v>
      </c>
      <c r="B6762" s="128">
        <v>41518</v>
      </c>
      <c r="C6762" s="137"/>
      <c r="D6762" s="127" t="s">
        <v>41198</v>
      </c>
      <c r="E6762" s="258">
        <v>41518</v>
      </c>
    </row>
    <row r="6763" spans="1:5" ht="15.5" x14ac:dyDescent="0.35">
      <c r="A6763" s="127" t="s">
        <v>39295</v>
      </c>
      <c r="B6763" s="128">
        <v>127222</v>
      </c>
      <c r="C6763" s="137"/>
      <c r="D6763" s="127" t="s">
        <v>41203</v>
      </c>
      <c r="E6763" s="258">
        <v>127222</v>
      </c>
    </row>
    <row r="6764" spans="1:5" ht="15.5" x14ac:dyDescent="0.35">
      <c r="A6764" s="127" t="s">
        <v>39296</v>
      </c>
      <c r="B6764" s="128">
        <v>11764</v>
      </c>
      <c r="C6764" s="137"/>
      <c r="D6764" s="127" t="s">
        <v>41208</v>
      </c>
      <c r="E6764" s="258">
        <v>11764</v>
      </c>
    </row>
    <row r="6765" spans="1:5" ht="15.5" x14ac:dyDescent="0.35">
      <c r="A6765" s="127" t="s">
        <v>39297</v>
      </c>
      <c r="B6765" s="128">
        <v>0</v>
      </c>
      <c r="C6765" s="137"/>
      <c r="D6765" s="127" t="s">
        <v>41212</v>
      </c>
      <c r="E6765" s="258">
        <v>0</v>
      </c>
    </row>
    <row r="6766" spans="1:5" ht="15.5" x14ac:dyDescent="0.35">
      <c r="A6766" s="127" t="s">
        <v>39298</v>
      </c>
      <c r="B6766" s="128">
        <v>653039</v>
      </c>
      <c r="C6766" s="137"/>
      <c r="D6766" s="127" t="s">
        <v>41216</v>
      </c>
      <c r="E6766" s="258">
        <v>653039</v>
      </c>
    </row>
    <row r="6767" spans="1:5" ht="15.5" x14ac:dyDescent="0.35">
      <c r="A6767" s="127" t="s">
        <v>39299</v>
      </c>
      <c r="B6767" s="128">
        <v>0</v>
      </c>
      <c r="C6767" s="137"/>
      <c r="D6767" s="127" t="s">
        <v>41221</v>
      </c>
      <c r="E6767" s="258">
        <v>0</v>
      </c>
    </row>
    <row r="6768" spans="1:5" ht="15.5" x14ac:dyDescent="0.35">
      <c r="A6768" s="127" t="s">
        <v>39300</v>
      </c>
      <c r="B6768" s="128">
        <v>0</v>
      </c>
      <c r="C6768" s="137"/>
      <c r="D6768" s="127" t="s">
        <v>41224</v>
      </c>
      <c r="E6768" s="258">
        <v>0</v>
      </c>
    </row>
    <row r="6769" spans="1:5" ht="15.5" x14ac:dyDescent="0.35">
      <c r="A6769" s="127" t="s">
        <v>39301</v>
      </c>
      <c r="B6769" s="128">
        <v>57914</v>
      </c>
      <c r="C6769" s="137"/>
      <c r="D6769" s="127" t="s">
        <v>41228</v>
      </c>
      <c r="E6769" s="258">
        <v>57914</v>
      </c>
    </row>
    <row r="6770" spans="1:5" ht="15.5" x14ac:dyDescent="0.35">
      <c r="A6770" s="127" t="s">
        <v>39302</v>
      </c>
      <c r="B6770" s="128">
        <v>433523</v>
      </c>
      <c r="C6770" s="137"/>
      <c r="D6770" s="127" t="s">
        <v>41233</v>
      </c>
      <c r="E6770" s="258">
        <v>433523</v>
      </c>
    </row>
    <row r="6771" spans="1:5" ht="15.5" x14ac:dyDescent="0.35">
      <c r="A6771" s="127" t="s">
        <v>39303</v>
      </c>
      <c r="B6771" s="128">
        <v>116727</v>
      </c>
      <c r="C6771" s="137"/>
      <c r="D6771" s="127" t="s">
        <v>41238</v>
      </c>
      <c r="E6771" s="258">
        <v>116727</v>
      </c>
    </row>
    <row r="6772" spans="1:5" ht="15.5" x14ac:dyDescent="0.35">
      <c r="A6772" s="127" t="s">
        <v>39304</v>
      </c>
      <c r="B6772" s="128">
        <v>0</v>
      </c>
      <c r="C6772" s="137"/>
      <c r="D6772" s="127" t="s">
        <v>41242</v>
      </c>
      <c r="E6772" s="258">
        <v>0</v>
      </c>
    </row>
    <row r="6773" spans="1:5" ht="15.5" x14ac:dyDescent="0.35">
      <c r="A6773" s="127" t="s">
        <v>39305</v>
      </c>
      <c r="B6773" s="128">
        <v>178318</v>
      </c>
      <c r="C6773" s="137"/>
      <c r="D6773" s="127" t="s">
        <v>41246</v>
      </c>
      <c r="E6773" s="258">
        <v>178318</v>
      </c>
    </row>
    <row r="6774" spans="1:5" ht="15.5" x14ac:dyDescent="0.35">
      <c r="A6774" s="127" t="s">
        <v>39306</v>
      </c>
      <c r="B6774" s="128">
        <v>541382</v>
      </c>
      <c r="C6774" s="137"/>
      <c r="D6774" s="127" t="s">
        <v>41251</v>
      </c>
      <c r="E6774" s="258">
        <v>541382</v>
      </c>
    </row>
    <row r="6775" spans="1:5" ht="15.5" x14ac:dyDescent="0.35">
      <c r="A6775" s="127" t="s">
        <v>39307</v>
      </c>
      <c r="B6775" s="128">
        <v>0</v>
      </c>
      <c r="C6775" s="137"/>
      <c r="D6775" s="127" t="s">
        <v>41256</v>
      </c>
      <c r="E6775" s="258">
        <v>0</v>
      </c>
    </row>
    <row r="6776" spans="1:5" ht="15.5" x14ac:dyDescent="0.35">
      <c r="A6776" s="127" t="s">
        <v>39308</v>
      </c>
      <c r="B6776" s="128">
        <v>0</v>
      </c>
      <c r="C6776" s="137"/>
      <c r="D6776" s="127" t="s">
        <v>41258</v>
      </c>
      <c r="E6776" s="258">
        <v>0</v>
      </c>
    </row>
    <row r="6777" spans="1:5" ht="15.5" x14ac:dyDescent="0.35">
      <c r="A6777" s="127" t="s">
        <v>39309</v>
      </c>
      <c r="B6777" s="128">
        <v>294258</v>
      </c>
      <c r="C6777" s="137"/>
      <c r="D6777" s="127" t="s">
        <v>41263</v>
      </c>
      <c r="E6777" s="258">
        <v>294258</v>
      </c>
    </row>
    <row r="6778" spans="1:5" ht="15.5" x14ac:dyDescent="0.35">
      <c r="A6778" s="127" t="s">
        <v>39310</v>
      </c>
      <c r="B6778" s="128">
        <v>0</v>
      </c>
      <c r="C6778" s="137"/>
      <c r="D6778" s="127" t="s">
        <v>41267</v>
      </c>
      <c r="E6778" s="258">
        <v>0</v>
      </c>
    </row>
    <row r="6779" spans="1:5" ht="15.5" x14ac:dyDescent="0.35">
      <c r="A6779" s="127" t="s">
        <v>39311</v>
      </c>
      <c r="B6779" s="128">
        <v>10306</v>
      </c>
      <c r="C6779" s="137"/>
      <c r="D6779" s="127" t="s">
        <v>41270</v>
      </c>
      <c r="E6779" s="258">
        <v>10306</v>
      </c>
    </row>
    <row r="6780" spans="1:5" ht="15.5" x14ac:dyDescent="0.35">
      <c r="A6780" s="127" t="s">
        <v>39312</v>
      </c>
      <c r="B6780" s="128">
        <v>551588</v>
      </c>
      <c r="C6780" s="137"/>
      <c r="D6780" s="127" t="s">
        <v>41274</v>
      </c>
      <c r="E6780" s="258">
        <v>551588</v>
      </c>
    </row>
    <row r="6781" spans="1:5" ht="15.5" x14ac:dyDescent="0.35">
      <c r="A6781" s="127" t="s">
        <v>39313</v>
      </c>
      <c r="B6781" s="128">
        <v>193487</v>
      </c>
      <c r="C6781" s="137"/>
      <c r="D6781" s="127" t="s">
        <v>41280</v>
      </c>
      <c r="E6781" s="258">
        <v>193487</v>
      </c>
    </row>
    <row r="6782" spans="1:5" ht="15.5" x14ac:dyDescent="0.35">
      <c r="A6782" s="127" t="s">
        <v>39314</v>
      </c>
      <c r="B6782" s="128">
        <v>0</v>
      </c>
      <c r="C6782" s="137"/>
      <c r="D6782" s="127" t="s">
        <v>41284</v>
      </c>
      <c r="E6782" s="258">
        <v>0</v>
      </c>
    </row>
    <row r="6783" spans="1:5" ht="15.5" x14ac:dyDescent="0.35">
      <c r="A6783" s="127" t="s">
        <v>39315</v>
      </c>
      <c r="B6783" s="128">
        <v>0</v>
      </c>
      <c r="C6783" s="137"/>
      <c r="D6783" s="127" t="s">
        <v>41288</v>
      </c>
      <c r="E6783" s="258">
        <v>0</v>
      </c>
    </row>
    <row r="6784" spans="1:5" ht="15.5" x14ac:dyDescent="0.35">
      <c r="A6784" s="127" t="s">
        <v>39316</v>
      </c>
      <c r="B6784" s="128">
        <v>219324</v>
      </c>
      <c r="C6784" s="137"/>
      <c r="D6784" s="127" t="s">
        <v>41293</v>
      </c>
      <c r="E6784" s="258">
        <v>219324</v>
      </c>
    </row>
    <row r="6785" spans="1:5" ht="15.5" x14ac:dyDescent="0.35">
      <c r="A6785" s="127" t="s">
        <v>39317</v>
      </c>
      <c r="B6785" s="128">
        <v>80856</v>
      </c>
      <c r="C6785" s="137"/>
      <c r="D6785" s="127" t="s">
        <v>41298</v>
      </c>
      <c r="E6785" s="258">
        <v>80856</v>
      </c>
    </row>
    <row r="6786" spans="1:5" ht="15.5" x14ac:dyDescent="0.35">
      <c r="A6786" s="127" t="s">
        <v>39318</v>
      </c>
      <c r="B6786" s="128">
        <v>164600</v>
      </c>
      <c r="C6786" s="137"/>
      <c r="D6786" s="127" t="s">
        <v>41303</v>
      </c>
      <c r="E6786" s="258">
        <v>164600</v>
      </c>
    </row>
    <row r="6787" spans="1:5" ht="15.5" x14ac:dyDescent="0.35">
      <c r="A6787" s="127" t="s">
        <v>39319</v>
      </c>
      <c r="B6787" s="128">
        <v>245503</v>
      </c>
      <c r="C6787" s="137"/>
      <c r="D6787" s="127" t="s">
        <v>41308</v>
      </c>
      <c r="E6787" s="258">
        <v>245503</v>
      </c>
    </row>
    <row r="6788" spans="1:5" ht="15.5" x14ac:dyDescent="0.35">
      <c r="A6788" s="127" t="s">
        <v>39320</v>
      </c>
      <c r="B6788" s="128">
        <v>0</v>
      </c>
      <c r="C6788" s="137"/>
      <c r="D6788" s="127" t="s">
        <v>41312</v>
      </c>
      <c r="E6788" s="258">
        <v>0</v>
      </c>
    </row>
    <row r="6789" spans="1:5" ht="15.5" x14ac:dyDescent="0.35">
      <c r="A6789" s="127" t="s">
        <v>39321</v>
      </c>
      <c r="B6789" s="128">
        <v>170894</v>
      </c>
      <c r="C6789" s="137"/>
      <c r="D6789" s="127" t="s">
        <v>41316</v>
      </c>
      <c r="E6789" s="258">
        <v>170894</v>
      </c>
    </row>
    <row r="6790" spans="1:5" ht="15.5" x14ac:dyDescent="0.35">
      <c r="A6790" s="127" t="s">
        <v>39322</v>
      </c>
      <c r="B6790" s="128">
        <v>203728</v>
      </c>
      <c r="C6790" s="137"/>
      <c r="D6790" s="127" t="s">
        <v>41321</v>
      </c>
      <c r="E6790" s="258">
        <v>203728</v>
      </c>
    </row>
    <row r="6791" spans="1:5" ht="15.5" x14ac:dyDescent="0.35">
      <c r="A6791" s="127" t="s">
        <v>39323</v>
      </c>
      <c r="B6791" s="128">
        <v>33000</v>
      </c>
      <c r="C6791" s="137"/>
      <c r="D6791" s="127" t="s">
        <v>41326</v>
      </c>
      <c r="E6791" s="258">
        <v>33000</v>
      </c>
    </row>
    <row r="6792" spans="1:5" ht="15.5" x14ac:dyDescent="0.35">
      <c r="A6792" s="127" t="s">
        <v>39324</v>
      </c>
      <c r="B6792" s="128">
        <v>47377</v>
      </c>
      <c r="C6792" s="137"/>
      <c r="D6792" s="127" t="s">
        <v>41331</v>
      </c>
      <c r="E6792" s="258">
        <v>47377</v>
      </c>
    </row>
    <row r="6793" spans="1:5" ht="15.5" x14ac:dyDescent="0.35">
      <c r="A6793" s="127" t="s">
        <v>39325</v>
      </c>
      <c r="B6793" s="128">
        <v>0</v>
      </c>
      <c r="C6793" s="137"/>
      <c r="D6793" s="127" t="s">
        <v>41335</v>
      </c>
      <c r="E6793" s="258">
        <v>0</v>
      </c>
    </row>
    <row r="6794" spans="1:5" ht="15.5" x14ac:dyDescent="0.35">
      <c r="A6794" s="127" t="s">
        <v>39326</v>
      </c>
      <c r="B6794" s="128">
        <v>53337</v>
      </c>
      <c r="C6794" s="137"/>
      <c r="D6794" s="127" t="s">
        <v>41339</v>
      </c>
      <c r="E6794" s="258">
        <v>53337</v>
      </c>
    </row>
    <row r="6795" spans="1:5" ht="15.5" x14ac:dyDescent="0.35">
      <c r="A6795" s="127" t="s">
        <v>39327</v>
      </c>
      <c r="B6795" s="128">
        <v>0</v>
      </c>
      <c r="C6795" s="137"/>
      <c r="D6795" s="127" t="s">
        <v>41343</v>
      </c>
      <c r="E6795" s="258">
        <v>0</v>
      </c>
    </row>
    <row r="6796" spans="1:5" ht="15.5" x14ac:dyDescent="0.35">
      <c r="A6796" s="127" t="s">
        <v>39328</v>
      </c>
      <c r="B6796" s="128">
        <v>92669</v>
      </c>
      <c r="C6796" s="137"/>
      <c r="D6796" s="127" t="s">
        <v>41348</v>
      </c>
      <c r="E6796" s="258">
        <v>92669</v>
      </c>
    </row>
    <row r="6797" spans="1:5" ht="15.5" x14ac:dyDescent="0.35">
      <c r="A6797" s="127" t="s">
        <v>39329</v>
      </c>
      <c r="B6797" s="128">
        <v>0</v>
      </c>
      <c r="C6797" s="137"/>
      <c r="D6797" s="127" t="s">
        <v>41352</v>
      </c>
      <c r="E6797" s="258">
        <v>0</v>
      </c>
    </row>
    <row r="6798" spans="1:5" ht="15.5" x14ac:dyDescent="0.35">
      <c r="A6798" s="127" t="s">
        <v>39330</v>
      </c>
      <c r="B6798" s="128">
        <v>18498</v>
      </c>
      <c r="C6798" s="137"/>
      <c r="D6798" s="127" t="s">
        <v>41357</v>
      </c>
      <c r="E6798" s="258">
        <v>18498</v>
      </c>
    </row>
    <row r="6799" spans="1:5" ht="15.5" x14ac:dyDescent="0.35">
      <c r="A6799" s="127" t="s">
        <v>39331</v>
      </c>
      <c r="B6799" s="128">
        <v>1066502</v>
      </c>
      <c r="C6799" s="137"/>
      <c r="D6799" s="127" t="s">
        <v>41362</v>
      </c>
      <c r="E6799" s="258">
        <v>1066502</v>
      </c>
    </row>
    <row r="6800" spans="1:5" ht="15.5" x14ac:dyDescent="0.35">
      <c r="A6800" s="127" t="s">
        <v>39332</v>
      </c>
      <c r="B6800" s="128">
        <v>58406</v>
      </c>
      <c r="C6800" s="137"/>
      <c r="D6800" s="127" t="s">
        <v>41366</v>
      </c>
      <c r="E6800" s="258">
        <v>58406</v>
      </c>
    </row>
    <row r="6801" spans="1:5" ht="15.5" x14ac:dyDescent="0.35">
      <c r="A6801" s="127" t="s">
        <v>39333</v>
      </c>
      <c r="B6801" s="128">
        <v>0</v>
      </c>
      <c r="C6801" s="137"/>
      <c r="D6801" s="127" t="s">
        <v>41370</v>
      </c>
      <c r="E6801" s="258">
        <v>0</v>
      </c>
    </row>
    <row r="6802" spans="1:5" ht="15.5" x14ac:dyDescent="0.35">
      <c r="A6802" s="127" t="s">
        <v>39334</v>
      </c>
      <c r="B6802" s="128">
        <v>26450</v>
      </c>
      <c r="C6802" s="137"/>
      <c r="D6802" s="127" t="s">
        <v>41375</v>
      </c>
      <c r="E6802" s="258">
        <v>26450</v>
      </c>
    </row>
    <row r="6803" spans="1:5" ht="15.5" x14ac:dyDescent="0.35">
      <c r="A6803" s="127" t="s">
        <v>39335</v>
      </c>
      <c r="B6803" s="128">
        <v>0</v>
      </c>
      <c r="C6803" s="137"/>
      <c r="D6803" s="127" t="s">
        <v>41379</v>
      </c>
      <c r="E6803" s="258">
        <v>0</v>
      </c>
    </row>
    <row r="6804" spans="1:5" ht="15.5" x14ac:dyDescent="0.35">
      <c r="A6804" s="127" t="s">
        <v>39336</v>
      </c>
      <c r="B6804" s="128">
        <v>7647</v>
      </c>
      <c r="C6804" s="137"/>
      <c r="D6804" s="127" t="s">
        <v>41382</v>
      </c>
      <c r="E6804" s="258">
        <v>7647</v>
      </c>
    </row>
    <row r="6805" spans="1:5" ht="15.5" x14ac:dyDescent="0.35">
      <c r="A6805" s="127" t="s">
        <v>39337</v>
      </c>
      <c r="B6805" s="128">
        <v>144965</v>
      </c>
      <c r="C6805" s="137"/>
      <c r="D6805" s="127" t="s">
        <v>41386</v>
      </c>
      <c r="E6805" s="258">
        <v>144965</v>
      </c>
    </row>
    <row r="6806" spans="1:5" ht="15.5" x14ac:dyDescent="0.35">
      <c r="A6806" s="127" t="s">
        <v>39338</v>
      </c>
      <c r="B6806" s="128">
        <v>0</v>
      </c>
      <c r="C6806" s="137"/>
      <c r="D6806" s="127" t="s">
        <v>41390</v>
      </c>
      <c r="E6806" s="258">
        <v>0</v>
      </c>
    </row>
    <row r="6807" spans="1:5" ht="15.5" x14ac:dyDescent="0.35">
      <c r="A6807" s="127" t="s">
        <v>39339</v>
      </c>
      <c r="B6807" s="128">
        <v>33845</v>
      </c>
      <c r="C6807" s="137"/>
      <c r="D6807" s="127" t="s">
        <v>41395</v>
      </c>
      <c r="E6807" s="258">
        <v>33845</v>
      </c>
    </row>
    <row r="6808" spans="1:5" ht="15.5" x14ac:dyDescent="0.35">
      <c r="A6808" s="127" t="s">
        <v>39340</v>
      </c>
      <c r="B6808" s="128">
        <v>4160183</v>
      </c>
      <c r="C6808" s="137"/>
      <c r="D6808" s="127" t="s">
        <v>41400</v>
      </c>
      <c r="E6808" s="258">
        <v>4160183</v>
      </c>
    </row>
    <row r="6809" spans="1:5" ht="15.5" x14ac:dyDescent="0.35">
      <c r="A6809" s="127" t="s">
        <v>39341</v>
      </c>
      <c r="B6809" s="128">
        <v>0</v>
      </c>
      <c r="C6809" s="137"/>
      <c r="D6809" s="127" t="s">
        <v>41404</v>
      </c>
      <c r="E6809" s="258">
        <v>0</v>
      </c>
    </row>
    <row r="6810" spans="1:5" ht="15.5" x14ac:dyDescent="0.35">
      <c r="A6810" s="127" t="s">
        <v>39342</v>
      </c>
      <c r="B6810" s="128">
        <v>11182</v>
      </c>
      <c r="C6810" s="137"/>
      <c r="D6810" s="127" t="s">
        <v>41407</v>
      </c>
      <c r="E6810" s="258">
        <v>11182</v>
      </c>
    </row>
    <row r="6811" spans="1:5" ht="15.5" x14ac:dyDescent="0.35">
      <c r="A6811" s="127" t="s">
        <v>39343</v>
      </c>
      <c r="B6811" s="128">
        <v>0</v>
      </c>
      <c r="C6811" s="137"/>
      <c r="D6811" s="127" t="s">
        <v>41410</v>
      </c>
      <c r="E6811" s="258">
        <v>0</v>
      </c>
    </row>
    <row r="6812" spans="1:5" ht="15.5" x14ac:dyDescent="0.35">
      <c r="A6812" s="127" t="s">
        <v>39344</v>
      </c>
      <c r="B6812" s="128">
        <v>48966</v>
      </c>
      <c r="C6812" s="137"/>
      <c r="D6812" s="127" t="s">
        <v>41413</v>
      </c>
      <c r="E6812" s="258">
        <v>48966</v>
      </c>
    </row>
    <row r="6813" spans="1:5" ht="15.5" x14ac:dyDescent="0.35">
      <c r="A6813" s="127" t="s">
        <v>39345</v>
      </c>
      <c r="B6813" s="128">
        <v>0</v>
      </c>
      <c r="C6813" s="137"/>
      <c r="D6813" s="127" t="s">
        <v>41416</v>
      </c>
      <c r="E6813" s="258">
        <v>0</v>
      </c>
    </row>
    <row r="6814" spans="1:5" ht="15.5" x14ac:dyDescent="0.35">
      <c r="A6814" s="127" t="s">
        <v>39346</v>
      </c>
      <c r="B6814" s="128">
        <v>0</v>
      </c>
      <c r="C6814" s="137"/>
      <c r="D6814" s="127" t="s">
        <v>41420</v>
      </c>
      <c r="E6814" s="258">
        <v>0</v>
      </c>
    </row>
    <row r="6815" spans="1:5" ht="15.5" x14ac:dyDescent="0.35">
      <c r="A6815" s="127" t="s">
        <v>39347</v>
      </c>
      <c r="B6815" s="128">
        <v>15780</v>
      </c>
      <c r="C6815" s="137"/>
      <c r="D6815" s="127" t="s">
        <v>41424</v>
      </c>
      <c r="E6815" s="258">
        <v>15780</v>
      </c>
    </row>
    <row r="6816" spans="1:5" ht="15.5" x14ac:dyDescent="0.35">
      <c r="A6816" s="127" t="s">
        <v>39348</v>
      </c>
      <c r="B6816" s="128">
        <v>0</v>
      </c>
      <c r="C6816" s="137"/>
      <c r="D6816" s="127" t="s">
        <v>41427</v>
      </c>
      <c r="E6816" s="258">
        <v>0</v>
      </c>
    </row>
    <row r="6817" spans="1:5" ht="15.5" x14ac:dyDescent="0.35">
      <c r="A6817" s="127" t="s">
        <v>39349</v>
      </c>
      <c r="B6817" s="128">
        <v>0</v>
      </c>
      <c r="C6817" s="137"/>
      <c r="D6817" s="127" t="s">
        <v>41430</v>
      </c>
      <c r="E6817" s="258">
        <v>0</v>
      </c>
    </row>
    <row r="6818" spans="1:5" ht="15.5" x14ac:dyDescent="0.35">
      <c r="A6818" s="127" t="s">
        <v>39350</v>
      </c>
      <c r="B6818" s="128">
        <v>0</v>
      </c>
      <c r="C6818" s="137"/>
      <c r="D6818" s="127" t="s">
        <v>41433</v>
      </c>
      <c r="E6818" s="258">
        <v>0</v>
      </c>
    </row>
    <row r="6819" spans="1:5" ht="15.5" x14ac:dyDescent="0.35">
      <c r="A6819" s="127" t="s">
        <v>39351</v>
      </c>
      <c r="B6819" s="128">
        <v>14432</v>
      </c>
      <c r="C6819" s="137"/>
      <c r="D6819" s="127" t="s">
        <v>41436</v>
      </c>
      <c r="E6819" s="258">
        <v>14432</v>
      </c>
    </row>
    <row r="6820" spans="1:5" ht="15.5" x14ac:dyDescent="0.35">
      <c r="A6820" s="127" t="s">
        <v>39352</v>
      </c>
      <c r="B6820" s="128">
        <v>0</v>
      </c>
      <c r="C6820" s="137"/>
      <c r="D6820" s="127" t="s">
        <v>41439</v>
      </c>
      <c r="E6820" s="258">
        <v>0</v>
      </c>
    </row>
    <row r="6821" spans="1:5" ht="15.5" x14ac:dyDescent="0.35">
      <c r="A6821" s="127" t="s">
        <v>39353</v>
      </c>
      <c r="B6821" s="128">
        <v>0</v>
      </c>
      <c r="C6821" s="137"/>
      <c r="D6821" s="127" t="s">
        <v>41442</v>
      </c>
      <c r="E6821" s="258">
        <v>0</v>
      </c>
    </row>
    <row r="6822" spans="1:5" ht="15.5" x14ac:dyDescent="0.35">
      <c r="A6822" s="127" t="s">
        <v>39354</v>
      </c>
      <c r="B6822" s="128">
        <v>0</v>
      </c>
      <c r="C6822" s="137"/>
      <c r="D6822" s="127" t="s">
        <v>41445</v>
      </c>
      <c r="E6822" s="258">
        <v>0</v>
      </c>
    </row>
    <row r="6823" spans="1:5" ht="15.5" x14ac:dyDescent="0.35">
      <c r="A6823" s="127" t="s">
        <v>39355</v>
      </c>
      <c r="B6823" s="128">
        <v>0</v>
      </c>
      <c r="C6823" s="137"/>
      <c r="D6823" s="127" t="s">
        <v>41449</v>
      </c>
      <c r="E6823" s="258">
        <v>0</v>
      </c>
    </row>
    <row r="6824" spans="1:5" ht="15.5" x14ac:dyDescent="0.35">
      <c r="A6824" s="127" t="s">
        <v>39356</v>
      </c>
      <c r="B6824" s="128">
        <v>26939</v>
      </c>
      <c r="C6824" s="137"/>
      <c r="D6824" s="127" t="s">
        <v>41453</v>
      </c>
      <c r="E6824" s="258">
        <v>26939</v>
      </c>
    </row>
    <row r="6825" spans="1:5" ht="15.5" x14ac:dyDescent="0.35">
      <c r="A6825" s="127" t="s">
        <v>39357</v>
      </c>
      <c r="B6825" s="128">
        <v>20283</v>
      </c>
      <c r="C6825" s="137"/>
      <c r="D6825" s="127" t="s">
        <v>41457</v>
      </c>
      <c r="E6825" s="258">
        <v>20283</v>
      </c>
    </row>
    <row r="6826" spans="1:5" ht="15.5" x14ac:dyDescent="0.35">
      <c r="A6826" s="127" t="s">
        <v>39358</v>
      </c>
      <c r="B6826" s="128">
        <v>52494</v>
      </c>
      <c r="C6826" s="137"/>
      <c r="D6826" s="127" t="s">
        <v>41461</v>
      </c>
      <c r="E6826" s="258">
        <v>52494</v>
      </c>
    </row>
    <row r="6827" spans="1:5" ht="15.5" x14ac:dyDescent="0.35">
      <c r="A6827" s="127" t="s">
        <v>39359</v>
      </c>
      <c r="B6827" s="128">
        <v>0</v>
      </c>
      <c r="C6827" s="137"/>
      <c r="D6827" s="127" t="s">
        <v>41466</v>
      </c>
      <c r="E6827" s="258">
        <v>0</v>
      </c>
    </row>
    <row r="6828" spans="1:5" ht="15.5" x14ac:dyDescent="0.35">
      <c r="A6828" s="127" t="s">
        <v>39360</v>
      </c>
      <c r="B6828" s="128">
        <v>0</v>
      </c>
      <c r="C6828" s="137"/>
      <c r="D6828" s="127" t="s">
        <v>41470</v>
      </c>
      <c r="E6828" s="258">
        <v>0</v>
      </c>
    </row>
    <row r="6829" spans="1:5" ht="15.5" x14ac:dyDescent="0.35">
      <c r="A6829" s="127" t="s">
        <v>39361</v>
      </c>
      <c r="B6829" s="128">
        <v>0</v>
      </c>
      <c r="C6829" s="137"/>
      <c r="D6829" s="127" t="s">
        <v>41473</v>
      </c>
      <c r="E6829" s="258">
        <v>0</v>
      </c>
    </row>
    <row r="6830" spans="1:5" ht="15.5" x14ac:dyDescent="0.35">
      <c r="A6830" s="127" t="s">
        <v>39362</v>
      </c>
      <c r="B6830" s="128">
        <v>0</v>
      </c>
      <c r="C6830" s="137"/>
      <c r="D6830" s="127" t="s">
        <v>41476</v>
      </c>
      <c r="E6830" s="258">
        <v>0</v>
      </c>
    </row>
    <row r="6831" spans="1:5" ht="15.5" x14ac:dyDescent="0.35">
      <c r="A6831" s="127" t="s">
        <v>39363</v>
      </c>
      <c r="B6831" s="128">
        <v>0</v>
      </c>
      <c r="C6831" s="137"/>
      <c r="D6831" s="127" t="s">
        <v>41479</v>
      </c>
      <c r="E6831" s="258">
        <v>0</v>
      </c>
    </row>
    <row r="6832" spans="1:5" ht="15.5" x14ac:dyDescent="0.35">
      <c r="A6832" s="127" t="s">
        <v>39364</v>
      </c>
      <c r="B6832" s="128">
        <v>0</v>
      </c>
      <c r="C6832" s="137"/>
      <c r="D6832" s="127" t="s">
        <v>41483</v>
      </c>
      <c r="E6832" s="258">
        <v>0</v>
      </c>
    </row>
    <row r="6833" spans="1:5" ht="15.5" x14ac:dyDescent="0.35">
      <c r="A6833" s="127" t="s">
        <v>39365</v>
      </c>
      <c r="B6833" s="128">
        <v>0</v>
      </c>
      <c r="C6833" s="137"/>
      <c r="D6833" s="127" t="s">
        <v>41486</v>
      </c>
      <c r="E6833" s="258">
        <v>0</v>
      </c>
    </row>
    <row r="6834" spans="1:5" ht="15.5" x14ac:dyDescent="0.35">
      <c r="A6834" s="127" t="s">
        <v>39366</v>
      </c>
      <c r="B6834" s="128">
        <v>7826</v>
      </c>
      <c r="C6834" s="137"/>
      <c r="D6834" s="127" t="s">
        <v>41490</v>
      </c>
      <c r="E6834" s="258">
        <v>7826</v>
      </c>
    </row>
    <row r="6835" spans="1:5" ht="15.5" x14ac:dyDescent="0.35">
      <c r="A6835" s="127" t="s">
        <v>39367</v>
      </c>
      <c r="B6835" s="128">
        <v>16846</v>
      </c>
      <c r="C6835" s="137"/>
      <c r="D6835" s="127" t="s">
        <v>41494</v>
      </c>
      <c r="E6835" s="258">
        <v>16846</v>
      </c>
    </row>
    <row r="6836" spans="1:5" ht="15.5" x14ac:dyDescent="0.35">
      <c r="A6836" s="127" t="s">
        <v>39368</v>
      </c>
      <c r="B6836" s="128">
        <v>33329</v>
      </c>
      <c r="C6836" s="137"/>
      <c r="D6836" s="127" t="s">
        <v>41500</v>
      </c>
      <c r="E6836" s="258">
        <v>33329</v>
      </c>
    </row>
    <row r="6837" spans="1:5" ht="15.5" x14ac:dyDescent="0.35">
      <c r="A6837" s="127" t="s">
        <v>39369</v>
      </c>
      <c r="B6837" s="128">
        <v>5293</v>
      </c>
      <c r="C6837" s="137"/>
      <c r="D6837" s="127" t="s">
        <v>41504</v>
      </c>
      <c r="E6837" s="258">
        <v>5293</v>
      </c>
    </row>
    <row r="6838" spans="1:5" ht="15.5" x14ac:dyDescent="0.35">
      <c r="A6838" s="127" t="s">
        <v>39370</v>
      </c>
      <c r="B6838" s="128">
        <v>0</v>
      </c>
      <c r="C6838" s="137"/>
      <c r="D6838" s="127" t="s">
        <v>41507</v>
      </c>
      <c r="E6838" s="258">
        <v>0</v>
      </c>
    </row>
    <row r="6839" spans="1:5" ht="15.5" x14ac:dyDescent="0.35">
      <c r="A6839" s="127" t="s">
        <v>39371</v>
      </c>
      <c r="B6839" s="128">
        <v>120742</v>
      </c>
      <c r="C6839" s="137"/>
      <c r="D6839" s="127" t="s">
        <v>41511</v>
      </c>
      <c r="E6839" s="258">
        <v>120742</v>
      </c>
    </row>
    <row r="6840" spans="1:5" ht="15.5" x14ac:dyDescent="0.35">
      <c r="A6840" s="127" t="s">
        <v>39372</v>
      </c>
      <c r="B6840" s="128">
        <v>0</v>
      </c>
      <c r="C6840" s="137"/>
      <c r="D6840" s="127" t="s">
        <v>41515</v>
      </c>
      <c r="E6840" s="258">
        <v>0</v>
      </c>
    </row>
    <row r="6841" spans="1:5" ht="15.5" x14ac:dyDescent="0.35">
      <c r="A6841" s="127" t="s">
        <v>39373</v>
      </c>
      <c r="B6841" s="128">
        <v>494233</v>
      </c>
      <c r="C6841" s="137"/>
      <c r="D6841" s="127" t="s">
        <v>41519</v>
      </c>
      <c r="E6841" s="258">
        <v>494233</v>
      </c>
    </row>
    <row r="6842" spans="1:5" ht="15.5" x14ac:dyDescent="0.35">
      <c r="A6842" s="127" t="s">
        <v>39374</v>
      </c>
      <c r="B6842" s="128">
        <v>0</v>
      </c>
      <c r="C6842" s="137"/>
      <c r="D6842" s="127" t="s">
        <v>41524</v>
      </c>
      <c r="E6842" s="258">
        <v>0</v>
      </c>
    </row>
    <row r="6843" spans="1:5" ht="15.5" x14ac:dyDescent="0.35">
      <c r="A6843" s="127" t="s">
        <v>39375</v>
      </c>
      <c r="B6843" s="128">
        <v>0</v>
      </c>
      <c r="C6843" s="137"/>
      <c r="D6843" s="127" t="s">
        <v>41527</v>
      </c>
      <c r="E6843" s="258">
        <v>0</v>
      </c>
    </row>
    <row r="6844" spans="1:5" ht="15.5" x14ac:dyDescent="0.35">
      <c r="A6844" s="127" t="s">
        <v>39376</v>
      </c>
      <c r="B6844" s="128">
        <v>228754</v>
      </c>
      <c r="C6844" s="137"/>
      <c r="D6844" s="127" t="s">
        <v>41531</v>
      </c>
      <c r="E6844" s="258">
        <v>228754</v>
      </c>
    </row>
    <row r="6845" spans="1:5" ht="15.5" x14ac:dyDescent="0.35">
      <c r="A6845" s="127" t="s">
        <v>39377</v>
      </c>
      <c r="B6845" s="128">
        <v>278478</v>
      </c>
      <c r="C6845" s="137"/>
      <c r="D6845" s="127" t="s">
        <v>41536</v>
      </c>
      <c r="E6845" s="258">
        <v>278478</v>
      </c>
    </row>
    <row r="6846" spans="1:5" ht="15.5" x14ac:dyDescent="0.35">
      <c r="A6846" s="127" t="s">
        <v>39378</v>
      </c>
      <c r="B6846" s="128">
        <v>32202</v>
      </c>
      <c r="C6846" s="137"/>
      <c r="D6846" s="127" t="s">
        <v>41541</v>
      </c>
      <c r="E6846" s="258">
        <v>32202</v>
      </c>
    </row>
    <row r="6847" spans="1:5" ht="15.5" x14ac:dyDescent="0.35">
      <c r="A6847" s="127" t="s">
        <v>39379</v>
      </c>
      <c r="B6847" s="128">
        <v>0</v>
      </c>
      <c r="C6847" s="137"/>
      <c r="D6847" s="127" t="s">
        <v>41545</v>
      </c>
      <c r="E6847" s="258">
        <v>0</v>
      </c>
    </row>
    <row r="6848" spans="1:5" ht="15.5" x14ac:dyDescent="0.35">
      <c r="A6848" s="127" t="s">
        <v>39380</v>
      </c>
      <c r="B6848" s="128">
        <v>149337</v>
      </c>
      <c r="C6848" s="137"/>
      <c r="D6848" s="127" t="s">
        <v>41549</v>
      </c>
      <c r="E6848" s="258">
        <v>149337</v>
      </c>
    </row>
    <row r="6849" spans="1:5" ht="15.5" x14ac:dyDescent="0.35">
      <c r="A6849" s="127" t="s">
        <v>39381</v>
      </c>
      <c r="B6849" s="128">
        <v>61493</v>
      </c>
      <c r="C6849" s="137"/>
      <c r="D6849" s="127" t="s">
        <v>41554</v>
      </c>
      <c r="E6849" s="258">
        <v>61493</v>
      </c>
    </row>
    <row r="6850" spans="1:5" ht="15.5" x14ac:dyDescent="0.35">
      <c r="A6850" s="127" t="s">
        <v>39382</v>
      </c>
      <c r="B6850" s="128">
        <v>0</v>
      </c>
      <c r="C6850" s="137"/>
      <c r="D6850" s="127" t="s">
        <v>40219</v>
      </c>
      <c r="E6850" s="258">
        <v>0</v>
      </c>
    </row>
    <row r="6851" spans="1:5" ht="15.5" x14ac:dyDescent="0.35">
      <c r="A6851" s="127" t="s">
        <v>39383</v>
      </c>
      <c r="B6851" s="128">
        <v>0</v>
      </c>
      <c r="C6851" s="137"/>
      <c r="D6851" s="127" t="s">
        <v>40223</v>
      </c>
      <c r="E6851" s="258">
        <v>0</v>
      </c>
    </row>
    <row r="6852" spans="1:5" ht="15.5" x14ac:dyDescent="0.35">
      <c r="A6852" s="127" t="s">
        <v>39384</v>
      </c>
      <c r="B6852" s="128">
        <v>412773</v>
      </c>
      <c r="C6852" s="137"/>
      <c r="D6852" s="127" t="s">
        <v>40227</v>
      </c>
      <c r="E6852" s="258">
        <v>412773</v>
      </c>
    </row>
    <row r="6853" spans="1:5" ht="15.5" x14ac:dyDescent="0.35">
      <c r="A6853" s="127" t="s">
        <v>39385</v>
      </c>
      <c r="B6853" s="128">
        <v>0</v>
      </c>
      <c r="C6853" s="137"/>
      <c r="D6853" s="127" t="s">
        <v>40231</v>
      </c>
      <c r="E6853" s="258">
        <v>0</v>
      </c>
    </row>
    <row r="6854" spans="1:5" ht="15.5" x14ac:dyDescent="0.35">
      <c r="A6854" s="127" t="s">
        <v>39386</v>
      </c>
      <c r="B6854" s="128">
        <v>0</v>
      </c>
      <c r="C6854" s="137"/>
      <c r="D6854" s="127" t="s">
        <v>40235</v>
      </c>
      <c r="E6854" s="258">
        <v>0</v>
      </c>
    </row>
    <row r="6855" spans="1:5" ht="15.5" x14ac:dyDescent="0.35">
      <c r="A6855" s="127" t="s">
        <v>39387</v>
      </c>
      <c r="B6855" s="128">
        <v>0</v>
      </c>
      <c r="C6855" s="137"/>
      <c r="D6855" s="127" t="s">
        <v>40239</v>
      </c>
      <c r="E6855" s="258">
        <v>0</v>
      </c>
    </row>
    <row r="6856" spans="1:5" ht="15.5" x14ac:dyDescent="0.35">
      <c r="A6856" s="127" t="s">
        <v>39388</v>
      </c>
      <c r="B6856" s="128">
        <v>0</v>
      </c>
      <c r="C6856" s="137"/>
      <c r="D6856" s="127" t="s">
        <v>40242</v>
      </c>
      <c r="E6856" s="258">
        <v>0</v>
      </c>
    </row>
    <row r="6857" spans="1:5" ht="15.5" x14ac:dyDescent="0.35">
      <c r="A6857" s="127" t="s">
        <v>39389</v>
      </c>
      <c r="B6857" s="128">
        <v>90233</v>
      </c>
      <c r="C6857" s="137"/>
      <c r="D6857" s="127" t="s">
        <v>40246</v>
      </c>
      <c r="E6857" s="258">
        <v>90233</v>
      </c>
    </row>
    <row r="6858" spans="1:5" ht="15.5" x14ac:dyDescent="0.35">
      <c r="A6858" s="127" t="s">
        <v>39390</v>
      </c>
      <c r="B6858" s="128">
        <v>24511</v>
      </c>
      <c r="C6858" s="137"/>
      <c r="D6858" s="127" t="s">
        <v>40251</v>
      </c>
      <c r="E6858" s="258">
        <v>24511</v>
      </c>
    </row>
    <row r="6859" spans="1:5" ht="15.5" x14ac:dyDescent="0.35">
      <c r="A6859" s="127" t="s">
        <v>39391</v>
      </c>
      <c r="B6859" s="128">
        <v>51301</v>
      </c>
      <c r="C6859" s="137"/>
      <c r="D6859" s="127" t="s">
        <v>40256</v>
      </c>
      <c r="E6859" s="258">
        <v>51301</v>
      </c>
    </row>
    <row r="6860" spans="1:5" ht="15.5" x14ac:dyDescent="0.35">
      <c r="A6860" s="127" t="s">
        <v>39392</v>
      </c>
      <c r="B6860" s="128">
        <v>54697</v>
      </c>
      <c r="C6860" s="137"/>
      <c r="D6860" s="127" t="s">
        <v>40261</v>
      </c>
      <c r="E6860" s="258">
        <v>54697</v>
      </c>
    </row>
    <row r="6861" spans="1:5" ht="15.5" x14ac:dyDescent="0.35">
      <c r="A6861" s="127" t="s">
        <v>39393</v>
      </c>
      <c r="B6861" s="128">
        <v>36170</v>
      </c>
      <c r="C6861" s="137"/>
      <c r="D6861" s="127" t="s">
        <v>40266</v>
      </c>
      <c r="E6861" s="258">
        <v>36170</v>
      </c>
    </row>
    <row r="6862" spans="1:5" ht="15.5" x14ac:dyDescent="0.35">
      <c r="A6862" s="127" t="s">
        <v>39394</v>
      </c>
      <c r="B6862" s="128">
        <v>0</v>
      </c>
      <c r="C6862" s="137"/>
      <c r="D6862" s="127" t="s">
        <v>40271</v>
      </c>
      <c r="E6862" s="258">
        <v>0</v>
      </c>
    </row>
    <row r="6863" spans="1:5" ht="15.5" x14ac:dyDescent="0.35">
      <c r="A6863" s="127" t="s">
        <v>39395</v>
      </c>
      <c r="B6863" s="128">
        <v>108704</v>
      </c>
      <c r="C6863" s="137"/>
      <c r="D6863" s="127" t="s">
        <v>40275</v>
      </c>
      <c r="E6863" s="258">
        <v>108704</v>
      </c>
    </row>
    <row r="6864" spans="1:5" ht="15.5" x14ac:dyDescent="0.35">
      <c r="A6864" s="127" t="s">
        <v>39396</v>
      </c>
      <c r="B6864" s="128">
        <v>0</v>
      </c>
      <c r="C6864" s="137"/>
      <c r="D6864" s="127" t="s">
        <v>40280</v>
      </c>
      <c r="E6864" s="258">
        <v>0</v>
      </c>
    </row>
    <row r="6865" spans="1:5" ht="15.5" x14ac:dyDescent="0.35">
      <c r="A6865" s="127" t="s">
        <v>39397</v>
      </c>
      <c r="B6865" s="128">
        <v>33893</v>
      </c>
      <c r="C6865" s="137"/>
      <c r="D6865" s="127" t="s">
        <v>40284</v>
      </c>
      <c r="E6865" s="258">
        <v>33893</v>
      </c>
    </row>
    <row r="6866" spans="1:5" ht="15.5" x14ac:dyDescent="0.35">
      <c r="A6866" s="127" t="s">
        <v>39398</v>
      </c>
      <c r="B6866" s="128">
        <v>1369</v>
      </c>
      <c r="C6866" s="137"/>
      <c r="D6866" s="127" t="s">
        <v>40289</v>
      </c>
      <c r="E6866" s="258">
        <v>1369</v>
      </c>
    </row>
    <row r="6867" spans="1:5" ht="15.5" x14ac:dyDescent="0.35">
      <c r="A6867" s="127" t="s">
        <v>39399</v>
      </c>
      <c r="B6867" s="128">
        <v>82052</v>
      </c>
      <c r="C6867" s="137"/>
      <c r="D6867" s="127" t="s">
        <v>40292</v>
      </c>
      <c r="E6867" s="258">
        <v>82052</v>
      </c>
    </row>
    <row r="6868" spans="1:5" ht="15.5" x14ac:dyDescent="0.35">
      <c r="A6868" s="127" t="s">
        <v>39400</v>
      </c>
      <c r="B6868" s="128">
        <v>0</v>
      </c>
      <c r="C6868" s="137"/>
      <c r="D6868" s="127" t="s">
        <v>40296</v>
      </c>
      <c r="E6868" s="258">
        <v>0</v>
      </c>
    </row>
    <row r="6869" spans="1:5" ht="15.5" x14ac:dyDescent="0.35">
      <c r="A6869" s="127" t="s">
        <v>39401</v>
      </c>
      <c r="B6869" s="128">
        <v>0</v>
      </c>
      <c r="C6869" s="137"/>
      <c r="D6869" s="127" t="s">
        <v>40299</v>
      </c>
      <c r="E6869" s="258">
        <v>0</v>
      </c>
    </row>
    <row r="6870" spans="1:5" ht="15.5" x14ac:dyDescent="0.35">
      <c r="A6870" s="127" t="s">
        <v>39402</v>
      </c>
      <c r="B6870" s="128">
        <v>255136</v>
      </c>
      <c r="C6870" s="137"/>
      <c r="D6870" s="127" t="s">
        <v>40304</v>
      </c>
      <c r="E6870" s="258">
        <v>255136</v>
      </c>
    </row>
    <row r="6871" spans="1:5" ht="15.5" x14ac:dyDescent="0.35">
      <c r="A6871" s="127" t="s">
        <v>39403</v>
      </c>
      <c r="B6871" s="128">
        <v>0</v>
      </c>
      <c r="C6871" s="137"/>
      <c r="D6871" s="127" t="s">
        <v>40308</v>
      </c>
      <c r="E6871" s="258">
        <v>0</v>
      </c>
    </row>
    <row r="6872" spans="1:5" ht="15.5" x14ac:dyDescent="0.35">
      <c r="A6872" s="127" t="s">
        <v>39404</v>
      </c>
      <c r="B6872" s="128">
        <v>0</v>
      </c>
      <c r="C6872" s="137"/>
      <c r="D6872" s="127" t="s">
        <v>40312</v>
      </c>
      <c r="E6872" s="258">
        <v>0</v>
      </c>
    </row>
    <row r="6873" spans="1:5" ht="15.5" x14ac:dyDescent="0.35">
      <c r="A6873" s="127" t="s">
        <v>39405</v>
      </c>
      <c r="B6873" s="128">
        <v>427604</v>
      </c>
      <c r="C6873" s="137"/>
      <c r="D6873" s="127" t="s">
        <v>40317</v>
      </c>
      <c r="E6873" s="258">
        <v>427604</v>
      </c>
    </row>
    <row r="6874" spans="1:5" ht="15.5" x14ac:dyDescent="0.35">
      <c r="A6874" s="127" t="s">
        <v>39406</v>
      </c>
      <c r="B6874" s="128">
        <v>72223</v>
      </c>
      <c r="C6874" s="137"/>
      <c r="D6874" s="127" t="s">
        <v>40322</v>
      </c>
      <c r="E6874" s="258">
        <v>72223</v>
      </c>
    </row>
    <row r="6875" spans="1:5" ht="15.5" x14ac:dyDescent="0.35">
      <c r="A6875" s="127" t="s">
        <v>39407</v>
      </c>
      <c r="B6875" s="128">
        <v>0</v>
      </c>
      <c r="C6875" s="137"/>
      <c r="D6875" s="127" t="s">
        <v>40326</v>
      </c>
      <c r="E6875" s="258">
        <v>0</v>
      </c>
    </row>
    <row r="6876" spans="1:5" ht="15.5" x14ac:dyDescent="0.35">
      <c r="A6876" s="127" t="s">
        <v>39408</v>
      </c>
      <c r="B6876" s="128">
        <v>0</v>
      </c>
      <c r="C6876" s="137"/>
      <c r="D6876" s="127" t="s">
        <v>40330</v>
      </c>
      <c r="E6876" s="258">
        <v>0</v>
      </c>
    </row>
    <row r="6877" spans="1:5" ht="15.5" x14ac:dyDescent="0.35">
      <c r="A6877" s="127" t="s">
        <v>39409</v>
      </c>
      <c r="B6877" s="128">
        <v>21828</v>
      </c>
      <c r="C6877" s="137"/>
      <c r="D6877" s="127" t="s">
        <v>40333</v>
      </c>
      <c r="E6877" s="258">
        <v>21828</v>
      </c>
    </row>
    <row r="6878" spans="1:5" ht="15.5" x14ac:dyDescent="0.35">
      <c r="A6878" s="127" t="s">
        <v>39410</v>
      </c>
      <c r="B6878" s="128">
        <v>0</v>
      </c>
      <c r="C6878" s="137"/>
      <c r="D6878" s="127" t="s">
        <v>40336</v>
      </c>
      <c r="E6878" s="258">
        <v>0</v>
      </c>
    </row>
    <row r="6879" spans="1:5" ht="15.5" x14ac:dyDescent="0.35">
      <c r="A6879" s="127" t="s">
        <v>39411</v>
      </c>
      <c r="B6879" s="128">
        <v>0</v>
      </c>
      <c r="C6879" s="137"/>
      <c r="D6879" s="127" t="s">
        <v>40340</v>
      </c>
      <c r="E6879" s="258">
        <v>0</v>
      </c>
    </row>
    <row r="6880" spans="1:5" ht="15.5" x14ac:dyDescent="0.35">
      <c r="A6880" s="127" t="s">
        <v>39412</v>
      </c>
      <c r="B6880" s="128">
        <v>219413</v>
      </c>
      <c r="C6880" s="137"/>
      <c r="D6880" s="127" t="s">
        <v>40345</v>
      </c>
      <c r="E6880" s="258">
        <v>219413</v>
      </c>
    </row>
    <row r="6881" spans="1:5" ht="15.5" x14ac:dyDescent="0.35">
      <c r="A6881" s="127" t="s">
        <v>39413</v>
      </c>
      <c r="B6881" s="128">
        <v>0</v>
      </c>
      <c r="C6881" s="137"/>
      <c r="D6881" s="127" t="s">
        <v>40349</v>
      </c>
      <c r="E6881" s="258">
        <v>0</v>
      </c>
    </row>
    <row r="6882" spans="1:5" ht="15.5" x14ac:dyDescent="0.35">
      <c r="A6882" s="127" t="s">
        <v>39414</v>
      </c>
      <c r="B6882" s="128">
        <v>679562</v>
      </c>
      <c r="C6882" s="137"/>
      <c r="D6882" s="127" t="s">
        <v>40354</v>
      </c>
      <c r="E6882" s="258">
        <v>679562</v>
      </c>
    </row>
    <row r="6883" spans="1:5" ht="15.5" x14ac:dyDescent="0.35">
      <c r="A6883" s="127" t="s">
        <v>39415</v>
      </c>
      <c r="B6883" s="128">
        <v>103113</v>
      </c>
      <c r="C6883" s="137"/>
      <c r="D6883" s="127" t="s">
        <v>40359</v>
      </c>
      <c r="E6883" s="258">
        <v>103113</v>
      </c>
    </row>
    <row r="6884" spans="1:5" ht="15.5" x14ac:dyDescent="0.35">
      <c r="A6884" s="127" t="s">
        <v>39416</v>
      </c>
      <c r="B6884" s="128">
        <v>0</v>
      </c>
      <c r="C6884" s="137"/>
      <c r="D6884" s="127" t="s">
        <v>40363</v>
      </c>
      <c r="E6884" s="258">
        <v>0</v>
      </c>
    </row>
    <row r="6885" spans="1:5" ht="15.5" x14ac:dyDescent="0.35">
      <c r="A6885" s="127" t="s">
        <v>39417</v>
      </c>
      <c r="B6885" s="128">
        <v>14436</v>
      </c>
      <c r="C6885" s="137"/>
      <c r="D6885" s="127" t="s">
        <v>40367</v>
      </c>
      <c r="E6885" s="258">
        <v>14436</v>
      </c>
    </row>
    <row r="6886" spans="1:5" ht="15.5" x14ac:dyDescent="0.35">
      <c r="A6886" s="127" t="s">
        <v>39418</v>
      </c>
      <c r="B6886" s="128">
        <v>4943</v>
      </c>
      <c r="C6886" s="137"/>
      <c r="D6886" s="127" t="s">
        <v>40371</v>
      </c>
      <c r="E6886" s="258">
        <v>4943</v>
      </c>
    </row>
    <row r="6887" spans="1:5" ht="15.5" x14ac:dyDescent="0.35">
      <c r="A6887" s="127" t="s">
        <v>39419</v>
      </c>
      <c r="B6887" s="128">
        <v>2958</v>
      </c>
      <c r="C6887" s="137"/>
      <c r="D6887" s="127" t="s">
        <v>40376</v>
      </c>
      <c r="E6887" s="258">
        <v>2958</v>
      </c>
    </row>
    <row r="6888" spans="1:5" ht="15.5" x14ac:dyDescent="0.35">
      <c r="A6888" s="127" t="s">
        <v>39420</v>
      </c>
      <c r="B6888" s="128">
        <v>195994</v>
      </c>
      <c r="C6888" s="137"/>
      <c r="D6888" s="127" t="s">
        <v>40381</v>
      </c>
      <c r="E6888" s="258">
        <v>195994</v>
      </c>
    </row>
    <row r="6889" spans="1:5" ht="15.5" x14ac:dyDescent="0.35">
      <c r="A6889" s="127" t="s">
        <v>39421</v>
      </c>
      <c r="B6889" s="128">
        <v>32383</v>
      </c>
      <c r="C6889" s="137"/>
      <c r="D6889" s="127" t="s">
        <v>40386</v>
      </c>
      <c r="E6889" s="258">
        <v>32383</v>
      </c>
    </row>
    <row r="6890" spans="1:5" ht="15.5" x14ac:dyDescent="0.35">
      <c r="A6890" s="127" t="s">
        <v>39422</v>
      </c>
      <c r="B6890" s="128">
        <v>151033</v>
      </c>
      <c r="C6890" s="137"/>
      <c r="D6890" s="127" t="s">
        <v>40391</v>
      </c>
      <c r="E6890" s="258">
        <v>151033</v>
      </c>
    </row>
    <row r="6891" spans="1:5" ht="15.5" x14ac:dyDescent="0.35">
      <c r="A6891" s="127" t="s">
        <v>39423</v>
      </c>
      <c r="B6891" s="128">
        <v>0</v>
      </c>
      <c r="C6891" s="137"/>
      <c r="D6891" s="127" t="s">
        <v>40395</v>
      </c>
      <c r="E6891" s="258">
        <v>0</v>
      </c>
    </row>
    <row r="6892" spans="1:5" ht="15.5" x14ac:dyDescent="0.35">
      <c r="A6892" s="127" t="s">
        <v>39424</v>
      </c>
      <c r="B6892" s="128">
        <v>44351</v>
      </c>
      <c r="C6892" s="137"/>
      <c r="D6892" s="127" t="s">
        <v>40399</v>
      </c>
      <c r="E6892" s="258">
        <v>44351</v>
      </c>
    </row>
    <row r="6893" spans="1:5" ht="15.5" x14ac:dyDescent="0.35">
      <c r="A6893" s="127" t="s">
        <v>39425</v>
      </c>
      <c r="B6893" s="128">
        <v>271729</v>
      </c>
      <c r="C6893" s="137"/>
      <c r="D6893" s="127" t="s">
        <v>40404</v>
      </c>
      <c r="E6893" s="258">
        <v>271729</v>
      </c>
    </row>
    <row r="6894" spans="1:5" ht="15.5" x14ac:dyDescent="0.35">
      <c r="A6894" s="127" t="s">
        <v>39426</v>
      </c>
      <c r="B6894" s="128">
        <v>68617</v>
      </c>
      <c r="C6894" s="137"/>
      <c r="D6894" s="127" t="s">
        <v>40409</v>
      </c>
      <c r="E6894" s="258">
        <v>68617</v>
      </c>
    </row>
    <row r="6895" spans="1:5" ht="15.5" x14ac:dyDescent="0.35">
      <c r="A6895" s="127" t="s">
        <v>39427</v>
      </c>
      <c r="B6895" s="128">
        <v>54205</v>
      </c>
      <c r="C6895" s="137"/>
      <c r="D6895" s="127" t="s">
        <v>40414</v>
      </c>
      <c r="E6895" s="258">
        <v>54205</v>
      </c>
    </row>
    <row r="6896" spans="1:5" ht="15.5" x14ac:dyDescent="0.35">
      <c r="A6896" s="127" t="s">
        <v>39428</v>
      </c>
      <c r="B6896" s="128">
        <v>178166</v>
      </c>
      <c r="C6896" s="137"/>
      <c r="D6896" s="127" t="s">
        <v>40419</v>
      </c>
      <c r="E6896" s="258">
        <v>178166</v>
      </c>
    </row>
    <row r="6897" spans="1:5" ht="15.5" x14ac:dyDescent="0.35">
      <c r="A6897" s="127" t="s">
        <v>39429</v>
      </c>
      <c r="B6897" s="128">
        <v>0</v>
      </c>
      <c r="C6897" s="137"/>
      <c r="D6897" s="127" t="s">
        <v>40423</v>
      </c>
      <c r="E6897" s="258">
        <v>0</v>
      </c>
    </row>
    <row r="6898" spans="1:5" ht="15.5" x14ac:dyDescent="0.35">
      <c r="A6898" s="127" t="s">
        <v>39430</v>
      </c>
      <c r="B6898" s="128">
        <v>0</v>
      </c>
      <c r="C6898" s="137"/>
      <c r="D6898" s="127" t="s">
        <v>40427</v>
      </c>
      <c r="E6898" s="258">
        <v>0</v>
      </c>
    </row>
    <row r="6899" spans="1:5" ht="15.5" x14ac:dyDescent="0.35">
      <c r="A6899" s="127" t="s">
        <v>39431</v>
      </c>
      <c r="B6899" s="128">
        <v>0</v>
      </c>
      <c r="C6899" s="137"/>
      <c r="D6899" s="127" t="s">
        <v>40430</v>
      </c>
      <c r="E6899" s="258">
        <v>0</v>
      </c>
    </row>
    <row r="6900" spans="1:5" ht="15.5" x14ac:dyDescent="0.35">
      <c r="A6900" s="127" t="s">
        <v>39432</v>
      </c>
      <c r="B6900" s="128">
        <v>59816</v>
      </c>
      <c r="C6900" s="137"/>
      <c r="D6900" s="127" t="s">
        <v>40434</v>
      </c>
      <c r="E6900" s="258">
        <v>59816</v>
      </c>
    </row>
    <row r="6901" spans="1:5" ht="15.5" x14ac:dyDescent="0.35">
      <c r="A6901" s="127" t="s">
        <v>39433</v>
      </c>
      <c r="B6901" s="128">
        <v>2193</v>
      </c>
      <c r="C6901" s="137"/>
      <c r="D6901" s="127" t="s">
        <v>40439</v>
      </c>
      <c r="E6901" s="258">
        <v>2193</v>
      </c>
    </row>
    <row r="6902" spans="1:5" ht="15.5" x14ac:dyDescent="0.35">
      <c r="A6902" s="127" t="s">
        <v>39434</v>
      </c>
      <c r="B6902" s="128">
        <v>36031</v>
      </c>
      <c r="C6902" s="137"/>
      <c r="D6902" s="127" t="s">
        <v>40444</v>
      </c>
      <c r="E6902" s="258">
        <v>36031</v>
      </c>
    </row>
    <row r="6903" spans="1:5" ht="15.5" x14ac:dyDescent="0.35">
      <c r="A6903" s="127" t="s">
        <v>39435</v>
      </c>
      <c r="B6903" s="128">
        <v>25064</v>
      </c>
      <c r="C6903" s="137"/>
      <c r="D6903" s="127" t="s">
        <v>40450</v>
      </c>
      <c r="E6903" s="258">
        <v>25064</v>
      </c>
    </row>
    <row r="6904" spans="1:5" ht="15.5" x14ac:dyDescent="0.35">
      <c r="A6904" s="127" t="s">
        <v>39436</v>
      </c>
      <c r="B6904" s="128">
        <v>271846</v>
      </c>
      <c r="C6904" s="137"/>
      <c r="D6904" s="127" t="s">
        <v>40455</v>
      </c>
      <c r="E6904" s="258">
        <v>271846</v>
      </c>
    </row>
    <row r="6905" spans="1:5" ht="15.5" x14ac:dyDescent="0.35">
      <c r="A6905" s="127" t="s">
        <v>39437</v>
      </c>
      <c r="B6905" s="128">
        <v>0</v>
      </c>
      <c r="C6905" s="137"/>
      <c r="D6905" s="127" t="s">
        <v>40459</v>
      </c>
      <c r="E6905" s="258">
        <v>0</v>
      </c>
    </row>
    <row r="6906" spans="1:5" ht="15.5" x14ac:dyDescent="0.35">
      <c r="A6906" s="127" t="s">
        <v>39438</v>
      </c>
      <c r="B6906" s="128">
        <v>94716</v>
      </c>
      <c r="C6906" s="137"/>
      <c r="D6906" s="127" t="s">
        <v>40464</v>
      </c>
      <c r="E6906" s="258">
        <v>94716</v>
      </c>
    </row>
    <row r="6907" spans="1:5" ht="15.5" x14ac:dyDescent="0.35">
      <c r="A6907" s="127" t="s">
        <v>39439</v>
      </c>
      <c r="B6907" s="128">
        <v>42296</v>
      </c>
      <c r="C6907" s="137"/>
      <c r="D6907" s="127" t="s">
        <v>40469</v>
      </c>
      <c r="E6907" s="258">
        <v>42296</v>
      </c>
    </row>
    <row r="6908" spans="1:5" ht="15.5" x14ac:dyDescent="0.35">
      <c r="A6908" s="127" t="s">
        <v>39440</v>
      </c>
      <c r="B6908" s="128">
        <v>0</v>
      </c>
      <c r="C6908" s="137"/>
      <c r="D6908" s="127" t="s">
        <v>40473</v>
      </c>
      <c r="E6908" s="258">
        <v>0</v>
      </c>
    </row>
    <row r="6909" spans="1:5" ht="15.5" x14ac:dyDescent="0.35">
      <c r="A6909" s="127" t="s">
        <v>39441</v>
      </c>
      <c r="B6909" s="128">
        <v>0</v>
      </c>
      <c r="C6909" s="137"/>
      <c r="D6909" s="127" t="s">
        <v>40477</v>
      </c>
      <c r="E6909" s="258">
        <v>0</v>
      </c>
    </row>
    <row r="6910" spans="1:5" ht="15.5" x14ac:dyDescent="0.35">
      <c r="A6910" s="127" t="s">
        <v>39442</v>
      </c>
      <c r="B6910" s="128">
        <v>232276</v>
      </c>
      <c r="C6910" s="137"/>
      <c r="D6910" s="127" t="s">
        <v>40482</v>
      </c>
      <c r="E6910" s="258">
        <v>232276</v>
      </c>
    </row>
    <row r="6911" spans="1:5" ht="15.5" x14ac:dyDescent="0.35">
      <c r="A6911" s="127" t="s">
        <v>39443</v>
      </c>
      <c r="B6911" s="128">
        <v>884115</v>
      </c>
      <c r="C6911" s="137"/>
      <c r="D6911" s="127" t="s">
        <v>40487</v>
      </c>
      <c r="E6911" s="258">
        <v>884115</v>
      </c>
    </row>
    <row r="6912" spans="1:5" ht="15.5" x14ac:dyDescent="0.35">
      <c r="A6912" s="127" t="s">
        <v>39444</v>
      </c>
      <c r="B6912" s="128">
        <v>0</v>
      </c>
      <c r="C6912" s="137"/>
      <c r="D6912" s="127" t="s">
        <v>40491</v>
      </c>
      <c r="E6912" s="258">
        <v>0</v>
      </c>
    </row>
    <row r="6913" spans="1:5" ht="15.5" x14ac:dyDescent="0.35">
      <c r="A6913" s="127" t="s">
        <v>39445</v>
      </c>
      <c r="B6913" s="128">
        <v>6092</v>
      </c>
      <c r="C6913" s="137"/>
      <c r="D6913" s="127" t="s">
        <v>40494</v>
      </c>
      <c r="E6913" s="258">
        <v>6092</v>
      </c>
    </row>
    <row r="6914" spans="1:5" ht="15.5" x14ac:dyDescent="0.35">
      <c r="A6914" s="127" t="s">
        <v>39446</v>
      </c>
      <c r="B6914" s="128">
        <v>73466</v>
      </c>
      <c r="C6914" s="137"/>
      <c r="D6914" s="127" t="s">
        <v>40498</v>
      </c>
      <c r="E6914" s="258">
        <v>73466</v>
      </c>
    </row>
    <row r="6915" spans="1:5" ht="15.5" x14ac:dyDescent="0.35">
      <c r="A6915" s="127" t="s">
        <v>39447</v>
      </c>
      <c r="B6915" s="128">
        <v>0</v>
      </c>
      <c r="C6915" s="137"/>
      <c r="D6915" s="127" t="s">
        <v>40502</v>
      </c>
      <c r="E6915" s="258">
        <v>0</v>
      </c>
    </row>
    <row r="6916" spans="1:5" ht="15.5" x14ac:dyDescent="0.35">
      <c r="A6916" s="127" t="s">
        <v>39448</v>
      </c>
      <c r="B6916" s="128">
        <v>93421</v>
      </c>
      <c r="C6916" s="137"/>
      <c r="D6916" s="127" t="s">
        <v>40506</v>
      </c>
      <c r="E6916" s="258">
        <v>93421</v>
      </c>
    </row>
    <row r="6917" spans="1:5" ht="15.5" x14ac:dyDescent="0.35">
      <c r="A6917" s="127" t="s">
        <v>39449</v>
      </c>
      <c r="B6917" s="128">
        <v>368065</v>
      </c>
      <c r="C6917" s="137"/>
      <c r="D6917" s="127" t="s">
        <v>40511</v>
      </c>
      <c r="E6917" s="258">
        <v>368065</v>
      </c>
    </row>
    <row r="6918" spans="1:5" ht="15.5" x14ac:dyDescent="0.35">
      <c r="A6918" s="127" t="s">
        <v>39450</v>
      </c>
      <c r="B6918" s="128">
        <v>57405</v>
      </c>
      <c r="C6918" s="137"/>
      <c r="D6918" s="127" t="s">
        <v>40516</v>
      </c>
      <c r="E6918" s="258">
        <v>57405</v>
      </c>
    </row>
    <row r="6919" spans="1:5" ht="15.5" x14ac:dyDescent="0.35">
      <c r="A6919" s="127" t="s">
        <v>39451</v>
      </c>
      <c r="B6919" s="128">
        <v>38160</v>
      </c>
      <c r="C6919" s="137"/>
      <c r="D6919" s="127" t="s">
        <v>40521</v>
      </c>
      <c r="E6919" s="258">
        <v>38160</v>
      </c>
    </row>
    <row r="6920" spans="1:5" ht="15.5" x14ac:dyDescent="0.35">
      <c r="A6920" s="127" t="s">
        <v>39452</v>
      </c>
      <c r="B6920" s="128">
        <v>0</v>
      </c>
      <c r="C6920" s="137"/>
      <c r="D6920" s="127" t="s">
        <v>40525</v>
      </c>
      <c r="E6920" s="258">
        <v>0</v>
      </c>
    </row>
    <row r="6921" spans="1:5" ht="15.5" x14ac:dyDescent="0.35">
      <c r="A6921" s="127" t="s">
        <v>39453</v>
      </c>
      <c r="B6921" s="128">
        <v>0</v>
      </c>
      <c r="C6921" s="137"/>
      <c r="D6921" s="127" t="s">
        <v>40529</v>
      </c>
      <c r="E6921" s="258">
        <v>0</v>
      </c>
    </row>
    <row r="6922" spans="1:5" ht="15.5" x14ac:dyDescent="0.35">
      <c r="A6922" s="127" t="s">
        <v>39454</v>
      </c>
      <c r="B6922" s="128">
        <v>111134</v>
      </c>
      <c r="C6922" s="137"/>
      <c r="D6922" s="127" t="s">
        <v>40533</v>
      </c>
      <c r="E6922" s="258">
        <v>111134</v>
      </c>
    </row>
    <row r="6923" spans="1:5" ht="15.5" x14ac:dyDescent="0.35">
      <c r="A6923" s="127" t="s">
        <v>39455</v>
      </c>
      <c r="B6923" s="128">
        <v>158434</v>
      </c>
      <c r="C6923" s="137"/>
      <c r="D6923" s="127" t="s">
        <v>40538</v>
      </c>
      <c r="E6923" s="258">
        <v>158434</v>
      </c>
    </row>
    <row r="6924" spans="1:5" ht="15.5" x14ac:dyDescent="0.35">
      <c r="A6924" s="127" t="s">
        <v>39456</v>
      </c>
      <c r="B6924" s="128">
        <v>598160</v>
      </c>
      <c r="C6924" s="137"/>
      <c r="D6924" s="127" t="s">
        <v>40543</v>
      </c>
      <c r="E6924" s="258">
        <v>598160</v>
      </c>
    </row>
    <row r="6925" spans="1:5" ht="15.5" x14ac:dyDescent="0.35">
      <c r="A6925" s="127" t="s">
        <v>39457</v>
      </c>
      <c r="B6925" s="128">
        <v>0</v>
      </c>
      <c r="C6925" s="137"/>
      <c r="D6925" s="127" t="s">
        <v>40548</v>
      </c>
      <c r="E6925" s="258">
        <v>0</v>
      </c>
    </row>
    <row r="6926" spans="1:5" ht="15.5" x14ac:dyDescent="0.35">
      <c r="A6926" s="127" t="s">
        <v>39458</v>
      </c>
      <c r="B6926" s="128">
        <v>0</v>
      </c>
      <c r="C6926" s="137"/>
      <c r="D6926" s="127" t="s">
        <v>40553</v>
      </c>
      <c r="E6926" s="258">
        <v>0</v>
      </c>
    </row>
    <row r="6927" spans="1:5" ht="15.5" x14ac:dyDescent="0.35">
      <c r="A6927" s="127" t="s">
        <v>39459</v>
      </c>
      <c r="B6927" s="128">
        <v>0</v>
      </c>
      <c r="C6927" s="137"/>
      <c r="D6927" s="127" t="s">
        <v>40558</v>
      </c>
      <c r="E6927" s="258">
        <v>0</v>
      </c>
    </row>
    <row r="6928" spans="1:5" ht="15.5" x14ac:dyDescent="0.35">
      <c r="A6928" s="127" t="s">
        <v>39460</v>
      </c>
      <c r="B6928" s="128">
        <v>0</v>
      </c>
      <c r="C6928" s="137"/>
      <c r="D6928" s="127" t="s">
        <v>40561</v>
      </c>
      <c r="E6928" s="258">
        <v>0</v>
      </c>
    </row>
    <row r="6929" spans="1:5" ht="15.5" x14ac:dyDescent="0.35">
      <c r="A6929" s="127" t="s">
        <v>39461</v>
      </c>
      <c r="B6929" s="128">
        <v>0</v>
      </c>
      <c r="C6929" s="137"/>
      <c r="D6929" s="127" t="s">
        <v>40566</v>
      </c>
      <c r="E6929" s="258">
        <v>0</v>
      </c>
    </row>
    <row r="6930" spans="1:5" ht="15.5" x14ac:dyDescent="0.35">
      <c r="A6930" s="127" t="s">
        <v>39462</v>
      </c>
      <c r="B6930" s="128">
        <v>0</v>
      </c>
      <c r="C6930" s="137"/>
      <c r="D6930" s="127" t="s">
        <v>40570</v>
      </c>
      <c r="E6930" s="258">
        <v>0</v>
      </c>
    </row>
    <row r="6931" spans="1:5" ht="15.5" x14ac:dyDescent="0.35">
      <c r="A6931" s="127" t="s">
        <v>39463</v>
      </c>
      <c r="B6931" s="128">
        <v>0</v>
      </c>
      <c r="C6931" s="137"/>
      <c r="D6931" s="127" t="s">
        <v>40573</v>
      </c>
      <c r="E6931" s="258">
        <v>0</v>
      </c>
    </row>
    <row r="6932" spans="1:5" ht="15.5" x14ac:dyDescent="0.35">
      <c r="A6932" s="127" t="s">
        <v>39464</v>
      </c>
      <c r="B6932" s="128">
        <v>0</v>
      </c>
      <c r="C6932" s="137"/>
      <c r="D6932" s="127" t="s">
        <v>40578</v>
      </c>
      <c r="E6932" s="258">
        <v>0</v>
      </c>
    </row>
    <row r="6933" spans="1:5" ht="15.5" x14ac:dyDescent="0.35">
      <c r="A6933" s="127" t="s">
        <v>39465</v>
      </c>
      <c r="B6933" s="128">
        <v>0</v>
      </c>
      <c r="C6933" s="137"/>
      <c r="D6933" s="127" t="s">
        <v>40581</v>
      </c>
      <c r="E6933" s="258">
        <v>0</v>
      </c>
    </row>
    <row r="6934" spans="1:5" ht="15.5" x14ac:dyDescent="0.35">
      <c r="A6934" s="127" t="s">
        <v>39466</v>
      </c>
      <c r="B6934" s="128">
        <v>0</v>
      </c>
      <c r="C6934" s="137"/>
      <c r="D6934" s="127" t="s">
        <v>40584</v>
      </c>
      <c r="E6934" s="258">
        <v>0</v>
      </c>
    </row>
    <row r="6935" spans="1:5" ht="15.5" x14ac:dyDescent="0.35">
      <c r="A6935" s="127" t="s">
        <v>39467</v>
      </c>
      <c r="B6935" s="128">
        <v>4282</v>
      </c>
      <c r="C6935" s="137"/>
      <c r="D6935" s="127" t="s">
        <v>40588</v>
      </c>
      <c r="E6935" s="258">
        <v>4282</v>
      </c>
    </row>
    <row r="6936" spans="1:5" ht="15.5" x14ac:dyDescent="0.35">
      <c r="A6936" s="127" t="s">
        <v>39468</v>
      </c>
      <c r="B6936" s="128">
        <v>0</v>
      </c>
      <c r="C6936" s="137"/>
      <c r="D6936" s="127" t="s">
        <v>40592</v>
      </c>
      <c r="E6936" s="258">
        <v>0</v>
      </c>
    </row>
    <row r="6937" spans="1:5" ht="15.5" x14ac:dyDescent="0.35">
      <c r="A6937" s="127" t="s">
        <v>39469</v>
      </c>
      <c r="B6937" s="128">
        <v>0</v>
      </c>
      <c r="C6937" s="137"/>
      <c r="D6937" s="127" t="s">
        <v>40596</v>
      </c>
      <c r="E6937" s="258">
        <v>0</v>
      </c>
    </row>
    <row r="6938" spans="1:5" ht="15.5" x14ac:dyDescent="0.35">
      <c r="A6938" s="127" t="s">
        <v>39470</v>
      </c>
      <c r="B6938" s="128">
        <v>5762</v>
      </c>
      <c r="C6938" s="137"/>
      <c r="D6938" s="127" t="s">
        <v>40599</v>
      </c>
      <c r="E6938" s="258">
        <v>5762</v>
      </c>
    </row>
    <row r="6939" spans="1:5" ht="15.5" x14ac:dyDescent="0.35">
      <c r="A6939" s="127" t="s">
        <v>39471</v>
      </c>
      <c r="B6939" s="128">
        <v>93976</v>
      </c>
      <c r="C6939" s="137"/>
      <c r="D6939" s="127" t="s">
        <v>40603</v>
      </c>
      <c r="E6939" s="258">
        <v>93976</v>
      </c>
    </row>
    <row r="6940" spans="1:5" ht="15.5" x14ac:dyDescent="0.35">
      <c r="A6940" s="127" t="s">
        <v>39472</v>
      </c>
      <c r="B6940" s="128">
        <v>0</v>
      </c>
      <c r="C6940" s="137"/>
      <c r="D6940" s="127" t="s">
        <v>40608</v>
      </c>
      <c r="E6940" s="258">
        <v>0</v>
      </c>
    </row>
    <row r="6941" spans="1:5" ht="15.5" x14ac:dyDescent="0.35">
      <c r="A6941" s="127" t="s">
        <v>39473</v>
      </c>
      <c r="B6941" s="128">
        <v>904945</v>
      </c>
      <c r="C6941" s="137"/>
      <c r="D6941" s="127" t="s">
        <v>40612</v>
      </c>
      <c r="E6941" s="258">
        <v>904945</v>
      </c>
    </row>
    <row r="6942" spans="1:5" ht="15.5" x14ac:dyDescent="0.35">
      <c r="A6942" s="127" t="s">
        <v>39474</v>
      </c>
      <c r="B6942" s="128">
        <v>0</v>
      </c>
      <c r="C6942" s="137"/>
      <c r="D6942" s="127" t="s">
        <v>40618</v>
      </c>
      <c r="E6942" s="258">
        <v>0</v>
      </c>
    </row>
    <row r="6943" spans="1:5" ht="15.5" x14ac:dyDescent="0.35">
      <c r="A6943" s="127" t="s">
        <v>39475</v>
      </c>
      <c r="B6943" s="128">
        <v>7251</v>
      </c>
      <c r="C6943" s="137"/>
      <c r="D6943" s="127" t="s">
        <v>40622</v>
      </c>
      <c r="E6943" s="258">
        <v>7251</v>
      </c>
    </row>
    <row r="6944" spans="1:5" ht="15.5" x14ac:dyDescent="0.35">
      <c r="A6944" s="127" t="s">
        <v>39476</v>
      </c>
      <c r="B6944" s="128">
        <v>0</v>
      </c>
      <c r="C6944" s="137"/>
      <c r="D6944" s="127" t="s">
        <v>40626</v>
      </c>
      <c r="E6944" s="258">
        <v>0</v>
      </c>
    </row>
    <row r="6945" spans="1:5" ht="15.5" x14ac:dyDescent="0.35">
      <c r="A6945" s="127" t="s">
        <v>39477</v>
      </c>
      <c r="B6945" s="128">
        <v>5604</v>
      </c>
      <c r="C6945" s="137"/>
      <c r="D6945" s="127" t="s">
        <v>40629</v>
      </c>
      <c r="E6945" s="258">
        <v>5604</v>
      </c>
    </row>
    <row r="6946" spans="1:5" ht="15.5" x14ac:dyDescent="0.35">
      <c r="A6946" s="127" t="s">
        <v>39478</v>
      </c>
      <c r="B6946" s="128">
        <v>0</v>
      </c>
      <c r="C6946" s="137"/>
      <c r="D6946" s="127" t="s">
        <v>40632</v>
      </c>
      <c r="E6946" s="258">
        <v>0</v>
      </c>
    </row>
    <row r="6947" spans="1:5" ht="15.5" x14ac:dyDescent="0.35">
      <c r="A6947" s="127" t="s">
        <v>39479</v>
      </c>
      <c r="B6947" s="128">
        <v>0</v>
      </c>
      <c r="C6947" s="137"/>
      <c r="D6947" s="127" t="s">
        <v>40635</v>
      </c>
      <c r="E6947" s="258">
        <v>0</v>
      </c>
    </row>
    <row r="6948" spans="1:5" ht="15.5" x14ac:dyDescent="0.35">
      <c r="A6948" s="127" t="s">
        <v>39480</v>
      </c>
      <c r="B6948" s="128">
        <v>152575</v>
      </c>
      <c r="C6948" s="137"/>
      <c r="D6948" s="127" t="s">
        <v>40639</v>
      </c>
      <c r="E6948" s="258">
        <v>152575</v>
      </c>
    </row>
    <row r="6949" spans="1:5" ht="15.5" x14ac:dyDescent="0.35">
      <c r="A6949" s="127" t="s">
        <v>39481</v>
      </c>
      <c r="B6949" s="128">
        <v>0</v>
      </c>
      <c r="C6949" s="137"/>
      <c r="D6949" s="127" t="s">
        <v>40643</v>
      </c>
      <c r="E6949" s="258">
        <v>0</v>
      </c>
    </row>
    <row r="6950" spans="1:5" ht="15.5" x14ac:dyDescent="0.35">
      <c r="A6950" s="127" t="s">
        <v>39482</v>
      </c>
      <c r="B6950" s="128">
        <v>0</v>
      </c>
      <c r="C6950" s="137"/>
      <c r="D6950" s="127" t="s">
        <v>40647</v>
      </c>
      <c r="E6950" s="258">
        <v>0</v>
      </c>
    </row>
    <row r="6951" spans="1:5" ht="15.5" x14ac:dyDescent="0.35">
      <c r="A6951" s="127" t="s">
        <v>39483</v>
      </c>
      <c r="B6951" s="128">
        <v>563084</v>
      </c>
      <c r="C6951" s="137"/>
      <c r="D6951" s="127" t="s">
        <v>40651</v>
      </c>
      <c r="E6951" s="258">
        <v>563084</v>
      </c>
    </row>
    <row r="6952" spans="1:5" ht="15.5" x14ac:dyDescent="0.35">
      <c r="A6952" s="127" t="s">
        <v>39484</v>
      </c>
      <c r="B6952" s="128">
        <v>0</v>
      </c>
      <c r="C6952" s="137"/>
      <c r="D6952" s="127" t="s">
        <v>40655</v>
      </c>
      <c r="E6952" s="258">
        <v>0</v>
      </c>
    </row>
    <row r="6953" spans="1:5" ht="15.5" x14ac:dyDescent="0.35">
      <c r="A6953" s="127" t="s">
        <v>39485</v>
      </c>
      <c r="B6953" s="128">
        <v>33036</v>
      </c>
      <c r="C6953" s="137"/>
      <c r="D6953" s="127" t="s">
        <v>40660</v>
      </c>
      <c r="E6953" s="258">
        <v>33036</v>
      </c>
    </row>
    <row r="6954" spans="1:5" ht="15.5" x14ac:dyDescent="0.35">
      <c r="A6954" s="127" t="s">
        <v>39486</v>
      </c>
      <c r="B6954" s="128">
        <v>0</v>
      </c>
      <c r="C6954" s="137"/>
      <c r="D6954" s="127" t="s">
        <v>40665</v>
      </c>
      <c r="E6954" s="258">
        <v>0</v>
      </c>
    </row>
    <row r="6955" spans="1:5" ht="15.5" x14ac:dyDescent="0.35">
      <c r="A6955" s="127" t="s">
        <v>39487</v>
      </c>
      <c r="B6955" s="128">
        <v>697</v>
      </c>
      <c r="C6955" s="137"/>
      <c r="D6955" s="127" t="s">
        <v>40668</v>
      </c>
      <c r="E6955" s="258">
        <v>697</v>
      </c>
    </row>
    <row r="6956" spans="1:5" ht="15.5" x14ac:dyDescent="0.35">
      <c r="A6956" s="127" t="s">
        <v>39488</v>
      </c>
      <c r="B6956" s="128">
        <v>30670</v>
      </c>
      <c r="C6956" s="137"/>
      <c r="D6956" s="127" t="s">
        <v>40672</v>
      </c>
      <c r="E6956" s="258">
        <v>30670</v>
      </c>
    </row>
    <row r="6957" spans="1:5" ht="15.5" x14ac:dyDescent="0.35">
      <c r="A6957" s="127" t="s">
        <v>39489</v>
      </c>
      <c r="B6957" s="128">
        <v>22106</v>
      </c>
      <c r="C6957" s="137"/>
      <c r="D6957" s="127" t="s">
        <v>40677</v>
      </c>
      <c r="E6957" s="258">
        <v>22106</v>
      </c>
    </row>
    <row r="6958" spans="1:5" ht="15.5" x14ac:dyDescent="0.35">
      <c r="A6958" s="127" t="s">
        <v>39490</v>
      </c>
      <c r="B6958" s="128">
        <v>126513</v>
      </c>
      <c r="C6958" s="137"/>
      <c r="D6958" s="127" t="s">
        <v>40682</v>
      </c>
      <c r="E6958" s="258">
        <v>126513</v>
      </c>
    </row>
    <row r="6959" spans="1:5" ht="15.5" x14ac:dyDescent="0.35">
      <c r="A6959" s="127" t="s">
        <v>39491</v>
      </c>
      <c r="B6959" s="128">
        <v>18210</v>
      </c>
      <c r="C6959" s="137"/>
      <c r="D6959" s="127" t="s">
        <v>40686</v>
      </c>
      <c r="E6959" s="258">
        <v>18210</v>
      </c>
    </row>
    <row r="6960" spans="1:5" ht="15.5" x14ac:dyDescent="0.35">
      <c r="A6960" s="127" t="s">
        <v>39492</v>
      </c>
      <c r="B6960" s="128">
        <v>14568</v>
      </c>
      <c r="C6960" s="137"/>
      <c r="D6960" s="127" t="s">
        <v>40689</v>
      </c>
      <c r="E6960" s="258">
        <v>14568</v>
      </c>
    </row>
    <row r="6961" spans="1:5" ht="15.5" x14ac:dyDescent="0.35">
      <c r="A6961" s="127" t="s">
        <v>39493</v>
      </c>
      <c r="B6961" s="128">
        <v>53647</v>
      </c>
      <c r="C6961" s="137"/>
      <c r="D6961" s="127" t="s">
        <v>40694</v>
      </c>
      <c r="E6961" s="258">
        <v>53647</v>
      </c>
    </row>
    <row r="6962" spans="1:5" ht="15.5" x14ac:dyDescent="0.35">
      <c r="A6962" s="127" t="s">
        <v>39494</v>
      </c>
      <c r="B6962" s="128">
        <v>1379107</v>
      </c>
      <c r="C6962" s="137"/>
      <c r="D6962" s="127" t="s">
        <v>40699</v>
      </c>
      <c r="E6962" s="258">
        <v>1379107</v>
      </c>
    </row>
    <row r="6963" spans="1:5" ht="15.5" x14ac:dyDescent="0.35">
      <c r="A6963" s="127" t="s">
        <v>39495</v>
      </c>
      <c r="B6963" s="128">
        <v>0</v>
      </c>
      <c r="C6963" s="137"/>
      <c r="D6963" s="127" t="s">
        <v>40703</v>
      </c>
      <c r="E6963" s="258">
        <v>0</v>
      </c>
    </row>
    <row r="6964" spans="1:5" ht="15.5" x14ac:dyDescent="0.35">
      <c r="A6964" s="127" t="s">
        <v>39496</v>
      </c>
      <c r="B6964" s="128">
        <v>5326</v>
      </c>
      <c r="C6964" s="137"/>
      <c r="D6964" s="127" t="s">
        <v>40707</v>
      </c>
      <c r="E6964" s="258">
        <v>5326</v>
      </c>
    </row>
    <row r="6965" spans="1:5" ht="15.5" x14ac:dyDescent="0.35">
      <c r="A6965" s="127" t="s">
        <v>39497</v>
      </c>
      <c r="B6965" s="128">
        <v>0</v>
      </c>
      <c r="C6965" s="137"/>
      <c r="D6965" s="127" t="s">
        <v>40710</v>
      </c>
      <c r="E6965" s="258">
        <v>0</v>
      </c>
    </row>
    <row r="6966" spans="1:5" ht="15.5" x14ac:dyDescent="0.35">
      <c r="A6966" s="127" t="s">
        <v>39498</v>
      </c>
      <c r="B6966" s="128">
        <v>0</v>
      </c>
      <c r="C6966" s="137"/>
      <c r="D6966" s="127" t="s">
        <v>40715</v>
      </c>
      <c r="E6966" s="258">
        <v>0</v>
      </c>
    </row>
    <row r="6967" spans="1:5" ht="15.5" x14ac:dyDescent="0.35">
      <c r="A6967" s="127" t="s">
        <v>39499</v>
      </c>
      <c r="B6967" s="128">
        <v>0</v>
      </c>
      <c r="C6967" s="137"/>
      <c r="D6967" s="127" t="s">
        <v>40718</v>
      </c>
      <c r="E6967" s="258">
        <v>0</v>
      </c>
    </row>
    <row r="6968" spans="1:5" ht="15.5" x14ac:dyDescent="0.35">
      <c r="A6968" s="127" t="s">
        <v>39500</v>
      </c>
      <c r="B6968" s="128">
        <v>11353</v>
      </c>
      <c r="C6968" s="137"/>
      <c r="D6968" s="127" t="s">
        <v>40722</v>
      </c>
      <c r="E6968" s="258">
        <v>11353</v>
      </c>
    </row>
    <row r="6969" spans="1:5" ht="15.5" x14ac:dyDescent="0.35">
      <c r="A6969" s="127" t="s">
        <v>39501</v>
      </c>
      <c r="B6969" s="128">
        <v>0</v>
      </c>
      <c r="C6969" s="137"/>
      <c r="D6969" s="127" t="s">
        <v>40726</v>
      </c>
      <c r="E6969" s="258">
        <v>0</v>
      </c>
    </row>
    <row r="6970" spans="1:5" ht="15.5" x14ac:dyDescent="0.35">
      <c r="A6970" s="127" t="s">
        <v>39502</v>
      </c>
      <c r="B6970" s="128">
        <v>15108</v>
      </c>
      <c r="C6970" s="137"/>
      <c r="D6970" s="127" t="s">
        <v>40729</v>
      </c>
      <c r="E6970" s="258">
        <v>15108</v>
      </c>
    </row>
    <row r="6971" spans="1:5" ht="15.5" x14ac:dyDescent="0.35">
      <c r="A6971" s="127" t="s">
        <v>39503</v>
      </c>
      <c r="B6971" s="128">
        <v>0</v>
      </c>
      <c r="C6971" s="137"/>
      <c r="D6971" s="127" t="s">
        <v>40733</v>
      </c>
      <c r="E6971" s="258">
        <v>0</v>
      </c>
    </row>
    <row r="6972" spans="1:5" ht="15.5" x14ac:dyDescent="0.35">
      <c r="A6972" s="127" t="s">
        <v>39504</v>
      </c>
      <c r="B6972" s="128">
        <v>0</v>
      </c>
      <c r="C6972" s="137"/>
      <c r="D6972" s="127" t="s">
        <v>40737</v>
      </c>
      <c r="E6972" s="258">
        <v>0</v>
      </c>
    </row>
    <row r="6973" spans="1:5" ht="15.5" x14ac:dyDescent="0.35">
      <c r="A6973" s="127" t="s">
        <v>39505</v>
      </c>
      <c r="B6973" s="128">
        <v>0</v>
      </c>
      <c r="C6973" s="137"/>
      <c r="D6973" s="127" t="s">
        <v>40740</v>
      </c>
      <c r="E6973" s="258">
        <v>0</v>
      </c>
    </row>
    <row r="6974" spans="1:5" ht="15.5" x14ac:dyDescent="0.35">
      <c r="A6974" s="127" t="s">
        <v>39506</v>
      </c>
      <c r="B6974" s="128">
        <v>0</v>
      </c>
      <c r="C6974" s="137"/>
      <c r="D6974" s="127" t="s">
        <v>40743</v>
      </c>
      <c r="E6974" s="258">
        <v>0</v>
      </c>
    </row>
    <row r="6975" spans="1:5" ht="15.5" x14ac:dyDescent="0.35">
      <c r="A6975" s="127" t="s">
        <v>39507</v>
      </c>
      <c r="B6975" s="128">
        <v>38328</v>
      </c>
      <c r="C6975" s="137"/>
      <c r="D6975" s="127" t="s">
        <v>40749</v>
      </c>
      <c r="E6975" s="258">
        <v>38328</v>
      </c>
    </row>
    <row r="6976" spans="1:5" ht="15.5" x14ac:dyDescent="0.35">
      <c r="A6976" s="127" t="s">
        <v>39508</v>
      </c>
      <c r="B6976" s="128">
        <v>49207</v>
      </c>
      <c r="C6976" s="137"/>
      <c r="D6976" s="127" t="s">
        <v>40754</v>
      </c>
      <c r="E6976" s="258">
        <v>49207</v>
      </c>
    </row>
    <row r="6977" spans="1:5" ht="15.5" x14ac:dyDescent="0.35">
      <c r="A6977" s="127" t="s">
        <v>39509</v>
      </c>
      <c r="B6977" s="128">
        <v>14174</v>
      </c>
      <c r="C6977" s="137"/>
      <c r="D6977" s="127" t="s">
        <v>40759</v>
      </c>
      <c r="E6977" s="258">
        <v>14174</v>
      </c>
    </row>
    <row r="6978" spans="1:5" ht="15.5" x14ac:dyDescent="0.35">
      <c r="A6978" s="127" t="s">
        <v>39510</v>
      </c>
      <c r="B6978" s="128">
        <v>0</v>
      </c>
      <c r="C6978" s="137"/>
      <c r="D6978" s="127" t="s">
        <v>40764</v>
      </c>
      <c r="E6978" s="258">
        <v>0</v>
      </c>
    </row>
    <row r="6979" spans="1:5" ht="15.5" x14ac:dyDescent="0.35">
      <c r="A6979" s="127" t="s">
        <v>39511</v>
      </c>
      <c r="B6979" s="128">
        <v>0</v>
      </c>
      <c r="C6979" s="137"/>
      <c r="D6979" s="127" t="s">
        <v>40768</v>
      </c>
      <c r="E6979" s="258">
        <v>0</v>
      </c>
    </row>
    <row r="6980" spans="1:5" ht="15.5" x14ac:dyDescent="0.35">
      <c r="A6980" s="127" t="s">
        <v>39512</v>
      </c>
      <c r="B6980" s="128">
        <v>362407</v>
      </c>
      <c r="C6980" s="137"/>
      <c r="D6980" s="127" t="s">
        <v>40773</v>
      </c>
      <c r="E6980" s="258">
        <v>362407</v>
      </c>
    </row>
    <row r="6981" spans="1:5" ht="15.5" x14ac:dyDescent="0.35">
      <c r="A6981" s="127" t="s">
        <v>39513</v>
      </c>
      <c r="B6981" s="128">
        <v>0</v>
      </c>
      <c r="C6981" s="137"/>
      <c r="D6981" s="127" t="s">
        <v>40777</v>
      </c>
      <c r="E6981" s="258">
        <v>0</v>
      </c>
    </row>
    <row r="6982" spans="1:5" ht="15.5" x14ac:dyDescent="0.35">
      <c r="A6982" s="127" t="s">
        <v>39514</v>
      </c>
      <c r="B6982" s="128">
        <v>0</v>
      </c>
      <c r="C6982" s="137"/>
      <c r="D6982" s="127" t="s">
        <v>40780</v>
      </c>
      <c r="E6982" s="258">
        <v>0</v>
      </c>
    </row>
    <row r="6983" spans="1:5" ht="15.5" x14ac:dyDescent="0.35">
      <c r="A6983" s="127" t="s">
        <v>39515</v>
      </c>
      <c r="B6983" s="128">
        <v>118410</v>
      </c>
      <c r="C6983" s="137"/>
      <c r="D6983" s="127" t="s">
        <v>40785</v>
      </c>
      <c r="E6983" s="258">
        <v>118410</v>
      </c>
    </row>
    <row r="6984" spans="1:5" ht="15.5" x14ac:dyDescent="0.35">
      <c r="A6984" s="127" t="s">
        <v>39516</v>
      </c>
      <c r="B6984" s="128">
        <v>0</v>
      </c>
      <c r="C6984" s="137"/>
      <c r="D6984" s="127" t="s">
        <v>40789</v>
      </c>
      <c r="E6984" s="258">
        <v>0</v>
      </c>
    </row>
    <row r="6985" spans="1:5" ht="15.5" x14ac:dyDescent="0.35">
      <c r="A6985" s="127" t="s">
        <v>39517</v>
      </c>
      <c r="B6985" s="128">
        <v>248091</v>
      </c>
      <c r="C6985" s="137"/>
      <c r="D6985" s="127" t="s">
        <v>40794</v>
      </c>
      <c r="E6985" s="258">
        <v>248091</v>
      </c>
    </row>
    <row r="6986" spans="1:5" ht="15.5" x14ac:dyDescent="0.35">
      <c r="A6986" s="127" t="s">
        <v>39518</v>
      </c>
      <c r="B6986" s="128">
        <v>0</v>
      </c>
      <c r="C6986" s="137"/>
      <c r="D6986" s="127" t="s">
        <v>40798</v>
      </c>
      <c r="E6986" s="258">
        <v>0</v>
      </c>
    </row>
    <row r="6987" spans="1:5" ht="15.5" x14ac:dyDescent="0.35">
      <c r="A6987" s="127" t="s">
        <v>39519</v>
      </c>
      <c r="B6987" s="128">
        <v>0</v>
      </c>
      <c r="C6987" s="137"/>
      <c r="D6987" s="127" t="s">
        <v>40802</v>
      </c>
      <c r="E6987" s="258">
        <v>0</v>
      </c>
    </row>
    <row r="6988" spans="1:5" ht="15.5" x14ac:dyDescent="0.35">
      <c r="A6988" s="127" t="s">
        <v>39520</v>
      </c>
      <c r="B6988" s="128">
        <v>49153</v>
      </c>
      <c r="C6988" s="137"/>
      <c r="D6988" s="127" t="s">
        <v>40807</v>
      </c>
      <c r="E6988" s="258">
        <v>49153</v>
      </c>
    </row>
    <row r="6989" spans="1:5" ht="15.5" x14ac:dyDescent="0.35">
      <c r="A6989" s="127" t="s">
        <v>39521</v>
      </c>
      <c r="B6989" s="128">
        <v>151066</v>
      </c>
      <c r="C6989" s="137"/>
      <c r="D6989" s="127" t="s">
        <v>40812</v>
      </c>
      <c r="E6989" s="258">
        <v>151066</v>
      </c>
    </row>
    <row r="6990" spans="1:5" ht="15.5" x14ac:dyDescent="0.35">
      <c r="A6990" s="127" t="s">
        <v>39522</v>
      </c>
      <c r="B6990" s="128">
        <v>8566</v>
      </c>
      <c r="C6990" s="137"/>
      <c r="D6990" s="127" t="s">
        <v>40817</v>
      </c>
      <c r="E6990" s="258">
        <v>8566</v>
      </c>
    </row>
    <row r="6991" spans="1:5" ht="15.5" x14ac:dyDescent="0.35">
      <c r="A6991" s="127" t="s">
        <v>39523</v>
      </c>
      <c r="B6991" s="128">
        <v>367308</v>
      </c>
      <c r="C6991" s="137"/>
      <c r="D6991" s="127" t="s">
        <v>40822</v>
      </c>
      <c r="E6991" s="258">
        <v>367308</v>
      </c>
    </row>
    <row r="6992" spans="1:5" ht="15.5" x14ac:dyDescent="0.35">
      <c r="A6992" s="127" t="s">
        <v>39524</v>
      </c>
      <c r="B6992" s="128">
        <v>106331</v>
      </c>
      <c r="C6992" s="137"/>
      <c r="D6992" s="127" t="s">
        <v>40827</v>
      </c>
      <c r="E6992" s="258">
        <v>106331</v>
      </c>
    </row>
    <row r="6993" spans="1:5" ht="15.5" x14ac:dyDescent="0.35">
      <c r="A6993" s="127" t="s">
        <v>39525</v>
      </c>
      <c r="B6993" s="128">
        <v>6614</v>
      </c>
      <c r="C6993" s="137"/>
      <c r="D6993" s="127" t="s">
        <v>40831</v>
      </c>
      <c r="E6993" s="258">
        <v>6614</v>
      </c>
    </row>
    <row r="6994" spans="1:5" ht="15.5" x14ac:dyDescent="0.35">
      <c r="A6994" s="127" t="s">
        <v>39526</v>
      </c>
      <c r="B6994" s="128">
        <v>0</v>
      </c>
      <c r="C6994" s="137"/>
      <c r="D6994" s="127" t="s">
        <v>40836</v>
      </c>
      <c r="E6994" s="258">
        <v>0</v>
      </c>
    </row>
    <row r="6995" spans="1:5" ht="15.5" x14ac:dyDescent="0.35">
      <c r="A6995" s="127" t="s">
        <v>39527</v>
      </c>
      <c r="B6995" s="128">
        <v>0</v>
      </c>
      <c r="C6995" s="137"/>
      <c r="D6995" s="127" t="s">
        <v>40840</v>
      </c>
      <c r="E6995" s="258">
        <v>0</v>
      </c>
    </row>
    <row r="6996" spans="1:5" ht="15.5" x14ac:dyDescent="0.35">
      <c r="A6996" s="127" t="s">
        <v>39528</v>
      </c>
      <c r="B6996" s="128">
        <v>0</v>
      </c>
      <c r="C6996" s="137"/>
      <c r="D6996" s="127" t="s">
        <v>40845</v>
      </c>
      <c r="E6996" s="258">
        <v>0</v>
      </c>
    </row>
    <row r="6997" spans="1:5" ht="15.5" x14ac:dyDescent="0.35">
      <c r="A6997" s="127" t="s">
        <v>39529</v>
      </c>
      <c r="B6997" s="128">
        <v>6379</v>
      </c>
      <c r="C6997" s="137"/>
      <c r="D6997" s="127" t="s">
        <v>40849</v>
      </c>
      <c r="E6997" s="258">
        <v>6379</v>
      </c>
    </row>
    <row r="6998" spans="1:5" ht="15.5" x14ac:dyDescent="0.35">
      <c r="A6998" s="127" t="s">
        <v>39530</v>
      </c>
      <c r="B6998" s="128">
        <v>70458</v>
      </c>
      <c r="C6998" s="137"/>
      <c r="D6998" s="127" t="s">
        <v>40854</v>
      </c>
      <c r="E6998" s="258">
        <v>70458</v>
      </c>
    </row>
    <row r="6999" spans="1:5" ht="15.5" x14ac:dyDescent="0.35">
      <c r="A6999" s="127" t="s">
        <v>39531</v>
      </c>
      <c r="B6999" s="128">
        <v>0</v>
      </c>
      <c r="C6999" s="137"/>
      <c r="D6999" s="127" t="s">
        <v>40858</v>
      </c>
      <c r="E6999" s="258">
        <v>0</v>
      </c>
    </row>
    <row r="7000" spans="1:5" ht="15.5" x14ac:dyDescent="0.35">
      <c r="A7000" s="127" t="s">
        <v>39532</v>
      </c>
      <c r="B7000" s="128">
        <v>0</v>
      </c>
      <c r="C7000" s="137"/>
      <c r="D7000" s="127" t="s">
        <v>40861</v>
      </c>
      <c r="E7000" s="258">
        <v>0</v>
      </c>
    </row>
    <row r="7001" spans="1:5" ht="15.5" x14ac:dyDescent="0.35">
      <c r="A7001" s="127" t="s">
        <v>39533</v>
      </c>
      <c r="B7001" s="128">
        <v>656600</v>
      </c>
      <c r="C7001" s="137"/>
      <c r="D7001" s="127" t="s">
        <v>40865</v>
      </c>
      <c r="E7001" s="258">
        <v>656600</v>
      </c>
    </row>
    <row r="7002" spans="1:5" ht="15.5" x14ac:dyDescent="0.35">
      <c r="A7002" s="127" t="s">
        <v>39534</v>
      </c>
      <c r="B7002" s="128">
        <v>15036</v>
      </c>
      <c r="C7002" s="137"/>
      <c r="D7002" s="127" t="s">
        <v>40869</v>
      </c>
      <c r="E7002" s="258">
        <v>15036</v>
      </c>
    </row>
    <row r="7003" spans="1:5" ht="15.5" x14ac:dyDescent="0.35">
      <c r="A7003" s="127" t="s">
        <v>39535</v>
      </c>
      <c r="B7003" s="128">
        <v>0</v>
      </c>
      <c r="C7003" s="137"/>
      <c r="D7003" s="127" t="s">
        <v>40874</v>
      </c>
      <c r="E7003" s="258">
        <v>0</v>
      </c>
    </row>
    <row r="7004" spans="1:5" ht="15.5" x14ac:dyDescent="0.35">
      <c r="A7004" s="127" t="s">
        <v>39536</v>
      </c>
      <c r="B7004" s="128">
        <v>17915</v>
      </c>
      <c r="C7004" s="137"/>
      <c r="D7004" s="127" t="s">
        <v>40878</v>
      </c>
      <c r="E7004" s="258">
        <v>17915</v>
      </c>
    </row>
    <row r="7005" spans="1:5" ht="15.5" x14ac:dyDescent="0.35">
      <c r="A7005" s="127" t="s">
        <v>39537</v>
      </c>
      <c r="B7005" s="128">
        <v>164750</v>
      </c>
      <c r="C7005" s="137"/>
      <c r="D7005" s="127" t="s">
        <v>40883</v>
      </c>
      <c r="E7005" s="258">
        <v>164750</v>
      </c>
    </row>
    <row r="7006" spans="1:5" ht="15.5" x14ac:dyDescent="0.35">
      <c r="A7006" s="127" t="s">
        <v>39538</v>
      </c>
      <c r="B7006" s="128">
        <v>13855</v>
      </c>
      <c r="C7006" s="137"/>
      <c r="D7006" s="127" t="s">
        <v>40887</v>
      </c>
      <c r="E7006" s="258">
        <v>13855</v>
      </c>
    </row>
    <row r="7007" spans="1:5" ht="15.5" x14ac:dyDescent="0.35">
      <c r="A7007" s="127" t="s">
        <v>39539</v>
      </c>
      <c r="B7007" s="128">
        <v>0</v>
      </c>
      <c r="C7007" s="137"/>
      <c r="D7007" s="127" t="s">
        <v>40891</v>
      </c>
      <c r="E7007" s="258">
        <v>0</v>
      </c>
    </row>
    <row r="7008" spans="1:5" ht="15.5" x14ac:dyDescent="0.35">
      <c r="A7008" s="127" t="s">
        <v>39540</v>
      </c>
      <c r="B7008" s="128">
        <v>140441</v>
      </c>
      <c r="C7008" s="137"/>
      <c r="D7008" s="127" t="s">
        <v>40896</v>
      </c>
      <c r="E7008" s="258">
        <v>140441</v>
      </c>
    </row>
    <row r="7009" spans="1:5" ht="15.5" x14ac:dyDescent="0.35">
      <c r="A7009" s="127" t="s">
        <v>39541</v>
      </c>
      <c r="B7009" s="128">
        <v>0</v>
      </c>
      <c r="C7009" s="137"/>
      <c r="D7009" s="127" t="s">
        <v>40901</v>
      </c>
      <c r="E7009" s="258">
        <v>0</v>
      </c>
    </row>
    <row r="7010" spans="1:5" ht="15.5" x14ac:dyDescent="0.35">
      <c r="A7010" s="127" t="s">
        <v>39542</v>
      </c>
      <c r="B7010" s="128">
        <v>208027</v>
      </c>
      <c r="C7010" s="137"/>
      <c r="D7010" s="127" t="s">
        <v>40905</v>
      </c>
      <c r="E7010" s="258">
        <v>208027</v>
      </c>
    </row>
    <row r="7011" spans="1:5" ht="15.5" x14ac:dyDescent="0.35">
      <c r="A7011" s="127" t="s">
        <v>39543</v>
      </c>
      <c r="B7011" s="128">
        <v>41165</v>
      </c>
      <c r="C7011" s="137"/>
      <c r="D7011" s="127" t="s">
        <v>40909</v>
      </c>
      <c r="E7011" s="258">
        <v>41165</v>
      </c>
    </row>
    <row r="7012" spans="1:5" ht="15.5" x14ac:dyDescent="0.35">
      <c r="A7012" s="127" t="s">
        <v>39544</v>
      </c>
      <c r="B7012" s="128">
        <v>940</v>
      </c>
      <c r="C7012" s="137"/>
      <c r="D7012" s="127" t="s">
        <v>40914</v>
      </c>
      <c r="E7012" s="258">
        <v>940</v>
      </c>
    </row>
    <row r="7013" spans="1:5" ht="15.5" x14ac:dyDescent="0.35">
      <c r="A7013" s="127" t="s">
        <v>39545</v>
      </c>
      <c r="B7013" s="128">
        <v>86473</v>
      </c>
      <c r="C7013" s="137"/>
      <c r="D7013" s="127" t="s">
        <v>40919</v>
      </c>
      <c r="E7013" s="258">
        <v>86473</v>
      </c>
    </row>
    <row r="7014" spans="1:5" ht="15.5" x14ac:dyDescent="0.35">
      <c r="A7014" s="127" t="s">
        <v>39546</v>
      </c>
      <c r="B7014" s="128">
        <v>43758</v>
      </c>
      <c r="C7014" s="137"/>
      <c r="D7014" s="127" t="s">
        <v>40924</v>
      </c>
      <c r="E7014" s="258">
        <v>43758</v>
      </c>
    </row>
    <row r="7015" spans="1:5" ht="15.5" x14ac:dyDescent="0.35">
      <c r="A7015" s="127" t="s">
        <v>39547</v>
      </c>
      <c r="B7015" s="128">
        <v>44738</v>
      </c>
      <c r="C7015" s="137"/>
      <c r="D7015" s="127" t="s">
        <v>40929</v>
      </c>
      <c r="E7015" s="258">
        <v>44738</v>
      </c>
    </row>
    <row r="7016" spans="1:5" ht="15.5" x14ac:dyDescent="0.35">
      <c r="A7016" s="127" t="s">
        <v>39548</v>
      </c>
      <c r="B7016" s="128">
        <v>14621</v>
      </c>
      <c r="C7016" s="137"/>
      <c r="D7016" s="127" t="s">
        <v>40933</v>
      </c>
      <c r="E7016" s="258">
        <v>14621</v>
      </c>
    </row>
    <row r="7017" spans="1:5" ht="15.5" x14ac:dyDescent="0.35">
      <c r="A7017" s="127" t="s">
        <v>39549</v>
      </c>
      <c r="B7017" s="128">
        <v>100293</v>
      </c>
      <c r="C7017" s="137"/>
      <c r="D7017" s="127" t="s">
        <v>40937</v>
      </c>
      <c r="E7017" s="258">
        <v>100293</v>
      </c>
    </row>
    <row r="7018" spans="1:5" ht="15.5" x14ac:dyDescent="0.35">
      <c r="A7018" s="127" t="s">
        <v>39550</v>
      </c>
      <c r="B7018" s="128">
        <v>2624883</v>
      </c>
      <c r="C7018" s="137"/>
      <c r="D7018" s="127" t="s">
        <v>40942</v>
      </c>
      <c r="E7018" s="258">
        <v>2624883</v>
      </c>
    </row>
    <row r="7019" spans="1:5" ht="15.5" x14ac:dyDescent="0.35">
      <c r="A7019" s="127" t="s">
        <v>39551</v>
      </c>
      <c r="B7019" s="128">
        <v>28562</v>
      </c>
      <c r="C7019" s="137"/>
      <c r="D7019" s="127" t="s">
        <v>40947</v>
      </c>
      <c r="E7019" s="258">
        <v>28562</v>
      </c>
    </row>
    <row r="7020" spans="1:5" ht="15.5" x14ac:dyDescent="0.35">
      <c r="A7020" s="127" t="s">
        <v>39552</v>
      </c>
      <c r="B7020" s="128">
        <v>0</v>
      </c>
      <c r="C7020" s="137"/>
      <c r="D7020" s="127" t="s">
        <v>40950</v>
      </c>
      <c r="E7020" s="258">
        <v>0</v>
      </c>
    </row>
    <row r="7021" spans="1:5" ht="15.5" x14ac:dyDescent="0.35">
      <c r="A7021" s="127" t="s">
        <v>39553</v>
      </c>
      <c r="B7021" s="128">
        <v>0</v>
      </c>
      <c r="C7021" s="137"/>
      <c r="D7021" s="127" t="s">
        <v>40954</v>
      </c>
      <c r="E7021" s="258">
        <v>0</v>
      </c>
    </row>
    <row r="7022" spans="1:5" ht="15.5" x14ac:dyDescent="0.35">
      <c r="A7022" s="127" t="s">
        <v>39554</v>
      </c>
      <c r="B7022" s="128">
        <v>0</v>
      </c>
      <c r="C7022" s="137"/>
      <c r="D7022" s="127" t="s">
        <v>40958</v>
      </c>
      <c r="E7022" s="258">
        <v>0</v>
      </c>
    </row>
    <row r="7023" spans="1:5" ht="15.5" x14ac:dyDescent="0.35">
      <c r="A7023" s="127" t="s">
        <v>39555</v>
      </c>
      <c r="B7023" s="128">
        <v>29868</v>
      </c>
      <c r="C7023" s="137"/>
      <c r="D7023" s="127" t="s">
        <v>40961</v>
      </c>
      <c r="E7023" s="258">
        <v>29868</v>
      </c>
    </row>
    <row r="7024" spans="1:5" ht="15.5" x14ac:dyDescent="0.35">
      <c r="A7024" s="127" t="s">
        <v>39556</v>
      </c>
      <c r="B7024" s="128">
        <v>0</v>
      </c>
      <c r="C7024" s="137"/>
      <c r="D7024" s="127" t="s">
        <v>40964</v>
      </c>
      <c r="E7024" s="258">
        <v>0</v>
      </c>
    </row>
    <row r="7025" spans="1:5" ht="15.5" x14ac:dyDescent="0.35">
      <c r="A7025" s="127" t="s">
        <v>39557</v>
      </c>
      <c r="B7025" s="128">
        <v>0</v>
      </c>
      <c r="C7025" s="137"/>
      <c r="D7025" s="127" t="s">
        <v>40967</v>
      </c>
      <c r="E7025" s="258">
        <v>0</v>
      </c>
    </row>
    <row r="7026" spans="1:5" ht="15.5" x14ac:dyDescent="0.35">
      <c r="A7026" s="127" t="s">
        <v>39558</v>
      </c>
      <c r="B7026" s="128">
        <v>0</v>
      </c>
      <c r="C7026" s="137"/>
      <c r="D7026" s="127" t="s">
        <v>40971</v>
      </c>
      <c r="E7026" s="258">
        <v>0</v>
      </c>
    </row>
    <row r="7027" spans="1:5" ht="15.5" x14ac:dyDescent="0.35">
      <c r="A7027" s="127" t="s">
        <v>39559</v>
      </c>
      <c r="B7027" s="128">
        <v>0</v>
      </c>
      <c r="C7027" s="137"/>
      <c r="D7027" s="127" t="s">
        <v>40975</v>
      </c>
      <c r="E7027" s="258">
        <v>0</v>
      </c>
    </row>
    <row r="7028" spans="1:5" ht="15.5" x14ac:dyDescent="0.35">
      <c r="A7028" s="127" t="s">
        <v>39560</v>
      </c>
      <c r="B7028" s="128">
        <v>1532</v>
      </c>
      <c r="C7028" s="137"/>
      <c r="D7028" s="127" t="s">
        <v>40979</v>
      </c>
      <c r="E7028" s="258">
        <v>1532</v>
      </c>
    </row>
    <row r="7029" spans="1:5" ht="15.5" x14ac:dyDescent="0.35">
      <c r="A7029" s="127" t="s">
        <v>39561</v>
      </c>
      <c r="B7029" s="128">
        <v>0</v>
      </c>
      <c r="C7029" s="137"/>
      <c r="D7029" s="127" t="s">
        <v>40984</v>
      </c>
      <c r="E7029" s="258">
        <v>0</v>
      </c>
    </row>
    <row r="7030" spans="1:5" ht="15.5" x14ac:dyDescent="0.35">
      <c r="A7030" s="127" t="s">
        <v>39562</v>
      </c>
      <c r="B7030" s="128">
        <v>5971</v>
      </c>
      <c r="C7030" s="137"/>
      <c r="D7030" s="127" t="s">
        <v>40987</v>
      </c>
      <c r="E7030" s="258">
        <v>5971</v>
      </c>
    </row>
    <row r="7031" spans="1:5" ht="15.5" x14ac:dyDescent="0.35">
      <c r="A7031" s="127" t="s">
        <v>39563</v>
      </c>
      <c r="B7031" s="128">
        <v>0</v>
      </c>
      <c r="C7031" s="137"/>
      <c r="D7031" s="127" t="s">
        <v>40990</v>
      </c>
      <c r="E7031" s="258">
        <v>0</v>
      </c>
    </row>
    <row r="7032" spans="1:5" ht="15.5" x14ac:dyDescent="0.35">
      <c r="A7032" s="127" t="s">
        <v>39564</v>
      </c>
      <c r="B7032" s="128">
        <v>0</v>
      </c>
      <c r="C7032" s="137"/>
      <c r="D7032" s="127" t="s">
        <v>40993</v>
      </c>
      <c r="E7032" s="258">
        <v>0</v>
      </c>
    </row>
    <row r="7033" spans="1:5" ht="15.5" x14ac:dyDescent="0.35">
      <c r="A7033" s="127" t="s">
        <v>39565</v>
      </c>
      <c r="B7033" s="128">
        <v>4664</v>
      </c>
      <c r="C7033" s="137"/>
      <c r="D7033" s="127" t="s">
        <v>40995</v>
      </c>
      <c r="E7033" s="258">
        <v>4664</v>
      </c>
    </row>
    <row r="7034" spans="1:5" ht="15.5" x14ac:dyDescent="0.35">
      <c r="A7034" s="127" t="s">
        <v>39566</v>
      </c>
      <c r="B7034" s="128">
        <v>0</v>
      </c>
      <c r="C7034" s="137"/>
      <c r="D7034" s="127" t="s">
        <v>40998</v>
      </c>
      <c r="E7034" s="258">
        <v>0</v>
      </c>
    </row>
    <row r="7035" spans="1:5" ht="15.5" x14ac:dyDescent="0.35">
      <c r="A7035" s="127" t="s">
        <v>39567</v>
      </c>
      <c r="B7035" s="128">
        <v>37423</v>
      </c>
      <c r="C7035" s="137"/>
      <c r="D7035" s="127" t="s">
        <v>41002</v>
      </c>
      <c r="E7035" s="258">
        <v>37423</v>
      </c>
    </row>
    <row r="7036" spans="1:5" ht="15.5" x14ac:dyDescent="0.35">
      <c r="A7036" s="127" t="s">
        <v>39568</v>
      </c>
      <c r="B7036" s="128">
        <v>0</v>
      </c>
      <c r="C7036" s="137"/>
      <c r="D7036" s="127" t="s">
        <v>41006</v>
      </c>
      <c r="E7036" s="258">
        <v>0</v>
      </c>
    </row>
    <row r="7037" spans="1:5" ht="15.5" x14ac:dyDescent="0.35">
      <c r="A7037" s="127" t="s">
        <v>39569</v>
      </c>
      <c r="B7037" s="128">
        <v>0</v>
      </c>
      <c r="C7037" s="137"/>
      <c r="D7037" s="127" t="s">
        <v>41010</v>
      </c>
      <c r="E7037" s="258">
        <v>0</v>
      </c>
    </row>
    <row r="7038" spans="1:5" ht="15.5" x14ac:dyDescent="0.35">
      <c r="A7038" s="127" t="s">
        <v>39570</v>
      </c>
      <c r="B7038" s="128">
        <v>9023</v>
      </c>
      <c r="C7038" s="137"/>
      <c r="D7038" s="127" t="s">
        <v>41013</v>
      </c>
      <c r="E7038" s="258">
        <v>9023</v>
      </c>
    </row>
    <row r="7039" spans="1:5" ht="15.5" x14ac:dyDescent="0.35">
      <c r="A7039" s="127" t="s">
        <v>39571</v>
      </c>
      <c r="B7039" s="128">
        <v>0</v>
      </c>
      <c r="C7039" s="137"/>
      <c r="D7039" s="127" t="s">
        <v>41015</v>
      </c>
      <c r="E7039" s="258">
        <v>0</v>
      </c>
    </row>
    <row r="7040" spans="1:5" ht="15.5" x14ac:dyDescent="0.35">
      <c r="A7040" s="127" t="s">
        <v>39572</v>
      </c>
      <c r="B7040" s="128">
        <v>0</v>
      </c>
      <c r="C7040" s="137"/>
      <c r="D7040" s="127" t="s">
        <v>41020</v>
      </c>
      <c r="E7040" s="258">
        <v>0</v>
      </c>
    </row>
    <row r="7041" spans="1:5" ht="15.5" x14ac:dyDescent="0.35">
      <c r="A7041" s="127" t="s">
        <v>39573</v>
      </c>
      <c r="B7041" s="128">
        <v>0</v>
      </c>
      <c r="C7041" s="137"/>
      <c r="D7041" s="127" t="s">
        <v>41023</v>
      </c>
      <c r="E7041" s="258">
        <v>0</v>
      </c>
    </row>
    <row r="7042" spans="1:5" ht="15.5" x14ac:dyDescent="0.35">
      <c r="A7042" s="127" t="s">
        <v>39574</v>
      </c>
      <c r="B7042" s="128">
        <v>10966</v>
      </c>
      <c r="C7042" s="137"/>
      <c r="D7042" s="127" t="s">
        <v>41027</v>
      </c>
      <c r="E7042" s="258">
        <v>10966</v>
      </c>
    </row>
    <row r="7043" spans="1:5" ht="15.5" x14ac:dyDescent="0.35">
      <c r="A7043" s="127" t="s">
        <v>39575</v>
      </c>
      <c r="B7043" s="128">
        <v>0</v>
      </c>
      <c r="C7043" s="137"/>
      <c r="D7043" s="127" t="s">
        <v>41031</v>
      </c>
      <c r="E7043" s="258">
        <v>0</v>
      </c>
    </row>
    <row r="7044" spans="1:5" ht="15.5" x14ac:dyDescent="0.35">
      <c r="A7044" s="127" t="s">
        <v>39576</v>
      </c>
      <c r="B7044" s="128">
        <v>0</v>
      </c>
      <c r="C7044" s="137"/>
      <c r="D7044" s="127" t="s">
        <v>41034</v>
      </c>
      <c r="E7044" s="258">
        <v>0</v>
      </c>
    </row>
    <row r="7045" spans="1:5" ht="15.5" x14ac:dyDescent="0.35">
      <c r="A7045" s="127" t="s">
        <v>39577</v>
      </c>
      <c r="B7045" s="128">
        <v>0</v>
      </c>
      <c r="C7045" s="137"/>
      <c r="D7045" s="127" t="s">
        <v>41038</v>
      </c>
      <c r="E7045" s="258">
        <v>0</v>
      </c>
    </row>
    <row r="7046" spans="1:5" ht="15.5" x14ac:dyDescent="0.35">
      <c r="A7046" s="127" t="s">
        <v>39578</v>
      </c>
      <c r="B7046" s="128">
        <v>0</v>
      </c>
      <c r="C7046" s="137"/>
      <c r="D7046" s="127" t="s">
        <v>41043</v>
      </c>
      <c r="E7046" s="258">
        <v>0</v>
      </c>
    </row>
    <row r="7047" spans="1:5" ht="15.5" x14ac:dyDescent="0.35">
      <c r="A7047" s="127" t="s">
        <v>39579</v>
      </c>
      <c r="B7047" s="128">
        <v>3143</v>
      </c>
      <c r="C7047" s="137"/>
      <c r="D7047" s="127" t="s">
        <v>41046</v>
      </c>
      <c r="E7047" s="258">
        <v>3143</v>
      </c>
    </row>
    <row r="7048" spans="1:5" ht="15.5" x14ac:dyDescent="0.35">
      <c r="A7048" s="127" t="s">
        <v>39580</v>
      </c>
      <c r="B7048" s="128">
        <v>431</v>
      </c>
      <c r="C7048" s="137"/>
      <c r="D7048" s="127" t="s">
        <v>41050</v>
      </c>
      <c r="E7048" s="258">
        <v>431</v>
      </c>
    </row>
    <row r="7049" spans="1:5" ht="15.5" x14ac:dyDescent="0.35">
      <c r="A7049" s="127" t="s">
        <v>39581</v>
      </c>
      <c r="B7049" s="128">
        <v>0</v>
      </c>
      <c r="C7049" s="137"/>
      <c r="D7049" s="127" t="s">
        <v>41053</v>
      </c>
      <c r="E7049" s="258">
        <v>0</v>
      </c>
    </row>
    <row r="7050" spans="1:5" ht="15.5" x14ac:dyDescent="0.35">
      <c r="A7050" s="127" t="s">
        <v>39582</v>
      </c>
      <c r="B7050" s="128">
        <v>2773</v>
      </c>
      <c r="C7050" s="137"/>
      <c r="D7050" s="127" t="s">
        <v>41058</v>
      </c>
      <c r="E7050" s="258">
        <v>2773</v>
      </c>
    </row>
    <row r="7051" spans="1:5" ht="15.5" x14ac:dyDescent="0.35">
      <c r="A7051" s="127" t="s">
        <v>39583</v>
      </c>
      <c r="B7051" s="128">
        <v>69659</v>
      </c>
      <c r="C7051" s="137"/>
      <c r="D7051" s="127" t="s">
        <v>41063</v>
      </c>
      <c r="E7051" s="258">
        <v>69659</v>
      </c>
    </row>
    <row r="7052" spans="1:5" ht="15.5" x14ac:dyDescent="0.35">
      <c r="A7052" s="127" t="s">
        <v>39584</v>
      </c>
      <c r="B7052" s="128">
        <v>0</v>
      </c>
      <c r="C7052" s="137"/>
      <c r="D7052" s="127" t="s">
        <v>41067</v>
      </c>
      <c r="E7052" s="258">
        <v>0</v>
      </c>
    </row>
    <row r="7053" spans="1:5" ht="15.5" x14ac:dyDescent="0.35">
      <c r="A7053" s="127" t="s">
        <v>39585</v>
      </c>
      <c r="B7053" s="128">
        <v>6008</v>
      </c>
      <c r="C7053" s="137"/>
      <c r="D7053" s="127" t="s">
        <v>41071</v>
      </c>
      <c r="E7053" s="258">
        <v>6008</v>
      </c>
    </row>
    <row r="7054" spans="1:5" ht="15.5" x14ac:dyDescent="0.35">
      <c r="A7054" s="127" t="s">
        <v>39586</v>
      </c>
      <c r="B7054" s="128">
        <v>0</v>
      </c>
      <c r="C7054" s="137"/>
      <c r="D7054" s="127" t="s">
        <v>41075</v>
      </c>
      <c r="E7054" s="258">
        <v>0</v>
      </c>
    </row>
    <row r="7055" spans="1:5" ht="15.5" x14ac:dyDescent="0.35">
      <c r="A7055" s="127" t="s">
        <v>39587</v>
      </c>
      <c r="B7055" s="128">
        <v>225604</v>
      </c>
      <c r="C7055" s="137"/>
      <c r="D7055" s="127" t="s">
        <v>41081</v>
      </c>
      <c r="E7055" s="258">
        <v>225604</v>
      </c>
    </row>
    <row r="7056" spans="1:5" ht="15.5" x14ac:dyDescent="0.35">
      <c r="A7056" s="127" t="s">
        <v>39588</v>
      </c>
      <c r="B7056" s="128">
        <v>0</v>
      </c>
      <c r="C7056" s="137"/>
      <c r="D7056" s="127" t="s">
        <v>41086</v>
      </c>
      <c r="E7056" s="258">
        <v>0</v>
      </c>
    </row>
    <row r="7057" spans="1:5" ht="15.5" x14ac:dyDescent="0.35">
      <c r="A7057" s="127" t="s">
        <v>39589</v>
      </c>
      <c r="B7057" s="128">
        <v>0</v>
      </c>
      <c r="C7057" s="137"/>
      <c r="D7057" s="127" t="s">
        <v>41090</v>
      </c>
      <c r="E7057" s="258">
        <v>0</v>
      </c>
    </row>
    <row r="7058" spans="1:5" ht="15.5" x14ac:dyDescent="0.35">
      <c r="A7058" s="127" t="s">
        <v>39590</v>
      </c>
      <c r="B7058" s="128">
        <v>0</v>
      </c>
      <c r="C7058" s="137"/>
      <c r="D7058" s="127" t="s">
        <v>41093</v>
      </c>
      <c r="E7058" s="258">
        <v>0</v>
      </c>
    </row>
    <row r="7059" spans="1:5" ht="15.5" x14ac:dyDescent="0.35">
      <c r="A7059" s="127" t="s">
        <v>39591</v>
      </c>
      <c r="B7059" s="128">
        <v>251701</v>
      </c>
      <c r="C7059" s="137"/>
      <c r="D7059" s="127" t="s">
        <v>41098</v>
      </c>
      <c r="E7059" s="258">
        <v>251701</v>
      </c>
    </row>
    <row r="7060" spans="1:5" ht="15.5" x14ac:dyDescent="0.35">
      <c r="A7060" s="127" t="s">
        <v>39592</v>
      </c>
      <c r="B7060" s="128">
        <v>0</v>
      </c>
      <c r="C7060" s="137"/>
      <c r="D7060" s="127" t="s">
        <v>41103</v>
      </c>
      <c r="E7060" s="258">
        <v>0</v>
      </c>
    </row>
    <row r="7061" spans="1:5" ht="15.5" x14ac:dyDescent="0.35">
      <c r="A7061" s="127" t="s">
        <v>39593</v>
      </c>
      <c r="B7061" s="128">
        <v>437004</v>
      </c>
      <c r="C7061" s="137"/>
      <c r="D7061" s="127" t="s">
        <v>41107</v>
      </c>
      <c r="E7061" s="258">
        <v>437004</v>
      </c>
    </row>
    <row r="7062" spans="1:5" ht="15.5" x14ac:dyDescent="0.35">
      <c r="A7062" s="127" t="s">
        <v>39594</v>
      </c>
      <c r="B7062" s="128">
        <v>0</v>
      </c>
      <c r="C7062" s="137"/>
      <c r="D7062" s="127" t="s">
        <v>41112</v>
      </c>
      <c r="E7062" s="258">
        <v>0</v>
      </c>
    </row>
    <row r="7063" spans="1:5" ht="15.5" x14ac:dyDescent="0.35">
      <c r="A7063" s="127" t="s">
        <v>39595</v>
      </c>
      <c r="B7063" s="128">
        <v>0</v>
      </c>
      <c r="C7063" s="137"/>
      <c r="D7063" s="127" t="s">
        <v>41115</v>
      </c>
      <c r="E7063" s="258">
        <v>0</v>
      </c>
    </row>
    <row r="7064" spans="1:5" ht="15.5" x14ac:dyDescent="0.35">
      <c r="A7064" s="127" t="s">
        <v>39596</v>
      </c>
      <c r="B7064" s="128">
        <v>0</v>
      </c>
      <c r="C7064" s="137"/>
      <c r="D7064" s="127" t="s">
        <v>41119</v>
      </c>
      <c r="E7064" s="258">
        <v>0</v>
      </c>
    </row>
    <row r="7065" spans="1:5" ht="15.5" x14ac:dyDescent="0.35">
      <c r="A7065" s="127" t="s">
        <v>39597</v>
      </c>
      <c r="B7065" s="128">
        <v>0</v>
      </c>
      <c r="C7065" s="137"/>
      <c r="D7065" s="127" t="s">
        <v>41123</v>
      </c>
      <c r="E7065" s="258">
        <v>0</v>
      </c>
    </row>
    <row r="7066" spans="1:5" ht="15.5" x14ac:dyDescent="0.35">
      <c r="A7066" s="127" t="s">
        <v>39598</v>
      </c>
      <c r="B7066" s="128">
        <v>6545</v>
      </c>
      <c r="C7066" s="137"/>
      <c r="D7066" s="127" t="s">
        <v>41126</v>
      </c>
      <c r="E7066" s="258">
        <v>6545</v>
      </c>
    </row>
    <row r="7067" spans="1:5" ht="15.5" x14ac:dyDescent="0.35">
      <c r="A7067" s="127" t="s">
        <v>39599</v>
      </c>
      <c r="B7067" s="128">
        <v>11906</v>
      </c>
      <c r="C7067" s="137"/>
      <c r="D7067" s="127" t="s">
        <v>41130</v>
      </c>
      <c r="E7067" s="258">
        <v>11906</v>
      </c>
    </row>
    <row r="7068" spans="1:5" ht="15.5" x14ac:dyDescent="0.35">
      <c r="A7068" s="127" t="s">
        <v>39600</v>
      </c>
      <c r="B7068" s="128">
        <v>0</v>
      </c>
      <c r="C7068" s="137"/>
      <c r="D7068" s="127" t="s">
        <v>41133</v>
      </c>
      <c r="E7068" s="258">
        <v>0</v>
      </c>
    </row>
    <row r="7069" spans="1:5" ht="15.5" x14ac:dyDescent="0.35">
      <c r="A7069" s="127" t="s">
        <v>39601</v>
      </c>
      <c r="B7069" s="128">
        <v>0</v>
      </c>
      <c r="C7069" s="137"/>
      <c r="D7069" s="127" t="s">
        <v>41136</v>
      </c>
      <c r="E7069" s="258">
        <v>0</v>
      </c>
    </row>
    <row r="7070" spans="1:5" ht="15.5" x14ac:dyDescent="0.35">
      <c r="A7070" s="127" t="s">
        <v>39602</v>
      </c>
      <c r="B7070" s="128">
        <v>24641</v>
      </c>
      <c r="C7070" s="137"/>
      <c r="D7070" s="127" t="s">
        <v>41140</v>
      </c>
      <c r="E7070" s="258">
        <v>24641</v>
      </c>
    </row>
    <row r="7071" spans="1:5" ht="15.5" x14ac:dyDescent="0.35">
      <c r="A7071" s="127" t="s">
        <v>39603</v>
      </c>
      <c r="B7071" s="128">
        <v>0</v>
      </c>
      <c r="C7071" s="137"/>
      <c r="D7071" s="127" t="s">
        <v>41145</v>
      </c>
      <c r="E7071" s="258">
        <v>0</v>
      </c>
    </row>
    <row r="7072" spans="1:5" ht="15.5" x14ac:dyDescent="0.35">
      <c r="A7072" s="127" t="s">
        <v>39604</v>
      </c>
      <c r="B7072" s="128">
        <v>486878</v>
      </c>
      <c r="C7072" s="137"/>
      <c r="D7072" s="127" t="s">
        <v>41150</v>
      </c>
      <c r="E7072" s="258">
        <v>486878</v>
      </c>
    </row>
    <row r="7073" spans="1:5" ht="15.5" x14ac:dyDescent="0.35">
      <c r="A7073" s="127" t="s">
        <v>39605</v>
      </c>
      <c r="B7073" s="128">
        <v>0</v>
      </c>
      <c r="C7073" s="137"/>
      <c r="D7073" s="127" t="s">
        <v>41155</v>
      </c>
      <c r="E7073" s="258">
        <v>0</v>
      </c>
    </row>
    <row r="7074" spans="1:5" ht="15.5" x14ac:dyDescent="0.35">
      <c r="A7074" s="127" t="s">
        <v>39606</v>
      </c>
      <c r="B7074" s="128">
        <v>128146</v>
      </c>
      <c r="C7074" s="137"/>
      <c r="D7074" s="127" t="s">
        <v>41159</v>
      </c>
      <c r="E7074" s="258">
        <v>128146</v>
      </c>
    </row>
    <row r="7075" spans="1:5" ht="15.5" x14ac:dyDescent="0.35">
      <c r="A7075" s="127" t="s">
        <v>39607</v>
      </c>
      <c r="B7075" s="128">
        <v>242360</v>
      </c>
      <c r="C7075" s="137"/>
      <c r="D7075" s="127" t="s">
        <v>41164</v>
      </c>
      <c r="E7075" s="258">
        <v>242360</v>
      </c>
    </row>
    <row r="7076" spans="1:5" ht="15.5" x14ac:dyDescent="0.35">
      <c r="A7076" s="127" t="s">
        <v>39608</v>
      </c>
      <c r="B7076" s="128">
        <v>0</v>
      </c>
      <c r="C7076" s="137"/>
      <c r="D7076" s="127" t="s">
        <v>41169</v>
      </c>
      <c r="E7076" s="258">
        <v>0</v>
      </c>
    </row>
    <row r="7077" spans="1:5" ht="15.5" x14ac:dyDescent="0.35">
      <c r="A7077" s="127" t="s">
        <v>39609</v>
      </c>
      <c r="B7077" s="128">
        <v>4352</v>
      </c>
      <c r="C7077" s="137"/>
      <c r="D7077" s="127" t="s">
        <v>41172</v>
      </c>
      <c r="E7077" s="258">
        <v>4352</v>
      </c>
    </row>
    <row r="7078" spans="1:5" ht="15.5" x14ac:dyDescent="0.35">
      <c r="A7078" s="127" t="s">
        <v>39610</v>
      </c>
      <c r="B7078" s="128">
        <v>24182</v>
      </c>
      <c r="C7078" s="137"/>
      <c r="D7078" s="127" t="s">
        <v>41176</v>
      </c>
      <c r="E7078" s="258">
        <v>24182</v>
      </c>
    </row>
    <row r="7079" spans="1:5" ht="15.5" x14ac:dyDescent="0.35">
      <c r="A7079" s="127" t="s">
        <v>39611</v>
      </c>
      <c r="B7079" s="128">
        <v>10165</v>
      </c>
      <c r="C7079" s="137"/>
      <c r="D7079" s="127" t="s">
        <v>41181</v>
      </c>
      <c r="E7079" s="258">
        <v>10165</v>
      </c>
    </row>
    <row r="7080" spans="1:5" ht="15.5" x14ac:dyDescent="0.35">
      <c r="A7080" s="127" t="s">
        <v>39612</v>
      </c>
      <c r="B7080" s="128">
        <v>82699</v>
      </c>
      <c r="C7080" s="137"/>
      <c r="D7080" s="127" t="s">
        <v>41185</v>
      </c>
      <c r="E7080" s="258">
        <v>82699</v>
      </c>
    </row>
    <row r="7081" spans="1:5" ht="15.5" x14ac:dyDescent="0.35">
      <c r="A7081" s="127" t="s">
        <v>39613</v>
      </c>
      <c r="B7081" s="128">
        <v>20540</v>
      </c>
      <c r="C7081" s="137"/>
      <c r="D7081" s="127" t="s">
        <v>41189</v>
      </c>
      <c r="E7081" s="258">
        <v>20540</v>
      </c>
    </row>
    <row r="7082" spans="1:5" ht="15.5" x14ac:dyDescent="0.35">
      <c r="A7082" s="127" t="s">
        <v>39614</v>
      </c>
      <c r="B7082" s="128">
        <v>169126</v>
      </c>
      <c r="C7082" s="137"/>
      <c r="D7082" s="127" t="s">
        <v>41193</v>
      </c>
      <c r="E7082" s="258">
        <v>169126</v>
      </c>
    </row>
    <row r="7083" spans="1:5" ht="15.5" x14ac:dyDescent="0.35">
      <c r="A7083" s="127" t="s">
        <v>39615</v>
      </c>
      <c r="B7083" s="128">
        <v>27022</v>
      </c>
      <c r="C7083" s="137"/>
      <c r="D7083" s="127" t="s">
        <v>41199</v>
      </c>
      <c r="E7083" s="258">
        <v>27022</v>
      </c>
    </row>
    <row r="7084" spans="1:5" ht="15.5" x14ac:dyDescent="0.35">
      <c r="A7084" s="127" t="s">
        <v>39616</v>
      </c>
      <c r="B7084" s="128">
        <v>75333</v>
      </c>
      <c r="C7084" s="137"/>
      <c r="D7084" s="127" t="s">
        <v>41204</v>
      </c>
      <c r="E7084" s="258">
        <v>75333</v>
      </c>
    </row>
    <row r="7085" spans="1:5" ht="15.5" x14ac:dyDescent="0.35">
      <c r="A7085" s="127" t="s">
        <v>39617</v>
      </c>
      <c r="B7085" s="128">
        <v>0</v>
      </c>
      <c r="C7085" s="137"/>
      <c r="D7085" s="127" t="s">
        <v>41209</v>
      </c>
      <c r="E7085" s="258">
        <v>0</v>
      </c>
    </row>
    <row r="7086" spans="1:5" ht="15.5" x14ac:dyDescent="0.35">
      <c r="A7086" s="127" t="s">
        <v>39618</v>
      </c>
      <c r="B7086" s="128">
        <v>0</v>
      </c>
      <c r="C7086" s="137"/>
      <c r="D7086" s="127" t="s">
        <v>41213</v>
      </c>
      <c r="E7086" s="258">
        <v>0</v>
      </c>
    </row>
    <row r="7087" spans="1:5" ht="15.5" x14ac:dyDescent="0.35">
      <c r="A7087" s="127" t="s">
        <v>39619</v>
      </c>
      <c r="B7087" s="128">
        <v>430754</v>
      </c>
      <c r="C7087" s="137"/>
      <c r="D7087" s="127" t="s">
        <v>41217</v>
      </c>
      <c r="E7087" s="258">
        <v>430754</v>
      </c>
    </row>
    <row r="7088" spans="1:5" ht="15.5" x14ac:dyDescent="0.35">
      <c r="A7088" s="127" t="s">
        <v>39620</v>
      </c>
      <c r="B7088" s="128">
        <v>0</v>
      </c>
      <c r="C7088" s="137"/>
      <c r="D7088" s="127" t="s">
        <v>41222</v>
      </c>
      <c r="E7088" s="258">
        <v>0</v>
      </c>
    </row>
    <row r="7089" spans="1:5" ht="15.5" x14ac:dyDescent="0.35">
      <c r="A7089" s="127" t="s">
        <v>39621</v>
      </c>
      <c r="B7089" s="128">
        <v>0</v>
      </c>
      <c r="C7089" s="137"/>
      <c r="D7089" s="127" t="s">
        <v>41225</v>
      </c>
      <c r="E7089" s="258">
        <v>0</v>
      </c>
    </row>
    <row r="7090" spans="1:5" ht="15.5" x14ac:dyDescent="0.35">
      <c r="A7090" s="127" t="s">
        <v>39622</v>
      </c>
      <c r="B7090" s="128">
        <v>39013</v>
      </c>
      <c r="C7090" s="137"/>
      <c r="D7090" s="127" t="s">
        <v>41229</v>
      </c>
      <c r="E7090" s="258">
        <v>39013</v>
      </c>
    </row>
    <row r="7091" spans="1:5" ht="15.5" x14ac:dyDescent="0.35">
      <c r="A7091" s="127" t="s">
        <v>39623</v>
      </c>
      <c r="B7091" s="128">
        <v>290483</v>
      </c>
      <c r="C7091" s="137"/>
      <c r="D7091" s="127" t="s">
        <v>41234</v>
      </c>
      <c r="E7091" s="258">
        <v>290483</v>
      </c>
    </row>
    <row r="7092" spans="1:5" ht="15.5" x14ac:dyDescent="0.35">
      <c r="A7092" s="127" t="s">
        <v>39624</v>
      </c>
      <c r="B7092" s="128">
        <v>76136</v>
      </c>
      <c r="C7092" s="137"/>
      <c r="D7092" s="127" t="s">
        <v>41239</v>
      </c>
      <c r="E7092" s="258">
        <v>76136</v>
      </c>
    </row>
    <row r="7093" spans="1:5" ht="15.5" x14ac:dyDescent="0.35">
      <c r="A7093" s="127" t="s">
        <v>39625</v>
      </c>
      <c r="B7093" s="128">
        <v>0</v>
      </c>
      <c r="C7093" s="137"/>
      <c r="D7093" s="127" t="s">
        <v>41243</v>
      </c>
      <c r="E7093" s="258">
        <v>0</v>
      </c>
    </row>
    <row r="7094" spans="1:5" ht="15.5" x14ac:dyDescent="0.35">
      <c r="A7094" s="127" t="s">
        <v>39626</v>
      </c>
      <c r="B7094" s="128">
        <v>120627</v>
      </c>
      <c r="C7094" s="137"/>
      <c r="D7094" s="127" t="s">
        <v>41247</v>
      </c>
      <c r="E7094" s="258">
        <v>120627</v>
      </c>
    </row>
    <row r="7095" spans="1:5" ht="15.5" x14ac:dyDescent="0.35">
      <c r="A7095" s="127" t="s">
        <v>39627</v>
      </c>
      <c r="B7095" s="128">
        <v>348451</v>
      </c>
      <c r="C7095" s="137"/>
      <c r="D7095" s="127" t="s">
        <v>41252</v>
      </c>
      <c r="E7095" s="258">
        <v>348451</v>
      </c>
    </row>
    <row r="7096" spans="1:5" ht="15.5" x14ac:dyDescent="0.35">
      <c r="A7096" s="127" t="s">
        <v>39628</v>
      </c>
      <c r="B7096" s="128">
        <v>0</v>
      </c>
      <c r="C7096" s="137"/>
      <c r="D7096" s="127" t="s">
        <v>41257</v>
      </c>
      <c r="E7096" s="258">
        <v>0</v>
      </c>
    </row>
    <row r="7097" spans="1:5" ht="15.5" x14ac:dyDescent="0.35">
      <c r="A7097" s="127" t="s">
        <v>39629</v>
      </c>
      <c r="B7097" s="128">
        <v>0</v>
      </c>
      <c r="C7097" s="137"/>
      <c r="D7097" s="127" t="s">
        <v>41259</v>
      </c>
      <c r="E7097" s="258">
        <v>0</v>
      </c>
    </row>
    <row r="7098" spans="1:5" ht="15.5" x14ac:dyDescent="0.35">
      <c r="A7098" s="127" t="s">
        <v>39630</v>
      </c>
      <c r="B7098" s="128">
        <v>194639</v>
      </c>
      <c r="C7098" s="137"/>
      <c r="D7098" s="127" t="s">
        <v>41264</v>
      </c>
      <c r="E7098" s="258">
        <v>194639</v>
      </c>
    </row>
    <row r="7099" spans="1:5" ht="15.5" x14ac:dyDescent="0.35">
      <c r="A7099" s="127" t="s">
        <v>39631</v>
      </c>
      <c r="B7099" s="128">
        <v>0</v>
      </c>
      <c r="C7099" s="137"/>
      <c r="D7099" s="127" t="s">
        <v>41268</v>
      </c>
      <c r="E7099" s="258">
        <v>0</v>
      </c>
    </row>
    <row r="7100" spans="1:5" ht="15.5" x14ac:dyDescent="0.35">
      <c r="A7100" s="127" t="s">
        <v>39632</v>
      </c>
      <c r="B7100" s="128">
        <v>0</v>
      </c>
      <c r="C7100" s="137"/>
      <c r="D7100" s="127" t="s">
        <v>41271</v>
      </c>
      <c r="E7100" s="258">
        <v>0</v>
      </c>
    </row>
    <row r="7101" spans="1:5" ht="15.5" x14ac:dyDescent="0.35">
      <c r="A7101" s="127" t="s">
        <v>39633</v>
      </c>
      <c r="B7101" s="128">
        <v>364132</v>
      </c>
      <c r="C7101" s="137"/>
      <c r="D7101" s="127" t="s">
        <v>41275</v>
      </c>
      <c r="E7101" s="258">
        <v>364132</v>
      </c>
    </row>
    <row r="7102" spans="1:5" ht="15.5" x14ac:dyDescent="0.35">
      <c r="A7102" s="127" t="s">
        <v>39634</v>
      </c>
      <c r="B7102" s="128">
        <v>130396</v>
      </c>
      <c r="C7102" s="137"/>
      <c r="D7102" s="127" t="s">
        <v>41281</v>
      </c>
      <c r="E7102" s="258">
        <v>130396</v>
      </c>
    </row>
    <row r="7103" spans="1:5" ht="15.5" x14ac:dyDescent="0.35">
      <c r="A7103" s="127" t="s">
        <v>39635</v>
      </c>
      <c r="B7103" s="128">
        <v>0</v>
      </c>
      <c r="C7103" s="137"/>
      <c r="D7103" s="127" t="s">
        <v>41285</v>
      </c>
      <c r="E7103" s="258">
        <v>0</v>
      </c>
    </row>
    <row r="7104" spans="1:5" ht="15.5" x14ac:dyDescent="0.35">
      <c r="A7104" s="127" t="s">
        <v>39636</v>
      </c>
      <c r="B7104" s="128">
        <v>0</v>
      </c>
      <c r="C7104" s="137"/>
      <c r="D7104" s="127" t="s">
        <v>41289</v>
      </c>
      <c r="E7104" s="258">
        <v>0</v>
      </c>
    </row>
    <row r="7105" spans="1:5" ht="15.5" x14ac:dyDescent="0.35">
      <c r="A7105" s="127" t="s">
        <v>39637</v>
      </c>
      <c r="B7105" s="128">
        <v>142239</v>
      </c>
      <c r="C7105" s="137"/>
      <c r="D7105" s="127" t="s">
        <v>41294</v>
      </c>
      <c r="E7105" s="258">
        <v>142239</v>
      </c>
    </row>
    <row r="7106" spans="1:5" ht="15.5" x14ac:dyDescent="0.35">
      <c r="A7106" s="127" t="s">
        <v>39638</v>
      </c>
      <c r="B7106" s="128">
        <v>49940</v>
      </c>
      <c r="C7106" s="137"/>
      <c r="D7106" s="127" t="s">
        <v>41299</v>
      </c>
      <c r="E7106" s="258">
        <v>49940</v>
      </c>
    </row>
    <row r="7107" spans="1:5" ht="15.5" x14ac:dyDescent="0.35">
      <c r="A7107" s="127" t="s">
        <v>39639</v>
      </c>
      <c r="B7107" s="128">
        <v>104923</v>
      </c>
      <c r="C7107" s="137"/>
      <c r="D7107" s="127" t="s">
        <v>41304</v>
      </c>
      <c r="E7107" s="258">
        <v>104923</v>
      </c>
    </row>
    <row r="7108" spans="1:5" ht="15.5" x14ac:dyDescent="0.35">
      <c r="A7108" s="127" t="s">
        <v>39640</v>
      </c>
      <c r="B7108" s="128">
        <v>155400</v>
      </c>
      <c r="C7108" s="137"/>
      <c r="D7108" s="127" t="s">
        <v>41309</v>
      </c>
      <c r="E7108" s="258">
        <v>155400</v>
      </c>
    </row>
    <row r="7109" spans="1:5" ht="15.5" x14ac:dyDescent="0.35">
      <c r="A7109" s="127" t="s">
        <v>39641</v>
      </c>
      <c r="B7109" s="128">
        <v>0</v>
      </c>
      <c r="C7109" s="137"/>
      <c r="D7109" s="127" t="s">
        <v>41313</v>
      </c>
      <c r="E7109" s="258">
        <v>0</v>
      </c>
    </row>
    <row r="7110" spans="1:5" ht="15.5" x14ac:dyDescent="0.35">
      <c r="A7110" s="127" t="s">
        <v>39642</v>
      </c>
      <c r="B7110" s="128">
        <v>115227</v>
      </c>
      <c r="C7110" s="137"/>
      <c r="D7110" s="127" t="s">
        <v>41317</v>
      </c>
      <c r="E7110" s="258">
        <v>115227</v>
      </c>
    </row>
    <row r="7111" spans="1:5" ht="15.5" x14ac:dyDescent="0.35">
      <c r="A7111" s="127" t="s">
        <v>39643</v>
      </c>
      <c r="B7111" s="128">
        <v>140303</v>
      </c>
      <c r="C7111" s="137"/>
      <c r="D7111" s="127" t="s">
        <v>41322</v>
      </c>
      <c r="E7111" s="258">
        <v>140303</v>
      </c>
    </row>
    <row r="7112" spans="1:5" ht="15.5" x14ac:dyDescent="0.35">
      <c r="A7112" s="127" t="s">
        <v>39644</v>
      </c>
      <c r="B7112" s="128">
        <v>21558</v>
      </c>
      <c r="C7112" s="137"/>
      <c r="D7112" s="127" t="s">
        <v>41327</v>
      </c>
      <c r="E7112" s="258">
        <v>21558</v>
      </c>
    </row>
    <row r="7113" spans="1:5" ht="15.5" x14ac:dyDescent="0.35">
      <c r="A7113" s="127" t="s">
        <v>39645</v>
      </c>
      <c r="B7113" s="128">
        <v>33280</v>
      </c>
      <c r="C7113" s="137"/>
      <c r="D7113" s="127" t="s">
        <v>41332</v>
      </c>
      <c r="E7113" s="258">
        <v>33280</v>
      </c>
    </row>
    <row r="7114" spans="1:5" ht="15.5" x14ac:dyDescent="0.35">
      <c r="A7114" s="127" t="s">
        <v>39646</v>
      </c>
      <c r="B7114" s="128">
        <v>0</v>
      </c>
      <c r="C7114" s="137"/>
      <c r="D7114" s="127" t="s">
        <v>41336</v>
      </c>
      <c r="E7114" s="258">
        <v>0</v>
      </c>
    </row>
    <row r="7115" spans="1:5" ht="15.5" x14ac:dyDescent="0.35">
      <c r="A7115" s="127" t="s">
        <v>39647</v>
      </c>
      <c r="B7115" s="128">
        <v>34420</v>
      </c>
      <c r="C7115" s="137"/>
      <c r="D7115" s="127" t="s">
        <v>41340</v>
      </c>
      <c r="E7115" s="258">
        <v>34420</v>
      </c>
    </row>
    <row r="7116" spans="1:5" ht="15.5" x14ac:dyDescent="0.35">
      <c r="A7116" s="127" t="s">
        <v>39648</v>
      </c>
      <c r="B7116" s="128">
        <v>0</v>
      </c>
      <c r="C7116" s="137"/>
      <c r="D7116" s="127" t="s">
        <v>41344</v>
      </c>
      <c r="E7116" s="258">
        <v>0</v>
      </c>
    </row>
    <row r="7117" spans="1:5" ht="15.5" x14ac:dyDescent="0.35">
      <c r="A7117" s="127" t="s">
        <v>39649</v>
      </c>
      <c r="B7117" s="128">
        <v>63786</v>
      </c>
      <c r="C7117" s="137"/>
      <c r="D7117" s="127" t="s">
        <v>41349</v>
      </c>
      <c r="E7117" s="258">
        <v>63786</v>
      </c>
    </row>
    <row r="7118" spans="1:5" ht="15.5" x14ac:dyDescent="0.35">
      <c r="A7118" s="127" t="s">
        <v>39650</v>
      </c>
      <c r="B7118" s="128">
        <v>0</v>
      </c>
      <c r="C7118" s="137"/>
      <c r="D7118" s="127" t="s">
        <v>41353</v>
      </c>
      <c r="E7118" s="258">
        <v>0</v>
      </c>
    </row>
    <row r="7119" spans="1:5" ht="15.5" x14ac:dyDescent="0.35">
      <c r="A7119" s="127" t="s">
        <v>39651</v>
      </c>
      <c r="B7119" s="128">
        <v>12740</v>
      </c>
      <c r="C7119" s="137"/>
      <c r="D7119" s="127" t="s">
        <v>41358</v>
      </c>
      <c r="E7119" s="258">
        <v>12740</v>
      </c>
    </row>
    <row r="7120" spans="1:5" ht="15.5" x14ac:dyDescent="0.35">
      <c r="A7120" s="127" t="s">
        <v>39652</v>
      </c>
      <c r="B7120" s="128">
        <v>760591</v>
      </c>
      <c r="C7120" s="137"/>
      <c r="D7120" s="127" t="s">
        <v>41363</v>
      </c>
      <c r="E7120" s="258">
        <v>760591</v>
      </c>
    </row>
    <row r="7121" spans="1:5" ht="15.5" x14ac:dyDescent="0.35">
      <c r="A7121" s="127" t="s">
        <v>39653</v>
      </c>
      <c r="B7121" s="128">
        <v>0</v>
      </c>
      <c r="C7121" s="137"/>
      <c r="D7121" s="127" t="s">
        <v>41367</v>
      </c>
      <c r="E7121" s="258">
        <v>0</v>
      </c>
    </row>
    <row r="7122" spans="1:5" ht="15.5" x14ac:dyDescent="0.35">
      <c r="A7122" s="127" t="s">
        <v>39654</v>
      </c>
      <c r="B7122" s="128">
        <v>0</v>
      </c>
      <c r="C7122" s="137"/>
      <c r="D7122" s="127" t="s">
        <v>41371</v>
      </c>
      <c r="E7122" s="258">
        <v>0</v>
      </c>
    </row>
    <row r="7123" spans="1:5" ht="15.5" x14ac:dyDescent="0.35">
      <c r="A7123" s="127" t="s">
        <v>39655</v>
      </c>
      <c r="B7123" s="128">
        <v>10444</v>
      </c>
      <c r="C7123" s="137"/>
      <c r="D7123" s="127" t="s">
        <v>41376</v>
      </c>
      <c r="E7123" s="258">
        <v>10444</v>
      </c>
    </row>
    <row r="7124" spans="1:5" ht="15.5" x14ac:dyDescent="0.35">
      <c r="A7124" s="127" t="s">
        <v>39656</v>
      </c>
      <c r="B7124" s="128">
        <v>0</v>
      </c>
      <c r="C7124" s="137"/>
      <c r="D7124" s="127" t="s">
        <v>41380</v>
      </c>
      <c r="E7124" s="258">
        <v>0</v>
      </c>
    </row>
    <row r="7125" spans="1:5" ht="15.5" x14ac:dyDescent="0.35">
      <c r="A7125" s="127" t="s">
        <v>39657</v>
      </c>
      <c r="B7125" s="128">
        <v>9154</v>
      </c>
      <c r="C7125" s="137"/>
      <c r="D7125" s="127" t="s">
        <v>41383</v>
      </c>
      <c r="E7125" s="258">
        <v>9154</v>
      </c>
    </row>
    <row r="7126" spans="1:5" ht="15.5" x14ac:dyDescent="0.35">
      <c r="A7126" s="127" t="s">
        <v>39658</v>
      </c>
      <c r="B7126" s="128">
        <v>82358</v>
      </c>
      <c r="C7126" s="137"/>
      <c r="D7126" s="127" t="s">
        <v>41387</v>
      </c>
      <c r="E7126" s="258">
        <v>82358</v>
      </c>
    </row>
    <row r="7127" spans="1:5" ht="15.5" x14ac:dyDescent="0.35">
      <c r="A7127" s="127" t="s">
        <v>39659</v>
      </c>
      <c r="B7127" s="128">
        <v>0</v>
      </c>
      <c r="C7127" s="137"/>
      <c r="D7127" s="127" t="s">
        <v>41391</v>
      </c>
      <c r="E7127" s="258">
        <v>0</v>
      </c>
    </row>
    <row r="7128" spans="1:5" ht="15.5" x14ac:dyDescent="0.35">
      <c r="A7128" s="127" t="s">
        <v>39660</v>
      </c>
      <c r="B7128" s="128">
        <v>21846</v>
      </c>
      <c r="C7128" s="137"/>
      <c r="D7128" s="127" t="s">
        <v>41396</v>
      </c>
      <c r="E7128" s="258">
        <v>21846</v>
      </c>
    </row>
    <row r="7129" spans="1:5" ht="15.5" x14ac:dyDescent="0.35">
      <c r="A7129" s="127" t="s">
        <v>39661</v>
      </c>
      <c r="B7129" s="128">
        <v>2778612</v>
      </c>
      <c r="C7129" s="137"/>
      <c r="D7129" s="127" t="s">
        <v>41401</v>
      </c>
      <c r="E7129" s="258">
        <v>2778612</v>
      </c>
    </row>
    <row r="7130" spans="1:5" ht="15.5" x14ac:dyDescent="0.35">
      <c r="A7130" s="127" t="s">
        <v>39662</v>
      </c>
      <c r="B7130" s="128">
        <v>0</v>
      </c>
      <c r="C7130" s="137"/>
      <c r="D7130" s="127" t="s">
        <v>41405</v>
      </c>
      <c r="E7130" s="258">
        <v>0</v>
      </c>
    </row>
    <row r="7131" spans="1:5" ht="15.5" x14ac:dyDescent="0.35">
      <c r="A7131" s="127" t="s">
        <v>39663</v>
      </c>
      <c r="B7131" s="128">
        <v>0</v>
      </c>
      <c r="C7131" s="137"/>
      <c r="D7131" s="127" t="s">
        <v>41408</v>
      </c>
      <c r="E7131" s="258">
        <v>0</v>
      </c>
    </row>
    <row r="7132" spans="1:5" ht="15.5" x14ac:dyDescent="0.35">
      <c r="A7132" s="127" t="s">
        <v>39664</v>
      </c>
      <c r="B7132" s="128">
        <v>0</v>
      </c>
      <c r="C7132" s="137"/>
      <c r="D7132" s="127" t="s">
        <v>41411</v>
      </c>
      <c r="E7132" s="258">
        <v>0</v>
      </c>
    </row>
    <row r="7133" spans="1:5" ht="15.5" x14ac:dyDescent="0.35">
      <c r="A7133" s="127" t="s">
        <v>39665</v>
      </c>
      <c r="B7133" s="128">
        <v>32096</v>
      </c>
      <c r="C7133" s="137"/>
      <c r="D7133" s="127" t="s">
        <v>41414</v>
      </c>
      <c r="E7133" s="258">
        <v>32096</v>
      </c>
    </row>
    <row r="7134" spans="1:5" ht="15.5" x14ac:dyDescent="0.35">
      <c r="A7134" s="127" t="s">
        <v>39666</v>
      </c>
      <c r="B7134" s="128">
        <v>0</v>
      </c>
      <c r="C7134" s="137"/>
      <c r="D7134" s="127" t="s">
        <v>41417</v>
      </c>
      <c r="E7134" s="258">
        <v>0</v>
      </c>
    </row>
    <row r="7135" spans="1:5" ht="15.5" x14ac:dyDescent="0.35">
      <c r="A7135" s="127" t="s">
        <v>39667</v>
      </c>
      <c r="B7135" s="128">
        <v>0</v>
      </c>
      <c r="C7135" s="137"/>
      <c r="D7135" s="127" t="s">
        <v>41421</v>
      </c>
      <c r="E7135" s="258">
        <v>0</v>
      </c>
    </row>
    <row r="7136" spans="1:5" ht="15.5" x14ac:dyDescent="0.35">
      <c r="A7136" s="127" t="s">
        <v>39668</v>
      </c>
      <c r="B7136" s="128">
        <v>6070</v>
      </c>
      <c r="C7136" s="137"/>
      <c r="D7136" s="127" t="s">
        <v>41425</v>
      </c>
      <c r="E7136" s="258">
        <v>6070</v>
      </c>
    </row>
    <row r="7137" spans="1:5" ht="15.5" x14ac:dyDescent="0.35">
      <c r="A7137" s="127" t="s">
        <v>39669</v>
      </c>
      <c r="B7137" s="128">
        <v>0</v>
      </c>
      <c r="C7137" s="137"/>
      <c r="D7137" s="127" t="s">
        <v>41428</v>
      </c>
      <c r="E7137" s="258">
        <v>0</v>
      </c>
    </row>
    <row r="7138" spans="1:5" ht="15.5" x14ac:dyDescent="0.35">
      <c r="A7138" s="127" t="s">
        <v>39670</v>
      </c>
      <c r="B7138" s="128">
        <v>0</v>
      </c>
      <c r="C7138" s="137"/>
      <c r="D7138" s="127" t="s">
        <v>41431</v>
      </c>
      <c r="E7138" s="258">
        <v>0</v>
      </c>
    </row>
    <row r="7139" spans="1:5" ht="15.5" x14ac:dyDescent="0.35">
      <c r="A7139" s="127" t="s">
        <v>39671</v>
      </c>
      <c r="B7139" s="128">
        <v>0</v>
      </c>
      <c r="C7139" s="137"/>
      <c r="D7139" s="127" t="s">
        <v>41434</v>
      </c>
      <c r="E7139" s="258">
        <v>0</v>
      </c>
    </row>
    <row r="7140" spans="1:5" ht="15.5" x14ac:dyDescent="0.35">
      <c r="A7140" s="127" t="s">
        <v>39672</v>
      </c>
      <c r="B7140" s="128">
        <v>3790</v>
      </c>
      <c r="C7140" s="137"/>
      <c r="D7140" s="127" t="s">
        <v>41437</v>
      </c>
      <c r="E7140" s="258">
        <v>3790</v>
      </c>
    </row>
    <row r="7141" spans="1:5" ht="15.5" x14ac:dyDescent="0.35">
      <c r="A7141" s="127" t="s">
        <v>39673</v>
      </c>
      <c r="B7141" s="128">
        <v>0</v>
      </c>
      <c r="C7141" s="137"/>
      <c r="D7141" s="127" t="s">
        <v>41440</v>
      </c>
      <c r="E7141" s="258">
        <v>0</v>
      </c>
    </row>
    <row r="7142" spans="1:5" ht="15.5" x14ac:dyDescent="0.35">
      <c r="A7142" s="127" t="s">
        <v>39674</v>
      </c>
      <c r="B7142" s="128">
        <v>0</v>
      </c>
      <c r="C7142" s="137"/>
      <c r="D7142" s="127" t="s">
        <v>41443</v>
      </c>
      <c r="E7142" s="258">
        <v>0</v>
      </c>
    </row>
    <row r="7143" spans="1:5" ht="15.5" x14ac:dyDescent="0.35">
      <c r="A7143" s="127" t="s">
        <v>39675</v>
      </c>
      <c r="B7143" s="128">
        <v>0</v>
      </c>
      <c r="C7143" s="137"/>
      <c r="D7143" s="127" t="s">
        <v>41446</v>
      </c>
      <c r="E7143" s="258">
        <v>0</v>
      </c>
    </row>
    <row r="7144" spans="1:5" ht="15.5" x14ac:dyDescent="0.35">
      <c r="A7144" s="127" t="s">
        <v>39676</v>
      </c>
      <c r="B7144" s="128">
        <v>0</v>
      </c>
      <c r="C7144" s="137"/>
      <c r="D7144" s="127" t="s">
        <v>41450</v>
      </c>
      <c r="E7144" s="258">
        <v>0</v>
      </c>
    </row>
    <row r="7145" spans="1:5" ht="15.5" x14ac:dyDescent="0.35">
      <c r="A7145" s="127" t="s">
        <v>39677</v>
      </c>
      <c r="B7145" s="128">
        <v>9329</v>
      </c>
      <c r="C7145" s="137"/>
      <c r="D7145" s="127" t="s">
        <v>41454</v>
      </c>
      <c r="E7145" s="258">
        <v>9329</v>
      </c>
    </row>
    <row r="7146" spans="1:5" ht="15.5" x14ac:dyDescent="0.35">
      <c r="A7146" s="127" t="s">
        <v>39678</v>
      </c>
      <c r="B7146" s="128">
        <v>8137</v>
      </c>
      <c r="C7146" s="137"/>
      <c r="D7146" s="127" t="s">
        <v>41458</v>
      </c>
      <c r="E7146" s="258">
        <v>8137</v>
      </c>
    </row>
    <row r="7147" spans="1:5" ht="15.5" x14ac:dyDescent="0.35">
      <c r="A7147" s="127" t="s">
        <v>39679</v>
      </c>
      <c r="B7147" s="128">
        <v>34219</v>
      </c>
      <c r="C7147" s="137"/>
      <c r="D7147" s="127" t="s">
        <v>41462</v>
      </c>
      <c r="E7147" s="258">
        <v>34219</v>
      </c>
    </row>
    <row r="7148" spans="1:5" ht="15.5" x14ac:dyDescent="0.35">
      <c r="A7148" s="127" t="s">
        <v>39680</v>
      </c>
      <c r="B7148" s="128">
        <v>0</v>
      </c>
      <c r="C7148" s="137"/>
      <c r="D7148" s="127" t="s">
        <v>41467</v>
      </c>
      <c r="E7148" s="258">
        <v>0</v>
      </c>
    </row>
    <row r="7149" spans="1:5" ht="15.5" x14ac:dyDescent="0.35">
      <c r="A7149" s="127" t="s">
        <v>39681</v>
      </c>
      <c r="B7149" s="128">
        <v>0</v>
      </c>
      <c r="C7149" s="137"/>
      <c r="D7149" s="127" t="s">
        <v>41471</v>
      </c>
      <c r="E7149" s="258">
        <v>0</v>
      </c>
    </row>
    <row r="7150" spans="1:5" ht="15.5" x14ac:dyDescent="0.35">
      <c r="A7150" s="127" t="s">
        <v>39682</v>
      </c>
      <c r="B7150" s="128">
        <v>0</v>
      </c>
      <c r="C7150" s="137"/>
      <c r="D7150" s="127" t="s">
        <v>41474</v>
      </c>
      <c r="E7150" s="258">
        <v>0</v>
      </c>
    </row>
    <row r="7151" spans="1:5" ht="15.5" x14ac:dyDescent="0.35">
      <c r="A7151" s="127" t="s">
        <v>39683</v>
      </c>
      <c r="B7151" s="128">
        <v>0</v>
      </c>
      <c r="C7151" s="137"/>
      <c r="D7151" s="127" t="s">
        <v>41477</v>
      </c>
      <c r="E7151" s="258">
        <v>0</v>
      </c>
    </row>
    <row r="7152" spans="1:5" ht="15.5" x14ac:dyDescent="0.35">
      <c r="A7152" s="127" t="s">
        <v>39684</v>
      </c>
      <c r="B7152" s="128">
        <v>0</v>
      </c>
      <c r="C7152" s="137"/>
      <c r="D7152" s="127" t="s">
        <v>41480</v>
      </c>
      <c r="E7152" s="258">
        <v>0</v>
      </c>
    </row>
    <row r="7153" spans="1:5" ht="15.5" x14ac:dyDescent="0.35">
      <c r="A7153" s="127" t="s">
        <v>39685</v>
      </c>
      <c r="B7153" s="128">
        <v>0</v>
      </c>
      <c r="C7153" s="137"/>
      <c r="D7153" s="127" t="s">
        <v>41484</v>
      </c>
      <c r="E7153" s="258">
        <v>0</v>
      </c>
    </row>
    <row r="7154" spans="1:5" ht="15.5" x14ac:dyDescent="0.35">
      <c r="A7154" s="127" t="s">
        <v>39686</v>
      </c>
      <c r="B7154" s="128">
        <v>0</v>
      </c>
      <c r="C7154" s="137"/>
      <c r="D7154" s="127" t="s">
        <v>41487</v>
      </c>
      <c r="E7154" s="258">
        <v>0</v>
      </c>
    </row>
    <row r="7155" spans="1:5" ht="15.5" x14ac:dyDescent="0.35">
      <c r="A7155" s="127" t="s">
        <v>39687</v>
      </c>
      <c r="B7155" s="128">
        <v>677</v>
      </c>
      <c r="C7155" s="137"/>
      <c r="D7155" s="127" t="s">
        <v>41491</v>
      </c>
      <c r="E7155" s="258">
        <v>677</v>
      </c>
    </row>
    <row r="7156" spans="1:5" ht="15.5" x14ac:dyDescent="0.35">
      <c r="A7156" s="127" t="s">
        <v>39688</v>
      </c>
      <c r="B7156" s="128">
        <v>3020</v>
      </c>
      <c r="C7156" s="137"/>
      <c r="D7156" s="127" t="s">
        <v>41495</v>
      </c>
      <c r="E7156" s="258">
        <v>3020</v>
      </c>
    </row>
    <row r="7157" spans="1:5" ht="15.5" x14ac:dyDescent="0.35">
      <c r="A7157" s="127" t="s">
        <v>39689</v>
      </c>
      <c r="B7157" s="128">
        <v>21919</v>
      </c>
      <c r="C7157" s="137"/>
      <c r="D7157" s="127" t="s">
        <v>41501</v>
      </c>
      <c r="E7157" s="258">
        <v>21919</v>
      </c>
    </row>
    <row r="7158" spans="1:5" ht="15.5" x14ac:dyDescent="0.35">
      <c r="A7158" s="127" t="s">
        <v>39690</v>
      </c>
      <c r="B7158" s="128">
        <v>2020</v>
      </c>
      <c r="C7158" s="137"/>
      <c r="D7158" s="127" t="s">
        <v>41505</v>
      </c>
      <c r="E7158" s="258">
        <v>2020</v>
      </c>
    </row>
    <row r="7159" spans="1:5" ht="15.5" x14ac:dyDescent="0.35">
      <c r="A7159" s="127" t="s">
        <v>39691</v>
      </c>
      <c r="B7159" s="128">
        <v>0</v>
      </c>
      <c r="C7159" s="137"/>
      <c r="D7159" s="127" t="s">
        <v>41508</v>
      </c>
      <c r="E7159" s="258">
        <v>0</v>
      </c>
    </row>
    <row r="7160" spans="1:5" ht="15.5" x14ac:dyDescent="0.35">
      <c r="A7160" s="127" t="s">
        <v>39692</v>
      </c>
      <c r="B7160" s="128">
        <v>82545</v>
      </c>
      <c r="C7160" s="137"/>
      <c r="D7160" s="127" t="s">
        <v>41512</v>
      </c>
      <c r="E7160" s="258">
        <v>82545</v>
      </c>
    </row>
    <row r="7161" spans="1:5" ht="15.5" x14ac:dyDescent="0.35">
      <c r="A7161" s="127" t="s">
        <v>39693</v>
      </c>
      <c r="B7161" s="128">
        <v>0</v>
      </c>
      <c r="C7161" s="137"/>
      <c r="D7161" s="127" t="s">
        <v>41516</v>
      </c>
      <c r="E7161" s="258">
        <v>0</v>
      </c>
    </row>
    <row r="7162" spans="1:5" ht="15.5" x14ac:dyDescent="0.35">
      <c r="A7162" s="127" t="s">
        <v>39694</v>
      </c>
      <c r="B7162" s="128">
        <v>315485</v>
      </c>
      <c r="C7162" s="137"/>
      <c r="D7162" s="127" t="s">
        <v>41520</v>
      </c>
      <c r="E7162" s="258">
        <v>315485</v>
      </c>
    </row>
    <row r="7163" spans="1:5" ht="15.5" x14ac:dyDescent="0.35">
      <c r="A7163" s="127" t="s">
        <v>39695</v>
      </c>
      <c r="B7163" s="128">
        <v>0</v>
      </c>
      <c r="C7163" s="137"/>
      <c r="D7163" s="127" t="s">
        <v>41525</v>
      </c>
      <c r="E7163" s="258">
        <v>0</v>
      </c>
    </row>
    <row r="7164" spans="1:5" ht="15.5" x14ac:dyDescent="0.35">
      <c r="A7164" s="127" t="s">
        <v>39696</v>
      </c>
      <c r="B7164" s="128">
        <v>0</v>
      </c>
      <c r="C7164" s="137"/>
      <c r="D7164" s="127" t="s">
        <v>41528</v>
      </c>
      <c r="E7164" s="258">
        <v>0</v>
      </c>
    </row>
    <row r="7165" spans="1:5" ht="15.5" x14ac:dyDescent="0.35">
      <c r="A7165" s="127" t="s">
        <v>39697</v>
      </c>
      <c r="B7165" s="128">
        <v>155722</v>
      </c>
      <c r="C7165" s="137"/>
      <c r="D7165" s="127" t="s">
        <v>41532</v>
      </c>
      <c r="E7165" s="258">
        <v>155722</v>
      </c>
    </row>
    <row r="7166" spans="1:5" ht="15.5" x14ac:dyDescent="0.35">
      <c r="A7166" s="127" t="s">
        <v>39698</v>
      </c>
      <c r="B7166" s="128">
        <v>186597</v>
      </c>
      <c r="C7166" s="137"/>
      <c r="D7166" s="127" t="s">
        <v>41537</v>
      </c>
      <c r="E7166" s="258">
        <v>186597</v>
      </c>
    </row>
    <row r="7167" spans="1:5" ht="15.5" x14ac:dyDescent="0.35">
      <c r="A7167" s="127" t="s">
        <v>39699</v>
      </c>
      <c r="B7167" s="128">
        <v>13229</v>
      </c>
      <c r="C7167" s="137"/>
      <c r="D7167" s="127" t="s">
        <v>41542</v>
      </c>
      <c r="E7167" s="258">
        <v>13229</v>
      </c>
    </row>
    <row r="7168" spans="1:5" ht="15.5" x14ac:dyDescent="0.35">
      <c r="A7168" s="127" t="s">
        <v>39700</v>
      </c>
      <c r="B7168" s="128">
        <v>0</v>
      </c>
      <c r="C7168" s="137"/>
      <c r="D7168" s="127" t="s">
        <v>41546</v>
      </c>
      <c r="E7168" s="258">
        <v>0</v>
      </c>
    </row>
    <row r="7169" spans="1:5" ht="15.5" x14ac:dyDescent="0.35">
      <c r="A7169" s="127" t="s">
        <v>39701</v>
      </c>
      <c r="B7169" s="128">
        <v>97648</v>
      </c>
      <c r="C7169" s="137"/>
      <c r="D7169" s="127" t="s">
        <v>41550</v>
      </c>
      <c r="E7169" s="258">
        <v>97648</v>
      </c>
    </row>
    <row r="7170" spans="1:5" ht="15.5" x14ac:dyDescent="0.35">
      <c r="A7170" s="127" t="s">
        <v>39702</v>
      </c>
      <c r="B7170" s="128">
        <v>40068</v>
      </c>
      <c r="C7170" s="137"/>
      <c r="D7170" s="127" t="s">
        <v>41555</v>
      </c>
      <c r="E7170" s="258">
        <v>40068</v>
      </c>
    </row>
    <row r="7171" spans="1:5" ht="15.5" x14ac:dyDescent="0.35">
      <c r="A7171" s="127" t="s">
        <v>13786</v>
      </c>
      <c r="B7171" s="128">
        <v>133397</v>
      </c>
      <c r="C7171" s="137"/>
      <c r="D7171" s="127" t="s">
        <v>13902</v>
      </c>
      <c r="E7171" s="258">
        <v>133397</v>
      </c>
    </row>
    <row r="7172" spans="1:5" ht="15.5" x14ac:dyDescent="0.35">
      <c r="A7172" s="127" t="s">
        <v>13787</v>
      </c>
      <c r="B7172" s="128">
        <v>27636</v>
      </c>
      <c r="C7172" s="137"/>
      <c r="D7172" s="127" t="s">
        <v>13903</v>
      </c>
      <c r="E7172" s="258">
        <v>27636</v>
      </c>
    </row>
    <row r="7173" spans="1:5" ht="15.5" x14ac:dyDescent="0.35">
      <c r="A7173" s="127" t="s">
        <v>13788</v>
      </c>
      <c r="B7173" s="128">
        <v>8203</v>
      </c>
      <c r="C7173" s="137"/>
      <c r="D7173" s="127" t="s">
        <v>13904</v>
      </c>
      <c r="E7173" s="258">
        <v>8203</v>
      </c>
    </row>
    <row r="7174" spans="1:5" ht="15.5" x14ac:dyDescent="0.35">
      <c r="A7174" s="127" t="s">
        <v>13789</v>
      </c>
      <c r="B7174" s="128">
        <v>18427</v>
      </c>
      <c r="C7174" s="137"/>
      <c r="D7174" s="127" t="s">
        <v>13905</v>
      </c>
      <c r="E7174" s="258">
        <v>18427</v>
      </c>
    </row>
    <row r="7175" spans="1:5" ht="15.5" x14ac:dyDescent="0.35">
      <c r="A7175" s="127" t="s">
        <v>13790</v>
      </c>
      <c r="B7175" s="128">
        <v>16888</v>
      </c>
      <c r="C7175" s="137"/>
      <c r="D7175" s="127" t="s">
        <v>13906</v>
      </c>
      <c r="E7175" s="258">
        <v>16888</v>
      </c>
    </row>
    <row r="7176" spans="1:5" ht="15.5" x14ac:dyDescent="0.35">
      <c r="A7176" s="127" t="s">
        <v>13791</v>
      </c>
      <c r="B7176" s="128">
        <v>11181</v>
      </c>
      <c r="C7176" s="137"/>
      <c r="D7176" s="127" t="s">
        <v>13907</v>
      </c>
      <c r="E7176" s="258">
        <v>11181</v>
      </c>
    </row>
    <row r="7177" spans="1:5" ht="15.5" x14ac:dyDescent="0.35">
      <c r="A7177" s="127" t="s">
        <v>13792</v>
      </c>
      <c r="B7177" s="128">
        <v>35939</v>
      </c>
      <c r="C7177" s="137"/>
      <c r="D7177" s="127" t="s">
        <v>13908</v>
      </c>
      <c r="E7177" s="258">
        <v>35939</v>
      </c>
    </row>
    <row r="7178" spans="1:5" ht="15.5" x14ac:dyDescent="0.35">
      <c r="A7178" s="127" t="s">
        <v>13793</v>
      </c>
      <c r="B7178" s="128">
        <v>11347</v>
      </c>
      <c r="C7178" s="137"/>
      <c r="D7178" s="127" t="s">
        <v>13909</v>
      </c>
      <c r="E7178" s="258">
        <v>11347</v>
      </c>
    </row>
    <row r="7179" spans="1:5" ht="15.5" x14ac:dyDescent="0.35">
      <c r="A7179" s="127" t="s">
        <v>13794</v>
      </c>
      <c r="B7179" s="128">
        <v>22720</v>
      </c>
      <c r="C7179" s="137"/>
      <c r="D7179" s="127" t="s">
        <v>13910</v>
      </c>
      <c r="E7179" s="258">
        <v>22720</v>
      </c>
    </row>
    <row r="7180" spans="1:5" ht="15.5" x14ac:dyDescent="0.35">
      <c r="A7180" s="127" t="s">
        <v>13795</v>
      </c>
      <c r="B7180" s="128">
        <v>72127</v>
      </c>
      <c r="C7180" s="137"/>
      <c r="D7180" s="127" t="s">
        <v>13911</v>
      </c>
      <c r="E7180" s="258">
        <v>72127</v>
      </c>
    </row>
    <row r="7181" spans="1:5" ht="15.5" x14ac:dyDescent="0.35">
      <c r="A7181" s="127" t="s">
        <v>13796</v>
      </c>
      <c r="B7181" s="128">
        <v>134712</v>
      </c>
      <c r="C7181" s="137"/>
      <c r="D7181" s="127" t="s">
        <v>13912</v>
      </c>
      <c r="E7181" s="258">
        <v>134712</v>
      </c>
    </row>
    <row r="7182" spans="1:5" ht="15.5" x14ac:dyDescent="0.35">
      <c r="A7182" s="127" t="s">
        <v>13797</v>
      </c>
      <c r="B7182" s="128">
        <v>23734</v>
      </c>
      <c r="C7182" s="137"/>
      <c r="D7182" s="127" t="s">
        <v>13913</v>
      </c>
      <c r="E7182" s="258">
        <v>23734</v>
      </c>
    </row>
    <row r="7183" spans="1:5" ht="15.5" x14ac:dyDescent="0.35">
      <c r="A7183" s="127" t="s">
        <v>13798</v>
      </c>
      <c r="B7183" s="128">
        <v>68017</v>
      </c>
      <c r="C7183" s="137"/>
      <c r="D7183" s="127" t="s">
        <v>13914</v>
      </c>
      <c r="E7183" s="258">
        <v>68017</v>
      </c>
    </row>
    <row r="7184" spans="1:5" ht="15.5" x14ac:dyDescent="0.35">
      <c r="A7184" s="127" t="s">
        <v>13799</v>
      </c>
      <c r="B7184" s="128">
        <v>196123</v>
      </c>
      <c r="C7184" s="137"/>
      <c r="D7184" s="127" t="s">
        <v>13915</v>
      </c>
      <c r="E7184" s="258">
        <v>196123</v>
      </c>
    </row>
    <row r="7185" spans="1:5" ht="15.5" x14ac:dyDescent="0.35">
      <c r="A7185" s="127" t="s">
        <v>13800</v>
      </c>
      <c r="B7185" s="128">
        <v>31613</v>
      </c>
      <c r="C7185" s="137"/>
      <c r="D7185" s="127" t="s">
        <v>13916</v>
      </c>
      <c r="E7185" s="258">
        <v>31613</v>
      </c>
    </row>
    <row r="7186" spans="1:5" ht="15.5" x14ac:dyDescent="0.35">
      <c r="A7186" s="127" t="s">
        <v>13801</v>
      </c>
      <c r="B7186" s="128">
        <v>63192</v>
      </c>
      <c r="C7186" s="137"/>
      <c r="D7186" s="127" t="s">
        <v>13917</v>
      </c>
      <c r="E7186" s="258">
        <v>63192</v>
      </c>
    </row>
    <row r="7187" spans="1:5" ht="15.5" x14ac:dyDescent="0.35">
      <c r="A7187" s="127" t="s">
        <v>13802</v>
      </c>
      <c r="B7187" s="128">
        <v>10407</v>
      </c>
      <c r="C7187" s="137"/>
      <c r="D7187" s="127" t="s">
        <v>13918</v>
      </c>
      <c r="E7187" s="258">
        <v>10407</v>
      </c>
    </row>
    <row r="7188" spans="1:5" ht="15.5" x14ac:dyDescent="0.35">
      <c r="A7188" s="127" t="s">
        <v>13803</v>
      </c>
      <c r="B7188" s="128">
        <v>45996</v>
      </c>
      <c r="C7188" s="137"/>
      <c r="D7188" s="127" t="s">
        <v>13919</v>
      </c>
      <c r="E7188" s="258">
        <v>45996</v>
      </c>
    </row>
    <row r="7189" spans="1:5" ht="15.5" x14ac:dyDescent="0.35">
      <c r="A7189" s="127" t="s">
        <v>13804</v>
      </c>
      <c r="B7189" s="128">
        <v>13602</v>
      </c>
      <c r="C7189" s="137"/>
      <c r="D7189" s="127" t="s">
        <v>13920</v>
      </c>
      <c r="E7189" s="258">
        <v>13602</v>
      </c>
    </row>
    <row r="7190" spans="1:5" ht="15.5" x14ac:dyDescent="0.35">
      <c r="A7190" s="127" t="s">
        <v>13805</v>
      </c>
      <c r="B7190" s="128">
        <v>89755</v>
      </c>
      <c r="C7190" s="137"/>
      <c r="D7190" s="127" t="s">
        <v>13921</v>
      </c>
      <c r="E7190" s="258">
        <v>89755</v>
      </c>
    </row>
    <row r="7191" spans="1:5" ht="15.5" x14ac:dyDescent="0.35">
      <c r="A7191" s="127" t="s">
        <v>13806</v>
      </c>
      <c r="B7191" s="128">
        <v>24184</v>
      </c>
      <c r="C7191" s="137"/>
      <c r="D7191" s="127" t="s">
        <v>13922</v>
      </c>
      <c r="E7191" s="258">
        <v>24184</v>
      </c>
    </row>
    <row r="7192" spans="1:5" ht="15.5" x14ac:dyDescent="0.35">
      <c r="A7192" s="127" t="s">
        <v>13807</v>
      </c>
      <c r="B7192" s="128">
        <v>16455</v>
      </c>
      <c r="C7192" s="137"/>
      <c r="D7192" s="127" t="s">
        <v>13923</v>
      </c>
      <c r="E7192" s="258">
        <v>16455</v>
      </c>
    </row>
    <row r="7193" spans="1:5" ht="15.5" x14ac:dyDescent="0.35">
      <c r="A7193" s="127" t="s">
        <v>13808</v>
      </c>
      <c r="B7193" s="128">
        <v>51354</v>
      </c>
      <c r="C7193" s="137"/>
      <c r="D7193" s="127" t="s">
        <v>13924</v>
      </c>
      <c r="E7193" s="258">
        <v>51354</v>
      </c>
    </row>
    <row r="7194" spans="1:5" ht="15.5" x14ac:dyDescent="0.35">
      <c r="A7194" s="127" t="s">
        <v>13809</v>
      </c>
      <c r="B7194" s="128">
        <v>17054</v>
      </c>
      <c r="C7194" s="137"/>
      <c r="D7194" s="127" t="s">
        <v>13925</v>
      </c>
      <c r="E7194" s="258">
        <v>17054</v>
      </c>
    </row>
    <row r="7195" spans="1:5" ht="15.5" x14ac:dyDescent="0.35">
      <c r="A7195" s="127" t="s">
        <v>13810</v>
      </c>
      <c r="B7195" s="128">
        <v>11023</v>
      </c>
      <c r="C7195" s="137"/>
      <c r="D7195" s="127" t="s">
        <v>13926</v>
      </c>
      <c r="E7195" s="258">
        <v>11023</v>
      </c>
    </row>
    <row r="7196" spans="1:5" ht="15.5" x14ac:dyDescent="0.35">
      <c r="A7196" s="127" t="s">
        <v>13811</v>
      </c>
      <c r="B7196" s="128">
        <v>7387</v>
      </c>
      <c r="C7196" s="137"/>
      <c r="D7196" s="127" t="s">
        <v>13927</v>
      </c>
      <c r="E7196" s="258">
        <v>7387</v>
      </c>
    </row>
    <row r="7197" spans="1:5" ht="15.5" x14ac:dyDescent="0.35">
      <c r="A7197" s="127" t="s">
        <v>13812</v>
      </c>
      <c r="B7197" s="128">
        <v>80854</v>
      </c>
      <c r="C7197" s="137"/>
      <c r="D7197" s="127" t="s">
        <v>13928</v>
      </c>
      <c r="E7197" s="258">
        <v>80854</v>
      </c>
    </row>
    <row r="7198" spans="1:5" ht="15.5" x14ac:dyDescent="0.35">
      <c r="A7198" s="127" t="s">
        <v>13813</v>
      </c>
      <c r="B7198" s="128">
        <v>29375</v>
      </c>
      <c r="C7198" s="137"/>
      <c r="D7198" s="127" t="s">
        <v>13929</v>
      </c>
      <c r="E7198" s="258">
        <v>29375</v>
      </c>
    </row>
    <row r="7199" spans="1:5" ht="15.5" x14ac:dyDescent="0.35">
      <c r="A7199" s="127" t="s">
        <v>13814</v>
      </c>
      <c r="B7199" s="128">
        <v>12279</v>
      </c>
      <c r="C7199" s="137"/>
      <c r="D7199" s="127" t="s">
        <v>13930</v>
      </c>
      <c r="E7199" s="258">
        <v>12279</v>
      </c>
    </row>
    <row r="7200" spans="1:5" ht="15.5" x14ac:dyDescent="0.35">
      <c r="A7200" s="127" t="s">
        <v>13815</v>
      </c>
      <c r="B7200" s="128">
        <v>77717</v>
      </c>
      <c r="C7200" s="137"/>
      <c r="D7200" s="127" t="s">
        <v>13931</v>
      </c>
      <c r="E7200" s="258">
        <v>77717</v>
      </c>
    </row>
    <row r="7201" spans="1:5" ht="15.5" x14ac:dyDescent="0.35">
      <c r="A7201" s="127" t="s">
        <v>13816</v>
      </c>
      <c r="B7201" s="128">
        <v>292709</v>
      </c>
      <c r="C7201" s="137"/>
      <c r="D7201" s="127" t="s">
        <v>13932</v>
      </c>
      <c r="E7201" s="258">
        <v>292709</v>
      </c>
    </row>
    <row r="7202" spans="1:5" ht="15.5" x14ac:dyDescent="0.35">
      <c r="A7202" s="127" t="s">
        <v>13817</v>
      </c>
      <c r="B7202" s="128">
        <v>25224</v>
      </c>
      <c r="C7202" s="137"/>
      <c r="D7202" s="127" t="s">
        <v>13933</v>
      </c>
      <c r="E7202" s="258">
        <v>25224</v>
      </c>
    </row>
    <row r="7203" spans="1:5" ht="15.5" x14ac:dyDescent="0.35">
      <c r="A7203" s="127" t="s">
        <v>13818</v>
      </c>
      <c r="B7203" s="128">
        <v>29599</v>
      </c>
      <c r="C7203" s="137"/>
      <c r="D7203" s="127" t="s">
        <v>13934</v>
      </c>
      <c r="E7203" s="258">
        <v>29599</v>
      </c>
    </row>
    <row r="7204" spans="1:5" ht="15.5" x14ac:dyDescent="0.35">
      <c r="A7204" s="127" t="s">
        <v>13819</v>
      </c>
      <c r="B7204" s="128">
        <v>103806</v>
      </c>
      <c r="C7204" s="137"/>
      <c r="D7204" s="127" t="s">
        <v>13935</v>
      </c>
      <c r="E7204" s="258">
        <v>103806</v>
      </c>
    </row>
    <row r="7205" spans="1:5" ht="15.5" x14ac:dyDescent="0.35">
      <c r="A7205" s="127" t="s">
        <v>13820</v>
      </c>
      <c r="B7205" s="128">
        <v>18468</v>
      </c>
      <c r="C7205" s="137"/>
      <c r="D7205" s="127" t="s">
        <v>13936</v>
      </c>
      <c r="E7205" s="258">
        <v>18468</v>
      </c>
    </row>
    <row r="7206" spans="1:5" ht="15.5" x14ac:dyDescent="0.35">
      <c r="A7206" s="127" t="s">
        <v>13821</v>
      </c>
      <c r="B7206" s="128">
        <v>13510</v>
      </c>
      <c r="C7206" s="137"/>
      <c r="D7206" s="127" t="s">
        <v>13937</v>
      </c>
      <c r="E7206" s="258">
        <v>13510</v>
      </c>
    </row>
    <row r="7207" spans="1:5" ht="15.5" x14ac:dyDescent="0.35">
      <c r="A7207" s="127" t="s">
        <v>13822</v>
      </c>
      <c r="B7207" s="128">
        <v>34982</v>
      </c>
      <c r="C7207" s="137"/>
      <c r="D7207" s="127" t="s">
        <v>13938</v>
      </c>
      <c r="E7207" s="258">
        <v>34982</v>
      </c>
    </row>
    <row r="7208" spans="1:5" ht="15.5" x14ac:dyDescent="0.35">
      <c r="A7208" s="127" t="s">
        <v>13823</v>
      </c>
      <c r="B7208" s="128">
        <v>57219</v>
      </c>
      <c r="C7208" s="137"/>
      <c r="D7208" s="127" t="s">
        <v>13939</v>
      </c>
      <c r="E7208" s="258">
        <v>57219</v>
      </c>
    </row>
    <row r="7209" spans="1:5" ht="15.5" x14ac:dyDescent="0.35">
      <c r="A7209" s="127" t="s">
        <v>13824</v>
      </c>
      <c r="B7209" s="128">
        <v>190441</v>
      </c>
      <c r="C7209" s="137"/>
      <c r="D7209" s="127" t="s">
        <v>13940</v>
      </c>
      <c r="E7209" s="258">
        <v>190441</v>
      </c>
    </row>
    <row r="7210" spans="1:5" ht="15.5" x14ac:dyDescent="0.35">
      <c r="A7210" s="127" t="s">
        <v>13825</v>
      </c>
      <c r="B7210" s="128">
        <v>32353</v>
      </c>
      <c r="C7210" s="137"/>
      <c r="D7210" s="127" t="s">
        <v>13941</v>
      </c>
      <c r="E7210" s="258">
        <v>32353</v>
      </c>
    </row>
    <row r="7211" spans="1:5" ht="15.5" x14ac:dyDescent="0.35">
      <c r="A7211" s="127" t="s">
        <v>13826</v>
      </c>
      <c r="B7211" s="128">
        <v>309580</v>
      </c>
      <c r="C7211" s="137"/>
      <c r="D7211" s="127" t="s">
        <v>13942</v>
      </c>
      <c r="E7211" s="258">
        <v>309580</v>
      </c>
    </row>
    <row r="7212" spans="1:5" ht="15.5" x14ac:dyDescent="0.35">
      <c r="A7212" s="127" t="s">
        <v>13827</v>
      </c>
      <c r="B7212" s="128">
        <v>44898</v>
      </c>
      <c r="C7212" s="137"/>
      <c r="D7212" s="127" t="s">
        <v>13943</v>
      </c>
      <c r="E7212" s="258">
        <v>44898</v>
      </c>
    </row>
    <row r="7213" spans="1:5" ht="15.5" x14ac:dyDescent="0.35">
      <c r="A7213" s="127" t="s">
        <v>13828</v>
      </c>
      <c r="B7213" s="128">
        <v>177331</v>
      </c>
      <c r="C7213" s="137"/>
      <c r="D7213" s="127" t="s">
        <v>13944</v>
      </c>
      <c r="E7213" s="258">
        <v>177331</v>
      </c>
    </row>
    <row r="7214" spans="1:5" ht="15.5" x14ac:dyDescent="0.35">
      <c r="A7214" s="127" t="s">
        <v>13829</v>
      </c>
      <c r="B7214" s="128">
        <v>9226</v>
      </c>
      <c r="C7214" s="137"/>
      <c r="D7214" s="127" t="s">
        <v>13945</v>
      </c>
      <c r="E7214" s="258">
        <v>9226</v>
      </c>
    </row>
    <row r="7215" spans="1:5" ht="15.5" x14ac:dyDescent="0.35">
      <c r="A7215" s="127" t="s">
        <v>13830</v>
      </c>
      <c r="B7215" s="128">
        <v>6347</v>
      </c>
      <c r="C7215" s="137"/>
      <c r="D7215" s="127" t="s">
        <v>13946</v>
      </c>
      <c r="E7215" s="258">
        <v>6347</v>
      </c>
    </row>
    <row r="7216" spans="1:5" ht="15.5" x14ac:dyDescent="0.35">
      <c r="A7216" s="127" t="s">
        <v>13831</v>
      </c>
      <c r="B7216" s="128">
        <v>40622</v>
      </c>
      <c r="C7216" s="137"/>
      <c r="D7216" s="127" t="s">
        <v>13947</v>
      </c>
      <c r="E7216" s="258">
        <v>40622</v>
      </c>
    </row>
    <row r="7217" spans="1:5" ht="15.5" x14ac:dyDescent="0.35">
      <c r="A7217" s="127" t="s">
        <v>13832</v>
      </c>
      <c r="B7217" s="128">
        <v>16447</v>
      </c>
      <c r="C7217" s="137"/>
      <c r="D7217" s="127" t="s">
        <v>13948</v>
      </c>
      <c r="E7217" s="258">
        <v>16447</v>
      </c>
    </row>
    <row r="7218" spans="1:5" ht="15.5" x14ac:dyDescent="0.35">
      <c r="A7218" s="127" t="s">
        <v>13833</v>
      </c>
      <c r="B7218" s="128">
        <v>403212</v>
      </c>
      <c r="C7218" s="137"/>
      <c r="D7218" s="127" t="s">
        <v>13949</v>
      </c>
      <c r="E7218" s="258">
        <v>403212</v>
      </c>
    </row>
    <row r="7219" spans="1:5" ht="15.5" x14ac:dyDescent="0.35">
      <c r="A7219" s="127" t="s">
        <v>13834</v>
      </c>
      <c r="B7219" s="128">
        <v>13535</v>
      </c>
      <c r="C7219" s="137"/>
      <c r="D7219" s="127" t="s">
        <v>13950</v>
      </c>
      <c r="E7219" s="258">
        <v>13535</v>
      </c>
    </row>
    <row r="7220" spans="1:5" ht="15.5" x14ac:dyDescent="0.35">
      <c r="A7220" s="127" t="s">
        <v>13835</v>
      </c>
      <c r="B7220" s="128">
        <v>15723</v>
      </c>
      <c r="C7220" s="137"/>
      <c r="D7220" s="127" t="s">
        <v>13951</v>
      </c>
      <c r="E7220" s="258">
        <v>15723</v>
      </c>
    </row>
    <row r="7221" spans="1:5" ht="15.5" x14ac:dyDescent="0.35">
      <c r="A7221" s="127" t="s">
        <v>13836</v>
      </c>
      <c r="B7221" s="128">
        <v>3694</v>
      </c>
      <c r="C7221" s="137"/>
      <c r="D7221" s="127" t="s">
        <v>13952</v>
      </c>
      <c r="E7221" s="258">
        <v>3694</v>
      </c>
    </row>
    <row r="7222" spans="1:5" ht="15.5" x14ac:dyDescent="0.35">
      <c r="A7222" s="127" t="s">
        <v>13837</v>
      </c>
      <c r="B7222" s="128">
        <v>121617</v>
      </c>
      <c r="C7222" s="137"/>
      <c r="D7222" s="127" t="s">
        <v>13953</v>
      </c>
      <c r="E7222" s="258">
        <v>121617</v>
      </c>
    </row>
    <row r="7223" spans="1:5" ht="15.5" x14ac:dyDescent="0.35">
      <c r="A7223" s="127" t="s">
        <v>13838</v>
      </c>
      <c r="B7223" s="128">
        <v>41255</v>
      </c>
      <c r="C7223" s="137"/>
      <c r="D7223" s="127" t="s">
        <v>13954</v>
      </c>
      <c r="E7223" s="258">
        <v>41255</v>
      </c>
    </row>
    <row r="7224" spans="1:5" ht="15.5" x14ac:dyDescent="0.35">
      <c r="A7224" s="127" t="s">
        <v>13839</v>
      </c>
      <c r="B7224" s="128">
        <v>76261</v>
      </c>
      <c r="C7224" s="137"/>
      <c r="D7224" s="127" t="s">
        <v>13955</v>
      </c>
      <c r="E7224" s="258">
        <v>76261</v>
      </c>
    </row>
    <row r="7225" spans="1:5" ht="15.5" x14ac:dyDescent="0.35">
      <c r="A7225" s="127" t="s">
        <v>13840</v>
      </c>
      <c r="B7225" s="128">
        <v>14833</v>
      </c>
      <c r="C7225" s="137"/>
      <c r="D7225" s="127" t="s">
        <v>13956</v>
      </c>
      <c r="E7225" s="258">
        <v>14833</v>
      </c>
    </row>
    <row r="7226" spans="1:5" ht="15.5" x14ac:dyDescent="0.35">
      <c r="A7226" s="127" t="s">
        <v>13841</v>
      </c>
      <c r="B7226" s="128">
        <v>54931</v>
      </c>
      <c r="C7226" s="137"/>
      <c r="D7226" s="127" t="s">
        <v>13957</v>
      </c>
      <c r="E7226" s="258">
        <v>54931</v>
      </c>
    </row>
    <row r="7227" spans="1:5" ht="15.5" x14ac:dyDescent="0.35">
      <c r="A7227" s="127" t="s">
        <v>13842</v>
      </c>
      <c r="B7227" s="128">
        <v>3311</v>
      </c>
      <c r="C7227" s="137"/>
      <c r="D7227" s="127" t="s">
        <v>13958</v>
      </c>
      <c r="E7227" s="258">
        <v>3311</v>
      </c>
    </row>
    <row r="7228" spans="1:5" ht="15.5" x14ac:dyDescent="0.35">
      <c r="A7228" s="127" t="s">
        <v>13843</v>
      </c>
      <c r="B7228" s="128">
        <v>113764</v>
      </c>
      <c r="C7228" s="137"/>
      <c r="D7228" s="127" t="s">
        <v>13959</v>
      </c>
      <c r="E7228" s="258">
        <v>113764</v>
      </c>
    </row>
    <row r="7229" spans="1:5" ht="15.5" x14ac:dyDescent="0.35">
      <c r="A7229" s="127" t="s">
        <v>13844</v>
      </c>
      <c r="B7229" s="128">
        <v>34341</v>
      </c>
      <c r="C7229" s="137"/>
      <c r="D7229" s="127" t="s">
        <v>13960</v>
      </c>
      <c r="E7229" s="258">
        <v>34341</v>
      </c>
    </row>
    <row r="7230" spans="1:5" ht="15.5" x14ac:dyDescent="0.35">
      <c r="A7230" s="127" t="s">
        <v>13845</v>
      </c>
      <c r="B7230" s="128">
        <v>20340</v>
      </c>
      <c r="C7230" s="137"/>
      <c r="D7230" s="127" t="s">
        <v>13961</v>
      </c>
      <c r="E7230" s="258">
        <v>20340</v>
      </c>
    </row>
    <row r="7231" spans="1:5" ht="15.5" x14ac:dyDescent="0.35">
      <c r="A7231" s="127" t="s">
        <v>13846</v>
      </c>
      <c r="B7231" s="128">
        <v>215208</v>
      </c>
      <c r="C7231" s="137"/>
      <c r="D7231" s="127" t="s">
        <v>13962</v>
      </c>
      <c r="E7231" s="258">
        <v>215208</v>
      </c>
    </row>
    <row r="7232" spans="1:5" ht="15.5" x14ac:dyDescent="0.35">
      <c r="A7232" s="127" t="s">
        <v>13847</v>
      </c>
      <c r="B7232" s="128">
        <v>6023</v>
      </c>
      <c r="C7232" s="137"/>
      <c r="D7232" s="127" t="s">
        <v>13963</v>
      </c>
      <c r="E7232" s="258">
        <v>6023</v>
      </c>
    </row>
    <row r="7233" spans="1:5" ht="15.5" x14ac:dyDescent="0.35">
      <c r="A7233" s="127" t="s">
        <v>13848</v>
      </c>
      <c r="B7233" s="128">
        <v>57219</v>
      </c>
      <c r="C7233" s="137"/>
      <c r="D7233" s="127" t="s">
        <v>13964</v>
      </c>
      <c r="E7233" s="258">
        <v>57219</v>
      </c>
    </row>
    <row r="7234" spans="1:5" ht="15.5" x14ac:dyDescent="0.35">
      <c r="A7234" s="127" t="s">
        <v>13849</v>
      </c>
      <c r="B7234" s="128">
        <v>50198</v>
      </c>
      <c r="C7234" s="137"/>
      <c r="D7234" s="127" t="s">
        <v>13965</v>
      </c>
      <c r="E7234" s="258">
        <v>50198</v>
      </c>
    </row>
    <row r="7235" spans="1:5" ht="15.5" x14ac:dyDescent="0.35">
      <c r="A7235" s="127" t="s">
        <v>13850</v>
      </c>
      <c r="B7235" s="128">
        <v>64715</v>
      </c>
      <c r="C7235" s="137"/>
      <c r="D7235" s="127" t="s">
        <v>13966</v>
      </c>
      <c r="E7235" s="258">
        <v>64715</v>
      </c>
    </row>
    <row r="7236" spans="1:5" ht="15.5" x14ac:dyDescent="0.35">
      <c r="A7236" s="127" t="s">
        <v>13851</v>
      </c>
      <c r="B7236" s="128">
        <v>25947</v>
      </c>
      <c r="C7236" s="137"/>
      <c r="D7236" s="127" t="s">
        <v>13967</v>
      </c>
      <c r="E7236" s="258">
        <v>25947</v>
      </c>
    </row>
    <row r="7237" spans="1:5" ht="15.5" x14ac:dyDescent="0.35">
      <c r="A7237" s="127" t="s">
        <v>13852</v>
      </c>
      <c r="B7237" s="128">
        <v>12337</v>
      </c>
      <c r="C7237" s="137"/>
      <c r="D7237" s="127" t="s">
        <v>13968</v>
      </c>
      <c r="E7237" s="258">
        <v>12337</v>
      </c>
    </row>
    <row r="7238" spans="1:5" ht="15.5" x14ac:dyDescent="0.35">
      <c r="A7238" s="127" t="s">
        <v>13853</v>
      </c>
      <c r="B7238" s="128">
        <v>0</v>
      </c>
      <c r="C7238" s="137"/>
      <c r="D7238" s="127" t="s">
        <v>13969</v>
      </c>
      <c r="E7238" s="258">
        <v>0</v>
      </c>
    </row>
    <row r="7239" spans="1:5" ht="15.5" x14ac:dyDescent="0.35">
      <c r="A7239" s="127" t="s">
        <v>13854</v>
      </c>
      <c r="B7239" s="128">
        <v>34641</v>
      </c>
      <c r="C7239" s="137"/>
      <c r="D7239" s="127" t="s">
        <v>13970</v>
      </c>
      <c r="E7239" s="258">
        <v>34641</v>
      </c>
    </row>
    <row r="7240" spans="1:5" ht="15.5" x14ac:dyDescent="0.35">
      <c r="A7240" s="127" t="s">
        <v>13855</v>
      </c>
      <c r="B7240" s="128">
        <v>861429</v>
      </c>
      <c r="C7240" s="137"/>
      <c r="D7240" s="127" t="s">
        <v>13971</v>
      </c>
      <c r="E7240" s="258">
        <v>861429</v>
      </c>
    </row>
    <row r="7241" spans="1:5" ht="15.5" x14ac:dyDescent="0.35">
      <c r="A7241" s="127" t="s">
        <v>13856</v>
      </c>
      <c r="B7241" s="128">
        <v>9775</v>
      </c>
      <c r="C7241" s="137"/>
      <c r="D7241" s="127" t="s">
        <v>13972</v>
      </c>
      <c r="E7241" s="258">
        <v>9775</v>
      </c>
    </row>
    <row r="7242" spans="1:5" ht="15.5" x14ac:dyDescent="0.35">
      <c r="A7242" s="127" t="s">
        <v>13857</v>
      </c>
      <c r="B7242" s="128">
        <v>21588</v>
      </c>
      <c r="C7242" s="137"/>
      <c r="D7242" s="127" t="s">
        <v>13973</v>
      </c>
      <c r="E7242" s="258">
        <v>21588</v>
      </c>
    </row>
    <row r="7243" spans="1:5" ht="15.5" x14ac:dyDescent="0.35">
      <c r="A7243" s="127" t="s">
        <v>13858</v>
      </c>
      <c r="B7243" s="128">
        <v>73658</v>
      </c>
      <c r="C7243" s="137"/>
      <c r="D7243" s="127" t="s">
        <v>13974</v>
      </c>
      <c r="E7243" s="258">
        <v>73658</v>
      </c>
    </row>
    <row r="7244" spans="1:5" ht="15.5" x14ac:dyDescent="0.35">
      <c r="A7244" s="127" t="s">
        <v>13859</v>
      </c>
      <c r="B7244" s="128">
        <v>86095</v>
      </c>
      <c r="C7244" s="137"/>
      <c r="D7244" s="127" t="s">
        <v>13975</v>
      </c>
      <c r="E7244" s="258">
        <v>86095</v>
      </c>
    </row>
    <row r="7245" spans="1:5" ht="15.5" x14ac:dyDescent="0.35">
      <c r="A7245" s="127" t="s">
        <v>13860</v>
      </c>
      <c r="B7245" s="128">
        <v>147174</v>
      </c>
      <c r="C7245" s="137"/>
      <c r="D7245" s="127" t="s">
        <v>13976</v>
      </c>
      <c r="E7245" s="258">
        <v>147174</v>
      </c>
    </row>
    <row r="7246" spans="1:5" ht="15.5" x14ac:dyDescent="0.35">
      <c r="A7246" s="127" t="s">
        <v>13861</v>
      </c>
      <c r="B7246" s="128">
        <v>8045</v>
      </c>
      <c r="C7246" s="137"/>
      <c r="D7246" s="127" t="s">
        <v>13977</v>
      </c>
      <c r="E7246" s="258">
        <v>8045</v>
      </c>
    </row>
    <row r="7247" spans="1:5" ht="15.5" x14ac:dyDescent="0.35">
      <c r="A7247" s="127" t="s">
        <v>13862</v>
      </c>
      <c r="B7247" s="128">
        <v>168055</v>
      </c>
      <c r="C7247" s="137"/>
      <c r="D7247" s="127" t="s">
        <v>13978</v>
      </c>
      <c r="E7247" s="258">
        <v>168055</v>
      </c>
    </row>
    <row r="7248" spans="1:5" ht="15.5" x14ac:dyDescent="0.35">
      <c r="A7248" s="127" t="s">
        <v>13863</v>
      </c>
      <c r="B7248" s="128">
        <v>41471</v>
      </c>
      <c r="C7248" s="137"/>
      <c r="D7248" s="127" t="s">
        <v>13979</v>
      </c>
      <c r="E7248" s="258">
        <v>41471</v>
      </c>
    </row>
    <row r="7249" spans="1:5" ht="15.5" x14ac:dyDescent="0.35">
      <c r="A7249" s="127" t="s">
        <v>13864</v>
      </c>
      <c r="B7249" s="128">
        <v>69756</v>
      </c>
      <c r="C7249" s="137"/>
      <c r="D7249" s="127" t="s">
        <v>13980</v>
      </c>
      <c r="E7249" s="258">
        <v>69756</v>
      </c>
    </row>
    <row r="7250" spans="1:5" ht="15.5" x14ac:dyDescent="0.35">
      <c r="A7250" s="127" t="s">
        <v>13865</v>
      </c>
      <c r="B7250" s="128">
        <v>6630</v>
      </c>
      <c r="C7250" s="137"/>
      <c r="D7250" s="127" t="s">
        <v>13981</v>
      </c>
      <c r="E7250" s="258">
        <v>6630</v>
      </c>
    </row>
    <row r="7251" spans="1:5" ht="15.5" x14ac:dyDescent="0.35">
      <c r="A7251" s="127" t="s">
        <v>13866</v>
      </c>
      <c r="B7251" s="128">
        <v>31455</v>
      </c>
      <c r="C7251" s="137"/>
      <c r="D7251" s="127" t="s">
        <v>13982</v>
      </c>
      <c r="E7251" s="258">
        <v>31455</v>
      </c>
    </row>
    <row r="7252" spans="1:5" ht="15.5" x14ac:dyDescent="0.35">
      <c r="A7252" s="127" t="s">
        <v>13867</v>
      </c>
      <c r="B7252" s="128">
        <v>57577</v>
      </c>
      <c r="C7252" s="137"/>
      <c r="D7252" s="127" t="s">
        <v>13983</v>
      </c>
      <c r="E7252" s="258">
        <v>57577</v>
      </c>
    </row>
    <row r="7253" spans="1:5" ht="15.5" x14ac:dyDescent="0.35">
      <c r="A7253" s="127" t="s">
        <v>13868</v>
      </c>
      <c r="B7253" s="128">
        <v>9783</v>
      </c>
      <c r="C7253" s="137"/>
      <c r="D7253" s="127" t="s">
        <v>13984</v>
      </c>
      <c r="E7253" s="258">
        <v>9783</v>
      </c>
    </row>
    <row r="7254" spans="1:5" ht="15.5" x14ac:dyDescent="0.35">
      <c r="A7254" s="127" t="s">
        <v>13869</v>
      </c>
      <c r="B7254" s="128">
        <v>25407</v>
      </c>
      <c r="C7254" s="137"/>
      <c r="D7254" s="127" t="s">
        <v>13985</v>
      </c>
      <c r="E7254" s="258">
        <v>25407</v>
      </c>
    </row>
    <row r="7255" spans="1:5" ht="15.5" x14ac:dyDescent="0.35">
      <c r="A7255" s="127" t="s">
        <v>13870</v>
      </c>
      <c r="B7255" s="128">
        <v>137598</v>
      </c>
      <c r="C7255" s="137"/>
      <c r="D7255" s="127" t="s">
        <v>13986</v>
      </c>
      <c r="E7255" s="258">
        <v>137598</v>
      </c>
    </row>
    <row r="7256" spans="1:5" ht="15.5" x14ac:dyDescent="0.35">
      <c r="A7256" s="127" t="s">
        <v>13871</v>
      </c>
      <c r="B7256" s="128">
        <v>11855</v>
      </c>
      <c r="C7256" s="137"/>
      <c r="D7256" s="127" t="s">
        <v>13987</v>
      </c>
      <c r="E7256" s="258">
        <v>11855</v>
      </c>
    </row>
    <row r="7257" spans="1:5" ht="15.5" x14ac:dyDescent="0.35">
      <c r="A7257" s="127" t="s">
        <v>13872</v>
      </c>
      <c r="B7257" s="128">
        <v>89564</v>
      </c>
      <c r="C7257" s="137"/>
      <c r="D7257" s="127" t="s">
        <v>13988</v>
      </c>
      <c r="E7257" s="258">
        <v>89564</v>
      </c>
    </row>
    <row r="7258" spans="1:5" ht="15.5" x14ac:dyDescent="0.35">
      <c r="A7258" s="127" t="s">
        <v>13873</v>
      </c>
      <c r="B7258" s="128">
        <v>26771</v>
      </c>
      <c r="C7258" s="137"/>
      <c r="D7258" s="127" t="s">
        <v>13989</v>
      </c>
      <c r="E7258" s="258">
        <v>26771</v>
      </c>
    </row>
    <row r="7259" spans="1:5" ht="15.5" x14ac:dyDescent="0.35">
      <c r="A7259" s="127" t="s">
        <v>13874</v>
      </c>
      <c r="B7259" s="128">
        <v>40631</v>
      </c>
      <c r="C7259" s="137"/>
      <c r="D7259" s="127" t="s">
        <v>13990</v>
      </c>
      <c r="E7259" s="258">
        <v>40631</v>
      </c>
    </row>
    <row r="7260" spans="1:5" ht="15.5" x14ac:dyDescent="0.35">
      <c r="A7260" s="127" t="s">
        <v>13875</v>
      </c>
      <c r="B7260" s="128">
        <v>126051</v>
      </c>
      <c r="C7260" s="137"/>
      <c r="D7260" s="127" t="s">
        <v>13991</v>
      </c>
      <c r="E7260" s="258">
        <v>126051</v>
      </c>
    </row>
    <row r="7261" spans="1:5" ht="15.5" x14ac:dyDescent="0.35">
      <c r="A7261" s="127" t="s">
        <v>13876</v>
      </c>
      <c r="B7261" s="128">
        <v>66503</v>
      </c>
      <c r="C7261" s="137"/>
      <c r="D7261" s="127" t="s">
        <v>13992</v>
      </c>
      <c r="E7261" s="258">
        <v>66503</v>
      </c>
    </row>
    <row r="7262" spans="1:5" ht="15.5" x14ac:dyDescent="0.35">
      <c r="A7262" s="127" t="s">
        <v>13877</v>
      </c>
      <c r="B7262" s="128">
        <v>106693</v>
      </c>
      <c r="C7262" s="137"/>
      <c r="D7262" s="127" t="s">
        <v>13993</v>
      </c>
      <c r="E7262" s="258">
        <v>106693</v>
      </c>
    </row>
    <row r="7263" spans="1:5" ht="15.5" x14ac:dyDescent="0.35">
      <c r="A7263" s="127" t="s">
        <v>13878</v>
      </c>
      <c r="B7263" s="128">
        <v>43251</v>
      </c>
      <c r="C7263" s="137"/>
      <c r="D7263" s="127" t="s">
        <v>13994</v>
      </c>
      <c r="E7263" s="258">
        <v>43251</v>
      </c>
    </row>
    <row r="7264" spans="1:5" ht="15.5" x14ac:dyDescent="0.35">
      <c r="A7264" s="127" t="s">
        <v>13879</v>
      </c>
      <c r="B7264" s="128">
        <v>46213</v>
      </c>
      <c r="C7264" s="137"/>
      <c r="D7264" s="127" t="s">
        <v>13995</v>
      </c>
      <c r="E7264" s="258">
        <v>46213</v>
      </c>
    </row>
    <row r="7265" spans="1:5" ht="15.5" x14ac:dyDescent="0.35">
      <c r="A7265" s="127" t="s">
        <v>13880</v>
      </c>
      <c r="B7265" s="128">
        <v>17753</v>
      </c>
      <c r="C7265" s="137"/>
      <c r="D7265" s="127" t="s">
        <v>13996</v>
      </c>
      <c r="E7265" s="258">
        <v>17753</v>
      </c>
    </row>
    <row r="7266" spans="1:5" ht="15.5" x14ac:dyDescent="0.35">
      <c r="A7266" s="127" t="s">
        <v>13881</v>
      </c>
      <c r="B7266" s="128">
        <v>33318</v>
      </c>
      <c r="C7266" s="137"/>
      <c r="D7266" s="127" t="s">
        <v>13997</v>
      </c>
      <c r="E7266" s="258">
        <v>33318</v>
      </c>
    </row>
    <row r="7267" spans="1:5" ht="15.5" x14ac:dyDescent="0.35">
      <c r="A7267" s="127" t="s">
        <v>13882</v>
      </c>
      <c r="B7267" s="128">
        <v>48817</v>
      </c>
      <c r="C7267" s="137"/>
      <c r="D7267" s="127" t="s">
        <v>13998</v>
      </c>
      <c r="E7267" s="258">
        <v>48817</v>
      </c>
    </row>
    <row r="7268" spans="1:5" ht="15.5" x14ac:dyDescent="0.35">
      <c r="A7268" s="127" t="s">
        <v>13883</v>
      </c>
      <c r="B7268" s="128">
        <v>32461</v>
      </c>
      <c r="C7268" s="137"/>
      <c r="D7268" s="127" t="s">
        <v>13999</v>
      </c>
      <c r="E7268" s="258">
        <v>32461</v>
      </c>
    </row>
    <row r="7269" spans="1:5" ht="15.5" x14ac:dyDescent="0.35">
      <c r="A7269" s="127" t="s">
        <v>13884</v>
      </c>
      <c r="B7269" s="128">
        <v>41554</v>
      </c>
      <c r="C7269" s="137"/>
      <c r="D7269" s="127" t="s">
        <v>14000</v>
      </c>
      <c r="E7269" s="258">
        <v>41554</v>
      </c>
    </row>
    <row r="7270" spans="1:5" ht="15.5" x14ac:dyDescent="0.35">
      <c r="A7270" s="127" t="s">
        <v>13885</v>
      </c>
      <c r="B7270" s="128">
        <v>7038</v>
      </c>
      <c r="C7270" s="137"/>
      <c r="D7270" s="127" t="s">
        <v>14001</v>
      </c>
      <c r="E7270" s="258">
        <v>7038</v>
      </c>
    </row>
    <row r="7271" spans="1:5" ht="15.5" x14ac:dyDescent="0.35">
      <c r="A7271" s="127" t="s">
        <v>13886</v>
      </c>
      <c r="B7271" s="128">
        <v>8893</v>
      </c>
      <c r="C7271" s="137"/>
      <c r="D7271" s="127" t="s">
        <v>14002</v>
      </c>
      <c r="E7271" s="258">
        <v>8893</v>
      </c>
    </row>
    <row r="7272" spans="1:5" ht="15.5" x14ac:dyDescent="0.35">
      <c r="A7272" s="127" t="s">
        <v>13887</v>
      </c>
      <c r="B7272" s="128">
        <v>0</v>
      </c>
      <c r="C7272" s="137"/>
      <c r="D7272" s="127" t="s">
        <v>14003</v>
      </c>
      <c r="E7272" s="258">
        <v>0</v>
      </c>
    </row>
    <row r="7273" spans="1:5" ht="15.5" x14ac:dyDescent="0.35">
      <c r="A7273" s="127" t="s">
        <v>13888</v>
      </c>
      <c r="B7273" s="128">
        <v>18743</v>
      </c>
      <c r="C7273" s="137"/>
      <c r="D7273" s="127" t="s">
        <v>14004</v>
      </c>
      <c r="E7273" s="258">
        <v>18743</v>
      </c>
    </row>
    <row r="7274" spans="1:5" ht="15.5" x14ac:dyDescent="0.35">
      <c r="A7274" s="127" t="s">
        <v>13889</v>
      </c>
      <c r="B7274" s="128">
        <v>3486</v>
      </c>
      <c r="C7274" s="137"/>
      <c r="D7274" s="127" t="s">
        <v>14005</v>
      </c>
      <c r="E7274" s="258">
        <v>3486</v>
      </c>
    </row>
    <row r="7275" spans="1:5" ht="15.5" x14ac:dyDescent="0.35">
      <c r="A7275" s="127" t="s">
        <v>13890</v>
      </c>
      <c r="B7275" s="128">
        <v>229308</v>
      </c>
      <c r="C7275" s="137"/>
      <c r="D7275" s="127" t="s">
        <v>14006</v>
      </c>
      <c r="E7275" s="258">
        <v>229308</v>
      </c>
    </row>
    <row r="7276" spans="1:5" ht="15.5" x14ac:dyDescent="0.35">
      <c r="A7276" s="127" t="s">
        <v>13891</v>
      </c>
      <c r="B7276" s="128">
        <v>32994</v>
      </c>
      <c r="C7276" s="137"/>
      <c r="D7276" s="127" t="s">
        <v>14007</v>
      </c>
      <c r="E7276" s="258">
        <v>32994</v>
      </c>
    </row>
    <row r="7277" spans="1:5" ht="15.5" x14ac:dyDescent="0.35">
      <c r="A7277" s="127" t="s">
        <v>13892</v>
      </c>
      <c r="B7277" s="128">
        <v>932275</v>
      </c>
      <c r="C7277" s="137"/>
      <c r="D7277" s="127" t="s">
        <v>14008</v>
      </c>
      <c r="E7277" s="258">
        <v>932275</v>
      </c>
    </row>
    <row r="7278" spans="1:5" ht="15.5" x14ac:dyDescent="0.35">
      <c r="A7278" s="127" t="s">
        <v>13893</v>
      </c>
      <c r="B7278" s="128">
        <v>10191</v>
      </c>
      <c r="C7278" s="137"/>
      <c r="D7278" s="127" t="s">
        <v>14009</v>
      </c>
      <c r="E7278" s="258">
        <v>10191</v>
      </c>
    </row>
    <row r="7279" spans="1:5" ht="15.5" x14ac:dyDescent="0.35">
      <c r="A7279" s="127" t="s">
        <v>13894</v>
      </c>
      <c r="B7279" s="128">
        <v>6872</v>
      </c>
      <c r="C7279" s="137"/>
      <c r="D7279" s="127" t="s">
        <v>14010</v>
      </c>
      <c r="E7279" s="258">
        <v>6872</v>
      </c>
    </row>
    <row r="7280" spans="1:5" ht="15.5" x14ac:dyDescent="0.35">
      <c r="A7280" s="127" t="s">
        <v>13895</v>
      </c>
      <c r="B7280" s="128">
        <v>26962</v>
      </c>
      <c r="C7280" s="137"/>
      <c r="D7280" s="127" t="s">
        <v>14011</v>
      </c>
      <c r="E7280" s="258">
        <v>26962</v>
      </c>
    </row>
    <row r="7281" spans="1:5" ht="15.5" x14ac:dyDescent="0.35">
      <c r="A7281" s="127" t="s">
        <v>13896</v>
      </c>
      <c r="B7281" s="128">
        <v>104804</v>
      </c>
      <c r="C7281" s="137"/>
      <c r="D7281" s="127" t="s">
        <v>14012</v>
      </c>
      <c r="E7281" s="258">
        <v>104804</v>
      </c>
    </row>
    <row r="7282" spans="1:5" ht="15.5" x14ac:dyDescent="0.35">
      <c r="A7282" s="127" t="s">
        <v>13897</v>
      </c>
      <c r="B7282" s="128">
        <v>51371</v>
      </c>
      <c r="C7282" s="137"/>
      <c r="D7282" s="127" t="s">
        <v>14013</v>
      </c>
      <c r="E7282" s="258">
        <v>51371</v>
      </c>
    </row>
    <row r="7283" spans="1:5" ht="15.5" x14ac:dyDescent="0.35">
      <c r="A7283" s="127" t="s">
        <v>13898</v>
      </c>
      <c r="B7283" s="128">
        <v>62202</v>
      </c>
      <c r="C7283" s="137"/>
      <c r="D7283" s="127" t="s">
        <v>14014</v>
      </c>
      <c r="E7283" s="258">
        <v>62202</v>
      </c>
    </row>
    <row r="7284" spans="1:5" ht="15.5" x14ac:dyDescent="0.35">
      <c r="A7284" s="127" t="s">
        <v>13899</v>
      </c>
      <c r="B7284" s="128">
        <v>28867</v>
      </c>
      <c r="C7284" s="137"/>
      <c r="D7284" s="127" t="s">
        <v>14015</v>
      </c>
      <c r="E7284" s="258">
        <v>28867</v>
      </c>
    </row>
    <row r="7285" spans="1:5" ht="15.5" x14ac:dyDescent="0.35">
      <c r="A7285" s="127" t="s">
        <v>13900</v>
      </c>
      <c r="B7285" s="128">
        <v>12163</v>
      </c>
      <c r="C7285" s="137"/>
      <c r="D7285" s="127" t="s">
        <v>14016</v>
      </c>
      <c r="E7285" s="258">
        <v>12163</v>
      </c>
    </row>
    <row r="7286" spans="1:5" ht="15.5" x14ac:dyDescent="0.35">
      <c r="A7286" s="127" t="s">
        <v>6453</v>
      </c>
      <c r="B7286" s="128">
        <v>3011460</v>
      </c>
      <c r="C7286" s="137"/>
      <c r="D7286" s="127" t="s">
        <v>13500</v>
      </c>
      <c r="E7286" s="258">
        <v>3011460</v>
      </c>
    </row>
    <row r="7287" spans="1:5" ht="15.5" x14ac:dyDescent="0.35">
      <c r="A7287" s="127" t="s">
        <v>6454</v>
      </c>
      <c r="B7287" s="128">
        <v>3277272</v>
      </c>
      <c r="C7287" s="137"/>
      <c r="D7287" s="127" t="s">
        <v>13501</v>
      </c>
      <c r="E7287" s="258">
        <v>3277272</v>
      </c>
    </row>
    <row r="7288" spans="1:5" ht="15.5" x14ac:dyDescent="0.35">
      <c r="A7288" s="127" t="s">
        <v>6381</v>
      </c>
      <c r="B7288" s="128">
        <v>49826681</v>
      </c>
      <c r="C7288" s="137"/>
      <c r="D7288" s="127" t="s">
        <v>13431</v>
      </c>
      <c r="E7288" s="258">
        <v>49826681</v>
      </c>
    </row>
    <row r="7289" spans="1:5" ht="15.5" x14ac:dyDescent="0.35">
      <c r="A7289" s="127" t="s">
        <v>6382</v>
      </c>
      <c r="B7289" s="128">
        <v>0</v>
      </c>
      <c r="C7289" s="137"/>
      <c r="D7289" s="127" t="s">
        <v>13432</v>
      </c>
      <c r="E7289" s="258">
        <v>0</v>
      </c>
    </row>
    <row r="7290" spans="1:5" ht="15.5" x14ac:dyDescent="0.35">
      <c r="A7290" s="127" t="s">
        <v>6383</v>
      </c>
      <c r="B7290" s="128">
        <v>275548</v>
      </c>
      <c r="C7290" s="137"/>
      <c r="D7290" s="127" t="s">
        <v>13433</v>
      </c>
      <c r="E7290" s="258">
        <v>275548</v>
      </c>
    </row>
    <row r="7291" spans="1:5" ht="15.5" x14ac:dyDescent="0.35">
      <c r="A7291" s="127" t="s">
        <v>6384</v>
      </c>
      <c r="B7291" s="128">
        <v>372796</v>
      </c>
      <c r="C7291" s="137"/>
      <c r="D7291" s="127" t="s">
        <v>13434</v>
      </c>
      <c r="E7291" s="258">
        <v>372796</v>
      </c>
    </row>
    <row r="7292" spans="1:5" ht="15.5" x14ac:dyDescent="0.35">
      <c r="A7292" s="127" t="s">
        <v>6385</v>
      </c>
      <c r="B7292" s="128">
        <v>716406</v>
      </c>
      <c r="C7292" s="137"/>
      <c r="D7292" s="127" t="s">
        <v>13435</v>
      </c>
      <c r="E7292" s="258">
        <v>716406</v>
      </c>
    </row>
    <row r="7293" spans="1:5" ht="15.5" x14ac:dyDescent="0.35">
      <c r="A7293" s="127" t="s">
        <v>6386</v>
      </c>
      <c r="B7293" s="128">
        <v>8214232</v>
      </c>
      <c r="C7293" s="137"/>
      <c r="D7293" s="127" t="s">
        <v>13436</v>
      </c>
      <c r="E7293" s="258">
        <v>8214232</v>
      </c>
    </row>
    <row r="7294" spans="1:5" ht="15.5" x14ac:dyDescent="0.35">
      <c r="A7294" s="127" t="s">
        <v>6387</v>
      </c>
      <c r="B7294" s="128">
        <v>3734338</v>
      </c>
      <c r="C7294" s="137"/>
      <c r="D7294" s="127" t="s">
        <v>13437</v>
      </c>
      <c r="E7294" s="258">
        <v>3734338</v>
      </c>
    </row>
    <row r="7295" spans="1:5" ht="15.5" x14ac:dyDescent="0.35">
      <c r="A7295" s="127" t="s">
        <v>6388</v>
      </c>
      <c r="B7295" s="128">
        <v>9497907</v>
      </c>
      <c r="C7295" s="137"/>
      <c r="D7295" s="127" t="s">
        <v>13438</v>
      </c>
      <c r="E7295" s="258">
        <v>9497907</v>
      </c>
    </row>
    <row r="7296" spans="1:5" ht="15.5" x14ac:dyDescent="0.35">
      <c r="A7296" s="127" t="s">
        <v>6389</v>
      </c>
      <c r="B7296" s="128">
        <v>6881933</v>
      </c>
      <c r="C7296" s="137"/>
      <c r="D7296" s="127" t="s">
        <v>13439</v>
      </c>
      <c r="E7296" s="258">
        <v>6881933</v>
      </c>
    </row>
    <row r="7297" spans="1:5" ht="15.5" x14ac:dyDescent="0.35">
      <c r="A7297" s="127" t="s">
        <v>6390</v>
      </c>
      <c r="B7297" s="128">
        <v>5766822</v>
      </c>
      <c r="C7297" s="137"/>
      <c r="D7297" s="127" t="s">
        <v>13440</v>
      </c>
      <c r="E7297" s="258">
        <v>5766822</v>
      </c>
    </row>
    <row r="7298" spans="1:5" ht="15.5" x14ac:dyDescent="0.35">
      <c r="A7298" s="127" t="s">
        <v>49478</v>
      </c>
      <c r="B7298" s="128">
        <v>0</v>
      </c>
      <c r="C7298" s="137"/>
      <c r="D7298" s="127" t="s">
        <v>49681</v>
      </c>
      <c r="E7298" s="258">
        <v>0</v>
      </c>
    </row>
    <row r="7299" spans="1:5" ht="15.5" x14ac:dyDescent="0.35">
      <c r="A7299" s="127" t="s">
        <v>6391</v>
      </c>
      <c r="B7299" s="128">
        <v>1880141</v>
      </c>
      <c r="C7299" s="137"/>
      <c r="D7299" s="127" t="s">
        <v>13441</v>
      </c>
      <c r="E7299" s="258">
        <v>1880141</v>
      </c>
    </row>
    <row r="7300" spans="1:5" ht="15.5" x14ac:dyDescent="0.35">
      <c r="A7300" s="127" t="s">
        <v>6392</v>
      </c>
      <c r="B7300" s="128">
        <v>17138363</v>
      </c>
      <c r="C7300" s="137"/>
      <c r="D7300" s="127" t="s">
        <v>13442</v>
      </c>
      <c r="E7300" s="258">
        <v>17138363</v>
      </c>
    </row>
    <row r="7301" spans="1:5" ht="15.5" x14ac:dyDescent="0.35">
      <c r="A7301" s="127" t="s">
        <v>6393</v>
      </c>
      <c r="B7301" s="128">
        <v>0</v>
      </c>
      <c r="C7301" s="137"/>
      <c r="D7301" s="127" t="s">
        <v>13443</v>
      </c>
      <c r="E7301" s="258">
        <v>0</v>
      </c>
    </row>
    <row r="7302" spans="1:5" ht="15.5" x14ac:dyDescent="0.35">
      <c r="A7302" s="127" t="s">
        <v>6394</v>
      </c>
      <c r="B7302" s="128">
        <v>8220715</v>
      </c>
      <c r="C7302" s="137"/>
      <c r="D7302" s="127" t="s">
        <v>13444</v>
      </c>
      <c r="E7302" s="258">
        <v>8220715</v>
      </c>
    </row>
    <row r="7303" spans="1:5" ht="15.5" x14ac:dyDescent="0.35">
      <c r="A7303" s="127" t="s">
        <v>6395</v>
      </c>
      <c r="B7303" s="128">
        <v>1267478</v>
      </c>
      <c r="C7303" s="137"/>
      <c r="D7303" s="127" t="s">
        <v>13445</v>
      </c>
      <c r="E7303" s="258">
        <v>1267478</v>
      </c>
    </row>
    <row r="7304" spans="1:5" ht="15.5" x14ac:dyDescent="0.35">
      <c r="A7304" s="127" t="s">
        <v>6396</v>
      </c>
      <c r="B7304" s="128">
        <v>20814340</v>
      </c>
      <c r="C7304" s="137"/>
      <c r="D7304" s="127" t="s">
        <v>13446</v>
      </c>
      <c r="E7304" s="258">
        <v>20814340</v>
      </c>
    </row>
    <row r="7305" spans="1:5" ht="15.5" x14ac:dyDescent="0.35">
      <c r="A7305" s="127" t="s">
        <v>6397</v>
      </c>
      <c r="B7305" s="128">
        <v>554326</v>
      </c>
      <c r="C7305" s="137"/>
      <c r="D7305" s="127" t="s">
        <v>13447</v>
      </c>
      <c r="E7305" s="258">
        <v>554326</v>
      </c>
    </row>
    <row r="7306" spans="1:5" ht="15.5" x14ac:dyDescent="0.35">
      <c r="A7306" s="127" t="s">
        <v>6398</v>
      </c>
      <c r="B7306" s="128">
        <v>703439</v>
      </c>
      <c r="C7306" s="137"/>
      <c r="D7306" s="127" t="s">
        <v>13448</v>
      </c>
      <c r="E7306" s="258">
        <v>703439</v>
      </c>
    </row>
    <row r="7307" spans="1:5" ht="15.5" x14ac:dyDescent="0.35">
      <c r="A7307" s="127" t="s">
        <v>6399</v>
      </c>
      <c r="B7307" s="128">
        <v>26150018</v>
      </c>
      <c r="C7307" s="137"/>
      <c r="D7307" s="127" t="s">
        <v>13449</v>
      </c>
      <c r="E7307" s="258">
        <v>26150018</v>
      </c>
    </row>
    <row r="7308" spans="1:5" ht="15.5" x14ac:dyDescent="0.35">
      <c r="A7308" s="127" t="s">
        <v>6400</v>
      </c>
      <c r="B7308" s="128">
        <v>1218854</v>
      </c>
      <c r="C7308" s="137"/>
      <c r="D7308" s="127" t="s">
        <v>13450</v>
      </c>
      <c r="E7308" s="258">
        <v>1218854</v>
      </c>
    </row>
    <row r="7309" spans="1:5" ht="15.5" x14ac:dyDescent="0.35">
      <c r="A7309" s="127" t="s">
        <v>6401</v>
      </c>
      <c r="B7309" s="128">
        <v>200991</v>
      </c>
      <c r="C7309" s="137"/>
      <c r="D7309" s="127" t="s">
        <v>13451</v>
      </c>
      <c r="E7309" s="258">
        <v>200991</v>
      </c>
    </row>
    <row r="7310" spans="1:5" ht="15.5" x14ac:dyDescent="0.35">
      <c r="A7310" s="127" t="s">
        <v>6402</v>
      </c>
      <c r="B7310" s="128">
        <v>49823439</v>
      </c>
      <c r="C7310" s="137"/>
      <c r="D7310" s="127" t="s">
        <v>13452</v>
      </c>
      <c r="E7310" s="258">
        <v>49823439</v>
      </c>
    </row>
    <row r="7311" spans="1:5" ht="15.5" x14ac:dyDescent="0.35">
      <c r="A7311" s="127" t="s">
        <v>6407</v>
      </c>
      <c r="B7311" s="128">
        <v>7014839</v>
      </c>
      <c r="C7311" s="137"/>
      <c r="D7311" s="127" t="s">
        <v>13457</v>
      </c>
      <c r="E7311" s="258">
        <v>7014839</v>
      </c>
    </row>
    <row r="7312" spans="1:5" ht="15.5" x14ac:dyDescent="0.35">
      <c r="A7312" s="127" t="s">
        <v>6403</v>
      </c>
      <c r="B7312" s="128">
        <v>207474</v>
      </c>
      <c r="C7312" s="137"/>
      <c r="D7312" s="127" t="s">
        <v>13453</v>
      </c>
      <c r="E7312" s="258">
        <v>207474</v>
      </c>
    </row>
    <row r="7313" spans="1:5" ht="15.5" x14ac:dyDescent="0.35">
      <c r="A7313" s="127" t="s">
        <v>6404</v>
      </c>
      <c r="B7313" s="128">
        <v>275548</v>
      </c>
      <c r="C7313" s="137"/>
      <c r="D7313" s="127" t="s">
        <v>13454</v>
      </c>
      <c r="E7313" s="258">
        <v>275548</v>
      </c>
    </row>
    <row r="7314" spans="1:5" ht="15.5" x14ac:dyDescent="0.35">
      <c r="A7314" s="127" t="s">
        <v>6405</v>
      </c>
      <c r="B7314" s="128">
        <v>265823</v>
      </c>
      <c r="C7314" s="137"/>
      <c r="D7314" s="127" t="s">
        <v>13455</v>
      </c>
      <c r="E7314" s="258">
        <v>265823</v>
      </c>
    </row>
    <row r="7315" spans="1:5" ht="15.5" x14ac:dyDescent="0.35">
      <c r="A7315" s="127" t="s">
        <v>6406</v>
      </c>
      <c r="B7315" s="128">
        <v>288514</v>
      </c>
      <c r="C7315" s="137"/>
      <c r="D7315" s="127" t="s">
        <v>13456</v>
      </c>
      <c r="E7315" s="258">
        <v>288514</v>
      </c>
    </row>
    <row r="7316" spans="1:5" ht="15.5" x14ac:dyDescent="0.35">
      <c r="A7316" s="127" t="s">
        <v>49479</v>
      </c>
      <c r="B7316" s="128">
        <v>307964</v>
      </c>
      <c r="C7316" s="137"/>
      <c r="D7316" s="127" t="s">
        <v>49682</v>
      </c>
      <c r="E7316" s="258">
        <v>307964</v>
      </c>
    </row>
    <row r="7317" spans="1:5" ht="15.5" x14ac:dyDescent="0.35">
      <c r="A7317" s="127" t="s">
        <v>6408</v>
      </c>
      <c r="B7317" s="128">
        <v>136159</v>
      </c>
      <c r="C7317" s="137"/>
      <c r="D7317" s="127" t="s">
        <v>13458</v>
      </c>
      <c r="E7317" s="258">
        <v>136159</v>
      </c>
    </row>
    <row r="7318" spans="1:5" ht="15.5" x14ac:dyDescent="0.35">
      <c r="A7318" s="127" t="s">
        <v>6409</v>
      </c>
      <c r="B7318" s="128">
        <v>22970006</v>
      </c>
      <c r="C7318" s="137"/>
      <c r="D7318" s="127" t="s">
        <v>13459</v>
      </c>
      <c r="E7318" s="258">
        <v>22970006</v>
      </c>
    </row>
    <row r="7319" spans="1:5" ht="15.5" x14ac:dyDescent="0.35">
      <c r="A7319" s="127" t="s">
        <v>6410</v>
      </c>
      <c r="B7319" s="128">
        <v>239890</v>
      </c>
      <c r="C7319" s="137"/>
      <c r="D7319" s="127" t="s">
        <v>13460</v>
      </c>
      <c r="E7319" s="258">
        <v>239890</v>
      </c>
    </row>
    <row r="7320" spans="1:5" ht="15.5" x14ac:dyDescent="0.35">
      <c r="A7320" s="127" t="s">
        <v>6411</v>
      </c>
      <c r="B7320" s="128">
        <v>29855169</v>
      </c>
      <c r="C7320" s="137"/>
      <c r="D7320" s="127" t="s">
        <v>13461</v>
      </c>
      <c r="E7320" s="258">
        <v>29855169</v>
      </c>
    </row>
    <row r="7321" spans="1:5" ht="15.5" x14ac:dyDescent="0.35">
      <c r="A7321" s="127" t="s">
        <v>6416</v>
      </c>
      <c r="B7321" s="128">
        <v>12010148</v>
      </c>
      <c r="C7321" s="137"/>
      <c r="D7321" s="127" t="s">
        <v>2023</v>
      </c>
      <c r="E7321" s="258">
        <v>12010148</v>
      </c>
    </row>
    <row r="7322" spans="1:5" ht="15.5" x14ac:dyDescent="0.35">
      <c r="A7322" s="127" t="s">
        <v>6412</v>
      </c>
      <c r="B7322" s="128">
        <v>525151</v>
      </c>
      <c r="C7322" s="137"/>
      <c r="D7322" s="127" t="s">
        <v>13462</v>
      </c>
      <c r="E7322" s="258">
        <v>525151</v>
      </c>
    </row>
    <row r="7323" spans="1:5" ht="15.5" x14ac:dyDescent="0.35">
      <c r="A7323" s="127" t="s">
        <v>6413</v>
      </c>
      <c r="B7323" s="128">
        <v>593225</v>
      </c>
      <c r="C7323" s="137"/>
      <c r="D7323" s="127" t="s">
        <v>13463</v>
      </c>
      <c r="E7323" s="258">
        <v>593225</v>
      </c>
    </row>
    <row r="7324" spans="1:5" ht="15.5" x14ac:dyDescent="0.35">
      <c r="A7324" s="127" t="s">
        <v>6414</v>
      </c>
      <c r="B7324" s="128">
        <v>463561</v>
      </c>
      <c r="C7324" s="137"/>
      <c r="D7324" s="127" t="s">
        <v>13464</v>
      </c>
      <c r="E7324" s="258">
        <v>463561</v>
      </c>
    </row>
    <row r="7325" spans="1:5" ht="15.5" x14ac:dyDescent="0.35">
      <c r="A7325" s="127" t="s">
        <v>6415</v>
      </c>
      <c r="B7325" s="128">
        <v>583500</v>
      </c>
      <c r="C7325" s="137"/>
      <c r="D7325" s="127" t="s">
        <v>13465</v>
      </c>
      <c r="E7325" s="258">
        <v>583500</v>
      </c>
    </row>
    <row r="7326" spans="1:5" ht="15.5" x14ac:dyDescent="0.35">
      <c r="A7326" s="127" t="s">
        <v>6417</v>
      </c>
      <c r="B7326" s="128">
        <v>20412382</v>
      </c>
      <c r="C7326" s="137"/>
      <c r="D7326" s="127" t="s">
        <v>13466</v>
      </c>
      <c r="E7326" s="258">
        <v>20412382</v>
      </c>
    </row>
    <row r="7327" spans="1:5" ht="15.5" x14ac:dyDescent="0.35">
      <c r="A7327" s="127" t="s">
        <v>6418</v>
      </c>
      <c r="B7327" s="128">
        <v>1121606</v>
      </c>
      <c r="C7327" s="137"/>
      <c r="D7327" s="127" t="s">
        <v>13467</v>
      </c>
      <c r="E7327" s="258">
        <v>1121606</v>
      </c>
    </row>
    <row r="7328" spans="1:5" ht="15.5" x14ac:dyDescent="0.35">
      <c r="A7328" s="127" t="s">
        <v>6419</v>
      </c>
      <c r="B7328" s="128">
        <v>13883794</v>
      </c>
      <c r="C7328" s="137"/>
      <c r="D7328" s="127" t="s">
        <v>13468</v>
      </c>
      <c r="E7328" s="258">
        <v>13883794</v>
      </c>
    </row>
    <row r="7329" spans="1:5" ht="15.5" x14ac:dyDescent="0.35">
      <c r="A7329" s="127" t="s">
        <v>6420</v>
      </c>
      <c r="B7329" s="128">
        <v>213957</v>
      </c>
      <c r="C7329" s="137"/>
      <c r="D7329" s="127" t="s">
        <v>13469</v>
      </c>
      <c r="E7329" s="258">
        <v>213957</v>
      </c>
    </row>
    <row r="7330" spans="1:5" ht="15.5" x14ac:dyDescent="0.35">
      <c r="A7330" s="127" t="s">
        <v>6421</v>
      </c>
      <c r="B7330" s="128">
        <v>6807377</v>
      </c>
      <c r="C7330" s="137"/>
      <c r="D7330" s="127" t="s">
        <v>3663</v>
      </c>
      <c r="E7330" s="258">
        <v>6807377</v>
      </c>
    </row>
    <row r="7331" spans="1:5" ht="15.5" x14ac:dyDescent="0.35">
      <c r="A7331" s="127" t="s">
        <v>6422</v>
      </c>
      <c r="B7331" s="128">
        <v>27164639</v>
      </c>
      <c r="C7331" s="137"/>
      <c r="D7331" s="127" t="s">
        <v>13470</v>
      </c>
      <c r="E7331" s="258">
        <v>27164639</v>
      </c>
    </row>
    <row r="7332" spans="1:5" ht="15.5" x14ac:dyDescent="0.35">
      <c r="A7332" s="127" t="s">
        <v>6423</v>
      </c>
      <c r="B7332" s="128">
        <v>8564325</v>
      </c>
      <c r="C7332" s="137"/>
      <c r="D7332" s="127" t="s">
        <v>6423</v>
      </c>
      <c r="E7332" s="258">
        <v>8564325</v>
      </c>
    </row>
    <row r="7333" spans="1:5" ht="15.5" x14ac:dyDescent="0.35">
      <c r="A7333" s="127" t="s">
        <v>6424</v>
      </c>
      <c r="B7333" s="128">
        <v>5513977</v>
      </c>
      <c r="C7333" s="137"/>
      <c r="D7333" s="127" t="s">
        <v>13471</v>
      </c>
      <c r="E7333" s="258">
        <v>5513977</v>
      </c>
    </row>
    <row r="7334" spans="1:5" ht="15.5" x14ac:dyDescent="0.35">
      <c r="A7334" s="127" t="s">
        <v>6425</v>
      </c>
      <c r="B7334" s="128">
        <v>12071739</v>
      </c>
      <c r="C7334" s="137"/>
      <c r="D7334" s="127" t="s">
        <v>13472</v>
      </c>
      <c r="E7334" s="258">
        <v>12071739</v>
      </c>
    </row>
    <row r="7335" spans="1:5" ht="15.5" x14ac:dyDescent="0.35">
      <c r="A7335" s="127" t="s">
        <v>6426</v>
      </c>
      <c r="B7335" s="128">
        <v>0</v>
      </c>
      <c r="C7335" s="137"/>
      <c r="D7335" s="127" t="s">
        <v>13473</v>
      </c>
      <c r="E7335" s="258">
        <v>0</v>
      </c>
    </row>
    <row r="7336" spans="1:5" ht="15.5" x14ac:dyDescent="0.35">
      <c r="A7336" s="127" t="s">
        <v>6427</v>
      </c>
      <c r="B7336" s="128">
        <v>0</v>
      </c>
      <c r="C7336" s="137"/>
      <c r="D7336" s="127" t="s">
        <v>13474</v>
      </c>
      <c r="E7336" s="258">
        <v>0</v>
      </c>
    </row>
    <row r="7337" spans="1:5" ht="15.5" x14ac:dyDescent="0.35">
      <c r="A7337" s="127" t="s">
        <v>6428</v>
      </c>
      <c r="B7337" s="128">
        <v>0</v>
      </c>
      <c r="C7337" s="137"/>
      <c r="D7337" s="127" t="s">
        <v>13475</v>
      </c>
      <c r="E7337" s="258">
        <v>0</v>
      </c>
    </row>
    <row r="7338" spans="1:5" ht="15.5" x14ac:dyDescent="0.35">
      <c r="A7338" s="127" t="s">
        <v>6429</v>
      </c>
      <c r="B7338" s="128">
        <v>8042427</v>
      </c>
      <c r="C7338" s="137"/>
      <c r="D7338" s="127" t="s">
        <v>13476</v>
      </c>
      <c r="E7338" s="258">
        <v>8042427</v>
      </c>
    </row>
    <row r="7339" spans="1:5" ht="15.5" x14ac:dyDescent="0.35">
      <c r="A7339" s="127" t="s">
        <v>6430</v>
      </c>
      <c r="B7339" s="128">
        <v>366313</v>
      </c>
      <c r="C7339" s="137"/>
      <c r="D7339" s="127" t="s">
        <v>13477</v>
      </c>
      <c r="E7339" s="258">
        <v>366313</v>
      </c>
    </row>
    <row r="7340" spans="1:5" ht="15.5" x14ac:dyDescent="0.35">
      <c r="A7340" s="127" t="s">
        <v>6431</v>
      </c>
      <c r="B7340" s="128">
        <v>5066636</v>
      </c>
      <c r="C7340" s="137"/>
      <c r="D7340" s="127" t="s">
        <v>13478</v>
      </c>
      <c r="E7340" s="258">
        <v>5066636</v>
      </c>
    </row>
    <row r="7341" spans="1:5" ht="15.5" x14ac:dyDescent="0.35">
      <c r="A7341" s="127" t="s">
        <v>6432</v>
      </c>
      <c r="B7341" s="128">
        <v>2946628</v>
      </c>
      <c r="C7341" s="137"/>
      <c r="D7341" s="127" t="s">
        <v>13479</v>
      </c>
      <c r="E7341" s="258">
        <v>2946628</v>
      </c>
    </row>
    <row r="7342" spans="1:5" ht="15.5" x14ac:dyDescent="0.35">
      <c r="A7342" s="127" t="s">
        <v>6433</v>
      </c>
      <c r="B7342" s="128">
        <v>38244436</v>
      </c>
      <c r="C7342" s="137"/>
      <c r="D7342" s="127" t="s">
        <v>13480</v>
      </c>
      <c r="E7342" s="258">
        <v>38244436</v>
      </c>
    </row>
    <row r="7343" spans="1:5" ht="15.5" x14ac:dyDescent="0.35">
      <c r="A7343" s="127" t="s">
        <v>6434</v>
      </c>
      <c r="B7343" s="128">
        <v>713164</v>
      </c>
      <c r="C7343" s="137"/>
      <c r="D7343" s="127" t="s">
        <v>13481</v>
      </c>
      <c r="E7343" s="258">
        <v>713164</v>
      </c>
    </row>
    <row r="7344" spans="1:5" ht="15.5" x14ac:dyDescent="0.35">
      <c r="A7344" s="127" t="s">
        <v>6435</v>
      </c>
      <c r="B7344" s="128">
        <v>18078428</v>
      </c>
      <c r="C7344" s="137"/>
      <c r="D7344" s="127" t="s">
        <v>13482</v>
      </c>
      <c r="E7344" s="258">
        <v>18078428</v>
      </c>
    </row>
    <row r="7345" spans="1:5" ht="15.5" x14ac:dyDescent="0.35">
      <c r="A7345" s="127" t="s">
        <v>6437</v>
      </c>
      <c r="B7345" s="128">
        <v>8266098</v>
      </c>
      <c r="C7345" s="137"/>
      <c r="D7345" s="127" t="s">
        <v>13484</v>
      </c>
      <c r="E7345" s="258">
        <v>8266098</v>
      </c>
    </row>
    <row r="7346" spans="1:5" ht="15.5" x14ac:dyDescent="0.35">
      <c r="A7346" s="127" t="s">
        <v>6436</v>
      </c>
      <c r="B7346" s="128">
        <v>256098</v>
      </c>
      <c r="C7346" s="137"/>
      <c r="D7346" s="127" t="s">
        <v>13483</v>
      </c>
      <c r="E7346" s="258">
        <v>256098</v>
      </c>
    </row>
    <row r="7347" spans="1:5" ht="15.5" x14ac:dyDescent="0.35">
      <c r="A7347" s="127" t="s">
        <v>6438</v>
      </c>
      <c r="B7347" s="128">
        <v>2791031</v>
      </c>
      <c r="C7347" s="137"/>
      <c r="D7347" s="127" t="s">
        <v>13485</v>
      </c>
      <c r="E7347" s="258">
        <v>2791031</v>
      </c>
    </row>
    <row r="7348" spans="1:5" ht="15.5" x14ac:dyDescent="0.35">
      <c r="A7348" s="127" t="s">
        <v>6439</v>
      </c>
      <c r="B7348" s="128">
        <v>34623566</v>
      </c>
      <c r="C7348" s="137"/>
      <c r="D7348" s="127" t="s">
        <v>13486</v>
      </c>
      <c r="E7348" s="258">
        <v>34623566</v>
      </c>
    </row>
    <row r="7349" spans="1:5" ht="15.5" x14ac:dyDescent="0.35">
      <c r="A7349" s="127" t="s">
        <v>6440</v>
      </c>
      <c r="B7349" s="128">
        <v>127035165</v>
      </c>
      <c r="C7349" s="137"/>
      <c r="D7349" s="127" t="s">
        <v>13487</v>
      </c>
      <c r="E7349" s="258">
        <v>127035165</v>
      </c>
    </row>
    <row r="7350" spans="1:5" ht="15.5" x14ac:dyDescent="0.35">
      <c r="A7350" s="127" t="s">
        <v>6441</v>
      </c>
      <c r="B7350" s="128">
        <v>1948215</v>
      </c>
      <c r="C7350" s="137"/>
      <c r="D7350" s="127" t="s">
        <v>13488</v>
      </c>
      <c r="E7350" s="258">
        <v>1948215</v>
      </c>
    </row>
    <row r="7351" spans="1:5" ht="15.5" x14ac:dyDescent="0.35">
      <c r="A7351" s="127" t="s">
        <v>6442</v>
      </c>
      <c r="B7351" s="128">
        <v>735855</v>
      </c>
      <c r="C7351" s="137"/>
      <c r="D7351" s="127" t="s">
        <v>13489</v>
      </c>
      <c r="E7351" s="258">
        <v>735855</v>
      </c>
    </row>
    <row r="7352" spans="1:5" ht="15.5" x14ac:dyDescent="0.35">
      <c r="A7352" s="127" t="s">
        <v>6443</v>
      </c>
      <c r="B7352" s="128">
        <v>4026082</v>
      </c>
      <c r="C7352" s="137"/>
      <c r="D7352" s="127" t="s">
        <v>13490</v>
      </c>
      <c r="E7352" s="258">
        <v>4026082</v>
      </c>
    </row>
    <row r="7353" spans="1:5" ht="15.5" x14ac:dyDescent="0.35">
      <c r="A7353" s="127" t="s">
        <v>6444</v>
      </c>
      <c r="B7353" s="128">
        <v>0</v>
      </c>
      <c r="C7353" s="137"/>
      <c r="D7353" s="127" t="s">
        <v>13491</v>
      </c>
      <c r="E7353" s="258">
        <v>0</v>
      </c>
    </row>
    <row r="7354" spans="1:5" ht="15.5" x14ac:dyDescent="0.35">
      <c r="A7354" s="127" t="s">
        <v>6445</v>
      </c>
      <c r="B7354" s="128">
        <v>5218991</v>
      </c>
      <c r="C7354" s="137"/>
      <c r="D7354" s="127" t="s">
        <v>13492</v>
      </c>
      <c r="E7354" s="258">
        <v>5218991</v>
      </c>
    </row>
    <row r="7355" spans="1:5" ht="15.5" x14ac:dyDescent="0.35">
      <c r="A7355" s="127" t="s">
        <v>6446</v>
      </c>
      <c r="B7355" s="128">
        <v>29440244</v>
      </c>
      <c r="C7355" s="137"/>
      <c r="D7355" s="127" t="s">
        <v>13493</v>
      </c>
      <c r="E7355" s="258">
        <v>29440244</v>
      </c>
    </row>
    <row r="7356" spans="1:5" ht="15.5" x14ac:dyDescent="0.35">
      <c r="A7356" s="127" t="s">
        <v>6448</v>
      </c>
      <c r="B7356" s="128">
        <v>10473629</v>
      </c>
      <c r="C7356" s="137"/>
      <c r="D7356" s="127" t="s">
        <v>13495</v>
      </c>
      <c r="E7356" s="258">
        <v>10473629</v>
      </c>
    </row>
    <row r="7357" spans="1:5" ht="15.5" x14ac:dyDescent="0.35">
      <c r="A7357" s="127" t="s">
        <v>6449</v>
      </c>
      <c r="B7357" s="128">
        <v>9682678</v>
      </c>
      <c r="C7357" s="137"/>
      <c r="D7357" s="127" t="s">
        <v>13496</v>
      </c>
      <c r="E7357" s="258">
        <v>9682678</v>
      </c>
    </row>
    <row r="7358" spans="1:5" ht="15.5" x14ac:dyDescent="0.35">
      <c r="A7358" s="127" t="s">
        <v>6629</v>
      </c>
      <c r="B7358" s="128">
        <v>907660</v>
      </c>
      <c r="C7358" s="137"/>
      <c r="D7358" s="127" t="s">
        <v>13676</v>
      </c>
      <c r="E7358" s="258">
        <v>907660</v>
      </c>
    </row>
    <row r="7359" spans="1:5" ht="15.5" x14ac:dyDescent="0.35">
      <c r="A7359" s="127" t="s">
        <v>6447</v>
      </c>
      <c r="B7359" s="128">
        <v>369554</v>
      </c>
      <c r="C7359" s="137"/>
      <c r="D7359" s="127" t="s">
        <v>13494</v>
      </c>
      <c r="E7359" s="258">
        <v>369554</v>
      </c>
    </row>
    <row r="7360" spans="1:5" ht="15.5" x14ac:dyDescent="0.35">
      <c r="A7360" s="127" t="s">
        <v>6450</v>
      </c>
      <c r="B7360" s="128">
        <v>8058635</v>
      </c>
      <c r="C7360" s="137"/>
      <c r="D7360" s="127" t="s">
        <v>13497</v>
      </c>
      <c r="E7360" s="258">
        <v>8058635</v>
      </c>
    </row>
    <row r="7361" spans="1:5" ht="15.5" x14ac:dyDescent="0.35">
      <c r="A7361" s="127" t="s">
        <v>6451</v>
      </c>
      <c r="B7361" s="128">
        <v>26195400</v>
      </c>
      <c r="C7361" s="137"/>
      <c r="D7361" s="127" t="s">
        <v>13498</v>
      </c>
      <c r="E7361" s="258">
        <v>26195400</v>
      </c>
    </row>
    <row r="7362" spans="1:5" ht="15.5" x14ac:dyDescent="0.35">
      <c r="A7362" s="127" t="s">
        <v>6452</v>
      </c>
      <c r="B7362" s="128">
        <v>104577344</v>
      </c>
      <c r="C7362" s="137"/>
      <c r="D7362" s="127" t="s">
        <v>13499</v>
      </c>
      <c r="E7362" s="258">
        <v>104577344</v>
      </c>
    </row>
    <row r="7363" spans="1:5" ht="15.5" x14ac:dyDescent="0.35">
      <c r="A7363" s="127" t="s">
        <v>6455</v>
      </c>
      <c r="B7363" s="128">
        <v>1769927</v>
      </c>
      <c r="C7363" s="137"/>
      <c r="D7363" s="127" t="s">
        <v>13502</v>
      </c>
      <c r="E7363" s="258">
        <v>1769927</v>
      </c>
    </row>
    <row r="7364" spans="1:5" ht="15.5" x14ac:dyDescent="0.35">
      <c r="A7364" s="127" t="s">
        <v>6456</v>
      </c>
      <c r="B7364" s="128">
        <v>1695370</v>
      </c>
      <c r="C7364" s="137"/>
      <c r="D7364" s="127" t="s">
        <v>13503</v>
      </c>
      <c r="E7364" s="258">
        <v>1695370</v>
      </c>
    </row>
    <row r="7365" spans="1:5" ht="15.5" x14ac:dyDescent="0.35">
      <c r="A7365" s="127" t="s">
        <v>6457</v>
      </c>
      <c r="B7365" s="128">
        <v>920627</v>
      </c>
      <c r="C7365" s="137"/>
      <c r="D7365" s="127" t="s">
        <v>13504</v>
      </c>
      <c r="E7365" s="258">
        <v>920627</v>
      </c>
    </row>
    <row r="7366" spans="1:5" ht="15.5" x14ac:dyDescent="0.35">
      <c r="A7366" s="127" t="s">
        <v>6458</v>
      </c>
      <c r="B7366" s="128">
        <v>683990</v>
      </c>
      <c r="C7366" s="137"/>
      <c r="D7366" s="127" t="s">
        <v>13505</v>
      </c>
      <c r="E7366" s="258">
        <v>683990</v>
      </c>
    </row>
    <row r="7367" spans="1:5" ht="15.5" x14ac:dyDescent="0.35">
      <c r="A7367" s="127" t="s">
        <v>6459</v>
      </c>
      <c r="B7367" s="128">
        <v>1235062</v>
      </c>
      <c r="C7367" s="137"/>
      <c r="D7367" s="127" t="s">
        <v>13506</v>
      </c>
      <c r="E7367" s="258">
        <v>1235062</v>
      </c>
    </row>
    <row r="7368" spans="1:5" ht="15.5" x14ac:dyDescent="0.35">
      <c r="A7368" s="127" t="s">
        <v>6460</v>
      </c>
      <c r="B7368" s="128">
        <v>363071</v>
      </c>
      <c r="C7368" s="137"/>
      <c r="D7368" s="127" t="s">
        <v>13507</v>
      </c>
      <c r="E7368" s="258">
        <v>363071</v>
      </c>
    </row>
    <row r="7369" spans="1:5" ht="15.5" x14ac:dyDescent="0.35">
      <c r="A7369" s="127" t="s">
        <v>6461</v>
      </c>
      <c r="B7369" s="128">
        <v>499218</v>
      </c>
      <c r="C7369" s="137"/>
      <c r="D7369" s="127" t="s">
        <v>13508</v>
      </c>
      <c r="E7369" s="258">
        <v>499218</v>
      </c>
    </row>
    <row r="7370" spans="1:5" ht="15.5" x14ac:dyDescent="0.35">
      <c r="A7370" s="127" t="s">
        <v>6462</v>
      </c>
      <c r="B7370" s="128">
        <v>813654</v>
      </c>
      <c r="C7370" s="137"/>
      <c r="D7370" s="127" t="s">
        <v>13509</v>
      </c>
      <c r="E7370" s="258">
        <v>813654</v>
      </c>
    </row>
    <row r="7371" spans="1:5" ht="15.5" x14ac:dyDescent="0.35">
      <c r="A7371" s="127" t="s">
        <v>6463</v>
      </c>
      <c r="B7371" s="128">
        <v>0</v>
      </c>
      <c r="C7371" s="137"/>
      <c r="D7371" s="127" t="s">
        <v>13510</v>
      </c>
      <c r="E7371" s="258">
        <v>0</v>
      </c>
    </row>
    <row r="7372" spans="1:5" ht="15.5" x14ac:dyDescent="0.35">
      <c r="A7372" s="127" t="s">
        <v>6464</v>
      </c>
      <c r="B7372" s="128">
        <v>1257753</v>
      </c>
      <c r="C7372" s="137"/>
      <c r="D7372" s="127" t="s">
        <v>13511</v>
      </c>
      <c r="E7372" s="258">
        <v>1257753</v>
      </c>
    </row>
    <row r="7373" spans="1:5" ht="15.5" x14ac:dyDescent="0.35">
      <c r="A7373" s="127" t="s">
        <v>6465</v>
      </c>
      <c r="B7373" s="128">
        <v>256098</v>
      </c>
      <c r="C7373" s="137"/>
      <c r="D7373" s="127" t="s">
        <v>13512</v>
      </c>
      <c r="E7373" s="258">
        <v>256098</v>
      </c>
    </row>
    <row r="7374" spans="1:5" ht="15.5" x14ac:dyDescent="0.35">
      <c r="A7374" s="127" t="s">
        <v>6466</v>
      </c>
      <c r="B7374" s="128">
        <v>0</v>
      </c>
      <c r="C7374" s="137"/>
      <c r="D7374" s="127" t="s">
        <v>13513</v>
      </c>
      <c r="E7374" s="258">
        <v>0</v>
      </c>
    </row>
    <row r="7375" spans="1:5" ht="15.5" x14ac:dyDescent="0.35">
      <c r="A7375" s="127" t="s">
        <v>6467</v>
      </c>
      <c r="B7375" s="128">
        <v>1277203</v>
      </c>
      <c r="C7375" s="137"/>
      <c r="D7375" s="127" t="s">
        <v>13514</v>
      </c>
      <c r="E7375" s="258">
        <v>1277203</v>
      </c>
    </row>
    <row r="7376" spans="1:5" ht="15.5" x14ac:dyDescent="0.35">
      <c r="A7376" s="127" t="s">
        <v>6468</v>
      </c>
      <c r="B7376" s="128">
        <v>236649</v>
      </c>
      <c r="C7376" s="137"/>
      <c r="D7376" s="127" t="s">
        <v>13515</v>
      </c>
      <c r="E7376" s="258">
        <v>236649</v>
      </c>
    </row>
    <row r="7377" spans="1:5" ht="15.5" x14ac:dyDescent="0.35">
      <c r="A7377" s="127" t="s">
        <v>6469</v>
      </c>
      <c r="B7377" s="128">
        <v>19589015</v>
      </c>
      <c r="C7377" s="137"/>
      <c r="D7377" s="127" t="s">
        <v>13516</v>
      </c>
      <c r="E7377" s="258">
        <v>19589015</v>
      </c>
    </row>
    <row r="7378" spans="1:5" ht="15.5" x14ac:dyDescent="0.35">
      <c r="A7378" s="127" t="s">
        <v>6470</v>
      </c>
      <c r="B7378" s="128">
        <v>1698611</v>
      </c>
      <c r="C7378" s="137"/>
      <c r="D7378" s="127" t="s">
        <v>13517</v>
      </c>
      <c r="E7378" s="258">
        <v>1698611</v>
      </c>
    </row>
    <row r="7379" spans="1:5" ht="15.5" x14ac:dyDescent="0.35">
      <c r="A7379" s="127" t="s">
        <v>6471</v>
      </c>
      <c r="B7379" s="128">
        <v>148676102</v>
      </c>
      <c r="C7379" s="137"/>
      <c r="D7379" s="127" t="s">
        <v>13518</v>
      </c>
      <c r="E7379" s="258">
        <v>148676102</v>
      </c>
    </row>
    <row r="7380" spans="1:5" ht="15.5" x14ac:dyDescent="0.35">
      <c r="A7380" s="127" t="s">
        <v>6472</v>
      </c>
      <c r="B7380" s="128">
        <v>2103812</v>
      </c>
      <c r="C7380" s="137"/>
      <c r="D7380" s="127" t="s">
        <v>13519</v>
      </c>
      <c r="E7380" s="258">
        <v>2103812</v>
      </c>
    </row>
    <row r="7381" spans="1:5" ht="15.5" x14ac:dyDescent="0.35">
      <c r="A7381" s="127" t="s">
        <v>6473</v>
      </c>
      <c r="B7381" s="128">
        <v>1465216</v>
      </c>
      <c r="C7381" s="137"/>
      <c r="D7381" s="127" t="s">
        <v>13520</v>
      </c>
      <c r="E7381" s="258">
        <v>1465216</v>
      </c>
    </row>
    <row r="7382" spans="1:5" ht="15.5" x14ac:dyDescent="0.35">
      <c r="A7382" s="127" t="s">
        <v>6474</v>
      </c>
      <c r="B7382" s="128">
        <v>1565706</v>
      </c>
      <c r="C7382" s="137"/>
      <c r="D7382" s="127" t="s">
        <v>13521</v>
      </c>
      <c r="E7382" s="258">
        <v>1565706</v>
      </c>
    </row>
    <row r="7383" spans="1:5" ht="15.5" x14ac:dyDescent="0.35">
      <c r="A7383" s="127" t="s">
        <v>6475</v>
      </c>
      <c r="B7383" s="128">
        <v>207474</v>
      </c>
      <c r="C7383" s="137"/>
      <c r="D7383" s="127" t="s">
        <v>13522</v>
      </c>
      <c r="E7383" s="258">
        <v>207474</v>
      </c>
    </row>
    <row r="7384" spans="1:5" ht="15.5" x14ac:dyDescent="0.35">
      <c r="A7384" s="127" t="s">
        <v>6476</v>
      </c>
      <c r="B7384" s="128">
        <v>0</v>
      </c>
      <c r="C7384" s="137"/>
      <c r="D7384" s="127" t="s">
        <v>13523</v>
      </c>
      <c r="E7384" s="258">
        <v>0</v>
      </c>
    </row>
    <row r="7385" spans="1:5" ht="15.5" x14ac:dyDescent="0.35">
      <c r="A7385" s="127" t="s">
        <v>49480</v>
      </c>
      <c r="B7385" s="128">
        <v>0</v>
      </c>
      <c r="C7385" s="137"/>
      <c r="D7385" s="127" t="s">
        <v>49683</v>
      </c>
      <c r="E7385" s="258">
        <v>0</v>
      </c>
    </row>
    <row r="7386" spans="1:5" ht="15.5" x14ac:dyDescent="0.35">
      <c r="A7386" s="127" t="s">
        <v>6477</v>
      </c>
      <c r="B7386" s="128">
        <v>1277203</v>
      </c>
      <c r="C7386" s="137"/>
      <c r="D7386" s="127" t="s">
        <v>13524</v>
      </c>
      <c r="E7386" s="258">
        <v>1277203</v>
      </c>
    </row>
    <row r="7387" spans="1:5" ht="15.5" x14ac:dyDescent="0.35">
      <c r="A7387" s="127" t="s">
        <v>6478</v>
      </c>
      <c r="B7387" s="128">
        <v>20253543</v>
      </c>
      <c r="C7387" s="137"/>
      <c r="D7387" s="127" t="s">
        <v>13525</v>
      </c>
      <c r="E7387" s="258">
        <v>20253543</v>
      </c>
    </row>
    <row r="7388" spans="1:5" ht="15.5" x14ac:dyDescent="0.35">
      <c r="A7388" s="127" t="s">
        <v>6479</v>
      </c>
      <c r="B7388" s="128">
        <v>398729</v>
      </c>
      <c r="C7388" s="137"/>
      <c r="D7388" s="127" t="s">
        <v>13526</v>
      </c>
      <c r="E7388" s="258">
        <v>398729</v>
      </c>
    </row>
    <row r="7389" spans="1:5" ht="15.5" x14ac:dyDescent="0.35">
      <c r="A7389" s="127" t="s">
        <v>6480</v>
      </c>
      <c r="B7389" s="128">
        <v>0</v>
      </c>
      <c r="C7389" s="137"/>
      <c r="D7389" s="127" t="s">
        <v>13527</v>
      </c>
      <c r="E7389" s="258">
        <v>0</v>
      </c>
    </row>
    <row r="7390" spans="1:5" ht="15.5" x14ac:dyDescent="0.35">
      <c r="A7390" s="127" t="s">
        <v>6481</v>
      </c>
      <c r="B7390" s="128">
        <v>69632871</v>
      </c>
      <c r="C7390" s="137"/>
      <c r="D7390" s="127" t="s">
        <v>13528</v>
      </c>
      <c r="E7390" s="258">
        <v>69632871</v>
      </c>
    </row>
    <row r="7391" spans="1:5" ht="15.5" x14ac:dyDescent="0.35">
      <c r="A7391" s="127" t="s">
        <v>6482</v>
      </c>
      <c r="B7391" s="128">
        <v>1244787</v>
      </c>
      <c r="C7391" s="137"/>
      <c r="D7391" s="127" t="s">
        <v>13529</v>
      </c>
      <c r="E7391" s="258">
        <v>1244787</v>
      </c>
    </row>
    <row r="7392" spans="1:5" ht="15.5" x14ac:dyDescent="0.35">
      <c r="A7392" s="127" t="s">
        <v>6483</v>
      </c>
      <c r="B7392" s="128">
        <v>236649</v>
      </c>
      <c r="C7392" s="137"/>
      <c r="D7392" s="127" t="s">
        <v>13530</v>
      </c>
      <c r="E7392" s="258">
        <v>236649</v>
      </c>
    </row>
    <row r="7393" spans="1:5" ht="15.5" x14ac:dyDescent="0.35">
      <c r="A7393" s="127" t="s">
        <v>6484</v>
      </c>
      <c r="B7393" s="128">
        <v>940076</v>
      </c>
      <c r="C7393" s="137"/>
      <c r="D7393" s="127" t="s">
        <v>13531</v>
      </c>
      <c r="E7393" s="258">
        <v>940076</v>
      </c>
    </row>
    <row r="7394" spans="1:5" ht="15.5" x14ac:dyDescent="0.35">
      <c r="A7394" s="127" t="s">
        <v>6485</v>
      </c>
      <c r="B7394" s="128">
        <v>658057</v>
      </c>
      <c r="C7394" s="137"/>
      <c r="D7394" s="127" t="s">
        <v>13532</v>
      </c>
      <c r="E7394" s="258">
        <v>658057</v>
      </c>
    </row>
    <row r="7395" spans="1:5" ht="15.5" x14ac:dyDescent="0.35">
      <c r="A7395" s="127" t="s">
        <v>6486</v>
      </c>
      <c r="B7395" s="128">
        <v>2625710</v>
      </c>
      <c r="C7395" s="137"/>
      <c r="D7395" s="127" t="s">
        <v>13533</v>
      </c>
      <c r="E7395" s="258">
        <v>2625710</v>
      </c>
    </row>
    <row r="7396" spans="1:5" ht="15.5" x14ac:dyDescent="0.35">
      <c r="A7396" s="127" t="s">
        <v>6487</v>
      </c>
      <c r="B7396" s="128">
        <v>2813723</v>
      </c>
      <c r="C7396" s="137"/>
      <c r="D7396" s="127" t="s">
        <v>13534</v>
      </c>
      <c r="E7396" s="258">
        <v>2813723</v>
      </c>
    </row>
    <row r="7397" spans="1:5" ht="15.5" x14ac:dyDescent="0.35">
      <c r="A7397" s="127" t="s">
        <v>6488</v>
      </c>
      <c r="B7397" s="128">
        <v>13374863</v>
      </c>
      <c r="C7397" s="137"/>
      <c r="D7397" s="127" t="s">
        <v>13535</v>
      </c>
      <c r="E7397" s="258">
        <v>13374863</v>
      </c>
    </row>
    <row r="7398" spans="1:5" ht="15.5" x14ac:dyDescent="0.35">
      <c r="A7398" s="127" t="s">
        <v>6489</v>
      </c>
      <c r="B7398" s="128">
        <v>168575</v>
      </c>
      <c r="C7398" s="137"/>
      <c r="D7398" s="127" t="s">
        <v>13536</v>
      </c>
      <c r="E7398" s="258">
        <v>168575</v>
      </c>
    </row>
    <row r="7399" spans="1:5" ht="15.5" x14ac:dyDescent="0.35">
      <c r="A7399" s="127" t="s">
        <v>6490</v>
      </c>
      <c r="B7399" s="128">
        <v>0</v>
      </c>
      <c r="C7399" s="137"/>
      <c r="D7399" s="127" t="s">
        <v>13537</v>
      </c>
      <c r="E7399" s="258">
        <v>0</v>
      </c>
    </row>
    <row r="7400" spans="1:5" ht="15.5" x14ac:dyDescent="0.35">
      <c r="A7400" s="127" t="s">
        <v>6491</v>
      </c>
      <c r="B7400" s="128">
        <v>12733026</v>
      </c>
      <c r="C7400" s="137"/>
      <c r="D7400" s="127" t="s">
        <v>13538</v>
      </c>
      <c r="E7400" s="258">
        <v>12733026</v>
      </c>
    </row>
    <row r="7401" spans="1:5" ht="15.5" x14ac:dyDescent="0.35">
      <c r="A7401" s="127" t="s">
        <v>6492</v>
      </c>
      <c r="B7401" s="128">
        <v>198940388</v>
      </c>
      <c r="C7401" s="137"/>
      <c r="D7401" s="127" t="s">
        <v>13539</v>
      </c>
      <c r="E7401" s="258">
        <v>198940388</v>
      </c>
    </row>
    <row r="7402" spans="1:5" ht="15.5" x14ac:dyDescent="0.35">
      <c r="A7402" s="127" t="s">
        <v>6493</v>
      </c>
      <c r="B7402" s="128">
        <v>132917</v>
      </c>
      <c r="C7402" s="137"/>
      <c r="D7402" s="127" t="s">
        <v>13540</v>
      </c>
      <c r="E7402" s="258">
        <v>132917</v>
      </c>
    </row>
    <row r="7403" spans="1:5" ht="15.5" x14ac:dyDescent="0.35">
      <c r="A7403" s="127" t="s">
        <v>6494</v>
      </c>
      <c r="B7403" s="128">
        <v>1189680</v>
      </c>
      <c r="C7403" s="137"/>
      <c r="D7403" s="127" t="s">
        <v>13541</v>
      </c>
      <c r="E7403" s="258">
        <v>1189680</v>
      </c>
    </row>
    <row r="7404" spans="1:5" ht="15.5" x14ac:dyDescent="0.35">
      <c r="A7404" s="127" t="s">
        <v>6495</v>
      </c>
      <c r="B7404" s="128">
        <v>752063</v>
      </c>
      <c r="C7404" s="137"/>
      <c r="D7404" s="127" t="s">
        <v>13542</v>
      </c>
      <c r="E7404" s="258">
        <v>752063</v>
      </c>
    </row>
    <row r="7405" spans="1:5" ht="15.5" x14ac:dyDescent="0.35">
      <c r="A7405" s="127" t="s">
        <v>6496</v>
      </c>
      <c r="B7405" s="128">
        <v>2677575</v>
      </c>
      <c r="C7405" s="137"/>
      <c r="D7405" s="127" t="s">
        <v>13543</v>
      </c>
      <c r="E7405" s="258">
        <v>2677575</v>
      </c>
    </row>
    <row r="7406" spans="1:5" ht="15.5" x14ac:dyDescent="0.35">
      <c r="A7406" s="127" t="s">
        <v>6497</v>
      </c>
      <c r="B7406" s="128">
        <v>0</v>
      </c>
      <c r="C7406" s="137"/>
      <c r="D7406" s="127" t="s">
        <v>13544</v>
      </c>
      <c r="E7406" s="258">
        <v>0</v>
      </c>
    </row>
    <row r="7407" spans="1:5" ht="15.5" x14ac:dyDescent="0.35">
      <c r="A7407" s="127" t="s">
        <v>6498</v>
      </c>
      <c r="B7407" s="128">
        <v>2661367</v>
      </c>
      <c r="C7407" s="137"/>
      <c r="D7407" s="127" t="s">
        <v>13545</v>
      </c>
      <c r="E7407" s="258">
        <v>2661367</v>
      </c>
    </row>
    <row r="7408" spans="1:5" ht="15.5" x14ac:dyDescent="0.35">
      <c r="A7408" s="127" t="s">
        <v>6499</v>
      </c>
      <c r="B7408" s="128">
        <v>113468</v>
      </c>
      <c r="C7408" s="137"/>
      <c r="D7408" s="127" t="s">
        <v>13546</v>
      </c>
      <c r="E7408" s="258">
        <v>113468</v>
      </c>
    </row>
    <row r="7409" spans="1:5" ht="15.5" x14ac:dyDescent="0.35">
      <c r="A7409" s="127" t="s">
        <v>6500</v>
      </c>
      <c r="B7409" s="128">
        <v>398729</v>
      </c>
      <c r="C7409" s="137"/>
      <c r="D7409" s="127" t="s">
        <v>13547</v>
      </c>
      <c r="E7409" s="258">
        <v>398729</v>
      </c>
    </row>
    <row r="7410" spans="1:5" ht="15.5" x14ac:dyDescent="0.35">
      <c r="A7410" s="127" t="s">
        <v>6501</v>
      </c>
      <c r="B7410" s="128">
        <v>1085948</v>
      </c>
      <c r="C7410" s="137"/>
      <c r="D7410" s="127" t="s">
        <v>13548</v>
      </c>
      <c r="E7410" s="258">
        <v>1085948</v>
      </c>
    </row>
    <row r="7411" spans="1:5" ht="15.5" x14ac:dyDescent="0.35">
      <c r="A7411" s="127" t="s">
        <v>6502</v>
      </c>
      <c r="B7411" s="128">
        <v>927110</v>
      </c>
      <c r="C7411" s="137"/>
      <c r="D7411" s="127" t="s">
        <v>13549</v>
      </c>
      <c r="E7411" s="258">
        <v>927110</v>
      </c>
    </row>
    <row r="7412" spans="1:5" ht="15.5" x14ac:dyDescent="0.35">
      <c r="A7412" s="127" t="s">
        <v>6503</v>
      </c>
      <c r="B7412" s="128">
        <v>0</v>
      </c>
      <c r="C7412" s="137"/>
      <c r="D7412" s="127" t="s">
        <v>13550</v>
      </c>
      <c r="E7412" s="258">
        <v>0</v>
      </c>
    </row>
    <row r="7413" spans="1:5" ht="15.5" x14ac:dyDescent="0.35">
      <c r="A7413" s="127" t="s">
        <v>6504</v>
      </c>
      <c r="B7413" s="128">
        <v>256098</v>
      </c>
      <c r="C7413" s="137"/>
      <c r="D7413" s="127" t="s">
        <v>13551</v>
      </c>
      <c r="E7413" s="258">
        <v>256098</v>
      </c>
    </row>
    <row r="7414" spans="1:5" ht="15.5" x14ac:dyDescent="0.35">
      <c r="A7414" s="127" t="s">
        <v>6505</v>
      </c>
      <c r="B7414" s="128">
        <v>700198</v>
      </c>
      <c r="C7414" s="137"/>
      <c r="D7414" s="127" t="s">
        <v>13552</v>
      </c>
      <c r="E7414" s="258">
        <v>700198</v>
      </c>
    </row>
    <row r="7415" spans="1:5" ht="15.5" x14ac:dyDescent="0.35">
      <c r="A7415" s="127" t="s">
        <v>6506</v>
      </c>
      <c r="B7415" s="128">
        <v>15468938</v>
      </c>
      <c r="C7415" s="137"/>
      <c r="D7415" s="127" t="s">
        <v>13553</v>
      </c>
      <c r="E7415" s="258">
        <v>15468938</v>
      </c>
    </row>
    <row r="7416" spans="1:5" ht="15.5" x14ac:dyDescent="0.35">
      <c r="A7416" s="127" t="s">
        <v>6509</v>
      </c>
      <c r="B7416" s="128">
        <v>7060222</v>
      </c>
      <c r="C7416" s="137"/>
      <c r="D7416" s="127" t="s">
        <v>13556</v>
      </c>
      <c r="E7416" s="258">
        <v>7060222</v>
      </c>
    </row>
    <row r="7417" spans="1:5" ht="15.5" x14ac:dyDescent="0.35">
      <c r="A7417" s="127" t="s">
        <v>6510</v>
      </c>
      <c r="B7417" s="128">
        <v>5650125</v>
      </c>
      <c r="C7417" s="137"/>
      <c r="D7417" s="127" t="s">
        <v>13557</v>
      </c>
      <c r="E7417" s="258">
        <v>5650125</v>
      </c>
    </row>
    <row r="7418" spans="1:5" ht="15.5" x14ac:dyDescent="0.35">
      <c r="A7418" s="127" t="s">
        <v>6507</v>
      </c>
      <c r="B7418" s="128">
        <v>1701853</v>
      </c>
      <c r="C7418" s="137"/>
      <c r="D7418" s="127" t="s">
        <v>13554</v>
      </c>
      <c r="E7418" s="258">
        <v>1701853</v>
      </c>
    </row>
    <row r="7419" spans="1:5" ht="15.5" x14ac:dyDescent="0.35">
      <c r="A7419" s="127" t="s">
        <v>6508</v>
      </c>
      <c r="B7419" s="128">
        <v>162092</v>
      </c>
      <c r="C7419" s="137"/>
      <c r="D7419" s="127" t="s">
        <v>13555</v>
      </c>
      <c r="E7419" s="258">
        <v>162092</v>
      </c>
    </row>
    <row r="7420" spans="1:5" ht="15.5" x14ac:dyDescent="0.35">
      <c r="A7420" s="127" t="s">
        <v>6511</v>
      </c>
      <c r="B7420" s="128">
        <v>48196155</v>
      </c>
      <c r="C7420" s="137"/>
      <c r="D7420" s="127" t="s">
        <v>13558</v>
      </c>
      <c r="E7420" s="258">
        <v>48196155</v>
      </c>
    </row>
    <row r="7421" spans="1:5" ht="15.5" x14ac:dyDescent="0.35">
      <c r="A7421" s="127" t="s">
        <v>6512</v>
      </c>
      <c r="B7421" s="128">
        <v>0</v>
      </c>
      <c r="C7421" s="137"/>
      <c r="D7421" s="127" t="s">
        <v>13559</v>
      </c>
      <c r="E7421" s="258">
        <v>0</v>
      </c>
    </row>
    <row r="7422" spans="1:5" ht="15.5" x14ac:dyDescent="0.35">
      <c r="A7422" s="127" t="s">
        <v>6513</v>
      </c>
      <c r="B7422" s="128">
        <v>84293</v>
      </c>
      <c r="C7422" s="137"/>
      <c r="D7422" s="127" t="s">
        <v>13560</v>
      </c>
      <c r="E7422" s="258">
        <v>84293</v>
      </c>
    </row>
    <row r="7423" spans="1:5" ht="15.5" x14ac:dyDescent="0.35">
      <c r="A7423" s="127" t="s">
        <v>6514</v>
      </c>
      <c r="B7423" s="128">
        <v>14088015</v>
      </c>
      <c r="C7423" s="137"/>
      <c r="D7423" s="127" t="s">
        <v>13561</v>
      </c>
      <c r="E7423" s="258">
        <v>14088015</v>
      </c>
    </row>
    <row r="7424" spans="1:5" ht="15.5" x14ac:dyDescent="0.35">
      <c r="A7424" s="127" t="s">
        <v>6515</v>
      </c>
      <c r="B7424" s="128">
        <v>337138</v>
      </c>
      <c r="C7424" s="137"/>
      <c r="D7424" s="127" t="s">
        <v>13562</v>
      </c>
      <c r="E7424" s="258">
        <v>337138</v>
      </c>
    </row>
    <row r="7425" spans="1:5" ht="15.5" x14ac:dyDescent="0.35">
      <c r="A7425" s="127" t="s">
        <v>6516</v>
      </c>
      <c r="B7425" s="128">
        <v>22315202</v>
      </c>
      <c r="C7425" s="137"/>
      <c r="D7425" s="127" t="s">
        <v>13563</v>
      </c>
      <c r="E7425" s="258">
        <v>22315202</v>
      </c>
    </row>
    <row r="7426" spans="1:5" ht="15.5" x14ac:dyDescent="0.35">
      <c r="A7426" s="127" t="s">
        <v>6517</v>
      </c>
      <c r="B7426" s="128">
        <v>0</v>
      </c>
      <c r="C7426" s="137"/>
      <c r="D7426" s="127" t="s">
        <v>13564</v>
      </c>
      <c r="E7426" s="258">
        <v>0</v>
      </c>
    </row>
    <row r="7427" spans="1:5" ht="15.5" x14ac:dyDescent="0.35">
      <c r="A7427" s="127" t="s">
        <v>6518</v>
      </c>
      <c r="B7427" s="128">
        <v>145884</v>
      </c>
      <c r="C7427" s="137"/>
      <c r="D7427" s="127" t="s">
        <v>13565</v>
      </c>
      <c r="E7427" s="258">
        <v>145884</v>
      </c>
    </row>
    <row r="7428" spans="1:5" ht="15.5" x14ac:dyDescent="0.35">
      <c r="A7428" s="127" t="s">
        <v>6519</v>
      </c>
      <c r="B7428" s="128">
        <v>9335826</v>
      </c>
      <c r="C7428" s="137"/>
      <c r="D7428" s="127" t="s">
        <v>13566</v>
      </c>
      <c r="E7428" s="258">
        <v>9335826</v>
      </c>
    </row>
    <row r="7429" spans="1:5" ht="15.5" x14ac:dyDescent="0.35">
      <c r="A7429" s="127" t="s">
        <v>6520</v>
      </c>
      <c r="B7429" s="128">
        <v>20529079</v>
      </c>
      <c r="C7429" s="137"/>
      <c r="D7429" s="127" t="s">
        <v>13567</v>
      </c>
      <c r="E7429" s="258">
        <v>20529079</v>
      </c>
    </row>
    <row r="7430" spans="1:5" ht="15.5" x14ac:dyDescent="0.35">
      <c r="A7430" s="127" t="s">
        <v>6521</v>
      </c>
      <c r="B7430" s="128">
        <v>1786135</v>
      </c>
      <c r="C7430" s="137"/>
      <c r="D7430" s="127" t="s">
        <v>13568</v>
      </c>
      <c r="E7430" s="258">
        <v>1786135</v>
      </c>
    </row>
    <row r="7431" spans="1:5" ht="15.5" x14ac:dyDescent="0.35">
      <c r="A7431" s="127" t="s">
        <v>6522</v>
      </c>
      <c r="B7431" s="128">
        <v>32396585</v>
      </c>
      <c r="C7431" s="137"/>
      <c r="D7431" s="127" t="s">
        <v>13569</v>
      </c>
      <c r="E7431" s="258">
        <v>32396585</v>
      </c>
    </row>
    <row r="7432" spans="1:5" ht="15.5" x14ac:dyDescent="0.35">
      <c r="A7432" s="127" t="s">
        <v>6528</v>
      </c>
      <c r="B7432" s="128">
        <v>5215750</v>
      </c>
      <c r="C7432" s="137"/>
      <c r="D7432" s="127" t="s">
        <v>13575</v>
      </c>
      <c r="E7432" s="258">
        <v>5215750</v>
      </c>
    </row>
    <row r="7433" spans="1:5" ht="15.5" x14ac:dyDescent="0.35">
      <c r="A7433" s="127" t="s">
        <v>6523</v>
      </c>
      <c r="B7433" s="128">
        <v>320930</v>
      </c>
      <c r="C7433" s="137"/>
      <c r="D7433" s="127" t="s">
        <v>13570</v>
      </c>
      <c r="E7433" s="258">
        <v>320930</v>
      </c>
    </row>
    <row r="7434" spans="1:5" ht="15.5" x14ac:dyDescent="0.35">
      <c r="A7434" s="127" t="s">
        <v>6524</v>
      </c>
      <c r="B7434" s="128">
        <v>366313</v>
      </c>
      <c r="C7434" s="137"/>
      <c r="D7434" s="127" t="s">
        <v>13571</v>
      </c>
      <c r="E7434" s="258">
        <v>366313</v>
      </c>
    </row>
    <row r="7435" spans="1:5" ht="15.5" x14ac:dyDescent="0.35">
      <c r="A7435" s="127" t="s">
        <v>6525</v>
      </c>
      <c r="B7435" s="128">
        <v>0</v>
      </c>
      <c r="C7435" s="137"/>
      <c r="D7435" s="127" t="s">
        <v>13572</v>
      </c>
      <c r="E7435" s="258">
        <v>0</v>
      </c>
    </row>
    <row r="7436" spans="1:5" ht="15.5" x14ac:dyDescent="0.35">
      <c r="A7436" s="127" t="s">
        <v>6526</v>
      </c>
      <c r="B7436" s="128">
        <v>152367</v>
      </c>
      <c r="C7436" s="137"/>
      <c r="D7436" s="127" t="s">
        <v>13573</v>
      </c>
      <c r="E7436" s="258">
        <v>152367</v>
      </c>
    </row>
    <row r="7437" spans="1:5" ht="15.5" x14ac:dyDescent="0.35">
      <c r="A7437" s="127" t="s">
        <v>6527</v>
      </c>
      <c r="B7437" s="128">
        <v>479769</v>
      </c>
      <c r="C7437" s="137"/>
      <c r="D7437" s="127" t="s">
        <v>13574</v>
      </c>
      <c r="E7437" s="258">
        <v>479769</v>
      </c>
    </row>
    <row r="7438" spans="1:5" ht="15.5" x14ac:dyDescent="0.35">
      <c r="A7438" s="127" t="s">
        <v>6529</v>
      </c>
      <c r="B7438" s="128">
        <v>7789582</v>
      </c>
      <c r="C7438" s="137"/>
      <c r="D7438" s="127" t="s">
        <v>13576</v>
      </c>
      <c r="E7438" s="258">
        <v>7789582</v>
      </c>
    </row>
    <row r="7439" spans="1:5" ht="15.5" x14ac:dyDescent="0.35">
      <c r="A7439" s="127" t="s">
        <v>6530</v>
      </c>
      <c r="B7439" s="128">
        <v>0</v>
      </c>
      <c r="C7439" s="137"/>
      <c r="D7439" s="127" t="s">
        <v>13577</v>
      </c>
      <c r="E7439" s="258">
        <v>0</v>
      </c>
    </row>
    <row r="7440" spans="1:5" ht="15.5" x14ac:dyDescent="0.35">
      <c r="A7440" s="127" t="s">
        <v>6531</v>
      </c>
      <c r="B7440" s="128">
        <v>6495</v>
      </c>
      <c r="C7440" s="137"/>
      <c r="D7440" s="127" t="s">
        <v>13578</v>
      </c>
      <c r="E7440" s="258">
        <v>6495</v>
      </c>
    </row>
    <row r="7441" spans="1:5" ht="15.5" x14ac:dyDescent="0.35">
      <c r="A7441" s="127" t="s">
        <v>6532</v>
      </c>
      <c r="B7441" s="128">
        <v>65658667</v>
      </c>
      <c r="C7441" s="137"/>
      <c r="D7441" s="127" t="s">
        <v>13579</v>
      </c>
      <c r="E7441" s="258">
        <v>65658667</v>
      </c>
    </row>
    <row r="7442" spans="1:5" ht="15.5" x14ac:dyDescent="0.35">
      <c r="A7442" s="127" t="s">
        <v>6533</v>
      </c>
      <c r="B7442" s="128">
        <v>593225</v>
      </c>
      <c r="C7442" s="137"/>
      <c r="D7442" s="127" t="s">
        <v>13580</v>
      </c>
      <c r="E7442" s="258">
        <v>593225</v>
      </c>
    </row>
    <row r="7443" spans="1:5" ht="15.5" x14ac:dyDescent="0.35">
      <c r="A7443" s="127" t="s">
        <v>6534</v>
      </c>
      <c r="B7443" s="128">
        <v>162092</v>
      </c>
      <c r="C7443" s="137"/>
      <c r="D7443" s="127" t="s">
        <v>13581</v>
      </c>
      <c r="E7443" s="258">
        <v>162092</v>
      </c>
    </row>
    <row r="7444" spans="1:5" ht="15.5" x14ac:dyDescent="0.35">
      <c r="A7444" s="127" t="s">
        <v>6535</v>
      </c>
      <c r="B7444" s="128">
        <v>3572257</v>
      </c>
      <c r="C7444" s="137"/>
      <c r="D7444" s="127" t="s">
        <v>13582</v>
      </c>
      <c r="E7444" s="258">
        <v>3572257</v>
      </c>
    </row>
    <row r="7445" spans="1:5" ht="15.5" x14ac:dyDescent="0.35">
      <c r="A7445" s="127" t="s">
        <v>6536</v>
      </c>
      <c r="B7445" s="128">
        <v>18966627</v>
      </c>
      <c r="C7445" s="137"/>
      <c r="D7445" s="127" t="s">
        <v>13583</v>
      </c>
      <c r="E7445" s="258">
        <v>18966627</v>
      </c>
    </row>
    <row r="7446" spans="1:5" ht="15.5" x14ac:dyDescent="0.35">
      <c r="A7446" s="127" t="s">
        <v>6537</v>
      </c>
      <c r="B7446" s="128">
        <v>64844</v>
      </c>
      <c r="C7446" s="137"/>
      <c r="D7446" s="127" t="s">
        <v>13584</v>
      </c>
      <c r="E7446" s="258">
        <v>64844</v>
      </c>
    </row>
    <row r="7447" spans="1:5" ht="15.5" x14ac:dyDescent="0.35">
      <c r="A7447" s="127" t="s">
        <v>6538</v>
      </c>
      <c r="B7447" s="128">
        <v>742339</v>
      </c>
      <c r="C7447" s="137"/>
      <c r="D7447" s="127" t="s">
        <v>13585</v>
      </c>
      <c r="E7447" s="258">
        <v>742339</v>
      </c>
    </row>
    <row r="7448" spans="1:5" ht="15.5" x14ac:dyDescent="0.35">
      <c r="A7448" s="127" t="s">
        <v>6539</v>
      </c>
      <c r="B7448" s="128">
        <v>32111324</v>
      </c>
      <c r="C7448" s="137"/>
      <c r="D7448" s="127" t="s">
        <v>13586</v>
      </c>
      <c r="E7448" s="258">
        <v>32111324</v>
      </c>
    </row>
    <row r="7449" spans="1:5" ht="15.5" x14ac:dyDescent="0.35">
      <c r="A7449" s="127" t="s">
        <v>6540</v>
      </c>
      <c r="B7449" s="128">
        <v>693715</v>
      </c>
      <c r="C7449" s="137"/>
      <c r="D7449" s="127" t="s">
        <v>13587</v>
      </c>
      <c r="E7449" s="258">
        <v>693715</v>
      </c>
    </row>
    <row r="7450" spans="1:5" ht="15.5" x14ac:dyDescent="0.35">
      <c r="A7450" s="127" t="s">
        <v>6541</v>
      </c>
      <c r="B7450" s="128">
        <v>15640743</v>
      </c>
      <c r="C7450" s="137"/>
      <c r="D7450" s="127" t="s">
        <v>13588</v>
      </c>
      <c r="E7450" s="258">
        <v>15640743</v>
      </c>
    </row>
    <row r="7451" spans="1:5" ht="15.5" x14ac:dyDescent="0.35">
      <c r="A7451" s="127" t="s">
        <v>6542</v>
      </c>
      <c r="B7451" s="128">
        <v>359830</v>
      </c>
      <c r="C7451" s="137"/>
      <c r="D7451" s="127" t="s">
        <v>13589</v>
      </c>
      <c r="E7451" s="258">
        <v>359830</v>
      </c>
    </row>
    <row r="7452" spans="1:5" ht="15.5" x14ac:dyDescent="0.35">
      <c r="A7452" s="127" t="s">
        <v>6543</v>
      </c>
      <c r="B7452" s="128">
        <v>178300</v>
      </c>
      <c r="C7452" s="137"/>
      <c r="D7452" s="127" t="s">
        <v>13590</v>
      </c>
      <c r="E7452" s="258">
        <v>178300</v>
      </c>
    </row>
    <row r="7453" spans="1:5" ht="15.5" x14ac:dyDescent="0.35">
      <c r="A7453" s="127" t="s">
        <v>6544</v>
      </c>
      <c r="B7453" s="128">
        <v>10493078</v>
      </c>
      <c r="C7453" s="137"/>
      <c r="D7453" s="127" t="s">
        <v>13591</v>
      </c>
      <c r="E7453" s="258">
        <v>10493078</v>
      </c>
    </row>
    <row r="7454" spans="1:5" ht="15.5" x14ac:dyDescent="0.35">
      <c r="A7454" s="127" t="s">
        <v>6545</v>
      </c>
      <c r="B7454" s="128">
        <v>5617709</v>
      </c>
      <c r="C7454" s="137"/>
      <c r="D7454" s="127" t="s">
        <v>13592</v>
      </c>
      <c r="E7454" s="258">
        <v>5617709</v>
      </c>
    </row>
    <row r="7455" spans="1:5" ht="15.5" x14ac:dyDescent="0.35">
      <c r="A7455" s="127" t="s">
        <v>6546</v>
      </c>
      <c r="B7455" s="128">
        <v>9160780</v>
      </c>
      <c r="C7455" s="137"/>
      <c r="D7455" s="127" t="s">
        <v>13593</v>
      </c>
      <c r="E7455" s="258">
        <v>9160780</v>
      </c>
    </row>
    <row r="7456" spans="1:5" ht="15.5" x14ac:dyDescent="0.35">
      <c r="A7456" s="127" t="s">
        <v>6547</v>
      </c>
      <c r="B7456" s="128">
        <v>223682</v>
      </c>
      <c r="C7456" s="137"/>
      <c r="D7456" s="127" t="s">
        <v>13594</v>
      </c>
      <c r="E7456" s="258">
        <v>223682</v>
      </c>
    </row>
    <row r="7457" spans="1:5" ht="15.5" x14ac:dyDescent="0.35">
      <c r="A7457" s="127" t="s">
        <v>6548</v>
      </c>
      <c r="B7457" s="128">
        <v>13044219</v>
      </c>
      <c r="C7457" s="137"/>
      <c r="D7457" s="127" t="s">
        <v>13595</v>
      </c>
      <c r="E7457" s="258">
        <v>13044219</v>
      </c>
    </row>
    <row r="7458" spans="1:5" ht="15.5" x14ac:dyDescent="0.35">
      <c r="A7458" s="127" t="s">
        <v>6549</v>
      </c>
      <c r="B7458" s="128">
        <v>318617104</v>
      </c>
      <c r="C7458" s="137"/>
      <c r="D7458" s="127" t="s">
        <v>13596</v>
      </c>
      <c r="E7458" s="258">
        <v>318617104</v>
      </c>
    </row>
    <row r="7459" spans="1:5" ht="15.5" x14ac:dyDescent="0.35">
      <c r="A7459" s="127" t="s">
        <v>6550</v>
      </c>
      <c r="B7459" s="128">
        <v>4606329</v>
      </c>
      <c r="C7459" s="137"/>
      <c r="D7459" s="127" t="s">
        <v>13597</v>
      </c>
      <c r="E7459" s="258">
        <v>4606329</v>
      </c>
    </row>
    <row r="7460" spans="1:5" ht="15.5" x14ac:dyDescent="0.35">
      <c r="A7460" s="127" t="s">
        <v>6551</v>
      </c>
      <c r="B7460" s="128">
        <v>0</v>
      </c>
      <c r="C7460" s="137"/>
      <c r="D7460" s="127" t="s">
        <v>13598</v>
      </c>
      <c r="E7460" s="258">
        <v>0</v>
      </c>
    </row>
    <row r="7461" spans="1:5" ht="15.5" x14ac:dyDescent="0.35">
      <c r="A7461" s="127" t="s">
        <v>6552</v>
      </c>
      <c r="B7461" s="128">
        <v>0</v>
      </c>
      <c r="C7461" s="137"/>
      <c r="D7461" s="127" t="s">
        <v>13599</v>
      </c>
      <c r="E7461" s="258">
        <v>0</v>
      </c>
    </row>
    <row r="7462" spans="1:5" ht="15.5" x14ac:dyDescent="0.35">
      <c r="A7462" s="127" t="s">
        <v>6553</v>
      </c>
      <c r="B7462" s="128">
        <v>466802</v>
      </c>
      <c r="C7462" s="137"/>
      <c r="D7462" s="127" t="s">
        <v>13600</v>
      </c>
      <c r="E7462" s="258">
        <v>466802</v>
      </c>
    </row>
    <row r="7463" spans="1:5" ht="15.5" x14ac:dyDescent="0.35">
      <c r="A7463" s="127" t="s">
        <v>6554</v>
      </c>
      <c r="B7463" s="128">
        <v>0</v>
      </c>
      <c r="C7463" s="137"/>
      <c r="D7463" s="127" t="s">
        <v>13601</v>
      </c>
      <c r="E7463" s="258">
        <v>0</v>
      </c>
    </row>
    <row r="7464" spans="1:5" ht="15.5" x14ac:dyDescent="0.35">
      <c r="A7464" s="127" t="s">
        <v>6555</v>
      </c>
      <c r="B7464" s="128">
        <v>87535</v>
      </c>
      <c r="C7464" s="137"/>
      <c r="D7464" s="127" t="s">
        <v>13602</v>
      </c>
      <c r="E7464" s="258">
        <v>87535</v>
      </c>
    </row>
    <row r="7465" spans="1:5" ht="15.5" x14ac:dyDescent="0.35">
      <c r="A7465" s="127" t="s">
        <v>6556</v>
      </c>
      <c r="B7465" s="128">
        <v>363071</v>
      </c>
      <c r="C7465" s="137"/>
      <c r="D7465" s="127" t="s">
        <v>13603</v>
      </c>
      <c r="E7465" s="258">
        <v>363071</v>
      </c>
    </row>
    <row r="7466" spans="1:5" ht="15.5" x14ac:dyDescent="0.35">
      <c r="A7466" s="127" t="s">
        <v>6557</v>
      </c>
      <c r="B7466" s="128">
        <v>3121675</v>
      </c>
      <c r="C7466" s="137"/>
      <c r="D7466" s="127" t="s">
        <v>13604</v>
      </c>
      <c r="E7466" s="258">
        <v>3121675</v>
      </c>
    </row>
    <row r="7467" spans="1:5" ht="15.5" x14ac:dyDescent="0.35">
      <c r="A7467" s="127" t="s">
        <v>6558</v>
      </c>
      <c r="B7467" s="128">
        <v>0</v>
      </c>
      <c r="C7467" s="137"/>
      <c r="D7467" s="127" t="s">
        <v>13605</v>
      </c>
      <c r="E7467" s="258">
        <v>0</v>
      </c>
    </row>
    <row r="7468" spans="1:5" ht="15.5" x14ac:dyDescent="0.35">
      <c r="A7468" s="127" t="s">
        <v>6559</v>
      </c>
      <c r="B7468" s="128">
        <v>486252</v>
      </c>
      <c r="C7468" s="137"/>
      <c r="D7468" s="127" t="s">
        <v>13606</v>
      </c>
      <c r="E7468" s="258">
        <v>486252</v>
      </c>
    </row>
    <row r="7469" spans="1:5" ht="15.5" x14ac:dyDescent="0.35">
      <c r="A7469" s="127" t="s">
        <v>6560</v>
      </c>
      <c r="B7469" s="128">
        <v>431145</v>
      </c>
      <c r="C7469" s="137"/>
      <c r="D7469" s="127" t="s">
        <v>13607</v>
      </c>
      <c r="E7469" s="258">
        <v>431145</v>
      </c>
    </row>
    <row r="7470" spans="1:5" ht="15.5" x14ac:dyDescent="0.35">
      <c r="A7470" s="127" t="s">
        <v>6561</v>
      </c>
      <c r="B7470" s="128">
        <v>1471699</v>
      </c>
      <c r="C7470" s="137"/>
      <c r="D7470" s="127" t="s">
        <v>13608</v>
      </c>
      <c r="E7470" s="258">
        <v>1471699</v>
      </c>
    </row>
    <row r="7471" spans="1:5" ht="15.5" x14ac:dyDescent="0.35">
      <c r="A7471" s="127" t="s">
        <v>6562</v>
      </c>
      <c r="B7471" s="128">
        <v>0</v>
      </c>
      <c r="C7471" s="137"/>
      <c r="D7471" s="127" t="s">
        <v>13609</v>
      </c>
      <c r="E7471" s="258">
        <v>0</v>
      </c>
    </row>
    <row r="7472" spans="1:5" ht="15.5" x14ac:dyDescent="0.35">
      <c r="A7472" s="127" t="s">
        <v>6563</v>
      </c>
      <c r="B7472" s="128">
        <v>1299894</v>
      </c>
      <c r="C7472" s="137"/>
      <c r="D7472" s="127" t="s">
        <v>13610</v>
      </c>
      <c r="E7472" s="258">
        <v>1299894</v>
      </c>
    </row>
    <row r="7473" spans="1:5" ht="15.5" x14ac:dyDescent="0.35">
      <c r="A7473" s="127" t="s">
        <v>49481</v>
      </c>
      <c r="B7473" s="128">
        <v>0</v>
      </c>
      <c r="C7473" s="137"/>
      <c r="D7473" s="127" t="s">
        <v>49684</v>
      </c>
      <c r="E7473" s="258">
        <v>0</v>
      </c>
    </row>
    <row r="7474" spans="1:5" ht="15.5" x14ac:dyDescent="0.35">
      <c r="A7474" s="127" t="s">
        <v>6564</v>
      </c>
      <c r="B7474" s="128">
        <v>58361</v>
      </c>
      <c r="C7474" s="137"/>
      <c r="D7474" s="127" t="s">
        <v>13611</v>
      </c>
      <c r="E7474" s="258">
        <v>58361</v>
      </c>
    </row>
    <row r="7475" spans="1:5" ht="15.5" x14ac:dyDescent="0.35">
      <c r="A7475" s="127" t="s">
        <v>6565</v>
      </c>
      <c r="B7475" s="128">
        <v>324172</v>
      </c>
      <c r="C7475" s="137"/>
      <c r="D7475" s="127" t="s">
        <v>13612</v>
      </c>
      <c r="E7475" s="258">
        <v>324172</v>
      </c>
    </row>
    <row r="7476" spans="1:5" ht="15.5" x14ac:dyDescent="0.35">
      <c r="A7476" s="127" t="s">
        <v>6583</v>
      </c>
      <c r="B7476" s="128">
        <v>4006632</v>
      </c>
      <c r="C7476" s="137"/>
      <c r="D7476" s="127" t="s">
        <v>13630</v>
      </c>
      <c r="E7476" s="258">
        <v>4006632</v>
      </c>
    </row>
    <row r="7477" spans="1:5" ht="15.5" x14ac:dyDescent="0.35">
      <c r="A7477" s="127" t="s">
        <v>6566</v>
      </c>
      <c r="B7477" s="128">
        <v>0</v>
      </c>
      <c r="C7477" s="137"/>
      <c r="D7477" s="127" t="s">
        <v>13613</v>
      </c>
      <c r="E7477" s="258">
        <v>0</v>
      </c>
    </row>
    <row r="7478" spans="1:5" ht="15.5" x14ac:dyDescent="0.35">
      <c r="A7478" s="127" t="s">
        <v>6567</v>
      </c>
      <c r="B7478" s="128">
        <v>165333</v>
      </c>
      <c r="C7478" s="137"/>
      <c r="D7478" s="127" t="s">
        <v>13614</v>
      </c>
      <c r="E7478" s="258">
        <v>165333</v>
      </c>
    </row>
    <row r="7479" spans="1:5" ht="15.5" x14ac:dyDescent="0.35">
      <c r="A7479" s="127" t="s">
        <v>6568</v>
      </c>
      <c r="B7479" s="128">
        <v>489494</v>
      </c>
      <c r="C7479" s="137"/>
      <c r="D7479" s="127" t="s">
        <v>13615</v>
      </c>
      <c r="E7479" s="258">
        <v>489494</v>
      </c>
    </row>
    <row r="7480" spans="1:5" ht="15.5" x14ac:dyDescent="0.35">
      <c r="A7480" s="127" t="s">
        <v>6569</v>
      </c>
      <c r="B7480" s="128">
        <v>132917</v>
      </c>
      <c r="C7480" s="137"/>
      <c r="D7480" s="127" t="s">
        <v>13616</v>
      </c>
      <c r="E7480" s="258">
        <v>132917</v>
      </c>
    </row>
    <row r="7481" spans="1:5" ht="15.5" x14ac:dyDescent="0.35">
      <c r="A7481" s="127" t="s">
        <v>6570</v>
      </c>
      <c r="B7481" s="128">
        <v>359830</v>
      </c>
      <c r="C7481" s="137"/>
      <c r="D7481" s="127" t="s">
        <v>13617</v>
      </c>
      <c r="E7481" s="258">
        <v>359830</v>
      </c>
    </row>
    <row r="7482" spans="1:5" ht="15.5" x14ac:dyDescent="0.35">
      <c r="A7482" s="127" t="s">
        <v>6571</v>
      </c>
      <c r="B7482" s="128">
        <v>249615</v>
      </c>
      <c r="C7482" s="137"/>
      <c r="D7482" s="127" t="s">
        <v>13618</v>
      </c>
      <c r="E7482" s="258">
        <v>249615</v>
      </c>
    </row>
    <row r="7483" spans="1:5" ht="15.5" x14ac:dyDescent="0.35">
      <c r="A7483" s="127" t="s">
        <v>6572</v>
      </c>
      <c r="B7483" s="128">
        <v>486252</v>
      </c>
      <c r="C7483" s="137"/>
      <c r="D7483" s="127" t="s">
        <v>13619</v>
      </c>
      <c r="E7483" s="258">
        <v>486252</v>
      </c>
    </row>
    <row r="7484" spans="1:5" ht="15.5" x14ac:dyDescent="0.35">
      <c r="A7484" s="127" t="s">
        <v>6573</v>
      </c>
      <c r="B7484" s="128">
        <v>466802</v>
      </c>
      <c r="C7484" s="137"/>
      <c r="D7484" s="127" t="s">
        <v>13620</v>
      </c>
      <c r="E7484" s="258">
        <v>466802</v>
      </c>
    </row>
    <row r="7485" spans="1:5" ht="15.5" x14ac:dyDescent="0.35">
      <c r="A7485" s="127" t="s">
        <v>6574</v>
      </c>
      <c r="B7485" s="128">
        <v>0</v>
      </c>
      <c r="C7485" s="137"/>
      <c r="D7485" s="127" t="s">
        <v>13621</v>
      </c>
      <c r="E7485" s="258">
        <v>0</v>
      </c>
    </row>
    <row r="7486" spans="1:5" ht="15.5" x14ac:dyDescent="0.35">
      <c r="A7486" s="127" t="s">
        <v>6575</v>
      </c>
      <c r="B7486" s="128">
        <v>1458733</v>
      </c>
      <c r="C7486" s="137"/>
      <c r="D7486" s="127" t="s">
        <v>13622</v>
      </c>
      <c r="E7486" s="258">
        <v>1458733</v>
      </c>
    </row>
    <row r="7487" spans="1:5" ht="15.5" x14ac:dyDescent="0.35">
      <c r="A7487" s="127" t="s">
        <v>6576</v>
      </c>
      <c r="B7487" s="128">
        <v>437628</v>
      </c>
      <c r="C7487" s="137"/>
      <c r="D7487" s="127" t="s">
        <v>13623</v>
      </c>
      <c r="E7487" s="258">
        <v>437628</v>
      </c>
    </row>
    <row r="7488" spans="1:5" ht="15.5" x14ac:dyDescent="0.35">
      <c r="A7488" s="127" t="s">
        <v>6577</v>
      </c>
      <c r="B7488" s="128">
        <v>434386</v>
      </c>
      <c r="C7488" s="137"/>
      <c r="D7488" s="127" t="s">
        <v>13624</v>
      </c>
      <c r="E7488" s="258">
        <v>434386</v>
      </c>
    </row>
    <row r="7489" spans="1:5" ht="15.5" x14ac:dyDescent="0.35">
      <c r="A7489" s="127" t="s">
        <v>6578</v>
      </c>
      <c r="B7489" s="128">
        <v>119951</v>
      </c>
      <c r="C7489" s="137"/>
      <c r="D7489" s="127" t="s">
        <v>13625</v>
      </c>
      <c r="E7489" s="258">
        <v>119951</v>
      </c>
    </row>
    <row r="7490" spans="1:5" ht="15.5" x14ac:dyDescent="0.35">
      <c r="A7490" s="127" t="s">
        <v>6579</v>
      </c>
      <c r="B7490" s="128">
        <v>103743</v>
      </c>
      <c r="C7490" s="137"/>
      <c r="D7490" s="127" t="s">
        <v>13626</v>
      </c>
      <c r="E7490" s="258">
        <v>103743</v>
      </c>
    </row>
    <row r="7491" spans="1:5" ht="15.5" x14ac:dyDescent="0.35">
      <c r="A7491" s="127" t="s">
        <v>6580</v>
      </c>
      <c r="B7491" s="128">
        <v>1808826</v>
      </c>
      <c r="C7491" s="137"/>
      <c r="D7491" s="127" t="s">
        <v>13627</v>
      </c>
      <c r="E7491" s="258">
        <v>1808826</v>
      </c>
    </row>
    <row r="7492" spans="1:5" ht="15.5" x14ac:dyDescent="0.35">
      <c r="A7492" s="127" t="s">
        <v>6584</v>
      </c>
      <c r="B7492" s="128">
        <v>9465490</v>
      </c>
      <c r="C7492" s="137"/>
      <c r="D7492" s="127" t="s">
        <v>13631</v>
      </c>
      <c r="E7492" s="258">
        <v>9465490</v>
      </c>
    </row>
    <row r="7493" spans="1:5" ht="15.5" x14ac:dyDescent="0.35">
      <c r="A7493" s="127" t="s">
        <v>6585</v>
      </c>
      <c r="B7493" s="128">
        <v>262581</v>
      </c>
      <c r="C7493" s="137"/>
      <c r="D7493" s="127" t="s">
        <v>13632</v>
      </c>
      <c r="E7493" s="258">
        <v>262581</v>
      </c>
    </row>
    <row r="7494" spans="1:5" ht="15.5" x14ac:dyDescent="0.35">
      <c r="A7494" s="127" t="s">
        <v>6581</v>
      </c>
      <c r="B7494" s="128">
        <v>551084</v>
      </c>
      <c r="C7494" s="137"/>
      <c r="D7494" s="127" t="s">
        <v>13628</v>
      </c>
      <c r="E7494" s="258">
        <v>551084</v>
      </c>
    </row>
    <row r="7495" spans="1:5" ht="15.5" x14ac:dyDescent="0.35">
      <c r="A7495" s="127" t="s">
        <v>6582</v>
      </c>
      <c r="B7495" s="128">
        <v>781238</v>
      </c>
      <c r="C7495" s="137"/>
      <c r="D7495" s="127" t="s">
        <v>13629</v>
      </c>
      <c r="E7495" s="258">
        <v>781238</v>
      </c>
    </row>
    <row r="7496" spans="1:5" ht="15.5" x14ac:dyDescent="0.35">
      <c r="A7496" s="127" t="s">
        <v>49482</v>
      </c>
      <c r="B7496" s="128">
        <v>0</v>
      </c>
      <c r="C7496" s="137"/>
      <c r="D7496" s="127" t="s">
        <v>49685</v>
      </c>
      <c r="E7496" s="258">
        <v>0</v>
      </c>
    </row>
    <row r="7497" spans="1:5" ht="15.5" x14ac:dyDescent="0.35">
      <c r="A7497" s="127" t="s">
        <v>6586</v>
      </c>
      <c r="B7497" s="128">
        <v>17640812</v>
      </c>
      <c r="C7497" s="137"/>
      <c r="D7497" s="127" t="s">
        <v>13633</v>
      </c>
      <c r="E7497" s="258">
        <v>17640812</v>
      </c>
    </row>
    <row r="7498" spans="1:5" ht="15.5" x14ac:dyDescent="0.35">
      <c r="A7498" s="127" t="s">
        <v>6587</v>
      </c>
      <c r="B7498" s="128">
        <v>0</v>
      </c>
      <c r="C7498" s="137"/>
      <c r="D7498" s="127" t="s">
        <v>13634</v>
      </c>
      <c r="E7498" s="258">
        <v>0</v>
      </c>
    </row>
    <row r="7499" spans="1:5" ht="15.5" x14ac:dyDescent="0.35">
      <c r="A7499" s="127" t="s">
        <v>6588</v>
      </c>
      <c r="B7499" s="128">
        <v>450594</v>
      </c>
      <c r="C7499" s="137"/>
      <c r="D7499" s="127" t="s">
        <v>13635</v>
      </c>
      <c r="E7499" s="258">
        <v>450594</v>
      </c>
    </row>
    <row r="7500" spans="1:5" ht="15.5" x14ac:dyDescent="0.35">
      <c r="A7500" s="127" t="s">
        <v>6589</v>
      </c>
      <c r="B7500" s="128">
        <v>0</v>
      </c>
      <c r="C7500" s="137"/>
      <c r="D7500" s="127" t="s">
        <v>13636</v>
      </c>
      <c r="E7500" s="258">
        <v>0</v>
      </c>
    </row>
    <row r="7501" spans="1:5" ht="15.5" x14ac:dyDescent="0.35">
      <c r="A7501" s="127" t="s">
        <v>6590</v>
      </c>
      <c r="B7501" s="128">
        <v>36915379</v>
      </c>
      <c r="C7501" s="137"/>
      <c r="D7501" s="127" t="s">
        <v>13637</v>
      </c>
      <c r="E7501" s="258">
        <v>36915379</v>
      </c>
    </row>
    <row r="7502" spans="1:5" ht="15.5" x14ac:dyDescent="0.35">
      <c r="A7502" s="127" t="s">
        <v>6591</v>
      </c>
      <c r="B7502" s="128">
        <v>2398797</v>
      </c>
      <c r="C7502" s="137"/>
      <c r="D7502" s="127" t="s">
        <v>13638</v>
      </c>
      <c r="E7502" s="258">
        <v>2398797</v>
      </c>
    </row>
    <row r="7503" spans="1:5" ht="15.5" x14ac:dyDescent="0.35">
      <c r="A7503" s="127" t="s">
        <v>49483</v>
      </c>
      <c r="B7503" s="128">
        <v>0</v>
      </c>
      <c r="C7503" s="137"/>
      <c r="D7503" s="127" t="s">
        <v>49686</v>
      </c>
      <c r="E7503" s="258">
        <v>0</v>
      </c>
    </row>
    <row r="7504" spans="1:5" ht="15.5" x14ac:dyDescent="0.35">
      <c r="A7504" s="127" t="s">
        <v>6592</v>
      </c>
      <c r="B7504" s="128">
        <v>57227259</v>
      </c>
      <c r="C7504" s="137"/>
      <c r="D7504" s="127" t="s">
        <v>13639</v>
      </c>
      <c r="E7504" s="258">
        <v>57227259</v>
      </c>
    </row>
    <row r="7505" spans="1:5" ht="15.5" x14ac:dyDescent="0.35">
      <c r="A7505" s="127" t="s">
        <v>6593</v>
      </c>
      <c r="B7505" s="128">
        <v>282031</v>
      </c>
      <c r="C7505" s="137"/>
      <c r="D7505" s="127" t="s">
        <v>13640</v>
      </c>
      <c r="E7505" s="258">
        <v>282031</v>
      </c>
    </row>
    <row r="7506" spans="1:5" ht="15.5" x14ac:dyDescent="0.35">
      <c r="A7506" s="127" t="s">
        <v>6594</v>
      </c>
      <c r="B7506" s="128">
        <v>525151</v>
      </c>
      <c r="C7506" s="137"/>
      <c r="D7506" s="127" t="s">
        <v>13641</v>
      </c>
      <c r="E7506" s="258">
        <v>525151</v>
      </c>
    </row>
    <row r="7507" spans="1:5" ht="15.5" x14ac:dyDescent="0.35">
      <c r="A7507" s="127" t="s">
        <v>6595</v>
      </c>
      <c r="B7507" s="128">
        <v>606191</v>
      </c>
      <c r="C7507" s="137"/>
      <c r="D7507" s="127" t="s">
        <v>13642</v>
      </c>
      <c r="E7507" s="258">
        <v>606191</v>
      </c>
    </row>
    <row r="7508" spans="1:5" ht="15.5" x14ac:dyDescent="0.35">
      <c r="A7508" s="127" t="s">
        <v>6596</v>
      </c>
      <c r="B7508" s="128">
        <v>0</v>
      </c>
      <c r="C7508" s="137"/>
      <c r="D7508" s="127" t="s">
        <v>13643</v>
      </c>
      <c r="E7508" s="258">
        <v>0</v>
      </c>
    </row>
    <row r="7509" spans="1:5" ht="15.5" x14ac:dyDescent="0.35">
      <c r="A7509" s="127" t="s">
        <v>6597</v>
      </c>
      <c r="B7509" s="128">
        <v>0</v>
      </c>
      <c r="C7509" s="137"/>
      <c r="D7509" s="127" t="s">
        <v>13644</v>
      </c>
      <c r="E7509" s="258">
        <v>0</v>
      </c>
    </row>
    <row r="7510" spans="1:5" ht="15.5" x14ac:dyDescent="0.35">
      <c r="A7510" s="127" t="s">
        <v>6598</v>
      </c>
      <c r="B7510" s="128">
        <v>959526</v>
      </c>
      <c r="C7510" s="137"/>
      <c r="D7510" s="127" t="s">
        <v>13645</v>
      </c>
      <c r="E7510" s="258">
        <v>959526</v>
      </c>
    </row>
    <row r="7511" spans="1:5" ht="15.5" x14ac:dyDescent="0.35">
      <c r="A7511" s="127" t="s">
        <v>6599</v>
      </c>
      <c r="B7511" s="128">
        <v>330655</v>
      </c>
      <c r="C7511" s="137"/>
      <c r="D7511" s="127" t="s">
        <v>13646</v>
      </c>
      <c r="E7511" s="258">
        <v>330655</v>
      </c>
    </row>
    <row r="7512" spans="1:5" ht="15.5" x14ac:dyDescent="0.35">
      <c r="A7512" s="127" t="s">
        <v>6600</v>
      </c>
      <c r="B7512" s="128">
        <v>910902</v>
      </c>
      <c r="C7512" s="137"/>
      <c r="D7512" s="127" t="s">
        <v>13647</v>
      </c>
      <c r="E7512" s="258">
        <v>910902</v>
      </c>
    </row>
    <row r="7513" spans="1:5" ht="15.5" x14ac:dyDescent="0.35">
      <c r="A7513" s="127" t="s">
        <v>6601</v>
      </c>
      <c r="B7513" s="128">
        <v>9517356</v>
      </c>
      <c r="C7513" s="137"/>
      <c r="D7513" s="127" t="s">
        <v>13648</v>
      </c>
      <c r="E7513" s="258">
        <v>9517356</v>
      </c>
    </row>
    <row r="7514" spans="1:5" ht="15.5" x14ac:dyDescent="0.35">
      <c r="A7514" s="127" t="s">
        <v>6602</v>
      </c>
      <c r="B7514" s="128">
        <v>2888279</v>
      </c>
      <c r="C7514" s="137"/>
      <c r="D7514" s="127" t="s">
        <v>13649</v>
      </c>
      <c r="E7514" s="258">
        <v>2888279</v>
      </c>
    </row>
    <row r="7515" spans="1:5" ht="15.5" x14ac:dyDescent="0.35">
      <c r="A7515" s="127" t="s">
        <v>6603</v>
      </c>
      <c r="B7515" s="128">
        <v>54705293</v>
      </c>
      <c r="C7515" s="137"/>
      <c r="D7515" s="127" t="s">
        <v>13650</v>
      </c>
      <c r="E7515" s="258">
        <v>54705293</v>
      </c>
    </row>
    <row r="7516" spans="1:5" ht="15.5" x14ac:dyDescent="0.35">
      <c r="A7516" s="127" t="s">
        <v>6604</v>
      </c>
      <c r="B7516" s="128">
        <v>567292</v>
      </c>
      <c r="C7516" s="137"/>
      <c r="D7516" s="127" t="s">
        <v>13651</v>
      </c>
      <c r="E7516" s="258">
        <v>567292</v>
      </c>
    </row>
    <row r="7517" spans="1:5" ht="15.5" x14ac:dyDescent="0.35">
      <c r="A7517" s="127" t="s">
        <v>6605</v>
      </c>
      <c r="B7517" s="128">
        <v>8298514</v>
      </c>
      <c r="C7517" s="137"/>
      <c r="D7517" s="127" t="s">
        <v>13652</v>
      </c>
      <c r="E7517" s="258">
        <v>8298514</v>
      </c>
    </row>
    <row r="7518" spans="1:5" ht="15.5" x14ac:dyDescent="0.35">
      <c r="A7518" s="127" t="s">
        <v>6608</v>
      </c>
      <c r="B7518" s="128">
        <v>7244993</v>
      </c>
      <c r="C7518" s="137"/>
      <c r="D7518" s="127" t="s">
        <v>13655</v>
      </c>
      <c r="E7518" s="258">
        <v>7244993</v>
      </c>
    </row>
    <row r="7519" spans="1:5" ht="15.5" x14ac:dyDescent="0.35">
      <c r="A7519" s="127" t="s">
        <v>6606</v>
      </c>
      <c r="B7519" s="128">
        <v>0</v>
      </c>
      <c r="C7519" s="137"/>
      <c r="D7519" s="127" t="s">
        <v>13653</v>
      </c>
      <c r="E7519" s="258">
        <v>0</v>
      </c>
    </row>
    <row r="7520" spans="1:5" ht="15.5" x14ac:dyDescent="0.35">
      <c r="A7520" s="127" t="s">
        <v>6607</v>
      </c>
      <c r="B7520" s="128">
        <v>0</v>
      </c>
      <c r="C7520" s="137"/>
      <c r="D7520" s="127" t="s">
        <v>13654</v>
      </c>
      <c r="E7520" s="258">
        <v>0</v>
      </c>
    </row>
    <row r="7521" spans="1:5" ht="15.5" x14ac:dyDescent="0.35">
      <c r="A7521" s="127" t="s">
        <v>6609</v>
      </c>
      <c r="B7521" s="128">
        <v>3471768</v>
      </c>
      <c r="C7521" s="137"/>
      <c r="D7521" s="127" t="s">
        <v>13656</v>
      </c>
      <c r="E7521" s="258">
        <v>3471768</v>
      </c>
    </row>
    <row r="7522" spans="1:5" ht="15.5" x14ac:dyDescent="0.35">
      <c r="A7522" s="127" t="s">
        <v>6610</v>
      </c>
      <c r="B7522" s="128">
        <v>1351760</v>
      </c>
      <c r="C7522" s="137"/>
      <c r="D7522" s="127" t="s">
        <v>13657</v>
      </c>
      <c r="E7522" s="258">
        <v>1351760</v>
      </c>
    </row>
    <row r="7523" spans="1:5" ht="15.5" x14ac:dyDescent="0.35">
      <c r="A7523" s="127" t="s">
        <v>6611</v>
      </c>
      <c r="B7523" s="128">
        <v>15131811</v>
      </c>
      <c r="C7523" s="137"/>
      <c r="D7523" s="127" t="s">
        <v>13658</v>
      </c>
      <c r="E7523" s="258">
        <v>15131811</v>
      </c>
    </row>
    <row r="7524" spans="1:5" ht="15.5" x14ac:dyDescent="0.35">
      <c r="A7524" s="127" t="s">
        <v>6612</v>
      </c>
      <c r="B7524" s="128">
        <v>233407</v>
      </c>
      <c r="C7524" s="137"/>
      <c r="D7524" s="127" t="s">
        <v>13659</v>
      </c>
      <c r="E7524" s="258">
        <v>233407</v>
      </c>
    </row>
    <row r="7525" spans="1:5" ht="15.5" x14ac:dyDescent="0.35">
      <c r="A7525" s="127" t="s">
        <v>6613</v>
      </c>
      <c r="B7525" s="128">
        <v>16700747</v>
      </c>
      <c r="C7525" s="137"/>
      <c r="D7525" s="127" t="s">
        <v>13660</v>
      </c>
      <c r="E7525" s="258">
        <v>16700747</v>
      </c>
    </row>
    <row r="7526" spans="1:5" ht="15.5" x14ac:dyDescent="0.35">
      <c r="A7526" s="127" t="s">
        <v>6614</v>
      </c>
      <c r="B7526" s="128">
        <v>4158987</v>
      </c>
      <c r="C7526" s="137"/>
      <c r="D7526" s="127" t="s">
        <v>13661</v>
      </c>
      <c r="E7526" s="258">
        <v>4158987</v>
      </c>
    </row>
    <row r="7527" spans="1:5" ht="15.5" x14ac:dyDescent="0.35">
      <c r="A7527" s="127" t="s">
        <v>6615</v>
      </c>
      <c r="B7527" s="128">
        <v>10681091</v>
      </c>
      <c r="C7527" s="137"/>
      <c r="D7527" s="127" t="s">
        <v>13662</v>
      </c>
      <c r="E7527" s="258">
        <v>10681091</v>
      </c>
    </row>
    <row r="7528" spans="1:5" ht="15.5" x14ac:dyDescent="0.35">
      <c r="A7528" s="127" t="s">
        <v>6616</v>
      </c>
      <c r="B7528" s="128">
        <v>307964</v>
      </c>
      <c r="C7528" s="137"/>
      <c r="D7528" s="127" t="s">
        <v>13663</v>
      </c>
      <c r="E7528" s="258">
        <v>307964</v>
      </c>
    </row>
    <row r="7529" spans="1:5" ht="15.5" x14ac:dyDescent="0.35">
      <c r="A7529" s="127" t="s">
        <v>6617</v>
      </c>
      <c r="B7529" s="128">
        <v>0</v>
      </c>
      <c r="C7529" s="137"/>
      <c r="D7529" s="127" t="s">
        <v>13664</v>
      </c>
      <c r="E7529" s="258">
        <v>0</v>
      </c>
    </row>
    <row r="7530" spans="1:5" ht="15.5" x14ac:dyDescent="0.35">
      <c r="A7530" s="127" t="s">
        <v>6618</v>
      </c>
      <c r="B7530" s="128">
        <v>68326506</v>
      </c>
      <c r="C7530" s="137"/>
      <c r="D7530" s="127" t="s">
        <v>13665</v>
      </c>
      <c r="E7530" s="258">
        <v>68326506</v>
      </c>
    </row>
    <row r="7531" spans="1:5" ht="15.5" x14ac:dyDescent="0.35">
      <c r="A7531" s="127" t="s">
        <v>6619</v>
      </c>
      <c r="B7531" s="128">
        <v>602950</v>
      </c>
      <c r="C7531" s="137"/>
      <c r="D7531" s="127" t="s">
        <v>13666</v>
      </c>
      <c r="E7531" s="258">
        <v>602950</v>
      </c>
    </row>
    <row r="7532" spans="1:5" ht="15.5" x14ac:dyDescent="0.35">
      <c r="A7532" s="127" t="s">
        <v>6620</v>
      </c>
      <c r="B7532" s="128">
        <v>450594</v>
      </c>
      <c r="C7532" s="137"/>
      <c r="D7532" s="127" t="s">
        <v>13667</v>
      </c>
      <c r="E7532" s="258">
        <v>450594</v>
      </c>
    </row>
    <row r="7533" spans="1:5" ht="15.5" x14ac:dyDescent="0.35">
      <c r="A7533" s="127" t="s">
        <v>6621</v>
      </c>
      <c r="B7533" s="128">
        <v>3954767</v>
      </c>
      <c r="C7533" s="137"/>
      <c r="D7533" s="127" t="s">
        <v>13668</v>
      </c>
      <c r="E7533" s="258">
        <v>3954767</v>
      </c>
    </row>
    <row r="7534" spans="1:5" ht="15.5" x14ac:dyDescent="0.35">
      <c r="A7534" s="127" t="s">
        <v>6622</v>
      </c>
      <c r="B7534" s="128">
        <v>31790406</v>
      </c>
      <c r="C7534" s="137"/>
      <c r="D7534" s="127" t="s">
        <v>13669</v>
      </c>
      <c r="E7534" s="258">
        <v>31790406</v>
      </c>
    </row>
    <row r="7535" spans="1:5" ht="15.5" x14ac:dyDescent="0.35">
      <c r="A7535" s="127" t="s">
        <v>6624</v>
      </c>
      <c r="B7535" s="128">
        <v>10162435</v>
      </c>
      <c r="C7535" s="137"/>
      <c r="D7535" s="127" t="s">
        <v>13671</v>
      </c>
      <c r="E7535" s="258">
        <v>10162435</v>
      </c>
    </row>
    <row r="7536" spans="1:5" ht="15.5" x14ac:dyDescent="0.35">
      <c r="A7536" s="127" t="s">
        <v>6623</v>
      </c>
      <c r="B7536" s="128">
        <v>969251</v>
      </c>
      <c r="C7536" s="137"/>
      <c r="D7536" s="127" t="s">
        <v>13670</v>
      </c>
      <c r="E7536" s="258">
        <v>969251</v>
      </c>
    </row>
    <row r="7537" spans="1:5" ht="15.5" x14ac:dyDescent="0.35">
      <c r="A7537" s="127" t="s">
        <v>6625</v>
      </c>
      <c r="B7537" s="128">
        <v>22000767</v>
      </c>
      <c r="C7537" s="137"/>
      <c r="D7537" s="127" t="s">
        <v>13672</v>
      </c>
      <c r="E7537" s="258">
        <v>22000767</v>
      </c>
    </row>
    <row r="7538" spans="1:5" ht="15.5" x14ac:dyDescent="0.35">
      <c r="A7538" s="127" t="s">
        <v>6626</v>
      </c>
      <c r="B7538" s="128">
        <v>100285463</v>
      </c>
      <c r="C7538" s="137"/>
      <c r="D7538" s="127" t="s">
        <v>13673</v>
      </c>
      <c r="E7538" s="258">
        <v>100285463</v>
      </c>
    </row>
    <row r="7539" spans="1:5" ht="15.5" x14ac:dyDescent="0.35">
      <c r="A7539" s="127" t="s">
        <v>6627</v>
      </c>
      <c r="B7539" s="128">
        <v>256098</v>
      </c>
      <c r="C7539" s="137"/>
      <c r="D7539" s="127" t="s">
        <v>13674</v>
      </c>
      <c r="E7539" s="258">
        <v>256098</v>
      </c>
    </row>
    <row r="7540" spans="1:5" ht="15.5" x14ac:dyDescent="0.35">
      <c r="A7540" s="127" t="s">
        <v>6628</v>
      </c>
      <c r="B7540" s="128">
        <v>0</v>
      </c>
      <c r="C7540" s="137"/>
      <c r="D7540" s="127" t="s">
        <v>13675</v>
      </c>
      <c r="E7540" s="258">
        <v>0</v>
      </c>
    </row>
    <row r="7541" spans="1:5" ht="15.5" x14ac:dyDescent="0.35">
      <c r="A7541" s="127" t="s">
        <v>49484</v>
      </c>
      <c r="B7541" s="128">
        <v>200991</v>
      </c>
      <c r="C7541" s="137"/>
      <c r="D7541" s="127" t="s">
        <v>49687</v>
      </c>
      <c r="E7541" s="258">
        <v>200991</v>
      </c>
    </row>
    <row r="7542" spans="1:5" ht="15.5" x14ac:dyDescent="0.35">
      <c r="A7542" s="127" t="s">
        <v>6630</v>
      </c>
      <c r="B7542" s="128">
        <v>28013939</v>
      </c>
      <c r="C7542" s="137"/>
      <c r="D7542" s="127" t="s">
        <v>13677</v>
      </c>
      <c r="E7542" s="258">
        <v>28013939</v>
      </c>
    </row>
    <row r="7543" spans="1:5" ht="15.5" x14ac:dyDescent="0.35">
      <c r="A7543" s="127" t="s">
        <v>6631</v>
      </c>
      <c r="B7543" s="128">
        <v>0</v>
      </c>
      <c r="C7543" s="137"/>
      <c r="D7543" s="127" t="s">
        <v>13678</v>
      </c>
      <c r="E7543" s="258">
        <v>0</v>
      </c>
    </row>
    <row r="7544" spans="1:5" ht="15.5" x14ac:dyDescent="0.35">
      <c r="A7544" s="127" t="s">
        <v>6632</v>
      </c>
      <c r="B7544" s="128">
        <v>1478182</v>
      </c>
      <c r="C7544" s="137"/>
      <c r="D7544" s="127" t="s">
        <v>13679</v>
      </c>
      <c r="E7544" s="258">
        <v>1478182</v>
      </c>
    </row>
    <row r="7545" spans="1:5" ht="15.5" x14ac:dyDescent="0.35">
      <c r="A7545" s="127" t="s">
        <v>6633</v>
      </c>
      <c r="B7545" s="128">
        <v>45764953</v>
      </c>
      <c r="C7545" s="137"/>
      <c r="D7545" s="127" t="s">
        <v>13680</v>
      </c>
      <c r="E7545" s="258">
        <v>45764953</v>
      </c>
    </row>
    <row r="7546" spans="1:5" ht="15.5" x14ac:dyDescent="0.35">
      <c r="A7546" s="127" t="s">
        <v>6634</v>
      </c>
      <c r="B7546" s="128">
        <v>0</v>
      </c>
      <c r="C7546" s="137"/>
      <c r="D7546" s="127" t="s">
        <v>13681</v>
      </c>
      <c r="E7546" s="258">
        <v>0</v>
      </c>
    </row>
    <row r="7547" spans="1:5" ht="15.5" x14ac:dyDescent="0.35">
      <c r="A7547" s="127" t="s">
        <v>49485</v>
      </c>
      <c r="B7547" s="128">
        <v>525151</v>
      </c>
      <c r="C7547" s="137"/>
      <c r="D7547" s="127" t="s">
        <v>49688</v>
      </c>
      <c r="E7547" s="258">
        <v>525151</v>
      </c>
    </row>
    <row r="7548" spans="1:5" ht="15.5" x14ac:dyDescent="0.35">
      <c r="A7548" s="127" t="s">
        <v>6635</v>
      </c>
      <c r="B7548" s="128">
        <v>22033183</v>
      </c>
      <c r="C7548" s="137"/>
      <c r="D7548" s="127" t="s">
        <v>13682</v>
      </c>
      <c r="E7548" s="258">
        <v>22033183</v>
      </c>
    </row>
    <row r="7549" spans="1:5" ht="15.5" x14ac:dyDescent="0.35">
      <c r="A7549" s="127" t="s">
        <v>6636</v>
      </c>
      <c r="B7549" s="128">
        <v>661299</v>
      </c>
      <c r="C7549" s="137"/>
      <c r="D7549" s="127" t="s">
        <v>13683</v>
      </c>
      <c r="E7549" s="258">
        <v>661299</v>
      </c>
    </row>
    <row r="7550" spans="1:5" ht="15.5" x14ac:dyDescent="0.35">
      <c r="A7550" s="127" t="s">
        <v>6637</v>
      </c>
      <c r="B7550" s="128">
        <v>453836</v>
      </c>
      <c r="C7550" s="137"/>
      <c r="D7550" s="127" t="s">
        <v>13684</v>
      </c>
      <c r="E7550" s="258">
        <v>453836</v>
      </c>
    </row>
    <row r="7551" spans="1:5" ht="15.5" x14ac:dyDescent="0.35">
      <c r="A7551" s="127" t="s">
        <v>6638</v>
      </c>
      <c r="B7551" s="128">
        <v>26130568</v>
      </c>
      <c r="C7551" s="137"/>
      <c r="D7551" s="127" t="s">
        <v>13685</v>
      </c>
      <c r="E7551" s="258">
        <v>26130568</v>
      </c>
    </row>
    <row r="7552" spans="1:5" ht="15.5" x14ac:dyDescent="0.35">
      <c r="A7552" s="127" t="s">
        <v>6639</v>
      </c>
      <c r="B7552" s="128">
        <v>7351966</v>
      </c>
      <c r="C7552" s="137"/>
      <c r="D7552" s="127" t="s">
        <v>13686</v>
      </c>
      <c r="E7552" s="258">
        <v>7351966</v>
      </c>
    </row>
    <row r="7553" spans="1:5" ht="15.5" x14ac:dyDescent="0.35">
      <c r="A7553" s="127" t="s">
        <v>6640</v>
      </c>
      <c r="B7553" s="128">
        <v>20995870</v>
      </c>
      <c r="C7553" s="137"/>
      <c r="D7553" s="127" t="s">
        <v>13687</v>
      </c>
      <c r="E7553" s="258">
        <v>20995870</v>
      </c>
    </row>
    <row r="7554" spans="1:5" ht="15.5" x14ac:dyDescent="0.35">
      <c r="A7554" s="127" t="s">
        <v>6641</v>
      </c>
      <c r="B7554" s="128">
        <v>15640743</v>
      </c>
      <c r="C7554" s="137"/>
      <c r="D7554" s="127" t="s">
        <v>13688</v>
      </c>
      <c r="E7554" s="258">
        <v>15640743</v>
      </c>
    </row>
    <row r="7555" spans="1:5" ht="15.5" x14ac:dyDescent="0.35">
      <c r="A7555" s="127" t="s">
        <v>6642</v>
      </c>
      <c r="B7555" s="128">
        <v>0</v>
      </c>
      <c r="C7555" s="137"/>
      <c r="D7555" s="127" t="s">
        <v>13689</v>
      </c>
      <c r="E7555" s="258">
        <v>0</v>
      </c>
    </row>
    <row r="7556" spans="1:5" ht="15.5" x14ac:dyDescent="0.35">
      <c r="A7556" s="127" t="s">
        <v>6643</v>
      </c>
      <c r="B7556" s="128">
        <v>9290444</v>
      </c>
      <c r="C7556" s="137"/>
      <c r="D7556" s="127" t="s">
        <v>13690</v>
      </c>
      <c r="E7556" s="258">
        <v>9290444</v>
      </c>
    </row>
    <row r="7557" spans="1:5" ht="15.5" x14ac:dyDescent="0.35">
      <c r="A7557" s="127" t="s">
        <v>6644</v>
      </c>
      <c r="B7557" s="128">
        <v>15575911</v>
      </c>
      <c r="C7557" s="137"/>
      <c r="D7557" s="127" t="s">
        <v>13691</v>
      </c>
      <c r="E7557" s="258">
        <v>15575911</v>
      </c>
    </row>
    <row r="7558" spans="1:5" ht="15.5" x14ac:dyDescent="0.35">
      <c r="A7558" s="127" t="s">
        <v>6645</v>
      </c>
      <c r="B7558" s="128">
        <v>1802343</v>
      </c>
      <c r="C7558" s="137"/>
      <c r="D7558" s="127" t="s">
        <v>13692</v>
      </c>
      <c r="E7558" s="258">
        <v>1802343</v>
      </c>
    </row>
    <row r="7559" spans="1:5" ht="15.5" x14ac:dyDescent="0.35">
      <c r="A7559" s="127" t="s">
        <v>6646</v>
      </c>
      <c r="B7559" s="128">
        <v>4087672</v>
      </c>
      <c r="C7559" s="137"/>
      <c r="D7559" s="127" t="s">
        <v>13693</v>
      </c>
      <c r="E7559" s="258">
        <v>4087672</v>
      </c>
    </row>
    <row r="7560" spans="1:5" ht="15.5" x14ac:dyDescent="0.35">
      <c r="A7560" s="127" t="s">
        <v>6647</v>
      </c>
      <c r="B7560" s="128">
        <v>0</v>
      </c>
      <c r="C7560" s="137"/>
      <c r="D7560" s="127" t="s">
        <v>13694</v>
      </c>
      <c r="E7560" s="258">
        <v>0</v>
      </c>
    </row>
    <row r="7561" spans="1:5" ht="15.5" x14ac:dyDescent="0.35">
      <c r="A7561" s="127" t="s">
        <v>6648</v>
      </c>
      <c r="B7561" s="128">
        <v>3205956</v>
      </c>
      <c r="C7561" s="137"/>
      <c r="D7561" s="127" t="s">
        <v>13695</v>
      </c>
      <c r="E7561" s="258">
        <v>3205956</v>
      </c>
    </row>
    <row r="7562" spans="1:5" ht="15.5" x14ac:dyDescent="0.35">
      <c r="A7562" s="127" t="s">
        <v>6649</v>
      </c>
      <c r="B7562" s="128">
        <v>168575</v>
      </c>
      <c r="C7562" s="137"/>
      <c r="D7562" s="127" t="s">
        <v>13696</v>
      </c>
      <c r="E7562" s="258">
        <v>168575</v>
      </c>
    </row>
    <row r="7563" spans="1:5" ht="15.5" x14ac:dyDescent="0.35">
      <c r="A7563" s="127" t="s">
        <v>6650</v>
      </c>
      <c r="B7563" s="128">
        <v>7338999</v>
      </c>
      <c r="C7563" s="137"/>
      <c r="D7563" s="127" t="s">
        <v>13697</v>
      </c>
      <c r="E7563" s="258">
        <v>7338999</v>
      </c>
    </row>
    <row r="7564" spans="1:5" ht="15.5" x14ac:dyDescent="0.35">
      <c r="A7564" s="127" t="s">
        <v>6651</v>
      </c>
      <c r="B7564" s="128">
        <v>327414</v>
      </c>
      <c r="C7564" s="137"/>
      <c r="D7564" s="127" t="s">
        <v>13698</v>
      </c>
      <c r="E7564" s="258">
        <v>327414</v>
      </c>
    </row>
    <row r="7565" spans="1:5" ht="15.5" x14ac:dyDescent="0.35">
      <c r="A7565" s="127" t="s">
        <v>6652</v>
      </c>
      <c r="B7565" s="128">
        <v>1812067</v>
      </c>
      <c r="C7565" s="137"/>
      <c r="D7565" s="127" t="s">
        <v>13699</v>
      </c>
      <c r="E7565" s="258">
        <v>1812067</v>
      </c>
    </row>
    <row r="7566" spans="1:5" ht="15.5" x14ac:dyDescent="0.35">
      <c r="A7566" s="127" t="s">
        <v>6653</v>
      </c>
      <c r="B7566" s="128">
        <v>39531352</v>
      </c>
      <c r="C7566" s="137"/>
      <c r="D7566" s="127" t="s">
        <v>13700</v>
      </c>
      <c r="E7566" s="258">
        <v>39531352</v>
      </c>
    </row>
    <row r="7567" spans="1:5" ht="15.5" x14ac:dyDescent="0.35">
      <c r="A7567" s="127" t="s">
        <v>6654</v>
      </c>
      <c r="B7567" s="128">
        <v>0</v>
      </c>
      <c r="C7567" s="137"/>
      <c r="D7567" s="127" t="s">
        <v>13701</v>
      </c>
      <c r="E7567" s="258">
        <v>0</v>
      </c>
    </row>
    <row r="7568" spans="1:5" ht="15.5" x14ac:dyDescent="0.35">
      <c r="A7568" s="127" t="s">
        <v>6655</v>
      </c>
      <c r="B7568" s="128">
        <v>0</v>
      </c>
      <c r="C7568" s="137"/>
      <c r="D7568" s="127" t="s">
        <v>13702</v>
      </c>
      <c r="E7568" s="258">
        <v>0</v>
      </c>
    </row>
    <row r="7569" spans="1:5" ht="15.5" x14ac:dyDescent="0.35">
      <c r="A7569" s="127" t="s">
        <v>6656</v>
      </c>
      <c r="B7569" s="128">
        <v>447353</v>
      </c>
      <c r="C7569" s="137"/>
      <c r="D7569" s="127" t="s">
        <v>13703</v>
      </c>
      <c r="E7569" s="258">
        <v>447353</v>
      </c>
    </row>
    <row r="7570" spans="1:5" ht="15.5" x14ac:dyDescent="0.35">
      <c r="A7570" s="127" t="s">
        <v>6657</v>
      </c>
      <c r="B7570" s="128">
        <v>217199</v>
      </c>
      <c r="C7570" s="137"/>
      <c r="D7570" s="127" t="s">
        <v>13704</v>
      </c>
      <c r="E7570" s="258">
        <v>217199</v>
      </c>
    </row>
    <row r="7571" spans="1:5" ht="15.5" x14ac:dyDescent="0.35">
      <c r="A7571" s="127" t="s">
        <v>6658</v>
      </c>
      <c r="B7571" s="128">
        <v>119951</v>
      </c>
      <c r="C7571" s="137"/>
      <c r="D7571" s="127" t="s">
        <v>13705</v>
      </c>
      <c r="E7571" s="258">
        <v>119951</v>
      </c>
    </row>
    <row r="7572" spans="1:5" ht="15.5" x14ac:dyDescent="0.35">
      <c r="A7572" s="127" t="s">
        <v>6659</v>
      </c>
      <c r="B7572" s="128">
        <v>24532458</v>
      </c>
      <c r="C7572" s="137"/>
      <c r="D7572" s="127" t="s">
        <v>13706</v>
      </c>
      <c r="E7572" s="258">
        <v>24532458</v>
      </c>
    </row>
    <row r="7573" spans="1:5" ht="15.5" x14ac:dyDescent="0.35">
      <c r="A7573" s="127" t="s">
        <v>6660</v>
      </c>
      <c r="B7573" s="128">
        <v>492735</v>
      </c>
      <c r="C7573" s="137"/>
      <c r="D7573" s="127" t="s">
        <v>13707</v>
      </c>
      <c r="E7573" s="258">
        <v>492735</v>
      </c>
    </row>
    <row r="7574" spans="1:5" ht="15.5" x14ac:dyDescent="0.35">
      <c r="A7574" s="127" t="s">
        <v>6661</v>
      </c>
      <c r="B7574" s="128">
        <v>4690610</v>
      </c>
      <c r="C7574" s="137"/>
      <c r="D7574" s="127" t="s">
        <v>13708</v>
      </c>
      <c r="E7574" s="258">
        <v>4690610</v>
      </c>
    </row>
    <row r="7575" spans="1:5" ht="15.5" x14ac:dyDescent="0.35">
      <c r="A7575" s="127" t="s">
        <v>6662</v>
      </c>
      <c r="B7575" s="128">
        <v>215573050</v>
      </c>
      <c r="C7575" s="137"/>
      <c r="D7575" s="127" t="s">
        <v>13709</v>
      </c>
      <c r="E7575" s="258">
        <v>215573050</v>
      </c>
    </row>
    <row r="7576" spans="1:5" ht="15.5" x14ac:dyDescent="0.35">
      <c r="A7576" s="127" t="s">
        <v>6663</v>
      </c>
      <c r="B7576" s="128">
        <v>61602</v>
      </c>
      <c r="C7576" s="137"/>
      <c r="D7576" s="127" t="s">
        <v>13710</v>
      </c>
      <c r="E7576" s="258">
        <v>61602</v>
      </c>
    </row>
    <row r="7577" spans="1:5" ht="15.5" x14ac:dyDescent="0.35">
      <c r="A7577" s="127" t="s">
        <v>6664</v>
      </c>
      <c r="B7577" s="128">
        <v>0</v>
      </c>
      <c r="C7577" s="137"/>
      <c r="D7577" s="127" t="s">
        <v>13711</v>
      </c>
      <c r="E7577" s="258">
        <v>0</v>
      </c>
    </row>
    <row r="7578" spans="1:5" ht="15.5" x14ac:dyDescent="0.35">
      <c r="A7578" s="127" t="s">
        <v>6665</v>
      </c>
      <c r="B7578" s="128">
        <v>0</v>
      </c>
      <c r="C7578" s="137"/>
      <c r="D7578" s="127" t="s">
        <v>13712</v>
      </c>
      <c r="E7578" s="258">
        <v>0</v>
      </c>
    </row>
    <row r="7579" spans="1:5" ht="15.5" x14ac:dyDescent="0.35">
      <c r="A7579" s="127" t="s">
        <v>6666</v>
      </c>
      <c r="B7579" s="128">
        <v>0</v>
      </c>
      <c r="C7579" s="137"/>
      <c r="D7579" s="127" t="s">
        <v>13713</v>
      </c>
      <c r="E7579" s="258">
        <v>0</v>
      </c>
    </row>
    <row r="7580" spans="1:5" ht="15.5" x14ac:dyDescent="0.35">
      <c r="A7580" s="127" t="s">
        <v>6667</v>
      </c>
      <c r="B7580" s="128">
        <v>223682</v>
      </c>
      <c r="C7580" s="137"/>
      <c r="D7580" s="127" t="s">
        <v>13714</v>
      </c>
      <c r="E7580" s="258">
        <v>223682</v>
      </c>
    </row>
    <row r="7581" spans="1:5" ht="15.5" x14ac:dyDescent="0.35">
      <c r="A7581" s="127" t="s">
        <v>6668</v>
      </c>
      <c r="B7581" s="128">
        <v>0</v>
      </c>
      <c r="C7581" s="137"/>
      <c r="D7581" s="127" t="s">
        <v>13715</v>
      </c>
      <c r="E7581" s="258">
        <v>0</v>
      </c>
    </row>
    <row r="7582" spans="1:5" ht="15.5" x14ac:dyDescent="0.35">
      <c r="A7582" s="127" t="s">
        <v>6669</v>
      </c>
      <c r="B7582" s="128">
        <v>1938490</v>
      </c>
      <c r="C7582" s="137"/>
      <c r="D7582" s="127" t="s">
        <v>13716</v>
      </c>
      <c r="E7582" s="258">
        <v>1938490</v>
      </c>
    </row>
    <row r="7583" spans="1:5" ht="15.5" x14ac:dyDescent="0.35">
      <c r="A7583" s="127" t="s">
        <v>6670</v>
      </c>
      <c r="B7583" s="128">
        <v>1322585</v>
      </c>
      <c r="C7583" s="137"/>
      <c r="D7583" s="127" t="s">
        <v>13717</v>
      </c>
      <c r="E7583" s="258">
        <v>1322585</v>
      </c>
    </row>
    <row r="7584" spans="1:5" ht="15.5" x14ac:dyDescent="0.35">
      <c r="A7584" s="127" t="s">
        <v>6671</v>
      </c>
      <c r="B7584" s="128">
        <v>0</v>
      </c>
      <c r="C7584" s="137"/>
      <c r="D7584" s="127" t="s">
        <v>13718</v>
      </c>
      <c r="E7584" s="258">
        <v>0</v>
      </c>
    </row>
    <row r="7585" spans="1:5" ht="15.5" x14ac:dyDescent="0.35">
      <c r="A7585" s="127" t="s">
        <v>6672</v>
      </c>
      <c r="B7585" s="128">
        <v>0</v>
      </c>
      <c r="C7585" s="137"/>
      <c r="D7585" s="127" t="s">
        <v>13719</v>
      </c>
      <c r="E7585" s="258">
        <v>0</v>
      </c>
    </row>
    <row r="7586" spans="1:5" ht="15.5" x14ac:dyDescent="0.35">
      <c r="A7586" s="127" t="s">
        <v>49486</v>
      </c>
      <c r="B7586" s="128">
        <v>0</v>
      </c>
      <c r="C7586" s="137"/>
      <c r="D7586" s="127" t="s">
        <v>49689</v>
      </c>
      <c r="E7586" s="258">
        <v>0</v>
      </c>
    </row>
    <row r="7587" spans="1:5" ht="15.5" x14ac:dyDescent="0.35">
      <c r="A7587" s="127" t="s">
        <v>6673</v>
      </c>
      <c r="B7587" s="128">
        <v>110226</v>
      </c>
      <c r="C7587" s="137"/>
      <c r="D7587" s="127" t="s">
        <v>13720</v>
      </c>
      <c r="E7587" s="258">
        <v>110226</v>
      </c>
    </row>
    <row r="7588" spans="1:5" ht="15.5" x14ac:dyDescent="0.35">
      <c r="A7588" s="127" t="s">
        <v>6674</v>
      </c>
      <c r="B7588" s="128">
        <v>0</v>
      </c>
      <c r="C7588" s="137"/>
      <c r="D7588" s="127" t="s">
        <v>13721</v>
      </c>
      <c r="E7588" s="258">
        <v>0</v>
      </c>
    </row>
    <row r="7589" spans="1:5" ht="15.5" x14ac:dyDescent="0.35">
      <c r="A7589" s="127" t="s">
        <v>6675</v>
      </c>
      <c r="B7589" s="128">
        <v>139401</v>
      </c>
      <c r="C7589" s="137"/>
      <c r="D7589" s="127" t="s">
        <v>13722</v>
      </c>
      <c r="E7589" s="258">
        <v>139401</v>
      </c>
    </row>
    <row r="7590" spans="1:5" ht="15.5" x14ac:dyDescent="0.35">
      <c r="A7590" s="127" t="s">
        <v>6676</v>
      </c>
      <c r="B7590" s="128">
        <v>0</v>
      </c>
      <c r="C7590" s="137"/>
      <c r="D7590" s="127" t="s">
        <v>13723</v>
      </c>
      <c r="E7590" s="258">
        <v>0</v>
      </c>
    </row>
    <row r="7591" spans="1:5" ht="15.5" x14ac:dyDescent="0.35">
      <c r="A7591" s="127" t="s">
        <v>6677</v>
      </c>
      <c r="B7591" s="128">
        <v>87535</v>
      </c>
      <c r="C7591" s="137"/>
      <c r="D7591" s="127" t="s">
        <v>13724</v>
      </c>
      <c r="E7591" s="258">
        <v>87535</v>
      </c>
    </row>
    <row r="7592" spans="1:5" ht="15.5" x14ac:dyDescent="0.35">
      <c r="A7592" s="127" t="s">
        <v>6678</v>
      </c>
      <c r="B7592" s="128">
        <v>149125</v>
      </c>
      <c r="C7592" s="137"/>
      <c r="D7592" s="127" t="s">
        <v>13725</v>
      </c>
      <c r="E7592" s="258">
        <v>149125</v>
      </c>
    </row>
    <row r="7593" spans="1:5" ht="15.5" x14ac:dyDescent="0.35">
      <c r="A7593" s="127" t="s">
        <v>6679</v>
      </c>
      <c r="B7593" s="128">
        <v>0</v>
      </c>
      <c r="C7593" s="137"/>
      <c r="D7593" s="127" t="s">
        <v>13726</v>
      </c>
      <c r="E7593" s="258">
        <v>0</v>
      </c>
    </row>
    <row r="7594" spans="1:5" ht="15.5" x14ac:dyDescent="0.35">
      <c r="A7594" s="127" t="s">
        <v>6688</v>
      </c>
      <c r="B7594" s="128">
        <v>7578878</v>
      </c>
      <c r="C7594" s="137"/>
      <c r="D7594" s="127" t="s">
        <v>13735</v>
      </c>
      <c r="E7594" s="258">
        <v>7578878</v>
      </c>
    </row>
    <row r="7595" spans="1:5" ht="15.5" x14ac:dyDescent="0.35">
      <c r="A7595" s="127" t="s">
        <v>6689</v>
      </c>
      <c r="B7595" s="128">
        <v>583500</v>
      </c>
      <c r="C7595" s="137"/>
      <c r="D7595" s="127" t="s">
        <v>13736</v>
      </c>
      <c r="E7595" s="258">
        <v>583500</v>
      </c>
    </row>
    <row r="7596" spans="1:5" ht="15.5" x14ac:dyDescent="0.35">
      <c r="A7596" s="127" t="s">
        <v>6680</v>
      </c>
      <c r="B7596" s="128">
        <v>1371209</v>
      </c>
      <c r="C7596" s="137"/>
      <c r="D7596" s="127" t="s">
        <v>13727</v>
      </c>
      <c r="E7596" s="258">
        <v>1371209</v>
      </c>
    </row>
    <row r="7597" spans="1:5" ht="15.5" x14ac:dyDescent="0.35">
      <c r="A7597" s="127" t="s">
        <v>6681</v>
      </c>
      <c r="B7597" s="128">
        <v>492735</v>
      </c>
      <c r="C7597" s="137"/>
      <c r="D7597" s="127" t="s">
        <v>13728</v>
      </c>
      <c r="E7597" s="258">
        <v>492735</v>
      </c>
    </row>
    <row r="7598" spans="1:5" ht="15.5" x14ac:dyDescent="0.35">
      <c r="A7598" s="127" t="s">
        <v>6682</v>
      </c>
      <c r="B7598" s="128">
        <v>0</v>
      </c>
      <c r="C7598" s="137"/>
      <c r="D7598" s="127" t="s">
        <v>13729</v>
      </c>
      <c r="E7598" s="258">
        <v>0</v>
      </c>
    </row>
    <row r="7599" spans="1:5" ht="15.5" x14ac:dyDescent="0.35">
      <c r="A7599" s="127" t="s">
        <v>6683</v>
      </c>
      <c r="B7599" s="128">
        <v>0</v>
      </c>
      <c r="C7599" s="137"/>
      <c r="D7599" s="127" t="s">
        <v>13730</v>
      </c>
      <c r="E7599" s="258">
        <v>0</v>
      </c>
    </row>
    <row r="7600" spans="1:5" ht="15.5" x14ac:dyDescent="0.35">
      <c r="A7600" s="127" t="s">
        <v>6684</v>
      </c>
      <c r="B7600" s="128">
        <v>149125</v>
      </c>
      <c r="C7600" s="137"/>
      <c r="D7600" s="127" t="s">
        <v>13731</v>
      </c>
      <c r="E7600" s="258">
        <v>149125</v>
      </c>
    </row>
    <row r="7601" spans="1:5" ht="15.5" x14ac:dyDescent="0.35">
      <c r="A7601" s="127" t="s">
        <v>6685</v>
      </c>
      <c r="B7601" s="128">
        <v>207474</v>
      </c>
      <c r="C7601" s="137"/>
      <c r="D7601" s="127" t="s">
        <v>13732</v>
      </c>
      <c r="E7601" s="258">
        <v>207474</v>
      </c>
    </row>
    <row r="7602" spans="1:5" ht="15.5" x14ac:dyDescent="0.35">
      <c r="A7602" s="127" t="s">
        <v>6686</v>
      </c>
      <c r="B7602" s="128">
        <v>51877</v>
      </c>
      <c r="C7602" s="137"/>
      <c r="D7602" s="127" t="s">
        <v>13733</v>
      </c>
      <c r="E7602" s="258">
        <v>51877</v>
      </c>
    </row>
    <row r="7603" spans="1:5" ht="15.5" x14ac:dyDescent="0.35">
      <c r="A7603" s="127" t="s">
        <v>6687</v>
      </c>
      <c r="B7603" s="128">
        <v>350105</v>
      </c>
      <c r="C7603" s="137"/>
      <c r="D7603" s="127" t="s">
        <v>13734</v>
      </c>
      <c r="E7603" s="258">
        <v>350105</v>
      </c>
    </row>
    <row r="7604" spans="1:5" ht="15.5" x14ac:dyDescent="0.35">
      <c r="A7604" s="127" t="s">
        <v>49487</v>
      </c>
      <c r="B7604" s="128">
        <v>178300</v>
      </c>
      <c r="C7604" s="137"/>
      <c r="D7604" s="127" t="s">
        <v>49690</v>
      </c>
      <c r="E7604" s="258">
        <v>178300</v>
      </c>
    </row>
    <row r="7605" spans="1:5" ht="15.5" x14ac:dyDescent="0.35">
      <c r="A7605" s="127" t="s">
        <v>6690</v>
      </c>
      <c r="B7605" s="128">
        <v>6693920</v>
      </c>
      <c r="C7605" s="137"/>
      <c r="D7605" s="127" t="s">
        <v>13737</v>
      </c>
      <c r="E7605" s="258">
        <v>6693920</v>
      </c>
    </row>
    <row r="7606" spans="1:5" ht="15.5" x14ac:dyDescent="0.35">
      <c r="A7606" s="127" t="s">
        <v>6691</v>
      </c>
      <c r="B7606" s="128">
        <v>149125</v>
      </c>
      <c r="C7606" s="137"/>
      <c r="D7606" s="127" t="s">
        <v>13738</v>
      </c>
      <c r="E7606" s="258">
        <v>149125</v>
      </c>
    </row>
    <row r="7607" spans="1:5" ht="15.5" x14ac:dyDescent="0.35">
      <c r="A7607" s="127" t="s">
        <v>6704</v>
      </c>
      <c r="B7607" s="128">
        <v>94018</v>
      </c>
      <c r="C7607" s="137"/>
      <c r="D7607" s="127" t="s">
        <v>13751</v>
      </c>
      <c r="E7607" s="258">
        <v>94018</v>
      </c>
    </row>
    <row r="7608" spans="1:5" ht="15.5" x14ac:dyDescent="0.35">
      <c r="A7608" s="127" t="s">
        <v>6692</v>
      </c>
      <c r="B7608" s="128">
        <v>5922419</v>
      </c>
      <c r="C7608" s="137"/>
      <c r="D7608" s="127" t="s">
        <v>13739</v>
      </c>
      <c r="E7608" s="258">
        <v>5922419</v>
      </c>
    </row>
    <row r="7609" spans="1:5" ht="15.5" x14ac:dyDescent="0.35">
      <c r="A7609" s="127" t="s">
        <v>6693</v>
      </c>
      <c r="B7609" s="128">
        <v>139401</v>
      </c>
      <c r="C7609" s="137"/>
      <c r="D7609" s="127" t="s">
        <v>13740</v>
      </c>
      <c r="E7609" s="258">
        <v>139401</v>
      </c>
    </row>
    <row r="7610" spans="1:5" ht="15.5" x14ac:dyDescent="0.35">
      <c r="A7610" s="127" t="s">
        <v>6694</v>
      </c>
      <c r="B7610" s="128">
        <v>55839853</v>
      </c>
      <c r="C7610" s="137"/>
      <c r="D7610" s="127" t="s">
        <v>13741</v>
      </c>
      <c r="E7610" s="258">
        <v>55839853</v>
      </c>
    </row>
    <row r="7611" spans="1:5" ht="15.5" x14ac:dyDescent="0.35">
      <c r="A7611" s="127" t="s">
        <v>6695</v>
      </c>
      <c r="B7611" s="128">
        <v>1082707</v>
      </c>
      <c r="C7611" s="137"/>
      <c r="D7611" s="127" t="s">
        <v>13742</v>
      </c>
      <c r="E7611" s="258">
        <v>1082707</v>
      </c>
    </row>
    <row r="7612" spans="1:5" ht="15.5" x14ac:dyDescent="0.35">
      <c r="A7612" s="127" t="s">
        <v>6696</v>
      </c>
      <c r="B7612" s="128">
        <v>1053532</v>
      </c>
      <c r="C7612" s="137"/>
      <c r="D7612" s="127" t="s">
        <v>13743</v>
      </c>
      <c r="E7612" s="258">
        <v>1053532</v>
      </c>
    </row>
    <row r="7613" spans="1:5" ht="15.5" x14ac:dyDescent="0.35">
      <c r="A7613" s="127" t="s">
        <v>6697</v>
      </c>
      <c r="B7613" s="128">
        <v>23822547</v>
      </c>
      <c r="C7613" s="137"/>
      <c r="D7613" s="127" t="s">
        <v>13744</v>
      </c>
      <c r="E7613" s="258">
        <v>23822547</v>
      </c>
    </row>
    <row r="7614" spans="1:5" ht="15.5" x14ac:dyDescent="0.35">
      <c r="A7614" s="127" t="s">
        <v>6698</v>
      </c>
      <c r="B7614" s="128">
        <v>0</v>
      </c>
      <c r="C7614" s="137"/>
      <c r="D7614" s="127" t="s">
        <v>13745</v>
      </c>
      <c r="E7614" s="258">
        <v>0</v>
      </c>
    </row>
    <row r="7615" spans="1:5" ht="15.5" x14ac:dyDescent="0.35">
      <c r="A7615" s="127" t="s">
        <v>6699</v>
      </c>
      <c r="B7615" s="128">
        <v>37352995</v>
      </c>
      <c r="C7615" s="137"/>
      <c r="D7615" s="127" t="s">
        <v>13746</v>
      </c>
      <c r="E7615" s="258">
        <v>37352995</v>
      </c>
    </row>
    <row r="7616" spans="1:5" ht="15.5" x14ac:dyDescent="0.35">
      <c r="A7616" s="127" t="s">
        <v>6700</v>
      </c>
      <c r="B7616" s="128">
        <v>3594949</v>
      </c>
      <c r="C7616" s="137"/>
      <c r="D7616" s="127" t="s">
        <v>13747</v>
      </c>
      <c r="E7616" s="258">
        <v>3594949</v>
      </c>
    </row>
    <row r="7617" spans="1:5" ht="15.5" x14ac:dyDescent="0.35">
      <c r="A7617" s="127" t="s">
        <v>6701</v>
      </c>
      <c r="B7617" s="128">
        <v>366313</v>
      </c>
      <c r="C7617" s="137"/>
      <c r="D7617" s="127" t="s">
        <v>13748</v>
      </c>
      <c r="E7617" s="258">
        <v>366313</v>
      </c>
    </row>
    <row r="7618" spans="1:5" ht="15.5" x14ac:dyDescent="0.35">
      <c r="A7618" s="127" t="s">
        <v>6702</v>
      </c>
      <c r="B7618" s="128">
        <v>9290444</v>
      </c>
      <c r="C7618" s="137"/>
      <c r="D7618" s="127" t="s">
        <v>13749</v>
      </c>
      <c r="E7618" s="258">
        <v>9290444</v>
      </c>
    </row>
    <row r="7619" spans="1:5" ht="15.5" x14ac:dyDescent="0.35">
      <c r="A7619" s="127" t="s">
        <v>6703</v>
      </c>
      <c r="B7619" s="128">
        <v>4836482</v>
      </c>
      <c r="C7619" s="137"/>
      <c r="D7619" s="127" t="s">
        <v>13750</v>
      </c>
      <c r="E7619" s="258">
        <v>4836482</v>
      </c>
    </row>
    <row r="7620" spans="1:5" ht="15.5" x14ac:dyDescent="0.35">
      <c r="A7620" s="127" t="s">
        <v>14705</v>
      </c>
      <c r="B7620" s="128">
        <v>350000</v>
      </c>
      <c r="C7620" s="137"/>
      <c r="D7620" s="127" t="s">
        <v>14785</v>
      </c>
      <c r="E7620" s="258">
        <v>350000</v>
      </c>
    </row>
    <row r="7621" spans="1:5" ht="15.5" x14ac:dyDescent="0.35">
      <c r="A7621" s="127" t="s">
        <v>14706</v>
      </c>
      <c r="B7621" s="128">
        <v>128800</v>
      </c>
      <c r="C7621" s="137"/>
      <c r="D7621" s="127" t="s">
        <v>14786</v>
      </c>
      <c r="E7621" s="258">
        <v>128800</v>
      </c>
    </row>
    <row r="7622" spans="1:5" ht="15.5" x14ac:dyDescent="0.35">
      <c r="A7622" s="127" t="s">
        <v>14707</v>
      </c>
      <c r="B7622" s="128">
        <v>168800</v>
      </c>
      <c r="C7622" s="137"/>
      <c r="D7622" s="127" t="s">
        <v>14787</v>
      </c>
      <c r="E7622" s="258">
        <v>168800</v>
      </c>
    </row>
    <row r="7623" spans="1:5" ht="15.5" x14ac:dyDescent="0.35">
      <c r="A7623" s="127" t="s">
        <v>14708</v>
      </c>
      <c r="B7623" s="128">
        <v>255671</v>
      </c>
      <c r="C7623" s="137"/>
      <c r="D7623" s="127" t="s">
        <v>14788</v>
      </c>
      <c r="E7623" s="258">
        <v>255671</v>
      </c>
    </row>
    <row r="7624" spans="1:5" ht="15.5" x14ac:dyDescent="0.35">
      <c r="A7624" s="127" t="s">
        <v>14709</v>
      </c>
      <c r="B7624" s="128">
        <v>240000</v>
      </c>
      <c r="C7624" s="137"/>
      <c r="D7624" s="127" t="s">
        <v>14789</v>
      </c>
      <c r="E7624" s="258">
        <v>240000</v>
      </c>
    </row>
    <row r="7625" spans="1:5" ht="15.5" x14ac:dyDescent="0.35">
      <c r="A7625" s="127" t="s">
        <v>14710</v>
      </c>
      <c r="B7625" s="128">
        <v>205600</v>
      </c>
      <c r="C7625" s="137"/>
      <c r="D7625" s="127" t="s">
        <v>14790</v>
      </c>
      <c r="E7625" s="258">
        <v>205600</v>
      </c>
    </row>
    <row r="7626" spans="1:5" ht="15.5" x14ac:dyDescent="0.35">
      <c r="A7626" s="127" t="s">
        <v>14711</v>
      </c>
      <c r="B7626" s="128">
        <v>110800</v>
      </c>
      <c r="C7626" s="137"/>
      <c r="D7626" s="127" t="s">
        <v>14791</v>
      </c>
      <c r="E7626" s="258">
        <v>110800</v>
      </c>
    </row>
    <row r="7627" spans="1:5" ht="15.5" x14ac:dyDescent="0.35">
      <c r="A7627" s="127" t="s">
        <v>14712</v>
      </c>
      <c r="B7627" s="128">
        <v>16400</v>
      </c>
      <c r="C7627" s="137"/>
      <c r="D7627" s="127" t="s">
        <v>14792</v>
      </c>
      <c r="E7627" s="258">
        <v>16400</v>
      </c>
    </row>
    <row r="7628" spans="1:5" ht="15.5" x14ac:dyDescent="0.35">
      <c r="A7628" s="127" t="s">
        <v>14713</v>
      </c>
      <c r="B7628" s="128">
        <v>52314</v>
      </c>
      <c r="C7628" s="137"/>
      <c r="D7628" s="127" t="s">
        <v>14793</v>
      </c>
      <c r="E7628" s="258">
        <v>52314</v>
      </c>
    </row>
    <row r="7629" spans="1:5" ht="15.5" x14ac:dyDescent="0.35">
      <c r="A7629" s="127" t="s">
        <v>14714</v>
      </c>
      <c r="B7629" s="128">
        <v>235200</v>
      </c>
      <c r="C7629" s="137"/>
      <c r="D7629" s="127" t="s">
        <v>14794</v>
      </c>
      <c r="E7629" s="258">
        <v>235200</v>
      </c>
    </row>
    <row r="7630" spans="1:5" ht="15.5" x14ac:dyDescent="0.35">
      <c r="A7630" s="127" t="s">
        <v>14715</v>
      </c>
      <c r="B7630" s="128">
        <v>337600</v>
      </c>
      <c r="C7630" s="137"/>
      <c r="D7630" s="127" t="s">
        <v>14795</v>
      </c>
      <c r="E7630" s="258">
        <v>337600</v>
      </c>
    </row>
    <row r="7631" spans="1:5" ht="15.5" x14ac:dyDescent="0.35">
      <c r="A7631" s="127" t="s">
        <v>14716</v>
      </c>
      <c r="B7631" s="128">
        <v>84</v>
      </c>
      <c r="C7631" s="137"/>
      <c r="D7631" s="127" t="s">
        <v>14796</v>
      </c>
      <c r="E7631" s="258">
        <v>84</v>
      </c>
    </row>
    <row r="7632" spans="1:5" ht="15.5" x14ac:dyDescent="0.35">
      <c r="A7632" s="127" t="s">
        <v>14717</v>
      </c>
      <c r="B7632" s="128">
        <v>408800</v>
      </c>
      <c r="C7632" s="137"/>
      <c r="D7632" s="127" t="s">
        <v>14797</v>
      </c>
      <c r="E7632" s="258">
        <v>408800</v>
      </c>
    </row>
    <row r="7633" spans="1:5" ht="15.5" x14ac:dyDescent="0.35">
      <c r="A7633" s="127" t="s">
        <v>14718</v>
      </c>
      <c r="B7633" s="128">
        <v>180000</v>
      </c>
      <c r="C7633" s="137"/>
      <c r="D7633" s="127" t="s">
        <v>14798</v>
      </c>
      <c r="E7633" s="258">
        <v>180000</v>
      </c>
    </row>
    <row r="7634" spans="1:5" ht="15.5" x14ac:dyDescent="0.35">
      <c r="A7634" s="127" t="s">
        <v>14719</v>
      </c>
      <c r="B7634" s="128">
        <v>412695</v>
      </c>
      <c r="C7634" s="137"/>
      <c r="D7634" s="127" t="s">
        <v>14799</v>
      </c>
      <c r="E7634" s="258">
        <v>412695</v>
      </c>
    </row>
    <row r="7635" spans="1:5" ht="15.5" x14ac:dyDescent="0.35">
      <c r="A7635" s="127" t="s">
        <v>14720</v>
      </c>
      <c r="B7635" s="128">
        <v>142400</v>
      </c>
      <c r="C7635" s="137"/>
      <c r="D7635" s="127" t="s">
        <v>14800</v>
      </c>
      <c r="E7635" s="258">
        <v>142400</v>
      </c>
    </row>
    <row r="7636" spans="1:5" ht="15.5" x14ac:dyDescent="0.35">
      <c r="A7636" s="127" t="s">
        <v>14721</v>
      </c>
      <c r="B7636" s="128">
        <v>268801</v>
      </c>
      <c r="C7636" s="137"/>
      <c r="D7636" s="127" t="s">
        <v>14801</v>
      </c>
      <c r="E7636" s="258">
        <v>268801</v>
      </c>
    </row>
    <row r="7637" spans="1:5" ht="15.5" x14ac:dyDescent="0.35">
      <c r="A7637" s="127" t="s">
        <v>14722</v>
      </c>
      <c r="B7637" s="128">
        <v>294400</v>
      </c>
      <c r="C7637" s="137"/>
      <c r="D7637" s="127" t="s">
        <v>14802</v>
      </c>
      <c r="E7637" s="258">
        <v>294400</v>
      </c>
    </row>
    <row r="7638" spans="1:5" ht="15.5" x14ac:dyDescent="0.35">
      <c r="A7638" s="127" t="s">
        <v>14723</v>
      </c>
      <c r="B7638" s="128">
        <v>171866</v>
      </c>
      <c r="C7638" s="137"/>
      <c r="D7638" s="127" t="s">
        <v>14803</v>
      </c>
      <c r="E7638" s="258">
        <v>171866</v>
      </c>
    </row>
    <row r="7639" spans="1:5" ht="15.5" x14ac:dyDescent="0.35">
      <c r="A7639" s="127" t="s">
        <v>14724</v>
      </c>
      <c r="B7639" s="128">
        <v>524000</v>
      </c>
      <c r="C7639" s="137"/>
      <c r="D7639" s="127" t="s">
        <v>14804</v>
      </c>
      <c r="E7639" s="258">
        <v>524000</v>
      </c>
    </row>
    <row r="7640" spans="1:5" ht="15.5" x14ac:dyDescent="0.35">
      <c r="A7640" s="127" t="s">
        <v>14725</v>
      </c>
      <c r="B7640" s="128">
        <v>201211</v>
      </c>
      <c r="C7640" s="137"/>
      <c r="D7640" s="127" t="s">
        <v>14805</v>
      </c>
      <c r="E7640" s="258">
        <v>201211</v>
      </c>
    </row>
    <row r="7641" spans="1:5" ht="15.5" x14ac:dyDescent="0.35">
      <c r="A7641" s="127" t="s">
        <v>14726</v>
      </c>
      <c r="B7641" s="128">
        <v>136800</v>
      </c>
      <c r="C7641" s="137"/>
      <c r="D7641" s="127" t="s">
        <v>14806</v>
      </c>
      <c r="E7641" s="258">
        <v>136800</v>
      </c>
    </row>
    <row r="7642" spans="1:5" ht="15.5" x14ac:dyDescent="0.35">
      <c r="A7642" s="127" t="s">
        <v>14727</v>
      </c>
      <c r="B7642" s="128">
        <v>144800</v>
      </c>
      <c r="C7642" s="137"/>
      <c r="D7642" s="127" t="s">
        <v>14807</v>
      </c>
      <c r="E7642" s="258">
        <v>144800</v>
      </c>
    </row>
    <row r="7643" spans="1:5" ht="15.5" x14ac:dyDescent="0.35">
      <c r="A7643" s="127" t="s">
        <v>14728</v>
      </c>
      <c r="B7643" s="128">
        <v>126400</v>
      </c>
      <c r="C7643" s="137"/>
      <c r="D7643" s="127" t="s">
        <v>14808</v>
      </c>
      <c r="E7643" s="258">
        <v>126400</v>
      </c>
    </row>
    <row r="7644" spans="1:5" ht="15.5" x14ac:dyDescent="0.35">
      <c r="A7644" s="127" t="s">
        <v>14729</v>
      </c>
      <c r="B7644" s="128">
        <v>82000</v>
      </c>
      <c r="C7644" s="137"/>
      <c r="D7644" s="127" t="s">
        <v>14809</v>
      </c>
      <c r="E7644" s="258">
        <v>82000</v>
      </c>
    </row>
    <row r="7645" spans="1:5" ht="15.5" x14ac:dyDescent="0.35">
      <c r="A7645" s="127" t="s">
        <v>14730</v>
      </c>
      <c r="B7645" s="128">
        <v>8567</v>
      </c>
      <c r="C7645" s="137"/>
      <c r="D7645" s="127" t="s">
        <v>14810</v>
      </c>
      <c r="E7645" s="258">
        <v>8567</v>
      </c>
    </row>
    <row r="7646" spans="1:5" ht="15.5" x14ac:dyDescent="0.35">
      <c r="A7646" s="127" t="s">
        <v>14731</v>
      </c>
      <c r="B7646" s="128">
        <v>756000</v>
      </c>
      <c r="C7646" s="137"/>
      <c r="D7646" s="127" t="s">
        <v>14811</v>
      </c>
      <c r="E7646" s="258">
        <v>756000</v>
      </c>
    </row>
    <row r="7647" spans="1:5" ht="15.5" x14ac:dyDescent="0.35">
      <c r="A7647" s="127" t="s">
        <v>14732</v>
      </c>
      <c r="B7647" s="128">
        <v>474111</v>
      </c>
      <c r="C7647" s="137"/>
      <c r="D7647" s="127" t="s">
        <v>14812</v>
      </c>
      <c r="E7647" s="258">
        <v>474111</v>
      </c>
    </row>
    <row r="7648" spans="1:5" ht="15.5" x14ac:dyDescent="0.35">
      <c r="A7648" s="127" t="s">
        <v>14733</v>
      </c>
      <c r="B7648" s="128">
        <v>94800</v>
      </c>
      <c r="C7648" s="137"/>
      <c r="D7648" s="127" t="s">
        <v>14813</v>
      </c>
      <c r="E7648" s="258">
        <v>94800</v>
      </c>
    </row>
    <row r="7649" spans="1:5" ht="15.5" x14ac:dyDescent="0.35">
      <c r="A7649" s="127" t="s">
        <v>14734</v>
      </c>
      <c r="B7649" s="128">
        <v>17211</v>
      </c>
      <c r="C7649" s="137"/>
      <c r="D7649" s="127" t="s">
        <v>14814</v>
      </c>
      <c r="E7649" s="258">
        <v>17211</v>
      </c>
    </row>
    <row r="7650" spans="1:5" ht="15.5" x14ac:dyDescent="0.35">
      <c r="A7650" s="127" t="s">
        <v>14735</v>
      </c>
      <c r="B7650" s="128">
        <v>139646</v>
      </c>
      <c r="C7650" s="137"/>
      <c r="D7650" s="127" t="s">
        <v>14815</v>
      </c>
      <c r="E7650" s="258">
        <v>139646</v>
      </c>
    </row>
    <row r="7651" spans="1:5" ht="15.5" x14ac:dyDescent="0.35">
      <c r="A7651" s="127" t="s">
        <v>14736</v>
      </c>
      <c r="B7651" s="128">
        <v>94776</v>
      </c>
      <c r="C7651" s="137"/>
      <c r="D7651" s="127" t="s">
        <v>14816</v>
      </c>
      <c r="E7651" s="258">
        <v>94776</v>
      </c>
    </row>
    <row r="7652" spans="1:5" ht="15.5" x14ac:dyDescent="0.35">
      <c r="A7652" s="127" t="s">
        <v>14737</v>
      </c>
      <c r="B7652" s="128">
        <v>529370</v>
      </c>
      <c r="C7652" s="137"/>
      <c r="D7652" s="127" t="s">
        <v>14817</v>
      </c>
      <c r="E7652" s="258">
        <v>529370</v>
      </c>
    </row>
    <row r="7653" spans="1:5" ht="15.5" x14ac:dyDescent="0.35">
      <c r="A7653" s="127" t="s">
        <v>14738</v>
      </c>
      <c r="B7653" s="128">
        <v>7574</v>
      </c>
      <c r="C7653" s="137"/>
      <c r="D7653" s="127" t="s">
        <v>14818</v>
      </c>
      <c r="E7653" s="258">
        <v>7574</v>
      </c>
    </row>
    <row r="7654" spans="1:5" ht="15.5" x14ac:dyDescent="0.35">
      <c r="A7654" s="127" t="s">
        <v>14739</v>
      </c>
      <c r="B7654" s="128">
        <v>888000</v>
      </c>
      <c r="C7654" s="137"/>
      <c r="D7654" s="127" t="s">
        <v>14819</v>
      </c>
      <c r="E7654" s="258">
        <v>888000</v>
      </c>
    </row>
    <row r="7655" spans="1:5" ht="15.5" x14ac:dyDescent="0.35">
      <c r="A7655" s="127" t="s">
        <v>14740</v>
      </c>
      <c r="B7655" s="128">
        <v>159200</v>
      </c>
      <c r="C7655" s="137"/>
      <c r="D7655" s="127" t="s">
        <v>14820</v>
      </c>
      <c r="E7655" s="258">
        <v>159200</v>
      </c>
    </row>
    <row r="7656" spans="1:5" ht="15.5" x14ac:dyDescent="0.35">
      <c r="A7656" s="127" t="s">
        <v>14741</v>
      </c>
      <c r="B7656" s="128">
        <v>40538</v>
      </c>
      <c r="C7656" s="137"/>
      <c r="D7656" s="127" t="s">
        <v>14821</v>
      </c>
      <c r="E7656" s="258">
        <v>40538</v>
      </c>
    </row>
    <row r="7657" spans="1:5" ht="15.5" x14ac:dyDescent="0.35">
      <c r="A7657" s="127" t="s">
        <v>14742</v>
      </c>
      <c r="B7657" s="128">
        <v>569200</v>
      </c>
      <c r="C7657" s="137"/>
      <c r="D7657" s="127" t="s">
        <v>14822</v>
      </c>
      <c r="E7657" s="258">
        <v>569200</v>
      </c>
    </row>
    <row r="7658" spans="1:5" ht="15.5" x14ac:dyDescent="0.35">
      <c r="A7658" s="127" t="s">
        <v>14743</v>
      </c>
      <c r="B7658" s="128">
        <v>217003</v>
      </c>
      <c r="C7658" s="137"/>
      <c r="D7658" s="127" t="s">
        <v>14823</v>
      </c>
      <c r="E7658" s="258">
        <v>217003</v>
      </c>
    </row>
    <row r="7659" spans="1:5" ht="15.5" x14ac:dyDescent="0.35">
      <c r="A7659" s="127" t="s">
        <v>14744</v>
      </c>
      <c r="B7659" s="128">
        <v>482000</v>
      </c>
      <c r="C7659" s="137"/>
      <c r="D7659" s="127" t="s">
        <v>14824</v>
      </c>
      <c r="E7659" s="258">
        <v>482000</v>
      </c>
    </row>
    <row r="7660" spans="1:5" ht="15.5" x14ac:dyDescent="0.35">
      <c r="A7660" s="127" t="s">
        <v>14745</v>
      </c>
      <c r="B7660" s="128">
        <v>633200</v>
      </c>
      <c r="C7660" s="137"/>
      <c r="D7660" s="127" t="s">
        <v>14825</v>
      </c>
      <c r="E7660" s="258">
        <v>633200</v>
      </c>
    </row>
    <row r="7661" spans="1:5" ht="15.5" x14ac:dyDescent="0.35">
      <c r="A7661" s="127" t="s">
        <v>14746</v>
      </c>
      <c r="B7661" s="128">
        <v>118021</v>
      </c>
      <c r="C7661" s="137"/>
      <c r="D7661" s="127" t="s">
        <v>14826</v>
      </c>
      <c r="E7661" s="258">
        <v>118021</v>
      </c>
    </row>
    <row r="7662" spans="1:5" ht="15.5" x14ac:dyDescent="0.35">
      <c r="A7662" s="127" t="s">
        <v>14747</v>
      </c>
      <c r="B7662" s="128">
        <v>81600</v>
      </c>
      <c r="C7662" s="137"/>
      <c r="D7662" s="127" t="s">
        <v>14827</v>
      </c>
      <c r="E7662" s="258">
        <v>81600</v>
      </c>
    </row>
    <row r="7663" spans="1:5" ht="15.5" x14ac:dyDescent="0.35">
      <c r="A7663" s="127" t="s">
        <v>14748</v>
      </c>
      <c r="B7663" s="128">
        <v>205068</v>
      </c>
      <c r="C7663" s="137"/>
      <c r="D7663" s="127" t="s">
        <v>14828</v>
      </c>
      <c r="E7663" s="258">
        <v>205068</v>
      </c>
    </row>
    <row r="7664" spans="1:5" ht="15.5" x14ac:dyDescent="0.35">
      <c r="A7664" s="127" t="s">
        <v>14749</v>
      </c>
      <c r="B7664" s="128">
        <v>98000</v>
      </c>
      <c r="C7664" s="137"/>
      <c r="D7664" s="127" t="s">
        <v>14829</v>
      </c>
      <c r="E7664" s="258">
        <v>98000</v>
      </c>
    </row>
    <row r="7665" spans="1:5" ht="15.5" x14ac:dyDescent="0.35">
      <c r="A7665" s="127" t="s">
        <v>14750</v>
      </c>
      <c r="B7665" s="128">
        <v>152883</v>
      </c>
      <c r="C7665" s="137"/>
      <c r="D7665" s="127" t="s">
        <v>14830</v>
      </c>
      <c r="E7665" s="258">
        <v>152883</v>
      </c>
    </row>
    <row r="7666" spans="1:5" ht="15.5" x14ac:dyDescent="0.35">
      <c r="A7666" s="127" t="s">
        <v>14751</v>
      </c>
      <c r="B7666" s="128">
        <v>188800</v>
      </c>
      <c r="C7666" s="137"/>
      <c r="D7666" s="127" t="s">
        <v>14831</v>
      </c>
      <c r="E7666" s="258">
        <v>188800</v>
      </c>
    </row>
    <row r="7667" spans="1:5" ht="15.5" x14ac:dyDescent="0.35">
      <c r="A7667" s="127" t="s">
        <v>14752</v>
      </c>
      <c r="B7667" s="128">
        <v>57600</v>
      </c>
      <c r="C7667" s="137"/>
      <c r="D7667" s="127" t="s">
        <v>14832</v>
      </c>
      <c r="E7667" s="258">
        <v>57600</v>
      </c>
    </row>
    <row r="7668" spans="1:5" ht="15.5" x14ac:dyDescent="0.35">
      <c r="A7668" s="127" t="s">
        <v>14753</v>
      </c>
      <c r="B7668" s="128">
        <v>90000</v>
      </c>
      <c r="C7668" s="137"/>
      <c r="D7668" s="127" t="s">
        <v>14833</v>
      </c>
      <c r="E7668" s="258">
        <v>90000</v>
      </c>
    </row>
    <row r="7669" spans="1:5" ht="15.5" x14ac:dyDescent="0.35">
      <c r="A7669" s="127" t="s">
        <v>14754</v>
      </c>
      <c r="B7669" s="128">
        <v>282400</v>
      </c>
      <c r="C7669" s="137"/>
      <c r="D7669" s="127" t="s">
        <v>14834</v>
      </c>
      <c r="E7669" s="258">
        <v>282400</v>
      </c>
    </row>
    <row r="7670" spans="1:5" ht="15.5" x14ac:dyDescent="0.35">
      <c r="A7670" s="127" t="s">
        <v>14755</v>
      </c>
      <c r="B7670" s="128">
        <v>328000</v>
      </c>
      <c r="C7670" s="137"/>
      <c r="D7670" s="127" t="s">
        <v>14835</v>
      </c>
      <c r="E7670" s="258">
        <v>328000</v>
      </c>
    </row>
    <row r="7671" spans="1:5" ht="15.5" x14ac:dyDescent="0.35">
      <c r="A7671" s="127" t="s">
        <v>14756</v>
      </c>
      <c r="B7671" s="128">
        <v>150000</v>
      </c>
      <c r="C7671" s="137"/>
      <c r="D7671" s="127" t="s">
        <v>14836</v>
      </c>
      <c r="E7671" s="258">
        <v>150000</v>
      </c>
    </row>
    <row r="7672" spans="1:5" ht="15.5" x14ac:dyDescent="0.35">
      <c r="A7672" s="127" t="s">
        <v>14757</v>
      </c>
      <c r="B7672" s="128">
        <v>62711</v>
      </c>
      <c r="C7672" s="137"/>
      <c r="D7672" s="127" t="s">
        <v>14837</v>
      </c>
      <c r="E7672" s="258">
        <v>62711</v>
      </c>
    </row>
    <row r="7673" spans="1:5" ht="15.5" x14ac:dyDescent="0.35">
      <c r="A7673" s="127" t="s">
        <v>14758</v>
      </c>
      <c r="B7673" s="128">
        <v>294000</v>
      </c>
      <c r="C7673" s="137"/>
      <c r="D7673" s="127" t="s">
        <v>14838</v>
      </c>
      <c r="E7673" s="258">
        <v>294000</v>
      </c>
    </row>
    <row r="7674" spans="1:5" ht="15.5" x14ac:dyDescent="0.35">
      <c r="A7674" s="127" t="s">
        <v>14759</v>
      </c>
      <c r="B7674" s="128">
        <v>87200</v>
      </c>
      <c r="C7674" s="137"/>
      <c r="D7674" s="127" t="s">
        <v>14839</v>
      </c>
      <c r="E7674" s="258">
        <v>87200</v>
      </c>
    </row>
    <row r="7675" spans="1:5" ht="15.5" x14ac:dyDescent="0.35">
      <c r="A7675" s="127" t="s">
        <v>14760</v>
      </c>
      <c r="B7675" s="128">
        <v>226800</v>
      </c>
      <c r="C7675" s="137"/>
      <c r="D7675" s="127" t="s">
        <v>14840</v>
      </c>
      <c r="E7675" s="258">
        <v>226800</v>
      </c>
    </row>
    <row r="7676" spans="1:5" ht="15.5" x14ac:dyDescent="0.35">
      <c r="A7676" s="127" t="s">
        <v>14761</v>
      </c>
      <c r="B7676" s="128">
        <v>329200</v>
      </c>
      <c r="C7676" s="137"/>
      <c r="D7676" s="127" t="s">
        <v>14841</v>
      </c>
      <c r="E7676" s="258">
        <v>329200</v>
      </c>
    </row>
    <row r="7677" spans="1:5" ht="15.5" x14ac:dyDescent="0.35">
      <c r="A7677" s="127" t="s">
        <v>14762</v>
      </c>
      <c r="B7677" s="128">
        <v>329200</v>
      </c>
      <c r="C7677" s="137"/>
      <c r="D7677" s="127" t="s">
        <v>14842</v>
      </c>
      <c r="E7677" s="258">
        <v>329200</v>
      </c>
    </row>
    <row r="7678" spans="1:5" ht="15.5" x14ac:dyDescent="0.35">
      <c r="A7678" s="127" t="s">
        <v>14763</v>
      </c>
      <c r="B7678" s="128">
        <v>794400</v>
      </c>
      <c r="C7678" s="137"/>
      <c r="D7678" s="127" t="s">
        <v>14843</v>
      </c>
      <c r="E7678" s="258">
        <v>794400</v>
      </c>
    </row>
    <row r="7679" spans="1:5" ht="15.5" x14ac:dyDescent="0.35">
      <c r="A7679" s="127" t="s">
        <v>14764</v>
      </c>
      <c r="B7679" s="128">
        <v>226000</v>
      </c>
      <c r="C7679" s="137"/>
      <c r="D7679" s="127" t="s">
        <v>14844</v>
      </c>
      <c r="E7679" s="258">
        <v>226000</v>
      </c>
    </row>
    <row r="7680" spans="1:5" ht="15.5" x14ac:dyDescent="0.35">
      <c r="A7680" s="127" t="s">
        <v>14765</v>
      </c>
      <c r="B7680" s="128">
        <v>123599</v>
      </c>
      <c r="C7680" s="137"/>
      <c r="D7680" s="127" t="s">
        <v>14845</v>
      </c>
      <c r="E7680" s="258">
        <v>123599</v>
      </c>
    </row>
    <row r="7681" spans="1:5" ht="15.5" x14ac:dyDescent="0.35">
      <c r="A7681" s="127" t="s">
        <v>14766</v>
      </c>
      <c r="B7681" s="128">
        <v>163200</v>
      </c>
      <c r="C7681" s="137"/>
      <c r="D7681" s="127" t="s">
        <v>14846</v>
      </c>
      <c r="E7681" s="258">
        <v>163200</v>
      </c>
    </row>
    <row r="7682" spans="1:5" ht="15.5" x14ac:dyDescent="0.35">
      <c r="A7682" s="127" t="s">
        <v>14767</v>
      </c>
      <c r="B7682" s="128">
        <v>246400</v>
      </c>
      <c r="C7682" s="137"/>
      <c r="D7682" s="127" t="s">
        <v>14847</v>
      </c>
      <c r="E7682" s="258">
        <v>246400</v>
      </c>
    </row>
    <row r="7683" spans="1:5" ht="15.5" x14ac:dyDescent="0.35">
      <c r="A7683" s="127" t="s">
        <v>14768</v>
      </c>
      <c r="B7683" s="128">
        <v>666000</v>
      </c>
      <c r="C7683" s="137"/>
      <c r="D7683" s="127" t="s">
        <v>14848</v>
      </c>
      <c r="E7683" s="258">
        <v>666000</v>
      </c>
    </row>
    <row r="7684" spans="1:5" ht="15.5" x14ac:dyDescent="0.35">
      <c r="A7684" s="127" t="s">
        <v>14769</v>
      </c>
      <c r="B7684" s="128">
        <v>263183</v>
      </c>
      <c r="C7684" s="137"/>
      <c r="D7684" s="127" t="s">
        <v>14849</v>
      </c>
      <c r="E7684" s="258">
        <v>263183</v>
      </c>
    </row>
    <row r="7685" spans="1:5" ht="15.5" x14ac:dyDescent="0.35">
      <c r="A7685" s="127" t="s">
        <v>14770</v>
      </c>
      <c r="B7685" s="128">
        <v>230000</v>
      </c>
      <c r="C7685" s="137"/>
      <c r="D7685" s="127" t="s">
        <v>14850</v>
      </c>
      <c r="E7685" s="258">
        <v>230000</v>
      </c>
    </row>
    <row r="7686" spans="1:5" ht="15.5" x14ac:dyDescent="0.35">
      <c r="A7686" s="127" t="s">
        <v>14771</v>
      </c>
      <c r="B7686" s="128">
        <v>57600</v>
      </c>
      <c r="C7686" s="137"/>
      <c r="D7686" s="127" t="s">
        <v>14851</v>
      </c>
      <c r="E7686" s="258">
        <v>57600</v>
      </c>
    </row>
    <row r="7687" spans="1:5" ht="15.5" x14ac:dyDescent="0.35">
      <c r="A7687" s="127" t="s">
        <v>14772</v>
      </c>
      <c r="B7687" s="128">
        <v>348000</v>
      </c>
      <c r="C7687" s="137"/>
      <c r="D7687" s="127" t="s">
        <v>14852</v>
      </c>
      <c r="E7687" s="258">
        <v>348000</v>
      </c>
    </row>
    <row r="7688" spans="1:5" ht="15.5" x14ac:dyDescent="0.35">
      <c r="A7688" s="127" t="s">
        <v>14773</v>
      </c>
      <c r="B7688" s="128">
        <v>117633</v>
      </c>
      <c r="C7688" s="137"/>
      <c r="D7688" s="127" t="s">
        <v>14853</v>
      </c>
      <c r="E7688" s="258">
        <v>117633</v>
      </c>
    </row>
    <row r="7689" spans="1:5" ht="15.5" x14ac:dyDescent="0.35">
      <c r="A7689" s="127" t="s">
        <v>14774</v>
      </c>
      <c r="B7689" s="128">
        <v>224000</v>
      </c>
      <c r="C7689" s="137"/>
      <c r="D7689" s="127" t="s">
        <v>14854</v>
      </c>
      <c r="E7689" s="258">
        <v>224000</v>
      </c>
    </row>
    <row r="7690" spans="1:5" ht="15.5" x14ac:dyDescent="0.35">
      <c r="A7690" s="127" t="s">
        <v>14775</v>
      </c>
      <c r="B7690" s="128">
        <v>241414</v>
      </c>
      <c r="C7690" s="137"/>
      <c r="D7690" s="127" t="s">
        <v>14855</v>
      </c>
      <c r="E7690" s="258">
        <v>241414</v>
      </c>
    </row>
    <row r="7691" spans="1:5" ht="15.5" x14ac:dyDescent="0.35">
      <c r="A7691" s="127" t="s">
        <v>14776</v>
      </c>
      <c r="B7691" s="128">
        <v>149600</v>
      </c>
      <c r="C7691" s="137"/>
      <c r="D7691" s="127" t="s">
        <v>14856</v>
      </c>
      <c r="E7691" s="258">
        <v>149600</v>
      </c>
    </row>
    <row r="7692" spans="1:5" ht="15.5" x14ac:dyDescent="0.35">
      <c r="A7692" s="127" t="s">
        <v>14777</v>
      </c>
      <c r="B7692" s="128">
        <v>215379</v>
      </c>
      <c r="C7692" s="137"/>
      <c r="D7692" s="127" t="s">
        <v>14857</v>
      </c>
      <c r="E7692" s="258">
        <v>215379</v>
      </c>
    </row>
    <row r="7693" spans="1:5" ht="15.5" x14ac:dyDescent="0.35">
      <c r="A7693" s="127" t="s">
        <v>14778</v>
      </c>
      <c r="B7693" s="128">
        <v>218145</v>
      </c>
      <c r="C7693" s="137"/>
      <c r="D7693" s="127" t="s">
        <v>14858</v>
      </c>
      <c r="E7693" s="258">
        <v>218145</v>
      </c>
    </row>
    <row r="7694" spans="1:5" ht="15.5" x14ac:dyDescent="0.35">
      <c r="A7694" s="127" t="s">
        <v>14779</v>
      </c>
      <c r="B7694" s="128">
        <v>296000</v>
      </c>
      <c r="C7694" s="137"/>
      <c r="D7694" s="127" t="s">
        <v>14859</v>
      </c>
      <c r="E7694" s="258">
        <v>296000</v>
      </c>
    </row>
    <row r="7695" spans="1:5" ht="15.5" x14ac:dyDescent="0.35">
      <c r="A7695" s="127" t="s">
        <v>14780</v>
      </c>
      <c r="B7695" s="128">
        <v>306400</v>
      </c>
      <c r="C7695" s="137"/>
      <c r="D7695" s="127" t="s">
        <v>14860</v>
      </c>
      <c r="E7695" s="258">
        <v>306400</v>
      </c>
    </row>
    <row r="7696" spans="1:5" ht="15.5" x14ac:dyDescent="0.35">
      <c r="A7696" s="127" t="s">
        <v>14781</v>
      </c>
      <c r="B7696" s="128">
        <v>330800</v>
      </c>
      <c r="C7696" s="137"/>
      <c r="D7696" s="127" t="s">
        <v>14861</v>
      </c>
      <c r="E7696" s="258">
        <v>330800</v>
      </c>
    </row>
    <row r="7697" spans="1:5" ht="15.5" x14ac:dyDescent="0.35">
      <c r="A7697" s="127" t="s">
        <v>14782</v>
      </c>
      <c r="B7697" s="128">
        <v>146545</v>
      </c>
      <c r="C7697" s="137"/>
      <c r="D7697" s="127" t="s">
        <v>14862</v>
      </c>
      <c r="E7697" s="258">
        <v>146545</v>
      </c>
    </row>
    <row r="7698" spans="1:5" ht="15.5" x14ac:dyDescent="0.35">
      <c r="A7698" s="127" t="s">
        <v>14783</v>
      </c>
      <c r="B7698" s="128">
        <v>71672</v>
      </c>
      <c r="C7698" s="137"/>
      <c r="D7698" s="127" t="s">
        <v>14863</v>
      </c>
      <c r="E7698" s="258">
        <v>71672</v>
      </c>
    </row>
    <row r="7699" spans="1:5" ht="15.5" x14ac:dyDescent="0.35">
      <c r="A7699" s="127" t="s">
        <v>14784</v>
      </c>
      <c r="B7699" s="128">
        <v>25721</v>
      </c>
      <c r="C7699" s="137"/>
      <c r="D7699" s="127" t="s">
        <v>14864</v>
      </c>
      <c r="E7699" s="258">
        <v>25721</v>
      </c>
    </row>
    <row r="7700" spans="1:5" ht="15.5" x14ac:dyDescent="0.35">
      <c r="A7700" s="127" t="s">
        <v>42447</v>
      </c>
      <c r="B7700" s="128">
        <v>8000</v>
      </c>
      <c r="C7700" s="137"/>
      <c r="D7700" s="127" t="s">
        <v>42670</v>
      </c>
      <c r="E7700" s="258">
        <v>8000</v>
      </c>
    </row>
    <row r="7701" spans="1:5" ht="15.5" x14ac:dyDescent="0.35">
      <c r="A7701" s="127" t="s">
        <v>42448</v>
      </c>
      <c r="B7701" s="128">
        <v>8000</v>
      </c>
      <c r="C7701" s="137"/>
      <c r="D7701" s="127" t="s">
        <v>42671</v>
      </c>
      <c r="E7701" s="258">
        <v>8000</v>
      </c>
    </row>
    <row r="7702" spans="1:5" ht="15.5" x14ac:dyDescent="0.35">
      <c r="A7702" s="127" t="s">
        <v>42449</v>
      </c>
      <c r="B7702" s="128">
        <v>120000</v>
      </c>
      <c r="C7702" s="137"/>
      <c r="D7702" s="127" t="s">
        <v>42672</v>
      </c>
      <c r="E7702" s="258">
        <v>120000</v>
      </c>
    </row>
    <row r="7703" spans="1:5" ht="15.5" x14ac:dyDescent="0.35">
      <c r="A7703" s="127" t="s">
        <v>42450</v>
      </c>
      <c r="B7703" s="128">
        <v>30000</v>
      </c>
      <c r="C7703" s="137"/>
      <c r="D7703" s="127" t="s">
        <v>42673</v>
      </c>
      <c r="E7703" s="258">
        <v>30000</v>
      </c>
    </row>
    <row r="7704" spans="1:5" ht="15.5" x14ac:dyDescent="0.35">
      <c r="A7704" s="127" t="s">
        <v>42451</v>
      </c>
      <c r="B7704" s="128">
        <v>20000</v>
      </c>
      <c r="C7704" s="137"/>
      <c r="D7704" s="127" t="s">
        <v>42674</v>
      </c>
      <c r="E7704" s="258">
        <v>20000</v>
      </c>
    </row>
    <row r="7705" spans="1:5" ht="15.5" x14ac:dyDescent="0.35">
      <c r="A7705" s="127" t="s">
        <v>42452</v>
      </c>
      <c r="B7705" s="128">
        <v>30000</v>
      </c>
      <c r="C7705" s="137"/>
      <c r="D7705" s="127" t="s">
        <v>42675</v>
      </c>
      <c r="E7705" s="258">
        <v>30000</v>
      </c>
    </row>
    <row r="7706" spans="1:5" ht="15.5" x14ac:dyDescent="0.35">
      <c r="A7706" s="127" t="s">
        <v>42453</v>
      </c>
      <c r="B7706" s="128">
        <v>20000</v>
      </c>
      <c r="C7706" s="137"/>
      <c r="D7706" s="127" t="s">
        <v>42676</v>
      </c>
      <c r="E7706" s="258">
        <v>20000</v>
      </c>
    </row>
    <row r="7707" spans="1:5" ht="15.5" x14ac:dyDescent="0.35">
      <c r="A7707" s="127" t="s">
        <v>42454</v>
      </c>
      <c r="B7707" s="128">
        <v>8000</v>
      </c>
      <c r="C7707" s="137"/>
      <c r="D7707" s="127" t="s">
        <v>42677</v>
      </c>
      <c r="E7707" s="258">
        <v>8000</v>
      </c>
    </row>
    <row r="7708" spans="1:5" ht="15.5" x14ac:dyDescent="0.35">
      <c r="A7708" s="127" t="s">
        <v>42455</v>
      </c>
      <c r="B7708" s="128">
        <v>20000</v>
      </c>
      <c r="C7708" s="137"/>
      <c r="D7708" s="127" t="s">
        <v>42678</v>
      </c>
      <c r="E7708" s="258">
        <v>20000</v>
      </c>
    </row>
    <row r="7709" spans="1:5" ht="15.5" x14ac:dyDescent="0.35">
      <c r="A7709" s="127" t="s">
        <v>42456</v>
      </c>
      <c r="B7709" s="128">
        <v>90000</v>
      </c>
      <c r="C7709" s="137"/>
      <c r="D7709" s="127" t="s">
        <v>42679</v>
      </c>
      <c r="E7709" s="258">
        <v>90000</v>
      </c>
    </row>
    <row r="7710" spans="1:5" ht="15.5" x14ac:dyDescent="0.35">
      <c r="A7710" s="127" t="s">
        <v>42457</v>
      </c>
      <c r="B7710" s="128">
        <v>60000</v>
      </c>
      <c r="C7710" s="137"/>
      <c r="D7710" s="127" t="s">
        <v>42680</v>
      </c>
      <c r="E7710" s="258">
        <v>60000</v>
      </c>
    </row>
    <row r="7711" spans="1:5" ht="15.5" x14ac:dyDescent="0.35">
      <c r="A7711" s="127" t="s">
        <v>42458</v>
      </c>
      <c r="B7711" s="128">
        <v>8000</v>
      </c>
      <c r="C7711" s="137"/>
      <c r="D7711" s="127" t="s">
        <v>42681</v>
      </c>
      <c r="E7711" s="258">
        <v>8000</v>
      </c>
    </row>
    <row r="7712" spans="1:5" ht="15.5" x14ac:dyDescent="0.35">
      <c r="A7712" s="127" t="s">
        <v>42459</v>
      </c>
      <c r="B7712" s="128">
        <v>30000</v>
      </c>
      <c r="C7712" s="137"/>
      <c r="D7712" s="127" t="s">
        <v>42682</v>
      </c>
      <c r="E7712" s="258">
        <v>30000</v>
      </c>
    </row>
    <row r="7713" spans="1:5" ht="15.5" x14ac:dyDescent="0.35">
      <c r="A7713" s="127" t="s">
        <v>42460</v>
      </c>
      <c r="B7713" s="128">
        <v>90000</v>
      </c>
      <c r="C7713" s="137"/>
      <c r="D7713" s="127" t="s">
        <v>42683</v>
      </c>
      <c r="E7713" s="258">
        <v>90000</v>
      </c>
    </row>
    <row r="7714" spans="1:5" ht="15.5" x14ac:dyDescent="0.35">
      <c r="A7714" s="127" t="s">
        <v>42461</v>
      </c>
      <c r="B7714" s="128">
        <v>60000</v>
      </c>
      <c r="C7714" s="137"/>
      <c r="D7714" s="127" t="s">
        <v>42684</v>
      </c>
      <c r="E7714" s="258">
        <v>60000</v>
      </c>
    </row>
    <row r="7715" spans="1:5" ht="15.5" x14ac:dyDescent="0.35">
      <c r="A7715" s="127" t="s">
        <v>42462</v>
      </c>
      <c r="B7715" s="128">
        <v>8000</v>
      </c>
      <c r="C7715" s="137"/>
      <c r="D7715" s="127" t="s">
        <v>42685</v>
      </c>
      <c r="E7715" s="258">
        <v>8000</v>
      </c>
    </row>
    <row r="7716" spans="1:5" ht="15.5" x14ac:dyDescent="0.35">
      <c r="A7716" s="127" t="s">
        <v>42463</v>
      </c>
      <c r="B7716" s="128">
        <v>8000</v>
      </c>
      <c r="C7716" s="137"/>
      <c r="D7716" s="127" t="s">
        <v>42686</v>
      </c>
      <c r="E7716" s="258">
        <v>8000</v>
      </c>
    </row>
    <row r="7717" spans="1:5" ht="15.5" x14ac:dyDescent="0.35">
      <c r="A7717" s="127" t="s">
        <v>42464</v>
      </c>
      <c r="B7717" s="128">
        <v>8000</v>
      </c>
      <c r="C7717" s="137"/>
      <c r="D7717" s="127" t="s">
        <v>42687</v>
      </c>
      <c r="E7717" s="258">
        <v>8000</v>
      </c>
    </row>
    <row r="7718" spans="1:5" ht="15.5" x14ac:dyDescent="0.35">
      <c r="A7718" s="127" t="s">
        <v>42465</v>
      </c>
      <c r="B7718" s="128">
        <v>8000</v>
      </c>
      <c r="C7718" s="137"/>
      <c r="D7718" s="127" t="s">
        <v>42688</v>
      </c>
      <c r="E7718" s="258">
        <v>8000</v>
      </c>
    </row>
    <row r="7719" spans="1:5" ht="15.5" x14ac:dyDescent="0.35">
      <c r="A7719" s="127" t="s">
        <v>42466</v>
      </c>
      <c r="B7719" s="128">
        <v>60000</v>
      </c>
      <c r="C7719" s="137"/>
      <c r="D7719" s="127" t="s">
        <v>42689</v>
      </c>
      <c r="E7719" s="258">
        <v>60000</v>
      </c>
    </row>
    <row r="7720" spans="1:5" ht="15.5" x14ac:dyDescent="0.35">
      <c r="A7720" s="127" t="s">
        <v>42467</v>
      </c>
      <c r="B7720" s="128">
        <v>120000</v>
      </c>
      <c r="C7720" s="137"/>
      <c r="D7720" s="127" t="s">
        <v>42690</v>
      </c>
      <c r="E7720" s="258">
        <v>120000</v>
      </c>
    </row>
    <row r="7721" spans="1:5" ht="15.5" x14ac:dyDescent="0.35">
      <c r="A7721" s="127" t="s">
        <v>42468</v>
      </c>
      <c r="B7721" s="128">
        <v>60000</v>
      </c>
      <c r="C7721" s="137"/>
      <c r="D7721" s="127" t="s">
        <v>42691</v>
      </c>
      <c r="E7721" s="258">
        <v>60000</v>
      </c>
    </row>
    <row r="7722" spans="1:5" ht="15.5" x14ac:dyDescent="0.35">
      <c r="A7722" s="127" t="s">
        <v>42469</v>
      </c>
      <c r="B7722" s="128">
        <v>30000</v>
      </c>
      <c r="C7722" s="137"/>
      <c r="D7722" s="127" t="s">
        <v>42692</v>
      </c>
      <c r="E7722" s="258">
        <v>30000</v>
      </c>
    </row>
    <row r="7723" spans="1:5" ht="15.5" x14ac:dyDescent="0.35">
      <c r="A7723" s="127" t="s">
        <v>42470</v>
      </c>
      <c r="B7723" s="128">
        <v>20000</v>
      </c>
      <c r="C7723" s="137"/>
      <c r="D7723" s="127" t="s">
        <v>42693</v>
      </c>
      <c r="E7723" s="258">
        <v>20000</v>
      </c>
    </row>
    <row r="7724" spans="1:5" ht="15.5" x14ac:dyDescent="0.35">
      <c r="A7724" s="127" t="s">
        <v>42471</v>
      </c>
      <c r="B7724" s="128">
        <v>90000</v>
      </c>
      <c r="C7724" s="137"/>
      <c r="D7724" s="127" t="s">
        <v>42694</v>
      </c>
      <c r="E7724" s="258">
        <v>90000</v>
      </c>
    </row>
    <row r="7725" spans="1:5" ht="15.5" x14ac:dyDescent="0.35">
      <c r="A7725" s="127" t="s">
        <v>42472</v>
      </c>
      <c r="B7725" s="128">
        <v>60000</v>
      </c>
      <c r="C7725" s="137"/>
      <c r="D7725" s="127" t="s">
        <v>42695</v>
      </c>
      <c r="E7725" s="258">
        <v>60000</v>
      </c>
    </row>
    <row r="7726" spans="1:5" ht="15.5" x14ac:dyDescent="0.35">
      <c r="A7726" s="127" t="s">
        <v>42473</v>
      </c>
      <c r="B7726" s="128">
        <v>8000</v>
      </c>
      <c r="C7726" s="137"/>
      <c r="D7726" s="127" t="s">
        <v>42696</v>
      </c>
      <c r="E7726" s="258">
        <v>8000</v>
      </c>
    </row>
    <row r="7727" spans="1:5" ht="15.5" x14ac:dyDescent="0.35">
      <c r="A7727" s="127" t="s">
        <v>42474</v>
      </c>
      <c r="B7727" s="128">
        <v>20000</v>
      </c>
      <c r="C7727" s="137"/>
      <c r="D7727" s="127" t="s">
        <v>42697</v>
      </c>
      <c r="E7727" s="258">
        <v>20000</v>
      </c>
    </row>
    <row r="7728" spans="1:5" ht="15.5" x14ac:dyDescent="0.35">
      <c r="A7728" s="127" t="s">
        <v>42475</v>
      </c>
      <c r="B7728" s="128">
        <v>8000</v>
      </c>
      <c r="C7728" s="137"/>
      <c r="D7728" s="127" t="s">
        <v>42698</v>
      </c>
      <c r="E7728" s="258">
        <v>8000</v>
      </c>
    </row>
    <row r="7729" spans="1:5" ht="15.5" x14ac:dyDescent="0.35">
      <c r="A7729" s="127" t="s">
        <v>42476</v>
      </c>
      <c r="B7729" s="128">
        <v>120000</v>
      </c>
      <c r="C7729" s="137"/>
      <c r="D7729" s="127" t="s">
        <v>42699</v>
      </c>
      <c r="E7729" s="258">
        <v>120000</v>
      </c>
    </row>
    <row r="7730" spans="1:5" ht="15.5" x14ac:dyDescent="0.35">
      <c r="A7730" s="127" t="s">
        <v>42477</v>
      </c>
      <c r="B7730" s="128">
        <v>8000</v>
      </c>
      <c r="C7730" s="137"/>
      <c r="D7730" s="127" t="s">
        <v>42700</v>
      </c>
      <c r="E7730" s="258">
        <v>8000</v>
      </c>
    </row>
    <row r="7731" spans="1:5" ht="15.5" x14ac:dyDescent="0.35">
      <c r="A7731" s="127" t="s">
        <v>42478</v>
      </c>
      <c r="B7731" s="128">
        <v>30000</v>
      </c>
      <c r="C7731" s="137"/>
      <c r="D7731" s="127" t="s">
        <v>42701</v>
      </c>
      <c r="E7731" s="258">
        <v>30000</v>
      </c>
    </row>
    <row r="7732" spans="1:5" ht="15.5" x14ac:dyDescent="0.35">
      <c r="A7732" s="127" t="s">
        <v>42479</v>
      </c>
      <c r="B7732" s="128">
        <v>20000</v>
      </c>
      <c r="C7732" s="137"/>
      <c r="D7732" s="127" t="s">
        <v>42702</v>
      </c>
      <c r="E7732" s="258">
        <v>20000</v>
      </c>
    </row>
    <row r="7733" spans="1:5" ht="15.5" x14ac:dyDescent="0.35">
      <c r="A7733" s="127" t="s">
        <v>42480</v>
      </c>
      <c r="B7733" s="128">
        <v>30000</v>
      </c>
      <c r="C7733" s="137"/>
      <c r="D7733" s="127" t="s">
        <v>42703</v>
      </c>
      <c r="E7733" s="258">
        <v>30000</v>
      </c>
    </row>
    <row r="7734" spans="1:5" ht="15.5" x14ac:dyDescent="0.35">
      <c r="A7734" s="127" t="s">
        <v>42481</v>
      </c>
      <c r="B7734" s="128">
        <v>30000</v>
      </c>
      <c r="C7734" s="137"/>
      <c r="D7734" s="127" t="s">
        <v>42704</v>
      </c>
      <c r="E7734" s="258">
        <v>30000</v>
      </c>
    </row>
    <row r="7735" spans="1:5" ht="15.5" x14ac:dyDescent="0.35">
      <c r="A7735" s="127" t="s">
        <v>42482</v>
      </c>
      <c r="B7735" s="128">
        <v>8000</v>
      </c>
      <c r="C7735" s="137"/>
      <c r="D7735" s="127" t="s">
        <v>42705</v>
      </c>
      <c r="E7735" s="258">
        <v>8000</v>
      </c>
    </row>
    <row r="7736" spans="1:5" ht="15.5" x14ac:dyDescent="0.35">
      <c r="A7736" s="127" t="s">
        <v>42483</v>
      </c>
      <c r="B7736" s="128">
        <v>60000</v>
      </c>
      <c r="C7736" s="137"/>
      <c r="D7736" s="127" t="s">
        <v>42706</v>
      </c>
      <c r="E7736" s="258">
        <v>60000</v>
      </c>
    </row>
    <row r="7737" spans="1:5" ht="15.5" x14ac:dyDescent="0.35">
      <c r="A7737" s="127" t="s">
        <v>42484</v>
      </c>
      <c r="B7737" s="128">
        <v>150000</v>
      </c>
      <c r="C7737" s="137"/>
      <c r="D7737" s="127" t="s">
        <v>42707</v>
      </c>
      <c r="E7737" s="258">
        <v>150000</v>
      </c>
    </row>
    <row r="7738" spans="1:5" ht="15.5" x14ac:dyDescent="0.35">
      <c r="A7738" s="127" t="s">
        <v>42485</v>
      </c>
      <c r="B7738" s="128">
        <v>8000</v>
      </c>
      <c r="C7738" s="137"/>
      <c r="D7738" s="127" t="s">
        <v>42708</v>
      </c>
      <c r="E7738" s="258">
        <v>8000</v>
      </c>
    </row>
    <row r="7739" spans="1:5" ht="15.5" x14ac:dyDescent="0.35">
      <c r="A7739" s="127" t="s">
        <v>42486</v>
      </c>
      <c r="B7739" s="128">
        <v>8000</v>
      </c>
      <c r="C7739" s="137"/>
      <c r="D7739" s="127" t="s">
        <v>42709</v>
      </c>
      <c r="E7739" s="258">
        <v>8000</v>
      </c>
    </row>
    <row r="7740" spans="1:5" ht="15.5" x14ac:dyDescent="0.35">
      <c r="A7740" s="127" t="s">
        <v>42487</v>
      </c>
      <c r="B7740" s="128">
        <v>8000</v>
      </c>
      <c r="C7740" s="137"/>
      <c r="D7740" s="127" t="s">
        <v>42710</v>
      </c>
      <c r="E7740" s="258">
        <v>8000</v>
      </c>
    </row>
    <row r="7741" spans="1:5" ht="15.5" x14ac:dyDescent="0.35">
      <c r="A7741" s="127" t="s">
        <v>42488</v>
      </c>
      <c r="B7741" s="128">
        <v>8000</v>
      </c>
      <c r="C7741" s="137"/>
      <c r="D7741" s="127" t="s">
        <v>42711</v>
      </c>
      <c r="E7741" s="258">
        <v>8000</v>
      </c>
    </row>
    <row r="7742" spans="1:5" ht="15.5" x14ac:dyDescent="0.35">
      <c r="A7742" s="127" t="s">
        <v>42489</v>
      </c>
      <c r="B7742" s="128">
        <v>8000</v>
      </c>
      <c r="C7742" s="137"/>
      <c r="D7742" s="127" t="s">
        <v>42712</v>
      </c>
      <c r="E7742" s="258">
        <v>8000</v>
      </c>
    </row>
    <row r="7743" spans="1:5" ht="15.5" x14ac:dyDescent="0.35">
      <c r="A7743" s="127" t="s">
        <v>42490</v>
      </c>
      <c r="B7743" s="128">
        <v>120000</v>
      </c>
      <c r="C7743" s="137"/>
      <c r="D7743" s="127" t="s">
        <v>42713</v>
      </c>
      <c r="E7743" s="258">
        <v>120000</v>
      </c>
    </row>
    <row r="7744" spans="1:5" ht="15.5" x14ac:dyDescent="0.35">
      <c r="A7744" s="127" t="s">
        <v>42491</v>
      </c>
      <c r="B7744" s="128">
        <v>60000</v>
      </c>
      <c r="C7744" s="137"/>
      <c r="D7744" s="127" t="s">
        <v>42714</v>
      </c>
      <c r="E7744" s="258">
        <v>60000</v>
      </c>
    </row>
    <row r="7745" spans="1:5" ht="15.5" x14ac:dyDescent="0.35">
      <c r="A7745" s="127" t="s">
        <v>42492</v>
      </c>
      <c r="B7745" s="128">
        <v>120000</v>
      </c>
      <c r="C7745" s="137"/>
      <c r="D7745" s="127" t="s">
        <v>42715</v>
      </c>
      <c r="E7745" s="258">
        <v>120000</v>
      </c>
    </row>
    <row r="7746" spans="1:5" ht="15.5" x14ac:dyDescent="0.35">
      <c r="A7746" s="127" t="s">
        <v>42493</v>
      </c>
      <c r="B7746" s="128">
        <v>20000</v>
      </c>
      <c r="C7746" s="137"/>
      <c r="D7746" s="127" t="s">
        <v>42716</v>
      </c>
      <c r="E7746" s="258">
        <v>20000</v>
      </c>
    </row>
    <row r="7747" spans="1:5" ht="15.5" x14ac:dyDescent="0.35">
      <c r="A7747" s="127" t="s">
        <v>42494</v>
      </c>
      <c r="B7747" s="128">
        <v>30000</v>
      </c>
      <c r="C7747" s="137"/>
      <c r="D7747" s="127" t="s">
        <v>42717</v>
      </c>
      <c r="E7747" s="258">
        <v>30000</v>
      </c>
    </row>
    <row r="7748" spans="1:5" ht="15.5" x14ac:dyDescent="0.35">
      <c r="A7748" s="127" t="s">
        <v>42495</v>
      </c>
      <c r="B7748" s="128">
        <v>30000</v>
      </c>
      <c r="C7748" s="137"/>
      <c r="D7748" s="127" t="s">
        <v>42718</v>
      </c>
      <c r="E7748" s="258">
        <v>30000</v>
      </c>
    </row>
    <row r="7749" spans="1:5" ht="15.5" x14ac:dyDescent="0.35">
      <c r="A7749" s="127" t="s">
        <v>42496</v>
      </c>
      <c r="B7749" s="128">
        <v>150000</v>
      </c>
      <c r="C7749" s="137"/>
      <c r="D7749" s="127" t="s">
        <v>42719</v>
      </c>
      <c r="E7749" s="258">
        <v>150000</v>
      </c>
    </row>
    <row r="7750" spans="1:5" ht="15.5" x14ac:dyDescent="0.35">
      <c r="A7750" s="127" t="s">
        <v>42497</v>
      </c>
      <c r="B7750" s="128">
        <v>8000</v>
      </c>
      <c r="C7750" s="137"/>
      <c r="D7750" s="127" t="s">
        <v>42720</v>
      </c>
      <c r="E7750" s="258">
        <v>8000</v>
      </c>
    </row>
    <row r="7751" spans="1:5" ht="15.5" x14ac:dyDescent="0.35">
      <c r="A7751" s="127" t="s">
        <v>42498</v>
      </c>
      <c r="B7751" s="128">
        <v>8000</v>
      </c>
      <c r="C7751" s="137"/>
      <c r="D7751" s="127" t="s">
        <v>42721</v>
      </c>
      <c r="E7751" s="258">
        <v>8000</v>
      </c>
    </row>
    <row r="7752" spans="1:5" ht="15.5" x14ac:dyDescent="0.35">
      <c r="A7752" s="127" t="s">
        <v>42499</v>
      </c>
      <c r="B7752" s="128">
        <v>20000</v>
      </c>
      <c r="C7752" s="137"/>
      <c r="D7752" s="127" t="s">
        <v>42722</v>
      </c>
      <c r="E7752" s="258">
        <v>20000</v>
      </c>
    </row>
    <row r="7753" spans="1:5" ht="15.5" x14ac:dyDescent="0.35">
      <c r="A7753" s="127" t="s">
        <v>42500</v>
      </c>
      <c r="B7753" s="128">
        <v>30000</v>
      </c>
      <c r="C7753" s="137"/>
      <c r="D7753" s="127" t="s">
        <v>42723</v>
      </c>
      <c r="E7753" s="258">
        <v>30000</v>
      </c>
    </row>
    <row r="7754" spans="1:5" ht="15.5" x14ac:dyDescent="0.35">
      <c r="A7754" s="127" t="s">
        <v>42501</v>
      </c>
      <c r="B7754" s="128">
        <v>20000</v>
      </c>
      <c r="C7754" s="137"/>
      <c r="D7754" s="127" t="s">
        <v>42724</v>
      </c>
      <c r="E7754" s="258">
        <v>20000</v>
      </c>
    </row>
    <row r="7755" spans="1:5" ht="15.5" x14ac:dyDescent="0.35">
      <c r="A7755" s="127" t="s">
        <v>42502</v>
      </c>
      <c r="B7755" s="128">
        <v>60000</v>
      </c>
      <c r="C7755" s="137"/>
      <c r="D7755" s="127" t="s">
        <v>42725</v>
      </c>
      <c r="E7755" s="258">
        <v>60000</v>
      </c>
    </row>
    <row r="7756" spans="1:5" ht="15.5" x14ac:dyDescent="0.35">
      <c r="A7756" s="127" t="s">
        <v>42503</v>
      </c>
      <c r="B7756" s="128">
        <v>60000</v>
      </c>
      <c r="C7756" s="137"/>
      <c r="D7756" s="127" t="s">
        <v>42726</v>
      </c>
      <c r="E7756" s="258">
        <v>60000</v>
      </c>
    </row>
    <row r="7757" spans="1:5" ht="15.5" x14ac:dyDescent="0.35">
      <c r="A7757" s="127" t="s">
        <v>42504</v>
      </c>
      <c r="B7757" s="128">
        <v>60000</v>
      </c>
      <c r="C7757" s="137"/>
      <c r="D7757" s="127" t="s">
        <v>42727</v>
      </c>
      <c r="E7757" s="258">
        <v>60000</v>
      </c>
    </row>
    <row r="7758" spans="1:5" ht="15.5" x14ac:dyDescent="0.35">
      <c r="A7758" s="127" t="s">
        <v>42505</v>
      </c>
      <c r="B7758" s="128">
        <v>60000</v>
      </c>
      <c r="C7758" s="137"/>
      <c r="D7758" s="127" t="s">
        <v>42728</v>
      </c>
      <c r="E7758" s="258">
        <v>60000</v>
      </c>
    </row>
    <row r="7759" spans="1:5" ht="15.5" x14ac:dyDescent="0.35">
      <c r="A7759" s="127" t="s">
        <v>42506</v>
      </c>
      <c r="B7759" s="128">
        <v>60000</v>
      </c>
      <c r="C7759" s="137"/>
      <c r="D7759" s="127" t="s">
        <v>42729</v>
      </c>
      <c r="E7759" s="258">
        <v>60000</v>
      </c>
    </row>
    <row r="7760" spans="1:5" ht="15.5" x14ac:dyDescent="0.35">
      <c r="A7760" s="127" t="s">
        <v>42507</v>
      </c>
      <c r="B7760" s="128">
        <v>30000</v>
      </c>
      <c r="C7760" s="137"/>
      <c r="D7760" s="127" t="s">
        <v>42730</v>
      </c>
      <c r="E7760" s="258">
        <v>30000</v>
      </c>
    </row>
    <row r="7761" spans="1:5" ht="15.5" x14ac:dyDescent="0.35">
      <c r="A7761" s="127" t="s">
        <v>42508</v>
      </c>
      <c r="B7761" s="128">
        <v>8000</v>
      </c>
      <c r="C7761" s="137"/>
      <c r="D7761" s="127" t="s">
        <v>42731</v>
      </c>
      <c r="E7761" s="258">
        <v>8000</v>
      </c>
    </row>
    <row r="7762" spans="1:5" ht="15.5" x14ac:dyDescent="0.35">
      <c r="A7762" s="127" t="s">
        <v>42509</v>
      </c>
      <c r="B7762" s="128">
        <v>8000</v>
      </c>
      <c r="C7762" s="137"/>
      <c r="D7762" s="127" t="s">
        <v>42732</v>
      </c>
      <c r="E7762" s="258">
        <v>8000</v>
      </c>
    </row>
    <row r="7763" spans="1:5" ht="15.5" x14ac:dyDescent="0.35">
      <c r="A7763" s="127" t="s">
        <v>42510</v>
      </c>
      <c r="B7763" s="128">
        <v>30000</v>
      </c>
      <c r="C7763" s="137"/>
      <c r="D7763" s="127" t="s">
        <v>42733</v>
      </c>
      <c r="E7763" s="258">
        <v>30000</v>
      </c>
    </row>
    <row r="7764" spans="1:5" ht="15.5" x14ac:dyDescent="0.35">
      <c r="A7764" s="127" t="s">
        <v>42511</v>
      </c>
      <c r="B7764" s="128">
        <v>90000</v>
      </c>
      <c r="C7764" s="137"/>
      <c r="D7764" s="127" t="s">
        <v>42734</v>
      </c>
      <c r="E7764" s="258">
        <v>90000</v>
      </c>
    </row>
    <row r="7765" spans="1:5" ht="15.5" x14ac:dyDescent="0.35">
      <c r="A7765" s="127" t="s">
        <v>42512</v>
      </c>
      <c r="B7765" s="128">
        <v>60000</v>
      </c>
      <c r="C7765" s="137"/>
      <c r="D7765" s="127" t="s">
        <v>42735</v>
      </c>
      <c r="E7765" s="258">
        <v>60000</v>
      </c>
    </row>
    <row r="7766" spans="1:5" ht="15.5" x14ac:dyDescent="0.35">
      <c r="A7766" s="127" t="s">
        <v>42513</v>
      </c>
      <c r="B7766" s="128">
        <v>30000</v>
      </c>
      <c r="C7766" s="137"/>
      <c r="D7766" s="127" t="s">
        <v>42736</v>
      </c>
      <c r="E7766" s="258">
        <v>30000</v>
      </c>
    </row>
    <row r="7767" spans="1:5" ht="15.5" x14ac:dyDescent="0.35">
      <c r="A7767" s="127" t="s">
        <v>42514</v>
      </c>
      <c r="B7767" s="128">
        <v>8000</v>
      </c>
      <c r="C7767" s="137"/>
      <c r="D7767" s="127" t="s">
        <v>42737</v>
      </c>
      <c r="E7767" s="258">
        <v>8000</v>
      </c>
    </row>
    <row r="7768" spans="1:5" ht="15.5" x14ac:dyDescent="0.35">
      <c r="A7768" s="127" t="s">
        <v>42515</v>
      </c>
      <c r="B7768" s="128">
        <v>20000</v>
      </c>
      <c r="C7768" s="137"/>
      <c r="D7768" s="127" t="s">
        <v>42738</v>
      </c>
      <c r="E7768" s="258">
        <v>20000</v>
      </c>
    </row>
    <row r="7769" spans="1:5" ht="15.5" x14ac:dyDescent="0.35">
      <c r="A7769" s="127" t="s">
        <v>42516</v>
      </c>
      <c r="B7769" s="128">
        <v>90000</v>
      </c>
      <c r="C7769" s="137"/>
      <c r="D7769" s="127" t="s">
        <v>42739</v>
      </c>
      <c r="E7769" s="258">
        <v>90000</v>
      </c>
    </row>
    <row r="7770" spans="1:5" ht="15.5" x14ac:dyDescent="0.35">
      <c r="A7770" s="127" t="s">
        <v>42517</v>
      </c>
      <c r="B7770" s="128">
        <v>150000</v>
      </c>
      <c r="C7770" s="137"/>
      <c r="D7770" s="127" t="s">
        <v>42740</v>
      </c>
      <c r="E7770" s="258">
        <v>150000</v>
      </c>
    </row>
    <row r="7771" spans="1:5" ht="15.5" x14ac:dyDescent="0.35">
      <c r="A7771" s="127" t="s">
        <v>42518</v>
      </c>
      <c r="B7771" s="128">
        <v>8000</v>
      </c>
      <c r="C7771" s="137"/>
      <c r="D7771" s="127" t="s">
        <v>42741</v>
      </c>
      <c r="E7771" s="258">
        <v>8000</v>
      </c>
    </row>
    <row r="7772" spans="1:5" ht="15.5" x14ac:dyDescent="0.35">
      <c r="A7772" s="127" t="s">
        <v>42519</v>
      </c>
      <c r="B7772" s="128">
        <v>8000</v>
      </c>
      <c r="C7772" s="137"/>
      <c r="D7772" s="127" t="s">
        <v>42742</v>
      </c>
      <c r="E7772" s="258">
        <v>8000</v>
      </c>
    </row>
    <row r="7773" spans="1:5" ht="15.5" x14ac:dyDescent="0.35">
      <c r="A7773" s="127" t="s">
        <v>42520</v>
      </c>
      <c r="B7773" s="128">
        <v>8000</v>
      </c>
      <c r="C7773" s="137"/>
      <c r="D7773" s="127" t="s">
        <v>42743</v>
      </c>
      <c r="E7773" s="258">
        <v>8000</v>
      </c>
    </row>
    <row r="7774" spans="1:5" ht="15.5" x14ac:dyDescent="0.35">
      <c r="A7774" s="127" t="s">
        <v>42521</v>
      </c>
      <c r="B7774" s="128">
        <v>8000</v>
      </c>
      <c r="C7774" s="137"/>
      <c r="D7774" s="127" t="s">
        <v>42744</v>
      </c>
      <c r="E7774" s="258">
        <v>8000</v>
      </c>
    </row>
    <row r="7775" spans="1:5" ht="15.5" x14ac:dyDescent="0.35">
      <c r="A7775" s="127" t="s">
        <v>42522</v>
      </c>
      <c r="B7775" s="128">
        <v>8000</v>
      </c>
      <c r="C7775" s="137"/>
      <c r="D7775" s="127" t="s">
        <v>42745</v>
      </c>
      <c r="E7775" s="258">
        <v>8000</v>
      </c>
    </row>
    <row r="7776" spans="1:5" ht="15.5" x14ac:dyDescent="0.35">
      <c r="A7776" s="127" t="s">
        <v>42523</v>
      </c>
      <c r="B7776" s="128">
        <v>8000</v>
      </c>
      <c r="C7776" s="137"/>
      <c r="D7776" s="127" t="s">
        <v>42746</v>
      </c>
      <c r="E7776" s="258">
        <v>8000</v>
      </c>
    </row>
    <row r="7777" spans="1:5" ht="15.5" x14ac:dyDescent="0.35">
      <c r="A7777" s="127" t="s">
        <v>42524</v>
      </c>
      <c r="B7777" s="128">
        <v>8000</v>
      </c>
      <c r="C7777" s="137"/>
      <c r="D7777" s="127" t="s">
        <v>42747</v>
      </c>
      <c r="E7777" s="258">
        <v>8000</v>
      </c>
    </row>
    <row r="7778" spans="1:5" ht="15.5" x14ac:dyDescent="0.35">
      <c r="A7778" s="127" t="s">
        <v>42525</v>
      </c>
      <c r="B7778" s="128">
        <v>20000</v>
      </c>
      <c r="C7778" s="137"/>
      <c r="D7778" s="127" t="s">
        <v>42748</v>
      </c>
      <c r="E7778" s="258">
        <v>20000</v>
      </c>
    </row>
    <row r="7779" spans="1:5" ht="15.5" x14ac:dyDescent="0.35">
      <c r="A7779" s="127" t="s">
        <v>42526</v>
      </c>
      <c r="B7779" s="128">
        <v>60000</v>
      </c>
      <c r="C7779" s="137"/>
      <c r="D7779" s="127" t="s">
        <v>42749</v>
      </c>
      <c r="E7779" s="258">
        <v>60000</v>
      </c>
    </row>
    <row r="7780" spans="1:5" ht="15.5" x14ac:dyDescent="0.35">
      <c r="A7780" s="127" t="s">
        <v>42527</v>
      </c>
      <c r="B7780" s="128">
        <v>60000</v>
      </c>
      <c r="C7780" s="137"/>
      <c r="D7780" s="127" t="s">
        <v>42750</v>
      </c>
      <c r="E7780" s="258">
        <v>60000</v>
      </c>
    </row>
    <row r="7781" spans="1:5" ht="15.5" x14ac:dyDescent="0.35">
      <c r="A7781" s="127" t="s">
        <v>42528</v>
      </c>
      <c r="B7781" s="128">
        <v>150000</v>
      </c>
      <c r="C7781" s="137"/>
      <c r="D7781" s="127" t="s">
        <v>42751</v>
      </c>
      <c r="E7781" s="258">
        <v>150000</v>
      </c>
    </row>
    <row r="7782" spans="1:5" ht="15.5" x14ac:dyDescent="0.35">
      <c r="A7782" s="127" t="s">
        <v>42529</v>
      </c>
      <c r="B7782" s="128">
        <v>8000</v>
      </c>
      <c r="C7782" s="137"/>
      <c r="D7782" s="127" t="s">
        <v>42752</v>
      </c>
      <c r="E7782" s="258">
        <v>8000</v>
      </c>
    </row>
    <row r="7783" spans="1:5" ht="15.5" x14ac:dyDescent="0.35">
      <c r="A7783" s="127" t="s">
        <v>42530</v>
      </c>
      <c r="B7783" s="128">
        <v>8000</v>
      </c>
      <c r="C7783" s="137"/>
      <c r="D7783" s="127" t="s">
        <v>42753</v>
      </c>
      <c r="E7783" s="258">
        <v>8000</v>
      </c>
    </row>
    <row r="7784" spans="1:5" ht="15.5" x14ac:dyDescent="0.35">
      <c r="A7784" s="127" t="s">
        <v>42531</v>
      </c>
      <c r="B7784" s="128">
        <v>150000</v>
      </c>
      <c r="C7784" s="137"/>
      <c r="D7784" s="127" t="s">
        <v>42754</v>
      </c>
      <c r="E7784" s="258">
        <v>150000</v>
      </c>
    </row>
    <row r="7785" spans="1:5" ht="15.5" x14ac:dyDescent="0.35">
      <c r="A7785" s="127" t="s">
        <v>42532</v>
      </c>
      <c r="B7785" s="128">
        <v>20000</v>
      </c>
      <c r="C7785" s="137"/>
      <c r="D7785" s="127" t="s">
        <v>42755</v>
      </c>
      <c r="E7785" s="258">
        <v>20000</v>
      </c>
    </row>
    <row r="7786" spans="1:5" ht="15.5" x14ac:dyDescent="0.35">
      <c r="A7786" s="127" t="s">
        <v>42533</v>
      </c>
      <c r="B7786" s="128">
        <v>30000</v>
      </c>
      <c r="C7786" s="137"/>
      <c r="D7786" s="127" t="s">
        <v>42756</v>
      </c>
      <c r="E7786" s="258">
        <v>30000</v>
      </c>
    </row>
    <row r="7787" spans="1:5" ht="15.5" x14ac:dyDescent="0.35">
      <c r="A7787" s="127" t="s">
        <v>42534</v>
      </c>
      <c r="B7787" s="128">
        <v>30000</v>
      </c>
      <c r="C7787" s="137"/>
      <c r="D7787" s="127" t="s">
        <v>42757</v>
      </c>
      <c r="E7787" s="258">
        <v>30000</v>
      </c>
    </row>
    <row r="7788" spans="1:5" ht="15.5" x14ac:dyDescent="0.35">
      <c r="A7788" s="127" t="s">
        <v>42535</v>
      </c>
      <c r="B7788" s="128">
        <v>30000</v>
      </c>
      <c r="C7788" s="137"/>
      <c r="D7788" s="127" t="s">
        <v>42758</v>
      </c>
      <c r="E7788" s="258">
        <v>30000</v>
      </c>
    </row>
    <row r="7789" spans="1:5" ht="15.5" x14ac:dyDescent="0.35">
      <c r="A7789" s="127" t="s">
        <v>42536</v>
      </c>
      <c r="B7789" s="128">
        <v>8000</v>
      </c>
      <c r="C7789" s="137"/>
      <c r="D7789" s="127" t="s">
        <v>42759</v>
      </c>
      <c r="E7789" s="258">
        <v>8000</v>
      </c>
    </row>
    <row r="7790" spans="1:5" ht="15.5" x14ac:dyDescent="0.35">
      <c r="A7790" s="127" t="s">
        <v>42537</v>
      </c>
      <c r="B7790" s="128">
        <v>150000</v>
      </c>
      <c r="C7790" s="137"/>
      <c r="D7790" s="127" t="s">
        <v>42760</v>
      </c>
      <c r="E7790" s="258">
        <v>150000</v>
      </c>
    </row>
    <row r="7791" spans="1:5" ht="15.5" x14ac:dyDescent="0.35">
      <c r="A7791" s="127" t="s">
        <v>42538</v>
      </c>
      <c r="B7791" s="128">
        <v>30000</v>
      </c>
      <c r="C7791" s="137"/>
      <c r="D7791" s="127" t="s">
        <v>42761</v>
      </c>
      <c r="E7791" s="258">
        <v>30000</v>
      </c>
    </row>
    <row r="7792" spans="1:5" ht="15.5" x14ac:dyDescent="0.35">
      <c r="A7792" s="127" t="s">
        <v>42539</v>
      </c>
      <c r="B7792" s="128">
        <v>20000</v>
      </c>
      <c r="C7792" s="137"/>
      <c r="D7792" s="127" t="s">
        <v>42762</v>
      </c>
      <c r="E7792" s="258">
        <v>20000</v>
      </c>
    </row>
    <row r="7793" spans="1:5" ht="15.5" x14ac:dyDescent="0.35">
      <c r="A7793" s="127" t="s">
        <v>42540</v>
      </c>
      <c r="B7793" s="128">
        <v>20000</v>
      </c>
      <c r="C7793" s="137"/>
      <c r="D7793" s="127" t="s">
        <v>42763</v>
      </c>
      <c r="E7793" s="258">
        <v>20000</v>
      </c>
    </row>
    <row r="7794" spans="1:5" ht="15.5" x14ac:dyDescent="0.35">
      <c r="A7794" s="127" t="s">
        <v>42541</v>
      </c>
      <c r="B7794" s="128">
        <v>60000</v>
      </c>
      <c r="C7794" s="137"/>
      <c r="D7794" s="127" t="s">
        <v>42764</v>
      </c>
      <c r="E7794" s="258">
        <v>60000</v>
      </c>
    </row>
    <row r="7795" spans="1:5" ht="15.5" x14ac:dyDescent="0.35">
      <c r="A7795" s="127" t="s">
        <v>42542</v>
      </c>
      <c r="B7795" s="128">
        <v>60000</v>
      </c>
      <c r="C7795" s="137"/>
      <c r="D7795" s="127" t="s">
        <v>42765</v>
      </c>
      <c r="E7795" s="258">
        <v>60000</v>
      </c>
    </row>
    <row r="7796" spans="1:5" ht="15.5" x14ac:dyDescent="0.35">
      <c r="A7796" s="127" t="s">
        <v>42543</v>
      </c>
      <c r="B7796" s="128">
        <v>30000</v>
      </c>
      <c r="C7796" s="137"/>
      <c r="D7796" s="127" t="s">
        <v>42766</v>
      </c>
      <c r="E7796" s="258">
        <v>30000</v>
      </c>
    </row>
    <row r="7797" spans="1:5" ht="15.5" x14ac:dyDescent="0.35">
      <c r="A7797" s="127" t="s">
        <v>42544</v>
      </c>
      <c r="B7797" s="128">
        <v>60000</v>
      </c>
      <c r="C7797" s="137"/>
      <c r="D7797" s="127" t="s">
        <v>42767</v>
      </c>
      <c r="E7797" s="258">
        <v>60000</v>
      </c>
    </row>
    <row r="7798" spans="1:5" ht="15.5" x14ac:dyDescent="0.35">
      <c r="A7798" s="127" t="s">
        <v>42545</v>
      </c>
      <c r="B7798" s="128">
        <v>60000</v>
      </c>
      <c r="C7798" s="137"/>
      <c r="D7798" s="127" t="s">
        <v>42768</v>
      </c>
      <c r="E7798" s="258">
        <v>60000</v>
      </c>
    </row>
    <row r="7799" spans="1:5" ht="15.5" x14ac:dyDescent="0.35">
      <c r="A7799" s="127" t="s">
        <v>42546</v>
      </c>
      <c r="B7799" s="128">
        <v>8000</v>
      </c>
      <c r="C7799" s="137"/>
      <c r="D7799" s="127" t="s">
        <v>42769</v>
      </c>
      <c r="E7799" s="258">
        <v>8000</v>
      </c>
    </row>
    <row r="7800" spans="1:5" ht="15.5" x14ac:dyDescent="0.35">
      <c r="A7800" s="127" t="s">
        <v>42547</v>
      </c>
      <c r="B7800" s="128">
        <v>60000</v>
      </c>
      <c r="C7800" s="137"/>
      <c r="D7800" s="127" t="s">
        <v>42770</v>
      </c>
      <c r="E7800" s="258">
        <v>60000</v>
      </c>
    </row>
    <row r="7801" spans="1:5" ht="15.5" x14ac:dyDescent="0.35">
      <c r="A7801" s="127" t="s">
        <v>42548</v>
      </c>
      <c r="B7801" s="128">
        <v>20000</v>
      </c>
      <c r="C7801" s="137"/>
      <c r="D7801" s="127" t="s">
        <v>42771</v>
      </c>
      <c r="E7801" s="258">
        <v>20000</v>
      </c>
    </row>
    <row r="7802" spans="1:5" ht="15.5" x14ac:dyDescent="0.35">
      <c r="A7802" s="127" t="s">
        <v>42549</v>
      </c>
      <c r="B7802" s="128">
        <v>20000</v>
      </c>
      <c r="C7802" s="137"/>
      <c r="D7802" s="127" t="s">
        <v>42772</v>
      </c>
      <c r="E7802" s="258">
        <v>20000</v>
      </c>
    </row>
    <row r="7803" spans="1:5" ht="15.5" x14ac:dyDescent="0.35">
      <c r="A7803" s="127" t="s">
        <v>42550</v>
      </c>
      <c r="B7803" s="128">
        <v>60000</v>
      </c>
      <c r="C7803" s="137"/>
      <c r="D7803" s="127" t="s">
        <v>42773</v>
      </c>
      <c r="E7803" s="258">
        <v>60000</v>
      </c>
    </row>
    <row r="7804" spans="1:5" ht="15.5" x14ac:dyDescent="0.35">
      <c r="A7804" s="127" t="s">
        <v>42551</v>
      </c>
      <c r="B7804" s="128">
        <v>20000</v>
      </c>
      <c r="C7804" s="137"/>
      <c r="D7804" s="127" t="s">
        <v>42774</v>
      </c>
      <c r="E7804" s="258">
        <v>20000</v>
      </c>
    </row>
    <row r="7805" spans="1:5" ht="15.5" x14ac:dyDescent="0.35">
      <c r="A7805" s="127" t="s">
        <v>42552</v>
      </c>
      <c r="B7805" s="128">
        <v>60000</v>
      </c>
      <c r="C7805" s="137"/>
      <c r="D7805" s="127" t="s">
        <v>42775</v>
      </c>
      <c r="E7805" s="258">
        <v>60000</v>
      </c>
    </row>
    <row r="7806" spans="1:5" ht="15.5" x14ac:dyDescent="0.35">
      <c r="A7806" s="127" t="s">
        <v>42553</v>
      </c>
      <c r="B7806" s="128">
        <v>8000</v>
      </c>
      <c r="C7806" s="137"/>
      <c r="D7806" s="127" t="s">
        <v>42776</v>
      </c>
      <c r="E7806" s="258">
        <v>8000</v>
      </c>
    </row>
    <row r="7807" spans="1:5" ht="15.5" x14ac:dyDescent="0.35">
      <c r="A7807" s="127" t="s">
        <v>42554</v>
      </c>
      <c r="B7807" s="128">
        <v>8000</v>
      </c>
      <c r="C7807" s="137"/>
      <c r="D7807" s="127" t="s">
        <v>42777</v>
      </c>
      <c r="E7807" s="258">
        <v>8000</v>
      </c>
    </row>
    <row r="7808" spans="1:5" ht="15.5" x14ac:dyDescent="0.35">
      <c r="A7808" s="127" t="s">
        <v>42555</v>
      </c>
      <c r="B7808" s="128">
        <v>8000</v>
      </c>
      <c r="C7808" s="137"/>
      <c r="D7808" s="127" t="s">
        <v>42778</v>
      </c>
      <c r="E7808" s="258">
        <v>8000</v>
      </c>
    </row>
    <row r="7809" spans="1:5" ht="15.5" x14ac:dyDescent="0.35">
      <c r="A7809" s="127" t="s">
        <v>42556</v>
      </c>
      <c r="B7809" s="128">
        <v>20000</v>
      </c>
      <c r="C7809" s="137"/>
      <c r="D7809" s="127" t="s">
        <v>42779</v>
      </c>
      <c r="E7809" s="258">
        <v>20000</v>
      </c>
    </row>
    <row r="7810" spans="1:5" ht="15.5" x14ac:dyDescent="0.35">
      <c r="A7810" s="127" t="s">
        <v>42557</v>
      </c>
      <c r="B7810" s="128">
        <v>60000</v>
      </c>
      <c r="C7810" s="137"/>
      <c r="D7810" s="127" t="s">
        <v>42780</v>
      </c>
      <c r="E7810" s="258">
        <v>60000</v>
      </c>
    </row>
    <row r="7811" spans="1:5" ht="15.5" x14ac:dyDescent="0.35">
      <c r="A7811" s="127" t="s">
        <v>42558</v>
      </c>
      <c r="B7811" s="128">
        <v>20000</v>
      </c>
      <c r="C7811" s="137"/>
      <c r="D7811" s="127" t="s">
        <v>42781</v>
      </c>
      <c r="E7811" s="258">
        <v>20000</v>
      </c>
    </row>
    <row r="7812" spans="1:5" ht="15.5" x14ac:dyDescent="0.35">
      <c r="A7812" s="127" t="s">
        <v>42559</v>
      </c>
      <c r="B7812" s="128">
        <v>30000</v>
      </c>
      <c r="C7812" s="137"/>
      <c r="D7812" s="127" t="s">
        <v>42782</v>
      </c>
      <c r="E7812" s="258">
        <v>30000</v>
      </c>
    </row>
    <row r="7813" spans="1:5" ht="15.5" x14ac:dyDescent="0.35">
      <c r="A7813" s="127" t="s">
        <v>42560</v>
      </c>
      <c r="B7813" s="128">
        <v>12044</v>
      </c>
      <c r="C7813" s="137"/>
      <c r="D7813" s="127" t="s">
        <v>42783</v>
      </c>
      <c r="E7813" s="258">
        <v>12044</v>
      </c>
    </row>
    <row r="7814" spans="1:5" ht="15.5" x14ac:dyDescent="0.35">
      <c r="A7814" s="127" t="s">
        <v>42561</v>
      </c>
      <c r="B7814" s="128">
        <v>19122</v>
      </c>
      <c r="C7814" s="137"/>
      <c r="D7814" s="127" t="s">
        <v>42784</v>
      </c>
      <c r="E7814" s="258">
        <v>19122</v>
      </c>
    </row>
    <row r="7815" spans="1:5" ht="15.5" x14ac:dyDescent="0.35">
      <c r="A7815" s="127" t="s">
        <v>42562</v>
      </c>
      <c r="B7815" s="128">
        <v>237014</v>
      </c>
      <c r="C7815" s="137"/>
      <c r="D7815" s="127" t="s">
        <v>42785</v>
      </c>
      <c r="E7815" s="258">
        <v>237014</v>
      </c>
    </row>
    <row r="7816" spans="1:5" ht="15.5" x14ac:dyDescent="0.35">
      <c r="A7816" s="127" t="s">
        <v>42563</v>
      </c>
      <c r="B7816" s="128">
        <v>33352</v>
      </c>
      <c r="C7816" s="137"/>
      <c r="D7816" s="127" t="s">
        <v>42786</v>
      </c>
      <c r="E7816" s="258">
        <v>33352</v>
      </c>
    </row>
    <row r="7817" spans="1:5" ht="15.5" x14ac:dyDescent="0.35">
      <c r="A7817" s="127" t="s">
        <v>42564</v>
      </c>
      <c r="B7817" s="128">
        <v>36210</v>
      </c>
      <c r="C7817" s="137"/>
      <c r="D7817" s="127" t="s">
        <v>42787</v>
      </c>
      <c r="E7817" s="258">
        <v>36210</v>
      </c>
    </row>
    <row r="7818" spans="1:5" ht="15.5" x14ac:dyDescent="0.35">
      <c r="A7818" s="127" t="s">
        <v>42565</v>
      </c>
      <c r="B7818" s="128">
        <v>47760</v>
      </c>
      <c r="C7818" s="137"/>
      <c r="D7818" s="127" t="s">
        <v>42788</v>
      </c>
      <c r="E7818" s="258">
        <v>47760</v>
      </c>
    </row>
    <row r="7819" spans="1:5" ht="15.5" x14ac:dyDescent="0.35">
      <c r="A7819" s="127" t="s">
        <v>42566</v>
      </c>
      <c r="B7819" s="128">
        <v>14931</v>
      </c>
      <c r="C7819" s="137"/>
      <c r="D7819" s="127" t="s">
        <v>42789</v>
      </c>
      <c r="E7819" s="258">
        <v>14931</v>
      </c>
    </row>
    <row r="7820" spans="1:5" ht="15.5" x14ac:dyDescent="0.35">
      <c r="A7820" s="127" t="s">
        <v>42567</v>
      </c>
      <c r="B7820" s="128">
        <v>56839</v>
      </c>
      <c r="C7820" s="137"/>
      <c r="D7820" s="127" t="s">
        <v>42790</v>
      </c>
      <c r="E7820" s="258">
        <v>56839</v>
      </c>
    </row>
    <row r="7821" spans="1:5" ht="15.5" x14ac:dyDescent="0.35">
      <c r="A7821" s="127" t="s">
        <v>42568</v>
      </c>
      <c r="B7821" s="128">
        <v>19816</v>
      </c>
      <c r="C7821" s="137"/>
      <c r="D7821" s="127" t="s">
        <v>42791</v>
      </c>
      <c r="E7821" s="258">
        <v>19816</v>
      </c>
    </row>
    <row r="7822" spans="1:5" ht="15.5" x14ac:dyDescent="0.35">
      <c r="A7822" s="127" t="s">
        <v>42569</v>
      </c>
      <c r="B7822" s="128">
        <v>58909</v>
      </c>
      <c r="C7822" s="137"/>
      <c r="D7822" s="127" t="s">
        <v>42792</v>
      </c>
      <c r="E7822" s="258">
        <v>58909</v>
      </c>
    </row>
    <row r="7823" spans="1:5" ht="15.5" x14ac:dyDescent="0.35">
      <c r="A7823" s="127" t="s">
        <v>42570</v>
      </c>
      <c r="B7823" s="128">
        <v>145401</v>
      </c>
      <c r="C7823" s="137"/>
      <c r="D7823" s="127" t="s">
        <v>42793</v>
      </c>
      <c r="E7823" s="258">
        <v>145401</v>
      </c>
    </row>
    <row r="7824" spans="1:5" ht="15.5" x14ac:dyDescent="0.35">
      <c r="A7824" s="127" t="s">
        <v>42571</v>
      </c>
      <c r="B7824" s="128">
        <v>232236</v>
      </c>
      <c r="C7824" s="137"/>
      <c r="D7824" s="127" t="s">
        <v>42794</v>
      </c>
      <c r="E7824" s="258">
        <v>232236</v>
      </c>
    </row>
    <row r="7825" spans="1:5" ht="15.5" x14ac:dyDescent="0.35">
      <c r="A7825" s="127" t="s">
        <v>42572</v>
      </c>
      <c r="B7825" s="128">
        <v>56070</v>
      </c>
      <c r="C7825" s="137"/>
      <c r="D7825" s="127" t="s">
        <v>42795</v>
      </c>
      <c r="E7825" s="258">
        <v>56070</v>
      </c>
    </row>
    <row r="7826" spans="1:5" ht="15.5" x14ac:dyDescent="0.35">
      <c r="A7826" s="127" t="s">
        <v>42573</v>
      </c>
      <c r="B7826" s="128">
        <v>143907</v>
      </c>
      <c r="C7826" s="137"/>
      <c r="D7826" s="127" t="s">
        <v>42796</v>
      </c>
      <c r="E7826" s="258">
        <v>143907</v>
      </c>
    </row>
    <row r="7827" spans="1:5" ht="15.5" x14ac:dyDescent="0.35">
      <c r="A7827" s="127" t="s">
        <v>42574</v>
      </c>
      <c r="B7827" s="128">
        <v>51914</v>
      </c>
      <c r="C7827" s="137"/>
      <c r="D7827" s="127" t="s">
        <v>42797</v>
      </c>
      <c r="E7827" s="258">
        <v>51914</v>
      </c>
    </row>
    <row r="7828" spans="1:5" ht="15.5" x14ac:dyDescent="0.35">
      <c r="A7828" s="127" t="s">
        <v>42575</v>
      </c>
      <c r="B7828" s="128">
        <v>89501</v>
      </c>
      <c r="C7828" s="137"/>
      <c r="D7828" s="127" t="s">
        <v>42798</v>
      </c>
      <c r="E7828" s="258">
        <v>89501</v>
      </c>
    </row>
    <row r="7829" spans="1:5" ht="15.5" x14ac:dyDescent="0.35">
      <c r="A7829" s="127" t="s">
        <v>42576</v>
      </c>
      <c r="B7829" s="128">
        <v>182422</v>
      </c>
      <c r="C7829" s="137"/>
      <c r="D7829" s="127" t="s">
        <v>42799</v>
      </c>
      <c r="E7829" s="258">
        <v>182422</v>
      </c>
    </row>
    <row r="7830" spans="1:5" ht="15.5" x14ac:dyDescent="0.35">
      <c r="A7830" s="127" t="s">
        <v>42577</v>
      </c>
      <c r="B7830" s="128">
        <v>92118</v>
      </c>
      <c r="C7830" s="137"/>
      <c r="D7830" s="127" t="s">
        <v>42800</v>
      </c>
      <c r="E7830" s="258">
        <v>92118</v>
      </c>
    </row>
    <row r="7831" spans="1:5" ht="15.5" x14ac:dyDescent="0.35">
      <c r="A7831" s="127" t="s">
        <v>42578</v>
      </c>
      <c r="B7831" s="128">
        <v>35280</v>
      </c>
      <c r="C7831" s="137"/>
      <c r="D7831" s="127" t="s">
        <v>42801</v>
      </c>
      <c r="E7831" s="258">
        <v>35280</v>
      </c>
    </row>
    <row r="7832" spans="1:5" ht="15.5" x14ac:dyDescent="0.35">
      <c r="A7832" s="127" t="s">
        <v>42579</v>
      </c>
      <c r="B7832" s="128">
        <v>21809</v>
      </c>
      <c r="C7832" s="137"/>
      <c r="D7832" s="127" t="s">
        <v>42802</v>
      </c>
      <c r="E7832" s="258">
        <v>21809</v>
      </c>
    </row>
    <row r="7833" spans="1:5" ht="15.5" x14ac:dyDescent="0.35">
      <c r="A7833" s="127" t="s">
        <v>42580</v>
      </c>
      <c r="B7833" s="128">
        <v>111405</v>
      </c>
      <c r="C7833" s="137"/>
      <c r="D7833" s="127" t="s">
        <v>42803</v>
      </c>
      <c r="E7833" s="258">
        <v>111405</v>
      </c>
    </row>
    <row r="7834" spans="1:5" ht="15.5" x14ac:dyDescent="0.35">
      <c r="A7834" s="127" t="s">
        <v>42581</v>
      </c>
      <c r="B7834" s="128">
        <v>20950</v>
      </c>
      <c r="C7834" s="137"/>
      <c r="D7834" s="127" t="s">
        <v>42804</v>
      </c>
      <c r="E7834" s="258">
        <v>20950</v>
      </c>
    </row>
    <row r="7835" spans="1:5" ht="15.5" x14ac:dyDescent="0.35">
      <c r="A7835" s="127" t="s">
        <v>42582</v>
      </c>
      <c r="B7835" s="128">
        <v>149406</v>
      </c>
      <c r="C7835" s="137"/>
      <c r="D7835" s="127" t="s">
        <v>42805</v>
      </c>
      <c r="E7835" s="258">
        <v>149406</v>
      </c>
    </row>
    <row r="7836" spans="1:5" ht="15.5" x14ac:dyDescent="0.35">
      <c r="A7836" s="127" t="s">
        <v>42583</v>
      </c>
      <c r="B7836" s="128">
        <v>43280</v>
      </c>
      <c r="C7836" s="137"/>
      <c r="D7836" s="127" t="s">
        <v>42806</v>
      </c>
      <c r="E7836" s="258">
        <v>43280</v>
      </c>
    </row>
    <row r="7837" spans="1:5" ht="15.5" x14ac:dyDescent="0.35">
      <c r="A7837" s="127" t="s">
        <v>42584</v>
      </c>
      <c r="B7837" s="128">
        <v>28506</v>
      </c>
      <c r="C7837" s="137"/>
      <c r="D7837" s="127" t="s">
        <v>42807</v>
      </c>
      <c r="E7837" s="258">
        <v>28506</v>
      </c>
    </row>
    <row r="7838" spans="1:5" ht="15.5" x14ac:dyDescent="0.35">
      <c r="A7838" s="127" t="s">
        <v>42585</v>
      </c>
      <c r="B7838" s="128">
        <v>442010</v>
      </c>
      <c r="C7838" s="137"/>
      <c r="D7838" s="127" t="s">
        <v>42808</v>
      </c>
      <c r="E7838" s="258">
        <v>442010</v>
      </c>
    </row>
    <row r="7839" spans="1:5" ht="15.5" x14ac:dyDescent="0.35">
      <c r="A7839" s="127" t="s">
        <v>42586</v>
      </c>
      <c r="B7839" s="128">
        <v>24991</v>
      </c>
      <c r="C7839" s="137"/>
      <c r="D7839" s="127" t="s">
        <v>42809</v>
      </c>
      <c r="E7839" s="258">
        <v>24991</v>
      </c>
    </row>
    <row r="7840" spans="1:5" ht="15.5" x14ac:dyDescent="0.35">
      <c r="A7840" s="127" t="s">
        <v>42587</v>
      </c>
      <c r="B7840" s="128">
        <v>52455</v>
      </c>
      <c r="C7840" s="137"/>
      <c r="D7840" s="127" t="s">
        <v>42810</v>
      </c>
      <c r="E7840" s="258">
        <v>52455</v>
      </c>
    </row>
    <row r="7841" spans="1:5" ht="15.5" x14ac:dyDescent="0.35">
      <c r="A7841" s="127" t="s">
        <v>42588</v>
      </c>
      <c r="B7841" s="128">
        <v>98711</v>
      </c>
      <c r="C7841" s="137"/>
      <c r="D7841" s="127" t="s">
        <v>42811</v>
      </c>
      <c r="E7841" s="258">
        <v>98711</v>
      </c>
    </row>
    <row r="7842" spans="1:5" ht="15.5" x14ac:dyDescent="0.35">
      <c r="A7842" s="127" t="s">
        <v>42589</v>
      </c>
      <c r="B7842" s="128">
        <v>45061</v>
      </c>
      <c r="C7842" s="137"/>
      <c r="D7842" s="127" t="s">
        <v>42812</v>
      </c>
      <c r="E7842" s="258">
        <v>45061</v>
      </c>
    </row>
    <row r="7843" spans="1:5" ht="15.5" x14ac:dyDescent="0.35">
      <c r="A7843" s="127" t="s">
        <v>42590</v>
      </c>
      <c r="B7843" s="128">
        <v>45972</v>
      </c>
      <c r="C7843" s="137"/>
      <c r="D7843" s="127" t="s">
        <v>42813</v>
      </c>
      <c r="E7843" s="258">
        <v>45972</v>
      </c>
    </row>
    <row r="7844" spans="1:5" ht="15.5" x14ac:dyDescent="0.35">
      <c r="A7844" s="127" t="s">
        <v>42591</v>
      </c>
      <c r="B7844" s="128">
        <v>43886</v>
      </c>
      <c r="C7844" s="137"/>
      <c r="D7844" s="127" t="s">
        <v>42814</v>
      </c>
      <c r="E7844" s="258">
        <v>43886</v>
      </c>
    </row>
    <row r="7845" spans="1:5" ht="15.5" x14ac:dyDescent="0.35">
      <c r="A7845" s="127" t="s">
        <v>42592</v>
      </c>
      <c r="B7845" s="128">
        <v>114965</v>
      </c>
      <c r="C7845" s="137"/>
      <c r="D7845" s="127" t="s">
        <v>42815</v>
      </c>
      <c r="E7845" s="258">
        <v>114965</v>
      </c>
    </row>
    <row r="7846" spans="1:5" ht="15.5" x14ac:dyDescent="0.35">
      <c r="A7846" s="127" t="s">
        <v>42593</v>
      </c>
      <c r="B7846" s="128">
        <v>434218</v>
      </c>
      <c r="C7846" s="137"/>
      <c r="D7846" s="127" t="s">
        <v>42816</v>
      </c>
      <c r="E7846" s="258">
        <v>434218</v>
      </c>
    </row>
    <row r="7847" spans="1:5" ht="15.5" x14ac:dyDescent="0.35">
      <c r="A7847" s="127" t="s">
        <v>42594</v>
      </c>
      <c r="B7847" s="128">
        <v>68016</v>
      </c>
      <c r="C7847" s="137"/>
      <c r="D7847" s="127" t="s">
        <v>42817</v>
      </c>
      <c r="E7847" s="258">
        <v>68016</v>
      </c>
    </row>
    <row r="7848" spans="1:5" ht="15.5" x14ac:dyDescent="0.35">
      <c r="A7848" s="127" t="s">
        <v>42595</v>
      </c>
      <c r="B7848" s="128">
        <v>467638</v>
      </c>
      <c r="C7848" s="137"/>
      <c r="D7848" s="127" t="s">
        <v>42818</v>
      </c>
      <c r="E7848" s="258">
        <v>467638</v>
      </c>
    </row>
    <row r="7849" spans="1:5" ht="15.5" x14ac:dyDescent="0.35">
      <c r="A7849" s="127" t="s">
        <v>42596</v>
      </c>
      <c r="B7849" s="128">
        <v>5739</v>
      </c>
      <c r="C7849" s="137"/>
      <c r="D7849" s="127" t="s">
        <v>42819</v>
      </c>
      <c r="E7849" s="258">
        <v>5739</v>
      </c>
    </row>
    <row r="7850" spans="1:5" ht="15.5" x14ac:dyDescent="0.35">
      <c r="A7850" s="127" t="s">
        <v>42597</v>
      </c>
      <c r="B7850" s="128">
        <v>76935</v>
      </c>
      <c r="C7850" s="137"/>
      <c r="D7850" s="127" t="s">
        <v>42820</v>
      </c>
      <c r="E7850" s="258">
        <v>76935</v>
      </c>
    </row>
    <row r="7851" spans="1:5" ht="15.5" x14ac:dyDescent="0.35">
      <c r="A7851" s="127" t="s">
        <v>42598</v>
      </c>
      <c r="B7851" s="128">
        <v>306467</v>
      </c>
      <c r="C7851" s="137"/>
      <c r="D7851" s="127" t="s">
        <v>42821</v>
      </c>
      <c r="E7851" s="258">
        <v>306467</v>
      </c>
    </row>
    <row r="7852" spans="1:5" ht="15.5" x14ac:dyDescent="0.35">
      <c r="A7852" s="127" t="s">
        <v>42599</v>
      </c>
      <c r="B7852" s="128">
        <v>10039</v>
      </c>
      <c r="C7852" s="137"/>
      <c r="D7852" s="127" t="s">
        <v>42822</v>
      </c>
      <c r="E7852" s="258">
        <v>10039</v>
      </c>
    </row>
    <row r="7853" spans="1:5" ht="15.5" x14ac:dyDescent="0.35">
      <c r="A7853" s="127" t="s">
        <v>42600</v>
      </c>
      <c r="B7853" s="128">
        <v>45217</v>
      </c>
      <c r="C7853" s="137"/>
      <c r="D7853" s="127" t="s">
        <v>42823</v>
      </c>
      <c r="E7853" s="258">
        <v>45217</v>
      </c>
    </row>
    <row r="7854" spans="1:5" ht="15.5" x14ac:dyDescent="0.35">
      <c r="A7854" s="127" t="s">
        <v>42601</v>
      </c>
      <c r="B7854" s="128">
        <v>47035</v>
      </c>
      <c r="C7854" s="137"/>
      <c r="D7854" s="127" t="s">
        <v>42824</v>
      </c>
      <c r="E7854" s="258">
        <v>47035</v>
      </c>
    </row>
    <row r="7855" spans="1:5" ht="15.5" x14ac:dyDescent="0.35">
      <c r="A7855" s="127" t="s">
        <v>42602</v>
      </c>
      <c r="B7855" s="128">
        <v>997047</v>
      </c>
      <c r="C7855" s="137"/>
      <c r="D7855" s="127" t="s">
        <v>42825</v>
      </c>
      <c r="E7855" s="258">
        <v>997047</v>
      </c>
    </row>
    <row r="7856" spans="1:5" ht="15.5" x14ac:dyDescent="0.35">
      <c r="A7856" s="127" t="s">
        <v>42603</v>
      </c>
      <c r="B7856" s="128">
        <v>47017</v>
      </c>
      <c r="C7856" s="137"/>
      <c r="D7856" s="127" t="s">
        <v>42826</v>
      </c>
      <c r="E7856" s="258">
        <v>47017</v>
      </c>
    </row>
    <row r="7857" spans="1:5" ht="15.5" x14ac:dyDescent="0.35">
      <c r="A7857" s="127" t="s">
        <v>42604</v>
      </c>
      <c r="B7857" s="128">
        <v>31738</v>
      </c>
      <c r="C7857" s="137"/>
      <c r="D7857" s="127" t="s">
        <v>42827</v>
      </c>
      <c r="E7857" s="258">
        <v>31738</v>
      </c>
    </row>
    <row r="7858" spans="1:5" ht="15.5" x14ac:dyDescent="0.35">
      <c r="A7858" s="127" t="s">
        <v>42605</v>
      </c>
      <c r="B7858" s="128">
        <v>21728</v>
      </c>
      <c r="C7858" s="137"/>
      <c r="D7858" s="127" t="s">
        <v>42828</v>
      </c>
      <c r="E7858" s="258">
        <v>21728</v>
      </c>
    </row>
    <row r="7859" spans="1:5" ht="15.5" x14ac:dyDescent="0.35">
      <c r="A7859" s="127" t="s">
        <v>42606</v>
      </c>
      <c r="B7859" s="128">
        <v>152658</v>
      </c>
      <c r="C7859" s="137"/>
      <c r="D7859" s="127" t="s">
        <v>42829</v>
      </c>
      <c r="E7859" s="258">
        <v>152658</v>
      </c>
    </row>
    <row r="7860" spans="1:5" ht="15.5" x14ac:dyDescent="0.35">
      <c r="A7860" s="127" t="s">
        <v>42607</v>
      </c>
      <c r="B7860" s="128">
        <v>80202</v>
      </c>
      <c r="C7860" s="137"/>
      <c r="D7860" s="127" t="s">
        <v>42830</v>
      </c>
      <c r="E7860" s="258">
        <v>80202</v>
      </c>
    </row>
    <row r="7861" spans="1:5" ht="15.5" x14ac:dyDescent="0.35">
      <c r="A7861" s="127" t="s">
        <v>42608</v>
      </c>
      <c r="B7861" s="128">
        <v>117785</v>
      </c>
      <c r="C7861" s="137"/>
      <c r="D7861" s="127" t="s">
        <v>42831</v>
      </c>
      <c r="E7861" s="258">
        <v>117785</v>
      </c>
    </row>
    <row r="7862" spans="1:5" ht="15.5" x14ac:dyDescent="0.35">
      <c r="A7862" s="127" t="s">
        <v>42609</v>
      </c>
      <c r="B7862" s="128">
        <v>81555</v>
      </c>
      <c r="C7862" s="137"/>
      <c r="D7862" s="127" t="s">
        <v>42832</v>
      </c>
      <c r="E7862" s="258">
        <v>81555</v>
      </c>
    </row>
    <row r="7863" spans="1:5" ht="15.5" x14ac:dyDescent="0.35">
      <c r="A7863" s="127" t="s">
        <v>42610</v>
      </c>
      <c r="B7863" s="128">
        <v>141547</v>
      </c>
      <c r="C7863" s="137"/>
      <c r="D7863" s="127" t="s">
        <v>42833</v>
      </c>
      <c r="E7863" s="258">
        <v>141547</v>
      </c>
    </row>
    <row r="7864" spans="1:5" ht="15.5" x14ac:dyDescent="0.35">
      <c r="A7864" s="127" t="s">
        <v>42611</v>
      </c>
      <c r="B7864" s="128">
        <v>24771</v>
      </c>
      <c r="C7864" s="137"/>
      <c r="D7864" s="127" t="s">
        <v>42834</v>
      </c>
      <c r="E7864" s="258">
        <v>24771</v>
      </c>
    </row>
    <row r="7865" spans="1:5" ht="15.5" x14ac:dyDescent="0.35">
      <c r="A7865" s="127" t="s">
        <v>42612</v>
      </c>
      <c r="B7865" s="128">
        <v>38325</v>
      </c>
      <c r="C7865" s="137"/>
      <c r="D7865" s="127" t="s">
        <v>42835</v>
      </c>
      <c r="E7865" s="258">
        <v>38325</v>
      </c>
    </row>
    <row r="7866" spans="1:5" ht="15.5" x14ac:dyDescent="0.35">
      <c r="A7866" s="127" t="s">
        <v>42613</v>
      </c>
      <c r="B7866" s="128">
        <v>223000</v>
      </c>
      <c r="C7866" s="137"/>
      <c r="D7866" s="127" t="s">
        <v>42836</v>
      </c>
      <c r="E7866" s="258">
        <v>223000</v>
      </c>
    </row>
    <row r="7867" spans="1:5" ht="15.5" x14ac:dyDescent="0.35">
      <c r="A7867" s="127" t="s">
        <v>42614</v>
      </c>
      <c r="B7867" s="128">
        <v>16915</v>
      </c>
      <c r="C7867" s="137"/>
      <c r="D7867" s="127" t="s">
        <v>42837</v>
      </c>
      <c r="E7867" s="258">
        <v>16915</v>
      </c>
    </row>
    <row r="7868" spans="1:5" ht="15.5" x14ac:dyDescent="0.35">
      <c r="A7868" s="127" t="s">
        <v>42615</v>
      </c>
      <c r="B7868" s="128">
        <v>114529</v>
      </c>
      <c r="C7868" s="137"/>
      <c r="D7868" s="127" t="s">
        <v>42838</v>
      </c>
      <c r="E7868" s="258">
        <v>114529</v>
      </c>
    </row>
    <row r="7869" spans="1:5" ht="15.5" x14ac:dyDescent="0.35">
      <c r="A7869" s="127" t="s">
        <v>42616</v>
      </c>
      <c r="B7869" s="128">
        <v>96642</v>
      </c>
      <c r="C7869" s="137"/>
      <c r="D7869" s="127" t="s">
        <v>42839</v>
      </c>
      <c r="E7869" s="258">
        <v>96642</v>
      </c>
    </row>
    <row r="7870" spans="1:5" ht="15.5" x14ac:dyDescent="0.35">
      <c r="A7870" s="127" t="s">
        <v>42617</v>
      </c>
      <c r="B7870" s="128">
        <v>37659</v>
      </c>
      <c r="C7870" s="137"/>
      <c r="D7870" s="127" t="s">
        <v>42840</v>
      </c>
      <c r="E7870" s="258">
        <v>37659</v>
      </c>
    </row>
    <row r="7871" spans="1:5" ht="15.5" x14ac:dyDescent="0.35">
      <c r="A7871" s="127" t="s">
        <v>42618</v>
      </c>
      <c r="B7871" s="128">
        <v>23816</v>
      </c>
      <c r="C7871" s="137"/>
      <c r="D7871" s="127" t="s">
        <v>42841</v>
      </c>
      <c r="E7871" s="258">
        <v>23816</v>
      </c>
    </row>
    <row r="7872" spans="1:5" ht="15.5" x14ac:dyDescent="0.35">
      <c r="A7872" s="127" t="s">
        <v>42619</v>
      </c>
      <c r="B7872" s="128">
        <v>125206</v>
      </c>
      <c r="C7872" s="137"/>
      <c r="D7872" s="127" t="s">
        <v>42842</v>
      </c>
      <c r="E7872" s="258">
        <v>125206</v>
      </c>
    </row>
    <row r="7873" spans="1:5" ht="15.5" x14ac:dyDescent="0.35">
      <c r="A7873" s="127" t="s">
        <v>42620</v>
      </c>
      <c r="B7873" s="128">
        <v>1602079</v>
      </c>
      <c r="C7873" s="137"/>
      <c r="D7873" s="127" t="s">
        <v>42843</v>
      </c>
      <c r="E7873" s="258">
        <v>1602079</v>
      </c>
    </row>
    <row r="7874" spans="1:5" ht="15.5" x14ac:dyDescent="0.35">
      <c r="A7874" s="127" t="s">
        <v>42621</v>
      </c>
      <c r="B7874" s="128">
        <v>22657</v>
      </c>
      <c r="C7874" s="137"/>
      <c r="D7874" s="127" t="s">
        <v>42844</v>
      </c>
      <c r="E7874" s="258">
        <v>22657</v>
      </c>
    </row>
    <row r="7875" spans="1:5" ht="15.5" x14ac:dyDescent="0.35">
      <c r="A7875" s="127" t="s">
        <v>42622</v>
      </c>
      <c r="B7875" s="128">
        <v>5945</v>
      </c>
      <c r="C7875" s="137"/>
      <c r="D7875" s="127" t="s">
        <v>42845</v>
      </c>
      <c r="E7875" s="258">
        <v>5945</v>
      </c>
    </row>
    <row r="7876" spans="1:5" ht="15.5" x14ac:dyDescent="0.35">
      <c r="A7876" s="127" t="s">
        <v>42623</v>
      </c>
      <c r="B7876" s="128">
        <v>15597</v>
      </c>
      <c r="C7876" s="137"/>
      <c r="D7876" s="127" t="s">
        <v>42846</v>
      </c>
      <c r="E7876" s="258">
        <v>15597</v>
      </c>
    </row>
    <row r="7877" spans="1:5" ht="15.5" x14ac:dyDescent="0.35">
      <c r="A7877" s="127" t="s">
        <v>42624</v>
      </c>
      <c r="B7877" s="128">
        <v>9356</v>
      </c>
      <c r="C7877" s="137"/>
      <c r="D7877" s="127" t="s">
        <v>42847</v>
      </c>
      <c r="E7877" s="258">
        <v>9356</v>
      </c>
    </row>
    <row r="7878" spans="1:5" ht="15.5" x14ac:dyDescent="0.35">
      <c r="A7878" s="127" t="s">
        <v>42625</v>
      </c>
      <c r="B7878" s="128">
        <v>33276</v>
      </c>
      <c r="C7878" s="137"/>
      <c r="D7878" s="127" t="s">
        <v>42848</v>
      </c>
      <c r="E7878" s="258">
        <v>33276</v>
      </c>
    </row>
    <row r="7879" spans="1:5" ht="15.5" x14ac:dyDescent="0.35">
      <c r="A7879" s="127" t="s">
        <v>42626</v>
      </c>
      <c r="B7879" s="128">
        <v>106234</v>
      </c>
      <c r="C7879" s="137"/>
      <c r="D7879" s="127" t="s">
        <v>42849</v>
      </c>
      <c r="E7879" s="258">
        <v>106234</v>
      </c>
    </row>
    <row r="7880" spans="1:5" ht="15.5" x14ac:dyDescent="0.35">
      <c r="A7880" s="127" t="s">
        <v>42627</v>
      </c>
      <c r="B7880" s="128">
        <v>158475</v>
      </c>
      <c r="C7880" s="137"/>
      <c r="D7880" s="127" t="s">
        <v>42850</v>
      </c>
      <c r="E7880" s="258">
        <v>158475</v>
      </c>
    </row>
    <row r="7881" spans="1:5" ht="15.5" x14ac:dyDescent="0.35">
      <c r="A7881" s="127" t="s">
        <v>42628</v>
      </c>
      <c r="B7881" s="128">
        <v>417797</v>
      </c>
      <c r="C7881" s="137"/>
      <c r="D7881" s="127" t="s">
        <v>42851</v>
      </c>
      <c r="E7881" s="258">
        <v>417797</v>
      </c>
    </row>
    <row r="7882" spans="1:5" ht="15.5" x14ac:dyDescent="0.35">
      <c r="A7882" s="127" t="s">
        <v>42629</v>
      </c>
      <c r="B7882" s="128">
        <v>24037</v>
      </c>
      <c r="C7882" s="137"/>
      <c r="D7882" s="127" t="s">
        <v>42852</v>
      </c>
      <c r="E7882" s="258">
        <v>24037</v>
      </c>
    </row>
    <row r="7883" spans="1:5" ht="15.5" x14ac:dyDescent="0.35">
      <c r="A7883" s="127" t="s">
        <v>42630</v>
      </c>
      <c r="B7883" s="128">
        <v>383943</v>
      </c>
      <c r="C7883" s="137"/>
      <c r="D7883" s="127" t="s">
        <v>42853</v>
      </c>
      <c r="E7883" s="258">
        <v>383943</v>
      </c>
    </row>
    <row r="7884" spans="1:5" ht="15.5" x14ac:dyDescent="0.35">
      <c r="A7884" s="127" t="s">
        <v>42631</v>
      </c>
      <c r="B7884" s="128">
        <v>46139</v>
      </c>
      <c r="C7884" s="137"/>
      <c r="D7884" s="127" t="s">
        <v>42854</v>
      </c>
      <c r="E7884" s="258">
        <v>46139</v>
      </c>
    </row>
    <row r="7885" spans="1:5" ht="15.5" x14ac:dyDescent="0.35">
      <c r="A7885" s="127" t="s">
        <v>42632</v>
      </c>
      <c r="B7885" s="128">
        <v>35969</v>
      </c>
      <c r="C7885" s="137"/>
      <c r="D7885" s="127" t="s">
        <v>42855</v>
      </c>
      <c r="E7885" s="258">
        <v>35969</v>
      </c>
    </row>
    <row r="7886" spans="1:5" ht="15.5" x14ac:dyDescent="0.35">
      <c r="A7886" s="127" t="s">
        <v>42633</v>
      </c>
      <c r="B7886" s="128">
        <v>33491</v>
      </c>
      <c r="C7886" s="137"/>
      <c r="D7886" s="127" t="s">
        <v>42856</v>
      </c>
      <c r="E7886" s="258">
        <v>33491</v>
      </c>
    </row>
    <row r="7887" spans="1:5" ht="15.5" x14ac:dyDescent="0.35">
      <c r="A7887" s="127" t="s">
        <v>42634</v>
      </c>
      <c r="B7887" s="128">
        <v>57714</v>
      </c>
      <c r="C7887" s="137"/>
      <c r="D7887" s="127" t="s">
        <v>42857</v>
      </c>
      <c r="E7887" s="258">
        <v>57714</v>
      </c>
    </row>
    <row r="7888" spans="1:5" ht="15.5" x14ac:dyDescent="0.35">
      <c r="A7888" s="127" t="s">
        <v>42635</v>
      </c>
      <c r="B7888" s="128">
        <v>229340</v>
      </c>
      <c r="C7888" s="137"/>
      <c r="D7888" s="127" t="s">
        <v>42858</v>
      </c>
      <c r="E7888" s="258">
        <v>229340</v>
      </c>
    </row>
    <row r="7889" spans="1:5" ht="15.5" x14ac:dyDescent="0.35">
      <c r="A7889" s="127" t="s">
        <v>42636</v>
      </c>
      <c r="B7889" s="128">
        <v>19174</v>
      </c>
      <c r="C7889" s="137"/>
      <c r="D7889" s="127" t="s">
        <v>42859</v>
      </c>
      <c r="E7889" s="258">
        <v>19174</v>
      </c>
    </row>
    <row r="7890" spans="1:5" ht="15.5" x14ac:dyDescent="0.35">
      <c r="A7890" s="127" t="s">
        <v>42637</v>
      </c>
      <c r="B7890" s="128">
        <v>33305</v>
      </c>
      <c r="C7890" s="137"/>
      <c r="D7890" s="127" t="s">
        <v>42860</v>
      </c>
      <c r="E7890" s="258">
        <v>33305</v>
      </c>
    </row>
    <row r="7891" spans="1:5" ht="15.5" x14ac:dyDescent="0.35">
      <c r="A7891" s="127" t="s">
        <v>42638</v>
      </c>
      <c r="B7891" s="128">
        <v>216337</v>
      </c>
      <c r="C7891" s="137"/>
      <c r="D7891" s="127" t="s">
        <v>42861</v>
      </c>
      <c r="E7891" s="258">
        <v>216337</v>
      </c>
    </row>
    <row r="7892" spans="1:5" ht="15.5" x14ac:dyDescent="0.35">
      <c r="A7892" s="127" t="s">
        <v>42639</v>
      </c>
      <c r="B7892" s="128">
        <v>11853</v>
      </c>
      <c r="C7892" s="137"/>
      <c r="D7892" s="127" t="s">
        <v>42862</v>
      </c>
      <c r="E7892" s="258">
        <v>11853</v>
      </c>
    </row>
    <row r="7893" spans="1:5" ht="15.5" x14ac:dyDescent="0.35">
      <c r="A7893" s="127" t="s">
        <v>42640</v>
      </c>
      <c r="B7893" s="128">
        <v>124744</v>
      </c>
      <c r="C7893" s="137"/>
      <c r="D7893" s="127" t="s">
        <v>42863</v>
      </c>
      <c r="E7893" s="258">
        <v>124744</v>
      </c>
    </row>
    <row r="7894" spans="1:5" ht="15.5" x14ac:dyDescent="0.35">
      <c r="A7894" s="127" t="s">
        <v>42641</v>
      </c>
      <c r="B7894" s="128">
        <v>32916</v>
      </c>
      <c r="C7894" s="137"/>
      <c r="D7894" s="127" t="s">
        <v>42864</v>
      </c>
      <c r="E7894" s="258">
        <v>32916</v>
      </c>
    </row>
    <row r="7895" spans="1:5" ht="15.5" x14ac:dyDescent="0.35">
      <c r="A7895" s="127" t="s">
        <v>42642</v>
      </c>
      <c r="B7895" s="128">
        <v>83112</v>
      </c>
      <c r="C7895" s="137"/>
      <c r="D7895" s="127" t="s">
        <v>42865</v>
      </c>
      <c r="E7895" s="258">
        <v>83112</v>
      </c>
    </row>
    <row r="7896" spans="1:5" ht="15.5" x14ac:dyDescent="0.35">
      <c r="A7896" s="127" t="s">
        <v>42643</v>
      </c>
      <c r="B7896" s="128">
        <v>280392</v>
      </c>
      <c r="C7896" s="137"/>
      <c r="D7896" s="127" t="s">
        <v>42866</v>
      </c>
      <c r="E7896" s="258">
        <v>280392</v>
      </c>
    </row>
    <row r="7897" spans="1:5" ht="15.5" x14ac:dyDescent="0.35">
      <c r="A7897" s="127" t="s">
        <v>42644</v>
      </c>
      <c r="B7897" s="128">
        <v>85611</v>
      </c>
      <c r="C7897" s="137"/>
      <c r="D7897" s="127" t="s">
        <v>42867</v>
      </c>
      <c r="E7897" s="258">
        <v>85611</v>
      </c>
    </row>
    <row r="7898" spans="1:5" ht="15.5" x14ac:dyDescent="0.35">
      <c r="A7898" s="127" t="s">
        <v>42645</v>
      </c>
      <c r="B7898" s="128">
        <v>6723</v>
      </c>
      <c r="C7898" s="137"/>
      <c r="D7898" s="127" t="s">
        <v>42868</v>
      </c>
      <c r="E7898" s="258">
        <v>6723</v>
      </c>
    </row>
    <row r="7899" spans="1:5" ht="15.5" x14ac:dyDescent="0.35">
      <c r="A7899" s="127" t="s">
        <v>42646</v>
      </c>
      <c r="B7899" s="128">
        <v>163473</v>
      </c>
      <c r="C7899" s="137"/>
      <c r="D7899" s="127" t="s">
        <v>42869</v>
      </c>
      <c r="E7899" s="258">
        <v>163473</v>
      </c>
    </row>
    <row r="7900" spans="1:5" ht="15.5" x14ac:dyDescent="0.35">
      <c r="A7900" s="127" t="s">
        <v>42647</v>
      </c>
      <c r="B7900" s="128">
        <v>100552</v>
      </c>
      <c r="C7900" s="137"/>
      <c r="D7900" s="127" t="s">
        <v>42870</v>
      </c>
      <c r="E7900" s="258">
        <v>100552</v>
      </c>
    </row>
    <row r="7901" spans="1:5" ht="15.5" x14ac:dyDescent="0.35">
      <c r="A7901" s="127" t="s">
        <v>42648</v>
      </c>
      <c r="B7901" s="128">
        <v>72071</v>
      </c>
      <c r="C7901" s="137"/>
      <c r="D7901" s="127" t="s">
        <v>42871</v>
      </c>
      <c r="E7901" s="258">
        <v>72071</v>
      </c>
    </row>
    <row r="7902" spans="1:5" ht="15.5" x14ac:dyDescent="0.35">
      <c r="A7902" s="127" t="s">
        <v>42649</v>
      </c>
      <c r="B7902" s="128">
        <v>78395</v>
      </c>
      <c r="C7902" s="137"/>
      <c r="D7902" s="127" t="s">
        <v>42872</v>
      </c>
      <c r="E7902" s="258">
        <v>78395</v>
      </c>
    </row>
    <row r="7903" spans="1:5" ht="15.5" x14ac:dyDescent="0.35">
      <c r="A7903" s="127" t="s">
        <v>42650</v>
      </c>
      <c r="B7903" s="128">
        <v>72397</v>
      </c>
      <c r="C7903" s="137"/>
      <c r="D7903" s="127" t="s">
        <v>42873</v>
      </c>
      <c r="E7903" s="258">
        <v>72397</v>
      </c>
    </row>
    <row r="7904" spans="1:5" ht="15.5" x14ac:dyDescent="0.35">
      <c r="A7904" s="127" t="s">
        <v>42651</v>
      </c>
      <c r="B7904" s="128">
        <v>33079</v>
      </c>
      <c r="C7904" s="137"/>
      <c r="D7904" s="127" t="s">
        <v>42874</v>
      </c>
      <c r="E7904" s="258">
        <v>33079</v>
      </c>
    </row>
    <row r="7905" spans="1:5" ht="15.5" x14ac:dyDescent="0.35">
      <c r="A7905" s="127" t="s">
        <v>42652</v>
      </c>
      <c r="B7905" s="128">
        <v>48967</v>
      </c>
      <c r="C7905" s="137"/>
      <c r="D7905" s="127" t="s">
        <v>42875</v>
      </c>
      <c r="E7905" s="258">
        <v>48967</v>
      </c>
    </row>
    <row r="7906" spans="1:5" ht="15.5" x14ac:dyDescent="0.35">
      <c r="A7906" s="127" t="s">
        <v>42653</v>
      </c>
      <c r="B7906" s="128">
        <v>9161</v>
      </c>
      <c r="C7906" s="137"/>
      <c r="D7906" s="127" t="s">
        <v>42876</v>
      </c>
      <c r="E7906" s="258">
        <v>9161</v>
      </c>
    </row>
    <row r="7907" spans="1:5" ht="15.5" x14ac:dyDescent="0.35">
      <c r="A7907" s="127" t="s">
        <v>42654</v>
      </c>
      <c r="B7907" s="128">
        <v>17492</v>
      </c>
      <c r="C7907" s="137"/>
      <c r="D7907" s="127" t="s">
        <v>42877</v>
      </c>
      <c r="E7907" s="258">
        <v>17492</v>
      </c>
    </row>
    <row r="7908" spans="1:5" ht="15.5" x14ac:dyDescent="0.35">
      <c r="A7908" s="127" t="s">
        <v>42655</v>
      </c>
      <c r="B7908" s="128">
        <v>16486</v>
      </c>
      <c r="C7908" s="137"/>
      <c r="D7908" s="127" t="s">
        <v>42878</v>
      </c>
      <c r="E7908" s="258">
        <v>16486</v>
      </c>
    </row>
    <row r="7909" spans="1:5" ht="15.5" x14ac:dyDescent="0.35">
      <c r="A7909" s="127" t="s">
        <v>42656</v>
      </c>
      <c r="B7909" s="128">
        <v>45910</v>
      </c>
      <c r="C7909" s="137"/>
      <c r="D7909" s="127" t="s">
        <v>42879</v>
      </c>
      <c r="E7909" s="258">
        <v>45910</v>
      </c>
    </row>
    <row r="7910" spans="1:5" ht="15.5" x14ac:dyDescent="0.35">
      <c r="A7910" s="127" t="s">
        <v>42657</v>
      </c>
      <c r="B7910" s="128">
        <v>5749</v>
      </c>
      <c r="C7910" s="137"/>
      <c r="D7910" s="127" t="s">
        <v>42880</v>
      </c>
      <c r="E7910" s="258">
        <v>5749</v>
      </c>
    </row>
    <row r="7911" spans="1:5" ht="15.5" x14ac:dyDescent="0.35">
      <c r="A7911" s="127" t="s">
        <v>42658</v>
      </c>
      <c r="B7911" s="128">
        <v>141588</v>
      </c>
      <c r="C7911" s="137"/>
      <c r="D7911" s="127" t="s">
        <v>42881</v>
      </c>
      <c r="E7911" s="258">
        <v>141588</v>
      </c>
    </row>
    <row r="7912" spans="1:5" ht="15.5" x14ac:dyDescent="0.35">
      <c r="A7912" s="127" t="s">
        <v>42659</v>
      </c>
      <c r="B7912" s="128">
        <v>17955</v>
      </c>
      <c r="C7912" s="137"/>
      <c r="D7912" s="127" t="s">
        <v>42882</v>
      </c>
      <c r="E7912" s="258">
        <v>17955</v>
      </c>
    </row>
    <row r="7913" spans="1:5" ht="15.5" x14ac:dyDescent="0.35">
      <c r="A7913" s="127" t="s">
        <v>42660</v>
      </c>
      <c r="B7913" s="128">
        <v>100385</v>
      </c>
      <c r="C7913" s="137"/>
      <c r="D7913" s="127" t="s">
        <v>42883</v>
      </c>
      <c r="E7913" s="258">
        <v>100385</v>
      </c>
    </row>
    <row r="7914" spans="1:5" ht="15.5" x14ac:dyDescent="0.35">
      <c r="A7914" s="127" t="s">
        <v>42661</v>
      </c>
      <c r="B7914" s="128">
        <v>1298569</v>
      </c>
      <c r="C7914" s="137"/>
      <c r="D7914" s="127" t="s">
        <v>42884</v>
      </c>
      <c r="E7914" s="258">
        <v>1298569</v>
      </c>
    </row>
    <row r="7915" spans="1:5" ht="15.5" x14ac:dyDescent="0.35">
      <c r="A7915" s="127" t="s">
        <v>42662</v>
      </c>
      <c r="B7915" s="128">
        <v>32514</v>
      </c>
      <c r="C7915" s="137"/>
      <c r="D7915" s="127" t="s">
        <v>42885</v>
      </c>
      <c r="E7915" s="258">
        <v>32514</v>
      </c>
    </row>
    <row r="7916" spans="1:5" ht="15.5" x14ac:dyDescent="0.35">
      <c r="A7916" s="127" t="s">
        <v>42663</v>
      </c>
      <c r="B7916" s="128">
        <v>17563</v>
      </c>
      <c r="C7916" s="137"/>
      <c r="D7916" s="127" t="s">
        <v>42886</v>
      </c>
      <c r="E7916" s="258">
        <v>17563</v>
      </c>
    </row>
    <row r="7917" spans="1:5" ht="15.5" x14ac:dyDescent="0.35">
      <c r="A7917" s="127" t="s">
        <v>42664</v>
      </c>
      <c r="B7917" s="128">
        <v>115982</v>
      </c>
      <c r="C7917" s="137"/>
      <c r="D7917" s="127" t="s">
        <v>42887</v>
      </c>
      <c r="E7917" s="258">
        <v>115982</v>
      </c>
    </row>
    <row r="7918" spans="1:5" ht="15.5" x14ac:dyDescent="0.35">
      <c r="A7918" s="127" t="s">
        <v>42665</v>
      </c>
      <c r="B7918" s="128">
        <v>118225</v>
      </c>
      <c r="C7918" s="137"/>
      <c r="D7918" s="127" t="s">
        <v>42888</v>
      </c>
      <c r="E7918" s="258">
        <v>118225</v>
      </c>
    </row>
    <row r="7919" spans="1:5" ht="15.5" x14ac:dyDescent="0.35">
      <c r="A7919" s="127" t="s">
        <v>42666</v>
      </c>
      <c r="B7919" s="128">
        <v>32122</v>
      </c>
      <c r="C7919" s="137"/>
      <c r="D7919" s="127" t="s">
        <v>42889</v>
      </c>
      <c r="E7919" s="258">
        <v>32122</v>
      </c>
    </row>
    <row r="7920" spans="1:5" ht="15.5" x14ac:dyDescent="0.35">
      <c r="A7920" s="127" t="s">
        <v>42667</v>
      </c>
      <c r="B7920" s="128">
        <v>14007</v>
      </c>
      <c r="C7920" s="137"/>
      <c r="D7920" s="127" t="s">
        <v>42890</v>
      </c>
      <c r="E7920" s="258">
        <v>14007</v>
      </c>
    </row>
    <row r="7921" spans="1:5" ht="15.5" x14ac:dyDescent="0.35">
      <c r="A7921" s="127" t="s">
        <v>39703</v>
      </c>
      <c r="B7921" s="128">
        <v>120758</v>
      </c>
      <c r="C7921" s="137"/>
      <c r="D7921" s="127" t="s">
        <v>40220</v>
      </c>
      <c r="E7921" s="258">
        <v>120758</v>
      </c>
    </row>
    <row r="7922" spans="1:5" ht="15.5" x14ac:dyDescent="0.35">
      <c r="A7922" s="127" t="s">
        <v>39704</v>
      </c>
      <c r="B7922" s="128">
        <v>110219</v>
      </c>
      <c r="C7922" s="137"/>
      <c r="D7922" s="127" t="s">
        <v>40224</v>
      </c>
      <c r="E7922" s="258">
        <v>110219</v>
      </c>
    </row>
    <row r="7923" spans="1:5" ht="15.5" x14ac:dyDescent="0.35">
      <c r="A7923" s="127" t="s">
        <v>39705</v>
      </c>
      <c r="B7923" s="128">
        <v>1225378</v>
      </c>
      <c r="C7923" s="137"/>
      <c r="D7923" s="127" t="s">
        <v>40228</v>
      </c>
      <c r="E7923" s="258">
        <v>1225378</v>
      </c>
    </row>
    <row r="7924" spans="1:5" ht="15.5" x14ac:dyDescent="0.35">
      <c r="A7924" s="127" t="s">
        <v>39706</v>
      </c>
      <c r="B7924" s="128">
        <v>36171</v>
      </c>
      <c r="C7924" s="137"/>
      <c r="D7924" s="127" t="s">
        <v>40232</v>
      </c>
      <c r="E7924" s="258">
        <v>36171</v>
      </c>
    </row>
    <row r="7925" spans="1:5" ht="15.5" x14ac:dyDescent="0.35">
      <c r="A7925" s="127" t="s">
        <v>39707</v>
      </c>
      <c r="B7925" s="128">
        <v>23412</v>
      </c>
      <c r="C7925" s="137"/>
      <c r="D7925" s="127" t="s">
        <v>40236</v>
      </c>
      <c r="E7925" s="258">
        <v>23412</v>
      </c>
    </row>
    <row r="7926" spans="1:5" ht="15.5" x14ac:dyDescent="0.35">
      <c r="A7926" s="127" t="s">
        <v>39708</v>
      </c>
      <c r="B7926" s="128">
        <v>22160</v>
      </c>
      <c r="C7926" s="137"/>
      <c r="D7926" s="127" t="s">
        <v>40240</v>
      </c>
      <c r="E7926" s="258">
        <v>22160</v>
      </c>
    </row>
    <row r="7927" spans="1:5" ht="15.5" x14ac:dyDescent="0.35">
      <c r="A7927" s="127" t="s">
        <v>39709</v>
      </c>
      <c r="B7927" s="128">
        <v>19595</v>
      </c>
      <c r="C7927" s="137"/>
      <c r="D7927" s="127" t="s">
        <v>40243</v>
      </c>
      <c r="E7927" s="258">
        <v>19595</v>
      </c>
    </row>
    <row r="7928" spans="1:5" ht="15.5" x14ac:dyDescent="0.35">
      <c r="A7928" s="127" t="s">
        <v>39710</v>
      </c>
      <c r="B7928" s="128">
        <v>244794</v>
      </c>
      <c r="C7928" s="137"/>
      <c r="D7928" s="127" t="s">
        <v>40247</v>
      </c>
      <c r="E7928" s="258">
        <v>244794</v>
      </c>
    </row>
    <row r="7929" spans="1:5" ht="15.5" x14ac:dyDescent="0.35">
      <c r="A7929" s="127" t="s">
        <v>39711</v>
      </c>
      <c r="B7929" s="128">
        <v>77683</v>
      </c>
      <c r="C7929" s="137"/>
      <c r="D7929" s="127" t="s">
        <v>40252</v>
      </c>
      <c r="E7929" s="258">
        <v>77683</v>
      </c>
    </row>
    <row r="7930" spans="1:5" ht="15.5" x14ac:dyDescent="0.35">
      <c r="A7930" s="127" t="s">
        <v>39712</v>
      </c>
      <c r="B7930" s="128">
        <v>210565</v>
      </c>
      <c r="C7930" s="137"/>
      <c r="D7930" s="127" t="s">
        <v>40257</v>
      </c>
      <c r="E7930" s="258">
        <v>210565</v>
      </c>
    </row>
    <row r="7931" spans="1:5" ht="15.5" x14ac:dyDescent="0.35">
      <c r="A7931" s="127" t="s">
        <v>39713</v>
      </c>
      <c r="B7931" s="128">
        <v>157894</v>
      </c>
      <c r="C7931" s="137"/>
      <c r="D7931" s="127" t="s">
        <v>40262</v>
      </c>
      <c r="E7931" s="258">
        <v>157894</v>
      </c>
    </row>
    <row r="7932" spans="1:5" ht="15.5" x14ac:dyDescent="0.35">
      <c r="A7932" s="127" t="s">
        <v>39714</v>
      </c>
      <c r="B7932" s="128">
        <v>121203</v>
      </c>
      <c r="C7932" s="137"/>
      <c r="D7932" s="127" t="s">
        <v>40267</v>
      </c>
      <c r="E7932" s="258">
        <v>121203</v>
      </c>
    </row>
    <row r="7933" spans="1:5" ht="15.5" x14ac:dyDescent="0.35">
      <c r="A7933" s="127" t="s">
        <v>39715</v>
      </c>
      <c r="B7933" s="128">
        <v>6239</v>
      </c>
      <c r="C7933" s="137"/>
      <c r="D7933" s="127" t="s">
        <v>40272</v>
      </c>
      <c r="E7933" s="258">
        <v>6239</v>
      </c>
    </row>
    <row r="7934" spans="1:5" ht="15.5" x14ac:dyDescent="0.35">
      <c r="A7934" s="127" t="s">
        <v>39716</v>
      </c>
      <c r="B7934" s="128">
        <v>348422</v>
      </c>
      <c r="C7934" s="137"/>
      <c r="D7934" s="127" t="s">
        <v>40276</v>
      </c>
      <c r="E7934" s="258">
        <v>348422</v>
      </c>
    </row>
    <row r="7935" spans="1:5" ht="15.5" x14ac:dyDescent="0.35">
      <c r="A7935" s="127" t="s">
        <v>39717</v>
      </c>
      <c r="B7935" s="128">
        <v>15765</v>
      </c>
      <c r="C7935" s="137"/>
      <c r="D7935" s="127" t="s">
        <v>40281</v>
      </c>
      <c r="E7935" s="258">
        <v>15765</v>
      </c>
    </row>
    <row r="7936" spans="1:5" ht="15.5" x14ac:dyDescent="0.35">
      <c r="A7936" s="127" t="s">
        <v>39718</v>
      </c>
      <c r="B7936" s="128">
        <v>117213</v>
      </c>
      <c r="C7936" s="137"/>
      <c r="D7936" s="127" t="s">
        <v>40285</v>
      </c>
      <c r="E7936" s="258">
        <v>117213</v>
      </c>
    </row>
    <row r="7937" spans="1:5" ht="15.5" x14ac:dyDescent="0.35">
      <c r="A7937" s="127" t="s">
        <v>39719</v>
      </c>
      <c r="B7937" s="128">
        <v>245741</v>
      </c>
      <c r="C7937" s="137"/>
      <c r="D7937" s="127" t="s">
        <v>40293</v>
      </c>
      <c r="E7937" s="258">
        <v>245741</v>
      </c>
    </row>
    <row r="7938" spans="1:5" ht="15.5" x14ac:dyDescent="0.35">
      <c r="A7938" s="127" t="s">
        <v>39720</v>
      </c>
      <c r="B7938" s="128">
        <v>7545</v>
      </c>
      <c r="C7938" s="137"/>
      <c r="D7938" s="127" t="s">
        <v>40297</v>
      </c>
      <c r="E7938" s="258">
        <v>7545</v>
      </c>
    </row>
    <row r="7939" spans="1:5" ht="15.5" x14ac:dyDescent="0.35">
      <c r="A7939" s="127" t="s">
        <v>39721</v>
      </c>
      <c r="B7939" s="128">
        <v>36998</v>
      </c>
      <c r="C7939" s="137"/>
      <c r="D7939" s="127" t="s">
        <v>40300</v>
      </c>
      <c r="E7939" s="258">
        <v>36998</v>
      </c>
    </row>
    <row r="7940" spans="1:5" ht="15.5" x14ac:dyDescent="0.35">
      <c r="A7940" s="127" t="s">
        <v>39722</v>
      </c>
      <c r="B7940" s="128">
        <v>728038</v>
      </c>
      <c r="C7940" s="137"/>
      <c r="D7940" s="127" t="s">
        <v>40305</v>
      </c>
      <c r="E7940" s="258">
        <v>728038</v>
      </c>
    </row>
    <row r="7941" spans="1:5" ht="15.5" x14ac:dyDescent="0.35">
      <c r="A7941" s="127" t="s">
        <v>39723</v>
      </c>
      <c r="B7941" s="128">
        <v>43708</v>
      </c>
      <c r="C7941" s="137"/>
      <c r="D7941" s="127" t="s">
        <v>40309</v>
      </c>
      <c r="E7941" s="258">
        <v>43708</v>
      </c>
    </row>
    <row r="7942" spans="1:5" ht="15.5" x14ac:dyDescent="0.35">
      <c r="A7942" s="127" t="s">
        <v>39724</v>
      </c>
      <c r="B7942" s="128">
        <v>20141</v>
      </c>
      <c r="C7942" s="137"/>
      <c r="D7942" s="127" t="s">
        <v>40313</v>
      </c>
      <c r="E7942" s="258">
        <v>20141</v>
      </c>
    </row>
    <row r="7943" spans="1:5" ht="15.5" x14ac:dyDescent="0.35">
      <c r="A7943" s="127" t="s">
        <v>39725</v>
      </c>
      <c r="B7943" s="128">
        <v>1308909</v>
      </c>
      <c r="C7943" s="137"/>
      <c r="D7943" s="127" t="s">
        <v>40318</v>
      </c>
      <c r="E7943" s="258">
        <v>1308909</v>
      </c>
    </row>
    <row r="7944" spans="1:5" ht="15.5" x14ac:dyDescent="0.35">
      <c r="A7944" s="127" t="s">
        <v>39726</v>
      </c>
      <c r="B7944" s="128">
        <v>251881</v>
      </c>
      <c r="C7944" s="137"/>
      <c r="D7944" s="127" t="s">
        <v>40323</v>
      </c>
      <c r="E7944" s="258">
        <v>251881</v>
      </c>
    </row>
    <row r="7945" spans="1:5" ht="15.5" x14ac:dyDescent="0.35">
      <c r="A7945" s="127" t="s">
        <v>39727</v>
      </c>
      <c r="B7945" s="128">
        <v>17642</v>
      </c>
      <c r="C7945" s="137"/>
      <c r="D7945" s="127" t="s">
        <v>40327</v>
      </c>
      <c r="E7945" s="258">
        <v>17642</v>
      </c>
    </row>
    <row r="7946" spans="1:5" ht="15.5" x14ac:dyDescent="0.35">
      <c r="A7946" s="127" t="s">
        <v>39728</v>
      </c>
      <c r="B7946" s="128">
        <v>15896</v>
      </c>
      <c r="C7946" s="137"/>
      <c r="D7946" s="127" t="s">
        <v>40331</v>
      </c>
      <c r="E7946" s="258">
        <v>15896</v>
      </c>
    </row>
    <row r="7947" spans="1:5" ht="15.5" x14ac:dyDescent="0.35">
      <c r="A7947" s="127" t="s">
        <v>39729</v>
      </c>
      <c r="B7947" s="128">
        <v>49071</v>
      </c>
      <c r="C7947" s="137"/>
      <c r="D7947" s="127" t="s">
        <v>40334</v>
      </c>
      <c r="E7947" s="258">
        <v>49071</v>
      </c>
    </row>
    <row r="7948" spans="1:5" ht="15.5" x14ac:dyDescent="0.35">
      <c r="A7948" s="127" t="s">
        <v>39730</v>
      </c>
      <c r="B7948" s="128">
        <v>29333</v>
      </c>
      <c r="C7948" s="137"/>
      <c r="D7948" s="127" t="s">
        <v>40337</v>
      </c>
      <c r="E7948" s="258">
        <v>29333</v>
      </c>
    </row>
    <row r="7949" spans="1:5" ht="15.5" x14ac:dyDescent="0.35">
      <c r="A7949" s="127" t="s">
        <v>39731</v>
      </c>
      <c r="B7949" s="128">
        <v>4118</v>
      </c>
      <c r="C7949" s="137"/>
      <c r="D7949" s="127" t="s">
        <v>40338</v>
      </c>
      <c r="E7949" s="258">
        <v>4118</v>
      </c>
    </row>
    <row r="7950" spans="1:5" ht="15.5" x14ac:dyDescent="0.35">
      <c r="A7950" s="127" t="s">
        <v>39732</v>
      </c>
      <c r="B7950" s="128">
        <v>8027</v>
      </c>
      <c r="C7950" s="137"/>
      <c r="D7950" s="127" t="s">
        <v>40341</v>
      </c>
      <c r="E7950" s="258">
        <v>8027</v>
      </c>
    </row>
    <row r="7951" spans="1:5" ht="15.5" x14ac:dyDescent="0.35">
      <c r="A7951" s="127" t="s">
        <v>39733</v>
      </c>
      <c r="B7951" s="128">
        <v>675215</v>
      </c>
      <c r="C7951" s="137"/>
      <c r="D7951" s="127" t="s">
        <v>40346</v>
      </c>
      <c r="E7951" s="258">
        <v>675215</v>
      </c>
    </row>
    <row r="7952" spans="1:5" ht="15.5" x14ac:dyDescent="0.35">
      <c r="A7952" s="127" t="s">
        <v>39734</v>
      </c>
      <c r="B7952" s="128">
        <v>17154</v>
      </c>
      <c r="C7952" s="137"/>
      <c r="D7952" s="127" t="s">
        <v>40350</v>
      </c>
      <c r="E7952" s="258">
        <v>17154</v>
      </c>
    </row>
    <row r="7953" spans="1:5" ht="15.5" x14ac:dyDescent="0.35">
      <c r="A7953" s="127" t="s">
        <v>39735</v>
      </c>
      <c r="B7953" s="128">
        <v>1567768</v>
      </c>
      <c r="C7953" s="137"/>
      <c r="D7953" s="127" t="s">
        <v>40355</v>
      </c>
      <c r="E7953" s="258">
        <v>1567768</v>
      </c>
    </row>
    <row r="7954" spans="1:5" ht="15.5" x14ac:dyDescent="0.35">
      <c r="A7954" s="127" t="s">
        <v>39736</v>
      </c>
      <c r="B7954" s="128">
        <v>304752</v>
      </c>
      <c r="C7954" s="137"/>
      <c r="D7954" s="127" t="s">
        <v>40360</v>
      </c>
      <c r="E7954" s="258">
        <v>304752</v>
      </c>
    </row>
    <row r="7955" spans="1:5" ht="15.5" x14ac:dyDescent="0.35">
      <c r="A7955" s="127" t="s">
        <v>39737</v>
      </c>
      <c r="B7955" s="128">
        <v>31778</v>
      </c>
      <c r="C7955" s="137"/>
      <c r="D7955" s="127" t="s">
        <v>40364</v>
      </c>
      <c r="E7955" s="258">
        <v>31778</v>
      </c>
    </row>
    <row r="7956" spans="1:5" ht="15.5" x14ac:dyDescent="0.35">
      <c r="A7956" s="127" t="s">
        <v>39738</v>
      </c>
      <c r="B7956" s="128">
        <v>40645</v>
      </c>
      <c r="C7956" s="137"/>
      <c r="D7956" s="127" t="s">
        <v>40368</v>
      </c>
      <c r="E7956" s="258">
        <v>40645</v>
      </c>
    </row>
    <row r="7957" spans="1:5" ht="15.5" x14ac:dyDescent="0.35">
      <c r="A7957" s="127" t="s">
        <v>39739</v>
      </c>
      <c r="B7957" s="128">
        <v>18294</v>
      </c>
      <c r="C7957" s="137"/>
      <c r="D7957" s="127" t="s">
        <v>40372</v>
      </c>
      <c r="E7957" s="258">
        <v>18294</v>
      </c>
    </row>
    <row r="7958" spans="1:5" ht="15.5" x14ac:dyDescent="0.35">
      <c r="A7958" s="127" t="s">
        <v>39740</v>
      </c>
      <c r="B7958" s="128">
        <v>18294</v>
      </c>
      <c r="C7958" s="137"/>
      <c r="D7958" s="127" t="s">
        <v>40377</v>
      </c>
      <c r="E7958" s="258">
        <v>18294</v>
      </c>
    </row>
    <row r="7959" spans="1:5" ht="15.5" x14ac:dyDescent="0.35">
      <c r="A7959" s="127" t="s">
        <v>39741</v>
      </c>
      <c r="B7959" s="128">
        <v>591634</v>
      </c>
      <c r="C7959" s="137"/>
      <c r="D7959" s="127" t="s">
        <v>40382</v>
      </c>
      <c r="E7959" s="258">
        <v>591634</v>
      </c>
    </row>
    <row r="7960" spans="1:5" ht="15.5" x14ac:dyDescent="0.35">
      <c r="A7960" s="127" t="s">
        <v>39742</v>
      </c>
      <c r="B7960" s="128">
        <v>78002</v>
      </c>
      <c r="C7960" s="137"/>
      <c r="D7960" s="127" t="s">
        <v>40387</v>
      </c>
      <c r="E7960" s="258">
        <v>78002</v>
      </c>
    </row>
    <row r="7961" spans="1:5" ht="15.5" x14ac:dyDescent="0.35">
      <c r="A7961" s="127" t="s">
        <v>39743</v>
      </c>
      <c r="B7961" s="128">
        <v>493083</v>
      </c>
      <c r="C7961" s="137"/>
      <c r="D7961" s="127" t="s">
        <v>40392</v>
      </c>
      <c r="E7961" s="258">
        <v>493083</v>
      </c>
    </row>
    <row r="7962" spans="1:5" ht="15.5" x14ac:dyDescent="0.35">
      <c r="A7962" s="127" t="s">
        <v>39744</v>
      </c>
      <c r="B7962" s="128">
        <v>8932</v>
      </c>
      <c r="C7962" s="137"/>
      <c r="D7962" s="127" t="s">
        <v>40396</v>
      </c>
      <c r="E7962" s="258">
        <v>8932</v>
      </c>
    </row>
    <row r="7963" spans="1:5" ht="15.5" x14ac:dyDescent="0.35">
      <c r="A7963" s="127" t="s">
        <v>39745</v>
      </c>
      <c r="B7963" s="128">
        <v>145512</v>
      </c>
      <c r="C7963" s="137"/>
      <c r="D7963" s="127" t="s">
        <v>40400</v>
      </c>
      <c r="E7963" s="258">
        <v>145512</v>
      </c>
    </row>
    <row r="7964" spans="1:5" ht="15.5" x14ac:dyDescent="0.35">
      <c r="A7964" s="127" t="s">
        <v>39746</v>
      </c>
      <c r="B7964" s="128">
        <v>809077</v>
      </c>
      <c r="C7964" s="137"/>
      <c r="D7964" s="127" t="s">
        <v>40405</v>
      </c>
      <c r="E7964" s="258">
        <v>809077</v>
      </c>
    </row>
    <row r="7965" spans="1:5" ht="15.5" x14ac:dyDescent="0.35">
      <c r="A7965" s="127" t="s">
        <v>39747</v>
      </c>
      <c r="B7965" s="128">
        <v>243684</v>
      </c>
      <c r="C7965" s="137"/>
      <c r="D7965" s="127" t="s">
        <v>40410</v>
      </c>
      <c r="E7965" s="258">
        <v>243684</v>
      </c>
    </row>
    <row r="7966" spans="1:5" ht="15.5" x14ac:dyDescent="0.35">
      <c r="A7966" s="127" t="s">
        <v>39748</v>
      </c>
      <c r="B7966" s="128">
        <v>159242</v>
      </c>
      <c r="C7966" s="137"/>
      <c r="D7966" s="127" t="s">
        <v>40415</v>
      </c>
      <c r="E7966" s="258">
        <v>159242</v>
      </c>
    </row>
    <row r="7967" spans="1:5" ht="15.5" x14ac:dyDescent="0.35">
      <c r="A7967" s="127" t="s">
        <v>39749</v>
      </c>
      <c r="B7967" s="128">
        <v>445051</v>
      </c>
      <c r="C7967" s="137"/>
      <c r="D7967" s="127" t="s">
        <v>40420</v>
      </c>
      <c r="E7967" s="258">
        <v>445051</v>
      </c>
    </row>
    <row r="7968" spans="1:5" ht="15.5" x14ac:dyDescent="0.35">
      <c r="A7968" s="127" t="s">
        <v>39750</v>
      </c>
      <c r="B7968" s="128">
        <v>25322</v>
      </c>
      <c r="C7968" s="137"/>
      <c r="D7968" s="127" t="s">
        <v>40424</v>
      </c>
      <c r="E7968" s="258">
        <v>25322</v>
      </c>
    </row>
    <row r="7969" spans="1:5" ht="15.5" x14ac:dyDescent="0.35">
      <c r="A7969" s="127" t="s">
        <v>39751</v>
      </c>
      <c r="B7969" s="128">
        <v>18674</v>
      </c>
      <c r="C7969" s="137"/>
      <c r="D7969" s="127" t="s">
        <v>40428</v>
      </c>
      <c r="E7969" s="258">
        <v>18674</v>
      </c>
    </row>
    <row r="7970" spans="1:5" ht="15.5" x14ac:dyDescent="0.35">
      <c r="A7970" s="127" t="s">
        <v>39752</v>
      </c>
      <c r="B7970" s="128">
        <v>10862</v>
      </c>
      <c r="C7970" s="137"/>
      <c r="D7970" s="127" t="s">
        <v>40431</v>
      </c>
      <c r="E7970" s="258">
        <v>10862</v>
      </c>
    </row>
    <row r="7971" spans="1:5" ht="15.5" x14ac:dyDescent="0.35">
      <c r="A7971" s="127" t="s">
        <v>39753</v>
      </c>
      <c r="B7971" s="128">
        <v>187860</v>
      </c>
      <c r="C7971" s="137"/>
      <c r="D7971" s="127" t="s">
        <v>40435</v>
      </c>
      <c r="E7971" s="258">
        <v>187860</v>
      </c>
    </row>
    <row r="7972" spans="1:5" ht="15.5" x14ac:dyDescent="0.35">
      <c r="A7972" s="127" t="s">
        <v>39754</v>
      </c>
      <c r="B7972" s="128">
        <v>10167</v>
      </c>
      <c r="C7972" s="137"/>
      <c r="D7972" s="127" t="s">
        <v>40440</v>
      </c>
      <c r="E7972" s="258">
        <v>10167</v>
      </c>
    </row>
    <row r="7973" spans="1:5" ht="15.5" x14ac:dyDescent="0.35">
      <c r="A7973" s="127" t="s">
        <v>39755</v>
      </c>
      <c r="B7973" s="128">
        <v>86850</v>
      </c>
      <c r="C7973" s="137"/>
      <c r="D7973" s="127" t="s">
        <v>40445</v>
      </c>
      <c r="E7973" s="258">
        <v>86850</v>
      </c>
    </row>
    <row r="7974" spans="1:5" ht="15.5" x14ac:dyDescent="0.35">
      <c r="A7974" s="127" t="s">
        <v>39756</v>
      </c>
      <c r="B7974" s="128">
        <v>67192</v>
      </c>
      <c r="C7974" s="137"/>
      <c r="D7974" s="127" t="s">
        <v>40451</v>
      </c>
      <c r="E7974" s="258">
        <v>67192</v>
      </c>
    </row>
    <row r="7975" spans="1:5" ht="15.5" x14ac:dyDescent="0.35">
      <c r="A7975" s="127" t="s">
        <v>39757</v>
      </c>
      <c r="B7975" s="128">
        <v>827736</v>
      </c>
      <c r="C7975" s="137"/>
      <c r="D7975" s="127" t="s">
        <v>40456</v>
      </c>
      <c r="E7975" s="258">
        <v>827736</v>
      </c>
    </row>
    <row r="7976" spans="1:5" ht="15.5" x14ac:dyDescent="0.35">
      <c r="A7976" s="127" t="s">
        <v>39758</v>
      </c>
      <c r="B7976" s="128">
        <v>44286</v>
      </c>
      <c r="C7976" s="137"/>
      <c r="D7976" s="127" t="s">
        <v>40460</v>
      </c>
      <c r="E7976" s="258">
        <v>44286</v>
      </c>
    </row>
    <row r="7977" spans="1:5" ht="15.5" x14ac:dyDescent="0.35">
      <c r="A7977" s="127" t="s">
        <v>39759</v>
      </c>
      <c r="B7977" s="128">
        <v>320426</v>
      </c>
      <c r="C7977" s="137"/>
      <c r="D7977" s="127" t="s">
        <v>40465</v>
      </c>
      <c r="E7977" s="258">
        <v>320426</v>
      </c>
    </row>
    <row r="7978" spans="1:5" ht="15.5" x14ac:dyDescent="0.35">
      <c r="A7978" s="127" t="s">
        <v>39760</v>
      </c>
      <c r="B7978" s="128">
        <v>151336</v>
      </c>
      <c r="C7978" s="137"/>
      <c r="D7978" s="127" t="s">
        <v>40470</v>
      </c>
      <c r="E7978" s="258">
        <v>151336</v>
      </c>
    </row>
    <row r="7979" spans="1:5" ht="15.5" x14ac:dyDescent="0.35">
      <c r="A7979" s="127" t="s">
        <v>39761</v>
      </c>
      <c r="B7979" s="128">
        <v>4943</v>
      </c>
      <c r="C7979" s="137"/>
      <c r="D7979" s="127" t="s">
        <v>40474</v>
      </c>
      <c r="E7979" s="258">
        <v>4943</v>
      </c>
    </row>
    <row r="7980" spans="1:5" ht="15.5" x14ac:dyDescent="0.35">
      <c r="A7980" s="127" t="s">
        <v>39762</v>
      </c>
      <c r="B7980" s="128">
        <v>43678</v>
      </c>
      <c r="C7980" s="137"/>
      <c r="D7980" s="127" t="s">
        <v>40478</v>
      </c>
      <c r="E7980" s="258">
        <v>43678</v>
      </c>
    </row>
    <row r="7981" spans="1:5" ht="15.5" x14ac:dyDescent="0.35">
      <c r="A7981" s="127" t="s">
        <v>39763</v>
      </c>
      <c r="B7981" s="128">
        <v>764156</v>
      </c>
      <c r="C7981" s="137"/>
      <c r="D7981" s="127" t="s">
        <v>40483</v>
      </c>
      <c r="E7981" s="258">
        <v>764156</v>
      </c>
    </row>
    <row r="7982" spans="1:5" ht="15.5" x14ac:dyDescent="0.35">
      <c r="A7982" s="127" t="s">
        <v>39764</v>
      </c>
      <c r="B7982" s="128">
        <v>2827812</v>
      </c>
      <c r="C7982" s="137"/>
      <c r="D7982" s="127" t="s">
        <v>40488</v>
      </c>
      <c r="E7982" s="258">
        <v>2827812</v>
      </c>
    </row>
    <row r="7983" spans="1:5" ht="15.5" x14ac:dyDescent="0.35">
      <c r="A7983" s="127" t="s">
        <v>39765</v>
      </c>
      <c r="B7983" s="128">
        <v>43507</v>
      </c>
      <c r="C7983" s="137"/>
      <c r="D7983" s="127" t="s">
        <v>40492</v>
      </c>
      <c r="E7983" s="258">
        <v>43507</v>
      </c>
    </row>
    <row r="7984" spans="1:5" ht="15.5" x14ac:dyDescent="0.35">
      <c r="A7984" s="127" t="s">
        <v>39766</v>
      </c>
      <c r="B7984" s="128">
        <v>29735</v>
      </c>
      <c r="C7984" s="137"/>
      <c r="D7984" s="127" t="s">
        <v>40495</v>
      </c>
      <c r="E7984" s="258">
        <v>29735</v>
      </c>
    </row>
    <row r="7985" spans="1:5" ht="15.5" x14ac:dyDescent="0.35">
      <c r="A7985" s="127" t="s">
        <v>39767</v>
      </c>
      <c r="B7985" s="128">
        <v>201222</v>
      </c>
      <c r="C7985" s="137"/>
      <c r="D7985" s="127" t="s">
        <v>40499</v>
      </c>
      <c r="E7985" s="258">
        <v>201222</v>
      </c>
    </row>
    <row r="7986" spans="1:5" ht="15.5" x14ac:dyDescent="0.35">
      <c r="A7986" s="127" t="s">
        <v>39768</v>
      </c>
      <c r="B7986" s="128">
        <v>1590</v>
      </c>
      <c r="C7986" s="137"/>
      <c r="D7986" s="127" t="s">
        <v>40503</v>
      </c>
      <c r="E7986" s="258">
        <v>1590</v>
      </c>
    </row>
    <row r="7987" spans="1:5" ht="15.5" x14ac:dyDescent="0.35">
      <c r="A7987" s="127" t="s">
        <v>39769</v>
      </c>
      <c r="B7987" s="128">
        <v>251415</v>
      </c>
      <c r="C7987" s="137"/>
      <c r="D7987" s="127" t="s">
        <v>40507</v>
      </c>
      <c r="E7987" s="258">
        <v>251415</v>
      </c>
    </row>
    <row r="7988" spans="1:5" ht="15.5" x14ac:dyDescent="0.35">
      <c r="A7988" s="127" t="s">
        <v>39770</v>
      </c>
      <c r="B7988" s="128">
        <v>947885</v>
      </c>
      <c r="C7988" s="137"/>
      <c r="D7988" s="127" t="s">
        <v>40512</v>
      </c>
      <c r="E7988" s="258">
        <v>947885</v>
      </c>
    </row>
    <row r="7989" spans="1:5" ht="15.5" x14ac:dyDescent="0.35">
      <c r="A7989" s="127" t="s">
        <v>39771</v>
      </c>
      <c r="B7989" s="128">
        <v>188250</v>
      </c>
      <c r="C7989" s="137"/>
      <c r="D7989" s="127" t="s">
        <v>40517</v>
      </c>
      <c r="E7989" s="258">
        <v>188250</v>
      </c>
    </row>
    <row r="7990" spans="1:5" ht="15.5" x14ac:dyDescent="0.35">
      <c r="A7990" s="127" t="s">
        <v>39772</v>
      </c>
      <c r="B7990" s="128">
        <v>139281</v>
      </c>
      <c r="C7990" s="137"/>
      <c r="D7990" s="127" t="s">
        <v>40522</v>
      </c>
      <c r="E7990" s="258">
        <v>139281</v>
      </c>
    </row>
    <row r="7991" spans="1:5" ht="15.5" x14ac:dyDescent="0.35">
      <c r="A7991" s="127" t="s">
        <v>39773</v>
      </c>
      <c r="B7991" s="128">
        <v>14566</v>
      </c>
      <c r="C7991" s="137"/>
      <c r="D7991" s="127" t="s">
        <v>40526</v>
      </c>
      <c r="E7991" s="258">
        <v>14566</v>
      </c>
    </row>
    <row r="7992" spans="1:5" ht="15.5" x14ac:dyDescent="0.35">
      <c r="A7992" s="127" t="s">
        <v>39774</v>
      </c>
      <c r="B7992" s="128">
        <v>24129</v>
      </c>
      <c r="C7992" s="137"/>
      <c r="D7992" s="127" t="s">
        <v>40530</v>
      </c>
      <c r="E7992" s="258">
        <v>24129</v>
      </c>
    </row>
    <row r="7993" spans="1:5" ht="15.5" x14ac:dyDescent="0.35">
      <c r="A7993" s="127" t="s">
        <v>39775</v>
      </c>
      <c r="B7993" s="128">
        <v>299280</v>
      </c>
      <c r="C7993" s="137"/>
      <c r="D7993" s="127" t="s">
        <v>40534</v>
      </c>
      <c r="E7993" s="258">
        <v>299280</v>
      </c>
    </row>
    <row r="7994" spans="1:5" ht="15.5" x14ac:dyDescent="0.35">
      <c r="A7994" s="127" t="s">
        <v>39776</v>
      </c>
      <c r="B7994" s="128">
        <v>524847</v>
      </c>
      <c r="C7994" s="137"/>
      <c r="D7994" s="127" t="s">
        <v>40539</v>
      </c>
      <c r="E7994" s="258">
        <v>524847</v>
      </c>
    </row>
    <row r="7995" spans="1:5" ht="15.5" x14ac:dyDescent="0.35">
      <c r="A7995" s="127" t="s">
        <v>39777</v>
      </c>
      <c r="B7995" s="128">
        <v>1870743</v>
      </c>
      <c r="C7995" s="137"/>
      <c r="D7995" s="127" t="s">
        <v>40544</v>
      </c>
      <c r="E7995" s="258">
        <v>1870743</v>
      </c>
    </row>
    <row r="7996" spans="1:5" ht="15.5" x14ac:dyDescent="0.35">
      <c r="A7996" s="127" t="s">
        <v>39778</v>
      </c>
      <c r="B7996" s="128">
        <v>28543</v>
      </c>
      <c r="C7996" s="137"/>
      <c r="D7996" s="127" t="s">
        <v>40549</v>
      </c>
      <c r="E7996" s="258">
        <v>28543</v>
      </c>
    </row>
    <row r="7997" spans="1:5" ht="15.5" x14ac:dyDescent="0.35">
      <c r="A7997" s="127" t="s">
        <v>39779</v>
      </c>
      <c r="B7997" s="128">
        <v>27183</v>
      </c>
      <c r="C7997" s="137"/>
      <c r="D7997" s="127" t="s">
        <v>40554</v>
      </c>
      <c r="E7997" s="258">
        <v>27183</v>
      </c>
    </row>
    <row r="7998" spans="1:5" ht="15.5" x14ac:dyDescent="0.35">
      <c r="A7998" s="127" t="s">
        <v>39780</v>
      </c>
      <c r="B7998" s="128">
        <v>12376</v>
      </c>
      <c r="C7998" s="137"/>
      <c r="D7998" s="127" t="s">
        <v>40559</v>
      </c>
      <c r="E7998" s="258">
        <v>12376</v>
      </c>
    </row>
    <row r="7999" spans="1:5" ht="15.5" x14ac:dyDescent="0.35">
      <c r="A7999" s="127" t="s">
        <v>39781</v>
      </c>
      <c r="B7999" s="128">
        <v>21652</v>
      </c>
      <c r="C7999" s="137"/>
      <c r="D7999" s="127" t="s">
        <v>40562</v>
      </c>
      <c r="E7999" s="258">
        <v>21652</v>
      </c>
    </row>
    <row r="8000" spans="1:5" ht="15.5" x14ac:dyDescent="0.35">
      <c r="A8000" s="127" t="s">
        <v>39782</v>
      </c>
      <c r="B8000" s="128">
        <v>33815</v>
      </c>
      <c r="C8000" s="137"/>
      <c r="D8000" s="127" t="s">
        <v>40567</v>
      </c>
      <c r="E8000" s="258">
        <v>33815</v>
      </c>
    </row>
    <row r="8001" spans="1:5" ht="15.5" x14ac:dyDescent="0.35">
      <c r="A8001" s="127" t="s">
        <v>39783</v>
      </c>
      <c r="B8001" s="128">
        <v>25446</v>
      </c>
      <c r="C8001" s="137"/>
      <c r="D8001" s="127" t="s">
        <v>40571</v>
      </c>
      <c r="E8001" s="258">
        <v>25446</v>
      </c>
    </row>
    <row r="8002" spans="1:5" ht="15.5" x14ac:dyDescent="0.35">
      <c r="A8002" s="127" t="s">
        <v>39784</v>
      </c>
      <c r="B8002" s="128">
        <v>50741</v>
      </c>
      <c r="C8002" s="137"/>
      <c r="D8002" s="127" t="s">
        <v>40574</v>
      </c>
      <c r="E8002" s="258">
        <v>50741</v>
      </c>
    </row>
    <row r="8003" spans="1:5" ht="15.5" x14ac:dyDescent="0.35">
      <c r="A8003" s="127" t="s">
        <v>39785</v>
      </c>
      <c r="B8003" s="128">
        <v>10746</v>
      </c>
      <c r="C8003" s="137"/>
      <c r="D8003" s="127" t="s">
        <v>40579</v>
      </c>
      <c r="E8003" s="258">
        <v>10746</v>
      </c>
    </row>
    <row r="8004" spans="1:5" ht="15.5" x14ac:dyDescent="0.35">
      <c r="A8004" s="127" t="s">
        <v>39786</v>
      </c>
      <c r="B8004" s="128">
        <v>21453</v>
      </c>
      <c r="C8004" s="137"/>
      <c r="D8004" s="127" t="s">
        <v>40582</v>
      </c>
      <c r="E8004" s="258">
        <v>21453</v>
      </c>
    </row>
    <row r="8005" spans="1:5" ht="15.5" x14ac:dyDescent="0.35">
      <c r="A8005" s="127" t="s">
        <v>39787</v>
      </c>
      <c r="B8005" s="128">
        <v>20963</v>
      </c>
      <c r="C8005" s="137"/>
      <c r="D8005" s="127" t="s">
        <v>40585</v>
      </c>
      <c r="E8005" s="258">
        <v>20963</v>
      </c>
    </row>
    <row r="8006" spans="1:5" ht="15.5" x14ac:dyDescent="0.35">
      <c r="A8006" s="127" t="s">
        <v>39788</v>
      </c>
      <c r="B8006" s="128">
        <v>15083</v>
      </c>
      <c r="C8006" s="137"/>
      <c r="D8006" s="127" t="s">
        <v>40589</v>
      </c>
      <c r="E8006" s="258">
        <v>15083</v>
      </c>
    </row>
    <row r="8007" spans="1:5" ht="15.5" x14ac:dyDescent="0.35">
      <c r="A8007" s="127" t="s">
        <v>39789</v>
      </c>
      <c r="B8007" s="128">
        <v>34467</v>
      </c>
      <c r="C8007" s="137"/>
      <c r="D8007" s="127" t="s">
        <v>40593</v>
      </c>
      <c r="E8007" s="258">
        <v>34467</v>
      </c>
    </row>
    <row r="8008" spans="1:5" ht="15.5" x14ac:dyDescent="0.35">
      <c r="A8008" s="127" t="s">
        <v>39790</v>
      </c>
      <c r="B8008" s="128">
        <v>20256</v>
      </c>
      <c r="C8008" s="137"/>
      <c r="D8008" s="127" t="s">
        <v>40597</v>
      </c>
      <c r="E8008" s="258">
        <v>20256</v>
      </c>
    </row>
    <row r="8009" spans="1:5" ht="15.5" x14ac:dyDescent="0.35">
      <c r="A8009" s="127" t="s">
        <v>39791</v>
      </c>
      <c r="B8009" s="128">
        <v>13252</v>
      </c>
      <c r="C8009" s="137"/>
      <c r="D8009" s="127" t="s">
        <v>40600</v>
      </c>
      <c r="E8009" s="258">
        <v>13252</v>
      </c>
    </row>
    <row r="8010" spans="1:5" ht="15.5" x14ac:dyDescent="0.35">
      <c r="A8010" s="127" t="s">
        <v>39792</v>
      </c>
      <c r="B8010" s="128">
        <v>345159</v>
      </c>
      <c r="C8010" s="137"/>
      <c r="D8010" s="127" t="s">
        <v>40604</v>
      </c>
      <c r="E8010" s="258">
        <v>345159</v>
      </c>
    </row>
    <row r="8011" spans="1:5" ht="15.5" x14ac:dyDescent="0.35">
      <c r="A8011" s="127" t="s">
        <v>39793</v>
      </c>
      <c r="B8011" s="128">
        <v>49388</v>
      </c>
      <c r="C8011" s="137"/>
      <c r="D8011" s="127" t="s">
        <v>40609</v>
      </c>
      <c r="E8011" s="258">
        <v>49388</v>
      </c>
    </row>
    <row r="8012" spans="1:5" ht="15.5" x14ac:dyDescent="0.35">
      <c r="A8012" s="127" t="s">
        <v>39794</v>
      </c>
      <c r="B8012" s="128">
        <v>2428587</v>
      </c>
      <c r="C8012" s="137"/>
      <c r="D8012" s="127" t="s">
        <v>40613</v>
      </c>
      <c r="E8012" s="258">
        <v>2428587</v>
      </c>
    </row>
    <row r="8013" spans="1:5" ht="15.5" x14ac:dyDescent="0.35">
      <c r="A8013" s="127" t="s">
        <v>39795</v>
      </c>
      <c r="B8013" s="128">
        <v>35387</v>
      </c>
      <c r="C8013" s="137"/>
      <c r="D8013" s="127" t="s">
        <v>40619</v>
      </c>
      <c r="E8013" s="258">
        <v>35387</v>
      </c>
    </row>
    <row r="8014" spans="1:5" ht="15.5" x14ac:dyDescent="0.35">
      <c r="A8014" s="127" t="s">
        <v>39796</v>
      </c>
      <c r="B8014" s="128">
        <v>24166</v>
      </c>
      <c r="C8014" s="137"/>
      <c r="D8014" s="127" t="s">
        <v>40623</v>
      </c>
      <c r="E8014" s="258">
        <v>24166</v>
      </c>
    </row>
    <row r="8015" spans="1:5" ht="15.5" x14ac:dyDescent="0.35">
      <c r="A8015" s="127" t="s">
        <v>39797</v>
      </c>
      <c r="B8015" s="128">
        <v>36155</v>
      </c>
      <c r="C8015" s="137"/>
      <c r="D8015" s="127" t="s">
        <v>40627</v>
      </c>
      <c r="E8015" s="258">
        <v>36155</v>
      </c>
    </row>
    <row r="8016" spans="1:5" ht="15.5" x14ac:dyDescent="0.35">
      <c r="A8016" s="127" t="s">
        <v>39798</v>
      </c>
      <c r="B8016" s="128">
        <v>19528</v>
      </c>
      <c r="C8016" s="137"/>
      <c r="D8016" s="127" t="s">
        <v>40630</v>
      </c>
      <c r="E8016" s="258">
        <v>19528</v>
      </c>
    </row>
    <row r="8017" spans="1:5" ht="15.5" x14ac:dyDescent="0.35">
      <c r="A8017" s="127" t="s">
        <v>39799</v>
      </c>
      <c r="B8017" s="128">
        <v>42875</v>
      </c>
      <c r="C8017" s="137"/>
      <c r="D8017" s="127" t="s">
        <v>40633</v>
      </c>
      <c r="E8017" s="258">
        <v>42875</v>
      </c>
    </row>
    <row r="8018" spans="1:5" ht="15.5" x14ac:dyDescent="0.35">
      <c r="A8018" s="127" t="s">
        <v>39800</v>
      </c>
      <c r="B8018" s="128">
        <v>16575</v>
      </c>
      <c r="C8018" s="137"/>
      <c r="D8018" s="127" t="s">
        <v>40636</v>
      </c>
      <c r="E8018" s="258">
        <v>16575</v>
      </c>
    </row>
    <row r="8019" spans="1:5" ht="15.5" x14ac:dyDescent="0.35">
      <c r="A8019" s="127" t="s">
        <v>39801</v>
      </c>
      <c r="B8019" s="128">
        <v>422327</v>
      </c>
      <c r="C8019" s="137"/>
      <c r="D8019" s="127" t="s">
        <v>40640</v>
      </c>
      <c r="E8019" s="258">
        <v>422327</v>
      </c>
    </row>
    <row r="8020" spans="1:5" ht="15.5" x14ac:dyDescent="0.35">
      <c r="A8020" s="127" t="s">
        <v>39802</v>
      </c>
      <c r="B8020" s="128">
        <v>19559</v>
      </c>
      <c r="C8020" s="137"/>
      <c r="D8020" s="127" t="s">
        <v>40644</v>
      </c>
      <c r="E8020" s="258">
        <v>19559</v>
      </c>
    </row>
    <row r="8021" spans="1:5" ht="15.5" x14ac:dyDescent="0.35">
      <c r="A8021" s="127" t="s">
        <v>39803</v>
      </c>
      <c r="B8021" s="128">
        <v>19666</v>
      </c>
      <c r="C8021" s="137"/>
      <c r="D8021" s="127" t="s">
        <v>40648</v>
      </c>
      <c r="E8021" s="258">
        <v>19666</v>
      </c>
    </row>
    <row r="8022" spans="1:5" ht="15.5" x14ac:dyDescent="0.35">
      <c r="A8022" s="127" t="s">
        <v>39804</v>
      </c>
      <c r="B8022" s="128">
        <v>1694763</v>
      </c>
      <c r="C8022" s="137"/>
      <c r="D8022" s="127" t="s">
        <v>40652</v>
      </c>
      <c r="E8022" s="258">
        <v>1694763</v>
      </c>
    </row>
    <row r="8023" spans="1:5" ht="15.5" x14ac:dyDescent="0.35">
      <c r="A8023" s="127" t="s">
        <v>39805</v>
      </c>
      <c r="B8023" s="128">
        <v>85043</v>
      </c>
      <c r="C8023" s="137"/>
      <c r="D8023" s="127" t="s">
        <v>40656</v>
      </c>
      <c r="E8023" s="258">
        <v>85043</v>
      </c>
    </row>
    <row r="8024" spans="1:5" ht="15.5" x14ac:dyDescent="0.35">
      <c r="A8024" s="127" t="s">
        <v>39806</v>
      </c>
      <c r="B8024" s="128">
        <v>61440</v>
      </c>
      <c r="C8024" s="137"/>
      <c r="D8024" s="127" t="s">
        <v>40661</v>
      </c>
      <c r="E8024" s="258">
        <v>61440</v>
      </c>
    </row>
    <row r="8025" spans="1:5" ht="15.5" x14ac:dyDescent="0.35">
      <c r="A8025" s="127" t="s">
        <v>39807</v>
      </c>
      <c r="B8025" s="128">
        <v>12356</v>
      </c>
      <c r="C8025" s="137"/>
      <c r="D8025" s="127" t="s">
        <v>40666</v>
      </c>
      <c r="E8025" s="258">
        <v>12356</v>
      </c>
    </row>
    <row r="8026" spans="1:5" ht="15.5" x14ac:dyDescent="0.35">
      <c r="A8026" s="127" t="s">
        <v>39808</v>
      </c>
      <c r="B8026" s="128">
        <v>20774</v>
      </c>
      <c r="C8026" s="137"/>
      <c r="D8026" s="127" t="s">
        <v>40669</v>
      </c>
      <c r="E8026" s="258">
        <v>20774</v>
      </c>
    </row>
    <row r="8027" spans="1:5" ht="15.5" x14ac:dyDescent="0.35">
      <c r="A8027" s="127" t="s">
        <v>39809</v>
      </c>
      <c r="B8027" s="128">
        <v>85099</v>
      </c>
      <c r="C8027" s="137"/>
      <c r="D8027" s="127" t="s">
        <v>40673</v>
      </c>
      <c r="E8027" s="258">
        <v>85099</v>
      </c>
    </row>
    <row r="8028" spans="1:5" ht="15.5" x14ac:dyDescent="0.35">
      <c r="A8028" s="127" t="s">
        <v>39810</v>
      </c>
      <c r="B8028" s="128">
        <v>62538</v>
      </c>
      <c r="C8028" s="137"/>
      <c r="D8028" s="127" t="s">
        <v>40678</v>
      </c>
      <c r="E8028" s="258">
        <v>62538</v>
      </c>
    </row>
    <row r="8029" spans="1:5" ht="15.5" x14ac:dyDescent="0.35">
      <c r="A8029" s="127" t="s">
        <v>39811</v>
      </c>
      <c r="B8029" s="128">
        <v>367090</v>
      </c>
      <c r="C8029" s="137"/>
      <c r="D8029" s="127" t="s">
        <v>40683</v>
      </c>
      <c r="E8029" s="258">
        <v>367090</v>
      </c>
    </row>
    <row r="8030" spans="1:5" ht="15.5" x14ac:dyDescent="0.35">
      <c r="A8030" s="127" t="s">
        <v>39812</v>
      </c>
      <c r="B8030" s="128">
        <v>46345</v>
      </c>
      <c r="C8030" s="137"/>
      <c r="D8030" s="127" t="s">
        <v>40687</v>
      </c>
      <c r="E8030" s="258">
        <v>46345</v>
      </c>
    </row>
    <row r="8031" spans="1:5" ht="15.5" x14ac:dyDescent="0.35">
      <c r="A8031" s="127" t="s">
        <v>39813</v>
      </c>
      <c r="B8031" s="128">
        <v>33179</v>
      </c>
      <c r="C8031" s="137"/>
      <c r="D8031" s="127" t="s">
        <v>40690</v>
      </c>
      <c r="E8031" s="258">
        <v>33179</v>
      </c>
    </row>
    <row r="8032" spans="1:5" ht="15.5" x14ac:dyDescent="0.35">
      <c r="A8032" s="127" t="s">
        <v>39814</v>
      </c>
      <c r="B8032" s="128">
        <v>182319</v>
      </c>
      <c r="C8032" s="137"/>
      <c r="D8032" s="127" t="s">
        <v>40695</v>
      </c>
      <c r="E8032" s="258">
        <v>182319</v>
      </c>
    </row>
    <row r="8033" spans="1:5" ht="15.5" x14ac:dyDescent="0.35">
      <c r="A8033" s="127" t="s">
        <v>39815</v>
      </c>
      <c r="B8033" s="128">
        <v>3939968</v>
      </c>
      <c r="C8033" s="137"/>
      <c r="D8033" s="127" t="s">
        <v>40700</v>
      </c>
      <c r="E8033" s="258">
        <v>3939968</v>
      </c>
    </row>
    <row r="8034" spans="1:5" ht="15.5" x14ac:dyDescent="0.35">
      <c r="A8034" s="127" t="s">
        <v>39816</v>
      </c>
      <c r="B8034" s="128">
        <v>32160</v>
      </c>
      <c r="C8034" s="137"/>
      <c r="D8034" s="127" t="s">
        <v>40704</v>
      </c>
      <c r="E8034" s="258">
        <v>32160</v>
      </c>
    </row>
    <row r="8035" spans="1:5" ht="15.5" x14ac:dyDescent="0.35">
      <c r="A8035" s="127" t="s">
        <v>39817</v>
      </c>
      <c r="B8035" s="128">
        <v>21724</v>
      </c>
      <c r="C8035" s="137"/>
      <c r="D8035" s="127" t="s">
        <v>40708</v>
      </c>
      <c r="E8035" s="258">
        <v>21724</v>
      </c>
    </row>
    <row r="8036" spans="1:5" ht="15.5" x14ac:dyDescent="0.35">
      <c r="A8036" s="127" t="s">
        <v>39818</v>
      </c>
      <c r="B8036" s="128">
        <v>46625</v>
      </c>
      <c r="C8036" s="137"/>
      <c r="D8036" s="127" t="s">
        <v>40711</v>
      </c>
      <c r="E8036" s="258">
        <v>46625</v>
      </c>
    </row>
    <row r="8037" spans="1:5" ht="15.5" x14ac:dyDescent="0.35">
      <c r="A8037" s="127" t="s">
        <v>39819</v>
      </c>
      <c r="B8037" s="128">
        <v>55292</v>
      </c>
      <c r="C8037" s="137"/>
      <c r="D8037" s="127" t="s">
        <v>40716</v>
      </c>
      <c r="E8037" s="258">
        <v>55292</v>
      </c>
    </row>
    <row r="8038" spans="1:5" ht="15.5" x14ac:dyDescent="0.35">
      <c r="A8038" s="127" t="s">
        <v>39820</v>
      </c>
      <c r="B8038" s="128">
        <v>48053</v>
      </c>
      <c r="C8038" s="137"/>
      <c r="D8038" s="127" t="s">
        <v>40719</v>
      </c>
      <c r="E8038" s="258">
        <v>48053</v>
      </c>
    </row>
    <row r="8039" spans="1:5" ht="15.5" x14ac:dyDescent="0.35">
      <c r="A8039" s="127" t="s">
        <v>39821</v>
      </c>
      <c r="B8039" s="128">
        <v>39958</v>
      </c>
      <c r="C8039" s="137"/>
      <c r="D8039" s="127" t="s">
        <v>40723</v>
      </c>
      <c r="E8039" s="258">
        <v>39958</v>
      </c>
    </row>
    <row r="8040" spans="1:5" ht="15.5" x14ac:dyDescent="0.35">
      <c r="A8040" s="127" t="s">
        <v>39822</v>
      </c>
      <c r="B8040" s="128">
        <v>34109</v>
      </c>
      <c r="C8040" s="137"/>
      <c r="D8040" s="127" t="s">
        <v>40727</v>
      </c>
      <c r="E8040" s="258">
        <v>34109</v>
      </c>
    </row>
    <row r="8041" spans="1:5" ht="15.5" x14ac:dyDescent="0.35">
      <c r="A8041" s="127" t="s">
        <v>39823</v>
      </c>
      <c r="B8041" s="128">
        <v>21703</v>
      </c>
      <c r="C8041" s="137"/>
      <c r="D8041" s="127" t="s">
        <v>40730</v>
      </c>
      <c r="E8041" s="258">
        <v>21703</v>
      </c>
    </row>
    <row r="8042" spans="1:5" ht="15.5" x14ac:dyDescent="0.35">
      <c r="A8042" s="127" t="s">
        <v>39824</v>
      </c>
      <c r="B8042" s="128">
        <v>37872</v>
      </c>
      <c r="C8042" s="137"/>
      <c r="D8042" s="127" t="s">
        <v>40734</v>
      </c>
      <c r="E8042" s="258">
        <v>37872</v>
      </c>
    </row>
    <row r="8043" spans="1:5" ht="15.5" x14ac:dyDescent="0.35">
      <c r="A8043" s="127" t="s">
        <v>39825</v>
      </c>
      <c r="B8043" s="128">
        <v>15615</v>
      </c>
      <c r="C8043" s="137"/>
      <c r="D8043" s="127" t="s">
        <v>40738</v>
      </c>
      <c r="E8043" s="258">
        <v>15615</v>
      </c>
    </row>
    <row r="8044" spans="1:5" ht="15.5" x14ac:dyDescent="0.35">
      <c r="A8044" s="127" t="s">
        <v>39826</v>
      </c>
      <c r="B8044" s="128">
        <v>15944</v>
      </c>
      <c r="C8044" s="137"/>
      <c r="D8044" s="127" t="s">
        <v>40741</v>
      </c>
      <c r="E8044" s="258">
        <v>15944</v>
      </c>
    </row>
    <row r="8045" spans="1:5" ht="15.5" x14ac:dyDescent="0.35">
      <c r="A8045" s="127" t="s">
        <v>39827</v>
      </c>
      <c r="B8045" s="128">
        <v>25056</v>
      </c>
      <c r="C8045" s="137"/>
      <c r="D8045" s="127" t="s">
        <v>40744</v>
      </c>
      <c r="E8045" s="258">
        <v>25056</v>
      </c>
    </row>
    <row r="8046" spans="1:5" ht="15.5" x14ac:dyDescent="0.35">
      <c r="A8046" s="127" t="s">
        <v>39828</v>
      </c>
      <c r="B8046" s="128">
        <v>20457</v>
      </c>
      <c r="C8046" s="137"/>
      <c r="D8046" s="127" t="s">
        <v>40746</v>
      </c>
      <c r="E8046" s="258">
        <v>20457</v>
      </c>
    </row>
    <row r="8047" spans="1:5" ht="15.5" x14ac:dyDescent="0.35">
      <c r="A8047" s="127" t="s">
        <v>39829</v>
      </c>
      <c r="B8047" s="128">
        <v>160551</v>
      </c>
      <c r="C8047" s="137"/>
      <c r="D8047" s="127" t="s">
        <v>40750</v>
      </c>
      <c r="E8047" s="258">
        <v>160551</v>
      </c>
    </row>
    <row r="8048" spans="1:5" ht="15.5" x14ac:dyDescent="0.35">
      <c r="A8048" s="127" t="s">
        <v>39830</v>
      </c>
      <c r="B8048" s="128">
        <v>145891</v>
      </c>
      <c r="C8048" s="137"/>
      <c r="D8048" s="127" t="s">
        <v>40755</v>
      </c>
      <c r="E8048" s="258">
        <v>145891</v>
      </c>
    </row>
    <row r="8049" spans="1:5" ht="15.5" x14ac:dyDescent="0.35">
      <c r="A8049" s="127" t="s">
        <v>39831</v>
      </c>
      <c r="B8049" s="128">
        <v>56752</v>
      </c>
      <c r="C8049" s="137"/>
      <c r="D8049" s="127" t="s">
        <v>40760</v>
      </c>
      <c r="E8049" s="258">
        <v>56752</v>
      </c>
    </row>
    <row r="8050" spans="1:5" ht="15.5" x14ac:dyDescent="0.35">
      <c r="A8050" s="127" t="s">
        <v>39832</v>
      </c>
      <c r="B8050" s="128">
        <v>38795</v>
      </c>
      <c r="C8050" s="137"/>
      <c r="D8050" s="127" t="s">
        <v>40765</v>
      </c>
      <c r="E8050" s="258">
        <v>38795</v>
      </c>
    </row>
    <row r="8051" spans="1:5" ht="15.5" x14ac:dyDescent="0.35">
      <c r="A8051" s="127" t="s">
        <v>39833</v>
      </c>
      <c r="B8051" s="128">
        <v>15440</v>
      </c>
      <c r="C8051" s="137"/>
      <c r="D8051" s="127" t="s">
        <v>40769</v>
      </c>
      <c r="E8051" s="258">
        <v>15440</v>
      </c>
    </row>
    <row r="8052" spans="1:5" ht="15.5" x14ac:dyDescent="0.35">
      <c r="A8052" s="127" t="s">
        <v>39834</v>
      </c>
      <c r="B8052" s="128">
        <v>998337</v>
      </c>
      <c r="C8052" s="137"/>
      <c r="D8052" s="127" t="s">
        <v>40774</v>
      </c>
      <c r="E8052" s="258">
        <v>998337</v>
      </c>
    </row>
    <row r="8053" spans="1:5" ht="15.5" x14ac:dyDescent="0.35">
      <c r="A8053" s="127" t="s">
        <v>39835</v>
      </c>
      <c r="B8053" s="128">
        <v>10838</v>
      </c>
      <c r="C8053" s="137"/>
      <c r="D8053" s="127" t="s">
        <v>40778</v>
      </c>
      <c r="E8053" s="258">
        <v>10838</v>
      </c>
    </row>
    <row r="8054" spans="1:5" ht="15.5" x14ac:dyDescent="0.35">
      <c r="A8054" s="127" t="s">
        <v>39836</v>
      </c>
      <c r="B8054" s="128">
        <v>7347</v>
      </c>
      <c r="C8054" s="137"/>
      <c r="D8054" s="127" t="s">
        <v>40781</v>
      </c>
      <c r="E8054" s="258">
        <v>7347</v>
      </c>
    </row>
    <row r="8055" spans="1:5" ht="15.5" x14ac:dyDescent="0.35">
      <c r="A8055" s="127" t="s">
        <v>39837</v>
      </c>
      <c r="B8055" s="128">
        <v>387131</v>
      </c>
      <c r="C8055" s="137"/>
      <c r="D8055" s="127" t="s">
        <v>40786</v>
      </c>
      <c r="E8055" s="258">
        <v>387131</v>
      </c>
    </row>
    <row r="8056" spans="1:5" ht="15.5" x14ac:dyDescent="0.35">
      <c r="A8056" s="127" t="s">
        <v>39838</v>
      </c>
      <c r="B8056" s="128">
        <v>17729</v>
      </c>
      <c r="C8056" s="137"/>
      <c r="D8056" s="127" t="s">
        <v>40790</v>
      </c>
      <c r="E8056" s="258">
        <v>17729</v>
      </c>
    </row>
    <row r="8057" spans="1:5" ht="15.5" x14ac:dyDescent="0.35">
      <c r="A8057" s="127" t="s">
        <v>39839</v>
      </c>
      <c r="B8057" s="128">
        <v>683150</v>
      </c>
      <c r="C8057" s="137"/>
      <c r="D8057" s="127" t="s">
        <v>40795</v>
      </c>
      <c r="E8057" s="258">
        <v>683150</v>
      </c>
    </row>
    <row r="8058" spans="1:5" ht="15.5" x14ac:dyDescent="0.35">
      <c r="A8058" s="127" t="s">
        <v>39840</v>
      </c>
      <c r="B8058" s="128">
        <v>8186</v>
      </c>
      <c r="C8058" s="137"/>
      <c r="D8058" s="127" t="s">
        <v>40799</v>
      </c>
      <c r="E8058" s="258">
        <v>8186</v>
      </c>
    </row>
    <row r="8059" spans="1:5" ht="15.5" x14ac:dyDescent="0.35">
      <c r="A8059" s="127" t="s">
        <v>39841</v>
      </c>
      <c r="B8059" s="128">
        <v>19302</v>
      </c>
      <c r="C8059" s="137"/>
      <c r="D8059" s="127" t="s">
        <v>40803</v>
      </c>
      <c r="E8059" s="258">
        <v>19302</v>
      </c>
    </row>
    <row r="8060" spans="1:5" ht="15.5" x14ac:dyDescent="0.35">
      <c r="A8060" s="127" t="s">
        <v>39842</v>
      </c>
      <c r="B8060" s="128">
        <v>178622</v>
      </c>
      <c r="C8060" s="137"/>
      <c r="D8060" s="127" t="s">
        <v>40808</v>
      </c>
      <c r="E8060" s="258">
        <v>178622</v>
      </c>
    </row>
    <row r="8061" spans="1:5" ht="15.5" x14ac:dyDescent="0.35">
      <c r="A8061" s="127" t="s">
        <v>39843</v>
      </c>
      <c r="B8061" s="128">
        <v>490295</v>
      </c>
      <c r="C8061" s="137"/>
      <c r="D8061" s="127" t="s">
        <v>40813</v>
      </c>
      <c r="E8061" s="258">
        <v>490295</v>
      </c>
    </row>
    <row r="8062" spans="1:5" ht="15.5" x14ac:dyDescent="0.35">
      <c r="A8062" s="127" t="s">
        <v>39844</v>
      </c>
      <c r="B8062" s="128">
        <v>33799</v>
      </c>
      <c r="C8062" s="137"/>
      <c r="D8062" s="127" t="s">
        <v>40818</v>
      </c>
      <c r="E8062" s="258">
        <v>33799</v>
      </c>
    </row>
    <row r="8063" spans="1:5" ht="15.5" x14ac:dyDescent="0.35">
      <c r="A8063" s="127" t="s">
        <v>39845</v>
      </c>
      <c r="B8063" s="128">
        <v>1003173</v>
      </c>
      <c r="C8063" s="137"/>
      <c r="D8063" s="127" t="s">
        <v>40823</v>
      </c>
      <c r="E8063" s="258">
        <v>1003173</v>
      </c>
    </row>
    <row r="8064" spans="1:5" ht="15.5" x14ac:dyDescent="0.35">
      <c r="A8064" s="127" t="s">
        <v>39846</v>
      </c>
      <c r="B8064" s="128">
        <v>264170</v>
      </c>
      <c r="C8064" s="137"/>
      <c r="D8064" s="127" t="s">
        <v>40828</v>
      </c>
      <c r="E8064" s="258">
        <v>264170</v>
      </c>
    </row>
    <row r="8065" spans="1:5" ht="15.5" x14ac:dyDescent="0.35">
      <c r="A8065" s="127" t="s">
        <v>39847</v>
      </c>
      <c r="B8065" s="128">
        <v>27026</v>
      </c>
      <c r="C8065" s="137"/>
      <c r="D8065" s="127" t="s">
        <v>40832</v>
      </c>
      <c r="E8065" s="258">
        <v>27026</v>
      </c>
    </row>
    <row r="8066" spans="1:5" ht="15.5" x14ac:dyDescent="0.35">
      <c r="A8066" s="127" t="s">
        <v>39848</v>
      </c>
      <c r="B8066" s="128">
        <v>7358</v>
      </c>
      <c r="C8066" s="137"/>
      <c r="D8066" s="127" t="s">
        <v>40837</v>
      </c>
      <c r="E8066" s="258">
        <v>7358</v>
      </c>
    </row>
    <row r="8067" spans="1:5" ht="15.5" x14ac:dyDescent="0.35">
      <c r="A8067" s="127" t="s">
        <v>39849</v>
      </c>
      <c r="B8067" s="128">
        <v>66797</v>
      </c>
      <c r="C8067" s="137"/>
      <c r="D8067" s="127" t="s">
        <v>40841</v>
      </c>
      <c r="E8067" s="258">
        <v>66797</v>
      </c>
    </row>
    <row r="8068" spans="1:5" ht="15.5" x14ac:dyDescent="0.35">
      <c r="A8068" s="127" t="s">
        <v>39850</v>
      </c>
      <c r="B8068" s="128">
        <v>60998</v>
      </c>
      <c r="C8068" s="137"/>
      <c r="D8068" s="127" t="s">
        <v>40846</v>
      </c>
      <c r="E8068" s="258">
        <v>60998</v>
      </c>
    </row>
    <row r="8069" spans="1:5" ht="15.5" x14ac:dyDescent="0.35">
      <c r="A8069" s="127" t="s">
        <v>39851</v>
      </c>
      <c r="B8069" s="128">
        <v>35500</v>
      </c>
      <c r="C8069" s="137"/>
      <c r="D8069" s="127" t="s">
        <v>40850</v>
      </c>
      <c r="E8069" s="258">
        <v>35500</v>
      </c>
    </row>
    <row r="8070" spans="1:5" ht="15.5" x14ac:dyDescent="0.35">
      <c r="A8070" s="127" t="s">
        <v>39852</v>
      </c>
      <c r="B8070" s="128">
        <v>198955</v>
      </c>
      <c r="C8070" s="137"/>
      <c r="D8070" s="127" t="s">
        <v>40855</v>
      </c>
      <c r="E8070" s="258">
        <v>198955</v>
      </c>
    </row>
    <row r="8071" spans="1:5" ht="15.5" x14ac:dyDescent="0.35">
      <c r="A8071" s="127" t="s">
        <v>39853</v>
      </c>
      <c r="B8071" s="128">
        <v>10292</v>
      </c>
      <c r="C8071" s="137"/>
      <c r="D8071" s="127" t="s">
        <v>40859</v>
      </c>
      <c r="E8071" s="258">
        <v>10292</v>
      </c>
    </row>
    <row r="8072" spans="1:5" ht="15.5" x14ac:dyDescent="0.35">
      <c r="A8072" s="127" t="s">
        <v>39854</v>
      </c>
      <c r="B8072" s="128">
        <v>2531</v>
      </c>
      <c r="C8072" s="137"/>
      <c r="D8072" s="127" t="s">
        <v>40862</v>
      </c>
      <c r="E8072" s="258">
        <v>2531</v>
      </c>
    </row>
    <row r="8073" spans="1:5" ht="15.5" x14ac:dyDescent="0.35">
      <c r="A8073" s="127" t="s">
        <v>39855</v>
      </c>
      <c r="B8073" s="128">
        <v>1654630</v>
      </c>
      <c r="C8073" s="137"/>
      <c r="D8073" s="127" t="s">
        <v>40866</v>
      </c>
      <c r="E8073" s="258">
        <v>1654630</v>
      </c>
    </row>
    <row r="8074" spans="1:5" ht="15.5" x14ac:dyDescent="0.35">
      <c r="A8074" s="127" t="s">
        <v>39856</v>
      </c>
      <c r="B8074" s="128">
        <v>39825</v>
      </c>
      <c r="C8074" s="137"/>
      <c r="D8074" s="127" t="s">
        <v>40870</v>
      </c>
      <c r="E8074" s="258">
        <v>39825</v>
      </c>
    </row>
    <row r="8075" spans="1:5" ht="15.5" x14ac:dyDescent="0.35">
      <c r="A8075" s="127" t="s">
        <v>39857</v>
      </c>
      <c r="B8075" s="128">
        <v>34782</v>
      </c>
      <c r="C8075" s="137"/>
      <c r="D8075" s="127" t="s">
        <v>40875</v>
      </c>
      <c r="E8075" s="258">
        <v>34782</v>
      </c>
    </row>
    <row r="8076" spans="1:5" ht="15.5" x14ac:dyDescent="0.35">
      <c r="A8076" s="127" t="s">
        <v>39858</v>
      </c>
      <c r="B8076" s="128">
        <v>68697</v>
      </c>
      <c r="C8076" s="137"/>
      <c r="D8076" s="127" t="s">
        <v>40879</v>
      </c>
      <c r="E8076" s="258">
        <v>68697</v>
      </c>
    </row>
    <row r="8077" spans="1:5" ht="15.5" x14ac:dyDescent="0.35">
      <c r="A8077" s="127" t="s">
        <v>39859</v>
      </c>
      <c r="B8077" s="128">
        <v>511032</v>
      </c>
      <c r="C8077" s="137"/>
      <c r="D8077" s="127" t="s">
        <v>40884</v>
      </c>
      <c r="E8077" s="258">
        <v>511032</v>
      </c>
    </row>
    <row r="8078" spans="1:5" ht="15.5" x14ac:dyDescent="0.35">
      <c r="A8078" s="127" t="s">
        <v>39860</v>
      </c>
      <c r="B8078" s="128">
        <v>19010</v>
      </c>
      <c r="C8078" s="137"/>
      <c r="D8078" s="127" t="s">
        <v>40888</v>
      </c>
      <c r="E8078" s="258">
        <v>19010</v>
      </c>
    </row>
    <row r="8079" spans="1:5" ht="15.5" x14ac:dyDescent="0.35">
      <c r="A8079" s="127" t="s">
        <v>39861</v>
      </c>
      <c r="B8079" s="128">
        <v>15833</v>
      </c>
      <c r="C8079" s="137"/>
      <c r="D8079" s="127" t="s">
        <v>40892</v>
      </c>
      <c r="E8079" s="258">
        <v>15833</v>
      </c>
    </row>
    <row r="8080" spans="1:5" ht="15.5" x14ac:dyDescent="0.35">
      <c r="A8080" s="127" t="s">
        <v>39862</v>
      </c>
      <c r="B8080" s="128">
        <v>552689</v>
      </c>
      <c r="C8080" s="137"/>
      <c r="D8080" s="127" t="s">
        <v>40897</v>
      </c>
      <c r="E8080" s="258">
        <v>552689</v>
      </c>
    </row>
    <row r="8081" spans="1:5" ht="15.5" x14ac:dyDescent="0.35">
      <c r="A8081" s="127" t="s">
        <v>39863</v>
      </c>
      <c r="B8081" s="128">
        <v>10437</v>
      </c>
      <c r="C8081" s="137"/>
      <c r="D8081" s="127" t="s">
        <v>40902</v>
      </c>
      <c r="E8081" s="258">
        <v>10437</v>
      </c>
    </row>
    <row r="8082" spans="1:5" ht="15.5" x14ac:dyDescent="0.35">
      <c r="A8082" s="127" t="s">
        <v>39864</v>
      </c>
      <c r="B8082" s="128">
        <v>562063</v>
      </c>
      <c r="C8082" s="137"/>
      <c r="D8082" s="127" t="s">
        <v>40906</v>
      </c>
      <c r="E8082" s="258">
        <v>562063</v>
      </c>
    </row>
    <row r="8083" spans="1:5" ht="15.5" x14ac:dyDescent="0.35">
      <c r="A8083" s="127" t="s">
        <v>39865</v>
      </c>
      <c r="B8083" s="128">
        <v>78638</v>
      </c>
      <c r="C8083" s="137"/>
      <c r="D8083" s="127" t="s">
        <v>40910</v>
      </c>
      <c r="E8083" s="258">
        <v>78638</v>
      </c>
    </row>
    <row r="8084" spans="1:5" ht="15.5" x14ac:dyDescent="0.35">
      <c r="A8084" s="127" t="s">
        <v>39866</v>
      </c>
      <c r="B8084" s="128">
        <v>18104</v>
      </c>
      <c r="C8084" s="137"/>
      <c r="D8084" s="127" t="s">
        <v>40915</v>
      </c>
      <c r="E8084" s="258">
        <v>18104</v>
      </c>
    </row>
    <row r="8085" spans="1:5" ht="15.5" x14ac:dyDescent="0.35">
      <c r="A8085" s="127" t="s">
        <v>39867</v>
      </c>
      <c r="B8085" s="128">
        <v>239531</v>
      </c>
      <c r="C8085" s="137"/>
      <c r="D8085" s="127" t="s">
        <v>40920</v>
      </c>
      <c r="E8085" s="258">
        <v>239531</v>
      </c>
    </row>
    <row r="8086" spans="1:5" ht="15.5" x14ac:dyDescent="0.35">
      <c r="A8086" s="127" t="s">
        <v>39868</v>
      </c>
      <c r="B8086" s="128">
        <v>122676</v>
      </c>
      <c r="C8086" s="137"/>
      <c r="D8086" s="127" t="s">
        <v>40925</v>
      </c>
      <c r="E8086" s="258">
        <v>122676</v>
      </c>
    </row>
    <row r="8087" spans="1:5" ht="15.5" x14ac:dyDescent="0.35">
      <c r="A8087" s="127" t="s">
        <v>39869</v>
      </c>
      <c r="B8087" s="128">
        <v>154352</v>
      </c>
      <c r="C8087" s="137"/>
      <c r="D8087" s="127" t="s">
        <v>40930</v>
      </c>
      <c r="E8087" s="258">
        <v>154352</v>
      </c>
    </row>
    <row r="8088" spans="1:5" ht="15.5" x14ac:dyDescent="0.35">
      <c r="A8088" s="127" t="s">
        <v>39870</v>
      </c>
      <c r="B8088" s="128">
        <v>15882</v>
      </c>
      <c r="C8088" s="137"/>
      <c r="D8088" s="127" t="s">
        <v>40934</v>
      </c>
      <c r="E8088" s="258">
        <v>15882</v>
      </c>
    </row>
    <row r="8089" spans="1:5" ht="15.5" x14ac:dyDescent="0.35">
      <c r="A8089" s="127" t="s">
        <v>39871</v>
      </c>
      <c r="B8089" s="128">
        <v>325046</v>
      </c>
      <c r="C8089" s="137"/>
      <c r="D8089" s="127" t="s">
        <v>40938</v>
      </c>
      <c r="E8089" s="258">
        <v>325046</v>
      </c>
    </row>
    <row r="8090" spans="1:5" ht="15.5" x14ac:dyDescent="0.35">
      <c r="A8090" s="127" t="s">
        <v>39872</v>
      </c>
      <c r="B8090" s="128">
        <v>7301866</v>
      </c>
      <c r="C8090" s="137"/>
      <c r="D8090" s="127" t="s">
        <v>40943</v>
      </c>
      <c r="E8090" s="258">
        <v>7301866</v>
      </c>
    </row>
    <row r="8091" spans="1:5" ht="15.5" x14ac:dyDescent="0.35">
      <c r="A8091" s="127" t="s">
        <v>39873</v>
      </c>
      <c r="B8091" s="128">
        <v>80390</v>
      </c>
      <c r="C8091" s="137"/>
      <c r="D8091" s="127" t="s">
        <v>40948</v>
      </c>
      <c r="E8091" s="258">
        <v>80390</v>
      </c>
    </row>
    <row r="8092" spans="1:5" ht="15.5" x14ac:dyDescent="0.35">
      <c r="A8092" s="127" t="s">
        <v>39874</v>
      </c>
      <c r="B8092" s="128">
        <v>76353</v>
      </c>
      <c r="C8092" s="137"/>
      <c r="D8092" s="127" t="s">
        <v>40951</v>
      </c>
      <c r="E8092" s="258">
        <v>76353</v>
      </c>
    </row>
    <row r="8093" spans="1:5" ht="15.5" x14ac:dyDescent="0.35">
      <c r="A8093" s="127" t="s">
        <v>39875</v>
      </c>
      <c r="B8093" s="128">
        <v>15919</v>
      </c>
      <c r="C8093" s="137"/>
      <c r="D8093" s="127" t="s">
        <v>40955</v>
      </c>
      <c r="E8093" s="258">
        <v>15919</v>
      </c>
    </row>
    <row r="8094" spans="1:5" ht="15.5" x14ac:dyDescent="0.35">
      <c r="A8094" s="127" t="s">
        <v>39876</v>
      </c>
      <c r="B8094" s="128">
        <v>53687</v>
      </c>
      <c r="C8094" s="137"/>
      <c r="D8094" s="127" t="s">
        <v>40959</v>
      </c>
      <c r="E8094" s="258">
        <v>53687</v>
      </c>
    </row>
    <row r="8095" spans="1:5" ht="15.5" x14ac:dyDescent="0.35">
      <c r="A8095" s="127" t="s">
        <v>39877</v>
      </c>
      <c r="B8095" s="128">
        <v>56401</v>
      </c>
      <c r="C8095" s="137"/>
      <c r="D8095" s="127" t="s">
        <v>40962</v>
      </c>
      <c r="E8095" s="258">
        <v>56401</v>
      </c>
    </row>
    <row r="8096" spans="1:5" ht="15.5" x14ac:dyDescent="0.35">
      <c r="A8096" s="127" t="s">
        <v>39878</v>
      </c>
      <c r="B8096" s="128">
        <v>29222</v>
      </c>
      <c r="C8096" s="137"/>
      <c r="D8096" s="127" t="s">
        <v>40965</v>
      </c>
      <c r="E8096" s="258">
        <v>29222</v>
      </c>
    </row>
    <row r="8097" spans="1:5" ht="15.5" x14ac:dyDescent="0.35">
      <c r="A8097" s="127" t="s">
        <v>39879</v>
      </c>
      <c r="B8097" s="128">
        <v>10132</v>
      </c>
      <c r="C8097" s="137"/>
      <c r="D8097" s="127" t="s">
        <v>40968</v>
      </c>
      <c r="E8097" s="258">
        <v>10132</v>
      </c>
    </row>
    <row r="8098" spans="1:5" ht="15.5" x14ac:dyDescent="0.35">
      <c r="A8098" s="127" t="s">
        <v>39880</v>
      </c>
      <c r="B8098" s="128">
        <v>43992</v>
      </c>
      <c r="C8098" s="137"/>
      <c r="D8098" s="127" t="s">
        <v>40972</v>
      </c>
      <c r="E8098" s="258">
        <v>43992</v>
      </c>
    </row>
    <row r="8099" spans="1:5" ht="15.5" x14ac:dyDescent="0.35">
      <c r="A8099" s="127" t="s">
        <v>39881</v>
      </c>
      <c r="B8099" s="128">
        <v>49922</v>
      </c>
      <c r="C8099" s="137"/>
      <c r="D8099" s="127" t="s">
        <v>40976</v>
      </c>
      <c r="E8099" s="258">
        <v>49922</v>
      </c>
    </row>
    <row r="8100" spans="1:5" ht="15.5" x14ac:dyDescent="0.35">
      <c r="A8100" s="127" t="s">
        <v>39882</v>
      </c>
      <c r="B8100" s="128">
        <v>8858</v>
      </c>
      <c r="C8100" s="137"/>
      <c r="D8100" s="127" t="s">
        <v>40980</v>
      </c>
      <c r="E8100" s="258">
        <v>8858</v>
      </c>
    </row>
    <row r="8101" spans="1:5" ht="15.5" x14ac:dyDescent="0.35">
      <c r="A8101" s="127" t="s">
        <v>39883</v>
      </c>
      <c r="B8101" s="128">
        <v>9129</v>
      </c>
      <c r="C8101" s="137"/>
      <c r="D8101" s="127" t="s">
        <v>40985</v>
      </c>
      <c r="E8101" s="258">
        <v>9129</v>
      </c>
    </row>
    <row r="8102" spans="1:5" ht="15.5" x14ac:dyDescent="0.35">
      <c r="A8102" s="127" t="s">
        <v>39884</v>
      </c>
      <c r="B8102" s="128">
        <v>20339</v>
      </c>
      <c r="C8102" s="137"/>
      <c r="D8102" s="127" t="s">
        <v>40988</v>
      </c>
      <c r="E8102" s="258">
        <v>20339</v>
      </c>
    </row>
    <row r="8103" spans="1:5" ht="15.5" x14ac:dyDescent="0.35">
      <c r="A8103" s="127" t="s">
        <v>39885</v>
      </c>
      <c r="B8103" s="128">
        <v>67230</v>
      </c>
      <c r="C8103" s="137"/>
      <c r="D8103" s="127" t="s">
        <v>40991</v>
      </c>
      <c r="E8103" s="258">
        <v>67230</v>
      </c>
    </row>
    <row r="8104" spans="1:5" ht="15.5" x14ac:dyDescent="0.35">
      <c r="A8104" s="127" t="s">
        <v>39886</v>
      </c>
      <c r="B8104" s="128">
        <v>16714</v>
      </c>
      <c r="C8104" s="137"/>
      <c r="D8104" s="127" t="s">
        <v>40996</v>
      </c>
      <c r="E8104" s="258">
        <v>16714</v>
      </c>
    </row>
    <row r="8105" spans="1:5" ht="15.5" x14ac:dyDescent="0.35">
      <c r="A8105" s="127" t="s">
        <v>39887</v>
      </c>
      <c r="B8105" s="128">
        <v>4358</v>
      </c>
      <c r="C8105" s="137"/>
      <c r="D8105" s="127" t="s">
        <v>40999</v>
      </c>
      <c r="E8105" s="258">
        <v>4358</v>
      </c>
    </row>
    <row r="8106" spans="1:5" ht="15.5" x14ac:dyDescent="0.35">
      <c r="A8106" s="127" t="s">
        <v>39888</v>
      </c>
      <c r="B8106" s="128">
        <v>104968</v>
      </c>
      <c r="C8106" s="137"/>
      <c r="D8106" s="127" t="s">
        <v>41003</v>
      </c>
      <c r="E8106" s="258">
        <v>104968</v>
      </c>
    </row>
    <row r="8107" spans="1:5" ht="15.5" x14ac:dyDescent="0.35">
      <c r="A8107" s="127" t="s">
        <v>39889</v>
      </c>
      <c r="B8107" s="128">
        <v>10148</v>
      </c>
      <c r="C8107" s="137"/>
      <c r="D8107" s="127" t="s">
        <v>41007</v>
      </c>
      <c r="E8107" s="258">
        <v>10148</v>
      </c>
    </row>
    <row r="8108" spans="1:5" ht="15.5" x14ac:dyDescent="0.35">
      <c r="A8108" s="127" t="s">
        <v>39890</v>
      </c>
      <c r="B8108" s="128">
        <v>10563</v>
      </c>
      <c r="C8108" s="137"/>
      <c r="D8108" s="127" t="s">
        <v>41011</v>
      </c>
      <c r="E8108" s="258">
        <v>10563</v>
      </c>
    </row>
    <row r="8109" spans="1:5" ht="15.5" x14ac:dyDescent="0.35">
      <c r="A8109" s="127" t="s">
        <v>39891</v>
      </c>
      <c r="B8109" s="128">
        <v>33829</v>
      </c>
      <c r="C8109" s="137"/>
      <c r="D8109" s="127" t="s">
        <v>41016</v>
      </c>
      <c r="E8109" s="258">
        <v>33829</v>
      </c>
    </row>
    <row r="8110" spans="1:5" ht="15.5" x14ac:dyDescent="0.35">
      <c r="A8110" s="127" t="s">
        <v>39892</v>
      </c>
      <c r="B8110" s="128">
        <v>32936</v>
      </c>
      <c r="C8110" s="137"/>
      <c r="D8110" s="127" t="s">
        <v>41021</v>
      </c>
      <c r="E8110" s="258">
        <v>32936</v>
      </c>
    </row>
    <row r="8111" spans="1:5" ht="15.5" x14ac:dyDescent="0.35">
      <c r="A8111" s="127" t="s">
        <v>39893</v>
      </c>
      <c r="B8111" s="128">
        <v>6353</v>
      </c>
      <c r="C8111" s="137"/>
      <c r="D8111" s="127" t="s">
        <v>41024</v>
      </c>
      <c r="E8111" s="258">
        <v>6353</v>
      </c>
    </row>
    <row r="8112" spans="1:5" ht="15.5" x14ac:dyDescent="0.35">
      <c r="A8112" s="127" t="s">
        <v>39894</v>
      </c>
      <c r="B8112" s="128">
        <v>38159</v>
      </c>
      <c r="C8112" s="137"/>
      <c r="D8112" s="127" t="s">
        <v>41028</v>
      </c>
      <c r="E8112" s="258">
        <v>38159</v>
      </c>
    </row>
    <row r="8113" spans="1:5" ht="15.5" x14ac:dyDescent="0.35">
      <c r="A8113" s="127" t="s">
        <v>39895</v>
      </c>
      <c r="B8113" s="128">
        <v>36154</v>
      </c>
      <c r="C8113" s="137"/>
      <c r="D8113" s="127" t="s">
        <v>41032</v>
      </c>
      <c r="E8113" s="258">
        <v>36154</v>
      </c>
    </row>
    <row r="8114" spans="1:5" ht="15.5" x14ac:dyDescent="0.35">
      <c r="A8114" s="127" t="s">
        <v>39896</v>
      </c>
      <c r="B8114" s="128">
        <v>11740</v>
      </c>
      <c r="C8114" s="137"/>
      <c r="D8114" s="127" t="s">
        <v>41035</v>
      </c>
      <c r="E8114" s="258">
        <v>11740</v>
      </c>
    </row>
    <row r="8115" spans="1:5" ht="15.5" x14ac:dyDescent="0.35">
      <c r="A8115" s="127" t="s">
        <v>39897</v>
      </c>
      <c r="B8115" s="128">
        <v>30317</v>
      </c>
      <c r="C8115" s="137"/>
      <c r="D8115" s="127" t="s">
        <v>41039</v>
      </c>
      <c r="E8115" s="258">
        <v>30317</v>
      </c>
    </row>
    <row r="8116" spans="1:5" ht="15.5" x14ac:dyDescent="0.35">
      <c r="A8116" s="127" t="s">
        <v>39898</v>
      </c>
      <c r="B8116" s="128">
        <v>7280</v>
      </c>
      <c r="C8116" s="137"/>
      <c r="D8116" s="127" t="s">
        <v>41044</v>
      </c>
      <c r="E8116" s="258">
        <v>7280</v>
      </c>
    </row>
    <row r="8117" spans="1:5" ht="15.5" x14ac:dyDescent="0.35">
      <c r="A8117" s="127" t="s">
        <v>39899</v>
      </c>
      <c r="B8117" s="128">
        <v>34057</v>
      </c>
      <c r="C8117" s="137"/>
      <c r="D8117" s="127" t="s">
        <v>41047</v>
      </c>
      <c r="E8117" s="258">
        <v>34057</v>
      </c>
    </row>
    <row r="8118" spans="1:5" ht="15.5" x14ac:dyDescent="0.35">
      <c r="A8118" s="127" t="s">
        <v>39900</v>
      </c>
      <c r="B8118" s="128">
        <v>5697</v>
      </c>
      <c r="C8118" s="137"/>
      <c r="D8118" s="127" t="s">
        <v>41051</v>
      </c>
      <c r="E8118" s="258">
        <v>5697</v>
      </c>
    </row>
    <row r="8119" spans="1:5" ht="15.5" x14ac:dyDescent="0.35">
      <c r="A8119" s="127" t="s">
        <v>39901</v>
      </c>
      <c r="B8119" s="128">
        <v>30169</v>
      </c>
      <c r="C8119" s="137"/>
      <c r="D8119" s="127" t="s">
        <v>41054</v>
      </c>
      <c r="E8119" s="258">
        <v>30169</v>
      </c>
    </row>
    <row r="8120" spans="1:5" ht="15.5" x14ac:dyDescent="0.35">
      <c r="A8120" s="127" t="s">
        <v>39902</v>
      </c>
      <c r="B8120" s="128">
        <v>27318</v>
      </c>
      <c r="C8120" s="137"/>
      <c r="D8120" s="127" t="s">
        <v>41059</v>
      </c>
      <c r="E8120" s="258">
        <v>27318</v>
      </c>
    </row>
    <row r="8121" spans="1:5" ht="15.5" x14ac:dyDescent="0.35">
      <c r="A8121" s="127" t="s">
        <v>39903</v>
      </c>
      <c r="B8121" s="128">
        <v>210827</v>
      </c>
      <c r="C8121" s="137"/>
      <c r="D8121" s="127" t="s">
        <v>41064</v>
      </c>
      <c r="E8121" s="258">
        <v>210827</v>
      </c>
    </row>
    <row r="8122" spans="1:5" ht="15.5" x14ac:dyDescent="0.35">
      <c r="A8122" s="127" t="s">
        <v>39904</v>
      </c>
      <c r="B8122" s="128">
        <v>7494</v>
      </c>
      <c r="C8122" s="137"/>
      <c r="D8122" s="127" t="s">
        <v>41068</v>
      </c>
      <c r="E8122" s="258">
        <v>7494</v>
      </c>
    </row>
    <row r="8123" spans="1:5" ht="15.5" x14ac:dyDescent="0.35">
      <c r="A8123" s="127" t="s">
        <v>39905</v>
      </c>
      <c r="B8123" s="128">
        <v>30607</v>
      </c>
      <c r="C8123" s="137"/>
      <c r="D8123" s="127" t="s">
        <v>41072</v>
      </c>
      <c r="E8123" s="258">
        <v>30607</v>
      </c>
    </row>
    <row r="8124" spans="1:5" ht="15.5" x14ac:dyDescent="0.35">
      <c r="A8124" s="127" t="s">
        <v>39906</v>
      </c>
      <c r="B8124" s="128">
        <v>9987</v>
      </c>
      <c r="C8124" s="137"/>
      <c r="D8124" s="127" t="s">
        <v>41076</v>
      </c>
      <c r="E8124" s="258">
        <v>9987</v>
      </c>
    </row>
    <row r="8125" spans="1:5" ht="15.5" x14ac:dyDescent="0.35">
      <c r="A8125" s="127" t="s">
        <v>39907</v>
      </c>
      <c r="B8125" s="128">
        <v>7583</v>
      </c>
      <c r="C8125" s="137"/>
      <c r="D8125" s="127" t="s">
        <v>41078</v>
      </c>
      <c r="E8125" s="258">
        <v>7583</v>
      </c>
    </row>
    <row r="8126" spans="1:5" ht="15.5" x14ac:dyDescent="0.35">
      <c r="A8126" s="127" t="s">
        <v>39908</v>
      </c>
      <c r="B8126" s="128">
        <v>542408</v>
      </c>
      <c r="C8126" s="137"/>
      <c r="D8126" s="127" t="s">
        <v>41082</v>
      </c>
      <c r="E8126" s="258">
        <v>542408</v>
      </c>
    </row>
    <row r="8127" spans="1:5" ht="15.5" x14ac:dyDescent="0.35">
      <c r="A8127" s="127" t="s">
        <v>39909</v>
      </c>
      <c r="B8127" s="128">
        <v>18871</v>
      </c>
      <c r="C8127" s="137"/>
      <c r="D8127" s="127" t="s">
        <v>41087</v>
      </c>
      <c r="E8127" s="258">
        <v>18871</v>
      </c>
    </row>
    <row r="8128" spans="1:5" ht="15.5" x14ac:dyDescent="0.35">
      <c r="A8128" s="127" t="s">
        <v>39910</v>
      </c>
      <c r="B8128" s="128">
        <v>35256</v>
      </c>
      <c r="C8128" s="137"/>
      <c r="D8128" s="127" t="s">
        <v>41091</v>
      </c>
      <c r="E8128" s="258">
        <v>35256</v>
      </c>
    </row>
    <row r="8129" spans="1:5" ht="15.5" x14ac:dyDescent="0.35">
      <c r="A8129" s="127" t="s">
        <v>39911</v>
      </c>
      <c r="B8129" s="128">
        <v>7091</v>
      </c>
      <c r="C8129" s="137"/>
      <c r="D8129" s="127" t="s">
        <v>41094</v>
      </c>
      <c r="E8129" s="258">
        <v>7091</v>
      </c>
    </row>
    <row r="8130" spans="1:5" ht="15.5" x14ac:dyDescent="0.35">
      <c r="A8130" s="127" t="s">
        <v>39912</v>
      </c>
      <c r="B8130" s="128">
        <v>905324</v>
      </c>
      <c r="C8130" s="137"/>
      <c r="D8130" s="127" t="s">
        <v>41099</v>
      </c>
      <c r="E8130" s="258">
        <v>905324</v>
      </c>
    </row>
    <row r="8131" spans="1:5" ht="15.5" x14ac:dyDescent="0.35">
      <c r="A8131" s="127" t="s">
        <v>39913</v>
      </c>
      <c r="B8131" s="128">
        <v>47909</v>
      </c>
      <c r="C8131" s="137"/>
      <c r="D8131" s="127" t="s">
        <v>41104</v>
      </c>
      <c r="E8131" s="258">
        <v>47909</v>
      </c>
    </row>
    <row r="8132" spans="1:5" ht="15.5" x14ac:dyDescent="0.35">
      <c r="A8132" s="127" t="s">
        <v>39914</v>
      </c>
      <c r="B8132" s="128">
        <v>1197481</v>
      </c>
      <c r="C8132" s="137"/>
      <c r="D8132" s="127" t="s">
        <v>41108</v>
      </c>
      <c r="E8132" s="258">
        <v>1197481</v>
      </c>
    </row>
    <row r="8133" spans="1:5" ht="15.5" x14ac:dyDescent="0.35">
      <c r="A8133" s="127" t="s">
        <v>39915</v>
      </c>
      <c r="B8133" s="128">
        <v>14324</v>
      </c>
      <c r="C8133" s="137"/>
      <c r="D8133" s="127" t="s">
        <v>41113</v>
      </c>
      <c r="E8133" s="258">
        <v>14324</v>
      </c>
    </row>
    <row r="8134" spans="1:5" ht="15.5" x14ac:dyDescent="0.35">
      <c r="A8134" s="127" t="s">
        <v>39916</v>
      </c>
      <c r="B8134" s="128">
        <v>6264</v>
      </c>
      <c r="C8134" s="137"/>
      <c r="D8134" s="127" t="s">
        <v>41116</v>
      </c>
      <c r="E8134" s="258">
        <v>6264</v>
      </c>
    </row>
    <row r="8135" spans="1:5" ht="15.5" x14ac:dyDescent="0.35">
      <c r="A8135" s="127" t="s">
        <v>39917</v>
      </c>
      <c r="B8135" s="128">
        <v>7136</v>
      </c>
      <c r="C8135" s="137"/>
      <c r="D8135" s="127" t="s">
        <v>41120</v>
      </c>
      <c r="E8135" s="258">
        <v>7136</v>
      </c>
    </row>
    <row r="8136" spans="1:5" ht="15.5" x14ac:dyDescent="0.35">
      <c r="A8136" s="127" t="s">
        <v>39918</v>
      </c>
      <c r="B8136" s="128">
        <v>8075</v>
      </c>
      <c r="C8136" s="137"/>
      <c r="D8136" s="127" t="s">
        <v>41124</v>
      </c>
      <c r="E8136" s="258">
        <v>8075</v>
      </c>
    </row>
    <row r="8137" spans="1:5" ht="15.5" x14ac:dyDescent="0.35">
      <c r="A8137" s="127" t="s">
        <v>39919</v>
      </c>
      <c r="B8137" s="128">
        <v>30410</v>
      </c>
      <c r="C8137" s="137"/>
      <c r="D8137" s="127" t="s">
        <v>41127</v>
      </c>
      <c r="E8137" s="258">
        <v>30410</v>
      </c>
    </row>
    <row r="8138" spans="1:5" ht="15.5" x14ac:dyDescent="0.35">
      <c r="A8138" s="127" t="s">
        <v>39920</v>
      </c>
      <c r="B8138" s="128">
        <v>19868</v>
      </c>
      <c r="C8138" s="137"/>
      <c r="D8138" s="127" t="s">
        <v>41131</v>
      </c>
      <c r="E8138" s="258">
        <v>19868</v>
      </c>
    </row>
    <row r="8139" spans="1:5" ht="15.5" x14ac:dyDescent="0.35">
      <c r="A8139" s="127" t="s">
        <v>39921</v>
      </c>
      <c r="B8139" s="128">
        <v>7393</v>
      </c>
      <c r="C8139" s="137"/>
      <c r="D8139" s="127" t="s">
        <v>41134</v>
      </c>
      <c r="E8139" s="258">
        <v>7393</v>
      </c>
    </row>
    <row r="8140" spans="1:5" ht="15.5" x14ac:dyDescent="0.35">
      <c r="A8140" s="127" t="s">
        <v>39922</v>
      </c>
      <c r="B8140" s="128">
        <v>13262</v>
      </c>
      <c r="C8140" s="137"/>
      <c r="D8140" s="127" t="s">
        <v>41137</v>
      </c>
      <c r="E8140" s="258">
        <v>13262</v>
      </c>
    </row>
    <row r="8141" spans="1:5" ht="15.5" x14ac:dyDescent="0.35">
      <c r="A8141" s="127" t="s">
        <v>39923</v>
      </c>
      <c r="B8141" s="128">
        <v>120191</v>
      </c>
      <c r="C8141" s="137"/>
      <c r="D8141" s="127" t="s">
        <v>41141</v>
      </c>
      <c r="E8141" s="258">
        <v>120191</v>
      </c>
    </row>
    <row r="8142" spans="1:5" ht="15.5" x14ac:dyDescent="0.35">
      <c r="A8142" s="127" t="s">
        <v>39924</v>
      </c>
      <c r="B8142" s="128">
        <v>55361</v>
      </c>
      <c r="C8142" s="137"/>
      <c r="D8142" s="127" t="s">
        <v>41146</v>
      </c>
      <c r="E8142" s="258">
        <v>55361</v>
      </c>
    </row>
    <row r="8143" spans="1:5" ht="15.5" x14ac:dyDescent="0.35">
      <c r="A8143" s="127" t="s">
        <v>39925</v>
      </c>
      <c r="B8143" s="128">
        <v>1309041</v>
      </c>
      <c r="C8143" s="137"/>
      <c r="D8143" s="127" t="s">
        <v>41151</v>
      </c>
      <c r="E8143" s="258">
        <v>1309041</v>
      </c>
    </row>
    <row r="8144" spans="1:5" ht="15.5" x14ac:dyDescent="0.35">
      <c r="A8144" s="127" t="s">
        <v>39926</v>
      </c>
      <c r="B8144" s="128">
        <v>9225</v>
      </c>
      <c r="C8144" s="137"/>
      <c r="D8144" s="127" t="s">
        <v>41156</v>
      </c>
      <c r="E8144" s="258">
        <v>9225</v>
      </c>
    </row>
    <row r="8145" spans="1:5" ht="15.5" x14ac:dyDescent="0.35">
      <c r="A8145" s="127" t="s">
        <v>39927</v>
      </c>
      <c r="B8145" s="128">
        <v>417962</v>
      </c>
      <c r="C8145" s="137"/>
      <c r="D8145" s="127" t="s">
        <v>41160</v>
      </c>
      <c r="E8145" s="258">
        <v>417962</v>
      </c>
    </row>
    <row r="8146" spans="1:5" ht="15.5" x14ac:dyDescent="0.35">
      <c r="A8146" s="127" t="s">
        <v>39928</v>
      </c>
      <c r="B8146" s="128">
        <v>481514</v>
      </c>
      <c r="C8146" s="137"/>
      <c r="D8146" s="127" t="s">
        <v>41165</v>
      </c>
      <c r="E8146" s="258">
        <v>481514</v>
      </c>
    </row>
    <row r="8147" spans="1:5" ht="15.5" x14ac:dyDescent="0.35">
      <c r="A8147" s="127" t="s">
        <v>39929</v>
      </c>
      <c r="B8147" s="128">
        <v>39944</v>
      </c>
      <c r="C8147" s="137"/>
      <c r="D8147" s="127" t="s">
        <v>41170</v>
      </c>
      <c r="E8147" s="258">
        <v>39944</v>
      </c>
    </row>
    <row r="8148" spans="1:5" ht="15.5" x14ac:dyDescent="0.35">
      <c r="A8148" s="127" t="s">
        <v>39930</v>
      </c>
      <c r="B8148" s="128">
        <v>13953</v>
      </c>
      <c r="C8148" s="137"/>
      <c r="D8148" s="127" t="s">
        <v>41173</v>
      </c>
      <c r="E8148" s="258">
        <v>13953</v>
      </c>
    </row>
    <row r="8149" spans="1:5" ht="15.5" x14ac:dyDescent="0.35">
      <c r="A8149" s="127" t="s">
        <v>39931</v>
      </c>
      <c r="B8149" s="128">
        <v>88613</v>
      </c>
      <c r="C8149" s="137"/>
      <c r="D8149" s="127" t="s">
        <v>41177</v>
      </c>
      <c r="E8149" s="258">
        <v>88613</v>
      </c>
    </row>
    <row r="8150" spans="1:5" ht="15.5" x14ac:dyDescent="0.35">
      <c r="A8150" s="127" t="s">
        <v>39932</v>
      </c>
      <c r="B8150" s="128">
        <v>26337</v>
      </c>
      <c r="C8150" s="137"/>
      <c r="D8150" s="127" t="s">
        <v>41182</v>
      </c>
      <c r="E8150" s="258">
        <v>26337</v>
      </c>
    </row>
    <row r="8151" spans="1:5" ht="15.5" x14ac:dyDescent="0.35">
      <c r="A8151" s="127" t="s">
        <v>39933</v>
      </c>
      <c r="B8151" s="128">
        <v>307999</v>
      </c>
      <c r="C8151" s="137"/>
      <c r="D8151" s="127" t="s">
        <v>41186</v>
      </c>
      <c r="E8151" s="258">
        <v>307999</v>
      </c>
    </row>
    <row r="8152" spans="1:5" ht="15.5" x14ac:dyDescent="0.35">
      <c r="A8152" s="127" t="s">
        <v>39934</v>
      </c>
      <c r="B8152" s="128">
        <v>30941</v>
      </c>
      <c r="C8152" s="137"/>
      <c r="D8152" s="127" t="s">
        <v>41190</v>
      </c>
      <c r="E8152" s="258">
        <v>30941</v>
      </c>
    </row>
    <row r="8153" spans="1:5" ht="15.5" x14ac:dyDescent="0.35">
      <c r="A8153" s="127" t="s">
        <v>39935</v>
      </c>
      <c r="B8153" s="128">
        <v>394775</v>
      </c>
      <c r="C8153" s="137"/>
      <c r="D8153" s="127" t="s">
        <v>41194</v>
      </c>
      <c r="E8153" s="258">
        <v>394775</v>
      </c>
    </row>
    <row r="8154" spans="1:5" ht="15.5" x14ac:dyDescent="0.35">
      <c r="A8154" s="127" t="s">
        <v>39936</v>
      </c>
      <c r="B8154" s="128">
        <v>90111</v>
      </c>
      <c r="C8154" s="137"/>
      <c r="D8154" s="127" t="s">
        <v>41200</v>
      </c>
      <c r="E8154" s="258">
        <v>90111</v>
      </c>
    </row>
    <row r="8155" spans="1:5" ht="15.5" x14ac:dyDescent="0.35">
      <c r="A8155" s="127" t="s">
        <v>39937</v>
      </c>
      <c r="B8155" s="128">
        <v>266904</v>
      </c>
      <c r="C8155" s="137"/>
      <c r="D8155" s="127" t="s">
        <v>41205</v>
      </c>
      <c r="E8155" s="258">
        <v>266904</v>
      </c>
    </row>
    <row r="8156" spans="1:5" ht="15.5" x14ac:dyDescent="0.35">
      <c r="A8156" s="127" t="s">
        <v>39938</v>
      </c>
      <c r="B8156" s="128">
        <v>16764</v>
      </c>
      <c r="C8156" s="137"/>
      <c r="D8156" s="127" t="s">
        <v>41210</v>
      </c>
      <c r="E8156" s="258">
        <v>16764</v>
      </c>
    </row>
    <row r="8157" spans="1:5" ht="15.5" x14ac:dyDescent="0.35">
      <c r="A8157" s="127" t="s">
        <v>39939</v>
      </c>
      <c r="B8157" s="128">
        <v>26646</v>
      </c>
      <c r="C8157" s="137"/>
      <c r="D8157" s="127" t="s">
        <v>41214</v>
      </c>
      <c r="E8157" s="258">
        <v>26646</v>
      </c>
    </row>
    <row r="8158" spans="1:5" ht="15.5" x14ac:dyDescent="0.35">
      <c r="A8158" s="127" t="s">
        <v>39940</v>
      </c>
      <c r="B8158" s="128">
        <v>1307240</v>
      </c>
      <c r="C8158" s="137"/>
      <c r="D8158" s="127" t="s">
        <v>41218</v>
      </c>
      <c r="E8158" s="258">
        <v>1307240</v>
      </c>
    </row>
    <row r="8159" spans="1:5" ht="15.5" x14ac:dyDescent="0.35">
      <c r="A8159" s="127" t="s">
        <v>39941</v>
      </c>
      <c r="B8159" s="128">
        <v>31124</v>
      </c>
      <c r="C8159" s="137"/>
      <c r="D8159" s="127" t="s">
        <v>41223</v>
      </c>
      <c r="E8159" s="258">
        <v>31124</v>
      </c>
    </row>
    <row r="8160" spans="1:5" ht="15.5" x14ac:dyDescent="0.35">
      <c r="A8160" s="127" t="s">
        <v>39942</v>
      </c>
      <c r="B8160" s="128">
        <v>7447</v>
      </c>
      <c r="C8160" s="137"/>
      <c r="D8160" s="127" t="s">
        <v>41226</v>
      </c>
      <c r="E8160" s="258">
        <v>7447</v>
      </c>
    </row>
    <row r="8161" spans="1:5" ht="15.5" x14ac:dyDescent="0.35">
      <c r="A8161" s="127" t="s">
        <v>39943</v>
      </c>
      <c r="B8161" s="128">
        <v>118150</v>
      </c>
      <c r="C8161" s="137"/>
      <c r="D8161" s="127" t="s">
        <v>41230</v>
      </c>
      <c r="E8161" s="258">
        <v>118150</v>
      </c>
    </row>
    <row r="8162" spans="1:5" ht="15.5" x14ac:dyDescent="0.35">
      <c r="A8162" s="127" t="s">
        <v>39944</v>
      </c>
      <c r="B8162" s="128">
        <v>836297</v>
      </c>
      <c r="C8162" s="137"/>
      <c r="D8162" s="127" t="s">
        <v>41235</v>
      </c>
      <c r="E8162" s="258">
        <v>836297</v>
      </c>
    </row>
    <row r="8163" spans="1:5" ht="15.5" x14ac:dyDescent="0.35">
      <c r="A8163" s="127" t="s">
        <v>39945</v>
      </c>
      <c r="B8163" s="128">
        <v>244445</v>
      </c>
      <c r="C8163" s="137"/>
      <c r="D8163" s="127" t="s">
        <v>41240</v>
      </c>
      <c r="E8163" s="258">
        <v>244445</v>
      </c>
    </row>
    <row r="8164" spans="1:5" ht="15.5" x14ac:dyDescent="0.35">
      <c r="A8164" s="127" t="s">
        <v>39946</v>
      </c>
      <c r="B8164" s="128">
        <v>78887</v>
      </c>
      <c r="C8164" s="137"/>
      <c r="D8164" s="127" t="s">
        <v>41244</v>
      </c>
      <c r="E8164" s="258">
        <v>78887</v>
      </c>
    </row>
    <row r="8165" spans="1:5" ht="15.5" x14ac:dyDescent="0.35">
      <c r="A8165" s="127" t="s">
        <v>39947</v>
      </c>
      <c r="B8165" s="128">
        <v>430658</v>
      </c>
      <c r="C8165" s="137"/>
      <c r="D8165" s="127" t="s">
        <v>41248</v>
      </c>
      <c r="E8165" s="258">
        <v>430658</v>
      </c>
    </row>
    <row r="8166" spans="1:5" ht="15.5" x14ac:dyDescent="0.35">
      <c r="A8166" s="127" t="s">
        <v>39948</v>
      </c>
      <c r="B8166" s="128">
        <v>1302734</v>
      </c>
      <c r="C8166" s="137"/>
      <c r="D8166" s="127" t="s">
        <v>41253</v>
      </c>
      <c r="E8166" s="258">
        <v>1302734</v>
      </c>
    </row>
    <row r="8167" spans="1:5" ht="15.5" x14ac:dyDescent="0.35">
      <c r="A8167" s="127" t="s">
        <v>39949</v>
      </c>
      <c r="B8167" s="128">
        <v>7986</v>
      </c>
      <c r="C8167" s="137"/>
      <c r="D8167" s="127" t="s">
        <v>41260</v>
      </c>
      <c r="E8167" s="258">
        <v>7986</v>
      </c>
    </row>
    <row r="8168" spans="1:5" ht="15.5" x14ac:dyDescent="0.35">
      <c r="A8168" s="127" t="s">
        <v>39950</v>
      </c>
      <c r="B8168" s="128">
        <v>7446</v>
      </c>
      <c r="C8168" s="137"/>
      <c r="D8168" s="127" t="s">
        <v>41261</v>
      </c>
      <c r="E8168" s="258">
        <v>7446</v>
      </c>
    </row>
    <row r="8169" spans="1:5" ht="15.5" x14ac:dyDescent="0.35">
      <c r="A8169" s="127" t="s">
        <v>39951</v>
      </c>
      <c r="B8169" s="128">
        <v>685937</v>
      </c>
      <c r="C8169" s="137"/>
      <c r="D8169" s="127" t="s">
        <v>41265</v>
      </c>
      <c r="E8169" s="258">
        <v>685937</v>
      </c>
    </row>
    <row r="8170" spans="1:5" ht="15.5" x14ac:dyDescent="0.35">
      <c r="A8170" s="127" t="s">
        <v>39952</v>
      </c>
      <c r="B8170" s="128">
        <v>30788</v>
      </c>
      <c r="C8170" s="137"/>
      <c r="D8170" s="127" t="s">
        <v>41269</v>
      </c>
      <c r="E8170" s="258">
        <v>30788</v>
      </c>
    </row>
    <row r="8171" spans="1:5" ht="15.5" x14ac:dyDescent="0.35">
      <c r="A8171" s="127" t="s">
        <v>39953</v>
      </c>
      <c r="B8171" s="128">
        <v>23624</v>
      </c>
      <c r="C8171" s="137"/>
      <c r="D8171" s="127" t="s">
        <v>41272</v>
      </c>
      <c r="E8171" s="258">
        <v>23624</v>
      </c>
    </row>
    <row r="8172" spans="1:5" ht="15.5" x14ac:dyDescent="0.35">
      <c r="A8172" s="127" t="s">
        <v>39954</v>
      </c>
      <c r="B8172" s="128">
        <v>1053266</v>
      </c>
      <c r="C8172" s="137"/>
      <c r="D8172" s="127" t="s">
        <v>41276</v>
      </c>
      <c r="E8172" s="258">
        <v>1053266</v>
      </c>
    </row>
    <row r="8173" spans="1:5" ht="15.5" x14ac:dyDescent="0.35">
      <c r="A8173" s="127" t="s">
        <v>39955</v>
      </c>
      <c r="B8173" s="128">
        <v>22665</v>
      </c>
      <c r="C8173" s="137"/>
      <c r="D8173" s="127" t="s">
        <v>41278</v>
      </c>
      <c r="E8173" s="258">
        <v>22665</v>
      </c>
    </row>
    <row r="8174" spans="1:5" ht="15.5" x14ac:dyDescent="0.35">
      <c r="A8174" s="127" t="s">
        <v>39956</v>
      </c>
      <c r="B8174" s="128">
        <v>473987</v>
      </c>
      <c r="C8174" s="137"/>
      <c r="D8174" s="127" t="s">
        <v>41282</v>
      </c>
      <c r="E8174" s="258">
        <v>473987</v>
      </c>
    </row>
    <row r="8175" spans="1:5" ht="15.5" x14ac:dyDescent="0.35">
      <c r="A8175" s="127" t="s">
        <v>39957</v>
      </c>
      <c r="B8175" s="128">
        <v>53179</v>
      </c>
      <c r="C8175" s="137"/>
      <c r="D8175" s="127" t="s">
        <v>41286</v>
      </c>
      <c r="E8175" s="258">
        <v>53179</v>
      </c>
    </row>
    <row r="8176" spans="1:5" ht="15.5" x14ac:dyDescent="0.35">
      <c r="A8176" s="127" t="s">
        <v>39958</v>
      </c>
      <c r="B8176" s="128">
        <v>22418</v>
      </c>
      <c r="C8176" s="137"/>
      <c r="D8176" s="127" t="s">
        <v>41290</v>
      </c>
      <c r="E8176" s="258">
        <v>22418</v>
      </c>
    </row>
    <row r="8177" spans="1:5" ht="15.5" x14ac:dyDescent="0.35">
      <c r="A8177" s="127" t="s">
        <v>39959</v>
      </c>
      <c r="B8177" s="128">
        <v>475162</v>
      </c>
      <c r="C8177" s="137"/>
      <c r="D8177" s="127" t="s">
        <v>41295</v>
      </c>
      <c r="E8177" s="258">
        <v>475162</v>
      </c>
    </row>
    <row r="8178" spans="1:5" ht="15.5" x14ac:dyDescent="0.35">
      <c r="A8178" s="127" t="s">
        <v>39960</v>
      </c>
      <c r="B8178" s="128">
        <v>160797</v>
      </c>
      <c r="C8178" s="137"/>
      <c r="D8178" s="127" t="s">
        <v>41300</v>
      </c>
      <c r="E8178" s="258">
        <v>160797</v>
      </c>
    </row>
    <row r="8179" spans="1:5" ht="15.5" x14ac:dyDescent="0.35">
      <c r="A8179" s="127" t="s">
        <v>39961</v>
      </c>
      <c r="B8179" s="128">
        <v>359758</v>
      </c>
      <c r="C8179" s="137"/>
      <c r="D8179" s="127" t="s">
        <v>41305</v>
      </c>
      <c r="E8179" s="258">
        <v>359758</v>
      </c>
    </row>
    <row r="8180" spans="1:5" ht="15.5" x14ac:dyDescent="0.35">
      <c r="A8180" s="127" t="s">
        <v>39962</v>
      </c>
      <c r="B8180" s="128">
        <v>493706</v>
      </c>
      <c r="C8180" s="137"/>
      <c r="D8180" s="127" t="s">
        <v>41310</v>
      </c>
      <c r="E8180" s="258">
        <v>493706</v>
      </c>
    </row>
    <row r="8181" spans="1:5" ht="15.5" x14ac:dyDescent="0.35">
      <c r="A8181" s="127" t="s">
        <v>39963</v>
      </c>
      <c r="B8181" s="128">
        <v>30146</v>
      </c>
      <c r="C8181" s="137"/>
      <c r="D8181" s="127" t="s">
        <v>41314</v>
      </c>
      <c r="E8181" s="258">
        <v>30146</v>
      </c>
    </row>
    <row r="8182" spans="1:5" ht="15.5" x14ac:dyDescent="0.35">
      <c r="A8182" s="127" t="s">
        <v>39964</v>
      </c>
      <c r="B8182" s="128">
        <v>337043</v>
      </c>
      <c r="C8182" s="137"/>
      <c r="D8182" s="127" t="s">
        <v>41318</v>
      </c>
      <c r="E8182" s="258">
        <v>337043</v>
      </c>
    </row>
    <row r="8183" spans="1:5" ht="15.5" x14ac:dyDescent="0.35">
      <c r="A8183" s="127" t="s">
        <v>39965</v>
      </c>
      <c r="B8183" s="128">
        <v>405696</v>
      </c>
      <c r="C8183" s="137"/>
      <c r="D8183" s="127" t="s">
        <v>41323</v>
      </c>
      <c r="E8183" s="258">
        <v>405696</v>
      </c>
    </row>
    <row r="8184" spans="1:5" ht="15.5" x14ac:dyDescent="0.35">
      <c r="A8184" s="127" t="s">
        <v>39966</v>
      </c>
      <c r="B8184" s="128">
        <v>58254</v>
      </c>
      <c r="C8184" s="137"/>
      <c r="D8184" s="127" t="s">
        <v>41328</v>
      </c>
      <c r="E8184" s="258">
        <v>58254</v>
      </c>
    </row>
    <row r="8185" spans="1:5" ht="15.5" x14ac:dyDescent="0.35">
      <c r="A8185" s="127" t="s">
        <v>39967</v>
      </c>
      <c r="B8185" s="128">
        <v>97860</v>
      </c>
      <c r="C8185" s="137"/>
      <c r="D8185" s="127" t="s">
        <v>41333</v>
      </c>
      <c r="E8185" s="258">
        <v>97860</v>
      </c>
    </row>
    <row r="8186" spans="1:5" ht="15.5" x14ac:dyDescent="0.35">
      <c r="A8186" s="127" t="s">
        <v>39968</v>
      </c>
      <c r="B8186" s="128">
        <v>35688</v>
      </c>
      <c r="C8186" s="137"/>
      <c r="D8186" s="127" t="s">
        <v>41337</v>
      </c>
      <c r="E8186" s="258">
        <v>35688</v>
      </c>
    </row>
    <row r="8187" spans="1:5" ht="15.5" x14ac:dyDescent="0.35">
      <c r="A8187" s="127" t="s">
        <v>39969</v>
      </c>
      <c r="B8187" s="128">
        <v>108862</v>
      </c>
      <c r="C8187" s="137"/>
      <c r="D8187" s="127" t="s">
        <v>41341</v>
      </c>
      <c r="E8187" s="258">
        <v>108862</v>
      </c>
    </row>
    <row r="8188" spans="1:5" ht="15.5" x14ac:dyDescent="0.35">
      <c r="A8188" s="127" t="s">
        <v>39970</v>
      </c>
      <c r="B8188" s="128">
        <v>8508</v>
      </c>
      <c r="C8188" s="137"/>
      <c r="D8188" s="127" t="s">
        <v>41345</v>
      </c>
      <c r="E8188" s="258">
        <v>8508</v>
      </c>
    </row>
    <row r="8189" spans="1:5" ht="15.5" x14ac:dyDescent="0.35">
      <c r="A8189" s="127" t="s">
        <v>39971</v>
      </c>
      <c r="B8189" s="128">
        <v>173449</v>
      </c>
      <c r="C8189" s="137"/>
      <c r="D8189" s="127" t="s">
        <v>41350</v>
      </c>
      <c r="E8189" s="258">
        <v>173449</v>
      </c>
    </row>
    <row r="8190" spans="1:5" ht="15.5" x14ac:dyDescent="0.35">
      <c r="A8190" s="127" t="s">
        <v>39972</v>
      </c>
      <c r="B8190" s="128">
        <v>16783</v>
      </c>
      <c r="C8190" s="137"/>
      <c r="D8190" s="127" t="s">
        <v>41354</v>
      </c>
      <c r="E8190" s="258">
        <v>16783</v>
      </c>
    </row>
    <row r="8191" spans="1:5" ht="15.5" x14ac:dyDescent="0.35">
      <c r="A8191" s="127" t="s">
        <v>39973</v>
      </c>
      <c r="B8191" s="128">
        <v>39172</v>
      </c>
      <c r="C8191" s="137"/>
      <c r="D8191" s="127" t="s">
        <v>41359</v>
      </c>
      <c r="E8191" s="258">
        <v>39172</v>
      </c>
    </row>
    <row r="8192" spans="1:5" ht="15.5" x14ac:dyDescent="0.35">
      <c r="A8192" s="127" t="s">
        <v>39974</v>
      </c>
      <c r="B8192" s="128">
        <v>1819434</v>
      </c>
      <c r="C8192" s="137"/>
      <c r="D8192" s="127" t="s">
        <v>41364</v>
      </c>
      <c r="E8192" s="258">
        <v>1819434</v>
      </c>
    </row>
    <row r="8193" spans="1:5" ht="15.5" x14ac:dyDescent="0.35">
      <c r="A8193" s="127" t="s">
        <v>39975</v>
      </c>
      <c r="B8193" s="128">
        <v>77880</v>
      </c>
      <c r="C8193" s="137"/>
      <c r="D8193" s="127" t="s">
        <v>41368</v>
      </c>
      <c r="E8193" s="258">
        <v>77880</v>
      </c>
    </row>
    <row r="8194" spans="1:5" ht="15.5" x14ac:dyDescent="0.35">
      <c r="A8194" s="127" t="s">
        <v>39976</v>
      </c>
      <c r="B8194" s="128">
        <v>25635</v>
      </c>
      <c r="C8194" s="137"/>
      <c r="D8194" s="127" t="s">
        <v>41372</v>
      </c>
      <c r="E8194" s="258">
        <v>25635</v>
      </c>
    </row>
    <row r="8195" spans="1:5" ht="15.5" x14ac:dyDescent="0.35">
      <c r="A8195" s="127" t="s">
        <v>39977</v>
      </c>
      <c r="B8195" s="128">
        <v>40154</v>
      </c>
      <c r="C8195" s="137"/>
      <c r="D8195" s="127" t="s">
        <v>41377</v>
      </c>
      <c r="E8195" s="258">
        <v>40154</v>
      </c>
    </row>
    <row r="8196" spans="1:5" ht="15.5" x14ac:dyDescent="0.35">
      <c r="A8196" s="127" t="s">
        <v>39978</v>
      </c>
      <c r="B8196" s="128">
        <v>5363</v>
      </c>
      <c r="C8196" s="137"/>
      <c r="D8196" s="127" t="s">
        <v>41381</v>
      </c>
      <c r="E8196" s="258">
        <v>5363</v>
      </c>
    </row>
    <row r="8197" spans="1:5" ht="15.5" x14ac:dyDescent="0.35">
      <c r="A8197" s="127" t="s">
        <v>39979</v>
      </c>
      <c r="B8197" s="128">
        <v>14186</v>
      </c>
      <c r="C8197" s="137"/>
      <c r="D8197" s="127" t="s">
        <v>41384</v>
      </c>
      <c r="E8197" s="258">
        <v>14186</v>
      </c>
    </row>
    <row r="8198" spans="1:5" ht="15.5" x14ac:dyDescent="0.35">
      <c r="A8198" s="127" t="s">
        <v>39980</v>
      </c>
      <c r="B8198" s="128">
        <v>345015</v>
      </c>
      <c r="C8198" s="137"/>
      <c r="D8198" s="127" t="s">
        <v>41388</v>
      </c>
      <c r="E8198" s="258">
        <v>345015</v>
      </c>
    </row>
    <row r="8199" spans="1:5" ht="15.5" x14ac:dyDescent="0.35">
      <c r="A8199" s="127" t="s">
        <v>39981</v>
      </c>
      <c r="B8199" s="128">
        <v>37841</v>
      </c>
      <c r="C8199" s="137"/>
      <c r="D8199" s="127" t="s">
        <v>41392</v>
      </c>
      <c r="E8199" s="258">
        <v>37841</v>
      </c>
    </row>
    <row r="8200" spans="1:5" ht="15.5" x14ac:dyDescent="0.35">
      <c r="A8200" s="127" t="s">
        <v>39982</v>
      </c>
      <c r="B8200" s="128">
        <v>61655</v>
      </c>
      <c r="C8200" s="137"/>
      <c r="D8200" s="127" t="s">
        <v>41397</v>
      </c>
      <c r="E8200" s="258">
        <v>61655</v>
      </c>
    </row>
    <row r="8201" spans="1:5" ht="15.5" x14ac:dyDescent="0.35">
      <c r="A8201" s="127" t="s">
        <v>39983</v>
      </c>
      <c r="B8201" s="128">
        <v>7706660</v>
      </c>
      <c r="C8201" s="137"/>
      <c r="D8201" s="127" t="s">
        <v>41402</v>
      </c>
      <c r="E8201" s="258">
        <v>7706660</v>
      </c>
    </row>
    <row r="8202" spans="1:5" ht="15.5" x14ac:dyDescent="0.35">
      <c r="A8202" s="127" t="s">
        <v>39984</v>
      </c>
      <c r="B8202" s="128">
        <v>18347</v>
      </c>
      <c r="C8202" s="137"/>
      <c r="D8202" s="127" t="s">
        <v>41406</v>
      </c>
      <c r="E8202" s="258">
        <v>18347</v>
      </c>
    </row>
    <row r="8203" spans="1:5" ht="15.5" x14ac:dyDescent="0.35">
      <c r="A8203" s="127" t="s">
        <v>39985</v>
      </c>
      <c r="B8203" s="128">
        <v>17412</v>
      </c>
      <c r="C8203" s="137"/>
      <c r="D8203" s="127" t="s">
        <v>41409</v>
      </c>
      <c r="E8203" s="258">
        <v>17412</v>
      </c>
    </row>
    <row r="8204" spans="1:5" ht="15.5" x14ac:dyDescent="0.35">
      <c r="A8204" s="127" t="s">
        <v>39986</v>
      </c>
      <c r="B8204" s="128">
        <v>26987</v>
      </c>
      <c r="C8204" s="137"/>
      <c r="D8204" s="127" t="s">
        <v>41412</v>
      </c>
      <c r="E8204" s="258">
        <v>26987</v>
      </c>
    </row>
    <row r="8205" spans="1:5" ht="14.5" x14ac:dyDescent="0.35">
      <c r="A8205" s="127" t="s">
        <v>39987</v>
      </c>
      <c r="B8205" s="128">
        <v>61595</v>
      </c>
      <c r="D8205" s="127" t="s">
        <v>41415</v>
      </c>
      <c r="E8205" s="258">
        <v>61595</v>
      </c>
    </row>
    <row r="8206" spans="1:5" ht="14.5" x14ac:dyDescent="0.35">
      <c r="A8206" s="127" t="s">
        <v>39988</v>
      </c>
      <c r="B8206" s="128">
        <v>51407</v>
      </c>
      <c r="D8206" s="127" t="s">
        <v>41418</v>
      </c>
      <c r="E8206" s="258">
        <v>51407</v>
      </c>
    </row>
    <row r="8207" spans="1:5" ht="14.5" x14ac:dyDescent="0.35">
      <c r="A8207" s="127" t="s">
        <v>39989</v>
      </c>
      <c r="B8207" s="128">
        <v>20866</v>
      </c>
      <c r="D8207" s="127" t="s">
        <v>41422</v>
      </c>
      <c r="E8207" s="258">
        <v>20866</v>
      </c>
    </row>
    <row r="8208" spans="1:5" ht="14.5" x14ac:dyDescent="0.35">
      <c r="A8208" s="127" t="s">
        <v>39990</v>
      </c>
      <c r="B8208" s="128">
        <v>33902</v>
      </c>
      <c r="D8208" s="127" t="s">
        <v>41429</v>
      </c>
      <c r="E8208" s="258">
        <v>33902</v>
      </c>
    </row>
    <row r="8209" spans="1:5" ht="14.5" x14ac:dyDescent="0.35">
      <c r="A8209" s="127" t="s">
        <v>39991</v>
      </c>
      <c r="B8209" s="128">
        <v>5066</v>
      </c>
      <c r="D8209" s="127" t="s">
        <v>41432</v>
      </c>
      <c r="E8209" s="258">
        <v>5066</v>
      </c>
    </row>
    <row r="8210" spans="1:5" ht="14.5" x14ac:dyDescent="0.35">
      <c r="A8210" s="127" t="s">
        <v>39992</v>
      </c>
      <c r="B8210" s="128">
        <v>37095</v>
      </c>
      <c r="D8210" s="127" t="s">
        <v>41435</v>
      </c>
      <c r="E8210" s="258">
        <v>37095</v>
      </c>
    </row>
    <row r="8211" spans="1:5" ht="14.5" x14ac:dyDescent="0.35">
      <c r="A8211" s="127" t="s">
        <v>39993</v>
      </c>
      <c r="B8211" s="128">
        <v>21568</v>
      </c>
      <c r="D8211" s="127" t="s">
        <v>41438</v>
      </c>
      <c r="E8211" s="258">
        <v>21568</v>
      </c>
    </row>
    <row r="8212" spans="1:5" ht="14.5" x14ac:dyDescent="0.35">
      <c r="A8212" s="127" t="s">
        <v>39994</v>
      </c>
      <c r="B8212" s="128">
        <v>26930</v>
      </c>
      <c r="D8212" s="127" t="s">
        <v>41441</v>
      </c>
      <c r="E8212" s="258">
        <v>26930</v>
      </c>
    </row>
    <row r="8213" spans="1:5" ht="14.5" x14ac:dyDescent="0.35">
      <c r="A8213" s="127" t="s">
        <v>39995</v>
      </c>
      <c r="B8213" s="128">
        <v>35987</v>
      </c>
      <c r="D8213" s="127" t="s">
        <v>41444</v>
      </c>
      <c r="E8213" s="258">
        <v>35987</v>
      </c>
    </row>
    <row r="8214" spans="1:5" ht="14.5" x14ac:dyDescent="0.35">
      <c r="A8214" s="127" t="s">
        <v>39996</v>
      </c>
      <c r="B8214" s="128">
        <v>17012</v>
      </c>
      <c r="D8214" s="127" t="s">
        <v>41447</v>
      </c>
      <c r="E8214" s="258">
        <v>17012</v>
      </c>
    </row>
    <row r="8215" spans="1:5" ht="14.5" x14ac:dyDescent="0.35">
      <c r="A8215" s="127" t="s">
        <v>39997</v>
      </c>
      <c r="B8215" s="128">
        <v>31661</v>
      </c>
      <c r="D8215" s="127" t="s">
        <v>41451</v>
      </c>
      <c r="E8215" s="258">
        <v>31661</v>
      </c>
    </row>
    <row r="8216" spans="1:5" ht="14.5" x14ac:dyDescent="0.35">
      <c r="A8216" s="127" t="s">
        <v>39998</v>
      </c>
      <c r="B8216" s="128">
        <v>38162</v>
      </c>
      <c r="D8216" s="127" t="s">
        <v>41455</v>
      </c>
      <c r="E8216" s="258">
        <v>38162</v>
      </c>
    </row>
    <row r="8217" spans="1:5" ht="14.5" x14ac:dyDescent="0.35">
      <c r="A8217" s="127" t="s">
        <v>39999</v>
      </c>
      <c r="B8217" s="128">
        <v>27616</v>
      </c>
      <c r="D8217" s="127" t="s">
        <v>41459</v>
      </c>
      <c r="E8217" s="258">
        <v>27616</v>
      </c>
    </row>
    <row r="8218" spans="1:5" ht="14.5" x14ac:dyDescent="0.35">
      <c r="A8218" s="127" t="s">
        <v>40000</v>
      </c>
      <c r="B8218" s="128">
        <v>120684</v>
      </c>
      <c r="D8218" s="127" t="s">
        <v>41463</v>
      </c>
      <c r="E8218" s="258">
        <v>120684</v>
      </c>
    </row>
    <row r="8219" spans="1:5" ht="14.5" x14ac:dyDescent="0.35">
      <c r="A8219" s="127" t="s">
        <v>40001</v>
      </c>
      <c r="B8219" s="128">
        <v>7486</v>
      </c>
      <c r="D8219" s="127" t="s">
        <v>41468</v>
      </c>
      <c r="E8219" s="258">
        <v>7486</v>
      </c>
    </row>
    <row r="8220" spans="1:5" ht="14.5" x14ac:dyDescent="0.35">
      <c r="A8220" s="127" t="s">
        <v>40002</v>
      </c>
      <c r="B8220" s="128">
        <v>23577</v>
      </c>
      <c r="D8220" s="127" t="s">
        <v>41472</v>
      </c>
      <c r="E8220" s="258">
        <v>23577</v>
      </c>
    </row>
    <row r="8221" spans="1:5" ht="14.5" x14ac:dyDescent="0.35">
      <c r="A8221" s="127" t="s">
        <v>40003</v>
      </c>
      <c r="B8221" s="128">
        <v>33452</v>
      </c>
      <c r="D8221" s="127" t="s">
        <v>41478</v>
      </c>
      <c r="E8221" s="258">
        <v>33452</v>
      </c>
    </row>
    <row r="8222" spans="1:5" ht="14.5" x14ac:dyDescent="0.35">
      <c r="A8222" s="127" t="s">
        <v>40004</v>
      </c>
      <c r="B8222" s="128">
        <v>34629</v>
      </c>
      <c r="D8222" s="127" t="s">
        <v>41481</v>
      </c>
      <c r="E8222" s="258">
        <v>34629</v>
      </c>
    </row>
    <row r="8223" spans="1:5" ht="14.5" x14ac:dyDescent="0.35">
      <c r="A8223" s="127" t="s">
        <v>40005</v>
      </c>
      <c r="B8223" s="128">
        <v>35606</v>
      </c>
      <c r="D8223" s="127" t="s">
        <v>41485</v>
      </c>
      <c r="E8223" s="258">
        <v>35606</v>
      </c>
    </row>
    <row r="8224" spans="1:5" ht="14.5" x14ac:dyDescent="0.35">
      <c r="A8224" s="127" t="s">
        <v>40006</v>
      </c>
      <c r="B8224" s="128">
        <v>22293</v>
      </c>
      <c r="D8224" s="127" t="s">
        <v>41488</v>
      </c>
      <c r="E8224" s="258">
        <v>22293</v>
      </c>
    </row>
    <row r="8225" spans="1:5" ht="14.5" x14ac:dyDescent="0.35">
      <c r="A8225" s="127" t="s">
        <v>40007</v>
      </c>
      <c r="B8225" s="128">
        <v>14945</v>
      </c>
      <c r="D8225" s="127" t="s">
        <v>41492</v>
      </c>
      <c r="E8225" s="258">
        <v>14945</v>
      </c>
    </row>
    <row r="8226" spans="1:5" ht="14.5" x14ac:dyDescent="0.35">
      <c r="A8226" s="127" t="s">
        <v>40008</v>
      </c>
      <c r="B8226" s="128">
        <v>27486</v>
      </c>
      <c r="D8226" s="127" t="s">
        <v>41496</v>
      </c>
      <c r="E8226" s="258">
        <v>27486</v>
      </c>
    </row>
    <row r="8227" spans="1:5" ht="14.5" x14ac:dyDescent="0.35">
      <c r="A8227" s="127" t="s">
        <v>40009</v>
      </c>
      <c r="B8227" s="128">
        <v>7283</v>
      </c>
      <c r="D8227" s="127" t="s">
        <v>41498</v>
      </c>
      <c r="E8227" s="258">
        <v>7283</v>
      </c>
    </row>
    <row r="8228" spans="1:5" ht="14.5" x14ac:dyDescent="0.35">
      <c r="A8228" s="127" t="s">
        <v>40010</v>
      </c>
      <c r="B8228" s="128">
        <v>89476</v>
      </c>
      <c r="D8228" s="127" t="s">
        <v>41502</v>
      </c>
      <c r="E8228" s="258">
        <v>89476</v>
      </c>
    </row>
    <row r="8229" spans="1:5" ht="14.5" x14ac:dyDescent="0.35">
      <c r="A8229" s="127" t="s">
        <v>40011</v>
      </c>
      <c r="B8229" s="128">
        <v>13473</v>
      </c>
      <c r="D8229" s="127" t="s">
        <v>41506</v>
      </c>
      <c r="E8229" s="258">
        <v>13473</v>
      </c>
    </row>
    <row r="8230" spans="1:5" ht="14.5" x14ac:dyDescent="0.35">
      <c r="A8230" s="127" t="s">
        <v>40012</v>
      </c>
      <c r="B8230" s="128">
        <v>6055</v>
      </c>
      <c r="D8230" s="127" t="s">
        <v>41509</v>
      </c>
      <c r="E8230" s="258">
        <v>6055</v>
      </c>
    </row>
    <row r="8231" spans="1:5" ht="14.5" x14ac:dyDescent="0.35">
      <c r="A8231" s="127" t="s">
        <v>40013</v>
      </c>
      <c r="B8231" s="128">
        <v>245021</v>
      </c>
      <c r="D8231" s="127" t="s">
        <v>41513</v>
      </c>
      <c r="E8231" s="258">
        <v>245021</v>
      </c>
    </row>
    <row r="8232" spans="1:5" ht="14.5" x14ac:dyDescent="0.35">
      <c r="A8232" s="127" t="s">
        <v>40014</v>
      </c>
      <c r="B8232" s="128">
        <v>6797</v>
      </c>
      <c r="D8232" s="127" t="s">
        <v>41517</v>
      </c>
      <c r="E8232" s="258">
        <v>6797</v>
      </c>
    </row>
    <row r="8233" spans="1:5" ht="14.5" x14ac:dyDescent="0.35">
      <c r="A8233" s="127" t="s">
        <v>40015</v>
      </c>
      <c r="B8233" s="128">
        <v>1092355</v>
      </c>
      <c r="D8233" s="127" t="s">
        <v>41521</v>
      </c>
      <c r="E8233" s="258">
        <v>1092355</v>
      </c>
    </row>
    <row r="8234" spans="1:5" ht="14.5" x14ac:dyDescent="0.35">
      <c r="A8234" s="127" t="s">
        <v>40016</v>
      </c>
      <c r="B8234" s="128">
        <v>14071</v>
      </c>
      <c r="D8234" s="127" t="s">
        <v>41526</v>
      </c>
      <c r="E8234" s="258">
        <v>14071</v>
      </c>
    </row>
    <row r="8235" spans="1:5" ht="14.5" x14ac:dyDescent="0.35">
      <c r="A8235" s="127" t="s">
        <v>40017</v>
      </c>
      <c r="B8235" s="128">
        <v>53645</v>
      </c>
      <c r="D8235" s="127" t="s">
        <v>41529</v>
      </c>
      <c r="E8235" s="258">
        <v>53645</v>
      </c>
    </row>
    <row r="8236" spans="1:5" ht="14.5" x14ac:dyDescent="0.35">
      <c r="A8236" s="127" t="s">
        <v>40018</v>
      </c>
      <c r="B8236" s="128">
        <v>504989</v>
      </c>
      <c r="D8236" s="127" t="s">
        <v>41533</v>
      </c>
      <c r="E8236" s="258">
        <v>504989</v>
      </c>
    </row>
    <row r="8237" spans="1:5" ht="14.5" x14ac:dyDescent="0.35">
      <c r="A8237" s="127" t="s">
        <v>40019</v>
      </c>
      <c r="B8237" s="128">
        <v>621946</v>
      </c>
      <c r="D8237" s="127" t="s">
        <v>41538</v>
      </c>
      <c r="E8237" s="258">
        <v>621946</v>
      </c>
    </row>
    <row r="8238" spans="1:5" ht="14.5" x14ac:dyDescent="0.35">
      <c r="A8238" s="127" t="s">
        <v>40020</v>
      </c>
      <c r="B8238" s="128">
        <v>58418</v>
      </c>
      <c r="D8238" s="127" t="s">
        <v>41543</v>
      </c>
      <c r="E8238" s="258">
        <v>58418</v>
      </c>
    </row>
    <row r="8239" spans="1:5" ht="14.5" x14ac:dyDescent="0.35">
      <c r="A8239" s="127" t="s">
        <v>40021</v>
      </c>
      <c r="B8239" s="128">
        <v>36336</v>
      </c>
      <c r="D8239" s="127" t="s">
        <v>41547</v>
      </c>
      <c r="E8239" s="258">
        <v>36336</v>
      </c>
    </row>
    <row r="8240" spans="1:5" ht="14.5" x14ac:dyDescent="0.35">
      <c r="A8240" s="127" t="s">
        <v>40022</v>
      </c>
      <c r="B8240" s="128">
        <v>283510</v>
      </c>
      <c r="D8240" s="127" t="s">
        <v>41551</v>
      </c>
      <c r="E8240" s="258">
        <v>283510</v>
      </c>
    </row>
    <row r="8241" spans="1:5" ht="14.5" x14ac:dyDescent="0.35">
      <c r="A8241" s="127" t="s">
        <v>40023</v>
      </c>
      <c r="B8241" s="128">
        <v>116535</v>
      </c>
      <c r="D8241" s="127" t="s">
        <v>41556</v>
      </c>
      <c r="E8241" s="258">
        <v>116535</v>
      </c>
    </row>
    <row r="8242" spans="1:5" ht="14.5" x14ac:dyDescent="0.35">
      <c r="A8242" s="127" t="s">
        <v>40024</v>
      </c>
      <c r="B8242" s="128">
        <v>4655</v>
      </c>
      <c r="D8242" s="127" t="s">
        <v>40221</v>
      </c>
      <c r="E8242" s="258">
        <v>4655</v>
      </c>
    </row>
    <row r="8243" spans="1:5" ht="14.5" x14ac:dyDescent="0.35">
      <c r="A8243" s="127" t="s">
        <v>40025</v>
      </c>
      <c r="B8243" s="128">
        <v>89296</v>
      </c>
      <c r="D8243" s="127" t="s">
        <v>40229</v>
      </c>
      <c r="E8243" s="258">
        <v>89296</v>
      </c>
    </row>
    <row r="8244" spans="1:5" ht="14.5" x14ac:dyDescent="0.35">
      <c r="A8244" s="127" t="s">
        <v>40026</v>
      </c>
      <c r="B8244" s="128">
        <v>1647</v>
      </c>
      <c r="D8244" s="127" t="s">
        <v>40233</v>
      </c>
      <c r="E8244" s="258">
        <v>1647</v>
      </c>
    </row>
    <row r="8245" spans="1:5" ht="14.5" x14ac:dyDescent="0.35">
      <c r="A8245" s="127" t="s">
        <v>40027</v>
      </c>
      <c r="B8245" s="128">
        <v>1514</v>
      </c>
      <c r="D8245" s="127" t="s">
        <v>40237</v>
      </c>
      <c r="E8245" s="258">
        <v>1514</v>
      </c>
    </row>
    <row r="8246" spans="1:5" ht="14.5" x14ac:dyDescent="0.35">
      <c r="A8246" s="127" t="s">
        <v>40028</v>
      </c>
      <c r="B8246" s="128">
        <v>18540</v>
      </c>
      <c r="D8246" s="127" t="s">
        <v>40248</v>
      </c>
      <c r="E8246" s="258">
        <v>18540</v>
      </c>
    </row>
    <row r="8247" spans="1:5" ht="14.5" x14ac:dyDescent="0.35">
      <c r="A8247" s="127" t="s">
        <v>40029</v>
      </c>
      <c r="B8247" s="128">
        <v>10141</v>
      </c>
      <c r="D8247" s="127" t="s">
        <v>40253</v>
      </c>
      <c r="E8247" s="258">
        <v>10141</v>
      </c>
    </row>
    <row r="8248" spans="1:5" ht="14.5" x14ac:dyDescent="0.35">
      <c r="A8248" s="127" t="s">
        <v>40030</v>
      </c>
      <c r="B8248" s="128">
        <v>24880</v>
      </c>
      <c r="D8248" s="127" t="s">
        <v>40258</v>
      </c>
      <c r="E8248" s="258">
        <v>24880</v>
      </c>
    </row>
    <row r="8249" spans="1:5" ht="14.5" x14ac:dyDescent="0.35">
      <c r="A8249" s="127" t="s">
        <v>40031</v>
      </c>
      <c r="B8249" s="128">
        <v>12149</v>
      </c>
      <c r="D8249" s="127" t="s">
        <v>40263</v>
      </c>
      <c r="E8249" s="258">
        <v>12149</v>
      </c>
    </row>
    <row r="8250" spans="1:5" ht="14.5" x14ac:dyDescent="0.35">
      <c r="A8250" s="127" t="s">
        <v>40032</v>
      </c>
      <c r="B8250" s="128">
        <v>22260</v>
      </c>
      <c r="D8250" s="127" t="s">
        <v>40268</v>
      </c>
      <c r="E8250" s="258">
        <v>22260</v>
      </c>
    </row>
    <row r="8251" spans="1:5" ht="14.5" x14ac:dyDescent="0.35">
      <c r="A8251" s="127" t="s">
        <v>40033</v>
      </c>
      <c r="B8251" s="128">
        <v>43098</v>
      </c>
      <c r="D8251" s="127" t="s">
        <v>40277</v>
      </c>
      <c r="E8251" s="258">
        <v>43098</v>
      </c>
    </row>
    <row r="8252" spans="1:5" ht="14.5" x14ac:dyDescent="0.35">
      <c r="A8252" s="127" t="s">
        <v>40034</v>
      </c>
      <c r="B8252" s="128">
        <v>18865</v>
      </c>
      <c r="D8252" s="127" t="s">
        <v>40286</v>
      </c>
      <c r="E8252" s="258">
        <v>18865</v>
      </c>
    </row>
    <row r="8253" spans="1:5" ht="14.5" x14ac:dyDescent="0.35">
      <c r="A8253" s="127" t="s">
        <v>40035</v>
      </c>
      <c r="B8253" s="128">
        <v>18249</v>
      </c>
      <c r="D8253" s="127" t="s">
        <v>40294</v>
      </c>
      <c r="E8253" s="258">
        <v>18249</v>
      </c>
    </row>
    <row r="8254" spans="1:5" ht="14.5" x14ac:dyDescent="0.35">
      <c r="A8254" s="127" t="s">
        <v>40036</v>
      </c>
      <c r="B8254" s="128">
        <v>1706</v>
      </c>
      <c r="D8254" s="127" t="s">
        <v>40301</v>
      </c>
      <c r="E8254" s="258">
        <v>1706</v>
      </c>
    </row>
    <row r="8255" spans="1:5" ht="14.5" x14ac:dyDescent="0.35">
      <c r="A8255" s="127" t="s">
        <v>40037</v>
      </c>
      <c r="B8255" s="128">
        <v>46887</v>
      </c>
      <c r="D8255" s="127" t="s">
        <v>40306</v>
      </c>
      <c r="E8255" s="258">
        <v>46887</v>
      </c>
    </row>
    <row r="8256" spans="1:5" ht="14.5" x14ac:dyDescent="0.35">
      <c r="A8256" s="127" t="s">
        <v>40038</v>
      </c>
      <c r="B8256" s="128">
        <v>2752</v>
      </c>
      <c r="D8256" s="127" t="s">
        <v>40310</v>
      </c>
      <c r="E8256" s="258">
        <v>2752</v>
      </c>
    </row>
    <row r="8257" spans="1:5" ht="14.5" x14ac:dyDescent="0.35">
      <c r="A8257" s="127" t="s">
        <v>40039</v>
      </c>
      <c r="B8257" s="128">
        <v>1160</v>
      </c>
      <c r="D8257" s="127" t="s">
        <v>40314</v>
      </c>
      <c r="E8257" s="258">
        <v>1160</v>
      </c>
    </row>
    <row r="8258" spans="1:5" ht="14.5" x14ac:dyDescent="0.35">
      <c r="A8258" s="127" t="s">
        <v>40040</v>
      </c>
      <c r="B8258" s="128">
        <v>112640</v>
      </c>
      <c r="D8258" s="127" t="s">
        <v>40319</v>
      </c>
      <c r="E8258" s="258">
        <v>112640</v>
      </c>
    </row>
    <row r="8259" spans="1:5" ht="14.5" x14ac:dyDescent="0.35">
      <c r="A8259" s="127" t="s">
        <v>40041</v>
      </c>
      <c r="B8259" s="128">
        <v>35246</v>
      </c>
      <c r="D8259" s="127" t="s">
        <v>40324</v>
      </c>
      <c r="E8259" s="258">
        <v>35246</v>
      </c>
    </row>
    <row r="8260" spans="1:5" ht="14.5" x14ac:dyDescent="0.35">
      <c r="A8260" s="127" t="s">
        <v>40042</v>
      </c>
      <c r="B8260" s="128">
        <v>921</v>
      </c>
      <c r="D8260" s="127" t="s">
        <v>40328</v>
      </c>
      <c r="E8260" s="258">
        <v>921</v>
      </c>
    </row>
    <row r="8261" spans="1:5" ht="14.5" x14ac:dyDescent="0.35">
      <c r="A8261" s="127" t="s">
        <v>40043</v>
      </c>
      <c r="B8261" s="128">
        <v>1643</v>
      </c>
      <c r="D8261" s="127" t="s">
        <v>40342</v>
      </c>
      <c r="E8261" s="258">
        <v>1643</v>
      </c>
    </row>
    <row r="8262" spans="1:5" ht="14.5" x14ac:dyDescent="0.35">
      <c r="A8262" s="127" t="s">
        <v>40044</v>
      </c>
      <c r="B8262" s="128">
        <v>68661</v>
      </c>
      <c r="D8262" s="127" t="s">
        <v>40347</v>
      </c>
      <c r="E8262" s="258">
        <v>68661</v>
      </c>
    </row>
    <row r="8263" spans="1:5" ht="14.5" x14ac:dyDescent="0.35">
      <c r="A8263" s="127" t="s">
        <v>40045</v>
      </c>
      <c r="B8263" s="128">
        <v>882</v>
      </c>
      <c r="D8263" s="127" t="s">
        <v>40351</v>
      </c>
      <c r="E8263" s="258">
        <v>882</v>
      </c>
    </row>
    <row r="8264" spans="1:5" ht="14.5" x14ac:dyDescent="0.35">
      <c r="A8264" s="127" t="s">
        <v>40046</v>
      </c>
      <c r="B8264" s="128">
        <v>97911</v>
      </c>
      <c r="D8264" s="127" t="s">
        <v>40356</v>
      </c>
      <c r="E8264" s="258">
        <v>97911</v>
      </c>
    </row>
    <row r="8265" spans="1:5" ht="14.5" x14ac:dyDescent="0.35">
      <c r="A8265" s="127" t="s">
        <v>40047</v>
      </c>
      <c r="B8265" s="128">
        <v>24523</v>
      </c>
      <c r="D8265" s="127" t="s">
        <v>40361</v>
      </c>
      <c r="E8265" s="258">
        <v>24523</v>
      </c>
    </row>
    <row r="8266" spans="1:5" ht="14.5" x14ac:dyDescent="0.35">
      <c r="A8266" s="127" t="s">
        <v>40048</v>
      </c>
      <c r="B8266" s="128">
        <v>1697</v>
      </c>
      <c r="D8266" s="127" t="s">
        <v>40369</v>
      </c>
      <c r="E8266" s="258">
        <v>1697</v>
      </c>
    </row>
    <row r="8267" spans="1:5" ht="14.5" x14ac:dyDescent="0.35">
      <c r="A8267" s="127" t="s">
        <v>40049</v>
      </c>
      <c r="B8267" s="128">
        <v>993</v>
      </c>
      <c r="D8267" s="127" t="s">
        <v>40373</v>
      </c>
      <c r="E8267" s="258">
        <v>993</v>
      </c>
    </row>
    <row r="8268" spans="1:5" ht="14.5" x14ac:dyDescent="0.35">
      <c r="A8268" s="127" t="s">
        <v>40050</v>
      </c>
      <c r="B8268" s="128">
        <v>1028</v>
      </c>
      <c r="D8268" s="127" t="s">
        <v>40378</v>
      </c>
      <c r="E8268" s="258">
        <v>1028</v>
      </c>
    </row>
    <row r="8269" spans="1:5" ht="14.5" x14ac:dyDescent="0.35">
      <c r="A8269" s="127" t="s">
        <v>40051</v>
      </c>
      <c r="B8269" s="128">
        <v>52121</v>
      </c>
      <c r="D8269" s="127" t="s">
        <v>40383</v>
      </c>
      <c r="E8269" s="258">
        <v>52121</v>
      </c>
    </row>
    <row r="8270" spans="1:5" ht="14.5" x14ac:dyDescent="0.35">
      <c r="A8270" s="127" t="s">
        <v>40052</v>
      </c>
      <c r="B8270" s="128">
        <v>6301</v>
      </c>
      <c r="D8270" s="127" t="s">
        <v>40388</v>
      </c>
      <c r="E8270" s="258">
        <v>6301</v>
      </c>
    </row>
    <row r="8271" spans="1:5" ht="14.5" x14ac:dyDescent="0.35">
      <c r="A8271" s="127" t="s">
        <v>40053</v>
      </c>
      <c r="B8271" s="128">
        <v>41477</v>
      </c>
      <c r="D8271" s="127" t="s">
        <v>40393</v>
      </c>
      <c r="E8271" s="258">
        <v>41477</v>
      </c>
    </row>
    <row r="8272" spans="1:5" ht="14.5" x14ac:dyDescent="0.35">
      <c r="A8272" s="127" t="s">
        <v>40054</v>
      </c>
      <c r="B8272" s="128">
        <v>20773</v>
      </c>
      <c r="D8272" s="127" t="s">
        <v>40401</v>
      </c>
      <c r="E8272" s="258">
        <v>20773</v>
      </c>
    </row>
    <row r="8273" spans="1:5" ht="14.5" x14ac:dyDescent="0.35">
      <c r="A8273" s="127" t="s">
        <v>40055</v>
      </c>
      <c r="B8273" s="128">
        <v>61992</v>
      </c>
      <c r="D8273" s="127" t="s">
        <v>40406</v>
      </c>
      <c r="E8273" s="258">
        <v>61992</v>
      </c>
    </row>
    <row r="8274" spans="1:5" ht="14.5" x14ac:dyDescent="0.35">
      <c r="A8274" s="127" t="s">
        <v>40056</v>
      </c>
      <c r="B8274" s="128">
        <v>27113</v>
      </c>
      <c r="D8274" s="127" t="s">
        <v>40411</v>
      </c>
      <c r="E8274" s="258">
        <v>27113</v>
      </c>
    </row>
    <row r="8275" spans="1:5" ht="14.5" x14ac:dyDescent="0.35">
      <c r="A8275" s="127" t="s">
        <v>40057</v>
      </c>
      <c r="B8275" s="128">
        <v>12300</v>
      </c>
      <c r="D8275" s="127" t="s">
        <v>40416</v>
      </c>
      <c r="E8275" s="258">
        <v>12300</v>
      </c>
    </row>
    <row r="8276" spans="1:5" ht="14.5" x14ac:dyDescent="0.35">
      <c r="A8276" s="127" t="s">
        <v>40058</v>
      </c>
      <c r="B8276" s="128">
        <v>35783</v>
      </c>
      <c r="D8276" s="127" t="s">
        <v>40421</v>
      </c>
      <c r="E8276" s="258">
        <v>35783</v>
      </c>
    </row>
    <row r="8277" spans="1:5" ht="14.5" x14ac:dyDescent="0.35">
      <c r="A8277" s="127" t="s">
        <v>40059</v>
      </c>
      <c r="B8277" s="128">
        <v>1579</v>
      </c>
      <c r="D8277" s="127" t="s">
        <v>40425</v>
      </c>
      <c r="E8277" s="258">
        <v>1579</v>
      </c>
    </row>
    <row r="8278" spans="1:5" ht="14.5" x14ac:dyDescent="0.35">
      <c r="A8278" s="127" t="s">
        <v>40060</v>
      </c>
      <c r="B8278" s="128">
        <v>29894</v>
      </c>
      <c r="D8278" s="127" t="s">
        <v>40436</v>
      </c>
      <c r="E8278" s="258">
        <v>29894</v>
      </c>
    </row>
    <row r="8279" spans="1:5" ht="14.5" x14ac:dyDescent="0.35">
      <c r="A8279" s="127" t="s">
        <v>40061</v>
      </c>
      <c r="B8279" s="128">
        <v>866</v>
      </c>
      <c r="D8279" s="127" t="s">
        <v>40441</v>
      </c>
      <c r="E8279" s="258">
        <v>866</v>
      </c>
    </row>
    <row r="8280" spans="1:5" ht="14.5" x14ac:dyDescent="0.35">
      <c r="A8280" s="127" t="s">
        <v>40062</v>
      </c>
      <c r="B8280" s="128">
        <v>12906</v>
      </c>
      <c r="D8280" s="127" t="s">
        <v>40446</v>
      </c>
      <c r="E8280" s="258">
        <v>12906</v>
      </c>
    </row>
    <row r="8281" spans="1:5" ht="14.5" x14ac:dyDescent="0.35">
      <c r="A8281" s="127" t="s">
        <v>40063</v>
      </c>
      <c r="B8281" s="128">
        <v>8893</v>
      </c>
      <c r="D8281" s="127" t="s">
        <v>40452</v>
      </c>
      <c r="E8281" s="258">
        <v>8893</v>
      </c>
    </row>
    <row r="8282" spans="1:5" ht="14.5" x14ac:dyDescent="0.35">
      <c r="A8282" s="127" t="s">
        <v>40064</v>
      </c>
      <c r="B8282" s="128">
        <v>124608</v>
      </c>
      <c r="D8282" s="127" t="s">
        <v>40457</v>
      </c>
      <c r="E8282" s="258">
        <v>124608</v>
      </c>
    </row>
    <row r="8283" spans="1:5" ht="14.5" x14ac:dyDescent="0.35">
      <c r="A8283" s="127" t="s">
        <v>40065</v>
      </c>
      <c r="B8283" s="128">
        <v>5032</v>
      </c>
      <c r="D8283" s="127" t="s">
        <v>40461</v>
      </c>
      <c r="E8283" s="258">
        <v>5032</v>
      </c>
    </row>
    <row r="8284" spans="1:5" ht="14.5" x14ac:dyDescent="0.35">
      <c r="A8284" s="127" t="s">
        <v>40066</v>
      </c>
      <c r="B8284" s="128">
        <v>26262</v>
      </c>
      <c r="D8284" s="127" t="s">
        <v>40466</v>
      </c>
      <c r="E8284" s="258">
        <v>26262</v>
      </c>
    </row>
    <row r="8285" spans="1:5" ht="14.5" x14ac:dyDescent="0.35">
      <c r="A8285" s="127" t="s">
        <v>40067</v>
      </c>
      <c r="B8285" s="128">
        <v>11959</v>
      </c>
      <c r="D8285" s="127" t="s">
        <v>40471</v>
      </c>
      <c r="E8285" s="258">
        <v>11959</v>
      </c>
    </row>
    <row r="8286" spans="1:5" ht="14.5" x14ac:dyDescent="0.35">
      <c r="A8286" s="127" t="s">
        <v>40068</v>
      </c>
      <c r="B8286" s="128">
        <v>3347</v>
      </c>
      <c r="D8286" s="127" t="s">
        <v>40479</v>
      </c>
      <c r="E8286" s="258">
        <v>3347</v>
      </c>
    </row>
    <row r="8287" spans="1:5" ht="14.5" x14ac:dyDescent="0.35">
      <c r="A8287" s="127" t="s">
        <v>40069</v>
      </c>
      <c r="B8287" s="128">
        <v>69590</v>
      </c>
      <c r="D8287" s="127" t="s">
        <v>40484</v>
      </c>
      <c r="E8287" s="258">
        <v>69590</v>
      </c>
    </row>
    <row r="8288" spans="1:5" ht="14.5" x14ac:dyDescent="0.35">
      <c r="A8288" s="127" t="s">
        <v>40070</v>
      </c>
      <c r="B8288" s="128">
        <v>201504</v>
      </c>
      <c r="D8288" s="127" t="s">
        <v>40489</v>
      </c>
      <c r="E8288" s="258">
        <v>201504</v>
      </c>
    </row>
    <row r="8289" spans="1:5" ht="14.5" x14ac:dyDescent="0.35">
      <c r="A8289" s="127" t="s">
        <v>40071</v>
      </c>
      <c r="B8289" s="128">
        <v>13918</v>
      </c>
      <c r="D8289" s="127" t="s">
        <v>40500</v>
      </c>
      <c r="E8289" s="258">
        <v>13918</v>
      </c>
    </row>
    <row r="8290" spans="1:5" ht="14.5" x14ac:dyDescent="0.35">
      <c r="A8290" s="127" t="s">
        <v>40072</v>
      </c>
      <c r="B8290" s="128">
        <v>18847</v>
      </c>
      <c r="D8290" s="127" t="s">
        <v>40508</v>
      </c>
      <c r="E8290" s="258">
        <v>18847</v>
      </c>
    </row>
    <row r="8291" spans="1:5" ht="14.5" x14ac:dyDescent="0.35">
      <c r="A8291" s="127" t="s">
        <v>40073</v>
      </c>
      <c r="B8291" s="128">
        <v>74083</v>
      </c>
      <c r="D8291" s="127" t="s">
        <v>40513</v>
      </c>
      <c r="E8291" s="258">
        <v>74083</v>
      </c>
    </row>
    <row r="8292" spans="1:5" ht="14.5" x14ac:dyDescent="0.35">
      <c r="A8292" s="127" t="s">
        <v>40074</v>
      </c>
      <c r="B8292" s="128">
        <v>24864</v>
      </c>
      <c r="D8292" s="127" t="s">
        <v>40518</v>
      </c>
      <c r="E8292" s="258">
        <v>24864</v>
      </c>
    </row>
    <row r="8293" spans="1:5" ht="14.5" x14ac:dyDescent="0.35">
      <c r="A8293" s="127" t="s">
        <v>40075</v>
      </c>
      <c r="B8293" s="128">
        <v>17120</v>
      </c>
      <c r="D8293" s="127" t="s">
        <v>40523</v>
      </c>
      <c r="E8293" s="258">
        <v>17120</v>
      </c>
    </row>
    <row r="8294" spans="1:5" ht="14.5" x14ac:dyDescent="0.35">
      <c r="A8294" s="127" t="s">
        <v>40076</v>
      </c>
      <c r="B8294" s="128">
        <v>1363</v>
      </c>
      <c r="D8294" s="127" t="s">
        <v>40527</v>
      </c>
      <c r="E8294" s="258">
        <v>1363</v>
      </c>
    </row>
    <row r="8295" spans="1:5" ht="14.5" x14ac:dyDescent="0.35">
      <c r="A8295" s="127" t="s">
        <v>40077</v>
      </c>
      <c r="B8295" s="128">
        <v>27630</v>
      </c>
      <c r="D8295" s="127" t="s">
        <v>40535</v>
      </c>
      <c r="E8295" s="258">
        <v>27630</v>
      </c>
    </row>
    <row r="8296" spans="1:5" ht="14.5" x14ac:dyDescent="0.35">
      <c r="A8296" s="127" t="s">
        <v>40078</v>
      </c>
      <c r="B8296" s="128">
        <v>32938</v>
      </c>
      <c r="D8296" s="127" t="s">
        <v>40540</v>
      </c>
      <c r="E8296" s="258">
        <v>32938</v>
      </c>
    </row>
    <row r="8297" spans="1:5" ht="14.5" x14ac:dyDescent="0.35">
      <c r="A8297" s="127" t="s">
        <v>40079</v>
      </c>
      <c r="B8297" s="128">
        <v>122007</v>
      </c>
      <c r="D8297" s="127" t="s">
        <v>40545</v>
      </c>
      <c r="E8297" s="258">
        <v>122007</v>
      </c>
    </row>
    <row r="8298" spans="1:5" ht="14.5" x14ac:dyDescent="0.35">
      <c r="A8298" s="127" t="s">
        <v>40080</v>
      </c>
      <c r="B8298" s="128">
        <v>1496</v>
      </c>
      <c r="D8298" s="127" t="s">
        <v>40550</v>
      </c>
      <c r="E8298" s="258">
        <v>1496</v>
      </c>
    </row>
    <row r="8299" spans="1:5" ht="14.5" x14ac:dyDescent="0.35">
      <c r="A8299" s="127" t="s">
        <v>40081</v>
      </c>
      <c r="B8299" s="128">
        <v>1312</v>
      </c>
      <c r="D8299" s="127" t="s">
        <v>40555</v>
      </c>
      <c r="E8299" s="258">
        <v>1312</v>
      </c>
    </row>
    <row r="8300" spans="1:5" ht="14.5" x14ac:dyDescent="0.35">
      <c r="A8300" s="127" t="s">
        <v>40082</v>
      </c>
      <c r="B8300" s="128">
        <v>1176</v>
      </c>
      <c r="D8300" s="127" t="s">
        <v>40563</v>
      </c>
      <c r="E8300" s="258">
        <v>1176</v>
      </c>
    </row>
    <row r="8301" spans="1:5" ht="14.5" x14ac:dyDescent="0.35">
      <c r="A8301" s="127" t="s">
        <v>40083</v>
      </c>
      <c r="B8301" s="128">
        <v>2486</v>
      </c>
      <c r="D8301" s="127" t="s">
        <v>40575</v>
      </c>
      <c r="E8301" s="258">
        <v>2486</v>
      </c>
    </row>
    <row r="8302" spans="1:5" ht="14.5" x14ac:dyDescent="0.35">
      <c r="A8302" s="127" t="s">
        <v>40084</v>
      </c>
      <c r="B8302" s="128">
        <v>988</v>
      </c>
      <c r="D8302" s="127" t="s">
        <v>40586</v>
      </c>
      <c r="E8302" s="258">
        <v>988</v>
      </c>
    </row>
    <row r="8303" spans="1:5" ht="14.5" x14ac:dyDescent="0.35">
      <c r="A8303" s="127" t="s">
        <v>40085</v>
      </c>
      <c r="B8303" s="128">
        <v>754</v>
      </c>
      <c r="D8303" s="127" t="s">
        <v>40590</v>
      </c>
      <c r="E8303" s="258">
        <v>754</v>
      </c>
    </row>
    <row r="8304" spans="1:5" ht="14.5" x14ac:dyDescent="0.35">
      <c r="A8304" s="127" t="s">
        <v>40086</v>
      </c>
      <c r="B8304" s="128">
        <v>35801</v>
      </c>
      <c r="D8304" s="127" t="s">
        <v>40605</v>
      </c>
      <c r="E8304" s="258">
        <v>35801</v>
      </c>
    </row>
    <row r="8305" spans="1:5" ht="14.5" x14ac:dyDescent="0.35">
      <c r="A8305" s="127" t="s">
        <v>40087</v>
      </c>
      <c r="B8305" s="128">
        <v>206713</v>
      </c>
      <c r="D8305" s="127" t="s">
        <v>40614</v>
      </c>
      <c r="E8305" s="258">
        <v>206713</v>
      </c>
    </row>
    <row r="8306" spans="1:5" ht="14.5" x14ac:dyDescent="0.35">
      <c r="A8306" s="127" t="s">
        <v>40088</v>
      </c>
      <c r="B8306" s="128">
        <v>31298</v>
      </c>
      <c r="D8306" s="127" t="s">
        <v>40641</v>
      </c>
      <c r="E8306" s="258">
        <v>31298</v>
      </c>
    </row>
    <row r="8307" spans="1:5" ht="14.5" x14ac:dyDescent="0.35">
      <c r="A8307" s="127" t="s">
        <v>40089</v>
      </c>
      <c r="B8307" s="128">
        <v>957</v>
      </c>
      <c r="D8307" s="127" t="s">
        <v>40645</v>
      </c>
      <c r="E8307" s="258">
        <v>957</v>
      </c>
    </row>
    <row r="8308" spans="1:5" ht="14.5" x14ac:dyDescent="0.35">
      <c r="A8308" s="127" t="s">
        <v>40090</v>
      </c>
      <c r="B8308" s="128">
        <v>114396</v>
      </c>
      <c r="D8308" s="127" t="s">
        <v>40653</v>
      </c>
      <c r="E8308" s="258">
        <v>114396</v>
      </c>
    </row>
    <row r="8309" spans="1:5" ht="14.5" x14ac:dyDescent="0.35">
      <c r="A8309" s="127" t="s">
        <v>40091</v>
      </c>
      <c r="B8309" s="128">
        <v>3823</v>
      </c>
      <c r="D8309" s="127" t="s">
        <v>40657</v>
      </c>
      <c r="E8309" s="258">
        <v>3823</v>
      </c>
    </row>
    <row r="8310" spans="1:5" ht="14.5" x14ac:dyDescent="0.35">
      <c r="A8310" s="127" t="s">
        <v>40092</v>
      </c>
      <c r="B8310" s="128">
        <v>3867</v>
      </c>
      <c r="D8310" s="127" t="s">
        <v>40662</v>
      </c>
      <c r="E8310" s="258">
        <v>3867</v>
      </c>
    </row>
    <row r="8311" spans="1:5" ht="14.5" x14ac:dyDescent="0.35">
      <c r="A8311" s="127" t="s">
        <v>40093</v>
      </c>
      <c r="B8311" s="128">
        <v>12732</v>
      </c>
      <c r="D8311" s="127" t="s">
        <v>40674</v>
      </c>
      <c r="E8311" s="258">
        <v>12732</v>
      </c>
    </row>
    <row r="8312" spans="1:5" ht="14.5" x14ac:dyDescent="0.35">
      <c r="A8312" s="127" t="s">
        <v>40094</v>
      </c>
      <c r="B8312" s="128">
        <v>10979</v>
      </c>
      <c r="D8312" s="127" t="s">
        <v>40679</v>
      </c>
      <c r="E8312" s="258">
        <v>10979</v>
      </c>
    </row>
    <row r="8313" spans="1:5" ht="14.5" x14ac:dyDescent="0.35">
      <c r="A8313" s="127" t="s">
        <v>40095</v>
      </c>
      <c r="B8313" s="128">
        <v>34166</v>
      </c>
      <c r="D8313" s="127" t="s">
        <v>40684</v>
      </c>
      <c r="E8313" s="258">
        <v>34166</v>
      </c>
    </row>
    <row r="8314" spans="1:5" ht="14.5" x14ac:dyDescent="0.35">
      <c r="A8314" s="127" t="s">
        <v>40096</v>
      </c>
      <c r="B8314" s="128">
        <v>1550</v>
      </c>
      <c r="D8314" s="127" t="s">
        <v>40691</v>
      </c>
      <c r="E8314" s="258">
        <v>1550</v>
      </c>
    </row>
    <row r="8315" spans="1:5" ht="14.5" x14ac:dyDescent="0.35">
      <c r="A8315" s="127" t="s">
        <v>40097</v>
      </c>
      <c r="B8315" s="128">
        <v>21615</v>
      </c>
      <c r="D8315" s="127" t="s">
        <v>40696</v>
      </c>
      <c r="E8315" s="258">
        <v>21615</v>
      </c>
    </row>
    <row r="8316" spans="1:5" ht="14.5" x14ac:dyDescent="0.35">
      <c r="A8316" s="127" t="s">
        <v>40098</v>
      </c>
      <c r="B8316" s="128">
        <v>245865</v>
      </c>
      <c r="D8316" s="127" t="s">
        <v>40701</v>
      </c>
      <c r="E8316" s="258">
        <v>245865</v>
      </c>
    </row>
    <row r="8317" spans="1:5" ht="14.5" x14ac:dyDescent="0.35">
      <c r="A8317" s="127" t="s">
        <v>40099</v>
      </c>
      <c r="B8317" s="128">
        <v>2495</v>
      </c>
      <c r="D8317" s="127" t="s">
        <v>40712</v>
      </c>
      <c r="E8317" s="258">
        <v>2495</v>
      </c>
    </row>
    <row r="8318" spans="1:5" ht="14.5" x14ac:dyDescent="0.35">
      <c r="A8318" s="127" t="s">
        <v>40100</v>
      </c>
      <c r="B8318" s="128">
        <v>2270</v>
      </c>
      <c r="D8318" s="127" t="s">
        <v>40720</v>
      </c>
      <c r="E8318" s="258">
        <v>2270</v>
      </c>
    </row>
    <row r="8319" spans="1:5" ht="14.5" x14ac:dyDescent="0.35">
      <c r="A8319" s="127" t="s">
        <v>40101</v>
      </c>
      <c r="B8319" s="128">
        <v>23440</v>
      </c>
      <c r="D8319" s="127" t="s">
        <v>40751</v>
      </c>
      <c r="E8319" s="258">
        <v>23440</v>
      </c>
    </row>
    <row r="8320" spans="1:5" ht="14.5" x14ac:dyDescent="0.35">
      <c r="A8320" s="127" t="s">
        <v>40102</v>
      </c>
      <c r="B8320" s="128">
        <v>9871</v>
      </c>
      <c r="D8320" s="127" t="s">
        <v>40756</v>
      </c>
      <c r="E8320" s="258">
        <v>9871</v>
      </c>
    </row>
    <row r="8321" spans="1:5" ht="14.5" x14ac:dyDescent="0.35">
      <c r="A8321" s="127" t="s">
        <v>40103</v>
      </c>
      <c r="B8321" s="128">
        <v>6704</v>
      </c>
      <c r="D8321" s="127" t="s">
        <v>40761</v>
      </c>
      <c r="E8321" s="258">
        <v>6704</v>
      </c>
    </row>
    <row r="8322" spans="1:5" ht="14.5" x14ac:dyDescent="0.35">
      <c r="A8322" s="127" t="s">
        <v>40104</v>
      </c>
      <c r="B8322" s="128">
        <v>1865</v>
      </c>
      <c r="D8322" s="127" t="s">
        <v>40766</v>
      </c>
      <c r="E8322" s="258">
        <v>1865</v>
      </c>
    </row>
    <row r="8323" spans="1:5" ht="14.5" x14ac:dyDescent="0.35">
      <c r="A8323" s="127" t="s">
        <v>40105</v>
      </c>
      <c r="B8323" s="128">
        <v>1415</v>
      </c>
      <c r="D8323" s="127" t="s">
        <v>40770</v>
      </c>
      <c r="E8323" s="258">
        <v>1415</v>
      </c>
    </row>
    <row r="8324" spans="1:5" ht="14.5" x14ac:dyDescent="0.35">
      <c r="A8324" s="127" t="s">
        <v>40106</v>
      </c>
      <c r="B8324" s="128">
        <v>58383</v>
      </c>
      <c r="D8324" s="127" t="s">
        <v>40775</v>
      </c>
      <c r="E8324" s="258">
        <v>58383</v>
      </c>
    </row>
    <row r="8325" spans="1:5" ht="14.5" x14ac:dyDescent="0.35">
      <c r="A8325" s="127" t="s">
        <v>40107</v>
      </c>
      <c r="B8325" s="128">
        <v>631</v>
      </c>
      <c r="D8325" s="127" t="s">
        <v>40782</v>
      </c>
      <c r="E8325" s="258">
        <v>631</v>
      </c>
    </row>
    <row r="8326" spans="1:5" ht="14.5" x14ac:dyDescent="0.35">
      <c r="A8326" s="127" t="s">
        <v>40108</v>
      </c>
      <c r="B8326" s="128">
        <v>32992</v>
      </c>
      <c r="D8326" s="127" t="s">
        <v>40787</v>
      </c>
      <c r="E8326" s="258">
        <v>32992</v>
      </c>
    </row>
    <row r="8327" spans="1:5" ht="14.5" x14ac:dyDescent="0.35">
      <c r="A8327" s="127" t="s">
        <v>40109</v>
      </c>
      <c r="B8327" s="128">
        <v>1308</v>
      </c>
      <c r="D8327" s="127" t="s">
        <v>40791</v>
      </c>
      <c r="E8327" s="258">
        <v>1308</v>
      </c>
    </row>
    <row r="8328" spans="1:5" ht="14.5" x14ac:dyDescent="0.35">
      <c r="A8328" s="127" t="s">
        <v>40110</v>
      </c>
      <c r="B8328" s="128">
        <v>50478</v>
      </c>
      <c r="D8328" s="127" t="s">
        <v>40796</v>
      </c>
      <c r="E8328" s="258">
        <v>50478</v>
      </c>
    </row>
    <row r="8329" spans="1:5" ht="14.5" x14ac:dyDescent="0.35">
      <c r="A8329" s="127" t="s">
        <v>40111</v>
      </c>
      <c r="B8329" s="128">
        <v>561</v>
      </c>
      <c r="D8329" s="127" t="s">
        <v>40800</v>
      </c>
      <c r="E8329" s="258">
        <v>561</v>
      </c>
    </row>
    <row r="8330" spans="1:5" ht="14.5" x14ac:dyDescent="0.35">
      <c r="A8330" s="127" t="s">
        <v>40112</v>
      </c>
      <c r="B8330" s="128">
        <v>906</v>
      </c>
      <c r="D8330" s="127" t="s">
        <v>40804</v>
      </c>
      <c r="E8330" s="258">
        <v>906</v>
      </c>
    </row>
    <row r="8331" spans="1:5" ht="14.5" x14ac:dyDescent="0.35">
      <c r="A8331" s="127" t="s">
        <v>40113</v>
      </c>
      <c r="B8331" s="128">
        <v>15406</v>
      </c>
      <c r="D8331" s="127" t="s">
        <v>40809</v>
      </c>
      <c r="E8331" s="258">
        <v>15406</v>
      </c>
    </row>
    <row r="8332" spans="1:5" ht="14.5" x14ac:dyDescent="0.35">
      <c r="A8332" s="127" t="s">
        <v>40114</v>
      </c>
      <c r="B8332" s="128">
        <v>33669</v>
      </c>
      <c r="D8332" s="127" t="s">
        <v>40814</v>
      </c>
      <c r="E8332" s="258">
        <v>33669</v>
      </c>
    </row>
    <row r="8333" spans="1:5" ht="14.5" x14ac:dyDescent="0.35">
      <c r="A8333" s="127" t="s">
        <v>40115</v>
      </c>
      <c r="B8333" s="128">
        <v>4559</v>
      </c>
      <c r="D8333" s="127" t="s">
        <v>40819</v>
      </c>
      <c r="E8333" s="258">
        <v>4559</v>
      </c>
    </row>
    <row r="8334" spans="1:5" ht="14.5" x14ac:dyDescent="0.35">
      <c r="A8334" s="127" t="s">
        <v>40116</v>
      </c>
      <c r="B8334" s="128">
        <v>74076</v>
      </c>
      <c r="D8334" s="127" t="s">
        <v>40824</v>
      </c>
      <c r="E8334" s="258">
        <v>74076</v>
      </c>
    </row>
    <row r="8335" spans="1:5" ht="14.5" x14ac:dyDescent="0.35">
      <c r="A8335" s="127" t="s">
        <v>40117</v>
      </c>
      <c r="B8335" s="128">
        <v>24452</v>
      </c>
      <c r="D8335" s="127" t="s">
        <v>40829</v>
      </c>
      <c r="E8335" s="258">
        <v>24452</v>
      </c>
    </row>
    <row r="8336" spans="1:5" ht="14.5" x14ac:dyDescent="0.35">
      <c r="A8336" s="127" t="s">
        <v>40118</v>
      </c>
      <c r="B8336" s="128">
        <v>1563</v>
      </c>
      <c r="D8336" s="127" t="s">
        <v>40833</v>
      </c>
      <c r="E8336" s="258">
        <v>1563</v>
      </c>
    </row>
    <row r="8337" spans="1:5" ht="14.5" x14ac:dyDescent="0.35">
      <c r="A8337" s="127" t="s">
        <v>40119</v>
      </c>
      <c r="B8337" s="128">
        <v>426</v>
      </c>
      <c r="D8337" s="127" t="s">
        <v>40838</v>
      </c>
      <c r="E8337" s="258">
        <v>426</v>
      </c>
    </row>
    <row r="8338" spans="1:5" ht="14.5" x14ac:dyDescent="0.35">
      <c r="A8338" s="127" t="s">
        <v>40120</v>
      </c>
      <c r="B8338" s="128">
        <v>3763</v>
      </c>
      <c r="D8338" s="127" t="s">
        <v>40842</v>
      </c>
      <c r="E8338" s="258">
        <v>3763</v>
      </c>
    </row>
    <row r="8339" spans="1:5" ht="14.5" x14ac:dyDescent="0.35">
      <c r="A8339" s="127" t="s">
        <v>40121</v>
      </c>
      <c r="B8339" s="128">
        <v>2388</v>
      </c>
      <c r="D8339" s="127" t="s">
        <v>40851</v>
      </c>
      <c r="E8339" s="258">
        <v>2388</v>
      </c>
    </row>
    <row r="8340" spans="1:5" ht="14.5" x14ac:dyDescent="0.35">
      <c r="A8340" s="127" t="s">
        <v>40122</v>
      </c>
      <c r="B8340" s="128">
        <v>23950</v>
      </c>
      <c r="D8340" s="127" t="s">
        <v>40856</v>
      </c>
      <c r="E8340" s="258">
        <v>23950</v>
      </c>
    </row>
    <row r="8341" spans="1:5" ht="14.5" x14ac:dyDescent="0.35">
      <c r="A8341" s="127" t="s">
        <v>40123</v>
      </c>
      <c r="B8341" s="128">
        <v>112665</v>
      </c>
      <c r="D8341" s="127" t="s">
        <v>40867</v>
      </c>
      <c r="E8341" s="258">
        <v>112665</v>
      </c>
    </row>
    <row r="8342" spans="1:5" ht="14.5" x14ac:dyDescent="0.35">
      <c r="A8342" s="127" t="s">
        <v>40124</v>
      </c>
      <c r="B8342" s="128">
        <v>2261</v>
      </c>
      <c r="D8342" s="127" t="s">
        <v>40871</v>
      </c>
      <c r="E8342" s="258">
        <v>2261</v>
      </c>
    </row>
    <row r="8343" spans="1:5" ht="14.5" x14ac:dyDescent="0.35">
      <c r="A8343" s="127" t="s">
        <v>40125</v>
      </c>
      <c r="B8343" s="128">
        <v>8731</v>
      </c>
      <c r="D8343" s="127" t="s">
        <v>40880</v>
      </c>
      <c r="E8343" s="258">
        <v>8731</v>
      </c>
    </row>
    <row r="8344" spans="1:5" ht="14.5" x14ac:dyDescent="0.35">
      <c r="A8344" s="127" t="s">
        <v>40126</v>
      </c>
      <c r="B8344" s="128">
        <v>48209</v>
      </c>
      <c r="D8344" s="127" t="s">
        <v>40885</v>
      </c>
      <c r="E8344" s="258">
        <v>48209</v>
      </c>
    </row>
    <row r="8345" spans="1:5" ht="14.5" x14ac:dyDescent="0.35">
      <c r="A8345" s="127" t="s">
        <v>40127</v>
      </c>
      <c r="B8345" s="128">
        <v>1237</v>
      </c>
      <c r="D8345" s="127" t="s">
        <v>40893</v>
      </c>
      <c r="E8345" s="258">
        <v>1237</v>
      </c>
    </row>
    <row r="8346" spans="1:5" ht="14.5" x14ac:dyDescent="0.35">
      <c r="A8346" s="127" t="s">
        <v>40128</v>
      </c>
      <c r="B8346" s="128">
        <v>48995</v>
      </c>
      <c r="D8346" s="127" t="s">
        <v>40898</v>
      </c>
      <c r="E8346" s="258">
        <v>48995</v>
      </c>
    </row>
    <row r="8347" spans="1:5" ht="14.5" x14ac:dyDescent="0.35">
      <c r="A8347" s="127" t="s">
        <v>40129</v>
      </c>
      <c r="B8347" s="128">
        <v>54697</v>
      </c>
      <c r="D8347" s="127" t="s">
        <v>40907</v>
      </c>
      <c r="E8347" s="258">
        <v>54697</v>
      </c>
    </row>
    <row r="8348" spans="1:5" ht="14.5" x14ac:dyDescent="0.35">
      <c r="A8348" s="127" t="s">
        <v>40130</v>
      </c>
      <c r="B8348" s="128">
        <v>4059</v>
      </c>
      <c r="D8348" s="127" t="s">
        <v>40911</v>
      </c>
      <c r="E8348" s="258">
        <v>4059</v>
      </c>
    </row>
    <row r="8349" spans="1:5" ht="14.5" x14ac:dyDescent="0.35">
      <c r="A8349" s="127" t="s">
        <v>40131</v>
      </c>
      <c r="B8349" s="128">
        <v>934</v>
      </c>
      <c r="D8349" s="127" t="s">
        <v>40916</v>
      </c>
      <c r="E8349" s="258">
        <v>934</v>
      </c>
    </row>
    <row r="8350" spans="1:5" ht="14.5" x14ac:dyDescent="0.35">
      <c r="A8350" s="127" t="s">
        <v>40132</v>
      </c>
      <c r="B8350" s="128">
        <v>30439</v>
      </c>
      <c r="D8350" s="127" t="s">
        <v>40921</v>
      </c>
      <c r="E8350" s="258">
        <v>30439</v>
      </c>
    </row>
    <row r="8351" spans="1:5" ht="14.5" x14ac:dyDescent="0.35">
      <c r="A8351" s="127" t="s">
        <v>40133</v>
      </c>
      <c r="B8351" s="128">
        <v>12634</v>
      </c>
      <c r="D8351" s="127" t="s">
        <v>40926</v>
      </c>
      <c r="E8351" s="258">
        <v>12634</v>
      </c>
    </row>
    <row r="8352" spans="1:5" ht="14.5" x14ac:dyDescent="0.35">
      <c r="A8352" s="127" t="s">
        <v>40134</v>
      </c>
      <c r="B8352" s="128">
        <v>30761</v>
      </c>
      <c r="D8352" s="127" t="s">
        <v>40931</v>
      </c>
      <c r="E8352" s="258">
        <v>30761</v>
      </c>
    </row>
    <row r="8353" spans="1:5" ht="14.5" x14ac:dyDescent="0.35">
      <c r="A8353" s="127" t="s">
        <v>40135</v>
      </c>
      <c r="B8353" s="128">
        <v>24200</v>
      </c>
      <c r="D8353" s="127" t="s">
        <v>40939</v>
      </c>
      <c r="E8353" s="258">
        <v>24200</v>
      </c>
    </row>
    <row r="8354" spans="1:5" ht="14.5" x14ac:dyDescent="0.35">
      <c r="A8354" s="127" t="s">
        <v>40136</v>
      </c>
      <c r="B8354" s="128">
        <v>436800</v>
      </c>
      <c r="D8354" s="127" t="s">
        <v>40944</v>
      </c>
      <c r="E8354" s="258">
        <v>436800</v>
      </c>
    </row>
    <row r="8355" spans="1:5" ht="14.5" x14ac:dyDescent="0.35">
      <c r="A8355" s="127" t="s">
        <v>40137</v>
      </c>
      <c r="B8355" s="128">
        <v>3771</v>
      </c>
      <c r="D8355" s="127" t="s">
        <v>40952</v>
      </c>
      <c r="E8355" s="258">
        <v>3771</v>
      </c>
    </row>
    <row r="8356" spans="1:5" ht="14.5" x14ac:dyDescent="0.35">
      <c r="A8356" s="127" t="s">
        <v>40138</v>
      </c>
      <c r="B8356" s="128">
        <v>2178</v>
      </c>
      <c r="D8356" s="127" t="s">
        <v>40973</v>
      </c>
      <c r="E8356" s="258">
        <v>2178</v>
      </c>
    </row>
    <row r="8357" spans="1:5" ht="14.5" x14ac:dyDescent="0.35">
      <c r="A8357" s="127" t="s">
        <v>40139</v>
      </c>
      <c r="B8357" s="128">
        <v>497</v>
      </c>
      <c r="D8357" s="127" t="s">
        <v>40981</v>
      </c>
      <c r="E8357" s="258">
        <v>497</v>
      </c>
    </row>
    <row r="8358" spans="1:5" ht="14.5" x14ac:dyDescent="0.35">
      <c r="A8358" s="127" t="s">
        <v>40140</v>
      </c>
      <c r="B8358" s="128">
        <v>13555</v>
      </c>
      <c r="D8358" s="127" t="s">
        <v>41004</v>
      </c>
      <c r="E8358" s="258">
        <v>13555</v>
      </c>
    </row>
    <row r="8359" spans="1:5" ht="14.5" x14ac:dyDescent="0.35">
      <c r="A8359" s="127" t="s">
        <v>40141</v>
      </c>
      <c r="B8359" s="128">
        <v>512</v>
      </c>
      <c r="D8359" s="127" t="s">
        <v>41008</v>
      </c>
      <c r="E8359" s="258">
        <v>512</v>
      </c>
    </row>
    <row r="8360" spans="1:5" ht="14.5" x14ac:dyDescent="0.35">
      <c r="A8360" s="127" t="s">
        <v>40142</v>
      </c>
      <c r="B8360" s="128">
        <v>1598</v>
      </c>
      <c r="D8360" s="127" t="s">
        <v>41017</v>
      </c>
      <c r="E8360" s="258">
        <v>1598</v>
      </c>
    </row>
    <row r="8361" spans="1:5" ht="14.5" x14ac:dyDescent="0.35">
      <c r="A8361" s="127" t="s">
        <v>40143</v>
      </c>
      <c r="B8361" s="128">
        <v>1344</v>
      </c>
      <c r="D8361" s="127" t="s">
        <v>41040</v>
      </c>
      <c r="E8361" s="258">
        <v>1344</v>
      </c>
    </row>
    <row r="8362" spans="1:5" ht="14.5" x14ac:dyDescent="0.35">
      <c r="A8362" s="127" t="s">
        <v>40144</v>
      </c>
      <c r="B8362" s="128">
        <v>1519</v>
      </c>
      <c r="D8362" s="127" t="s">
        <v>41048</v>
      </c>
      <c r="E8362" s="258">
        <v>1519</v>
      </c>
    </row>
    <row r="8363" spans="1:5" ht="14.5" x14ac:dyDescent="0.35">
      <c r="A8363" s="127" t="s">
        <v>40145</v>
      </c>
      <c r="B8363" s="128">
        <v>1397</v>
      </c>
      <c r="D8363" s="127" t="s">
        <v>41055</v>
      </c>
      <c r="E8363" s="258">
        <v>1397</v>
      </c>
    </row>
    <row r="8364" spans="1:5" ht="14.5" x14ac:dyDescent="0.35">
      <c r="A8364" s="127" t="s">
        <v>40146</v>
      </c>
      <c r="B8364" s="128">
        <v>1551</v>
      </c>
      <c r="D8364" s="127" t="s">
        <v>41060</v>
      </c>
      <c r="E8364" s="258">
        <v>1551</v>
      </c>
    </row>
    <row r="8365" spans="1:5" ht="14.5" x14ac:dyDescent="0.35">
      <c r="A8365" s="127" t="s">
        <v>40147</v>
      </c>
      <c r="B8365" s="128">
        <v>17608</v>
      </c>
      <c r="D8365" s="127" t="s">
        <v>41065</v>
      </c>
      <c r="E8365" s="258">
        <v>17608</v>
      </c>
    </row>
    <row r="8366" spans="1:5" ht="14.5" x14ac:dyDescent="0.35">
      <c r="A8366" s="127" t="s">
        <v>40148</v>
      </c>
      <c r="B8366" s="128">
        <v>652</v>
      </c>
      <c r="D8366" s="127" t="s">
        <v>41077</v>
      </c>
      <c r="E8366" s="258">
        <v>652</v>
      </c>
    </row>
    <row r="8367" spans="1:5" ht="14.5" x14ac:dyDescent="0.35">
      <c r="A8367" s="127" t="s">
        <v>40149</v>
      </c>
      <c r="B8367" s="128">
        <v>74878</v>
      </c>
      <c r="D8367" s="127" t="s">
        <v>41083</v>
      </c>
      <c r="E8367" s="258">
        <v>74878</v>
      </c>
    </row>
    <row r="8368" spans="1:5" ht="14.5" x14ac:dyDescent="0.35">
      <c r="A8368" s="127" t="s">
        <v>40150</v>
      </c>
      <c r="B8368" s="128">
        <v>1067</v>
      </c>
      <c r="D8368" s="127" t="s">
        <v>41088</v>
      </c>
      <c r="E8368" s="258">
        <v>1067</v>
      </c>
    </row>
    <row r="8369" spans="1:5" ht="14.5" x14ac:dyDescent="0.35">
      <c r="A8369" s="127" t="s">
        <v>40151</v>
      </c>
      <c r="B8369" s="128">
        <v>1388</v>
      </c>
      <c r="D8369" s="127" t="s">
        <v>41095</v>
      </c>
      <c r="E8369" s="258">
        <v>1388</v>
      </c>
    </row>
    <row r="8370" spans="1:5" ht="14.5" x14ac:dyDescent="0.35">
      <c r="A8370" s="127" t="s">
        <v>40152</v>
      </c>
      <c r="B8370" s="128">
        <v>73626</v>
      </c>
      <c r="D8370" s="127" t="s">
        <v>41100</v>
      </c>
      <c r="E8370" s="258">
        <v>73626</v>
      </c>
    </row>
    <row r="8371" spans="1:5" ht="14.5" x14ac:dyDescent="0.35">
      <c r="A8371" s="127" t="s">
        <v>40153</v>
      </c>
      <c r="B8371" s="128">
        <v>96310</v>
      </c>
      <c r="D8371" s="127" t="s">
        <v>41109</v>
      </c>
      <c r="E8371" s="258">
        <v>96310</v>
      </c>
    </row>
    <row r="8372" spans="1:5" ht="14.5" x14ac:dyDescent="0.35">
      <c r="A8372" s="127" t="s">
        <v>40154</v>
      </c>
      <c r="B8372" s="128">
        <v>637</v>
      </c>
      <c r="D8372" s="127" t="s">
        <v>41121</v>
      </c>
      <c r="E8372" s="258">
        <v>637</v>
      </c>
    </row>
    <row r="8373" spans="1:5" ht="14.5" x14ac:dyDescent="0.35">
      <c r="A8373" s="127" t="s">
        <v>40155</v>
      </c>
      <c r="B8373" s="128">
        <v>12822</v>
      </c>
      <c r="D8373" s="127" t="s">
        <v>41142</v>
      </c>
      <c r="E8373" s="258">
        <v>12822</v>
      </c>
    </row>
    <row r="8374" spans="1:5" ht="14.5" x14ac:dyDescent="0.35">
      <c r="A8374" s="127" t="s">
        <v>40156</v>
      </c>
      <c r="B8374" s="128">
        <v>3088</v>
      </c>
      <c r="D8374" s="127" t="s">
        <v>41147</v>
      </c>
      <c r="E8374" s="258">
        <v>3088</v>
      </c>
    </row>
    <row r="8375" spans="1:5" ht="14.5" x14ac:dyDescent="0.35">
      <c r="A8375" s="127" t="s">
        <v>40157</v>
      </c>
      <c r="B8375" s="128">
        <v>88773</v>
      </c>
      <c r="D8375" s="127" t="s">
        <v>41152</v>
      </c>
      <c r="E8375" s="258">
        <v>88773</v>
      </c>
    </row>
    <row r="8376" spans="1:5" ht="14.5" x14ac:dyDescent="0.35">
      <c r="A8376" s="127" t="s">
        <v>40158</v>
      </c>
      <c r="B8376" s="128">
        <v>33568</v>
      </c>
      <c r="D8376" s="127" t="s">
        <v>41161</v>
      </c>
      <c r="E8376" s="258">
        <v>33568</v>
      </c>
    </row>
    <row r="8377" spans="1:5" ht="14.5" x14ac:dyDescent="0.35">
      <c r="A8377" s="127" t="s">
        <v>40159</v>
      </c>
      <c r="B8377" s="128">
        <v>33865</v>
      </c>
      <c r="D8377" s="127" t="s">
        <v>41166</v>
      </c>
      <c r="E8377" s="258">
        <v>33865</v>
      </c>
    </row>
    <row r="8378" spans="1:5" ht="14.5" x14ac:dyDescent="0.35">
      <c r="A8378" s="127" t="s">
        <v>40160</v>
      </c>
      <c r="B8378" s="128">
        <v>13273</v>
      </c>
      <c r="D8378" s="127" t="s">
        <v>41178</v>
      </c>
      <c r="E8378" s="258">
        <v>13273</v>
      </c>
    </row>
    <row r="8379" spans="1:5" ht="14.5" x14ac:dyDescent="0.35">
      <c r="A8379" s="127" t="s">
        <v>40161</v>
      </c>
      <c r="B8379" s="128">
        <v>27770</v>
      </c>
      <c r="D8379" s="127" t="s">
        <v>41187</v>
      </c>
      <c r="E8379" s="258">
        <v>27770</v>
      </c>
    </row>
    <row r="8380" spans="1:5" ht="14.5" x14ac:dyDescent="0.35">
      <c r="A8380" s="127" t="s">
        <v>40162</v>
      </c>
      <c r="B8380" s="128">
        <v>33214</v>
      </c>
      <c r="D8380" s="127" t="s">
        <v>41195</v>
      </c>
      <c r="E8380" s="258">
        <v>33214</v>
      </c>
    </row>
    <row r="8381" spans="1:5" ht="14.5" x14ac:dyDescent="0.35">
      <c r="A8381" s="127" t="s">
        <v>40163</v>
      </c>
      <c r="B8381" s="128">
        <v>10651</v>
      </c>
      <c r="D8381" s="127" t="s">
        <v>41201</v>
      </c>
      <c r="E8381" s="258">
        <v>10651</v>
      </c>
    </row>
    <row r="8382" spans="1:5" ht="14.5" x14ac:dyDescent="0.35">
      <c r="A8382" s="127" t="s">
        <v>40164</v>
      </c>
      <c r="B8382" s="128">
        <v>25320</v>
      </c>
      <c r="D8382" s="127" t="s">
        <v>41206</v>
      </c>
      <c r="E8382" s="258">
        <v>25320</v>
      </c>
    </row>
    <row r="8383" spans="1:5" ht="14.5" x14ac:dyDescent="0.35">
      <c r="A8383" s="127" t="s">
        <v>40165</v>
      </c>
      <c r="B8383" s="128">
        <v>1901</v>
      </c>
      <c r="D8383" s="127" t="s">
        <v>41211</v>
      </c>
      <c r="E8383" s="258">
        <v>1901</v>
      </c>
    </row>
    <row r="8384" spans="1:5" ht="14.5" x14ac:dyDescent="0.35">
      <c r="A8384" s="127" t="s">
        <v>40166</v>
      </c>
      <c r="B8384" s="128">
        <v>98473</v>
      </c>
      <c r="D8384" s="127" t="s">
        <v>41219</v>
      </c>
      <c r="E8384" s="258">
        <v>98473</v>
      </c>
    </row>
    <row r="8385" spans="1:5" ht="14.5" x14ac:dyDescent="0.35">
      <c r="A8385" s="127" t="s">
        <v>40167</v>
      </c>
      <c r="B8385" s="128">
        <v>9386</v>
      </c>
      <c r="D8385" s="127" t="s">
        <v>41231</v>
      </c>
      <c r="E8385" s="258">
        <v>9386</v>
      </c>
    </row>
    <row r="8386" spans="1:5" ht="14.5" x14ac:dyDescent="0.35">
      <c r="A8386" s="127" t="s">
        <v>40168</v>
      </c>
      <c r="B8386" s="128">
        <v>57051</v>
      </c>
      <c r="D8386" s="127" t="s">
        <v>41236</v>
      </c>
      <c r="E8386" s="258">
        <v>57051</v>
      </c>
    </row>
    <row r="8387" spans="1:5" ht="14.5" x14ac:dyDescent="0.35">
      <c r="A8387" s="127" t="s">
        <v>40169</v>
      </c>
      <c r="B8387" s="128">
        <v>23137</v>
      </c>
      <c r="D8387" s="127" t="s">
        <v>41241</v>
      </c>
      <c r="E8387" s="258">
        <v>23137</v>
      </c>
    </row>
    <row r="8388" spans="1:5" ht="14.5" x14ac:dyDescent="0.35">
      <c r="A8388" s="127" t="s">
        <v>40170</v>
      </c>
      <c r="B8388" s="128">
        <v>39424</v>
      </c>
      <c r="D8388" s="127" t="s">
        <v>41249</v>
      </c>
      <c r="E8388" s="258">
        <v>39424</v>
      </c>
    </row>
    <row r="8389" spans="1:5" ht="14.5" x14ac:dyDescent="0.35">
      <c r="A8389" s="127" t="s">
        <v>40171</v>
      </c>
      <c r="B8389" s="128">
        <v>119046</v>
      </c>
      <c r="D8389" s="127" t="s">
        <v>41254</v>
      </c>
      <c r="E8389" s="258">
        <v>119046</v>
      </c>
    </row>
    <row r="8390" spans="1:5" ht="14.5" x14ac:dyDescent="0.35">
      <c r="A8390" s="127" t="s">
        <v>40172</v>
      </c>
      <c r="B8390" s="128">
        <v>121274</v>
      </c>
      <c r="D8390" s="127" t="s">
        <v>41266</v>
      </c>
      <c r="E8390" s="258">
        <v>121274</v>
      </c>
    </row>
    <row r="8391" spans="1:5" ht="14.5" x14ac:dyDescent="0.35">
      <c r="A8391" s="127" t="s">
        <v>40173</v>
      </c>
      <c r="B8391" s="128">
        <v>74465</v>
      </c>
      <c r="D8391" s="127" t="s">
        <v>41277</v>
      </c>
      <c r="E8391" s="258">
        <v>74465</v>
      </c>
    </row>
    <row r="8392" spans="1:5" ht="14.5" x14ac:dyDescent="0.35">
      <c r="A8392" s="127" t="s">
        <v>40174</v>
      </c>
      <c r="B8392" s="128">
        <v>44786</v>
      </c>
      <c r="D8392" s="127" t="s">
        <v>41283</v>
      </c>
      <c r="E8392" s="258">
        <v>44786</v>
      </c>
    </row>
    <row r="8393" spans="1:5" ht="14.5" x14ac:dyDescent="0.35">
      <c r="A8393" s="127" t="s">
        <v>40175</v>
      </c>
      <c r="B8393" s="128">
        <v>3736</v>
      </c>
      <c r="D8393" s="127" t="s">
        <v>41287</v>
      </c>
      <c r="E8393" s="258">
        <v>3736</v>
      </c>
    </row>
    <row r="8394" spans="1:5" ht="14.5" x14ac:dyDescent="0.35">
      <c r="A8394" s="127" t="s">
        <v>40176</v>
      </c>
      <c r="B8394" s="128">
        <v>2659</v>
      </c>
      <c r="D8394" s="127" t="s">
        <v>41291</v>
      </c>
      <c r="E8394" s="258">
        <v>2659</v>
      </c>
    </row>
    <row r="8395" spans="1:5" ht="14.5" x14ac:dyDescent="0.35">
      <c r="A8395" s="127" t="s">
        <v>40177</v>
      </c>
      <c r="B8395" s="128">
        <v>37389</v>
      </c>
      <c r="D8395" s="127" t="s">
        <v>41296</v>
      </c>
      <c r="E8395" s="258">
        <v>37389</v>
      </c>
    </row>
    <row r="8396" spans="1:5" ht="14.5" x14ac:dyDescent="0.35">
      <c r="A8396" s="127" t="s">
        <v>40178</v>
      </c>
      <c r="B8396" s="128">
        <v>17099</v>
      </c>
      <c r="D8396" s="127" t="s">
        <v>41301</v>
      </c>
      <c r="E8396" s="258">
        <v>17099</v>
      </c>
    </row>
    <row r="8397" spans="1:5" ht="14.5" x14ac:dyDescent="0.35">
      <c r="A8397" s="127" t="s">
        <v>40179</v>
      </c>
      <c r="B8397" s="128">
        <v>33834</v>
      </c>
      <c r="D8397" s="127" t="s">
        <v>41306</v>
      </c>
      <c r="E8397" s="258">
        <v>33834</v>
      </c>
    </row>
    <row r="8398" spans="1:5" ht="14.5" x14ac:dyDescent="0.35">
      <c r="A8398" s="127" t="s">
        <v>40180</v>
      </c>
      <c r="B8398" s="128">
        <v>43892</v>
      </c>
      <c r="D8398" s="127" t="s">
        <v>41311</v>
      </c>
      <c r="E8398" s="258">
        <v>43892</v>
      </c>
    </row>
    <row r="8399" spans="1:5" ht="14.5" x14ac:dyDescent="0.35">
      <c r="A8399" s="127" t="s">
        <v>40181</v>
      </c>
      <c r="B8399" s="128">
        <v>35099</v>
      </c>
      <c r="D8399" s="127" t="s">
        <v>41319</v>
      </c>
      <c r="E8399" s="258">
        <v>35099</v>
      </c>
    </row>
    <row r="8400" spans="1:5" ht="14.5" x14ac:dyDescent="0.35">
      <c r="A8400" s="127" t="s">
        <v>40182</v>
      </c>
      <c r="B8400" s="128">
        <v>42379</v>
      </c>
      <c r="D8400" s="127" t="s">
        <v>41324</v>
      </c>
      <c r="E8400" s="258">
        <v>42379</v>
      </c>
    </row>
    <row r="8401" spans="1:5" ht="14.5" x14ac:dyDescent="0.35">
      <c r="A8401" s="127" t="s">
        <v>40183</v>
      </c>
      <c r="B8401" s="128">
        <v>5459</v>
      </c>
      <c r="D8401" s="127" t="s">
        <v>41329</v>
      </c>
      <c r="E8401" s="258">
        <v>5459</v>
      </c>
    </row>
    <row r="8402" spans="1:5" ht="14.5" x14ac:dyDescent="0.35">
      <c r="A8402" s="127" t="s">
        <v>40184</v>
      </c>
      <c r="B8402" s="128">
        <v>9616</v>
      </c>
      <c r="D8402" s="127" t="s">
        <v>41334</v>
      </c>
      <c r="E8402" s="258">
        <v>9616</v>
      </c>
    </row>
    <row r="8403" spans="1:5" ht="14.5" x14ac:dyDescent="0.35">
      <c r="A8403" s="127" t="s">
        <v>40185</v>
      </c>
      <c r="B8403" s="128">
        <v>11321</v>
      </c>
      <c r="D8403" s="127" t="s">
        <v>41342</v>
      </c>
      <c r="E8403" s="258">
        <v>11321</v>
      </c>
    </row>
    <row r="8404" spans="1:5" ht="14.5" x14ac:dyDescent="0.35">
      <c r="A8404" s="127" t="s">
        <v>40186</v>
      </c>
      <c r="B8404" s="128">
        <v>576</v>
      </c>
      <c r="D8404" s="127" t="s">
        <v>41346</v>
      </c>
      <c r="E8404" s="258">
        <v>576</v>
      </c>
    </row>
    <row r="8405" spans="1:5" ht="14.5" x14ac:dyDescent="0.35">
      <c r="A8405" s="127" t="s">
        <v>40187</v>
      </c>
      <c r="B8405" s="128">
        <v>23495</v>
      </c>
      <c r="D8405" s="127" t="s">
        <v>41351</v>
      </c>
      <c r="E8405" s="258">
        <v>23495</v>
      </c>
    </row>
    <row r="8406" spans="1:5" ht="14.5" x14ac:dyDescent="0.35">
      <c r="A8406" s="127" t="s">
        <v>40188</v>
      </c>
      <c r="B8406" s="128">
        <v>1063</v>
      </c>
      <c r="D8406" s="127" t="s">
        <v>41355</v>
      </c>
      <c r="E8406" s="258">
        <v>1063</v>
      </c>
    </row>
    <row r="8407" spans="1:5" ht="14.5" x14ac:dyDescent="0.35">
      <c r="A8407" s="127" t="s">
        <v>40189</v>
      </c>
      <c r="B8407" s="128">
        <v>6039</v>
      </c>
      <c r="D8407" s="127" t="s">
        <v>41360</v>
      </c>
      <c r="E8407" s="258">
        <v>6039</v>
      </c>
    </row>
    <row r="8408" spans="1:5" ht="14.5" x14ac:dyDescent="0.35">
      <c r="A8408" s="127" t="s">
        <v>40190</v>
      </c>
      <c r="B8408" s="128">
        <v>109958</v>
      </c>
      <c r="D8408" s="127" t="s">
        <v>41365</v>
      </c>
      <c r="E8408" s="258">
        <v>109958</v>
      </c>
    </row>
    <row r="8409" spans="1:5" ht="14.5" x14ac:dyDescent="0.35">
      <c r="A8409" s="127" t="s">
        <v>40191</v>
      </c>
      <c r="B8409" s="128">
        <v>3676</v>
      </c>
      <c r="D8409" s="127" t="s">
        <v>41369</v>
      </c>
      <c r="E8409" s="258">
        <v>3676</v>
      </c>
    </row>
    <row r="8410" spans="1:5" ht="14.5" x14ac:dyDescent="0.35">
      <c r="A8410" s="127" t="s">
        <v>40192</v>
      </c>
      <c r="B8410" s="128">
        <v>1255</v>
      </c>
      <c r="D8410" s="127" t="s">
        <v>41373</v>
      </c>
      <c r="E8410" s="258">
        <v>1255</v>
      </c>
    </row>
    <row r="8411" spans="1:5" ht="14.5" x14ac:dyDescent="0.35">
      <c r="A8411" s="127" t="s">
        <v>40193</v>
      </c>
      <c r="B8411" s="128">
        <v>1826</v>
      </c>
      <c r="D8411" s="127" t="s">
        <v>41378</v>
      </c>
      <c r="E8411" s="258">
        <v>1826</v>
      </c>
    </row>
    <row r="8412" spans="1:5" ht="14.5" x14ac:dyDescent="0.35">
      <c r="A8412" s="127" t="s">
        <v>40194</v>
      </c>
      <c r="B8412" s="128">
        <v>33412</v>
      </c>
      <c r="D8412" s="127" t="s">
        <v>41389</v>
      </c>
      <c r="E8412" s="258">
        <v>33412</v>
      </c>
    </row>
    <row r="8413" spans="1:5" ht="14.5" x14ac:dyDescent="0.35">
      <c r="A8413" s="127" t="s">
        <v>40195</v>
      </c>
      <c r="B8413" s="128">
        <v>2341</v>
      </c>
      <c r="D8413" s="127" t="s">
        <v>41393</v>
      </c>
      <c r="E8413" s="258">
        <v>2341</v>
      </c>
    </row>
    <row r="8414" spans="1:5" ht="14.5" x14ac:dyDescent="0.35">
      <c r="A8414" s="127" t="s">
        <v>40196</v>
      </c>
      <c r="B8414" s="128">
        <v>4000</v>
      </c>
      <c r="D8414" s="127" t="s">
        <v>41398</v>
      </c>
      <c r="E8414" s="258">
        <v>4000</v>
      </c>
    </row>
    <row r="8415" spans="1:5" ht="14.5" x14ac:dyDescent="0.35">
      <c r="A8415" s="127" t="s">
        <v>40197</v>
      </c>
      <c r="B8415" s="128">
        <v>438129</v>
      </c>
      <c r="D8415" s="127" t="s">
        <v>41403</v>
      </c>
      <c r="E8415" s="258">
        <v>438129</v>
      </c>
    </row>
    <row r="8416" spans="1:5" ht="14.5" x14ac:dyDescent="0.35">
      <c r="A8416" s="127" t="s">
        <v>40198</v>
      </c>
      <c r="B8416" s="128">
        <v>2262</v>
      </c>
      <c r="D8416" s="127" t="s">
        <v>41419</v>
      </c>
      <c r="E8416" s="258">
        <v>2262</v>
      </c>
    </row>
    <row r="8417" spans="1:5" ht="14.5" x14ac:dyDescent="0.35">
      <c r="A8417" s="127" t="s">
        <v>40199</v>
      </c>
      <c r="B8417" s="128">
        <v>1730</v>
      </c>
      <c r="D8417" s="127" t="s">
        <v>41456</v>
      </c>
      <c r="E8417" s="258">
        <v>1730</v>
      </c>
    </row>
    <row r="8418" spans="1:5" ht="14.5" x14ac:dyDescent="0.35">
      <c r="A8418" s="127" t="s">
        <v>40200</v>
      </c>
      <c r="B8418" s="128">
        <v>15030</v>
      </c>
      <c r="D8418" s="127" t="s">
        <v>41464</v>
      </c>
      <c r="E8418" s="258">
        <v>15030</v>
      </c>
    </row>
    <row r="8419" spans="1:5" ht="14.5" x14ac:dyDescent="0.35">
      <c r="A8419" s="127" t="s">
        <v>40201</v>
      </c>
      <c r="B8419" s="128">
        <v>1040</v>
      </c>
      <c r="D8419" s="127" t="s">
        <v>41489</v>
      </c>
      <c r="E8419" s="258">
        <v>1040</v>
      </c>
    </row>
    <row r="8420" spans="1:5" ht="14.5" x14ac:dyDescent="0.35">
      <c r="A8420" s="127" t="s">
        <v>40202</v>
      </c>
      <c r="B8420" s="128">
        <v>1399</v>
      </c>
      <c r="D8420" s="127" t="s">
        <v>41497</v>
      </c>
      <c r="E8420" s="258">
        <v>1399</v>
      </c>
    </row>
    <row r="8421" spans="1:5" ht="14.5" x14ac:dyDescent="0.35">
      <c r="A8421" s="127" t="s">
        <v>40203</v>
      </c>
      <c r="B8421" s="128">
        <v>21389</v>
      </c>
      <c r="D8421" s="127" t="s">
        <v>41503</v>
      </c>
      <c r="E8421" s="258">
        <v>21389</v>
      </c>
    </row>
    <row r="8422" spans="1:5" ht="14.5" x14ac:dyDescent="0.35">
      <c r="A8422" s="127" t="s">
        <v>40204</v>
      </c>
      <c r="B8422" s="128">
        <v>21450</v>
      </c>
      <c r="D8422" s="127" t="s">
        <v>41514</v>
      </c>
      <c r="E8422" s="258">
        <v>21450</v>
      </c>
    </row>
    <row r="8423" spans="1:5" ht="14.5" x14ac:dyDescent="0.35">
      <c r="A8423" s="127" t="s">
        <v>40205</v>
      </c>
      <c r="B8423" s="128">
        <v>83872</v>
      </c>
      <c r="D8423" s="127" t="s">
        <v>41522</v>
      </c>
      <c r="E8423" s="258">
        <v>83872</v>
      </c>
    </row>
    <row r="8424" spans="1:5" ht="14.5" x14ac:dyDescent="0.35">
      <c r="A8424" s="127" t="s">
        <v>40206</v>
      </c>
      <c r="B8424" s="128">
        <v>49958</v>
      </c>
      <c r="D8424" s="127" t="s">
        <v>41534</v>
      </c>
      <c r="E8424" s="258">
        <v>49958</v>
      </c>
    </row>
    <row r="8425" spans="1:5" ht="14.5" x14ac:dyDescent="0.35">
      <c r="A8425" s="127" t="s">
        <v>40207</v>
      </c>
      <c r="B8425" s="128">
        <v>52944</v>
      </c>
      <c r="D8425" s="127" t="s">
        <v>41539</v>
      </c>
      <c r="E8425" s="258">
        <v>52944</v>
      </c>
    </row>
    <row r="8426" spans="1:5" ht="14.5" x14ac:dyDescent="0.35">
      <c r="A8426" s="127" t="s">
        <v>40208</v>
      </c>
      <c r="B8426" s="128">
        <v>38532</v>
      </c>
      <c r="D8426" s="127" t="s">
        <v>41552</v>
      </c>
      <c r="E8426" s="258">
        <v>38532</v>
      </c>
    </row>
    <row r="8427" spans="1:5" ht="14.5" x14ac:dyDescent="0.35">
      <c r="A8427" s="127" t="s">
        <v>40209</v>
      </c>
      <c r="B8427" s="128">
        <v>12258</v>
      </c>
      <c r="D8427" s="127" t="s">
        <v>41557</v>
      </c>
      <c r="E8427" s="258">
        <v>12258</v>
      </c>
    </row>
    <row r="8428" spans="1:5" ht="14.5" x14ac:dyDescent="0.35">
      <c r="A8428" s="127" t="s">
        <v>40210</v>
      </c>
      <c r="B8428" s="128">
        <v>65133</v>
      </c>
      <c r="D8428" s="127" t="s">
        <v>40278</v>
      </c>
      <c r="E8428" s="258">
        <v>65133</v>
      </c>
    </row>
    <row r="8429" spans="1:5" ht="14.5" x14ac:dyDescent="0.35">
      <c r="A8429" s="127" t="s">
        <v>40211</v>
      </c>
      <c r="B8429" s="128">
        <v>22281</v>
      </c>
      <c r="D8429" s="127" t="s">
        <v>40287</v>
      </c>
      <c r="E8429" s="258">
        <v>22281</v>
      </c>
    </row>
    <row r="8430" spans="1:5" ht="14.5" x14ac:dyDescent="0.35">
      <c r="A8430" s="127" t="s">
        <v>40212</v>
      </c>
      <c r="B8430" s="128">
        <v>16419</v>
      </c>
      <c r="D8430" s="127" t="s">
        <v>40447</v>
      </c>
      <c r="E8430" s="258">
        <v>16419</v>
      </c>
    </row>
    <row r="8431" spans="1:5" ht="14.5" x14ac:dyDescent="0.35">
      <c r="A8431" s="127" t="s">
        <v>40213</v>
      </c>
      <c r="B8431" s="128">
        <v>446066</v>
      </c>
      <c r="D8431" s="127" t="s">
        <v>40615</v>
      </c>
      <c r="E8431" s="258">
        <v>446066</v>
      </c>
    </row>
    <row r="8432" spans="1:5" ht="14.5" x14ac:dyDescent="0.35">
      <c r="A8432" s="127" t="s">
        <v>54170</v>
      </c>
      <c r="B8432" s="128">
        <v>29842</v>
      </c>
      <c r="D8432" s="127" t="s">
        <v>54826</v>
      </c>
      <c r="E8432" s="258">
        <v>29842</v>
      </c>
    </row>
    <row r="8433" spans="1:5" ht="14.5" x14ac:dyDescent="0.35">
      <c r="A8433" s="127" t="s">
        <v>40214</v>
      </c>
      <c r="B8433" s="128">
        <v>102055</v>
      </c>
      <c r="D8433" s="127" t="s">
        <v>41084</v>
      </c>
      <c r="E8433" s="258">
        <v>102055</v>
      </c>
    </row>
    <row r="8434" spans="1:5" ht="14.5" x14ac:dyDescent="0.35">
      <c r="A8434" s="127" t="s">
        <v>40215</v>
      </c>
      <c r="B8434" s="128">
        <v>219470</v>
      </c>
      <c r="D8434" s="127" t="s">
        <v>41110</v>
      </c>
      <c r="E8434" s="258">
        <v>219470</v>
      </c>
    </row>
    <row r="8435" spans="1:5" ht="14.5" x14ac:dyDescent="0.35">
      <c r="A8435" s="127" t="s">
        <v>40216</v>
      </c>
      <c r="B8435" s="128">
        <v>87839</v>
      </c>
      <c r="D8435" s="127" t="s">
        <v>41167</v>
      </c>
      <c r="E8435" s="258">
        <v>87839</v>
      </c>
    </row>
    <row r="8436" spans="1:5" ht="14.5" x14ac:dyDescent="0.35">
      <c r="A8436" s="127" t="s">
        <v>40217</v>
      </c>
      <c r="B8436" s="128">
        <v>72477</v>
      </c>
      <c r="D8436" s="127" t="s">
        <v>41196</v>
      </c>
      <c r="E8436" s="258">
        <v>72477</v>
      </c>
    </row>
    <row r="8437" spans="1:5" ht="14.5" x14ac:dyDescent="0.35">
      <c r="A8437" s="127" t="s">
        <v>54171</v>
      </c>
      <c r="B8437" s="128">
        <v>71120</v>
      </c>
      <c r="D8437" s="127" t="s">
        <v>54827</v>
      </c>
      <c r="E8437" s="258">
        <v>71120</v>
      </c>
    </row>
    <row r="8438" spans="1:5" ht="14.5" x14ac:dyDescent="0.35">
      <c r="A8438" s="127" t="s">
        <v>54172</v>
      </c>
      <c r="B8438" s="128">
        <v>73868</v>
      </c>
      <c r="D8438" s="127" t="s">
        <v>54828</v>
      </c>
      <c r="E8438" s="258">
        <v>73868</v>
      </c>
    </row>
    <row r="8439" spans="1:5" ht="14.5" x14ac:dyDescent="0.35">
      <c r="A8439" s="127" t="s">
        <v>54173</v>
      </c>
      <c r="B8439" s="128">
        <v>540716</v>
      </c>
      <c r="D8439" s="127" t="s">
        <v>54829</v>
      </c>
      <c r="E8439" s="258">
        <v>540716</v>
      </c>
    </row>
    <row r="8440" spans="1:5" ht="14.5" x14ac:dyDescent="0.35">
      <c r="A8440" s="127" t="s">
        <v>54174</v>
      </c>
      <c r="B8440" s="128">
        <v>16237</v>
      </c>
      <c r="D8440" s="127" t="s">
        <v>54830</v>
      </c>
      <c r="E8440" s="258">
        <v>16237</v>
      </c>
    </row>
    <row r="8441" spans="1:5" ht="14.5" x14ac:dyDescent="0.35">
      <c r="A8441" s="127" t="s">
        <v>54175</v>
      </c>
      <c r="B8441" s="128">
        <v>14503</v>
      </c>
      <c r="D8441" s="127" t="s">
        <v>54831</v>
      </c>
      <c r="E8441" s="258">
        <v>14503</v>
      </c>
    </row>
    <row r="8442" spans="1:5" ht="14.5" x14ac:dyDescent="0.35">
      <c r="A8442" s="127" t="s">
        <v>54176</v>
      </c>
      <c r="B8442" s="128">
        <v>15898</v>
      </c>
      <c r="D8442" s="127" t="s">
        <v>54832</v>
      </c>
      <c r="E8442" s="258">
        <v>15898</v>
      </c>
    </row>
    <row r="8443" spans="1:5" ht="14.5" x14ac:dyDescent="0.35">
      <c r="A8443" s="127" t="s">
        <v>54177</v>
      </c>
      <c r="B8443" s="128">
        <v>0</v>
      </c>
      <c r="D8443" s="127" t="s">
        <v>54833</v>
      </c>
      <c r="E8443" s="258">
        <v>0</v>
      </c>
    </row>
    <row r="8444" spans="1:5" ht="14.5" x14ac:dyDescent="0.35">
      <c r="A8444" s="127" t="s">
        <v>54178</v>
      </c>
      <c r="B8444" s="128">
        <v>112515</v>
      </c>
      <c r="D8444" s="127" t="s">
        <v>54834</v>
      </c>
      <c r="E8444" s="258">
        <v>112515</v>
      </c>
    </row>
    <row r="8445" spans="1:5" ht="14.5" x14ac:dyDescent="0.35">
      <c r="A8445" s="127" t="s">
        <v>54179</v>
      </c>
      <c r="B8445" s="128">
        <v>30317</v>
      </c>
      <c r="D8445" s="127" t="s">
        <v>54835</v>
      </c>
      <c r="E8445" s="258">
        <v>30317</v>
      </c>
    </row>
    <row r="8446" spans="1:5" ht="14.5" x14ac:dyDescent="0.35">
      <c r="A8446" s="127" t="s">
        <v>54180</v>
      </c>
      <c r="B8446" s="128">
        <v>70951</v>
      </c>
      <c r="D8446" s="127" t="s">
        <v>54836</v>
      </c>
      <c r="E8446" s="258">
        <v>70951</v>
      </c>
    </row>
    <row r="8447" spans="1:5" ht="14.5" x14ac:dyDescent="0.35">
      <c r="A8447" s="127" t="s">
        <v>54181</v>
      </c>
      <c r="B8447" s="128">
        <v>69556</v>
      </c>
      <c r="D8447" s="127" t="s">
        <v>54837</v>
      </c>
      <c r="E8447" s="258">
        <v>69556</v>
      </c>
    </row>
    <row r="8448" spans="1:5" ht="14.5" x14ac:dyDescent="0.35">
      <c r="A8448" s="127" t="s">
        <v>54182</v>
      </c>
      <c r="B8448" s="128">
        <v>45158</v>
      </c>
      <c r="D8448" s="127" t="s">
        <v>54838</v>
      </c>
      <c r="E8448" s="258">
        <v>45158</v>
      </c>
    </row>
    <row r="8449" spans="1:5" ht="14.5" x14ac:dyDescent="0.35">
      <c r="A8449" s="127" t="s">
        <v>54183</v>
      </c>
      <c r="B8449" s="128">
        <v>2241</v>
      </c>
      <c r="D8449" s="127" t="s">
        <v>54839</v>
      </c>
      <c r="E8449" s="258">
        <v>2241</v>
      </c>
    </row>
    <row r="8450" spans="1:5" ht="14.5" x14ac:dyDescent="0.35">
      <c r="A8450" s="127" t="s">
        <v>54184</v>
      </c>
      <c r="B8450" s="128">
        <v>149344</v>
      </c>
      <c r="D8450" s="127" t="s">
        <v>54840</v>
      </c>
      <c r="E8450" s="258">
        <v>149344</v>
      </c>
    </row>
    <row r="8451" spans="1:5" ht="14.5" x14ac:dyDescent="0.35">
      <c r="A8451" s="127" t="s">
        <v>54185</v>
      </c>
      <c r="B8451" s="128">
        <v>7357</v>
      </c>
      <c r="D8451" s="127" t="s">
        <v>54841</v>
      </c>
      <c r="E8451" s="258">
        <v>7357</v>
      </c>
    </row>
    <row r="8452" spans="1:5" ht="14.5" x14ac:dyDescent="0.35">
      <c r="A8452" s="127" t="s">
        <v>54186</v>
      </c>
      <c r="B8452" s="128">
        <v>47019</v>
      </c>
      <c r="D8452" s="127" t="s">
        <v>54842</v>
      </c>
      <c r="E8452" s="258">
        <v>47019</v>
      </c>
    </row>
    <row r="8453" spans="1:5" ht="14.5" x14ac:dyDescent="0.35">
      <c r="A8453" s="127" t="s">
        <v>54187</v>
      </c>
      <c r="B8453" s="128">
        <v>0</v>
      </c>
      <c r="D8453" s="127" t="s">
        <v>54843</v>
      </c>
      <c r="E8453" s="258">
        <v>0</v>
      </c>
    </row>
    <row r="8454" spans="1:5" ht="14.5" x14ac:dyDescent="0.35">
      <c r="A8454" s="127" t="s">
        <v>54188</v>
      </c>
      <c r="B8454" s="128">
        <v>97082</v>
      </c>
      <c r="D8454" s="127" t="s">
        <v>54844</v>
      </c>
      <c r="E8454" s="258">
        <v>97082</v>
      </c>
    </row>
    <row r="8455" spans="1:5" ht="14.5" x14ac:dyDescent="0.35">
      <c r="A8455" s="127" t="s">
        <v>54189</v>
      </c>
      <c r="B8455" s="128">
        <v>4863</v>
      </c>
      <c r="D8455" s="127" t="s">
        <v>54845</v>
      </c>
      <c r="E8455" s="258">
        <v>4863</v>
      </c>
    </row>
    <row r="8456" spans="1:5" ht="14.5" x14ac:dyDescent="0.35">
      <c r="A8456" s="127" t="s">
        <v>54190</v>
      </c>
      <c r="B8456" s="128">
        <v>7822</v>
      </c>
      <c r="D8456" s="127" t="s">
        <v>54846</v>
      </c>
      <c r="E8456" s="258">
        <v>7822</v>
      </c>
    </row>
    <row r="8457" spans="1:5" ht="14.5" x14ac:dyDescent="0.35">
      <c r="A8457" s="127" t="s">
        <v>54191</v>
      </c>
      <c r="B8457" s="128">
        <v>315093</v>
      </c>
      <c r="D8457" s="127" t="s">
        <v>54847</v>
      </c>
      <c r="E8457" s="258">
        <v>315093</v>
      </c>
    </row>
    <row r="8458" spans="1:5" ht="14.5" x14ac:dyDescent="0.35">
      <c r="A8458" s="127" t="s">
        <v>54192</v>
      </c>
      <c r="B8458" s="128">
        <v>12008</v>
      </c>
      <c r="D8458" s="127" t="s">
        <v>54848</v>
      </c>
      <c r="E8458" s="258">
        <v>12008</v>
      </c>
    </row>
    <row r="8459" spans="1:5" ht="14.5" x14ac:dyDescent="0.35">
      <c r="A8459" s="127" t="s">
        <v>54193</v>
      </c>
      <c r="B8459" s="128">
        <v>1776</v>
      </c>
      <c r="D8459" s="127" t="s">
        <v>54849</v>
      </c>
      <c r="E8459" s="258">
        <v>1776</v>
      </c>
    </row>
    <row r="8460" spans="1:5" ht="14.5" x14ac:dyDescent="0.35">
      <c r="A8460" s="127" t="s">
        <v>54194</v>
      </c>
      <c r="B8460" s="128">
        <v>546720</v>
      </c>
      <c r="D8460" s="127" t="s">
        <v>54850</v>
      </c>
      <c r="E8460" s="258">
        <v>546720</v>
      </c>
    </row>
    <row r="8461" spans="1:5" ht="14.5" x14ac:dyDescent="0.35">
      <c r="A8461" s="127" t="s">
        <v>54195</v>
      </c>
      <c r="B8461" s="128">
        <v>106976</v>
      </c>
      <c r="D8461" s="127" t="s">
        <v>54851</v>
      </c>
      <c r="E8461" s="258">
        <v>106976</v>
      </c>
    </row>
    <row r="8462" spans="1:5" ht="14.5" x14ac:dyDescent="0.35">
      <c r="A8462" s="127" t="s">
        <v>54196</v>
      </c>
      <c r="B8462" s="128">
        <v>6173</v>
      </c>
      <c r="D8462" s="127" t="s">
        <v>54852</v>
      </c>
      <c r="E8462" s="258">
        <v>6173</v>
      </c>
    </row>
    <row r="8463" spans="1:5" ht="14.5" x14ac:dyDescent="0.35">
      <c r="A8463" s="127" t="s">
        <v>54197</v>
      </c>
      <c r="B8463" s="128">
        <v>5793</v>
      </c>
      <c r="D8463" s="127" t="s">
        <v>54853</v>
      </c>
      <c r="E8463" s="258">
        <v>5793</v>
      </c>
    </row>
    <row r="8464" spans="1:5" ht="14.5" x14ac:dyDescent="0.35">
      <c r="A8464" s="127" t="s">
        <v>54198</v>
      </c>
      <c r="B8464" s="128">
        <v>26215</v>
      </c>
      <c r="D8464" s="127" t="s">
        <v>54854</v>
      </c>
      <c r="E8464" s="258">
        <v>26215</v>
      </c>
    </row>
    <row r="8465" spans="1:5" ht="14.5" x14ac:dyDescent="0.35">
      <c r="A8465" s="127" t="s">
        <v>54199</v>
      </c>
      <c r="B8465" s="128">
        <v>24947</v>
      </c>
      <c r="D8465" s="127" t="s">
        <v>54855</v>
      </c>
      <c r="E8465" s="258">
        <v>24947</v>
      </c>
    </row>
    <row r="8466" spans="1:5" ht="14.5" x14ac:dyDescent="0.35">
      <c r="A8466" s="127" t="s">
        <v>54200</v>
      </c>
      <c r="B8466" s="128">
        <v>0</v>
      </c>
      <c r="D8466" s="127" t="s">
        <v>54856</v>
      </c>
      <c r="E8466" s="258">
        <v>0</v>
      </c>
    </row>
    <row r="8467" spans="1:5" ht="14.5" x14ac:dyDescent="0.35">
      <c r="A8467" s="127" t="s">
        <v>54201</v>
      </c>
      <c r="B8467" s="128">
        <v>2537</v>
      </c>
      <c r="D8467" s="127" t="s">
        <v>54857</v>
      </c>
      <c r="E8467" s="258">
        <v>2537</v>
      </c>
    </row>
    <row r="8468" spans="1:5" ht="14.5" x14ac:dyDescent="0.35">
      <c r="A8468" s="127" t="s">
        <v>54202</v>
      </c>
      <c r="B8468" s="128">
        <v>281732</v>
      </c>
      <c r="D8468" s="127" t="s">
        <v>54858</v>
      </c>
      <c r="E8468" s="258">
        <v>281732</v>
      </c>
    </row>
    <row r="8469" spans="1:5" ht="14.5" x14ac:dyDescent="0.35">
      <c r="A8469" s="127" t="s">
        <v>54203</v>
      </c>
      <c r="B8469" s="128">
        <v>4905</v>
      </c>
      <c r="D8469" s="127" t="s">
        <v>54859</v>
      </c>
      <c r="E8469" s="258">
        <v>4905</v>
      </c>
    </row>
    <row r="8470" spans="1:5" ht="14.5" x14ac:dyDescent="0.35">
      <c r="A8470" s="127" t="s">
        <v>54204</v>
      </c>
      <c r="B8470" s="128">
        <v>841475</v>
      </c>
      <c r="D8470" s="127" t="s">
        <v>54860</v>
      </c>
      <c r="E8470" s="258">
        <v>841475</v>
      </c>
    </row>
    <row r="8471" spans="1:5" ht="14.5" x14ac:dyDescent="0.35">
      <c r="A8471" s="127" t="s">
        <v>54205</v>
      </c>
      <c r="B8471" s="128">
        <v>126215</v>
      </c>
      <c r="D8471" s="127" t="s">
        <v>54861</v>
      </c>
      <c r="E8471" s="258">
        <v>126215</v>
      </c>
    </row>
    <row r="8472" spans="1:5" ht="14.5" x14ac:dyDescent="0.35">
      <c r="A8472" s="127" t="s">
        <v>54206</v>
      </c>
      <c r="B8472" s="128">
        <v>16744</v>
      </c>
      <c r="D8472" s="127" t="s">
        <v>54862</v>
      </c>
      <c r="E8472" s="258">
        <v>16744</v>
      </c>
    </row>
    <row r="8473" spans="1:5" ht="14.5" x14ac:dyDescent="0.35">
      <c r="A8473" s="127" t="s">
        <v>54207</v>
      </c>
      <c r="B8473" s="128">
        <v>13531</v>
      </c>
      <c r="D8473" s="127" t="s">
        <v>54863</v>
      </c>
      <c r="E8473" s="258">
        <v>13531</v>
      </c>
    </row>
    <row r="8474" spans="1:5" ht="14.5" x14ac:dyDescent="0.35">
      <c r="A8474" s="127" t="s">
        <v>54208</v>
      </c>
      <c r="B8474" s="128">
        <v>5835</v>
      </c>
      <c r="D8474" s="127" t="s">
        <v>54864</v>
      </c>
      <c r="E8474" s="258">
        <v>5835</v>
      </c>
    </row>
    <row r="8475" spans="1:5" ht="14.5" x14ac:dyDescent="0.35">
      <c r="A8475" s="127" t="s">
        <v>54209</v>
      </c>
      <c r="B8475" s="128">
        <v>4313</v>
      </c>
      <c r="D8475" s="127" t="s">
        <v>54865</v>
      </c>
      <c r="E8475" s="258">
        <v>4313</v>
      </c>
    </row>
    <row r="8476" spans="1:5" ht="14.5" x14ac:dyDescent="0.35">
      <c r="A8476" s="127" t="s">
        <v>54210</v>
      </c>
      <c r="B8476" s="128">
        <v>269935</v>
      </c>
      <c r="D8476" s="127" t="s">
        <v>54866</v>
      </c>
      <c r="E8476" s="258">
        <v>269935</v>
      </c>
    </row>
    <row r="8477" spans="1:5" ht="14.5" x14ac:dyDescent="0.35">
      <c r="A8477" s="127" t="s">
        <v>54211</v>
      </c>
      <c r="B8477" s="128">
        <v>44270</v>
      </c>
      <c r="D8477" s="127" t="s">
        <v>54867</v>
      </c>
      <c r="E8477" s="258">
        <v>44270</v>
      </c>
    </row>
    <row r="8478" spans="1:5" ht="14.5" x14ac:dyDescent="0.35">
      <c r="A8478" s="127" t="s">
        <v>54212</v>
      </c>
      <c r="B8478" s="128">
        <v>196658</v>
      </c>
      <c r="D8478" s="127" t="s">
        <v>54868</v>
      </c>
      <c r="E8478" s="258">
        <v>196658</v>
      </c>
    </row>
    <row r="8479" spans="1:5" ht="14.5" x14ac:dyDescent="0.35">
      <c r="A8479" s="127" t="s">
        <v>54213</v>
      </c>
      <c r="B8479" s="128">
        <v>0</v>
      </c>
      <c r="D8479" s="127" t="s">
        <v>54869</v>
      </c>
      <c r="E8479" s="258">
        <v>0</v>
      </c>
    </row>
    <row r="8480" spans="1:5" ht="14.5" x14ac:dyDescent="0.35">
      <c r="A8480" s="127" t="s">
        <v>54214</v>
      </c>
      <c r="B8480" s="128">
        <v>54630</v>
      </c>
      <c r="D8480" s="127" t="s">
        <v>54870</v>
      </c>
      <c r="E8480" s="258">
        <v>54630</v>
      </c>
    </row>
    <row r="8481" spans="1:5" ht="14.5" x14ac:dyDescent="0.35">
      <c r="A8481" s="127" t="s">
        <v>54215</v>
      </c>
      <c r="B8481" s="128">
        <v>371457</v>
      </c>
      <c r="D8481" s="127" t="s">
        <v>54871</v>
      </c>
      <c r="E8481" s="258">
        <v>371457</v>
      </c>
    </row>
    <row r="8482" spans="1:5" ht="14.5" x14ac:dyDescent="0.35">
      <c r="A8482" s="127" t="s">
        <v>54216</v>
      </c>
      <c r="B8482" s="128">
        <v>94249</v>
      </c>
      <c r="D8482" s="127" t="s">
        <v>54872</v>
      </c>
      <c r="E8482" s="258">
        <v>94249</v>
      </c>
    </row>
    <row r="8483" spans="1:5" ht="14.5" x14ac:dyDescent="0.35">
      <c r="A8483" s="127" t="s">
        <v>54217</v>
      </c>
      <c r="B8483" s="128">
        <v>69936</v>
      </c>
      <c r="D8483" s="127" t="s">
        <v>54873</v>
      </c>
      <c r="E8483" s="258">
        <v>69936</v>
      </c>
    </row>
    <row r="8484" spans="1:5" ht="14.5" x14ac:dyDescent="0.35">
      <c r="A8484" s="127" t="s">
        <v>54218</v>
      </c>
      <c r="B8484" s="128">
        <v>221394</v>
      </c>
      <c r="D8484" s="127" t="s">
        <v>54874</v>
      </c>
      <c r="E8484" s="258">
        <v>221394</v>
      </c>
    </row>
    <row r="8485" spans="1:5" ht="14.5" x14ac:dyDescent="0.35">
      <c r="A8485" s="127" t="s">
        <v>54219</v>
      </c>
      <c r="B8485" s="128">
        <v>13446</v>
      </c>
      <c r="D8485" s="127" t="s">
        <v>54875</v>
      </c>
      <c r="E8485" s="258">
        <v>13446</v>
      </c>
    </row>
    <row r="8486" spans="1:5" ht="14.5" x14ac:dyDescent="0.35">
      <c r="A8486" s="127" t="s">
        <v>54220</v>
      </c>
      <c r="B8486" s="128">
        <v>12769</v>
      </c>
      <c r="D8486" s="127" t="s">
        <v>54876</v>
      </c>
      <c r="E8486" s="258">
        <v>12769</v>
      </c>
    </row>
    <row r="8487" spans="1:5" ht="14.5" x14ac:dyDescent="0.35">
      <c r="A8487" s="127" t="s">
        <v>54221</v>
      </c>
      <c r="B8487" s="128">
        <v>2326</v>
      </c>
      <c r="D8487" s="127" t="s">
        <v>54877</v>
      </c>
      <c r="E8487" s="258">
        <v>2326</v>
      </c>
    </row>
    <row r="8488" spans="1:5" ht="14.5" x14ac:dyDescent="0.35">
      <c r="A8488" s="127" t="s">
        <v>54222</v>
      </c>
      <c r="B8488" s="128">
        <v>77674</v>
      </c>
      <c r="D8488" s="127" t="s">
        <v>54878</v>
      </c>
      <c r="E8488" s="258">
        <v>77674</v>
      </c>
    </row>
    <row r="8489" spans="1:5" ht="14.5" x14ac:dyDescent="0.35">
      <c r="A8489" s="127" t="s">
        <v>54223</v>
      </c>
      <c r="B8489" s="128">
        <v>0</v>
      </c>
      <c r="D8489" s="127" t="s">
        <v>54879</v>
      </c>
      <c r="E8489" s="258">
        <v>0</v>
      </c>
    </row>
    <row r="8490" spans="1:5" ht="14.5" x14ac:dyDescent="0.35">
      <c r="A8490" s="127" t="s">
        <v>54224</v>
      </c>
      <c r="B8490" s="128">
        <v>41945</v>
      </c>
      <c r="D8490" s="127" t="s">
        <v>54880</v>
      </c>
      <c r="E8490" s="258">
        <v>41945</v>
      </c>
    </row>
    <row r="8491" spans="1:5" ht="14.5" x14ac:dyDescent="0.35">
      <c r="A8491" s="127" t="s">
        <v>54225</v>
      </c>
      <c r="B8491" s="128">
        <v>30655</v>
      </c>
      <c r="D8491" s="127" t="s">
        <v>54881</v>
      </c>
      <c r="E8491" s="258">
        <v>30655</v>
      </c>
    </row>
    <row r="8492" spans="1:5" ht="14.5" x14ac:dyDescent="0.35">
      <c r="A8492" s="127" t="s">
        <v>54226</v>
      </c>
      <c r="B8492" s="128">
        <v>333909</v>
      </c>
      <c r="D8492" s="127" t="s">
        <v>54882</v>
      </c>
      <c r="E8492" s="258">
        <v>333909</v>
      </c>
    </row>
    <row r="8493" spans="1:5" ht="14.5" x14ac:dyDescent="0.35">
      <c r="A8493" s="127" t="s">
        <v>54227</v>
      </c>
      <c r="B8493" s="128">
        <v>18139</v>
      </c>
      <c r="D8493" s="127" t="s">
        <v>54883</v>
      </c>
      <c r="E8493" s="258">
        <v>18139</v>
      </c>
    </row>
    <row r="8494" spans="1:5" ht="14.5" x14ac:dyDescent="0.35">
      <c r="A8494" s="127" t="s">
        <v>54228</v>
      </c>
      <c r="B8494" s="128">
        <v>127568</v>
      </c>
      <c r="D8494" s="127" t="s">
        <v>54884</v>
      </c>
      <c r="E8494" s="258">
        <v>127568</v>
      </c>
    </row>
    <row r="8495" spans="1:5" ht="14.5" x14ac:dyDescent="0.35">
      <c r="A8495" s="127" t="s">
        <v>54229</v>
      </c>
      <c r="B8495" s="128">
        <v>52812</v>
      </c>
      <c r="D8495" s="127" t="s">
        <v>54885</v>
      </c>
      <c r="E8495" s="258">
        <v>52812</v>
      </c>
    </row>
    <row r="8496" spans="1:5" ht="14.5" x14ac:dyDescent="0.35">
      <c r="A8496" s="127" t="s">
        <v>54230</v>
      </c>
      <c r="B8496" s="128">
        <v>4778</v>
      </c>
      <c r="D8496" s="127" t="s">
        <v>54886</v>
      </c>
      <c r="E8496" s="258">
        <v>4778</v>
      </c>
    </row>
    <row r="8497" spans="1:5" ht="14.5" x14ac:dyDescent="0.35">
      <c r="A8497" s="127" t="s">
        <v>54231</v>
      </c>
      <c r="B8497" s="128">
        <v>11755</v>
      </c>
      <c r="D8497" s="127" t="s">
        <v>54887</v>
      </c>
      <c r="E8497" s="258">
        <v>11755</v>
      </c>
    </row>
    <row r="8498" spans="1:5" ht="14.5" x14ac:dyDescent="0.35">
      <c r="A8498" s="127" t="s">
        <v>54232</v>
      </c>
      <c r="B8498" s="128">
        <v>306256</v>
      </c>
      <c r="D8498" s="127" t="s">
        <v>54888</v>
      </c>
      <c r="E8498" s="258">
        <v>306256</v>
      </c>
    </row>
    <row r="8499" spans="1:5" ht="14.5" x14ac:dyDescent="0.35">
      <c r="A8499" s="127" t="s">
        <v>54233</v>
      </c>
      <c r="B8499" s="128">
        <v>1145744</v>
      </c>
      <c r="D8499" s="127" t="s">
        <v>54889</v>
      </c>
      <c r="E8499" s="258">
        <v>1145744</v>
      </c>
    </row>
    <row r="8500" spans="1:5" ht="14.5" x14ac:dyDescent="0.35">
      <c r="A8500" s="127" t="s">
        <v>54234</v>
      </c>
      <c r="B8500" s="128">
        <v>16110</v>
      </c>
      <c r="D8500" s="127" t="s">
        <v>54890</v>
      </c>
      <c r="E8500" s="258">
        <v>16110</v>
      </c>
    </row>
    <row r="8501" spans="1:5" ht="14.5" x14ac:dyDescent="0.35">
      <c r="A8501" s="127" t="s">
        <v>54235</v>
      </c>
      <c r="B8501" s="128">
        <v>7907</v>
      </c>
      <c r="D8501" s="127" t="s">
        <v>54891</v>
      </c>
      <c r="E8501" s="258">
        <v>7907</v>
      </c>
    </row>
    <row r="8502" spans="1:5" ht="14.5" x14ac:dyDescent="0.35">
      <c r="A8502" s="127" t="s">
        <v>54236</v>
      </c>
      <c r="B8502" s="128">
        <v>92980</v>
      </c>
      <c r="D8502" s="127" t="s">
        <v>54892</v>
      </c>
      <c r="E8502" s="258">
        <v>92980</v>
      </c>
    </row>
    <row r="8503" spans="1:5" ht="14.5" x14ac:dyDescent="0.35">
      <c r="A8503" s="127" t="s">
        <v>54237</v>
      </c>
      <c r="B8503" s="128">
        <v>719</v>
      </c>
      <c r="D8503" s="127" t="s">
        <v>54893</v>
      </c>
      <c r="E8503" s="258">
        <v>719</v>
      </c>
    </row>
    <row r="8504" spans="1:5" ht="14.5" x14ac:dyDescent="0.35">
      <c r="A8504" s="127" t="s">
        <v>54238</v>
      </c>
      <c r="B8504" s="128">
        <v>128244</v>
      </c>
      <c r="D8504" s="127" t="s">
        <v>54894</v>
      </c>
      <c r="E8504" s="258">
        <v>128244</v>
      </c>
    </row>
    <row r="8505" spans="1:5" ht="14.5" x14ac:dyDescent="0.35">
      <c r="A8505" s="127" t="s">
        <v>54239</v>
      </c>
      <c r="B8505" s="128">
        <v>452640</v>
      </c>
      <c r="D8505" s="127" t="s">
        <v>54895</v>
      </c>
      <c r="E8505" s="258">
        <v>452640</v>
      </c>
    </row>
    <row r="8506" spans="1:5" ht="14.5" x14ac:dyDescent="0.35">
      <c r="A8506" s="127" t="s">
        <v>54240</v>
      </c>
      <c r="B8506" s="128">
        <v>70951</v>
      </c>
      <c r="D8506" s="127" t="s">
        <v>54896</v>
      </c>
      <c r="E8506" s="258">
        <v>70951</v>
      </c>
    </row>
    <row r="8507" spans="1:5" ht="14.5" x14ac:dyDescent="0.35">
      <c r="A8507" s="127" t="s">
        <v>54241</v>
      </c>
      <c r="B8507" s="128">
        <v>49091</v>
      </c>
      <c r="D8507" s="127" t="s">
        <v>54897</v>
      </c>
      <c r="E8507" s="258">
        <v>49091</v>
      </c>
    </row>
    <row r="8508" spans="1:5" ht="14.5" x14ac:dyDescent="0.35">
      <c r="A8508" s="127" t="s">
        <v>54242</v>
      </c>
      <c r="B8508" s="128">
        <v>3721</v>
      </c>
      <c r="D8508" s="127" t="s">
        <v>54898</v>
      </c>
      <c r="E8508" s="258">
        <v>3721</v>
      </c>
    </row>
    <row r="8509" spans="1:5" ht="14.5" x14ac:dyDescent="0.35">
      <c r="A8509" s="127" t="s">
        <v>54243</v>
      </c>
      <c r="B8509" s="128">
        <v>144862</v>
      </c>
      <c r="D8509" s="127" t="s">
        <v>54899</v>
      </c>
      <c r="E8509" s="258">
        <v>144862</v>
      </c>
    </row>
    <row r="8510" spans="1:5" ht="14.5" x14ac:dyDescent="0.35">
      <c r="A8510" s="127" t="s">
        <v>54244</v>
      </c>
      <c r="B8510" s="128">
        <v>218646</v>
      </c>
      <c r="D8510" s="127" t="s">
        <v>54900</v>
      </c>
      <c r="E8510" s="258">
        <v>218646</v>
      </c>
    </row>
    <row r="8511" spans="1:5" ht="14.5" x14ac:dyDescent="0.35">
      <c r="A8511" s="127" t="s">
        <v>54245</v>
      </c>
      <c r="B8511" s="128">
        <v>753780</v>
      </c>
      <c r="D8511" s="127" t="s">
        <v>54901</v>
      </c>
      <c r="E8511" s="258">
        <v>753780</v>
      </c>
    </row>
    <row r="8512" spans="1:5" ht="14.5" x14ac:dyDescent="0.35">
      <c r="A8512" s="127" t="s">
        <v>54246</v>
      </c>
      <c r="B8512" s="128">
        <v>8922</v>
      </c>
      <c r="D8512" s="127" t="s">
        <v>54902</v>
      </c>
      <c r="E8512" s="258">
        <v>8922</v>
      </c>
    </row>
    <row r="8513" spans="1:5" ht="14.5" x14ac:dyDescent="0.35">
      <c r="A8513" s="127" t="s">
        <v>54247</v>
      </c>
      <c r="B8513" s="128">
        <v>7188</v>
      </c>
      <c r="D8513" s="127" t="s">
        <v>54903</v>
      </c>
      <c r="E8513" s="258">
        <v>7188</v>
      </c>
    </row>
    <row r="8514" spans="1:5" ht="14.5" x14ac:dyDescent="0.35">
      <c r="A8514" s="127" t="s">
        <v>54248</v>
      </c>
      <c r="B8514" s="128">
        <v>3129</v>
      </c>
      <c r="D8514" s="127" t="s">
        <v>54904</v>
      </c>
      <c r="E8514" s="258">
        <v>3129</v>
      </c>
    </row>
    <row r="8515" spans="1:5" ht="14.5" x14ac:dyDescent="0.35">
      <c r="A8515" s="127" t="s">
        <v>54249</v>
      </c>
      <c r="B8515" s="128">
        <v>7230</v>
      </c>
      <c r="D8515" s="127" t="s">
        <v>54905</v>
      </c>
      <c r="E8515" s="258">
        <v>7230</v>
      </c>
    </row>
    <row r="8516" spans="1:5" ht="14.5" x14ac:dyDescent="0.35">
      <c r="A8516" s="127" t="s">
        <v>54250</v>
      </c>
      <c r="B8516" s="128">
        <v>9049</v>
      </c>
      <c r="D8516" s="127" t="s">
        <v>54906</v>
      </c>
      <c r="E8516" s="258">
        <v>9049</v>
      </c>
    </row>
    <row r="8517" spans="1:5" ht="14.5" x14ac:dyDescent="0.35">
      <c r="A8517" s="127" t="s">
        <v>54251</v>
      </c>
      <c r="B8517" s="128">
        <v>9006</v>
      </c>
      <c r="D8517" s="127" t="s">
        <v>54907</v>
      </c>
      <c r="E8517" s="258">
        <v>9006</v>
      </c>
    </row>
    <row r="8518" spans="1:5" ht="14.5" x14ac:dyDescent="0.35">
      <c r="A8518" s="127" t="s">
        <v>54252</v>
      </c>
      <c r="B8518" s="128">
        <v>30740</v>
      </c>
      <c r="D8518" s="127" t="s">
        <v>54908</v>
      </c>
      <c r="E8518" s="258">
        <v>30740</v>
      </c>
    </row>
    <row r="8519" spans="1:5" ht="14.5" x14ac:dyDescent="0.35">
      <c r="A8519" s="127" t="s">
        <v>54253</v>
      </c>
      <c r="B8519" s="128">
        <v>2833</v>
      </c>
      <c r="D8519" s="127" t="s">
        <v>54909</v>
      </c>
      <c r="E8519" s="258">
        <v>2833</v>
      </c>
    </row>
    <row r="8520" spans="1:5" ht="14.5" x14ac:dyDescent="0.35">
      <c r="A8520" s="127" t="s">
        <v>54254</v>
      </c>
      <c r="B8520" s="128">
        <v>24736</v>
      </c>
      <c r="D8520" s="127" t="s">
        <v>54910</v>
      </c>
      <c r="E8520" s="258">
        <v>24736</v>
      </c>
    </row>
    <row r="8521" spans="1:5" ht="14.5" x14ac:dyDescent="0.35">
      <c r="A8521" s="127" t="s">
        <v>54255</v>
      </c>
      <c r="B8521" s="128">
        <v>5243</v>
      </c>
      <c r="D8521" s="127" t="s">
        <v>54911</v>
      </c>
      <c r="E8521" s="258">
        <v>5243</v>
      </c>
    </row>
    <row r="8522" spans="1:5" ht="14.5" x14ac:dyDescent="0.35">
      <c r="A8522" s="127" t="s">
        <v>54256</v>
      </c>
      <c r="B8522" s="128">
        <v>4863</v>
      </c>
      <c r="D8522" s="127" t="s">
        <v>54912</v>
      </c>
      <c r="E8522" s="258">
        <v>4863</v>
      </c>
    </row>
    <row r="8523" spans="1:5" ht="14.5" x14ac:dyDescent="0.35">
      <c r="A8523" s="127" t="s">
        <v>54257</v>
      </c>
      <c r="B8523" s="128">
        <v>13996</v>
      </c>
      <c r="D8523" s="127" t="s">
        <v>54913</v>
      </c>
      <c r="E8523" s="258">
        <v>13996</v>
      </c>
    </row>
    <row r="8524" spans="1:5" ht="14.5" x14ac:dyDescent="0.35">
      <c r="A8524" s="127" t="s">
        <v>54258</v>
      </c>
      <c r="B8524" s="128">
        <v>13277</v>
      </c>
      <c r="D8524" s="127" t="s">
        <v>54914</v>
      </c>
      <c r="E8524" s="258">
        <v>13277</v>
      </c>
    </row>
    <row r="8525" spans="1:5" ht="14.5" x14ac:dyDescent="0.35">
      <c r="A8525" s="127" t="s">
        <v>54259</v>
      </c>
      <c r="B8525" s="128">
        <v>11078</v>
      </c>
      <c r="D8525" s="127" t="s">
        <v>54915</v>
      </c>
      <c r="E8525" s="258">
        <v>11078</v>
      </c>
    </row>
    <row r="8526" spans="1:5" ht="14.5" x14ac:dyDescent="0.35">
      <c r="A8526" s="127" t="s">
        <v>54260</v>
      </c>
      <c r="B8526" s="128">
        <v>125073</v>
      </c>
      <c r="D8526" s="127" t="s">
        <v>54916</v>
      </c>
      <c r="E8526" s="258">
        <v>125073</v>
      </c>
    </row>
    <row r="8527" spans="1:5" ht="14.5" x14ac:dyDescent="0.35">
      <c r="A8527" s="127" t="s">
        <v>54261</v>
      </c>
      <c r="B8527" s="128">
        <v>22706</v>
      </c>
      <c r="D8527" s="127" t="s">
        <v>54917</v>
      </c>
      <c r="E8527" s="258">
        <v>22706</v>
      </c>
    </row>
    <row r="8528" spans="1:5" ht="14.5" x14ac:dyDescent="0.35">
      <c r="A8528" s="127" t="s">
        <v>54262</v>
      </c>
      <c r="B8528" s="128">
        <v>1268238</v>
      </c>
      <c r="D8528" s="127" t="s">
        <v>54918</v>
      </c>
      <c r="E8528" s="258">
        <v>1268238</v>
      </c>
    </row>
    <row r="8529" spans="1:5" ht="14.5" x14ac:dyDescent="0.35">
      <c r="A8529" s="127" t="s">
        <v>54263</v>
      </c>
      <c r="B8529" s="128">
        <v>13361</v>
      </c>
      <c r="D8529" s="127" t="s">
        <v>54919</v>
      </c>
      <c r="E8529" s="258">
        <v>13361</v>
      </c>
    </row>
    <row r="8530" spans="1:5" ht="14.5" x14ac:dyDescent="0.35">
      <c r="A8530" s="127" t="s">
        <v>54264</v>
      </c>
      <c r="B8530" s="128">
        <v>10190</v>
      </c>
      <c r="D8530" s="127" t="s">
        <v>54920</v>
      </c>
      <c r="E8530" s="258">
        <v>10190</v>
      </c>
    </row>
    <row r="8531" spans="1:5" ht="14.5" x14ac:dyDescent="0.35">
      <c r="A8531" s="127" t="s">
        <v>54265</v>
      </c>
      <c r="B8531" s="128">
        <v>10148</v>
      </c>
      <c r="D8531" s="127" t="s">
        <v>54921</v>
      </c>
      <c r="E8531" s="258">
        <v>10148</v>
      </c>
    </row>
    <row r="8532" spans="1:5" ht="14.5" x14ac:dyDescent="0.35">
      <c r="A8532" s="127" t="s">
        <v>54266</v>
      </c>
      <c r="B8532" s="128">
        <v>6258</v>
      </c>
      <c r="D8532" s="127" t="s">
        <v>54922</v>
      </c>
      <c r="E8532" s="258">
        <v>6258</v>
      </c>
    </row>
    <row r="8533" spans="1:5" ht="14.5" x14ac:dyDescent="0.35">
      <c r="A8533" s="127" t="s">
        <v>54267</v>
      </c>
      <c r="B8533" s="128">
        <v>24397</v>
      </c>
      <c r="D8533" s="127" t="s">
        <v>54923</v>
      </c>
      <c r="E8533" s="258">
        <v>24397</v>
      </c>
    </row>
    <row r="8534" spans="1:5" ht="14.5" x14ac:dyDescent="0.35">
      <c r="A8534" s="127" t="s">
        <v>54268</v>
      </c>
      <c r="B8534" s="128">
        <v>0</v>
      </c>
      <c r="D8534" s="127" t="s">
        <v>54924</v>
      </c>
      <c r="E8534" s="258">
        <v>0</v>
      </c>
    </row>
    <row r="8535" spans="1:5" ht="14.5" x14ac:dyDescent="0.35">
      <c r="A8535" s="127" t="s">
        <v>54269</v>
      </c>
      <c r="B8535" s="128">
        <v>204904</v>
      </c>
      <c r="D8535" s="127" t="s">
        <v>54925</v>
      </c>
      <c r="E8535" s="258">
        <v>204904</v>
      </c>
    </row>
    <row r="8536" spans="1:5" ht="14.5" x14ac:dyDescent="0.35">
      <c r="A8536" s="127" t="s">
        <v>54270</v>
      </c>
      <c r="B8536" s="128">
        <v>5370</v>
      </c>
      <c r="D8536" s="127" t="s">
        <v>54926</v>
      </c>
      <c r="E8536" s="258">
        <v>5370</v>
      </c>
    </row>
    <row r="8537" spans="1:5" ht="14.5" x14ac:dyDescent="0.35">
      <c r="A8537" s="127" t="s">
        <v>54271</v>
      </c>
      <c r="B8537" s="128">
        <v>5497</v>
      </c>
      <c r="D8537" s="127" t="s">
        <v>54927</v>
      </c>
      <c r="E8537" s="258">
        <v>5497</v>
      </c>
    </row>
    <row r="8538" spans="1:5" ht="14.5" x14ac:dyDescent="0.35">
      <c r="A8538" s="127" t="s">
        <v>54272</v>
      </c>
      <c r="B8538" s="128">
        <v>739488</v>
      </c>
      <c r="D8538" s="127" t="s">
        <v>54928</v>
      </c>
      <c r="E8538" s="258">
        <v>739488</v>
      </c>
    </row>
    <row r="8539" spans="1:5" ht="14.5" x14ac:dyDescent="0.35">
      <c r="A8539" s="127" t="s">
        <v>54273</v>
      </c>
      <c r="B8539" s="128">
        <v>43932</v>
      </c>
      <c r="D8539" s="127" t="s">
        <v>54929</v>
      </c>
      <c r="E8539" s="258">
        <v>43932</v>
      </c>
    </row>
    <row r="8540" spans="1:5" ht="14.5" x14ac:dyDescent="0.35">
      <c r="A8540" s="127" t="s">
        <v>54274</v>
      </c>
      <c r="B8540" s="128">
        <v>39746</v>
      </c>
      <c r="D8540" s="127" t="s">
        <v>54930</v>
      </c>
      <c r="E8540" s="258">
        <v>39746</v>
      </c>
    </row>
    <row r="8541" spans="1:5" ht="14.5" x14ac:dyDescent="0.35">
      <c r="A8541" s="127" t="s">
        <v>54275</v>
      </c>
      <c r="B8541" s="128">
        <v>1311</v>
      </c>
      <c r="D8541" s="127" t="s">
        <v>54931</v>
      </c>
      <c r="E8541" s="258">
        <v>1311</v>
      </c>
    </row>
    <row r="8542" spans="1:5" ht="14.5" x14ac:dyDescent="0.35">
      <c r="A8542" s="127" t="s">
        <v>54276</v>
      </c>
      <c r="B8542" s="128">
        <v>2114</v>
      </c>
      <c r="D8542" s="127" t="s">
        <v>54932</v>
      </c>
      <c r="E8542" s="258">
        <v>2114</v>
      </c>
    </row>
    <row r="8543" spans="1:5" ht="14.5" x14ac:dyDescent="0.35">
      <c r="A8543" s="127" t="s">
        <v>54277</v>
      </c>
      <c r="B8543" s="128">
        <v>36406</v>
      </c>
      <c r="D8543" s="127" t="s">
        <v>54933</v>
      </c>
      <c r="E8543" s="258">
        <v>36406</v>
      </c>
    </row>
    <row r="8544" spans="1:5" ht="14.5" x14ac:dyDescent="0.35">
      <c r="A8544" s="127" t="s">
        <v>54278</v>
      </c>
      <c r="B8544" s="128">
        <v>26215</v>
      </c>
      <c r="D8544" s="127" t="s">
        <v>54934</v>
      </c>
      <c r="E8544" s="258">
        <v>26215</v>
      </c>
    </row>
    <row r="8545" spans="1:5" ht="14.5" x14ac:dyDescent="0.35">
      <c r="A8545" s="127" t="s">
        <v>54279</v>
      </c>
      <c r="B8545" s="128">
        <v>170697</v>
      </c>
      <c r="D8545" s="127" t="s">
        <v>54935</v>
      </c>
      <c r="E8545" s="258">
        <v>170697</v>
      </c>
    </row>
    <row r="8546" spans="1:5" ht="14.5" x14ac:dyDescent="0.35">
      <c r="A8546" s="127" t="s">
        <v>54280</v>
      </c>
      <c r="B8546" s="128">
        <v>24144</v>
      </c>
      <c r="D8546" s="127" t="s">
        <v>54936</v>
      </c>
      <c r="E8546" s="258">
        <v>24144</v>
      </c>
    </row>
    <row r="8547" spans="1:5" ht="14.5" x14ac:dyDescent="0.35">
      <c r="A8547" s="127" t="s">
        <v>54281</v>
      </c>
      <c r="B8547" s="128">
        <v>18689</v>
      </c>
      <c r="D8547" s="127" t="s">
        <v>54937</v>
      </c>
      <c r="E8547" s="258">
        <v>18689</v>
      </c>
    </row>
    <row r="8548" spans="1:5" ht="14.5" x14ac:dyDescent="0.35">
      <c r="A8548" s="127" t="s">
        <v>54282</v>
      </c>
      <c r="B8548" s="128">
        <v>67949</v>
      </c>
      <c r="D8548" s="127" t="s">
        <v>54938</v>
      </c>
      <c r="E8548" s="258">
        <v>67949</v>
      </c>
    </row>
    <row r="8549" spans="1:5" ht="14.5" x14ac:dyDescent="0.35">
      <c r="A8549" s="127" t="s">
        <v>54283</v>
      </c>
      <c r="B8549" s="128">
        <v>1705613</v>
      </c>
      <c r="D8549" s="127" t="s">
        <v>54939</v>
      </c>
      <c r="E8549" s="258">
        <v>1705613</v>
      </c>
    </row>
    <row r="8550" spans="1:5" ht="14.5" x14ac:dyDescent="0.35">
      <c r="A8550" s="127" t="s">
        <v>54284</v>
      </c>
      <c r="B8550" s="128">
        <v>10740</v>
      </c>
      <c r="D8550" s="127" t="s">
        <v>54940</v>
      </c>
      <c r="E8550" s="258">
        <v>10740</v>
      </c>
    </row>
    <row r="8551" spans="1:5" ht="14.5" x14ac:dyDescent="0.35">
      <c r="A8551" s="127" t="s">
        <v>54285</v>
      </c>
      <c r="B8551" s="128">
        <v>7569</v>
      </c>
      <c r="D8551" s="127" t="s">
        <v>54941</v>
      </c>
      <c r="E8551" s="258">
        <v>7569</v>
      </c>
    </row>
    <row r="8552" spans="1:5" ht="14.5" x14ac:dyDescent="0.35">
      <c r="A8552" s="127" t="s">
        <v>54286</v>
      </c>
      <c r="B8552" s="128">
        <v>17378</v>
      </c>
      <c r="D8552" s="127" t="s">
        <v>54942</v>
      </c>
      <c r="E8552" s="258">
        <v>17378</v>
      </c>
    </row>
    <row r="8553" spans="1:5" ht="14.5" x14ac:dyDescent="0.35">
      <c r="A8553" s="127" t="s">
        <v>54287</v>
      </c>
      <c r="B8553" s="128">
        <v>30106</v>
      </c>
      <c r="D8553" s="127" t="s">
        <v>54943</v>
      </c>
      <c r="E8553" s="258">
        <v>30106</v>
      </c>
    </row>
    <row r="8554" spans="1:5" ht="14.5" x14ac:dyDescent="0.35">
      <c r="A8554" s="127" t="s">
        <v>54288</v>
      </c>
      <c r="B8554" s="128">
        <v>30317</v>
      </c>
      <c r="D8554" s="127" t="s">
        <v>54944</v>
      </c>
      <c r="E8554" s="258">
        <v>30317</v>
      </c>
    </row>
    <row r="8555" spans="1:5" ht="14.5" x14ac:dyDescent="0.35">
      <c r="A8555" s="127" t="s">
        <v>54289</v>
      </c>
      <c r="B8555" s="128">
        <v>16279</v>
      </c>
      <c r="D8555" s="127" t="s">
        <v>54945</v>
      </c>
      <c r="E8555" s="258">
        <v>16279</v>
      </c>
    </row>
    <row r="8556" spans="1:5" ht="14.5" x14ac:dyDescent="0.35">
      <c r="A8556" s="127" t="s">
        <v>54290</v>
      </c>
      <c r="B8556" s="128">
        <v>10740</v>
      </c>
      <c r="D8556" s="127" t="s">
        <v>54946</v>
      </c>
      <c r="E8556" s="258">
        <v>10740</v>
      </c>
    </row>
    <row r="8557" spans="1:5" ht="14.5" x14ac:dyDescent="0.35">
      <c r="A8557" s="127" t="s">
        <v>54291</v>
      </c>
      <c r="B8557" s="128">
        <v>17886</v>
      </c>
      <c r="D8557" s="127" t="s">
        <v>54947</v>
      </c>
      <c r="E8557" s="258">
        <v>17886</v>
      </c>
    </row>
    <row r="8558" spans="1:5" ht="14.5" x14ac:dyDescent="0.35">
      <c r="A8558" s="127" t="s">
        <v>54292</v>
      </c>
      <c r="B8558" s="128">
        <v>9387</v>
      </c>
      <c r="D8558" s="127" t="s">
        <v>54948</v>
      </c>
      <c r="E8558" s="258">
        <v>9387</v>
      </c>
    </row>
    <row r="8559" spans="1:5" ht="14.5" x14ac:dyDescent="0.35">
      <c r="A8559" s="127" t="s">
        <v>54293</v>
      </c>
      <c r="B8559" s="128">
        <v>0</v>
      </c>
      <c r="D8559" s="127" t="s">
        <v>54949</v>
      </c>
      <c r="E8559" s="258">
        <v>0</v>
      </c>
    </row>
    <row r="8560" spans="1:5" ht="14.5" x14ac:dyDescent="0.35">
      <c r="A8560" s="127" t="s">
        <v>54294</v>
      </c>
      <c r="B8560" s="128">
        <v>4271</v>
      </c>
      <c r="D8560" s="127" t="s">
        <v>54950</v>
      </c>
      <c r="E8560" s="258">
        <v>4271</v>
      </c>
    </row>
    <row r="8561" spans="1:5" ht="14.5" x14ac:dyDescent="0.35">
      <c r="A8561" s="127" t="s">
        <v>54295</v>
      </c>
      <c r="B8561" s="128">
        <v>6469</v>
      </c>
      <c r="D8561" s="127" t="s">
        <v>54951</v>
      </c>
      <c r="E8561" s="258">
        <v>6469</v>
      </c>
    </row>
    <row r="8562" spans="1:5" ht="14.5" x14ac:dyDescent="0.35">
      <c r="A8562" s="127" t="s">
        <v>54296</v>
      </c>
      <c r="B8562" s="128">
        <v>0</v>
      </c>
      <c r="D8562" s="127" t="s">
        <v>54952</v>
      </c>
      <c r="E8562" s="258">
        <v>0</v>
      </c>
    </row>
    <row r="8563" spans="1:5" ht="14.5" x14ac:dyDescent="0.35">
      <c r="A8563" s="127" t="s">
        <v>54297</v>
      </c>
      <c r="B8563" s="128">
        <v>46004</v>
      </c>
      <c r="D8563" s="127" t="s">
        <v>54953</v>
      </c>
      <c r="E8563" s="258">
        <v>46004</v>
      </c>
    </row>
    <row r="8564" spans="1:5" ht="14.5" x14ac:dyDescent="0.35">
      <c r="A8564" s="127" t="s">
        <v>54298</v>
      </c>
      <c r="B8564" s="128">
        <v>68710</v>
      </c>
      <c r="D8564" s="127" t="s">
        <v>54954</v>
      </c>
      <c r="E8564" s="258">
        <v>68710</v>
      </c>
    </row>
    <row r="8565" spans="1:5" ht="14.5" x14ac:dyDescent="0.35">
      <c r="A8565" s="127" t="s">
        <v>54299</v>
      </c>
      <c r="B8565" s="128">
        <v>18562</v>
      </c>
      <c r="D8565" s="127" t="s">
        <v>54955</v>
      </c>
      <c r="E8565" s="258">
        <v>18562</v>
      </c>
    </row>
    <row r="8566" spans="1:5" ht="14.5" x14ac:dyDescent="0.35">
      <c r="A8566" s="127" t="s">
        <v>54300</v>
      </c>
      <c r="B8566" s="128">
        <v>7273</v>
      </c>
      <c r="D8566" s="127" t="s">
        <v>54956</v>
      </c>
      <c r="E8566" s="258">
        <v>7273</v>
      </c>
    </row>
    <row r="8567" spans="1:5" ht="14.5" x14ac:dyDescent="0.35">
      <c r="A8567" s="127" t="s">
        <v>54301</v>
      </c>
      <c r="B8567" s="128">
        <v>4863</v>
      </c>
      <c r="D8567" s="127" t="s">
        <v>54957</v>
      </c>
      <c r="E8567" s="258">
        <v>4863</v>
      </c>
    </row>
    <row r="8568" spans="1:5" ht="14.5" x14ac:dyDescent="0.35">
      <c r="A8568" s="127" t="s">
        <v>54302</v>
      </c>
      <c r="B8568" s="128">
        <v>479574</v>
      </c>
      <c r="D8568" s="127" t="s">
        <v>54958</v>
      </c>
      <c r="E8568" s="258">
        <v>479574</v>
      </c>
    </row>
    <row r="8569" spans="1:5" ht="14.5" x14ac:dyDescent="0.35">
      <c r="A8569" s="127" t="s">
        <v>54303</v>
      </c>
      <c r="B8569" s="128">
        <v>0</v>
      </c>
      <c r="D8569" s="127" t="s">
        <v>54959</v>
      </c>
      <c r="E8569" s="258">
        <v>0</v>
      </c>
    </row>
    <row r="8570" spans="1:5" ht="14.5" x14ac:dyDescent="0.35">
      <c r="A8570" s="127" t="s">
        <v>54304</v>
      </c>
      <c r="B8570" s="128">
        <v>0</v>
      </c>
      <c r="D8570" s="127" t="s">
        <v>54960</v>
      </c>
      <c r="E8570" s="258">
        <v>0</v>
      </c>
    </row>
    <row r="8571" spans="1:5" ht="14.5" x14ac:dyDescent="0.35">
      <c r="A8571" s="127" t="s">
        <v>54305</v>
      </c>
      <c r="B8571" s="128">
        <v>163339</v>
      </c>
      <c r="D8571" s="127" t="s">
        <v>54961</v>
      </c>
      <c r="E8571" s="258">
        <v>163339</v>
      </c>
    </row>
    <row r="8572" spans="1:5" ht="14.5" x14ac:dyDescent="0.35">
      <c r="A8572" s="127" t="s">
        <v>54306</v>
      </c>
      <c r="B8572" s="128">
        <v>7949</v>
      </c>
      <c r="D8572" s="127" t="s">
        <v>54962</v>
      </c>
      <c r="E8572" s="258">
        <v>7949</v>
      </c>
    </row>
    <row r="8573" spans="1:5" ht="14.5" x14ac:dyDescent="0.35">
      <c r="A8573" s="127" t="s">
        <v>54307</v>
      </c>
      <c r="B8573" s="128">
        <v>320167</v>
      </c>
      <c r="D8573" s="127" t="s">
        <v>54963</v>
      </c>
      <c r="E8573" s="258">
        <v>320167</v>
      </c>
    </row>
    <row r="8574" spans="1:5" ht="14.5" x14ac:dyDescent="0.35">
      <c r="A8574" s="127" t="s">
        <v>54308</v>
      </c>
      <c r="B8574" s="128">
        <v>2791</v>
      </c>
      <c r="D8574" s="127" t="s">
        <v>54964</v>
      </c>
      <c r="E8574" s="258">
        <v>2791</v>
      </c>
    </row>
    <row r="8575" spans="1:5" ht="14.5" x14ac:dyDescent="0.35">
      <c r="A8575" s="127" t="s">
        <v>54309</v>
      </c>
      <c r="B8575" s="128">
        <v>5370</v>
      </c>
      <c r="D8575" s="127" t="s">
        <v>54965</v>
      </c>
      <c r="E8575" s="258">
        <v>5370</v>
      </c>
    </row>
    <row r="8576" spans="1:5" ht="14.5" x14ac:dyDescent="0.35">
      <c r="A8576" s="127" t="s">
        <v>54310</v>
      </c>
      <c r="B8576" s="128">
        <v>63298</v>
      </c>
      <c r="D8576" s="127" t="s">
        <v>54966</v>
      </c>
      <c r="E8576" s="258">
        <v>63298</v>
      </c>
    </row>
    <row r="8577" spans="1:5" ht="14.5" x14ac:dyDescent="0.35">
      <c r="A8577" s="127" t="s">
        <v>54311</v>
      </c>
      <c r="B8577" s="128">
        <v>194883</v>
      </c>
      <c r="D8577" s="127" t="s">
        <v>54967</v>
      </c>
      <c r="E8577" s="258">
        <v>194883</v>
      </c>
    </row>
    <row r="8578" spans="1:5" ht="14.5" x14ac:dyDescent="0.35">
      <c r="A8578" s="127" t="s">
        <v>54312</v>
      </c>
      <c r="B8578" s="128">
        <v>12812</v>
      </c>
      <c r="D8578" s="127" t="s">
        <v>54968</v>
      </c>
      <c r="E8578" s="258">
        <v>12812</v>
      </c>
    </row>
    <row r="8579" spans="1:5" ht="14.5" x14ac:dyDescent="0.35">
      <c r="A8579" s="127" t="s">
        <v>54313</v>
      </c>
      <c r="B8579" s="128">
        <v>503929</v>
      </c>
      <c r="D8579" s="127" t="s">
        <v>54969</v>
      </c>
      <c r="E8579" s="258">
        <v>503929</v>
      </c>
    </row>
    <row r="8580" spans="1:5" ht="14.5" x14ac:dyDescent="0.35">
      <c r="A8580" s="127" t="s">
        <v>54314</v>
      </c>
      <c r="B8580" s="128">
        <v>146511</v>
      </c>
      <c r="D8580" s="127" t="s">
        <v>54970</v>
      </c>
      <c r="E8580" s="258">
        <v>146511</v>
      </c>
    </row>
    <row r="8581" spans="1:5" ht="14.5" x14ac:dyDescent="0.35">
      <c r="A8581" s="127" t="s">
        <v>54315</v>
      </c>
      <c r="B8581" s="128">
        <v>7273</v>
      </c>
      <c r="D8581" s="127" t="s">
        <v>54971</v>
      </c>
      <c r="E8581" s="258">
        <v>7273</v>
      </c>
    </row>
    <row r="8582" spans="1:5" ht="14.5" x14ac:dyDescent="0.35">
      <c r="A8582" s="127" t="s">
        <v>54316</v>
      </c>
      <c r="B8582" s="128">
        <v>973</v>
      </c>
      <c r="D8582" s="127" t="s">
        <v>54972</v>
      </c>
      <c r="E8582" s="258">
        <v>973</v>
      </c>
    </row>
    <row r="8583" spans="1:5" ht="14.5" x14ac:dyDescent="0.35">
      <c r="A8583" s="127" t="s">
        <v>54317</v>
      </c>
      <c r="B8583" s="128">
        <v>49260</v>
      </c>
      <c r="D8583" s="127" t="s">
        <v>54973</v>
      </c>
      <c r="E8583" s="258">
        <v>49260</v>
      </c>
    </row>
    <row r="8584" spans="1:5" ht="14.5" x14ac:dyDescent="0.35">
      <c r="A8584" s="127" t="s">
        <v>54318</v>
      </c>
      <c r="B8584" s="128">
        <v>31205</v>
      </c>
      <c r="D8584" s="127" t="s">
        <v>54974</v>
      </c>
      <c r="E8584" s="258">
        <v>31205</v>
      </c>
    </row>
    <row r="8585" spans="1:5" ht="14.5" x14ac:dyDescent="0.35">
      <c r="A8585" s="127" t="s">
        <v>54319</v>
      </c>
      <c r="B8585" s="128">
        <v>6850</v>
      </c>
      <c r="D8585" s="127" t="s">
        <v>54975</v>
      </c>
      <c r="E8585" s="258">
        <v>6850</v>
      </c>
    </row>
    <row r="8586" spans="1:5" ht="14.5" x14ac:dyDescent="0.35">
      <c r="A8586" s="127" t="s">
        <v>54320</v>
      </c>
      <c r="B8586" s="128">
        <v>84989</v>
      </c>
      <c r="D8586" s="127" t="s">
        <v>54976</v>
      </c>
      <c r="E8586" s="258">
        <v>84989</v>
      </c>
    </row>
    <row r="8587" spans="1:5" ht="14.5" x14ac:dyDescent="0.35">
      <c r="A8587" s="127" t="s">
        <v>54321</v>
      </c>
      <c r="B8587" s="128">
        <v>5074</v>
      </c>
      <c r="D8587" s="127" t="s">
        <v>54977</v>
      </c>
      <c r="E8587" s="258">
        <v>5074</v>
      </c>
    </row>
    <row r="8588" spans="1:5" ht="14.5" x14ac:dyDescent="0.35">
      <c r="A8588" s="127" t="s">
        <v>54322</v>
      </c>
      <c r="B8588" s="128">
        <v>2199</v>
      </c>
      <c r="D8588" s="127" t="s">
        <v>54978</v>
      </c>
      <c r="E8588" s="258">
        <v>2199</v>
      </c>
    </row>
    <row r="8589" spans="1:5" ht="14.5" x14ac:dyDescent="0.35">
      <c r="A8589" s="127" t="s">
        <v>54323</v>
      </c>
      <c r="B8589" s="128">
        <v>884688</v>
      </c>
      <c r="D8589" s="127" t="s">
        <v>54979</v>
      </c>
      <c r="E8589" s="258">
        <v>884688</v>
      </c>
    </row>
    <row r="8590" spans="1:5" ht="14.5" x14ac:dyDescent="0.35">
      <c r="A8590" s="127" t="s">
        <v>54324</v>
      </c>
      <c r="B8590" s="128">
        <v>19408</v>
      </c>
      <c r="D8590" s="127" t="s">
        <v>54980</v>
      </c>
      <c r="E8590" s="258">
        <v>19408</v>
      </c>
    </row>
    <row r="8591" spans="1:5" ht="14.5" x14ac:dyDescent="0.35">
      <c r="A8591" s="127" t="s">
        <v>54325</v>
      </c>
      <c r="B8591" s="128">
        <v>9937</v>
      </c>
      <c r="D8591" s="127" t="s">
        <v>54981</v>
      </c>
      <c r="E8591" s="258">
        <v>9937</v>
      </c>
    </row>
    <row r="8592" spans="1:5" ht="14.5" x14ac:dyDescent="0.35">
      <c r="A8592" s="127" t="s">
        <v>54326</v>
      </c>
      <c r="B8592" s="128">
        <v>23002</v>
      </c>
      <c r="D8592" s="127" t="s">
        <v>54982</v>
      </c>
      <c r="E8592" s="258">
        <v>23002</v>
      </c>
    </row>
    <row r="8593" spans="1:5" ht="14.5" x14ac:dyDescent="0.35">
      <c r="A8593" s="127" t="s">
        <v>54327</v>
      </c>
      <c r="B8593" s="128">
        <v>229174</v>
      </c>
      <c r="D8593" s="127" t="s">
        <v>54983</v>
      </c>
      <c r="E8593" s="258">
        <v>229174</v>
      </c>
    </row>
    <row r="8594" spans="1:5" ht="14.5" x14ac:dyDescent="0.35">
      <c r="A8594" s="127" t="s">
        <v>54328</v>
      </c>
      <c r="B8594" s="128">
        <v>19958</v>
      </c>
      <c r="D8594" s="127" t="s">
        <v>54984</v>
      </c>
      <c r="E8594" s="258">
        <v>19958</v>
      </c>
    </row>
    <row r="8595" spans="1:5" ht="14.5" x14ac:dyDescent="0.35">
      <c r="A8595" s="127" t="s">
        <v>54329</v>
      </c>
      <c r="B8595" s="128">
        <v>1395</v>
      </c>
      <c r="D8595" s="127" t="s">
        <v>54985</v>
      </c>
      <c r="E8595" s="258">
        <v>1395</v>
      </c>
    </row>
    <row r="8596" spans="1:5" ht="14.5" x14ac:dyDescent="0.35">
      <c r="A8596" s="127" t="s">
        <v>54330</v>
      </c>
      <c r="B8596" s="128">
        <v>192642</v>
      </c>
      <c r="D8596" s="127" t="s">
        <v>54986</v>
      </c>
      <c r="E8596" s="258">
        <v>192642</v>
      </c>
    </row>
    <row r="8597" spans="1:5" ht="14.5" x14ac:dyDescent="0.35">
      <c r="A8597" s="127" t="s">
        <v>54331</v>
      </c>
      <c r="B8597" s="128">
        <v>2495</v>
      </c>
      <c r="D8597" s="127" t="s">
        <v>54987</v>
      </c>
      <c r="E8597" s="258">
        <v>2495</v>
      </c>
    </row>
    <row r="8598" spans="1:5" ht="14.5" x14ac:dyDescent="0.35">
      <c r="A8598" s="127" t="s">
        <v>54332</v>
      </c>
      <c r="B8598" s="128">
        <v>271330</v>
      </c>
      <c r="D8598" s="127" t="s">
        <v>54988</v>
      </c>
      <c r="E8598" s="258">
        <v>271330</v>
      </c>
    </row>
    <row r="8599" spans="1:5" ht="14.5" x14ac:dyDescent="0.35">
      <c r="A8599" s="127" t="s">
        <v>54333</v>
      </c>
      <c r="B8599" s="128">
        <v>56067</v>
      </c>
      <c r="D8599" s="127" t="s">
        <v>54989</v>
      </c>
      <c r="E8599" s="258">
        <v>56067</v>
      </c>
    </row>
    <row r="8600" spans="1:5" ht="14.5" x14ac:dyDescent="0.35">
      <c r="A8600" s="127" t="s">
        <v>54334</v>
      </c>
      <c r="B8600" s="128">
        <v>3383</v>
      </c>
      <c r="D8600" s="127" t="s">
        <v>54990</v>
      </c>
      <c r="E8600" s="258">
        <v>3383</v>
      </c>
    </row>
    <row r="8601" spans="1:5" ht="14.5" x14ac:dyDescent="0.35">
      <c r="A8601" s="127" t="s">
        <v>54335</v>
      </c>
      <c r="B8601" s="128">
        <v>105243</v>
      </c>
      <c r="D8601" s="127" t="s">
        <v>54991</v>
      </c>
      <c r="E8601" s="258">
        <v>105243</v>
      </c>
    </row>
    <row r="8602" spans="1:5" ht="14.5" x14ac:dyDescent="0.35">
      <c r="A8602" s="127" t="s">
        <v>54336</v>
      </c>
      <c r="B8602" s="128">
        <v>51501</v>
      </c>
      <c r="D8602" s="127" t="s">
        <v>54992</v>
      </c>
      <c r="E8602" s="258">
        <v>51501</v>
      </c>
    </row>
    <row r="8603" spans="1:5" ht="14.5" x14ac:dyDescent="0.35">
      <c r="A8603" s="127" t="s">
        <v>54337</v>
      </c>
      <c r="B8603" s="128">
        <v>61902</v>
      </c>
      <c r="D8603" s="127" t="s">
        <v>54993</v>
      </c>
      <c r="E8603" s="258">
        <v>61902</v>
      </c>
    </row>
    <row r="8604" spans="1:5" ht="14.5" x14ac:dyDescent="0.35">
      <c r="A8604" s="127" t="s">
        <v>54338</v>
      </c>
      <c r="B8604" s="128">
        <v>17801</v>
      </c>
      <c r="D8604" s="127" t="s">
        <v>54994</v>
      </c>
      <c r="E8604" s="258">
        <v>17801</v>
      </c>
    </row>
    <row r="8605" spans="1:5" ht="14.5" x14ac:dyDescent="0.35">
      <c r="A8605" s="127" t="s">
        <v>54339</v>
      </c>
      <c r="B8605" s="128">
        <v>137843</v>
      </c>
      <c r="D8605" s="127" t="s">
        <v>54995</v>
      </c>
      <c r="E8605" s="258">
        <v>137843</v>
      </c>
    </row>
    <row r="8606" spans="1:5" ht="14.5" x14ac:dyDescent="0.35">
      <c r="A8606" s="127" t="s">
        <v>54340</v>
      </c>
      <c r="B8606" s="128">
        <v>3378584</v>
      </c>
      <c r="D8606" s="127" t="s">
        <v>54996</v>
      </c>
      <c r="E8606" s="258">
        <v>3378584</v>
      </c>
    </row>
    <row r="8607" spans="1:5" ht="14.5" x14ac:dyDescent="0.35">
      <c r="A8607" s="127" t="s">
        <v>54341</v>
      </c>
      <c r="B8607" s="128">
        <v>36617</v>
      </c>
      <c r="D8607" s="127" t="s">
        <v>54997</v>
      </c>
      <c r="E8607" s="258">
        <v>36617</v>
      </c>
    </row>
    <row r="8608" spans="1:5" ht="14.5" x14ac:dyDescent="0.35">
      <c r="A8608" s="127" t="s">
        <v>54342</v>
      </c>
      <c r="B8608" s="128">
        <v>58858</v>
      </c>
      <c r="D8608" s="127" t="s">
        <v>54998</v>
      </c>
      <c r="E8608" s="258">
        <v>58858</v>
      </c>
    </row>
    <row r="8609" spans="1:5" ht="14.5" x14ac:dyDescent="0.35">
      <c r="A8609" s="127" t="s">
        <v>54343</v>
      </c>
      <c r="B8609" s="128">
        <v>5835</v>
      </c>
      <c r="D8609" s="127" t="s">
        <v>54999</v>
      </c>
      <c r="E8609" s="258">
        <v>5835</v>
      </c>
    </row>
    <row r="8610" spans="1:5" ht="14.5" x14ac:dyDescent="0.35">
      <c r="A8610" s="127" t="s">
        <v>54344</v>
      </c>
      <c r="B8610" s="128">
        <v>32727</v>
      </c>
      <c r="D8610" s="127" t="s">
        <v>55000</v>
      </c>
      <c r="E8610" s="258">
        <v>32727</v>
      </c>
    </row>
    <row r="8611" spans="1:5" ht="14.5" x14ac:dyDescent="0.35">
      <c r="A8611" s="127" t="s">
        <v>54345</v>
      </c>
      <c r="B8611" s="128">
        <v>36533</v>
      </c>
      <c r="D8611" s="127" t="s">
        <v>55001</v>
      </c>
      <c r="E8611" s="258">
        <v>36533</v>
      </c>
    </row>
    <row r="8612" spans="1:5" ht="14.5" x14ac:dyDescent="0.35">
      <c r="A8612" s="127" t="s">
        <v>54346</v>
      </c>
      <c r="B8612" s="128">
        <v>11290</v>
      </c>
      <c r="D8612" s="127" t="s">
        <v>55002</v>
      </c>
      <c r="E8612" s="258">
        <v>11290</v>
      </c>
    </row>
    <row r="8613" spans="1:5" ht="14.5" x14ac:dyDescent="0.35">
      <c r="A8613" s="127" t="s">
        <v>54347</v>
      </c>
      <c r="B8613" s="128">
        <v>7484</v>
      </c>
      <c r="D8613" s="127" t="s">
        <v>55003</v>
      </c>
      <c r="E8613" s="258">
        <v>7484</v>
      </c>
    </row>
    <row r="8614" spans="1:5" ht="14.5" x14ac:dyDescent="0.35">
      <c r="A8614" s="127" t="s">
        <v>54348</v>
      </c>
      <c r="B8614" s="128">
        <v>12008</v>
      </c>
      <c r="D8614" s="127" t="s">
        <v>55004</v>
      </c>
      <c r="E8614" s="258">
        <v>12008</v>
      </c>
    </row>
    <row r="8615" spans="1:5" ht="14.5" x14ac:dyDescent="0.35">
      <c r="A8615" s="127" t="s">
        <v>54349</v>
      </c>
      <c r="B8615" s="128">
        <v>32516</v>
      </c>
      <c r="D8615" s="127" t="s">
        <v>55005</v>
      </c>
      <c r="E8615" s="258">
        <v>32516</v>
      </c>
    </row>
    <row r="8616" spans="1:5" ht="14.5" x14ac:dyDescent="0.35">
      <c r="A8616" s="127" t="s">
        <v>54350</v>
      </c>
      <c r="B8616" s="128">
        <v>3044</v>
      </c>
      <c r="D8616" s="127" t="s">
        <v>55006</v>
      </c>
      <c r="E8616" s="258">
        <v>3044</v>
      </c>
    </row>
    <row r="8617" spans="1:5" ht="14.5" x14ac:dyDescent="0.35">
      <c r="A8617" s="127" t="s">
        <v>54351</v>
      </c>
      <c r="B8617" s="128">
        <v>3552</v>
      </c>
      <c r="D8617" s="127" t="s">
        <v>55007</v>
      </c>
      <c r="E8617" s="258">
        <v>3552</v>
      </c>
    </row>
    <row r="8618" spans="1:5" ht="14.5" x14ac:dyDescent="0.35">
      <c r="A8618" s="127" t="s">
        <v>54352</v>
      </c>
      <c r="B8618" s="128">
        <v>7315</v>
      </c>
      <c r="D8618" s="127" t="s">
        <v>55008</v>
      </c>
      <c r="E8618" s="258">
        <v>7315</v>
      </c>
    </row>
    <row r="8619" spans="1:5" ht="14.5" x14ac:dyDescent="0.35">
      <c r="A8619" s="127" t="s">
        <v>54353</v>
      </c>
      <c r="B8619" s="128">
        <v>36998</v>
      </c>
      <c r="D8619" s="127" t="s">
        <v>55009</v>
      </c>
      <c r="E8619" s="258">
        <v>36998</v>
      </c>
    </row>
    <row r="8620" spans="1:5" ht="14.5" x14ac:dyDescent="0.35">
      <c r="A8620" s="127" t="s">
        <v>54354</v>
      </c>
      <c r="B8620" s="128">
        <v>5032</v>
      </c>
      <c r="D8620" s="127" t="s">
        <v>55010</v>
      </c>
      <c r="E8620" s="258">
        <v>5032</v>
      </c>
    </row>
    <row r="8621" spans="1:5" ht="14.5" x14ac:dyDescent="0.35">
      <c r="A8621" s="127" t="s">
        <v>54355</v>
      </c>
      <c r="B8621" s="128">
        <v>7526</v>
      </c>
      <c r="D8621" s="127" t="s">
        <v>55011</v>
      </c>
      <c r="E8621" s="258">
        <v>7526</v>
      </c>
    </row>
    <row r="8622" spans="1:5" ht="14.5" x14ac:dyDescent="0.35">
      <c r="A8622" s="127" t="s">
        <v>54356</v>
      </c>
      <c r="B8622" s="128">
        <v>0</v>
      </c>
      <c r="D8622" s="127" t="s">
        <v>55012</v>
      </c>
      <c r="E8622" s="258">
        <v>0</v>
      </c>
    </row>
    <row r="8623" spans="1:5" ht="14.5" x14ac:dyDescent="0.35">
      <c r="A8623" s="127" t="s">
        <v>54357</v>
      </c>
      <c r="B8623" s="128">
        <v>44947</v>
      </c>
      <c r="D8623" s="127" t="s">
        <v>55013</v>
      </c>
      <c r="E8623" s="258">
        <v>44947</v>
      </c>
    </row>
    <row r="8624" spans="1:5" ht="14.5" x14ac:dyDescent="0.35">
      <c r="A8624" s="127" t="s">
        <v>54358</v>
      </c>
      <c r="B8624" s="128">
        <v>2241</v>
      </c>
      <c r="D8624" s="127" t="s">
        <v>55014</v>
      </c>
      <c r="E8624" s="258">
        <v>2241</v>
      </c>
    </row>
    <row r="8625" spans="1:5" ht="14.5" x14ac:dyDescent="0.35">
      <c r="A8625" s="127" t="s">
        <v>54359</v>
      </c>
      <c r="B8625" s="128">
        <v>3214</v>
      </c>
      <c r="D8625" s="127" t="s">
        <v>55015</v>
      </c>
      <c r="E8625" s="258">
        <v>3214</v>
      </c>
    </row>
    <row r="8626" spans="1:5" ht="14.5" x14ac:dyDescent="0.35">
      <c r="A8626" s="127" t="s">
        <v>54360</v>
      </c>
      <c r="B8626" s="128">
        <v>6469</v>
      </c>
      <c r="D8626" s="127" t="s">
        <v>55016</v>
      </c>
      <c r="E8626" s="258">
        <v>6469</v>
      </c>
    </row>
    <row r="8627" spans="1:5" ht="14.5" x14ac:dyDescent="0.35">
      <c r="A8627" s="127" t="s">
        <v>54361</v>
      </c>
      <c r="B8627" s="128">
        <v>17463</v>
      </c>
      <c r="D8627" s="127" t="s">
        <v>55017</v>
      </c>
      <c r="E8627" s="258">
        <v>17463</v>
      </c>
    </row>
    <row r="8628" spans="1:5" ht="14.5" x14ac:dyDescent="0.35">
      <c r="A8628" s="127" t="s">
        <v>54362</v>
      </c>
      <c r="B8628" s="128">
        <v>10402</v>
      </c>
      <c r="D8628" s="127" t="s">
        <v>55018</v>
      </c>
      <c r="E8628" s="258">
        <v>10402</v>
      </c>
    </row>
    <row r="8629" spans="1:5" ht="14.5" x14ac:dyDescent="0.35">
      <c r="A8629" s="127" t="s">
        <v>54363</v>
      </c>
      <c r="B8629" s="128">
        <v>1607</v>
      </c>
      <c r="D8629" s="127" t="s">
        <v>55019</v>
      </c>
      <c r="E8629" s="258">
        <v>1607</v>
      </c>
    </row>
    <row r="8630" spans="1:5" ht="14.5" x14ac:dyDescent="0.35">
      <c r="A8630" s="127" t="s">
        <v>54364</v>
      </c>
      <c r="B8630" s="128">
        <v>11797</v>
      </c>
      <c r="D8630" s="127" t="s">
        <v>55020</v>
      </c>
      <c r="E8630" s="258">
        <v>11797</v>
      </c>
    </row>
    <row r="8631" spans="1:5" ht="14.5" x14ac:dyDescent="0.35">
      <c r="A8631" s="127" t="s">
        <v>54365</v>
      </c>
      <c r="B8631" s="128">
        <v>10317</v>
      </c>
      <c r="D8631" s="127" t="s">
        <v>55021</v>
      </c>
      <c r="E8631" s="258">
        <v>10317</v>
      </c>
    </row>
    <row r="8632" spans="1:5" ht="14.5" x14ac:dyDescent="0.35">
      <c r="A8632" s="127" t="s">
        <v>54366</v>
      </c>
      <c r="B8632" s="128">
        <v>1099</v>
      </c>
      <c r="D8632" s="127" t="s">
        <v>55022</v>
      </c>
      <c r="E8632" s="258">
        <v>1099</v>
      </c>
    </row>
    <row r="8633" spans="1:5" ht="14.5" x14ac:dyDescent="0.35">
      <c r="A8633" s="127" t="s">
        <v>54367</v>
      </c>
      <c r="B8633" s="128">
        <v>3298</v>
      </c>
      <c r="D8633" s="127" t="s">
        <v>55023</v>
      </c>
      <c r="E8633" s="258">
        <v>3298</v>
      </c>
    </row>
    <row r="8634" spans="1:5" ht="14.5" x14ac:dyDescent="0.35">
      <c r="A8634" s="127" t="s">
        <v>54368</v>
      </c>
      <c r="B8634" s="128">
        <v>0</v>
      </c>
      <c r="D8634" s="127" t="s">
        <v>55024</v>
      </c>
      <c r="E8634" s="258">
        <v>0</v>
      </c>
    </row>
    <row r="8635" spans="1:5" ht="14.5" x14ac:dyDescent="0.35">
      <c r="A8635" s="127" t="s">
        <v>54369</v>
      </c>
      <c r="B8635" s="128">
        <v>8457</v>
      </c>
      <c r="D8635" s="127" t="s">
        <v>55025</v>
      </c>
      <c r="E8635" s="258">
        <v>8457</v>
      </c>
    </row>
    <row r="8636" spans="1:5" ht="14.5" x14ac:dyDescent="0.35">
      <c r="A8636" s="127" t="s">
        <v>54370</v>
      </c>
      <c r="B8636" s="128">
        <v>719</v>
      </c>
      <c r="D8636" s="127" t="s">
        <v>55026</v>
      </c>
      <c r="E8636" s="258">
        <v>719</v>
      </c>
    </row>
    <row r="8637" spans="1:5" ht="14.5" x14ac:dyDescent="0.35">
      <c r="A8637" s="127" t="s">
        <v>54371</v>
      </c>
      <c r="B8637" s="128">
        <v>14841</v>
      </c>
      <c r="D8637" s="127" t="s">
        <v>55027</v>
      </c>
      <c r="E8637" s="258">
        <v>14841</v>
      </c>
    </row>
    <row r="8638" spans="1:5" ht="14.5" x14ac:dyDescent="0.35">
      <c r="A8638" s="127" t="s">
        <v>54372</v>
      </c>
      <c r="B8638" s="128">
        <v>6089</v>
      </c>
      <c r="D8638" s="127" t="s">
        <v>55028</v>
      </c>
      <c r="E8638" s="258">
        <v>6089</v>
      </c>
    </row>
    <row r="8639" spans="1:5" ht="14.5" x14ac:dyDescent="0.35">
      <c r="A8639" s="127" t="s">
        <v>54373</v>
      </c>
      <c r="B8639" s="128">
        <v>85116</v>
      </c>
      <c r="D8639" s="127" t="s">
        <v>55029</v>
      </c>
      <c r="E8639" s="258">
        <v>85116</v>
      </c>
    </row>
    <row r="8640" spans="1:5" ht="14.5" x14ac:dyDescent="0.35">
      <c r="A8640" s="127" t="s">
        <v>54374</v>
      </c>
      <c r="B8640" s="128">
        <v>0</v>
      </c>
      <c r="D8640" s="127" t="s">
        <v>55030</v>
      </c>
      <c r="E8640" s="258">
        <v>0</v>
      </c>
    </row>
    <row r="8641" spans="1:5" ht="14.5" x14ac:dyDescent="0.35">
      <c r="A8641" s="127" t="s">
        <v>54375</v>
      </c>
      <c r="B8641" s="128">
        <v>11924</v>
      </c>
      <c r="D8641" s="127" t="s">
        <v>55031</v>
      </c>
      <c r="E8641" s="258">
        <v>11924</v>
      </c>
    </row>
    <row r="8642" spans="1:5" ht="14.5" x14ac:dyDescent="0.35">
      <c r="A8642" s="127" t="s">
        <v>54376</v>
      </c>
      <c r="B8642" s="128">
        <v>0</v>
      </c>
      <c r="D8642" s="127" t="s">
        <v>55032</v>
      </c>
      <c r="E8642" s="258">
        <v>0</v>
      </c>
    </row>
    <row r="8643" spans="1:5" ht="14.5" x14ac:dyDescent="0.35">
      <c r="A8643" s="127" t="s">
        <v>54377</v>
      </c>
      <c r="B8643" s="128">
        <v>0</v>
      </c>
      <c r="D8643" s="127" t="s">
        <v>55033</v>
      </c>
      <c r="E8643" s="258">
        <v>0</v>
      </c>
    </row>
    <row r="8644" spans="1:5" ht="14.5" x14ac:dyDescent="0.35">
      <c r="A8644" s="127" t="s">
        <v>54378</v>
      </c>
      <c r="B8644" s="128">
        <v>313698</v>
      </c>
      <c r="D8644" s="127" t="s">
        <v>55034</v>
      </c>
      <c r="E8644" s="258">
        <v>313698</v>
      </c>
    </row>
    <row r="8645" spans="1:5" ht="14.5" x14ac:dyDescent="0.35">
      <c r="A8645" s="127" t="s">
        <v>54379</v>
      </c>
      <c r="B8645" s="128">
        <v>0</v>
      </c>
      <c r="D8645" s="127" t="s">
        <v>55035</v>
      </c>
      <c r="E8645" s="258">
        <v>0</v>
      </c>
    </row>
    <row r="8646" spans="1:5" ht="14.5" x14ac:dyDescent="0.35">
      <c r="A8646" s="127" t="s">
        <v>54380</v>
      </c>
      <c r="B8646" s="128">
        <v>13953</v>
      </c>
      <c r="D8646" s="127" t="s">
        <v>55036</v>
      </c>
      <c r="E8646" s="258">
        <v>13953</v>
      </c>
    </row>
    <row r="8647" spans="1:5" ht="14.5" x14ac:dyDescent="0.35">
      <c r="A8647" s="127" t="s">
        <v>54381</v>
      </c>
      <c r="B8647" s="128">
        <v>0</v>
      </c>
      <c r="D8647" s="127" t="s">
        <v>55037</v>
      </c>
      <c r="E8647" s="258">
        <v>0</v>
      </c>
    </row>
    <row r="8648" spans="1:5" ht="14.5" x14ac:dyDescent="0.35">
      <c r="A8648" s="127" t="s">
        <v>54382</v>
      </c>
      <c r="B8648" s="128">
        <v>341182</v>
      </c>
      <c r="D8648" s="127" t="s">
        <v>55038</v>
      </c>
      <c r="E8648" s="258">
        <v>341182</v>
      </c>
    </row>
    <row r="8649" spans="1:5" ht="14.5" x14ac:dyDescent="0.35">
      <c r="A8649" s="127" t="s">
        <v>54383</v>
      </c>
      <c r="B8649" s="128">
        <v>22072</v>
      </c>
      <c r="D8649" s="127" t="s">
        <v>55039</v>
      </c>
      <c r="E8649" s="258">
        <v>22072</v>
      </c>
    </row>
    <row r="8650" spans="1:5" ht="14.5" x14ac:dyDescent="0.35">
      <c r="A8650" s="127" t="s">
        <v>54384</v>
      </c>
      <c r="B8650" s="128">
        <v>636698</v>
      </c>
      <c r="D8650" s="127" t="s">
        <v>55040</v>
      </c>
      <c r="E8650" s="258">
        <v>636698</v>
      </c>
    </row>
    <row r="8651" spans="1:5" ht="14.5" x14ac:dyDescent="0.35">
      <c r="A8651" s="127" t="s">
        <v>54385</v>
      </c>
      <c r="B8651" s="128">
        <v>5920</v>
      </c>
      <c r="D8651" s="127" t="s">
        <v>55041</v>
      </c>
      <c r="E8651" s="258">
        <v>5920</v>
      </c>
    </row>
    <row r="8652" spans="1:5" ht="14.5" x14ac:dyDescent="0.35">
      <c r="A8652" s="127" t="s">
        <v>54386</v>
      </c>
      <c r="B8652" s="128">
        <v>1649</v>
      </c>
      <c r="D8652" s="127" t="s">
        <v>55042</v>
      </c>
      <c r="E8652" s="258">
        <v>1649</v>
      </c>
    </row>
    <row r="8653" spans="1:5" ht="14.5" x14ac:dyDescent="0.35">
      <c r="A8653" s="127" t="s">
        <v>54387</v>
      </c>
      <c r="B8653" s="128">
        <v>0</v>
      </c>
      <c r="D8653" s="127" t="s">
        <v>55043</v>
      </c>
      <c r="E8653" s="258">
        <v>0</v>
      </c>
    </row>
    <row r="8654" spans="1:5" ht="14.5" x14ac:dyDescent="0.35">
      <c r="A8654" s="127" t="s">
        <v>54388</v>
      </c>
      <c r="B8654" s="128">
        <v>2495</v>
      </c>
      <c r="D8654" s="127" t="s">
        <v>55044</v>
      </c>
      <c r="E8654" s="258">
        <v>2495</v>
      </c>
    </row>
    <row r="8655" spans="1:5" ht="14.5" x14ac:dyDescent="0.35">
      <c r="A8655" s="127" t="s">
        <v>54389</v>
      </c>
      <c r="B8655" s="128">
        <v>7907</v>
      </c>
      <c r="D8655" s="127" t="s">
        <v>55045</v>
      </c>
      <c r="E8655" s="258">
        <v>7907</v>
      </c>
    </row>
    <row r="8656" spans="1:5" ht="14.5" x14ac:dyDescent="0.35">
      <c r="A8656" s="127" t="s">
        <v>54390</v>
      </c>
      <c r="B8656" s="128">
        <v>15602</v>
      </c>
      <c r="D8656" s="127" t="s">
        <v>55046</v>
      </c>
      <c r="E8656" s="258">
        <v>15602</v>
      </c>
    </row>
    <row r="8657" spans="1:5" ht="14.5" x14ac:dyDescent="0.35">
      <c r="A8657" s="127" t="s">
        <v>54391</v>
      </c>
      <c r="B8657" s="128">
        <v>0</v>
      </c>
      <c r="D8657" s="127" t="s">
        <v>55047</v>
      </c>
      <c r="E8657" s="258">
        <v>0</v>
      </c>
    </row>
    <row r="8658" spans="1:5" ht="14.5" x14ac:dyDescent="0.35">
      <c r="A8658" s="127" t="s">
        <v>54392</v>
      </c>
      <c r="B8658" s="128">
        <v>3340</v>
      </c>
      <c r="D8658" s="127" t="s">
        <v>55048</v>
      </c>
      <c r="E8658" s="258">
        <v>3340</v>
      </c>
    </row>
    <row r="8659" spans="1:5" ht="14.5" x14ac:dyDescent="0.35">
      <c r="A8659" s="127" t="s">
        <v>54393</v>
      </c>
      <c r="B8659" s="128">
        <v>28879</v>
      </c>
      <c r="D8659" s="127" t="s">
        <v>55049</v>
      </c>
      <c r="E8659" s="258">
        <v>28879</v>
      </c>
    </row>
    <row r="8660" spans="1:5" ht="14.5" x14ac:dyDescent="0.35">
      <c r="A8660" s="127" t="s">
        <v>54394</v>
      </c>
      <c r="B8660" s="128">
        <v>32854</v>
      </c>
      <c r="D8660" s="127" t="s">
        <v>55050</v>
      </c>
      <c r="E8660" s="258">
        <v>32854</v>
      </c>
    </row>
    <row r="8661" spans="1:5" ht="14.5" x14ac:dyDescent="0.35">
      <c r="A8661" s="127" t="s">
        <v>54395</v>
      </c>
      <c r="B8661" s="128">
        <v>605451</v>
      </c>
      <c r="D8661" s="127" t="s">
        <v>55051</v>
      </c>
      <c r="E8661" s="258">
        <v>605451</v>
      </c>
    </row>
    <row r="8662" spans="1:5" ht="14.5" x14ac:dyDescent="0.35">
      <c r="A8662" s="127" t="s">
        <v>54396</v>
      </c>
      <c r="B8662" s="128">
        <v>1564</v>
      </c>
      <c r="D8662" s="127" t="s">
        <v>55052</v>
      </c>
      <c r="E8662" s="258">
        <v>1564</v>
      </c>
    </row>
    <row r="8663" spans="1:5" ht="14.5" x14ac:dyDescent="0.35">
      <c r="A8663" s="127" t="s">
        <v>54397</v>
      </c>
      <c r="B8663" s="128">
        <v>174925</v>
      </c>
      <c r="D8663" s="127" t="s">
        <v>55053</v>
      </c>
      <c r="E8663" s="258">
        <v>174925</v>
      </c>
    </row>
    <row r="8664" spans="1:5" ht="14.5" x14ac:dyDescent="0.35">
      <c r="A8664" s="127" t="s">
        <v>54398</v>
      </c>
      <c r="B8664" s="128">
        <v>304734</v>
      </c>
      <c r="D8664" s="127" t="s">
        <v>55054</v>
      </c>
      <c r="E8664" s="258">
        <v>304734</v>
      </c>
    </row>
    <row r="8665" spans="1:5" ht="14.5" x14ac:dyDescent="0.35">
      <c r="A8665" s="127" t="s">
        <v>54399</v>
      </c>
      <c r="B8665" s="128">
        <v>22283</v>
      </c>
      <c r="D8665" s="127" t="s">
        <v>55055</v>
      </c>
      <c r="E8665" s="258">
        <v>22283</v>
      </c>
    </row>
    <row r="8666" spans="1:5" ht="14.5" x14ac:dyDescent="0.35">
      <c r="A8666" s="127" t="s">
        <v>54400</v>
      </c>
      <c r="B8666" s="128">
        <v>4905</v>
      </c>
      <c r="D8666" s="127" t="s">
        <v>55056</v>
      </c>
      <c r="E8666" s="258">
        <v>4905</v>
      </c>
    </row>
    <row r="8667" spans="1:5" ht="14.5" x14ac:dyDescent="0.35">
      <c r="A8667" s="127" t="s">
        <v>54401</v>
      </c>
      <c r="B8667" s="128">
        <v>32051</v>
      </c>
      <c r="D8667" s="127" t="s">
        <v>55057</v>
      </c>
      <c r="E8667" s="258">
        <v>32051</v>
      </c>
    </row>
    <row r="8668" spans="1:5" ht="14.5" x14ac:dyDescent="0.35">
      <c r="A8668" s="127" t="s">
        <v>54402</v>
      </c>
      <c r="B8668" s="128">
        <v>11036</v>
      </c>
      <c r="D8668" s="127" t="s">
        <v>55058</v>
      </c>
      <c r="E8668" s="258">
        <v>11036</v>
      </c>
    </row>
    <row r="8669" spans="1:5" ht="14.5" x14ac:dyDescent="0.35">
      <c r="A8669" s="127" t="s">
        <v>54403</v>
      </c>
      <c r="B8669" s="128">
        <v>117251</v>
      </c>
      <c r="D8669" s="127" t="s">
        <v>55059</v>
      </c>
      <c r="E8669" s="258">
        <v>117251</v>
      </c>
    </row>
    <row r="8670" spans="1:5" ht="14.5" x14ac:dyDescent="0.35">
      <c r="A8670" s="127" t="s">
        <v>54404</v>
      </c>
      <c r="B8670" s="128">
        <v>26807</v>
      </c>
      <c r="D8670" s="127" t="s">
        <v>55060</v>
      </c>
      <c r="E8670" s="258">
        <v>26807</v>
      </c>
    </row>
    <row r="8671" spans="1:5" ht="14.5" x14ac:dyDescent="0.35">
      <c r="A8671" s="127" t="s">
        <v>54405</v>
      </c>
      <c r="B8671" s="128">
        <v>234502</v>
      </c>
      <c r="D8671" s="127" t="s">
        <v>55061</v>
      </c>
      <c r="E8671" s="258">
        <v>234502</v>
      </c>
    </row>
    <row r="8672" spans="1:5" ht="14.5" x14ac:dyDescent="0.35">
      <c r="A8672" s="127" t="s">
        <v>54406</v>
      </c>
      <c r="B8672" s="128">
        <v>37167</v>
      </c>
      <c r="D8672" s="127" t="s">
        <v>55062</v>
      </c>
      <c r="E8672" s="258">
        <v>37167</v>
      </c>
    </row>
    <row r="8673" spans="1:5" ht="14.5" x14ac:dyDescent="0.35">
      <c r="A8673" s="127" t="s">
        <v>54407</v>
      </c>
      <c r="B8673" s="128">
        <v>94122</v>
      </c>
      <c r="D8673" s="127" t="s">
        <v>55063</v>
      </c>
      <c r="E8673" s="258">
        <v>94122</v>
      </c>
    </row>
    <row r="8674" spans="1:5" ht="14.5" x14ac:dyDescent="0.35">
      <c r="A8674" s="127" t="s">
        <v>54408</v>
      </c>
      <c r="B8674" s="128">
        <v>0</v>
      </c>
      <c r="D8674" s="127" t="s">
        <v>55064</v>
      </c>
      <c r="E8674" s="258">
        <v>0</v>
      </c>
    </row>
    <row r="8675" spans="1:5" ht="14.5" x14ac:dyDescent="0.35">
      <c r="A8675" s="127" t="s">
        <v>54409</v>
      </c>
      <c r="B8675" s="128">
        <v>27230</v>
      </c>
      <c r="D8675" s="127" t="s">
        <v>55065</v>
      </c>
      <c r="E8675" s="258">
        <v>27230</v>
      </c>
    </row>
    <row r="8676" spans="1:5" ht="14.5" x14ac:dyDescent="0.35">
      <c r="A8676" s="127" t="s">
        <v>54410</v>
      </c>
      <c r="B8676" s="128">
        <v>554796</v>
      </c>
      <c r="D8676" s="127" t="s">
        <v>55066</v>
      </c>
      <c r="E8676" s="258">
        <v>554796</v>
      </c>
    </row>
    <row r="8677" spans="1:5" ht="14.5" x14ac:dyDescent="0.35">
      <c r="A8677" s="127" t="s">
        <v>54411</v>
      </c>
      <c r="B8677" s="128">
        <v>8457</v>
      </c>
      <c r="D8677" s="127" t="s">
        <v>55067</v>
      </c>
      <c r="E8677" s="258">
        <v>8457</v>
      </c>
    </row>
    <row r="8678" spans="1:5" ht="14.5" x14ac:dyDescent="0.35">
      <c r="A8678" s="127" t="s">
        <v>54412</v>
      </c>
      <c r="B8678" s="128">
        <v>0</v>
      </c>
      <c r="D8678" s="127" t="s">
        <v>55068</v>
      </c>
      <c r="E8678" s="258">
        <v>0</v>
      </c>
    </row>
    <row r="8679" spans="1:5" ht="14.5" x14ac:dyDescent="0.35">
      <c r="A8679" s="127" t="s">
        <v>54413</v>
      </c>
      <c r="B8679" s="128">
        <v>48964</v>
      </c>
      <c r="D8679" s="127" t="s">
        <v>55069</v>
      </c>
      <c r="E8679" s="258">
        <v>48964</v>
      </c>
    </row>
    <row r="8680" spans="1:5" ht="14.5" x14ac:dyDescent="0.35">
      <c r="A8680" s="127" t="s">
        <v>54414</v>
      </c>
      <c r="B8680" s="128">
        <v>363888</v>
      </c>
      <c r="D8680" s="127" t="s">
        <v>55070</v>
      </c>
      <c r="E8680" s="258">
        <v>363888</v>
      </c>
    </row>
    <row r="8681" spans="1:5" ht="14.5" x14ac:dyDescent="0.35">
      <c r="A8681" s="127" t="s">
        <v>54415</v>
      </c>
      <c r="B8681" s="128">
        <v>99830</v>
      </c>
      <c r="D8681" s="127" t="s">
        <v>55071</v>
      </c>
      <c r="E8681" s="258">
        <v>99830</v>
      </c>
    </row>
    <row r="8682" spans="1:5" ht="14.5" x14ac:dyDescent="0.35">
      <c r="A8682" s="127" t="s">
        <v>54416</v>
      </c>
      <c r="B8682" s="128">
        <v>48795</v>
      </c>
      <c r="D8682" s="127" t="s">
        <v>55072</v>
      </c>
      <c r="E8682" s="258">
        <v>48795</v>
      </c>
    </row>
    <row r="8683" spans="1:5" ht="14.5" x14ac:dyDescent="0.35">
      <c r="A8683" s="127" t="s">
        <v>54417</v>
      </c>
      <c r="B8683" s="128">
        <v>165580</v>
      </c>
      <c r="D8683" s="127" t="s">
        <v>55073</v>
      </c>
      <c r="E8683" s="258">
        <v>165580</v>
      </c>
    </row>
    <row r="8684" spans="1:5" ht="14.5" x14ac:dyDescent="0.35">
      <c r="A8684" s="127" t="s">
        <v>54418</v>
      </c>
      <c r="B8684" s="128">
        <v>481984</v>
      </c>
      <c r="D8684" s="127" t="s">
        <v>55074</v>
      </c>
      <c r="E8684" s="258">
        <v>481984</v>
      </c>
    </row>
    <row r="8685" spans="1:5" ht="14.5" x14ac:dyDescent="0.35">
      <c r="A8685" s="127" t="s">
        <v>54419</v>
      </c>
      <c r="B8685" s="128">
        <v>4524</v>
      </c>
      <c r="D8685" s="127" t="s">
        <v>55075</v>
      </c>
      <c r="E8685" s="258">
        <v>4524</v>
      </c>
    </row>
    <row r="8686" spans="1:5" ht="14.5" x14ac:dyDescent="0.35">
      <c r="A8686" s="127" t="s">
        <v>54420</v>
      </c>
      <c r="B8686" s="128">
        <v>3256</v>
      </c>
      <c r="D8686" s="127" t="s">
        <v>55076</v>
      </c>
      <c r="E8686" s="258">
        <v>3256</v>
      </c>
    </row>
    <row r="8687" spans="1:5" ht="14.5" x14ac:dyDescent="0.35">
      <c r="A8687" s="127" t="s">
        <v>54421</v>
      </c>
      <c r="B8687" s="128">
        <v>0</v>
      </c>
      <c r="D8687" s="127" t="s">
        <v>55077</v>
      </c>
      <c r="E8687" s="258">
        <v>0</v>
      </c>
    </row>
    <row r="8688" spans="1:5" ht="14.5" x14ac:dyDescent="0.35">
      <c r="A8688" s="127" t="s">
        <v>54422</v>
      </c>
      <c r="B8688" s="128">
        <v>259237</v>
      </c>
      <c r="D8688" s="127" t="s">
        <v>55078</v>
      </c>
      <c r="E8688" s="258">
        <v>259237</v>
      </c>
    </row>
    <row r="8689" spans="1:5" ht="14.5" x14ac:dyDescent="0.35">
      <c r="A8689" s="127" t="s">
        <v>54423</v>
      </c>
      <c r="B8689" s="128">
        <v>24947</v>
      </c>
      <c r="D8689" s="127" t="s">
        <v>55079</v>
      </c>
      <c r="E8689" s="258">
        <v>24947</v>
      </c>
    </row>
    <row r="8690" spans="1:5" ht="14.5" x14ac:dyDescent="0.35">
      <c r="A8690" s="127" t="s">
        <v>54424</v>
      </c>
      <c r="B8690" s="128">
        <v>0</v>
      </c>
      <c r="D8690" s="127" t="s">
        <v>55080</v>
      </c>
      <c r="E8690" s="258">
        <v>0</v>
      </c>
    </row>
    <row r="8691" spans="1:5" ht="14.5" x14ac:dyDescent="0.35">
      <c r="A8691" s="127" t="s">
        <v>54425</v>
      </c>
      <c r="B8691" s="128">
        <v>444860</v>
      </c>
      <c r="D8691" s="127" t="s">
        <v>55081</v>
      </c>
      <c r="E8691" s="258">
        <v>444860</v>
      </c>
    </row>
    <row r="8692" spans="1:5" ht="14.5" x14ac:dyDescent="0.35">
      <c r="A8692" s="127" t="s">
        <v>54426</v>
      </c>
      <c r="B8692" s="128">
        <v>4482</v>
      </c>
      <c r="D8692" s="127" t="s">
        <v>55082</v>
      </c>
      <c r="E8692" s="258">
        <v>4482</v>
      </c>
    </row>
    <row r="8693" spans="1:5" ht="14.5" x14ac:dyDescent="0.35">
      <c r="A8693" s="127" t="s">
        <v>54427</v>
      </c>
      <c r="B8693" s="128">
        <v>176659</v>
      </c>
      <c r="D8693" s="127" t="s">
        <v>55083</v>
      </c>
      <c r="E8693" s="258">
        <v>176659</v>
      </c>
    </row>
    <row r="8694" spans="1:5" ht="14.5" x14ac:dyDescent="0.35">
      <c r="A8694" s="127" t="s">
        <v>54428</v>
      </c>
      <c r="B8694" s="128">
        <v>29852</v>
      </c>
      <c r="D8694" s="127" t="s">
        <v>55084</v>
      </c>
      <c r="E8694" s="258">
        <v>29852</v>
      </c>
    </row>
    <row r="8695" spans="1:5" ht="14.5" x14ac:dyDescent="0.35">
      <c r="A8695" s="127" t="s">
        <v>54429</v>
      </c>
      <c r="B8695" s="128">
        <v>12347</v>
      </c>
      <c r="D8695" s="127" t="s">
        <v>55085</v>
      </c>
      <c r="E8695" s="258">
        <v>12347</v>
      </c>
    </row>
    <row r="8696" spans="1:5" ht="14.5" x14ac:dyDescent="0.35">
      <c r="A8696" s="127" t="s">
        <v>54430</v>
      </c>
      <c r="B8696" s="128">
        <v>181225</v>
      </c>
      <c r="D8696" s="127" t="s">
        <v>55086</v>
      </c>
      <c r="E8696" s="258">
        <v>181225</v>
      </c>
    </row>
    <row r="8697" spans="1:5" ht="14.5" x14ac:dyDescent="0.35">
      <c r="A8697" s="127" t="s">
        <v>54431</v>
      </c>
      <c r="B8697" s="128">
        <v>64482</v>
      </c>
      <c r="D8697" s="127" t="s">
        <v>55087</v>
      </c>
      <c r="E8697" s="258">
        <v>64482</v>
      </c>
    </row>
    <row r="8698" spans="1:5" ht="14.5" x14ac:dyDescent="0.35">
      <c r="A8698" s="127" t="s">
        <v>54432</v>
      </c>
      <c r="B8698" s="128">
        <v>126257</v>
      </c>
      <c r="D8698" s="127" t="s">
        <v>55088</v>
      </c>
      <c r="E8698" s="258">
        <v>126257</v>
      </c>
    </row>
    <row r="8699" spans="1:5" ht="14.5" x14ac:dyDescent="0.35">
      <c r="A8699" s="127" t="s">
        <v>54433</v>
      </c>
      <c r="B8699" s="128">
        <v>187229</v>
      </c>
      <c r="D8699" s="127" t="s">
        <v>55089</v>
      </c>
      <c r="E8699" s="258">
        <v>187229</v>
      </c>
    </row>
    <row r="8700" spans="1:5" ht="14.5" x14ac:dyDescent="0.35">
      <c r="A8700" s="127" t="s">
        <v>54434</v>
      </c>
      <c r="B8700" s="128">
        <v>31839</v>
      </c>
      <c r="D8700" s="127" t="s">
        <v>55090</v>
      </c>
      <c r="E8700" s="258">
        <v>31839</v>
      </c>
    </row>
    <row r="8701" spans="1:5" ht="14.5" x14ac:dyDescent="0.35">
      <c r="A8701" s="127" t="s">
        <v>54435</v>
      </c>
      <c r="B8701" s="128">
        <v>136574</v>
      </c>
      <c r="D8701" s="127" t="s">
        <v>55091</v>
      </c>
      <c r="E8701" s="258">
        <v>136574</v>
      </c>
    </row>
    <row r="8702" spans="1:5" ht="14.5" x14ac:dyDescent="0.35">
      <c r="A8702" s="127" t="s">
        <v>54436</v>
      </c>
      <c r="B8702" s="128">
        <v>181014</v>
      </c>
      <c r="D8702" s="127" t="s">
        <v>55092</v>
      </c>
      <c r="E8702" s="258">
        <v>181014</v>
      </c>
    </row>
    <row r="8703" spans="1:5" ht="14.5" x14ac:dyDescent="0.35">
      <c r="A8703" s="127" t="s">
        <v>54437</v>
      </c>
      <c r="B8703" s="128">
        <v>28499</v>
      </c>
      <c r="D8703" s="127" t="s">
        <v>55093</v>
      </c>
      <c r="E8703" s="258">
        <v>28499</v>
      </c>
    </row>
    <row r="8704" spans="1:5" ht="14.5" x14ac:dyDescent="0.35">
      <c r="A8704" s="127" t="s">
        <v>54438</v>
      </c>
      <c r="B8704" s="128">
        <v>40380</v>
      </c>
      <c r="D8704" s="127" t="s">
        <v>55094</v>
      </c>
      <c r="E8704" s="258">
        <v>40380</v>
      </c>
    </row>
    <row r="8705" spans="1:5" ht="14.5" x14ac:dyDescent="0.35">
      <c r="A8705" s="127" t="s">
        <v>54439</v>
      </c>
      <c r="B8705" s="128">
        <v>14714</v>
      </c>
      <c r="D8705" s="127" t="s">
        <v>55095</v>
      </c>
      <c r="E8705" s="258">
        <v>14714</v>
      </c>
    </row>
    <row r="8706" spans="1:5" ht="14.5" x14ac:dyDescent="0.35">
      <c r="A8706" s="127" t="s">
        <v>54440</v>
      </c>
      <c r="B8706" s="128">
        <v>45327</v>
      </c>
      <c r="D8706" s="127" t="s">
        <v>55096</v>
      </c>
      <c r="E8706" s="258">
        <v>45327</v>
      </c>
    </row>
    <row r="8707" spans="1:5" ht="14.5" x14ac:dyDescent="0.35">
      <c r="A8707" s="127" t="s">
        <v>54441</v>
      </c>
      <c r="B8707" s="128">
        <v>2241</v>
      </c>
      <c r="D8707" s="127" t="s">
        <v>55097</v>
      </c>
      <c r="E8707" s="258">
        <v>2241</v>
      </c>
    </row>
    <row r="8708" spans="1:5" ht="14.5" x14ac:dyDescent="0.35">
      <c r="A8708" s="127" t="s">
        <v>54442</v>
      </c>
      <c r="B8708" s="128">
        <v>80972</v>
      </c>
      <c r="D8708" s="127" t="s">
        <v>55098</v>
      </c>
      <c r="E8708" s="258">
        <v>80972</v>
      </c>
    </row>
    <row r="8709" spans="1:5" ht="14.5" x14ac:dyDescent="0.35">
      <c r="A8709" s="127" t="s">
        <v>54443</v>
      </c>
      <c r="B8709" s="128">
        <v>5412</v>
      </c>
      <c r="D8709" s="127" t="s">
        <v>55099</v>
      </c>
      <c r="E8709" s="258">
        <v>5412</v>
      </c>
    </row>
    <row r="8710" spans="1:5" ht="14.5" x14ac:dyDescent="0.35">
      <c r="A8710" s="127" t="s">
        <v>54444</v>
      </c>
      <c r="B8710" s="128">
        <v>15433</v>
      </c>
      <c r="D8710" s="127" t="s">
        <v>55100</v>
      </c>
      <c r="E8710" s="258">
        <v>15433</v>
      </c>
    </row>
    <row r="8711" spans="1:5" ht="14.5" x14ac:dyDescent="0.35">
      <c r="A8711" s="127" t="s">
        <v>54445</v>
      </c>
      <c r="B8711" s="128">
        <v>1047140</v>
      </c>
      <c r="D8711" s="127" t="s">
        <v>55101</v>
      </c>
      <c r="E8711" s="258">
        <v>1047140</v>
      </c>
    </row>
    <row r="8712" spans="1:5" ht="14.5" x14ac:dyDescent="0.35">
      <c r="A8712" s="127" t="s">
        <v>54446</v>
      </c>
      <c r="B8712" s="128">
        <v>44270</v>
      </c>
      <c r="D8712" s="127" t="s">
        <v>55102</v>
      </c>
      <c r="E8712" s="258">
        <v>44270</v>
      </c>
    </row>
    <row r="8713" spans="1:5" ht="14.5" x14ac:dyDescent="0.35">
      <c r="A8713" s="127" t="s">
        <v>54447</v>
      </c>
      <c r="B8713" s="128">
        <v>7822</v>
      </c>
      <c r="D8713" s="127" t="s">
        <v>55103</v>
      </c>
      <c r="E8713" s="258">
        <v>7822</v>
      </c>
    </row>
    <row r="8714" spans="1:5" ht="14.5" x14ac:dyDescent="0.35">
      <c r="A8714" s="127" t="s">
        <v>54448</v>
      </c>
      <c r="B8714" s="128">
        <v>14038</v>
      </c>
      <c r="D8714" s="127" t="s">
        <v>55104</v>
      </c>
      <c r="E8714" s="258">
        <v>14038</v>
      </c>
    </row>
    <row r="8715" spans="1:5" ht="14.5" x14ac:dyDescent="0.35">
      <c r="A8715" s="127" t="s">
        <v>54449</v>
      </c>
      <c r="B8715" s="128">
        <v>0</v>
      </c>
      <c r="D8715" s="127" t="s">
        <v>55105</v>
      </c>
      <c r="E8715" s="258">
        <v>0</v>
      </c>
    </row>
    <row r="8716" spans="1:5" ht="14.5" x14ac:dyDescent="0.35">
      <c r="A8716" s="127" t="s">
        <v>54450</v>
      </c>
      <c r="B8716" s="128">
        <v>10994</v>
      </c>
      <c r="D8716" s="127" t="s">
        <v>55106</v>
      </c>
      <c r="E8716" s="258">
        <v>10994</v>
      </c>
    </row>
    <row r="8717" spans="1:5" ht="14.5" x14ac:dyDescent="0.35">
      <c r="A8717" s="127" t="s">
        <v>54451</v>
      </c>
      <c r="B8717" s="128">
        <v>108118</v>
      </c>
      <c r="D8717" s="127" t="s">
        <v>55107</v>
      </c>
      <c r="E8717" s="258">
        <v>108118</v>
      </c>
    </row>
    <row r="8718" spans="1:5" ht="14.5" x14ac:dyDescent="0.35">
      <c r="A8718" s="127" t="s">
        <v>54452</v>
      </c>
      <c r="B8718" s="128">
        <v>23636</v>
      </c>
      <c r="D8718" s="127" t="s">
        <v>55108</v>
      </c>
      <c r="E8718" s="258">
        <v>23636</v>
      </c>
    </row>
    <row r="8719" spans="1:5" ht="14.5" x14ac:dyDescent="0.35">
      <c r="A8719" s="127" t="s">
        <v>54453</v>
      </c>
      <c r="B8719" s="128">
        <v>29767</v>
      </c>
      <c r="D8719" s="127" t="s">
        <v>55109</v>
      </c>
      <c r="E8719" s="258">
        <v>29767</v>
      </c>
    </row>
    <row r="8720" spans="1:5" ht="14.5" x14ac:dyDescent="0.35">
      <c r="A8720" s="127" t="s">
        <v>54454</v>
      </c>
      <c r="B8720" s="128">
        <v>3832282</v>
      </c>
      <c r="D8720" s="127" t="s">
        <v>55110</v>
      </c>
      <c r="E8720" s="258">
        <v>3832282</v>
      </c>
    </row>
    <row r="8721" spans="1:5" ht="14.5" x14ac:dyDescent="0.35">
      <c r="A8721" s="127" t="s">
        <v>54455</v>
      </c>
      <c r="B8721" s="128">
        <v>9345</v>
      </c>
      <c r="D8721" s="127" t="s">
        <v>55111</v>
      </c>
      <c r="E8721" s="258">
        <v>9345</v>
      </c>
    </row>
    <row r="8722" spans="1:5" ht="14.5" x14ac:dyDescent="0.35">
      <c r="A8722" s="127" t="s">
        <v>54456</v>
      </c>
      <c r="B8722" s="128">
        <v>8583</v>
      </c>
      <c r="D8722" s="127" t="s">
        <v>55112</v>
      </c>
      <c r="E8722" s="258">
        <v>8583</v>
      </c>
    </row>
    <row r="8723" spans="1:5" ht="14.5" x14ac:dyDescent="0.35">
      <c r="A8723" s="127" t="s">
        <v>54457</v>
      </c>
      <c r="B8723" s="128">
        <v>7400</v>
      </c>
      <c r="D8723" s="127" t="s">
        <v>55113</v>
      </c>
      <c r="E8723" s="258">
        <v>7400</v>
      </c>
    </row>
    <row r="8724" spans="1:5" ht="14.5" x14ac:dyDescent="0.35">
      <c r="A8724" s="127" t="s">
        <v>54458</v>
      </c>
      <c r="B8724" s="128">
        <v>38604</v>
      </c>
      <c r="D8724" s="127" t="s">
        <v>55114</v>
      </c>
      <c r="E8724" s="258">
        <v>38604</v>
      </c>
    </row>
    <row r="8725" spans="1:5" ht="14.5" x14ac:dyDescent="0.35">
      <c r="A8725" s="127" t="s">
        <v>54459</v>
      </c>
      <c r="B8725" s="128">
        <v>28414</v>
      </c>
      <c r="D8725" s="127" t="s">
        <v>55115</v>
      </c>
      <c r="E8725" s="258">
        <v>28414</v>
      </c>
    </row>
    <row r="8726" spans="1:5" ht="14.5" x14ac:dyDescent="0.35">
      <c r="A8726" s="127" t="s">
        <v>54460</v>
      </c>
      <c r="B8726" s="128">
        <v>23679</v>
      </c>
      <c r="D8726" s="127" t="s">
        <v>55116</v>
      </c>
      <c r="E8726" s="258">
        <v>23679</v>
      </c>
    </row>
    <row r="8727" spans="1:5" ht="14.5" x14ac:dyDescent="0.35">
      <c r="A8727" s="127" t="s">
        <v>54461</v>
      </c>
      <c r="B8727" s="128">
        <v>0</v>
      </c>
      <c r="D8727" s="127" t="s">
        <v>55117</v>
      </c>
      <c r="E8727" s="258">
        <v>0</v>
      </c>
    </row>
    <row r="8728" spans="1:5" ht="14.5" x14ac:dyDescent="0.35">
      <c r="A8728" s="127" t="s">
        <v>54462</v>
      </c>
      <c r="B8728" s="128">
        <v>9133</v>
      </c>
      <c r="D8728" s="127" t="s">
        <v>55118</v>
      </c>
      <c r="E8728" s="258">
        <v>9133</v>
      </c>
    </row>
    <row r="8729" spans="1:5" ht="14.5" x14ac:dyDescent="0.35">
      <c r="A8729" s="127" t="s">
        <v>54463</v>
      </c>
      <c r="B8729" s="128">
        <v>1987</v>
      </c>
      <c r="D8729" s="127" t="s">
        <v>55119</v>
      </c>
      <c r="E8729" s="258">
        <v>1987</v>
      </c>
    </row>
    <row r="8730" spans="1:5" ht="14.5" x14ac:dyDescent="0.35">
      <c r="A8730" s="127" t="s">
        <v>54464</v>
      </c>
      <c r="B8730" s="128">
        <v>27103</v>
      </c>
      <c r="D8730" s="127" t="s">
        <v>55120</v>
      </c>
      <c r="E8730" s="258">
        <v>27103</v>
      </c>
    </row>
    <row r="8731" spans="1:5" ht="14.5" x14ac:dyDescent="0.35">
      <c r="A8731" s="127" t="s">
        <v>54465</v>
      </c>
      <c r="B8731" s="128">
        <v>6004</v>
      </c>
      <c r="D8731" s="127" t="s">
        <v>55121</v>
      </c>
      <c r="E8731" s="258">
        <v>6004</v>
      </c>
    </row>
    <row r="8732" spans="1:5" ht="14.5" x14ac:dyDescent="0.35">
      <c r="A8732" s="127" t="s">
        <v>54466</v>
      </c>
      <c r="B8732" s="128">
        <v>11670</v>
      </c>
      <c r="D8732" s="127" t="s">
        <v>55122</v>
      </c>
      <c r="E8732" s="258">
        <v>11670</v>
      </c>
    </row>
    <row r="8733" spans="1:5" ht="14.5" x14ac:dyDescent="0.35">
      <c r="A8733" s="127" t="s">
        <v>54467</v>
      </c>
      <c r="B8733" s="128">
        <v>25454</v>
      </c>
      <c r="D8733" s="127" t="s">
        <v>55123</v>
      </c>
      <c r="E8733" s="258">
        <v>25454</v>
      </c>
    </row>
    <row r="8734" spans="1:5" ht="14.5" x14ac:dyDescent="0.35">
      <c r="A8734" s="127" t="s">
        <v>54468</v>
      </c>
      <c r="B8734" s="128">
        <v>15856</v>
      </c>
      <c r="D8734" s="127" t="s">
        <v>55124</v>
      </c>
      <c r="E8734" s="258">
        <v>15856</v>
      </c>
    </row>
    <row r="8735" spans="1:5" ht="14.5" x14ac:dyDescent="0.35">
      <c r="A8735" s="127" t="s">
        <v>54469</v>
      </c>
      <c r="B8735" s="128">
        <v>9641</v>
      </c>
      <c r="D8735" s="127" t="s">
        <v>55125</v>
      </c>
      <c r="E8735" s="258">
        <v>9641</v>
      </c>
    </row>
    <row r="8736" spans="1:5" ht="14.5" x14ac:dyDescent="0.35">
      <c r="A8736" s="127" t="s">
        <v>54470</v>
      </c>
      <c r="B8736" s="128">
        <v>12431</v>
      </c>
      <c r="D8736" s="127" t="s">
        <v>55126</v>
      </c>
      <c r="E8736" s="258">
        <v>12431</v>
      </c>
    </row>
    <row r="8737" spans="1:5" ht="14.5" x14ac:dyDescent="0.35">
      <c r="A8737" s="127" t="s">
        <v>54471</v>
      </c>
      <c r="B8737" s="128">
        <v>10190</v>
      </c>
      <c r="D8737" s="127" t="s">
        <v>55127</v>
      </c>
      <c r="E8737" s="258">
        <v>10190</v>
      </c>
    </row>
    <row r="8738" spans="1:5" ht="14.5" x14ac:dyDescent="0.35">
      <c r="A8738" s="127" t="s">
        <v>54472</v>
      </c>
      <c r="B8738" s="128">
        <v>40845</v>
      </c>
      <c r="D8738" s="127" t="s">
        <v>55128</v>
      </c>
      <c r="E8738" s="258">
        <v>40845</v>
      </c>
    </row>
    <row r="8739" spans="1:5" ht="14.5" x14ac:dyDescent="0.35">
      <c r="A8739" s="127" t="s">
        <v>54473</v>
      </c>
      <c r="B8739" s="128">
        <v>4144</v>
      </c>
      <c r="D8739" s="127" t="s">
        <v>55129</v>
      </c>
      <c r="E8739" s="258">
        <v>4144</v>
      </c>
    </row>
    <row r="8740" spans="1:5" ht="14.5" x14ac:dyDescent="0.35">
      <c r="A8740" s="127" t="s">
        <v>54474</v>
      </c>
      <c r="B8740" s="128">
        <v>3467</v>
      </c>
      <c r="D8740" s="127" t="s">
        <v>55130</v>
      </c>
      <c r="E8740" s="258">
        <v>3467</v>
      </c>
    </row>
    <row r="8741" spans="1:5" ht="14.5" x14ac:dyDescent="0.35">
      <c r="A8741" s="127" t="s">
        <v>54475</v>
      </c>
      <c r="B8741" s="128">
        <v>6850</v>
      </c>
      <c r="D8741" s="127" t="s">
        <v>55131</v>
      </c>
      <c r="E8741" s="258">
        <v>6850</v>
      </c>
    </row>
    <row r="8742" spans="1:5" ht="14.5" x14ac:dyDescent="0.35">
      <c r="A8742" s="127" t="s">
        <v>54476</v>
      </c>
      <c r="B8742" s="128">
        <v>10190</v>
      </c>
      <c r="D8742" s="127" t="s">
        <v>55132</v>
      </c>
      <c r="E8742" s="258">
        <v>10190</v>
      </c>
    </row>
    <row r="8743" spans="1:5" ht="14.5" x14ac:dyDescent="0.35">
      <c r="A8743" s="127" t="s">
        <v>54477</v>
      </c>
      <c r="B8743" s="128">
        <v>14841</v>
      </c>
      <c r="D8743" s="127" t="s">
        <v>55133</v>
      </c>
      <c r="E8743" s="258">
        <v>14841</v>
      </c>
    </row>
    <row r="8744" spans="1:5" ht="14.5" x14ac:dyDescent="0.35">
      <c r="A8744" s="127" t="s">
        <v>54478</v>
      </c>
      <c r="B8744" s="128">
        <v>9641</v>
      </c>
      <c r="D8744" s="127" t="s">
        <v>55134</v>
      </c>
      <c r="E8744" s="258">
        <v>9641</v>
      </c>
    </row>
    <row r="8745" spans="1:5" ht="14.5" x14ac:dyDescent="0.35">
      <c r="A8745" s="127" t="s">
        <v>54479</v>
      </c>
      <c r="B8745" s="128">
        <v>8034</v>
      </c>
      <c r="D8745" s="127" t="s">
        <v>55135</v>
      </c>
      <c r="E8745" s="258">
        <v>8034</v>
      </c>
    </row>
    <row r="8746" spans="1:5" ht="14.5" x14ac:dyDescent="0.35">
      <c r="A8746" s="127" t="s">
        <v>54480</v>
      </c>
      <c r="B8746" s="128">
        <v>1564</v>
      </c>
      <c r="D8746" s="127" t="s">
        <v>55136</v>
      </c>
      <c r="E8746" s="258">
        <v>1564</v>
      </c>
    </row>
    <row r="8747" spans="1:5" ht="14.5" x14ac:dyDescent="0.35">
      <c r="A8747" s="127" t="s">
        <v>54481</v>
      </c>
      <c r="B8747" s="128">
        <v>6892</v>
      </c>
      <c r="D8747" s="127" t="s">
        <v>55137</v>
      </c>
      <c r="E8747" s="258">
        <v>6892</v>
      </c>
    </row>
    <row r="8748" spans="1:5" ht="14.5" x14ac:dyDescent="0.35">
      <c r="A8748" s="127" t="s">
        <v>54482</v>
      </c>
      <c r="B8748" s="128">
        <v>0</v>
      </c>
      <c r="D8748" s="127" t="s">
        <v>55138</v>
      </c>
      <c r="E8748" s="258">
        <v>0</v>
      </c>
    </row>
    <row r="8749" spans="1:5" ht="14.5" x14ac:dyDescent="0.35">
      <c r="A8749" s="127" t="s">
        <v>54483</v>
      </c>
      <c r="B8749" s="128">
        <v>28879</v>
      </c>
      <c r="D8749" s="127" t="s">
        <v>55139</v>
      </c>
      <c r="E8749" s="258">
        <v>28879</v>
      </c>
    </row>
    <row r="8750" spans="1:5" ht="14.5" x14ac:dyDescent="0.35">
      <c r="A8750" s="127" t="s">
        <v>54484</v>
      </c>
      <c r="B8750" s="128">
        <v>2833</v>
      </c>
      <c r="D8750" s="127" t="s">
        <v>55140</v>
      </c>
      <c r="E8750" s="258">
        <v>2833</v>
      </c>
    </row>
    <row r="8751" spans="1:5" ht="14.5" x14ac:dyDescent="0.35">
      <c r="A8751" s="127" t="s">
        <v>54485</v>
      </c>
      <c r="B8751" s="128">
        <v>5328</v>
      </c>
      <c r="D8751" s="127" t="s">
        <v>55141</v>
      </c>
      <c r="E8751" s="258">
        <v>5328</v>
      </c>
    </row>
    <row r="8752" spans="1:5" ht="14.5" x14ac:dyDescent="0.35">
      <c r="A8752" s="127" t="s">
        <v>54486</v>
      </c>
      <c r="B8752" s="128">
        <v>116743</v>
      </c>
      <c r="D8752" s="127" t="s">
        <v>55142</v>
      </c>
      <c r="E8752" s="258">
        <v>116743</v>
      </c>
    </row>
    <row r="8753" spans="1:5" ht="14.5" x14ac:dyDescent="0.35">
      <c r="A8753" s="127" t="s">
        <v>54487</v>
      </c>
      <c r="B8753" s="128">
        <v>2579</v>
      </c>
      <c r="D8753" s="127" t="s">
        <v>55143</v>
      </c>
      <c r="E8753" s="258">
        <v>2579</v>
      </c>
    </row>
    <row r="8754" spans="1:5" ht="14.5" x14ac:dyDescent="0.35">
      <c r="A8754" s="127" t="s">
        <v>54488</v>
      </c>
      <c r="B8754" s="128">
        <v>406763</v>
      </c>
      <c r="D8754" s="127" t="s">
        <v>55144</v>
      </c>
      <c r="E8754" s="258">
        <v>406763</v>
      </c>
    </row>
    <row r="8755" spans="1:5" ht="14.5" x14ac:dyDescent="0.35">
      <c r="A8755" s="127" t="s">
        <v>54489</v>
      </c>
      <c r="B8755" s="128">
        <v>3721</v>
      </c>
      <c r="D8755" s="127" t="s">
        <v>55145</v>
      </c>
      <c r="E8755" s="258">
        <v>3721</v>
      </c>
    </row>
    <row r="8756" spans="1:5" ht="14.5" x14ac:dyDescent="0.35">
      <c r="A8756" s="127" t="s">
        <v>54490</v>
      </c>
      <c r="B8756" s="128">
        <v>18774</v>
      </c>
      <c r="D8756" s="127" t="s">
        <v>55146</v>
      </c>
      <c r="E8756" s="258">
        <v>18774</v>
      </c>
    </row>
    <row r="8757" spans="1:5" ht="14.5" x14ac:dyDescent="0.35">
      <c r="A8757" s="127" t="s">
        <v>54491</v>
      </c>
      <c r="B8757" s="128">
        <v>212515</v>
      </c>
      <c r="D8757" s="127" t="s">
        <v>55147</v>
      </c>
      <c r="E8757" s="258">
        <v>212515</v>
      </c>
    </row>
    <row r="8758" spans="1:5" ht="14.5" x14ac:dyDescent="0.35">
      <c r="A8758" s="127" t="s">
        <v>54492</v>
      </c>
      <c r="B8758" s="128">
        <v>257546</v>
      </c>
      <c r="D8758" s="127" t="s">
        <v>55148</v>
      </c>
      <c r="E8758" s="258">
        <v>257546</v>
      </c>
    </row>
    <row r="8759" spans="1:5" ht="14.5" x14ac:dyDescent="0.35">
      <c r="A8759" s="127" t="s">
        <v>54493</v>
      </c>
      <c r="B8759" s="128">
        <v>18055</v>
      </c>
      <c r="D8759" s="127" t="s">
        <v>55149</v>
      </c>
      <c r="E8759" s="258">
        <v>18055</v>
      </c>
    </row>
    <row r="8760" spans="1:5" ht="14.5" x14ac:dyDescent="0.35">
      <c r="A8760" s="127" t="s">
        <v>54494</v>
      </c>
      <c r="B8760" s="128">
        <v>20888</v>
      </c>
      <c r="D8760" s="127" t="s">
        <v>55150</v>
      </c>
      <c r="E8760" s="258">
        <v>20888</v>
      </c>
    </row>
    <row r="8761" spans="1:5" ht="14.5" x14ac:dyDescent="0.35">
      <c r="A8761" s="127" t="s">
        <v>54495</v>
      </c>
      <c r="B8761" s="128">
        <v>120380</v>
      </c>
      <c r="D8761" s="127" t="s">
        <v>55151</v>
      </c>
      <c r="E8761" s="258">
        <v>120380</v>
      </c>
    </row>
    <row r="8762" spans="1:5" ht="14.5" x14ac:dyDescent="0.35">
      <c r="A8762" s="127" t="s">
        <v>54496</v>
      </c>
      <c r="B8762" s="128">
        <v>49640</v>
      </c>
      <c r="D8762" s="127" t="s">
        <v>55152</v>
      </c>
      <c r="E8762" s="258">
        <v>49640</v>
      </c>
    </row>
    <row r="8763" spans="1:5" ht="14.5" x14ac:dyDescent="0.35">
      <c r="A8763" s="127" t="s">
        <v>54497</v>
      </c>
      <c r="B8763" s="128">
        <v>53637</v>
      </c>
      <c r="D8763" s="127" t="s">
        <v>55153</v>
      </c>
      <c r="E8763" s="258">
        <v>53637</v>
      </c>
    </row>
    <row r="8764" spans="1:5" ht="14.5" x14ac:dyDescent="0.35">
      <c r="A8764" s="127" t="s">
        <v>54498</v>
      </c>
      <c r="B8764" s="128">
        <v>85315</v>
      </c>
      <c r="D8764" s="127" t="s">
        <v>55154</v>
      </c>
      <c r="E8764" s="258">
        <v>85315</v>
      </c>
    </row>
    <row r="8765" spans="1:5" ht="14.5" x14ac:dyDescent="0.35">
      <c r="A8765" s="127" t="s">
        <v>54499</v>
      </c>
      <c r="B8765" s="128">
        <v>547142</v>
      </c>
      <c r="D8765" s="127" t="s">
        <v>55155</v>
      </c>
      <c r="E8765" s="258">
        <v>547142</v>
      </c>
    </row>
    <row r="8766" spans="1:5" ht="14.5" x14ac:dyDescent="0.35">
      <c r="A8766" s="127" t="s">
        <v>54500</v>
      </c>
      <c r="B8766" s="128">
        <v>18796</v>
      </c>
      <c r="D8766" s="127" t="s">
        <v>55156</v>
      </c>
      <c r="E8766" s="258">
        <v>18796</v>
      </c>
    </row>
    <row r="8767" spans="1:5" ht="14.5" x14ac:dyDescent="0.35">
      <c r="A8767" s="127" t="s">
        <v>54501</v>
      </c>
      <c r="B8767" s="128">
        <v>15049</v>
      </c>
      <c r="D8767" s="127" t="s">
        <v>55157</v>
      </c>
      <c r="E8767" s="258">
        <v>15049</v>
      </c>
    </row>
    <row r="8768" spans="1:5" ht="14.5" x14ac:dyDescent="0.35">
      <c r="A8768" s="127" t="s">
        <v>54502</v>
      </c>
      <c r="B8768" s="128">
        <v>15459</v>
      </c>
      <c r="D8768" s="127" t="s">
        <v>55158</v>
      </c>
      <c r="E8768" s="258">
        <v>15459</v>
      </c>
    </row>
    <row r="8769" spans="1:5" ht="14.5" x14ac:dyDescent="0.35">
      <c r="A8769" s="127" t="s">
        <v>54503</v>
      </c>
      <c r="B8769" s="128">
        <v>3103</v>
      </c>
      <c r="D8769" s="127" t="s">
        <v>55159</v>
      </c>
      <c r="E8769" s="258">
        <v>3103</v>
      </c>
    </row>
    <row r="8770" spans="1:5" ht="14.5" x14ac:dyDescent="0.35">
      <c r="A8770" s="127" t="s">
        <v>54504</v>
      </c>
      <c r="B8770" s="128">
        <v>107801</v>
      </c>
      <c r="D8770" s="127" t="s">
        <v>55160</v>
      </c>
      <c r="E8770" s="258">
        <v>107801</v>
      </c>
    </row>
    <row r="8771" spans="1:5" ht="14.5" x14ac:dyDescent="0.35">
      <c r="A8771" s="127" t="s">
        <v>54505</v>
      </c>
      <c r="B8771" s="128">
        <v>29219</v>
      </c>
      <c r="D8771" s="127" t="s">
        <v>55161</v>
      </c>
      <c r="E8771" s="258">
        <v>29219</v>
      </c>
    </row>
    <row r="8772" spans="1:5" ht="14.5" x14ac:dyDescent="0.35">
      <c r="A8772" s="127" t="s">
        <v>54506</v>
      </c>
      <c r="B8772" s="128">
        <v>70618</v>
      </c>
      <c r="D8772" s="127" t="s">
        <v>55162</v>
      </c>
      <c r="E8772" s="258">
        <v>70618</v>
      </c>
    </row>
    <row r="8773" spans="1:5" ht="14.5" x14ac:dyDescent="0.35">
      <c r="A8773" s="127" t="s">
        <v>54507</v>
      </c>
      <c r="B8773" s="128">
        <v>68510</v>
      </c>
      <c r="D8773" s="127" t="s">
        <v>55163</v>
      </c>
      <c r="E8773" s="258">
        <v>68510</v>
      </c>
    </row>
    <row r="8774" spans="1:5" ht="14.5" x14ac:dyDescent="0.35">
      <c r="A8774" s="127" t="s">
        <v>54508</v>
      </c>
      <c r="B8774" s="128">
        <v>43448</v>
      </c>
      <c r="D8774" s="127" t="s">
        <v>55164</v>
      </c>
      <c r="E8774" s="258">
        <v>43448</v>
      </c>
    </row>
    <row r="8775" spans="1:5" ht="14.5" x14ac:dyDescent="0.35">
      <c r="A8775" s="127" t="s">
        <v>54509</v>
      </c>
      <c r="B8775" s="128">
        <v>2342</v>
      </c>
      <c r="D8775" s="127" t="s">
        <v>55165</v>
      </c>
      <c r="E8775" s="258">
        <v>2342</v>
      </c>
    </row>
    <row r="8776" spans="1:5" ht="14.5" x14ac:dyDescent="0.35">
      <c r="A8776" s="127" t="s">
        <v>54510</v>
      </c>
      <c r="B8776" s="128">
        <v>144866</v>
      </c>
      <c r="D8776" s="127" t="s">
        <v>55166</v>
      </c>
      <c r="E8776" s="258">
        <v>144866</v>
      </c>
    </row>
    <row r="8777" spans="1:5" ht="14.5" x14ac:dyDescent="0.35">
      <c r="A8777" s="127" t="s">
        <v>54511</v>
      </c>
      <c r="B8777" s="128">
        <v>9486</v>
      </c>
      <c r="D8777" s="127" t="s">
        <v>55167</v>
      </c>
      <c r="E8777" s="258">
        <v>9486</v>
      </c>
    </row>
    <row r="8778" spans="1:5" ht="14.5" x14ac:dyDescent="0.35">
      <c r="A8778" s="127" t="s">
        <v>54512</v>
      </c>
      <c r="B8778" s="128">
        <v>45146</v>
      </c>
      <c r="D8778" s="127" t="s">
        <v>55168</v>
      </c>
      <c r="E8778" s="258">
        <v>45146</v>
      </c>
    </row>
    <row r="8779" spans="1:5" ht="14.5" x14ac:dyDescent="0.35">
      <c r="A8779" s="127" t="s">
        <v>54513</v>
      </c>
      <c r="B8779" s="128">
        <v>0</v>
      </c>
      <c r="D8779" s="127" t="s">
        <v>55169</v>
      </c>
      <c r="E8779" s="258">
        <v>0</v>
      </c>
    </row>
    <row r="8780" spans="1:5" ht="14.5" x14ac:dyDescent="0.35">
      <c r="A8780" s="127" t="s">
        <v>54514</v>
      </c>
      <c r="B8780" s="128">
        <v>86194</v>
      </c>
      <c r="D8780" s="127" t="s">
        <v>55170</v>
      </c>
      <c r="E8780" s="258">
        <v>86194</v>
      </c>
    </row>
    <row r="8781" spans="1:5" ht="14.5" x14ac:dyDescent="0.35">
      <c r="A8781" s="127" t="s">
        <v>54515</v>
      </c>
      <c r="B8781" s="128">
        <v>2342</v>
      </c>
      <c r="D8781" s="127" t="s">
        <v>55171</v>
      </c>
      <c r="E8781" s="258">
        <v>2342</v>
      </c>
    </row>
    <row r="8782" spans="1:5" ht="14.5" x14ac:dyDescent="0.35">
      <c r="A8782" s="127" t="s">
        <v>54516</v>
      </c>
      <c r="B8782" s="128">
        <v>19616</v>
      </c>
      <c r="D8782" s="127" t="s">
        <v>55172</v>
      </c>
      <c r="E8782" s="258">
        <v>19616</v>
      </c>
    </row>
    <row r="8783" spans="1:5" ht="14.5" x14ac:dyDescent="0.35">
      <c r="A8783" s="127" t="s">
        <v>54517</v>
      </c>
      <c r="B8783" s="128">
        <v>299921</v>
      </c>
      <c r="D8783" s="127" t="s">
        <v>55173</v>
      </c>
      <c r="E8783" s="258">
        <v>299921</v>
      </c>
    </row>
    <row r="8784" spans="1:5" ht="14.5" x14ac:dyDescent="0.35">
      <c r="A8784" s="127" t="s">
        <v>54518</v>
      </c>
      <c r="B8784" s="128">
        <v>28751</v>
      </c>
      <c r="D8784" s="127" t="s">
        <v>55174</v>
      </c>
      <c r="E8784" s="258">
        <v>28751</v>
      </c>
    </row>
    <row r="8785" spans="1:5" ht="14.5" x14ac:dyDescent="0.35">
      <c r="A8785" s="127" t="s">
        <v>54519</v>
      </c>
      <c r="B8785" s="128">
        <v>11243</v>
      </c>
      <c r="D8785" s="127" t="s">
        <v>55175</v>
      </c>
      <c r="E8785" s="258">
        <v>11243</v>
      </c>
    </row>
    <row r="8786" spans="1:5" ht="14.5" x14ac:dyDescent="0.35">
      <c r="A8786" s="127" t="s">
        <v>54520</v>
      </c>
      <c r="B8786" s="128">
        <v>527292</v>
      </c>
      <c r="D8786" s="127" t="s">
        <v>55176</v>
      </c>
      <c r="E8786" s="258">
        <v>527292</v>
      </c>
    </row>
    <row r="8787" spans="1:5" ht="14.5" x14ac:dyDescent="0.35">
      <c r="A8787" s="127" t="s">
        <v>54521</v>
      </c>
      <c r="B8787" s="128">
        <v>98197</v>
      </c>
      <c r="D8787" s="127" t="s">
        <v>55177</v>
      </c>
      <c r="E8787" s="258">
        <v>98197</v>
      </c>
    </row>
    <row r="8788" spans="1:5" ht="14.5" x14ac:dyDescent="0.35">
      <c r="A8788" s="127" t="s">
        <v>54522</v>
      </c>
      <c r="B8788" s="128">
        <v>14346</v>
      </c>
      <c r="D8788" s="127" t="s">
        <v>55178</v>
      </c>
      <c r="E8788" s="258">
        <v>14346</v>
      </c>
    </row>
    <row r="8789" spans="1:5" ht="14.5" x14ac:dyDescent="0.35">
      <c r="A8789" s="127" t="s">
        <v>54523</v>
      </c>
      <c r="B8789" s="128">
        <v>13761</v>
      </c>
      <c r="D8789" s="127" t="s">
        <v>55179</v>
      </c>
      <c r="E8789" s="258">
        <v>13761</v>
      </c>
    </row>
    <row r="8790" spans="1:5" ht="14.5" x14ac:dyDescent="0.35">
      <c r="A8790" s="127" t="s">
        <v>54524</v>
      </c>
      <c r="B8790" s="128">
        <v>30917</v>
      </c>
      <c r="D8790" s="127" t="s">
        <v>55180</v>
      </c>
      <c r="E8790" s="258">
        <v>30917</v>
      </c>
    </row>
    <row r="8791" spans="1:5" ht="14.5" x14ac:dyDescent="0.35">
      <c r="A8791" s="127" t="s">
        <v>54525</v>
      </c>
      <c r="B8791" s="128">
        <v>21314</v>
      </c>
      <c r="D8791" s="127" t="s">
        <v>55181</v>
      </c>
      <c r="E8791" s="258">
        <v>21314</v>
      </c>
    </row>
    <row r="8792" spans="1:5" ht="14.5" x14ac:dyDescent="0.35">
      <c r="A8792" s="127" t="s">
        <v>54526</v>
      </c>
      <c r="B8792" s="128">
        <v>0</v>
      </c>
      <c r="D8792" s="127" t="s">
        <v>55182</v>
      </c>
      <c r="E8792" s="258">
        <v>0</v>
      </c>
    </row>
    <row r="8793" spans="1:5" ht="14.5" x14ac:dyDescent="0.35">
      <c r="A8793" s="127" t="s">
        <v>54527</v>
      </c>
      <c r="B8793" s="128">
        <v>5914</v>
      </c>
      <c r="D8793" s="127" t="s">
        <v>55183</v>
      </c>
      <c r="E8793" s="258">
        <v>5914</v>
      </c>
    </row>
    <row r="8794" spans="1:5" ht="14.5" x14ac:dyDescent="0.35">
      <c r="A8794" s="127" t="s">
        <v>54528</v>
      </c>
      <c r="B8794" s="128">
        <v>270058</v>
      </c>
      <c r="D8794" s="127" t="s">
        <v>55184</v>
      </c>
      <c r="E8794" s="258">
        <v>270058</v>
      </c>
    </row>
    <row r="8795" spans="1:5" ht="14.5" x14ac:dyDescent="0.35">
      <c r="A8795" s="127" t="s">
        <v>54529</v>
      </c>
      <c r="B8795" s="128">
        <v>12472</v>
      </c>
      <c r="D8795" s="127" t="s">
        <v>55185</v>
      </c>
      <c r="E8795" s="258">
        <v>12472</v>
      </c>
    </row>
    <row r="8796" spans="1:5" ht="14.5" x14ac:dyDescent="0.35">
      <c r="A8796" s="127" t="s">
        <v>54530</v>
      </c>
      <c r="B8796" s="128">
        <v>806660</v>
      </c>
      <c r="D8796" s="127" t="s">
        <v>55186</v>
      </c>
      <c r="E8796" s="258">
        <v>806660</v>
      </c>
    </row>
    <row r="8797" spans="1:5" ht="14.5" x14ac:dyDescent="0.35">
      <c r="A8797" s="127" t="s">
        <v>54531</v>
      </c>
      <c r="B8797" s="128">
        <v>129583</v>
      </c>
      <c r="D8797" s="127" t="s">
        <v>55187</v>
      </c>
      <c r="E8797" s="258">
        <v>129583</v>
      </c>
    </row>
    <row r="8798" spans="1:5" ht="14.5" x14ac:dyDescent="0.35">
      <c r="A8798" s="127" t="s">
        <v>54532</v>
      </c>
      <c r="B8798" s="128">
        <v>19499</v>
      </c>
      <c r="D8798" s="127" t="s">
        <v>55188</v>
      </c>
      <c r="E8798" s="258">
        <v>19499</v>
      </c>
    </row>
    <row r="8799" spans="1:5" ht="14.5" x14ac:dyDescent="0.35">
      <c r="A8799" s="127" t="s">
        <v>54533</v>
      </c>
      <c r="B8799" s="128">
        <v>15986</v>
      </c>
      <c r="D8799" s="127" t="s">
        <v>55189</v>
      </c>
      <c r="E8799" s="258">
        <v>15986</v>
      </c>
    </row>
    <row r="8800" spans="1:5" ht="14.5" x14ac:dyDescent="0.35">
      <c r="A8800" s="127" t="s">
        <v>54534</v>
      </c>
      <c r="B8800" s="128">
        <v>13234</v>
      </c>
      <c r="D8800" s="127" t="s">
        <v>55190</v>
      </c>
      <c r="E8800" s="258">
        <v>13234</v>
      </c>
    </row>
    <row r="8801" spans="1:5" ht="14.5" x14ac:dyDescent="0.35">
      <c r="A8801" s="127" t="s">
        <v>54535</v>
      </c>
      <c r="B8801" s="128">
        <v>12824</v>
      </c>
      <c r="D8801" s="127" t="s">
        <v>55191</v>
      </c>
      <c r="E8801" s="258">
        <v>12824</v>
      </c>
    </row>
    <row r="8802" spans="1:5" ht="14.5" x14ac:dyDescent="0.35">
      <c r="A8802" s="127" t="s">
        <v>54536</v>
      </c>
      <c r="B8802" s="128">
        <v>252725</v>
      </c>
      <c r="D8802" s="127" t="s">
        <v>55192</v>
      </c>
      <c r="E8802" s="258">
        <v>252725</v>
      </c>
    </row>
    <row r="8803" spans="1:5" ht="14.5" x14ac:dyDescent="0.35">
      <c r="A8803" s="127" t="s">
        <v>54537</v>
      </c>
      <c r="B8803" s="128">
        <v>38998</v>
      </c>
      <c r="D8803" s="127" t="s">
        <v>55193</v>
      </c>
      <c r="E8803" s="258">
        <v>38998</v>
      </c>
    </row>
    <row r="8804" spans="1:5" ht="14.5" x14ac:dyDescent="0.35">
      <c r="A8804" s="127" t="s">
        <v>54538</v>
      </c>
      <c r="B8804" s="128">
        <v>187026</v>
      </c>
      <c r="D8804" s="127" t="s">
        <v>55194</v>
      </c>
      <c r="E8804" s="258">
        <v>187026</v>
      </c>
    </row>
    <row r="8805" spans="1:5" ht="14.5" x14ac:dyDescent="0.35">
      <c r="A8805" s="127" t="s">
        <v>54539</v>
      </c>
      <c r="B8805" s="128">
        <v>3689</v>
      </c>
      <c r="D8805" s="127" t="s">
        <v>55195</v>
      </c>
      <c r="E8805" s="258">
        <v>3689</v>
      </c>
    </row>
    <row r="8806" spans="1:5" ht="14.5" x14ac:dyDescent="0.35">
      <c r="A8806" s="127" t="s">
        <v>54540</v>
      </c>
      <c r="B8806" s="128">
        <v>53754</v>
      </c>
      <c r="D8806" s="127" t="s">
        <v>55196</v>
      </c>
      <c r="E8806" s="258">
        <v>53754</v>
      </c>
    </row>
    <row r="8807" spans="1:5" ht="14.5" x14ac:dyDescent="0.35">
      <c r="A8807" s="127" t="s">
        <v>54541</v>
      </c>
      <c r="B8807" s="128">
        <v>358184</v>
      </c>
      <c r="D8807" s="127" t="s">
        <v>55197</v>
      </c>
      <c r="E8807" s="258">
        <v>358184</v>
      </c>
    </row>
    <row r="8808" spans="1:5" ht="14.5" x14ac:dyDescent="0.35">
      <c r="A8808" s="127" t="s">
        <v>54542</v>
      </c>
      <c r="B8808" s="128">
        <v>92576</v>
      </c>
      <c r="D8808" s="127" t="s">
        <v>55198</v>
      </c>
      <c r="E8808" s="258">
        <v>92576</v>
      </c>
    </row>
    <row r="8809" spans="1:5" ht="14.5" x14ac:dyDescent="0.35">
      <c r="A8809" s="127" t="s">
        <v>54543</v>
      </c>
      <c r="B8809" s="128">
        <v>65524</v>
      </c>
      <c r="D8809" s="127" t="s">
        <v>55199</v>
      </c>
      <c r="E8809" s="258">
        <v>65524</v>
      </c>
    </row>
    <row r="8810" spans="1:5" ht="14.5" x14ac:dyDescent="0.35">
      <c r="A8810" s="127" t="s">
        <v>54544</v>
      </c>
      <c r="B8810" s="128">
        <v>211561</v>
      </c>
      <c r="D8810" s="127" t="s">
        <v>55200</v>
      </c>
      <c r="E8810" s="258">
        <v>211561</v>
      </c>
    </row>
    <row r="8811" spans="1:5" ht="14.5" x14ac:dyDescent="0.35">
      <c r="A8811" s="127" t="s">
        <v>54545</v>
      </c>
      <c r="B8811" s="128">
        <v>12882</v>
      </c>
      <c r="D8811" s="127" t="s">
        <v>55201</v>
      </c>
      <c r="E8811" s="258">
        <v>12882</v>
      </c>
    </row>
    <row r="8812" spans="1:5" ht="14.5" x14ac:dyDescent="0.35">
      <c r="A8812" s="127" t="s">
        <v>54546</v>
      </c>
      <c r="B8812" s="128">
        <v>11594</v>
      </c>
      <c r="D8812" s="127" t="s">
        <v>55202</v>
      </c>
      <c r="E8812" s="258">
        <v>11594</v>
      </c>
    </row>
    <row r="8813" spans="1:5" ht="14.5" x14ac:dyDescent="0.35">
      <c r="A8813" s="127" t="s">
        <v>54547</v>
      </c>
      <c r="B8813" s="128">
        <v>6851</v>
      </c>
      <c r="D8813" s="127" t="s">
        <v>55203</v>
      </c>
      <c r="E8813" s="258">
        <v>6851</v>
      </c>
    </row>
    <row r="8814" spans="1:5" ht="14.5" x14ac:dyDescent="0.35">
      <c r="A8814" s="127" t="s">
        <v>54548</v>
      </c>
      <c r="B8814" s="128">
        <v>71789</v>
      </c>
      <c r="D8814" s="127" t="s">
        <v>55204</v>
      </c>
      <c r="E8814" s="258">
        <v>71789</v>
      </c>
    </row>
    <row r="8815" spans="1:5" ht="14.5" x14ac:dyDescent="0.35">
      <c r="A8815" s="127" t="s">
        <v>54549</v>
      </c>
      <c r="B8815" s="128">
        <v>0</v>
      </c>
      <c r="D8815" s="127" t="s">
        <v>55205</v>
      </c>
      <c r="E8815" s="258">
        <v>0</v>
      </c>
    </row>
    <row r="8816" spans="1:5" ht="14.5" x14ac:dyDescent="0.35">
      <c r="A8816" s="127" t="s">
        <v>54550</v>
      </c>
      <c r="B8816" s="128">
        <v>42101</v>
      </c>
      <c r="D8816" s="127" t="s">
        <v>55206</v>
      </c>
      <c r="E8816" s="258">
        <v>42101</v>
      </c>
    </row>
    <row r="8817" spans="1:5" ht="14.5" x14ac:dyDescent="0.35">
      <c r="A8817" s="127" t="s">
        <v>54551</v>
      </c>
      <c r="B8817" s="128">
        <v>29395</v>
      </c>
      <c r="D8817" s="127" t="s">
        <v>55207</v>
      </c>
      <c r="E8817" s="258">
        <v>29395</v>
      </c>
    </row>
    <row r="8818" spans="1:5" ht="14.5" x14ac:dyDescent="0.35">
      <c r="A8818" s="127" t="s">
        <v>54552</v>
      </c>
      <c r="B8818" s="128">
        <v>328320</v>
      </c>
      <c r="D8818" s="127" t="s">
        <v>55208</v>
      </c>
      <c r="E8818" s="258">
        <v>328320</v>
      </c>
    </row>
    <row r="8819" spans="1:5" ht="14.5" x14ac:dyDescent="0.35">
      <c r="A8819" s="127" t="s">
        <v>54553</v>
      </c>
      <c r="B8819" s="128">
        <v>26760</v>
      </c>
      <c r="D8819" s="127" t="s">
        <v>55209</v>
      </c>
      <c r="E8819" s="258">
        <v>26760</v>
      </c>
    </row>
    <row r="8820" spans="1:5" ht="14.5" x14ac:dyDescent="0.35">
      <c r="A8820" s="127" t="s">
        <v>54554</v>
      </c>
      <c r="B8820" s="128">
        <v>114476</v>
      </c>
      <c r="D8820" s="127" t="s">
        <v>55210</v>
      </c>
      <c r="E8820" s="258">
        <v>114476</v>
      </c>
    </row>
    <row r="8821" spans="1:5" ht="14.5" x14ac:dyDescent="0.35">
      <c r="A8821" s="127" t="s">
        <v>54555</v>
      </c>
      <c r="B8821" s="128">
        <v>50826</v>
      </c>
      <c r="D8821" s="127" t="s">
        <v>55211</v>
      </c>
      <c r="E8821" s="258">
        <v>50826</v>
      </c>
    </row>
    <row r="8822" spans="1:5" ht="14.5" x14ac:dyDescent="0.35">
      <c r="A8822" s="127" t="s">
        <v>54556</v>
      </c>
      <c r="B8822" s="128">
        <v>2049</v>
      </c>
      <c r="D8822" s="127" t="s">
        <v>55212</v>
      </c>
      <c r="E8822" s="258">
        <v>2049</v>
      </c>
    </row>
    <row r="8823" spans="1:5" ht="14.5" x14ac:dyDescent="0.35">
      <c r="A8823" s="127" t="s">
        <v>54557</v>
      </c>
      <c r="B8823" s="128">
        <v>28458</v>
      </c>
      <c r="D8823" s="127" t="s">
        <v>55213</v>
      </c>
      <c r="E8823" s="258">
        <v>28458</v>
      </c>
    </row>
    <row r="8824" spans="1:5" ht="14.5" x14ac:dyDescent="0.35">
      <c r="A8824" s="127" t="s">
        <v>54558</v>
      </c>
      <c r="B8824" s="128">
        <v>307006</v>
      </c>
      <c r="D8824" s="127" t="s">
        <v>55214</v>
      </c>
      <c r="E8824" s="258">
        <v>307006</v>
      </c>
    </row>
    <row r="8825" spans="1:5" ht="14.5" x14ac:dyDescent="0.35">
      <c r="A8825" s="127" t="s">
        <v>54559</v>
      </c>
      <c r="B8825" s="128">
        <v>1158637</v>
      </c>
      <c r="D8825" s="127" t="s">
        <v>55215</v>
      </c>
      <c r="E8825" s="258">
        <v>1158637</v>
      </c>
    </row>
    <row r="8826" spans="1:5" ht="14.5" x14ac:dyDescent="0.35">
      <c r="A8826" s="127" t="s">
        <v>54560</v>
      </c>
      <c r="B8826" s="128">
        <v>26291</v>
      </c>
      <c r="D8826" s="127" t="s">
        <v>55216</v>
      </c>
      <c r="E8826" s="258">
        <v>26291</v>
      </c>
    </row>
    <row r="8827" spans="1:5" ht="14.5" x14ac:dyDescent="0.35">
      <c r="A8827" s="127" t="s">
        <v>54561</v>
      </c>
      <c r="B8827" s="128">
        <v>18679</v>
      </c>
      <c r="D8827" s="127" t="s">
        <v>55217</v>
      </c>
      <c r="E8827" s="258">
        <v>18679</v>
      </c>
    </row>
    <row r="8828" spans="1:5" ht="14.5" x14ac:dyDescent="0.35">
      <c r="A8828" s="127" t="s">
        <v>54562</v>
      </c>
      <c r="B8828" s="128">
        <v>95387</v>
      </c>
      <c r="D8828" s="127" t="s">
        <v>55218</v>
      </c>
      <c r="E8828" s="258">
        <v>95387</v>
      </c>
    </row>
    <row r="8829" spans="1:5" ht="14.5" x14ac:dyDescent="0.35">
      <c r="A8829" s="127" t="s">
        <v>54563</v>
      </c>
      <c r="B8829" s="128">
        <v>1640</v>
      </c>
      <c r="D8829" s="127" t="s">
        <v>55219</v>
      </c>
      <c r="E8829" s="258">
        <v>1640</v>
      </c>
    </row>
    <row r="8830" spans="1:5" ht="14.5" x14ac:dyDescent="0.35">
      <c r="A8830" s="127" t="s">
        <v>54564</v>
      </c>
      <c r="B8830" s="128">
        <v>119453</v>
      </c>
      <c r="D8830" s="127" t="s">
        <v>55220</v>
      </c>
      <c r="E8830" s="258">
        <v>119453</v>
      </c>
    </row>
    <row r="8831" spans="1:5" ht="14.5" x14ac:dyDescent="0.35">
      <c r="A8831" s="127" t="s">
        <v>54565</v>
      </c>
      <c r="B8831" s="128">
        <v>422302</v>
      </c>
      <c r="D8831" s="127" t="s">
        <v>55221</v>
      </c>
      <c r="E8831" s="258">
        <v>422302</v>
      </c>
    </row>
    <row r="8832" spans="1:5" ht="14.5" x14ac:dyDescent="0.35">
      <c r="A8832" s="127" t="s">
        <v>54566</v>
      </c>
      <c r="B8832" s="128">
        <v>73604</v>
      </c>
      <c r="D8832" s="127" t="s">
        <v>55222</v>
      </c>
      <c r="E8832" s="258">
        <v>73604</v>
      </c>
    </row>
    <row r="8833" spans="1:5" ht="14.5" x14ac:dyDescent="0.35">
      <c r="A8833" s="127" t="s">
        <v>54567</v>
      </c>
      <c r="B8833" s="128">
        <v>51704</v>
      </c>
      <c r="D8833" s="127" t="s">
        <v>55223</v>
      </c>
      <c r="E8833" s="258">
        <v>51704</v>
      </c>
    </row>
    <row r="8834" spans="1:5" ht="14.5" x14ac:dyDescent="0.35">
      <c r="A8834" s="127" t="s">
        <v>54568</v>
      </c>
      <c r="B8834" s="128">
        <v>12180</v>
      </c>
      <c r="D8834" s="127" t="s">
        <v>55224</v>
      </c>
      <c r="E8834" s="258">
        <v>12180</v>
      </c>
    </row>
    <row r="8835" spans="1:5" ht="14.5" x14ac:dyDescent="0.35">
      <c r="A8835" s="127" t="s">
        <v>54569</v>
      </c>
      <c r="B8835" s="128">
        <v>140884</v>
      </c>
      <c r="D8835" s="127" t="s">
        <v>55225</v>
      </c>
      <c r="E8835" s="258">
        <v>140884</v>
      </c>
    </row>
    <row r="8836" spans="1:5" ht="14.5" x14ac:dyDescent="0.35">
      <c r="A8836" s="127" t="s">
        <v>54570</v>
      </c>
      <c r="B8836" s="128">
        <v>223096</v>
      </c>
      <c r="D8836" s="127" t="s">
        <v>55226</v>
      </c>
      <c r="E8836" s="258">
        <v>223096</v>
      </c>
    </row>
    <row r="8837" spans="1:5" ht="14.5" x14ac:dyDescent="0.35">
      <c r="A8837" s="127" t="s">
        <v>54571</v>
      </c>
      <c r="B8837" s="128">
        <v>718885</v>
      </c>
      <c r="D8837" s="127" t="s">
        <v>55227</v>
      </c>
      <c r="E8837" s="258">
        <v>718885</v>
      </c>
    </row>
    <row r="8838" spans="1:5" ht="14.5" x14ac:dyDescent="0.35">
      <c r="A8838" s="127" t="s">
        <v>54572</v>
      </c>
      <c r="B8838" s="128">
        <v>20319</v>
      </c>
      <c r="D8838" s="127" t="s">
        <v>55228</v>
      </c>
      <c r="E8838" s="258">
        <v>20319</v>
      </c>
    </row>
    <row r="8839" spans="1:5" ht="14.5" x14ac:dyDescent="0.35">
      <c r="A8839" s="127" t="s">
        <v>54573</v>
      </c>
      <c r="B8839" s="128">
        <v>15576</v>
      </c>
      <c r="D8839" s="127" t="s">
        <v>55229</v>
      </c>
      <c r="E8839" s="258">
        <v>15576</v>
      </c>
    </row>
    <row r="8840" spans="1:5" ht="14.5" x14ac:dyDescent="0.35">
      <c r="A8840" s="127" t="s">
        <v>54574</v>
      </c>
      <c r="B8840" s="128">
        <v>7144</v>
      </c>
      <c r="D8840" s="127" t="s">
        <v>55230</v>
      </c>
      <c r="E8840" s="258">
        <v>7144</v>
      </c>
    </row>
    <row r="8841" spans="1:5" ht="14.5" x14ac:dyDescent="0.35">
      <c r="A8841" s="127" t="s">
        <v>54575</v>
      </c>
      <c r="B8841" s="128">
        <v>14522</v>
      </c>
      <c r="D8841" s="127" t="s">
        <v>55231</v>
      </c>
      <c r="E8841" s="258">
        <v>14522</v>
      </c>
    </row>
    <row r="8842" spans="1:5" ht="14.5" x14ac:dyDescent="0.35">
      <c r="A8842" s="127" t="s">
        <v>54576</v>
      </c>
      <c r="B8842" s="128">
        <v>20729</v>
      </c>
      <c r="D8842" s="127" t="s">
        <v>55232</v>
      </c>
      <c r="E8842" s="258">
        <v>20729</v>
      </c>
    </row>
    <row r="8843" spans="1:5" ht="14.5" x14ac:dyDescent="0.35">
      <c r="A8843" s="127" t="s">
        <v>54577</v>
      </c>
      <c r="B8843" s="128">
        <v>20904</v>
      </c>
      <c r="D8843" s="127" t="s">
        <v>55233</v>
      </c>
      <c r="E8843" s="258">
        <v>20904</v>
      </c>
    </row>
    <row r="8844" spans="1:5" ht="14.5" x14ac:dyDescent="0.35">
      <c r="A8844" s="127" t="s">
        <v>54578</v>
      </c>
      <c r="B8844" s="128">
        <v>30449</v>
      </c>
      <c r="D8844" s="127" t="s">
        <v>55234</v>
      </c>
      <c r="E8844" s="258">
        <v>30449</v>
      </c>
    </row>
    <row r="8845" spans="1:5" ht="14.5" x14ac:dyDescent="0.35">
      <c r="A8845" s="127" t="s">
        <v>54579</v>
      </c>
      <c r="B8845" s="128">
        <v>6265</v>
      </c>
      <c r="D8845" s="127" t="s">
        <v>55235</v>
      </c>
      <c r="E8845" s="258">
        <v>6265</v>
      </c>
    </row>
    <row r="8846" spans="1:5" ht="14.5" x14ac:dyDescent="0.35">
      <c r="A8846" s="127" t="s">
        <v>54580</v>
      </c>
      <c r="B8846" s="128">
        <v>0</v>
      </c>
      <c r="D8846" s="127" t="s">
        <v>55236</v>
      </c>
      <c r="E8846" s="258">
        <v>0</v>
      </c>
    </row>
    <row r="8847" spans="1:5" ht="14.5" x14ac:dyDescent="0.35">
      <c r="A8847" s="127" t="s">
        <v>54581</v>
      </c>
      <c r="B8847" s="128">
        <v>11770</v>
      </c>
      <c r="D8847" s="127" t="s">
        <v>55237</v>
      </c>
      <c r="E8847" s="258">
        <v>11770</v>
      </c>
    </row>
    <row r="8848" spans="1:5" ht="14.5" x14ac:dyDescent="0.35">
      <c r="A8848" s="127" t="s">
        <v>54582</v>
      </c>
      <c r="B8848" s="128">
        <v>11653</v>
      </c>
      <c r="D8848" s="127" t="s">
        <v>55238</v>
      </c>
      <c r="E8848" s="258">
        <v>11653</v>
      </c>
    </row>
    <row r="8849" spans="1:5" ht="14.5" x14ac:dyDescent="0.35">
      <c r="A8849" s="127" t="s">
        <v>54583</v>
      </c>
      <c r="B8849" s="128">
        <v>25355</v>
      </c>
      <c r="D8849" s="127" t="s">
        <v>55239</v>
      </c>
      <c r="E8849" s="258">
        <v>25355</v>
      </c>
    </row>
    <row r="8850" spans="1:5" ht="14.5" x14ac:dyDescent="0.35">
      <c r="A8850" s="127" t="s">
        <v>54584</v>
      </c>
      <c r="B8850" s="128">
        <v>20553</v>
      </c>
      <c r="D8850" s="127" t="s">
        <v>55240</v>
      </c>
      <c r="E8850" s="258">
        <v>20553</v>
      </c>
    </row>
    <row r="8851" spans="1:5" ht="14.5" x14ac:dyDescent="0.35">
      <c r="A8851" s="127" t="s">
        <v>54585</v>
      </c>
      <c r="B8851" s="128">
        <v>15342</v>
      </c>
      <c r="D8851" s="127" t="s">
        <v>55241</v>
      </c>
      <c r="E8851" s="258">
        <v>15342</v>
      </c>
    </row>
    <row r="8852" spans="1:5" ht="14.5" x14ac:dyDescent="0.35">
      <c r="A8852" s="127" t="s">
        <v>54586</v>
      </c>
      <c r="B8852" s="128">
        <v>126948</v>
      </c>
      <c r="D8852" s="127" t="s">
        <v>55242</v>
      </c>
      <c r="E8852" s="258">
        <v>126948</v>
      </c>
    </row>
    <row r="8853" spans="1:5" ht="14.5" x14ac:dyDescent="0.35">
      <c r="A8853" s="127" t="s">
        <v>54587</v>
      </c>
      <c r="B8853" s="128">
        <v>22368</v>
      </c>
      <c r="D8853" s="127" t="s">
        <v>55243</v>
      </c>
      <c r="E8853" s="258">
        <v>22368</v>
      </c>
    </row>
    <row r="8854" spans="1:5" ht="14.5" x14ac:dyDescent="0.35">
      <c r="A8854" s="127" t="s">
        <v>54588</v>
      </c>
      <c r="B8854" s="128">
        <v>1256483</v>
      </c>
      <c r="D8854" s="127" t="s">
        <v>55244</v>
      </c>
      <c r="E8854" s="258">
        <v>1256483</v>
      </c>
    </row>
    <row r="8855" spans="1:5" ht="14.5" x14ac:dyDescent="0.35">
      <c r="A8855" s="127" t="s">
        <v>54589</v>
      </c>
      <c r="B8855" s="128">
        <v>14170</v>
      </c>
      <c r="D8855" s="127" t="s">
        <v>55245</v>
      </c>
      <c r="E8855" s="258">
        <v>14170</v>
      </c>
    </row>
    <row r="8856" spans="1:5" ht="14.5" x14ac:dyDescent="0.35">
      <c r="A8856" s="127" t="s">
        <v>54590</v>
      </c>
      <c r="B8856" s="128">
        <v>11008</v>
      </c>
      <c r="D8856" s="127" t="s">
        <v>55246</v>
      </c>
      <c r="E8856" s="258">
        <v>11008</v>
      </c>
    </row>
    <row r="8857" spans="1:5" ht="14.5" x14ac:dyDescent="0.35">
      <c r="A8857" s="127" t="s">
        <v>54591</v>
      </c>
      <c r="B8857" s="128">
        <v>22778</v>
      </c>
      <c r="D8857" s="127" t="s">
        <v>55247</v>
      </c>
      <c r="E8857" s="258">
        <v>22778</v>
      </c>
    </row>
    <row r="8858" spans="1:5" ht="14.5" x14ac:dyDescent="0.35">
      <c r="A8858" s="127" t="s">
        <v>54592</v>
      </c>
      <c r="B8858" s="128">
        <v>15459</v>
      </c>
      <c r="D8858" s="127" t="s">
        <v>55248</v>
      </c>
      <c r="E8858" s="258">
        <v>15459</v>
      </c>
    </row>
    <row r="8859" spans="1:5" ht="14.5" x14ac:dyDescent="0.35">
      <c r="A8859" s="127" t="s">
        <v>54593</v>
      </c>
      <c r="B8859" s="128">
        <v>26643</v>
      </c>
      <c r="D8859" s="127" t="s">
        <v>55249</v>
      </c>
      <c r="E8859" s="258">
        <v>26643</v>
      </c>
    </row>
    <row r="8860" spans="1:5" ht="14.5" x14ac:dyDescent="0.35">
      <c r="A8860" s="127" t="s">
        <v>54594</v>
      </c>
      <c r="B8860" s="128">
        <v>6207</v>
      </c>
      <c r="D8860" s="127" t="s">
        <v>55250</v>
      </c>
      <c r="E8860" s="258">
        <v>6207</v>
      </c>
    </row>
    <row r="8861" spans="1:5" ht="14.5" x14ac:dyDescent="0.35">
      <c r="A8861" s="127" t="s">
        <v>54595</v>
      </c>
      <c r="B8861" s="128">
        <v>194638</v>
      </c>
      <c r="D8861" s="127" t="s">
        <v>55251</v>
      </c>
      <c r="E8861" s="258">
        <v>194638</v>
      </c>
    </row>
    <row r="8862" spans="1:5" ht="14.5" x14ac:dyDescent="0.35">
      <c r="A8862" s="127" t="s">
        <v>54596</v>
      </c>
      <c r="B8862" s="128">
        <v>12824</v>
      </c>
      <c r="D8862" s="127" t="s">
        <v>55252</v>
      </c>
      <c r="E8862" s="258">
        <v>12824</v>
      </c>
    </row>
    <row r="8863" spans="1:5" ht="14.5" x14ac:dyDescent="0.35">
      <c r="A8863" s="127" t="s">
        <v>54597</v>
      </c>
      <c r="B8863" s="128">
        <v>14990</v>
      </c>
      <c r="D8863" s="127" t="s">
        <v>55253</v>
      </c>
      <c r="E8863" s="258">
        <v>14990</v>
      </c>
    </row>
    <row r="8864" spans="1:5" ht="14.5" x14ac:dyDescent="0.35">
      <c r="A8864" s="127" t="s">
        <v>54598</v>
      </c>
      <c r="B8864" s="128">
        <v>733817</v>
      </c>
      <c r="D8864" s="127" t="s">
        <v>55254</v>
      </c>
      <c r="E8864" s="258">
        <v>733817</v>
      </c>
    </row>
    <row r="8865" spans="1:5" ht="14.5" x14ac:dyDescent="0.35">
      <c r="A8865" s="127" t="s">
        <v>54599</v>
      </c>
      <c r="B8865" s="128">
        <v>46434</v>
      </c>
      <c r="D8865" s="127" t="s">
        <v>55255</v>
      </c>
      <c r="E8865" s="258">
        <v>46434</v>
      </c>
    </row>
    <row r="8866" spans="1:5" ht="14.5" x14ac:dyDescent="0.35">
      <c r="A8866" s="127" t="s">
        <v>54600</v>
      </c>
      <c r="B8866" s="128">
        <v>35016</v>
      </c>
      <c r="D8866" s="127" t="s">
        <v>55256</v>
      </c>
      <c r="E8866" s="258">
        <v>35016</v>
      </c>
    </row>
    <row r="8867" spans="1:5" ht="14.5" x14ac:dyDescent="0.35">
      <c r="A8867" s="127" t="s">
        <v>54601</v>
      </c>
      <c r="B8867" s="128">
        <v>4684</v>
      </c>
      <c r="D8867" s="127" t="s">
        <v>55257</v>
      </c>
      <c r="E8867" s="258">
        <v>4684</v>
      </c>
    </row>
    <row r="8868" spans="1:5" ht="14.5" x14ac:dyDescent="0.35">
      <c r="A8868" s="127" t="s">
        <v>54602</v>
      </c>
      <c r="B8868" s="128">
        <v>8725</v>
      </c>
      <c r="D8868" s="127" t="s">
        <v>55258</v>
      </c>
      <c r="E8868" s="258">
        <v>8725</v>
      </c>
    </row>
    <row r="8869" spans="1:5" ht="14.5" x14ac:dyDescent="0.35">
      <c r="A8869" s="127" t="s">
        <v>54603</v>
      </c>
      <c r="B8869" s="128">
        <v>35836</v>
      </c>
      <c r="D8869" s="127" t="s">
        <v>55259</v>
      </c>
      <c r="E8869" s="258">
        <v>35836</v>
      </c>
    </row>
    <row r="8870" spans="1:5" ht="14.5" x14ac:dyDescent="0.35">
      <c r="A8870" s="127" t="s">
        <v>54604</v>
      </c>
      <c r="B8870" s="128">
        <v>24535</v>
      </c>
      <c r="D8870" s="127" t="s">
        <v>55260</v>
      </c>
      <c r="E8870" s="258">
        <v>24535</v>
      </c>
    </row>
    <row r="8871" spans="1:5" ht="14.5" x14ac:dyDescent="0.35">
      <c r="A8871" s="127" t="s">
        <v>54605</v>
      </c>
      <c r="B8871" s="128">
        <v>161672</v>
      </c>
      <c r="D8871" s="127" t="s">
        <v>55261</v>
      </c>
      <c r="E8871" s="258">
        <v>161672</v>
      </c>
    </row>
    <row r="8872" spans="1:5" ht="14.5" x14ac:dyDescent="0.35">
      <c r="A8872" s="127" t="s">
        <v>54606</v>
      </c>
      <c r="B8872" s="128">
        <v>23598</v>
      </c>
      <c r="D8872" s="127" t="s">
        <v>55262</v>
      </c>
      <c r="E8872" s="258">
        <v>23598</v>
      </c>
    </row>
    <row r="8873" spans="1:5" ht="14.5" x14ac:dyDescent="0.35">
      <c r="A8873" s="127" t="s">
        <v>54607</v>
      </c>
      <c r="B8873" s="128">
        <v>20319</v>
      </c>
      <c r="D8873" s="127" t="s">
        <v>55263</v>
      </c>
      <c r="E8873" s="258">
        <v>20319</v>
      </c>
    </row>
    <row r="8874" spans="1:5" ht="14.5" x14ac:dyDescent="0.35">
      <c r="A8874" s="127" t="s">
        <v>54608</v>
      </c>
      <c r="B8874" s="128">
        <v>70267</v>
      </c>
      <c r="D8874" s="127" t="s">
        <v>55264</v>
      </c>
      <c r="E8874" s="258">
        <v>70267</v>
      </c>
    </row>
    <row r="8875" spans="1:5" ht="14.5" x14ac:dyDescent="0.35">
      <c r="A8875" s="127" t="s">
        <v>54609</v>
      </c>
      <c r="B8875" s="128">
        <v>1594640</v>
      </c>
      <c r="D8875" s="127" t="s">
        <v>55265</v>
      </c>
      <c r="E8875" s="258">
        <v>1594640</v>
      </c>
    </row>
    <row r="8876" spans="1:5" ht="14.5" x14ac:dyDescent="0.35">
      <c r="A8876" s="127" t="s">
        <v>54610</v>
      </c>
      <c r="B8876" s="128">
        <v>24710</v>
      </c>
      <c r="D8876" s="127" t="s">
        <v>55266</v>
      </c>
      <c r="E8876" s="258">
        <v>24710</v>
      </c>
    </row>
    <row r="8877" spans="1:5" ht="14.5" x14ac:dyDescent="0.35">
      <c r="A8877" s="127" t="s">
        <v>54611</v>
      </c>
      <c r="B8877" s="128">
        <v>16278</v>
      </c>
      <c r="D8877" s="127" t="s">
        <v>55267</v>
      </c>
      <c r="E8877" s="258">
        <v>16278</v>
      </c>
    </row>
    <row r="8878" spans="1:5" ht="14.5" x14ac:dyDescent="0.35">
      <c r="A8878" s="127" t="s">
        <v>54612</v>
      </c>
      <c r="B8878" s="128">
        <v>33494</v>
      </c>
      <c r="D8878" s="127" t="s">
        <v>55268</v>
      </c>
      <c r="E8878" s="258">
        <v>33494</v>
      </c>
    </row>
    <row r="8879" spans="1:5" ht="14.5" x14ac:dyDescent="0.35">
      <c r="A8879" s="127" t="s">
        <v>54613</v>
      </c>
      <c r="B8879" s="128">
        <v>32030</v>
      </c>
      <c r="D8879" s="127" t="s">
        <v>55269</v>
      </c>
      <c r="E8879" s="258">
        <v>32030</v>
      </c>
    </row>
    <row r="8880" spans="1:5" ht="14.5" x14ac:dyDescent="0.35">
      <c r="A8880" s="127" t="s">
        <v>54614</v>
      </c>
      <c r="B8880" s="128">
        <v>30507</v>
      </c>
      <c r="D8880" s="127" t="s">
        <v>55270</v>
      </c>
      <c r="E8880" s="258">
        <v>30507</v>
      </c>
    </row>
    <row r="8881" spans="1:5" ht="14.5" x14ac:dyDescent="0.35">
      <c r="A8881" s="127" t="s">
        <v>54615</v>
      </c>
      <c r="B8881" s="128">
        <v>23539</v>
      </c>
      <c r="D8881" s="127" t="s">
        <v>55271</v>
      </c>
      <c r="E8881" s="258">
        <v>23539</v>
      </c>
    </row>
    <row r="8882" spans="1:5" ht="14.5" x14ac:dyDescent="0.35">
      <c r="A8882" s="127" t="s">
        <v>54616</v>
      </c>
      <c r="B8882" s="128">
        <v>25120</v>
      </c>
      <c r="D8882" s="127" t="s">
        <v>55272</v>
      </c>
      <c r="E8882" s="258">
        <v>25120</v>
      </c>
    </row>
    <row r="8883" spans="1:5" ht="14.5" x14ac:dyDescent="0.35">
      <c r="A8883" s="127" t="s">
        <v>54617</v>
      </c>
      <c r="B8883" s="128">
        <v>0</v>
      </c>
      <c r="D8883" s="127" t="s">
        <v>55273</v>
      </c>
      <c r="E8883" s="258">
        <v>0</v>
      </c>
    </row>
    <row r="8884" spans="1:5" ht="14.5" x14ac:dyDescent="0.35">
      <c r="A8884" s="127" t="s">
        <v>54618</v>
      </c>
      <c r="B8884" s="128">
        <v>21080</v>
      </c>
      <c r="D8884" s="127" t="s">
        <v>55274</v>
      </c>
      <c r="E8884" s="258">
        <v>21080</v>
      </c>
    </row>
    <row r="8885" spans="1:5" ht="14.5" x14ac:dyDescent="0.35">
      <c r="A8885" s="127" t="s">
        <v>54619</v>
      </c>
      <c r="B8885" s="128">
        <v>4392</v>
      </c>
      <c r="D8885" s="127" t="s">
        <v>55275</v>
      </c>
      <c r="E8885" s="258">
        <v>4392</v>
      </c>
    </row>
    <row r="8886" spans="1:5" ht="14.5" x14ac:dyDescent="0.35">
      <c r="A8886" s="127" t="s">
        <v>54620</v>
      </c>
      <c r="B8886" s="128">
        <v>10130</v>
      </c>
      <c r="D8886" s="127" t="s">
        <v>55276</v>
      </c>
      <c r="E8886" s="258">
        <v>10130</v>
      </c>
    </row>
    <row r="8887" spans="1:5" ht="14.5" x14ac:dyDescent="0.35">
      <c r="A8887" s="127" t="s">
        <v>54621</v>
      </c>
      <c r="B8887" s="128">
        <v>17977</v>
      </c>
      <c r="D8887" s="127" t="s">
        <v>55277</v>
      </c>
      <c r="E8887" s="258">
        <v>17977</v>
      </c>
    </row>
    <row r="8888" spans="1:5" ht="14.5" x14ac:dyDescent="0.35">
      <c r="A8888" s="127" t="s">
        <v>54622</v>
      </c>
      <c r="B8888" s="128">
        <v>6910</v>
      </c>
      <c r="D8888" s="127" t="s">
        <v>55278</v>
      </c>
      <c r="E8888" s="258">
        <v>6910</v>
      </c>
    </row>
    <row r="8889" spans="1:5" ht="14.5" x14ac:dyDescent="0.35">
      <c r="A8889" s="127" t="s">
        <v>54623</v>
      </c>
      <c r="B8889" s="128">
        <v>51060</v>
      </c>
      <c r="D8889" s="127" t="s">
        <v>55279</v>
      </c>
      <c r="E8889" s="258">
        <v>51060</v>
      </c>
    </row>
    <row r="8890" spans="1:5" ht="14.5" x14ac:dyDescent="0.35">
      <c r="A8890" s="127" t="s">
        <v>54624</v>
      </c>
      <c r="B8890" s="128">
        <v>66343</v>
      </c>
      <c r="D8890" s="127" t="s">
        <v>55280</v>
      </c>
      <c r="E8890" s="258">
        <v>66343</v>
      </c>
    </row>
    <row r="8891" spans="1:5" ht="14.5" x14ac:dyDescent="0.35">
      <c r="A8891" s="127" t="s">
        <v>54625</v>
      </c>
      <c r="B8891" s="128">
        <v>15459</v>
      </c>
      <c r="D8891" s="127" t="s">
        <v>55281</v>
      </c>
      <c r="E8891" s="258">
        <v>15459</v>
      </c>
    </row>
    <row r="8892" spans="1:5" ht="14.5" x14ac:dyDescent="0.35">
      <c r="A8892" s="127" t="s">
        <v>54626</v>
      </c>
      <c r="B8892" s="128">
        <v>17332</v>
      </c>
      <c r="D8892" s="127" t="s">
        <v>55282</v>
      </c>
      <c r="E8892" s="258">
        <v>17332</v>
      </c>
    </row>
    <row r="8893" spans="1:5" ht="14.5" x14ac:dyDescent="0.35">
      <c r="A8893" s="127" t="s">
        <v>54627</v>
      </c>
      <c r="B8893" s="128">
        <v>7729</v>
      </c>
      <c r="D8893" s="127" t="s">
        <v>55283</v>
      </c>
      <c r="E8893" s="258">
        <v>7729</v>
      </c>
    </row>
    <row r="8894" spans="1:5" ht="14.5" x14ac:dyDescent="0.35">
      <c r="A8894" s="127" t="s">
        <v>54628</v>
      </c>
      <c r="B8894" s="128">
        <v>479042</v>
      </c>
      <c r="D8894" s="127" t="s">
        <v>55284</v>
      </c>
      <c r="E8894" s="258">
        <v>479042</v>
      </c>
    </row>
    <row r="8895" spans="1:5" ht="14.5" x14ac:dyDescent="0.35">
      <c r="A8895" s="127" t="s">
        <v>54629</v>
      </c>
      <c r="B8895" s="128">
        <v>5446</v>
      </c>
      <c r="D8895" s="127" t="s">
        <v>55285</v>
      </c>
      <c r="E8895" s="258">
        <v>5446</v>
      </c>
    </row>
    <row r="8896" spans="1:5" ht="14.5" x14ac:dyDescent="0.35">
      <c r="A8896" s="127" t="s">
        <v>54630</v>
      </c>
      <c r="B8896" s="128">
        <v>2518</v>
      </c>
      <c r="D8896" s="127" t="s">
        <v>55286</v>
      </c>
      <c r="E8896" s="258">
        <v>2518</v>
      </c>
    </row>
    <row r="8897" spans="1:5" ht="14.5" x14ac:dyDescent="0.35">
      <c r="A8897" s="127" t="s">
        <v>54631</v>
      </c>
      <c r="B8897" s="128">
        <v>156460</v>
      </c>
      <c r="D8897" s="127" t="s">
        <v>55287</v>
      </c>
      <c r="E8897" s="258">
        <v>156460</v>
      </c>
    </row>
    <row r="8898" spans="1:5" ht="14.5" x14ac:dyDescent="0.35">
      <c r="A8898" s="127" t="s">
        <v>54632</v>
      </c>
      <c r="B8898" s="128">
        <v>15751</v>
      </c>
      <c r="D8898" s="127" t="s">
        <v>55288</v>
      </c>
      <c r="E8898" s="258">
        <v>15751</v>
      </c>
    </row>
    <row r="8899" spans="1:5" ht="14.5" x14ac:dyDescent="0.35">
      <c r="A8899" s="127" t="s">
        <v>54633</v>
      </c>
      <c r="B8899" s="128">
        <v>307533</v>
      </c>
      <c r="D8899" s="127" t="s">
        <v>55289</v>
      </c>
      <c r="E8899" s="258">
        <v>307533</v>
      </c>
    </row>
    <row r="8900" spans="1:5" ht="14.5" x14ac:dyDescent="0.35">
      <c r="A8900" s="127" t="s">
        <v>54634</v>
      </c>
      <c r="B8900" s="128">
        <v>6558</v>
      </c>
      <c r="D8900" s="127" t="s">
        <v>55290</v>
      </c>
      <c r="E8900" s="258">
        <v>6558</v>
      </c>
    </row>
    <row r="8901" spans="1:5" ht="14.5" x14ac:dyDescent="0.35">
      <c r="A8901" s="127" t="s">
        <v>54635</v>
      </c>
      <c r="B8901" s="128">
        <v>12999</v>
      </c>
      <c r="D8901" s="127" t="s">
        <v>55291</v>
      </c>
      <c r="E8901" s="258">
        <v>12999</v>
      </c>
    </row>
    <row r="8902" spans="1:5" ht="14.5" x14ac:dyDescent="0.35">
      <c r="A8902" s="127" t="s">
        <v>54636</v>
      </c>
      <c r="B8902" s="128">
        <v>57619</v>
      </c>
      <c r="D8902" s="127" t="s">
        <v>55292</v>
      </c>
      <c r="E8902" s="258">
        <v>57619</v>
      </c>
    </row>
    <row r="8903" spans="1:5" ht="14.5" x14ac:dyDescent="0.35">
      <c r="A8903" s="127" t="s">
        <v>54637</v>
      </c>
      <c r="B8903" s="128">
        <v>210448</v>
      </c>
      <c r="D8903" s="127" t="s">
        <v>55293</v>
      </c>
      <c r="E8903" s="258">
        <v>210448</v>
      </c>
    </row>
    <row r="8904" spans="1:5" ht="14.5" x14ac:dyDescent="0.35">
      <c r="A8904" s="127" t="s">
        <v>54638</v>
      </c>
      <c r="B8904" s="128">
        <v>13234</v>
      </c>
      <c r="D8904" s="127" t="s">
        <v>55294</v>
      </c>
      <c r="E8904" s="258">
        <v>13234</v>
      </c>
    </row>
    <row r="8905" spans="1:5" ht="14.5" x14ac:dyDescent="0.35">
      <c r="A8905" s="127" t="s">
        <v>54639</v>
      </c>
      <c r="B8905" s="128">
        <v>451697</v>
      </c>
      <c r="D8905" s="127" t="s">
        <v>55295</v>
      </c>
      <c r="E8905" s="258">
        <v>451697</v>
      </c>
    </row>
    <row r="8906" spans="1:5" ht="14.5" x14ac:dyDescent="0.35">
      <c r="A8906" s="127" t="s">
        <v>54640</v>
      </c>
      <c r="B8906" s="128">
        <v>140006</v>
      </c>
      <c r="D8906" s="127" t="s">
        <v>55296</v>
      </c>
      <c r="E8906" s="258">
        <v>140006</v>
      </c>
    </row>
    <row r="8907" spans="1:5" ht="14.5" x14ac:dyDescent="0.35">
      <c r="A8907" s="127" t="s">
        <v>54641</v>
      </c>
      <c r="B8907" s="128">
        <v>17332</v>
      </c>
      <c r="D8907" s="127" t="s">
        <v>55297</v>
      </c>
      <c r="E8907" s="258">
        <v>17332</v>
      </c>
    </row>
    <row r="8908" spans="1:5" ht="14.5" x14ac:dyDescent="0.35">
      <c r="A8908" s="127" t="s">
        <v>54642</v>
      </c>
      <c r="B8908" s="128">
        <v>2576</v>
      </c>
      <c r="D8908" s="127" t="s">
        <v>55298</v>
      </c>
      <c r="E8908" s="258">
        <v>2576</v>
      </c>
    </row>
    <row r="8909" spans="1:5" ht="14.5" x14ac:dyDescent="0.35">
      <c r="A8909" s="127" t="s">
        <v>54643</v>
      </c>
      <c r="B8909" s="128">
        <v>43155</v>
      </c>
      <c r="D8909" s="127" t="s">
        <v>55299</v>
      </c>
      <c r="E8909" s="258">
        <v>43155</v>
      </c>
    </row>
    <row r="8910" spans="1:5" ht="14.5" x14ac:dyDescent="0.35">
      <c r="A8910" s="127" t="s">
        <v>54644</v>
      </c>
      <c r="B8910" s="128">
        <v>34372</v>
      </c>
      <c r="D8910" s="127" t="s">
        <v>55300</v>
      </c>
      <c r="E8910" s="258">
        <v>34372</v>
      </c>
    </row>
    <row r="8911" spans="1:5" ht="14.5" x14ac:dyDescent="0.35">
      <c r="A8911" s="127" t="s">
        <v>54645</v>
      </c>
      <c r="B8911" s="128">
        <v>17742</v>
      </c>
      <c r="D8911" s="127" t="s">
        <v>55301</v>
      </c>
      <c r="E8911" s="258">
        <v>17742</v>
      </c>
    </row>
    <row r="8912" spans="1:5" ht="14.5" x14ac:dyDescent="0.35">
      <c r="A8912" s="127" t="s">
        <v>54646</v>
      </c>
      <c r="B8912" s="128">
        <v>83559</v>
      </c>
      <c r="D8912" s="127" t="s">
        <v>55302</v>
      </c>
      <c r="E8912" s="258">
        <v>83559</v>
      </c>
    </row>
    <row r="8913" spans="1:5" ht="14.5" x14ac:dyDescent="0.35">
      <c r="A8913" s="127" t="s">
        <v>54647</v>
      </c>
      <c r="B8913" s="128">
        <v>6265</v>
      </c>
      <c r="D8913" s="127" t="s">
        <v>55303</v>
      </c>
      <c r="E8913" s="258">
        <v>6265</v>
      </c>
    </row>
    <row r="8914" spans="1:5" ht="14.5" x14ac:dyDescent="0.35">
      <c r="A8914" s="127" t="s">
        <v>54648</v>
      </c>
      <c r="B8914" s="128">
        <v>3045</v>
      </c>
      <c r="D8914" s="127" t="s">
        <v>55304</v>
      </c>
      <c r="E8914" s="258">
        <v>3045</v>
      </c>
    </row>
    <row r="8915" spans="1:5" ht="14.5" x14ac:dyDescent="0.35">
      <c r="A8915" s="127" t="s">
        <v>54649</v>
      </c>
      <c r="B8915" s="128">
        <v>844779</v>
      </c>
      <c r="D8915" s="127" t="s">
        <v>55305</v>
      </c>
      <c r="E8915" s="258">
        <v>844779</v>
      </c>
    </row>
    <row r="8916" spans="1:5" ht="14.5" x14ac:dyDescent="0.35">
      <c r="A8916" s="127" t="s">
        <v>54650</v>
      </c>
      <c r="B8916" s="128">
        <v>21080</v>
      </c>
      <c r="D8916" s="127" t="s">
        <v>55306</v>
      </c>
      <c r="E8916" s="258">
        <v>21080</v>
      </c>
    </row>
    <row r="8917" spans="1:5" ht="14.5" x14ac:dyDescent="0.35">
      <c r="A8917" s="127" t="s">
        <v>54651</v>
      </c>
      <c r="B8917" s="128">
        <v>22837</v>
      </c>
      <c r="D8917" s="127" t="s">
        <v>55307</v>
      </c>
      <c r="E8917" s="258">
        <v>22837</v>
      </c>
    </row>
    <row r="8918" spans="1:5" ht="14.5" x14ac:dyDescent="0.35">
      <c r="A8918" s="127" t="s">
        <v>54652</v>
      </c>
      <c r="B8918" s="128">
        <v>24769</v>
      </c>
      <c r="D8918" s="127" t="s">
        <v>55308</v>
      </c>
      <c r="E8918" s="258">
        <v>24769</v>
      </c>
    </row>
    <row r="8919" spans="1:5" ht="14.5" x14ac:dyDescent="0.35">
      <c r="A8919" s="127" t="s">
        <v>54653</v>
      </c>
      <c r="B8919" s="128">
        <v>230006</v>
      </c>
      <c r="D8919" s="127" t="s">
        <v>55309</v>
      </c>
      <c r="E8919" s="258">
        <v>230006</v>
      </c>
    </row>
    <row r="8920" spans="1:5" ht="14.5" x14ac:dyDescent="0.35">
      <c r="A8920" s="127" t="s">
        <v>54654</v>
      </c>
      <c r="B8920" s="128">
        <v>15400</v>
      </c>
      <c r="D8920" s="127" t="s">
        <v>55310</v>
      </c>
      <c r="E8920" s="258">
        <v>15400</v>
      </c>
    </row>
    <row r="8921" spans="1:5" ht="14.5" x14ac:dyDescent="0.35">
      <c r="A8921" s="127" t="s">
        <v>54655</v>
      </c>
      <c r="B8921" s="128">
        <v>6910</v>
      </c>
      <c r="D8921" s="127" t="s">
        <v>55311</v>
      </c>
      <c r="E8921" s="258">
        <v>6910</v>
      </c>
    </row>
    <row r="8922" spans="1:5" ht="14.5" x14ac:dyDescent="0.35">
      <c r="A8922" s="127" t="s">
        <v>54656</v>
      </c>
      <c r="B8922" s="128">
        <v>195400</v>
      </c>
      <c r="D8922" s="127" t="s">
        <v>55312</v>
      </c>
      <c r="E8922" s="258">
        <v>195400</v>
      </c>
    </row>
    <row r="8923" spans="1:5" ht="14.5" x14ac:dyDescent="0.35">
      <c r="A8923" s="127" t="s">
        <v>54657</v>
      </c>
      <c r="B8923" s="128">
        <v>5153</v>
      </c>
      <c r="D8923" s="127" t="s">
        <v>55313</v>
      </c>
      <c r="E8923" s="258">
        <v>5153</v>
      </c>
    </row>
    <row r="8924" spans="1:5" ht="14.5" x14ac:dyDescent="0.35">
      <c r="A8924" s="127" t="s">
        <v>54658</v>
      </c>
      <c r="B8924" s="128">
        <v>254306</v>
      </c>
      <c r="D8924" s="127" t="s">
        <v>55314</v>
      </c>
      <c r="E8924" s="258">
        <v>254306</v>
      </c>
    </row>
    <row r="8925" spans="1:5" ht="14.5" x14ac:dyDescent="0.35">
      <c r="A8925" s="127" t="s">
        <v>54659</v>
      </c>
      <c r="B8925" s="128">
        <v>54105</v>
      </c>
      <c r="D8925" s="127" t="s">
        <v>55315</v>
      </c>
      <c r="E8925" s="258">
        <v>54105</v>
      </c>
    </row>
    <row r="8926" spans="1:5" ht="14.5" x14ac:dyDescent="0.35">
      <c r="A8926" s="127" t="s">
        <v>54660</v>
      </c>
      <c r="B8926" s="128">
        <v>9310</v>
      </c>
      <c r="D8926" s="127" t="s">
        <v>55316</v>
      </c>
      <c r="E8926" s="258">
        <v>9310</v>
      </c>
    </row>
    <row r="8927" spans="1:5" ht="14.5" x14ac:dyDescent="0.35">
      <c r="A8927" s="127" t="s">
        <v>54661</v>
      </c>
      <c r="B8927" s="128">
        <v>101184</v>
      </c>
      <c r="D8927" s="127" t="s">
        <v>55317</v>
      </c>
      <c r="E8927" s="258">
        <v>101184</v>
      </c>
    </row>
    <row r="8928" spans="1:5" ht="14.5" x14ac:dyDescent="0.35">
      <c r="A8928" s="127" t="s">
        <v>54662</v>
      </c>
      <c r="B8928" s="128">
        <v>46025</v>
      </c>
      <c r="D8928" s="127" t="s">
        <v>55318</v>
      </c>
      <c r="E8928" s="258">
        <v>46025</v>
      </c>
    </row>
    <row r="8929" spans="1:5" ht="14.5" x14ac:dyDescent="0.35">
      <c r="A8929" s="127" t="s">
        <v>54663</v>
      </c>
      <c r="B8929" s="128">
        <v>62889</v>
      </c>
      <c r="D8929" s="127" t="s">
        <v>55319</v>
      </c>
      <c r="E8929" s="258">
        <v>62889</v>
      </c>
    </row>
    <row r="8930" spans="1:5" ht="14.5" x14ac:dyDescent="0.35">
      <c r="A8930" s="127" t="s">
        <v>54664</v>
      </c>
      <c r="B8930" s="128">
        <v>11008</v>
      </c>
      <c r="D8930" s="127" t="s">
        <v>55320</v>
      </c>
      <c r="E8930" s="258">
        <v>11008</v>
      </c>
    </row>
    <row r="8931" spans="1:5" ht="14.5" x14ac:dyDescent="0.35">
      <c r="A8931" s="127" t="s">
        <v>54665</v>
      </c>
      <c r="B8931" s="128">
        <v>137605</v>
      </c>
      <c r="D8931" s="127" t="s">
        <v>55321</v>
      </c>
      <c r="E8931" s="258">
        <v>137605</v>
      </c>
    </row>
    <row r="8932" spans="1:5" ht="14.5" x14ac:dyDescent="0.35">
      <c r="A8932" s="127" t="s">
        <v>54666</v>
      </c>
      <c r="B8932" s="128">
        <v>3385383</v>
      </c>
      <c r="D8932" s="127" t="s">
        <v>55322</v>
      </c>
      <c r="E8932" s="258">
        <v>3385383</v>
      </c>
    </row>
    <row r="8933" spans="1:5" ht="14.5" x14ac:dyDescent="0.35">
      <c r="A8933" s="127" t="s">
        <v>54667</v>
      </c>
      <c r="B8933" s="128">
        <v>44678</v>
      </c>
      <c r="D8933" s="127" t="s">
        <v>55323</v>
      </c>
      <c r="E8933" s="258">
        <v>44678</v>
      </c>
    </row>
    <row r="8934" spans="1:5" ht="14.5" x14ac:dyDescent="0.35">
      <c r="A8934" s="127" t="s">
        <v>54668</v>
      </c>
      <c r="B8934" s="128">
        <v>54047</v>
      </c>
      <c r="D8934" s="127" t="s">
        <v>55324</v>
      </c>
      <c r="E8934" s="258">
        <v>54047</v>
      </c>
    </row>
    <row r="8935" spans="1:5" ht="14.5" x14ac:dyDescent="0.35">
      <c r="A8935" s="127" t="s">
        <v>54669</v>
      </c>
      <c r="B8935" s="128">
        <v>13351</v>
      </c>
      <c r="D8935" s="127" t="s">
        <v>55325</v>
      </c>
      <c r="E8935" s="258">
        <v>13351</v>
      </c>
    </row>
    <row r="8936" spans="1:5" ht="14.5" x14ac:dyDescent="0.35">
      <c r="A8936" s="127" t="s">
        <v>54670</v>
      </c>
      <c r="B8936" s="128">
        <v>24476</v>
      </c>
      <c r="D8936" s="127" t="s">
        <v>55326</v>
      </c>
      <c r="E8936" s="258">
        <v>24476</v>
      </c>
    </row>
    <row r="8937" spans="1:5" ht="14.5" x14ac:dyDescent="0.35">
      <c r="A8937" s="127" t="s">
        <v>54671</v>
      </c>
      <c r="B8937" s="128">
        <v>30976</v>
      </c>
      <c r="D8937" s="127" t="s">
        <v>55327</v>
      </c>
      <c r="E8937" s="258">
        <v>30976</v>
      </c>
    </row>
    <row r="8938" spans="1:5" ht="14.5" x14ac:dyDescent="0.35">
      <c r="A8938" s="127" t="s">
        <v>54672</v>
      </c>
      <c r="B8938" s="128">
        <v>23129</v>
      </c>
      <c r="D8938" s="127" t="s">
        <v>55328</v>
      </c>
      <c r="E8938" s="258">
        <v>23129</v>
      </c>
    </row>
    <row r="8939" spans="1:5" ht="14.5" x14ac:dyDescent="0.35">
      <c r="A8939" s="127" t="s">
        <v>54673</v>
      </c>
      <c r="B8939" s="128">
        <v>2811</v>
      </c>
      <c r="D8939" s="127" t="s">
        <v>55329</v>
      </c>
      <c r="E8939" s="258">
        <v>2811</v>
      </c>
    </row>
    <row r="8940" spans="1:5" ht="14.5" x14ac:dyDescent="0.35">
      <c r="A8940" s="127" t="s">
        <v>54674</v>
      </c>
      <c r="B8940" s="128">
        <v>29453</v>
      </c>
      <c r="D8940" s="127" t="s">
        <v>55330</v>
      </c>
      <c r="E8940" s="258">
        <v>29453</v>
      </c>
    </row>
    <row r="8941" spans="1:5" ht="14.5" x14ac:dyDescent="0.35">
      <c r="A8941" s="127" t="s">
        <v>54675</v>
      </c>
      <c r="B8941" s="128">
        <v>29395</v>
      </c>
      <c r="D8941" s="127" t="s">
        <v>55331</v>
      </c>
      <c r="E8941" s="258">
        <v>29395</v>
      </c>
    </row>
    <row r="8942" spans="1:5" ht="14.5" x14ac:dyDescent="0.35">
      <c r="A8942" s="127" t="s">
        <v>54676</v>
      </c>
      <c r="B8942" s="128">
        <v>6558</v>
      </c>
      <c r="D8942" s="127" t="s">
        <v>55332</v>
      </c>
      <c r="E8942" s="258">
        <v>6558</v>
      </c>
    </row>
    <row r="8943" spans="1:5" ht="14.5" x14ac:dyDescent="0.35">
      <c r="A8943" s="127" t="s">
        <v>54677</v>
      </c>
      <c r="B8943" s="128">
        <v>8256</v>
      </c>
      <c r="D8943" s="127" t="s">
        <v>55333</v>
      </c>
      <c r="E8943" s="258">
        <v>8256</v>
      </c>
    </row>
    <row r="8944" spans="1:5" ht="14.5" x14ac:dyDescent="0.35">
      <c r="A8944" s="127" t="s">
        <v>54678</v>
      </c>
      <c r="B8944" s="128">
        <v>11301</v>
      </c>
      <c r="D8944" s="127" t="s">
        <v>55334</v>
      </c>
      <c r="E8944" s="258">
        <v>11301</v>
      </c>
    </row>
    <row r="8945" spans="1:5" ht="14.5" x14ac:dyDescent="0.35">
      <c r="A8945" s="127" t="s">
        <v>54679</v>
      </c>
      <c r="B8945" s="128">
        <v>38647</v>
      </c>
      <c r="D8945" s="127" t="s">
        <v>55335</v>
      </c>
      <c r="E8945" s="258">
        <v>38647</v>
      </c>
    </row>
    <row r="8946" spans="1:5" ht="14.5" x14ac:dyDescent="0.35">
      <c r="A8946" s="127" t="s">
        <v>54680</v>
      </c>
      <c r="B8946" s="128">
        <v>0</v>
      </c>
      <c r="D8946" s="127" t="s">
        <v>55336</v>
      </c>
      <c r="E8946" s="258">
        <v>0</v>
      </c>
    </row>
    <row r="8947" spans="1:5" ht="14.5" x14ac:dyDescent="0.35">
      <c r="A8947" s="127" t="s">
        <v>54681</v>
      </c>
      <c r="B8947" s="128">
        <v>12121</v>
      </c>
      <c r="D8947" s="127" t="s">
        <v>55337</v>
      </c>
      <c r="E8947" s="258">
        <v>12121</v>
      </c>
    </row>
    <row r="8948" spans="1:5" ht="14.5" x14ac:dyDescent="0.35">
      <c r="A8948" s="127" t="s">
        <v>54682</v>
      </c>
      <c r="B8948" s="128">
        <v>0</v>
      </c>
      <c r="D8948" s="127" t="s">
        <v>55338</v>
      </c>
      <c r="E8948" s="258">
        <v>0</v>
      </c>
    </row>
    <row r="8949" spans="1:5" ht="14.5" x14ac:dyDescent="0.35">
      <c r="A8949" s="127" t="s">
        <v>54683</v>
      </c>
      <c r="B8949" s="128">
        <v>39056</v>
      </c>
      <c r="D8949" s="127" t="s">
        <v>55339</v>
      </c>
      <c r="E8949" s="258">
        <v>39056</v>
      </c>
    </row>
    <row r="8950" spans="1:5" ht="14.5" x14ac:dyDescent="0.35">
      <c r="A8950" s="127" t="s">
        <v>54684</v>
      </c>
      <c r="B8950" s="128">
        <v>5738</v>
      </c>
      <c r="D8950" s="127" t="s">
        <v>55340</v>
      </c>
      <c r="E8950" s="258">
        <v>5738</v>
      </c>
    </row>
    <row r="8951" spans="1:5" ht="14.5" x14ac:dyDescent="0.35">
      <c r="A8951" s="127" t="s">
        <v>54685</v>
      </c>
      <c r="B8951" s="128">
        <v>7378</v>
      </c>
      <c r="D8951" s="127" t="s">
        <v>55341</v>
      </c>
      <c r="E8951" s="258">
        <v>7378</v>
      </c>
    </row>
    <row r="8952" spans="1:5" ht="14.5" x14ac:dyDescent="0.35">
      <c r="A8952" s="127" t="s">
        <v>54686</v>
      </c>
      <c r="B8952" s="128">
        <v>0</v>
      </c>
      <c r="D8952" s="127" t="s">
        <v>55342</v>
      </c>
      <c r="E8952" s="258">
        <v>0</v>
      </c>
    </row>
    <row r="8953" spans="1:5" ht="14.5" x14ac:dyDescent="0.35">
      <c r="A8953" s="127" t="s">
        <v>54687</v>
      </c>
      <c r="B8953" s="128">
        <v>27404</v>
      </c>
      <c r="D8953" s="127" t="s">
        <v>55343</v>
      </c>
      <c r="E8953" s="258">
        <v>27404</v>
      </c>
    </row>
    <row r="8954" spans="1:5" ht="14.5" x14ac:dyDescent="0.35">
      <c r="A8954" s="127" t="s">
        <v>54688</v>
      </c>
      <c r="B8954" s="128">
        <v>17977</v>
      </c>
      <c r="D8954" s="127" t="s">
        <v>55344</v>
      </c>
      <c r="E8954" s="258">
        <v>17977</v>
      </c>
    </row>
    <row r="8955" spans="1:5" ht="14.5" x14ac:dyDescent="0.35">
      <c r="A8955" s="127" t="s">
        <v>54689</v>
      </c>
      <c r="B8955" s="128">
        <v>4040</v>
      </c>
      <c r="D8955" s="127" t="s">
        <v>55345</v>
      </c>
      <c r="E8955" s="258">
        <v>4040</v>
      </c>
    </row>
    <row r="8956" spans="1:5" ht="14.5" x14ac:dyDescent="0.35">
      <c r="A8956" s="127" t="s">
        <v>54690</v>
      </c>
      <c r="B8956" s="128">
        <v>29395</v>
      </c>
      <c r="D8956" s="127" t="s">
        <v>55346</v>
      </c>
      <c r="E8956" s="258">
        <v>29395</v>
      </c>
    </row>
    <row r="8957" spans="1:5" ht="14.5" x14ac:dyDescent="0.35">
      <c r="A8957" s="127" t="s">
        <v>54691</v>
      </c>
      <c r="B8957" s="128">
        <v>24652</v>
      </c>
      <c r="D8957" s="127" t="s">
        <v>55347</v>
      </c>
      <c r="E8957" s="258">
        <v>24652</v>
      </c>
    </row>
    <row r="8958" spans="1:5" ht="14.5" x14ac:dyDescent="0.35">
      <c r="A8958" s="127" t="s">
        <v>54692</v>
      </c>
      <c r="B8958" s="128">
        <v>5973</v>
      </c>
      <c r="D8958" s="127" t="s">
        <v>55348</v>
      </c>
      <c r="E8958" s="258">
        <v>5973</v>
      </c>
    </row>
    <row r="8959" spans="1:5" ht="14.5" x14ac:dyDescent="0.35">
      <c r="A8959" s="127" t="s">
        <v>54693</v>
      </c>
      <c r="B8959" s="128">
        <v>13175</v>
      </c>
      <c r="D8959" s="127" t="s">
        <v>55349</v>
      </c>
      <c r="E8959" s="258">
        <v>13175</v>
      </c>
    </row>
    <row r="8960" spans="1:5" ht="14.5" x14ac:dyDescent="0.35">
      <c r="A8960" s="127" t="s">
        <v>54694</v>
      </c>
      <c r="B8960" s="128">
        <v>0</v>
      </c>
      <c r="D8960" s="127" t="s">
        <v>55350</v>
      </c>
      <c r="E8960" s="258">
        <v>0</v>
      </c>
    </row>
    <row r="8961" spans="1:5" ht="14.5" x14ac:dyDescent="0.35">
      <c r="A8961" s="127" t="s">
        <v>54695</v>
      </c>
      <c r="B8961" s="128">
        <v>20436</v>
      </c>
      <c r="D8961" s="127" t="s">
        <v>55351</v>
      </c>
      <c r="E8961" s="258">
        <v>20436</v>
      </c>
    </row>
    <row r="8962" spans="1:5" ht="14.5" x14ac:dyDescent="0.35">
      <c r="A8962" s="127" t="s">
        <v>54696</v>
      </c>
      <c r="B8962" s="128">
        <v>2986</v>
      </c>
      <c r="D8962" s="127" t="s">
        <v>55352</v>
      </c>
      <c r="E8962" s="258">
        <v>2986</v>
      </c>
    </row>
    <row r="8963" spans="1:5" ht="14.5" x14ac:dyDescent="0.35">
      <c r="A8963" s="127" t="s">
        <v>54697</v>
      </c>
      <c r="B8963" s="128">
        <v>18445</v>
      </c>
      <c r="D8963" s="127" t="s">
        <v>55353</v>
      </c>
      <c r="E8963" s="258">
        <v>18445</v>
      </c>
    </row>
    <row r="8964" spans="1:5" ht="14.5" x14ac:dyDescent="0.35">
      <c r="A8964" s="127" t="s">
        <v>54698</v>
      </c>
      <c r="B8964" s="128">
        <v>14756</v>
      </c>
      <c r="D8964" s="127" t="s">
        <v>55354</v>
      </c>
      <c r="E8964" s="258">
        <v>14756</v>
      </c>
    </row>
    <row r="8965" spans="1:5" ht="14.5" x14ac:dyDescent="0.35">
      <c r="A8965" s="127" t="s">
        <v>54699</v>
      </c>
      <c r="B8965" s="128">
        <v>85842</v>
      </c>
      <c r="D8965" s="127" t="s">
        <v>55355</v>
      </c>
      <c r="E8965" s="258">
        <v>85842</v>
      </c>
    </row>
    <row r="8966" spans="1:5" ht="14.5" x14ac:dyDescent="0.35">
      <c r="A8966" s="127" t="s">
        <v>54700</v>
      </c>
      <c r="B8966" s="128">
        <v>1347</v>
      </c>
      <c r="D8966" s="127" t="s">
        <v>55356</v>
      </c>
      <c r="E8966" s="258">
        <v>1347</v>
      </c>
    </row>
    <row r="8967" spans="1:5" ht="14.5" x14ac:dyDescent="0.35">
      <c r="A8967" s="127" t="s">
        <v>54701</v>
      </c>
      <c r="B8967" s="128">
        <v>25296</v>
      </c>
      <c r="D8967" s="127" t="s">
        <v>55357</v>
      </c>
      <c r="E8967" s="258">
        <v>25296</v>
      </c>
    </row>
    <row r="8968" spans="1:5" ht="14.5" x14ac:dyDescent="0.35">
      <c r="A8968" s="127" t="s">
        <v>54702</v>
      </c>
      <c r="B8968" s="128">
        <v>0</v>
      </c>
      <c r="D8968" s="127" t="s">
        <v>55358</v>
      </c>
      <c r="E8968" s="258">
        <v>0</v>
      </c>
    </row>
    <row r="8969" spans="1:5" ht="14.5" x14ac:dyDescent="0.35">
      <c r="A8969" s="127" t="s">
        <v>54703</v>
      </c>
      <c r="B8969" s="128">
        <v>0</v>
      </c>
      <c r="D8969" s="127" t="s">
        <v>55359</v>
      </c>
      <c r="E8969" s="258">
        <v>0</v>
      </c>
    </row>
    <row r="8970" spans="1:5" ht="14.5" x14ac:dyDescent="0.35">
      <c r="A8970" s="127" t="s">
        <v>54704</v>
      </c>
      <c r="B8970" s="128">
        <v>290376</v>
      </c>
      <c r="D8970" s="127" t="s">
        <v>55360</v>
      </c>
      <c r="E8970" s="258">
        <v>290376</v>
      </c>
    </row>
    <row r="8971" spans="1:5" ht="14.5" x14ac:dyDescent="0.35">
      <c r="A8971" s="127" t="s">
        <v>54705</v>
      </c>
      <c r="B8971" s="128">
        <v>5914</v>
      </c>
      <c r="D8971" s="127" t="s">
        <v>55361</v>
      </c>
      <c r="E8971" s="258">
        <v>5914</v>
      </c>
    </row>
    <row r="8972" spans="1:5" ht="14.5" x14ac:dyDescent="0.35">
      <c r="A8972" s="127" t="s">
        <v>54706</v>
      </c>
      <c r="B8972" s="128">
        <v>21607</v>
      </c>
      <c r="D8972" s="127" t="s">
        <v>55362</v>
      </c>
      <c r="E8972" s="258">
        <v>21607</v>
      </c>
    </row>
    <row r="8973" spans="1:5" ht="14.5" x14ac:dyDescent="0.35">
      <c r="A8973" s="127" t="s">
        <v>54707</v>
      </c>
      <c r="B8973" s="128">
        <v>1815</v>
      </c>
      <c r="D8973" s="127" t="s">
        <v>55363</v>
      </c>
      <c r="E8973" s="258">
        <v>1815</v>
      </c>
    </row>
    <row r="8974" spans="1:5" ht="14.5" x14ac:dyDescent="0.35">
      <c r="A8974" s="127" t="s">
        <v>54708</v>
      </c>
      <c r="B8974" s="128">
        <v>336577</v>
      </c>
      <c r="D8974" s="127" t="s">
        <v>55364</v>
      </c>
      <c r="E8974" s="258">
        <v>336577</v>
      </c>
    </row>
    <row r="8975" spans="1:5" ht="14.5" x14ac:dyDescent="0.35">
      <c r="A8975" s="127" t="s">
        <v>54709</v>
      </c>
      <c r="B8975" s="128">
        <v>25530</v>
      </c>
      <c r="D8975" s="127" t="s">
        <v>55365</v>
      </c>
      <c r="E8975" s="258">
        <v>25530</v>
      </c>
    </row>
    <row r="8976" spans="1:5" ht="14.5" x14ac:dyDescent="0.35">
      <c r="A8976" s="127" t="s">
        <v>54710</v>
      </c>
      <c r="B8976" s="128">
        <v>598144</v>
      </c>
      <c r="D8976" s="127" t="s">
        <v>55366</v>
      </c>
      <c r="E8976" s="258">
        <v>598144</v>
      </c>
    </row>
    <row r="8977" spans="1:5" ht="14.5" x14ac:dyDescent="0.35">
      <c r="A8977" s="127" t="s">
        <v>54711</v>
      </c>
      <c r="B8977" s="128">
        <v>13819</v>
      </c>
      <c r="D8977" s="127" t="s">
        <v>55367</v>
      </c>
      <c r="E8977" s="258">
        <v>13819</v>
      </c>
    </row>
    <row r="8978" spans="1:5" ht="14.5" x14ac:dyDescent="0.35">
      <c r="A8978" s="127" t="s">
        <v>54712</v>
      </c>
      <c r="B8978" s="128">
        <v>3923</v>
      </c>
      <c r="D8978" s="127" t="s">
        <v>55368</v>
      </c>
      <c r="E8978" s="258">
        <v>3923</v>
      </c>
    </row>
    <row r="8979" spans="1:5" ht="14.5" x14ac:dyDescent="0.35">
      <c r="A8979" s="127" t="s">
        <v>54713</v>
      </c>
      <c r="B8979" s="128">
        <v>1874</v>
      </c>
      <c r="D8979" s="127" t="s">
        <v>55369</v>
      </c>
      <c r="E8979" s="258">
        <v>1874</v>
      </c>
    </row>
    <row r="8980" spans="1:5" ht="14.5" x14ac:dyDescent="0.35">
      <c r="A8980" s="127" t="s">
        <v>54714</v>
      </c>
      <c r="B8980" s="128">
        <v>6265</v>
      </c>
      <c r="D8980" s="127" t="s">
        <v>55370</v>
      </c>
      <c r="E8980" s="258">
        <v>6265</v>
      </c>
    </row>
    <row r="8981" spans="1:5" ht="14.5" x14ac:dyDescent="0.35">
      <c r="A8981" s="127" t="s">
        <v>54715</v>
      </c>
      <c r="B8981" s="128">
        <v>21080</v>
      </c>
      <c r="D8981" s="127" t="s">
        <v>55371</v>
      </c>
      <c r="E8981" s="258">
        <v>21080</v>
      </c>
    </row>
    <row r="8982" spans="1:5" ht="14.5" x14ac:dyDescent="0.35">
      <c r="A8982" s="127" t="s">
        <v>54716</v>
      </c>
      <c r="B8982" s="128">
        <v>13409</v>
      </c>
      <c r="D8982" s="127" t="s">
        <v>55372</v>
      </c>
      <c r="E8982" s="258">
        <v>13409</v>
      </c>
    </row>
    <row r="8983" spans="1:5" ht="14.5" x14ac:dyDescent="0.35">
      <c r="A8983" s="127" t="s">
        <v>54717</v>
      </c>
      <c r="B8983" s="128">
        <v>1757</v>
      </c>
      <c r="D8983" s="127" t="s">
        <v>55373</v>
      </c>
      <c r="E8983" s="258">
        <v>1757</v>
      </c>
    </row>
    <row r="8984" spans="1:5" ht="14.5" x14ac:dyDescent="0.35">
      <c r="A8984" s="127" t="s">
        <v>54718</v>
      </c>
      <c r="B8984" s="128">
        <v>7261</v>
      </c>
      <c r="D8984" s="127" t="s">
        <v>55374</v>
      </c>
      <c r="E8984" s="258">
        <v>7261</v>
      </c>
    </row>
    <row r="8985" spans="1:5" ht="14.5" x14ac:dyDescent="0.35">
      <c r="A8985" s="127" t="s">
        <v>54719</v>
      </c>
      <c r="B8985" s="128">
        <v>30332</v>
      </c>
      <c r="D8985" s="127" t="s">
        <v>55375</v>
      </c>
      <c r="E8985" s="258">
        <v>30332</v>
      </c>
    </row>
    <row r="8986" spans="1:5" ht="14.5" x14ac:dyDescent="0.35">
      <c r="A8986" s="127" t="s">
        <v>54720</v>
      </c>
      <c r="B8986" s="128">
        <v>30624</v>
      </c>
      <c r="D8986" s="127" t="s">
        <v>55376</v>
      </c>
      <c r="E8986" s="258">
        <v>30624</v>
      </c>
    </row>
    <row r="8987" spans="1:5" ht="14.5" x14ac:dyDescent="0.35">
      <c r="A8987" s="127" t="s">
        <v>54721</v>
      </c>
      <c r="B8987" s="128">
        <v>645047</v>
      </c>
      <c r="D8987" s="127" t="s">
        <v>55377</v>
      </c>
      <c r="E8987" s="258">
        <v>645047</v>
      </c>
    </row>
    <row r="8988" spans="1:5" ht="14.5" x14ac:dyDescent="0.35">
      <c r="A8988" s="127" t="s">
        <v>54722</v>
      </c>
      <c r="B8988" s="128">
        <v>3630</v>
      </c>
      <c r="D8988" s="127" t="s">
        <v>55378</v>
      </c>
      <c r="E8988" s="258">
        <v>3630</v>
      </c>
    </row>
    <row r="8989" spans="1:5" ht="14.5" x14ac:dyDescent="0.35">
      <c r="A8989" s="127" t="s">
        <v>54723</v>
      </c>
      <c r="B8989" s="128">
        <v>165712</v>
      </c>
      <c r="D8989" s="127" t="s">
        <v>55379</v>
      </c>
      <c r="E8989" s="258">
        <v>165712</v>
      </c>
    </row>
    <row r="8990" spans="1:5" ht="14.5" x14ac:dyDescent="0.35">
      <c r="A8990" s="127" t="s">
        <v>54724</v>
      </c>
      <c r="B8990" s="128">
        <v>295939</v>
      </c>
      <c r="D8990" s="127" t="s">
        <v>55380</v>
      </c>
      <c r="E8990" s="258">
        <v>295939</v>
      </c>
    </row>
    <row r="8991" spans="1:5" ht="14.5" x14ac:dyDescent="0.35">
      <c r="A8991" s="127" t="s">
        <v>54725</v>
      </c>
      <c r="B8991" s="128">
        <v>15166</v>
      </c>
      <c r="D8991" s="127" t="s">
        <v>55381</v>
      </c>
      <c r="E8991" s="258">
        <v>15166</v>
      </c>
    </row>
    <row r="8992" spans="1:5" ht="14.5" x14ac:dyDescent="0.35">
      <c r="A8992" s="127" t="s">
        <v>54726</v>
      </c>
      <c r="B8992" s="128">
        <v>11594</v>
      </c>
      <c r="D8992" s="127" t="s">
        <v>55382</v>
      </c>
      <c r="E8992" s="258">
        <v>11594</v>
      </c>
    </row>
    <row r="8993" spans="1:5" ht="14.5" x14ac:dyDescent="0.35">
      <c r="A8993" s="127" t="s">
        <v>54727</v>
      </c>
      <c r="B8993" s="128">
        <v>27872</v>
      </c>
      <c r="D8993" s="127" t="s">
        <v>55383</v>
      </c>
      <c r="E8993" s="258">
        <v>27872</v>
      </c>
    </row>
    <row r="8994" spans="1:5" ht="14.5" x14ac:dyDescent="0.35">
      <c r="A8994" s="127" t="s">
        <v>54728</v>
      </c>
      <c r="B8994" s="128">
        <v>14053</v>
      </c>
      <c r="D8994" s="127" t="s">
        <v>55384</v>
      </c>
      <c r="E8994" s="258">
        <v>14053</v>
      </c>
    </row>
    <row r="8995" spans="1:5" ht="14.5" x14ac:dyDescent="0.35">
      <c r="A8995" s="127" t="s">
        <v>54729</v>
      </c>
      <c r="B8995" s="128">
        <v>121327</v>
      </c>
      <c r="D8995" s="127" t="s">
        <v>55385</v>
      </c>
      <c r="E8995" s="258">
        <v>121327</v>
      </c>
    </row>
    <row r="8996" spans="1:5" ht="14.5" x14ac:dyDescent="0.35">
      <c r="A8996" s="127" t="s">
        <v>54730</v>
      </c>
      <c r="B8996" s="128">
        <v>24828</v>
      </c>
      <c r="D8996" s="127" t="s">
        <v>55386</v>
      </c>
      <c r="E8996" s="258">
        <v>24828</v>
      </c>
    </row>
    <row r="8997" spans="1:5" ht="14.5" x14ac:dyDescent="0.35">
      <c r="A8997" s="127" t="s">
        <v>54731</v>
      </c>
      <c r="B8997" s="128">
        <v>228308</v>
      </c>
      <c r="D8997" s="127" t="s">
        <v>55387</v>
      </c>
      <c r="E8997" s="258">
        <v>228308</v>
      </c>
    </row>
    <row r="8998" spans="1:5" ht="14.5" x14ac:dyDescent="0.35">
      <c r="A8998" s="127" t="s">
        <v>54732</v>
      </c>
      <c r="B8998" s="128">
        <v>37593</v>
      </c>
      <c r="D8998" s="127" t="s">
        <v>55388</v>
      </c>
      <c r="E8998" s="258">
        <v>37593</v>
      </c>
    </row>
    <row r="8999" spans="1:5" ht="14.5" x14ac:dyDescent="0.35">
      <c r="A8999" s="127" t="s">
        <v>54733</v>
      </c>
      <c r="B8999" s="128">
        <v>93806</v>
      </c>
      <c r="D8999" s="127" t="s">
        <v>55389</v>
      </c>
      <c r="E8999" s="258">
        <v>93806</v>
      </c>
    </row>
    <row r="9000" spans="1:5" ht="14.5" x14ac:dyDescent="0.35">
      <c r="A9000" s="127" t="s">
        <v>54734</v>
      </c>
      <c r="B9000" s="128">
        <v>7085</v>
      </c>
      <c r="D9000" s="127" t="s">
        <v>55390</v>
      </c>
      <c r="E9000" s="258">
        <v>7085</v>
      </c>
    </row>
    <row r="9001" spans="1:5" ht="14.5" x14ac:dyDescent="0.35">
      <c r="A9001" s="127" t="s">
        <v>54735</v>
      </c>
      <c r="B9001" s="128">
        <v>18152</v>
      </c>
      <c r="D9001" s="127" t="s">
        <v>55391</v>
      </c>
      <c r="E9001" s="258">
        <v>18152</v>
      </c>
    </row>
    <row r="9002" spans="1:5" ht="14.5" x14ac:dyDescent="0.35">
      <c r="A9002" s="127" t="s">
        <v>54736</v>
      </c>
      <c r="B9002" s="128">
        <v>549250</v>
      </c>
      <c r="D9002" s="127" t="s">
        <v>55392</v>
      </c>
      <c r="E9002" s="258">
        <v>549250</v>
      </c>
    </row>
    <row r="9003" spans="1:5" ht="14.5" x14ac:dyDescent="0.35">
      <c r="A9003" s="127" t="s">
        <v>54737</v>
      </c>
      <c r="B9003" s="128">
        <v>18386</v>
      </c>
      <c r="D9003" s="127" t="s">
        <v>55393</v>
      </c>
      <c r="E9003" s="258">
        <v>18386</v>
      </c>
    </row>
    <row r="9004" spans="1:5" ht="14.5" x14ac:dyDescent="0.35">
      <c r="A9004" s="127" t="s">
        <v>54738</v>
      </c>
      <c r="B9004" s="128">
        <v>1347</v>
      </c>
      <c r="D9004" s="127" t="s">
        <v>55394</v>
      </c>
      <c r="E9004" s="258">
        <v>1347</v>
      </c>
    </row>
    <row r="9005" spans="1:5" ht="14.5" x14ac:dyDescent="0.35">
      <c r="A9005" s="127" t="s">
        <v>54739</v>
      </c>
      <c r="B9005" s="128">
        <v>46317</v>
      </c>
      <c r="D9005" s="127" t="s">
        <v>55395</v>
      </c>
      <c r="E9005" s="258">
        <v>46317</v>
      </c>
    </row>
    <row r="9006" spans="1:5" ht="14.5" x14ac:dyDescent="0.35">
      <c r="A9006" s="127" t="s">
        <v>54740</v>
      </c>
      <c r="B9006" s="128">
        <v>347000</v>
      </c>
      <c r="D9006" s="127" t="s">
        <v>55396</v>
      </c>
      <c r="E9006" s="258">
        <v>347000</v>
      </c>
    </row>
    <row r="9007" spans="1:5" ht="14.5" x14ac:dyDescent="0.35">
      <c r="A9007" s="127" t="s">
        <v>54741</v>
      </c>
      <c r="B9007" s="128">
        <v>102999</v>
      </c>
      <c r="D9007" s="127" t="s">
        <v>55397</v>
      </c>
      <c r="E9007" s="258">
        <v>102999</v>
      </c>
    </row>
    <row r="9008" spans="1:5" ht="14.5" x14ac:dyDescent="0.35">
      <c r="A9008" s="127" t="s">
        <v>54742</v>
      </c>
      <c r="B9008" s="128">
        <v>45263</v>
      </c>
      <c r="D9008" s="127" t="s">
        <v>55398</v>
      </c>
      <c r="E9008" s="258">
        <v>45263</v>
      </c>
    </row>
    <row r="9009" spans="1:5" ht="14.5" x14ac:dyDescent="0.35">
      <c r="A9009" s="127" t="s">
        <v>54743</v>
      </c>
      <c r="B9009" s="128">
        <v>163780</v>
      </c>
      <c r="D9009" s="127" t="s">
        <v>55399</v>
      </c>
      <c r="E9009" s="258">
        <v>163780</v>
      </c>
    </row>
    <row r="9010" spans="1:5" ht="14.5" x14ac:dyDescent="0.35">
      <c r="A9010" s="127" t="s">
        <v>54744</v>
      </c>
      <c r="B9010" s="128">
        <v>493564</v>
      </c>
      <c r="D9010" s="127" t="s">
        <v>55400</v>
      </c>
      <c r="E9010" s="258">
        <v>493564</v>
      </c>
    </row>
    <row r="9011" spans="1:5" ht="14.5" x14ac:dyDescent="0.35">
      <c r="A9011" s="127" t="s">
        <v>54745</v>
      </c>
      <c r="B9011" s="128">
        <v>6265</v>
      </c>
      <c r="D9011" s="127" t="s">
        <v>55401</v>
      </c>
      <c r="E9011" s="258">
        <v>6265</v>
      </c>
    </row>
    <row r="9012" spans="1:5" ht="14.5" x14ac:dyDescent="0.35">
      <c r="A9012" s="127" t="s">
        <v>54746</v>
      </c>
      <c r="B9012" s="128">
        <v>7378</v>
      </c>
      <c r="D9012" s="127" t="s">
        <v>55402</v>
      </c>
      <c r="E9012" s="258">
        <v>7378</v>
      </c>
    </row>
    <row r="9013" spans="1:5" ht="14.5" x14ac:dyDescent="0.35">
      <c r="A9013" s="127" t="s">
        <v>54747</v>
      </c>
      <c r="B9013" s="128">
        <v>2401</v>
      </c>
      <c r="D9013" s="127" t="s">
        <v>55403</v>
      </c>
      <c r="E9013" s="258">
        <v>2401</v>
      </c>
    </row>
    <row r="9014" spans="1:5" ht="14.5" x14ac:dyDescent="0.35">
      <c r="A9014" s="127" t="s">
        <v>54748</v>
      </c>
      <c r="B9014" s="128">
        <v>257702</v>
      </c>
      <c r="D9014" s="127" t="s">
        <v>55404</v>
      </c>
      <c r="E9014" s="258">
        <v>257702</v>
      </c>
    </row>
    <row r="9015" spans="1:5" ht="14.5" x14ac:dyDescent="0.35">
      <c r="A9015" s="127" t="s">
        <v>54749</v>
      </c>
      <c r="B9015" s="128">
        <v>17801</v>
      </c>
      <c r="D9015" s="127" t="s">
        <v>55405</v>
      </c>
      <c r="E9015" s="258">
        <v>17801</v>
      </c>
    </row>
    <row r="9016" spans="1:5" ht="14.5" x14ac:dyDescent="0.35">
      <c r="A9016" s="127" t="s">
        <v>54750</v>
      </c>
      <c r="B9016" s="128">
        <v>7202</v>
      </c>
      <c r="D9016" s="127" t="s">
        <v>55406</v>
      </c>
      <c r="E9016" s="258">
        <v>7202</v>
      </c>
    </row>
    <row r="9017" spans="1:5" ht="14.5" x14ac:dyDescent="0.35">
      <c r="A9017" s="127" t="s">
        <v>54751</v>
      </c>
      <c r="B9017" s="128">
        <v>419667</v>
      </c>
      <c r="D9017" s="127" t="s">
        <v>55407</v>
      </c>
      <c r="E9017" s="258">
        <v>419667</v>
      </c>
    </row>
    <row r="9018" spans="1:5" ht="14.5" x14ac:dyDescent="0.35">
      <c r="A9018" s="127" t="s">
        <v>54752</v>
      </c>
      <c r="B9018" s="128">
        <v>13702</v>
      </c>
      <c r="D9018" s="127" t="s">
        <v>55408</v>
      </c>
      <c r="E9018" s="258">
        <v>13702</v>
      </c>
    </row>
    <row r="9019" spans="1:5" ht="14.5" x14ac:dyDescent="0.35">
      <c r="A9019" s="127" t="s">
        <v>54753</v>
      </c>
      <c r="B9019" s="128">
        <v>172797</v>
      </c>
      <c r="D9019" s="127" t="s">
        <v>55409</v>
      </c>
      <c r="E9019" s="258">
        <v>172797</v>
      </c>
    </row>
    <row r="9020" spans="1:5" ht="14.5" x14ac:dyDescent="0.35">
      <c r="A9020" s="127" t="s">
        <v>54754</v>
      </c>
      <c r="B9020" s="128">
        <v>32323</v>
      </c>
      <c r="D9020" s="127" t="s">
        <v>55410</v>
      </c>
      <c r="E9020" s="258">
        <v>32323</v>
      </c>
    </row>
    <row r="9021" spans="1:5" ht="14.5" x14ac:dyDescent="0.35">
      <c r="A9021" s="127" t="s">
        <v>54755</v>
      </c>
      <c r="B9021" s="128">
        <v>12472</v>
      </c>
      <c r="D9021" s="127" t="s">
        <v>55411</v>
      </c>
      <c r="E9021" s="258">
        <v>12472</v>
      </c>
    </row>
    <row r="9022" spans="1:5" ht="14.5" x14ac:dyDescent="0.35">
      <c r="A9022" s="127" t="s">
        <v>54756</v>
      </c>
      <c r="B9022" s="128">
        <v>180878</v>
      </c>
      <c r="D9022" s="127" t="s">
        <v>55412</v>
      </c>
      <c r="E9022" s="258">
        <v>180878</v>
      </c>
    </row>
    <row r="9023" spans="1:5" ht="14.5" x14ac:dyDescent="0.35">
      <c r="A9023" s="127" t="s">
        <v>54757</v>
      </c>
      <c r="B9023" s="128">
        <v>69505</v>
      </c>
      <c r="D9023" s="127" t="s">
        <v>55413</v>
      </c>
      <c r="E9023" s="258">
        <v>69505</v>
      </c>
    </row>
    <row r="9024" spans="1:5" ht="14.5" x14ac:dyDescent="0.35">
      <c r="A9024" s="127" t="s">
        <v>54758</v>
      </c>
      <c r="B9024" s="128">
        <v>134151</v>
      </c>
      <c r="D9024" s="127" t="s">
        <v>55414</v>
      </c>
      <c r="E9024" s="258">
        <v>134151</v>
      </c>
    </row>
    <row r="9025" spans="1:5" ht="14.5" x14ac:dyDescent="0.35">
      <c r="A9025" s="127" t="s">
        <v>54759</v>
      </c>
      <c r="B9025" s="128">
        <v>189485</v>
      </c>
      <c r="D9025" s="127" t="s">
        <v>55415</v>
      </c>
      <c r="E9025" s="258">
        <v>189485</v>
      </c>
    </row>
    <row r="9026" spans="1:5" ht="14.5" x14ac:dyDescent="0.35">
      <c r="A9026" s="127" t="s">
        <v>54760</v>
      </c>
      <c r="B9026" s="128">
        <v>20260</v>
      </c>
      <c r="D9026" s="127" t="s">
        <v>55416</v>
      </c>
      <c r="E9026" s="258">
        <v>20260</v>
      </c>
    </row>
    <row r="9027" spans="1:5" ht="14.5" x14ac:dyDescent="0.35">
      <c r="A9027" s="127" t="s">
        <v>54761</v>
      </c>
      <c r="B9027" s="128">
        <v>129525</v>
      </c>
      <c r="D9027" s="127" t="s">
        <v>55417</v>
      </c>
      <c r="E9027" s="258">
        <v>129525</v>
      </c>
    </row>
    <row r="9028" spans="1:5" ht="14.5" x14ac:dyDescent="0.35">
      <c r="A9028" s="127" t="s">
        <v>54762</v>
      </c>
      <c r="B9028" s="128">
        <v>173734</v>
      </c>
      <c r="D9028" s="127" t="s">
        <v>55418</v>
      </c>
      <c r="E9028" s="258">
        <v>173734</v>
      </c>
    </row>
    <row r="9029" spans="1:5" ht="14.5" x14ac:dyDescent="0.35">
      <c r="A9029" s="127" t="s">
        <v>54763</v>
      </c>
      <c r="B9029" s="128">
        <v>27931</v>
      </c>
      <c r="D9029" s="127" t="s">
        <v>55419</v>
      </c>
      <c r="E9029" s="258">
        <v>27931</v>
      </c>
    </row>
    <row r="9030" spans="1:5" ht="14.5" x14ac:dyDescent="0.35">
      <c r="A9030" s="127" t="s">
        <v>54764</v>
      </c>
      <c r="B9030" s="128">
        <v>37827</v>
      </c>
      <c r="D9030" s="127" t="s">
        <v>55420</v>
      </c>
      <c r="E9030" s="258">
        <v>37827</v>
      </c>
    </row>
    <row r="9031" spans="1:5" ht="14.5" x14ac:dyDescent="0.35">
      <c r="A9031" s="127" t="s">
        <v>54765</v>
      </c>
      <c r="B9031" s="128">
        <v>20787</v>
      </c>
      <c r="D9031" s="127" t="s">
        <v>55421</v>
      </c>
      <c r="E9031" s="258">
        <v>20787</v>
      </c>
    </row>
    <row r="9032" spans="1:5" ht="14.5" x14ac:dyDescent="0.35">
      <c r="A9032" s="127" t="s">
        <v>54766</v>
      </c>
      <c r="B9032" s="128">
        <v>44034</v>
      </c>
      <c r="D9032" s="127" t="s">
        <v>55422</v>
      </c>
      <c r="E9032" s="258">
        <v>44034</v>
      </c>
    </row>
    <row r="9033" spans="1:5" ht="14.5" x14ac:dyDescent="0.35">
      <c r="A9033" s="127" t="s">
        <v>54767</v>
      </c>
      <c r="B9033" s="128">
        <v>5504</v>
      </c>
      <c r="D9033" s="127" t="s">
        <v>55423</v>
      </c>
      <c r="E9033" s="258">
        <v>5504</v>
      </c>
    </row>
    <row r="9034" spans="1:5" ht="14.5" x14ac:dyDescent="0.35">
      <c r="A9034" s="127" t="s">
        <v>54768</v>
      </c>
      <c r="B9034" s="128">
        <v>74073</v>
      </c>
      <c r="D9034" s="127" t="s">
        <v>55424</v>
      </c>
      <c r="E9034" s="258">
        <v>74073</v>
      </c>
    </row>
    <row r="9035" spans="1:5" ht="14.5" x14ac:dyDescent="0.35">
      <c r="A9035" s="127" t="s">
        <v>54769</v>
      </c>
      <c r="B9035" s="128">
        <v>12999</v>
      </c>
      <c r="D9035" s="127" t="s">
        <v>55425</v>
      </c>
      <c r="E9035" s="258">
        <v>12999</v>
      </c>
    </row>
    <row r="9036" spans="1:5" ht="14.5" x14ac:dyDescent="0.35">
      <c r="A9036" s="127" t="s">
        <v>54770</v>
      </c>
      <c r="B9036" s="128">
        <v>14463</v>
      </c>
      <c r="D9036" s="127" t="s">
        <v>55426</v>
      </c>
      <c r="E9036" s="258">
        <v>14463</v>
      </c>
    </row>
    <row r="9037" spans="1:5" ht="14.5" x14ac:dyDescent="0.35">
      <c r="A9037" s="127" t="s">
        <v>54771</v>
      </c>
      <c r="B9037" s="128">
        <v>959899</v>
      </c>
      <c r="D9037" s="127" t="s">
        <v>55427</v>
      </c>
      <c r="E9037" s="258">
        <v>959899</v>
      </c>
    </row>
    <row r="9038" spans="1:5" ht="14.5" x14ac:dyDescent="0.35">
      <c r="A9038" s="127" t="s">
        <v>54772</v>
      </c>
      <c r="B9038" s="128">
        <v>48015</v>
      </c>
      <c r="D9038" s="127" t="s">
        <v>55428</v>
      </c>
      <c r="E9038" s="258">
        <v>48015</v>
      </c>
    </row>
    <row r="9039" spans="1:5" ht="14.5" x14ac:dyDescent="0.35">
      <c r="A9039" s="127" t="s">
        <v>54773</v>
      </c>
      <c r="B9039" s="128">
        <v>20553</v>
      </c>
      <c r="D9039" s="127" t="s">
        <v>55429</v>
      </c>
      <c r="E9039" s="258">
        <v>20553</v>
      </c>
    </row>
    <row r="9040" spans="1:5" ht="14.5" x14ac:dyDescent="0.35">
      <c r="A9040" s="127" t="s">
        <v>54774</v>
      </c>
      <c r="B9040" s="128">
        <v>33904</v>
      </c>
      <c r="D9040" s="127" t="s">
        <v>55430</v>
      </c>
      <c r="E9040" s="258">
        <v>33904</v>
      </c>
    </row>
    <row r="9041" spans="1:5" ht="14.5" x14ac:dyDescent="0.35">
      <c r="A9041" s="127" t="s">
        <v>54775</v>
      </c>
      <c r="B9041" s="128">
        <v>1932</v>
      </c>
      <c r="D9041" s="127" t="s">
        <v>55431</v>
      </c>
      <c r="E9041" s="258">
        <v>1932</v>
      </c>
    </row>
    <row r="9042" spans="1:5" ht="14.5" x14ac:dyDescent="0.35">
      <c r="A9042" s="127" t="s">
        <v>54776</v>
      </c>
      <c r="B9042" s="128">
        <v>0</v>
      </c>
      <c r="D9042" s="127" t="s">
        <v>55432</v>
      </c>
      <c r="E9042" s="258">
        <v>0</v>
      </c>
    </row>
    <row r="9043" spans="1:5" ht="14.5" x14ac:dyDescent="0.35">
      <c r="A9043" s="127" t="s">
        <v>54777</v>
      </c>
      <c r="B9043" s="128">
        <v>118106</v>
      </c>
      <c r="D9043" s="127" t="s">
        <v>55433</v>
      </c>
      <c r="E9043" s="258">
        <v>118106</v>
      </c>
    </row>
    <row r="9044" spans="1:5" ht="14.5" x14ac:dyDescent="0.35">
      <c r="A9044" s="127" t="s">
        <v>54778</v>
      </c>
      <c r="B9044" s="128">
        <v>21256</v>
      </c>
      <c r="D9044" s="127" t="s">
        <v>55434</v>
      </c>
      <c r="E9044" s="258">
        <v>21256</v>
      </c>
    </row>
    <row r="9045" spans="1:5" ht="14.5" x14ac:dyDescent="0.35">
      <c r="A9045" s="127" t="s">
        <v>54779</v>
      </c>
      <c r="B9045" s="128">
        <v>31151</v>
      </c>
      <c r="D9045" s="127" t="s">
        <v>55435</v>
      </c>
      <c r="E9045" s="258">
        <v>31151</v>
      </c>
    </row>
    <row r="9046" spans="1:5" ht="14.5" x14ac:dyDescent="0.35">
      <c r="A9046" s="127" t="s">
        <v>54780</v>
      </c>
      <c r="B9046" s="128">
        <v>3724360</v>
      </c>
      <c r="D9046" s="127" t="s">
        <v>55436</v>
      </c>
      <c r="E9046" s="258">
        <v>3724360</v>
      </c>
    </row>
    <row r="9047" spans="1:5" ht="14.5" x14ac:dyDescent="0.35">
      <c r="A9047" s="127" t="s">
        <v>54781</v>
      </c>
      <c r="B9047" s="128">
        <v>17332</v>
      </c>
      <c r="D9047" s="127" t="s">
        <v>55437</v>
      </c>
      <c r="E9047" s="258">
        <v>17332</v>
      </c>
    </row>
    <row r="9048" spans="1:5" ht="14.5" x14ac:dyDescent="0.35">
      <c r="A9048" s="127" t="s">
        <v>54782</v>
      </c>
      <c r="B9048" s="128">
        <v>19792</v>
      </c>
      <c r="D9048" s="127" t="s">
        <v>55438</v>
      </c>
      <c r="E9048" s="258">
        <v>19792</v>
      </c>
    </row>
    <row r="9049" spans="1:5" ht="14.5" x14ac:dyDescent="0.35">
      <c r="A9049" s="127" t="s">
        <v>54783</v>
      </c>
      <c r="B9049" s="128">
        <v>18738</v>
      </c>
      <c r="D9049" s="127" t="s">
        <v>55439</v>
      </c>
      <c r="E9049" s="258">
        <v>18738</v>
      </c>
    </row>
    <row r="9050" spans="1:5" ht="14.5" x14ac:dyDescent="0.35">
      <c r="A9050" s="127" t="s">
        <v>54784</v>
      </c>
      <c r="B9050" s="128">
        <v>38002</v>
      </c>
      <c r="D9050" s="127" t="s">
        <v>55440</v>
      </c>
      <c r="E9050" s="258">
        <v>38002</v>
      </c>
    </row>
    <row r="9051" spans="1:5" ht="14.5" x14ac:dyDescent="0.35">
      <c r="A9051" s="127" t="s">
        <v>54785</v>
      </c>
      <c r="B9051" s="128">
        <v>28634</v>
      </c>
      <c r="D9051" s="127" t="s">
        <v>55441</v>
      </c>
      <c r="E9051" s="258">
        <v>28634</v>
      </c>
    </row>
    <row r="9052" spans="1:5" ht="14.5" x14ac:dyDescent="0.35">
      <c r="A9052" s="127" t="s">
        <v>54786</v>
      </c>
      <c r="B9052" s="128">
        <v>0</v>
      </c>
      <c r="D9052" s="127" t="s">
        <v>55442</v>
      </c>
      <c r="E9052" s="258">
        <v>0</v>
      </c>
    </row>
    <row r="9053" spans="1:5" ht="14.5" x14ac:dyDescent="0.35">
      <c r="A9053" s="127" t="s">
        <v>54787</v>
      </c>
      <c r="B9053" s="128">
        <v>0</v>
      </c>
      <c r="D9053" s="127" t="s">
        <v>55443</v>
      </c>
      <c r="E9053" s="258">
        <v>0</v>
      </c>
    </row>
    <row r="9054" spans="1:5" ht="14.5" x14ac:dyDescent="0.35">
      <c r="A9054" s="127" t="s">
        <v>54788</v>
      </c>
      <c r="B9054" s="128">
        <v>20494</v>
      </c>
      <c r="D9054" s="127" t="s">
        <v>55444</v>
      </c>
      <c r="E9054" s="258">
        <v>20494</v>
      </c>
    </row>
    <row r="9055" spans="1:5" ht="14.5" x14ac:dyDescent="0.35">
      <c r="A9055" s="127" t="s">
        <v>54789</v>
      </c>
      <c r="B9055" s="128">
        <v>4626</v>
      </c>
      <c r="D9055" s="127" t="s">
        <v>55445</v>
      </c>
      <c r="E9055" s="258">
        <v>4626</v>
      </c>
    </row>
    <row r="9056" spans="1:5" ht="14.5" x14ac:dyDescent="0.35">
      <c r="A9056" s="127" t="s">
        <v>54790</v>
      </c>
      <c r="B9056" s="128">
        <v>18913</v>
      </c>
      <c r="D9056" s="127" t="s">
        <v>55446</v>
      </c>
      <c r="E9056" s="258">
        <v>18913</v>
      </c>
    </row>
    <row r="9057" spans="1:5" ht="14.5" x14ac:dyDescent="0.35">
      <c r="A9057" s="127" t="s">
        <v>54791</v>
      </c>
      <c r="B9057" s="128">
        <v>15049</v>
      </c>
      <c r="D9057" s="127" t="s">
        <v>55447</v>
      </c>
      <c r="E9057" s="258">
        <v>15049</v>
      </c>
    </row>
    <row r="9058" spans="1:5" ht="14.5" x14ac:dyDescent="0.35">
      <c r="A9058" s="127" t="s">
        <v>54792</v>
      </c>
      <c r="B9058" s="128">
        <v>25472</v>
      </c>
      <c r="D9058" s="127" t="s">
        <v>55448</v>
      </c>
      <c r="E9058" s="258">
        <v>25472</v>
      </c>
    </row>
    <row r="9059" spans="1:5" ht="14.5" x14ac:dyDescent="0.35">
      <c r="A9059" s="127" t="s">
        <v>54793</v>
      </c>
      <c r="B9059" s="128">
        <v>26350</v>
      </c>
      <c r="D9059" s="127" t="s">
        <v>55449</v>
      </c>
      <c r="E9059" s="258">
        <v>26350</v>
      </c>
    </row>
    <row r="9060" spans="1:5" ht="14.5" x14ac:dyDescent="0.35">
      <c r="A9060" s="127" t="s">
        <v>54794</v>
      </c>
      <c r="B9060" s="128">
        <v>0</v>
      </c>
      <c r="D9060" s="127" t="s">
        <v>55450</v>
      </c>
      <c r="E9060" s="258">
        <v>0</v>
      </c>
    </row>
    <row r="9061" spans="1:5" ht="14.5" x14ac:dyDescent="0.35">
      <c r="A9061" s="127" t="s">
        <v>54795</v>
      </c>
      <c r="B9061" s="128">
        <v>22895</v>
      </c>
      <c r="D9061" s="127" t="s">
        <v>55451</v>
      </c>
      <c r="E9061" s="258">
        <v>22895</v>
      </c>
    </row>
    <row r="9062" spans="1:5" ht="14.5" x14ac:dyDescent="0.35">
      <c r="A9062" s="127" t="s">
        <v>54796</v>
      </c>
      <c r="B9062" s="128">
        <v>28809</v>
      </c>
      <c r="D9062" s="127" t="s">
        <v>55452</v>
      </c>
      <c r="E9062" s="258">
        <v>28809</v>
      </c>
    </row>
    <row r="9063" spans="1:5" ht="14.5" x14ac:dyDescent="0.35">
      <c r="A9063" s="127" t="s">
        <v>54797</v>
      </c>
      <c r="B9063" s="128">
        <v>24183</v>
      </c>
      <c r="D9063" s="127" t="s">
        <v>55453</v>
      </c>
      <c r="E9063" s="258">
        <v>24183</v>
      </c>
    </row>
    <row r="9064" spans="1:5" ht="14.5" x14ac:dyDescent="0.35">
      <c r="A9064" s="127" t="s">
        <v>54798</v>
      </c>
      <c r="B9064" s="128">
        <v>39642</v>
      </c>
      <c r="D9064" s="127" t="s">
        <v>55454</v>
      </c>
      <c r="E9064" s="258">
        <v>39642</v>
      </c>
    </row>
    <row r="9065" spans="1:5" ht="14.5" x14ac:dyDescent="0.35">
      <c r="A9065" s="127" t="s">
        <v>54799</v>
      </c>
      <c r="B9065" s="128">
        <v>3982</v>
      </c>
      <c r="D9065" s="127" t="s">
        <v>55455</v>
      </c>
      <c r="E9065" s="258">
        <v>3982</v>
      </c>
    </row>
    <row r="9066" spans="1:5" ht="14.5" x14ac:dyDescent="0.35">
      <c r="A9066" s="127" t="s">
        <v>54800</v>
      </c>
      <c r="B9066" s="128">
        <v>11535</v>
      </c>
      <c r="D9066" s="127" t="s">
        <v>55456</v>
      </c>
      <c r="E9066" s="258">
        <v>11535</v>
      </c>
    </row>
    <row r="9067" spans="1:5" ht="14.5" x14ac:dyDescent="0.35">
      <c r="A9067" s="127" t="s">
        <v>54801</v>
      </c>
      <c r="B9067" s="128">
        <v>0</v>
      </c>
      <c r="D9067" s="127" t="s">
        <v>55457</v>
      </c>
      <c r="E9067" s="258">
        <v>0</v>
      </c>
    </row>
    <row r="9068" spans="1:5" ht="14.5" x14ac:dyDescent="0.35">
      <c r="A9068" s="127" t="s">
        <v>54802</v>
      </c>
      <c r="B9068" s="128">
        <v>23949</v>
      </c>
      <c r="D9068" s="127" t="s">
        <v>55458</v>
      </c>
      <c r="E9068" s="258">
        <v>23949</v>
      </c>
    </row>
    <row r="9069" spans="1:5" ht="14.5" x14ac:dyDescent="0.35">
      <c r="A9069" s="127" t="s">
        <v>54803</v>
      </c>
      <c r="B9069" s="128">
        <v>35133</v>
      </c>
      <c r="D9069" s="127" t="s">
        <v>55459</v>
      </c>
      <c r="E9069" s="258">
        <v>35133</v>
      </c>
    </row>
    <row r="9070" spans="1:5" ht="14.5" x14ac:dyDescent="0.35">
      <c r="A9070" s="127" t="s">
        <v>54804</v>
      </c>
      <c r="B9070" s="128">
        <v>22837</v>
      </c>
      <c r="D9070" s="127" t="s">
        <v>55460</v>
      </c>
      <c r="E9070" s="258">
        <v>22837</v>
      </c>
    </row>
    <row r="9071" spans="1:5" ht="14.5" x14ac:dyDescent="0.35">
      <c r="A9071" s="127" t="s">
        <v>54805</v>
      </c>
      <c r="B9071" s="128">
        <v>18152</v>
      </c>
      <c r="D9071" s="127" t="s">
        <v>55461</v>
      </c>
      <c r="E9071" s="258">
        <v>18152</v>
      </c>
    </row>
    <row r="9072" spans="1:5" ht="14.5" x14ac:dyDescent="0.35">
      <c r="A9072" s="127" t="s">
        <v>54806</v>
      </c>
      <c r="B9072" s="128">
        <v>6090</v>
      </c>
      <c r="D9072" s="127" t="s">
        <v>55462</v>
      </c>
      <c r="E9072" s="258">
        <v>6090</v>
      </c>
    </row>
    <row r="9073" spans="1:5" ht="14.5" x14ac:dyDescent="0.35">
      <c r="A9073" s="127" t="s">
        <v>54807</v>
      </c>
      <c r="B9073" s="128">
        <v>19558</v>
      </c>
      <c r="D9073" s="127" t="s">
        <v>55463</v>
      </c>
      <c r="E9073" s="258">
        <v>19558</v>
      </c>
    </row>
    <row r="9074" spans="1:5" ht="14.5" x14ac:dyDescent="0.35">
      <c r="A9074" s="127" t="s">
        <v>54808</v>
      </c>
      <c r="B9074" s="128">
        <v>0</v>
      </c>
      <c r="D9074" s="127" t="s">
        <v>55464</v>
      </c>
      <c r="E9074" s="258">
        <v>0</v>
      </c>
    </row>
    <row r="9075" spans="1:5" ht="14.5" x14ac:dyDescent="0.35">
      <c r="A9075" s="127" t="s">
        <v>54809</v>
      </c>
      <c r="B9075" s="128">
        <v>26526</v>
      </c>
      <c r="D9075" s="127" t="s">
        <v>55465</v>
      </c>
      <c r="E9075" s="258">
        <v>26526</v>
      </c>
    </row>
    <row r="9076" spans="1:5" ht="14.5" x14ac:dyDescent="0.35">
      <c r="A9076" s="127" t="s">
        <v>54810</v>
      </c>
      <c r="B9076" s="128">
        <v>7378</v>
      </c>
      <c r="D9076" s="127" t="s">
        <v>55466</v>
      </c>
      <c r="E9076" s="258">
        <v>7378</v>
      </c>
    </row>
    <row r="9077" spans="1:5" ht="14.5" x14ac:dyDescent="0.35">
      <c r="A9077" s="127" t="s">
        <v>54811</v>
      </c>
      <c r="B9077" s="128">
        <v>0</v>
      </c>
      <c r="D9077" s="127" t="s">
        <v>55467</v>
      </c>
      <c r="E9077" s="258">
        <v>0</v>
      </c>
    </row>
    <row r="9078" spans="1:5" ht="14.5" x14ac:dyDescent="0.35">
      <c r="A9078" s="127" t="s">
        <v>54812</v>
      </c>
      <c r="B9078" s="128">
        <v>110143</v>
      </c>
      <c r="D9078" s="127" t="s">
        <v>55468</v>
      </c>
      <c r="E9078" s="258">
        <v>110143</v>
      </c>
    </row>
    <row r="9079" spans="1:5" ht="14.5" x14ac:dyDescent="0.35">
      <c r="A9079" s="127" t="s">
        <v>54813</v>
      </c>
      <c r="B9079" s="128">
        <v>5504</v>
      </c>
      <c r="D9079" s="127" t="s">
        <v>55469</v>
      </c>
      <c r="E9079" s="258">
        <v>5504</v>
      </c>
    </row>
    <row r="9080" spans="1:5" ht="14.5" x14ac:dyDescent="0.35">
      <c r="A9080" s="127" t="s">
        <v>54814</v>
      </c>
      <c r="B9080" s="128">
        <v>406668</v>
      </c>
      <c r="D9080" s="127" t="s">
        <v>55470</v>
      </c>
      <c r="E9080" s="258">
        <v>406668</v>
      </c>
    </row>
    <row r="9081" spans="1:5" ht="14.5" x14ac:dyDescent="0.35">
      <c r="A9081" s="127" t="s">
        <v>54815</v>
      </c>
      <c r="B9081" s="128">
        <v>8198</v>
      </c>
      <c r="D9081" s="127" t="s">
        <v>55471</v>
      </c>
      <c r="E9081" s="258">
        <v>8198</v>
      </c>
    </row>
    <row r="9082" spans="1:5" ht="14.5" x14ac:dyDescent="0.35">
      <c r="A9082" s="127" t="s">
        <v>54816</v>
      </c>
      <c r="B9082" s="128">
        <v>24476</v>
      </c>
      <c r="D9082" s="127" t="s">
        <v>55472</v>
      </c>
      <c r="E9082" s="258">
        <v>24476</v>
      </c>
    </row>
    <row r="9083" spans="1:5" ht="14.5" x14ac:dyDescent="0.35">
      <c r="A9083" s="127" t="s">
        <v>54817</v>
      </c>
      <c r="B9083" s="128">
        <v>200787</v>
      </c>
      <c r="D9083" s="127" t="s">
        <v>55473</v>
      </c>
      <c r="E9083" s="258">
        <v>200787</v>
      </c>
    </row>
    <row r="9084" spans="1:5" ht="14.5" x14ac:dyDescent="0.35">
      <c r="A9084" s="127" t="s">
        <v>54818</v>
      </c>
      <c r="B9084" s="128">
        <v>248568</v>
      </c>
      <c r="D9084" s="127" t="s">
        <v>55474</v>
      </c>
      <c r="E9084" s="258">
        <v>248568</v>
      </c>
    </row>
    <row r="9085" spans="1:5" ht="14.5" x14ac:dyDescent="0.35">
      <c r="A9085" s="127" t="s">
        <v>54819</v>
      </c>
      <c r="B9085" s="128">
        <v>30624</v>
      </c>
      <c r="D9085" s="127" t="s">
        <v>55475</v>
      </c>
      <c r="E9085" s="258">
        <v>30624</v>
      </c>
    </row>
    <row r="9086" spans="1:5" ht="14.5" x14ac:dyDescent="0.35">
      <c r="A9086" s="127" t="s">
        <v>54820</v>
      </c>
      <c r="B9086" s="128">
        <v>23715</v>
      </c>
      <c r="D9086" s="127" t="s">
        <v>55476</v>
      </c>
      <c r="E9086" s="258">
        <v>23715</v>
      </c>
    </row>
    <row r="9087" spans="1:5" ht="14.5" x14ac:dyDescent="0.35">
      <c r="A9087" s="127" t="s">
        <v>54821</v>
      </c>
      <c r="B9087" s="128">
        <v>115940</v>
      </c>
      <c r="D9087" s="127" t="s">
        <v>55477</v>
      </c>
      <c r="E9087" s="258">
        <v>115940</v>
      </c>
    </row>
    <row r="9088" spans="1:5" ht="14.5" x14ac:dyDescent="0.35">
      <c r="A9088" s="127" t="s">
        <v>54822</v>
      </c>
      <c r="B9088" s="128">
        <v>47723</v>
      </c>
      <c r="D9088" s="127" t="s">
        <v>55478</v>
      </c>
      <c r="E9088" s="258">
        <v>47723</v>
      </c>
    </row>
    <row r="9089" spans="1:5" ht="14.5" x14ac:dyDescent="0.35">
      <c r="A9089" s="127" t="s">
        <v>49488</v>
      </c>
      <c r="B9089" s="128">
        <v>20879</v>
      </c>
      <c r="D9089" s="127" t="s">
        <v>49691</v>
      </c>
      <c r="E9089" s="258">
        <v>20879</v>
      </c>
    </row>
    <row r="9090" spans="1:5" ht="14.5" x14ac:dyDescent="0.35">
      <c r="A9090" s="127" t="s">
        <v>49489</v>
      </c>
      <c r="B9090" s="128">
        <v>7200</v>
      </c>
      <c r="D9090" s="127" t="s">
        <v>49692</v>
      </c>
      <c r="E9090" s="258">
        <v>7200</v>
      </c>
    </row>
    <row r="9091" spans="1:5" ht="14.5" x14ac:dyDescent="0.35">
      <c r="A9091" s="127" t="s">
        <v>49490</v>
      </c>
      <c r="B9091" s="128">
        <v>38158</v>
      </c>
      <c r="D9091" s="127" t="s">
        <v>49693</v>
      </c>
      <c r="E9091" s="258">
        <v>38158</v>
      </c>
    </row>
    <row r="9092" spans="1:5" ht="14.5" x14ac:dyDescent="0.35">
      <c r="A9092" s="127" t="s">
        <v>49491</v>
      </c>
      <c r="B9092" s="128">
        <v>53997</v>
      </c>
      <c r="D9092" s="127" t="s">
        <v>49694</v>
      </c>
      <c r="E9092" s="258">
        <v>53997</v>
      </c>
    </row>
    <row r="9093" spans="1:5" ht="14.5" x14ac:dyDescent="0.35">
      <c r="A9093" s="127" t="s">
        <v>49492</v>
      </c>
      <c r="B9093" s="128">
        <v>233987</v>
      </c>
      <c r="D9093" s="127" t="s">
        <v>49695</v>
      </c>
      <c r="E9093" s="258">
        <v>233987</v>
      </c>
    </row>
    <row r="9094" spans="1:5" ht="14.5" x14ac:dyDescent="0.35">
      <c r="A9094" s="127" t="s">
        <v>49493</v>
      </c>
      <c r="B9094" s="128">
        <v>45358</v>
      </c>
      <c r="D9094" s="127" t="s">
        <v>49696</v>
      </c>
      <c r="E9094" s="258">
        <v>45358</v>
      </c>
    </row>
    <row r="9095" spans="1:5" ht="14.5" x14ac:dyDescent="0.35">
      <c r="A9095" s="127" t="s">
        <v>49494</v>
      </c>
      <c r="B9095" s="128">
        <v>5760</v>
      </c>
      <c r="D9095" s="127" t="s">
        <v>49697</v>
      </c>
      <c r="E9095" s="258">
        <v>5760</v>
      </c>
    </row>
    <row r="9096" spans="1:5" ht="14.5" x14ac:dyDescent="0.35">
      <c r="A9096" s="127" t="s">
        <v>49495</v>
      </c>
      <c r="B9096" s="128">
        <v>20159</v>
      </c>
      <c r="D9096" s="127" t="s">
        <v>49698</v>
      </c>
      <c r="E9096" s="258">
        <v>20159</v>
      </c>
    </row>
    <row r="9097" spans="1:5" ht="14.5" x14ac:dyDescent="0.35">
      <c r="A9097" s="127" t="s">
        <v>49496</v>
      </c>
      <c r="B9097" s="128">
        <v>28798</v>
      </c>
      <c r="D9097" s="127" t="s">
        <v>49699</v>
      </c>
      <c r="E9097" s="258">
        <v>28798</v>
      </c>
    </row>
    <row r="9098" spans="1:5" ht="14.5" x14ac:dyDescent="0.35">
      <c r="A9098" s="127" t="s">
        <v>49497</v>
      </c>
      <c r="B9098" s="128">
        <v>133193</v>
      </c>
      <c r="D9098" s="127" t="s">
        <v>49700</v>
      </c>
      <c r="E9098" s="258">
        <v>133193</v>
      </c>
    </row>
    <row r="9099" spans="1:5" ht="14.5" x14ac:dyDescent="0.35">
      <c r="A9099" s="127" t="s">
        <v>49498</v>
      </c>
      <c r="B9099" s="128">
        <v>30958</v>
      </c>
      <c r="D9099" s="127" t="s">
        <v>49701</v>
      </c>
      <c r="E9099" s="258">
        <v>30958</v>
      </c>
    </row>
    <row r="9100" spans="1:5" ht="14.5" x14ac:dyDescent="0.35">
      <c r="A9100" s="127" t="s">
        <v>49499</v>
      </c>
      <c r="B9100" s="128">
        <v>19439</v>
      </c>
      <c r="D9100" s="127" t="s">
        <v>49702</v>
      </c>
      <c r="E9100" s="258">
        <v>19439</v>
      </c>
    </row>
    <row r="9101" spans="1:5" ht="14.5" x14ac:dyDescent="0.35">
      <c r="A9101" s="127" t="s">
        <v>49500</v>
      </c>
      <c r="B9101" s="128">
        <v>720</v>
      </c>
      <c r="D9101" s="127" t="s">
        <v>49703</v>
      </c>
      <c r="E9101" s="258">
        <v>720</v>
      </c>
    </row>
    <row r="9102" spans="1:5" ht="14.5" x14ac:dyDescent="0.35">
      <c r="A9102" s="127" t="s">
        <v>49501</v>
      </c>
      <c r="B9102" s="128">
        <v>127433</v>
      </c>
      <c r="D9102" s="127" t="s">
        <v>49704</v>
      </c>
      <c r="E9102" s="258">
        <v>127433</v>
      </c>
    </row>
    <row r="9103" spans="1:5" ht="14.5" x14ac:dyDescent="0.35">
      <c r="A9103" s="127" t="s">
        <v>49502</v>
      </c>
      <c r="B9103" s="128">
        <v>12239</v>
      </c>
      <c r="D9103" s="127" t="s">
        <v>49705</v>
      </c>
      <c r="E9103" s="258">
        <v>12239</v>
      </c>
    </row>
    <row r="9104" spans="1:5" ht="14.5" x14ac:dyDescent="0.35">
      <c r="A9104" s="127" t="s">
        <v>49503</v>
      </c>
      <c r="B9104" s="128">
        <v>30238</v>
      </c>
      <c r="D9104" s="127" t="s">
        <v>49706</v>
      </c>
      <c r="E9104" s="258">
        <v>30238</v>
      </c>
    </row>
    <row r="9105" spans="1:5" ht="14.5" x14ac:dyDescent="0.35">
      <c r="A9105" s="127" t="s">
        <v>49504</v>
      </c>
      <c r="B9105" s="128">
        <v>35278</v>
      </c>
      <c r="D9105" s="127" t="s">
        <v>49707</v>
      </c>
      <c r="E9105" s="258">
        <v>35278</v>
      </c>
    </row>
    <row r="9106" spans="1:5" ht="14.5" x14ac:dyDescent="0.35">
      <c r="A9106" s="127" t="s">
        <v>49505</v>
      </c>
      <c r="B9106" s="128">
        <v>77756</v>
      </c>
      <c r="D9106" s="127" t="s">
        <v>49708</v>
      </c>
      <c r="E9106" s="258">
        <v>77756</v>
      </c>
    </row>
    <row r="9107" spans="1:5" ht="14.5" x14ac:dyDescent="0.35">
      <c r="A9107" s="127" t="s">
        <v>49506</v>
      </c>
      <c r="B9107" s="128">
        <v>299504</v>
      </c>
      <c r="D9107" s="127" t="s">
        <v>49709</v>
      </c>
      <c r="E9107" s="258">
        <v>299504</v>
      </c>
    </row>
    <row r="9108" spans="1:5" ht="14.5" x14ac:dyDescent="0.35">
      <c r="A9108" s="127" t="s">
        <v>49507</v>
      </c>
      <c r="B9108" s="128">
        <v>30958</v>
      </c>
      <c r="D9108" s="127" t="s">
        <v>49710</v>
      </c>
      <c r="E9108" s="258">
        <v>30958</v>
      </c>
    </row>
    <row r="9109" spans="1:5" ht="14.5" x14ac:dyDescent="0.35">
      <c r="A9109" s="127" t="s">
        <v>49508</v>
      </c>
      <c r="B9109" s="128">
        <v>382300</v>
      </c>
      <c r="D9109" s="127" t="s">
        <v>49711</v>
      </c>
      <c r="E9109" s="258">
        <v>382300</v>
      </c>
    </row>
    <row r="9110" spans="1:5" ht="14.5" x14ac:dyDescent="0.35">
      <c r="A9110" s="127" t="s">
        <v>49509</v>
      </c>
      <c r="B9110" s="128">
        <v>41758</v>
      </c>
      <c r="D9110" s="127" t="s">
        <v>49712</v>
      </c>
      <c r="E9110" s="258">
        <v>41758</v>
      </c>
    </row>
    <row r="9111" spans="1:5" ht="14.5" x14ac:dyDescent="0.35">
      <c r="A9111" s="127" t="s">
        <v>49510</v>
      </c>
      <c r="B9111" s="128">
        <v>179990</v>
      </c>
      <c r="D9111" s="127" t="s">
        <v>49713</v>
      </c>
      <c r="E9111" s="258">
        <v>179990</v>
      </c>
    </row>
    <row r="9112" spans="1:5" ht="14.5" x14ac:dyDescent="0.35">
      <c r="A9112" s="127" t="s">
        <v>49511</v>
      </c>
      <c r="B9112" s="128">
        <v>55437</v>
      </c>
      <c r="D9112" s="127" t="s">
        <v>49714</v>
      </c>
      <c r="E9112" s="258">
        <v>55437</v>
      </c>
    </row>
    <row r="9113" spans="1:5" ht="14.5" x14ac:dyDescent="0.35">
      <c r="A9113" s="127" t="s">
        <v>49512</v>
      </c>
      <c r="B9113" s="128">
        <v>6480</v>
      </c>
      <c r="D9113" s="127" t="s">
        <v>49715</v>
      </c>
      <c r="E9113" s="258">
        <v>6480</v>
      </c>
    </row>
    <row r="9114" spans="1:5" ht="14.5" x14ac:dyDescent="0.35">
      <c r="A9114" s="127" t="s">
        <v>49513</v>
      </c>
      <c r="B9114" s="128">
        <v>494613</v>
      </c>
      <c r="D9114" s="127" t="s">
        <v>49716</v>
      </c>
      <c r="E9114" s="258">
        <v>494613</v>
      </c>
    </row>
    <row r="9115" spans="1:5" ht="14.5" x14ac:dyDescent="0.35">
      <c r="A9115" s="127" t="s">
        <v>49514</v>
      </c>
      <c r="B9115" s="128">
        <v>105114</v>
      </c>
      <c r="D9115" s="127" t="s">
        <v>49717</v>
      </c>
      <c r="E9115" s="258">
        <v>105114</v>
      </c>
    </row>
    <row r="9116" spans="1:5" ht="14.5" x14ac:dyDescent="0.35">
      <c r="A9116" s="127" t="s">
        <v>49515</v>
      </c>
      <c r="B9116" s="128">
        <v>61197</v>
      </c>
      <c r="D9116" s="127" t="s">
        <v>49718</v>
      </c>
      <c r="E9116" s="258">
        <v>61197</v>
      </c>
    </row>
    <row r="9117" spans="1:5" ht="14.5" x14ac:dyDescent="0.35">
      <c r="A9117" s="127" t="s">
        <v>49516</v>
      </c>
      <c r="B9117" s="128">
        <v>135353</v>
      </c>
      <c r="D9117" s="127" t="s">
        <v>49719</v>
      </c>
      <c r="E9117" s="258">
        <v>135353</v>
      </c>
    </row>
    <row r="9118" spans="1:5" ht="14.5" x14ac:dyDescent="0.35">
      <c r="A9118" s="127" t="s">
        <v>49517</v>
      </c>
      <c r="B9118" s="128">
        <v>182870</v>
      </c>
      <c r="D9118" s="127" t="s">
        <v>49720</v>
      </c>
      <c r="E9118" s="258">
        <v>182870</v>
      </c>
    </row>
    <row r="9119" spans="1:5" ht="14.5" x14ac:dyDescent="0.35">
      <c r="A9119" s="127" t="s">
        <v>49518</v>
      </c>
      <c r="B9119" s="128">
        <v>38878</v>
      </c>
      <c r="D9119" s="127" t="s">
        <v>49721</v>
      </c>
      <c r="E9119" s="258">
        <v>38878</v>
      </c>
    </row>
    <row r="9120" spans="1:5" ht="14.5" x14ac:dyDescent="0.35">
      <c r="A9120" s="127" t="s">
        <v>49519</v>
      </c>
      <c r="B9120" s="128">
        <v>20879</v>
      </c>
      <c r="D9120" s="127" t="s">
        <v>49722</v>
      </c>
      <c r="E9120" s="258">
        <v>20879</v>
      </c>
    </row>
    <row r="9121" spans="1:5" ht="14.5" x14ac:dyDescent="0.35">
      <c r="A9121" s="127" t="s">
        <v>49520</v>
      </c>
      <c r="B9121" s="128">
        <v>46078</v>
      </c>
      <c r="D9121" s="127" t="s">
        <v>49723</v>
      </c>
      <c r="E9121" s="258">
        <v>46078</v>
      </c>
    </row>
    <row r="9122" spans="1:5" ht="14.5" x14ac:dyDescent="0.35">
      <c r="A9122" s="127" t="s">
        <v>49521</v>
      </c>
      <c r="B9122" s="128">
        <v>693323</v>
      </c>
      <c r="D9122" s="127" t="s">
        <v>49724</v>
      </c>
      <c r="E9122" s="258">
        <v>693323</v>
      </c>
    </row>
    <row r="9123" spans="1:5" ht="14.5" x14ac:dyDescent="0.35">
      <c r="A9123" s="127" t="s">
        <v>49522</v>
      </c>
      <c r="B9123" s="128">
        <v>16559</v>
      </c>
      <c r="D9123" s="127" t="s">
        <v>49725</v>
      </c>
      <c r="E9123" s="258">
        <v>16559</v>
      </c>
    </row>
    <row r="9124" spans="1:5" ht="14.5" x14ac:dyDescent="0.35">
      <c r="A9124" s="127" t="s">
        <v>49523</v>
      </c>
      <c r="B9124" s="128">
        <v>10799</v>
      </c>
      <c r="D9124" s="127" t="s">
        <v>49726</v>
      </c>
      <c r="E9124" s="258">
        <v>10799</v>
      </c>
    </row>
    <row r="9125" spans="1:5" ht="14.5" x14ac:dyDescent="0.35">
      <c r="A9125" s="127" t="s">
        <v>49524</v>
      </c>
      <c r="B9125" s="128">
        <v>95755</v>
      </c>
      <c r="D9125" s="127" t="s">
        <v>49727</v>
      </c>
      <c r="E9125" s="258">
        <v>95755</v>
      </c>
    </row>
    <row r="9126" spans="1:5" ht="14.5" x14ac:dyDescent="0.35">
      <c r="A9126" s="127" t="s">
        <v>49525</v>
      </c>
      <c r="B9126" s="128">
        <v>33118</v>
      </c>
      <c r="D9126" s="127" t="s">
        <v>49728</v>
      </c>
      <c r="E9126" s="258">
        <v>33118</v>
      </c>
    </row>
    <row r="9127" spans="1:5" ht="14.5" x14ac:dyDescent="0.35">
      <c r="A9127" s="127" t="s">
        <v>49526</v>
      </c>
      <c r="B9127" s="128">
        <v>9359</v>
      </c>
      <c r="D9127" s="127" t="s">
        <v>49729</v>
      </c>
      <c r="E9127" s="258">
        <v>9359</v>
      </c>
    </row>
    <row r="9128" spans="1:5" ht="14.5" x14ac:dyDescent="0.35">
      <c r="A9128" s="127" t="s">
        <v>49527</v>
      </c>
      <c r="B9128" s="128">
        <v>28798</v>
      </c>
      <c r="D9128" s="127" t="s">
        <v>49730</v>
      </c>
      <c r="E9128" s="258">
        <v>28798</v>
      </c>
    </row>
    <row r="9129" spans="1:5" ht="14.5" x14ac:dyDescent="0.35">
      <c r="A9129" s="127" t="s">
        <v>49528</v>
      </c>
      <c r="B9129" s="128">
        <v>84955</v>
      </c>
      <c r="D9129" s="127" t="s">
        <v>49731</v>
      </c>
      <c r="E9129" s="258">
        <v>84955</v>
      </c>
    </row>
    <row r="9130" spans="1:5" ht="14.5" x14ac:dyDescent="0.35">
      <c r="A9130" s="127" t="s">
        <v>49529</v>
      </c>
      <c r="B9130" s="128">
        <v>25919</v>
      </c>
      <c r="D9130" s="127" t="s">
        <v>49732</v>
      </c>
      <c r="E9130" s="258">
        <v>25919</v>
      </c>
    </row>
    <row r="9131" spans="1:5" ht="14.5" x14ac:dyDescent="0.35">
      <c r="A9131" s="127" t="s">
        <v>49530</v>
      </c>
      <c r="B9131" s="128">
        <v>99355</v>
      </c>
      <c r="D9131" s="127" t="s">
        <v>49733</v>
      </c>
      <c r="E9131" s="258">
        <v>99355</v>
      </c>
    </row>
    <row r="9132" spans="1:5" ht="14.5" x14ac:dyDescent="0.35">
      <c r="A9132" s="127" t="s">
        <v>49531</v>
      </c>
      <c r="B9132" s="128">
        <v>56157</v>
      </c>
      <c r="D9132" s="127" t="s">
        <v>49734</v>
      </c>
      <c r="E9132" s="258">
        <v>56157</v>
      </c>
    </row>
    <row r="9133" spans="1:5" ht="14.5" x14ac:dyDescent="0.35">
      <c r="A9133" s="127" t="s">
        <v>49532</v>
      </c>
      <c r="B9133" s="128">
        <v>25919</v>
      </c>
      <c r="D9133" s="127" t="s">
        <v>49735</v>
      </c>
      <c r="E9133" s="258">
        <v>25919</v>
      </c>
    </row>
    <row r="9134" spans="1:5" ht="14.5" x14ac:dyDescent="0.35">
      <c r="A9134" s="127" t="s">
        <v>49533</v>
      </c>
      <c r="B9134" s="128">
        <v>48957</v>
      </c>
      <c r="D9134" s="127" t="s">
        <v>49736</v>
      </c>
      <c r="E9134" s="258">
        <v>48957</v>
      </c>
    </row>
    <row r="9135" spans="1:5" ht="14.5" x14ac:dyDescent="0.35">
      <c r="A9135" s="127" t="s">
        <v>49534</v>
      </c>
      <c r="B9135" s="128">
        <v>55437</v>
      </c>
      <c r="D9135" s="127" t="s">
        <v>49737</v>
      </c>
      <c r="E9135" s="258">
        <v>55437</v>
      </c>
    </row>
    <row r="9136" spans="1:5" ht="14.5" x14ac:dyDescent="0.35">
      <c r="A9136" s="127" t="s">
        <v>49535</v>
      </c>
      <c r="B9136" s="128">
        <v>68396</v>
      </c>
      <c r="D9136" s="127" t="s">
        <v>49738</v>
      </c>
      <c r="E9136" s="258">
        <v>68396</v>
      </c>
    </row>
    <row r="9137" spans="1:5" ht="14.5" x14ac:dyDescent="0.35">
      <c r="A9137" s="127" t="s">
        <v>49536</v>
      </c>
      <c r="B9137" s="128">
        <v>3600</v>
      </c>
      <c r="D9137" s="127" t="s">
        <v>49739</v>
      </c>
      <c r="E9137" s="258">
        <v>3600</v>
      </c>
    </row>
    <row r="9138" spans="1:5" ht="14.5" x14ac:dyDescent="0.35">
      <c r="A9138" s="127" t="s">
        <v>49537</v>
      </c>
      <c r="B9138" s="128">
        <v>10799</v>
      </c>
      <c r="D9138" s="127" t="s">
        <v>49740</v>
      </c>
      <c r="E9138" s="258">
        <v>10799</v>
      </c>
    </row>
    <row r="9139" spans="1:5" ht="14.5" x14ac:dyDescent="0.35">
      <c r="A9139" s="127" t="s">
        <v>49538</v>
      </c>
      <c r="B9139" s="128">
        <v>13679</v>
      </c>
      <c r="D9139" s="127" t="s">
        <v>49741</v>
      </c>
      <c r="E9139" s="258">
        <v>13679</v>
      </c>
    </row>
    <row r="9140" spans="1:5" ht="14.5" x14ac:dyDescent="0.35">
      <c r="A9140" s="127" t="s">
        <v>49539</v>
      </c>
      <c r="B9140" s="128">
        <v>496053</v>
      </c>
      <c r="D9140" s="127" t="s">
        <v>49742</v>
      </c>
      <c r="E9140" s="258">
        <v>496053</v>
      </c>
    </row>
    <row r="9141" spans="1:5" ht="14.5" x14ac:dyDescent="0.35">
      <c r="A9141" s="127" t="s">
        <v>49540</v>
      </c>
      <c r="B9141" s="128">
        <v>16559</v>
      </c>
      <c r="D9141" s="127" t="s">
        <v>49743</v>
      </c>
      <c r="E9141" s="258">
        <v>16559</v>
      </c>
    </row>
    <row r="9142" spans="1:5" ht="14.5" x14ac:dyDescent="0.35">
      <c r="A9142" s="127" t="s">
        <v>49541</v>
      </c>
      <c r="B9142" s="128">
        <v>3600</v>
      </c>
      <c r="D9142" s="127" t="s">
        <v>49744</v>
      </c>
      <c r="E9142" s="258">
        <v>3600</v>
      </c>
    </row>
    <row r="9143" spans="1:5" ht="14.5" x14ac:dyDescent="0.35">
      <c r="A9143" s="127" t="s">
        <v>49542</v>
      </c>
      <c r="B9143" s="128">
        <v>173511</v>
      </c>
      <c r="D9143" s="127" t="s">
        <v>49745</v>
      </c>
      <c r="E9143" s="258">
        <v>173511</v>
      </c>
    </row>
    <row r="9144" spans="1:5" ht="14.5" x14ac:dyDescent="0.35">
      <c r="A9144" s="127" t="s">
        <v>49543</v>
      </c>
      <c r="B9144" s="128">
        <v>56877</v>
      </c>
      <c r="D9144" s="127" t="s">
        <v>49746</v>
      </c>
      <c r="E9144" s="258">
        <v>56877</v>
      </c>
    </row>
    <row r="9145" spans="1:5" ht="14.5" x14ac:dyDescent="0.35">
      <c r="A9145" s="127" t="s">
        <v>49544</v>
      </c>
      <c r="B9145" s="128">
        <v>100795</v>
      </c>
      <c r="D9145" s="127" t="s">
        <v>49747</v>
      </c>
      <c r="E9145" s="258">
        <v>100795</v>
      </c>
    </row>
    <row r="9146" spans="1:5" ht="14.5" x14ac:dyDescent="0.35">
      <c r="A9146" s="127" t="s">
        <v>46422</v>
      </c>
      <c r="B9146" s="128">
        <v>238081</v>
      </c>
      <c r="D9146" s="127" t="s">
        <v>46860</v>
      </c>
      <c r="E9146" s="258">
        <v>238081</v>
      </c>
    </row>
    <row r="9147" spans="1:5" ht="14.5" x14ac:dyDescent="0.35">
      <c r="A9147" s="127" t="s">
        <v>46423</v>
      </c>
      <c r="B9147" s="128">
        <v>6771</v>
      </c>
      <c r="D9147" s="127" t="s">
        <v>46861</v>
      </c>
      <c r="E9147" s="258">
        <v>6771</v>
      </c>
    </row>
    <row r="9148" spans="1:5" ht="14.5" x14ac:dyDescent="0.35">
      <c r="A9148" s="127" t="s">
        <v>46424</v>
      </c>
      <c r="B9148" s="128">
        <v>4528</v>
      </c>
      <c r="D9148" s="127" t="s">
        <v>46862</v>
      </c>
      <c r="E9148" s="258">
        <v>4528</v>
      </c>
    </row>
    <row r="9149" spans="1:5" ht="14.5" x14ac:dyDescent="0.35">
      <c r="A9149" s="127" t="s">
        <v>46425</v>
      </c>
      <c r="B9149" s="128">
        <v>48205</v>
      </c>
      <c r="D9149" s="127" t="s">
        <v>46863</v>
      </c>
      <c r="E9149" s="258">
        <v>48205</v>
      </c>
    </row>
    <row r="9150" spans="1:5" ht="14.5" x14ac:dyDescent="0.35">
      <c r="A9150" s="127" t="s">
        <v>46426</v>
      </c>
      <c r="B9150" s="128">
        <v>13832</v>
      </c>
      <c r="D9150" s="127" t="s">
        <v>46864</v>
      </c>
      <c r="E9150" s="258">
        <v>13832</v>
      </c>
    </row>
    <row r="9151" spans="1:5" ht="14.5" x14ac:dyDescent="0.35">
      <c r="A9151" s="127" t="s">
        <v>46427</v>
      </c>
      <c r="B9151" s="128">
        <v>31706</v>
      </c>
      <c r="D9151" s="127" t="s">
        <v>46865</v>
      </c>
      <c r="E9151" s="258">
        <v>31706</v>
      </c>
    </row>
    <row r="9152" spans="1:5" ht="14.5" x14ac:dyDescent="0.35">
      <c r="A9152" s="127" t="s">
        <v>46428</v>
      </c>
      <c r="B9152" s="128">
        <v>29876</v>
      </c>
      <c r="D9152" s="127" t="s">
        <v>46866</v>
      </c>
      <c r="E9152" s="258">
        <v>29876</v>
      </c>
    </row>
    <row r="9153" spans="1:5" ht="14.5" x14ac:dyDescent="0.35">
      <c r="A9153" s="127" t="s">
        <v>46429</v>
      </c>
      <c r="B9153" s="128">
        <v>19094</v>
      </c>
      <c r="D9153" s="127" t="s">
        <v>46867</v>
      </c>
      <c r="E9153" s="258">
        <v>19094</v>
      </c>
    </row>
    <row r="9154" spans="1:5" ht="14.5" x14ac:dyDescent="0.35">
      <c r="A9154" s="127" t="s">
        <v>46430</v>
      </c>
      <c r="B9154" s="128">
        <v>64084</v>
      </c>
      <c r="D9154" s="127" t="s">
        <v>46868</v>
      </c>
      <c r="E9154" s="258">
        <v>64084</v>
      </c>
    </row>
    <row r="9155" spans="1:5" ht="14.5" x14ac:dyDescent="0.35">
      <c r="A9155" s="127" t="s">
        <v>46431</v>
      </c>
      <c r="B9155" s="128">
        <v>19818</v>
      </c>
      <c r="D9155" s="127" t="s">
        <v>46869</v>
      </c>
      <c r="E9155" s="258">
        <v>19818</v>
      </c>
    </row>
    <row r="9156" spans="1:5" ht="14.5" x14ac:dyDescent="0.35">
      <c r="A9156" s="127" t="s">
        <v>46432</v>
      </c>
      <c r="B9156" s="128">
        <v>40545</v>
      </c>
      <c r="D9156" s="127" t="s">
        <v>46870</v>
      </c>
      <c r="E9156" s="258">
        <v>40545</v>
      </c>
    </row>
    <row r="9157" spans="1:5" ht="14.5" x14ac:dyDescent="0.35">
      <c r="A9157" s="127" t="s">
        <v>46433</v>
      </c>
      <c r="B9157" s="128">
        <v>1468</v>
      </c>
      <c r="D9157" s="127" t="s">
        <v>46871</v>
      </c>
      <c r="E9157" s="258">
        <v>1468</v>
      </c>
    </row>
    <row r="9158" spans="1:5" ht="14.5" x14ac:dyDescent="0.35">
      <c r="A9158" s="127" t="s">
        <v>46434</v>
      </c>
      <c r="B9158" s="128">
        <v>131839</v>
      </c>
      <c r="D9158" s="127" t="s">
        <v>46872</v>
      </c>
      <c r="E9158" s="258">
        <v>131839</v>
      </c>
    </row>
    <row r="9159" spans="1:5" ht="14.5" x14ac:dyDescent="0.35">
      <c r="A9159" s="127" t="s">
        <v>46435</v>
      </c>
      <c r="B9159" s="128">
        <v>241275</v>
      </c>
      <c r="D9159" s="127" t="s">
        <v>46873</v>
      </c>
      <c r="E9159" s="258">
        <v>241275</v>
      </c>
    </row>
    <row r="9160" spans="1:5" ht="14.5" x14ac:dyDescent="0.35">
      <c r="A9160" s="127" t="s">
        <v>46436</v>
      </c>
      <c r="B9160" s="128">
        <v>47110</v>
      </c>
      <c r="D9160" s="127" t="s">
        <v>46874</v>
      </c>
      <c r="E9160" s="258">
        <v>47110</v>
      </c>
    </row>
    <row r="9161" spans="1:5" ht="14.5" x14ac:dyDescent="0.35">
      <c r="A9161" s="127" t="s">
        <v>46437</v>
      </c>
      <c r="B9161" s="128">
        <v>4590</v>
      </c>
      <c r="D9161" s="127" t="s">
        <v>46875</v>
      </c>
      <c r="E9161" s="258">
        <v>4590</v>
      </c>
    </row>
    <row r="9162" spans="1:5" ht="14.5" x14ac:dyDescent="0.35">
      <c r="A9162" s="127" t="s">
        <v>46438</v>
      </c>
      <c r="B9162" s="128">
        <v>4239</v>
      </c>
      <c r="D9162" s="127" t="s">
        <v>46876</v>
      </c>
      <c r="E9162" s="258">
        <v>4239</v>
      </c>
    </row>
    <row r="9163" spans="1:5" ht="14.5" x14ac:dyDescent="0.35">
      <c r="A9163" s="127" t="s">
        <v>46439</v>
      </c>
      <c r="B9163" s="128">
        <v>13698</v>
      </c>
      <c r="D9163" s="127" t="s">
        <v>46877</v>
      </c>
      <c r="E9163" s="258">
        <v>13698</v>
      </c>
    </row>
    <row r="9164" spans="1:5" ht="14.5" x14ac:dyDescent="0.35">
      <c r="A9164" s="127" t="s">
        <v>46440</v>
      </c>
      <c r="B9164" s="128">
        <v>6895</v>
      </c>
      <c r="D9164" s="127" t="s">
        <v>46878</v>
      </c>
      <c r="E9164" s="258">
        <v>6895</v>
      </c>
    </row>
    <row r="9165" spans="1:5" ht="14.5" x14ac:dyDescent="0.35">
      <c r="A9165" s="127" t="s">
        <v>46441</v>
      </c>
      <c r="B9165" s="128">
        <v>837</v>
      </c>
      <c r="D9165" s="127" t="s">
        <v>46879</v>
      </c>
      <c r="E9165" s="258">
        <v>837</v>
      </c>
    </row>
    <row r="9166" spans="1:5" ht="14.5" x14ac:dyDescent="0.35">
      <c r="A9166" s="127" t="s">
        <v>46442</v>
      </c>
      <c r="B9166" s="128">
        <v>120963</v>
      </c>
      <c r="D9166" s="127" t="s">
        <v>46880</v>
      </c>
      <c r="E9166" s="258">
        <v>120963</v>
      </c>
    </row>
    <row r="9167" spans="1:5" ht="14.5" x14ac:dyDescent="0.35">
      <c r="A9167" s="127" t="s">
        <v>46443</v>
      </c>
      <c r="B9167" s="128">
        <v>4838</v>
      </c>
      <c r="D9167" s="127" t="s">
        <v>46881</v>
      </c>
      <c r="E9167" s="258">
        <v>4838</v>
      </c>
    </row>
    <row r="9168" spans="1:5" ht="14.5" x14ac:dyDescent="0.35">
      <c r="A9168" s="127" t="s">
        <v>46444</v>
      </c>
      <c r="B9168" s="128">
        <v>355002</v>
      </c>
      <c r="D9168" s="127" t="s">
        <v>46882</v>
      </c>
      <c r="E9168" s="258">
        <v>355002</v>
      </c>
    </row>
    <row r="9169" spans="1:5" ht="14.5" x14ac:dyDescent="0.35">
      <c r="A9169" s="127" t="s">
        <v>46445</v>
      </c>
      <c r="B9169" s="128">
        <v>56383</v>
      </c>
      <c r="D9169" s="127" t="s">
        <v>46883</v>
      </c>
      <c r="E9169" s="258">
        <v>56383</v>
      </c>
    </row>
    <row r="9170" spans="1:5" ht="14.5" x14ac:dyDescent="0.35">
      <c r="A9170" s="127" t="s">
        <v>46446</v>
      </c>
      <c r="B9170" s="128">
        <v>8787</v>
      </c>
      <c r="D9170" s="127" t="s">
        <v>46884</v>
      </c>
      <c r="E9170" s="258">
        <v>8787</v>
      </c>
    </row>
    <row r="9171" spans="1:5" ht="14.5" x14ac:dyDescent="0.35">
      <c r="A9171" s="127" t="s">
        <v>46447</v>
      </c>
      <c r="B9171" s="128">
        <v>4166</v>
      </c>
      <c r="D9171" s="127" t="s">
        <v>46885</v>
      </c>
      <c r="E9171" s="258">
        <v>4166</v>
      </c>
    </row>
    <row r="9172" spans="1:5" ht="14.5" x14ac:dyDescent="0.35">
      <c r="A9172" s="127" t="s">
        <v>46448</v>
      </c>
      <c r="B9172" s="128">
        <v>4394</v>
      </c>
      <c r="D9172" s="127" t="s">
        <v>46886</v>
      </c>
      <c r="E9172" s="258">
        <v>4394</v>
      </c>
    </row>
    <row r="9173" spans="1:5" ht="14.5" x14ac:dyDescent="0.35">
      <c r="A9173" s="127" t="s">
        <v>46449</v>
      </c>
      <c r="B9173" s="128">
        <v>114533</v>
      </c>
      <c r="D9173" s="127" t="s">
        <v>46887</v>
      </c>
      <c r="E9173" s="258">
        <v>114533</v>
      </c>
    </row>
    <row r="9174" spans="1:5" ht="14.5" x14ac:dyDescent="0.35">
      <c r="A9174" s="127" t="s">
        <v>46450</v>
      </c>
      <c r="B9174" s="128">
        <v>18887</v>
      </c>
      <c r="D9174" s="127" t="s">
        <v>46888</v>
      </c>
      <c r="E9174" s="258">
        <v>18887</v>
      </c>
    </row>
    <row r="9175" spans="1:5" ht="14.5" x14ac:dyDescent="0.35">
      <c r="A9175" s="127" t="s">
        <v>46451</v>
      </c>
      <c r="B9175" s="128">
        <v>83065</v>
      </c>
      <c r="D9175" s="127" t="s">
        <v>46889</v>
      </c>
      <c r="E9175" s="258">
        <v>83065</v>
      </c>
    </row>
    <row r="9176" spans="1:5" ht="14.5" x14ac:dyDescent="0.35">
      <c r="A9176" s="127" t="s">
        <v>46452</v>
      </c>
      <c r="B9176" s="128">
        <v>2192</v>
      </c>
      <c r="D9176" s="127" t="s">
        <v>46890</v>
      </c>
      <c r="E9176" s="258">
        <v>2192</v>
      </c>
    </row>
    <row r="9177" spans="1:5" ht="14.5" x14ac:dyDescent="0.35">
      <c r="A9177" s="127" t="s">
        <v>46453</v>
      </c>
      <c r="B9177" s="128">
        <v>24025</v>
      </c>
      <c r="D9177" s="127" t="s">
        <v>46891</v>
      </c>
      <c r="E9177" s="258">
        <v>24025</v>
      </c>
    </row>
    <row r="9178" spans="1:5" ht="14.5" x14ac:dyDescent="0.35">
      <c r="A9178" s="127" t="s">
        <v>46454</v>
      </c>
      <c r="B9178" s="128">
        <v>161291</v>
      </c>
      <c r="D9178" s="127" t="s">
        <v>46892</v>
      </c>
      <c r="E9178" s="258">
        <v>161291</v>
      </c>
    </row>
    <row r="9179" spans="1:5" ht="14.5" x14ac:dyDescent="0.35">
      <c r="A9179" s="127" t="s">
        <v>46455</v>
      </c>
      <c r="B9179" s="128">
        <v>41486</v>
      </c>
      <c r="D9179" s="127" t="s">
        <v>46893</v>
      </c>
      <c r="E9179" s="258">
        <v>41486</v>
      </c>
    </row>
    <row r="9180" spans="1:5" ht="14.5" x14ac:dyDescent="0.35">
      <c r="A9180" s="127" t="s">
        <v>46456</v>
      </c>
      <c r="B9180" s="128">
        <v>29773</v>
      </c>
      <c r="D9180" s="127" t="s">
        <v>46894</v>
      </c>
      <c r="E9180" s="258">
        <v>29773</v>
      </c>
    </row>
    <row r="9181" spans="1:5" ht="14.5" x14ac:dyDescent="0.35">
      <c r="A9181" s="127" t="s">
        <v>46457</v>
      </c>
      <c r="B9181" s="128">
        <v>94405</v>
      </c>
      <c r="D9181" s="127" t="s">
        <v>46895</v>
      </c>
      <c r="E9181" s="258">
        <v>94405</v>
      </c>
    </row>
    <row r="9182" spans="1:5" ht="14.5" x14ac:dyDescent="0.35">
      <c r="A9182" s="127" t="s">
        <v>46458</v>
      </c>
      <c r="B9182" s="128">
        <v>5996</v>
      </c>
      <c r="D9182" s="127" t="s">
        <v>46896</v>
      </c>
      <c r="E9182" s="258">
        <v>5996</v>
      </c>
    </row>
    <row r="9183" spans="1:5" ht="14.5" x14ac:dyDescent="0.35">
      <c r="A9183" s="127" t="s">
        <v>46459</v>
      </c>
      <c r="B9183" s="128">
        <v>3050</v>
      </c>
      <c r="D9183" s="127" t="s">
        <v>46897</v>
      </c>
      <c r="E9183" s="258">
        <v>3050</v>
      </c>
    </row>
    <row r="9184" spans="1:5" ht="14.5" x14ac:dyDescent="0.35">
      <c r="A9184" s="127" t="s">
        <v>46460</v>
      </c>
      <c r="B9184" s="128">
        <v>2088</v>
      </c>
      <c r="D9184" s="127" t="s">
        <v>46898</v>
      </c>
      <c r="E9184" s="258">
        <v>2088</v>
      </c>
    </row>
    <row r="9185" spans="1:5" ht="14.5" x14ac:dyDescent="0.35">
      <c r="A9185" s="127" t="s">
        <v>46461</v>
      </c>
      <c r="B9185" s="128">
        <v>18825</v>
      </c>
      <c r="D9185" s="127" t="s">
        <v>46899</v>
      </c>
      <c r="E9185" s="258">
        <v>18825</v>
      </c>
    </row>
    <row r="9186" spans="1:5" ht="14.5" x14ac:dyDescent="0.35">
      <c r="A9186" s="127" t="s">
        <v>46462</v>
      </c>
      <c r="B9186" s="128">
        <v>13212</v>
      </c>
      <c r="D9186" s="127" t="s">
        <v>46900</v>
      </c>
      <c r="E9186" s="258">
        <v>13212</v>
      </c>
    </row>
    <row r="9187" spans="1:5" ht="14.5" x14ac:dyDescent="0.35">
      <c r="A9187" s="127" t="s">
        <v>46463</v>
      </c>
      <c r="B9187" s="128">
        <v>144554</v>
      </c>
      <c r="D9187" s="127" t="s">
        <v>46901</v>
      </c>
      <c r="E9187" s="258">
        <v>144554</v>
      </c>
    </row>
    <row r="9188" spans="1:5" ht="14.5" x14ac:dyDescent="0.35">
      <c r="A9188" s="127" t="s">
        <v>46464</v>
      </c>
      <c r="B9188" s="128">
        <v>12199</v>
      </c>
      <c r="D9188" s="127" t="s">
        <v>46902</v>
      </c>
      <c r="E9188" s="258">
        <v>12199</v>
      </c>
    </row>
    <row r="9189" spans="1:5" ht="14.5" x14ac:dyDescent="0.35">
      <c r="A9189" s="127" t="s">
        <v>46465</v>
      </c>
      <c r="B9189" s="128">
        <v>54625</v>
      </c>
      <c r="D9189" s="127" t="s">
        <v>46903</v>
      </c>
      <c r="E9189" s="258">
        <v>54625</v>
      </c>
    </row>
    <row r="9190" spans="1:5" ht="14.5" x14ac:dyDescent="0.35">
      <c r="A9190" s="127" t="s">
        <v>46466</v>
      </c>
      <c r="B9190" s="128">
        <v>22960</v>
      </c>
      <c r="D9190" s="127" t="s">
        <v>46904</v>
      </c>
      <c r="E9190" s="258">
        <v>22960</v>
      </c>
    </row>
    <row r="9191" spans="1:5" ht="14.5" x14ac:dyDescent="0.35">
      <c r="A9191" s="127" t="s">
        <v>46467</v>
      </c>
      <c r="B9191" s="128">
        <v>1168</v>
      </c>
      <c r="D9191" s="127" t="s">
        <v>46905</v>
      </c>
      <c r="E9191" s="258">
        <v>1168</v>
      </c>
    </row>
    <row r="9192" spans="1:5" ht="14.5" x14ac:dyDescent="0.35">
      <c r="A9192" s="127" t="s">
        <v>46468</v>
      </c>
      <c r="B9192" s="128">
        <v>136512</v>
      </c>
      <c r="D9192" s="127" t="s">
        <v>46906</v>
      </c>
      <c r="E9192" s="258">
        <v>136512</v>
      </c>
    </row>
    <row r="9193" spans="1:5" ht="14.5" x14ac:dyDescent="0.35">
      <c r="A9193" s="127" t="s">
        <v>46469</v>
      </c>
      <c r="B9193" s="128">
        <v>516170</v>
      </c>
      <c r="D9193" s="127" t="s">
        <v>46907</v>
      </c>
      <c r="E9193" s="258">
        <v>516170</v>
      </c>
    </row>
    <row r="9194" spans="1:5" ht="14.5" x14ac:dyDescent="0.35">
      <c r="A9194" s="127" t="s">
        <v>46470</v>
      </c>
      <c r="B9194" s="128">
        <v>9676</v>
      </c>
      <c r="D9194" s="127" t="s">
        <v>46908</v>
      </c>
      <c r="E9194" s="258">
        <v>9676</v>
      </c>
    </row>
    <row r="9195" spans="1:5" ht="14.5" x14ac:dyDescent="0.35">
      <c r="A9195" s="127" t="s">
        <v>46471</v>
      </c>
      <c r="B9195" s="128">
        <v>43626</v>
      </c>
      <c r="D9195" s="127" t="s">
        <v>46909</v>
      </c>
      <c r="E9195" s="258">
        <v>43626</v>
      </c>
    </row>
    <row r="9196" spans="1:5" ht="14.5" x14ac:dyDescent="0.35">
      <c r="A9196" s="127" t="s">
        <v>46472</v>
      </c>
      <c r="B9196" s="128">
        <v>54997</v>
      </c>
      <c r="D9196" s="127" t="s">
        <v>46910</v>
      </c>
      <c r="E9196" s="258">
        <v>54997</v>
      </c>
    </row>
    <row r="9197" spans="1:5" ht="14.5" x14ac:dyDescent="0.35">
      <c r="A9197" s="127" t="s">
        <v>46473</v>
      </c>
      <c r="B9197" s="128">
        <v>190827</v>
      </c>
      <c r="D9197" s="127" t="s">
        <v>46911</v>
      </c>
      <c r="E9197" s="258">
        <v>190827</v>
      </c>
    </row>
    <row r="9198" spans="1:5" ht="14.5" x14ac:dyDescent="0.35">
      <c r="A9198" s="127" t="s">
        <v>46474</v>
      </c>
      <c r="B9198" s="128">
        <v>31603</v>
      </c>
      <c r="D9198" s="127" t="s">
        <v>46912</v>
      </c>
      <c r="E9198" s="258">
        <v>31603</v>
      </c>
    </row>
    <row r="9199" spans="1:5" ht="14.5" x14ac:dyDescent="0.35">
      <c r="A9199" s="127" t="s">
        <v>46475</v>
      </c>
      <c r="B9199" s="128">
        <v>23053</v>
      </c>
      <c r="D9199" s="127" t="s">
        <v>46913</v>
      </c>
      <c r="E9199" s="258">
        <v>23053</v>
      </c>
    </row>
    <row r="9200" spans="1:5" ht="14.5" x14ac:dyDescent="0.35">
      <c r="A9200" s="127" t="s">
        <v>46476</v>
      </c>
      <c r="B9200" s="128">
        <v>2099</v>
      </c>
      <c r="D9200" s="127" t="s">
        <v>46914</v>
      </c>
      <c r="E9200" s="258">
        <v>2099</v>
      </c>
    </row>
    <row r="9201" spans="1:5" ht="14.5" x14ac:dyDescent="0.35">
      <c r="A9201" s="127" t="s">
        <v>46477</v>
      </c>
      <c r="B9201" s="128">
        <v>5820</v>
      </c>
      <c r="D9201" s="127" t="s">
        <v>46915</v>
      </c>
      <c r="E9201" s="258">
        <v>5820</v>
      </c>
    </row>
    <row r="9202" spans="1:5" ht="14.5" x14ac:dyDescent="0.35">
      <c r="A9202" s="127" t="s">
        <v>46478</v>
      </c>
      <c r="B9202" s="128">
        <v>62451</v>
      </c>
      <c r="D9202" s="127" t="s">
        <v>46916</v>
      </c>
      <c r="E9202" s="258">
        <v>62451</v>
      </c>
    </row>
    <row r="9203" spans="1:5" ht="14.5" x14ac:dyDescent="0.35">
      <c r="A9203" s="127" t="s">
        <v>46479</v>
      </c>
      <c r="B9203" s="128">
        <v>98716</v>
      </c>
      <c r="D9203" s="127" t="s">
        <v>46917</v>
      </c>
      <c r="E9203" s="258">
        <v>98716</v>
      </c>
    </row>
    <row r="9204" spans="1:5" ht="14.5" x14ac:dyDescent="0.35">
      <c r="A9204" s="127" t="s">
        <v>46480</v>
      </c>
      <c r="B9204" s="128">
        <v>335877</v>
      </c>
      <c r="D9204" s="127" t="s">
        <v>46918</v>
      </c>
      <c r="E9204" s="258">
        <v>335877</v>
      </c>
    </row>
    <row r="9205" spans="1:5" ht="14.5" x14ac:dyDescent="0.35">
      <c r="A9205" s="127" t="s">
        <v>46481</v>
      </c>
      <c r="B9205" s="128">
        <v>6668</v>
      </c>
      <c r="D9205" s="127" t="s">
        <v>46919</v>
      </c>
      <c r="E9205" s="258">
        <v>6668</v>
      </c>
    </row>
    <row r="9206" spans="1:5" ht="14.5" x14ac:dyDescent="0.35">
      <c r="A9206" s="127" t="s">
        <v>46482</v>
      </c>
      <c r="B9206" s="128">
        <v>5169</v>
      </c>
      <c r="D9206" s="127" t="s">
        <v>46920</v>
      </c>
      <c r="E9206" s="258">
        <v>5169</v>
      </c>
    </row>
    <row r="9207" spans="1:5" ht="14.5" x14ac:dyDescent="0.35">
      <c r="A9207" s="127" t="s">
        <v>46483</v>
      </c>
      <c r="B9207" s="128">
        <v>2305</v>
      </c>
      <c r="D9207" s="127" t="s">
        <v>46921</v>
      </c>
      <c r="E9207" s="258">
        <v>2305</v>
      </c>
    </row>
    <row r="9208" spans="1:5" ht="14.5" x14ac:dyDescent="0.35">
      <c r="A9208" s="127" t="s">
        <v>46484</v>
      </c>
      <c r="B9208" s="128">
        <v>4445</v>
      </c>
      <c r="D9208" s="127" t="s">
        <v>46922</v>
      </c>
      <c r="E9208" s="258">
        <v>4445</v>
      </c>
    </row>
    <row r="9209" spans="1:5" ht="14.5" x14ac:dyDescent="0.35">
      <c r="A9209" s="127" t="s">
        <v>46485</v>
      </c>
      <c r="B9209" s="128">
        <v>14184</v>
      </c>
      <c r="D9209" s="127" t="s">
        <v>46923</v>
      </c>
      <c r="E9209" s="258">
        <v>14184</v>
      </c>
    </row>
    <row r="9210" spans="1:5" ht="14.5" x14ac:dyDescent="0.35">
      <c r="A9210" s="127" t="s">
        <v>46486</v>
      </c>
      <c r="B9210" s="128">
        <v>4290</v>
      </c>
      <c r="D9210" s="127" t="s">
        <v>46924</v>
      </c>
      <c r="E9210" s="258">
        <v>4290</v>
      </c>
    </row>
    <row r="9211" spans="1:5" ht="14.5" x14ac:dyDescent="0.35">
      <c r="A9211" s="127" t="s">
        <v>46487</v>
      </c>
      <c r="B9211" s="128">
        <v>10297</v>
      </c>
      <c r="D9211" s="127" t="s">
        <v>46925</v>
      </c>
      <c r="E9211" s="258">
        <v>10297</v>
      </c>
    </row>
    <row r="9212" spans="1:5" ht="14.5" x14ac:dyDescent="0.35">
      <c r="A9212" s="127" t="s">
        <v>46488</v>
      </c>
      <c r="B9212" s="128">
        <v>3928</v>
      </c>
      <c r="D9212" s="127" t="s">
        <v>46926</v>
      </c>
      <c r="E9212" s="258">
        <v>3928</v>
      </c>
    </row>
    <row r="9213" spans="1:5" ht="14.5" x14ac:dyDescent="0.35">
      <c r="A9213" s="127" t="s">
        <v>46489</v>
      </c>
      <c r="B9213" s="128">
        <v>2709</v>
      </c>
      <c r="D9213" s="127" t="s">
        <v>46927</v>
      </c>
      <c r="E9213" s="258">
        <v>2709</v>
      </c>
    </row>
    <row r="9214" spans="1:5" ht="14.5" x14ac:dyDescent="0.35">
      <c r="A9214" s="127" t="s">
        <v>46490</v>
      </c>
      <c r="B9214" s="128">
        <v>9800</v>
      </c>
      <c r="D9214" s="127" t="s">
        <v>46928</v>
      </c>
      <c r="E9214" s="258">
        <v>9800</v>
      </c>
    </row>
    <row r="9215" spans="1:5" ht="14.5" x14ac:dyDescent="0.35">
      <c r="A9215" s="127" t="s">
        <v>46491</v>
      </c>
      <c r="B9215" s="128">
        <v>558679</v>
      </c>
      <c r="D9215" s="127" t="s">
        <v>46929</v>
      </c>
      <c r="E9215" s="258">
        <v>558679</v>
      </c>
    </row>
    <row r="9216" spans="1:5" ht="14.5" x14ac:dyDescent="0.35">
      <c r="A9216" s="127" t="s">
        <v>46492</v>
      </c>
      <c r="B9216" s="128">
        <v>5417</v>
      </c>
      <c r="D9216" s="127" t="s">
        <v>46930</v>
      </c>
      <c r="E9216" s="258">
        <v>5417</v>
      </c>
    </row>
    <row r="9217" spans="1:5" ht="14.5" x14ac:dyDescent="0.35">
      <c r="A9217" s="127" t="s">
        <v>46493</v>
      </c>
      <c r="B9217" s="128">
        <v>81845</v>
      </c>
      <c r="D9217" s="127" t="s">
        <v>46931</v>
      </c>
      <c r="E9217" s="258">
        <v>81845</v>
      </c>
    </row>
    <row r="9218" spans="1:5" ht="14.5" x14ac:dyDescent="0.35">
      <c r="A9218" s="127" t="s">
        <v>46494</v>
      </c>
      <c r="B9218" s="128">
        <v>320763</v>
      </c>
      <c r="D9218" s="127" t="s">
        <v>46932</v>
      </c>
      <c r="E9218" s="258">
        <v>320763</v>
      </c>
    </row>
    <row r="9219" spans="1:5" ht="14.5" x14ac:dyDescent="0.35">
      <c r="A9219" s="127" t="s">
        <v>46495</v>
      </c>
      <c r="B9219" s="128">
        <v>19466</v>
      </c>
      <c r="D9219" s="127" t="s">
        <v>46933</v>
      </c>
      <c r="E9219" s="258">
        <v>19466</v>
      </c>
    </row>
    <row r="9220" spans="1:5" ht="14.5" x14ac:dyDescent="0.35">
      <c r="A9220" s="127" t="s">
        <v>46496</v>
      </c>
      <c r="B9220" s="128">
        <v>17574</v>
      </c>
      <c r="D9220" s="127" t="s">
        <v>46934</v>
      </c>
      <c r="E9220" s="258">
        <v>17574</v>
      </c>
    </row>
    <row r="9221" spans="1:5" ht="14.5" x14ac:dyDescent="0.35">
      <c r="A9221" s="127" t="s">
        <v>46497</v>
      </c>
      <c r="B9221" s="128">
        <v>4910</v>
      </c>
      <c r="D9221" s="127" t="s">
        <v>46935</v>
      </c>
      <c r="E9221" s="258">
        <v>4910</v>
      </c>
    </row>
    <row r="9222" spans="1:5" ht="14.5" x14ac:dyDescent="0.35">
      <c r="A9222" s="127" t="s">
        <v>46498</v>
      </c>
      <c r="B9222" s="128">
        <v>16168</v>
      </c>
      <c r="D9222" s="127" t="s">
        <v>46936</v>
      </c>
      <c r="E9222" s="258">
        <v>16168</v>
      </c>
    </row>
    <row r="9223" spans="1:5" ht="14.5" x14ac:dyDescent="0.35">
      <c r="A9223" s="127" t="s">
        <v>46499</v>
      </c>
      <c r="B9223" s="128">
        <v>11599</v>
      </c>
      <c r="D9223" s="127" t="s">
        <v>46937</v>
      </c>
      <c r="E9223" s="258">
        <v>11599</v>
      </c>
    </row>
    <row r="9224" spans="1:5" ht="14.5" x14ac:dyDescent="0.35">
      <c r="A9224" s="127" t="s">
        <v>46500</v>
      </c>
      <c r="B9224" s="128">
        <v>72851</v>
      </c>
      <c r="D9224" s="127" t="s">
        <v>46938</v>
      </c>
      <c r="E9224" s="258">
        <v>72851</v>
      </c>
    </row>
    <row r="9225" spans="1:5" ht="14.5" x14ac:dyDescent="0.35">
      <c r="A9225" s="127" t="s">
        <v>46501</v>
      </c>
      <c r="B9225" s="128">
        <v>8818</v>
      </c>
      <c r="D9225" s="127" t="s">
        <v>46939</v>
      </c>
      <c r="E9225" s="258">
        <v>8818</v>
      </c>
    </row>
    <row r="9226" spans="1:5" ht="14.5" x14ac:dyDescent="0.35">
      <c r="A9226" s="127" t="s">
        <v>46502</v>
      </c>
      <c r="B9226" s="128">
        <v>29339</v>
      </c>
      <c r="D9226" s="127" t="s">
        <v>46940</v>
      </c>
      <c r="E9226" s="258">
        <v>29339</v>
      </c>
    </row>
    <row r="9227" spans="1:5" ht="14.5" x14ac:dyDescent="0.35">
      <c r="A9227" s="127" t="s">
        <v>46503</v>
      </c>
      <c r="B9227" s="128">
        <v>731507</v>
      </c>
      <c r="D9227" s="127" t="s">
        <v>46941</v>
      </c>
      <c r="E9227" s="258">
        <v>731507</v>
      </c>
    </row>
    <row r="9228" spans="1:5" ht="14.5" x14ac:dyDescent="0.35">
      <c r="A9228" s="127" t="s">
        <v>46504</v>
      </c>
      <c r="B9228" s="128">
        <v>4983</v>
      </c>
      <c r="D9228" s="127" t="s">
        <v>46942</v>
      </c>
      <c r="E9228" s="258">
        <v>4983</v>
      </c>
    </row>
    <row r="9229" spans="1:5" ht="14.5" x14ac:dyDescent="0.35">
      <c r="A9229" s="127" t="s">
        <v>46505</v>
      </c>
      <c r="B9229" s="128">
        <v>12054</v>
      </c>
      <c r="D9229" s="127" t="s">
        <v>46943</v>
      </c>
      <c r="E9229" s="258">
        <v>12054</v>
      </c>
    </row>
    <row r="9230" spans="1:5" ht="14.5" x14ac:dyDescent="0.35">
      <c r="A9230" s="127" t="s">
        <v>46506</v>
      </c>
      <c r="B9230" s="128">
        <v>13181</v>
      </c>
      <c r="D9230" s="127" t="s">
        <v>46944</v>
      </c>
      <c r="E9230" s="258">
        <v>13181</v>
      </c>
    </row>
    <row r="9231" spans="1:5" ht="14.5" x14ac:dyDescent="0.35">
      <c r="A9231" s="127" t="s">
        <v>46507</v>
      </c>
      <c r="B9231" s="128">
        <v>13594</v>
      </c>
      <c r="D9231" s="127" t="s">
        <v>46945</v>
      </c>
      <c r="E9231" s="258">
        <v>13594</v>
      </c>
    </row>
    <row r="9232" spans="1:5" ht="14.5" x14ac:dyDescent="0.35">
      <c r="A9232" s="127" t="s">
        <v>46508</v>
      </c>
      <c r="B9232" s="128">
        <v>4373</v>
      </c>
      <c r="D9232" s="127" t="s">
        <v>46946</v>
      </c>
      <c r="E9232" s="258">
        <v>4373</v>
      </c>
    </row>
    <row r="9233" spans="1:5" ht="14.5" x14ac:dyDescent="0.35">
      <c r="A9233" s="127" t="s">
        <v>46509</v>
      </c>
      <c r="B9233" s="128">
        <v>3401</v>
      </c>
      <c r="D9233" s="127" t="s">
        <v>46947</v>
      </c>
      <c r="E9233" s="258">
        <v>3401</v>
      </c>
    </row>
    <row r="9234" spans="1:5" ht="14.5" x14ac:dyDescent="0.35">
      <c r="A9234" s="127" t="s">
        <v>46510</v>
      </c>
      <c r="B9234" s="128">
        <v>6327</v>
      </c>
      <c r="D9234" s="127" t="s">
        <v>46948</v>
      </c>
      <c r="E9234" s="258">
        <v>6327</v>
      </c>
    </row>
    <row r="9235" spans="1:5" ht="14.5" x14ac:dyDescent="0.35">
      <c r="A9235" s="127" t="s">
        <v>46511</v>
      </c>
      <c r="B9235" s="128">
        <v>21348</v>
      </c>
      <c r="D9235" s="127" t="s">
        <v>46949</v>
      </c>
      <c r="E9235" s="258">
        <v>21348</v>
      </c>
    </row>
    <row r="9236" spans="1:5" ht="14.5" x14ac:dyDescent="0.35">
      <c r="A9236" s="127" t="s">
        <v>46512</v>
      </c>
      <c r="B9236" s="128">
        <v>28605</v>
      </c>
      <c r="D9236" s="127" t="s">
        <v>46950</v>
      </c>
      <c r="E9236" s="258">
        <v>28605</v>
      </c>
    </row>
    <row r="9237" spans="1:5" ht="14.5" x14ac:dyDescent="0.35">
      <c r="A9237" s="127" t="s">
        <v>46513</v>
      </c>
      <c r="B9237" s="128">
        <v>6720</v>
      </c>
      <c r="D9237" s="127" t="s">
        <v>46951</v>
      </c>
      <c r="E9237" s="258">
        <v>6720</v>
      </c>
    </row>
    <row r="9238" spans="1:5" ht="14.5" x14ac:dyDescent="0.35">
      <c r="A9238" s="127" t="s">
        <v>46514</v>
      </c>
      <c r="B9238" s="128">
        <v>210014</v>
      </c>
      <c r="D9238" s="127" t="s">
        <v>46952</v>
      </c>
      <c r="E9238" s="258">
        <v>210014</v>
      </c>
    </row>
    <row r="9239" spans="1:5" ht="14.5" x14ac:dyDescent="0.35">
      <c r="A9239" s="127" t="s">
        <v>46515</v>
      </c>
      <c r="B9239" s="128">
        <v>1757</v>
      </c>
      <c r="D9239" s="127" t="s">
        <v>46953</v>
      </c>
      <c r="E9239" s="258">
        <v>1757</v>
      </c>
    </row>
    <row r="9240" spans="1:5" ht="14.5" x14ac:dyDescent="0.35">
      <c r="A9240" s="127" t="s">
        <v>46516</v>
      </c>
      <c r="B9240" s="128">
        <v>72065</v>
      </c>
      <c r="D9240" s="127" t="s">
        <v>46954</v>
      </c>
      <c r="E9240" s="258">
        <v>72065</v>
      </c>
    </row>
    <row r="9241" spans="1:5" ht="14.5" x14ac:dyDescent="0.35">
      <c r="A9241" s="127" t="s">
        <v>46517</v>
      </c>
      <c r="B9241" s="128">
        <v>5489</v>
      </c>
      <c r="D9241" s="127" t="s">
        <v>46955</v>
      </c>
      <c r="E9241" s="258">
        <v>5489</v>
      </c>
    </row>
    <row r="9242" spans="1:5" ht="14.5" x14ac:dyDescent="0.35">
      <c r="A9242" s="127" t="s">
        <v>46518</v>
      </c>
      <c r="B9242" s="128">
        <v>137700</v>
      </c>
      <c r="D9242" s="127" t="s">
        <v>46956</v>
      </c>
      <c r="E9242" s="258">
        <v>137700</v>
      </c>
    </row>
    <row r="9243" spans="1:5" ht="14.5" x14ac:dyDescent="0.35">
      <c r="A9243" s="127" t="s">
        <v>46519</v>
      </c>
      <c r="B9243" s="128">
        <v>26827</v>
      </c>
      <c r="D9243" s="127" t="s">
        <v>46957</v>
      </c>
      <c r="E9243" s="258">
        <v>26827</v>
      </c>
    </row>
    <row r="9244" spans="1:5" ht="14.5" x14ac:dyDescent="0.35">
      <c r="A9244" s="127" t="s">
        <v>46520</v>
      </c>
      <c r="B9244" s="128">
        <v>92162</v>
      </c>
      <c r="D9244" s="127" t="s">
        <v>46958</v>
      </c>
      <c r="E9244" s="258">
        <v>92162</v>
      </c>
    </row>
    <row r="9245" spans="1:5" ht="14.5" x14ac:dyDescent="0.35">
      <c r="A9245" s="127" t="s">
        <v>46521</v>
      </c>
      <c r="B9245" s="128">
        <v>5769</v>
      </c>
      <c r="D9245" s="127" t="s">
        <v>46959</v>
      </c>
      <c r="E9245" s="258">
        <v>5769</v>
      </c>
    </row>
    <row r="9246" spans="1:5" ht="14.5" x14ac:dyDescent="0.35">
      <c r="A9246" s="127" t="s">
        <v>46522</v>
      </c>
      <c r="B9246" s="128">
        <v>208308</v>
      </c>
      <c r="D9246" s="127" t="s">
        <v>46960</v>
      </c>
      <c r="E9246" s="258">
        <v>208308</v>
      </c>
    </row>
    <row r="9247" spans="1:5" ht="14.5" x14ac:dyDescent="0.35">
      <c r="A9247" s="127" t="s">
        <v>46523</v>
      </c>
      <c r="B9247" s="128">
        <v>62224</v>
      </c>
      <c r="D9247" s="127" t="s">
        <v>46961</v>
      </c>
      <c r="E9247" s="258">
        <v>62224</v>
      </c>
    </row>
    <row r="9248" spans="1:5" ht="14.5" x14ac:dyDescent="0.35">
      <c r="A9248" s="127" t="s">
        <v>46524</v>
      </c>
      <c r="B9248" s="128">
        <v>6513</v>
      </c>
      <c r="D9248" s="127" t="s">
        <v>46962</v>
      </c>
      <c r="E9248" s="258">
        <v>6513</v>
      </c>
    </row>
    <row r="9249" spans="1:5" ht="14.5" x14ac:dyDescent="0.35">
      <c r="A9249" s="127" t="s">
        <v>46525</v>
      </c>
      <c r="B9249" s="128">
        <v>13925</v>
      </c>
      <c r="D9249" s="127" t="s">
        <v>46963</v>
      </c>
      <c r="E9249" s="258">
        <v>13925</v>
      </c>
    </row>
    <row r="9250" spans="1:5" ht="14.5" x14ac:dyDescent="0.35">
      <c r="A9250" s="127" t="s">
        <v>46526</v>
      </c>
      <c r="B9250" s="128">
        <v>6585</v>
      </c>
      <c r="D9250" s="127" t="s">
        <v>46964</v>
      </c>
      <c r="E9250" s="258">
        <v>6585</v>
      </c>
    </row>
    <row r="9251" spans="1:5" ht="14.5" x14ac:dyDescent="0.35">
      <c r="A9251" s="127" t="s">
        <v>46527</v>
      </c>
      <c r="B9251" s="128">
        <v>37165</v>
      </c>
      <c r="D9251" s="127" t="s">
        <v>46965</v>
      </c>
      <c r="E9251" s="258">
        <v>37165</v>
      </c>
    </row>
    <row r="9252" spans="1:5" ht="14.5" x14ac:dyDescent="0.35">
      <c r="A9252" s="127" t="s">
        <v>46528</v>
      </c>
      <c r="B9252" s="128">
        <v>2605</v>
      </c>
      <c r="D9252" s="127" t="s">
        <v>46966</v>
      </c>
      <c r="E9252" s="258">
        <v>2605</v>
      </c>
    </row>
    <row r="9253" spans="1:5" ht="14.5" x14ac:dyDescent="0.35">
      <c r="A9253" s="127" t="s">
        <v>46529</v>
      </c>
      <c r="B9253" s="128">
        <v>538</v>
      </c>
      <c r="D9253" s="127" t="s">
        <v>46967</v>
      </c>
      <c r="E9253" s="258">
        <v>538</v>
      </c>
    </row>
    <row r="9254" spans="1:5" ht="14.5" x14ac:dyDescent="0.35">
      <c r="A9254" s="127" t="s">
        <v>46530</v>
      </c>
      <c r="B9254" s="128">
        <v>378231</v>
      </c>
      <c r="D9254" s="127" t="s">
        <v>46968</v>
      </c>
      <c r="E9254" s="258">
        <v>378231</v>
      </c>
    </row>
    <row r="9255" spans="1:5" ht="14.5" x14ac:dyDescent="0.35">
      <c r="A9255" s="127" t="s">
        <v>46531</v>
      </c>
      <c r="B9255" s="128">
        <v>9635</v>
      </c>
      <c r="D9255" s="127" t="s">
        <v>46969</v>
      </c>
      <c r="E9255" s="258">
        <v>9635</v>
      </c>
    </row>
    <row r="9256" spans="1:5" ht="14.5" x14ac:dyDescent="0.35">
      <c r="A9256" s="127" t="s">
        <v>46532</v>
      </c>
      <c r="B9256" s="128">
        <v>10493</v>
      </c>
      <c r="D9256" s="127" t="s">
        <v>46970</v>
      </c>
      <c r="E9256" s="258">
        <v>10493</v>
      </c>
    </row>
    <row r="9257" spans="1:5" ht="14.5" x14ac:dyDescent="0.35">
      <c r="A9257" s="127" t="s">
        <v>46533</v>
      </c>
      <c r="B9257" s="128">
        <v>101849</v>
      </c>
      <c r="D9257" s="127" t="s">
        <v>46971</v>
      </c>
      <c r="E9257" s="258">
        <v>101849</v>
      </c>
    </row>
    <row r="9258" spans="1:5" ht="14.5" x14ac:dyDescent="0.35">
      <c r="A9258" s="127" t="s">
        <v>46534</v>
      </c>
      <c r="B9258" s="128">
        <v>4941</v>
      </c>
      <c r="D9258" s="127" t="s">
        <v>46972</v>
      </c>
      <c r="E9258" s="258">
        <v>4941</v>
      </c>
    </row>
    <row r="9259" spans="1:5" ht="14.5" x14ac:dyDescent="0.35">
      <c r="A9259" s="127" t="s">
        <v>46535</v>
      </c>
      <c r="B9259" s="128">
        <v>85670</v>
      </c>
      <c r="D9259" s="127" t="s">
        <v>46973</v>
      </c>
      <c r="E9259" s="258">
        <v>85670</v>
      </c>
    </row>
    <row r="9260" spans="1:5" ht="14.5" x14ac:dyDescent="0.35">
      <c r="A9260" s="127" t="s">
        <v>46536</v>
      </c>
      <c r="B9260" s="128">
        <v>1592</v>
      </c>
      <c r="D9260" s="127" t="s">
        <v>46974</v>
      </c>
      <c r="E9260" s="258">
        <v>1592</v>
      </c>
    </row>
    <row r="9261" spans="1:5" ht="14.5" x14ac:dyDescent="0.35">
      <c r="A9261" s="127" t="s">
        <v>46537</v>
      </c>
      <c r="B9261" s="128">
        <v>116694</v>
      </c>
      <c r="D9261" s="127" t="s">
        <v>46975</v>
      </c>
      <c r="E9261" s="258">
        <v>116694</v>
      </c>
    </row>
    <row r="9262" spans="1:5" ht="14.5" x14ac:dyDescent="0.35">
      <c r="A9262" s="127" t="s">
        <v>46538</v>
      </c>
      <c r="B9262" s="128">
        <v>22929</v>
      </c>
      <c r="D9262" s="127" t="s">
        <v>46976</v>
      </c>
      <c r="E9262" s="258">
        <v>22929</v>
      </c>
    </row>
    <row r="9263" spans="1:5" ht="14.5" x14ac:dyDescent="0.35">
      <c r="A9263" s="127" t="s">
        <v>46539</v>
      </c>
      <c r="B9263" s="128">
        <v>4414</v>
      </c>
      <c r="D9263" s="127" t="s">
        <v>46977</v>
      </c>
      <c r="E9263" s="258">
        <v>4414</v>
      </c>
    </row>
    <row r="9264" spans="1:5" ht="14.5" x14ac:dyDescent="0.35">
      <c r="A9264" s="127" t="s">
        <v>46540</v>
      </c>
      <c r="B9264" s="128">
        <v>46045</v>
      </c>
      <c r="D9264" s="127" t="s">
        <v>46978</v>
      </c>
      <c r="E9264" s="258">
        <v>46045</v>
      </c>
    </row>
    <row r="9265" spans="1:5" ht="14.5" x14ac:dyDescent="0.35">
      <c r="A9265" s="127" t="s">
        <v>46541</v>
      </c>
      <c r="B9265" s="128">
        <v>4342</v>
      </c>
      <c r="D9265" s="127" t="s">
        <v>46979</v>
      </c>
      <c r="E9265" s="258">
        <v>4342</v>
      </c>
    </row>
    <row r="9266" spans="1:5" ht="14.5" x14ac:dyDescent="0.35">
      <c r="A9266" s="127" t="s">
        <v>46542</v>
      </c>
      <c r="B9266" s="128">
        <v>60208</v>
      </c>
      <c r="D9266" s="127" t="s">
        <v>46980</v>
      </c>
      <c r="E9266" s="258">
        <v>60208</v>
      </c>
    </row>
    <row r="9267" spans="1:5" ht="14.5" x14ac:dyDescent="0.35">
      <c r="A9267" s="127" t="s">
        <v>46543</v>
      </c>
      <c r="B9267" s="128">
        <v>1505400</v>
      </c>
      <c r="D9267" s="127" t="s">
        <v>46981</v>
      </c>
      <c r="E9267" s="258">
        <v>1505400</v>
      </c>
    </row>
    <row r="9268" spans="1:5" ht="14.5" x14ac:dyDescent="0.35">
      <c r="A9268" s="127" t="s">
        <v>46544</v>
      </c>
      <c r="B9268" s="128">
        <v>17833</v>
      </c>
      <c r="D9268" s="127" t="s">
        <v>46982</v>
      </c>
      <c r="E9268" s="258">
        <v>17833</v>
      </c>
    </row>
    <row r="9269" spans="1:5" ht="14.5" x14ac:dyDescent="0.35">
      <c r="A9269" s="127" t="s">
        <v>46545</v>
      </c>
      <c r="B9269" s="128">
        <v>22950</v>
      </c>
      <c r="D9269" s="127" t="s">
        <v>46983</v>
      </c>
      <c r="E9269" s="258">
        <v>22950</v>
      </c>
    </row>
    <row r="9270" spans="1:5" ht="14.5" x14ac:dyDescent="0.35">
      <c r="A9270" s="127" t="s">
        <v>46546</v>
      </c>
      <c r="B9270" s="128">
        <v>4290</v>
      </c>
      <c r="D9270" s="127" t="s">
        <v>46984</v>
      </c>
      <c r="E9270" s="258">
        <v>4290</v>
      </c>
    </row>
    <row r="9271" spans="1:5" ht="14.5" x14ac:dyDescent="0.35">
      <c r="A9271" s="127" t="s">
        <v>46547</v>
      </c>
      <c r="B9271" s="128">
        <v>9883</v>
      </c>
      <c r="D9271" s="127" t="s">
        <v>46985</v>
      </c>
      <c r="E9271" s="258">
        <v>9883</v>
      </c>
    </row>
    <row r="9272" spans="1:5" ht="14.5" x14ac:dyDescent="0.35">
      <c r="A9272" s="127" t="s">
        <v>46548</v>
      </c>
      <c r="B9272" s="128">
        <v>13346</v>
      </c>
      <c r="D9272" s="127" t="s">
        <v>46986</v>
      </c>
      <c r="E9272" s="258">
        <v>13346</v>
      </c>
    </row>
    <row r="9273" spans="1:5" ht="14.5" x14ac:dyDescent="0.35">
      <c r="A9273" s="127" t="s">
        <v>46549</v>
      </c>
      <c r="B9273" s="128">
        <v>2109</v>
      </c>
      <c r="D9273" s="127" t="s">
        <v>46987</v>
      </c>
      <c r="E9273" s="258">
        <v>2109</v>
      </c>
    </row>
    <row r="9274" spans="1:5" ht="14.5" x14ac:dyDescent="0.35">
      <c r="A9274" s="127" t="s">
        <v>46550</v>
      </c>
      <c r="B9274" s="128">
        <v>3897</v>
      </c>
      <c r="D9274" s="127" t="s">
        <v>46988</v>
      </c>
      <c r="E9274" s="258">
        <v>3897</v>
      </c>
    </row>
    <row r="9275" spans="1:5" ht="14.5" x14ac:dyDescent="0.35">
      <c r="A9275" s="127" t="s">
        <v>46551</v>
      </c>
      <c r="B9275" s="128">
        <v>18381</v>
      </c>
      <c r="D9275" s="127" t="s">
        <v>46989</v>
      </c>
      <c r="E9275" s="258">
        <v>18381</v>
      </c>
    </row>
    <row r="9276" spans="1:5" ht="14.5" x14ac:dyDescent="0.35">
      <c r="A9276" s="127" t="s">
        <v>46552</v>
      </c>
      <c r="B9276" s="128">
        <v>2254</v>
      </c>
      <c r="D9276" s="127" t="s">
        <v>46990</v>
      </c>
      <c r="E9276" s="258">
        <v>2254</v>
      </c>
    </row>
    <row r="9277" spans="1:5" ht="14.5" x14ac:dyDescent="0.35">
      <c r="A9277" s="127" t="s">
        <v>46553</v>
      </c>
      <c r="B9277" s="128">
        <v>10079</v>
      </c>
      <c r="D9277" s="127" t="s">
        <v>46991</v>
      </c>
      <c r="E9277" s="258">
        <v>10079</v>
      </c>
    </row>
    <row r="9278" spans="1:5" ht="14.5" x14ac:dyDescent="0.35">
      <c r="A9278" s="127" t="s">
        <v>46554</v>
      </c>
      <c r="B9278" s="128">
        <v>8239</v>
      </c>
      <c r="D9278" s="127" t="s">
        <v>46992</v>
      </c>
      <c r="E9278" s="258">
        <v>8239</v>
      </c>
    </row>
    <row r="9279" spans="1:5" ht="14.5" x14ac:dyDescent="0.35">
      <c r="A9279" s="127" t="s">
        <v>46555</v>
      </c>
      <c r="B9279" s="128">
        <v>3711</v>
      </c>
      <c r="D9279" s="127" t="s">
        <v>46993</v>
      </c>
      <c r="E9279" s="258">
        <v>3711</v>
      </c>
    </row>
    <row r="9280" spans="1:5" ht="14.5" x14ac:dyDescent="0.35">
      <c r="A9280" s="127" t="s">
        <v>46556</v>
      </c>
      <c r="B9280" s="128">
        <v>6771</v>
      </c>
      <c r="D9280" s="127" t="s">
        <v>46994</v>
      </c>
      <c r="E9280" s="258">
        <v>6771</v>
      </c>
    </row>
    <row r="9281" spans="1:5" ht="14.5" x14ac:dyDescent="0.35">
      <c r="A9281" s="127" t="s">
        <v>46557</v>
      </c>
      <c r="B9281" s="128">
        <v>1344</v>
      </c>
      <c r="D9281" s="127" t="s">
        <v>46995</v>
      </c>
      <c r="E9281" s="258">
        <v>1344</v>
      </c>
    </row>
    <row r="9282" spans="1:5" ht="14.5" x14ac:dyDescent="0.35">
      <c r="A9282" s="127" t="s">
        <v>46558</v>
      </c>
      <c r="B9282" s="128">
        <v>8642</v>
      </c>
      <c r="D9282" s="127" t="s">
        <v>46996</v>
      </c>
      <c r="E9282" s="258">
        <v>8642</v>
      </c>
    </row>
    <row r="9283" spans="1:5" ht="14.5" x14ac:dyDescent="0.35">
      <c r="A9283" s="127" t="s">
        <v>46559</v>
      </c>
      <c r="B9283" s="128">
        <v>1261</v>
      </c>
      <c r="D9283" s="127" t="s">
        <v>46997</v>
      </c>
      <c r="E9283" s="258">
        <v>1261</v>
      </c>
    </row>
    <row r="9284" spans="1:5" ht="14.5" x14ac:dyDescent="0.35">
      <c r="A9284" s="127" t="s">
        <v>46560</v>
      </c>
      <c r="B9284" s="128">
        <v>7939</v>
      </c>
      <c r="D9284" s="127" t="s">
        <v>46998</v>
      </c>
      <c r="E9284" s="258">
        <v>7939</v>
      </c>
    </row>
    <row r="9285" spans="1:5" ht="14.5" x14ac:dyDescent="0.35">
      <c r="A9285" s="127" t="s">
        <v>46561</v>
      </c>
      <c r="B9285" s="128">
        <v>5893</v>
      </c>
      <c r="D9285" s="127" t="s">
        <v>46999</v>
      </c>
      <c r="E9285" s="258">
        <v>5893</v>
      </c>
    </row>
    <row r="9286" spans="1:5" ht="14.5" x14ac:dyDescent="0.35">
      <c r="A9286" s="127" t="s">
        <v>46562</v>
      </c>
      <c r="B9286" s="128">
        <v>37816</v>
      </c>
      <c r="D9286" s="127" t="s">
        <v>47000</v>
      </c>
      <c r="E9286" s="258">
        <v>37816</v>
      </c>
    </row>
    <row r="9287" spans="1:5" ht="14.5" x14ac:dyDescent="0.35">
      <c r="A9287" s="127" t="s">
        <v>46563</v>
      </c>
      <c r="B9287" s="128">
        <v>7991</v>
      </c>
      <c r="D9287" s="127" t="s">
        <v>47001</v>
      </c>
      <c r="E9287" s="258">
        <v>7991</v>
      </c>
    </row>
    <row r="9288" spans="1:5" ht="14.5" x14ac:dyDescent="0.35">
      <c r="A9288" s="127" t="s">
        <v>46564</v>
      </c>
      <c r="B9288" s="128">
        <v>2946</v>
      </c>
      <c r="D9288" s="127" t="s">
        <v>47002</v>
      </c>
      <c r="E9288" s="258">
        <v>2946</v>
      </c>
    </row>
    <row r="9289" spans="1:5" ht="14.5" x14ac:dyDescent="0.35">
      <c r="A9289" s="127" t="s">
        <v>46565</v>
      </c>
      <c r="B9289" s="128">
        <v>2336</v>
      </c>
      <c r="D9289" s="127" t="s">
        <v>47003</v>
      </c>
      <c r="E9289" s="258">
        <v>2336</v>
      </c>
    </row>
    <row r="9290" spans="1:5" ht="14.5" x14ac:dyDescent="0.35">
      <c r="A9290" s="127" t="s">
        <v>46566</v>
      </c>
      <c r="B9290" s="128">
        <v>131673</v>
      </c>
      <c r="D9290" s="127" t="s">
        <v>47004</v>
      </c>
      <c r="E9290" s="258">
        <v>131673</v>
      </c>
    </row>
    <row r="9291" spans="1:5" ht="14.5" x14ac:dyDescent="0.35">
      <c r="A9291" s="127" t="s">
        <v>46567</v>
      </c>
      <c r="B9291" s="128">
        <v>5169</v>
      </c>
      <c r="D9291" s="127" t="s">
        <v>47005</v>
      </c>
      <c r="E9291" s="258">
        <v>5169</v>
      </c>
    </row>
    <row r="9292" spans="1:5" ht="14.5" x14ac:dyDescent="0.35">
      <c r="A9292" s="127" t="s">
        <v>46568</v>
      </c>
      <c r="B9292" s="128">
        <v>149868</v>
      </c>
      <c r="D9292" s="127" t="s">
        <v>47006</v>
      </c>
      <c r="E9292" s="258">
        <v>149868</v>
      </c>
    </row>
    <row r="9293" spans="1:5" ht="14.5" x14ac:dyDescent="0.35">
      <c r="A9293" s="127" t="s">
        <v>46569</v>
      </c>
      <c r="B9293" s="128">
        <v>10317</v>
      </c>
      <c r="D9293" s="127" t="s">
        <v>47007</v>
      </c>
      <c r="E9293" s="258">
        <v>10317</v>
      </c>
    </row>
    <row r="9294" spans="1:5" ht="14.5" x14ac:dyDescent="0.35">
      <c r="A9294" s="127" t="s">
        <v>46570</v>
      </c>
      <c r="B9294" s="128">
        <v>275411</v>
      </c>
      <c r="D9294" s="127" t="s">
        <v>47008</v>
      </c>
      <c r="E9294" s="258">
        <v>275411</v>
      </c>
    </row>
    <row r="9295" spans="1:5" ht="14.5" x14ac:dyDescent="0.35">
      <c r="A9295" s="127" t="s">
        <v>46571</v>
      </c>
      <c r="B9295" s="128">
        <v>4218</v>
      </c>
      <c r="D9295" s="127" t="s">
        <v>47009</v>
      </c>
      <c r="E9295" s="258">
        <v>4218</v>
      </c>
    </row>
    <row r="9296" spans="1:5" ht="14.5" x14ac:dyDescent="0.35">
      <c r="A9296" s="127" t="s">
        <v>46572</v>
      </c>
      <c r="B9296" s="128">
        <v>7516</v>
      </c>
      <c r="D9296" s="127" t="s">
        <v>47010</v>
      </c>
      <c r="E9296" s="258">
        <v>7516</v>
      </c>
    </row>
    <row r="9297" spans="1:5" ht="14.5" x14ac:dyDescent="0.35">
      <c r="A9297" s="127" t="s">
        <v>46573</v>
      </c>
      <c r="B9297" s="128">
        <v>3815</v>
      </c>
      <c r="D9297" s="127" t="s">
        <v>47011</v>
      </c>
      <c r="E9297" s="258">
        <v>3815</v>
      </c>
    </row>
    <row r="9298" spans="1:5" ht="14.5" x14ac:dyDescent="0.35">
      <c r="A9298" s="127" t="s">
        <v>46574</v>
      </c>
      <c r="B9298" s="128">
        <v>1850</v>
      </c>
      <c r="D9298" s="127" t="s">
        <v>47012</v>
      </c>
      <c r="E9298" s="258">
        <v>1850</v>
      </c>
    </row>
    <row r="9299" spans="1:5" ht="14.5" x14ac:dyDescent="0.35">
      <c r="A9299" s="127" t="s">
        <v>46575</v>
      </c>
      <c r="B9299" s="128">
        <v>13315</v>
      </c>
      <c r="D9299" s="127" t="s">
        <v>47013</v>
      </c>
      <c r="E9299" s="258">
        <v>13315</v>
      </c>
    </row>
    <row r="9300" spans="1:5" ht="14.5" x14ac:dyDescent="0.35">
      <c r="A9300" s="127" t="s">
        <v>46576</v>
      </c>
      <c r="B9300" s="128">
        <v>13863</v>
      </c>
      <c r="D9300" s="127" t="s">
        <v>47014</v>
      </c>
      <c r="E9300" s="258">
        <v>13863</v>
      </c>
    </row>
    <row r="9301" spans="1:5" ht="14.5" x14ac:dyDescent="0.35">
      <c r="A9301" s="127" t="s">
        <v>46577</v>
      </c>
      <c r="B9301" s="128">
        <v>281862</v>
      </c>
      <c r="D9301" s="127" t="s">
        <v>47015</v>
      </c>
      <c r="E9301" s="258">
        <v>281862</v>
      </c>
    </row>
    <row r="9302" spans="1:5" ht="14.5" x14ac:dyDescent="0.35">
      <c r="A9302" s="127" t="s">
        <v>46578</v>
      </c>
      <c r="B9302" s="128">
        <v>1664</v>
      </c>
      <c r="D9302" s="127" t="s">
        <v>47016</v>
      </c>
      <c r="E9302" s="258">
        <v>1664</v>
      </c>
    </row>
    <row r="9303" spans="1:5" ht="14.5" x14ac:dyDescent="0.35">
      <c r="A9303" s="127" t="s">
        <v>46579</v>
      </c>
      <c r="B9303" s="128">
        <v>75456</v>
      </c>
      <c r="D9303" s="127" t="s">
        <v>47017</v>
      </c>
      <c r="E9303" s="258">
        <v>75456</v>
      </c>
    </row>
    <row r="9304" spans="1:5" ht="14.5" x14ac:dyDescent="0.35">
      <c r="A9304" s="127" t="s">
        <v>46580</v>
      </c>
      <c r="B9304" s="128">
        <v>128737</v>
      </c>
      <c r="D9304" s="127" t="s">
        <v>47018</v>
      </c>
      <c r="E9304" s="258">
        <v>128737</v>
      </c>
    </row>
    <row r="9305" spans="1:5" ht="14.5" x14ac:dyDescent="0.35">
      <c r="A9305" s="127" t="s">
        <v>46581</v>
      </c>
      <c r="B9305" s="128">
        <v>3928</v>
      </c>
      <c r="D9305" s="127" t="s">
        <v>47019</v>
      </c>
      <c r="E9305" s="258">
        <v>3928</v>
      </c>
    </row>
    <row r="9306" spans="1:5" ht="14.5" x14ac:dyDescent="0.35">
      <c r="A9306" s="127" t="s">
        <v>46582</v>
      </c>
      <c r="B9306" s="128">
        <v>12705</v>
      </c>
      <c r="D9306" s="127" t="s">
        <v>47020</v>
      </c>
      <c r="E9306" s="258">
        <v>12705</v>
      </c>
    </row>
    <row r="9307" spans="1:5" ht="14.5" x14ac:dyDescent="0.35">
      <c r="A9307" s="127" t="s">
        <v>46583</v>
      </c>
      <c r="B9307" s="128">
        <v>5314</v>
      </c>
      <c r="D9307" s="127" t="s">
        <v>47021</v>
      </c>
      <c r="E9307" s="258">
        <v>5314</v>
      </c>
    </row>
    <row r="9308" spans="1:5" ht="14.5" x14ac:dyDescent="0.35">
      <c r="A9308" s="127" t="s">
        <v>46584</v>
      </c>
      <c r="B9308" s="128">
        <v>53488</v>
      </c>
      <c r="D9308" s="127" t="s">
        <v>47022</v>
      </c>
      <c r="E9308" s="258">
        <v>53488</v>
      </c>
    </row>
    <row r="9309" spans="1:5" ht="14.5" x14ac:dyDescent="0.35">
      <c r="A9309" s="127" t="s">
        <v>46585</v>
      </c>
      <c r="B9309" s="128">
        <v>7753</v>
      </c>
      <c r="D9309" s="127" t="s">
        <v>47023</v>
      </c>
      <c r="E9309" s="258">
        <v>7753</v>
      </c>
    </row>
    <row r="9310" spans="1:5" ht="14.5" x14ac:dyDescent="0.35">
      <c r="A9310" s="127" t="s">
        <v>46586</v>
      </c>
      <c r="B9310" s="128">
        <v>100505</v>
      </c>
      <c r="D9310" s="127" t="s">
        <v>47024</v>
      </c>
      <c r="E9310" s="258">
        <v>100505</v>
      </c>
    </row>
    <row r="9311" spans="1:5" ht="14.5" x14ac:dyDescent="0.35">
      <c r="A9311" s="127" t="s">
        <v>46587</v>
      </c>
      <c r="B9311" s="128">
        <v>16334</v>
      </c>
      <c r="D9311" s="127" t="s">
        <v>47025</v>
      </c>
      <c r="E9311" s="258">
        <v>16334</v>
      </c>
    </row>
    <row r="9312" spans="1:5" ht="14.5" x14ac:dyDescent="0.35">
      <c r="A9312" s="127" t="s">
        <v>46588</v>
      </c>
      <c r="B9312" s="128">
        <v>44070</v>
      </c>
      <c r="D9312" s="127" t="s">
        <v>47026</v>
      </c>
      <c r="E9312" s="258">
        <v>44070</v>
      </c>
    </row>
    <row r="9313" spans="1:5" ht="14.5" x14ac:dyDescent="0.35">
      <c r="A9313" s="127" t="s">
        <v>46589</v>
      </c>
      <c r="B9313" s="128">
        <v>4135</v>
      </c>
      <c r="D9313" s="127" t="s">
        <v>47027</v>
      </c>
      <c r="E9313" s="258">
        <v>4135</v>
      </c>
    </row>
    <row r="9314" spans="1:5" ht="14.5" x14ac:dyDescent="0.35">
      <c r="A9314" s="127" t="s">
        <v>46590</v>
      </c>
      <c r="B9314" s="128">
        <v>7547</v>
      </c>
      <c r="D9314" s="127" t="s">
        <v>47028</v>
      </c>
      <c r="E9314" s="258">
        <v>7547</v>
      </c>
    </row>
    <row r="9315" spans="1:5" ht="14.5" x14ac:dyDescent="0.35">
      <c r="A9315" s="127" t="s">
        <v>46591</v>
      </c>
      <c r="B9315" s="128">
        <v>21430</v>
      </c>
      <c r="D9315" s="127" t="s">
        <v>47029</v>
      </c>
      <c r="E9315" s="258">
        <v>21430</v>
      </c>
    </row>
    <row r="9316" spans="1:5" ht="14.5" x14ac:dyDescent="0.35">
      <c r="A9316" s="127" t="s">
        <v>46592</v>
      </c>
      <c r="B9316" s="128">
        <v>158242</v>
      </c>
      <c r="D9316" s="127" t="s">
        <v>47030</v>
      </c>
      <c r="E9316" s="258">
        <v>158242</v>
      </c>
    </row>
    <row r="9317" spans="1:5" ht="14.5" x14ac:dyDescent="0.35">
      <c r="A9317" s="127" t="s">
        <v>46593</v>
      </c>
      <c r="B9317" s="128">
        <v>46221</v>
      </c>
      <c r="D9317" s="127" t="s">
        <v>47031</v>
      </c>
      <c r="E9317" s="258">
        <v>46221</v>
      </c>
    </row>
    <row r="9318" spans="1:5" ht="14.5" x14ac:dyDescent="0.35">
      <c r="A9318" s="127" t="s">
        <v>46594</v>
      </c>
      <c r="B9318" s="128">
        <v>18587</v>
      </c>
      <c r="D9318" s="127" t="s">
        <v>47032</v>
      </c>
      <c r="E9318" s="258">
        <v>18587</v>
      </c>
    </row>
    <row r="9319" spans="1:5" ht="14.5" x14ac:dyDescent="0.35">
      <c r="A9319" s="127" t="s">
        <v>46595</v>
      </c>
      <c r="B9319" s="128">
        <v>71373</v>
      </c>
      <c r="D9319" s="127" t="s">
        <v>47033</v>
      </c>
      <c r="E9319" s="258">
        <v>71373</v>
      </c>
    </row>
    <row r="9320" spans="1:5" ht="14.5" x14ac:dyDescent="0.35">
      <c r="A9320" s="127" t="s">
        <v>46596</v>
      </c>
      <c r="B9320" s="128">
        <v>216692</v>
      </c>
      <c r="D9320" s="127" t="s">
        <v>47034</v>
      </c>
      <c r="E9320" s="258">
        <v>216692</v>
      </c>
    </row>
    <row r="9321" spans="1:5" ht="14.5" x14ac:dyDescent="0.35">
      <c r="A9321" s="127" t="s">
        <v>46597</v>
      </c>
      <c r="B9321" s="128">
        <v>115557</v>
      </c>
      <c r="D9321" s="127" t="s">
        <v>47035</v>
      </c>
      <c r="E9321" s="258">
        <v>115557</v>
      </c>
    </row>
    <row r="9322" spans="1:5" ht="14.5" x14ac:dyDescent="0.35">
      <c r="A9322" s="127" t="s">
        <v>46598</v>
      </c>
      <c r="B9322" s="128">
        <v>190237</v>
      </c>
      <c r="D9322" s="127" t="s">
        <v>47036</v>
      </c>
      <c r="E9322" s="258">
        <v>190237</v>
      </c>
    </row>
    <row r="9323" spans="1:5" ht="14.5" x14ac:dyDescent="0.35">
      <c r="A9323" s="127" t="s">
        <v>46599</v>
      </c>
      <c r="B9323" s="128">
        <v>5128</v>
      </c>
      <c r="D9323" s="127" t="s">
        <v>47037</v>
      </c>
      <c r="E9323" s="258">
        <v>5128</v>
      </c>
    </row>
    <row r="9324" spans="1:5" ht="14.5" x14ac:dyDescent="0.35">
      <c r="A9324" s="127" t="s">
        <v>46600</v>
      </c>
      <c r="B9324" s="128">
        <v>78041</v>
      </c>
      <c r="D9324" s="127" t="s">
        <v>47038</v>
      </c>
      <c r="E9324" s="258">
        <v>78041</v>
      </c>
    </row>
    <row r="9325" spans="1:5" ht="14.5" x14ac:dyDescent="0.35">
      <c r="A9325" s="127" t="s">
        <v>46601</v>
      </c>
      <c r="B9325" s="128">
        <v>14070</v>
      </c>
      <c r="D9325" s="127" t="s">
        <v>47039</v>
      </c>
      <c r="E9325" s="258">
        <v>14070</v>
      </c>
    </row>
    <row r="9326" spans="1:5" ht="14.5" x14ac:dyDescent="0.35">
      <c r="A9326" s="127" t="s">
        <v>46602</v>
      </c>
      <c r="B9326" s="128">
        <v>5334</v>
      </c>
      <c r="D9326" s="127" t="s">
        <v>47040</v>
      </c>
      <c r="E9326" s="258">
        <v>5334</v>
      </c>
    </row>
    <row r="9327" spans="1:5" ht="14.5" x14ac:dyDescent="0.35">
      <c r="A9327" s="127" t="s">
        <v>46603</v>
      </c>
      <c r="B9327" s="128">
        <v>81349</v>
      </c>
      <c r="D9327" s="127" t="s">
        <v>47041</v>
      </c>
      <c r="E9327" s="258">
        <v>81349</v>
      </c>
    </row>
    <row r="9328" spans="1:5" ht="14.5" x14ac:dyDescent="0.35">
      <c r="A9328" s="127" t="s">
        <v>46604</v>
      </c>
      <c r="B9328" s="128">
        <v>30290</v>
      </c>
      <c r="D9328" s="127" t="s">
        <v>47042</v>
      </c>
      <c r="E9328" s="258">
        <v>30290</v>
      </c>
    </row>
    <row r="9329" spans="1:5" ht="14.5" x14ac:dyDescent="0.35">
      <c r="A9329" s="127" t="s">
        <v>46605</v>
      </c>
      <c r="B9329" s="128">
        <v>56703</v>
      </c>
      <c r="D9329" s="127" t="s">
        <v>47043</v>
      </c>
      <c r="E9329" s="258">
        <v>56703</v>
      </c>
    </row>
    <row r="9330" spans="1:5" ht="14.5" x14ac:dyDescent="0.35">
      <c r="A9330" s="127" t="s">
        <v>46606</v>
      </c>
      <c r="B9330" s="128">
        <v>84874</v>
      </c>
      <c r="D9330" s="127" t="s">
        <v>47044</v>
      </c>
      <c r="E9330" s="258">
        <v>84874</v>
      </c>
    </row>
    <row r="9331" spans="1:5" ht="14.5" x14ac:dyDescent="0.35">
      <c r="A9331" s="127" t="s">
        <v>46607</v>
      </c>
      <c r="B9331" s="128">
        <v>58026</v>
      </c>
      <c r="D9331" s="127" t="s">
        <v>47045</v>
      </c>
      <c r="E9331" s="258">
        <v>58026</v>
      </c>
    </row>
    <row r="9332" spans="1:5" ht="14.5" x14ac:dyDescent="0.35">
      <c r="A9332" s="127" t="s">
        <v>46608</v>
      </c>
      <c r="B9332" s="128">
        <v>75652</v>
      </c>
      <c r="D9332" s="127" t="s">
        <v>47046</v>
      </c>
      <c r="E9332" s="258">
        <v>75652</v>
      </c>
    </row>
    <row r="9333" spans="1:5" ht="14.5" x14ac:dyDescent="0.35">
      <c r="A9333" s="127" t="s">
        <v>46609</v>
      </c>
      <c r="B9333" s="128">
        <v>12592</v>
      </c>
      <c r="D9333" s="127" t="s">
        <v>47047</v>
      </c>
      <c r="E9333" s="258">
        <v>12592</v>
      </c>
    </row>
    <row r="9334" spans="1:5" ht="14.5" x14ac:dyDescent="0.35">
      <c r="A9334" s="127" t="s">
        <v>46610</v>
      </c>
      <c r="B9334" s="128">
        <v>16985</v>
      </c>
      <c r="D9334" s="127" t="s">
        <v>47048</v>
      </c>
      <c r="E9334" s="258">
        <v>16985</v>
      </c>
    </row>
    <row r="9335" spans="1:5" ht="14.5" x14ac:dyDescent="0.35">
      <c r="A9335" s="127" t="s">
        <v>46611</v>
      </c>
      <c r="B9335" s="128">
        <v>20024</v>
      </c>
      <c r="D9335" s="127" t="s">
        <v>47049</v>
      </c>
      <c r="E9335" s="258">
        <v>20024</v>
      </c>
    </row>
    <row r="9336" spans="1:5" ht="14.5" x14ac:dyDescent="0.35">
      <c r="A9336" s="127" t="s">
        <v>46612</v>
      </c>
      <c r="B9336" s="128">
        <v>34063</v>
      </c>
      <c r="D9336" s="127" t="s">
        <v>47050</v>
      </c>
      <c r="E9336" s="258">
        <v>34063</v>
      </c>
    </row>
    <row r="9337" spans="1:5" ht="14.5" x14ac:dyDescent="0.35">
      <c r="A9337" s="127" t="s">
        <v>46613</v>
      </c>
      <c r="B9337" s="128">
        <v>4652</v>
      </c>
      <c r="D9337" s="127" t="s">
        <v>47051</v>
      </c>
      <c r="E9337" s="258">
        <v>4652</v>
      </c>
    </row>
    <row r="9338" spans="1:5" ht="14.5" x14ac:dyDescent="0.35">
      <c r="A9338" s="127" t="s">
        <v>46614</v>
      </c>
      <c r="B9338" s="128">
        <v>6409</v>
      </c>
      <c r="D9338" s="127" t="s">
        <v>47052</v>
      </c>
      <c r="E9338" s="258">
        <v>6409</v>
      </c>
    </row>
    <row r="9339" spans="1:5" ht="14.5" x14ac:dyDescent="0.35">
      <c r="A9339" s="127" t="s">
        <v>46615</v>
      </c>
      <c r="B9339" s="128">
        <v>7288</v>
      </c>
      <c r="D9339" s="127" t="s">
        <v>47053</v>
      </c>
      <c r="E9339" s="258">
        <v>7288</v>
      </c>
    </row>
    <row r="9340" spans="1:5" ht="14.5" x14ac:dyDescent="0.35">
      <c r="A9340" s="127" t="s">
        <v>46616</v>
      </c>
      <c r="B9340" s="128">
        <v>10834</v>
      </c>
      <c r="D9340" s="127" t="s">
        <v>47054</v>
      </c>
      <c r="E9340" s="258">
        <v>10834</v>
      </c>
    </row>
    <row r="9341" spans="1:5" ht="14.5" x14ac:dyDescent="0.35">
      <c r="A9341" s="127" t="s">
        <v>46617</v>
      </c>
      <c r="B9341" s="128">
        <v>1230</v>
      </c>
      <c r="D9341" s="127" t="s">
        <v>47055</v>
      </c>
      <c r="E9341" s="258">
        <v>1230</v>
      </c>
    </row>
    <row r="9342" spans="1:5" ht="14.5" x14ac:dyDescent="0.35">
      <c r="A9342" s="127" t="s">
        <v>46618</v>
      </c>
      <c r="B9342" s="128">
        <v>2884</v>
      </c>
      <c r="D9342" s="127" t="s">
        <v>47056</v>
      </c>
      <c r="E9342" s="258">
        <v>2884</v>
      </c>
    </row>
    <row r="9343" spans="1:5" ht="14.5" x14ac:dyDescent="0.35">
      <c r="A9343" s="127" t="s">
        <v>46619</v>
      </c>
      <c r="B9343" s="128">
        <v>52465</v>
      </c>
      <c r="D9343" s="127" t="s">
        <v>47057</v>
      </c>
      <c r="E9343" s="258">
        <v>52465</v>
      </c>
    </row>
    <row r="9344" spans="1:5" ht="14.5" x14ac:dyDescent="0.35">
      <c r="A9344" s="127" t="s">
        <v>46620</v>
      </c>
      <c r="B9344" s="128">
        <v>9873</v>
      </c>
      <c r="D9344" s="127" t="s">
        <v>47058</v>
      </c>
      <c r="E9344" s="258">
        <v>9873</v>
      </c>
    </row>
    <row r="9345" spans="1:5" ht="14.5" x14ac:dyDescent="0.35">
      <c r="A9345" s="127" t="s">
        <v>46621</v>
      </c>
      <c r="B9345" s="128">
        <v>13749</v>
      </c>
      <c r="D9345" s="127" t="s">
        <v>47059</v>
      </c>
      <c r="E9345" s="258">
        <v>13749</v>
      </c>
    </row>
    <row r="9346" spans="1:5" ht="14.5" x14ac:dyDescent="0.35">
      <c r="A9346" s="127" t="s">
        <v>46622</v>
      </c>
      <c r="B9346" s="128">
        <v>1667405</v>
      </c>
      <c r="D9346" s="127" t="s">
        <v>47060</v>
      </c>
      <c r="E9346" s="258">
        <v>1667405</v>
      </c>
    </row>
    <row r="9347" spans="1:5" ht="14.5" x14ac:dyDescent="0.35">
      <c r="A9347" s="127" t="s">
        <v>46623</v>
      </c>
      <c r="B9347" s="128">
        <v>4714</v>
      </c>
      <c r="D9347" s="127" t="s">
        <v>47061</v>
      </c>
      <c r="E9347" s="258">
        <v>4714</v>
      </c>
    </row>
    <row r="9348" spans="1:5" ht="14.5" x14ac:dyDescent="0.35">
      <c r="A9348" s="127" t="s">
        <v>46624</v>
      </c>
      <c r="B9348" s="128">
        <v>18091</v>
      </c>
      <c r="D9348" s="127" t="s">
        <v>47062</v>
      </c>
      <c r="E9348" s="258">
        <v>18091</v>
      </c>
    </row>
    <row r="9349" spans="1:5" ht="14.5" x14ac:dyDescent="0.35">
      <c r="A9349" s="127" t="s">
        <v>46625</v>
      </c>
      <c r="B9349" s="128">
        <v>12581</v>
      </c>
      <c r="D9349" s="127" t="s">
        <v>47063</v>
      </c>
      <c r="E9349" s="258">
        <v>12581</v>
      </c>
    </row>
    <row r="9350" spans="1:5" ht="14.5" x14ac:dyDescent="0.35">
      <c r="A9350" s="127" t="s">
        <v>46626</v>
      </c>
      <c r="B9350" s="128">
        <v>6420</v>
      </c>
      <c r="D9350" s="127" t="s">
        <v>47064</v>
      </c>
      <c r="E9350" s="258">
        <v>6420</v>
      </c>
    </row>
    <row r="9351" spans="1:5" ht="14.5" x14ac:dyDescent="0.35">
      <c r="A9351" s="127" t="s">
        <v>46627</v>
      </c>
      <c r="B9351" s="128">
        <v>10617</v>
      </c>
      <c r="D9351" s="127" t="s">
        <v>47065</v>
      </c>
      <c r="E9351" s="258">
        <v>10617</v>
      </c>
    </row>
    <row r="9352" spans="1:5" ht="14.5" x14ac:dyDescent="0.35">
      <c r="A9352" s="127" t="s">
        <v>46628</v>
      </c>
      <c r="B9352" s="128">
        <v>9500</v>
      </c>
      <c r="D9352" s="127" t="s">
        <v>47066</v>
      </c>
      <c r="E9352" s="258">
        <v>9500</v>
      </c>
    </row>
    <row r="9353" spans="1:5" ht="14.5" x14ac:dyDescent="0.35">
      <c r="A9353" s="127" t="s">
        <v>46629</v>
      </c>
      <c r="B9353" s="128">
        <v>7567</v>
      </c>
      <c r="D9353" s="127" t="s">
        <v>47067</v>
      </c>
      <c r="E9353" s="258">
        <v>7567</v>
      </c>
    </row>
    <row r="9354" spans="1:5" ht="14.5" x14ac:dyDescent="0.35">
      <c r="A9354" s="127" t="s">
        <v>46630</v>
      </c>
      <c r="B9354" s="128">
        <v>17853</v>
      </c>
      <c r="D9354" s="127" t="s">
        <v>47068</v>
      </c>
      <c r="E9354" s="258">
        <v>17853</v>
      </c>
    </row>
    <row r="9355" spans="1:5" ht="14.5" x14ac:dyDescent="0.35">
      <c r="A9355" s="127" t="s">
        <v>46631</v>
      </c>
      <c r="B9355" s="128">
        <v>1571</v>
      </c>
      <c r="D9355" s="127" t="s">
        <v>47069</v>
      </c>
      <c r="E9355" s="258">
        <v>1571</v>
      </c>
    </row>
    <row r="9356" spans="1:5" ht="14.5" x14ac:dyDescent="0.35">
      <c r="A9356" s="127" t="s">
        <v>46632</v>
      </c>
      <c r="B9356" s="128">
        <v>11113</v>
      </c>
      <c r="D9356" s="127" t="s">
        <v>47070</v>
      </c>
      <c r="E9356" s="258">
        <v>11113</v>
      </c>
    </row>
    <row r="9357" spans="1:5" ht="14.5" x14ac:dyDescent="0.35">
      <c r="A9357" s="127" t="s">
        <v>46633</v>
      </c>
      <c r="B9357" s="128">
        <v>6616</v>
      </c>
      <c r="D9357" s="127" t="s">
        <v>47071</v>
      </c>
      <c r="E9357" s="258">
        <v>6616</v>
      </c>
    </row>
    <row r="9358" spans="1:5" ht="14.5" x14ac:dyDescent="0.35">
      <c r="A9358" s="127" t="s">
        <v>46634</v>
      </c>
      <c r="B9358" s="128">
        <v>3184</v>
      </c>
      <c r="D9358" s="127" t="s">
        <v>47072</v>
      </c>
      <c r="E9358" s="258">
        <v>3184</v>
      </c>
    </row>
    <row r="9359" spans="1:5" ht="14.5" x14ac:dyDescent="0.35">
      <c r="A9359" s="127" t="s">
        <v>46635</v>
      </c>
      <c r="B9359" s="128">
        <v>7433</v>
      </c>
      <c r="D9359" s="127" t="s">
        <v>47073</v>
      </c>
      <c r="E9359" s="258">
        <v>7433</v>
      </c>
    </row>
    <row r="9360" spans="1:5" ht="14.5" x14ac:dyDescent="0.35">
      <c r="A9360" s="127" t="s">
        <v>46636</v>
      </c>
      <c r="B9360" s="128">
        <v>1985</v>
      </c>
      <c r="D9360" s="127" t="s">
        <v>47074</v>
      </c>
      <c r="E9360" s="258">
        <v>1985</v>
      </c>
    </row>
    <row r="9361" spans="1:5" ht="14.5" x14ac:dyDescent="0.35">
      <c r="A9361" s="127" t="s">
        <v>46637</v>
      </c>
      <c r="B9361" s="128">
        <v>11692</v>
      </c>
      <c r="D9361" s="127" t="s">
        <v>47075</v>
      </c>
      <c r="E9361" s="258">
        <v>11692</v>
      </c>
    </row>
    <row r="9362" spans="1:5" ht="14.5" x14ac:dyDescent="0.35">
      <c r="A9362" s="127" t="s">
        <v>46638</v>
      </c>
      <c r="B9362" s="128">
        <v>2347</v>
      </c>
      <c r="D9362" s="127" t="s">
        <v>47076</v>
      </c>
      <c r="E9362" s="258">
        <v>2347</v>
      </c>
    </row>
    <row r="9363" spans="1:5" ht="14.5" x14ac:dyDescent="0.35">
      <c r="A9363" s="127" t="s">
        <v>46639</v>
      </c>
      <c r="B9363" s="128">
        <v>1675</v>
      </c>
      <c r="D9363" s="127" t="s">
        <v>47077</v>
      </c>
      <c r="E9363" s="258">
        <v>1675</v>
      </c>
    </row>
    <row r="9364" spans="1:5" ht="14.5" x14ac:dyDescent="0.35">
      <c r="A9364" s="127" t="s">
        <v>46640</v>
      </c>
      <c r="B9364" s="128">
        <v>49208</v>
      </c>
      <c r="D9364" s="127" t="s">
        <v>47078</v>
      </c>
      <c r="E9364" s="258">
        <v>49208</v>
      </c>
    </row>
    <row r="9365" spans="1:5" ht="14.5" x14ac:dyDescent="0.35">
      <c r="A9365" s="127" t="s">
        <v>46641</v>
      </c>
      <c r="B9365" s="128">
        <v>185389</v>
      </c>
      <c r="D9365" s="127" t="s">
        <v>47079</v>
      </c>
      <c r="E9365" s="258">
        <v>185389</v>
      </c>
    </row>
    <row r="9366" spans="1:5" ht="14.5" x14ac:dyDescent="0.35">
      <c r="A9366" s="127" t="s">
        <v>46642</v>
      </c>
      <c r="B9366" s="128">
        <v>2843</v>
      </c>
      <c r="D9366" s="127" t="s">
        <v>47080</v>
      </c>
      <c r="E9366" s="258">
        <v>2843</v>
      </c>
    </row>
    <row r="9367" spans="1:5" ht="14.5" x14ac:dyDescent="0.35">
      <c r="A9367" s="127" t="s">
        <v>46643</v>
      </c>
      <c r="B9367" s="128">
        <v>9883</v>
      </c>
      <c r="D9367" s="127" t="s">
        <v>47081</v>
      </c>
      <c r="E9367" s="258">
        <v>9883</v>
      </c>
    </row>
    <row r="9368" spans="1:5" ht="14.5" x14ac:dyDescent="0.35">
      <c r="A9368" s="127" t="s">
        <v>46644</v>
      </c>
      <c r="B9368" s="128">
        <v>91159</v>
      </c>
      <c r="D9368" s="127" t="s">
        <v>47082</v>
      </c>
      <c r="E9368" s="258">
        <v>91159</v>
      </c>
    </row>
    <row r="9369" spans="1:5" ht="14.5" x14ac:dyDescent="0.35">
      <c r="A9369" s="127" t="s">
        <v>46645</v>
      </c>
      <c r="B9369" s="128">
        <v>110398</v>
      </c>
      <c r="D9369" s="127" t="s">
        <v>47083</v>
      </c>
      <c r="E9369" s="258">
        <v>110398</v>
      </c>
    </row>
    <row r="9370" spans="1:5" ht="14.5" x14ac:dyDescent="0.35">
      <c r="A9370" s="127" t="s">
        <v>46646</v>
      </c>
      <c r="B9370" s="128">
        <v>11320</v>
      </c>
      <c r="D9370" s="127" t="s">
        <v>47084</v>
      </c>
      <c r="E9370" s="258">
        <v>11320</v>
      </c>
    </row>
    <row r="9371" spans="1:5" ht="14.5" x14ac:dyDescent="0.35">
      <c r="A9371" s="127" t="s">
        <v>46647</v>
      </c>
      <c r="B9371" s="128">
        <v>52061</v>
      </c>
      <c r="D9371" s="127" t="s">
        <v>47085</v>
      </c>
      <c r="E9371" s="258">
        <v>52061</v>
      </c>
    </row>
    <row r="9372" spans="1:5" ht="14.5" x14ac:dyDescent="0.35">
      <c r="A9372" s="127" t="s">
        <v>46648</v>
      </c>
      <c r="B9372" s="128">
        <v>21410</v>
      </c>
      <c r="D9372" s="127" t="s">
        <v>47086</v>
      </c>
      <c r="E9372" s="258">
        <v>21410</v>
      </c>
    </row>
    <row r="9373" spans="1:5" ht="14.5" x14ac:dyDescent="0.35">
      <c r="A9373" s="127" t="s">
        <v>46649</v>
      </c>
      <c r="B9373" s="128">
        <v>2116</v>
      </c>
      <c r="D9373" s="127" t="s">
        <v>47087</v>
      </c>
      <c r="E9373" s="258">
        <v>2116</v>
      </c>
    </row>
    <row r="9374" spans="1:5" ht="14.5" x14ac:dyDescent="0.35">
      <c r="A9374" s="127" t="s">
        <v>46650</v>
      </c>
      <c r="B9374" s="128">
        <v>1415</v>
      </c>
      <c r="D9374" s="127" t="s">
        <v>47088</v>
      </c>
      <c r="E9374" s="258">
        <v>1415</v>
      </c>
    </row>
    <row r="9375" spans="1:5" ht="14.5" x14ac:dyDescent="0.35">
      <c r="A9375" s="127" t="s">
        <v>46651</v>
      </c>
      <c r="B9375" s="128">
        <v>4323</v>
      </c>
      <c r="D9375" s="127" t="s">
        <v>47089</v>
      </c>
      <c r="E9375" s="258">
        <v>4323</v>
      </c>
    </row>
    <row r="9376" spans="1:5" ht="14.5" x14ac:dyDescent="0.35">
      <c r="A9376" s="127" t="s">
        <v>46652</v>
      </c>
      <c r="B9376" s="128">
        <v>9336</v>
      </c>
      <c r="D9376" s="127" t="s">
        <v>47090</v>
      </c>
      <c r="E9376" s="258">
        <v>9336</v>
      </c>
    </row>
    <row r="9377" spans="1:5" ht="14.5" x14ac:dyDescent="0.35">
      <c r="A9377" s="127" t="s">
        <v>46653</v>
      </c>
      <c r="B9377" s="128">
        <v>5967</v>
      </c>
      <c r="D9377" s="127" t="s">
        <v>47091</v>
      </c>
      <c r="E9377" s="258">
        <v>5967</v>
      </c>
    </row>
    <row r="9378" spans="1:5" ht="14.5" x14ac:dyDescent="0.35">
      <c r="A9378" s="127" t="s">
        <v>46654</v>
      </c>
      <c r="B9378" s="128">
        <v>20026</v>
      </c>
      <c r="D9378" s="127" t="s">
        <v>47092</v>
      </c>
      <c r="E9378" s="258">
        <v>20026</v>
      </c>
    </row>
    <row r="9379" spans="1:5" ht="14.5" x14ac:dyDescent="0.35">
      <c r="A9379" s="127" t="s">
        <v>46655</v>
      </c>
      <c r="B9379" s="128">
        <v>12670</v>
      </c>
      <c r="D9379" s="127" t="s">
        <v>47093</v>
      </c>
      <c r="E9379" s="258">
        <v>12670</v>
      </c>
    </row>
    <row r="9380" spans="1:5" ht="14.5" x14ac:dyDescent="0.35">
      <c r="A9380" s="127" t="s">
        <v>46656</v>
      </c>
      <c r="B9380" s="128">
        <v>459</v>
      </c>
      <c r="D9380" s="127" t="s">
        <v>47094</v>
      </c>
      <c r="E9380" s="258">
        <v>459</v>
      </c>
    </row>
    <row r="9381" spans="1:5" ht="14.5" x14ac:dyDescent="0.35">
      <c r="A9381" s="127" t="s">
        <v>46657</v>
      </c>
      <c r="B9381" s="128">
        <v>41200</v>
      </c>
      <c r="D9381" s="127" t="s">
        <v>47095</v>
      </c>
      <c r="E9381" s="258">
        <v>41200</v>
      </c>
    </row>
    <row r="9382" spans="1:5" ht="14.5" x14ac:dyDescent="0.35">
      <c r="A9382" s="127" t="s">
        <v>46658</v>
      </c>
      <c r="B9382" s="128">
        <v>14722</v>
      </c>
      <c r="D9382" s="127" t="s">
        <v>47096</v>
      </c>
      <c r="E9382" s="258">
        <v>14722</v>
      </c>
    </row>
    <row r="9383" spans="1:5" ht="14.5" x14ac:dyDescent="0.35">
      <c r="A9383" s="127" t="s">
        <v>46659</v>
      </c>
      <c r="B9383" s="128">
        <v>1325</v>
      </c>
      <c r="D9383" s="127" t="s">
        <v>47097</v>
      </c>
      <c r="E9383" s="258">
        <v>1325</v>
      </c>
    </row>
    <row r="9384" spans="1:5" ht="14.5" x14ac:dyDescent="0.35">
      <c r="A9384" s="127" t="s">
        <v>46660</v>
      </c>
      <c r="B9384" s="128">
        <v>2155</v>
      </c>
      <c r="D9384" s="127" t="s">
        <v>47098</v>
      </c>
      <c r="E9384" s="258">
        <v>2155</v>
      </c>
    </row>
    <row r="9385" spans="1:5" ht="14.5" x14ac:dyDescent="0.35">
      <c r="A9385" s="127" t="s">
        <v>46661</v>
      </c>
      <c r="B9385" s="128">
        <v>37801</v>
      </c>
      <c r="D9385" s="127" t="s">
        <v>47099</v>
      </c>
      <c r="E9385" s="258">
        <v>37801</v>
      </c>
    </row>
    <row r="9386" spans="1:5" ht="14.5" x14ac:dyDescent="0.35">
      <c r="A9386" s="127" t="s">
        <v>46662</v>
      </c>
      <c r="B9386" s="128">
        <v>1512</v>
      </c>
      <c r="D9386" s="127" t="s">
        <v>47100</v>
      </c>
      <c r="E9386" s="258">
        <v>1512</v>
      </c>
    </row>
    <row r="9387" spans="1:5" ht="14.5" x14ac:dyDescent="0.35">
      <c r="A9387" s="127" t="s">
        <v>46663</v>
      </c>
      <c r="B9387" s="128">
        <v>110938</v>
      </c>
      <c r="D9387" s="127" t="s">
        <v>47101</v>
      </c>
      <c r="E9387" s="258">
        <v>110938</v>
      </c>
    </row>
    <row r="9388" spans="1:5" ht="14.5" x14ac:dyDescent="0.35">
      <c r="A9388" s="127" t="s">
        <v>46664</v>
      </c>
      <c r="B9388" s="128">
        <v>17620</v>
      </c>
      <c r="D9388" s="127" t="s">
        <v>47102</v>
      </c>
      <c r="E9388" s="258">
        <v>17620</v>
      </c>
    </row>
    <row r="9389" spans="1:5" ht="14.5" x14ac:dyDescent="0.35">
      <c r="A9389" s="127" t="s">
        <v>46665</v>
      </c>
      <c r="B9389" s="128">
        <v>2746</v>
      </c>
      <c r="D9389" s="127" t="s">
        <v>47103</v>
      </c>
      <c r="E9389" s="258">
        <v>2746</v>
      </c>
    </row>
    <row r="9390" spans="1:5" ht="14.5" x14ac:dyDescent="0.35">
      <c r="A9390" s="127" t="s">
        <v>46666</v>
      </c>
      <c r="B9390" s="128">
        <v>1302</v>
      </c>
      <c r="D9390" s="127" t="s">
        <v>47104</v>
      </c>
      <c r="E9390" s="258">
        <v>1302</v>
      </c>
    </row>
    <row r="9391" spans="1:5" ht="14.5" x14ac:dyDescent="0.35">
      <c r="A9391" s="127" t="s">
        <v>46667</v>
      </c>
      <c r="B9391" s="128">
        <v>1373</v>
      </c>
      <c r="D9391" s="127" t="s">
        <v>47105</v>
      </c>
      <c r="E9391" s="258">
        <v>1373</v>
      </c>
    </row>
    <row r="9392" spans="1:5" ht="14.5" x14ac:dyDescent="0.35">
      <c r="A9392" s="127" t="s">
        <v>46668</v>
      </c>
      <c r="B9392" s="128">
        <v>25958</v>
      </c>
      <c r="D9392" s="127" t="s">
        <v>47106</v>
      </c>
      <c r="E9392" s="258">
        <v>25958</v>
      </c>
    </row>
    <row r="9393" spans="1:5" ht="14.5" x14ac:dyDescent="0.35">
      <c r="A9393" s="127" t="s">
        <v>46669</v>
      </c>
      <c r="B9393" s="128">
        <v>685</v>
      </c>
      <c r="D9393" s="127" t="s">
        <v>47107</v>
      </c>
      <c r="E9393" s="258">
        <v>685</v>
      </c>
    </row>
    <row r="9394" spans="1:5" ht="14.5" x14ac:dyDescent="0.35">
      <c r="A9394" s="127" t="s">
        <v>46670</v>
      </c>
      <c r="B9394" s="128">
        <v>7508</v>
      </c>
      <c r="D9394" s="127" t="s">
        <v>47108</v>
      </c>
      <c r="E9394" s="258">
        <v>7508</v>
      </c>
    </row>
    <row r="9395" spans="1:5" ht="14.5" x14ac:dyDescent="0.35">
      <c r="A9395" s="127" t="s">
        <v>46671</v>
      </c>
      <c r="B9395" s="128">
        <v>9304</v>
      </c>
      <c r="D9395" s="127" t="s">
        <v>47109</v>
      </c>
      <c r="E9395" s="258">
        <v>9304</v>
      </c>
    </row>
    <row r="9396" spans="1:5" ht="14.5" x14ac:dyDescent="0.35">
      <c r="A9396" s="127" t="s">
        <v>46672</v>
      </c>
      <c r="B9396" s="128">
        <v>29502</v>
      </c>
      <c r="D9396" s="127" t="s">
        <v>47110</v>
      </c>
      <c r="E9396" s="258">
        <v>29502</v>
      </c>
    </row>
    <row r="9397" spans="1:5" ht="14.5" x14ac:dyDescent="0.35">
      <c r="A9397" s="127" t="s">
        <v>46673</v>
      </c>
      <c r="B9397" s="128">
        <v>1874</v>
      </c>
      <c r="D9397" s="127" t="s">
        <v>47111</v>
      </c>
      <c r="E9397" s="258">
        <v>1874</v>
      </c>
    </row>
    <row r="9398" spans="1:5" ht="14.5" x14ac:dyDescent="0.35">
      <c r="A9398" s="127" t="s">
        <v>46674</v>
      </c>
      <c r="B9398" s="128">
        <v>4129</v>
      </c>
      <c r="D9398" s="127" t="s">
        <v>47112</v>
      </c>
      <c r="E9398" s="258">
        <v>4129</v>
      </c>
    </row>
    <row r="9399" spans="1:5" ht="14.5" x14ac:dyDescent="0.35">
      <c r="A9399" s="127" t="s">
        <v>46675</v>
      </c>
      <c r="B9399" s="128">
        <v>45173</v>
      </c>
      <c r="D9399" s="127" t="s">
        <v>47113</v>
      </c>
      <c r="E9399" s="258">
        <v>45173</v>
      </c>
    </row>
    <row r="9400" spans="1:5" ht="14.5" x14ac:dyDescent="0.35">
      <c r="A9400" s="127" t="s">
        <v>46676</v>
      </c>
      <c r="B9400" s="128">
        <v>17070</v>
      </c>
      <c r="D9400" s="127" t="s">
        <v>47114</v>
      </c>
      <c r="E9400" s="258">
        <v>17070</v>
      </c>
    </row>
    <row r="9401" spans="1:5" ht="14.5" x14ac:dyDescent="0.35">
      <c r="A9401" s="127" t="s">
        <v>46677</v>
      </c>
      <c r="B9401" s="128">
        <v>7175</v>
      </c>
      <c r="D9401" s="127" t="s">
        <v>47115</v>
      </c>
      <c r="E9401" s="258">
        <v>7175</v>
      </c>
    </row>
    <row r="9402" spans="1:5" ht="14.5" x14ac:dyDescent="0.35">
      <c r="A9402" s="127" t="s">
        <v>46678</v>
      </c>
      <c r="B9402" s="128">
        <v>365</v>
      </c>
      <c r="D9402" s="127" t="s">
        <v>47116</v>
      </c>
      <c r="E9402" s="258">
        <v>365</v>
      </c>
    </row>
    <row r="9403" spans="1:5" ht="14.5" x14ac:dyDescent="0.35">
      <c r="A9403" s="127" t="s">
        <v>46679</v>
      </c>
      <c r="B9403" s="128">
        <v>161303</v>
      </c>
      <c r="D9403" s="127" t="s">
        <v>47117</v>
      </c>
      <c r="E9403" s="258">
        <v>161303</v>
      </c>
    </row>
    <row r="9404" spans="1:5" ht="14.5" x14ac:dyDescent="0.35">
      <c r="A9404" s="127" t="s">
        <v>46680</v>
      </c>
      <c r="B9404" s="128">
        <v>3024</v>
      </c>
      <c r="D9404" s="127" t="s">
        <v>47118</v>
      </c>
      <c r="E9404" s="258">
        <v>3024</v>
      </c>
    </row>
    <row r="9405" spans="1:5" ht="14.5" x14ac:dyDescent="0.35">
      <c r="A9405" s="127" t="s">
        <v>46681</v>
      </c>
      <c r="B9405" s="128">
        <v>59633</v>
      </c>
      <c r="D9405" s="127" t="s">
        <v>47119</v>
      </c>
      <c r="E9405" s="258">
        <v>59633</v>
      </c>
    </row>
    <row r="9406" spans="1:5" ht="14.5" x14ac:dyDescent="0.35">
      <c r="A9406" s="127" t="s">
        <v>46682</v>
      </c>
      <c r="B9406" s="128">
        <v>9876</v>
      </c>
      <c r="D9406" s="127" t="s">
        <v>47120</v>
      </c>
      <c r="E9406" s="258">
        <v>9876</v>
      </c>
    </row>
    <row r="9407" spans="1:5" ht="14.5" x14ac:dyDescent="0.35">
      <c r="A9407" s="127" t="s">
        <v>46683</v>
      </c>
      <c r="B9407" s="128">
        <v>7204</v>
      </c>
      <c r="D9407" s="127" t="s">
        <v>47121</v>
      </c>
      <c r="E9407" s="258">
        <v>7204</v>
      </c>
    </row>
    <row r="9408" spans="1:5" ht="14.5" x14ac:dyDescent="0.35">
      <c r="A9408" s="127" t="s">
        <v>46684</v>
      </c>
      <c r="B9408" s="128">
        <v>656</v>
      </c>
      <c r="D9408" s="127" t="s">
        <v>47122</v>
      </c>
      <c r="E9408" s="258">
        <v>656</v>
      </c>
    </row>
    <row r="9409" spans="1:5" ht="14.5" x14ac:dyDescent="0.35">
      <c r="A9409" s="127" t="s">
        <v>46685</v>
      </c>
      <c r="B9409" s="128">
        <v>30849</v>
      </c>
      <c r="D9409" s="127" t="s">
        <v>47123</v>
      </c>
      <c r="E9409" s="258">
        <v>30849</v>
      </c>
    </row>
    <row r="9410" spans="1:5" ht="14.5" x14ac:dyDescent="0.35">
      <c r="A9410" s="127" t="s">
        <v>46686</v>
      </c>
      <c r="B9410" s="128">
        <v>104962</v>
      </c>
      <c r="D9410" s="127" t="s">
        <v>47124</v>
      </c>
      <c r="E9410" s="258">
        <v>104962</v>
      </c>
    </row>
    <row r="9411" spans="1:5" ht="14.5" x14ac:dyDescent="0.35">
      <c r="A9411" s="127" t="s">
        <v>46687</v>
      </c>
      <c r="B9411" s="128">
        <v>2084</v>
      </c>
      <c r="D9411" s="127" t="s">
        <v>47125</v>
      </c>
      <c r="E9411" s="258">
        <v>2084</v>
      </c>
    </row>
    <row r="9412" spans="1:5" ht="14.5" x14ac:dyDescent="0.35">
      <c r="A9412" s="127" t="s">
        <v>46688</v>
      </c>
      <c r="B9412" s="128">
        <v>720</v>
      </c>
      <c r="D9412" s="127" t="s">
        <v>47126</v>
      </c>
      <c r="E9412" s="258">
        <v>720</v>
      </c>
    </row>
    <row r="9413" spans="1:5" ht="14.5" x14ac:dyDescent="0.35">
      <c r="A9413" s="127" t="s">
        <v>46689</v>
      </c>
      <c r="B9413" s="128">
        <v>1389</v>
      </c>
      <c r="D9413" s="127" t="s">
        <v>47127</v>
      </c>
      <c r="E9413" s="258">
        <v>1389</v>
      </c>
    </row>
    <row r="9414" spans="1:5" ht="14.5" x14ac:dyDescent="0.35">
      <c r="A9414" s="127" t="s">
        <v>46690</v>
      </c>
      <c r="B9414" s="128">
        <v>1341</v>
      </c>
      <c r="D9414" s="127" t="s">
        <v>47128</v>
      </c>
      <c r="E9414" s="258">
        <v>1341</v>
      </c>
    </row>
    <row r="9415" spans="1:5" ht="14.5" x14ac:dyDescent="0.35">
      <c r="A9415" s="127" t="s">
        <v>46691</v>
      </c>
      <c r="B9415" s="128">
        <v>3218</v>
      </c>
      <c r="D9415" s="127" t="s">
        <v>47129</v>
      </c>
      <c r="E9415" s="258">
        <v>3218</v>
      </c>
    </row>
    <row r="9416" spans="1:5" ht="14.5" x14ac:dyDescent="0.35">
      <c r="A9416" s="127" t="s">
        <v>46692</v>
      </c>
      <c r="B9416" s="128">
        <v>846</v>
      </c>
      <c r="D9416" s="127" t="s">
        <v>47130</v>
      </c>
      <c r="E9416" s="258">
        <v>846</v>
      </c>
    </row>
    <row r="9417" spans="1:5" ht="14.5" x14ac:dyDescent="0.35">
      <c r="A9417" s="127" t="s">
        <v>46693</v>
      </c>
      <c r="B9417" s="128">
        <v>3063</v>
      </c>
      <c r="D9417" s="127" t="s">
        <v>47131</v>
      </c>
      <c r="E9417" s="258">
        <v>3063</v>
      </c>
    </row>
    <row r="9418" spans="1:5" ht="14.5" x14ac:dyDescent="0.35">
      <c r="A9418" s="127" t="s">
        <v>46694</v>
      </c>
      <c r="B9418" s="128">
        <v>174587</v>
      </c>
      <c r="D9418" s="127" t="s">
        <v>47132</v>
      </c>
      <c r="E9418" s="258">
        <v>174587</v>
      </c>
    </row>
    <row r="9419" spans="1:5" ht="14.5" x14ac:dyDescent="0.35">
      <c r="A9419" s="127" t="s">
        <v>46695</v>
      </c>
      <c r="B9419" s="128">
        <v>1693</v>
      </c>
      <c r="D9419" s="127" t="s">
        <v>47133</v>
      </c>
      <c r="E9419" s="258">
        <v>1693</v>
      </c>
    </row>
    <row r="9420" spans="1:5" ht="14.5" x14ac:dyDescent="0.35">
      <c r="A9420" s="127" t="s">
        <v>46696</v>
      </c>
      <c r="B9420" s="128">
        <v>100238</v>
      </c>
      <c r="D9420" s="127" t="s">
        <v>47134</v>
      </c>
      <c r="E9420" s="258">
        <v>100238</v>
      </c>
    </row>
    <row r="9421" spans="1:5" ht="14.5" x14ac:dyDescent="0.35">
      <c r="A9421" s="127" t="s">
        <v>46697</v>
      </c>
      <c r="B9421" s="128">
        <v>6083</v>
      </c>
      <c r="D9421" s="127" t="s">
        <v>47135</v>
      </c>
      <c r="E9421" s="258">
        <v>6083</v>
      </c>
    </row>
    <row r="9422" spans="1:5" ht="14.5" x14ac:dyDescent="0.35">
      <c r="A9422" s="127" t="s">
        <v>46698</v>
      </c>
      <c r="B9422" s="128">
        <v>5492</v>
      </c>
      <c r="D9422" s="127" t="s">
        <v>47136</v>
      </c>
      <c r="E9422" s="258">
        <v>5492</v>
      </c>
    </row>
    <row r="9423" spans="1:5" ht="14.5" x14ac:dyDescent="0.35">
      <c r="A9423" s="127" t="s">
        <v>46699</v>
      </c>
      <c r="B9423" s="128">
        <v>5053</v>
      </c>
      <c r="D9423" s="127" t="s">
        <v>47137</v>
      </c>
      <c r="E9423" s="258">
        <v>5053</v>
      </c>
    </row>
    <row r="9424" spans="1:5" ht="14.5" x14ac:dyDescent="0.35">
      <c r="A9424" s="127" t="s">
        <v>46700</v>
      </c>
      <c r="B9424" s="128">
        <v>22766</v>
      </c>
      <c r="D9424" s="127" t="s">
        <v>47138</v>
      </c>
      <c r="E9424" s="258">
        <v>22766</v>
      </c>
    </row>
    <row r="9425" spans="1:5" ht="14.5" x14ac:dyDescent="0.35">
      <c r="A9425" s="127" t="s">
        <v>46701</v>
      </c>
      <c r="B9425" s="128">
        <v>2756</v>
      </c>
      <c r="D9425" s="127" t="s">
        <v>47139</v>
      </c>
      <c r="E9425" s="258">
        <v>2756</v>
      </c>
    </row>
    <row r="9426" spans="1:5" ht="14.5" x14ac:dyDescent="0.35">
      <c r="A9426" s="127" t="s">
        <v>46702</v>
      </c>
      <c r="B9426" s="128">
        <v>228596</v>
      </c>
      <c r="D9426" s="127" t="s">
        <v>47140</v>
      </c>
      <c r="E9426" s="258">
        <v>228596</v>
      </c>
    </row>
    <row r="9427" spans="1:5" ht="14.5" x14ac:dyDescent="0.35">
      <c r="A9427" s="127" t="s">
        <v>46703</v>
      </c>
      <c r="B9427" s="128">
        <v>1557</v>
      </c>
      <c r="D9427" s="127" t="s">
        <v>47141</v>
      </c>
      <c r="E9427" s="258">
        <v>1557</v>
      </c>
    </row>
    <row r="9428" spans="1:5" ht="14.5" x14ac:dyDescent="0.35">
      <c r="A9428" s="127" t="s">
        <v>46704</v>
      </c>
      <c r="B9428" s="128">
        <v>3767</v>
      </c>
      <c r="D9428" s="127" t="s">
        <v>47142</v>
      </c>
      <c r="E9428" s="258">
        <v>3767</v>
      </c>
    </row>
    <row r="9429" spans="1:5" ht="14.5" x14ac:dyDescent="0.35">
      <c r="A9429" s="127" t="s">
        <v>46705</v>
      </c>
      <c r="B9429" s="128">
        <v>4248</v>
      </c>
      <c r="D9429" s="127" t="s">
        <v>47143</v>
      </c>
      <c r="E9429" s="258">
        <v>4248</v>
      </c>
    </row>
    <row r="9430" spans="1:5" ht="14.5" x14ac:dyDescent="0.35">
      <c r="A9430" s="127" t="s">
        <v>46706</v>
      </c>
      <c r="B9430" s="128">
        <v>1367</v>
      </c>
      <c r="D9430" s="127" t="s">
        <v>47144</v>
      </c>
      <c r="E9430" s="258">
        <v>1367</v>
      </c>
    </row>
    <row r="9431" spans="1:5" ht="14.5" x14ac:dyDescent="0.35">
      <c r="A9431" s="127" t="s">
        <v>46707</v>
      </c>
      <c r="B9431" s="128">
        <v>6671</v>
      </c>
      <c r="D9431" s="127" t="s">
        <v>47145</v>
      </c>
      <c r="E9431" s="258">
        <v>6671</v>
      </c>
    </row>
    <row r="9432" spans="1:5" ht="14.5" x14ac:dyDescent="0.35">
      <c r="A9432" s="127" t="s">
        <v>46708</v>
      </c>
      <c r="B9432" s="128">
        <v>8939</v>
      </c>
      <c r="D9432" s="127" t="s">
        <v>47146</v>
      </c>
      <c r="E9432" s="258">
        <v>8939</v>
      </c>
    </row>
    <row r="9433" spans="1:5" ht="14.5" x14ac:dyDescent="0.35">
      <c r="A9433" s="127" t="s">
        <v>46709</v>
      </c>
      <c r="B9433" s="128">
        <v>549</v>
      </c>
      <c r="D9433" s="127" t="s">
        <v>47147</v>
      </c>
      <c r="E9433" s="258">
        <v>549</v>
      </c>
    </row>
    <row r="9434" spans="1:5" ht="14.5" x14ac:dyDescent="0.35">
      <c r="A9434" s="127" t="s">
        <v>46710</v>
      </c>
      <c r="B9434" s="128">
        <v>43031</v>
      </c>
      <c r="D9434" s="127" t="s">
        <v>47148</v>
      </c>
      <c r="E9434" s="258">
        <v>43031</v>
      </c>
    </row>
    <row r="9435" spans="1:5" ht="14.5" x14ac:dyDescent="0.35">
      <c r="A9435" s="127" t="s">
        <v>46711</v>
      </c>
      <c r="B9435" s="128">
        <v>8383</v>
      </c>
      <c r="D9435" s="127" t="s">
        <v>47149</v>
      </c>
      <c r="E9435" s="258">
        <v>8383</v>
      </c>
    </row>
    <row r="9436" spans="1:5" ht="14.5" x14ac:dyDescent="0.35">
      <c r="A9436" s="127" t="s">
        <v>46712</v>
      </c>
      <c r="B9436" s="128">
        <v>28801</v>
      </c>
      <c r="D9436" s="127" t="s">
        <v>47150</v>
      </c>
      <c r="E9436" s="258">
        <v>28801</v>
      </c>
    </row>
    <row r="9437" spans="1:5" ht="14.5" x14ac:dyDescent="0.35">
      <c r="A9437" s="127" t="s">
        <v>46713</v>
      </c>
      <c r="B9437" s="128">
        <v>1803</v>
      </c>
      <c r="D9437" s="127" t="s">
        <v>47151</v>
      </c>
      <c r="E9437" s="258">
        <v>1803</v>
      </c>
    </row>
    <row r="9438" spans="1:5" ht="14.5" x14ac:dyDescent="0.35">
      <c r="A9438" s="127" t="s">
        <v>46714</v>
      </c>
      <c r="B9438" s="128">
        <v>65096</v>
      </c>
      <c r="D9438" s="127" t="s">
        <v>47152</v>
      </c>
      <c r="E9438" s="258">
        <v>65096</v>
      </c>
    </row>
    <row r="9439" spans="1:5" ht="14.5" x14ac:dyDescent="0.35">
      <c r="A9439" s="127" t="s">
        <v>46715</v>
      </c>
      <c r="B9439" s="128">
        <v>19445</v>
      </c>
      <c r="D9439" s="127" t="s">
        <v>47153</v>
      </c>
      <c r="E9439" s="258">
        <v>19445</v>
      </c>
    </row>
    <row r="9440" spans="1:5" ht="14.5" x14ac:dyDescent="0.35">
      <c r="A9440" s="127" t="s">
        <v>46716</v>
      </c>
      <c r="B9440" s="128">
        <v>2035</v>
      </c>
      <c r="D9440" s="127" t="s">
        <v>47154</v>
      </c>
      <c r="E9440" s="258">
        <v>2035</v>
      </c>
    </row>
    <row r="9441" spans="1:5" ht="14.5" x14ac:dyDescent="0.35">
      <c r="A9441" s="127" t="s">
        <v>46717</v>
      </c>
      <c r="B9441" s="128">
        <v>4352</v>
      </c>
      <c r="D9441" s="127" t="s">
        <v>47155</v>
      </c>
      <c r="E9441" s="258">
        <v>4352</v>
      </c>
    </row>
    <row r="9442" spans="1:5" ht="14.5" x14ac:dyDescent="0.35">
      <c r="A9442" s="127" t="s">
        <v>46718</v>
      </c>
      <c r="B9442" s="128">
        <v>2058</v>
      </c>
      <c r="D9442" s="127" t="s">
        <v>47156</v>
      </c>
      <c r="E9442" s="258">
        <v>2058</v>
      </c>
    </row>
    <row r="9443" spans="1:5" ht="14.5" x14ac:dyDescent="0.35">
      <c r="A9443" s="127" t="s">
        <v>46719</v>
      </c>
      <c r="B9443" s="128">
        <v>11614</v>
      </c>
      <c r="D9443" s="127" t="s">
        <v>47157</v>
      </c>
      <c r="E9443" s="258">
        <v>11614</v>
      </c>
    </row>
    <row r="9444" spans="1:5" ht="14.5" x14ac:dyDescent="0.35">
      <c r="A9444" s="127" t="s">
        <v>46720</v>
      </c>
      <c r="B9444" s="128">
        <v>168</v>
      </c>
      <c r="D9444" s="127" t="s">
        <v>47158</v>
      </c>
      <c r="E9444" s="258">
        <v>168</v>
      </c>
    </row>
    <row r="9445" spans="1:5" ht="14.5" x14ac:dyDescent="0.35">
      <c r="A9445" s="127" t="s">
        <v>46721</v>
      </c>
      <c r="B9445" s="128">
        <v>118197</v>
      </c>
      <c r="D9445" s="127" t="s">
        <v>47159</v>
      </c>
      <c r="E9445" s="258">
        <v>118197</v>
      </c>
    </row>
    <row r="9446" spans="1:5" ht="14.5" x14ac:dyDescent="0.35">
      <c r="A9446" s="127" t="s">
        <v>46722</v>
      </c>
      <c r="B9446" s="128">
        <v>3279</v>
      </c>
      <c r="D9446" s="127" t="s">
        <v>47160</v>
      </c>
      <c r="E9446" s="258">
        <v>3279</v>
      </c>
    </row>
    <row r="9447" spans="1:5" ht="14.5" x14ac:dyDescent="0.35">
      <c r="A9447" s="127" t="s">
        <v>46723</v>
      </c>
      <c r="B9447" s="128">
        <v>1544</v>
      </c>
      <c r="D9447" s="127" t="s">
        <v>47161</v>
      </c>
      <c r="E9447" s="258">
        <v>1544</v>
      </c>
    </row>
    <row r="9448" spans="1:5" ht="14.5" x14ac:dyDescent="0.35">
      <c r="A9448" s="127" t="s">
        <v>46724</v>
      </c>
      <c r="B9448" s="128">
        <v>498</v>
      </c>
      <c r="D9448" s="127" t="s">
        <v>47162</v>
      </c>
      <c r="E9448" s="258">
        <v>498</v>
      </c>
    </row>
    <row r="9449" spans="1:5" ht="14.5" x14ac:dyDescent="0.35">
      <c r="A9449" s="127" t="s">
        <v>46725</v>
      </c>
      <c r="B9449" s="128">
        <v>1379</v>
      </c>
      <c r="D9449" s="127" t="s">
        <v>47163</v>
      </c>
      <c r="E9449" s="258">
        <v>1379</v>
      </c>
    </row>
    <row r="9450" spans="1:5" ht="14.5" x14ac:dyDescent="0.35">
      <c r="A9450" s="127" t="s">
        <v>46726</v>
      </c>
      <c r="B9450" s="128">
        <v>14389</v>
      </c>
      <c r="D9450" s="127" t="s">
        <v>47164</v>
      </c>
      <c r="E9450" s="258">
        <v>14389</v>
      </c>
    </row>
    <row r="9451" spans="1:5" ht="14.5" x14ac:dyDescent="0.35">
      <c r="A9451" s="127" t="s">
        <v>46727</v>
      </c>
      <c r="B9451" s="128">
        <v>1357</v>
      </c>
      <c r="D9451" s="127" t="s">
        <v>47165</v>
      </c>
      <c r="E9451" s="258">
        <v>1357</v>
      </c>
    </row>
    <row r="9452" spans="1:5" ht="14.5" x14ac:dyDescent="0.35">
      <c r="A9452" s="127" t="s">
        <v>46728</v>
      </c>
      <c r="B9452" s="128">
        <v>18815</v>
      </c>
      <c r="D9452" s="127" t="s">
        <v>47166</v>
      </c>
      <c r="E9452" s="258">
        <v>18815</v>
      </c>
    </row>
    <row r="9453" spans="1:5" ht="14.5" x14ac:dyDescent="0.35">
      <c r="A9453" s="127" t="s">
        <v>46729</v>
      </c>
      <c r="B9453" s="128">
        <v>470437</v>
      </c>
      <c r="D9453" s="127" t="s">
        <v>47167</v>
      </c>
      <c r="E9453" s="258">
        <v>470437</v>
      </c>
    </row>
    <row r="9454" spans="1:5" ht="14.5" x14ac:dyDescent="0.35">
      <c r="A9454" s="127" t="s">
        <v>46730</v>
      </c>
      <c r="B9454" s="128">
        <v>5573</v>
      </c>
      <c r="D9454" s="127" t="s">
        <v>47168</v>
      </c>
      <c r="E9454" s="258">
        <v>5573</v>
      </c>
    </row>
    <row r="9455" spans="1:5" ht="14.5" x14ac:dyDescent="0.35">
      <c r="A9455" s="127" t="s">
        <v>46731</v>
      </c>
      <c r="B9455" s="128">
        <v>7172</v>
      </c>
      <c r="D9455" s="127" t="s">
        <v>47169</v>
      </c>
      <c r="E9455" s="258">
        <v>7172</v>
      </c>
    </row>
    <row r="9456" spans="1:5" ht="14.5" x14ac:dyDescent="0.35">
      <c r="A9456" s="127" t="s">
        <v>46732</v>
      </c>
      <c r="B9456" s="128">
        <v>1341</v>
      </c>
      <c r="D9456" s="127" t="s">
        <v>47170</v>
      </c>
      <c r="E9456" s="258">
        <v>1341</v>
      </c>
    </row>
    <row r="9457" spans="1:5" ht="14.5" x14ac:dyDescent="0.35">
      <c r="A9457" s="127" t="s">
        <v>46733</v>
      </c>
      <c r="B9457" s="128">
        <v>4171</v>
      </c>
      <c r="D9457" s="127" t="s">
        <v>47171</v>
      </c>
      <c r="E9457" s="258">
        <v>4171</v>
      </c>
    </row>
    <row r="9458" spans="1:5" ht="14.5" x14ac:dyDescent="0.35">
      <c r="A9458" s="127" t="s">
        <v>46734</v>
      </c>
      <c r="B9458" s="128">
        <v>1218</v>
      </c>
      <c r="D9458" s="127" t="s">
        <v>47172</v>
      </c>
      <c r="E9458" s="258">
        <v>1218</v>
      </c>
    </row>
    <row r="9459" spans="1:5" ht="14.5" x14ac:dyDescent="0.35">
      <c r="A9459" s="127" t="s">
        <v>46735</v>
      </c>
      <c r="B9459" s="128">
        <v>5744</v>
      </c>
      <c r="D9459" s="127" t="s">
        <v>47173</v>
      </c>
      <c r="E9459" s="258">
        <v>5744</v>
      </c>
    </row>
    <row r="9460" spans="1:5" ht="14.5" x14ac:dyDescent="0.35">
      <c r="A9460" s="127" t="s">
        <v>46736</v>
      </c>
      <c r="B9460" s="128">
        <v>3150</v>
      </c>
      <c r="D9460" s="127" t="s">
        <v>47174</v>
      </c>
      <c r="E9460" s="258">
        <v>3150</v>
      </c>
    </row>
    <row r="9461" spans="1:5" ht="14.5" x14ac:dyDescent="0.35">
      <c r="A9461" s="127" t="s">
        <v>46737</v>
      </c>
      <c r="B9461" s="128">
        <v>2116</v>
      </c>
      <c r="D9461" s="127" t="s">
        <v>47175</v>
      </c>
      <c r="E9461" s="258">
        <v>2116</v>
      </c>
    </row>
    <row r="9462" spans="1:5" ht="14.5" x14ac:dyDescent="0.35">
      <c r="A9462" s="127" t="s">
        <v>46738</v>
      </c>
      <c r="B9462" s="128">
        <v>420</v>
      </c>
      <c r="D9462" s="127" t="s">
        <v>47176</v>
      </c>
      <c r="E9462" s="258">
        <v>420</v>
      </c>
    </row>
    <row r="9463" spans="1:5" ht="14.5" x14ac:dyDescent="0.35">
      <c r="A9463" s="127" t="s">
        <v>46739</v>
      </c>
      <c r="B9463" s="128">
        <v>394</v>
      </c>
      <c r="D9463" s="127" t="s">
        <v>47177</v>
      </c>
      <c r="E9463" s="258">
        <v>394</v>
      </c>
    </row>
    <row r="9464" spans="1:5" ht="14.5" x14ac:dyDescent="0.35">
      <c r="A9464" s="127" t="s">
        <v>46740</v>
      </c>
      <c r="B9464" s="128">
        <v>2481</v>
      </c>
      <c r="D9464" s="127" t="s">
        <v>47178</v>
      </c>
      <c r="E9464" s="258">
        <v>2481</v>
      </c>
    </row>
    <row r="9465" spans="1:5" ht="14.5" x14ac:dyDescent="0.35">
      <c r="A9465" s="127" t="s">
        <v>46741</v>
      </c>
      <c r="B9465" s="128">
        <v>1841</v>
      </c>
      <c r="D9465" s="127" t="s">
        <v>47179</v>
      </c>
      <c r="E9465" s="258">
        <v>1841</v>
      </c>
    </row>
    <row r="9466" spans="1:5" ht="14.5" x14ac:dyDescent="0.35">
      <c r="A9466" s="127" t="s">
        <v>46742</v>
      </c>
      <c r="B9466" s="128">
        <v>2497</v>
      </c>
      <c r="D9466" s="127" t="s">
        <v>47180</v>
      </c>
      <c r="E9466" s="258">
        <v>2497</v>
      </c>
    </row>
    <row r="9467" spans="1:5" ht="14.5" x14ac:dyDescent="0.35">
      <c r="A9467" s="127" t="s">
        <v>46743</v>
      </c>
      <c r="B9467" s="128">
        <v>921</v>
      </c>
      <c r="D9467" s="127" t="s">
        <v>47181</v>
      </c>
      <c r="E9467" s="258">
        <v>921</v>
      </c>
    </row>
    <row r="9468" spans="1:5" ht="14.5" x14ac:dyDescent="0.35">
      <c r="A9468" s="127" t="s">
        <v>46744</v>
      </c>
      <c r="B9468" s="128">
        <v>730</v>
      </c>
      <c r="D9468" s="127" t="s">
        <v>47182</v>
      </c>
      <c r="E9468" s="258">
        <v>730</v>
      </c>
    </row>
    <row r="9469" spans="1:5" ht="14.5" x14ac:dyDescent="0.35">
      <c r="A9469" s="127" t="s">
        <v>46745</v>
      </c>
      <c r="B9469" s="128">
        <v>3224</v>
      </c>
      <c r="D9469" s="127" t="s">
        <v>47183</v>
      </c>
      <c r="E9469" s="258">
        <v>3224</v>
      </c>
    </row>
    <row r="9470" spans="1:5" ht="14.5" x14ac:dyDescent="0.35">
      <c r="A9470" s="127" t="s">
        <v>46746</v>
      </c>
      <c r="B9470" s="128">
        <v>1318</v>
      </c>
      <c r="D9470" s="127" t="s">
        <v>47184</v>
      </c>
      <c r="E9470" s="258">
        <v>1318</v>
      </c>
    </row>
    <row r="9471" spans="1:5" ht="14.5" x14ac:dyDescent="0.35">
      <c r="A9471" s="127" t="s">
        <v>46747</v>
      </c>
      <c r="B9471" s="128">
        <v>1192</v>
      </c>
      <c r="D9471" s="127" t="s">
        <v>47185</v>
      </c>
      <c r="E9471" s="258">
        <v>1192</v>
      </c>
    </row>
    <row r="9472" spans="1:5" ht="14.5" x14ac:dyDescent="0.35">
      <c r="A9472" s="127" t="s">
        <v>46748</v>
      </c>
      <c r="B9472" s="128">
        <v>578</v>
      </c>
      <c r="D9472" s="127" t="s">
        <v>47186</v>
      </c>
      <c r="E9472" s="258">
        <v>578</v>
      </c>
    </row>
    <row r="9473" spans="1:5" ht="14.5" x14ac:dyDescent="0.35">
      <c r="A9473" s="127" t="s">
        <v>46749</v>
      </c>
      <c r="B9473" s="128">
        <v>4161</v>
      </c>
      <c r="D9473" s="127" t="s">
        <v>47187</v>
      </c>
      <c r="E9473" s="258">
        <v>4161</v>
      </c>
    </row>
    <row r="9474" spans="1:5" ht="14.5" x14ac:dyDescent="0.35">
      <c r="A9474" s="127" t="s">
        <v>46750</v>
      </c>
      <c r="B9474" s="128">
        <v>88082</v>
      </c>
      <c r="D9474" s="127" t="s">
        <v>47188</v>
      </c>
      <c r="E9474" s="258">
        <v>88082</v>
      </c>
    </row>
    <row r="9475" spans="1:5" ht="14.5" x14ac:dyDescent="0.35">
      <c r="A9475" s="127" t="s">
        <v>46751</v>
      </c>
      <c r="B9475" s="128">
        <v>23580</v>
      </c>
      <c r="D9475" s="127" t="s">
        <v>47189</v>
      </c>
      <c r="E9475" s="258">
        <v>23580</v>
      </c>
    </row>
    <row r="9476" spans="1:5" ht="14.5" x14ac:dyDescent="0.35">
      <c r="A9476" s="127" t="s">
        <v>46752</v>
      </c>
      <c r="B9476" s="128">
        <v>3970</v>
      </c>
      <c r="D9476" s="127" t="s">
        <v>47190</v>
      </c>
      <c r="E9476" s="258">
        <v>3970</v>
      </c>
    </row>
    <row r="9477" spans="1:5" ht="14.5" x14ac:dyDescent="0.35">
      <c r="A9477" s="127" t="s">
        <v>46753</v>
      </c>
      <c r="B9477" s="128">
        <v>16715</v>
      </c>
      <c r="D9477" s="127" t="s">
        <v>47191</v>
      </c>
      <c r="E9477" s="258">
        <v>16715</v>
      </c>
    </row>
    <row r="9478" spans="1:5" ht="14.5" x14ac:dyDescent="0.35">
      <c r="A9478" s="127" t="s">
        <v>46754</v>
      </c>
      <c r="B9478" s="128">
        <v>2423</v>
      </c>
      <c r="D9478" s="127" t="s">
        <v>47192</v>
      </c>
      <c r="E9478" s="258">
        <v>2423</v>
      </c>
    </row>
    <row r="9479" spans="1:5" ht="14.5" x14ac:dyDescent="0.35">
      <c r="A9479" s="127" t="s">
        <v>46755</v>
      </c>
      <c r="B9479" s="128">
        <v>31408</v>
      </c>
      <c r="D9479" s="127" t="s">
        <v>47193</v>
      </c>
      <c r="E9479" s="258">
        <v>31408</v>
      </c>
    </row>
    <row r="9480" spans="1:5" ht="14.5" x14ac:dyDescent="0.35">
      <c r="A9480" s="127" t="s">
        <v>46756</v>
      </c>
      <c r="B9480" s="128">
        <v>1292</v>
      </c>
      <c r="D9480" s="127" t="s">
        <v>47194</v>
      </c>
      <c r="E9480" s="258">
        <v>1292</v>
      </c>
    </row>
    <row r="9481" spans="1:5" ht="14.5" x14ac:dyDescent="0.35">
      <c r="A9481" s="127" t="s">
        <v>46757</v>
      </c>
      <c r="B9481" s="128">
        <v>6697</v>
      </c>
      <c r="D9481" s="127" t="s">
        <v>47195</v>
      </c>
      <c r="E9481" s="258">
        <v>6697</v>
      </c>
    </row>
    <row r="9482" spans="1:5" ht="14.5" x14ac:dyDescent="0.35">
      <c r="A9482" s="127" t="s">
        <v>46758</v>
      </c>
      <c r="B9482" s="128">
        <v>49450</v>
      </c>
      <c r="D9482" s="127" t="s">
        <v>47196</v>
      </c>
      <c r="E9482" s="258">
        <v>49450</v>
      </c>
    </row>
    <row r="9483" spans="1:5" ht="14.5" x14ac:dyDescent="0.35">
      <c r="A9483" s="127" t="s">
        <v>46759</v>
      </c>
      <c r="B9483" s="128">
        <v>14444</v>
      </c>
      <c r="D9483" s="127" t="s">
        <v>47197</v>
      </c>
      <c r="E9483" s="258">
        <v>14444</v>
      </c>
    </row>
    <row r="9484" spans="1:5" ht="14.5" x14ac:dyDescent="0.35">
      <c r="A9484" s="127" t="s">
        <v>46760</v>
      </c>
      <c r="B9484" s="128">
        <v>67716</v>
      </c>
      <c r="D9484" s="127" t="s">
        <v>47198</v>
      </c>
      <c r="E9484" s="258">
        <v>67716</v>
      </c>
    </row>
    <row r="9485" spans="1:5" ht="14.5" x14ac:dyDescent="0.35">
      <c r="A9485" s="127" t="s">
        <v>46761</v>
      </c>
      <c r="B9485" s="128">
        <v>36111</v>
      </c>
      <c r="D9485" s="127" t="s">
        <v>47199</v>
      </c>
      <c r="E9485" s="258">
        <v>36111</v>
      </c>
    </row>
    <row r="9486" spans="1:5" ht="14.5" x14ac:dyDescent="0.35">
      <c r="A9486" s="127" t="s">
        <v>46762</v>
      </c>
      <c r="B9486" s="128">
        <v>59449</v>
      </c>
      <c r="D9486" s="127" t="s">
        <v>47200</v>
      </c>
      <c r="E9486" s="258">
        <v>59449</v>
      </c>
    </row>
    <row r="9487" spans="1:5" ht="14.5" x14ac:dyDescent="0.35">
      <c r="A9487" s="127" t="s">
        <v>46763</v>
      </c>
      <c r="B9487" s="128">
        <v>1602</v>
      </c>
      <c r="D9487" s="127" t="s">
        <v>47201</v>
      </c>
      <c r="E9487" s="258">
        <v>1602</v>
      </c>
    </row>
    <row r="9488" spans="1:5" ht="14.5" x14ac:dyDescent="0.35">
      <c r="A9488" s="127" t="s">
        <v>46764</v>
      </c>
      <c r="B9488" s="128">
        <v>1667</v>
      </c>
      <c r="D9488" s="127" t="s">
        <v>47202</v>
      </c>
      <c r="E9488" s="258">
        <v>1667</v>
      </c>
    </row>
    <row r="9489" spans="1:5" ht="14.5" x14ac:dyDescent="0.35">
      <c r="A9489" s="127" t="s">
        <v>46765</v>
      </c>
      <c r="B9489" s="128">
        <v>26523</v>
      </c>
      <c r="D9489" s="127" t="s">
        <v>47203</v>
      </c>
      <c r="E9489" s="258">
        <v>26523</v>
      </c>
    </row>
    <row r="9490" spans="1:5" ht="14.5" x14ac:dyDescent="0.35">
      <c r="A9490" s="127" t="s">
        <v>46766</v>
      </c>
      <c r="B9490" s="128">
        <v>18133</v>
      </c>
      <c r="D9490" s="127" t="s">
        <v>47204</v>
      </c>
      <c r="E9490" s="258">
        <v>18133</v>
      </c>
    </row>
    <row r="9491" spans="1:5" ht="14.5" x14ac:dyDescent="0.35">
      <c r="A9491" s="127" t="s">
        <v>46767</v>
      </c>
      <c r="B9491" s="128">
        <v>23641</v>
      </c>
      <c r="D9491" s="127" t="s">
        <v>47205</v>
      </c>
      <c r="E9491" s="258">
        <v>23641</v>
      </c>
    </row>
    <row r="9492" spans="1:5" ht="14.5" x14ac:dyDescent="0.35">
      <c r="A9492" s="127" t="s">
        <v>46768</v>
      </c>
      <c r="B9492" s="128">
        <v>3935</v>
      </c>
      <c r="D9492" s="127" t="s">
        <v>47206</v>
      </c>
      <c r="E9492" s="258">
        <v>3935</v>
      </c>
    </row>
    <row r="9493" spans="1:5" ht="14.5" x14ac:dyDescent="0.35">
      <c r="A9493" s="127" t="s">
        <v>46769</v>
      </c>
      <c r="B9493" s="128">
        <v>5308</v>
      </c>
      <c r="D9493" s="127" t="s">
        <v>47207</v>
      </c>
      <c r="E9493" s="258">
        <v>5308</v>
      </c>
    </row>
    <row r="9494" spans="1:5" ht="14.5" x14ac:dyDescent="0.35">
      <c r="A9494" s="127" t="s">
        <v>46770</v>
      </c>
      <c r="B9494" s="128">
        <v>6258</v>
      </c>
      <c r="D9494" s="127" t="s">
        <v>47208</v>
      </c>
      <c r="E9494" s="258">
        <v>6258</v>
      </c>
    </row>
    <row r="9495" spans="1:5" ht="14.5" x14ac:dyDescent="0.35">
      <c r="A9495" s="127" t="s">
        <v>46771</v>
      </c>
      <c r="B9495" s="128">
        <v>10645</v>
      </c>
      <c r="D9495" s="127" t="s">
        <v>47209</v>
      </c>
      <c r="E9495" s="258">
        <v>10645</v>
      </c>
    </row>
    <row r="9496" spans="1:5" ht="14.5" x14ac:dyDescent="0.35">
      <c r="A9496" s="127" t="s">
        <v>46772</v>
      </c>
      <c r="B9496" s="128">
        <v>1454</v>
      </c>
      <c r="D9496" s="127" t="s">
        <v>47210</v>
      </c>
      <c r="E9496" s="258">
        <v>1454</v>
      </c>
    </row>
    <row r="9497" spans="1:5" ht="14.5" x14ac:dyDescent="0.35">
      <c r="A9497" s="127" t="s">
        <v>46773</v>
      </c>
      <c r="B9497" s="128">
        <v>2003</v>
      </c>
      <c r="D9497" s="127" t="s">
        <v>47211</v>
      </c>
      <c r="E9497" s="258">
        <v>2003</v>
      </c>
    </row>
    <row r="9498" spans="1:5" ht="14.5" x14ac:dyDescent="0.35">
      <c r="A9498" s="127" t="s">
        <v>46774</v>
      </c>
      <c r="B9498" s="128">
        <v>2278</v>
      </c>
      <c r="D9498" s="127" t="s">
        <v>47212</v>
      </c>
      <c r="E9498" s="258">
        <v>2278</v>
      </c>
    </row>
    <row r="9499" spans="1:5" ht="14.5" x14ac:dyDescent="0.35">
      <c r="A9499" s="127" t="s">
        <v>46775</v>
      </c>
      <c r="B9499" s="128">
        <v>3386</v>
      </c>
      <c r="D9499" s="127" t="s">
        <v>47213</v>
      </c>
      <c r="E9499" s="258">
        <v>3386</v>
      </c>
    </row>
    <row r="9500" spans="1:5" ht="14.5" x14ac:dyDescent="0.35">
      <c r="A9500" s="127" t="s">
        <v>46776</v>
      </c>
      <c r="B9500" s="128">
        <v>384</v>
      </c>
      <c r="D9500" s="127" t="s">
        <v>47214</v>
      </c>
      <c r="E9500" s="258">
        <v>384</v>
      </c>
    </row>
    <row r="9501" spans="1:5" ht="14.5" x14ac:dyDescent="0.35">
      <c r="A9501" s="127" t="s">
        <v>46777</v>
      </c>
      <c r="B9501" s="128">
        <v>16395</v>
      </c>
      <c r="D9501" s="127" t="s">
        <v>47215</v>
      </c>
      <c r="E9501" s="258">
        <v>16395</v>
      </c>
    </row>
    <row r="9502" spans="1:5" ht="14.5" x14ac:dyDescent="0.35">
      <c r="A9502" s="127" t="s">
        <v>46778</v>
      </c>
      <c r="B9502" s="128">
        <v>3085</v>
      </c>
      <c r="D9502" s="127" t="s">
        <v>47216</v>
      </c>
      <c r="E9502" s="258">
        <v>3085</v>
      </c>
    </row>
    <row r="9503" spans="1:5" ht="14.5" x14ac:dyDescent="0.35">
      <c r="A9503" s="127" t="s">
        <v>46779</v>
      </c>
      <c r="B9503" s="128">
        <v>521063</v>
      </c>
      <c r="D9503" s="127" t="s">
        <v>47217</v>
      </c>
      <c r="E9503" s="258">
        <v>521063</v>
      </c>
    </row>
    <row r="9504" spans="1:5" ht="14.5" x14ac:dyDescent="0.35">
      <c r="A9504" s="127" t="s">
        <v>46780</v>
      </c>
      <c r="B9504" s="128">
        <v>1473</v>
      </c>
      <c r="D9504" s="127" t="s">
        <v>47218</v>
      </c>
      <c r="E9504" s="258">
        <v>1473</v>
      </c>
    </row>
    <row r="9505" spans="1:5" ht="14.5" x14ac:dyDescent="0.35">
      <c r="A9505" s="127" t="s">
        <v>46781</v>
      </c>
      <c r="B9505" s="128">
        <v>5654</v>
      </c>
      <c r="D9505" s="127" t="s">
        <v>47219</v>
      </c>
      <c r="E9505" s="258">
        <v>5654</v>
      </c>
    </row>
    <row r="9506" spans="1:5" ht="14.5" x14ac:dyDescent="0.35">
      <c r="A9506" s="127" t="s">
        <v>46782</v>
      </c>
      <c r="B9506" s="128">
        <v>2006</v>
      </c>
      <c r="D9506" s="127" t="s">
        <v>47220</v>
      </c>
      <c r="E9506" s="258">
        <v>2006</v>
      </c>
    </row>
    <row r="9507" spans="1:5" ht="14.5" x14ac:dyDescent="0.35">
      <c r="A9507" s="127" t="s">
        <v>46783</v>
      </c>
      <c r="B9507" s="128">
        <v>2969</v>
      </c>
      <c r="D9507" s="127" t="s">
        <v>47221</v>
      </c>
      <c r="E9507" s="258">
        <v>2969</v>
      </c>
    </row>
    <row r="9508" spans="1:5" ht="14.5" x14ac:dyDescent="0.35">
      <c r="A9508" s="127" t="s">
        <v>46784</v>
      </c>
      <c r="B9508" s="128">
        <v>2365</v>
      </c>
      <c r="D9508" s="127" t="s">
        <v>47222</v>
      </c>
      <c r="E9508" s="258">
        <v>2365</v>
      </c>
    </row>
    <row r="9509" spans="1:5" ht="14.5" x14ac:dyDescent="0.35">
      <c r="A9509" s="127" t="s">
        <v>46785</v>
      </c>
      <c r="B9509" s="128">
        <v>5579</v>
      </c>
      <c r="D9509" s="127" t="s">
        <v>47223</v>
      </c>
      <c r="E9509" s="258">
        <v>5579</v>
      </c>
    </row>
    <row r="9510" spans="1:5" ht="14.5" x14ac:dyDescent="0.35">
      <c r="A9510" s="127" t="s">
        <v>46786</v>
      </c>
      <c r="B9510" s="128">
        <v>491</v>
      </c>
      <c r="D9510" s="127" t="s">
        <v>47224</v>
      </c>
      <c r="E9510" s="258">
        <v>491</v>
      </c>
    </row>
    <row r="9511" spans="1:5" ht="14.5" x14ac:dyDescent="0.35">
      <c r="A9511" s="127" t="s">
        <v>46787</v>
      </c>
      <c r="B9511" s="128">
        <v>2068</v>
      </c>
      <c r="D9511" s="127" t="s">
        <v>47225</v>
      </c>
      <c r="E9511" s="258">
        <v>2068</v>
      </c>
    </row>
    <row r="9512" spans="1:5" ht="14.5" x14ac:dyDescent="0.35">
      <c r="A9512" s="127" t="s">
        <v>46788</v>
      </c>
      <c r="B9512" s="128">
        <v>995</v>
      </c>
      <c r="D9512" s="127" t="s">
        <v>47226</v>
      </c>
      <c r="E9512" s="258">
        <v>995</v>
      </c>
    </row>
    <row r="9513" spans="1:5" ht="14.5" x14ac:dyDescent="0.35">
      <c r="A9513" s="127" t="s">
        <v>46789</v>
      </c>
      <c r="B9513" s="128">
        <v>2323</v>
      </c>
      <c r="D9513" s="127" t="s">
        <v>47227</v>
      </c>
      <c r="E9513" s="258">
        <v>2323</v>
      </c>
    </row>
    <row r="9514" spans="1:5" ht="14.5" x14ac:dyDescent="0.35">
      <c r="A9514" s="127" t="s">
        <v>46790</v>
      </c>
      <c r="B9514" s="128">
        <v>3654</v>
      </c>
      <c r="D9514" s="127" t="s">
        <v>47228</v>
      </c>
      <c r="E9514" s="258">
        <v>3654</v>
      </c>
    </row>
    <row r="9515" spans="1:5" ht="14.5" x14ac:dyDescent="0.35">
      <c r="A9515" s="127" t="s">
        <v>46791</v>
      </c>
      <c r="B9515" s="128">
        <v>15378</v>
      </c>
      <c r="D9515" s="127" t="s">
        <v>47229</v>
      </c>
      <c r="E9515" s="258">
        <v>15378</v>
      </c>
    </row>
    <row r="9516" spans="1:5" ht="14.5" x14ac:dyDescent="0.35">
      <c r="A9516" s="127" t="s">
        <v>46792</v>
      </c>
      <c r="B9516" s="128">
        <v>57934</v>
      </c>
      <c r="D9516" s="127" t="s">
        <v>47230</v>
      </c>
      <c r="E9516" s="258">
        <v>57934</v>
      </c>
    </row>
    <row r="9517" spans="1:5" ht="14.5" x14ac:dyDescent="0.35">
      <c r="A9517" s="127" t="s">
        <v>46793</v>
      </c>
      <c r="B9517" s="128">
        <v>888</v>
      </c>
      <c r="D9517" s="127" t="s">
        <v>47231</v>
      </c>
      <c r="E9517" s="258">
        <v>888</v>
      </c>
    </row>
    <row r="9518" spans="1:5" ht="14.5" x14ac:dyDescent="0.35">
      <c r="A9518" s="127" t="s">
        <v>46794</v>
      </c>
      <c r="B9518" s="128">
        <v>3088</v>
      </c>
      <c r="D9518" s="127" t="s">
        <v>47232</v>
      </c>
      <c r="E9518" s="258">
        <v>3088</v>
      </c>
    </row>
    <row r="9519" spans="1:5" ht="14.5" x14ac:dyDescent="0.35">
      <c r="A9519" s="127" t="s">
        <v>46795</v>
      </c>
      <c r="B9519" s="128">
        <v>28487</v>
      </c>
      <c r="D9519" s="127" t="s">
        <v>47233</v>
      </c>
      <c r="E9519" s="258">
        <v>28487</v>
      </c>
    </row>
    <row r="9520" spans="1:5" ht="14.5" x14ac:dyDescent="0.35">
      <c r="A9520" s="127" t="s">
        <v>46796</v>
      </c>
      <c r="B9520" s="128">
        <v>34499</v>
      </c>
      <c r="D9520" s="127" t="s">
        <v>47234</v>
      </c>
      <c r="E9520" s="258">
        <v>34499</v>
      </c>
    </row>
    <row r="9521" spans="1:5" ht="14.5" x14ac:dyDescent="0.35">
      <c r="A9521" s="127" t="s">
        <v>46797</v>
      </c>
      <c r="B9521" s="128">
        <v>3537</v>
      </c>
      <c r="D9521" s="127" t="s">
        <v>47235</v>
      </c>
      <c r="E9521" s="258">
        <v>3537</v>
      </c>
    </row>
    <row r="9522" spans="1:5" ht="14.5" x14ac:dyDescent="0.35">
      <c r="A9522" s="127" t="s">
        <v>49545</v>
      </c>
      <c r="B9522" s="128">
        <v>2003</v>
      </c>
      <c r="D9522" s="127" t="s">
        <v>49748</v>
      </c>
      <c r="E9522" s="258">
        <v>2003</v>
      </c>
    </row>
    <row r="9523" spans="1:5" ht="14.5" x14ac:dyDescent="0.35">
      <c r="A9523" s="127" t="s">
        <v>49546</v>
      </c>
      <c r="B9523" s="128">
        <v>7168</v>
      </c>
      <c r="D9523" s="127" t="s">
        <v>49749</v>
      </c>
      <c r="E9523" s="258">
        <v>7168</v>
      </c>
    </row>
    <row r="9524" spans="1:5" ht="14.5" x14ac:dyDescent="0.35">
      <c r="A9524" s="127" t="s">
        <v>49547</v>
      </c>
      <c r="B9524" s="128">
        <v>158</v>
      </c>
      <c r="D9524" s="127" t="s">
        <v>49750</v>
      </c>
      <c r="E9524" s="258">
        <v>158</v>
      </c>
    </row>
    <row r="9525" spans="1:5" ht="14.5" x14ac:dyDescent="0.35">
      <c r="A9525" s="127" t="s">
        <v>49548</v>
      </c>
      <c r="B9525" s="128">
        <v>1186</v>
      </c>
      <c r="D9525" s="127" t="s">
        <v>49751</v>
      </c>
      <c r="E9525" s="258">
        <v>1186</v>
      </c>
    </row>
    <row r="9526" spans="1:5" ht="14.5" x14ac:dyDescent="0.35">
      <c r="A9526" s="127" t="s">
        <v>49549</v>
      </c>
      <c r="B9526" s="128">
        <v>2635</v>
      </c>
      <c r="D9526" s="127" t="s">
        <v>49752</v>
      </c>
      <c r="E9526" s="258">
        <v>2635</v>
      </c>
    </row>
    <row r="9527" spans="1:5" ht="14.5" x14ac:dyDescent="0.35">
      <c r="A9527" s="127" t="s">
        <v>49550</v>
      </c>
      <c r="B9527" s="128">
        <v>3742</v>
      </c>
      <c r="D9527" s="127" t="s">
        <v>49753</v>
      </c>
      <c r="E9527" s="258">
        <v>3742</v>
      </c>
    </row>
    <row r="9528" spans="1:5" ht="14.5" x14ac:dyDescent="0.35">
      <c r="A9528" s="127" t="s">
        <v>49551</v>
      </c>
      <c r="B9528" s="128">
        <v>2925</v>
      </c>
      <c r="D9528" s="127" t="s">
        <v>49754</v>
      </c>
      <c r="E9528" s="258">
        <v>2925</v>
      </c>
    </row>
    <row r="9529" spans="1:5" ht="14.5" x14ac:dyDescent="0.35">
      <c r="A9529" s="127" t="s">
        <v>49552</v>
      </c>
      <c r="B9529" s="128">
        <v>2609</v>
      </c>
      <c r="D9529" s="127" t="s">
        <v>49755</v>
      </c>
      <c r="E9529" s="258">
        <v>2609</v>
      </c>
    </row>
    <row r="9530" spans="1:5" ht="14.5" x14ac:dyDescent="0.35">
      <c r="A9530" s="127" t="s">
        <v>49553</v>
      </c>
      <c r="B9530" s="128">
        <v>5956</v>
      </c>
      <c r="D9530" s="127" t="s">
        <v>49756</v>
      </c>
      <c r="E9530" s="258">
        <v>5956</v>
      </c>
    </row>
    <row r="9531" spans="1:5" ht="14.5" x14ac:dyDescent="0.35">
      <c r="A9531" s="127" t="s">
        <v>49554</v>
      </c>
      <c r="B9531" s="128">
        <v>2873</v>
      </c>
      <c r="D9531" s="127" t="s">
        <v>49757</v>
      </c>
      <c r="E9531" s="258">
        <v>2873</v>
      </c>
    </row>
    <row r="9532" spans="1:5" ht="14.5" x14ac:dyDescent="0.35">
      <c r="A9532" s="127" t="s">
        <v>49555</v>
      </c>
      <c r="B9532" s="128">
        <v>369</v>
      </c>
      <c r="D9532" s="127" t="s">
        <v>49758</v>
      </c>
      <c r="E9532" s="258">
        <v>369</v>
      </c>
    </row>
    <row r="9533" spans="1:5" ht="14.5" x14ac:dyDescent="0.35">
      <c r="A9533" s="127" t="s">
        <v>49556</v>
      </c>
      <c r="B9533" s="128">
        <v>5982</v>
      </c>
      <c r="D9533" s="127" t="s">
        <v>49759</v>
      </c>
      <c r="E9533" s="258">
        <v>5982</v>
      </c>
    </row>
    <row r="9534" spans="1:5" ht="14.5" x14ac:dyDescent="0.35">
      <c r="A9534" s="127" t="s">
        <v>49557</v>
      </c>
      <c r="B9534" s="128">
        <v>12624</v>
      </c>
      <c r="D9534" s="127" t="s">
        <v>49760</v>
      </c>
      <c r="E9534" s="258">
        <v>12624</v>
      </c>
    </row>
    <row r="9535" spans="1:5" ht="14.5" x14ac:dyDescent="0.35">
      <c r="A9535" s="127" t="s">
        <v>49558</v>
      </c>
      <c r="B9535" s="128">
        <v>1291</v>
      </c>
      <c r="D9535" s="127" t="s">
        <v>49761</v>
      </c>
      <c r="E9535" s="258">
        <v>1291</v>
      </c>
    </row>
    <row r="9536" spans="1:5" ht="14.5" x14ac:dyDescent="0.35">
      <c r="A9536" s="127" t="s">
        <v>49559</v>
      </c>
      <c r="B9536" s="128">
        <v>3452</v>
      </c>
      <c r="D9536" s="127" t="s">
        <v>49762</v>
      </c>
      <c r="E9536" s="258">
        <v>3452</v>
      </c>
    </row>
    <row r="9537" spans="1:5" ht="14.5" x14ac:dyDescent="0.35">
      <c r="A9537" s="127" t="s">
        <v>49560</v>
      </c>
      <c r="B9537" s="128">
        <v>606</v>
      </c>
      <c r="D9537" s="127" t="s">
        <v>49763</v>
      </c>
      <c r="E9537" s="258">
        <v>606</v>
      </c>
    </row>
    <row r="9538" spans="1:5" ht="14.5" x14ac:dyDescent="0.35">
      <c r="A9538" s="127" t="s">
        <v>49561</v>
      </c>
      <c r="B9538" s="128">
        <v>527</v>
      </c>
      <c r="D9538" s="127" t="s">
        <v>49764</v>
      </c>
      <c r="E9538" s="258">
        <v>527</v>
      </c>
    </row>
    <row r="9539" spans="1:5" ht="14.5" x14ac:dyDescent="0.35">
      <c r="A9539" s="127" t="s">
        <v>49562</v>
      </c>
      <c r="B9539" s="128">
        <v>1739</v>
      </c>
      <c r="D9539" s="127" t="s">
        <v>49765</v>
      </c>
      <c r="E9539" s="258">
        <v>1739</v>
      </c>
    </row>
    <row r="9540" spans="1:5" ht="14.5" x14ac:dyDescent="0.35">
      <c r="A9540" s="127" t="s">
        <v>49563</v>
      </c>
      <c r="B9540" s="128">
        <v>1028</v>
      </c>
      <c r="D9540" s="127" t="s">
        <v>49766</v>
      </c>
      <c r="E9540" s="258">
        <v>1028</v>
      </c>
    </row>
    <row r="9541" spans="1:5" ht="14.5" x14ac:dyDescent="0.35">
      <c r="A9541" s="127" t="s">
        <v>49564</v>
      </c>
      <c r="B9541" s="128">
        <v>3637</v>
      </c>
      <c r="D9541" s="127" t="s">
        <v>49767</v>
      </c>
      <c r="E9541" s="258">
        <v>3637</v>
      </c>
    </row>
    <row r="9542" spans="1:5" ht="14.5" x14ac:dyDescent="0.35">
      <c r="A9542" s="127" t="s">
        <v>49565</v>
      </c>
      <c r="B9542" s="128">
        <v>15760</v>
      </c>
      <c r="D9542" s="127" t="s">
        <v>49768</v>
      </c>
      <c r="E9542" s="258">
        <v>15760</v>
      </c>
    </row>
    <row r="9543" spans="1:5" ht="14.5" x14ac:dyDescent="0.35">
      <c r="A9543" s="127" t="s">
        <v>49566</v>
      </c>
      <c r="B9543" s="128">
        <v>1265</v>
      </c>
      <c r="D9543" s="127" t="s">
        <v>49769</v>
      </c>
      <c r="E9543" s="258">
        <v>1265</v>
      </c>
    </row>
    <row r="9544" spans="1:5" ht="14.5" x14ac:dyDescent="0.35">
      <c r="A9544" s="127" t="s">
        <v>49567</v>
      </c>
      <c r="B9544" s="128">
        <v>3426</v>
      </c>
      <c r="D9544" s="127" t="s">
        <v>49770</v>
      </c>
      <c r="E9544" s="258">
        <v>3426</v>
      </c>
    </row>
    <row r="9545" spans="1:5" ht="14.5" x14ac:dyDescent="0.35">
      <c r="A9545" s="127" t="s">
        <v>49568</v>
      </c>
      <c r="B9545" s="128">
        <v>5508</v>
      </c>
      <c r="D9545" s="127" t="s">
        <v>49771</v>
      </c>
      <c r="E9545" s="258">
        <v>5508</v>
      </c>
    </row>
    <row r="9546" spans="1:5" ht="14.5" x14ac:dyDescent="0.35">
      <c r="A9546" s="127" t="s">
        <v>49569</v>
      </c>
      <c r="B9546" s="128">
        <v>896</v>
      </c>
      <c r="D9546" s="127" t="s">
        <v>49772</v>
      </c>
      <c r="E9546" s="258">
        <v>896</v>
      </c>
    </row>
    <row r="9547" spans="1:5" ht="14.5" x14ac:dyDescent="0.35">
      <c r="A9547" s="127" t="s">
        <v>49570</v>
      </c>
      <c r="B9547" s="128">
        <v>3690</v>
      </c>
      <c r="D9547" s="127" t="s">
        <v>49773</v>
      </c>
      <c r="E9547" s="258">
        <v>3690</v>
      </c>
    </row>
    <row r="9548" spans="1:5" ht="14.5" x14ac:dyDescent="0.35">
      <c r="A9548" s="127" t="s">
        <v>49571</v>
      </c>
      <c r="B9548" s="128">
        <v>527</v>
      </c>
      <c r="D9548" s="127" t="s">
        <v>49774</v>
      </c>
      <c r="E9548" s="258">
        <v>527</v>
      </c>
    </row>
    <row r="9549" spans="1:5" ht="14.5" x14ac:dyDescent="0.35">
      <c r="A9549" s="127" t="s">
        <v>49572</v>
      </c>
      <c r="B9549" s="128">
        <v>15865</v>
      </c>
      <c r="D9549" s="127" t="s">
        <v>49775</v>
      </c>
      <c r="E9549" s="258">
        <v>15865</v>
      </c>
    </row>
    <row r="9550" spans="1:5" ht="14.5" x14ac:dyDescent="0.35">
      <c r="A9550" s="127" t="s">
        <v>49573</v>
      </c>
      <c r="B9550" s="128">
        <v>448</v>
      </c>
      <c r="D9550" s="127" t="s">
        <v>49776</v>
      </c>
      <c r="E9550" s="258">
        <v>448</v>
      </c>
    </row>
    <row r="9551" spans="1:5" ht="14.5" x14ac:dyDescent="0.35">
      <c r="A9551" s="127" t="s">
        <v>49574</v>
      </c>
      <c r="B9551" s="128">
        <v>580</v>
      </c>
      <c r="D9551" s="127" t="s">
        <v>49777</v>
      </c>
      <c r="E9551" s="258">
        <v>580</v>
      </c>
    </row>
    <row r="9552" spans="1:5" ht="14.5" x14ac:dyDescent="0.35">
      <c r="A9552" s="127" t="s">
        <v>49575</v>
      </c>
      <c r="B9552" s="128">
        <v>10621</v>
      </c>
      <c r="D9552" s="127" t="s">
        <v>49778</v>
      </c>
      <c r="E9552" s="258">
        <v>10621</v>
      </c>
    </row>
    <row r="9553" spans="1:5" ht="14.5" x14ac:dyDescent="0.35">
      <c r="A9553" s="127" t="s">
        <v>49576</v>
      </c>
      <c r="B9553" s="128">
        <v>7537</v>
      </c>
      <c r="D9553" s="127" t="s">
        <v>49779</v>
      </c>
      <c r="E9553" s="258">
        <v>7537</v>
      </c>
    </row>
    <row r="9554" spans="1:5" ht="14.5" x14ac:dyDescent="0.35">
      <c r="A9554" s="127" t="s">
        <v>49577</v>
      </c>
      <c r="B9554" s="128">
        <v>3426</v>
      </c>
      <c r="D9554" s="127" t="s">
        <v>49780</v>
      </c>
      <c r="E9554" s="258">
        <v>3426</v>
      </c>
    </row>
    <row r="9555" spans="1:5" ht="14.5" x14ac:dyDescent="0.35">
      <c r="A9555" s="127" t="s">
        <v>49578</v>
      </c>
      <c r="B9555" s="128">
        <v>527</v>
      </c>
      <c r="D9555" s="127" t="s">
        <v>49781</v>
      </c>
      <c r="E9555" s="258">
        <v>527</v>
      </c>
    </row>
    <row r="9556" spans="1:5" ht="14.5" x14ac:dyDescent="0.35">
      <c r="A9556" s="127" t="s">
        <v>49579</v>
      </c>
      <c r="B9556" s="128">
        <v>553</v>
      </c>
      <c r="D9556" s="127" t="s">
        <v>49782</v>
      </c>
      <c r="E9556" s="258">
        <v>553</v>
      </c>
    </row>
    <row r="9557" spans="1:5" ht="14.5" x14ac:dyDescent="0.35">
      <c r="A9557" s="127" t="s">
        <v>49580</v>
      </c>
      <c r="B9557" s="128">
        <v>4454</v>
      </c>
      <c r="D9557" s="127" t="s">
        <v>49783</v>
      </c>
      <c r="E9557" s="258">
        <v>4454</v>
      </c>
    </row>
    <row r="9558" spans="1:5" ht="14.5" x14ac:dyDescent="0.35">
      <c r="A9558" s="127" t="s">
        <v>49581</v>
      </c>
      <c r="B9558" s="128">
        <v>6220</v>
      </c>
      <c r="D9558" s="127" t="s">
        <v>49784</v>
      </c>
      <c r="E9558" s="258">
        <v>6220</v>
      </c>
    </row>
    <row r="9559" spans="1:5" ht="14.5" x14ac:dyDescent="0.35">
      <c r="A9559" s="127" t="s">
        <v>49582</v>
      </c>
      <c r="B9559" s="128">
        <v>2609</v>
      </c>
      <c r="D9559" s="127" t="s">
        <v>49785</v>
      </c>
      <c r="E9559" s="258">
        <v>2609</v>
      </c>
    </row>
    <row r="9560" spans="1:5" ht="14.5" x14ac:dyDescent="0.35">
      <c r="A9560" s="127" t="s">
        <v>49583</v>
      </c>
      <c r="B9560" s="128">
        <v>738</v>
      </c>
      <c r="D9560" s="127" t="s">
        <v>49786</v>
      </c>
      <c r="E9560" s="258">
        <v>738</v>
      </c>
    </row>
    <row r="9561" spans="1:5" ht="14.5" x14ac:dyDescent="0.35">
      <c r="A9561" s="127" t="s">
        <v>49584</v>
      </c>
      <c r="B9561" s="128">
        <v>8802</v>
      </c>
      <c r="D9561" s="127" t="s">
        <v>49787</v>
      </c>
      <c r="E9561" s="258">
        <v>8802</v>
      </c>
    </row>
    <row r="9562" spans="1:5" ht="14.5" x14ac:dyDescent="0.35">
      <c r="A9562" s="127" t="s">
        <v>49585</v>
      </c>
      <c r="B9562" s="128">
        <v>4665</v>
      </c>
      <c r="D9562" s="127" t="s">
        <v>49788</v>
      </c>
      <c r="E9562" s="258">
        <v>4665</v>
      </c>
    </row>
    <row r="9563" spans="1:5" ht="14.5" x14ac:dyDescent="0.35">
      <c r="A9563" s="127" t="s">
        <v>49586</v>
      </c>
      <c r="B9563" s="128">
        <v>1028</v>
      </c>
      <c r="D9563" s="127" t="s">
        <v>49789</v>
      </c>
      <c r="E9563" s="258">
        <v>1028</v>
      </c>
    </row>
    <row r="9564" spans="1:5" ht="14.5" x14ac:dyDescent="0.35">
      <c r="A9564" s="127" t="s">
        <v>49587</v>
      </c>
      <c r="B9564" s="128">
        <v>2082</v>
      </c>
      <c r="D9564" s="127" t="s">
        <v>49790</v>
      </c>
      <c r="E9564" s="258">
        <v>2082</v>
      </c>
    </row>
    <row r="9565" spans="1:5" ht="14.5" x14ac:dyDescent="0.35">
      <c r="A9565" s="127" t="s">
        <v>49588</v>
      </c>
      <c r="B9565" s="128">
        <v>1845</v>
      </c>
      <c r="D9565" s="127" t="s">
        <v>49791</v>
      </c>
      <c r="E9565" s="258">
        <v>1845</v>
      </c>
    </row>
    <row r="9566" spans="1:5" ht="14.5" x14ac:dyDescent="0.35">
      <c r="A9566" s="127" t="s">
        <v>49589</v>
      </c>
      <c r="B9566" s="128">
        <v>501</v>
      </c>
      <c r="D9566" s="127" t="s">
        <v>49792</v>
      </c>
      <c r="E9566" s="258">
        <v>501</v>
      </c>
    </row>
    <row r="9567" spans="1:5" ht="14.5" x14ac:dyDescent="0.35">
      <c r="A9567" s="127" t="s">
        <v>49590</v>
      </c>
      <c r="B9567" s="128">
        <v>3400</v>
      </c>
      <c r="D9567" s="127" t="s">
        <v>49793</v>
      </c>
      <c r="E9567" s="258">
        <v>3400</v>
      </c>
    </row>
    <row r="9568" spans="1:5" ht="14.5" x14ac:dyDescent="0.35">
      <c r="A9568" s="127" t="s">
        <v>49591</v>
      </c>
      <c r="B9568" s="128">
        <v>8143</v>
      </c>
      <c r="D9568" s="127" t="s">
        <v>49794</v>
      </c>
      <c r="E9568" s="258">
        <v>8143</v>
      </c>
    </row>
    <row r="9569" spans="1:5" ht="14.5" x14ac:dyDescent="0.35">
      <c r="A9569" s="127" t="s">
        <v>49592</v>
      </c>
      <c r="B9569" s="128">
        <v>422</v>
      </c>
      <c r="D9569" s="127" t="s">
        <v>49795</v>
      </c>
      <c r="E9569" s="258">
        <v>422</v>
      </c>
    </row>
    <row r="9570" spans="1:5" ht="14.5" x14ac:dyDescent="0.35">
      <c r="A9570" s="127" t="s">
        <v>49593</v>
      </c>
      <c r="B9570" s="128">
        <v>79</v>
      </c>
      <c r="D9570" s="127" t="s">
        <v>49796</v>
      </c>
      <c r="E9570" s="258">
        <v>79</v>
      </c>
    </row>
    <row r="9571" spans="1:5" ht="14.5" x14ac:dyDescent="0.35">
      <c r="A9571" s="127" t="s">
        <v>49594</v>
      </c>
      <c r="B9571" s="128">
        <v>105</v>
      </c>
      <c r="D9571" s="127" t="s">
        <v>49797</v>
      </c>
      <c r="E9571" s="258">
        <v>105</v>
      </c>
    </row>
    <row r="9572" spans="1:5" ht="14.5" x14ac:dyDescent="0.35">
      <c r="A9572" s="127" t="s">
        <v>49595</v>
      </c>
      <c r="B9572" s="128">
        <v>316</v>
      </c>
      <c r="D9572" s="127" t="s">
        <v>49798</v>
      </c>
      <c r="E9572" s="258">
        <v>316</v>
      </c>
    </row>
    <row r="9573" spans="1:5" ht="14.5" x14ac:dyDescent="0.35">
      <c r="A9573" s="127" t="s">
        <v>49596</v>
      </c>
      <c r="B9573" s="128">
        <v>3031</v>
      </c>
      <c r="D9573" s="127" t="s">
        <v>49799</v>
      </c>
      <c r="E9573" s="258">
        <v>3031</v>
      </c>
    </row>
    <row r="9574" spans="1:5" ht="14.5" x14ac:dyDescent="0.35">
      <c r="A9574" s="127" t="s">
        <v>49597</v>
      </c>
      <c r="B9574" s="128">
        <v>77744</v>
      </c>
      <c r="D9574" s="127" t="s">
        <v>49800</v>
      </c>
      <c r="E9574" s="258">
        <v>77744</v>
      </c>
    </row>
    <row r="9575" spans="1:5" ht="14.5" x14ac:dyDescent="0.35">
      <c r="A9575" s="127" t="s">
        <v>49598</v>
      </c>
      <c r="B9575" s="128">
        <v>105</v>
      </c>
      <c r="D9575" s="127" t="s">
        <v>49801</v>
      </c>
      <c r="E9575" s="258">
        <v>105</v>
      </c>
    </row>
    <row r="9576" spans="1:5" ht="14.5" x14ac:dyDescent="0.35">
      <c r="A9576" s="127" t="s">
        <v>49599</v>
      </c>
      <c r="B9576" s="128">
        <v>527</v>
      </c>
      <c r="D9576" s="127" t="s">
        <v>49802</v>
      </c>
      <c r="E9576" s="258">
        <v>527</v>
      </c>
    </row>
    <row r="9577" spans="1:5" ht="14.5" x14ac:dyDescent="0.35">
      <c r="A9577" s="127" t="s">
        <v>49600</v>
      </c>
      <c r="B9577" s="128">
        <v>791</v>
      </c>
      <c r="D9577" s="127" t="s">
        <v>49803</v>
      </c>
      <c r="E9577" s="258">
        <v>791</v>
      </c>
    </row>
    <row r="9578" spans="1:5" ht="14.5" x14ac:dyDescent="0.35">
      <c r="A9578" s="127" t="s">
        <v>49601</v>
      </c>
      <c r="B9578" s="128">
        <v>14337</v>
      </c>
      <c r="D9578" s="127" t="s">
        <v>49804</v>
      </c>
      <c r="E9578" s="258">
        <v>14337</v>
      </c>
    </row>
    <row r="9579" spans="1:5" ht="14.5" x14ac:dyDescent="0.35">
      <c r="A9579" s="127" t="s">
        <v>49602</v>
      </c>
      <c r="B9579" s="128">
        <v>9066</v>
      </c>
      <c r="D9579" s="127" t="s">
        <v>49805</v>
      </c>
      <c r="E9579" s="258">
        <v>9066</v>
      </c>
    </row>
    <row r="9580" spans="1:5" ht="14.5" x14ac:dyDescent="0.35">
      <c r="A9580" s="127" t="s">
        <v>49603</v>
      </c>
      <c r="B9580" s="128">
        <v>10647</v>
      </c>
      <c r="D9580" s="127" t="s">
        <v>49806</v>
      </c>
      <c r="E9580" s="258">
        <v>10647</v>
      </c>
    </row>
    <row r="9581" spans="1:5" ht="14.5" x14ac:dyDescent="0.35">
      <c r="A9581" s="127" t="s">
        <v>49604</v>
      </c>
      <c r="B9581" s="128">
        <v>1212</v>
      </c>
      <c r="D9581" s="127" t="s">
        <v>49807</v>
      </c>
      <c r="E9581" s="258">
        <v>1212</v>
      </c>
    </row>
    <row r="9582" spans="1:5" ht="14.5" x14ac:dyDescent="0.35">
      <c r="A9582" s="127" t="s">
        <v>49605</v>
      </c>
      <c r="B9582" s="128">
        <v>1291</v>
      </c>
      <c r="D9582" s="127" t="s">
        <v>49808</v>
      </c>
      <c r="E9582" s="258">
        <v>1291</v>
      </c>
    </row>
    <row r="9583" spans="1:5" ht="14.5" x14ac:dyDescent="0.35">
      <c r="A9583" s="127" t="s">
        <v>49606</v>
      </c>
      <c r="B9583" s="128">
        <v>8802</v>
      </c>
      <c r="D9583" s="127" t="s">
        <v>49809</v>
      </c>
      <c r="E9583" s="258">
        <v>8802</v>
      </c>
    </row>
    <row r="9584" spans="1:5" ht="14.5" x14ac:dyDescent="0.35">
      <c r="A9584" s="127" t="s">
        <v>49607</v>
      </c>
      <c r="B9584" s="128">
        <v>264</v>
      </c>
      <c r="D9584" s="127" t="s">
        <v>49810</v>
      </c>
      <c r="E9584" s="258">
        <v>264</v>
      </c>
    </row>
    <row r="9585" spans="1:5" ht="14.5" x14ac:dyDescent="0.35">
      <c r="A9585" s="127" t="s">
        <v>49608</v>
      </c>
      <c r="B9585" s="128">
        <v>3004</v>
      </c>
      <c r="D9585" s="127" t="s">
        <v>49811</v>
      </c>
      <c r="E9585" s="258">
        <v>3004</v>
      </c>
    </row>
    <row r="9586" spans="1:5" ht="14.5" x14ac:dyDescent="0.35">
      <c r="A9586" s="127" t="s">
        <v>49609</v>
      </c>
      <c r="B9586" s="128">
        <v>2082</v>
      </c>
      <c r="D9586" s="127" t="s">
        <v>49812</v>
      </c>
      <c r="E9586" s="258">
        <v>2082</v>
      </c>
    </row>
    <row r="9587" spans="1:5" ht="14.5" x14ac:dyDescent="0.35">
      <c r="A9587" s="127" t="s">
        <v>49610</v>
      </c>
      <c r="B9587" s="128">
        <v>712</v>
      </c>
      <c r="D9587" s="127" t="s">
        <v>49813</v>
      </c>
      <c r="E9587" s="258">
        <v>712</v>
      </c>
    </row>
    <row r="9588" spans="1:5" ht="14.5" x14ac:dyDescent="0.35">
      <c r="A9588" s="127" t="s">
        <v>49611</v>
      </c>
      <c r="B9588" s="128">
        <v>2662</v>
      </c>
      <c r="D9588" s="127" t="s">
        <v>49814</v>
      </c>
      <c r="E9588" s="258">
        <v>2662</v>
      </c>
    </row>
    <row r="9589" spans="1:5" ht="14.5" x14ac:dyDescent="0.35">
      <c r="A9589" s="127" t="s">
        <v>49612</v>
      </c>
      <c r="B9589" s="128">
        <v>16787</v>
      </c>
      <c r="D9589" s="127" t="s">
        <v>49815</v>
      </c>
      <c r="E9589" s="258">
        <v>16787</v>
      </c>
    </row>
    <row r="9590" spans="1:5" ht="14.5" x14ac:dyDescent="0.35">
      <c r="A9590" s="127" t="s">
        <v>49613</v>
      </c>
      <c r="B9590" s="128">
        <v>2451</v>
      </c>
      <c r="D9590" s="127" t="s">
        <v>49816</v>
      </c>
      <c r="E9590" s="258">
        <v>2451</v>
      </c>
    </row>
    <row r="9591" spans="1:5" ht="14.5" x14ac:dyDescent="0.35">
      <c r="A9591" s="127" t="s">
        <v>49614</v>
      </c>
      <c r="B9591" s="128">
        <v>2635</v>
      </c>
      <c r="D9591" s="127" t="s">
        <v>49817</v>
      </c>
      <c r="E9591" s="258">
        <v>2635</v>
      </c>
    </row>
    <row r="9592" spans="1:5" ht="14.5" x14ac:dyDescent="0.35">
      <c r="A9592" s="127" t="s">
        <v>49615</v>
      </c>
      <c r="B9592" s="128">
        <v>7933</v>
      </c>
      <c r="D9592" s="127" t="s">
        <v>49818</v>
      </c>
      <c r="E9592" s="258">
        <v>7933</v>
      </c>
    </row>
    <row r="9593" spans="1:5" ht="14.5" x14ac:dyDescent="0.35">
      <c r="A9593" s="127" t="s">
        <v>49616</v>
      </c>
      <c r="B9593" s="128">
        <v>527</v>
      </c>
      <c r="D9593" s="127" t="s">
        <v>49819</v>
      </c>
      <c r="E9593" s="258">
        <v>527</v>
      </c>
    </row>
    <row r="9594" spans="1:5" ht="14.5" x14ac:dyDescent="0.35">
      <c r="A9594" s="127" t="s">
        <v>49617</v>
      </c>
      <c r="B9594" s="128">
        <v>5508</v>
      </c>
      <c r="D9594" s="127" t="s">
        <v>49820</v>
      </c>
      <c r="E9594" s="258">
        <v>5508</v>
      </c>
    </row>
    <row r="9595" spans="1:5" ht="14.5" x14ac:dyDescent="0.35">
      <c r="A9595" s="127" t="s">
        <v>49618</v>
      </c>
      <c r="B9595" s="128">
        <v>685</v>
      </c>
      <c r="D9595" s="127" t="s">
        <v>49821</v>
      </c>
      <c r="E9595" s="258">
        <v>685</v>
      </c>
    </row>
    <row r="9596" spans="1:5" ht="14.5" x14ac:dyDescent="0.35">
      <c r="A9596" s="127" t="s">
        <v>49619</v>
      </c>
      <c r="B9596" s="128">
        <v>264</v>
      </c>
      <c r="D9596" s="127" t="s">
        <v>49822</v>
      </c>
      <c r="E9596" s="258">
        <v>264</v>
      </c>
    </row>
    <row r="9597" spans="1:5" ht="14.5" x14ac:dyDescent="0.35">
      <c r="A9597" s="127" t="s">
        <v>49620</v>
      </c>
      <c r="B9597" s="128">
        <v>6747</v>
      </c>
      <c r="D9597" s="127" t="s">
        <v>49823</v>
      </c>
      <c r="E9597" s="258">
        <v>6747</v>
      </c>
    </row>
    <row r="9598" spans="1:5" ht="14.5" x14ac:dyDescent="0.35">
      <c r="A9598" s="127" t="s">
        <v>49621</v>
      </c>
      <c r="B9598" s="128">
        <v>105</v>
      </c>
      <c r="D9598" s="127" t="s">
        <v>49824</v>
      </c>
      <c r="E9598" s="258">
        <v>105</v>
      </c>
    </row>
    <row r="9599" spans="1:5" ht="14.5" x14ac:dyDescent="0.35">
      <c r="A9599" s="127" t="s">
        <v>49622</v>
      </c>
      <c r="B9599" s="128">
        <v>5350</v>
      </c>
      <c r="D9599" s="127" t="s">
        <v>49825</v>
      </c>
      <c r="E9599" s="258">
        <v>5350</v>
      </c>
    </row>
    <row r="9600" spans="1:5" ht="14.5" x14ac:dyDescent="0.35">
      <c r="A9600" s="127" t="s">
        <v>49623</v>
      </c>
      <c r="B9600" s="128">
        <v>10146</v>
      </c>
      <c r="D9600" s="127" t="s">
        <v>49826</v>
      </c>
      <c r="E9600" s="258">
        <v>10146</v>
      </c>
    </row>
    <row r="9601" spans="1:5" ht="14.5" x14ac:dyDescent="0.35">
      <c r="A9601" s="127" t="s">
        <v>49624</v>
      </c>
      <c r="B9601" s="128">
        <v>1001</v>
      </c>
      <c r="D9601" s="127" t="s">
        <v>49827</v>
      </c>
      <c r="E9601" s="258">
        <v>1001</v>
      </c>
    </row>
    <row r="9602" spans="1:5" ht="14.5" x14ac:dyDescent="0.35">
      <c r="A9602" s="127" t="s">
        <v>49625</v>
      </c>
      <c r="B9602" s="128">
        <v>2082</v>
      </c>
      <c r="D9602" s="127" t="s">
        <v>49828</v>
      </c>
      <c r="E9602" s="258">
        <v>2082</v>
      </c>
    </row>
    <row r="9603" spans="1:5" ht="14.5" x14ac:dyDescent="0.35">
      <c r="A9603" s="127" t="s">
        <v>49626</v>
      </c>
      <c r="B9603" s="128">
        <v>21847</v>
      </c>
      <c r="D9603" s="127" t="s">
        <v>49829</v>
      </c>
      <c r="E9603" s="258">
        <v>21847</v>
      </c>
    </row>
    <row r="9604" spans="1:5" ht="14.5" x14ac:dyDescent="0.35">
      <c r="A9604" s="127" t="s">
        <v>49627</v>
      </c>
      <c r="B9604" s="128">
        <v>343</v>
      </c>
      <c r="D9604" s="127" t="s">
        <v>49830</v>
      </c>
      <c r="E9604" s="258">
        <v>343</v>
      </c>
    </row>
    <row r="9605" spans="1:5" ht="14.5" x14ac:dyDescent="0.35">
      <c r="A9605" s="127" t="s">
        <v>49628</v>
      </c>
      <c r="B9605" s="128">
        <v>26</v>
      </c>
      <c r="D9605" s="127" t="s">
        <v>49831</v>
      </c>
      <c r="E9605" s="258">
        <v>26</v>
      </c>
    </row>
    <row r="9606" spans="1:5" ht="14.5" x14ac:dyDescent="0.35">
      <c r="A9606" s="127" t="s">
        <v>49629</v>
      </c>
      <c r="B9606" s="128">
        <v>738</v>
      </c>
      <c r="D9606" s="127" t="s">
        <v>49832</v>
      </c>
      <c r="E9606" s="258">
        <v>738</v>
      </c>
    </row>
    <row r="9607" spans="1:5" ht="14.5" x14ac:dyDescent="0.35">
      <c r="A9607" s="127" t="s">
        <v>49630</v>
      </c>
      <c r="B9607" s="128">
        <v>213443</v>
      </c>
      <c r="D9607" s="127" t="s">
        <v>49833</v>
      </c>
      <c r="E9607" s="258">
        <v>213443</v>
      </c>
    </row>
    <row r="9608" spans="1:5" ht="14.5" x14ac:dyDescent="0.35">
      <c r="A9608" s="127" t="s">
        <v>49631</v>
      </c>
      <c r="B9608" s="128">
        <v>145261</v>
      </c>
      <c r="D9608" s="127" t="s">
        <v>49834</v>
      </c>
      <c r="E9608" s="258">
        <v>145261</v>
      </c>
    </row>
    <row r="9609" spans="1:5" ht="14.5" x14ac:dyDescent="0.35">
      <c r="A9609" s="127" t="s">
        <v>49632</v>
      </c>
      <c r="B9609" s="128">
        <v>47849</v>
      </c>
      <c r="D9609" s="127" t="s">
        <v>49835</v>
      </c>
      <c r="E9609" s="258">
        <v>47849</v>
      </c>
    </row>
    <row r="9610" spans="1:5" ht="14.5" x14ac:dyDescent="0.35">
      <c r="A9610" s="127" t="s">
        <v>49633</v>
      </c>
      <c r="B9610" s="128">
        <v>50254</v>
      </c>
      <c r="D9610" s="127" t="s">
        <v>49836</v>
      </c>
      <c r="E9610" s="258">
        <v>50254</v>
      </c>
    </row>
    <row r="9611" spans="1:5" ht="14.5" x14ac:dyDescent="0.35">
      <c r="A9611" s="127" t="s">
        <v>49634</v>
      </c>
      <c r="B9611" s="128">
        <v>121245</v>
      </c>
      <c r="D9611" s="127" t="s">
        <v>49837</v>
      </c>
      <c r="E9611" s="258">
        <v>121245</v>
      </c>
    </row>
    <row r="9612" spans="1:5" ht="14.5" x14ac:dyDescent="0.35">
      <c r="A9612" s="127" t="s">
        <v>49635</v>
      </c>
      <c r="B9612" s="128">
        <v>106303</v>
      </c>
      <c r="D9612" s="127" t="s">
        <v>49838</v>
      </c>
      <c r="E9612" s="258">
        <v>106303</v>
      </c>
    </row>
    <row r="9613" spans="1:5" ht="14.5" x14ac:dyDescent="0.35">
      <c r="A9613" s="127" t="s">
        <v>49636</v>
      </c>
      <c r="B9613" s="128">
        <v>635414</v>
      </c>
      <c r="D9613" s="127" t="s">
        <v>49839</v>
      </c>
      <c r="E9613" s="258">
        <v>635414</v>
      </c>
    </row>
    <row r="9614" spans="1:5" ht="14.5" x14ac:dyDescent="0.35">
      <c r="A9614" s="127" t="s">
        <v>49637</v>
      </c>
      <c r="B9614" s="128">
        <v>84802</v>
      </c>
      <c r="D9614" s="127" t="s">
        <v>49840</v>
      </c>
      <c r="E9614" s="258">
        <v>84802</v>
      </c>
    </row>
    <row r="9615" spans="1:5" ht="14.5" x14ac:dyDescent="0.35">
      <c r="A9615" s="127" t="s">
        <v>49638</v>
      </c>
      <c r="B9615" s="128">
        <v>443615</v>
      </c>
      <c r="D9615" s="127" t="s">
        <v>49841</v>
      </c>
      <c r="E9615" s="258">
        <v>443615</v>
      </c>
    </row>
    <row r="9616" spans="1:5" ht="14.5" x14ac:dyDescent="0.35">
      <c r="A9616" s="127" t="s">
        <v>49639</v>
      </c>
      <c r="B9616" s="128">
        <v>87171</v>
      </c>
      <c r="D9616" s="127" t="s">
        <v>49842</v>
      </c>
      <c r="E9616" s="258">
        <v>87171</v>
      </c>
    </row>
    <row r="9617" spans="1:5" ht="14.5" x14ac:dyDescent="0.35">
      <c r="A9617" s="127" t="s">
        <v>49640</v>
      </c>
      <c r="B9617" s="128">
        <v>48833</v>
      </c>
      <c r="D9617" s="127" t="s">
        <v>49843</v>
      </c>
      <c r="E9617" s="258">
        <v>48833</v>
      </c>
    </row>
    <row r="9618" spans="1:5" ht="14.5" x14ac:dyDescent="0.35">
      <c r="A9618" s="127" t="s">
        <v>49641</v>
      </c>
      <c r="B9618" s="128">
        <v>73943</v>
      </c>
      <c r="D9618" s="127" t="s">
        <v>49844</v>
      </c>
      <c r="E9618" s="258">
        <v>73943</v>
      </c>
    </row>
    <row r="9619" spans="1:5" ht="14.5" x14ac:dyDescent="0.35">
      <c r="A9619" s="127" t="s">
        <v>49642</v>
      </c>
      <c r="B9619" s="128">
        <v>65232</v>
      </c>
      <c r="D9619" s="127" t="s">
        <v>49845</v>
      </c>
      <c r="E9619" s="258">
        <v>65232</v>
      </c>
    </row>
    <row r="9620" spans="1:5" ht="14.5" x14ac:dyDescent="0.35">
      <c r="A9620" s="127" t="s">
        <v>49643</v>
      </c>
      <c r="B9620" s="128">
        <v>160420</v>
      </c>
      <c r="D9620" s="127" t="s">
        <v>49846</v>
      </c>
      <c r="E9620" s="258">
        <v>160420</v>
      </c>
    </row>
    <row r="9621" spans="1:5" ht="14.5" x14ac:dyDescent="0.35">
      <c r="A9621" s="127" t="s">
        <v>49644</v>
      </c>
      <c r="B9621" s="128">
        <v>75946</v>
      </c>
      <c r="D9621" s="127" t="s">
        <v>49847</v>
      </c>
      <c r="E9621" s="258">
        <v>75946</v>
      </c>
    </row>
    <row r="9622" spans="1:5" ht="14.5" x14ac:dyDescent="0.35">
      <c r="A9622" s="127" t="s">
        <v>49645</v>
      </c>
      <c r="B9622" s="128">
        <v>81486</v>
      </c>
      <c r="D9622" s="127" t="s">
        <v>49848</v>
      </c>
      <c r="E9622" s="258">
        <v>81486</v>
      </c>
    </row>
    <row r="9623" spans="1:5" ht="14.5" x14ac:dyDescent="0.35">
      <c r="A9623" s="127" t="s">
        <v>49646</v>
      </c>
      <c r="B9623" s="128">
        <v>407136</v>
      </c>
      <c r="D9623" s="127" t="s">
        <v>49849</v>
      </c>
      <c r="E9623" s="258">
        <v>407136</v>
      </c>
    </row>
    <row r="9624" spans="1:5" ht="14.5" x14ac:dyDescent="0.35">
      <c r="A9624" s="127" t="s">
        <v>49647</v>
      </c>
      <c r="B9624" s="128">
        <v>585381</v>
      </c>
      <c r="D9624" s="127" t="s">
        <v>49850</v>
      </c>
      <c r="E9624" s="258">
        <v>585381</v>
      </c>
    </row>
    <row r="9625" spans="1:5" ht="14.5" x14ac:dyDescent="0.35">
      <c r="A9625" s="127" t="s">
        <v>49648</v>
      </c>
      <c r="B9625" s="128">
        <v>50910</v>
      </c>
      <c r="D9625" s="127" t="s">
        <v>49851</v>
      </c>
      <c r="E9625" s="258">
        <v>50910</v>
      </c>
    </row>
    <row r="9626" spans="1:5" ht="14.5" x14ac:dyDescent="0.35">
      <c r="A9626" s="127" t="s">
        <v>49649</v>
      </c>
      <c r="B9626" s="128">
        <v>68695</v>
      </c>
      <c r="D9626" s="127" t="s">
        <v>49852</v>
      </c>
      <c r="E9626" s="258">
        <v>68695</v>
      </c>
    </row>
    <row r="9627" spans="1:5" ht="14.5" x14ac:dyDescent="0.35">
      <c r="A9627" s="127" t="s">
        <v>49650</v>
      </c>
      <c r="B9627" s="128">
        <v>118001</v>
      </c>
      <c r="D9627" s="127" t="s">
        <v>49853</v>
      </c>
      <c r="E9627" s="258">
        <v>118001</v>
      </c>
    </row>
    <row r="9628" spans="1:5" ht="14.5" x14ac:dyDescent="0.35">
      <c r="A9628" s="127" t="s">
        <v>49651</v>
      </c>
      <c r="B9628" s="128">
        <v>56158</v>
      </c>
      <c r="D9628" s="127" t="s">
        <v>49854</v>
      </c>
      <c r="E9628" s="258">
        <v>56158</v>
      </c>
    </row>
    <row r="9629" spans="1:5" ht="14.5" x14ac:dyDescent="0.35">
      <c r="A9629" s="127" t="s">
        <v>49652</v>
      </c>
      <c r="B9629" s="128">
        <v>483630</v>
      </c>
      <c r="D9629" s="127" t="s">
        <v>49855</v>
      </c>
      <c r="E9629" s="258">
        <v>483630</v>
      </c>
    </row>
    <row r="9630" spans="1:5" ht="14.5" x14ac:dyDescent="0.35">
      <c r="A9630" s="127" t="s">
        <v>49653</v>
      </c>
      <c r="B9630" s="128">
        <v>197992</v>
      </c>
      <c r="D9630" s="127" t="s">
        <v>49856</v>
      </c>
      <c r="E9630" s="258">
        <v>197992</v>
      </c>
    </row>
    <row r="9631" spans="1:5" ht="14.5" x14ac:dyDescent="0.35">
      <c r="A9631" s="127" t="s">
        <v>49654</v>
      </c>
      <c r="B9631" s="128">
        <v>146426</v>
      </c>
      <c r="D9631" s="127" t="s">
        <v>49857</v>
      </c>
      <c r="E9631" s="258">
        <v>146426</v>
      </c>
    </row>
    <row r="9632" spans="1:5" ht="14.5" x14ac:dyDescent="0.35">
      <c r="A9632" s="127" t="s">
        <v>49655</v>
      </c>
      <c r="B9632" s="128">
        <v>118329</v>
      </c>
      <c r="D9632" s="127" t="s">
        <v>49858</v>
      </c>
      <c r="E9632" s="258">
        <v>118329</v>
      </c>
    </row>
    <row r="9633" spans="1:5" ht="14.5" x14ac:dyDescent="0.35">
      <c r="A9633" s="127" t="s">
        <v>49656</v>
      </c>
      <c r="B9633" s="128">
        <v>621500</v>
      </c>
      <c r="D9633" s="127" t="s">
        <v>49859</v>
      </c>
      <c r="E9633" s="258">
        <v>621500</v>
      </c>
    </row>
    <row r="9634" spans="1:5" ht="14.5" x14ac:dyDescent="0.35">
      <c r="A9634" s="127" t="s">
        <v>49657</v>
      </c>
      <c r="B9634" s="128">
        <v>105500</v>
      </c>
      <c r="D9634" s="127" t="s">
        <v>49860</v>
      </c>
      <c r="E9634" s="258">
        <v>105500</v>
      </c>
    </row>
    <row r="9635" spans="1:5" ht="14.5" x14ac:dyDescent="0.35">
      <c r="A9635" s="127" t="s">
        <v>49658</v>
      </c>
      <c r="B9635" s="128">
        <v>158750</v>
      </c>
      <c r="D9635" s="127" t="s">
        <v>49861</v>
      </c>
      <c r="E9635" s="258">
        <v>158750</v>
      </c>
    </row>
    <row r="9636" spans="1:5" ht="14.5" x14ac:dyDescent="0.35">
      <c r="A9636" s="127" t="s">
        <v>49659</v>
      </c>
      <c r="B9636" s="128">
        <v>81250</v>
      </c>
      <c r="D9636" s="127" t="s">
        <v>49862</v>
      </c>
      <c r="E9636" s="258">
        <v>81250</v>
      </c>
    </row>
    <row r="9637" spans="1:5" ht="14.5" x14ac:dyDescent="0.35">
      <c r="A9637" s="127" t="s">
        <v>49660</v>
      </c>
      <c r="B9637" s="128">
        <v>29250</v>
      </c>
      <c r="D9637" s="127" t="s">
        <v>49863</v>
      </c>
      <c r="E9637" s="258">
        <v>29250</v>
      </c>
    </row>
    <row r="9638" spans="1:5" ht="14.5" x14ac:dyDescent="0.35">
      <c r="A9638" s="127" t="s">
        <v>49661</v>
      </c>
      <c r="B9638" s="128">
        <v>13000</v>
      </c>
      <c r="D9638" s="127" t="s">
        <v>49864</v>
      </c>
      <c r="E9638" s="258">
        <v>13000</v>
      </c>
    </row>
    <row r="9639" spans="1:5" ht="14.5" x14ac:dyDescent="0.35">
      <c r="A9639" s="127" t="s">
        <v>49662</v>
      </c>
      <c r="B9639" s="128">
        <v>33500</v>
      </c>
      <c r="D9639" s="127" t="s">
        <v>49865</v>
      </c>
      <c r="E9639" s="258">
        <v>33500</v>
      </c>
    </row>
    <row r="9640" spans="1:5" ht="14.5" x14ac:dyDescent="0.35">
      <c r="A9640" s="127" t="s">
        <v>49663</v>
      </c>
      <c r="B9640" s="128">
        <v>501500</v>
      </c>
      <c r="D9640" s="127" t="s">
        <v>49866</v>
      </c>
      <c r="E9640" s="258">
        <v>501500</v>
      </c>
    </row>
    <row r="9641" spans="1:5" ht="14.5" x14ac:dyDescent="0.35">
      <c r="A9641" s="127" t="s">
        <v>49664</v>
      </c>
      <c r="B9641" s="128">
        <v>117000</v>
      </c>
      <c r="D9641" s="127" t="s">
        <v>49867</v>
      </c>
      <c r="E9641" s="258">
        <v>117000</v>
      </c>
    </row>
    <row r="9642" spans="1:5" ht="14.5" x14ac:dyDescent="0.35">
      <c r="A9642" s="127" t="s">
        <v>49665</v>
      </c>
      <c r="B9642" s="128">
        <v>10000</v>
      </c>
      <c r="D9642" s="127" t="s">
        <v>49868</v>
      </c>
      <c r="E9642" s="258">
        <v>10000</v>
      </c>
    </row>
    <row r="9643" spans="1:5" ht="14.5" x14ac:dyDescent="0.35">
      <c r="A9643" s="127" t="s">
        <v>49666</v>
      </c>
      <c r="B9643" s="128">
        <v>42750</v>
      </c>
      <c r="D9643" s="127" t="s">
        <v>49869</v>
      </c>
      <c r="E9643" s="258">
        <v>42750</v>
      </c>
    </row>
    <row r="9644" spans="1:5" ht="14.5" x14ac:dyDescent="0.35">
      <c r="A9644" s="127" t="s">
        <v>46314</v>
      </c>
      <c r="B9644" s="128">
        <v>7800</v>
      </c>
      <c r="D9644" s="127" t="s">
        <v>46352</v>
      </c>
      <c r="E9644" s="258">
        <v>7800</v>
      </c>
    </row>
    <row r="9645" spans="1:5" ht="14.5" x14ac:dyDescent="0.35">
      <c r="A9645" s="127" t="s">
        <v>46315</v>
      </c>
      <c r="B9645" s="128">
        <v>4200</v>
      </c>
      <c r="D9645" s="127" t="s">
        <v>46353</v>
      </c>
      <c r="E9645" s="258">
        <v>4200</v>
      </c>
    </row>
    <row r="9646" spans="1:5" ht="14.5" x14ac:dyDescent="0.35">
      <c r="A9646" s="127" t="s">
        <v>46316</v>
      </c>
      <c r="B9646" s="128">
        <v>128400</v>
      </c>
      <c r="D9646" s="127" t="s">
        <v>46354</v>
      </c>
      <c r="E9646" s="258">
        <v>128400</v>
      </c>
    </row>
    <row r="9647" spans="1:5" ht="14.5" x14ac:dyDescent="0.35">
      <c r="A9647" s="127" t="s">
        <v>46317</v>
      </c>
      <c r="B9647" s="128">
        <v>27000</v>
      </c>
      <c r="D9647" s="127" t="s">
        <v>46355</v>
      </c>
      <c r="E9647" s="258">
        <v>27000</v>
      </c>
    </row>
    <row r="9648" spans="1:5" ht="14.5" x14ac:dyDescent="0.35">
      <c r="A9648" s="127" t="s">
        <v>46318</v>
      </c>
      <c r="B9648" s="128">
        <v>12600</v>
      </c>
      <c r="D9648" s="127" t="s">
        <v>46356</v>
      </c>
      <c r="E9648" s="258">
        <v>12600</v>
      </c>
    </row>
    <row r="9649" spans="1:5" ht="14.5" x14ac:dyDescent="0.35">
      <c r="A9649" s="127" t="s">
        <v>46319</v>
      </c>
      <c r="B9649" s="128">
        <v>4200</v>
      </c>
      <c r="D9649" s="127" t="s">
        <v>46357</v>
      </c>
      <c r="E9649" s="258">
        <v>4200</v>
      </c>
    </row>
    <row r="9650" spans="1:5" ht="14.5" x14ac:dyDescent="0.35">
      <c r="A9650" s="127" t="s">
        <v>46320</v>
      </c>
      <c r="B9650" s="128">
        <v>1800</v>
      </c>
      <c r="D9650" s="127" t="s">
        <v>46358</v>
      </c>
      <c r="E9650" s="258">
        <v>1800</v>
      </c>
    </row>
    <row r="9651" spans="1:5" ht="14.5" x14ac:dyDescent="0.35">
      <c r="A9651" s="127" t="s">
        <v>46321</v>
      </c>
      <c r="B9651" s="128">
        <v>1200</v>
      </c>
      <c r="D9651" s="127" t="s">
        <v>46359</v>
      </c>
      <c r="E9651" s="258">
        <v>1200</v>
      </c>
    </row>
    <row r="9652" spans="1:5" ht="14.5" x14ac:dyDescent="0.35">
      <c r="A9652" s="127" t="s">
        <v>46322</v>
      </c>
      <c r="B9652" s="128">
        <v>6600</v>
      </c>
      <c r="D9652" s="127" t="s">
        <v>46360</v>
      </c>
      <c r="E9652" s="258">
        <v>6600</v>
      </c>
    </row>
    <row r="9653" spans="1:5" ht="14.5" x14ac:dyDescent="0.35">
      <c r="A9653" s="127" t="s">
        <v>46323</v>
      </c>
      <c r="B9653" s="128">
        <v>136200</v>
      </c>
      <c r="D9653" s="127" t="s">
        <v>46361</v>
      </c>
      <c r="E9653" s="258">
        <v>136200</v>
      </c>
    </row>
    <row r="9654" spans="1:5" ht="14.5" x14ac:dyDescent="0.35">
      <c r="A9654" s="127" t="s">
        <v>46324</v>
      </c>
      <c r="B9654" s="128">
        <v>7200</v>
      </c>
      <c r="D9654" s="127" t="s">
        <v>46362</v>
      </c>
      <c r="E9654" s="258">
        <v>7200</v>
      </c>
    </row>
    <row r="9655" spans="1:5" ht="14.5" x14ac:dyDescent="0.35">
      <c r="A9655" s="127" t="s">
        <v>46325</v>
      </c>
      <c r="B9655" s="128">
        <v>1800</v>
      </c>
      <c r="D9655" s="127" t="s">
        <v>46363</v>
      </c>
      <c r="E9655" s="258">
        <v>1800</v>
      </c>
    </row>
    <row r="9656" spans="1:5" ht="14.5" x14ac:dyDescent="0.35">
      <c r="A9656" s="127" t="s">
        <v>46326</v>
      </c>
      <c r="B9656" s="128">
        <v>3600</v>
      </c>
      <c r="D9656" s="127" t="s">
        <v>46364</v>
      </c>
      <c r="E9656" s="258">
        <v>3600</v>
      </c>
    </row>
    <row r="9657" spans="1:5" ht="14.5" x14ac:dyDescent="0.35">
      <c r="A9657" s="127" t="s">
        <v>46327</v>
      </c>
      <c r="B9657" s="128">
        <v>4800</v>
      </c>
      <c r="D9657" s="127" t="s">
        <v>46365</v>
      </c>
      <c r="E9657" s="258">
        <v>4800</v>
      </c>
    </row>
    <row r="9658" spans="1:5" ht="14.5" x14ac:dyDescent="0.35">
      <c r="A9658" s="127" t="s">
        <v>46328</v>
      </c>
      <c r="B9658" s="128">
        <v>2400</v>
      </c>
      <c r="D9658" s="127" t="s">
        <v>46366</v>
      </c>
      <c r="E9658" s="258">
        <v>2400</v>
      </c>
    </row>
    <row r="9659" spans="1:5" ht="14.5" x14ac:dyDescent="0.35">
      <c r="A9659" s="127" t="s">
        <v>46329</v>
      </c>
      <c r="B9659" s="128">
        <v>3000</v>
      </c>
      <c r="D9659" s="127" t="s">
        <v>46367</v>
      </c>
      <c r="E9659" s="258">
        <v>3000</v>
      </c>
    </row>
    <row r="9660" spans="1:5" ht="14.5" x14ac:dyDescent="0.35">
      <c r="A9660" s="127" t="s">
        <v>46330</v>
      </c>
      <c r="B9660" s="128">
        <v>7800</v>
      </c>
      <c r="D9660" s="127" t="s">
        <v>46368</v>
      </c>
      <c r="E9660" s="258">
        <v>7800</v>
      </c>
    </row>
    <row r="9661" spans="1:5" ht="14.5" x14ac:dyDescent="0.35">
      <c r="A9661" s="127" t="s">
        <v>46331</v>
      </c>
      <c r="B9661" s="128">
        <v>600</v>
      </c>
      <c r="D9661" s="127" t="s">
        <v>46369</v>
      </c>
      <c r="E9661" s="258">
        <v>600</v>
      </c>
    </row>
    <row r="9662" spans="1:5" ht="14.5" x14ac:dyDescent="0.35">
      <c r="A9662" s="127" t="s">
        <v>46332</v>
      </c>
      <c r="B9662" s="128">
        <v>54600</v>
      </c>
      <c r="D9662" s="127" t="s">
        <v>46370</v>
      </c>
      <c r="E9662" s="258">
        <v>54600</v>
      </c>
    </row>
    <row r="9663" spans="1:5" ht="14.5" x14ac:dyDescent="0.35">
      <c r="A9663" s="127" t="s">
        <v>46333</v>
      </c>
      <c r="B9663" s="128">
        <v>21600</v>
      </c>
      <c r="D9663" s="127" t="s">
        <v>46371</v>
      </c>
      <c r="E9663" s="258">
        <v>21600</v>
      </c>
    </row>
    <row r="9664" spans="1:5" ht="14.5" x14ac:dyDescent="0.35">
      <c r="A9664" s="127" t="s">
        <v>46334</v>
      </c>
      <c r="B9664" s="128">
        <v>46800</v>
      </c>
      <c r="D9664" s="127" t="s">
        <v>46372</v>
      </c>
      <c r="E9664" s="258">
        <v>46800</v>
      </c>
    </row>
    <row r="9665" spans="1:5" ht="14.5" x14ac:dyDescent="0.35">
      <c r="A9665" s="127" t="s">
        <v>46335</v>
      </c>
      <c r="B9665" s="128">
        <v>252000</v>
      </c>
      <c r="D9665" s="127" t="s">
        <v>46373</v>
      </c>
      <c r="E9665" s="258">
        <v>252000</v>
      </c>
    </row>
    <row r="9666" spans="1:5" ht="14.5" x14ac:dyDescent="0.35">
      <c r="A9666" s="127" t="s">
        <v>46336</v>
      </c>
      <c r="B9666" s="128">
        <v>600</v>
      </c>
      <c r="D9666" s="127" t="s">
        <v>46374</v>
      </c>
      <c r="E9666" s="258">
        <v>600</v>
      </c>
    </row>
    <row r="9667" spans="1:5" ht="14.5" x14ac:dyDescent="0.35">
      <c r="A9667" s="127" t="s">
        <v>46337</v>
      </c>
      <c r="B9667" s="128">
        <v>9000</v>
      </c>
      <c r="D9667" s="127" t="s">
        <v>46375</v>
      </c>
      <c r="E9667" s="258">
        <v>9000</v>
      </c>
    </row>
    <row r="9668" spans="1:5" ht="14.5" x14ac:dyDescent="0.35">
      <c r="A9668" s="127" t="s">
        <v>46338</v>
      </c>
      <c r="B9668" s="128">
        <v>18000</v>
      </c>
      <c r="D9668" s="127" t="s">
        <v>46376</v>
      </c>
      <c r="E9668" s="258">
        <v>18000</v>
      </c>
    </row>
    <row r="9669" spans="1:5" ht="14.5" x14ac:dyDescent="0.35">
      <c r="A9669" s="127" t="s">
        <v>46339</v>
      </c>
      <c r="B9669" s="128">
        <v>1200</v>
      </c>
      <c r="D9669" s="127" t="s">
        <v>46377</v>
      </c>
      <c r="E9669" s="258">
        <v>1200</v>
      </c>
    </row>
    <row r="9670" spans="1:5" ht="14.5" x14ac:dyDescent="0.35">
      <c r="A9670" s="127" t="s">
        <v>46340</v>
      </c>
      <c r="B9670" s="128">
        <v>45000</v>
      </c>
      <c r="D9670" s="127" t="s">
        <v>46378</v>
      </c>
      <c r="E9670" s="258">
        <v>45000</v>
      </c>
    </row>
    <row r="9671" spans="1:5" ht="14.5" x14ac:dyDescent="0.35">
      <c r="A9671" s="127" t="s">
        <v>46341</v>
      </c>
      <c r="B9671" s="128">
        <v>153000</v>
      </c>
      <c r="D9671" s="127" t="s">
        <v>46379</v>
      </c>
      <c r="E9671" s="258">
        <v>153000</v>
      </c>
    </row>
    <row r="9672" spans="1:5" ht="14.5" x14ac:dyDescent="0.35">
      <c r="A9672" s="127" t="s">
        <v>46342</v>
      </c>
      <c r="B9672" s="128">
        <v>106800</v>
      </c>
      <c r="D9672" s="127" t="s">
        <v>46380</v>
      </c>
      <c r="E9672" s="258">
        <v>106800</v>
      </c>
    </row>
    <row r="9673" spans="1:5" ht="14.5" x14ac:dyDescent="0.35">
      <c r="A9673" s="127" t="s">
        <v>46343</v>
      </c>
      <c r="B9673" s="128">
        <v>54600</v>
      </c>
      <c r="D9673" s="127" t="s">
        <v>46381</v>
      </c>
      <c r="E9673" s="258">
        <v>54600</v>
      </c>
    </row>
    <row r="9674" spans="1:5" ht="14.5" x14ac:dyDescent="0.35">
      <c r="A9674" s="127" t="s">
        <v>46344</v>
      </c>
      <c r="B9674" s="128">
        <v>9000</v>
      </c>
      <c r="D9674" s="127" t="s">
        <v>46382</v>
      </c>
      <c r="E9674" s="258">
        <v>9000</v>
      </c>
    </row>
    <row r="9675" spans="1:5" ht="14.5" x14ac:dyDescent="0.35">
      <c r="A9675" s="127" t="s">
        <v>46345</v>
      </c>
      <c r="B9675" s="128">
        <v>3600</v>
      </c>
      <c r="D9675" s="127" t="s">
        <v>46383</v>
      </c>
      <c r="E9675" s="258">
        <v>3600</v>
      </c>
    </row>
    <row r="9676" spans="1:5" ht="14.5" x14ac:dyDescent="0.35">
      <c r="A9676" s="127" t="s">
        <v>46346</v>
      </c>
      <c r="B9676" s="128">
        <v>15600</v>
      </c>
      <c r="D9676" s="127" t="s">
        <v>46384</v>
      </c>
      <c r="E9676" s="258">
        <v>15600</v>
      </c>
    </row>
    <row r="9677" spans="1:5" ht="14.5" x14ac:dyDescent="0.35">
      <c r="A9677" s="127" t="s">
        <v>46347</v>
      </c>
      <c r="B9677" s="128">
        <v>14400</v>
      </c>
      <c r="D9677" s="127" t="s">
        <v>46385</v>
      </c>
      <c r="E9677" s="258">
        <v>14400</v>
      </c>
    </row>
    <row r="9678" spans="1:5" ht="14.5" x14ac:dyDescent="0.35">
      <c r="A9678" s="127" t="s">
        <v>46348</v>
      </c>
      <c r="B9678" s="128">
        <v>24600</v>
      </c>
      <c r="D9678" s="127" t="s">
        <v>46386</v>
      </c>
      <c r="E9678" s="258">
        <v>24600</v>
      </c>
    </row>
    <row r="9679" spans="1:5" ht="14.5" x14ac:dyDescent="0.35">
      <c r="A9679" s="127" t="s">
        <v>46349</v>
      </c>
      <c r="B9679" s="128">
        <v>1200</v>
      </c>
      <c r="D9679" s="127" t="s">
        <v>46387</v>
      </c>
      <c r="E9679" s="258">
        <v>1200</v>
      </c>
    </row>
    <row r="9680" spans="1:5" ht="14.5" x14ac:dyDescent="0.35">
      <c r="A9680" s="127" t="s">
        <v>46350</v>
      </c>
      <c r="B9680" s="128">
        <v>27000</v>
      </c>
      <c r="D9680" s="127" t="s">
        <v>46388</v>
      </c>
      <c r="E9680" s="258">
        <v>27000</v>
      </c>
    </row>
    <row r="9681" spans="1:5" ht="14.5" x14ac:dyDescent="0.35">
      <c r="A9681" s="127" t="s">
        <v>43999</v>
      </c>
      <c r="B9681" s="128">
        <v>89391</v>
      </c>
      <c r="D9681" s="127" t="s">
        <v>44542</v>
      </c>
      <c r="E9681" s="258">
        <v>89391</v>
      </c>
    </row>
    <row r="9682" spans="1:5" ht="14.5" x14ac:dyDescent="0.35">
      <c r="A9682" s="127" t="s">
        <v>44000</v>
      </c>
      <c r="B9682" s="128">
        <v>128163</v>
      </c>
      <c r="D9682" s="127" t="s">
        <v>44543</v>
      </c>
      <c r="E9682" s="258">
        <v>128163</v>
      </c>
    </row>
    <row r="9683" spans="1:5" ht="14.5" x14ac:dyDescent="0.35">
      <c r="A9683" s="127" t="s">
        <v>44001</v>
      </c>
      <c r="B9683" s="128">
        <v>1680685</v>
      </c>
      <c r="D9683" s="127" t="s">
        <v>44544</v>
      </c>
      <c r="E9683" s="258">
        <v>1680685</v>
      </c>
    </row>
    <row r="9684" spans="1:5" ht="14.5" x14ac:dyDescent="0.35">
      <c r="A9684" s="127" t="s">
        <v>44002</v>
      </c>
      <c r="B9684" s="128">
        <v>50355</v>
      </c>
      <c r="D9684" s="127" t="s">
        <v>44545</v>
      </c>
      <c r="E9684" s="258">
        <v>50355</v>
      </c>
    </row>
    <row r="9685" spans="1:5" ht="14.5" x14ac:dyDescent="0.35">
      <c r="A9685" s="127" t="s">
        <v>44003</v>
      </c>
      <c r="B9685" s="128">
        <v>47366</v>
      </c>
      <c r="D9685" s="127" t="s">
        <v>44546</v>
      </c>
      <c r="E9685" s="258">
        <v>47366</v>
      </c>
    </row>
    <row r="9686" spans="1:5" ht="14.5" x14ac:dyDescent="0.35">
      <c r="A9686" s="127" t="s">
        <v>44004</v>
      </c>
      <c r="B9686" s="128">
        <v>29403</v>
      </c>
      <c r="D9686" s="127" t="s">
        <v>44547</v>
      </c>
      <c r="E9686" s="258">
        <v>29403</v>
      </c>
    </row>
    <row r="9687" spans="1:5" ht="14.5" x14ac:dyDescent="0.35">
      <c r="A9687" s="127" t="s">
        <v>44005</v>
      </c>
      <c r="B9687" s="128">
        <v>345233</v>
      </c>
      <c r="D9687" s="127" t="s">
        <v>44548</v>
      </c>
      <c r="E9687" s="258">
        <v>345233</v>
      </c>
    </row>
    <row r="9688" spans="1:5" ht="14.5" x14ac:dyDescent="0.35">
      <c r="A9688" s="127" t="s">
        <v>44006</v>
      </c>
      <c r="B9688" s="128">
        <v>123580</v>
      </c>
      <c r="D9688" s="127" t="s">
        <v>44549</v>
      </c>
      <c r="E9688" s="258">
        <v>123580</v>
      </c>
    </row>
    <row r="9689" spans="1:5" ht="14.5" x14ac:dyDescent="0.35">
      <c r="A9689" s="127" t="s">
        <v>44007</v>
      </c>
      <c r="B9689" s="128">
        <v>223916</v>
      </c>
      <c r="D9689" s="127" t="s">
        <v>44550</v>
      </c>
      <c r="E9689" s="258">
        <v>223916</v>
      </c>
    </row>
    <row r="9690" spans="1:5" ht="14.5" x14ac:dyDescent="0.35">
      <c r="A9690" s="127" t="s">
        <v>44008</v>
      </c>
      <c r="B9690" s="128">
        <v>253764</v>
      </c>
      <c r="D9690" s="127" t="s">
        <v>44551</v>
      </c>
      <c r="E9690" s="258">
        <v>253764</v>
      </c>
    </row>
    <row r="9691" spans="1:5" ht="14.5" x14ac:dyDescent="0.35">
      <c r="A9691" s="127" t="s">
        <v>44009</v>
      </c>
      <c r="B9691" s="128">
        <v>123855</v>
      </c>
      <c r="D9691" s="127" t="s">
        <v>44552</v>
      </c>
      <c r="E9691" s="258">
        <v>123855</v>
      </c>
    </row>
    <row r="9692" spans="1:5" ht="14.5" x14ac:dyDescent="0.35">
      <c r="A9692" s="127" t="s">
        <v>44010</v>
      </c>
      <c r="B9692" s="128">
        <v>3231</v>
      </c>
      <c r="D9692" s="127" t="s">
        <v>44553</v>
      </c>
      <c r="E9692" s="258">
        <v>3231</v>
      </c>
    </row>
    <row r="9693" spans="1:5" ht="14.5" x14ac:dyDescent="0.35">
      <c r="A9693" s="127" t="s">
        <v>44011</v>
      </c>
      <c r="B9693" s="128">
        <v>424848</v>
      </c>
      <c r="D9693" s="127" t="s">
        <v>44554</v>
      </c>
      <c r="E9693" s="258">
        <v>424848</v>
      </c>
    </row>
    <row r="9694" spans="1:5" ht="14.5" x14ac:dyDescent="0.35">
      <c r="A9694" s="127" t="s">
        <v>44012</v>
      </c>
      <c r="B9694" s="128">
        <v>40583</v>
      </c>
      <c r="D9694" s="127" t="s">
        <v>44555</v>
      </c>
      <c r="E9694" s="258">
        <v>40583</v>
      </c>
    </row>
    <row r="9695" spans="1:5" ht="14.5" x14ac:dyDescent="0.35">
      <c r="A9695" s="127" t="s">
        <v>44013</v>
      </c>
      <c r="B9695" s="128">
        <v>163760</v>
      </c>
      <c r="D9695" s="127" t="s">
        <v>44556</v>
      </c>
      <c r="E9695" s="258">
        <v>163760</v>
      </c>
    </row>
    <row r="9696" spans="1:5" ht="14.5" x14ac:dyDescent="0.35">
      <c r="A9696" s="127" t="s">
        <v>44014</v>
      </c>
      <c r="B9696" s="128">
        <v>316862</v>
      </c>
      <c r="D9696" s="127" t="s">
        <v>44557</v>
      </c>
      <c r="E9696" s="258">
        <v>316862</v>
      </c>
    </row>
    <row r="9697" spans="1:5" ht="14.5" x14ac:dyDescent="0.35">
      <c r="A9697" s="127" t="s">
        <v>44015</v>
      </c>
      <c r="B9697" s="128">
        <v>12924</v>
      </c>
      <c r="D9697" s="127" t="s">
        <v>44558</v>
      </c>
      <c r="E9697" s="258">
        <v>12924</v>
      </c>
    </row>
    <row r="9698" spans="1:5" ht="14.5" x14ac:dyDescent="0.35">
      <c r="A9698" s="127" t="s">
        <v>44016</v>
      </c>
      <c r="B9698" s="128">
        <v>44533</v>
      </c>
      <c r="D9698" s="127" t="s">
        <v>44559</v>
      </c>
      <c r="E9698" s="258">
        <v>44533</v>
      </c>
    </row>
    <row r="9699" spans="1:5" ht="14.5" x14ac:dyDescent="0.35">
      <c r="A9699" s="127" t="s">
        <v>44017</v>
      </c>
      <c r="B9699" s="128">
        <v>859783</v>
      </c>
      <c r="D9699" s="127" t="s">
        <v>44560</v>
      </c>
      <c r="E9699" s="258">
        <v>859783</v>
      </c>
    </row>
    <row r="9700" spans="1:5" ht="14.5" x14ac:dyDescent="0.35">
      <c r="A9700" s="127" t="s">
        <v>44018</v>
      </c>
      <c r="B9700" s="128">
        <v>32310</v>
      </c>
      <c r="D9700" s="127" t="s">
        <v>44561</v>
      </c>
      <c r="E9700" s="258">
        <v>32310</v>
      </c>
    </row>
    <row r="9701" spans="1:5" ht="14.5" x14ac:dyDescent="0.35">
      <c r="A9701" s="127" t="s">
        <v>44019</v>
      </c>
      <c r="B9701" s="128">
        <v>16155</v>
      </c>
      <c r="D9701" s="127" t="s">
        <v>44562</v>
      </c>
      <c r="E9701" s="258">
        <v>16155</v>
      </c>
    </row>
    <row r="9702" spans="1:5" ht="14.5" x14ac:dyDescent="0.35">
      <c r="A9702" s="127" t="s">
        <v>44020</v>
      </c>
      <c r="B9702" s="128">
        <v>2022764</v>
      </c>
      <c r="D9702" s="127" t="s">
        <v>44563</v>
      </c>
      <c r="E9702" s="258">
        <v>2022764</v>
      </c>
    </row>
    <row r="9703" spans="1:5" ht="14.5" x14ac:dyDescent="0.35">
      <c r="A9703" s="127" t="s">
        <v>44021</v>
      </c>
      <c r="B9703" s="128">
        <v>412544</v>
      </c>
      <c r="D9703" s="127" t="s">
        <v>44564</v>
      </c>
      <c r="E9703" s="258">
        <v>412544</v>
      </c>
    </row>
    <row r="9704" spans="1:5" ht="14.5" x14ac:dyDescent="0.35">
      <c r="A9704" s="127" t="s">
        <v>44022</v>
      </c>
      <c r="B9704" s="128">
        <v>28887</v>
      </c>
      <c r="D9704" s="127" t="s">
        <v>44565</v>
      </c>
      <c r="E9704" s="258">
        <v>28887</v>
      </c>
    </row>
    <row r="9705" spans="1:5" ht="14.5" x14ac:dyDescent="0.35">
      <c r="A9705" s="127" t="s">
        <v>44023</v>
      </c>
      <c r="B9705" s="128">
        <v>32880</v>
      </c>
      <c r="D9705" s="127" t="s">
        <v>44566</v>
      </c>
      <c r="E9705" s="258">
        <v>32880</v>
      </c>
    </row>
    <row r="9706" spans="1:5" ht="14.5" x14ac:dyDescent="0.35">
      <c r="A9706" s="127" t="s">
        <v>44024</v>
      </c>
      <c r="B9706" s="128">
        <v>98269</v>
      </c>
      <c r="D9706" s="127" t="s">
        <v>44567</v>
      </c>
      <c r="E9706" s="258">
        <v>98269</v>
      </c>
    </row>
    <row r="9707" spans="1:5" ht="14.5" x14ac:dyDescent="0.35">
      <c r="A9707" s="127" t="s">
        <v>44025</v>
      </c>
      <c r="B9707" s="128">
        <v>66679</v>
      </c>
      <c r="D9707" s="127" t="s">
        <v>44568</v>
      </c>
      <c r="E9707" s="258">
        <v>66679</v>
      </c>
    </row>
    <row r="9708" spans="1:5" ht="14.5" x14ac:dyDescent="0.35">
      <c r="A9708" s="127" t="s">
        <v>44026</v>
      </c>
      <c r="B9708" s="128">
        <v>5385</v>
      </c>
      <c r="D9708" s="127" t="s">
        <v>44569</v>
      </c>
      <c r="E9708" s="258">
        <v>5385</v>
      </c>
    </row>
    <row r="9709" spans="1:5" ht="14.5" x14ac:dyDescent="0.35">
      <c r="A9709" s="127" t="s">
        <v>44027</v>
      </c>
      <c r="B9709" s="128">
        <v>16978</v>
      </c>
      <c r="D9709" s="127" t="s">
        <v>44570</v>
      </c>
      <c r="E9709" s="258">
        <v>16978</v>
      </c>
    </row>
    <row r="9710" spans="1:5" ht="14.5" x14ac:dyDescent="0.35">
      <c r="A9710" s="127" t="s">
        <v>44028</v>
      </c>
      <c r="B9710" s="128">
        <v>697027</v>
      </c>
      <c r="D9710" s="127" t="s">
        <v>44571</v>
      </c>
      <c r="E9710" s="258">
        <v>697027</v>
      </c>
    </row>
    <row r="9711" spans="1:5" ht="14.5" x14ac:dyDescent="0.35">
      <c r="A9711" s="127" t="s">
        <v>44029</v>
      </c>
      <c r="B9711" s="128">
        <v>29079</v>
      </c>
      <c r="D9711" s="127" t="s">
        <v>44572</v>
      </c>
      <c r="E9711" s="258">
        <v>29079</v>
      </c>
    </row>
    <row r="9712" spans="1:5" ht="14.5" x14ac:dyDescent="0.35">
      <c r="A9712" s="127" t="s">
        <v>44030</v>
      </c>
      <c r="B9712" s="128">
        <v>2266105</v>
      </c>
      <c r="D9712" s="127" t="s">
        <v>44573</v>
      </c>
      <c r="E9712" s="258">
        <v>2266105</v>
      </c>
    </row>
    <row r="9713" spans="1:5" ht="14.5" x14ac:dyDescent="0.35">
      <c r="A9713" s="127" t="s">
        <v>44031</v>
      </c>
      <c r="B9713" s="128">
        <v>332793</v>
      </c>
      <c r="D9713" s="127" t="s">
        <v>44574</v>
      </c>
      <c r="E9713" s="258">
        <v>332793</v>
      </c>
    </row>
    <row r="9714" spans="1:5" ht="14.5" x14ac:dyDescent="0.35">
      <c r="A9714" s="127" t="s">
        <v>44032</v>
      </c>
      <c r="B9714" s="128">
        <v>53490</v>
      </c>
      <c r="D9714" s="127" t="s">
        <v>44575</v>
      </c>
      <c r="E9714" s="258">
        <v>53490</v>
      </c>
    </row>
    <row r="9715" spans="1:5" ht="14.5" x14ac:dyDescent="0.35">
      <c r="A9715" s="127" t="s">
        <v>44033</v>
      </c>
      <c r="B9715" s="128">
        <v>50619</v>
      </c>
      <c r="D9715" s="127" t="s">
        <v>44576</v>
      </c>
      <c r="E9715" s="258">
        <v>50619</v>
      </c>
    </row>
    <row r="9716" spans="1:5" ht="14.5" x14ac:dyDescent="0.35">
      <c r="A9716" s="127" t="s">
        <v>44034</v>
      </c>
      <c r="B9716" s="128">
        <v>27497</v>
      </c>
      <c r="D9716" s="127" t="s">
        <v>44577</v>
      </c>
      <c r="E9716" s="258">
        <v>27497</v>
      </c>
    </row>
    <row r="9717" spans="1:5" ht="14.5" x14ac:dyDescent="0.35">
      <c r="A9717" s="127" t="s">
        <v>44035</v>
      </c>
      <c r="B9717" s="128">
        <v>49890</v>
      </c>
      <c r="D9717" s="127" t="s">
        <v>44578</v>
      </c>
      <c r="E9717" s="258">
        <v>49890</v>
      </c>
    </row>
    <row r="9718" spans="1:5" ht="14.5" x14ac:dyDescent="0.35">
      <c r="A9718" s="127" t="s">
        <v>44036</v>
      </c>
      <c r="B9718" s="128">
        <v>813865</v>
      </c>
      <c r="D9718" s="127" t="s">
        <v>44579</v>
      </c>
      <c r="E9718" s="258">
        <v>813865</v>
      </c>
    </row>
    <row r="9719" spans="1:5" ht="14.5" x14ac:dyDescent="0.35">
      <c r="A9719" s="127" t="s">
        <v>44037</v>
      </c>
      <c r="B9719" s="128">
        <v>164805</v>
      </c>
      <c r="D9719" s="127" t="s">
        <v>44580</v>
      </c>
      <c r="E9719" s="258">
        <v>164805</v>
      </c>
    </row>
    <row r="9720" spans="1:5" ht="14.5" x14ac:dyDescent="0.35">
      <c r="A9720" s="127" t="s">
        <v>44038</v>
      </c>
      <c r="B9720" s="128">
        <v>703695</v>
      </c>
      <c r="D9720" s="127" t="s">
        <v>44581</v>
      </c>
      <c r="E9720" s="258">
        <v>703695</v>
      </c>
    </row>
    <row r="9721" spans="1:5" ht="14.5" x14ac:dyDescent="0.35">
      <c r="A9721" s="127" t="s">
        <v>44039</v>
      </c>
      <c r="B9721" s="128">
        <v>16155</v>
      </c>
      <c r="D9721" s="127" t="s">
        <v>44582</v>
      </c>
      <c r="E9721" s="258">
        <v>16155</v>
      </c>
    </row>
    <row r="9722" spans="1:5" ht="14.5" x14ac:dyDescent="0.35">
      <c r="A9722" s="127" t="s">
        <v>44040</v>
      </c>
      <c r="B9722" s="128">
        <v>187011</v>
      </c>
      <c r="D9722" s="127" t="s">
        <v>44583</v>
      </c>
      <c r="E9722" s="258">
        <v>187011</v>
      </c>
    </row>
    <row r="9723" spans="1:5" ht="14.5" x14ac:dyDescent="0.35">
      <c r="A9723" s="127" t="s">
        <v>44041</v>
      </c>
      <c r="B9723" s="128">
        <v>1065654</v>
      </c>
      <c r="D9723" s="127" t="s">
        <v>44584</v>
      </c>
      <c r="E9723" s="258">
        <v>1065654</v>
      </c>
    </row>
    <row r="9724" spans="1:5" ht="14.5" x14ac:dyDescent="0.35">
      <c r="A9724" s="127" t="s">
        <v>44042</v>
      </c>
      <c r="B9724" s="128">
        <v>283118</v>
      </c>
      <c r="D9724" s="127" t="s">
        <v>44585</v>
      </c>
      <c r="E9724" s="258">
        <v>283118</v>
      </c>
    </row>
    <row r="9725" spans="1:5" ht="14.5" x14ac:dyDescent="0.35">
      <c r="A9725" s="127" t="s">
        <v>44043</v>
      </c>
      <c r="B9725" s="128">
        <v>200546</v>
      </c>
      <c r="D9725" s="127" t="s">
        <v>44586</v>
      </c>
      <c r="E9725" s="258">
        <v>200546</v>
      </c>
    </row>
    <row r="9726" spans="1:5" ht="14.5" x14ac:dyDescent="0.35">
      <c r="A9726" s="127" t="s">
        <v>44044</v>
      </c>
      <c r="B9726" s="128">
        <v>656482</v>
      </c>
      <c r="D9726" s="127" t="s">
        <v>44587</v>
      </c>
      <c r="E9726" s="258">
        <v>656482</v>
      </c>
    </row>
    <row r="9727" spans="1:5" ht="14.5" x14ac:dyDescent="0.35">
      <c r="A9727" s="127" t="s">
        <v>44045</v>
      </c>
      <c r="B9727" s="128">
        <v>39849</v>
      </c>
      <c r="D9727" s="127" t="s">
        <v>44588</v>
      </c>
      <c r="E9727" s="258">
        <v>39849</v>
      </c>
    </row>
    <row r="9728" spans="1:5" ht="14.5" x14ac:dyDescent="0.35">
      <c r="A9728" s="127" t="s">
        <v>44046</v>
      </c>
      <c r="B9728" s="128">
        <v>46311</v>
      </c>
      <c r="D9728" s="127" t="s">
        <v>44589</v>
      </c>
      <c r="E9728" s="258">
        <v>46311</v>
      </c>
    </row>
    <row r="9729" spans="1:5" ht="14.5" x14ac:dyDescent="0.35">
      <c r="A9729" s="127" t="s">
        <v>44047</v>
      </c>
      <c r="B9729" s="128">
        <v>23694</v>
      </c>
      <c r="D9729" s="127" t="s">
        <v>44590</v>
      </c>
      <c r="E9729" s="258">
        <v>23694</v>
      </c>
    </row>
    <row r="9730" spans="1:5" ht="14.5" x14ac:dyDescent="0.35">
      <c r="A9730" s="127" t="s">
        <v>44048</v>
      </c>
      <c r="B9730" s="128">
        <v>248582</v>
      </c>
      <c r="D9730" s="127" t="s">
        <v>44591</v>
      </c>
      <c r="E9730" s="258">
        <v>248582</v>
      </c>
    </row>
    <row r="9731" spans="1:5" ht="14.5" x14ac:dyDescent="0.35">
      <c r="A9731" s="127" t="s">
        <v>44049</v>
      </c>
      <c r="B9731" s="128">
        <v>15580</v>
      </c>
      <c r="D9731" s="127" t="s">
        <v>44592</v>
      </c>
      <c r="E9731" s="258">
        <v>15580</v>
      </c>
    </row>
    <row r="9732" spans="1:5" ht="14.5" x14ac:dyDescent="0.35">
      <c r="A9732" s="127" t="s">
        <v>44050</v>
      </c>
      <c r="B9732" s="128">
        <v>141893</v>
      </c>
      <c r="D9732" s="127" t="s">
        <v>44593</v>
      </c>
      <c r="E9732" s="258">
        <v>141893</v>
      </c>
    </row>
    <row r="9733" spans="1:5" ht="14.5" x14ac:dyDescent="0.35">
      <c r="A9733" s="127" t="s">
        <v>44051</v>
      </c>
      <c r="B9733" s="128">
        <v>99232</v>
      </c>
      <c r="D9733" s="127" t="s">
        <v>44594</v>
      </c>
      <c r="E9733" s="258">
        <v>99232</v>
      </c>
    </row>
    <row r="9734" spans="1:5" ht="14.5" x14ac:dyDescent="0.35">
      <c r="A9734" s="127" t="s">
        <v>44052</v>
      </c>
      <c r="B9734" s="128">
        <v>1034868</v>
      </c>
      <c r="D9734" s="127" t="s">
        <v>44595</v>
      </c>
      <c r="E9734" s="258">
        <v>1034868</v>
      </c>
    </row>
    <row r="9735" spans="1:5" ht="14.5" x14ac:dyDescent="0.35">
      <c r="A9735" s="127" t="s">
        <v>44053</v>
      </c>
      <c r="B9735" s="128">
        <v>44845</v>
      </c>
      <c r="D9735" s="127" t="s">
        <v>44596</v>
      </c>
      <c r="E9735" s="258">
        <v>44845</v>
      </c>
    </row>
    <row r="9736" spans="1:5" ht="14.5" x14ac:dyDescent="0.35">
      <c r="A9736" s="127" t="s">
        <v>44054</v>
      </c>
      <c r="B9736" s="128">
        <v>414952</v>
      </c>
      <c r="D9736" s="127" t="s">
        <v>44597</v>
      </c>
      <c r="E9736" s="258">
        <v>414952</v>
      </c>
    </row>
    <row r="9737" spans="1:5" ht="14.5" x14ac:dyDescent="0.35">
      <c r="A9737" s="127" t="s">
        <v>44055</v>
      </c>
      <c r="B9737" s="128">
        <v>131394</v>
      </c>
      <c r="D9737" s="127" t="s">
        <v>44598</v>
      </c>
      <c r="E9737" s="258">
        <v>131394</v>
      </c>
    </row>
    <row r="9738" spans="1:5" ht="14.5" x14ac:dyDescent="0.35">
      <c r="A9738" s="127" t="s">
        <v>44056</v>
      </c>
      <c r="B9738" s="128">
        <v>7539</v>
      </c>
      <c r="D9738" s="127" t="s">
        <v>44599</v>
      </c>
      <c r="E9738" s="258">
        <v>7539</v>
      </c>
    </row>
    <row r="9739" spans="1:5" ht="14.5" x14ac:dyDescent="0.35">
      <c r="A9739" s="127" t="s">
        <v>44057</v>
      </c>
      <c r="B9739" s="128">
        <v>18309</v>
      </c>
      <c r="D9739" s="127" t="s">
        <v>44600</v>
      </c>
      <c r="E9739" s="258">
        <v>18309</v>
      </c>
    </row>
    <row r="9740" spans="1:5" ht="14.5" x14ac:dyDescent="0.35">
      <c r="A9740" s="127" t="s">
        <v>44058</v>
      </c>
      <c r="B9740" s="128">
        <v>920300</v>
      </c>
      <c r="D9740" s="127" t="s">
        <v>44601</v>
      </c>
      <c r="E9740" s="258">
        <v>920300</v>
      </c>
    </row>
    <row r="9741" spans="1:5" ht="14.5" x14ac:dyDescent="0.35">
      <c r="A9741" s="127" t="s">
        <v>44059</v>
      </c>
      <c r="B9741" s="128">
        <v>3685994</v>
      </c>
      <c r="D9741" s="127" t="s">
        <v>44602</v>
      </c>
      <c r="E9741" s="258">
        <v>3685994</v>
      </c>
    </row>
    <row r="9742" spans="1:5" ht="14.5" x14ac:dyDescent="0.35">
      <c r="A9742" s="127" t="s">
        <v>44060</v>
      </c>
      <c r="B9742" s="128">
        <v>55700</v>
      </c>
      <c r="D9742" s="127" t="s">
        <v>44603</v>
      </c>
      <c r="E9742" s="258">
        <v>55700</v>
      </c>
    </row>
    <row r="9743" spans="1:5" ht="14.5" x14ac:dyDescent="0.35">
      <c r="A9743" s="127" t="s">
        <v>44061</v>
      </c>
      <c r="B9743" s="128">
        <v>33683</v>
      </c>
      <c r="D9743" s="127" t="s">
        <v>44604</v>
      </c>
      <c r="E9743" s="258">
        <v>33683</v>
      </c>
    </row>
    <row r="9744" spans="1:5" ht="14.5" x14ac:dyDescent="0.35">
      <c r="A9744" s="127" t="s">
        <v>44062</v>
      </c>
      <c r="B9744" s="128">
        <v>337310</v>
      </c>
      <c r="D9744" s="127" t="s">
        <v>44605</v>
      </c>
      <c r="E9744" s="258">
        <v>337310</v>
      </c>
    </row>
    <row r="9745" spans="1:5" ht="14.5" x14ac:dyDescent="0.35">
      <c r="A9745" s="127" t="s">
        <v>44063</v>
      </c>
      <c r="B9745" s="128">
        <v>5385</v>
      </c>
      <c r="D9745" s="127" t="s">
        <v>44606</v>
      </c>
      <c r="E9745" s="258">
        <v>5385</v>
      </c>
    </row>
    <row r="9746" spans="1:5" ht="14.5" x14ac:dyDescent="0.35">
      <c r="A9746" s="127" t="s">
        <v>44064</v>
      </c>
      <c r="B9746" s="128">
        <v>362162</v>
      </c>
      <c r="D9746" s="127" t="s">
        <v>44607</v>
      </c>
      <c r="E9746" s="258">
        <v>362162</v>
      </c>
    </row>
    <row r="9747" spans="1:5" ht="14.5" x14ac:dyDescent="0.35">
      <c r="A9747" s="127" t="s">
        <v>44065</v>
      </c>
      <c r="B9747" s="128">
        <v>1281674</v>
      </c>
      <c r="D9747" s="127" t="s">
        <v>44608</v>
      </c>
      <c r="E9747" s="258">
        <v>1281674</v>
      </c>
    </row>
    <row r="9748" spans="1:5" ht="14.5" x14ac:dyDescent="0.35">
      <c r="A9748" s="127" t="s">
        <v>44066</v>
      </c>
      <c r="B9748" s="128">
        <v>205709</v>
      </c>
      <c r="D9748" s="127" t="s">
        <v>44609</v>
      </c>
      <c r="E9748" s="258">
        <v>205709</v>
      </c>
    </row>
    <row r="9749" spans="1:5" ht="14.5" x14ac:dyDescent="0.35">
      <c r="A9749" s="127" t="s">
        <v>44067</v>
      </c>
      <c r="B9749" s="128">
        <v>135702</v>
      </c>
      <c r="D9749" s="127" t="s">
        <v>44610</v>
      </c>
      <c r="E9749" s="258">
        <v>135702</v>
      </c>
    </row>
    <row r="9750" spans="1:5" ht="14.5" x14ac:dyDescent="0.35">
      <c r="A9750" s="127" t="s">
        <v>44068</v>
      </c>
      <c r="B9750" s="128">
        <v>8616</v>
      </c>
      <c r="D9750" s="127" t="s">
        <v>44611</v>
      </c>
      <c r="E9750" s="258">
        <v>8616</v>
      </c>
    </row>
    <row r="9751" spans="1:5" ht="14.5" x14ac:dyDescent="0.35">
      <c r="A9751" s="127" t="s">
        <v>44069</v>
      </c>
      <c r="B9751" s="128">
        <v>32174</v>
      </c>
      <c r="D9751" s="127" t="s">
        <v>44612</v>
      </c>
      <c r="E9751" s="258">
        <v>32174</v>
      </c>
    </row>
    <row r="9752" spans="1:5" ht="14.5" x14ac:dyDescent="0.35">
      <c r="A9752" s="127" t="s">
        <v>44070</v>
      </c>
      <c r="B9752" s="128">
        <v>458454</v>
      </c>
      <c r="D9752" s="127" t="s">
        <v>44613</v>
      </c>
      <c r="E9752" s="258">
        <v>458454</v>
      </c>
    </row>
    <row r="9753" spans="1:5" ht="14.5" x14ac:dyDescent="0.35">
      <c r="A9753" s="127" t="s">
        <v>44071</v>
      </c>
      <c r="B9753" s="128">
        <v>672993</v>
      </c>
      <c r="D9753" s="127" t="s">
        <v>44614</v>
      </c>
      <c r="E9753" s="258">
        <v>672993</v>
      </c>
    </row>
    <row r="9754" spans="1:5" ht="14.5" x14ac:dyDescent="0.35">
      <c r="A9754" s="127" t="s">
        <v>44072</v>
      </c>
      <c r="B9754" s="128">
        <v>3016418</v>
      </c>
      <c r="D9754" s="127" t="s">
        <v>44615</v>
      </c>
      <c r="E9754" s="258">
        <v>3016418</v>
      </c>
    </row>
    <row r="9755" spans="1:5" ht="14.5" x14ac:dyDescent="0.35">
      <c r="A9755" s="127" t="s">
        <v>44073</v>
      </c>
      <c r="B9755" s="128">
        <v>61508</v>
      </c>
      <c r="D9755" s="127" t="s">
        <v>44616</v>
      </c>
      <c r="E9755" s="258">
        <v>61508</v>
      </c>
    </row>
    <row r="9756" spans="1:5" ht="14.5" x14ac:dyDescent="0.35">
      <c r="A9756" s="127" t="s">
        <v>44074</v>
      </c>
      <c r="B9756" s="128">
        <v>38772</v>
      </c>
      <c r="D9756" s="127" t="s">
        <v>44617</v>
      </c>
      <c r="E9756" s="258">
        <v>38772</v>
      </c>
    </row>
    <row r="9757" spans="1:5" ht="14.5" x14ac:dyDescent="0.35">
      <c r="A9757" s="127" t="s">
        <v>44075</v>
      </c>
      <c r="B9757" s="128">
        <v>18309</v>
      </c>
      <c r="D9757" s="127" t="s">
        <v>44618</v>
      </c>
      <c r="E9757" s="258">
        <v>18309</v>
      </c>
    </row>
    <row r="9758" spans="1:5" ht="14.5" x14ac:dyDescent="0.35">
      <c r="A9758" s="127" t="s">
        <v>44076</v>
      </c>
      <c r="B9758" s="128">
        <v>26723</v>
      </c>
      <c r="D9758" s="127" t="s">
        <v>44619</v>
      </c>
      <c r="E9758" s="258">
        <v>26723</v>
      </c>
    </row>
    <row r="9759" spans="1:5" ht="14.5" x14ac:dyDescent="0.35">
      <c r="A9759" s="127" t="s">
        <v>44077</v>
      </c>
      <c r="B9759" s="128">
        <v>28002</v>
      </c>
      <c r="D9759" s="127" t="s">
        <v>44620</v>
      </c>
      <c r="E9759" s="258">
        <v>28002</v>
      </c>
    </row>
    <row r="9760" spans="1:5" ht="14.5" x14ac:dyDescent="0.35">
      <c r="A9760" s="127" t="s">
        <v>44078</v>
      </c>
      <c r="B9760" s="128">
        <v>60934</v>
      </c>
      <c r="D9760" s="127" t="s">
        <v>44621</v>
      </c>
      <c r="E9760" s="258">
        <v>60934</v>
      </c>
    </row>
    <row r="9761" spans="1:5" ht="14.5" x14ac:dyDescent="0.35">
      <c r="A9761" s="127" t="s">
        <v>44079</v>
      </c>
      <c r="B9761" s="128">
        <v>97600</v>
      </c>
      <c r="D9761" s="127" t="s">
        <v>44622</v>
      </c>
      <c r="E9761" s="258">
        <v>97600</v>
      </c>
    </row>
    <row r="9762" spans="1:5" ht="14.5" x14ac:dyDescent="0.35">
      <c r="A9762" s="127" t="s">
        <v>44080</v>
      </c>
      <c r="B9762" s="128">
        <v>35696</v>
      </c>
      <c r="D9762" s="127" t="s">
        <v>44623</v>
      </c>
      <c r="E9762" s="258">
        <v>35696</v>
      </c>
    </row>
    <row r="9763" spans="1:5" ht="14.5" x14ac:dyDescent="0.35">
      <c r="A9763" s="127" t="s">
        <v>44081</v>
      </c>
      <c r="B9763" s="128">
        <v>45213</v>
      </c>
      <c r="D9763" s="127" t="s">
        <v>44624</v>
      </c>
      <c r="E9763" s="258">
        <v>45213</v>
      </c>
    </row>
    <row r="9764" spans="1:5" ht="14.5" x14ac:dyDescent="0.35">
      <c r="A9764" s="127" t="s">
        <v>44082</v>
      </c>
      <c r="B9764" s="128">
        <v>19386</v>
      </c>
      <c r="D9764" s="127" t="s">
        <v>44625</v>
      </c>
      <c r="E9764" s="258">
        <v>19386</v>
      </c>
    </row>
    <row r="9765" spans="1:5" ht="14.5" x14ac:dyDescent="0.35">
      <c r="A9765" s="127" t="s">
        <v>44083</v>
      </c>
      <c r="B9765" s="128">
        <v>26925</v>
      </c>
      <c r="D9765" s="127" t="s">
        <v>44626</v>
      </c>
      <c r="E9765" s="258">
        <v>26925</v>
      </c>
    </row>
    <row r="9766" spans="1:5" ht="14.5" x14ac:dyDescent="0.35">
      <c r="A9766" s="127" t="s">
        <v>44084</v>
      </c>
      <c r="B9766" s="128">
        <v>54927</v>
      </c>
      <c r="D9766" s="127" t="s">
        <v>44627</v>
      </c>
      <c r="E9766" s="258">
        <v>54927</v>
      </c>
    </row>
    <row r="9767" spans="1:5" ht="14.5" x14ac:dyDescent="0.35">
      <c r="A9767" s="127" t="s">
        <v>44085</v>
      </c>
      <c r="B9767" s="128">
        <v>21540</v>
      </c>
      <c r="D9767" s="127" t="s">
        <v>44628</v>
      </c>
      <c r="E9767" s="258">
        <v>21540</v>
      </c>
    </row>
    <row r="9768" spans="1:5" ht="14.5" x14ac:dyDescent="0.35">
      <c r="A9768" s="127" t="s">
        <v>44086</v>
      </c>
      <c r="B9768" s="128">
        <v>21161</v>
      </c>
      <c r="D9768" s="127" t="s">
        <v>44629</v>
      </c>
      <c r="E9768" s="258">
        <v>21161</v>
      </c>
    </row>
    <row r="9769" spans="1:5" ht="14.5" x14ac:dyDescent="0.35">
      <c r="A9769" s="127" t="s">
        <v>44087</v>
      </c>
      <c r="B9769" s="128">
        <v>478127</v>
      </c>
      <c r="D9769" s="127" t="s">
        <v>44630</v>
      </c>
      <c r="E9769" s="258">
        <v>478127</v>
      </c>
    </row>
    <row r="9770" spans="1:5" ht="14.5" x14ac:dyDescent="0.35">
      <c r="A9770" s="127" t="s">
        <v>44088</v>
      </c>
      <c r="B9770" s="128">
        <v>67851</v>
      </c>
      <c r="D9770" s="127" t="s">
        <v>44631</v>
      </c>
      <c r="E9770" s="258">
        <v>67851</v>
      </c>
    </row>
    <row r="9771" spans="1:5" ht="14.5" x14ac:dyDescent="0.35">
      <c r="A9771" s="127" t="s">
        <v>44089</v>
      </c>
      <c r="B9771" s="128">
        <v>3643174</v>
      </c>
      <c r="D9771" s="127" t="s">
        <v>44632</v>
      </c>
      <c r="E9771" s="258">
        <v>3643174</v>
      </c>
    </row>
    <row r="9772" spans="1:5" ht="14.5" x14ac:dyDescent="0.35">
      <c r="A9772" s="127" t="s">
        <v>44090</v>
      </c>
      <c r="B9772" s="128">
        <v>71679</v>
      </c>
      <c r="D9772" s="127" t="s">
        <v>44633</v>
      </c>
      <c r="E9772" s="258">
        <v>71679</v>
      </c>
    </row>
    <row r="9773" spans="1:5" ht="14.5" x14ac:dyDescent="0.35">
      <c r="A9773" s="127" t="s">
        <v>44091</v>
      </c>
      <c r="B9773" s="128">
        <v>6888</v>
      </c>
      <c r="D9773" s="127" t="s">
        <v>44634</v>
      </c>
      <c r="E9773" s="258">
        <v>6888</v>
      </c>
    </row>
    <row r="9774" spans="1:5" ht="14.5" x14ac:dyDescent="0.35">
      <c r="A9774" s="127" t="s">
        <v>44092</v>
      </c>
      <c r="B9774" s="128">
        <v>38772</v>
      </c>
      <c r="D9774" s="127" t="s">
        <v>44635</v>
      </c>
      <c r="E9774" s="258">
        <v>38772</v>
      </c>
    </row>
    <row r="9775" spans="1:5" ht="14.5" x14ac:dyDescent="0.35">
      <c r="A9775" s="127" t="s">
        <v>44093</v>
      </c>
      <c r="B9775" s="128">
        <v>38386</v>
      </c>
      <c r="D9775" s="127" t="s">
        <v>44636</v>
      </c>
      <c r="E9775" s="258">
        <v>38386</v>
      </c>
    </row>
    <row r="9776" spans="1:5" ht="14.5" x14ac:dyDescent="0.35">
      <c r="A9776" s="127" t="s">
        <v>44094</v>
      </c>
      <c r="B9776" s="128">
        <v>70914</v>
      </c>
      <c r="D9776" s="127" t="s">
        <v>44637</v>
      </c>
      <c r="E9776" s="258">
        <v>70914</v>
      </c>
    </row>
    <row r="9777" spans="1:5" ht="14.5" x14ac:dyDescent="0.35">
      <c r="A9777" s="127" t="s">
        <v>44095</v>
      </c>
      <c r="B9777" s="128">
        <v>16155</v>
      </c>
      <c r="D9777" s="127" t="s">
        <v>44638</v>
      </c>
      <c r="E9777" s="258">
        <v>16155</v>
      </c>
    </row>
    <row r="9778" spans="1:5" ht="14.5" x14ac:dyDescent="0.35">
      <c r="A9778" s="127" t="s">
        <v>44096</v>
      </c>
      <c r="B9778" s="128">
        <v>607478</v>
      </c>
      <c r="D9778" s="127" t="s">
        <v>44639</v>
      </c>
      <c r="E9778" s="258">
        <v>607478</v>
      </c>
    </row>
    <row r="9779" spans="1:5" ht="14.5" x14ac:dyDescent="0.35">
      <c r="A9779" s="127" t="s">
        <v>44097</v>
      </c>
      <c r="B9779" s="128">
        <v>32429</v>
      </c>
      <c r="D9779" s="127" t="s">
        <v>44640</v>
      </c>
      <c r="E9779" s="258">
        <v>32429</v>
      </c>
    </row>
    <row r="9780" spans="1:5" ht="14.5" x14ac:dyDescent="0.35">
      <c r="A9780" s="127" t="s">
        <v>44098</v>
      </c>
      <c r="B9780" s="128">
        <v>2304676</v>
      </c>
      <c r="D9780" s="127" t="s">
        <v>44641</v>
      </c>
      <c r="E9780" s="258">
        <v>2304676</v>
      </c>
    </row>
    <row r="9781" spans="1:5" ht="14.5" x14ac:dyDescent="0.35">
      <c r="A9781" s="127" t="s">
        <v>44099</v>
      </c>
      <c r="B9781" s="128">
        <v>115286</v>
      </c>
      <c r="D9781" s="127" t="s">
        <v>44642</v>
      </c>
      <c r="E9781" s="258">
        <v>115286</v>
      </c>
    </row>
    <row r="9782" spans="1:5" ht="14.5" x14ac:dyDescent="0.35">
      <c r="A9782" s="127" t="s">
        <v>44100</v>
      </c>
      <c r="B9782" s="128">
        <v>97810</v>
      </c>
      <c r="D9782" s="127" t="s">
        <v>44643</v>
      </c>
      <c r="E9782" s="258">
        <v>97810</v>
      </c>
    </row>
    <row r="9783" spans="1:5" ht="14.5" x14ac:dyDescent="0.35">
      <c r="A9783" s="127" t="s">
        <v>44101</v>
      </c>
      <c r="B9783" s="128">
        <v>11847</v>
      </c>
      <c r="D9783" s="127" t="s">
        <v>44644</v>
      </c>
      <c r="E9783" s="258">
        <v>11847</v>
      </c>
    </row>
    <row r="9784" spans="1:5" ht="14.5" x14ac:dyDescent="0.35">
      <c r="A9784" s="127" t="s">
        <v>44102</v>
      </c>
      <c r="B9784" s="128">
        <v>52397</v>
      </c>
      <c r="D9784" s="127" t="s">
        <v>44645</v>
      </c>
      <c r="E9784" s="258">
        <v>52397</v>
      </c>
    </row>
    <row r="9785" spans="1:5" ht="14.5" x14ac:dyDescent="0.35">
      <c r="A9785" s="127" t="s">
        <v>44103</v>
      </c>
      <c r="B9785" s="128">
        <v>135513</v>
      </c>
      <c r="D9785" s="127" t="s">
        <v>44646</v>
      </c>
      <c r="E9785" s="258">
        <v>135513</v>
      </c>
    </row>
    <row r="9786" spans="1:5" ht="14.5" x14ac:dyDescent="0.35">
      <c r="A9786" s="127" t="s">
        <v>44104</v>
      </c>
      <c r="B9786" s="128">
        <v>106018</v>
      </c>
      <c r="D9786" s="127" t="s">
        <v>44647</v>
      </c>
      <c r="E9786" s="258">
        <v>106018</v>
      </c>
    </row>
    <row r="9787" spans="1:5" ht="14.5" x14ac:dyDescent="0.35">
      <c r="A9787" s="127" t="s">
        <v>44105</v>
      </c>
      <c r="B9787" s="128">
        <v>465653</v>
      </c>
      <c r="D9787" s="127" t="s">
        <v>44648</v>
      </c>
      <c r="E9787" s="258">
        <v>465653</v>
      </c>
    </row>
    <row r="9788" spans="1:5" ht="14.5" x14ac:dyDescent="0.35">
      <c r="A9788" s="127" t="s">
        <v>44106</v>
      </c>
      <c r="B9788" s="128">
        <v>90610</v>
      </c>
      <c r="D9788" s="127" t="s">
        <v>44649</v>
      </c>
      <c r="E9788" s="258">
        <v>90610</v>
      </c>
    </row>
    <row r="9789" spans="1:5" ht="14.5" x14ac:dyDescent="0.35">
      <c r="A9789" s="127" t="s">
        <v>44107</v>
      </c>
      <c r="B9789" s="128">
        <v>55932</v>
      </c>
      <c r="D9789" s="127" t="s">
        <v>44650</v>
      </c>
      <c r="E9789" s="258">
        <v>55932</v>
      </c>
    </row>
    <row r="9790" spans="1:5" ht="14.5" x14ac:dyDescent="0.35">
      <c r="A9790" s="127" t="s">
        <v>44108</v>
      </c>
      <c r="B9790" s="128">
        <v>221589</v>
      </c>
      <c r="D9790" s="127" t="s">
        <v>44651</v>
      </c>
      <c r="E9790" s="258">
        <v>221589</v>
      </c>
    </row>
    <row r="9791" spans="1:5" ht="14.5" x14ac:dyDescent="0.35">
      <c r="A9791" s="127" t="s">
        <v>44109</v>
      </c>
      <c r="B9791" s="128">
        <v>4713723</v>
      </c>
      <c r="D9791" s="127" t="s">
        <v>44652</v>
      </c>
      <c r="E9791" s="258">
        <v>4713723</v>
      </c>
    </row>
    <row r="9792" spans="1:5" ht="14.5" x14ac:dyDescent="0.35">
      <c r="A9792" s="127" t="s">
        <v>44110</v>
      </c>
      <c r="B9792" s="128">
        <v>31233</v>
      </c>
      <c r="D9792" s="127" t="s">
        <v>44653</v>
      </c>
      <c r="E9792" s="258">
        <v>31233</v>
      </c>
    </row>
    <row r="9793" spans="1:5" ht="14.5" x14ac:dyDescent="0.35">
      <c r="A9793" s="127" t="s">
        <v>44111</v>
      </c>
      <c r="B9793" s="128">
        <v>31233</v>
      </c>
      <c r="D9793" s="127" t="s">
        <v>44654</v>
      </c>
      <c r="E9793" s="258">
        <v>31233</v>
      </c>
    </row>
    <row r="9794" spans="1:5" ht="14.5" x14ac:dyDescent="0.35">
      <c r="A9794" s="127" t="s">
        <v>44112</v>
      </c>
      <c r="B9794" s="128">
        <v>59235</v>
      </c>
      <c r="D9794" s="127" t="s">
        <v>44655</v>
      </c>
      <c r="E9794" s="258">
        <v>59235</v>
      </c>
    </row>
    <row r="9795" spans="1:5" ht="14.5" x14ac:dyDescent="0.35">
      <c r="A9795" s="127" t="s">
        <v>44113</v>
      </c>
      <c r="B9795" s="128">
        <v>89192</v>
      </c>
      <c r="D9795" s="127" t="s">
        <v>44656</v>
      </c>
      <c r="E9795" s="258">
        <v>89192</v>
      </c>
    </row>
    <row r="9796" spans="1:5" ht="14.5" x14ac:dyDescent="0.35">
      <c r="A9796" s="127" t="s">
        <v>44114</v>
      </c>
      <c r="B9796" s="128">
        <v>66774</v>
      </c>
      <c r="D9796" s="127" t="s">
        <v>44657</v>
      </c>
      <c r="E9796" s="258">
        <v>66774</v>
      </c>
    </row>
    <row r="9797" spans="1:5" ht="14.5" x14ac:dyDescent="0.35">
      <c r="A9797" s="127" t="s">
        <v>44115</v>
      </c>
      <c r="B9797" s="128">
        <v>35541</v>
      </c>
      <c r="D9797" s="127" t="s">
        <v>44658</v>
      </c>
      <c r="E9797" s="258">
        <v>35541</v>
      </c>
    </row>
    <row r="9798" spans="1:5" ht="14.5" x14ac:dyDescent="0.35">
      <c r="A9798" s="127" t="s">
        <v>44116</v>
      </c>
      <c r="B9798" s="128">
        <v>38405</v>
      </c>
      <c r="D9798" s="127" t="s">
        <v>44659</v>
      </c>
      <c r="E9798" s="258">
        <v>38405</v>
      </c>
    </row>
    <row r="9799" spans="1:5" ht="14.5" x14ac:dyDescent="0.35">
      <c r="A9799" s="127" t="s">
        <v>44117</v>
      </c>
      <c r="B9799" s="128">
        <v>26925</v>
      </c>
      <c r="D9799" s="127" t="s">
        <v>44660</v>
      </c>
      <c r="E9799" s="258">
        <v>26925</v>
      </c>
    </row>
    <row r="9800" spans="1:5" ht="14.5" x14ac:dyDescent="0.35">
      <c r="A9800" s="127" t="s">
        <v>44118</v>
      </c>
      <c r="B9800" s="128">
        <v>28002</v>
      </c>
      <c r="D9800" s="127" t="s">
        <v>44661</v>
      </c>
      <c r="E9800" s="258">
        <v>28002</v>
      </c>
    </row>
    <row r="9801" spans="1:5" ht="14.5" x14ac:dyDescent="0.35">
      <c r="A9801" s="127" t="s">
        <v>44119</v>
      </c>
      <c r="B9801" s="128">
        <v>21540</v>
      </c>
      <c r="D9801" s="127" t="s">
        <v>44662</v>
      </c>
      <c r="E9801" s="258">
        <v>21540</v>
      </c>
    </row>
    <row r="9802" spans="1:5" ht="14.5" x14ac:dyDescent="0.35">
      <c r="A9802" s="127" t="s">
        <v>44120</v>
      </c>
      <c r="B9802" s="128">
        <v>24268</v>
      </c>
      <c r="D9802" s="127" t="s">
        <v>44663</v>
      </c>
      <c r="E9802" s="258">
        <v>24268</v>
      </c>
    </row>
    <row r="9803" spans="1:5" ht="14.5" x14ac:dyDescent="0.35">
      <c r="A9803" s="127" t="s">
        <v>44121</v>
      </c>
      <c r="B9803" s="128">
        <v>18309</v>
      </c>
      <c r="D9803" s="127" t="s">
        <v>44664</v>
      </c>
      <c r="E9803" s="258">
        <v>18309</v>
      </c>
    </row>
    <row r="9804" spans="1:5" ht="14.5" x14ac:dyDescent="0.35">
      <c r="A9804" s="127" t="s">
        <v>44122</v>
      </c>
      <c r="B9804" s="128">
        <v>20463</v>
      </c>
      <c r="D9804" s="127" t="s">
        <v>44665</v>
      </c>
      <c r="E9804" s="258">
        <v>20463</v>
      </c>
    </row>
    <row r="9805" spans="1:5" ht="14.5" x14ac:dyDescent="0.35">
      <c r="A9805" s="127" t="s">
        <v>44123</v>
      </c>
      <c r="B9805" s="128">
        <v>159352</v>
      </c>
      <c r="D9805" s="127" t="s">
        <v>44666</v>
      </c>
      <c r="E9805" s="258">
        <v>159352</v>
      </c>
    </row>
    <row r="9806" spans="1:5" ht="14.5" x14ac:dyDescent="0.35">
      <c r="A9806" s="127" t="s">
        <v>44124</v>
      </c>
      <c r="B9806" s="128">
        <v>194999</v>
      </c>
      <c r="D9806" s="127" t="s">
        <v>44667</v>
      </c>
      <c r="E9806" s="258">
        <v>194999</v>
      </c>
    </row>
    <row r="9807" spans="1:5" ht="14.5" x14ac:dyDescent="0.35">
      <c r="A9807" s="127" t="s">
        <v>44125</v>
      </c>
      <c r="B9807" s="128">
        <v>45234</v>
      </c>
      <c r="D9807" s="127" t="s">
        <v>44668</v>
      </c>
      <c r="E9807" s="258">
        <v>45234</v>
      </c>
    </row>
    <row r="9808" spans="1:5" ht="14.5" x14ac:dyDescent="0.35">
      <c r="A9808" s="127" t="s">
        <v>44126</v>
      </c>
      <c r="B9808" s="128">
        <v>39462</v>
      </c>
      <c r="D9808" s="127" t="s">
        <v>44669</v>
      </c>
      <c r="E9808" s="258">
        <v>39462</v>
      </c>
    </row>
    <row r="9809" spans="1:5" ht="14.5" x14ac:dyDescent="0.35">
      <c r="A9809" s="127" t="s">
        <v>44127</v>
      </c>
      <c r="B9809" s="128">
        <v>29527</v>
      </c>
      <c r="D9809" s="127" t="s">
        <v>44670</v>
      </c>
      <c r="E9809" s="258">
        <v>29527</v>
      </c>
    </row>
    <row r="9810" spans="1:5" ht="14.5" x14ac:dyDescent="0.35">
      <c r="A9810" s="127" t="s">
        <v>44128</v>
      </c>
      <c r="B9810" s="128">
        <v>1226703</v>
      </c>
      <c r="D9810" s="127" t="s">
        <v>44671</v>
      </c>
      <c r="E9810" s="258">
        <v>1226703</v>
      </c>
    </row>
    <row r="9811" spans="1:5" ht="14.5" x14ac:dyDescent="0.35">
      <c r="A9811" s="127" t="s">
        <v>44129</v>
      </c>
      <c r="B9811" s="128">
        <v>7539</v>
      </c>
      <c r="D9811" s="127" t="s">
        <v>44672</v>
      </c>
      <c r="E9811" s="258">
        <v>7539</v>
      </c>
    </row>
    <row r="9812" spans="1:5" ht="14.5" x14ac:dyDescent="0.35">
      <c r="A9812" s="127" t="s">
        <v>44130</v>
      </c>
      <c r="B9812" s="128">
        <v>10770</v>
      </c>
      <c r="D9812" s="127" t="s">
        <v>44673</v>
      </c>
      <c r="E9812" s="258">
        <v>10770</v>
      </c>
    </row>
    <row r="9813" spans="1:5" ht="14.5" x14ac:dyDescent="0.35">
      <c r="A9813" s="127" t="s">
        <v>44131</v>
      </c>
      <c r="B9813" s="128">
        <v>421107</v>
      </c>
      <c r="D9813" s="127" t="s">
        <v>44674</v>
      </c>
      <c r="E9813" s="258">
        <v>421107</v>
      </c>
    </row>
    <row r="9814" spans="1:5" ht="14.5" x14ac:dyDescent="0.35">
      <c r="A9814" s="127" t="s">
        <v>44132</v>
      </c>
      <c r="B9814" s="128">
        <v>42782</v>
      </c>
      <c r="D9814" s="127" t="s">
        <v>44675</v>
      </c>
      <c r="E9814" s="258">
        <v>42782</v>
      </c>
    </row>
    <row r="9815" spans="1:5" ht="14.5" x14ac:dyDescent="0.35">
      <c r="A9815" s="127" t="s">
        <v>44133</v>
      </c>
      <c r="B9815" s="128">
        <v>948252</v>
      </c>
      <c r="D9815" s="127" t="s">
        <v>44676</v>
      </c>
      <c r="E9815" s="258">
        <v>948252</v>
      </c>
    </row>
    <row r="9816" spans="1:5" ht="14.5" x14ac:dyDescent="0.35">
      <c r="A9816" s="127" t="s">
        <v>44134</v>
      </c>
      <c r="B9816" s="128">
        <v>11847</v>
      </c>
      <c r="D9816" s="127" t="s">
        <v>44677</v>
      </c>
      <c r="E9816" s="258">
        <v>11847</v>
      </c>
    </row>
    <row r="9817" spans="1:5" ht="14.5" x14ac:dyDescent="0.35">
      <c r="A9817" s="127" t="s">
        <v>44135</v>
      </c>
      <c r="B9817" s="128">
        <v>35246</v>
      </c>
      <c r="D9817" s="127" t="s">
        <v>44678</v>
      </c>
      <c r="E9817" s="258">
        <v>35246</v>
      </c>
    </row>
    <row r="9818" spans="1:5" ht="14.5" x14ac:dyDescent="0.35">
      <c r="A9818" s="127" t="s">
        <v>44136</v>
      </c>
      <c r="B9818" s="128">
        <v>209241</v>
      </c>
      <c r="D9818" s="127" t="s">
        <v>44679</v>
      </c>
      <c r="E9818" s="258">
        <v>209241</v>
      </c>
    </row>
    <row r="9819" spans="1:5" ht="14.5" x14ac:dyDescent="0.35">
      <c r="A9819" s="127" t="s">
        <v>44137</v>
      </c>
      <c r="B9819" s="128">
        <v>654727</v>
      </c>
      <c r="D9819" s="127" t="s">
        <v>44680</v>
      </c>
      <c r="E9819" s="258">
        <v>654727</v>
      </c>
    </row>
    <row r="9820" spans="1:5" ht="14.5" x14ac:dyDescent="0.35">
      <c r="A9820" s="127" t="s">
        <v>44138</v>
      </c>
      <c r="B9820" s="128">
        <v>47388</v>
      </c>
      <c r="D9820" s="127" t="s">
        <v>44681</v>
      </c>
      <c r="E9820" s="258">
        <v>47388</v>
      </c>
    </row>
    <row r="9821" spans="1:5" ht="14.5" x14ac:dyDescent="0.35">
      <c r="A9821" s="127" t="s">
        <v>44139</v>
      </c>
      <c r="B9821" s="128">
        <v>1486897</v>
      </c>
      <c r="D9821" s="127" t="s">
        <v>44682</v>
      </c>
      <c r="E9821" s="258">
        <v>1486897</v>
      </c>
    </row>
    <row r="9822" spans="1:5" ht="14.5" x14ac:dyDescent="0.35">
      <c r="A9822" s="127" t="s">
        <v>44140</v>
      </c>
      <c r="B9822" s="128">
        <v>341694</v>
      </c>
      <c r="D9822" s="127" t="s">
        <v>44683</v>
      </c>
      <c r="E9822" s="258">
        <v>341694</v>
      </c>
    </row>
    <row r="9823" spans="1:5" ht="14.5" x14ac:dyDescent="0.35">
      <c r="A9823" s="127" t="s">
        <v>44141</v>
      </c>
      <c r="B9823" s="128">
        <v>64181</v>
      </c>
      <c r="D9823" s="127" t="s">
        <v>44684</v>
      </c>
      <c r="E9823" s="258">
        <v>64181</v>
      </c>
    </row>
    <row r="9824" spans="1:5" ht="14.5" x14ac:dyDescent="0.35">
      <c r="A9824" s="127" t="s">
        <v>44142</v>
      </c>
      <c r="B9824" s="128">
        <v>4308</v>
      </c>
      <c r="D9824" s="127" t="s">
        <v>44685</v>
      </c>
      <c r="E9824" s="258">
        <v>4308</v>
      </c>
    </row>
    <row r="9825" spans="1:5" ht="14.5" x14ac:dyDescent="0.35">
      <c r="A9825" s="127" t="s">
        <v>44143</v>
      </c>
      <c r="B9825" s="128">
        <v>120070</v>
      </c>
      <c r="D9825" s="127" t="s">
        <v>44686</v>
      </c>
      <c r="E9825" s="258">
        <v>120070</v>
      </c>
    </row>
    <row r="9826" spans="1:5" ht="14.5" x14ac:dyDescent="0.35">
      <c r="A9826" s="127" t="s">
        <v>44144</v>
      </c>
      <c r="B9826" s="128">
        <v>86160</v>
      </c>
      <c r="D9826" s="127" t="s">
        <v>44687</v>
      </c>
      <c r="E9826" s="258">
        <v>86160</v>
      </c>
    </row>
    <row r="9827" spans="1:5" ht="14.5" x14ac:dyDescent="0.35">
      <c r="A9827" s="127" t="s">
        <v>44145</v>
      </c>
      <c r="B9827" s="128">
        <v>39849</v>
      </c>
      <c r="D9827" s="127" t="s">
        <v>44688</v>
      </c>
      <c r="E9827" s="258">
        <v>39849</v>
      </c>
    </row>
    <row r="9828" spans="1:5" ht="14.5" x14ac:dyDescent="0.35">
      <c r="A9828" s="127" t="s">
        <v>44146</v>
      </c>
      <c r="B9828" s="128">
        <v>270442</v>
      </c>
      <c r="D9828" s="127" t="s">
        <v>44689</v>
      </c>
      <c r="E9828" s="258">
        <v>270442</v>
      </c>
    </row>
    <row r="9829" spans="1:5" ht="14.5" x14ac:dyDescent="0.35">
      <c r="A9829" s="127" t="s">
        <v>44147</v>
      </c>
      <c r="B9829" s="128">
        <v>16155</v>
      </c>
      <c r="D9829" s="127" t="s">
        <v>44690</v>
      </c>
      <c r="E9829" s="258">
        <v>16155</v>
      </c>
    </row>
    <row r="9830" spans="1:5" ht="14.5" x14ac:dyDescent="0.35">
      <c r="A9830" s="127" t="s">
        <v>44148</v>
      </c>
      <c r="B9830" s="128">
        <v>5696</v>
      </c>
      <c r="D9830" s="127" t="s">
        <v>44691</v>
      </c>
      <c r="E9830" s="258">
        <v>5696</v>
      </c>
    </row>
    <row r="9831" spans="1:5" ht="14.5" x14ac:dyDescent="0.35">
      <c r="A9831" s="127" t="s">
        <v>44149</v>
      </c>
      <c r="B9831" s="128">
        <v>2336933</v>
      </c>
      <c r="D9831" s="127" t="s">
        <v>44692</v>
      </c>
      <c r="E9831" s="258">
        <v>2336933</v>
      </c>
    </row>
    <row r="9832" spans="1:5" ht="14.5" x14ac:dyDescent="0.35">
      <c r="A9832" s="127" t="s">
        <v>44150</v>
      </c>
      <c r="B9832" s="128">
        <v>56564</v>
      </c>
      <c r="D9832" s="127" t="s">
        <v>44693</v>
      </c>
      <c r="E9832" s="258">
        <v>56564</v>
      </c>
    </row>
    <row r="9833" spans="1:5" ht="14.5" x14ac:dyDescent="0.35">
      <c r="A9833" s="127" t="s">
        <v>44151</v>
      </c>
      <c r="B9833" s="128">
        <v>37354</v>
      </c>
      <c r="D9833" s="127" t="s">
        <v>44694</v>
      </c>
      <c r="E9833" s="258">
        <v>37354</v>
      </c>
    </row>
    <row r="9834" spans="1:5" ht="14.5" x14ac:dyDescent="0.35">
      <c r="A9834" s="127" t="s">
        <v>44152</v>
      </c>
      <c r="B9834" s="128">
        <v>103367</v>
      </c>
      <c r="D9834" s="127" t="s">
        <v>44695</v>
      </c>
      <c r="E9834" s="258">
        <v>103367</v>
      </c>
    </row>
    <row r="9835" spans="1:5" ht="14.5" x14ac:dyDescent="0.35">
      <c r="A9835" s="127" t="s">
        <v>44153</v>
      </c>
      <c r="B9835" s="128">
        <v>779042</v>
      </c>
      <c r="D9835" s="127" t="s">
        <v>44696</v>
      </c>
      <c r="E9835" s="258">
        <v>779042</v>
      </c>
    </row>
    <row r="9836" spans="1:5" ht="14.5" x14ac:dyDescent="0.35">
      <c r="A9836" s="127" t="s">
        <v>44154</v>
      </c>
      <c r="B9836" s="128">
        <v>33003</v>
      </c>
      <c r="D9836" s="127" t="s">
        <v>44697</v>
      </c>
      <c r="E9836" s="258">
        <v>33003</v>
      </c>
    </row>
    <row r="9837" spans="1:5" ht="14.5" x14ac:dyDescent="0.35">
      <c r="A9837" s="127" t="s">
        <v>44155</v>
      </c>
      <c r="B9837" s="128">
        <v>26925</v>
      </c>
      <c r="D9837" s="127" t="s">
        <v>44698</v>
      </c>
      <c r="E9837" s="258">
        <v>26925</v>
      </c>
    </row>
    <row r="9838" spans="1:5" ht="14.5" x14ac:dyDescent="0.35">
      <c r="A9838" s="127" t="s">
        <v>44156</v>
      </c>
      <c r="B9838" s="128">
        <v>498791</v>
      </c>
      <c r="D9838" s="127" t="s">
        <v>44699</v>
      </c>
      <c r="E9838" s="258">
        <v>498791</v>
      </c>
    </row>
    <row r="9839" spans="1:5" ht="14.5" x14ac:dyDescent="0.35">
      <c r="A9839" s="127" t="s">
        <v>44157</v>
      </c>
      <c r="B9839" s="128">
        <v>8366</v>
      </c>
      <c r="D9839" s="127" t="s">
        <v>44700</v>
      </c>
      <c r="E9839" s="258">
        <v>8366</v>
      </c>
    </row>
    <row r="9840" spans="1:5" ht="14.5" x14ac:dyDescent="0.35">
      <c r="A9840" s="127" t="s">
        <v>44158</v>
      </c>
      <c r="B9840" s="128">
        <v>809711</v>
      </c>
      <c r="D9840" s="127" t="s">
        <v>44701</v>
      </c>
      <c r="E9840" s="258">
        <v>809711</v>
      </c>
    </row>
    <row r="9841" spans="1:5" ht="14.5" x14ac:dyDescent="0.35">
      <c r="A9841" s="127" t="s">
        <v>44159</v>
      </c>
      <c r="B9841" s="128">
        <v>153477</v>
      </c>
      <c r="D9841" s="127" t="s">
        <v>44702</v>
      </c>
      <c r="E9841" s="258">
        <v>153477</v>
      </c>
    </row>
    <row r="9842" spans="1:5" ht="14.5" x14ac:dyDescent="0.35">
      <c r="A9842" s="127" t="s">
        <v>44160</v>
      </c>
      <c r="B9842" s="128">
        <v>26925</v>
      </c>
      <c r="D9842" s="127" t="s">
        <v>44703</v>
      </c>
      <c r="E9842" s="258">
        <v>26925</v>
      </c>
    </row>
    <row r="9843" spans="1:5" ht="14.5" x14ac:dyDescent="0.35">
      <c r="A9843" s="127" t="s">
        <v>44161</v>
      </c>
      <c r="B9843" s="128">
        <v>403762</v>
      </c>
      <c r="D9843" s="127" t="s">
        <v>44704</v>
      </c>
      <c r="E9843" s="258">
        <v>403762</v>
      </c>
    </row>
    <row r="9844" spans="1:5" ht="14.5" x14ac:dyDescent="0.35">
      <c r="A9844" s="127" t="s">
        <v>44162</v>
      </c>
      <c r="B9844" s="128">
        <v>195709</v>
      </c>
      <c r="D9844" s="127" t="s">
        <v>44705</v>
      </c>
      <c r="E9844" s="258">
        <v>195709</v>
      </c>
    </row>
    <row r="9845" spans="1:5" ht="14.5" x14ac:dyDescent="0.35">
      <c r="A9845" s="127" t="s">
        <v>44163</v>
      </c>
      <c r="B9845" s="128">
        <v>319682</v>
      </c>
      <c r="D9845" s="127" t="s">
        <v>44706</v>
      </c>
      <c r="E9845" s="258">
        <v>319682</v>
      </c>
    </row>
    <row r="9846" spans="1:5" ht="14.5" x14ac:dyDescent="0.35">
      <c r="A9846" s="127" t="s">
        <v>44164</v>
      </c>
      <c r="B9846" s="128">
        <v>24771</v>
      </c>
      <c r="D9846" s="127" t="s">
        <v>44707</v>
      </c>
      <c r="E9846" s="258">
        <v>24771</v>
      </c>
    </row>
    <row r="9847" spans="1:5" ht="14.5" x14ac:dyDescent="0.35">
      <c r="A9847" s="127" t="s">
        <v>44165</v>
      </c>
      <c r="B9847" s="128">
        <v>436942</v>
      </c>
      <c r="D9847" s="127" t="s">
        <v>44708</v>
      </c>
      <c r="E9847" s="258">
        <v>436942</v>
      </c>
    </row>
    <row r="9848" spans="1:5" ht="14.5" x14ac:dyDescent="0.35">
      <c r="A9848" s="127" t="s">
        <v>44166</v>
      </c>
      <c r="B9848" s="128">
        <v>10667789</v>
      </c>
      <c r="D9848" s="127" t="s">
        <v>44709</v>
      </c>
      <c r="E9848" s="258">
        <v>10667789</v>
      </c>
    </row>
    <row r="9849" spans="1:5" ht="14.5" x14ac:dyDescent="0.35">
      <c r="A9849" s="127" t="s">
        <v>44167</v>
      </c>
      <c r="B9849" s="128">
        <v>111813</v>
      </c>
      <c r="D9849" s="127" t="s">
        <v>44710</v>
      </c>
      <c r="E9849" s="258">
        <v>111813</v>
      </c>
    </row>
    <row r="9850" spans="1:5" ht="14.5" x14ac:dyDescent="0.35">
      <c r="A9850" s="127" t="s">
        <v>44168</v>
      </c>
      <c r="B9850" s="128">
        <v>135046</v>
      </c>
      <c r="D9850" s="127" t="s">
        <v>44711</v>
      </c>
      <c r="E9850" s="258">
        <v>135046</v>
      </c>
    </row>
    <row r="9851" spans="1:5" ht="14.5" x14ac:dyDescent="0.35">
      <c r="A9851" s="127" t="s">
        <v>44169</v>
      </c>
      <c r="B9851" s="128">
        <v>35123</v>
      </c>
      <c r="D9851" s="127" t="s">
        <v>44712</v>
      </c>
      <c r="E9851" s="258">
        <v>35123</v>
      </c>
    </row>
    <row r="9852" spans="1:5" ht="14.5" x14ac:dyDescent="0.35">
      <c r="A9852" s="127" t="s">
        <v>44170</v>
      </c>
      <c r="B9852" s="128">
        <v>73119</v>
      </c>
      <c r="D9852" s="127" t="s">
        <v>44713</v>
      </c>
      <c r="E9852" s="258">
        <v>73119</v>
      </c>
    </row>
    <row r="9853" spans="1:5" ht="14.5" x14ac:dyDescent="0.35">
      <c r="A9853" s="127" t="s">
        <v>44171</v>
      </c>
      <c r="B9853" s="128">
        <v>119578</v>
      </c>
      <c r="D9853" s="127" t="s">
        <v>44714</v>
      </c>
      <c r="E9853" s="258">
        <v>119578</v>
      </c>
    </row>
    <row r="9854" spans="1:5" ht="14.5" x14ac:dyDescent="0.35">
      <c r="A9854" s="127" t="s">
        <v>44172</v>
      </c>
      <c r="B9854" s="128">
        <v>45234</v>
      </c>
      <c r="D9854" s="127" t="s">
        <v>44715</v>
      </c>
      <c r="E9854" s="258">
        <v>45234</v>
      </c>
    </row>
    <row r="9855" spans="1:5" ht="14.5" x14ac:dyDescent="0.35">
      <c r="A9855" s="127" t="s">
        <v>44173</v>
      </c>
      <c r="B9855" s="128">
        <v>18309</v>
      </c>
      <c r="D9855" s="127" t="s">
        <v>44716</v>
      </c>
      <c r="E9855" s="258">
        <v>18309</v>
      </c>
    </row>
    <row r="9856" spans="1:5" ht="14.5" x14ac:dyDescent="0.35">
      <c r="A9856" s="127" t="s">
        <v>44174</v>
      </c>
      <c r="B9856" s="128">
        <v>51552</v>
      </c>
      <c r="D9856" s="127" t="s">
        <v>44717</v>
      </c>
      <c r="E9856" s="258">
        <v>51552</v>
      </c>
    </row>
    <row r="9857" spans="1:5" ht="14.5" x14ac:dyDescent="0.35">
      <c r="A9857" s="127" t="s">
        <v>44175</v>
      </c>
      <c r="B9857" s="128">
        <v>97305</v>
      </c>
      <c r="D9857" s="127" t="s">
        <v>44718</v>
      </c>
      <c r="E9857" s="258">
        <v>97305</v>
      </c>
    </row>
    <row r="9858" spans="1:5" ht="14.5" x14ac:dyDescent="0.35">
      <c r="A9858" s="127" t="s">
        <v>44176</v>
      </c>
      <c r="B9858" s="128">
        <v>10604</v>
      </c>
      <c r="D9858" s="127" t="s">
        <v>44719</v>
      </c>
      <c r="E9858" s="258">
        <v>10604</v>
      </c>
    </row>
    <row r="9859" spans="1:5" ht="14.5" x14ac:dyDescent="0.35">
      <c r="A9859" s="127" t="s">
        <v>44177</v>
      </c>
      <c r="B9859" s="128">
        <v>16155</v>
      </c>
      <c r="D9859" s="127" t="s">
        <v>44720</v>
      </c>
      <c r="E9859" s="258">
        <v>16155</v>
      </c>
    </row>
    <row r="9860" spans="1:5" ht="14.5" x14ac:dyDescent="0.35">
      <c r="A9860" s="127" t="s">
        <v>44178</v>
      </c>
      <c r="B9860" s="128">
        <v>11847</v>
      </c>
      <c r="D9860" s="127" t="s">
        <v>44721</v>
      </c>
      <c r="E9860" s="258">
        <v>11847</v>
      </c>
    </row>
    <row r="9861" spans="1:5" ht="14.5" x14ac:dyDescent="0.35">
      <c r="A9861" s="127" t="s">
        <v>44179</v>
      </c>
      <c r="B9861" s="128">
        <v>108777</v>
      </c>
      <c r="D9861" s="127" t="s">
        <v>44722</v>
      </c>
      <c r="E9861" s="258">
        <v>108777</v>
      </c>
    </row>
    <row r="9862" spans="1:5" ht="14.5" x14ac:dyDescent="0.35">
      <c r="A9862" s="127" t="s">
        <v>44180</v>
      </c>
      <c r="B9862" s="128">
        <v>8709</v>
      </c>
      <c r="D9862" s="127" t="s">
        <v>44723</v>
      </c>
      <c r="E9862" s="258">
        <v>8709</v>
      </c>
    </row>
    <row r="9863" spans="1:5" ht="14.5" x14ac:dyDescent="0.35">
      <c r="A9863" s="127" t="s">
        <v>44181</v>
      </c>
      <c r="B9863" s="128">
        <v>47088</v>
      </c>
      <c r="D9863" s="127" t="s">
        <v>44724</v>
      </c>
      <c r="E9863" s="258">
        <v>47088</v>
      </c>
    </row>
    <row r="9864" spans="1:5" ht="14.5" x14ac:dyDescent="0.35">
      <c r="A9864" s="127" t="s">
        <v>44182</v>
      </c>
      <c r="B9864" s="128">
        <v>4308</v>
      </c>
      <c r="D9864" s="127" t="s">
        <v>44725</v>
      </c>
      <c r="E9864" s="258">
        <v>4308</v>
      </c>
    </row>
    <row r="9865" spans="1:5" ht="14.5" x14ac:dyDescent="0.35">
      <c r="A9865" s="127" t="s">
        <v>44183</v>
      </c>
      <c r="B9865" s="128">
        <v>131817</v>
      </c>
      <c r="D9865" s="127" t="s">
        <v>44726</v>
      </c>
      <c r="E9865" s="258">
        <v>131817</v>
      </c>
    </row>
    <row r="9866" spans="1:5" ht="14.5" x14ac:dyDescent="0.35">
      <c r="A9866" s="127" t="s">
        <v>44184</v>
      </c>
      <c r="B9866" s="128">
        <v>19314</v>
      </c>
      <c r="D9866" s="127" t="s">
        <v>44727</v>
      </c>
      <c r="E9866" s="258">
        <v>19314</v>
      </c>
    </row>
    <row r="9867" spans="1:5" ht="14.5" x14ac:dyDescent="0.35">
      <c r="A9867" s="127" t="s">
        <v>44185</v>
      </c>
      <c r="B9867" s="128">
        <v>7947</v>
      </c>
      <c r="D9867" s="127" t="s">
        <v>44728</v>
      </c>
      <c r="E9867" s="258">
        <v>7947</v>
      </c>
    </row>
    <row r="9868" spans="1:5" ht="14.5" x14ac:dyDescent="0.35">
      <c r="A9868" s="127" t="s">
        <v>44186</v>
      </c>
      <c r="B9868" s="128">
        <v>56087</v>
      </c>
      <c r="D9868" s="127" t="s">
        <v>44729</v>
      </c>
      <c r="E9868" s="258">
        <v>56087</v>
      </c>
    </row>
    <row r="9869" spans="1:5" ht="14.5" x14ac:dyDescent="0.35">
      <c r="A9869" s="127" t="s">
        <v>44187</v>
      </c>
      <c r="B9869" s="128">
        <v>55117</v>
      </c>
      <c r="D9869" s="127" t="s">
        <v>44730</v>
      </c>
      <c r="E9869" s="258">
        <v>55117</v>
      </c>
    </row>
    <row r="9870" spans="1:5" ht="14.5" x14ac:dyDescent="0.35">
      <c r="A9870" s="127" t="s">
        <v>44188</v>
      </c>
      <c r="B9870" s="128">
        <v>12372</v>
      </c>
      <c r="D9870" s="127" t="s">
        <v>44731</v>
      </c>
      <c r="E9870" s="258">
        <v>12372</v>
      </c>
    </row>
    <row r="9871" spans="1:5" ht="14.5" x14ac:dyDescent="0.35">
      <c r="A9871" s="127" t="s">
        <v>44189</v>
      </c>
      <c r="B9871" s="128">
        <v>65849</v>
      </c>
      <c r="D9871" s="127" t="s">
        <v>44732</v>
      </c>
      <c r="E9871" s="258">
        <v>65849</v>
      </c>
    </row>
    <row r="9872" spans="1:5" ht="14.5" x14ac:dyDescent="0.35">
      <c r="A9872" s="127" t="s">
        <v>44190</v>
      </c>
      <c r="B9872" s="128">
        <v>32310</v>
      </c>
      <c r="D9872" s="127" t="s">
        <v>44733</v>
      </c>
      <c r="E9872" s="258">
        <v>32310</v>
      </c>
    </row>
    <row r="9873" spans="1:5" ht="14.5" x14ac:dyDescent="0.35">
      <c r="A9873" s="127" t="s">
        <v>44191</v>
      </c>
      <c r="B9873" s="128">
        <v>16155</v>
      </c>
      <c r="D9873" s="127" t="s">
        <v>44734</v>
      </c>
      <c r="E9873" s="258">
        <v>16155</v>
      </c>
    </row>
    <row r="9874" spans="1:5" ht="14.5" x14ac:dyDescent="0.35">
      <c r="A9874" s="127" t="s">
        <v>44192</v>
      </c>
      <c r="B9874" s="128">
        <v>56705</v>
      </c>
      <c r="D9874" s="127" t="s">
        <v>44735</v>
      </c>
      <c r="E9874" s="258">
        <v>56705</v>
      </c>
    </row>
    <row r="9875" spans="1:5" ht="14.5" x14ac:dyDescent="0.35">
      <c r="A9875" s="127" t="s">
        <v>44193</v>
      </c>
      <c r="B9875" s="128">
        <v>7539</v>
      </c>
      <c r="D9875" s="127" t="s">
        <v>44736</v>
      </c>
      <c r="E9875" s="258">
        <v>7539</v>
      </c>
    </row>
    <row r="9876" spans="1:5" ht="14.5" x14ac:dyDescent="0.35">
      <c r="A9876" s="127" t="s">
        <v>44194</v>
      </c>
      <c r="B9876" s="128">
        <v>41260</v>
      </c>
      <c r="D9876" s="127" t="s">
        <v>44737</v>
      </c>
      <c r="E9876" s="258">
        <v>41260</v>
      </c>
    </row>
    <row r="9877" spans="1:5" ht="14.5" x14ac:dyDescent="0.35">
      <c r="A9877" s="127" t="s">
        <v>44195</v>
      </c>
      <c r="B9877" s="128">
        <v>3231</v>
      </c>
      <c r="D9877" s="127" t="s">
        <v>44738</v>
      </c>
      <c r="E9877" s="258">
        <v>3231</v>
      </c>
    </row>
    <row r="9878" spans="1:5" ht="14.5" x14ac:dyDescent="0.35">
      <c r="A9878" s="127" t="s">
        <v>44196</v>
      </c>
      <c r="B9878" s="128">
        <v>46483</v>
      </c>
      <c r="D9878" s="127" t="s">
        <v>44739</v>
      </c>
      <c r="E9878" s="258">
        <v>46483</v>
      </c>
    </row>
    <row r="9879" spans="1:5" ht="14.5" x14ac:dyDescent="0.35">
      <c r="A9879" s="127" t="s">
        <v>44197</v>
      </c>
      <c r="B9879" s="128">
        <v>21540</v>
      </c>
      <c r="D9879" s="127" t="s">
        <v>44740</v>
      </c>
      <c r="E9879" s="258">
        <v>21540</v>
      </c>
    </row>
    <row r="9880" spans="1:5" ht="14.5" x14ac:dyDescent="0.35">
      <c r="A9880" s="127" t="s">
        <v>44198</v>
      </c>
      <c r="B9880" s="128">
        <v>285137</v>
      </c>
      <c r="D9880" s="127" t="s">
        <v>44741</v>
      </c>
      <c r="E9880" s="258">
        <v>285137</v>
      </c>
    </row>
    <row r="9881" spans="1:5" ht="14.5" x14ac:dyDescent="0.35">
      <c r="A9881" s="127" t="s">
        <v>44199</v>
      </c>
      <c r="B9881" s="128">
        <v>7539</v>
      </c>
      <c r="D9881" s="127" t="s">
        <v>44742</v>
      </c>
      <c r="E9881" s="258">
        <v>7539</v>
      </c>
    </row>
    <row r="9882" spans="1:5" ht="14.5" x14ac:dyDescent="0.35">
      <c r="A9882" s="127" t="s">
        <v>44200</v>
      </c>
      <c r="B9882" s="128">
        <v>47211</v>
      </c>
      <c r="D9882" s="127" t="s">
        <v>44743</v>
      </c>
      <c r="E9882" s="258">
        <v>47211</v>
      </c>
    </row>
    <row r="9883" spans="1:5" ht="14.5" x14ac:dyDescent="0.35">
      <c r="A9883" s="127" t="s">
        <v>44201</v>
      </c>
      <c r="B9883" s="128">
        <v>17232</v>
      </c>
      <c r="D9883" s="127" t="s">
        <v>44744</v>
      </c>
      <c r="E9883" s="258">
        <v>17232</v>
      </c>
    </row>
    <row r="9884" spans="1:5" ht="14.5" x14ac:dyDescent="0.35">
      <c r="A9884" s="127" t="s">
        <v>44202</v>
      </c>
      <c r="B9884" s="128">
        <v>14001</v>
      </c>
      <c r="D9884" s="127" t="s">
        <v>44745</v>
      </c>
      <c r="E9884" s="258">
        <v>14001</v>
      </c>
    </row>
    <row r="9885" spans="1:5" ht="14.5" x14ac:dyDescent="0.35">
      <c r="A9885" s="127" t="s">
        <v>44203</v>
      </c>
      <c r="B9885" s="128">
        <v>841065</v>
      </c>
      <c r="D9885" s="127" t="s">
        <v>44746</v>
      </c>
      <c r="E9885" s="258">
        <v>841065</v>
      </c>
    </row>
    <row r="9886" spans="1:5" ht="14.5" x14ac:dyDescent="0.35">
      <c r="A9886" s="127" t="s">
        <v>44204</v>
      </c>
      <c r="B9886" s="128">
        <v>26925</v>
      </c>
      <c r="D9886" s="127" t="s">
        <v>44747</v>
      </c>
      <c r="E9886" s="258">
        <v>26925</v>
      </c>
    </row>
    <row r="9887" spans="1:5" ht="14.5" x14ac:dyDescent="0.35">
      <c r="A9887" s="127" t="s">
        <v>44205</v>
      </c>
      <c r="B9887" s="128">
        <v>75402</v>
      </c>
      <c r="D9887" s="127" t="s">
        <v>44748</v>
      </c>
      <c r="E9887" s="258">
        <v>75402</v>
      </c>
    </row>
    <row r="9888" spans="1:5" ht="14.5" x14ac:dyDescent="0.35">
      <c r="A9888" s="127" t="s">
        <v>44206</v>
      </c>
      <c r="B9888" s="128">
        <v>11847</v>
      </c>
      <c r="D9888" s="127" t="s">
        <v>44749</v>
      </c>
      <c r="E9888" s="258">
        <v>11847</v>
      </c>
    </row>
    <row r="9889" spans="1:5" ht="14.5" x14ac:dyDescent="0.35">
      <c r="A9889" s="127" t="s">
        <v>44207</v>
      </c>
      <c r="B9889" s="128">
        <v>1041966</v>
      </c>
      <c r="D9889" s="127" t="s">
        <v>44750</v>
      </c>
      <c r="E9889" s="258">
        <v>1041966</v>
      </c>
    </row>
    <row r="9890" spans="1:5" ht="14.5" x14ac:dyDescent="0.35">
      <c r="A9890" s="127" t="s">
        <v>44208</v>
      </c>
      <c r="B9890" s="128">
        <v>50016</v>
      </c>
      <c r="D9890" s="127" t="s">
        <v>44751</v>
      </c>
      <c r="E9890" s="258">
        <v>50016</v>
      </c>
    </row>
    <row r="9891" spans="1:5" ht="14.5" x14ac:dyDescent="0.35">
      <c r="A9891" s="127" t="s">
        <v>44209</v>
      </c>
      <c r="B9891" s="128">
        <v>2205837</v>
      </c>
      <c r="D9891" s="127" t="s">
        <v>44752</v>
      </c>
      <c r="E9891" s="258">
        <v>2205837</v>
      </c>
    </row>
    <row r="9892" spans="1:5" ht="14.5" x14ac:dyDescent="0.35">
      <c r="A9892" s="127" t="s">
        <v>44210</v>
      </c>
      <c r="B9892" s="128">
        <v>29079</v>
      </c>
      <c r="D9892" s="127" t="s">
        <v>44753</v>
      </c>
      <c r="E9892" s="258">
        <v>29079</v>
      </c>
    </row>
    <row r="9893" spans="1:5" ht="14.5" x14ac:dyDescent="0.35">
      <c r="A9893" s="127" t="s">
        <v>44211</v>
      </c>
      <c r="B9893" s="128">
        <v>9693</v>
      </c>
      <c r="D9893" s="127" t="s">
        <v>44754</v>
      </c>
      <c r="E9893" s="258">
        <v>9693</v>
      </c>
    </row>
    <row r="9894" spans="1:5" ht="14.5" x14ac:dyDescent="0.35">
      <c r="A9894" s="127" t="s">
        <v>44212</v>
      </c>
      <c r="B9894" s="128">
        <v>3231</v>
      </c>
      <c r="D9894" s="127" t="s">
        <v>44755</v>
      </c>
      <c r="E9894" s="258">
        <v>3231</v>
      </c>
    </row>
    <row r="9895" spans="1:5" ht="14.5" x14ac:dyDescent="0.35">
      <c r="A9895" s="127" t="s">
        <v>44213</v>
      </c>
      <c r="B9895" s="128">
        <v>12553</v>
      </c>
      <c r="D9895" s="127" t="s">
        <v>44756</v>
      </c>
      <c r="E9895" s="258">
        <v>12553</v>
      </c>
    </row>
    <row r="9896" spans="1:5" ht="14.5" x14ac:dyDescent="0.35">
      <c r="A9896" s="127" t="s">
        <v>44214</v>
      </c>
      <c r="B9896" s="128">
        <v>44925</v>
      </c>
      <c r="D9896" s="127" t="s">
        <v>44757</v>
      </c>
      <c r="E9896" s="258">
        <v>44925</v>
      </c>
    </row>
    <row r="9897" spans="1:5" ht="14.5" x14ac:dyDescent="0.35">
      <c r="A9897" s="127" t="s">
        <v>44215</v>
      </c>
      <c r="B9897" s="128">
        <v>40135</v>
      </c>
      <c r="D9897" s="127" t="s">
        <v>44758</v>
      </c>
      <c r="E9897" s="258">
        <v>40135</v>
      </c>
    </row>
    <row r="9898" spans="1:5" ht="14.5" x14ac:dyDescent="0.35">
      <c r="A9898" s="127" t="s">
        <v>44216</v>
      </c>
      <c r="B9898" s="128">
        <v>14001</v>
      </c>
      <c r="D9898" s="127" t="s">
        <v>44759</v>
      </c>
      <c r="E9898" s="258">
        <v>14001</v>
      </c>
    </row>
    <row r="9899" spans="1:5" ht="14.5" x14ac:dyDescent="0.35">
      <c r="A9899" s="127" t="s">
        <v>44217</v>
      </c>
      <c r="B9899" s="128">
        <v>11847</v>
      </c>
      <c r="D9899" s="127" t="s">
        <v>44760</v>
      </c>
      <c r="E9899" s="258">
        <v>11847</v>
      </c>
    </row>
    <row r="9900" spans="1:5" ht="14.5" x14ac:dyDescent="0.35">
      <c r="A9900" s="127" t="s">
        <v>44218</v>
      </c>
      <c r="B9900" s="128">
        <v>82929</v>
      </c>
      <c r="D9900" s="127" t="s">
        <v>44761</v>
      </c>
      <c r="E9900" s="258">
        <v>82929</v>
      </c>
    </row>
    <row r="9901" spans="1:5" ht="14.5" x14ac:dyDescent="0.35">
      <c r="A9901" s="127" t="s">
        <v>44219</v>
      </c>
      <c r="B9901" s="128">
        <v>70005</v>
      </c>
      <c r="D9901" s="127" t="s">
        <v>44762</v>
      </c>
      <c r="E9901" s="258">
        <v>70005</v>
      </c>
    </row>
    <row r="9902" spans="1:5" ht="14.5" x14ac:dyDescent="0.35">
      <c r="A9902" s="127" t="s">
        <v>44220</v>
      </c>
      <c r="B9902" s="128">
        <v>1941835</v>
      </c>
      <c r="D9902" s="127" t="s">
        <v>44763</v>
      </c>
      <c r="E9902" s="258">
        <v>1941835</v>
      </c>
    </row>
    <row r="9903" spans="1:5" ht="14.5" x14ac:dyDescent="0.35">
      <c r="A9903" s="127" t="s">
        <v>44221</v>
      </c>
      <c r="B9903" s="128">
        <v>4308</v>
      </c>
      <c r="D9903" s="127" t="s">
        <v>44764</v>
      </c>
      <c r="E9903" s="258">
        <v>4308</v>
      </c>
    </row>
    <row r="9904" spans="1:5" ht="14.5" x14ac:dyDescent="0.35">
      <c r="A9904" s="127" t="s">
        <v>44222</v>
      </c>
      <c r="B9904" s="128">
        <v>531755</v>
      </c>
      <c r="D9904" s="127" t="s">
        <v>44765</v>
      </c>
      <c r="E9904" s="258">
        <v>531755</v>
      </c>
    </row>
    <row r="9905" spans="1:5" ht="14.5" x14ac:dyDescent="0.35">
      <c r="A9905" s="127" t="s">
        <v>44223</v>
      </c>
      <c r="B9905" s="128">
        <v>803738</v>
      </c>
      <c r="D9905" s="127" t="s">
        <v>44766</v>
      </c>
      <c r="E9905" s="258">
        <v>803738</v>
      </c>
    </row>
    <row r="9906" spans="1:5" ht="14.5" x14ac:dyDescent="0.35">
      <c r="A9906" s="127" t="s">
        <v>44224</v>
      </c>
      <c r="B9906" s="128">
        <v>67420</v>
      </c>
      <c r="D9906" s="127" t="s">
        <v>44767</v>
      </c>
      <c r="E9906" s="258">
        <v>67420</v>
      </c>
    </row>
    <row r="9907" spans="1:5" ht="14.5" x14ac:dyDescent="0.35">
      <c r="A9907" s="127" t="s">
        <v>44225</v>
      </c>
      <c r="B9907" s="128">
        <v>25848</v>
      </c>
      <c r="D9907" s="127" t="s">
        <v>44768</v>
      </c>
      <c r="E9907" s="258">
        <v>25848</v>
      </c>
    </row>
    <row r="9908" spans="1:5" ht="14.5" x14ac:dyDescent="0.35">
      <c r="A9908" s="127" t="s">
        <v>44226</v>
      </c>
      <c r="B9908" s="128">
        <v>118445</v>
      </c>
      <c r="D9908" s="127" t="s">
        <v>44769</v>
      </c>
      <c r="E9908" s="258">
        <v>118445</v>
      </c>
    </row>
    <row r="9909" spans="1:5" ht="14.5" x14ac:dyDescent="0.35">
      <c r="A9909" s="127" t="s">
        <v>44227</v>
      </c>
      <c r="B9909" s="128">
        <v>49592</v>
      </c>
      <c r="D9909" s="127" t="s">
        <v>44770</v>
      </c>
      <c r="E9909" s="258">
        <v>49592</v>
      </c>
    </row>
    <row r="9910" spans="1:5" ht="14.5" x14ac:dyDescent="0.35">
      <c r="A9910" s="127" t="s">
        <v>44228</v>
      </c>
      <c r="B9910" s="128">
        <v>348247</v>
      </c>
      <c r="D9910" s="127" t="s">
        <v>44771</v>
      </c>
      <c r="E9910" s="258">
        <v>348247</v>
      </c>
    </row>
    <row r="9911" spans="1:5" ht="14.5" x14ac:dyDescent="0.35">
      <c r="A9911" s="127" t="s">
        <v>44229</v>
      </c>
      <c r="B9911" s="128">
        <v>35258</v>
      </c>
      <c r="D9911" s="127" t="s">
        <v>44772</v>
      </c>
      <c r="E9911" s="258">
        <v>35258</v>
      </c>
    </row>
    <row r="9912" spans="1:5" ht="14.5" x14ac:dyDescent="0.35">
      <c r="A9912" s="127" t="s">
        <v>44230</v>
      </c>
      <c r="B9912" s="128">
        <v>656974</v>
      </c>
      <c r="D9912" s="127" t="s">
        <v>44773</v>
      </c>
      <c r="E9912" s="258">
        <v>656974</v>
      </c>
    </row>
    <row r="9913" spans="1:5" ht="14.5" x14ac:dyDescent="0.35">
      <c r="A9913" s="127" t="s">
        <v>44231</v>
      </c>
      <c r="B9913" s="128">
        <v>130869</v>
      </c>
      <c r="D9913" s="127" t="s">
        <v>44774</v>
      </c>
      <c r="E9913" s="258">
        <v>130869</v>
      </c>
    </row>
    <row r="9914" spans="1:5" ht="14.5" x14ac:dyDescent="0.35">
      <c r="A9914" s="127" t="s">
        <v>44232</v>
      </c>
      <c r="B9914" s="128">
        <v>316322</v>
      </c>
      <c r="D9914" s="127" t="s">
        <v>44775</v>
      </c>
      <c r="E9914" s="258">
        <v>316322</v>
      </c>
    </row>
    <row r="9915" spans="1:5" ht="14.5" x14ac:dyDescent="0.35">
      <c r="A9915" s="127" t="s">
        <v>44233</v>
      </c>
      <c r="B9915" s="128">
        <v>23694</v>
      </c>
      <c r="D9915" s="127" t="s">
        <v>44776</v>
      </c>
      <c r="E9915" s="258">
        <v>23694</v>
      </c>
    </row>
    <row r="9916" spans="1:5" ht="14.5" x14ac:dyDescent="0.35">
      <c r="A9916" s="127" t="s">
        <v>44234</v>
      </c>
      <c r="B9916" s="128">
        <v>51201</v>
      </c>
      <c r="D9916" s="127" t="s">
        <v>44777</v>
      </c>
      <c r="E9916" s="258">
        <v>51201</v>
      </c>
    </row>
    <row r="9917" spans="1:5" ht="14.5" x14ac:dyDescent="0.35">
      <c r="A9917" s="127" t="s">
        <v>44235</v>
      </c>
      <c r="B9917" s="128">
        <v>1861212</v>
      </c>
      <c r="D9917" s="127" t="s">
        <v>44778</v>
      </c>
      <c r="E9917" s="258">
        <v>1861212</v>
      </c>
    </row>
    <row r="9918" spans="1:5" ht="14.5" x14ac:dyDescent="0.35">
      <c r="A9918" s="127" t="s">
        <v>44236</v>
      </c>
      <c r="B9918" s="128">
        <v>28002</v>
      </c>
      <c r="D9918" s="127" t="s">
        <v>44779</v>
      </c>
      <c r="E9918" s="258">
        <v>28002</v>
      </c>
    </row>
    <row r="9919" spans="1:5" ht="14.5" x14ac:dyDescent="0.35">
      <c r="A9919" s="127" t="s">
        <v>44237</v>
      </c>
      <c r="B9919" s="128">
        <v>12924</v>
      </c>
      <c r="D9919" s="127" t="s">
        <v>44780</v>
      </c>
      <c r="E9919" s="258">
        <v>12924</v>
      </c>
    </row>
    <row r="9920" spans="1:5" ht="14.5" x14ac:dyDescent="0.35">
      <c r="A9920" s="127" t="s">
        <v>44238</v>
      </c>
      <c r="B9920" s="128">
        <v>182952</v>
      </c>
      <c r="D9920" s="127" t="s">
        <v>44781</v>
      </c>
      <c r="E9920" s="258">
        <v>182952</v>
      </c>
    </row>
    <row r="9921" spans="1:5" ht="14.5" x14ac:dyDescent="0.35">
      <c r="A9921" s="127" t="s">
        <v>44239</v>
      </c>
      <c r="B9921" s="128">
        <v>1250237</v>
      </c>
      <c r="D9921" s="127" t="s">
        <v>44782</v>
      </c>
      <c r="E9921" s="258">
        <v>1250237</v>
      </c>
    </row>
    <row r="9922" spans="1:5" ht="14.5" x14ac:dyDescent="0.35">
      <c r="A9922" s="127" t="s">
        <v>44240</v>
      </c>
      <c r="B9922" s="128">
        <v>381273</v>
      </c>
      <c r="D9922" s="127" t="s">
        <v>44783</v>
      </c>
      <c r="E9922" s="258">
        <v>381273</v>
      </c>
    </row>
    <row r="9923" spans="1:5" ht="14.5" x14ac:dyDescent="0.35">
      <c r="A9923" s="127" t="s">
        <v>44241</v>
      </c>
      <c r="B9923" s="128">
        <v>98303</v>
      </c>
      <c r="D9923" s="127" t="s">
        <v>44784</v>
      </c>
      <c r="E9923" s="258">
        <v>98303</v>
      </c>
    </row>
    <row r="9924" spans="1:5" ht="14.5" x14ac:dyDescent="0.35">
      <c r="A9924" s="127" t="s">
        <v>44242</v>
      </c>
      <c r="B9924" s="128">
        <v>465420</v>
      </c>
      <c r="D9924" s="127" t="s">
        <v>44785</v>
      </c>
      <c r="E9924" s="258">
        <v>465420</v>
      </c>
    </row>
    <row r="9925" spans="1:5" ht="14.5" x14ac:dyDescent="0.35">
      <c r="A9925" s="127" t="s">
        <v>44243</v>
      </c>
      <c r="B9925" s="128">
        <v>1488248</v>
      </c>
      <c r="D9925" s="127" t="s">
        <v>44786</v>
      </c>
      <c r="E9925" s="258">
        <v>1488248</v>
      </c>
    </row>
    <row r="9926" spans="1:5" ht="14.5" x14ac:dyDescent="0.35">
      <c r="A9926" s="127" t="s">
        <v>44244</v>
      </c>
      <c r="B9926" s="128">
        <v>9226</v>
      </c>
      <c r="D9926" s="127" t="s">
        <v>44787</v>
      </c>
      <c r="E9926" s="258">
        <v>9226</v>
      </c>
    </row>
    <row r="9927" spans="1:5" ht="14.5" x14ac:dyDescent="0.35">
      <c r="A9927" s="127" t="s">
        <v>44245</v>
      </c>
      <c r="B9927" s="128">
        <v>21540</v>
      </c>
      <c r="D9927" s="127" t="s">
        <v>44788</v>
      </c>
      <c r="E9927" s="258">
        <v>21540</v>
      </c>
    </row>
    <row r="9928" spans="1:5" ht="14.5" x14ac:dyDescent="0.35">
      <c r="A9928" s="127" t="s">
        <v>44246</v>
      </c>
      <c r="B9928" s="128">
        <v>898202</v>
      </c>
      <c r="D9928" s="127" t="s">
        <v>44789</v>
      </c>
      <c r="E9928" s="258">
        <v>898202</v>
      </c>
    </row>
    <row r="9929" spans="1:5" ht="14.5" x14ac:dyDescent="0.35">
      <c r="A9929" s="127" t="s">
        <v>44247</v>
      </c>
      <c r="B9929" s="128">
        <v>29079</v>
      </c>
      <c r="D9929" s="127" t="s">
        <v>44790</v>
      </c>
      <c r="E9929" s="258">
        <v>29079</v>
      </c>
    </row>
    <row r="9930" spans="1:5" ht="14.5" x14ac:dyDescent="0.35">
      <c r="A9930" s="127" t="s">
        <v>44248</v>
      </c>
      <c r="B9930" s="128">
        <v>38747</v>
      </c>
      <c r="D9930" s="127" t="s">
        <v>44791</v>
      </c>
      <c r="E9930" s="258">
        <v>38747</v>
      </c>
    </row>
    <row r="9931" spans="1:5" ht="14.5" x14ac:dyDescent="0.35">
      <c r="A9931" s="127" t="s">
        <v>44249</v>
      </c>
      <c r="B9931" s="128">
        <v>1409589</v>
      </c>
      <c r="D9931" s="127" t="s">
        <v>44792</v>
      </c>
      <c r="E9931" s="258">
        <v>1409589</v>
      </c>
    </row>
    <row r="9932" spans="1:5" ht="14.5" x14ac:dyDescent="0.35">
      <c r="A9932" s="127" t="s">
        <v>44250</v>
      </c>
      <c r="B9932" s="128">
        <v>41952</v>
      </c>
      <c r="D9932" s="127" t="s">
        <v>44793</v>
      </c>
      <c r="E9932" s="258">
        <v>41952</v>
      </c>
    </row>
    <row r="9933" spans="1:5" ht="14.5" x14ac:dyDescent="0.35">
      <c r="A9933" s="127" t="s">
        <v>44251</v>
      </c>
      <c r="B9933" s="128">
        <v>513534</v>
      </c>
      <c r="D9933" s="127" t="s">
        <v>44794</v>
      </c>
      <c r="E9933" s="258">
        <v>513534</v>
      </c>
    </row>
    <row r="9934" spans="1:5" ht="14.5" x14ac:dyDescent="0.35">
      <c r="A9934" s="127" t="s">
        <v>44252</v>
      </c>
      <c r="B9934" s="128">
        <v>68896</v>
      </c>
      <c r="D9934" s="127" t="s">
        <v>44795</v>
      </c>
      <c r="E9934" s="258">
        <v>68896</v>
      </c>
    </row>
    <row r="9935" spans="1:5" ht="14.5" x14ac:dyDescent="0.35">
      <c r="A9935" s="127" t="s">
        <v>44253</v>
      </c>
      <c r="B9935" s="128">
        <v>31246</v>
      </c>
      <c r="D9935" s="127" t="s">
        <v>44796</v>
      </c>
      <c r="E9935" s="258">
        <v>31246</v>
      </c>
    </row>
    <row r="9936" spans="1:5" ht="14.5" x14ac:dyDescent="0.35">
      <c r="A9936" s="127" t="s">
        <v>44254</v>
      </c>
      <c r="B9936" s="128">
        <v>536779</v>
      </c>
      <c r="D9936" s="127" t="s">
        <v>44797</v>
      </c>
      <c r="E9936" s="258">
        <v>536779</v>
      </c>
    </row>
    <row r="9937" spans="1:5" ht="14.5" x14ac:dyDescent="0.35">
      <c r="A9937" s="127" t="s">
        <v>44255</v>
      </c>
      <c r="B9937" s="128">
        <v>198977</v>
      </c>
      <c r="D9937" s="127" t="s">
        <v>44798</v>
      </c>
      <c r="E9937" s="258">
        <v>198977</v>
      </c>
    </row>
    <row r="9938" spans="1:5" ht="14.5" x14ac:dyDescent="0.35">
      <c r="A9938" s="127" t="s">
        <v>44256</v>
      </c>
      <c r="B9938" s="128">
        <v>381334</v>
      </c>
      <c r="D9938" s="127" t="s">
        <v>44799</v>
      </c>
      <c r="E9938" s="258">
        <v>381334</v>
      </c>
    </row>
    <row r="9939" spans="1:5" ht="14.5" x14ac:dyDescent="0.35">
      <c r="A9939" s="127" t="s">
        <v>44257</v>
      </c>
      <c r="B9939" s="128">
        <v>657333</v>
      </c>
      <c r="D9939" s="127" t="s">
        <v>44800</v>
      </c>
      <c r="E9939" s="258">
        <v>657333</v>
      </c>
    </row>
    <row r="9940" spans="1:5" ht="14.5" x14ac:dyDescent="0.35">
      <c r="A9940" s="127" t="s">
        <v>44258</v>
      </c>
      <c r="B9940" s="128">
        <v>53304</v>
      </c>
      <c r="D9940" s="127" t="s">
        <v>44801</v>
      </c>
      <c r="E9940" s="258">
        <v>53304</v>
      </c>
    </row>
    <row r="9941" spans="1:5" ht="14.5" x14ac:dyDescent="0.35">
      <c r="A9941" s="127" t="s">
        <v>44259</v>
      </c>
      <c r="B9941" s="128">
        <v>371442</v>
      </c>
      <c r="D9941" s="127" t="s">
        <v>44802</v>
      </c>
      <c r="E9941" s="258">
        <v>371442</v>
      </c>
    </row>
    <row r="9942" spans="1:5" ht="14.5" x14ac:dyDescent="0.35">
      <c r="A9942" s="127" t="s">
        <v>44260</v>
      </c>
      <c r="B9942" s="128">
        <v>448032</v>
      </c>
      <c r="D9942" s="127" t="s">
        <v>44803</v>
      </c>
      <c r="E9942" s="258">
        <v>448032</v>
      </c>
    </row>
    <row r="9943" spans="1:5" ht="14.5" x14ac:dyDescent="0.35">
      <c r="A9943" s="127" t="s">
        <v>44261</v>
      </c>
      <c r="B9943" s="128">
        <v>92074</v>
      </c>
      <c r="D9943" s="127" t="s">
        <v>44804</v>
      </c>
      <c r="E9943" s="258">
        <v>92074</v>
      </c>
    </row>
    <row r="9944" spans="1:5" ht="14.5" x14ac:dyDescent="0.35">
      <c r="A9944" s="127" t="s">
        <v>44262</v>
      </c>
      <c r="B9944" s="128">
        <v>117020</v>
      </c>
      <c r="D9944" s="127" t="s">
        <v>44805</v>
      </c>
      <c r="E9944" s="258">
        <v>117020</v>
      </c>
    </row>
    <row r="9945" spans="1:5" ht="14.5" x14ac:dyDescent="0.35">
      <c r="A9945" s="127" t="s">
        <v>44263</v>
      </c>
      <c r="B9945" s="128">
        <v>58014</v>
      </c>
      <c r="D9945" s="127" t="s">
        <v>44806</v>
      </c>
      <c r="E9945" s="258">
        <v>58014</v>
      </c>
    </row>
    <row r="9946" spans="1:5" ht="14.5" x14ac:dyDescent="0.35">
      <c r="A9946" s="127" t="s">
        <v>44264</v>
      </c>
      <c r="B9946" s="128">
        <v>167651</v>
      </c>
      <c r="D9946" s="127" t="s">
        <v>44807</v>
      </c>
      <c r="E9946" s="258">
        <v>167651</v>
      </c>
    </row>
    <row r="9947" spans="1:5" ht="14.5" x14ac:dyDescent="0.35">
      <c r="A9947" s="127" t="s">
        <v>44265</v>
      </c>
      <c r="B9947" s="128">
        <v>15531</v>
      </c>
      <c r="D9947" s="127" t="s">
        <v>44808</v>
      </c>
      <c r="E9947" s="258">
        <v>15531</v>
      </c>
    </row>
    <row r="9948" spans="1:5" ht="14.5" x14ac:dyDescent="0.35">
      <c r="A9948" s="127" t="s">
        <v>44266</v>
      </c>
      <c r="B9948" s="128">
        <v>246113</v>
      </c>
      <c r="D9948" s="127" t="s">
        <v>44809</v>
      </c>
      <c r="E9948" s="258">
        <v>246113</v>
      </c>
    </row>
    <row r="9949" spans="1:5" ht="14.5" x14ac:dyDescent="0.35">
      <c r="A9949" s="127" t="s">
        <v>44267</v>
      </c>
      <c r="B9949" s="128">
        <v>28002</v>
      </c>
      <c r="D9949" s="127" t="s">
        <v>44810</v>
      </c>
      <c r="E9949" s="258">
        <v>28002</v>
      </c>
    </row>
    <row r="9950" spans="1:5" ht="14.5" x14ac:dyDescent="0.35">
      <c r="A9950" s="127" t="s">
        <v>44268</v>
      </c>
      <c r="B9950" s="128">
        <v>63710</v>
      </c>
      <c r="D9950" s="127" t="s">
        <v>44811</v>
      </c>
      <c r="E9950" s="258">
        <v>63710</v>
      </c>
    </row>
    <row r="9951" spans="1:5" ht="14.5" x14ac:dyDescent="0.35">
      <c r="A9951" s="127" t="s">
        <v>44269</v>
      </c>
      <c r="B9951" s="128">
        <v>2992086</v>
      </c>
      <c r="D9951" s="127" t="s">
        <v>44812</v>
      </c>
      <c r="E9951" s="258">
        <v>2992086</v>
      </c>
    </row>
    <row r="9952" spans="1:5" ht="14.5" x14ac:dyDescent="0.35">
      <c r="A9952" s="127" t="s">
        <v>44270</v>
      </c>
      <c r="B9952" s="128">
        <v>133102</v>
      </c>
      <c r="D9952" s="127" t="s">
        <v>44813</v>
      </c>
      <c r="E9952" s="258">
        <v>133102</v>
      </c>
    </row>
    <row r="9953" spans="1:5" ht="14.5" x14ac:dyDescent="0.35">
      <c r="A9953" s="127" t="s">
        <v>44271</v>
      </c>
      <c r="B9953" s="128">
        <v>22617</v>
      </c>
      <c r="D9953" s="127" t="s">
        <v>44814</v>
      </c>
      <c r="E9953" s="258">
        <v>22617</v>
      </c>
    </row>
    <row r="9954" spans="1:5" ht="14.5" x14ac:dyDescent="0.35">
      <c r="A9954" s="127" t="s">
        <v>44272</v>
      </c>
      <c r="B9954" s="128">
        <v>64620</v>
      </c>
      <c r="D9954" s="127" t="s">
        <v>44815</v>
      </c>
      <c r="E9954" s="258">
        <v>64620</v>
      </c>
    </row>
    <row r="9955" spans="1:5" ht="14.5" x14ac:dyDescent="0.35">
      <c r="A9955" s="127" t="s">
        <v>44273</v>
      </c>
      <c r="B9955" s="128">
        <v>8369</v>
      </c>
      <c r="D9955" s="127" t="s">
        <v>44816</v>
      </c>
      <c r="E9955" s="258">
        <v>8369</v>
      </c>
    </row>
    <row r="9956" spans="1:5" ht="14.5" x14ac:dyDescent="0.35">
      <c r="A9956" s="127" t="s">
        <v>44274</v>
      </c>
      <c r="B9956" s="128">
        <v>16155</v>
      </c>
      <c r="D9956" s="127" t="s">
        <v>44817</v>
      </c>
      <c r="E9956" s="258">
        <v>16155</v>
      </c>
    </row>
    <row r="9957" spans="1:5" ht="14.5" x14ac:dyDescent="0.35">
      <c r="A9957" s="127" t="s">
        <v>44275</v>
      </c>
      <c r="B9957" s="128">
        <v>386427</v>
      </c>
      <c r="D9957" s="127" t="s">
        <v>44818</v>
      </c>
      <c r="E9957" s="258">
        <v>386427</v>
      </c>
    </row>
    <row r="9958" spans="1:5" ht="14.5" x14ac:dyDescent="0.35">
      <c r="A9958" s="127" t="s">
        <v>44276</v>
      </c>
      <c r="B9958" s="128">
        <v>67476</v>
      </c>
      <c r="D9958" s="127" t="s">
        <v>44819</v>
      </c>
      <c r="E9958" s="258">
        <v>67476</v>
      </c>
    </row>
    <row r="9959" spans="1:5" ht="14.5" x14ac:dyDescent="0.35">
      <c r="A9959" s="127" t="s">
        <v>44277</v>
      </c>
      <c r="B9959" s="128">
        <v>77544</v>
      </c>
      <c r="D9959" s="127" t="s">
        <v>44820</v>
      </c>
      <c r="E9959" s="258">
        <v>77544</v>
      </c>
    </row>
    <row r="9960" spans="1:5" ht="14.5" x14ac:dyDescent="0.35">
      <c r="A9960" s="127" t="s">
        <v>44278</v>
      </c>
      <c r="B9960" s="128">
        <v>10410250</v>
      </c>
      <c r="D9960" s="127" t="s">
        <v>44821</v>
      </c>
      <c r="E9960" s="258">
        <v>10410250</v>
      </c>
    </row>
    <row r="9961" spans="1:5" ht="14.5" x14ac:dyDescent="0.35">
      <c r="A9961" s="127" t="s">
        <v>44279</v>
      </c>
      <c r="B9961" s="128">
        <v>40046</v>
      </c>
      <c r="D9961" s="127" t="s">
        <v>44822</v>
      </c>
      <c r="E9961" s="258">
        <v>40046</v>
      </c>
    </row>
    <row r="9962" spans="1:5" ht="14.5" x14ac:dyDescent="0.35">
      <c r="A9962" s="127" t="s">
        <v>44280</v>
      </c>
      <c r="B9962" s="128">
        <v>32431</v>
      </c>
      <c r="D9962" s="127" t="s">
        <v>44823</v>
      </c>
      <c r="E9962" s="258">
        <v>32431</v>
      </c>
    </row>
    <row r="9963" spans="1:5" ht="14.5" x14ac:dyDescent="0.35">
      <c r="A9963" s="127" t="s">
        <v>44281</v>
      </c>
      <c r="B9963" s="128">
        <v>34464</v>
      </c>
      <c r="D9963" s="127" t="s">
        <v>44824</v>
      </c>
      <c r="E9963" s="258">
        <v>34464</v>
      </c>
    </row>
    <row r="9964" spans="1:5" ht="14.5" x14ac:dyDescent="0.35">
      <c r="A9964" s="127" t="s">
        <v>44282</v>
      </c>
      <c r="B9964" s="128">
        <v>127372</v>
      </c>
      <c r="D9964" s="127" t="s">
        <v>44825</v>
      </c>
      <c r="E9964" s="258">
        <v>127372</v>
      </c>
    </row>
    <row r="9965" spans="1:5" ht="14.5" x14ac:dyDescent="0.35">
      <c r="A9965" s="127" t="s">
        <v>44283</v>
      </c>
      <c r="B9965" s="128">
        <v>96113</v>
      </c>
      <c r="D9965" s="127" t="s">
        <v>44826</v>
      </c>
      <c r="E9965" s="258">
        <v>96113</v>
      </c>
    </row>
    <row r="9966" spans="1:5" ht="14.5" x14ac:dyDescent="0.35">
      <c r="A9966" s="127" t="s">
        <v>44284</v>
      </c>
      <c r="B9966" s="128">
        <v>37695</v>
      </c>
      <c r="D9966" s="127" t="s">
        <v>44827</v>
      </c>
      <c r="E9966" s="258">
        <v>37695</v>
      </c>
    </row>
    <row r="9967" spans="1:5" ht="14.5" x14ac:dyDescent="0.35">
      <c r="A9967" s="127" t="s">
        <v>44285</v>
      </c>
      <c r="B9967" s="128">
        <v>29079</v>
      </c>
      <c r="D9967" s="127" t="s">
        <v>44828</v>
      </c>
      <c r="E9967" s="258">
        <v>29079</v>
      </c>
    </row>
    <row r="9968" spans="1:5" ht="14.5" x14ac:dyDescent="0.35">
      <c r="A9968" s="127" t="s">
        <v>44286</v>
      </c>
      <c r="B9968" s="128">
        <v>8616</v>
      </c>
      <c r="D9968" s="127" t="s">
        <v>44829</v>
      </c>
      <c r="E9968" s="258">
        <v>8616</v>
      </c>
    </row>
    <row r="9969" spans="1:5" ht="14.5" x14ac:dyDescent="0.35">
      <c r="A9969" s="127" t="s">
        <v>44287</v>
      </c>
      <c r="B9969" s="128">
        <v>53850</v>
      </c>
      <c r="D9969" s="127" t="s">
        <v>44830</v>
      </c>
      <c r="E9969" s="258">
        <v>53850</v>
      </c>
    </row>
    <row r="9970" spans="1:5" ht="14.5" x14ac:dyDescent="0.35">
      <c r="A9970" s="127" t="s">
        <v>44288</v>
      </c>
      <c r="B9970" s="128">
        <v>30658</v>
      </c>
      <c r="D9970" s="127" t="s">
        <v>44831</v>
      </c>
      <c r="E9970" s="258">
        <v>30658</v>
      </c>
    </row>
    <row r="9971" spans="1:5" ht="14.5" x14ac:dyDescent="0.35">
      <c r="A9971" s="127" t="s">
        <v>44289</v>
      </c>
      <c r="B9971" s="128">
        <v>53087</v>
      </c>
      <c r="D9971" s="127" t="s">
        <v>44832</v>
      </c>
      <c r="E9971" s="258">
        <v>53087</v>
      </c>
    </row>
    <row r="9972" spans="1:5" ht="14.5" x14ac:dyDescent="0.35">
      <c r="A9972" s="127" t="s">
        <v>44290</v>
      </c>
      <c r="B9972" s="128">
        <v>69596</v>
      </c>
      <c r="D9972" s="127" t="s">
        <v>44833</v>
      </c>
      <c r="E9972" s="258">
        <v>69596</v>
      </c>
    </row>
    <row r="9973" spans="1:5" ht="14.5" x14ac:dyDescent="0.35">
      <c r="A9973" s="127" t="s">
        <v>44291</v>
      </c>
      <c r="B9973" s="128">
        <v>35863</v>
      </c>
      <c r="D9973" s="127" t="s">
        <v>44834</v>
      </c>
      <c r="E9973" s="258">
        <v>35863</v>
      </c>
    </row>
    <row r="9974" spans="1:5" ht="14.5" x14ac:dyDescent="0.35">
      <c r="A9974" s="127" t="s">
        <v>44292</v>
      </c>
      <c r="B9974" s="128">
        <v>29079</v>
      </c>
      <c r="D9974" s="127" t="s">
        <v>44835</v>
      </c>
      <c r="E9974" s="258">
        <v>29079</v>
      </c>
    </row>
    <row r="9975" spans="1:5" ht="14.5" x14ac:dyDescent="0.35">
      <c r="A9975" s="127" t="s">
        <v>44293</v>
      </c>
      <c r="B9975" s="128">
        <v>49542</v>
      </c>
      <c r="D9975" s="127" t="s">
        <v>44836</v>
      </c>
      <c r="E9975" s="258">
        <v>49542</v>
      </c>
    </row>
    <row r="9976" spans="1:5" ht="14.5" x14ac:dyDescent="0.35">
      <c r="A9976" s="127" t="s">
        <v>44294</v>
      </c>
      <c r="B9976" s="128">
        <v>61361</v>
      </c>
      <c r="D9976" s="127" t="s">
        <v>44837</v>
      </c>
      <c r="E9976" s="258">
        <v>61361</v>
      </c>
    </row>
    <row r="9977" spans="1:5" ht="14.5" x14ac:dyDescent="0.35">
      <c r="A9977" s="127" t="s">
        <v>44295</v>
      </c>
      <c r="B9977" s="128">
        <v>109854</v>
      </c>
      <c r="D9977" s="127" t="s">
        <v>44838</v>
      </c>
      <c r="E9977" s="258">
        <v>109854</v>
      </c>
    </row>
    <row r="9978" spans="1:5" ht="14.5" x14ac:dyDescent="0.35">
      <c r="A9978" s="127" t="s">
        <v>44296</v>
      </c>
      <c r="B9978" s="128">
        <v>8616</v>
      </c>
      <c r="D9978" s="127" t="s">
        <v>44839</v>
      </c>
      <c r="E9978" s="258">
        <v>8616</v>
      </c>
    </row>
    <row r="9979" spans="1:5" ht="14.5" x14ac:dyDescent="0.35">
      <c r="A9979" s="127" t="s">
        <v>44297</v>
      </c>
      <c r="B9979" s="128">
        <v>35541</v>
      </c>
      <c r="D9979" s="127" t="s">
        <v>44840</v>
      </c>
      <c r="E9979" s="258">
        <v>35541</v>
      </c>
    </row>
    <row r="9980" spans="1:5" ht="14.5" x14ac:dyDescent="0.35">
      <c r="A9980" s="127" t="s">
        <v>44298</v>
      </c>
      <c r="B9980" s="128">
        <v>6462</v>
      </c>
      <c r="D9980" s="127" t="s">
        <v>44841</v>
      </c>
      <c r="E9980" s="258">
        <v>6462</v>
      </c>
    </row>
    <row r="9981" spans="1:5" ht="14.5" x14ac:dyDescent="0.35">
      <c r="A9981" s="127" t="s">
        <v>44299</v>
      </c>
      <c r="B9981" s="128">
        <v>32310</v>
      </c>
      <c r="D9981" s="127" t="s">
        <v>44842</v>
      </c>
      <c r="E9981" s="258">
        <v>32310</v>
      </c>
    </row>
    <row r="9982" spans="1:5" ht="14.5" x14ac:dyDescent="0.35">
      <c r="A9982" s="127" t="s">
        <v>44300</v>
      </c>
      <c r="B9982" s="128">
        <v>58410</v>
      </c>
      <c r="D9982" s="127" t="s">
        <v>44843</v>
      </c>
      <c r="E9982" s="258">
        <v>58410</v>
      </c>
    </row>
    <row r="9983" spans="1:5" ht="14.5" x14ac:dyDescent="0.35">
      <c r="A9983" s="127" t="s">
        <v>44301</v>
      </c>
      <c r="B9983" s="128">
        <v>32310</v>
      </c>
      <c r="D9983" s="127" t="s">
        <v>44844</v>
      </c>
      <c r="E9983" s="258">
        <v>32310</v>
      </c>
    </row>
    <row r="9984" spans="1:5" ht="14.5" x14ac:dyDescent="0.35">
      <c r="A9984" s="127" t="s">
        <v>44302</v>
      </c>
      <c r="B9984" s="128">
        <v>38772</v>
      </c>
      <c r="D9984" s="127" t="s">
        <v>44845</v>
      </c>
      <c r="E9984" s="258">
        <v>38772</v>
      </c>
    </row>
    <row r="9985" spans="1:5" ht="14.5" x14ac:dyDescent="0.35">
      <c r="A9985" s="127" t="s">
        <v>44303</v>
      </c>
      <c r="B9985" s="128">
        <v>27250</v>
      </c>
      <c r="D9985" s="127" t="s">
        <v>44846</v>
      </c>
      <c r="E9985" s="258">
        <v>27250</v>
      </c>
    </row>
    <row r="9986" spans="1:5" ht="14.5" x14ac:dyDescent="0.35">
      <c r="A9986" s="127" t="s">
        <v>44304</v>
      </c>
      <c r="B9986" s="128">
        <v>31233</v>
      </c>
      <c r="D9986" s="127" t="s">
        <v>44847</v>
      </c>
      <c r="E9986" s="258">
        <v>31233</v>
      </c>
    </row>
    <row r="9987" spans="1:5" ht="14.5" x14ac:dyDescent="0.35">
      <c r="A9987" s="127" t="s">
        <v>44305</v>
      </c>
      <c r="B9987" s="128">
        <v>14001</v>
      </c>
      <c r="D9987" s="127" t="s">
        <v>44848</v>
      </c>
      <c r="E9987" s="258">
        <v>14001</v>
      </c>
    </row>
    <row r="9988" spans="1:5" ht="14.5" x14ac:dyDescent="0.35">
      <c r="A9988" s="127" t="s">
        <v>44306</v>
      </c>
      <c r="B9988" s="128">
        <v>89431</v>
      </c>
      <c r="D9988" s="127" t="s">
        <v>44849</v>
      </c>
      <c r="E9988" s="258">
        <v>89431</v>
      </c>
    </row>
    <row r="9989" spans="1:5" ht="14.5" x14ac:dyDescent="0.35">
      <c r="A9989" s="127" t="s">
        <v>44307</v>
      </c>
      <c r="B9989" s="128">
        <v>18885</v>
      </c>
      <c r="D9989" s="127" t="s">
        <v>44850</v>
      </c>
      <c r="E9989" s="258">
        <v>18885</v>
      </c>
    </row>
    <row r="9990" spans="1:5" ht="14.5" x14ac:dyDescent="0.35">
      <c r="A9990" s="127" t="s">
        <v>44308</v>
      </c>
      <c r="B9990" s="128">
        <v>10396</v>
      </c>
      <c r="D9990" s="127" t="s">
        <v>44851</v>
      </c>
      <c r="E9990" s="258">
        <v>10396</v>
      </c>
    </row>
    <row r="9991" spans="1:5" ht="14.5" x14ac:dyDescent="0.35">
      <c r="A9991" s="127" t="s">
        <v>44309</v>
      </c>
      <c r="B9991" s="128">
        <v>338678</v>
      </c>
      <c r="D9991" s="127" t="s">
        <v>44852</v>
      </c>
      <c r="E9991" s="258">
        <v>338678</v>
      </c>
    </row>
    <row r="9992" spans="1:5" ht="14.5" x14ac:dyDescent="0.35">
      <c r="A9992" s="127" t="s">
        <v>44310</v>
      </c>
      <c r="B9992" s="128">
        <v>15580</v>
      </c>
      <c r="D9992" s="127" t="s">
        <v>44853</v>
      </c>
      <c r="E9992" s="258">
        <v>15580</v>
      </c>
    </row>
    <row r="9993" spans="1:5" ht="14.5" x14ac:dyDescent="0.35">
      <c r="A9993" s="127" t="s">
        <v>44311</v>
      </c>
      <c r="B9993" s="128">
        <v>1327264</v>
      </c>
      <c r="D9993" s="127" t="s">
        <v>44854</v>
      </c>
      <c r="E9993" s="258">
        <v>1327264</v>
      </c>
    </row>
    <row r="9994" spans="1:5" ht="14.5" x14ac:dyDescent="0.35">
      <c r="A9994" s="127" t="s">
        <v>44312</v>
      </c>
      <c r="B9994" s="128">
        <v>19386</v>
      </c>
      <c r="D9994" s="127" t="s">
        <v>44855</v>
      </c>
      <c r="E9994" s="258">
        <v>19386</v>
      </c>
    </row>
    <row r="9995" spans="1:5" ht="14.5" x14ac:dyDescent="0.35">
      <c r="A9995" s="127" t="s">
        <v>44313</v>
      </c>
      <c r="B9995" s="128">
        <v>65697</v>
      </c>
      <c r="D9995" s="127" t="s">
        <v>44856</v>
      </c>
      <c r="E9995" s="258">
        <v>65697</v>
      </c>
    </row>
    <row r="9996" spans="1:5" ht="14.5" x14ac:dyDescent="0.35">
      <c r="A9996" s="127" t="s">
        <v>44314</v>
      </c>
      <c r="B9996" s="128">
        <v>713263</v>
      </c>
      <c r="D9996" s="127" t="s">
        <v>44857</v>
      </c>
      <c r="E9996" s="258">
        <v>713263</v>
      </c>
    </row>
    <row r="9997" spans="1:5" ht="14.5" x14ac:dyDescent="0.35">
      <c r="A9997" s="127" t="s">
        <v>44315</v>
      </c>
      <c r="B9997" s="128">
        <v>592350</v>
      </c>
      <c r="D9997" s="127" t="s">
        <v>44858</v>
      </c>
      <c r="E9997" s="258">
        <v>592350</v>
      </c>
    </row>
    <row r="9998" spans="1:5" ht="14.5" x14ac:dyDescent="0.35">
      <c r="A9998" s="127" t="s">
        <v>44316</v>
      </c>
      <c r="B9998" s="128">
        <v>85441</v>
      </c>
      <c r="D9998" s="127" t="s">
        <v>44859</v>
      </c>
      <c r="E9998" s="258">
        <v>85441</v>
      </c>
    </row>
    <row r="9999" spans="1:5" ht="14.5" x14ac:dyDescent="0.35">
      <c r="A9999" s="127" t="s">
        <v>44317</v>
      </c>
      <c r="B9999" s="128">
        <v>48923</v>
      </c>
      <c r="D9999" s="127" t="s">
        <v>44860</v>
      </c>
      <c r="E9999" s="258">
        <v>48923</v>
      </c>
    </row>
    <row r="10000" spans="1:5" ht="14.5" x14ac:dyDescent="0.35">
      <c r="A10000" s="127" t="s">
        <v>44318</v>
      </c>
      <c r="B10000" s="128">
        <v>371275</v>
      </c>
      <c r="D10000" s="127" t="s">
        <v>44861</v>
      </c>
      <c r="E10000" s="258">
        <v>371275</v>
      </c>
    </row>
    <row r="10001" spans="1:5" ht="14.5" x14ac:dyDescent="0.35">
      <c r="A10001" s="127" t="s">
        <v>44319</v>
      </c>
      <c r="B10001" s="128">
        <v>140010</v>
      </c>
      <c r="D10001" s="127" t="s">
        <v>44862</v>
      </c>
      <c r="E10001" s="258">
        <v>140010</v>
      </c>
    </row>
    <row r="10002" spans="1:5" ht="14.5" x14ac:dyDescent="0.35">
      <c r="A10002" s="127" t="s">
        <v>46798</v>
      </c>
      <c r="B10002" s="128">
        <v>6620</v>
      </c>
      <c r="D10002" s="127" t="s">
        <v>47236</v>
      </c>
      <c r="E10002" s="258">
        <v>6620</v>
      </c>
    </row>
    <row r="10003" spans="1:5" ht="14.5" x14ac:dyDescent="0.35">
      <c r="A10003" s="127" t="s">
        <v>46799</v>
      </c>
      <c r="B10003" s="128">
        <v>1161</v>
      </c>
      <c r="D10003" s="127" t="s">
        <v>47237</v>
      </c>
      <c r="E10003" s="258">
        <v>1161</v>
      </c>
    </row>
    <row r="10004" spans="1:5" ht="14.5" x14ac:dyDescent="0.35">
      <c r="A10004" s="127" t="s">
        <v>46800</v>
      </c>
      <c r="B10004" s="128">
        <v>509</v>
      </c>
      <c r="D10004" s="127" t="s">
        <v>47238</v>
      </c>
      <c r="E10004" s="258">
        <v>509</v>
      </c>
    </row>
    <row r="10005" spans="1:5" ht="14.5" x14ac:dyDescent="0.35">
      <c r="A10005" s="127" t="s">
        <v>46801</v>
      </c>
      <c r="B10005" s="128">
        <v>1701</v>
      </c>
      <c r="D10005" s="127" t="s">
        <v>47239</v>
      </c>
      <c r="E10005" s="258">
        <v>1701</v>
      </c>
    </row>
    <row r="10006" spans="1:5" ht="14.5" x14ac:dyDescent="0.35">
      <c r="A10006" s="127" t="s">
        <v>46802</v>
      </c>
      <c r="B10006" s="128">
        <v>1243</v>
      </c>
      <c r="D10006" s="127" t="s">
        <v>47240</v>
      </c>
      <c r="E10006" s="258">
        <v>1243</v>
      </c>
    </row>
    <row r="10007" spans="1:5" ht="14.5" x14ac:dyDescent="0.35">
      <c r="A10007" s="127" t="s">
        <v>46803</v>
      </c>
      <c r="B10007" s="128">
        <v>7108</v>
      </c>
      <c r="D10007" s="127" t="s">
        <v>47241</v>
      </c>
      <c r="E10007" s="258">
        <v>7108</v>
      </c>
    </row>
    <row r="10008" spans="1:5" ht="14.5" x14ac:dyDescent="0.35">
      <c r="A10008" s="127" t="s">
        <v>46804</v>
      </c>
      <c r="B10008" s="128">
        <v>1419</v>
      </c>
      <c r="D10008" s="127" t="s">
        <v>47242</v>
      </c>
      <c r="E10008" s="258">
        <v>1419</v>
      </c>
    </row>
    <row r="10009" spans="1:5" ht="14.5" x14ac:dyDescent="0.35">
      <c r="A10009" s="127" t="s">
        <v>46805</v>
      </c>
      <c r="B10009" s="128">
        <v>2941</v>
      </c>
      <c r="D10009" s="127" t="s">
        <v>47243</v>
      </c>
      <c r="E10009" s="258">
        <v>2941</v>
      </c>
    </row>
    <row r="10010" spans="1:5" ht="14.5" x14ac:dyDescent="0.35">
      <c r="A10010" s="127" t="s">
        <v>46806</v>
      </c>
      <c r="B10010" s="128">
        <v>9441</v>
      </c>
      <c r="D10010" s="127" t="s">
        <v>47244</v>
      </c>
      <c r="E10010" s="258">
        <v>9441</v>
      </c>
    </row>
    <row r="10011" spans="1:5" ht="14.5" x14ac:dyDescent="0.35">
      <c r="A10011" s="127" t="s">
        <v>46807</v>
      </c>
      <c r="B10011" s="128">
        <v>828</v>
      </c>
      <c r="D10011" s="127" t="s">
        <v>47245</v>
      </c>
      <c r="E10011" s="258">
        <v>828</v>
      </c>
    </row>
    <row r="10012" spans="1:5" ht="14.5" x14ac:dyDescent="0.35">
      <c r="A10012" s="127" t="s">
        <v>46808</v>
      </c>
      <c r="B10012" s="128">
        <v>3584</v>
      </c>
      <c r="D10012" s="127" t="s">
        <v>47246</v>
      </c>
      <c r="E10012" s="258">
        <v>3584</v>
      </c>
    </row>
    <row r="10013" spans="1:5" ht="14.5" x14ac:dyDescent="0.35">
      <c r="A10013" s="127" t="s">
        <v>46809</v>
      </c>
      <c r="B10013" s="128">
        <v>3408</v>
      </c>
      <c r="D10013" s="127" t="s">
        <v>47247</v>
      </c>
      <c r="E10013" s="258">
        <v>3408</v>
      </c>
    </row>
    <row r="10014" spans="1:5" ht="14.5" x14ac:dyDescent="0.35">
      <c r="A10014" s="127" t="s">
        <v>46810</v>
      </c>
      <c r="B10014" s="128">
        <v>13352</v>
      </c>
      <c r="D10014" s="127" t="s">
        <v>47248</v>
      </c>
      <c r="E10014" s="258">
        <v>13352</v>
      </c>
    </row>
    <row r="10015" spans="1:5" ht="14.5" x14ac:dyDescent="0.35">
      <c r="A10015" s="127" t="s">
        <v>46811</v>
      </c>
      <c r="B10015" s="128">
        <v>2497</v>
      </c>
      <c r="D10015" s="127" t="s">
        <v>47249</v>
      </c>
      <c r="E10015" s="258">
        <v>2497</v>
      </c>
    </row>
    <row r="10016" spans="1:5" ht="14.5" x14ac:dyDescent="0.35">
      <c r="A10016" s="127" t="s">
        <v>46812</v>
      </c>
      <c r="B10016" s="128">
        <v>12206</v>
      </c>
      <c r="D10016" s="127" t="s">
        <v>47250</v>
      </c>
      <c r="E10016" s="258">
        <v>12206</v>
      </c>
    </row>
    <row r="10017" spans="1:5" ht="14.5" x14ac:dyDescent="0.35">
      <c r="A10017" s="127" t="s">
        <v>46813</v>
      </c>
      <c r="B10017" s="128">
        <v>1576</v>
      </c>
      <c r="D10017" s="127" t="s">
        <v>47251</v>
      </c>
      <c r="E10017" s="258">
        <v>1576</v>
      </c>
    </row>
    <row r="10018" spans="1:5" ht="14.5" x14ac:dyDescent="0.35">
      <c r="A10018" s="127" t="s">
        <v>46814</v>
      </c>
      <c r="B10018" s="128">
        <v>2139</v>
      </c>
      <c r="D10018" s="127" t="s">
        <v>47252</v>
      </c>
      <c r="E10018" s="258">
        <v>2139</v>
      </c>
    </row>
    <row r="10019" spans="1:5" ht="14.5" x14ac:dyDescent="0.35">
      <c r="A10019" s="127" t="s">
        <v>46815</v>
      </c>
      <c r="B10019" s="128">
        <v>410</v>
      </c>
      <c r="D10019" s="127" t="s">
        <v>47253</v>
      </c>
      <c r="E10019" s="258">
        <v>410</v>
      </c>
    </row>
    <row r="10020" spans="1:5" ht="14.5" x14ac:dyDescent="0.35">
      <c r="A10020" s="127" t="s">
        <v>46816</v>
      </c>
      <c r="B10020" s="128">
        <v>2461</v>
      </c>
      <c r="D10020" s="127" t="s">
        <v>47254</v>
      </c>
      <c r="E10020" s="258">
        <v>2461</v>
      </c>
    </row>
    <row r="10021" spans="1:5" ht="14.5" x14ac:dyDescent="0.35">
      <c r="A10021" s="127" t="s">
        <v>46817</v>
      </c>
      <c r="B10021" s="128">
        <v>20771</v>
      </c>
      <c r="D10021" s="127" t="s">
        <v>47255</v>
      </c>
      <c r="E10021" s="258">
        <v>20771</v>
      </c>
    </row>
    <row r="10022" spans="1:5" ht="14.5" x14ac:dyDescent="0.35">
      <c r="A10022" s="127" t="s">
        <v>46818</v>
      </c>
      <c r="B10022" s="128">
        <v>597</v>
      </c>
      <c r="D10022" s="127" t="s">
        <v>47256</v>
      </c>
      <c r="E10022" s="258">
        <v>597</v>
      </c>
    </row>
    <row r="10023" spans="1:5" ht="14.5" x14ac:dyDescent="0.35">
      <c r="A10023" s="127" t="s">
        <v>46819</v>
      </c>
      <c r="B10023" s="128">
        <v>703</v>
      </c>
      <c r="D10023" s="127" t="s">
        <v>47257</v>
      </c>
      <c r="E10023" s="258">
        <v>703</v>
      </c>
    </row>
    <row r="10024" spans="1:5" ht="14.5" x14ac:dyDescent="0.35">
      <c r="A10024" s="127" t="s">
        <v>46820</v>
      </c>
      <c r="B10024" s="128">
        <v>1826</v>
      </c>
      <c r="D10024" s="127" t="s">
        <v>47258</v>
      </c>
      <c r="E10024" s="258">
        <v>1826</v>
      </c>
    </row>
    <row r="10025" spans="1:5" ht="14.5" x14ac:dyDescent="0.35">
      <c r="A10025" s="127" t="s">
        <v>46821</v>
      </c>
      <c r="B10025" s="128">
        <v>3445</v>
      </c>
      <c r="D10025" s="127" t="s">
        <v>47259</v>
      </c>
      <c r="E10025" s="258">
        <v>3445</v>
      </c>
    </row>
    <row r="10026" spans="1:5" ht="14.5" x14ac:dyDescent="0.35">
      <c r="A10026" s="127" t="s">
        <v>46822</v>
      </c>
      <c r="B10026" s="128">
        <v>6676</v>
      </c>
      <c r="D10026" s="127" t="s">
        <v>47260</v>
      </c>
      <c r="E10026" s="258">
        <v>6676</v>
      </c>
    </row>
    <row r="10027" spans="1:5" ht="14.5" x14ac:dyDescent="0.35">
      <c r="A10027" s="127" t="s">
        <v>46823</v>
      </c>
      <c r="B10027" s="128">
        <v>942</v>
      </c>
      <c r="D10027" s="127" t="s">
        <v>47261</v>
      </c>
      <c r="E10027" s="258">
        <v>942</v>
      </c>
    </row>
    <row r="10028" spans="1:5" ht="14.5" x14ac:dyDescent="0.35">
      <c r="A10028" s="127" t="s">
        <v>46824</v>
      </c>
      <c r="B10028" s="128">
        <v>9703</v>
      </c>
      <c r="D10028" s="127" t="s">
        <v>47262</v>
      </c>
      <c r="E10028" s="258">
        <v>9703</v>
      </c>
    </row>
    <row r="10029" spans="1:5" ht="14.5" x14ac:dyDescent="0.35">
      <c r="A10029" s="127" t="s">
        <v>46825</v>
      </c>
      <c r="B10029" s="128">
        <v>2537</v>
      </c>
      <c r="D10029" s="127" t="s">
        <v>47263</v>
      </c>
      <c r="E10029" s="258">
        <v>2537</v>
      </c>
    </row>
    <row r="10030" spans="1:5" ht="14.5" x14ac:dyDescent="0.35">
      <c r="A10030" s="127" t="s">
        <v>46826</v>
      </c>
      <c r="B10030" s="128">
        <v>3439</v>
      </c>
      <c r="D10030" s="127" t="s">
        <v>47264</v>
      </c>
      <c r="E10030" s="258">
        <v>3439</v>
      </c>
    </row>
    <row r="10031" spans="1:5" ht="14.5" x14ac:dyDescent="0.35">
      <c r="A10031" s="127" t="s">
        <v>46827</v>
      </c>
      <c r="B10031" s="128">
        <v>501</v>
      </c>
      <c r="D10031" s="127" t="s">
        <v>47265</v>
      </c>
      <c r="E10031" s="258">
        <v>501</v>
      </c>
    </row>
    <row r="10032" spans="1:5" ht="14.5" x14ac:dyDescent="0.35">
      <c r="A10032" s="127" t="s">
        <v>46828</v>
      </c>
      <c r="B10032" s="128">
        <v>45222</v>
      </c>
      <c r="D10032" s="127" t="s">
        <v>47266</v>
      </c>
      <c r="E10032" s="258">
        <v>45222</v>
      </c>
    </row>
    <row r="10033" spans="1:5" ht="14.5" x14ac:dyDescent="0.35">
      <c r="A10033" s="127" t="s">
        <v>46829</v>
      </c>
      <c r="B10033" s="128">
        <v>455</v>
      </c>
      <c r="D10033" s="127" t="s">
        <v>47267</v>
      </c>
      <c r="E10033" s="258">
        <v>455</v>
      </c>
    </row>
    <row r="10034" spans="1:5" ht="14.5" x14ac:dyDescent="0.35">
      <c r="A10034" s="127" t="s">
        <v>46830</v>
      </c>
      <c r="B10034" s="128">
        <v>3914</v>
      </c>
      <c r="D10034" s="127" t="s">
        <v>47268</v>
      </c>
      <c r="E10034" s="258">
        <v>3914</v>
      </c>
    </row>
    <row r="10035" spans="1:5" ht="14.5" x14ac:dyDescent="0.35">
      <c r="A10035" s="127" t="s">
        <v>46831</v>
      </c>
      <c r="B10035" s="128">
        <v>680</v>
      </c>
      <c r="D10035" s="127" t="s">
        <v>47269</v>
      </c>
      <c r="E10035" s="258">
        <v>680</v>
      </c>
    </row>
    <row r="10036" spans="1:5" ht="14.5" x14ac:dyDescent="0.35">
      <c r="A10036" s="127" t="s">
        <v>46832</v>
      </c>
      <c r="B10036" s="128">
        <v>2367</v>
      </c>
      <c r="D10036" s="127" t="s">
        <v>47270</v>
      </c>
      <c r="E10036" s="258">
        <v>2367</v>
      </c>
    </row>
    <row r="10037" spans="1:5" ht="14.5" x14ac:dyDescent="0.35">
      <c r="A10037" s="127" t="s">
        <v>46833</v>
      </c>
      <c r="B10037" s="128">
        <v>3118</v>
      </c>
      <c r="D10037" s="127" t="s">
        <v>47271</v>
      </c>
      <c r="E10037" s="258">
        <v>3118</v>
      </c>
    </row>
    <row r="10038" spans="1:5" ht="14.5" x14ac:dyDescent="0.35">
      <c r="A10038" s="127" t="s">
        <v>46834</v>
      </c>
      <c r="B10038" s="128">
        <v>1354</v>
      </c>
      <c r="D10038" s="127" t="s">
        <v>47272</v>
      </c>
      <c r="E10038" s="258">
        <v>1354</v>
      </c>
    </row>
    <row r="10039" spans="1:5" ht="14.5" x14ac:dyDescent="0.35">
      <c r="A10039" s="127" t="s">
        <v>46835</v>
      </c>
      <c r="B10039" s="128">
        <v>478</v>
      </c>
      <c r="D10039" s="127" t="s">
        <v>47273</v>
      </c>
      <c r="E10039" s="258">
        <v>478</v>
      </c>
    </row>
    <row r="10040" spans="1:5" ht="14.5" x14ac:dyDescent="0.35">
      <c r="A10040" s="127" t="s">
        <v>46836</v>
      </c>
      <c r="B10040" s="128">
        <v>1712</v>
      </c>
      <c r="D10040" s="127" t="s">
        <v>47274</v>
      </c>
      <c r="E10040" s="258">
        <v>1712</v>
      </c>
    </row>
    <row r="10041" spans="1:5" ht="14.5" x14ac:dyDescent="0.35">
      <c r="A10041" s="127" t="s">
        <v>46837</v>
      </c>
      <c r="B10041" s="128">
        <v>4910</v>
      </c>
      <c r="D10041" s="127" t="s">
        <v>47275</v>
      </c>
      <c r="E10041" s="258">
        <v>4910</v>
      </c>
    </row>
    <row r="10042" spans="1:5" ht="14.5" x14ac:dyDescent="0.35">
      <c r="A10042" s="127" t="s">
        <v>46838</v>
      </c>
      <c r="B10042" s="128">
        <v>2256</v>
      </c>
      <c r="D10042" s="127" t="s">
        <v>47276</v>
      </c>
      <c r="E10042" s="258">
        <v>2256</v>
      </c>
    </row>
    <row r="10043" spans="1:5" ht="14.5" x14ac:dyDescent="0.35">
      <c r="A10043" s="127" t="s">
        <v>46839</v>
      </c>
      <c r="B10043" s="128">
        <v>1399</v>
      </c>
      <c r="D10043" s="127" t="s">
        <v>47277</v>
      </c>
      <c r="E10043" s="258">
        <v>1399</v>
      </c>
    </row>
    <row r="10044" spans="1:5" ht="14.5" x14ac:dyDescent="0.35">
      <c r="A10044" s="127" t="s">
        <v>46840</v>
      </c>
      <c r="B10044" s="128">
        <v>1439</v>
      </c>
      <c r="D10044" s="127" t="s">
        <v>47278</v>
      </c>
      <c r="E10044" s="258">
        <v>1439</v>
      </c>
    </row>
    <row r="10045" spans="1:5" ht="14.5" x14ac:dyDescent="0.35">
      <c r="A10045" s="127" t="s">
        <v>46841</v>
      </c>
      <c r="B10045" s="128">
        <v>1835</v>
      </c>
      <c r="D10045" s="127" t="s">
        <v>47279</v>
      </c>
      <c r="E10045" s="258">
        <v>1835</v>
      </c>
    </row>
    <row r="10046" spans="1:5" ht="14.5" x14ac:dyDescent="0.35">
      <c r="A10046" s="127" t="s">
        <v>46842</v>
      </c>
      <c r="B10046" s="128">
        <v>572</v>
      </c>
      <c r="D10046" s="127" t="s">
        <v>47280</v>
      </c>
      <c r="E10046" s="258">
        <v>572</v>
      </c>
    </row>
    <row r="10047" spans="1:5" ht="14.5" x14ac:dyDescent="0.35">
      <c r="A10047" s="127" t="s">
        <v>46843</v>
      </c>
      <c r="B10047" s="128">
        <v>939</v>
      </c>
      <c r="D10047" s="127" t="s">
        <v>47281</v>
      </c>
      <c r="E10047" s="258">
        <v>939</v>
      </c>
    </row>
    <row r="10048" spans="1:5" ht="14.5" x14ac:dyDescent="0.35">
      <c r="A10048" s="127" t="s">
        <v>46844</v>
      </c>
      <c r="B10048" s="128">
        <v>12226</v>
      </c>
      <c r="D10048" s="127" t="s">
        <v>47282</v>
      </c>
      <c r="E10048" s="258">
        <v>12226</v>
      </c>
    </row>
    <row r="10049" spans="1:5" ht="14.5" x14ac:dyDescent="0.35">
      <c r="A10049" s="127" t="s">
        <v>46845</v>
      </c>
      <c r="B10049" s="128">
        <v>1875</v>
      </c>
      <c r="D10049" s="127" t="s">
        <v>47283</v>
      </c>
      <c r="E10049" s="258">
        <v>1875</v>
      </c>
    </row>
    <row r="10050" spans="1:5" ht="14.5" x14ac:dyDescent="0.35">
      <c r="A10050" s="127" t="s">
        <v>46846</v>
      </c>
      <c r="B10050" s="128">
        <v>46587</v>
      </c>
      <c r="D10050" s="127" t="s">
        <v>47284</v>
      </c>
      <c r="E10050" s="258">
        <v>46587</v>
      </c>
    </row>
    <row r="10051" spans="1:5" ht="14.5" x14ac:dyDescent="0.35">
      <c r="A10051" s="127" t="s">
        <v>46847</v>
      </c>
      <c r="B10051" s="128">
        <v>509</v>
      </c>
      <c r="D10051" s="127" t="s">
        <v>47285</v>
      </c>
      <c r="E10051" s="258">
        <v>509</v>
      </c>
    </row>
    <row r="10052" spans="1:5" ht="14.5" x14ac:dyDescent="0.35">
      <c r="A10052" s="127" t="s">
        <v>46848</v>
      </c>
      <c r="B10052" s="128">
        <v>2193</v>
      </c>
      <c r="D10052" s="127" t="s">
        <v>47286</v>
      </c>
      <c r="E10052" s="258">
        <v>2193</v>
      </c>
    </row>
    <row r="10053" spans="1:5" ht="14.5" x14ac:dyDescent="0.35">
      <c r="A10053" s="127" t="s">
        <v>46849</v>
      </c>
      <c r="B10053" s="128">
        <v>3442</v>
      </c>
      <c r="D10053" s="127" t="s">
        <v>47287</v>
      </c>
      <c r="E10053" s="258">
        <v>3442</v>
      </c>
    </row>
    <row r="10054" spans="1:5" ht="14.5" x14ac:dyDescent="0.35">
      <c r="A10054" s="127" t="s">
        <v>46850</v>
      </c>
      <c r="B10054" s="128">
        <v>495</v>
      </c>
      <c r="D10054" s="127" t="s">
        <v>47288</v>
      </c>
      <c r="E10054" s="258">
        <v>495</v>
      </c>
    </row>
    <row r="10055" spans="1:5" ht="14.5" x14ac:dyDescent="0.35">
      <c r="A10055" s="127" t="s">
        <v>326</v>
      </c>
      <c r="B10055" s="128">
        <v>59004618.950000003</v>
      </c>
      <c r="D10055" s="127" t="s">
        <v>10602</v>
      </c>
      <c r="E10055" s="128">
        <v>5555615</v>
      </c>
    </row>
    <row r="10056" spans="1:5" ht="14.5" x14ac:dyDescent="0.35">
      <c r="A10056" s="127" t="s">
        <v>2907</v>
      </c>
      <c r="B10056" s="128">
        <v>5421014</v>
      </c>
      <c r="D10056" s="127" t="s">
        <v>10603</v>
      </c>
      <c r="E10056" s="128">
        <v>6213441.0899999999</v>
      </c>
    </row>
    <row r="10057" spans="1:5" ht="14.5" x14ac:dyDescent="0.35">
      <c r="A10057" s="127" t="s">
        <v>2908</v>
      </c>
      <c r="B10057" s="128">
        <v>3158755.46</v>
      </c>
      <c r="D10057" s="127" t="s">
        <v>10604</v>
      </c>
      <c r="E10057" s="128">
        <v>96489313.239999995</v>
      </c>
    </row>
    <row r="10058" spans="1:5" ht="14.5" x14ac:dyDescent="0.35">
      <c r="A10058" s="127" t="s">
        <v>263</v>
      </c>
      <c r="B10058" s="128">
        <v>44992756.200000003</v>
      </c>
      <c r="D10058" s="127" t="s">
        <v>10605</v>
      </c>
      <c r="E10058" s="128">
        <v>847250</v>
      </c>
    </row>
    <row r="10059" spans="1:5" ht="14.5" x14ac:dyDescent="0.35">
      <c r="A10059" s="127" t="s">
        <v>264</v>
      </c>
      <c r="B10059" s="128">
        <v>68729758.409999996</v>
      </c>
      <c r="D10059" s="127" t="s">
        <v>10606</v>
      </c>
      <c r="E10059" s="128">
        <v>752598</v>
      </c>
    </row>
    <row r="10060" spans="1:5" ht="14.5" x14ac:dyDescent="0.35">
      <c r="A10060" s="127" t="s">
        <v>265</v>
      </c>
      <c r="B10060" s="128">
        <v>9100628.9199999999</v>
      </c>
      <c r="D10060" s="127" t="s">
        <v>10607</v>
      </c>
      <c r="E10060" s="128">
        <v>973778</v>
      </c>
    </row>
    <row r="10061" spans="1:5" ht="14.5" x14ac:dyDescent="0.35">
      <c r="A10061" s="127" t="s">
        <v>2909</v>
      </c>
      <c r="B10061" s="128">
        <v>489641.68</v>
      </c>
      <c r="D10061" s="127" t="s">
        <v>10608</v>
      </c>
      <c r="E10061" s="128">
        <v>1291412</v>
      </c>
    </row>
    <row r="10062" spans="1:5" ht="14.5" x14ac:dyDescent="0.35">
      <c r="A10062" s="127" t="s">
        <v>266</v>
      </c>
      <c r="B10062" s="128">
        <v>9764657.3100000005</v>
      </c>
      <c r="D10062" s="127" t="s">
        <v>10609</v>
      </c>
      <c r="E10062" s="128">
        <v>16773341.689999999</v>
      </c>
    </row>
    <row r="10063" spans="1:5" ht="14.5" x14ac:dyDescent="0.35">
      <c r="A10063" s="127" t="s">
        <v>2910</v>
      </c>
      <c r="B10063" s="128">
        <v>1278852.8700000001</v>
      </c>
      <c r="D10063" s="127" t="s">
        <v>10610</v>
      </c>
      <c r="E10063" s="128">
        <v>6999000.7400000002</v>
      </c>
    </row>
    <row r="10064" spans="1:5" ht="14.5" x14ac:dyDescent="0.35">
      <c r="A10064" s="127" t="s">
        <v>2911</v>
      </c>
      <c r="B10064" s="128">
        <v>30269421.25</v>
      </c>
      <c r="D10064" s="127" t="s">
        <v>10611</v>
      </c>
      <c r="E10064" s="128">
        <v>17668592.780000001</v>
      </c>
    </row>
    <row r="10065" spans="1:5" ht="14.5" x14ac:dyDescent="0.35">
      <c r="A10065" s="127" t="s">
        <v>4002</v>
      </c>
      <c r="B10065" s="128">
        <v>4512875</v>
      </c>
      <c r="D10065" s="127" t="s">
        <v>10612</v>
      </c>
      <c r="E10065" s="128">
        <v>13323155.9</v>
      </c>
    </row>
    <row r="10066" spans="1:5" ht="14.5" x14ac:dyDescent="0.35">
      <c r="A10066" s="127" t="s">
        <v>2912</v>
      </c>
      <c r="B10066" s="128">
        <v>38469420.399999999</v>
      </c>
      <c r="D10066" s="127" t="s">
        <v>10613</v>
      </c>
      <c r="E10066" s="128">
        <v>10626141.35</v>
      </c>
    </row>
    <row r="10067" spans="1:5" ht="14.5" x14ac:dyDescent="0.35">
      <c r="A10067" s="127" t="s">
        <v>2913</v>
      </c>
      <c r="B10067" s="128">
        <v>3734719.08</v>
      </c>
      <c r="D10067" s="127" t="s">
        <v>11302</v>
      </c>
      <c r="E10067" s="128">
        <v>871</v>
      </c>
    </row>
    <row r="10068" spans="1:5" ht="14.5" x14ac:dyDescent="0.35">
      <c r="A10068" s="127" t="s">
        <v>2914</v>
      </c>
      <c r="B10068" s="128">
        <v>2715000</v>
      </c>
      <c r="D10068" s="127" t="s">
        <v>10614</v>
      </c>
      <c r="E10068" s="128">
        <v>3026902</v>
      </c>
    </row>
    <row r="10069" spans="1:5" ht="14.5" x14ac:dyDescent="0.35">
      <c r="A10069" s="127" t="s">
        <v>2915</v>
      </c>
      <c r="B10069" s="128">
        <v>30443310.120000001</v>
      </c>
      <c r="D10069" s="127" t="s">
        <v>10615</v>
      </c>
      <c r="E10069" s="128">
        <v>32088422.920000002</v>
      </c>
    </row>
    <row r="10070" spans="1:5" ht="14.5" x14ac:dyDescent="0.35">
      <c r="A10070" s="127" t="s">
        <v>2916</v>
      </c>
      <c r="B10070" s="128">
        <v>891948</v>
      </c>
      <c r="D10070" s="127" t="s">
        <v>10616</v>
      </c>
      <c r="E10070" s="128">
        <v>480989</v>
      </c>
    </row>
    <row r="10071" spans="1:5" ht="14.5" x14ac:dyDescent="0.35">
      <c r="A10071" s="127" t="s">
        <v>10639</v>
      </c>
      <c r="B10071" s="128">
        <v>12129000</v>
      </c>
      <c r="D10071" s="127" t="s">
        <v>10617</v>
      </c>
      <c r="E10071" s="128">
        <v>14853967.210000001</v>
      </c>
    </row>
    <row r="10072" spans="1:5" ht="14.5" x14ac:dyDescent="0.35">
      <c r="A10072" s="127" t="s">
        <v>44320</v>
      </c>
      <c r="B10072" s="128">
        <v>312390455.19</v>
      </c>
      <c r="D10072" s="127" t="s">
        <v>10618</v>
      </c>
      <c r="E10072" s="128">
        <v>2052858</v>
      </c>
    </row>
    <row r="10073" spans="1:5" ht="14.5" x14ac:dyDescent="0.35">
      <c r="A10073" s="127" t="s">
        <v>52831</v>
      </c>
      <c r="B10073" s="128">
        <v>500000</v>
      </c>
      <c r="D10073" s="127" t="s">
        <v>10619</v>
      </c>
      <c r="E10073" s="128">
        <v>35342227.490000002</v>
      </c>
    </row>
    <row r="10074" spans="1:5" ht="14.5" x14ac:dyDescent="0.35">
      <c r="A10074" s="127" t="s">
        <v>3709</v>
      </c>
      <c r="B10074" s="128">
        <v>50050000</v>
      </c>
      <c r="D10074" s="127" t="s">
        <v>10620</v>
      </c>
      <c r="E10074" s="128">
        <v>971891.87</v>
      </c>
    </row>
    <row r="10075" spans="1:5" ht="14.5" x14ac:dyDescent="0.35">
      <c r="A10075" s="127" t="s">
        <v>3325</v>
      </c>
      <c r="B10075" s="128">
        <v>357848083</v>
      </c>
      <c r="D10075" s="127" t="s">
        <v>10621</v>
      </c>
      <c r="E10075" s="128">
        <v>1469789</v>
      </c>
    </row>
    <row r="10076" spans="1:5" ht="14.5" x14ac:dyDescent="0.35">
      <c r="A10076" s="127" t="s">
        <v>3682</v>
      </c>
      <c r="B10076" s="128">
        <v>1963014.78</v>
      </c>
      <c r="D10076" s="127" t="s">
        <v>10622</v>
      </c>
      <c r="E10076" s="128">
        <v>50597357.060000002</v>
      </c>
    </row>
    <row r="10077" spans="1:5" ht="14.5" x14ac:dyDescent="0.35">
      <c r="A10077" s="127" t="s">
        <v>3683</v>
      </c>
      <c r="B10077" s="128">
        <v>10799825</v>
      </c>
      <c r="D10077" s="127" t="s">
        <v>10623</v>
      </c>
      <c r="E10077" s="128">
        <v>2397547</v>
      </c>
    </row>
    <row r="10078" spans="1:5" ht="14.5" x14ac:dyDescent="0.35">
      <c r="A10078" s="127" t="s">
        <v>3684</v>
      </c>
      <c r="B10078" s="128">
        <v>3425898</v>
      </c>
      <c r="D10078" s="127" t="s">
        <v>10624</v>
      </c>
      <c r="E10078" s="128">
        <v>534401</v>
      </c>
    </row>
    <row r="10079" spans="1:5" ht="14.5" x14ac:dyDescent="0.35">
      <c r="A10079" s="127" t="s">
        <v>3685</v>
      </c>
      <c r="B10079" s="128">
        <v>9165555</v>
      </c>
      <c r="D10079" s="127" t="s">
        <v>10625</v>
      </c>
      <c r="E10079" s="128">
        <v>96011553.530000001</v>
      </c>
    </row>
    <row r="10080" spans="1:5" ht="14.5" x14ac:dyDescent="0.35">
      <c r="A10080" s="127" t="s">
        <v>3686</v>
      </c>
      <c r="B10080" s="128">
        <v>4400000</v>
      </c>
      <c r="D10080" s="127" t="s">
        <v>10626</v>
      </c>
      <c r="E10080" s="128">
        <v>14493464.74</v>
      </c>
    </row>
    <row r="10081" spans="1:5" ht="14.5" x14ac:dyDescent="0.35">
      <c r="A10081" s="127" t="s">
        <v>3687</v>
      </c>
      <c r="B10081" s="128">
        <v>39166179.789999999</v>
      </c>
      <c r="D10081" s="127" t="s">
        <v>10627</v>
      </c>
      <c r="E10081" s="128">
        <v>599987</v>
      </c>
    </row>
    <row r="10082" spans="1:5" ht="14.5" x14ac:dyDescent="0.35">
      <c r="A10082" s="127" t="s">
        <v>3688</v>
      </c>
      <c r="B10082" s="128">
        <v>19696238.510000002</v>
      </c>
      <c r="D10082" s="127" t="s">
        <v>10628</v>
      </c>
      <c r="E10082" s="128">
        <v>688619</v>
      </c>
    </row>
    <row r="10083" spans="1:5" ht="14.5" x14ac:dyDescent="0.35">
      <c r="A10083" s="127" t="s">
        <v>6705</v>
      </c>
      <c r="B10083" s="128">
        <v>1444235212</v>
      </c>
      <c r="D10083" s="127" t="s">
        <v>10629</v>
      </c>
      <c r="E10083" s="128">
        <v>1547273</v>
      </c>
    </row>
    <row r="10084" spans="1:5" ht="14.5" x14ac:dyDescent="0.35">
      <c r="A10084" s="127" t="s">
        <v>6706</v>
      </c>
      <c r="B10084" s="128">
        <v>8500310</v>
      </c>
      <c r="D10084" s="127" t="s">
        <v>10630</v>
      </c>
      <c r="E10084" s="128">
        <v>840115</v>
      </c>
    </row>
    <row r="10085" spans="1:5" ht="14.5" x14ac:dyDescent="0.35">
      <c r="A10085" s="127" t="s">
        <v>14704</v>
      </c>
      <c r="B10085" s="128">
        <v>9720287</v>
      </c>
      <c r="D10085" s="127" t="s">
        <v>41558</v>
      </c>
      <c r="E10085" s="128">
        <v>481198</v>
      </c>
    </row>
    <row r="10086" spans="1:5" ht="14.5" x14ac:dyDescent="0.35">
      <c r="A10086" s="127" t="s">
        <v>37880</v>
      </c>
      <c r="B10086" s="128">
        <v>9903140</v>
      </c>
      <c r="D10086" s="127" t="s">
        <v>10631</v>
      </c>
      <c r="E10086" s="128">
        <v>346855</v>
      </c>
    </row>
    <row r="10087" spans="1:5" ht="14.5" x14ac:dyDescent="0.35">
      <c r="A10087" s="127" t="s">
        <v>44321</v>
      </c>
      <c r="B10087" s="128">
        <v>7411891.9000000004</v>
      </c>
      <c r="D10087" s="127" t="s">
        <v>10632</v>
      </c>
      <c r="E10087" s="128">
        <v>45350546.740000002</v>
      </c>
    </row>
    <row r="10088" spans="1:5" ht="14.5" x14ac:dyDescent="0.35">
      <c r="A10088" s="127" t="s">
        <v>41562</v>
      </c>
      <c r="B10088" s="128">
        <v>40000000</v>
      </c>
      <c r="D10088" s="127" t="s">
        <v>10633</v>
      </c>
      <c r="E10088" s="128">
        <v>651325</v>
      </c>
    </row>
    <row r="10089" spans="1:5" ht="14.5" x14ac:dyDescent="0.35">
      <c r="A10089" s="127" t="s">
        <v>41563</v>
      </c>
      <c r="B10089" s="128">
        <v>26046144</v>
      </c>
      <c r="D10089" s="127" t="s">
        <v>10634</v>
      </c>
      <c r="E10089" s="128">
        <v>70729881.760000005</v>
      </c>
    </row>
    <row r="10090" spans="1:5" ht="14.5" x14ac:dyDescent="0.35">
      <c r="A10090" s="127" t="s">
        <v>13901</v>
      </c>
      <c r="B10090" s="128">
        <v>8171665</v>
      </c>
      <c r="D10090" s="127" t="s">
        <v>2911</v>
      </c>
      <c r="E10090" s="128">
        <v>23101266.239999998</v>
      </c>
    </row>
    <row r="10091" spans="1:5" ht="14.5" x14ac:dyDescent="0.35">
      <c r="A10091" s="127" t="s">
        <v>6707</v>
      </c>
      <c r="B10091" s="128">
        <v>3241602327</v>
      </c>
      <c r="D10091" s="127" t="s">
        <v>10635</v>
      </c>
      <c r="E10091" s="128">
        <v>1245926</v>
      </c>
    </row>
    <row r="10092" spans="1:5" ht="14.5" x14ac:dyDescent="0.35">
      <c r="A10092" s="127" t="s">
        <v>10644</v>
      </c>
      <c r="B10092" s="128">
        <v>18849812</v>
      </c>
      <c r="D10092" s="127" t="s">
        <v>10636</v>
      </c>
      <c r="E10092" s="128">
        <v>1450066.1</v>
      </c>
    </row>
    <row r="10093" spans="1:5" ht="14.5" x14ac:dyDescent="0.35">
      <c r="A10093" s="127" t="s">
        <v>42668</v>
      </c>
      <c r="B10093" s="128">
        <v>4568000</v>
      </c>
      <c r="D10093" s="127" t="s">
        <v>10637</v>
      </c>
      <c r="E10093" s="128">
        <v>1235869</v>
      </c>
    </row>
    <row r="10094" spans="1:5" ht="14.5" x14ac:dyDescent="0.35">
      <c r="A10094" s="127" t="s">
        <v>42669</v>
      </c>
      <c r="B10094" s="128">
        <v>13270555</v>
      </c>
      <c r="D10094" s="127" t="s">
        <v>10638</v>
      </c>
      <c r="E10094" s="128">
        <v>1252127</v>
      </c>
    </row>
    <row r="10095" spans="1:5" ht="14.5" x14ac:dyDescent="0.35">
      <c r="A10095" s="127" t="s">
        <v>41564</v>
      </c>
      <c r="B10095" s="128">
        <v>80056125</v>
      </c>
      <c r="D10095" s="127" t="s">
        <v>10639</v>
      </c>
      <c r="E10095" s="128">
        <v>41215327.939999998</v>
      </c>
    </row>
    <row r="10096" spans="1:5" ht="14.5" x14ac:dyDescent="0.35">
      <c r="A10096" s="127" t="s">
        <v>41565</v>
      </c>
      <c r="B10096" s="128">
        <v>6012673</v>
      </c>
      <c r="D10096" s="127" t="s">
        <v>10640</v>
      </c>
      <c r="E10096" s="128">
        <v>3116558.05</v>
      </c>
    </row>
    <row r="10097" spans="1:5" ht="14.5" x14ac:dyDescent="0.35">
      <c r="A10097" s="127" t="s">
        <v>41566</v>
      </c>
      <c r="B10097" s="128">
        <v>1061582</v>
      </c>
      <c r="D10097" s="127" t="s">
        <v>10641</v>
      </c>
      <c r="E10097" s="128">
        <v>28072757.530000001</v>
      </c>
    </row>
    <row r="10098" spans="1:5" ht="14.5" x14ac:dyDescent="0.35">
      <c r="A10098" s="127" t="s">
        <v>54823</v>
      </c>
      <c r="B10098" s="128">
        <v>36012941</v>
      </c>
      <c r="D10098" s="127" t="s">
        <v>10642</v>
      </c>
      <c r="E10098" s="128">
        <v>478442</v>
      </c>
    </row>
    <row r="10099" spans="1:5" ht="14.5" x14ac:dyDescent="0.35">
      <c r="A10099" s="127" t="s">
        <v>54824</v>
      </c>
      <c r="B10099" s="128">
        <v>36015462</v>
      </c>
      <c r="D10099" s="127" t="s">
        <v>3688</v>
      </c>
      <c r="E10099" s="128">
        <v>12640178.51</v>
      </c>
    </row>
    <row r="10100" spans="1:5" ht="14.5" x14ac:dyDescent="0.35">
      <c r="A10100" s="127" t="s">
        <v>49667</v>
      </c>
      <c r="B10100" s="128">
        <v>5231238</v>
      </c>
      <c r="D10100" s="127" t="s">
        <v>10643</v>
      </c>
      <c r="E10100" s="128">
        <v>53912955.420000002</v>
      </c>
    </row>
    <row r="10101" spans="1:5" ht="14.5" x14ac:dyDescent="0.35">
      <c r="A10101" s="127" t="s">
        <v>46851</v>
      </c>
      <c r="B10101" s="128">
        <v>14599504</v>
      </c>
      <c r="D10101" s="127" t="s">
        <v>6707</v>
      </c>
      <c r="E10101" s="128">
        <v>16424697.369999999</v>
      </c>
    </row>
    <row r="10102" spans="1:5" ht="14.5" x14ac:dyDescent="0.35">
      <c r="A10102" s="127" t="s">
        <v>46852</v>
      </c>
      <c r="B10102" s="128">
        <v>3491687</v>
      </c>
      <c r="D10102" s="127" t="s">
        <v>10644</v>
      </c>
      <c r="E10102" s="128">
        <v>11089917.83</v>
      </c>
    </row>
    <row r="10103" spans="1:5" ht="14.5" x14ac:dyDescent="0.35">
      <c r="A10103" s="127" t="s">
        <v>49668</v>
      </c>
      <c r="B10103" s="128">
        <v>400000</v>
      </c>
      <c r="D10103" s="127" t="s">
        <v>10645</v>
      </c>
      <c r="E10103" s="128">
        <v>26125172.399999999</v>
      </c>
    </row>
    <row r="10104" spans="1:5" ht="14.5" x14ac:dyDescent="0.35">
      <c r="A10104" s="127" t="s">
        <v>49669</v>
      </c>
      <c r="B10104" s="128">
        <v>4673875</v>
      </c>
      <c r="D10104" s="127" t="s">
        <v>10646</v>
      </c>
      <c r="E10104" s="128">
        <v>708396</v>
      </c>
    </row>
    <row r="10105" spans="1:5" ht="14.5" x14ac:dyDescent="0.35">
      <c r="A10105" s="127" t="s">
        <v>49670</v>
      </c>
      <c r="B10105" s="128">
        <v>1714000</v>
      </c>
      <c r="D10105" s="127" t="s">
        <v>10647</v>
      </c>
      <c r="E10105" s="128">
        <v>630936</v>
      </c>
    </row>
    <row r="10106" spans="1:5" ht="14.5" x14ac:dyDescent="0.35">
      <c r="A10106" s="127" t="s">
        <v>46351</v>
      </c>
      <c r="B10106" s="128">
        <v>1219800</v>
      </c>
      <c r="D10106" s="127" t="s">
        <v>10648</v>
      </c>
      <c r="E10106" s="128">
        <v>314795</v>
      </c>
    </row>
    <row r="10107" spans="1:5" ht="14.5" x14ac:dyDescent="0.35">
      <c r="A10107" s="127" t="s">
        <v>44322</v>
      </c>
      <c r="B10107" s="128">
        <v>109682812</v>
      </c>
      <c r="D10107" s="127" t="s">
        <v>10649</v>
      </c>
      <c r="E10107" s="128">
        <v>15086707.17</v>
      </c>
    </row>
    <row r="10108" spans="1:5" ht="14.5" x14ac:dyDescent="0.35">
      <c r="A10108" s="127" t="s">
        <v>46853</v>
      </c>
      <c r="B10108" s="128">
        <v>265721</v>
      </c>
      <c r="D10108" s="127" t="s">
        <v>10650</v>
      </c>
      <c r="E10108" s="128">
        <v>744480</v>
      </c>
    </row>
    <row r="10109" spans="1:5" ht="14.5" x14ac:dyDescent="0.35">
      <c r="A10109" s="254"/>
      <c r="B10109" s="255"/>
      <c r="D10109" s="127" t="s">
        <v>10651</v>
      </c>
      <c r="E10109" s="128">
        <v>9591596.8900000006</v>
      </c>
    </row>
    <row r="10110" spans="1:5" ht="14.5" x14ac:dyDescent="0.35">
      <c r="A10110" s="254"/>
      <c r="B10110" s="255"/>
      <c r="D10110" s="127" t="s">
        <v>10652</v>
      </c>
      <c r="E10110" s="128">
        <v>5574251.6299999999</v>
      </c>
    </row>
    <row r="10111" spans="1:5" ht="14.5" x14ac:dyDescent="0.35">
      <c r="A10111" s="254"/>
      <c r="B10111" s="255"/>
      <c r="D10111" s="127" t="s">
        <v>10653</v>
      </c>
      <c r="E10111" s="128">
        <v>71122482.659999996</v>
      </c>
    </row>
    <row r="10112" spans="1:5" ht="14.5" x14ac:dyDescent="0.35">
      <c r="A10112" s="254"/>
      <c r="B10112" s="255"/>
      <c r="D10112" s="127" t="s">
        <v>10654</v>
      </c>
      <c r="E10112" s="128">
        <v>1680666</v>
      </c>
    </row>
    <row r="10113" spans="1:5" ht="14.5" x14ac:dyDescent="0.35">
      <c r="A10113" s="254"/>
      <c r="B10113" s="255"/>
      <c r="D10113" s="127" t="s">
        <v>10655</v>
      </c>
      <c r="E10113" s="128">
        <v>32991627.43</v>
      </c>
    </row>
    <row r="10114" spans="1:5" ht="14.5" x14ac:dyDescent="0.35">
      <c r="A10114" s="254"/>
      <c r="B10114" s="255"/>
      <c r="D10114" s="127" t="s">
        <v>10656</v>
      </c>
      <c r="E10114" s="128">
        <v>15203066.109999999</v>
      </c>
    </row>
    <row r="10115" spans="1:5" ht="14.5" x14ac:dyDescent="0.35">
      <c r="A10115" s="254"/>
      <c r="B10115" s="255"/>
      <c r="D10115" s="127" t="s">
        <v>10657</v>
      </c>
      <c r="E10115" s="128">
        <v>499014</v>
      </c>
    </row>
    <row r="10116" spans="1:5" ht="14.5" x14ac:dyDescent="0.35">
      <c r="A10116" s="254"/>
      <c r="B10116" s="255"/>
      <c r="D10116" s="127" t="s">
        <v>10658</v>
      </c>
      <c r="E10116" s="128">
        <v>4737980</v>
      </c>
    </row>
    <row r="10117" spans="1:5" ht="14.5" x14ac:dyDescent="0.35">
      <c r="A10117" s="254"/>
      <c r="B10117" s="255"/>
      <c r="D10117" s="127" t="s">
        <v>10659</v>
      </c>
      <c r="E10117" s="128">
        <v>64009486.479999997</v>
      </c>
    </row>
    <row r="10118" spans="1:5" ht="14.5" x14ac:dyDescent="0.35">
      <c r="A10118" s="254"/>
      <c r="B10118" s="255"/>
      <c r="D10118" s="127" t="s">
        <v>10660</v>
      </c>
      <c r="E10118" s="128">
        <v>238724002.47999999</v>
      </c>
    </row>
    <row r="10119" spans="1:5" ht="14.5" x14ac:dyDescent="0.35">
      <c r="A10119" s="254"/>
      <c r="B10119" s="255"/>
      <c r="D10119" s="127" t="s">
        <v>10661</v>
      </c>
      <c r="E10119" s="128">
        <v>3808892</v>
      </c>
    </row>
    <row r="10120" spans="1:5" ht="14.5" x14ac:dyDescent="0.35">
      <c r="A10120" s="254"/>
      <c r="B10120" s="255"/>
      <c r="D10120" s="127" t="s">
        <v>10662</v>
      </c>
      <c r="E10120" s="128">
        <v>1551755</v>
      </c>
    </row>
    <row r="10121" spans="1:5" ht="14.5" x14ac:dyDescent="0.35">
      <c r="A10121" s="254"/>
      <c r="B10121" s="255"/>
      <c r="D10121" s="127" t="s">
        <v>10663</v>
      </c>
      <c r="E10121" s="128">
        <v>9269666.3499999996</v>
      </c>
    </row>
    <row r="10122" spans="1:5" ht="14.5" x14ac:dyDescent="0.35">
      <c r="A10122" s="254"/>
      <c r="B10122" s="255"/>
      <c r="D10122" s="127" t="s">
        <v>10664</v>
      </c>
      <c r="E10122" s="128">
        <v>74864</v>
      </c>
    </row>
    <row r="10123" spans="1:5" ht="14.5" x14ac:dyDescent="0.35">
      <c r="A10123" s="254"/>
      <c r="B10123" s="255"/>
      <c r="D10123" s="127" t="s">
        <v>10665</v>
      </c>
      <c r="E10123" s="128">
        <v>11857794.390000001</v>
      </c>
    </row>
    <row r="10124" spans="1:5" ht="14.5" x14ac:dyDescent="0.35">
      <c r="A10124" s="254"/>
      <c r="B10124" s="255"/>
      <c r="D10124" s="127" t="s">
        <v>10666</v>
      </c>
      <c r="E10124" s="128">
        <v>59380617.520000003</v>
      </c>
    </row>
    <row r="10125" spans="1:5" ht="14.5" x14ac:dyDescent="0.35">
      <c r="A10125" s="254"/>
      <c r="B10125" s="255"/>
      <c r="D10125" s="127" t="s">
        <v>10667</v>
      </c>
      <c r="E10125" s="128">
        <v>18993560.219999999</v>
      </c>
    </row>
    <row r="10126" spans="1:5" ht="14.5" x14ac:dyDescent="0.35">
      <c r="A10126" s="254"/>
      <c r="B10126" s="255"/>
      <c r="D10126" s="127" t="s">
        <v>10668</v>
      </c>
      <c r="E10126" s="128">
        <v>17087118</v>
      </c>
    </row>
    <row r="10127" spans="1:5" ht="14.5" x14ac:dyDescent="0.35">
      <c r="A10127" s="254"/>
      <c r="B10127" s="255"/>
      <c r="D10127" s="127" t="s">
        <v>10669</v>
      </c>
      <c r="E10127" s="128">
        <v>1603653.42</v>
      </c>
    </row>
    <row r="10128" spans="1:5" ht="14.5" x14ac:dyDescent="0.35">
      <c r="A10128" s="254"/>
      <c r="B10128" s="255"/>
      <c r="D10128" s="127" t="s">
        <v>10670</v>
      </c>
      <c r="E10128" s="128">
        <v>827230</v>
      </c>
    </row>
    <row r="10129" spans="1:5" ht="14.5" x14ac:dyDescent="0.35">
      <c r="A10129" s="254"/>
      <c r="B10129" s="255"/>
      <c r="D10129" s="127" t="s">
        <v>10671</v>
      </c>
      <c r="E10129" s="128">
        <v>17290017.620000001</v>
      </c>
    </row>
    <row r="10130" spans="1:5" ht="14.5" x14ac:dyDescent="0.35">
      <c r="A10130" s="254"/>
      <c r="B10130" s="255"/>
      <c r="D10130" s="127" t="s">
        <v>10672</v>
      </c>
      <c r="E10130" s="128">
        <v>49049009.640000001</v>
      </c>
    </row>
    <row r="10131" spans="1:5" ht="14.5" x14ac:dyDescent="0.35">
      <c r="A10131" s="254"/>
      <c r="B10131" s="255"/>
      <c r="D10131" s="127" t="s">
        <v>10673</v>
      </c>
      <c r="E10131" s="128">
        <v>190214866.68000001</v>
      </c>
    </row>
    <row r="10132" spans="1:5" ht="14.5" x14ac:dyDescent="0.35">
      <c r="A10132" s="254"/>
      <c r="B10132" s="255"/>
      <c r="D10132" s="127" t="s">
        <v>10674</v>
      </c>
      <c r="E10132" s="128">
        <v>3235560</v>
      </c>
    </row>
    <row r="10133" spans="1:5" ht="14.5" x14ac:dyDescent="0.35">
      <c r="A10133" s="254"/>
      <c r="B10133" s="255"/>
      <c r="D10133" s="127" t="s">
        <v>10675</v>
      </c>
      <c r="E10133" s="128">
        <v>2959134</v>
      </c>
    </row>
    <row r="10134" spans="1:5" ht="14.5" x14ac:dyDescent="0.35">
      <c r="A10134" s="254"/>
      <c r="B10134" s="255"/>
      <c r="D10134" s="127" t="s">
        <v>10676</v>
      </c>
      <c r="E10134" s="128">
        <v>1612430</v>
      </c>
    </row>
    <row r="10135" spans="1:5" ht="14.5" x14ac:dyDescent="0.35">
      <c r="A10135" s="254"/>
      <c r="B10135" s="255"/>
      <c r="D10135" s="127" t="s">
        <v>10677</v>
      </c>
      <c r="E10135" s="128">
        <v>1357574</v>
      </c>
    </row>
    <row r="10136" spans="1:5" ht="14.5" x14ac:dyDescent="0.35">
      <c r="A10136" s="254"/>
      <c r="B10136" s="255"/>
      <c r="D10136" s="127" t="s">
        <v>10678</v>
      </c>
      <c r="E10136" s="128">
        <v>2331588</v>
      </c>
    </row>
    <row r="10137" spans="1:5" ht="14.5" x14ac:dyDescent="0.35">
      <c r="A10137" s="254"/>
      <c r="B10137" s="255"/>
      <c r="D10137" s="127" t="s">
        <v>10679</v>
      </c>
      <c r="E10137" s="128">
        <v>978982</v>
      </c>
    </row>
    <row r="10138" spans="1:5" ht="14.5" x14ac:dyDescent="0.35">
      <c r="A10138" s="254"/>
      <c r="B10138" s="255"/>
      <c r="D10138" s="127" t="s">
        <v>10680</v>
      </c>
      <c r="E10138" s="128">
        <v>1607839</v>
      </c>
    </row>
    <row r="10139" spans="1:5" ht="14.5" x14ac:dyDescent="0.35">
      <c r="A10139" s="254"/>
      <c r="B10139" s="255"/>
      <c r="D10139" s="127" t="s">
        <v>10681</v>
      </c>
      <c r="E10139" s="128">
        <v>1432722</v>
      </c>
    </row>
    <row r="10140" spans="1:5" ht="14.5" x14ac:dyDescent="0.35">
      <c r="A10140" s="254"/>
      <c r="B10140" s="255"/>
      <c r="D10140" s="127" t="s">
        <v>10682</v>
      </c>
      <c r="E10140" s="128">
        <v>636018</v>
      </c>
    </row>
    <row r="10141" spans="1:5" ht="14.5" x14ac:dyDescent="0.35">
      <c r="A10141" s="254"/>
      <c r="B10141" s="255"/>
      <c r="D10141" s="127" t="s">
        <v>10683</v>
      </c>
      <c r="E10141" s="128">
        <v>2146421</v>
      </c>
    </row>
    <row r="10142" spans="1:5" ht="14.5" x14ac:dyDescent="0.35">
      <c r="A10142" s="254"/>
      <c r="B10142" s="255"/>
      <c r="D10142" s="127" t="s">
        <v>10684</v>
      </c>
      <c r="E10142" s="128">
        <v>694219</v>
      </c>
    </row>
    <row r="10143" spans="1:5" ht="14.5" x14ac:dyDescent="0.35">
      <c r="A10143" s="254"/>
      <c r="B10143" s="255"/>
      <c r="D10143" s="127" t="s">
        <v>10685</v>
      </c>
      <c r="E10143" s="128">
        <v>994702</v>
      </c>
    </row>
    <row r="10144" spans="1:5" ht="14.5" x14ac:dyDescent="0.35">
      <c r="A10144" s="254"/>
      <c r="B10144" s="255"/>
      <c r="D10144" s="127" t="s">
        <v>10686</v>
      </c>
      <c r="E10144" s="128">
        <v>2242555</v>
      </c>
    </row>
    <row r="10145" spans="1:5" ht="14.5" x14ac:dyDescent="0.35">
      <c r="A10145" s="254"/>
      <c r="B10145" s="255"/>
      <c r="D10145" s="127" t="s">
        <v>10687</v>
      </c>
      <c r="E10145" s="128">
        <v>511919</v>
      </c>
    </row>
    <row r="10146" spans="1:5" ht="14.5" x14ac:dyDescent="0.35">
      <c r="A10146" s="254"/>
      <c r="B10146" s="255"/>
      <c r="D10146" s="127" t="s">
        <v>10688</v>
      </c>
      <c r="E10146" s="128">
        <v>35669215.399999999</v>
      </c>
    </row>
    <row r="10147" spans="1:5" ht="14.5" x14ac:dyDescent="0.35">
      <c r="A10147" s="254"/>
      <c r="B10147" s="255"/>
      <c r="D10147" s="127" t="s">
        <v>10689</v>
      </c>
      <c r="E10147" s="128">
        <v>3289603</v>
      </c>
    </row>
    <row r="10148" spans="1:5" ht="14.5" x14ac:dyDescent="0.35">
      <c r="A10148" s="254"/>
      <c r="B10148" s="255"/>
      <c r="D10148" s="127" t="s">
        <v>10690</v>
      </c>
      <c r="E10148" s="128">
        <v>275609797.08999997</v>
      </c>
    </row>
    <row r="10149" spans="1:5" ht="14.5" x14ac:dyDescent="0.35">
      <c r="A10149" s="254"/>
      <c r="B10149" s="255"/>
      <c r="D10149" s="127" t="s">
        <v>10691</v>
      </c>
      <c r="E10149" s="128">
        <v>3743802</v>
      </c>
    </row>
    <row r="10150" spans="1:5" ht="14.5" x14ac:dyDescent="0.35">
      <c r="A10150" s="254"/>
      <c r="B10150" s="255"/>
      <c r="D10150" s="127" t="s">
        <v>10692</v>
      </c>
      <c r="E10150" s="128">
        <v>2578431</v>
      </c>
    </row>
    <row r="10151" spans="1:5" ht="14.5" x14ac:dyDescent="0.35">
      <c r="A10151" s="254"/>
      <c r="B10151" s="255"/>
      <c r="D10151" s="127" t="s">
        <v>10693</v>
      </c>
      <c r="E10151" s="128">
        <v>2861196</v>
      </c>
    </row>
    <row r="10152" spans="1:5" ht="14.5" x14ac:dyDescent="0.35">
      <c r="A10152" s="254"/>
      <c r="B10152" s="255"/>
      <c r="D10152" s="127" t="s">
        <v>10694</v>
      </c>
      <c r="E10152" s="128">
        <v>635843</v>
      </c>
    </row>
    <row r="10153" spans="1:5" ht="14.5" x14ac:dyDescent="0.35">
      <c r="A10153" s="254"/>
      <c r="B10153" s="255"/>
      <c r="D10153" s="127" t="s">
        <v>10695</v>
      </c>
      <c r="E10153" s="128">
        <v>1126901</v>
      </c>
    </row>
    <row r="10154" spans="1:5" ht="14.5" x14ac:dyDescent="0.35">
      <c r="A10154" s="254"/>
      <c r="B10154" s="255"/>
      <c r="D10154" s="127" t="s">
        <v>13752</v>
      </c>
      <c r="E10154" s="128">
        <v>2326</v>
      </c>
    </row>
    <row r="10155" spans="1:5" ht="14.5" x14ac:dyDescent="0.35">
      <c r="A10155" s="254"/>
      <c r="B10155" s="255"/>
      <c r="D10155" s="127" t="s">
        <v>10696</v>
      </c>
      <c r="E10155" s="128">
        <v>2077151</v>
      </c>
    </row>
    <row r="10156" spans="1:5" ht="14.5" x14ac:dyDescent="0.35">
      <c r="A10156" s="254"/>
      <c r="B10156" s="255"/>
      <c r="D10156" s="127" t="s">
        <v>10697</v>
      </c>
      <c r="E10156" s="128">
        <v>37978910.840000004</v>
      </c>
    </row>
    <row r="10157" spans="1:5" ht="14.5" x14ac:dyDescent="0.35">
      <c r="A10157" s="254"/>
      <c r="B10157" s="255"/>
      <c r="D10157" s="127" t="s">
        <v>10698</v>
      </c>
      <c r="E10157" s="128">
        <v>792032</v>
      </c>
    </row>
    <row r="10158" spans="1:5" ht="14.5" x14ac:dyDescent="0.35">
      <c r="A10158" s="254"/>
      <c r="B10158" s="255"/>
      <c r="D10158" s="127" t="s">
        <v>10699</v>
      </c>
      <c r="E10158" s="128">
        <v>462433</v>
      </c>
    </row>
    <row r="10159" spans="1:5" ht="14.5" x14ac:dyDescent="0.35">
      <c r="A10159" s="254"/>
      <c r="B10159" s="255"/>
      <c r="D10159" s="127" t="s">
        <v>10700</v>
      </c>
      <c r="E10159" s="128">
        <v>133998940.22</v>
      </c>
    </row>
    <row r="10160" spans="1:5" ht="14.5" x14ac:dyDescent="0.35">
      <c r="A10160" s="254"/>
      <c r="B10160" s="255"/>
      <c r="D10160" s="127" t="s">
        <v>10701</v>
      </c>
      <c r="E10160" s="128">
        <v>2878706</v>
      </c>
    </row>
    <row r="10161" spans="1:5" ht="14.5" x14ac:dyDescent="0.35">
      <c r="A10161" s="254"/>
      <c r="B10161" s="255"/>
      <c r="D10161" s="127" t="s">
        <v>10702</v>
      </c>
      <c r="E10161" s="128">
        <v>1971523</v>
      </c>
    </row>
    <row r="10162" spans="1:5" ht="14.5" x14ac:dyDescent="0.35">
      <c r="A10162" s="254"/>
      <c r="B10162" s="255"/>
      <c r="D10162" s="127" t="s">
        <v>10703</v>
      </c>
      <c r="E10162" s="128">
        <v>1527170</v>
      </c>
    </row>
    <row r="10163" spans="1:5" ht="14.5" x14ac:dyDescent="0.35">
      <c r="A10163" s="254"/>
      <c r="B10163" s="255"/>
      <c r="D10163" s="127" t="s">
        <v>10704</v>
      </c>
      <c r="E10163" s="128">
        <v>1441279</v>
      </c>
    </row>
    <row r="10164" spans="1:5" ht="14.5" x14ac:dyDescent="0.35">
      <c r="A10164" s="254"/>
      <c r="B10164" s="255"/>
      <c r="D10164" s="127" t="s">
        <v>10705</v>
      </c>
      <c r="E10164" s="128">
        <v>5565369.29</v>
      </c>
    </row>
    <row r="10165" spans="1:5" ht="14.5" x14ac:dyDescent="0.35">
      <c r="A10165" s="254"/>
      <c r="B10165" s="255"/>
      <c r="D10165" s="127" t="s">
        <v>10706</v>
      </c>
      <c r="E10165" s="128">
        <v>5335423.97</v>
      </c>
    </row>
    <row r="10166" spans="1:5" ht="14.5" x14ac:dyDescent="0.35">
      <c r="A10166" s="254"/>
      <c r="B10166" s="255"/>
      <c r="D10166" s="127" t="s">
        <v>10707</v>
      </c>
      <c r="E10166" s="128">
        <v>26986875.41</v>
      </c>
    </row>
    <row r="10167" spans="1:5" ht="14.5" x14ac:dyDescent="0.35">
      <c r="A10167" s="254"/>
      <c r="B10167" s="255"/>
      <c r="D10167" s="127" t="s">
        <v>10708</v>
      </c>
      <c r="E10167" s="128">
        <v>1375656</v>
      </c>
    </row>
    <row r="10168" spans="1:5" ht="14.5" x14ac:dyDescent="0.35">
      <c r="A10168" s="254"/>
      <c r="B10168" s="255"/>
      <c r="D10168" s="127" t="s">
        <v>10709</v>
      </c>
      <c r="E10168" s="128">
        <v>866767.02</v>
      </c>
    </row>
    <row r="10169" spans="1:5" ht="14.5" x14ac:dyDescent="0.35">
      <c r="A10169" s="254"/>
      <c r="B10169" s="255"/>
      <c r="D10169" s="127" t="s">
        <v>10710</v>
      </c>
      <c r="E10169" s="128">
        <v>22638383.530000001</v>
      </c>
    </row>
    <row r="10170" spans="1:5" ht="14.5" x14ac:dyDescent="0.35">
      <c r="A10170" s="254"/>
      <c r="B10170" s="255"/>
      <c r="D10170" s="127" t="s">
        <v>10711</v>
      </c>
      <c r="E10170" s="128">
        <v>366558029.50999999</v>
      </c>
    </row>
    <row r="10171" spans="1:5" ht="14.5" x14ac:dyDescent="0.35">
      <c r="A10171" s="254"/>
      <c r="B10171" s="255"/>
      <c r="D10171" s="127" t="s">
        <v>10712</v>
      </c>
      <c r="E10171" s="128">
        <v>780407</v>
      </c>
    </row>
    <row r="10172" spans="1:5" ht="14.5" x14ac:dyDescent="0.35">
      <c r="A10172" s="254"/>
      <c r="B10172" s="255"/>
      <c r="D10172" s="127" t="s">
        <v>10713</v>
      </c>
      <c r="E10172" s="128">
        <v>2115176</v>
      </c>
    </row>
    <row r="10173" spans="1:5" ht="14.5" x14ac:dyDescent="0.35">
      <c r="A10173" s="254"/>
      <c r="B10173" s="255"/>
      <c r="D10173" s="127" t="s">
        <v>10714</v>
      </c>
      <c r="E10173" s="128">
        <v>1690539</v>
      </c>
    </row>
    <row r="10174" spans="1:5" ht="14.5" x14ac:dyDescent="0.35">
      <c r="A10174" s="254"/>
      <c r="B10174" s="255"/>
      <c r="D10174" s="127" t="s">
        <v>10715</v>
      </c>
      <c r="E10174" s="128">
        <v>4856768</v>
      </c>
    </row>
    <row r="10175" spans="1:5" ht="14.5" x14ac:dyDescent="0.35">
      <c r="A10175" s="254"/>
      <c r="B10175" s="255"/>
      <c r="D10175" s="127" t="s">
        <v>10716</v>
      </c>
      <c r="E10175" s="128">
        <v>1344275</v>
      </c>
    </row>
    <row r="10176" spans="1:5" ht="14.5" x14ac:dyDescent="0.35">
      <c r="A10176" s="254"/>
      <c r="B10176" s="255"/>
      <c r="D10176" s="127" t="s">
        <v>10717</v>
      </c>
      <c r="E10176" s="128">
        <v>4632918</v>
      </c>
    </row>
    <row r="10177" spans="1:5" ht="14.5" x14ac:dyDescent="0.35">
      <c r="A10177" s="254"/>
      <c r="B10177" s="255"/>
      <c r="D10177" s="127" t="s">
        <v>10718</v>
      </c>
      <c r="E10177" s="128">
        <v>813483</v>
      </c>
    </row>
    <row r="10178" spans="1:5" ht="14.5" x14ac:dyDescent="0.35">
      <c r="A10178" s="254"/>
      <c r="B10178" s="255"/>
      <c r="D10178" s="127" t="s">
        <v>10719</v>
      </c>
      <c r="E10178" s="128">
        <v>865587</v>
      </c>
    </row>
    <row r="10179" spans="1:5" ht="14.5" x14ac:dyDescent="0.35">
      <c r="A10179" s="254"/>
      <c r="B10179" s="255"/>
      <c r="D10179" s="127" t="s">
        <v>10720</v>
      </c>
      <c r="E10179" s="128">
        <v>2083468</v>
      </c>
    </row>
    <row r="10180" spans="1:5" ht="14.5" x14ac:dyDescent="0.35">
      <c r="A10180" s="254"/>
      <c r="B10180" s="255"/>
      <c r="D10180" s="127" t="s">
        <v>10721</v>
      </c>
      <c r="E10180" s="128">
        <v>1638724</v>
      </c>
    </row>
    <row r="10181" spans="1:5" ht="14.5" x14ac:dyDescent="0.35">
      <c r="A10181" s="254"/>
      <c r="B10181" s="255"/>
      <c r="D10181" s="127" t="s">
        <v>10722</v>
      </c>
      <c r="E10181" s="128">
        <v>391156</v>
      </c>
    </row>
    <row r="10182" spans="1:5" ht="14.5" x14ac:dyDescent="0.35">
      <c r="A10182" s="254"/>
      <c r="B10182" s="255"/>
      <c r="D10182" s="127" t="s">
        <v>10723</v>
      </c>
      <c r="E10182" s="128">
        <v>888477</v>
      </c>
    </row>
    <row r="10183" spans="1:5" ht="14.5" x14ac:dyDescent="0.35">
      <c r="A10183" s="254"/>
      <c r="B10183" s="255"/>
      <c r="D10183" s="127" t="s">
        <v>13753</v>
      </c>
      <c r="E10183" s="128">
        <v>1120189</v>
      </c>
    </row>
    <row r="10184" spans="1:5" ht="14.5" x14ac:dyDescent="0.35">
      <c r="A10184" s="254"/>
      <c r="B10184" s="255"/>
      <c r="D10184" s="127" t="s">
        <v>10724</v>
      </c>
      <c r="E10184" s="128">
        <v>26537352.550000001</v>
      </c>
    </row>
    <row r="10185" spans="1:5" ht="14.5" x14ac:dyDescent="0.35">
      <c r="A10185" s="254"/>
      <c r="B10185" s="255"/>
      <c r="D10185" s="127" t="s">
        <v>10725</v>
      </c>
      <c r="E10185" s="128">
        <v>13280116.32</v>
      </c>
    </row>
    <row r="10186" spans="1:5" ht="14.5" x14ac:dyDescent="0.35">
      <c r="A10186" s="254"/>
      <c r="B10186" s="255"/>
      <c r="D10186" s="127" t="s">
        <v>10726</v>
      </c>
      <c r="E10186" s="128">
        <v>9739881.0199999996</v>
      </c>
    </row>
    <row r="10187" spans="1:5" ht="14.5" x14ac:dyDescent="0.35">
      <c r="A10187" s="254"/>
      <c r="B10187" s="255"/>
      <c r="D10187" s="127" t="s">
        <v>10727</v>
      </c>
      <c r="E10187" s="128">
        <v>3122740</v>
      </c>
    </row>
    <row r="10188" spans="1:5" ht="14.5" x14ac:dyDescent="0.35">
      <c r="A10188" s="254"/>
      <c r="B10188" s="255"/>
      <c r="D10188" s="127" t="s">
        <v>10728</v>
      </c>
      <c r="E10188" s="128">
        <v>449307</v>
      </c>
    </row>
    <row r="10189" spans="1:5" ht="14.5" x14ac:dyDescent="0.35">
      <c r="A10189" s="254"/>
      <c r="B10189" s="255"/>
      <c r="D10189" s="127" t="s">
        <v>10729</v>
      </c>
      <c r="E10189" s="128">
        <v>91783861.480000004</v>
      </c>
    </row>
    <row r="10190" spans="1:5" ht="14.5" x14ac:dyDescent="0.35">
      <c r="A10190" s="254"/>
      <c r="B10190" s="255"/>
      <c r="D10190" s="127" t="s">
        <v>10730</v>
      </c>
      <c r="E10190" s="128">
        <v>346233</v>
      </c>
    </row>
    <row r="10191" spans="1:5" ht="14.5" x14ac:dyDescent="0.35">
      <c r="A10191" s="254"/>
      <c r="B10191" s="255"/>
      <c r="D10191" s="127" t="s">
        <v>10731</v>
      </c>
      <c r="E10191" s="128">
        <v>241436</v>
      </c>
    </row>
    <row r="10192" spans="1:5" ht="14.5" x14ac:dyDescent="0.35">
      <c r="A10192" s="254"/>
      <c r="B10192" s="255"/>
      <c r="D10192" s="127" t="s">
        <v>10732</v>
      </c>
      <c r="E10192" s="128">
        <v>27296671.940000001</v>
      </c>
    </row>
    <row r="10193" spans="1:5" ht="14.5" x14ac:dyDescent="0.35">
      <c r="A10193" s="254"/>
      <c r="B10193" s="255"/>
      <c r="D10193" s="127" t="s">
        <v>10733</v>
      </c>
      <c r="E10193" s="128">
        <v>803988</v>
      </c>
    </row>
    <row r="10194" spans="1:5" ht="14.5" x14ac:dyDescent="0.35">
      <c r="A10194" s="254"/>
      <c r="B10194" s="255"/>
      <c r="D10194" s="127" t="s">
        <v>10734</v>
      </c>
      <c r="E10194" s="128">
        <v>45029132.32</v>
      </c>
    </row>
    <row r="10195" spans="1:5" ht="14.5" x14ac:dyDescent="0.35">
      <c r="A10195" s="254"/>
      <c r="B10195" s="255"/>
      <c r="D10195" s="127" t="s">
        <v>10735</v>
      </c>
      <c r="E10195" s="128">
        <v>256191</v>
      </c>
    </row>
    <row r="10196" spans="1:5" ht="14.5" x14ac:dyDescent="0.35">
      <c r="A10196" s="254"/>
      <c r="B10196" s="255"/>
      <c r="D10196" s="127" t="s">
        <v>10736</v>
      </c>
      <c r="E10196" s="128">
        <v>480966</v>
      </c>
    </row>
    <row r="10197" spans="1:5" ht="14.5" x14ac:dyDescent="0.35">
      <c r="A10197" s="254"/>
      <c r="B10197" s="255"/>
      <c r="D10197" s="127" t="s">
        <v>10737</v>
      </c>
      <c r="E10197" s="128">
        <v>17057828.969999999</v>
      </c>
    </row>
    <row r="10198" spans="1:5" ht="14.5" x14ac:dyDescent="0.35">
      <c r="A10198" s="254"/>
      <c r="B10198" s="255"/>
      <c r="D10198" s="127" t="s">
        <v>10738</v>
      </c>
      <c r="E10198" s="128">
        <v>39942311.770000003</v>
      </c>
    </row>
    <row r="10199" spans="1:5" ht="14.5" x14ac:dyDescent="0.35">
      <c r="A10199" s="254"/>
      <c r="B10199" s="255"/>
      <c r="D10199" s="127" t="s">
        <v>10739</v>
      </c>
      <c r="E10199" s="128">
        <v>3387432.64</v>
      </c>
    </row>
    <row r="10200" spans="1:5" ht="14.5" x14ac:dyDescent="0.35">
      <c r="A10200" s="254"/>
      <c r="B10200" s="255"/>
      <c r="D10200" s="127" t="s">
        <v>10740</v>
      </c>
      <c r="E10200" s="128">
        <v>66273084.350000001</v>
      </c>
    </row>
    <row r="10201" spans="1:5" ht="14.5" x14ac:dyDescent="0.35">
      <c r="A10201" s="254"/>
      <c r="B10201" s="255"/>
      <c r="D10201" s="127" t="s">
        <v>10741</v>
      </c>
      <c r="E10201" s="128">
        <v>12239478.91</v>
      </c>
    </row>
    <row r="10202" spans="1:5" ht="14.5" x14ac:dyDescent="0.35">
      <c r="A10202" s="254"/>
      <c r="B10202" s="255"/>
      <c r="D10202" s="127" t="s">
        <v>10742</v>
      </c>
      <c r="E10202" s="128">
        <v>899238.92</v>
      </c>
    </row>
    <row r="10203" spans="1:5" ht="14.5" x14ac:dyDescent="0.35">
      <c r="A10203" s="254"/>
      <c r="B10203" s="255"/>
      <c r="D10203" s="127" t="s">
        <v>10743</v>
      </c>
      <c r="E10203" s="128">
        <v>658602</v>
      </c>
    </row>
    <row r="10204" spans="1:5" ht="14.5" x14ac:dyDescent="0.35">
      <c r="A10204" s="254"/>
      <c r="B10204" s="255"/>
      <c r="D10204" s="127" t="s">
        <v>10744</v>
      </c>
      <c r="E10204" s="128">
        <v>2118737</v>
      </c>
    </row>
    <row r="10205" spans="1:5" ht="14.5" x14ac:dyDescent="0.35">
      <c r="A10205" s="254"/>
      <c r="B10205" s="255"/>
      <c r="D10205" s="127" t="s">
        <v>10745</v>
      </c>
      <c r="E10205" s="128">
        <v>1763694.28</v>
      </c>
    </row>
    <row r="10206" spans="1:5" ht="14.5" x14ac:dyDescent="0.35">
      <c r="A10206" s="254"/>
      <c r="B10206" s="255"/>
      <c r="D10206" s="127" t="s">
        <v>10746</v>
      </c>
      <c r="E10206" s="128">
        <v>1144270.7</v>
      </c>
    </row>
    <row r="10207" spans="1:5" ht="14.5" x14ac:dyDescent="0.35">
      <c r="A10207" s="254"/>
      <c r="B10207" s="255"/>
      <c r="D10207" s="127" t="s">
        <v>10747</v>
      </c>
      <c r="E10207" s="128">
        <v>15122552.65</v>
      </c>
    </row>
    <row r="10208" spans="1:5" ht="14.5" x14ac:dyDescent="0.35">
      <c r="A10208" s="254"/>
      <c r="B10208" s="255"/>
      <c r="D10208" s="127" t="s">
        <v>10748</v>
      </c>
      <c r="E10208" s="128">
        <v>311776</v>
      </c>
    </row>
    <row r="10209" spans="1:5" ht="14.5" x14ac:dyDescent="0.35">
      <c r="A10209" s="254"/>
      <c r="B10209" s="255"/>
      <c r="D10209" s="127" t="s">
        <v>10749</v>
      </c>
      <c r="E10209" s="128">
        <v>57680</v>
      </c>
    </row>
    <row r="10210" spans="1:5" ht="14.5" x14ac:dyDescent="0.35">
      <c r="A10210" s="254"/>
      <c r="B10210" s="255"/>
      <c r="D10210" s="127" t="s">
        <v>10750</v>
      </c>
      <c r="E10210" s="128">
        <v>131873229.93000001</v>
      </c>
    </row>
    <row r="10211" spans="1:5" ht="14.5" x14ac:dyDescent="0.35">
      <c r="A10211" s="254"/>
      <c r="B10211" s="255"/>
      <c r="D10211" s="127" t="s">
        <v>10751</v>
      </c>
      <c r="E10211" s="128">
        <v>1502513</v>
      </c>
    </row>
    <row r="10212" spans="1:5" ht="14.5" x14ac:dyDescent="0.35">
      <c r="A10212" s="254"/>
      <c r="B10212" s="255"/>
      <c r="D10212" s="127" t="s">
        <v>10752</v>
      </c>
      <c r="E10212" s="128">
        <v>855696</v>
      </c>
    </row>
    <row r="10213" spans="1:5" ht="14.5" x14ac:dyDescent="0.35">
      <c r="A10213" s="254"/>
      <c r="B10213" s="255"/>
      <c r="D10213" s="127" t="s">
        <v>10753</v>
      </c>
      <c r="E10213" s="128">
        <v>6616519.21</v>
      </c>
    </row>
    <row r="10214" spans="1:5" ht="14.5" x14ac:dyDescent="0.35">
      <c r="A10214" s="254"/>
      <c r="B10214" s="255"/>
      <c r="D10214" s="127" t="s">
        <v>10754</v>
      </c>
      <c r="E10214" s="128">
        <v>37127859.009999998</v>
      </c>
    </row>
    <row r="10215" spans="1:5" ht="14.5" x14ac:dyDescent="0.35">
      <c r="A10215" s="254"/>
      <c r="B10215" s="255"/>
      <c r="D10215" s="127" t="s">
        <v>10755</v>
      </c>
      <c r="E10215" s="128">
        <v>509582</v>
      </c>
    </row>
    <row r="10216" spans="1:5" ht="14.5" x14ac:dyDescent="0.35">
      <c r="A10216" s="254"/>
      <c r="B10216" s="255"/>
      <c r="D10216" s="127" t="s">
        <v>10756</v>
      </c>
      <c r="E10216" s="128">
        <v>1310114</v>
      </c>
    </row>
    <row r="10217" spans="1:5" ht="14.5" x14ac:dyDescent="0.35">
      <c r="A10217" s="254"/>
      <c r="B10217" s="255"/>
      <c r="D10217" s="127" t="s">
        <v>10757</v>
      </c>
      <c r="E10217" s="128">
        <v>56768356.5</v>
      </c>
    </row>
    <row r="10218" spans="1:5" ht="14.5" x14ac:dyDescent="0.35">
      <c r="A10218" s="254"/>
      <c r="B10218" s="255"/>
      <c r="D10218" s="127" t="s">
        <v>10758</v>
      </c>
      <c r="E10218" s="128">
        <v>1604835</v>
      </c>
    </row>
    <row r="10219" spans="1:5" ht="14.5" x14ac:dyDescent="0.35">
      <c r="A10219" s="254"/>
      <c r="B10219" s="255"/>
      <c r="D10219" s="127" t="s">
        <v>10759</v>
      </c>
      <c r="E10219" s="128">
        <v>32552738.390000001</v>
      </c>
    </row>
    <row r="10220" spans="1:5" ht="14.5" x14ac:dyDescent="0.35">
      <c r="A10220" s="254"/>
      <c r="B10220" s="255"/>
      <c r="D10220" s="127" t="s">
        <v>10760</v>
      </c>
      <c r="E10220" s="128">
        <v>2619035</v>
      </c>
    </row>
    <row r="10221" spans="1:5" ht="14.5" x14ac:dyDescent="0.35">
      <c r="A10221" s="254"/>
      <c r="B10221" s="255"/>
      <c r="D10221" s="127" t="s">
        <v>10761</v>
      </c>
      <c r="E10221" s="128">
        <v>467448</v>
      </c>
    </row>
    <row r="10222" spans="1:5" ht="14.5" x14ac:dyDescent="0.35">
      <c r="A10222" s="254"/>
      <c r="B10222" s="255"/>
      <c r="D10222" s="127" t="s">
        <v>10762</v>
      </c>
      <c r="E10222" s="128">
        <v>19981472.719999999</v>
      </c>
    </row>
    <row r="10223" spans="1:5" ht="14.5" x14ac:dyDescent="0.35">
      <c r="A10223" s="254"/>
      <c r="B10223" s="255"/>
      <c r="D10223" s="127" t="s">
        <v>10763</v>
      </c>
      <c r="E10223" s="128">
        <v>10608775.75</v>
      </c>
    </row>
    <row r="10224" spans="1:5" ht="14.5" x14ac:dyDescent="0.35">
      <c r="A10224" s="254"/>
      <c r="B10224" s="255"/>
      <c r="D10224" s="127" t="s">
        <v>10764</v>
      </c>
      <c r="E10224" s="128">
        <v>17009540.329999998</v>
      </c>
    </row>
    <row r="10225" spans="1:5" ht="14.5" x14ac:dyDescent="0.35">
      <c r="A10225" s="254"/>
      <c r="B10225" s="255"/>
      <c r="D10225" s="127" t="s">
        <v>10765</v>
      </c>
      <c r="E10225" s="128">
        <v>618144</v>
      </c>
    </row>
    <row r="10226" spans="1:5" ht="14.5" x14ac:dyDescent="0.35">
      <c r="A10226" s="254"/>
      <c r="B10226" s="255"/>
      <c r="D10226" s="127" t="s">
        <v>10766</v>
      </c>
      <c r="E10226" s="128">
        <v>25626798.27</v>
      </c>
    </row>
    <row r="10227" spans="1:5" ht="14.5" x14ac:dyDescent="0.35">
      <c r="A10227" s="254"/>
      <c r="B10227" s="255"/>
      <c r="D10227" s="127" t="s">
        <v>10767</v>
      </c>
      <c r="E10227" s="128">
        <v>595710319.5</v>
      </c>
    </row>
    <row r="10228" spans="1:5" ht="14.5" x14ac:dyDescent="0.35">
      <c r="A10228" s="254"/>
      <c r="B10228" s="255"/>
      <c r="D10228" s="127" t="s">
        <v>10768</v>
      </c>
      <c r="E10228" s="128">
        <v>8608153</v>
      </c>
    </row>
    <row r="10229" spans="1:5" ht="14.5" x14ac:dyDescent="0.35">
      <c r="A10229" s="254"/>
      <c r="B10229" s="255"/>
      <c r="D10229" s="127" t="s">
        <v>10769</v>
      </c>
      <c r="E10229" s="128">
        <v>2334571.54</v>
      </c>
    </row>
    <row r="10230" spans="1:5" ht="14.5" x14ac:dyDescent="0.35">
      <c r="A10230" s="254"/>
      <c r="B10230" s="255"/>
      <c r="D10230" s="127" t="s">
        <v>10770</v>
      </c>
      <c r="E10230" s="128">
        <v>459353</v>
      </c>
    </row>
    <row r="10231" spans="1:5" ht="14.5" x14ac:dyDescent="0.35">
      <c r="A10231" s="254"/>
      <c r="B10231" s="255"/>
      <c r="D10231" s="127" t="s">
        <v>10771</v>
      </c>
      <c r="E10231" s="128">
        <v>1382031</v>
      </c>
    </row>
    <row r="10232" spans="1:5" ht="14.5" x14ac:dyDescent="0.35">
      <c r="A10232" s="254"/>
      <c r="B10232" s="255"/>
      <c r="D10232" s="127" t="s">
        <v>10772</v>
      </c>
      <c r="E10232" s="128">
        <v>1865894</v>
      </c>
    </row>
    <row r="10233" spans="1:5" ht="14.5" x14ac:dyDescent="0.35">
      <c r="A10233" s="254"/>
      <c r="B10233" s="255"/>
      <c r="D10233" s="127" t="s">
        <v>10773</v>
      </c>
      <c r="E10233" s="128">
        <v>841161.38</v>
      </c>
    </row>
    <row r="10234" spans="1:5" ht="14.5" x14ac:dyDescent="0.35">
      <c r="A10234" s="254"/>
      <c r="B10234" s="255"/>
      <c r="D10234" s="127" t="s">
        <v>10774</v>
      </c>
      <c r="E10234" s="128">
        <v>681783</v>
      </c>
    </row>
    <row r="10235" spans="1:5" ht="14.5" x14ac:dyDescent="0.35">
      <c r="A10235" s="254"/>
      <c r="B10235" s="255"/>
      <c r="D10235" s="127" t="s">
        <v>10775</v>
      </c>
      <c r="E10235" s="128">
        <v>5321595</v>
      </c>
    </row>
    <row r="10236" spans="1:5" ht="14.5" x14ac:dyDescent="0.35">
      <c r="A10236" s="254"/>
      <c r="B10236" s="255"/>
      <c r="D10236" s="127" t="s">
        <v>10776</v>
      </c>
      <c r="E10236" s="128">
        <v>1353432</v>
      </c>
    </row>
    <row r="10237" spans="1:5" ht="14.5" x14ac:dyDescent="0.35">
      <c r="A10237" s="254"/>
      <c r="B10237" s="255"/>
      <c r="D10237" s="127" t="s">
        <v>10777</v>
      </c>
      <c r="E10237" s="128">
        <v>904118</v>
      </c>
    </row>
    <row r="10238" spans="1:5" ht="14.5" x14ac:dyDescent="0.35">
      <c r="A10238" s="254"/>
      <c r="B10238" s="255"/>
      <c r="D10238" s="127" t="s">
        <v>10778</v>
      </c>
      <c r="E10238" s="128">
        <v>837305</v>
      </c>
    </row>
    <row r="10239" spans="1:5" ht="14.5" x14ac:dyDescent="0.35">
      <c r="A10239" s="254"/>
      <c r="B10239" s="255"/>
      <c r="D10239" s="127" t="s">
        <v>10779</v>
      </c>
      <c r="E10239" s="128">
        <v>2534483</v>
      </c>
    </row>
    <row r="10240" spans="1:5" ht="14.5" x14ac:dyDescent="0.35">
      <c r="A10240" s="254"/>
      <c r="B10240" s="255"/>
      <c r="D10240" s="127" t="s">
        <v>10780</v>
      </c>
      <c r="E10240" s="128">
        <v>1774186</v>
      </c>
    </row>
    <row r="10241" spans="1:5" ht="14.5" x14ac:dyDescent="0.35">
      <c r="A10241" s="254"/>
      <c r="B10241" s="255"/>
      <c r="D10241" s="127" t="s">
        <v>10781</v>
      </c>
      <c r="E10241" s="128">
        <v>2106554</v>
      </c>
    </row>
    <row r="10242" spans="1:5" ht="14.5" x14ac:dyDescent="0.35">
      <c r="A10242" s="254"/>
      <c r="B10242" s="255"/>
      <c r="D10242" s="127" t="s">
        <v>49870</v>
      </c>
      <c r="E10242" s="128">
        <v>0</v>
      </c>
    </row>
    <row r="10243" spans="1:5" ht="14.5" x14ac:dyDescent="0.35">
      <c r="A10243" s="254"/>
      <c r="B10243" s="255"/>
      <c r="D10243" s="127" t="s">
        <v>10782</v>
      </c>
      <c r="E10243" s="128">
        <v>552423</v>
      </c>
    </row>
    <row r="10244" spans="1:5" ht="14.5" x14ac:dyDescent="0.35">
      <c r="A10244" s="254"/>
      <c r="B10244" s="255"/>
      <c r="D10244" s="127" t="s">
        <v>10783</v>
      </c>
      <c r="E10244" s="128">
        <v>536144</v>
      </c>
    </row>
    <row r="10245" spans="1:5" ht="14.5" x14ac:dyDescent="0.35">
      <c r="A10245" s="254"/>
      <c r="B10245" s="255"/>
      <c r="D10245" s="127" t="s">
        <v>10784</v>
      </c>
      <c r="E10245" s="128">
        <v>7753996.5999999996</v>
      </c>
    </row>
    <row r="10246" spans="1:5" ht="14.5" x14ac:dyDescent="0.35">
      <c r="A10246" s="254"/>
      <c r="B10246" s="255"/>
      <c r="D10246" s="127" t="s">
        <v>10785</v>
      </c>
      <c r="E10246" s="128">
        <v>269988</v>
      </c>
    </row>
    <row r="10247" spans="1:5" ht="14.5" x14ac:dyDescent="0.35">
      <c r="A10247" s="254"/>
      <c r="B10247" s="255"/>
      <c r="D10247" s="127" t="s">
        <v>10786</v>
      </c>
      <c r="E10247" s="128">
        <v>394830</v>
      </c>
    </row>
    <row r="10248" spans="1:5" ht="14.5" x14ac:dyDescent="0.35">
      <c r="A10248" s="254"/>
      <c r="B10248" s="255"/>
      <c r="D10248" s="127" t="s">
        <v>10787</v>
      </c>
      <c r="E10248" s="128">
        <v>850309</v>
      </c>
    </row>
    <row r="10249" spans="1:5" ht="14.5" x14ac:dyDescent="0.35">
      <c r="A10249" s="254"/>
      <c r="B10249" s="255"/>
      <c r="D10249" s="127" t="s">
        <v>10788</v>
      </c>
      <c r="E10249" s="128">
        <v>954221</v>
      </c>
    </row>
    <row r="10250" spans="1:5" ht="14.5" x14ac:dyDescent="0.35">
      <c r="A10250" s="254"/>
      <c r="B10250" s="255"/>
      <c r="D10250" s="127" t="s">
        <v>10789</v>
      </c>
      <c r="E10250" s="128">
        <v>941086</v>
      </c>
    </row>
    <row r="10251" spans="1:5" ht="14.5" x14ac:dyDescent="0.35">
      <c r="A10251" s="254"/>
      <c r="B10251" s="255"/>
      <c r="D10251" s="127" t="s">
        <v>10790</v>
      </c>
      <c r="E10251" s="128">
        <v>540064</v>
      </c>
    </row>
    <row r="10252" spans="1:5" ht="14.5" x14ac:dyDescent="0.35">
      <c r="A10252" s="254"/>
      <c r="B10252" s="255"/>
      <c r="D10252" s="127" t="s">
        <v>10791</v>
      </c>
      <c r="E10252" s="128">
        <v>1287803</v>
      </c>
    </row>
    <row r="10253" spans="1:5" ht="14.5" x14ac:dyDescent="0.35">
      <c r="A10253" s="254"/>
      <c r="B10253" s="255"/>
      <c r="D10253" s="127" t="s">
        <v>10792</v>
      </c>
      <c r="E10253" s="128">
        <v>1090314</v>
      </c>
    </row>
    <row r="10254" spans="1:5" ht="14.5" x14ac:dyDescent="0.35">
      <c r="A10254" s="254"/>
      <c r="B10254" s="255"/>
      <c r="D10254" s="127" t="s">
        <v>10793</v>
      </c>
      <c r="E10254" s="128">
        <v>319763</v>
      </c>
    </row>
    <row r="10255" spans="1:5" ht="14.5" x14ac:dyDescent="0.35">
      <c r="A10255" s="254"/>
      <c r="B10255" s="255"/>
      <c r="D10255" s="127" t="s">
        <v>10794</v>
      </c>
      <c r="E10255" s="128">
        <v>2591930</v>
      </c>
    </row>
    <row r="10256" spans="1:5" ht="14.5" x14ac:dyDescent="0.35">
      <c r="A10256" s="254"/>
      <c r="B10256" s="255"/>
      <c r="D10256" s="127" t="s">
        <v>10795</v>
      </c>
      <c r="E10256" s="128">
        <v>829971</v>
      </c>
    </row>
    <row r="10257" spans="1:5" ht="14.5" x14ac:dyDescent="0.35">
      <c r="A10257" s="254"/>
      <c r="B10257" s="255"/>
      <c r="D10257" s="127" t="s">
        <v>10796</v>
      </c>
      <c r="E10257" s="128">
        <v>980750</v>
      </c>
    </row>
    <row r="10258" spans="1:5" ht="14.5" x14ac:dyDescent="0.35">
      <c r="A10258" s="254"/>
      <c r="B10258" s="255"/>
      <c r="D10258" s="127" t="s">
        <v>10797</v>
      </c>
      <c r="E10258" s="128">
        <v>287675</v>
      </c>
    </row>
    <row r="10259" spans="1:5" ht="14.5" x14ac:dyDescent="0.35">
      <c r="A10259" s="254"/>
      <c r="B10259" s="255"/>
      <c r="D10259" s="127" t="s">
        <v>10798</v>
      </c>
      <c r="E10259" s="128">
        <v>694250</v>
      </c>
    </row>
    <row r="10260" spans="1:5" ht="14.5" x14ac:dyDescent="0.35">
      <c r="A10260" s="127"/>
      <c r="B10260" s="128"/>
      <c r="D10260" s="127" t="s">
        <v>10799</v>
      </c>
      <c r="E10260" s="128">
        <v>3142310</v>
      </c>
    </row>
    <row r="10261" spans="1:5" ht="14.5" x14ac:dyDescent="0.35">
      <c r="A10261" s="127"/>
      <c r="B10261" s="128"/>
      <c r="D10261" s="127" t="s">
        <v>10800</v>
      </c>
      <c r="E10261" s="128">
        <v>17861925.120000001</v>
      </c>
    </row>
    <row r="10262" spans="1:5" ht="14.5" x14ac:dyDescent="0.35">
      <c r="A10262" s="127"/>
      <c r="B10262" s="128"/>
      <c r="D10262" s="127" t="s">
        <v>10801</v>
      </c>
      <c r="E10262" s="128">
        <v>471558</v>
      </c>
    </row>
    <row r="10263" spans="1:5" ht="14.5" x14ac:dyDescent="0.35">
      <c r="A10263" s="127"/>
      <c r="B10263" s="128"/>
      <c r="D10263" s="127" t="s">
        <v>10802</v>
      </c>
      <c r="E10263" s="128">
        <v>1197540</v>
      </c>
    </row>
    <row r="10264" spans="1:5" ht="14.5" x14ac:dyDescent="0.35">
      <c r="A10264" s="127"/>
      <c r="B10264" s="128"/>
      <c r="D10264" s="127" t="s">
        <v>10803</v>
      </c>
      <c r="E10264" s="128">
        <v>1344567</v>
      </c>
    </row>
    <row r="10265" spans="1:5" ht="14.5" x14ac:dyDescent="0.35">
      <c r="A10265" s="127"/>
      <c r="B10265" s="128"/>
      <c r="D10265" s="127" t="s">
        <v>41559</v>
      </c>
      <c r="E10265" s="128">
        <v>67273</v>
      </c>
    </row>
    <row r="10266" spans="1:5" ht="14.5" x14ac:dyDescent="0.35">
      <c r="A10266" s="127"/>
      <c r="B10266" s="128"/>
      <c r="D10266" s="127" t="s">
        <v>10804</v>
      </c>
      <c r="E10266" s="128">
        <v>36856943.210000001</v>
      </c>
    </row>
    <row r="10267" spans="1:5" ht="14.5" x14ac:dyDescent="0.35">
      <c r="A10267" s="127"/>
      <c r="B10267" s="128"/>
      <c r="D10267" s="127" t="s">
        <v>10805</v>
      </c>
      <c r="E10267" s="128">
        <v>524602</v>
      </c>
    </row>
    <row r="10268" spans="1:5" ht="14.5" x14ac:dyDescent="0.35">
      <c r="A10268" s="127"/>
      <c r="B10268" s="128"/>
      <c r="D10268" s="127" t="s">
        <v>10806</v>
      </c>
      <c r="E10268" s="128">
        <v>1075769</v>
      </c>
    </row>
    <row r="10269" spans="1:5" ht="14.5" x14ac:dyDescent="0.35">
      <c r="A10269" s="127"/>
      <c r="B10269" s="128"/>
      <c r="D10269" s="127" t="s">
        <v>10807</v>
      </c>
      <c r="E10269" s="128">
        <v>204676</v>
      </c>
    </row>
    <row r="10270" spans="1:5" ht="14.5" x14ac:dyDescent="0.35">
      <c r="A10270" s="127"/>
      <c r="B10270" s="128"/>
      <c r="D10270" s="127" t="s">
        <v>10808</v>
      </c>
      <c r="E10270" s="128">
        <v>70577501.329999998</v>
      </c>
    </row>
    <row r="10271" spans="1:5" ht="14.5" x14ac:dyDescent="0.35">
      <c r="A10271" s="127"/>
      <c r="B10271" s="128"/>
      <c r="D10271" s="127" t="s">
        <v>10809</v>
      </c>
      <c r="E10271" s="128">
        <v>4462067</v>
      </c>
    </row>
    <row r="10272" spans="1:5" ht="14.5" x14ac:dyDescent="0.35">
      <c r="A10272" s="127"/>
      <c r="B10272" s="128"/>
      <c r="D10272" s="127" t="s">
        <v>49871</v>
      </c>
      <c r="E10272" s="128">
        <v>0</v>
      </c>
    </row>
    <row r="10273" spans="1:5" ht="14.5" x14ac:dyDescent="0.35">
      <c r="A10273" s="127"/>
      <c r="B10273" s="128"/>
      <c r="D10273" s="127" t="s">
        <v>10810</v>
      </c>
      <c r="E10273" s="128">
        <v>108833555</v>
      </c>
    </row>
    <row r="10274" spans="1:5" ht="14.5" x14ac:dyDescent="0.35">
      <c r="A10274" s="127"/>
      <c r="B10274" s="128"/>
      <c r="D10274" s="127" t="s">
        <v>10811</v>
      </c>
      <c r="E10274" s="128">
        <v>688232</v>
      </c>
    </row>
    <row r="10275" spans="1:5" ht="14.5" x14ac:dyDescent="0.35">
      <c r="A10275" s="127"/>
      <c r="B10275" s="128"/>
      <c r="D10275" s="127" t="s">
        <v>10812</v>
      </c>
      <c r="E10275" s="128">
        <v>652264</v>
      </c>
    </row>
    <row r="10276" spans="1:5" ht="14.5" x14ac:dyDescent="0.35">
      <c r="A10276" s="127"/>
      <c r="B10276" s="128"/>
      <c r="D10276" s="127" t="s">
        <v>10813</v>
      </c>
      <c r="E10276" s="128">
        <v>1056100</v>
      </c>
    </row>
    <row r="10277" spans="1:5" ht="14.5" x14ac:dyDescent="0.35">
      <c r="A10277" s="127"/>
      <c r="B10277" s="128"/>
      <c r="D10277" s="127" t="s">
        <v>10814</v>
      </c>
      <c r="E10277" s="128">
        <v>296370</v>
      </c>
    </row>
    <row r="10278" spans="1:5" ht="14.5" x14ac:dyDescent="0.35">
      <c r="A10278" s="127"/>
      <c r="B10278" s="128"/>
      <c r="D10278" s="127" t="s">
        <v>10815</v>
      </c>
      <c r="E10278" s="128">
        <v>842088</v>
      </c>
    </row>
    <row r="10279" spans="1:5" ht="14.5" x14ac:dyDescent="0.35">
      <c r="A10279" s="127"/>
      <c r="B10279" s="128"/>
      <c r="D10279" s="127" t="s">
        <v>10816</v>
      </c>
      <c r="E10279" s="128">
        <v>1741691</v>
      </c>
    </row>
    <row r="10280" spans="1:5" ht="14.5" x14ac:dyDescent="0.35">
      <c r="A10280" s="127"/>
      <c r="B10280" s="128"/>
      <c r="D10280" s="127" t="s">
        <v>10817</v>
      </c>
      <c r="E10280" s="128">
        <v>607337</v>
      </c>
    </row>
    <row r="10281" spans="1:5" ht="14.5" x14ac:dyDescent="0.35">
      <c r="A10281" s="127"/>
      <c r="B10281" s="128"/>
      <c r="D10281" s="127" t="s">
        <v>10818</v>
      </c>
      <c r="E10281" s="128">
        <v>1493043</v>
      </c>
    </row>
    <row r="10282" spans="1:5" ht="14.5" x14ac:dyDescent="0.35">
      <c r="A10282" s="127"/>
      <c r="B10282" s="128"/>
      <c r="D10282" s="127" t="s">
        <v>10819</v>
      </c>
      <c r="E10282" s="128">
        <v>16444921.390000001</v>
      </c>
    </row>
    <row r="10283" spans="1:5" ht="14.5" x14ac:dyDescent="0.35">
      <c r="A10283" s="127"/>
      <c r="B10283" s="128"/>
      <c r="D10283" s="127" t="s">
        <v>10820</v>
      </c>
      <c r="E10283" s="128">
        <v>5461714</v>
      </c>
    </row>
    <row r="10284" spans="1:5" ht="14.5" x14ac:dyDescent="0.35">
      <c r="A10284" s="127"/>
      <c r="B10284" s="128"/>
      <c r="D10284" s="127" t="s">
        <v>10821</v>
      </c>
      <c r="E10284" s="128">
        <v>105146428.48999999</v>
      </c>
    </row>
    <row r="10285" spans="1:5" ht="14.5" x14ac:dyDescent="0.35">
      <c r="A10285" s="127"/>
      <c r="B10285" s="128"/>
      <c r="D10285" s="127" t="s">
        <v>10822</v>
      </c>
      <c r="E10285" s="128">
        <v>1016559</v>
      </c>
    </row>
    <row r="10286" spans="1:5" ht="14.5" x14ac:dyDescent="0.35">
      <c r="A10286" s="127"/>
      <c r="B10286" s="128"/>
      <c r="D10286" s="127" t="s">
        <v>10823</v>
      </c>
      <c r="E10286" s="128">
        <v>18377230.23</v>
      </c>
    </row>
    <row r="10287" spans="1:5" ht="14.5" x14ac:dyDescent="0.35">
      <c r="A10287" s="127"/>
      <c r="B10287" s="128"/>
      <c r="D10287" s="127" t="s">
        <v>10824</v>
      </c>
      <c r="E10287" s="128">
        <v>19802295.789999999</v>
      </c>
    </row>
    <row r="10288" spans="1:5" ht="14.5" x14ac:dyDescent="0.35">
      <c r="A10288" s="127"/>
      <c r="B10288" s="128"/>
      <c r="D10288" s="127" t="s">
        <v>10825</v>
      </c>
      <c r="E10288" s="128">
        <v>852126</v>
      </c>
    </row>
    <row r="10289" spans="1:5" ht="14.5" x14ac:dyDescent="0.35">
      <c r="A10289" s="127"/>
      <c r="B10289" s="128"/>
      <c r="D10289" s="127" t="s">
        <v>10826</v>
      </c>
      <c r="E10289" s="128">
        <v>466591</v>
      </c>
    </row>
    <row r="10290" spans="1:5" ht="14.5" x14ac:dyDescent="0.35">
      <c r="A10290" s="127"/>
      <c r="B10290" s="128"/>
      <c r="D10290" s="127" t="s">
        <v>10827</v>
      </c>
      <c r="E10290" s="128">
        <v>6647789.9699999997</v>
      </c>
    </row>
    <row r="10291" spans="1:5" ht="14.5" x14ac:dyDescent="0.35">
      <c r="A10291" s="127"/>
      <c r="B10291" s="128"/>
      <c r="D10291" s="127" t="s">
        <v>10828</v>
      </c>
      <c r="E10291" s="128">
        <v>2473421</v>
      </c>
    </row>
    <row r="10292" spans="1:5" ht="14.5" x14ac:dyDescent="0.35">
      <c r="A10292" s="127"/>
      <c r="B10292" s="128"/>
      <c r="D10292" s="127" t="s">
        <v>10829</v>
      </c>
      <c r="E10292" s="128">
        <v>28165617.43</v>
      </c>
    </row>
    <row r="10293" spans="1:5" ht="14.5" x14ac:dyDescent="0.35">
      <c r="A10293" s="127"/>
      <c r="B10293" s="128"/>
      <c r="D10293" s="127" t="s">
        <v>10830</v>
      </c>
      <c r="E10293" s="128">
        <v>844004</v>
      </c>
    </row>
    <row r="10294" spans="1:5" ht="14.5" x14ac:dyDescent="0.35">
      <c r="A10294" s="127"/>
      <c r="B10294" s="128"/>
      <c r="D10294" s="127" t="s">
        <v>10831</v>
      </c>
      <c r="E10294" s="128">
        <v>32962604.530000001</v>
      </c>
    </row>
    <row r="10295" spans="1:5" ht="14.5" x14ac:dyDescent="0.35">
      <c r="A10295" s="127"/>
      <c r="B10295" s="128"/>
      <c r="D10295" s="127" t="s">
        <v>10832</v>
      </c>
      <c r="E10295" s="128">
        <v>7995409.4199999999</v>
      </c>
    </row>
    <row r="10296" spans="1:5" ht="14.5" x14ac:dyDescent="0.35">
      <c r="A10296" s="127"/>
      <c r="B10296" s="128"/>
      <c r="D10296" s="127" t="s">
        <v>13754</v>
      </c>
      <c r="E10296" s="128">
        <v>0</v>
      </c>
    </row>
    <row r="10297" spans="1:5" ht="14.5" x14ac:dyDescent="0.35">
      <c r="A10297" s="127"/>
      <c r="B10297" s="128"/>
      <c r="D10297" s="127" t="s">
        <v>10833</v>
      </c>
      <c r="E10297" s="128">
        <v>20052910.41</v>
      </c>
    </row>
    <row r="10298" spans="1:5" ht="14.5" x14ac:dyDescent="0.35">
      <c r="A10298" s="127"/>
      <c r="B10298" s="128"/>
      <c r="D10298" s="127" t="s">
        <v>10834</v>
      </c>
      <c r="E10298" s="128">
        <v>740003</v>
      </c>
    </row>
    <row r="10299" spans="1:5" ht="14.5" x14ac:dyDescent="0.35">
      <c r="A10299" s="127"/>
      <c r="B10299" s="128"/>
      <c r="D10299" s="127" t="s">
        <v>10835</v>
      </c>
      <c r="E10299" s="128">
        <v>810813</v>
      </c>
    </row>
    <row r="10300" spans="1:5" ht="14.5" x14ac:dyDescent="0.35">
      <c r="A10300" s="127"/>
      <c r="B10300" s="128"/>
      <c r="D10300" s="127" t="s">
        <v>10836</v>
      </c>
      <c r="E10300" s="128">
        <v>125415802.23999999</v>
      </c>
    </row>
    <row r="10301" spans="1:5" ht="14.5" x14ac:dyDescent="0.35">
      <c r="A10301" s="127"/>
      <c r="B10301" s="128"/>
      <c r="D10301" s="127" t="s">
        <v>13755</v>
      </c>
      <c r="E10301" s="128">
        <v>6521</v>
      </c>
    </row>
    <row r="10302" spans="1:5" ht="14.5" x14ac:dyDescent="0.35">
      <c r="A10302" s="127"/>
      <c r="B10302" s="128"/>
      <c r="D10302" s="127" t="s">
        <v>10837</v>
      </c>
      <c r="E10302" s="128">
        <v>1302769</v>
      </c>
    </row>
    <row r="10303" spans="1:5" ht="14.5" x14ac:dyDescent="0.35">
      <c r="A10303" s="127"/>
      <c r="B10303" s="128"/>
      <c r="D10303" s="127" t="s">
        <v>10838</v>
      </c>
      <c r="E10303" s="128">
        <v>749243</v>
      </c>
    </row>
    <row r="10304" spans="1:5" ht="14.5" x14ac:dyDescent="0.35">
      <c r="A10304" s="127"/>
      <c r="B10304" s="128"/>
      <c r="D10304" s="127" t="s">
        <v>10839</v>
      </c>
      <c r="E10304" s="128">
        <v>7957201.2400000002</v>
      </c>
    </row>
    <row r="10305" spans="1:5" ht="14.5" x14ac:dyDescent="0.35">
      <c r="A10305" s="127"/>
      <c r="B10305" s="128"/>
      <c r="D10305" s="127" t="s">
        <v>10840</v>
      </c>
      <c r="E10305" s="128">
        <v>61909681.25</v>
      </c>
    </row>
    <row r="10306" spans="1:5" ht="14.5" x14ac:dyDescent="0.35">
      <c r="A10306" s="127"/>
      <c r="B10306" s="128"/>
      <c r="D10306" s="127" t="s">
        <v>10841</v>
      </c>
      <c r="E10306" s="128">
        <v>19649162.059999999</v>
      </c>
    </row>
    <row r="10307" spans="1:5" ht="14.5" x14ac:dyDescent="0.35">
      <c r="A10307" s="127"/>
      <c r="B10307" s="128"/>
      <c r="D10307" s="127" t="s">
        <v>10842</v>
      </c>
      <c r="E10307" s="128">
        <v>2466868.4700000002</v>
      </c>
    </row>
    <row r="10308" spans="1:5" ht="14.5" x14ac:dyDescent="0.35">
      <c r="A10308" s="127"/>
      <c r="B10308" s="128"/>
      <c r="D10308" s="127" t="s">
        <v>10843</v>
      </c>
      <c r="E10308" s="128">
        <v>40797047.140000001</v>
      </c>
    </row>
    <row r="10309" spans="1:5" ht="14.5" x14ac:dyDescent="0.35">
      <c r="A10309" s="127"/>
      <c r="B10309" s="128"/>
      <c r="D10309" s="127" t="s">
        <v>10844</v>
      </c>
      <c r="E10309" s="128">
        <v>176150028.28</v>
      </c>
    </row>
    <row r="10310" spans="1:5" ht="14.5" x14ac:dyDescent="0.35">
      <c r="A10310" s="127"/>
      <c r="B10310" s="128"/>
      <c r="D10310" s="127" t="s">
        <v>10845</v>
      </c>
      <c r="E10310" s="128">
        <v>471236.08</v>
      </c>
    </row>
    <row r="10311" spans="1:5" ht="14.5" x14ac:dyDescent="0.35">
      <c r="A10311" s="127"/>
      <c r="B10311" s="128"/>
      <c r="D10311" s="127" t="s">
        <v>10846</v>
      </c>
      <c r="E10311" s="128">
        <v>242264</v>
      </c>
    </row>
    <row r="10312" spans="1:5" ht="14.5" x14ac:dyDescent="0.35">
      <c r="A10312" s="127"/>
      <c r="B10312" s="128"/>
      <c r="D10312" s="127" t="s">
        <v>38875</v>
      </c>
      <c r="E10312" s="128">
        <v>360967</v>
      </c>
    </row>
    <row r="10313" spans="1:5" ht="14.5" x14ac:dyDescent="0.35">
      <c r="A10313" s="127"/>
      <c r="B10313" s="128"/>
      <c r="D10313" s="127" t="s">
        <v>10847</v>
      </c>
      <c r="E10313" s="128">
        <v>52948438.770000003</v>
      </c>
    </row>
    <row r="10314" spans="1:5" ht="14.5" x14ac:dyDescent="0.35">
      <c r="A10314" s="127"/>
      <c r="B10314" s="128"/>
      <c r="D10314" s="127" t="s">
        <v>10848</v>
      </c>
      <c r="E10314" s="128">
        <v>633424</v>
      </c>
    </row>
    <row r="10315" spans="1:5" ht="14.5" x14ac:dyDescent="0.35">
      <c r="A10315" s="127"/>
      <c r="B10315" s="128"/>
      <c r="D10315" s="127" t="s">
        <v>10849</v>
      </c>
      <c r="E10315" s="128">
        <v>2466065</v>
      </c>
    </row>
    <row r="10316" spans="1:5" ht="14.5" x14ac:dyDescent="0.35">
      <c r="A10316" s="127"/>
      <c r="B10316" s="128"/>
      <c r="D10316" s="127" t="s">
        <v>10850</v>
      </c>
      <c r="E10316" s="128">
        <v>85913764.769999996</v>
      </c>
    </row>
    <row r="10317" spans="1:5" ht="14.5" x14ac:dyDescent="0.35">
      <c r="A10317" s="127"/>
      <c r="B10317" s="128"/>
      <c r="D10317" s="127" t="s">
        <v>10851</v>
      </c>
      <c r="E10317" s="128">
        <v>83214</v>
      </c>
    </row>
    <row r="10318" spans="1:5" ht="14.5" x14ac:dyDescent="0.35">
      <c r="A10318" s="127"/>
      <c r="B10318" s="128"/>
      <c r="D10318" s="127" t="s">
        <v>41560</v>
      </c>
      <c r="E10318" s="128">
        <v>929807</v>
      </c>
    </row>
    <row r="10319" spans="1:5" ht="14.5" x14ac:dyDescent="0.35">
      <c r="A10319" s="127"/>
      <c r="B10319" s="128"/>
      <c r="D10319" s="127" t="s">
        <v>10852</v>
      </c>
      <c r="E10319" s="128">
        <v>40884187.649999999</v>
      </c>
    </row>
    <row r="10320" spans="1:5" ht="14.5" x14ac:dyDescent="0.35">
      <c r="A10320" s="127"/>
      <c r="B10320" s="128"/>
      <c r="D10320" s="127" t="s">
        <v>10853</v>
      </c>
      <c r="E10320" s="128">
        <v>1769748</v>
      </c>
    </row>
    <row r="10321" spans="1:5" ht="14.5" x14ac:dyDescent="0.35">
      <c r="A10321" s="127"/>
      <c r="B10321" s="128"/>
      <c r="D10321" s="127" t="s">
        <v>10854</v>
      </c>
      <c r="E10321" s="128">
        <v>1040988</v>
      </c>
    </row>
    <row r="10322" spans="1:5" ht="14.5" x14ac:dyDescent="0.35">
      <c r="A10322" s="127"/>
      <c r="B10322" s="128"/>
      <c r="D10322" s="127" t="s">
        <v>10855</v>
      </c>
      <c r="E10322" s="128">
        <v>46610370.719999999</v>
      </c>
    </row>
    <row r="10323" spans="1:5" ht="14.5" x14ac:dyDescent="0.35">
      <c r="A10323" s="127"/>
      <c r="B10323" s="128"/>
      <c r="D10323" s="127" t="s">
        <v>10856</v>
      </c>
      <c r="E10323" s="128">
        <v>14116067.34</v>
      </c>
    </row>
    <row r="10324" spans="1:5" ht="14.5" x14ac:dyDescent="0.35">
      <c r="A10324" s="127"/>
      <c r="B10324" s="128"/>
      <c r="D10324" s="127" t="s">
        <v>10857</v>
      </c>
      <c r="E10324" s="128">
        <v>38080902.439999998</v>
      </c>
    </row>
    <row r="10325" spans="1:5" ht="14.5" x14ac:dyDescent="0.35">
      <c r="A10325" s="127"/>
      <c r="B10325" s="128"/>
      <c r="D10325" s="127" t="s">
        <v>10858</v>
      </c>
      <c r="E10325" s="128">
        <v>31076642.289999999</v>
      </c>
    </row>
    <row r="10326" spans="1:5" ht="14.5" x14ac:dyDescent="0.35">
      <c r="A10326" s="127"/>
      <c r="B10326" s="128"/>
      <c r="D10326" s="127" t="s">
        <v>10859</v>
      </c>
      <c r="E10326" s="128">
        <v>892469</v>
      </c>
    </row>
    <row r="10327" spans="1:5" ht="14.5" x14ac:dyDescent="0.35">
      <c r="A10327" s="127"/>
      <c r="B10327" s="128"/>
      <c r="D10327" s="127" t="s">
        <v>10860</v>
      </c>
      <c r="E10327" s="128">
        <v>19539990.699999999</v>
      </c>
    </row>
    <row r="10328" spans="1:5" ht="14.5" x14ac:dyDescent="0.35">
      <c r="A10328" s="127"/>
      <c r="B10328" s="128"/>
      <c r="D10328" s="127" t="s">
        <v>10861</v>
      </c>
      <c r="E10328" s="128">
        <v>30884909.57</v>
      </c>
    </row>
    <row r="10329" spans="1:5" ht="14.5" x14ac:dyDescent="0.35">
      <c r="A10329" s="127"/>
      <c r="B10329" s="128"/>
      <c r="D10329" s="127" t="s">
        <v>10862</v>
      </c>
      <c r="E10329" s="128">
        <v>3922761.03</v>
      </c>
    </row>
    <row r="10330" spans="1:5" ht="14.5" x14ac:dyDescent="0.35">
      <c r="A10330" s="127"/>
      <c r="B10330" s="128"/>
      <c r="D10330" s="127" t="s">
        <v>10863</v>
      </c>
      <c r="E10330" s="128">
        <v>7958695.8499999996</v>
      </c>
    </row>
    <row r="10331" spans="1:5" ht="14.5" x14ac:dyDescent="0.35">
      <c r="A10331" s="127"/>
      <c r="B10331" s="128"/>
      <c r="D10331" s="127" t="s">
        <v>10864</v>
      </c>
      <c r="E10331" s="128">
        <v>974748.78</v>
      </c>
    </row>
    <row r="10332" spans="1:5" ht="14.5" x14ac:dyDescent="0.35">
      <c r="A10332" s="127"/>
      <c r="B10332" s="128"/>
      <c r="D10332" s="127" t="s">
        <v>10865</v>
      </c>
      <c r="E10332" s="128">
        <v>6955221.6699999999</v>
      </c>
    </row>
    <row r="10333" spans="1:5" ht="14.5" x14ac:dyDescent="0.35">
      <c r="A10333" s="127"/>
      <c r="B10333" s="128"/>
      <c r="D10333" s="127" t="s">
        <v>10866</v>
      </c>
      <c r="E10333" s="128">
        <v>375732</v>
      </c>
    </row>
    <row r="10334" spans="1:5" ht="14.5" x14ac:dyDescent="0.35">
      <c r="A10334" s="127"/>
      <c r="B10334" s="128"/>
      <c r="D10334" s="127" t="s">
        <v>10867</v>
      </c>
      <c r="E10334" s="128">
        <v>14222093.01</v>
      </c>
    </row>
    <row r="10335" spans="1:5" ht="14.5" x14ac:dyDescent="0.35">
      <c r="A10335" s="127"/>
      <c r="B10335" s="128"/>
      <c r="D10335" s="127" t="s">
        <v>10868</v>
      </c>
      <c r="E10335" s="128">
        <v>770628</v>
      </c>
    </row>
    <row r="10336" spans="1:5" ht="14.5" x14ac:dyDescent="0.35">
      <c r="A10336" s="127"/>
      <c r="B10336" s="128"/>
      <c r="D10336" s="127" t="s">
        <v>10869</v>
      </c>
      <c r="E10336" s="128">
        <v>3543366.07</v>
      </c>
    </row>
    <row r="10337" spans="1:5" ht="14.5" x14ac:dyDescent="0.35">
      <c r="A10337" s="127"/>
      <c r="B10337" s="128"/>
      <c r="D10337" s="127" t="s">
        <v>10870</v>
      </c>
      <c r="E10337" s="128">
        <v>90858297.030000001</v>
      </c>
    </row>
    <row r="10338" spans="1:5" ht="14.5" x14ac:dyDescent="0.35">
      <c r="A10338" s="127"/>
      <c r="B10338" s="128"/>
      <c r="D10338" s="127" t="s">
        <v>10871</v>
      </c>
      <c r="E10338" s="128">
        <v>2362138</v>
      </c>
    </row>
    <row r="10339" spans="1:5" ht="14.5" x14ac:dyDescent="0.35">
      <c r="A10339" s="127"/>
      <c r="B10339" s="128"/>
      <c r="D10339" s="127" t="s">
        <v>10872</v>
      </c>
      <c r="E10339" s="128">
        <v>763219</v>
      </c>
    </row>
    <row r="10340" spans="1:5" ht="14.5" x14ac:dyDescent="0.35">
      <c r="A10340" s="127"/>
      <c r="B10340" s="128"/>
      <c r="D10340" s="127" t="s">
        <v>10873</v>
      </c>
      <c r="E10340" s="128">
        <v>1336636</v>
      </c>
    </row>
    <row r="10341" spans="1:5" ht="14.5" x14ac:dyDescent="0.35">
      <c r="A10341" s="127"/>
      <c r="B10341" s="128"/>
      <c r="D10341" s="127" t="s">
        <v>10874</v>
      </c>
      <c r="E10341" s="128">
        <v>415014</v>
      </c>
    </row>
    <row r="10342" spans="1:5" ht="14.5" x14ac:dyDescent="0.35">
      <c r="A10342" s="127"/>
      <c r="B10342" s="128"/>
      <c r="D10342" s="127" t="s">
        <v>10875</v>
      </c>
      <c r="E10342" s="128">
        <v>337323</v>
      </c>
    </row>
    <row r="10343" spans="1:5" ht="14.5" x14ac:dyDescent="0.35">
      <c r="A10343" s="127"/>
      <c r="B10343" s="128"/>
      <c r="D10343" s="127" t="s">
        <v>10876</v>
      </c>
      <c r="E10343" s="128">
        <v>43463165.590000004</v>
      </c>
    </row>
    <row r="10344" spans="1:5" ht="14.5" x14ac:dyDescent="0.35">
      <c r="A10344" s="127"/>
      <c r="B10344" s="128"/>
      <c r="D10344" s="127" t="s">
        <v>10877</v>
      </c>
      <c r="E10344" s="128">
        <v>1266361</v>
      </c>
    </row>
    <row r="10345" spans="1:5" ht="14.5" x14ac:dyDescent="0.35">
      <c r="A10345" s="127"/>
      <c r="B10345" s="128"/>
      <c r="D10345" s="127" t="s">
        <v>10878</v>
      </c>
      <c r="E10345" s="128">
        <v>8196551</v>
      </c>
    </row>
    <row r="10346" spans="1:5" ht="14.5" x14ac:dyDescent="0.35">
      <c r="A10346" s="127"/>
      <c r="B10346" s="128"/>
      <c r="D10346" s="127" t="s">
        <v>10879</v>
      </c>
      <c r="E10346" s="128">
        <v>441037555.76999998</v>
      </c>
    </row>
    <row r="10347" spans="1:5" ht="14.5" x14ac:dyDescent="0.35">
      <c r="A10347" s="127"/>
      <c r="B10347" s="128"/>
      <c r="D10347" s="127" t="s">
        <v>10880</v>
      </c>
      <c r="E10347" s="128">
        <v>560155</v>
      </c>
    </row>
    <row r="10348" spans="1:5" ht="14.5" x14ac:dyDescent="0.35">
      <c r="A10348" s="127"/>
      <c r="B10348" s="128"/>
      <c r="D10348" s="127" t="s">
        <v>10881</v>
      </c>
      <c r="E10348" s="128">
        <v>482758</v>
      </c>
    </row>
    <row r="10349" spans="1:5" ht="14.5" x14ac:dyDescent="0.35">
      <c r="A10349" s="127"/>
      <c r="B10349" s="128"/>
      <c r="D10349" s="127" t="s">
        <v>10882</v>
      </c>
      <c r="E10349" s="128">
        <v>720160</v>
      </c>
    </row>
    <row r="10350" spans="1:5" ht="14.5" x14ac:dyDescent="0.35">
      <c r="A10350" s="127"/>
      <c r="B10350" s="128"/>
      <c r="D10350" s="127" t="s">
        <v>10883</v>
      </c>
      <c r="E10350" s="128">
        <v>1815212</v>
      </c>
    </row>
    <row r="10351" spans="1:5" ht="14.5" x14ac:dyDescent="0.35">
      <c r="A10351" s="127"/>
      <c r="B10351" s="128"/>
      <c r="D10351" s="127" t="s">
        <v>10884</v>
      </c>
      <c r="E10351" s="128">
        <v>1375873</v>
      </c>
    </row>
    <row r="10352" spans="1:5" ht="14.5" x14ac:dyDescent="0.35">
      <c r="A10352" s="127"/>
      <c r="B10352" s="128"/>
      <c r="D10352" s="127" t="s">
        <v>10885</v>
      </c>
      <c r="E10352" s="128">
        <v>570791.43999999994</v>
      </c>
    </row>
    <row r="10353" spans="1:5" ht="14.5" x14ac:dyDescent="0.35">
      <c r="A10353" s="127"/>
      <c r="B10353" s="128"/>
      <c r="D10353" s="127" t="s">
        <v>10886</v>
      </c>
      <c r="E10353" s="128">
        <v>3327269</v>
      </c>
    </row>
    <row r="10354" spans="1:5" ht="14.5" x14ac:dyDescent="0.35">
      <c r="A10354" s="127"/>
      <c r="B10354" s="128"/>
      <c r="D10354" s="127" t="s">
        <v>10887</v>
      </c>
      <c r="E10354" s="128">
        <v>2462851</v>
      </c>
    </row>
    <row r="10355" spans="1:5" ht="14.5" x14ac:dyDescent="0.35">
      <c r="A10355" s="127"/>
      <c r="B10355" s="128"/>
      <c r="D10355" s="127" t="s">
        <v>10888</v>
      </c>
      <c r="E10355" s="128">
        <v>166933</v>
      </c>
    </row>
    <row r="10356" spans="1:5" ht="14.5" x14ac:dyDescent="0.35">
      <c r="A10356" s="127"/>
      <c r="B10356" s="128"/>
      <c r="D10356" s="127" t="s">
        <v>10889</v>
      </c>
      <c r="E10356" s="128">
        <v>924796</v>
      </c>
    </row>
    <row r="10357" spans="1:5" ht="14.5" x14ac:dyDescent="0.35">
      <c r="A10357" s="127"/>
      <c r="B10357" s="128"/>
      <c r="D10357" s="127" t="s">
        <v>49872</v>
      </c>
      <c r="E10357" s="128">
        <v>0</v>
      </c>
    </row>
    <row r="10358" spans="1:5" ht="14.5" x14ac:dyDescent="0.35">
      <c r="A10358" s="127"/>
      <c r="B10358" s="128"/>
      <c r="D10358" s="127" t="s">
        <v>10890</v>
      </c>
      <c r="E10358" s="128">
        <v>620266</v>
      </c>
    </row>
    <row r="10359" spans="1:5" ht="14.5" x14ac:dyDescent="0.35">
      <c r="A10359" s="127"/>
      <c r="B10359" s="128"/>
      <c r="D10359" s="127" t="s">
        <v>10891</v>
      </c>
      <c r="E10359" s="128">
        <v>669897</v>
      </c>
    </row>
    <row r="10360" spans="1:5" ht="14.5" x14ac:dyDescent="0.35">
      <c r="A10360" s="127"/>
      <c r="B10360" s="128"/>
      <c r="D10360" s="127" t="s">
        <v>10892</v>
      </c>
      <c r="E10360" s="128">
        <v>1047595</v>
      </c>
    </row>
    <row r="10361" spans="1:5" ht="14.5" x14ac:dyDescent="0.35">
      <c r="A10361" s="127"/>
      <c r="B10361" s="128"/>
      <c r="D10361" s="127" t="s">
        <v>10893</v>
      </c>
      <c r="E10361" s="128">
        <v>412425</v>
      </c>
    </row>
    <row r="10362" spans="1:5" ht="14.5" x14ac:dyDescent="0.35">
      <c r="A10362" s="127"/>
      <c r="B10362" s="128"/>
      <c r="D10362" s="127" t="s">
        <v>10894</v>
      </c>
      <c r="E10362" s="128">
        <v>811441</v>
      </c>
    </row>
    <row r="10363" spans="1:5" ht="14.5" x14ac:dyDescent="0.35">
      <c r="A10363" s="127"/>
      <c r="B10363" s="128"/>
      <c r="D10363" s="127" t="s">
        <v>10895</v>
      </c>
      <c r="E10363" s="128">
        <v>1061696</v>
      </c>
    </row>
    <row r="10364" spans="1:5" ht="14.5" x14ac:dyDescent="0.35">
      <c r="A10364" s="127"/>
      <c r="B10364" s="128"/>
      <c r="D10364" s="127" t="s">
        <v>10896</v>
      </c>
      <c r="E10364" s="128">
        <v>870469</v>
      </c>
    </row>
    <row r="10365" spans="1:5" ht="14.5" x14ac:dyDescent="0.35">
      <c r="A10365" s="127"/>
      <c r="B10365" s="128"/>
      <c r="D10365" s="127" t="s">
        <v>10897</v>
      </c>
      <c r="E10365" s="128">
        <v>13566181.76</v>
      </c>
    </row>
    <row r="10366" spans="1:5" ht="14.5" x14ac:dyDescent="0.35">
      <c r="A10366" s="127"/>
      <c r="B10366" s="128"/>
      <c r="D10366" s="127" t="s">
        <v>10898</v>
      </c>
      <c r="E10366" s="128">
        <v>1053520.68</v>
      </c>
    </row>
    <row r="10367" spans="1:5" ht="14.5" x14ac:dyDescent="0.35">
      <c r="A10367" s="127"/>
      <c r="B10367" s="128"/>
      <c r="D10367" s="127" t="s">
        <v>10899</v>
      </c>
      <c r="E10367" s="128">
        <v>2436096</v>
      </c>
    </row>
    <row r="10368" spans="1:5" ht="14.5" x14ac:dyDescent="0.35">
      <c r="A10368" s="127"/>
      <c r="B10368" s="128"/>
      <c r="D10368" s="127" t="s">
        <v>10900</v>
      </c>
      <c r="E10368" s="128">
        <v>846202</v>
      </c>
    </row>
    <row r="10369" spans="1:5" ht="14.5" x14ac:dyDescent="0.35">
      <c r="A10369" s="127"/>
      <c r="B10369" s="128"/>
      <c r="D10369" s="127" t="s">
        <v>10901</v>
      </c>
      <c r="E10369" s="128">
        <v>811311</v>
      </c>
    </row>
    <row r="10370" spans="1:5" ht="14.5" x14ac:dyDescent="0.35">
      <c r="A10370" s="127"/>
      <c r="B10370" s="128"/>
      <c r="D10370" s="127" t="s">
        <v>10902</v>
      </c>
      <c r="E10370" s="128">
        <v>941449</v>
      </c>
    </row>
    <row r="10371" spans="1:5" ht="14.5" x14ac:dyDescent="0.35">
      <c r="A10371" s="127"/>
      <c r="B10371" s="128"/>
      <c r="D10371" s="127" t="s">
        <v>10903</v>
      </c>
      <c r="E10371" s="128">
        <v>807419</v>
      </c>
    </row>
    <row r="10372" spans="1:5" ht="14.5" x14ac:dyDescent="0.35">
      <c r="A10372" s="127"/>
      <c r="B10372" s="128"/>
      <c r="D10372" s="127" t="s">
        <v>10904</v>
      </c>
      <c r="E10372" s="128">
        <v>610406</v>
      </c>
    </row>
    <row r="10373" spans="1:5" ht="14.5" x14ac:dyDescent="0.35">
      <c r="A10373" s="127"/>
      <c r="B10373" s="128"/>
      <c r="D10373" s="127" t="s">
        <v>10905</v>
      </c>
      <c r="E10373" s="128">
        <v>394126</v>
      </c>
    </row>
    <row r="10374" spans="1:5" ht="14.5" x14ac:dyDescent="0.35">
      <c r="A10374" s="127"/>
      <c r="B10374" s="128"/>
      <c r="D10374" s="127" t="s">
        <v>10906</v>
      </c>
      <c r="E10374" s="128">
        <v>821205</v>
      </c>
    </row>
    <row r="10375" spans="1:5" ht="14.5" x14ac:dyDescent="0.35">
      <c r="A10375" s="127"/>
      <c r="B10375" s="128"/>
      <c r="D10375" s="127" t="s">
        <v>41561</v>
      </c>
      <c r="E10375" s="128">
        <v>310595</v>
      </c>
    </row>
    <row r="10376" spans="1:5" ht="14.5" x14ac:dyDescent="0.35">
      <c r="A10376" s="127"/>
      <c r="B10376" s="128"/>
      <c r="D10376" s="127" t="s">
        <v>10907</v>
      </c>
      <c r="E10376" s="128">
        <v>11761450.75</v>
      </c>
    </row>
    <row r="10377" spans="1:5" ht="14.5" x14ac:dyDescent="0.35">
      <c r="A10377" s="127"/>
      <c r="B10377" s="128"/>
      <c r="D10377" s="127" t="s">
        <v>10908</v>
      </c>
      <c r="E10377" s="128">
        <v>426503</v>
      </c>
    </row>
    <row r="10378" spans="1:5" ht="14.5" x14ac:dyDescent="0.35">
      <c r="A10378" s="127"/>
      <c r="B10378" s="128"/>
      <c r="D10378" s="127" t="s">
        <v>10909</v>
      </c>
      <c r="E10378" s="128">
        <v>233610</v>
      </c>
    </row>
    <row r="10379" spans="1:5" ht="14.5" x14ac:dyDescent="0.35">
      <c r="A10379" s="127"/>
      <c r="B10379" s="128"/>
      <c r="D10379" s="127" t="s">
        <v>10910</v>
      </c>
      <c r="E10379" s="128">
        <v>12757728.77</v>
      </c>
    </row>
    <row r="10380" spans="1:5" ht="14.5" x14ac:dyDescent="0.35">
      <c r="A10380" s="127"/>
      <c r="B10380" s="128"/>
      <c r="D10380" s="127" t="s">
        <v>10911</v>
      </c>
      <c r="E10380" s="128">
        <v>332299</v>
      </c>
    </row>
    <row r="10381" spans="1:5" ht="14.5" x14ac:dyDescent="0.35">
      <c r="A10381" s="127"/>
      <c r="B10381" s="128"/>
      <c r="D10381" s="127" t="s">
        <v>10912</v>
      </c>
      <c r="E10381" s="128">
        <v>103525029</v>
      </c>
    </row>
    <row r="10382" spans="1:5" ht="14.5" x14ac:dyDescent="0.35">
      <c r="A10382" s="127"/>
      <c r="B10382" s="128"/>
      <c r="D10382" s="127" t="s">
        <v>10913</v>
      </c>
      <c r="E10382" s="128">
        <v>1948564</v>
      </c>
    </row>
    <row r="10383" spans="1:5" ht="14.5" x14ac:dyDescent="0.35">
      <c r="A10383" s="127"/>
      <c r="B10383" s="128"/>
      <c r="D10383" s="127" t="s">
        <v>10914</v>
      </c>
      <c r="E10383" s="128">
        <v>2321888</v>
      </c>
    </row>
    <row r="10384" spans="1:5" ht="14.5" x14ac:dyDescent="0.35">
      <c r="A10384" s="127"/>
      <c r="B10384" s="128"/>
      <c r="D10384" s="127" t="s">
        <v>10915</v>
      </c>
      <c r="E10384" s="128">
        <v>44308144.799999997</v>
      </c>
    </row>
    <row r="10385" spans="1:5" ht="14.5" x14ac:dyDescent="0.35">
      <c r="A10385" s="127"/>
      <c r="B10385" s="128"/>
      <c r="D10385" s="127" t="s">
        <v>10916</v>
      </c>
      <c r="E10385" s="128">
        <v>116874</v>
      </c>
    </row>
    <row r="10386" spans="1:5" ht="14.5" x14ac:dyDescent="0.35">
      <c r="A10386" s="127"/>
      <c r="B10386" s="128"/>
      <c r="D10386" s="127" t="s">
        <v>10917</v>
      </c>
      <c r="E10386" s="128">
        <v>66885091.289999999</v>
      </c>
    </row>
    <row r="10387" spans="1:5" ht="14.5" x14ac:dyDescent="0.35">
      <c r="A10387" s="127"/>
      <c r="B10387" s="128"/>
      <c r="D10387" s="127" t="s">
        <v>10918</v>
      </c>
      <c r="E10387" s="128">
        <v>6639214</v>
      </c>
    </row>
    <row r="10388" spans="1:5" ht="14.5" x14ac:dyDescent="0.35">
      <c r="A10388" s="127"/>
      <c r="B10388" s="128"/>
      <c r="D10388" s="127" t="s">
        <v>10919</v>
      </c>
      <c r="E10388" s="128">
        <v>1037560</v>
      </c>
    </row>
    <row r="10389" spans="1:5" ht="14.5" x14ac:dyDescent="0.35">
      <c r="A10389" s="127"/>
      <c r="B10389" s="128"/>
      <c r="D10389" s="127" t="s">
        <v>10920</v>
      </c>
      <c r="E10389" s="128">
        <v>18743978.239999998</v>
      </c>
    </row>
    <row r="10390" spans="1:5" ht="14.5" x14ac:dyDescent="0.35">
      <c r="A10390" s="127"/>
      <c r="B10390" s="128"/>
      <c r="D10390" s="127" t="s">
        <v>10921</v>
      </c>
      <c r="E10390" s="128">
        <v>9215703.6400000006</v>
      </c>
    </row>
    <row r="10391" spans="1:5" ht="14.5" x14ac:dyDescent="0.35">
      <c r="A10391" s="127"/>
      <c r="B10391" s="128"/>
      <c r="D10391" s="127" t="s">
        <v>10922</v>
      </c>
      <c r="E10391" s="128">
        <v>414521.05</v>
      </c>
    </row>
    <row r="10392" spans="1:5" ht="14.5" x14ac:dyDescent="0.35">
      <c r="A10392" s="127"/>
      <c r="B10392" s="128"/>
      <c r="D10392" s="127" t="s">
        <v>10923</v>
      </c>
      <c r="E10392" s="128">
        <v>202500</v>
      </c>
    </row>
    <row r="10393" spans="1:5" ht="14.5" x14ac:dyDescent="0.35">
      <c r="A10393" s="127"/>
      <c r="B10393" s="128"/>
      <c r="D10393" s="127" t="s">
        <v>44863</v>
      </c>
      <c r="E10393" s="128">
        <v>500000</v>
      </c>
    </row>
    <row r="10394" spans="1:5" ht="14.5" x14ac:dyDescent="0.35">
      <c r="A10394" s="127"/>
      <c r="B10394" s="128"/>
      <c r="D10394" s="127" t="s">
        <v>10924</v>
      </c>
      <c r="E10394" s="128">
        <v>673198</v>
      </c>
    </row>
    <row r="10395" spans="1:5" ht="14.5" x14ac:dyDescent="0.35">
      <c r="A10395" s="127"/>
      <c r="B10395" s="128"/>
      <c r="D10395" s="127" t="s">
        <v>10925</v>
      </c>
      <c r="E10395" s="128">
        <v>268000</v>
      </c>
    </row>
    <row r="10396" spans="1:5" ht="14.5" x14ac:dyDescent="0.35">
      <c r="A10396" s="127"/>
      <c r="B10396" s="128"/>
      <c r="D10396" s="127" t="s">
        <v>10926</v>
      </c>
      <c r="E10396" s="128">
        <v>112000</v>
      </c>
    </row>
    <row r="10397" spans="1:5" ht="14.5" x14ac:dyDescent="0.35">
      <c r="A10397" s="127"/>
      <c r="B10397" s="128"/>
      <c r="D10397" s="127" t="s">
        <v>10927</v>
      </c>
      <c r="E10397" s="128">
        <v>425448</v>
      </c>
    </row>
    <row r="10398" spans="1:5" ht="14.5" x14ac:dyDescent="0.35">
      <c r="A10398" s="127"/>
      <c r="B10398" s="128"/>
      <c r="D10398" s="127" t="s">
        <v>10928</v>
      </c>
      <c r="E10398" s="128">
        <v>202500</v>
      </c>
    </row>
    <row r="10399" spans="1:5" ht="14.5" x14ac:dyDescent="0.35">
      <c r="A10399" s="127"/>
      <c r="B10399" s="128"/>
      <c r="D10399" s="127" t="s">
        <v>10929</v>
      </c>
      <c r="E10399" s="128">
        <v>724836</v>
      </c>
    </row>
    <row r="10400" spans="1:5" ht="14.5" x14ac:dyDescent="0.35">
      <c r="A10400" s="127"/>
      <c r="B10400" s="128"/>
      <c r="D10400" s="127" t="s">
        <v>10930</v>
      </c>
      <c r="E10400" s="128">
        <v>161392</v>
      </c>
    </row>
    <row r="10401" spans="1:5" ht="14.5" x14ac:dyDescent="0.35">
      <c r="A10401" s="127"/>
      <c r="B10401" s="128"/>
      <c r="D10401" s="127" t="s">
        <v>44864</v>
      </c>
      <c r="E10401" s="128">
        <v>500000</v>
      </c>
    </row>
    <row r="10402" spans="1:5" ht="14.5" x14ac:dyDescent="0.35">
      <c r="A10402" s="127"/>
      <c r="B10402" s="128"/>
      <c r="D10402" s="127" t="s">
        <v>47289</v>
      </c>
      <c r="E10402" s="128">
        <v>155737.60000000001</v>
      </c>
    </row>
    <row r="10403" spans="1:5" ht="14.5" x14ac:dyDescent="0.35">
      <c r="A10403" s="127"/>
      <c r="B10403" s="128"/>
      <c r="D10403" s="127" t="s">
        <v>10931</v>
      </c>
      <c r="E10403" s="128">
        <v>795000</v>
      </c>
    </row>
    <row r="10404" spans="1:5" ht="14.5" x14ac:dyDescent="0.35">
      <c r="A10404" s="127"/>
      <c r="B10404" s="128"/>
      <c r="D10404" s="127" t="s">
        <v>10932</v>
      </c>
      <c r="E10404" s="128">
        <v>794999</v>
      </c>
    </row>
    <row r="10405" spans="1:5" ht="14.5" x14ac:dyDescent="0.35">
      <c r="A10405" s="127"/>
      <c r="B10405" s="128"/>
      <c r="D10405" s="127" t="s">
        <v>47290</v>
      </c>
      <c r="E10405" s="128">
        <v>500000</v>
      </c>
    </row>
    <row r="10406" spans="1:5" ht="14.5" x14ac:dyDescent="0.35">
      <c r="A10406" s="127"/>
      <c r="B10406" s="128"/>
      <c r="D10406" s="127" t="s">
        <v>10933</v>
      </c>
      <c r="E10406" s="128">
        <v>769829</v>
      </c>
    </row>
    <row r="10407" spans="1:5" ht="14.5" x14ac:dyDescent="0.35">
      <c r="A10407" s="127"/>
      <c r="B10407" s="128"/>
      <c r="D10407" s="127" t="s">
        <v>10934</v>
      </c>
      <c r="E10407" s="128">
        <v>180116</v>
      </c>
    </row>
    <row r="10408" spans="1:5" ht="14.5" x14ac:dyDescent="0.35">
      <c r="A10408" s="127"/>
      <c r="B10408" s="128"/>
      <c r="D10408" s="127" t="s">
        <v>10935</v>
      </c>
      <c r="E10408" s="128">
        <v>1256709.53</v>
      </c>
    </row>
    <row r="10409" spans="1:5" ht="14.5" x14ac:dyDescent="0.35">
      <c r="A10409" s="127"/>
      <c r="B10409" s="128"/>
      <c r="D10409" s="127" t="s">
        <v>10936</v>
      </c>
      <c r="E10409" s="128">
        <v>679041</v>
      </c>
    </row>
    <row r="10410" spans="1:5" ht="14.5" x14ac:dyDescent="0.35">
      <c r="A10410" s="127"/>
      <c r="B10410" s="128"/>
      <c r="D10410" s="127" t="s">
        <v>52846</v>
      </c>
      <c r="E10410" s="128">
        <v>300000</v>
      </c>
    </row>
    <row r="10411" spans="1:5" ht="14.5" x14ac:dyDescent="0.35">
      <c r="A10411" s="127"/>
      <c r="B10411" s="128"/>
      <c r="D10411" s="127" t="s">
        <v>52847</v>
      </c>
      <c r="E10411" s="128">
        <v>100000</v>
      </c>
    </row>
    <row r="10412" spans="1:5" ht="14.5" x14ac:dyDescent="0.35">
      <c r="A10412" s="127"/>
      <c r="B10412" s="128"/>
      <c r="D10412" s="127" t="s">
        <v>52848</v>
      </c>
      <c r="E10412" s="128">
        <v>100000</v>
      </c>
    </row>
    <row r="10413" spans="1:5" ht="14.5" x14ac:dyDescent="0.35">
      <c r="A10413" s="127"/>
      <c r="B10413" s="128"/>
      <c r="D10413" s="127" t="s">
        <v>10937</v>
      </c>
      <c r="E10413" s="128">
        <v>228698</v>
      </c>
    </row>
    <row r="10414" spans="1:5" ht="14.5" x14ac:dyDescent="0.35">
      <c r="A10414" s="127"/>
      <c r="B10414" s="128"/>
      <c r="D10414" s="127" t="s">
        <v>10938</v>
      </c>
      <c r="E10414" s="128">
        <v>67200</v>
      </c>
    </row>
    <row r="10415" spans="1:5" ht="14.5" x14ac:dyDescent="0.35">
      <c r="A10415" s="127"/>
      <c r="B10415" s="128"/>
      <c r="D10415" s="127" t="s">
        <v>10939</v>
      </c>
      <c r="E10415" s="128">
        <v>220188</v>
      </c>
    </row>
    <row r="10416" spans="1:5" ht="14.5" x14ac:dyDescent="0.35">
      <c r="A10416" s="127"/>
      <c r="B10416" s="128"/>
      <c r="D10416" s="127" t="s">
        <v>10940</v>
      </c>
      <c r="E10416" s="128">
        <v>563088.30000000005</v>
      </c>
    </row>
    <row r="10417" spans="1:5" ht="14.5" x14ac:dyDescent="0.35">
      <c r="A10417" s="127"/>
      <c r="B10417" s="128"/>
      <c r="D10417" s="127" t="s">
        <v>10941</v>
      </c>
      <c r="E10417" s="128">
        <v>79670</v>
      </c>
    </row>
    <row r="10418" spans="1:5" ht="14.5" x14ac:dyDescent="0.35">
      <c r="A10418" s="127"/>
      <c r="B10418" s="128"/>
      <c r="D10418" s="127" t="s">
        <v>10942</v>
      </c>
      <c r="E10418" s="128">
        <v>540185.81000000006</v>
      </c>
    </row>
    <row r="10419" spans="1:5" ht="14.5" x14ac:dyDescent="0.35">
      <c r="A10419" s="127"/>
      <c r="B10419" s="128"/>
      <c r="D10419" s="127" t="s">
        <v>10943</v>
      </c>
      <c r="E10419" s="128">
        <v>200115</v>
      </c>
    </row>
    <row r="10420" spans="1:5" ht="14.5" x14ac:dyDescent="0.35">
      <c r="A10420" s="127"/>
      <c r="B10420" s="128"/>
      <c r="D10420" s="127" t="s">
        <v>10944</v>
      </c>
      <c r="E10420" s="128">
        <v>79500</v>
      </c>
    </row>
    <row r="10421" spans="1:5" ht="14.5" x14ac:dyDescent="0.35">
      <c r="A10421" s="127"/>
      <c r="B10421" s="128"/>
      <c r="D10421" s="127" t="s">
        <v>10945</v>
      </c>
      <c r="E10421" s="128">
        <v>270000</v>
      </c>
    </row>
    <row r="10422" spans="1:5" ht="14.5" x14ac:dyDescent="0.35">
      <c r="A10422" s="127"/>
      <c r="B10422" s="128"/>
      <c r="D10422" s="127" t="s">
        <v>10946</v>
      </c>
      <c r="E10422" s="128">
        <v>128779</v>
      </c>
    </row>
    <row r="10423" spans="1:5" ht="14.5" x14ac:dyDescent="0.35">
      <c r="A10423" s="127"/>
      <c r="B10423" s="128"/>
      <c r="D10423" s="127" t="s">
        <v>10947</v>
      </c>
      <c r="E10423" s="128">
        <v>24000</v>
      </c>
    </row>
    <row r="10424" spans="1:5" ht="14.5" x14ac:dyDescent="0.35">
      <c r="A10424" s="127"/>
      <c r="B10424" s="128"/>
      <c r="D10424" s="127" t="s">
        <v>10948</v>
      </c>
      <c r="E10424" s="128">
        <v>65575</v>
      </c>
    </row>
    <row r="10425" spans="1:5" ht="14.5" x14ac:dyDescent="0.35">
      <c r="A10425" s="127"/>
      <c r="B10425" s="128"/>
      <c r="D10425" s="127" t="s">
        <v>44865</v>
      </c>
      <c r="E10425" s="128">
        <v>460000</v>
      </c>
    </row>
    <row r="10426" spans="1:5" ht="14.5" x14ac:dyDescent="0.35">
      <c r="A10426" s="127"/>
      <c r="B10426" s="128"/>
      <c r="D10426" s="127" t="s">
        <v>47291</v>
      </c>
      <c r="E10426" s="128">
        <v>78969.06</v>
      </c>
    </row>
    <row r="10427" spans="1:5" ht="14.5" x14ac:dyDescent="0.35">
      <c r="A10427" s="127"/>
      <c r="B10427" s="128"/>
      <c r="D10427" s="127" t="s">
        <v>47292</v>
      </c>
      <c r="E10427" s="128">
        <v>500000</v>
      </c>
    </row>
    <row r="10428" spans="1:5" ht="14.5" x14ac:dyDescent="0.35">
      <c r="A10428" s="127"/>
      <c r="B10428" s="128"/>
      <c r="D10428" s="127" t="s">
        <v>44866</v>
      </c>
      <c r="E10428" s="128">
        <v>202971.55</v>
      </c>
    </row>
    <row r="10429" spans="1:5" ht="14.5" x14ac:dyDescent="0.35">
      <c r="A10429" s="127"/>
      <c r="B10429" s="128"/>
      <c r="D10429" s="256"/>
      <c r="E10429" s="257"/>
    </row>
    <row r="10430" spans="1:5" ht="14.5" x14ac:dyDescent="0.35">
      <c r="A10430" s="127"/>
      <c r="B10430" s="128"/>
      <c r="D10430" s="256"/>
      <c r="E10430" s="257"/>
    </row>
    <row r="10431" spans="1:5" ht="14.5" x14ac:dyDescent="0.35">
      <c r="A10431" s="127"/>
      <c r="B10431" s="128"/>
      <c r="D10431" s="256"/>
      <c r="E10431" s="257"/>
    </row>
    <row r="10432" spans="1:5" ht="14.5" x14ac:dyDescent="0.35">
      <c r="A10432" s="127"/>
      <c r="B10432" s="128"/>
      <c r="D10432" s="256"/>
      <c r="E10432" s="257"/>
    </row>
    <row r="10433" spans="1:5" ht="14.5" x14ac:dyDescent="0.35">
      <c r="A10433" s="127"/>
      <c r="B10433" s="128"/>
      <c r="D10433" s="256"/>
      <c r="E10433" s="257"/>
    </row>
    <row r="10434" spans="1:5" ht="14.5" x14ac:dyDescent="0.35">
      <c r="A10434" s="127"/>
      <c r="B10434" s="128"/>
      <c r="D10434" s="256"/>
      <c r="E10434" s="257"/>
    </row>
    <row r="10435" spans="1:5" ht="14.5" x14ac:dyDescent="0.35">
      <c r="A10435" s="127"/>
      <c r="B10435" s="128"/>
      <c r="D10435" s="256"/>
      <c r="E10435" s="257"/>
    </row>
    <row r="10436" spans="1:5" ht="14.5" x14ac:dyDescent="0.35">
      <c r="A10436" s="127"/>
      <c r="B10436" s="128"/>
      <c r="D10436" s="256"/>
      <c r="E10436" s="257"/>
    </row>
    <row r="10437" spans="1:5" ht="14.5" x14ac:dyDescent="0.35">
      <c r="A10437" s="127"/>
      <c r="B10437" s="128"/>
      <c r="D10437" s="256"/>
      <c r="E10437" s="257"/>
    </row>
    <row r="10438" spans="1:5" ht="14.5" x14ac:dyDescent="0.35">
      <c r="A10438" s="127"/>
      <c r="B10438" s="128"/>
      <c r="D10438" s="256"/>
      <c r="E10438" s="257"/>
    </row>
    <row r="10439" spans="1:5" ht="14.5" x14ac:dyDescent="0.35">
      <c r="A10439" s="127"/>
      <c r="B10439" s="128"/>
      <c r="D10439" s="256"/>
      <c r="E10439" s="257"/>
    </row>
    <row r="10440" spans="1:5" ht="14.5" x14ac:dyDescent="0.35">
      <c r="A10440" s="127"/>
      <c r="B10440" s="128"/>
      <c r="D10440" s="256"/>
      <c r="E10440" s="257"/>
    </row>
    <row r="10441" spans="1:5" ht="14.5" x14ac:dyDescent="0.35">
      <c r="A10441" s="127"/>
      <c r="B10441" s="128"/>
      <c r="D10441" s="256"/>
      <c r="E10441" s="257"/>
    </row>
    <row r="10442" spans="1:5" ht="14.5" x14ac:dyDescent="0.35">
      <c r="A10442" s="127"/>
      <c r="B10442" s="128"/>
      <c r="D10442" s="256"/>
      <c r="E10442" s="257"/>
    </row>
    <row r="10443" spans="1:5" ht="14.5" x14ac:dyDescent="0.35">
      <c r="A10443" s="127"/>
      <c r="B10443" s="128"/>
      <c r="D10443" s="256"/>
      <c r="E10443" s="257"/>
    </row>
    <row r="10444" spans="1:5" ht="14.5" x14ac:dyDescent="0.35">
      <c r="A10444" s="127"/>
      <c r="B10444" s="128"/>
      <c r="D10444" s="256"/>
      <c r="E10444" s="257"/>
    </row>
    <row r="10445" spans="1:5" ht="14.5" x14ac:dyDescent="0.35">
      <c r="A10445" s="127"/>
      <c r="B10445" s="128"/>
      <c r="D10445" s="256"/>
      <c r="E10445" s="257"/>
    </row>
    <row r="10446" spans="1:5" ht="14.5" x14ac:dyDescent="0.35">
      <c r="A10446" s="127"/>
      <c r="B10446" s="128"/>
      <c r="D10446" s="256"/>
      <c r="E10446" s="257"/>
    </row>
    <row r="10447" spans="1:5" ht="14.5" x14ac:dyDescent="0.35">
      <c r="A10447" s="127"/>
      <c r="B10447" s="128"/>
      <c r="D10447" s="256"/>
      <c r="E10447" s="257"/>
    </row>
    <row r="10448" spans="1:5" ht="14.5" x14ac:dyDescent="0.35">
      <c r="A10448" s="127"/>
      <c r="B10448" s="128"/>
      <c r="D10448" s="256"/>
      <c r="E10448" s="257"/>
    </row>
    <row r="10449" spans="1:5" ht="14.5" x14ac:dyDescent="0.35">
      <c r="A10449" s="127"/>
      <c r="B10449" s="128"/>
      <c r="D10449" s="256"/>
      <c r="E10449" s="257"/>
    </row>
    <row r="10450" spans="1:5" ht="14.5" x14ac:dyDescent="0.35">
      <c r="A10450" s="127"/>
      <c r="B10450" s="128"/>
      <c r="D10450" s="256"/>
      <c r="E10450" s="257"/>
    </row>
    <row r="10451" spans="1:5" ht="14.5" x14ac:dyDescent="0.35">
      <c r="A10451" s="127"/>
      <c r="B10451" s="128"/>
      <c r="D10451" s="256"/>
      <c r="E10451" s="257"/>
    </row>
    <row r="10452" spans="1:5" ht="14.5" x14ac:dyDescent="0.35">
      <c r="A10452" s="127"/>
      <c r="B10452" s="128"/>
      <c r="D10452" s="256"/>
      <c r="E10452" s="257"/>
    </row>
    <row r="10453" spans="1:5" ht="14.5" x14ac:dyDescent="0.35">
      <c r="A10453" s="127"/>
      <c r="B10453" s="128"/>
      <c r="D10453" s="256"/>
      <c r="E10453" s="257"/>
    </row>
    <row r="10454" spans="1:5" ht="14.5" x14ac:dyDescent="0.35">
      <c r="A10454" s="127"/>
      <c r="B10454" s="128"/>
      <c r="D10454" s="256"/>
      <c r="E10454" s="257"/>
    </row>
    <row r="10455" spans="1:5" ht="14.5" x14ac:dyDescent="0.35">
      <c r="A10455" s="127"/>
      <c r="B10455" s="128"/>
      <c r="D10455" s="256"/>
      <c r="E10455" s="257"/>
    </row>
    <row r="10456" spans="1:5" ht="14.5" x14ac:dyDescent="0.35">
      <c r="A10456" s="127"/>
      <c r="B10456" s="128"/>
      <c r="D10456" s="256"/>
      <c r="E10456" s="257"/>
    </row>
    <row r="10457" spans="1:5" ht="14.5" x14ac:dyDescent="0.35">
      <c r="A10457" s="127"/>
      <c r="B10457" s="128"/>
      <c r="D10457" s="256"/>
      <c r="E10457" s="257"/>
    </row>
    <row r="10458" spans="1:5" ht="14.5" x14ac:dyDescent="0.35">
      <c r="A10458" s="127"/>
      <c r="B10458" s="128"/>
      <c r="D10458" s="256"/>
      <c r="E10458" s="257"/>
    </row>
    <row r="10459" spans="1:5" ht="14.5" x14ac:dyDescent="0.35">
      <c r="A10459" s="127"/>
      <c r="B10459" s="128"/>
      <c r="D10459" s="256"/>
      <c r="E10459" s="257"/>
    </row>
    <row r="10460" spans="1:5" ht="14.5" x14ac:dyDescent="0.35">
      <c r="A10460" s="127"/>
      <c r="B10460" s="128"/>
      <c r="D10460" s="256"/>
      <c r="E10460" s="257"/>
    </row>
    <row r="10461" spans="1:5" ht="14.5" x14ac:dyDescent="0.35">
      <c r="A10461" s="127"/>
      <c r="B10461" s="128"/>
      <c r="D10461" s="256"/>
      <c r="E10461" s="257"/>
    </row>
    <row r="10462" spans="1:5" ht="14.5" x14ac:dyDescent="0.35">
      <c r="A10462" s="127"/>
      <c r="B10462" s="128"/>
      <c r="D10462" s="256"/>
      <c r="E10462" s="257"/>
    </row>
    <row r="10463" spans="1:5" ht="14.5" x14ac:dyDescent="0.35">
      <c r="A10463" s="127"/>
      <c r="B10463" s="128"/>
      <c r="D10463" s="256"/>
      <c r="E10463" s="257"/>
    </row>
    <row r="10464" spans="1:5" ht="14.5" x14ac:dyDescent="0.35">
      <c r="A10464" s="127"/>
      <c r="B10464" s="128"/>
      <c r="D10464" s="256"/>
      <c r="E10464" s="257"/>
    </row>
    <row r="10465" spans="1:5" ht="14.5" x14ac:dyDescent="0.35">
      <c r="A10465" s="127"/>
      <c r="B10465" s="128"/>
      <c r="D10465" s="256"/>
      <c r="E10465" s="257"/>
    </row>
    <row r="10466" spans="1:5" ht="14.5" x14ac:dyDescent="0.35">
      <c r="A10466" s="127"/>
      <c r="B10466" s="128"/>
      <c r="D10466" s="256"/>
      <c r="E10466" s="257"/>
    </row>
    <row r="10467" spans="1:5" ht="14.5" x14ac:dyDescent="0.35">
      <c r="A10467" s="127"/>
      <c r="B10467" s="128"/>
      <c r="D10467" s="256"/>
      <c r="E10467" s="257"/>
    </row>
    <row r="10468" spans="1:5" ht="14.5" x14ac:dyDescent="0.35">
      <c r="A10468" s="127"/>
      <c r="B10468" s="128"/>
      <c r="D10468" s="256"/>
      <c r="E10468" s="257"/>
    </row>
    <row r="10469" spans="1:5" ht="14.5" x14ac:dyDescent="0.35">
      <c r="A10469" s="127"/>
      <c r="B10469" s="128"/>
      <c r="D10469" s="256"/>
      <c r="E10469" s="257"/>
    </row>
    <row r="10470" spans="1:5" ht="14.5" x14ac:dyDescent="0.35">
      <c r="A10470" s="127"/>
      <c r="B10470" s="128"/>
      <c r="D10470" s="256"/>
      <c r="E10470" s="257"/>
    </row>
    <row r="10471" spans="1:5" ht="14.5" x14ac:dyDescent="0.35">
      <c r="A10471" s="127"/>
      <c r="B10471" s="128"/>
      <c r="D10471" s="256"/>
      <c r="E10471" s="257"/>
    </row>
    <row r="10472" spans="1:5" ht="14.5" x14ac:dyDescent="0.35">
      <c r="A10472" s="127"/>
      <c r="B10472" s="128"/>
      <c r="D10472" s="256"/>
      <c r="E10472" s="257"/>
    </row>
    <row r="10473" spans="1:5" ht="14.5" x14ac:dyDescent="0.35">
      <c r="A10473" s="127"/>
      <c r="B10473" s="128"/>
      <c r="D10473" s="256"/>
      <c r="E10473" s="257"/>
    </row>
    <row r="10474" spans="1:5" ht="14.5" x14ac:dyDescent="0.35">
      <c r="D10474" s="256"/>
      <c r="E10474" s="257"/>
    </row>
    <row r="10475" spans="1:5" ht="14.5" x14ac:dyDescent="0.35">
      <c r="D10475" s="256"/>
      <c r="E10475" s="257"/>
    </row>
    <row r="10476" spans="1:5" ht="14.5" x14ac:dyDescent="0.35">
      <c r="D10476" s="256"/>
      <c r="E10476" s="257"/>
    </row>
    <row r="10477" spans="1:5" ht="14.5" x14ac:dyDescent="0.35">
      <c r="D10477" s="256"/>
      <c r="E10477" s="257"/>
    </row>
    <row r="10478" spans="1:5" ht="14.5" x14ac:dyDescent="0.35">
      <c r="D10478" s="256"/>
      <c r="E10478" s="257"/>
    </row>
    <row r="10479" spans="1:5" ht="14.5" x14ac:dyDescent="0.35">
      <c r="D10479" s="256"/>
      <c r="E10479" s="257"/>
    </row>
    <row r="10480" spans="1:5" ht="14.5" x14ac:dyDescent="0.35">
      <c r="D10480" s="256"/>
      <c r="E10480" s="257"/>
    </row>
    <row r="10481" spans="4:5" ht="14.5" x14ac:dyDescent="0.35">
      <c r="D10481" s="256"/>
      <c r="E10481" s="257"/>
    </row>
    <row r="10482" spans="4:5" ht="14.5" x14ac:dyDescent="0.35">
      <c r="D10482" s="256"/>
      <c r="E10482" s="257"/>
    </row>
    <row r="10483" spans="4:5" ht="14.5" x14ac:dyDescent="0.35">
      <c r="D10483" s="256"/>
      <c r="E10483" s="257"/>
    </row>
    <row r="10484" spans="4:5" ht="14.5" x14ac:dyDescent="0.35">
      <c r="D10484" s="256"/>
      <c r="E10484" s="257"/>
    </row>
    <row r="10485" spans="4:5" ht="14.5" x14ac:dyDescent="0.35">
      <c r="D10485" s="256"/>
      <c r="E10485" s="257"/>
    </row>
    <row r="10486" spans="4:5" ht="14.5" x14ac:dyDescent="0.35">
      <c r="D10486" s="256"/>
      <c r="E10486" s="257"/>
    </row>
    <row r="10487" spans="4:5" ht="14.5" x14ac:dyDescent="0.35">
      <c r="D10487" s="256"/>
      <c r="E10487" s="257"/>
    </row>
    <row r="10488" spans="4:5" ht="14.5" x14ac:dyDescent="0.35">
      <c r="D10488" s="256"/>
      <c r="E10488" s="257"/>
    </row>
    <row r="10489" spans="4:5" ht="14.5" x14ac:dyDescent="0.35">
      <c r="D10489" s="256"/>
      <c r="E10489" s="257"/>
    </row>
    <row r="10490" spans="4:5" ht="14.5" x14ac:dyDescent="0.35">
      <c r="D10490" s="256"/>
      <c r="E10490" s="257"/>
    </row>
    <row r="10491" spans="4:5" ht="14.5" x14ac:dyDescent="0.35">
      <c r="D10491" s="256"/>
      <c r="E10491" s="257"/>
    </row>
    <row r="10492" spans="4:5" ht="14.5" x14ac:dyDescent="0.35">
      <c r="D10492" s="256"/>
      <c r="E10492" s="257"/>
    </row>
    <row r="10493" spans="4:5" ht="14.5" x14ac:dyDescent="0.35">
      <c r="D10493" s="256"/>
      <c r="E10493" s="257"/>
    </row>
    <row r="10494" spans="4:5" ht="14.5" x14ac:dyDescent="0.35">
      <c r="D10494" s="256"/>
      <c r="E10494" s="257"/>
    </row>
    <row r="10495" spans="4:5" ht="14.5" x14ac:dyDescent="0.35">
      <c r="D10495" s="256"/>
      <c r="E10495" s="257"/>
    </row>
    <row r="10496" spans="4:5" ht="14.5" x14ac:dyDescent="0.35">
      <c r="D10496" s="256"/>
      <c r="E10496" s="257"/>
    </row>
    <row r="10497" spans="4:5" ht="14.5" x14ac:dyDescent="0.35">
      <c r="D10497" s="256"/>
      <c r="E10497" s="257"/>
    </row>
    <row r="10498" spans="4:5" ht="14.5" x14ac:dyDescent="0.35">
      <c r="D10498" s="256"/>
      <c r="E10498" s="257"/>
    </row>
    <row r="10499" spans="4:5" ht="14.5" x14ac:dyDescent="0.35">
      <c r="D10499" s="256"/>
      <c r="E10499" s="257"/>
    </row>
    <row r="10500" spans="4:5" ht="14.5" x14ac:dyDescent="0.35">
      <c r="D10500" s="256"/>
      <c r="E10500" s="257"/>
    </row>
    <row r="10501" spans="4:5" ht="14.5" x14ac:dyDescent="0.35">
      <c r="D10501" s="256"/>
      <c r="E10501" s="257"/>
    </row>
    <row r="10502" spans="4:5" ht="14.5" x14ac:dyDescent="0.35">
      <c r="D10502" s="256"/>
      <c r="E10502" s="257"/>
    </row>
    <row r="10503" spans="4:5" ht="14.5" x14ac:dyDescent="0.35">
      <c r="D10503" s="256"/>
      <c r="E10503" s="257"/>
    </row>
    <row r="10504" spans="4:5" ht="14.5" x14ac:dyDescent="0.35">
      <c r="D10504" s="256"/>
      <c r="E10504" s="257"/>
    </row>
    <row r="10505" spans="4:5" ht="14.5" x14ac:dyDescent="0.35">
      <c r="D10505" s="256"/>
      <c r="E10505" s="257"/>
    </row>
    <row r="10506" spans="4:5" ht="14.5" x14ac:dyDescent="0.35">
      <c r="D10506" s="256"/>
      <c r="E10506" s="257"/>
    </row>
    <row r="10507" spans="4:5" ht="14.5" x14ac:dyDescent="0.35">
      <c r="D10507" s="256"/>
      <c r="E10507" s="257"/>
    </row>
    <row r="10508" spans="4:5" ht="14.5" x14ac:dyDescent="0.35">
      <c r="D10508" s="256"/>
      <c r="E10508" s="257"/>
    </row>
    <row r="10509" spans="4:5" ht="14.5" x14ac:dyDescent="0.35">
      <c r="D10509" s="256"/>
      <c r="E10509" s="257"/>
    </row>
    <row r="10510" spans="4:5" ht="14.5" x14ac:dyDescent="0.35">
      <c r="D10510" s="256"/>
      <c r="E10510" s="257"/>
    </row>
    <row r="10511" spans="4:5" ht="14.5" x14ac:dyDescent="0.35">
      <c r="D10511" s="256"/>
      <c r="E10511" s="257"/>
    </row>
    <row r="10512" spans="4:5" ht="14.5" x14ac:dyDescent="0.35">
      <c r="D10512" s="256"/>
      <c r="E10512" s="257"/>
    </row>
    <row r="10513" spans="4:5" ht="14.5" x14ac:dyDescent="0.35">
      <c r="D10513" s="256"/>
      <c r="E10513" s="257"/>
    </row>
    <row r="10514" spans="4:5" ht="14.5" x14ac:dyDescent="0.35">
      <c r="D10514" s="256"/>
      <c r="E10514" s="257"/>
    </row>
    <row r="10515" spans="4:5" ht="14.5" x14ac:dyDescent="0.35">
      <c r="D10515" s="256"/>
      <c r="E10515" s="257"/>
    </row>
    <row r="10516" spans="4:5" ht="14.5" x14ac:dyDescent="0.35">
      <c r="D10516" s="256"/>
      <c r="E10516" s="257"/>
    </row>
    <row r="10517" spans="4:5" ht="14.5" x14ac:dyDescent="0.35">
      <c r="D10517" s="256"/>
      <c r="E10517" s="257"/>
    </row>
    <row r="10518" spans="4:5" ht="14.5" x14ac:dyDescent="0.35">
      <c r="D10518" s="256"/>
      <c r="E10518" s="257"/>
    </row>
    <row r="10519" spans="4:5" ht="14.5" x14ac:dyDescent="0.35">
      <c r="D10519" s="256"/>
      <c r="E10519" s="257"/>
    </row>
    <row r="10520" spans="4:5" ht="14.5" x14ac:dyDescent="0.35">
      <c r="D10520" s="256"/>
      <c r="E10520" s="257"/>
    </row>
    <row r="10521" spans="4:5" ht="14.5" x14ac:dyDescent="0.35">
      <c r="D10521" s="256"/>
      <c r="E10521" s="257"/>
    </row>
    <row r="10522" spans="4:5" ht="14.5" x14ac:dyDescent="0.35">
      <c r="D10522" s="256"/>
      <c r="E10522" s="257"/>
    </row>
    <row r="10523" spans="4:5" ht="14.5" x14ac:dyDescent="0.35">
      <c r="D10523" s="256"/>
      <c r="E10523" s="257"/>
    </row>
    <row r="10524" spans="4:5" ht="14.5" x14ac:dyDescent="0.35">
      <c r="D10524" s="256"/>
      <c r="E10524" s="257"/>
    </row>
    <row r="10525" spans="4:5" ht="14.5" x14ac:dyDescent="0.35">
      <c r="D10525" s="256"/>
      <c r="E10525" s="257"/>
    </row>
    <row r="10526" spans="4:5" ht="14.5" x14ac:dyDescent="0.35">
      <c r="D10526" s="256"/>
      <c r="E10526" s="257"/>
    </row>
    <row r="10527" spans="4:5" ht="14.5" x14ac:dyDescent="0.35">
      <c r="D10527" s="256"/>
      <c r="E10527" s="257"/>
    </row>
    <row r="10528" spans="4:5" ht="14.5" x14ac:dyDescent="0.35">
      <c r="D10528" s="256"/>
      <c r="E10528" s="257"/>
    </row>
    <row r="10529" spans="4:5" ht="14.5" x14ac:dyDescent="0.35">
      <c r="D10529" s="256"/>
      <c r="E10529" s="257"/>
    </row>
    <row r="10530" spans="4:5" ht="14.5" x14ac:dyDescent="0.35">
      <c r="D10530" s="256"/>
      <c r="E10530" s="257"/>
    </row>
    <row r="10531" spans="4:5" ht="14.5" x14ac:dyDescent="0.35">
      <c r="D10531" s="256"/>
      <c r="E10531" s="257"/>
    </row>
    <row r="10532" spans="4:5" ht="14.5" x14ac:dyDescent="0.35">
      <c r="D10532" s="256"/>
      <c r="E10532" s="257"/>
    </row>
    <row r="10533" spans="4:5" ht="14.5" x14ac:dyDescent="0.35">
      <c r="D10533" s="256"/>
      <c r="E10533" s="257"/>
    </row>
    <row r="10534" spans="4:5" ht="14.5" x14ac:dyDescent="0.35">
      <c r="D10534" s="256"/>
      <c r="E10534" s="257"/>
    </row>
    <row r="10535" spans="4:5" ht="14.5" x14ac:dyDescent="0.35">
      <c r="D10535" s="256"/>
      <c r="E10535" s="257"/>
    </row>
    <row r="10536" spans="4:5" ht="14.5" x14ac:dyDescent="0.35">
      <c r="D10536" s="256"/>
      <c r="E10536" s="257"/>
    </row>
    <row r="10537" spans="4:5" ht="14.5" x14ac:dyDescent="0.35">
      <c r="D10537" s="256"/>
      <c r="E10537" s="257"/>
    </row>
    <row r="10538" spans="4:5" ht="14.5" x14ac:dyDescent="0.35">
      <c r="D10538" s="256"/>
      <c r="E10538" s="257"/>
    </row>
    <row r="10539" spans="4:5" ht="14.5" x14ac:dyDescent="0.35">
      <c r="D10539" s="256"/>
      <c r="E10539" s="257"/>
    </row>
    <row r="10540" spans="4:5" ht="14.5" x14ac:dyDescent="0.35">
      <c r="D10540" s="256"/>
      <c r="E10540" s="257"/>
    </row>
    <row r="10541" spans="4:5" ht="14.5" x14ac:dyDescent="0.35">
      <c r="D10541" s="256"/>
      <c r="E10541" s="257"/>
    </row>
    <row r="10542" spans="4:5" ht="14.5" x14ac:dyDescent="0.35">
      <c r="D10542" s="256"/>
      <c r="E10542" s="257"/>
    </row>
    <row r="10543" spans="4:5" ht="14.5" x14ac:dyDescent="0.35">
      <c r="D10543" s="256"/>
      <c r="E10543" s="257"/>
    </row>
    <row r="10544" spans="4:5" ht="14.5" x14ac:dyDescent="0.35">
      <c r="D10544" s="256"/>
      <c r="E10544" s="257"/>
    </row>
    <row r="10545" spans="4:5" ht="14.5" x14ac:dyDescent="0.35">
      <c r="D10545" s="256"/>
      <c r="E10545" s="257"/>
    </row>
    <row r="10546" spans="4:5" ht="14.5" x14ac:dyDescent="0.35">
      <c r="D10546" s="256"/>
      <c r="E10546" s="257"/>
    </row>
    <row r="10547" spans="4:5" ht="14.5" x14ac:dyDescent="0.35">
      <c r="D10547" s="256"/>
      <c r="E10547" s="257"/>
    </row>
    <row r="10548" spans="4:5" ht="14.5" x14ac:dyDescent="0.35">
      <c r="D10548" s="256"/>
      <c r="E10548" s="257"/>
    </row>
    <row r="10549" spans="4:5" ht="14.5" x14ac:dyDescent="0.35">
      <c r="D10549" s="256"/>
      <c r="E10549" s="257"/>
    </row>
    <row r="10550" spans="4:5" ht="14.5" x14ac:dyDescent="0.35">
      <c r="D10550" s="256"/>
      <c r="E10550" s="257"/>
    </row>
    <row r="10551" spans="4:5" ht="14.5" x14ac:dyDescent="0.35">
      <c r="D10551" s="256"/>
      <c r="E10551" s="257"/>
    </row>
    <row r="10552" spans="4:5" ht="14.5" x14ac:dyDescent="0.35">
      <c r="D10552" s="256"/>
      <c r="E10552" s="257"/>
    </row>
    <row r="10553" spans="4:5" ht="14.5" x14ac:dyDescent="0.35">
      <c r="D10553" s="256"/>
      <c r="E10553" s="257"/>
    </row>
    <row r="10554" spans="4:5" ht="14.5" x14ac:dyDescent="0.35">
      <c r="D10554" s="256"/>
      <c r="E10554" s="257"/>
    </row>
    <row r="10555" spans="4:5" ht="14.5" x14ac:dyDescent="0.35">
      <c r="D10555" s="256"/>
      <c r="E10555" s="257"/>
    </row>
    <row r="10556" spans="4:5" ht="14.5" x14ac:dyDescent="0.35">
      <c r="D10556" s="256"/>
      <c r="E10556" s="257"/>
    </row>
    <row r="10557" spans="4:5" ht="14.5" x14ac:dyDescent="0.35">
      <c r="D10557" s="256"/>
      <c r="E10557" s="257"/>
    </row>
    <row r="10558" spans="4:5" ht="14.5" x14ac:dyDescent="0.35">
      <c r="D10558" s="256"/>
      <c r="E10558" s="257"/>
    </row>
    <row r="10559" spans="4:5" ht="14.5" x14ac:dyDescent="0.35">
      <c r="D10559" s="256"/>
      <c r="E10559" s="257"/>
    </row>
    <row r="10560" spans="4:5" ht="14.5" x14ac:dyDescent="0.35">
      <c r="D10560" s="256"/>
      <c r="E10560" s="257"/>
    </row>
    <row r="10561" spans="4:5" ht="14.5" x14ac:dyDescent="0.35">
      <c r="D10561" s="256"/>
      <c r="E10561" s="257"/>
    </row>
    <row r="10562" spans="4:5" ht="14.5" x14ac:dyDescent="0.35">
      <c r="D10562" s="256"/>
      <c r="E10562" s="257"/>
    </row>
    <row r="10563" spans="4:5" ht="14.5" x14ac:dyDescent="0.35">
      <c r="D10563" s="256"/>
      <c r="E10563" s="257"/>
    </row>
    <row r="10564" spans="4:5" ht="14.5" x14ac:dyDescent="0.35">
      <c r="D10564" s="256"/>
      <c r="E10564" s="257"/>
    </row>
    <row r="10565" spans="4:5" ht="14.5" x14ac:dyDescent="0.35">
      <c r="D10565" s="256"/>
      <c r="E10565" s="257"/>
    </row>
    <row r="10566" spans="4:5" ht="14.5" x14ac:dyDescent="0.35">
      <c r="D10566" s="256"/>
      <c r="E10566" s="257"/>
    </row>
    <row r="10567" spans="4:5" ht="14.5" x14ac:dyDescent="0.35">
      <c r="D10567" s="256"/>
      <c r="E10567" s="257"/>
    </row>
    <row r="10568" spans="4:5" ht="14.5" x14ac:dyDescent="0.35">
      <c r="D10568" s="256"/>
      <c r="E10568" s="257"/>
    </row>
    <row r="10569" spans="4:5" ht="14.5" x14ac:dyDescent="0.35">
      <c r="D10569" s="256"/>
      <c r="E10569" s="257"/>
    </row>
    <row r="10570" spans="4:5" ht="14.5" x14ac:dyDescent="0.35">
      <c r="D10570" s="256"/>
      <c r="E10570" s="257"/>
    </row>
    <row r="10571" spans="4:5" ht="14.5" x14ac:dyDescent="0.35">
      <c r="D10571" s="256"/>
      <c r="E10571" s="257"/>
    </row>
    <row r="10572" spans="4:5" ht="14.5" x14ac:dyDescent="0.35">
      <c r="D10572" s="256"/>
      <c r="E10572" s="257"/>
    </row>
    <row r="10573" spans="4:5" ht="14.5" x14ac:dyDescent="0.35">
      <c r="D10573" s="256"/>
      <c r="E10573" s="257"/>
    </row>
    <row r="10574" spans="4:5" ht="14.5" x14ac:dyDescent="0.35">
      <c r="D10574" s="256"/>
      <c r="E10574" s="257"/>
    </row>
    <row r="10575" spans="4:5" ht="14.5" x14ac:dyDescent="0.35">
      <c r="D10575" s="256"/>
      <c r="E10575" s="257"/>
    </row>
    <row r="10576" spans="4:5" ht="14.5" x14ac:dyDescent="0.35">
      <c r="D10576" s="256"/>
      <c r="E10576" s="257"/>
    </row>
    <row r="10577" spans="4:5" ht="14.5" x14ac:dyDescent="0.35">
      <c r="D10577" s="256"/>
      <c r="E10577" s="257"/>
    </row>
    <row r="10578" spans="4:5" ht="14.5" x14ac:dyDescent="0.35">
      <c r="D10578" s="256"/>
      <c r="E10578" s="257"/>
    </row>
    <row r="10579" spans="4:5" ht="14.5" x14ac:dyDescent="0.35">
      <c r="D10579" s="127"/>
      <c r="E10579" s="128"/>
    </row>
    <row r="10580" spans="4:5" ht="14.5" x14ac:dyDescent="0.35">
      <c r="D10580" s="127"/>
      <c r="E10580" s="128"/>
    </row>
    <row r="10581" spans="4:5" ht="14.5" x14ac:dyDescent="0.35">
      <c r="D10581" s="127"/>
      <c r="E10581" s="128"/>
    </row>
    <row r="10582" spans="4:5" ht="14.5" x14ac:dyDescent="0.35">
      <c r="D10582" s="127"/>
      <c r="E10582" s="128"/>
    </row>
    <row r="10583" spans="4:5" ht="14.5" x14ac:dyDescent="0.35">
      <c r="D10583" s="127"/>
      <c r="E10583" s="128"/>
    </row>
    <row r="10584" spans="4:5" ht="14.5" x14ac:dyDescent="0.35">
      <c r="D10584" s="127"/>
      <c r="E10584" s="128"/>
    </row>
    <row r="10585" spans="4:5" ht="14.5" x14ac:dyDescent="0.35">
      <c r="D10585" s="127"/>
      <c r="E10585" s="128"/>
    </row>
    <row r="10586" spans="4:5" ht="14.5" x14ac:dyDescent="0.35">
      <c r="D10586" s="127"/>
      <c r="E10586" s="128"/>
    </row>
    <row r="10587" spans="4:5" ht="14.5" x14ac:dyDescent="0.35">
      <c r="D10587" s="127"/>
      <c r="E10587" s="128"/>
    </row>
    <row r="10588" spans="4:5" ht="14.5" x14ac:dyDescent="0.35">
      <c r="D10588" s="127"/>
      <c r="E10588" s="128"/>
    </row>
    <row r="10589" spans="4:5" ht="14.5" x14ac:dyDescent="0.35">
      <c r="D10589" s="127"/>
      <c r="E10589" s="128"/>
    </row>
    <row r="10590" spans="4:5" ht="14.5" x14ac:dyDescent="0.35">
      <c r="D10590" s="127"/>
      <c r="E10590" s="128"/>
    </row>
    <row r="10591" spans="4:5" ht="14.5" x14ac:dyDescent="0.35">
      <c r="D10591" s="127"/>
      <c r="E10591" s="128"/>
    </row>
    <row r="10592" spans="4:5" ht="14.5" x14ac:dyDescent="0.35">
      <c r="D10592" s="127"/>
      <c r="E10592" s="128"/>
    </row>
    <row r="10593" spans="4:5" ht="14.5" x14ac:dyDescent="0.35">
      <c r="D10593" s="127"/>
      <c r="E10593" s="128"/>
    </row>
    <row r="10594" spans="4:5" ht="14.5" x14ac:dyDescent="0.35">
      <c r="D10594" s="127"/>
      <c r="E10594" s="128"/>
    </row>
    <row r="10595" spans="4:5" ht="14.5" x14ac:dyDescent="0.35">
      <c r="D10595" s="127"/>
      <c r="E10595" s="128"/>
    </row>
    <row r="10596" spans="4:5" ht="14.5" x14ac:dyDescent="0.35">
      <c r="D10596" s="127"/>
      <c r="E10596" s="128"/>
    </row>
    <row r="10597" spans="4:5" ht="14.5" x14ac:dyDescent="0.35">
      <c r="D10597" s="127"/>
      <c r="E10597" s="128"/>
    </row>
    <row r="10598" spans="4:5" ht="14.5" x14ac:dyDescent="0.35">
      <c r="D10598" s="127"/>
      <c r="E10598" s="128"/>
    </row>
    <row r="10599" spans="4:5" ht="14.5" x14ac:dyDescent="0.35">
      <c r="D10599" s="127"/>
      <c r="E10599" s="128"/>
    </row>
    <row r="10600" spans="4:5" ht="14.5" x14ac:dyDescent="0.35">
      <c r="D10600" s="127"/>
      <c r="E10600" s="128"/>
    </row>
    <row r="10601" spans="4:5" ht="14.5" x14ac:dyDescent="0.35">
      <c r="D10601" s="127"/>
      <c r="E10601" s="128"/>
    </row>
    <row r="10602" spans="4:5" ht="14.5" x14ac:dyDescent="0.35">
      <c r="D10602" s="127"/>
      <c r="E10602" s="128"/>
    </row>
    <row r="10603" spans="4:5" ht="14.5" x14ac:dyDescent="0.35">
      <c r="D10603" s="127"/>
      <c r="E10603" s="128"/>
    </row>
    <row r="10604" spans="4:5" ht="14.5" x14ac:dyDescent="0.35">
      <c r="D10604" s="127"/>
      <c r="E10604" s="128"/>
    </row>
    <row r="10605" spans="4:5" ht="14.5" x14ac:dyDescent="0.35">
      <c r="D10605" s="127"/>
      <c r="E10605" s="128"/>
    </row>
    <row r="10606" spans="4:5" ht="14.5" x14ac:dyDescent="0.35">
      <c r="D10606" s="127"/>
      <c r="E10606" s="128"/>
    </row>
    <row r="10607" spans="4:5" ht="14.5" x14ac:dyDescent="0.35">
      <c r="D10607" s="127"/>
      <c r="E10607" s="128"/>
    </row>
    <row r="10608" spans="4:5" ht="14.5" x14ac:dyDescent="0.35">
      <c r="D10608" s="127"/>
      <c r="E10608" s="128"/>
    </row>
    <row r="10609" spans="4:5" ht="14.5" x14ac:dyDescent="0.35">
      <c r="D10609" s="127"/>
      <c r="E10609" s="128"/>
    </row>
    <row r="10610" spans="4:5" ht="14.5" x14ac:dyDescent="0.35">
      <c r="D10610" s="127"/>
      <c r="E10610" s="128"/>
    </row>
    <row r="10611" spans="4:5" ht="14.5" x14ac:dyDescent="0.35">
      <c r="D10611" s="127"/>
      <c r="E10611" s="128"/>
    </row>
    <row r="10612" spans="4:5" ht="14.5" x14ac:dyDescent="0.35">
      <c r="D10612" s="127"/>
      <c r="E10612" s="128"/>
    </row>
    <row r="10613" spans="4:5" ht="14.5" x14ac:dyDescent="0.35">
      <c r="D10613" s="127"/>
      <c r="E10613" s="128"/>
    </row>
    <row r="10614" spans="4:5" ht="14.5" x14ac:dyDescent="0.35">
      <c r="D10614" s="127"/>
      <c r="E10614" s="128"/>
    </row>
    <row r="10615" spans="4:5" ht="14.5" x14ac:dyDescent="0.35">
      <c r="D10615" s="127"/>
      <c r="E10615" s="128"/>
    </row>
    <row r="10616" spans="4:5" ht="14.5" x14ac:dyDescent="0.35">
      <c r="D10616" s="127"/>
      <c r="E10616" s="128"/>
    </row>
    <row r="10617" spans="4:5" ht="14.5" x14ac:dyDescent="0.35">
      <c r="D10617" s="127"/>
      <c r="E10617" s="128"/>
    </row>
    <row r="10618" spans="4:5" ht="14.5" x14ac:dyDescent="0.35">
      <c r="D10618" s="127"/>
      <c r="E10618" s="128"/>
    </row>
    <row r="10619" spans="4:5" ht="14.5" x14ac:dyDescent="0.35">
      <c r="D10619" s="127"/>
      <c r="E10619" s="128"/>
    </row>
    <row r="10620" spans="4:5" ht="14.5" x14ac:dyDescent="0.35">
      <c r="D10620" s="127"/>
      <c r="E10620" s="128"/>
    </row>
    <row r="10621" spans="4:5" ht="14.5" x14ac:dyDescent="0.35">
      <c r="D10621" s="127"/>
      <c r="E10621" s="128"/>
    </row>
    <row r="10622" spans="4:5" ht="14.5" x14ac:dyDescent="0.35">
      <c r="D10622" s="127"/>
      <c r="E10622" s="128"/>
    </row>
    <row r="10623" spans="4:5" ht="14.5" x14ac:dyDescent="0.35">
      <c r="D10623" s="127"/>
      <c r="E10623" s="128"/>
    </row>
    <row r="10624" spans="4:5" ht="14.5" x14ac:dyDescent="0.35">
      <c r="D10624" s="127"/>
      <c r="E10624" s="128"/>
    </row>
    <row r="10625" spans="4:5" ht="14.5" x14ac:dyDescent="0.35">
      <c r="D10625" s="127"/>
      <c r="E10625" s="128"/>
    </row>
    <row r="10626" spans="4:5" ht="14.5" x14ac:dyDescent="0.35">
      <c r="D10626" s="127"/>
      <c r="E10626" s="128"/>
    </row>
    <row r="10627" spans="4:5" ht="14.5" x14ac:dyDescent="0.35">
      <c r="D10627" s="127"/>
      <c r="E10627" s="128"/>
    </row>
    <row r="10628" spans="4:5" ht="14.5" x14ac:dyDescent="0.35">
      <c r="D10628" s="127"/>
      <c r="E10628" s="128"/>
    </row>
    <row r="10629" spans="4:5" ht="14.5" x14ac:dyDescent="0.35">
      <c r="D10629" s="127"/>
      <c r="E10629" s="128"/>
    </row>
    <row r="10630" spans="4:5" ht="14.5" x14ac:dyDescent="0.35">
      <c r="D10630" s="127"/>
      <c r="E10630" s="128"/>
    </row>
    <row r="10631" spans="4:5" ht="14.5" x14ac:dyDescent="0.35">
      <c r="D10631" s="127"/>
      <c r="E10631" s="128"/>
    </row>
    <row r="10632" spans="4:5" ht="14.5" x14ac:dyDescent="0.35">
      <c r="D10632" s="127"/>
      <c r="E10632" s="128"/>
    </row>
    <row r="10633" spans="4:5" ht="14.5" x14ac:dyDescent="0.35">
      <c r="D10633" s="127"/>
      <c r="E10633" s="128"/>
    </row>
    <row r="10634" spans="4:5" ht="14.5" x14ac:dyDescent="0.35">
      <c r="D10634" s="127"/>
      <c r="E10634" s="128"/>
    </row>
    <row r="10635" spans="4:5" ht="14.5" x14ac:dyDescent="0.35">
      <c r="D10635" s="127"/>
      <c r="E10635" s="128"/>
    </row>
    <row r="10636" spans="4:5" ht="14.5" x14ac:dyDescent="0.35">
      <c r="D10636" s="127"/>
      <c r="E10636" s="128"/>
    </row>
    <row r="10637" spans="4:5" ht="14.5" x14ac:dyDescent="0.35">
      <c r="D10637" s="127"/>
      <c r="E10637" s="128"/>
    </row>
    <row r="10638" spans="4:5" ht="14.5" x14ac:dyDescent="0.35">
      <c r="D10638" s="127"/>
      <c r="E10638" s="128"/>
    </row>
    <row r="10639" spans="4:5" ht="14.5" x14ac:dyDescent="0.35">
      <c r="D10639" s="127"/>
      <c r="E10639" s="128"/>
    </row>
    <row r="10640" spans="4:5" ht="14.5" x14ac:dyDescent="0.35">
      <c r="D10640" s="127"/>
      <c r="E10640" s="128"/>
    </row>
    <row r="10641" spans="4:5" ht="14.5" x14ac:dyDescent="0.35">
      <c r="D10641" s="127"/>
      <c r="E10641" s="128"/>
    </row>
    <row r="10642" spans="4:5" ht="14.5" x14ac:dyDescent="0.35">
      <c r="D10642" s="127"/>
      <c r="E10642" s="128"/>
    </row>
    <row r="10643" spans="4:5" ht="14.5" x14ac:dyDescent="0.35">
      <c r="D10643" s="127"/>
      <c r="E10643" s="128"/>
    </row>
    <row r="10644" spans="4:5" ht="14.5" x14ac:dyDescent="0.35">
      <c r="D10644" s="127"/>
      <c r="E10644" s="128"/>
    </row>
    <row r="10645" spans="4:5" ht="14.5" x14ac:dyDescent="0.35">
      <c r="D10645" s="127"/>
      <c r="E10645" s="128"/>
    </row>
    <row r="10646" spans="4:5" ht="14.5" x14ac:dyDescent="0.35">
      <c r="D10646" s="127"/>
      <c r="E10646" s="128"/>
    </row>
    <row r="10647" spans="4:5" ht="14.5" x14ac:dyDescent="0.35">
      <c r="D10647" s="127"/>
      <c r="E10647" s="128"/>
    </row>
    <row r="10648" spans="4:5" ht="14.5" x14ac:dyDescent="0.35">
      <c r="D10648" s="127"/>
      <c r="E10648" s="128"/>
    </row>
    <row r="10649" spans="4:5" ht="14.5" x14ac:dyDescent="0.35">
      <c r="D10649" s="127"/>
      <c r="E10649" s="128"/>
    </row>
    <row r="10650" spans="4:5" ht="14.5" x14ac:dyDescent="0.35">
      <c r="D10650" s="127"/>
      <c r="E10650" s="128"/>
    </row>
    <row r="10651" spans="4:5" ht="14.5" x14ac:dyDescent="0.35">
      <c r="D10651" s="127"/>
      <c r="E10651" s="128"/>
    </row>
    <row r="10652" spans="4:5" ht="14.5" x14ac:dyDescent="0.35">
      <c r="D10652" s="127"/>
      <c r="E10652" s="128"/>
    </row>
    <row r="10653" spans="4:5" ht="14.5" x14ac:dyDescent="0.35">
      <c r="D10653" s="127"/>
      <c r="E10653" s="128"/>
    </row>
    <row r="10654" spans="4:5" ht="14.5" x14ac:dyDescent="0.35">
      <c r="D10654" s="127"/>
      <c r="E10654" s="128"/>
    </row>
    <row r="10655" spans="4:5" ht="14.5" x14ac:dyDescent="0.35">
      <c r="D10655" s="127"/>
      <c r="E10655" s="128"/>
    </row>
    <row r="10656" spans="4:5" ht="14.5" x14ac:dyDescent="0.35">
      <c r="D10656" s="127"/>
      <c r="E10656" s="128"/>
    </row>
    <row r="10657" spans="4:5" ht="14.5" x14ac:dyDescent="0.35">
      <c r="D10657" s="127"/>
      <c r="E10657" s="128"/>
    </row>
    <row r="10658" spans="4:5" ht="14.5" x14ac:dyDescent="0.35">
      <c r="D10658" s="127"/>
      <c r="E10658" s="128"/>
    </row>
    <row r="10659" spans="4:5" ht="14.5" x14ac:dyDescent="0.35">
      <c r="D10659" s="127"/>
      <c r="E10659" s="128"/>
    </row>
    <row r="10660" spans="4:5" ht="14.5" x14ac:dyDescent="0.35">
      <c r="D10660" s="127"/>
      <c r="E10660" s="128"/>
    </row>
    <row r="10661" spans="4:5" ht="14.5" x14ac:dyDescent="0.35">
      <c r="D10661" s="127"/>
      <c r="E10661" s="128"/>
    </row>
    <row r="10662" spans="4:5" ht="14.5" x14ac:dyDescent="0.35">
      <c r="D10662" s="127"/>
      <c r="E10662" s="128"/>
    </row>
    <row r="10663" spans="4:5" ht="14.5" x14ac:dyDescent="0.35">
      <c r="D10663" s="127"/>
      <c r="E10663" s="128"/>
    </row>
    <row r="10664" spans="4:5" ht="14.5" x14ac:dyDescent="0.35">
      <c r="D10664" s="127"/>
      <c r="E10664" s="128"/>
    </row>
    <row r="10665" spans="4:5" ht="14.5" x14ac:dyDescent="0.35">
      <c r="D10665" s="127"/>
      <c r="E10665" s="128"/>
    </row>
    <row r="10666" spans="4:5" ht="14.5" x14ac:dyDescent="0.35">
      <c r="D10666" s="127"/>
      <c r="E10666" s="128"/>
    </row>
    <row r="10667" spans="4:5" ht="14.5" x14ac:dyDescent="0.35">
      <c r="D10667" s="127"/>
      <c r="E10667" s="128"/>
    </row>
    <row r="10668" spans="4:5" ht="14.5" x14ac:dyDescent="0.35">
      <c r="D10668" s="127"/>
      <c r="E10668" s="128"/>
    </row>
    <row r="10669" spans="4:5" ht="14.5" x14ac:dyDescent="0.35">
      <c r="D10669" s="127"/>
      <c r="E10669" s="128"/>
    </row>
    <row r="10670" spans="4:5" ht="14.5" x14ac:dyDescent="0.35">
      <c r="D10670" s="127"/>
      <c r="E10670" s="128"/>
    </row>
    <row r="10671" spans="4:5" ht="14.5" x14ac:dyDescent="0.35">
      <c r="D10671" s="127"/>
      <c r="E10671" s="128"/>
    </row>
    <row r="10672" spans="4:5" ht="14.5" x14ac:dyDescent="0.35">
      <c r="D10672" s="127"/>
      <c r="E10672" s="128"/>
    </row>
    <row r="10673" spans="4:5" ht="14.5" x14ac:dyDescent="0.35">
      <c r="D10673" s="127"/>
      <c r="E10673" s="128"/>
    </row>
    <row r="10674" spans="4:5" ht="14.5" x14ac:dyDescent="0.35">
      <c r="D10674" s="127"/>
      <c r="E10674" s="128"/>
    </row>
    <row r="10675" spans="4:5" ht="14.5" x14ac:dyDescent="0.35">
      <c r="D10675" s="127"/>
      <c r="E10675" s="128"/>
    </row>
    <row r="10676" spans="4:5" ht="14.5" x14ac:dyDescent="0.35">
      <c r="D10676" s="127"/>
      <c r="E10676" s="128"/>
    </row>
    <row r="10677" spans="4:5" ht="14.5" x14ac:dyDescent="0.35">
      <c r="D10677" s="127"/>
      <c r="E10677" s="128"/>
    </row>
    <row r="10678" spans="4:5" ht="14.5" x14ac:dyDescent="0.35">
      <c r="D10678" s="127"/>
      <c r="E10678" s="128"/>
    </row>
    <row r="10679" spans="4:5" ht="14.5" x14ac:dyDescent="0.35">
      <c r="D10679" s="127"/>
      <c r="E10679" s="128"/>
    </row>
    <row r="10680" spans="4:5" ht="14.5" x14ac:dyDescent="0.35">
      <c r="D10680" s="127"/>
      <c r="E10680" s="128"/>
    </row>
    <row r="10681" spans="4:5" ht="14.5" x14ac:dyDescent="0.35">
      <c r="D10681" s="127"/>
      <c r="E10681" s="128"/>
    </row>
    <row r="10682" spans="4:5" ht="14.5" x14ac:dyDescent="0.35">
      <c r="D10682" s="127"/>
      <c r="E10682" s="128"/>
    </row>
    <row r="10683" spans="4:5" ht="14.5" x14ac:dyDescent="0.35">
      <c r="D10683" s="127"/>
      <c r="E10683" s="128"/>
    </row>
    <row r="10684" spans="4:5" ht="14.5" x14ac:dyDescent="0.35">
      <c r="D10684" s="127"/>
      <c r="E10684" s="128"/>
    </row>
    <row r="10685" spans="4:5" ht="14.5" x14ac:dyDescent="0.35">
      <c r="D10685" s="127"/>
      <c r="E10685" s="128"/>
    </row>
    <row r="10686" spans="4:5" ht="14.5" x14ac:dyDescent="0.35">
      <c r="D10686" s="127"/>
      <c r="E10686" s="128"/>
    </row>
    <row r="10687" spans="4:5" ht="14.5" x14ac:dyDescent="0.35">
      <c r="D10687" s="127"/>
      <c r="E10687" s="128"/>
    </row>
    <row r="10688" spans="4:5" ht="14.5" x14ac:dyDescent="0.35">
      <c r="D10688" s="127"/>
      <c r="E10688" s="128"/>
    </row>
    <row r="10689" spans="4:5" ht="14.5" x14ac:dyDescent="0.35">
      <c r="D10689" s="127"/>
      <c r="E10689" s="128"/>
    </row>
    <row r="10690" spans="4:5" ht="14.5" x14ac:dyDescent="0.35">
      <c r="D10690" s="127"/>
      <c r="E10690" s="128"/>
    </row>
    <row r="10691" spans="4:5" ht="14.5" x14ac:dyDescent="0.35">
      <c r="D10691" s="127"/>
      <c r="E10691" s="128"/>
    </row>
    <row r="10692" spans="4:5" ht="14.5" x14ac:dyDescent="0.35">
      <c r="D10692" s="127"/>
      <c r="E10692" s="128"/>
    </row>
    <row r="10693" spans="4:5" ht="14.5" x14ac:dyDescent="0.35">
      <c r="D10693" s="127"/>
      <c r="E10693" s="128"/>
    </row>
    <row r="10694" spans="4:5" ht="14.5" x14ac:dyDescent="0.35">
      <c r="D10694" s="127"/>
      <c r="E10694" s="128"/>
    </row>
    <row r="10695" spans="4:5" ht="14.5" x14ac:dyDescent="0.35">
      <c r="D10695" s="127"/>
      <c r="E10695" s="128"/>
    </row>
    <row r="10696" spans="4:5" ht="14.5" x14ac:dyDescent="0.35">
      <c r="D10696" s="127"/>
      <c r="E10696" s="128"/>
    </row>
    <row r="10697" spans="4:5" ht="14.5" x14ac:dyDescent="0.35">
      <c r="D10697" s="127"/>
      <c r="E10697" s="128"/>
    </row>
    <row r="10698" spans="4:5" ht="14.5" x14ac:dyDescent="0.35">
      <c r="D10698" s="127"/>
      <c r="E10698" s="128"/>
    </row>
    <row r="10699" spans="4:5" ht="14.5" x14ac:dyDescent="0.35">
      <c r="D10699" s="127"/>
      <c r="E10699" s="128"/>
    </row>
    <row r="10700" spans="4:5" ht="14.5" x14ac:dyDescent="0.35">
      <c r="D10700" s="127"/>
      <c r="E10700" s="128"/>
    </row>
    <row r="10701" spans="4:5" ht="14.5" x14ac:dyDescent="0.35">
      <c r="D10701" s="127"/>
      <c r="E10701" s="128"/>
    </row>
    <row r="10702" spans="4:5" ht="14.5" x14ac:dyDescent="0.35">
      <c r="D10702" s="127"/>
      <c r="E10702" s="128"/>
    </row>
    <row r="10703" spans="4:5" ht="14.5" x14ac:dyDescent="0.35">
      <c r="D10703" s="127"/>
      <c r="E10703" s="128"/>
    </row>
    <row r="10704" spans="4:5" ht="14.5" x14ac:dyDescent="0.35">
      <c r="D10704" s="127"/>
      <c r="E10704" s="128"/>
    </row>
    <row r="10705" spans="4:5" ht="14.5" x14ac:dyDescent="0.35">
      <c r="D10705" s="127"/>
      <c r="E10705" s="128"/>
    </row>
    <row r="10706" spans="4:5" ht="14.5" x14ac:dyDescent="0.35">
      <c r="D10706" s="127"/>
      <c r="E10706" s="128"/>
    </row>
    <row r="10707" spans="4:5" ht="14.5" x14ac:dyDescent="0.35">
      <c r="D10707" s="127"/>
      <c r="E10707" s="128"/>
    </row>
    <row r="10708" spans="4:5" ht="14.5" x14ac:dyDescent="0.35">
      <c r="D10708" s="127"/>
      <c r="E10708" s="128"/>
    </row>
    <row r="10709" spans="4:5" ht="14.5" x14ac:dyDescent="0.35">
      <c r="D10709" s="127"/>
      <c r="E10709" s="128"/>
    </row>
    <row r="10710" spans="4:5" ht="14.5" x14ac:dyDescent="0.35">
      <c r="D10710" s="127"/>
      <c r="E10710" s="128"/>
    </row>
    <row r="10711" spans="4:5" ht="14.5" x14ac:dyDescent="0.35">
      <c r="D10711" s="127"/>
      <c r="E10711" s="128"/>
    </row>
    <row r="10712" spans="4:5" ht="14.5" x14ac:dyDescent="0.35">
      <c r="D10712" s="127"/>
      <c r="E10712" s="128"/>
    </row>
    <row r="10713" spans="4:5" ht="14.5" x14ac:dyDescent="0.35">
      <c r="D10713" s="127"/>
      <c r="E10713" s="128"/>
    </row>
    <row r="10714" spans="4:5" ht="14.5" x14ac:dyDescent="0.35">
      <c r="D10714" s="127"/>
      <c r="E10714" s="128"/>
    </row>
    <row r="10715" spans="4:5" ht="14.5" x14ac:dyDescent="0.35">
      <c r="D10715" s="127"/>
      <c r="E10715" s="128"/>
    </row>
    <row r="10716" spans="4:5" ht="14.5" x14ac:dyDescent="0.35">
      <c r="D10716" s="127"/>
      <c r="E10716" s="128"/>
    </row>
    <row r="10717" spans="4:5" ht="14.5" x14ac:dyDescent="0.35">
      <c r="D10717" s="127"/>
      <c r="E10717" s="128"/>
    </row>
    <row r="10718" spans="4:5" ht="14.5" x14ac:dyDescent="0.35">
      <c r="D10718" s="127"/>
      <c r="E10718" s="128"/>
    </row>
    <row r="10719" spans="4:5" ht="14.5" x14ac:dyDescent="0.35">
      <c r="D10719" s="127"/>
      <c r="E10719" s="128"/>
    </row>
    <row r="10720" spans="4:5" ht="14.5" x14ac:dyDescent="0.35">
      <c r="D10720" s="127"/>
      <c r="E10720" s="128"/>
    </row>
    <row r="10721" spans="4:5" ht="14.5" x14ac:dyDescent="0.35">
      <c r="D10721" s="127"/>
      <c r="E10721" s="128"/>
    </row>
    <row r="10722" spans="4:5" ht="14.5" x14ac:dyDescent="0.35">
      <c r="D10722" s="127"/>
      <c r="E10722" s="128"/>
    </row>
    <row r="10723" spans="4:5" ht="14.5" x14ac:dyDescent="0.35">
      <c r="D10723" s="127"/>
      <c r="E10723" s="128"/>
    </row>
    <row r="10724" spans="4:5" ht="14.5" x14ac:dyDescent="0.35">
      <c r="D10724" s="127"/>
      <c r="E10724" s="128"/>
    </row>
    <row r="10725" spans="4:5" ht="14.5" x14ac:dyDescent="0.35">
      <c r="D10725" s="127"/>
      <c r="E10725" s="128"/>
    </row>
    <row r="10726" spans="4:5" ht="14.5" x14ac:dyDescent="0.35">
      <c r="D10726" s="127"/>
      <c r="E10726" s="128"/>
    </row>
    <row r="10727" spans="4:5" ht="14.5" x14ac:dyDescent="0.35">
      <c r="D10727" s="127"/>
      <c r="E10727" s="128"/>
    </row>
    <row r="10728" spans="4:5" ht="14.5" x14ac:dyDescent="0.35">
      <c r="D10728" s="127"/>
      <c r="E10728" s="128"/>
    </row>
    <row r="10729" spans="4:5" ht="14.5" x14ac:dyDescent="0.35">
      <c r="D10729" s="127"/>
      <c r="E10729" s="128"/>
    </row>
    <row r="10730" spans="4:5" ht="14.5" x14ac:dyDescent="0.35">
      <c r="D10730" s="127"/>
      <c r="E10730" s="128"/>
    </row>
    <row r="10731" spans="4:5" ht="14.5" x14ac:dyDescent="0.35">
      <c r="D10731" s="127"/>
      <c r="E10731" s="128"/>
    </row>
    <row r="10732" spans="4:5" ht="14.5" x14ac:dyDescent="0.35">
      <c r="D10732" s="127"/>
      <c r="E10732" s="128"/>
    </row>
    <row r="10733" spans="4:5" ht="14.5" x14ac:dyDescent="0.35">
      <c r="D10733" s="127"/>
      <c r="E10733" s="128"/>
    </row>
    <row r="10734" spans="4:5" ht="14.5" x14ac:dyDescent="0.35">
      <c r="D10734" s="127"/>
      <c r="E10734" s="128"/>
    </row>
    <row r="10735" spans="4:5" ht="14.5" x14ac:dyDescent="0.35">
      <c r="D10735" s="127"/>
      <c r="E10735" s="128"/>
    </row>
    <row r="10736" spans="4:5" ht="14.5" x14ac:dyDescent="0.35">
      <c r="D10736" s="127"/>
      <c r="E10736" s="128"/>
    </row>
    <row r="10737" spans="4:5" ht="14.5" x14ac:dyDescent="0.35">
      <c r="D10737" s="127"/>
      <c r="E10737" s="128"/>
    </row>
    <row r="10738" spans="4:5" ht="14.5" x14ac:dyDescent="0.35">
      <c r="D10738" s="127"/>
      <c r="E10738" s="128"/>
    </row>
    <row r="10739" spans="4:5" ht="14.5" x14ac:dyDescent="0.35">
      <c r="D10739" s="127"/>
      <c r="E10739" s="128"/>
    </row>
    <row r="10740" spans="4:5" ht="14.5" x14ac:dyDescent="0.35">
      <c r="D10740" s="127"/>
      <c r="E10740" s="128"/>
    </row>
    <row r="10741" spans="4:5" ht="14.5" x14ac:dyDescent="0.35">
      <c r="D10741" s="127"/>
      <c r="E10741" s="128"/>
    </row>
    <row r="10742" spans="4:5" ht="14.5" x14ac:dyDescent="0.35">
      <c r="D10742" s="127"/>
      <c r="E10742" s="128"/>
    </row>
    <row r="10743" spans="4:5" ht="14.5" x14ac:dyDescent="0.35">
      <c r="D10743" s="127"/>
      <c r="E10743" s="128"/>
    </row>
    <row r="10744" spans="4:5" ht="14.5" x14ac:dyDescent="0.35">
      <c r="D10744" s="127"/>
      <c r="E10744" s="128"/>
    </row>
    <row r="10745" spans="4:5" ht="14.5" x14ac:dyDescent="0.35">
      <c r="D10745" s="127"/>
      <c r="E10745" s="128"/>
    </row>
    <row r="10746" spans="4:5" ht="14.5" x14ac:dyDescent="0.35">
      <c r="D10746" s="127"/>
      <c r="E10746" s="128"/>
    </row>
    <row r="10747" spans="4:5" ht="14.5" x14ac:dyDescent="0.35">
      <c r="D10747" s="127"/>
      <c r="E10747" s="128"/>
    </row>
    <row r="10748" spans="4:5" ht="14.5" x14ac:dyDescent="0.35">
      <c r="D10748" s="127"/>
      <c r="E10748" s="128"/>
    </row>
    <row r="10749" spans="4:5" ht="14.5" x14ac:dyDescent="0.35">
      <c r="D10749" s="127"/>
      <c r="E10749" s="128"/>
    </row>
    <row r="10750" spans="4:5" ht="14.5" x14ac:dyDescent="0.35">
      <c r="D10750" s="127"/>
      <c r="E10750" s="128"/>
    </row>
    <row r="10751" spans="4:5" ht="14.5" x14ac:dyDescent="0.35">
      <c r="D10751" s="127"/>
      <c r="E10751" s="128"/>
    </row>
    <row r="10752" spans="4:5" ht="14.5" x14ac:dyDescent="0.35">
      <c r="D10752" s="127"/>
      <c r="E10752" s="128"/>
    </row>
    <row r="10753" spans="4:5" ht="14.5" x14ac:dyDescent="0.35">
      <c r="D10753" s="127"/>
      <c r="E10753" s="128"/>
    </row>
    <row r="10754" spans="4:5" ht="14.5" x14ac:dyDescent="0.35">
      <c r="D10754" s="127"/>
      <c r="E10754" s="128"/>
    </row>
    <row r="10755" spans="4:5" ht="14.5" x14ac:dyDescent="0.35">
      <c r="D10755" s="127"/>
      <c r="E10755" s="128"/>
    </row>
    <row r="10756" spans="4:5" ht="14.5" x14ac:dyDescent="0.35">
      <c r="D10756" s="127"/>
      <c r="E10756" s="128"/>
    </row>
    <row r="10757" spans="4:5" ht="14.5" x14ac:dyDescent="0.35">
      <c r="D10757" s="127"/>
      <c r="E10757" s="128"/>
    </row>
    <row r="10758" spans="4:5" ht="14.5" x14ac:dyDescent="0.35">
      <c r="D10758" s="127"/>
      <c r="E10758" s="128"/>
    </row>
    <row r="10759" spans="4:5" ht="14.5" x14ac:dyDescent="0.35">
      <c r="D10759" s="127"/>
      <c r="E10759" s="128"/>
    </row>
    <row r="10760" spans="4:5" ht="14.5" x14ac:dyDescent="0.35">
      <c r="D10760" s="127"/>
      <c r="E10760" s="128"/>
    </row>
    <row r="10761" spans="4:5" ht="14.5" x14ac:dyDescent="0.35">
      <c r="D10761" s="127"/>
      <c r="E10761" s="128"/>
    </row>
    <row r="10762" spans="4:5" ht="14.5" x14ac:dyDescent="0.35">
      <c r="D10762" s="127"/>
      <c r="E10762" s="128"/>
    </row>
    <row r="10763" spans="4:5" ht="14.5" x14ac:dyDescent="0.35">
      <c r="D10763" s="127"/>
      <c r="E10763" s="128"/>
    </row>
    <row r="10764" spans="4:5" ht="14.5" x14ac:dyDescent="0.35">
      <c r="D10764" s="127"/>
      <c r="E10764" s="128"/>
    </row>
    <row r="10765" spans="4:5" ht="14.5" x14ac:dyDescent="0.35">
      <c r="D10765" s="127"/>
      <c r="E10765" s="128"/>
    </row>
    <row r="10766" spans="4:5" ht="14.5" x14ac:dyDescent="0.35">
      <c r="D10766" s="127"/>
      <c r="E10766" s="128"/>
    </row>
    <row r="10767" spans="4:5" ht="14.5" x14ac:dyDescent="0.35">
      <c r="D10767" s="127"/>
      <c r="E10767" s="128"/>
    </row>
    <row r="10768" spans="4:5" ht="14.5" x14ac:dyDescent="0.35">
      <c r="D10768" s="127"/>
      <c r="E10768" s="128"/>
    </row>
    <row r="10769" spans="4:5" ht="14.5" x14ac:dyDescent="0.35">
      <c r="D10769" s="127"/>
      <c r="E10769" s="128"/>
    </row>
    <row r="10770" spans="4:5" ht="14.5" x14ac:dyDescent="0.35">
      <c r="D10770" s="127"/>
      <c r="E10770" s="128"/>
    </row>
    <row r="10771" spans="4:5" ht="14.5" x14ac:dyDescent="0.35">
      <c r="D10771" s="127"/>
      <c r="E10771" s="128"/>
    </row>
    <row r="10772" spans="4:5" ht="14.5" x14ac:dyDescent="0.35">
      <c r="D10772" s="127"/>
      <c r="E10772" s="128"/>
    </row>
    <row r="10773" spans="4:5" ht="14.5" x14ac:dyDescent="0.35">
      <c r="D10773" s="127"/>
      <c r="E10773" s="128"/>
    </row>
    <row r="10774" spans="4:5" ht="14.5" x14ac:dyDescent="0.35">
      <c r="D10774" s="127"/>
      <c r="E10774" s="128"/>
    </row>
    <row r="10775" spans="4:5" ht="14.5" x14ac:dyDescent="0.35">
      <c r="D10775" s="127"/>
      <c r="E10775" s="128"/>
    </row>
    <row r="10776" spans="4:5" ht="14.5" x14ac:dyDescent="0.35">
      <c r="D10776" s="127"/>
      <c r="E10776" s="128"/>
    </row>
    <row r="10777" spans="4:5" ht="14.5" x14ac:dyDescent="0.35">
      <c r="D10777" s="127"/>
      <c r="E10777" s="128"/>
    </row>
    <row r="10778" spans="4:5" ht="14.5" x14ac:dyDescent="0.35">
      <c r="D10778" s="127"/>
      <c r="E10778" s="128"/>
    </row>
    <row r="10779" spans="4:5" ht="14.5" x14ac:dyDescent="0.35">
      <c r="D10779" s="127"/>
      <c r="E10779" s="128"/>
    </row>
    <row r="10780" spans="4:5" ht="14.5" x14ac:dyDescent="0.35">
      <c r="D10780" s="127"/>
      <c r="E10780" s="128"/>
    </row>
    <row r="10781" spans="4:5" ht="14.5" x14ac:dyDescent="0.35">
      <c r="D10781" s="127"/>
      <c r="E10781" s="128"/>
    </row>
    <row r="10782" spans="4:5" ht="14.5" x14ac:dyDescent="0.35">
      <c r="D10782" s="127"/>
      <c r="E10782" s="128"/>
    </row>
    <row r="10783" spans="4:5" ht="14.5" x14ac:dyDescent="0.35">
      <c r="D10783" s="127"/>
      <c r="E10783" s="128"/>
    </row>
    <row r="10784" spans="4:5" ht="14.5" x14ac:dyDescent="0.35">
      <c r="D10784" s="127"/>
      <c r="E10784" s="128"/>
    </row>
    <row r="10785" spans="4:5" ht="14.5" x14ac:dyDescent="0.35">
      <c r="D10785" s="127"/>
      <c r="E10785" s="128"/>
    </row>
    <row r="10786" spans="4:5" ht="14.5" x14ac:dyDescent="0.35">
      <c r="D10786" s="127"/>
      <c r="E10786" s="128"/>
    </row>
    <row r="10787" spans="4:5" ht="14.5" x14ac:dyDescent="0.35">
      <c r="D10787" s="127"/>
      <c r="E10787" s="128"/>
    </row>
    <row r="10788" spans="4:5" ht="14.5" x14ac:dyDescent="0.35">
      <c r="D10788" s="127"/>
      <c r="E10788" s="128"/>
    </row>
    <row r="10789" spans="4:5" ht="14.5" x14ac:dyDescent="0.35">
      <c r="D10789" s="127"/>
      <c r="E10789" s="128"/>
    </row>
    <row r="10790" spans="4:5" ht="14.5" x14ac:dyDescent="0.35">
      <c r="D10790" s="127"/>
      <c r="E10790" s="128"/>
    </row>
    <row r="10791" spans="4:5" ht="14.5" x14ac:dyDescent="0.35">
      <c r="D10791" s="127"/>
      <c r="E10791" s="128"/>
    </row>
    <row r="10792" spans="4:5" ht="14.5" x14ac:dyDescent="0.35">
      <c r="D10792" s="127"/>
      <c r="E10792" s="128"/>
    </row>
  </sheetData>
  <mergeCells count="2">
    <mergeCell ref="A1:B4"/>
    <mergeCell ref="D1:E4"/>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1 6 " ? > < D a t a M a s h u p   x m l n s = " h t t p : / / s c h e m a s . m i c r o s o f t . c o m / D a t a M a s h u p " > A A A A A B I D A A B Q S w M E F A A C A A g A b n 6 e 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G 5 + n 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f p 5 S K I p H u A 4 A A A A R A A A A E w A c A E Z v c m 1 1 b G F z L 1 N l Y 3 R p b 2 4 x L m 0 g o h g A K K A U A A A A A A A A A A A A A A A A A A A A A A A A A A A A K 0 5 N L s n M z 1 M I h t C G 1 g B Q S w E C L Q A U A A I A C A B u f p 5 S j Q a H k K I A A A D 1 A A A A E g A A A A A A A A A A A A A A A A A A A A A A Q 2 9 u Z m l n L 1 B h Y 2 t h Z 2 U u e G 1 s U E s B A i 0 A F A A C A A g A b n 6 e U g / K 6 a u k A A A A 6 Q A A A B M A A A A A A A A A A A A A A A A A 7 g A A A F t D b 2 5 0 Z W 5 0 X 1 R 5 c G V z X S 5 4 b W x Q S w E C L Q A U A A I A C A B u f p 5 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a 9 2 4 2 x g 7 0 K l D e I w 1 k z y G w A A A A A C A A A A A A A D Z g A A w A A A A B A A A A C f F 6 G m 9 7 S l Z 6 3 z M E K b K V N h A A A A A A S A A A C g A A A A E A A A A D U C 7 L c f 4 5 M 6 4 7 A J 5 d g 4 w k Z Q A A A A N E i f s y G Q K 5 4 G S E d b 5 L F J 9 s c D O 7 d u / V 1 L f L + 7 2 n P j 4 i S q X c l c X 4 C N b w l D q Q q N 7 7 g r 1 P c w x H x 1 p T y T h o 8 Q / 7 5 c T p C C O H a t t S X R w + i M f L m n a O g U A A A A W x D e t / 0 q X 6 p X d d j E w I x C z n 4 p j h 0 = < / 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ED6E746821DC8499B48362EBA16FF76" ma:contentTypeVersion="13" ma:contentTypeDescription="Create a new document." ma:contentTypeScope="" ma:versionID="21d2bb808f7bf1f9175d97ead9ab8d85">
  <xsd:schema xmlns:xsd="http://www.w3.org/2001/XMLSchema" xmlns:xs="http://www.w3.org/2001/XMLSchema" xmlns:p="http://schemas.microsoft.com/office/2006/metadata/properties" xmlns:ns1="http://schemas.microsoft.com/sharepoint/v3" xmlns:ns3="bdf4f425-dec3-4477-acc1-fc7a4b2f55a1" xmlns:ns4="67c7dba0-6f7d-461e-bc4c-8d11b253a80e" targetNamespace="http://schemas.microsoft.com/office/2006/metadata/properties" ma:root="true" ma:fieldsID="beaa7a0fa74ff4234fd309487cf07dc5" ns1:_="" ns3:_="" ns4:_="">
    <xsd:import namespace="http://schemas.microsoft.com/sharepoint/v3"/>
    <xsd:import namespace="bdf4f425-dec3-4477-acc1-fc7a4b2f55a1"/>
    <xsd:import namespace="67c7dba0-6f7d-461e-bc4c-8d11b253a8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4f425-dec3-4477-acc1-fc7a4b2f55a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7dba0-6f7d-461e-bc4c-8d11b253a8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116327-2796-49EC-A4B3-EF49AB605F5F}">
  <ds:schemaRef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67c7dba0-6f7d-461e-bc4c-8d11b253a80e"/>
    <ds:schemaRef ds:uri="bdf4f425-dec3-4477-acc1-fc7a4b2f55a1"/>
    <ds:schemaRef ds:uri="http://schemas.microsoft.com/sharepoint/v3"/>
    <ds:schemaRef ds:uri="http://purl.org/dc/dcmitype/"/>
  </ds:schemaRefs>
</ds:datastoreItem>
</file>

<file path=customXml/itemProps2.xml><?xml version="1.0" encoding="utf-8"?>
<ds:datastoreItem xmlns:ds="http://schemas.openxmlformats.org/officeDocument/2006/customXml" ds:itemID="{ED2B1628-4886-4FB4-9E09-38EC9BCF47E4}">
  <ds:schemaRefs>
    <ds:schemaRef ds:uri="http://schemas.microsoft.com/DataMashup"/>
  </ds:schemaRefs>
</ds:datastoreItem>
</file>

<file path=customXml/itemProps3.xml><?xml version="1.0" encoding="utf-8"?>
<ds:datastoreItem xmlns:ds="http://schemas.openxmlformats.org/officeDocument/2006/customXml" ds:itemID="{94537F4C-5545-4680-B3C1-A16134382043}">
  <ds:schemaRefs>
    <ds:schemaRef ds:uri="http://schemas.microsoft.com/sharepoint/v3/contenttype/forms"/>
  </ds:schemaRefs>
</ds:datastoreItem>
</file>

<file path=customXml/itemProps4.xml><?xml version="1.0" encoding="utf-8"?>
<ds:datastoreItem xmlns:ds="http://schemas.openxmlformats.org/officeDocument/2006/customXml" ds:itemID="{FC3A2CAE-BA5B-4D20-9A24-CCC3C61A6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f4f425-dec3-4477-acc1-fc7a4b2f55a1"/>
    <ds:schemaRef ds:uri="67c7dba0-6f7d-461e-bc4c-8d11b253a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31</vt:i4>
      </vt:variant>
    </vt:vector>
  </HeadingPairs>
  <TitlesOfParts>
    <vt:vector size="38" baseType="lpstr">
      <vt:lpstr>NOTES</vt:lpstr>
      <vt:lpstr>Expenditures_PSU</vt:lpstr>
      <vt:lpstr>Expenditures_PRC</vt:lpstr>
      <vt:lpstr>Expenditures_Object</vt:lpstr>
      <vt:lpstr>Data Tables</vt:lpstr>
      <vt:lpstr>Chart Data</vt:lpstr>
      <vt:lpstr>Allotment Data</vt:lpstr>
      <vt:lpstr>Covid_Allotment_PRC</vt:lpstr>
      <vt:lpstr>Covid_Allotment_PSU</vt:lpstr>
      <vt:lpstr>Date</vt:lpstr>
      <vt:lpstr>FY</vt:lpstr>
      <vt:lpstr>FY20_AllotVsExpend</vt:lpstr>
      <vt:lpstr>FY20_ExpendByObj</vt:lpstr>
      <vt:lpstr>FY20_PSU_Expenditures</vt:lpstr>
      <vt:lpstr>FY21_AllotVsExpend</vt:lpstr>
      <vt:lpstr>FY21_ExpendByObj</vt:lpstr>
      <vt:lpstr>FY21_PSU_Expenditures</vt:lpstr>
      <vt:lpstr>FY22_AllotVsExpend</vt:lpstr>
      <vt:lpstr>FY22_ExpendByObj</vt:lpstr>
      <vt:lpstr>FY22_PSU_Expenditures</vt:lpstr>
      <vt:lpstr>PRC_Selector</vt:lpstr>
      <vt:lpstr>'Chart Data'!Print_Area</vt:lpstr>
      <vt:lpstr>Expenditures_Object!Print_Area</vt:lpstr>
      <vt:lpstr>Expenditures_PRC!Print_Area</vt:lpstr>
      <vt:lpstr>Expenditures_PSU!Print_Area</vt:lpstr>
      <vt:lpstr>NOTES!Print_Area</vt:lpstr>
      <vt:lpstr>Expenditures_Object!Print_Titles</vt:lpstr>
      <vt:lpstr>Expenditures_PRC!Print_Titles</vt:lpstr>
      <vt:lpstr>Expenditures_PSU!Print_Titles</vt:lpstr>
      <vt:lpstr>PSU_Selector</vt:lpstr>
      <vt:lpstr>PSUType</vt:lpstr>
      <vt:lpstr>YTD_CRF</vt:lpstr>
      <vt:lpstr>YTD_ESSERI</vt:lpstr>
      <vt:lpstr>YTD_ESSERII</vt:lpstr>
      <vt:lpstr>YTD_ESSERIII</vt:lpstr>
      <vt:lpstr>YTD_GEER</vt:lpstr>
      <vt:lpstr>YTD_SFRF</vt:lpstr>
      <vt:lpstr>YTD_StateCovid19</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Nicola Lefler</cp:lastModifiedBy>
  <cp:lastPrinted>2022-06-08T12:05:59Z</cp:lastPrinted>
  <dcterms:created xsi:type="dcterms:W3CDTF">2003-08-14T16:30:06Z</dcterms:created>
  <dcterms:modified xsi:type="dcterms:W3CDTF">2022-08-01T19:29:59Z</dcterms:modified>
  <cp:category>Expenditures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0x0101001ED6E746821DC8499B48362EBA16FF76</vt:lpwstr>
  </property>
</Properties>
</file>